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e53c905cfce46f9a/"/>
    </mc:Choice>
  </mc:AlternateContent>
  <xr:revisionPtr revIDLastSave="1692" documentId="8_{07515C76-3806-4861-A6F5-547F09453F56}" xr6:coauthVersionLast="47" xr6:coauthVersionMax="47" xr10:uidLastSave="{212FD890-CFCC-4927-ABE4-4EDF1E0EE8F4}"/>
  <bookViews>
    <workbookView xWindow="-108" yWindow="-108" windowWidth="23256" windowHeight="12456" firstSheet="2" activeTab="4" xr2:uid="{B4A64ECE-AAC6-4E3C-B854-0C68E7A5112C}"/>
  </bookViews>
  <sheets>
    <sheet name="JOB_data" sheetId="1" r:id="rId1"/>
    <sheet name="Lookup_table" sheetId="2" r:id="rId2"/>
    <sheet name="KPI_Advanced" sheetId="3" r:id="rId3"/>
    <sheet name="Pivot_Insights" sheetId="4" r:id="rId4"/>
    <sheet name="Dashboard" sheetId="6" r:id="rId5"/>
  </sheets>
  <definedNames>
    <definedName name="Slicer_country">#N/A</definedName>
    <definedName name="Slicer_Experience_level">#N/A</definedName>
    <definedName name="Slicer_Job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3" l="1" a="1"/>
  <c r="E7" i="3"/>
  <c r="C11" i="3"/>
  <c r="E3" i="3"/>
  <c r="C7" i="3"/>
  <c r="C6"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H2" i="1"/>
  <c r="J2" i="1"/>
  <c r="K2" i="1"/>
  <c r="R2" i="1"/>
  <c r="T2" i="1"/>
  <c r="C5" i="3"/>
  <c r="C9" i="3"/>
  <c r="C4" i="3"/>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10057" i="1"/>
  <c r="T10058" i="1"/>
  <c r="T10059" i="1"/>
  <c r="T10060" i="1"/>
  <c r="T10061" i="1"/>
  <c r="T10062" i="1"/>
  <c r="T10063" i="1"/>
  <c r="T10064" i="1"/>
  <c r="T10065" i="1"/>
  <c r="T10066" i="1"/>
  <c r="T10067" i="1"/>
  <c r="T10068" i="1"/>
  <c r="T10069" i="1"/>
  <c r="T10070" i="1"/>
  <c r="T10071" i="1"/>
  <c r="T10072" i="1"/>
  <c r="T10073" i="1"/>
  <c r="T10074" i="1"/>
  <c r="T10075" i="1"/>
  <c r="T10076" i="1"/>
  <c r="T10077" i="1"/>
  <c r="T10078" i="1"/>
  <c r="T10079" i="1"/>
  <c r="T10080" i="1"/>
  <c r="T10081" i="1"/>
  <c r="T10082" i="1"/>
  <c r="T10083" i="1"/>
  <c r="T10084" i="1"/>
  <c r="T10085" i="1"/>
  <c r="T10086" i="1"/>
  <c r="T10087" i="1"/>
  <c r="T10088" i="1"/>
  <c r="T10089" i="1"/>
  <c r="T10090" i="1"/>
  <c r="T10091" i="1"/>
  <c r="T10092" i="1"/>
  <c r="T10093" i="1"/>
  <c r="T10094" i="1"/>
  <c r="T10095" i="1"/>
  <c r="T10096" i="1"/>
  <c r="T10097" i="1"/>
  <c r="T10098" i="1"/>
  <c r="T10099" i="1"/>
  <c r="T10100" i="1"/>
  <c r="T10101" i="1"/>
  <c r="T10102" i="1"/>
  <c r="T10103" i="1"/>
  <c r="T10104" i="1"/>
  <c r="T10105" i="1"/>
  <c r="T10106" i="1"/>
  <c r="T10107" i="1"/>
  <c r="T10108" i="1"/>
  <c r="T10109" i="1"/>
  <c r="T10110" i="1"/>
  <c r="T10111" i="1"/>
  <c r="T10112" i="1"/>
  <c r="T10113" i="1"/>
  <c r="T10114" i="1"/>
  <c r="T10115" i="1"/>
  <c r="T10116" i="1"/>
  <c r="T10117" i="1"/>
  <c r="T10118" i="1"/>
  <c r="T10119" i="1"/>
  <c r="T10120" i="1"/>
  <c r="T10121" i="1"/>
  <c r="T10122" i="1"/>
  <c r="T10123" i="1"/>
  <c r="T10124" i="1"/>
  <c r="T10125" i="1"/>
  <c r="T10126" i="1"/>
  <c r="T10127" i="1"/>
  <c r="T10128" i="1"/>
  <c r="T10129" i="1"/>
  <c r="T10130" i="1"/>
  <c r="T10131" i="1"/>
  <c r="T10132" i="1"/>
  <c r="T10133" i="1"/>
  <c r="T10134" i="1"/>
  <c r="T10135" i="1"/>
  <c r="T10136" i="1"/>
  <c r="T10137" i="1"/>
  <c r="T10138" i="1"/>
  <c r="T10139" i="1"/>
  <c r="T10140" i="1"/>
  <c r="T10141" i="1"/>
  <c r="T10142" i="1"/>
  <c r="T10143" i="1"/>
  <c r="T10144" i="1"/>
  <c r="T10145" i="1"/>
  <c r="T10146" i="1"/>
  <c r="T10147" i="1"/>
  <c r="T10148" i="1"/>
  <c r="T10149" i="1"/>
  <c r="T10150" i="1"/>
  <c r="T10151" i="1"/>
  <c r="T10152" i="1"/>
  <c r="T10153" i="1"/>
  <c r="T10154" i="1"/>
  <c r="T10155" i="1"/>
  <c r="T10156" i="1"/>
  <c r="T10157" i="1"/>
  <c r="T10158" i="1"/>
  <c r="T10159" i="1"/>
  <c r="T10160" i="1"/>
  <c r="T10161" i="1"/>
  <c r="T10162" i="1"/>
  <c r="T10163" i="1"/>
  <c r="T10164" i="1"/>
  <c r="T10165" i="1"/>
  <c r="T10166" i="1"/>
  <c r="T10167" i="1"/>
  <c r="T10168" i="1"/>
  <c r="T10169" i="1"/>
  <c r="T10170" i="1"/>
  <c r="T10171" i="1"/>
  <c r="T10172" i="1"/>
  <c r="T10173" i="1"/>
  <c r="T10174" i="1"/>
  <c r="T10175" i="1"/>
  <c r="T10176" i="1"/>
  <c r="T10177" i="1"/>
  <c r="T10178" i="1"/>
  <c r="T10179" i="1"/>
  <c r="T10180" i="1"/>
  <c r="T10181" i="1"/>
  <c r="T10182" i="1"/>
  <c r="T10183" i="1"/>
  <c r="T10184" i="1"/>
  <c r="T10185" i="1"/>
  <c r="T10186" i="1"/>
  <c r="T10187" i="1"/>
  <c r="T10188" i="1"/>
  <c r="T10189" i="1"/>
  <c r="T10190" i="1"/>
  <c r="T10191" i="1"/>
  <c r="T10192" i="1"/>
  <c r="T10193" i="1"/>
  <c r="T10194" i="1"/>
  <c r="T10195" i="1"/>
  <c r="T10196" i="1"/>
  <c r="T10197" i="1"/>
  <c r="T10198" i="1"/>
  <c r="T10199" i="1"/>
  <c r="T10200" i="1"/>
  <c r="T10201" i="1"/>
  <c r="T10202" i="1"/>
  <c r="T10203" i="1"/>
  <c r="T10204" i="1"/>
  <c r="T10205" i="1"/>
  <c r="T10206" i="1"/>
  <c r="T10207" i="1"/>
  <c r="T10208" i="1"/>
  <c r="T10209" i="1"/>
  <c r="T10210" i="1"/>
  <c r="T10211" i="1"/>
  <c r="T10212" i="1"/>
  <c r="T10213" i="1"/>
  <c r="T10214" i="1"/>
  <c r="T10215" i="1"/>
  <c r="T10216" i="1"/>
  <c r="T10217" i="1"/>
  <c r="T10218" i="1"/>
  <c r="T10219" i="1"/>
  <c r="T10220" i="1"/>
  <c r="T10221" i="1"/>
  <c r="T10222" i="1"/>
  <c r="T10223" i="1"/>
  <c r="T10224" i="1"/>
  <c r="T10225" i="1"/>
  <c r="T10226" i="1"/>
  <c r="T10227" i="1"/>
  <c r="T10228" i="1"/>
  <c r="T10229" i="1"/>
  <c r="T10230" i="1"/>
  <c r="T10231" i="1"/>
  <c r="T10232" i="1"/>
  <c r="T10233" i="1"/>
  <c r="T10234" i="1"/>
  <c r="T10235" i="1"/>
  <c r="T10236" i="1"/>
  <c r="T10237" i="1"/>
  <c r="T10238" i="1"/>
  <c r="T10239" i="1"/>
  <c r="T10240" i="1"/>
  <c r="T10241" i="1"/>
  <c r="T10242" i="1"/>
  <c r="T10243" i="1"/>
  <c r="T10244" i="1"/>
  <c r="T10245" i="1"/>
  <c r="T10246" i="1"/>
  <c r="T10247" i="1"/>
  <c r="T10248" i="1"/>
  <c r="T10249" i="1"/>
  <c r="T10250" i="1"/>
  <c r="T10251" i="1"/>
  <c r="T10252" i="1"/>
  <c r="T10253" i="1"/>
  <c r="T10254" i="1"/>
  <c r="T10255" i="1"/>
  <c r="T10256" i="1"/>
  <c r="T10257" i="1"/>
  <c r="T10258" i="1"/>
  <c r="T10259" i="1"/>
  <c r="T10260" i="1"/>
  <c r="T10261" i="1"/>
  <c r="T10262" i="1"/>
  <c r="T10263" i="1"/>
  <c r="T10264" i="1"/>
  <c r="T10265" i="1"/>
  <c r="T10266" i="1"/>
  <c r="T10267" i="1"/>
  <c r="T10268" i="1"/>
  <c r="T10269" i="1"/>
  <c r="T10270" i="1"/>
  <c r="T10271" i="1"/>
  <c r="T10272" i="1"/>
  <c r="T10273" i="1"/>
  <c r="T10274" i="1"/>
  <c r="T10275" i="1"/>
  <c r="T10276" i="1"/>
  <c r="T10277" i="1"/>
  <c r="T10278" i="1"/>
  <c r="T10279" i="1"/>
  <c r="T10280" i="1"/>
  <c r="T10281" i="1"/>
  <c r="T10282" i="1"/>
  <c r="T10283" i="1"/>
  <c r="T10284" i="1"/>
  <c r="T10285" i="1"/>
  <c r="T10286" i="1"/>
  <c r="T10287" i="1"/>
  <c r="T10288" i="1"/>
  <c r="T10289" i="1"/>
  <c r="T10290" i="1"/>
  <c r="T10291" i="1"/>
  <c r="T10292" i="1"/>
  <c r="T10293" i="1"/>
  <c r="T10294" i="1"/>
  <c r="T10295" i="1"/>
  <c r="T10296" i="1"/>
  <c r="T10297" i="1"/>
  <c r="T10298" i="1"/>
  <c r="T10299" i="1"/>
  <c r="T10300" i="1"/>
  <c r="T10301" i="1"/>
  <c r="T10302" i="1"/>
  <c r="T10303" i="1"/>
  <c r="T10304" i="1"/>
  <c r="T10305" i="1"/>
  <c r="T10306" i="1"/>
  <c r="T10307" i="1"/>
  <c r="T10308" i="1"/>
  <c r="T10309" i="1"/>
  <c r="T10310" i="1"/>
  <c r="T10311" i="1"/>
  <c r="T10312" i="1"/>
  <c r="T10313" i="1"/>
  <c r="T10314" i="1"/>
  <c r="T10315" i="1"/>
  <c r="T10316" i="1"/>
  <c r="T10317" i="1"/>
  <c r="T10318" i="1"/>
  <c r="T10319" i="1"/>
  <c r="T10320" i="1"/>
  <c r="T10321" i="1"/>
  <c r="T10322" i="1"/>
  <c r="T10323" i="1"/>
  <c r="T10324" i="1"/>
  <c r="T10325" i="1"/>
  <c r="T10326" i="1"/>
  <c r="T10327" i="1"/>
  <c r="T10328" i="1"/>
  <c r="T10329" i="1"/>
  <c r="T10330" i="1"/>
  <c r="T10331" i="1"/>
  <c r="T10332" i="1"/>
  <c r="T10333" i="1"/>
  <c r="T10334" i="1"/>
  <c r="T10335" i="1"/>
  <c r="T10336" i="1"/>
  <c r="T10337" i="1"/>
  <c r="T10338" i="1"/>
  <c r="T10339" i="1"/>
  <c r="T10340" i="1"/>
  <c r="T10341" i="1"/>
  <c r="T10342" i="1"/>
  <c r="T10343" i="1"/>
  <c r="T10344" i="1"/>
  <c r="T10345" i="1"/>
  <c r="T1034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J10304" i="1"/>
  <c r="K10304" i="1" s="1"/>
  <c r="J10303" i="1"/>
  <c r="K10303" i="1" s="1"/>
  <c r="J10280" i="1"/>
  <c r="K10280" i="1" s="1"/>
  <c r="J10232" i="1"/>
  <c r="K10232" i="1" s="1"/>
  <c r="J10171" i="1"/>
  <c r="K10171" i="1" s="1"/>
  <c r="J10052" i="1"/>
  <c r="K10052" i="1" s="1"/>
  <c r="J10015" i="1"/>
  <c r="K10015" i="1" s="1"/>
  <c r="J9992" i="1"/>
  <c r="K9992" i="1" s="1"/>
  <c r="J9991" i="1"/>
  <c r="K9991" i="1" s="1"/>
  <c r="J9836" i="1"/>
  <c r="K9836" i="1" s="1"/>
  <c r="J9812" i="1"/>
  <c r="K9812" i="1" s="1"/>
  <c r="J9656" i="1"/>
  <c r="K9656" i="1" s="1"/>
  <c r="J9655" i="1"/>
  <c r="K9655" i="1" s="1"/>
  <c r="J9595" i="1"/>
  <c r="K9595" i="1" s="1"/>
  <c r="J9547" i="1"/>
  <c r="K9547" i="1" s="1"/>
  <c r="J9523" i="1"/>
  <c r="K9523" i="1" s="1"/>
  <c r="J9439" i="1"/>
  <c r="K9439" i="1" s="1"/>
  <c r="J9260" i="1"/>
  <c r="K9260" i="1" s="1"/>
  <c r="J9188" i="1"/>
  <c r="K9188" i="1" s="1"/>
  <c r="J9164" i="1"/>
  <c r="K9164" i="1" s="1"/>
  <c r="J9151" i="1"/>
  <c r="K9151" i="1" s="1"/>
  <c r="J9128" i="1"/>
  <c r="K9128" i="1" s="1"/>
  <c r="J8947" i="1"/>
  <c r="K8947" i="1" s="1"/>
  <c r="J8839" i="1"/>
  <c r="K8839" i="1" s="1"/>
  <c r="J8792" i="1"/>
  <c r="K8792" i="1" s="1"/>
  <c r="J8791" i="1"/>
  <c r="K8791" i="1" s="1"/>
  <c r="J8732" i="1"/>
  <c r="K8732" i="1" s="1"/>
  <c r="J8731" i="1"/>
  <c r="K8731" i="1" s="1"/>
  <c r="J8504" i="1"/>
  <c r="K8504" i="1" s="1"/>
  <c r="J8503" i="1"/>
  <c r="K8503" i="1" s="1"/>
  <c r="J8480" i="1"/>
  <c r="K8480" i="1" s="1"/>
  <c r="J8460" i="1"/>
  <c r="K8460" i="1" s="1"/>
  <c r="J8446" i="1"/>
  <c r="K8446" i="1" s="1"/>
  <c r="J8399" i="1"/>
  <c r="K8399" i="1" s="1"/>
  <c r="J8263" i="1"/>
  <c r="K8263" i="1" s="1"/>
  <c r="J8208" i="1"/>
  <c r="K8208" i="1" s="1"/>
  <c r="J8195" i="1"/>
  <c r="K8195" i="1" s="1"/>
  <c r="J8168" i="1"/>
  <c r="K8168" i="1" s="1"/>
  <c r="J8167" i="1"/>
  <c r="K8167" i="1" s="1"/>
  <c r="J8095" i="1"/>
  <c r="K8095" i="1" s="1"/>
  <c r="J7713" i="1"/>
  <c r="K7713" i="1" s="1"/>
  <c r="J7644" i="1"/>
  <c r="K7644" i="1" s="1"/>
  <c r="J7534" i="1"/>
  <c r="K7534" i="1" s="1"/>
  <c r="J7532" i="1"/>
  <c r="K7532" i="1" s="1"/>
  <c r="J7508" i="1"/>
  <c r="K7508" i="1" s="1"/>
  <c r="J7425" i="1"/>
  <c r="K7425" i="1" s="1"/>
  <c r="J7403" i="1"/>
  <c r="K7403" i="1" s="1"/>
  <c r="J7401" i="1"/>
  <c r="K7401" i="1" s="1"/>
  <c r="J7399" i="1"/>
  <c r="K7399" i="1" s="1"/>
  <c r="J7332" i="1"/>
  <c r="K7332" i="1" s="1"/>
  <c r="J7248" i="1"/>
  <c r="K7248" i="1" s="1"/>
  <c r="J7231" i="1"/>
  <c r="K7231" i="1" s="1"/>
  <c r="J7140" i="1"/>
  <c r="K7140" i="1" s="1"/>
  <c r="J7065" i="1"/>
  <c r="K7065" i="1" s="1"/>
  <c r="J7006" i="1"/>
  <c r="K7006" i="1" s="1"/>
  <c r="J6934" i="1"/>
  <c r="K6934" i="1" s="1"/>
  <c r="J6912" i="1"/>
  <c r="K6912" i="1" s="1"/>
  <c r="J6779" i="1"/>
  <c r="K6779" i="1" s="1"/>
  <c r="J6693" i="1"/>
  <c r="K6693" i="1" s="1"/>
  <c r="J6597" i="1"/>
  <c r="K6597" i="1" s="1"/>
  <c r="J6596" i="1"/>
  <c r="K6596" i="1" s="1"/>
  <c r="J6595" i="1"/>
  <c r="K6595" i="1" s="1"/>
  <c r="J6571" i="1"/>
  <c r="K6571" i="1" s="1"/>
  <c r="J6535" i="1"/>
  <c r="K6535" i="1" s="1"/>
  <c r="J6420" i="1"/>
  <c r="K6420" i="1" s="1"/>
  <c r="J6403" i="1"/>
  <c r="K6403" i="1" s="1"/>
  <c r="J6336" i="1"/>
  <c r="K6336" i="1" s="1"/>
  <c r="J6312" i="1"/>
  <c r="K6312" i="1" s="1"/>
  <c r="J6311" i="1"/>
  <c r="K6311" i="1" s="1"/>
  <c r="J6308" i="1"/>
  <c r="K6308" i="1" s="1"/>
  <c r="J6284" i="1"/>
  <c r="K6284" i="1" s="1"/>
  <c r="J6191" i="1"/>
  <c r="K6191" i="1" s="1"/>
  <c r="J6156" i="1"/>
  <c r="K6156" i="1" s="1"/>
  <c r="J6083" i="1"/>
  <c r="K6083" i="1" s="1"/>
  <c r="J6048" i="1"/>
  <c r="K6048" i="1" s="1"/>
  <c r="J5988" i="1"/>
  <c r="K5988" i="1" s="1"/>
  <c r="J5963" i="1"/>
  <c r="K5963" i="1" s="1"/>
  <c r="J5961" i="1"/>
  <c r="K5961" i="1" s="1"/>
  <c r="J5831" i="1"/>
  <c r="K5831" i="1" s="1"/>
  <c r="J5699" i="1"/>
  <c r="K5699" i="1" s="1"/>
  <c r="J5507" i="1"/>
  <c r="K5507" i="1" s="1"/>
  <c r="J5506" i="1"/>
  <c r="K5506" i="1" s="1"/>
  <c r="J5467" i="1"/>
  <c r="K5467" i="1" s="1"/>
  <c r="J5443" i="1"/>
  <c r="K5443" i="1" s="1"/>
  <c r="J5390" i="1"/>
  <c r="K5390" i="1" s="1"/>
  <c r="J5276" i="1"/>
  <c r="K5276" i="1" s="1"/>
  <c r="J5258" i="1"/>
  <c r="K5258" i="1" s="1"/>
  <c r="J5191" i="1"/>
  <c r="K5191" i="1" s="1"/>
  <c r="J5172" i="1"/>
  <c r="K5172" i="1" s="1"/>
  <c r="J5167" i="1"/>
  <c r="K5167" i="1" s="1"/>
  <c r="J4956" i="1"/>
  <c r="K4956" i="1" s="1"/>
  <c r="J4906" i="1"/>
  <c r="K4906" i="1" s="1"/>
  <c r="J4870" i="1"/>
  <c r="K4870" i="1" s="1"/>
  <c r="J4843" i="1"/>
  <c r="K4843" i="1" s="1"/>
  <c r="J4267" i="1"/>
  <c r="K4267" i="1" s="1"/>
  <c r="J3145" i="1"/>
  <c r="K3145" i="1" s="1"/>
  <c r="J3144" i="1"/>
  <c r="K3144" i="1" s="1"/>
  <c r="J3013" i="1"/>
  <c r="K3013" i="1" s="1"/>
  <c r="J2797" i="1"/>
  <c r="K2797" i="1" s="1"/>
  <c r="J2531" i="1"/>
  <c r="K2531" i="1" s="1"/>
  <c r="J2294" i="1"/>
  <c r="K2294" i="1" s="1"/>
  <c r="J2292" i="1"/>
  <c r="K2292" i="1" s="1"/>
  <c r="J2162" i="1"/>
  <c r="K2162" i="1" s="1"/>
  <c r="J2088" i="1"/>
  <c r="K2088" i="1" s="1"/>
  <c r="J1850" i="1"/>
  <c r="K1850" i="1" s="1"/>
  <c r="J1269" i="1"/>
  <c r="K1269" i="1" s="1"/>
  <c r="J721" i="1"/>
  <c r="K721" i="1" s="1"/>
  <c r="J25" i="1"/>
  <c r="K25" i="1" s="1"/>
  <c r="J8" i="1"/>
  <c r="K8" i="1" s="1"/>
  <c r="J7" i="1"/>
  <c r="K7" i="1" s="1"/>
  <c r="J3" i="1"/>
  <c r="K3" i="1" s="1"/>
  <c r="J4" i="1"/>
  <c r="K4" i="1" s="1"/>
  <c r="J5" i="1"/>
  <c r="K5" i="1" s="1"/>
  <c r="J6" i="1"/>
  <c r="K6" i="1" s="1"/>
  <c r="J15" i="1"/>
  <c r="K15" i="1" s="1"/>
  <c r="J16" i="1"/>
  <c r="K16" i="1" s="1"/>
  <c r="J17" i="1"/>
  <c r="K17" i="1" s="1"/>
  <c r="J18" i="1"/>
  <c r="K18" i="1" s="1"/>
  <c r="J27" i="1"/>
  <c r="K27" i="1" s="1"/>
  <c r="J28" i="1"/>
  <c r="K28" i="1" s="1"/>
  <c r="J29" i="1"/>
  <c r="K29" i="1" s="1"/>
  <c r="J30" i="1"/>
  <c r="K30" i="1" s="1"/>
  <c r="J39" i="1"/>
  <c r="K39" i="1" s="1"/>
  <c r="J40" i="1"/>
  <c r="K40" i="1" s="1"/>
  <c r="J41" i="1"/>
  <c r="K41" i="1" s="1"/>
  <c r="J42" i="1"/>
  <c r="K42" i="1" s="1"/>
  <c r="J51" i="1"/>
  <c r="K51" i="1" s="1"/>
  <c r="J52" i="1"/>
  <c r="K52" i="1" s="1"/>
  <c r="J53" i="1"/>
  <c r="K53" i="1" s="1"/>
  <c r="J54" i="1"/>
  <c r="K54" i="1" s="1"/>
  <c r="J63" i="1"/>
  <c r="K63" i="1" s="1"/>
  <c r="J64" i="1"/>
  <c r="K64" i="1" s="1"/>
  <c r="J65" i="1"/>
  <c r="K65" i="1" s="1"/>
  <c r="J66" i="1"/>
  <c r="K66" i="1" s="1"/>
  <c r="J75" i="1"/>
  <c r="K75" i="1" s="1"/>
  <c r="J76" i="1"/>
  <c r="K76" i="1" s="1"/>
  <c r="J77" i="1"/>
  <c r="K77" i="1" s="1"/>
  <c r="J78" i="1"/>
  <c r="K78" i="1" s="1"/>
  <c r="J87" i="1"/>
  <c r="K87" i="1" s="1"/>
  <c r="J88" i="1"/>
  <c r="K88" i="1" s="1"/>
  <c r="J89" i="1"/>
  <c r="K89" i="1" s="1"/>
  <c r="J90" i="1"/>
  <c r="K90" i="1" s="1"/>
  <c r="J99" i="1"/>
  <c r="K99" i="1" s="1"/>
  <c r="J100" i="1"/>
  <c r="K100" i="1" s="1"/>
  <c r="J101" i="1"/>
  <c r="K101" i="1" s="1"/>
  <c r="J102" i="1"/>
  <c r="K102" i="1" s="1"/>
  <c r="J111" i="1"/>
  <c r="K111" i="1" s="1"/>
  <c r="J112" i="1"/>
  <c r="K112" i="1" s="1"/>
  <c r="J113" i="1"/>
  <c r="K113" i="1" s="1"/>
  <c r="J114" i="1"/>
  <c r="K114" i="1" s="1"/>
  <c r="J123" i="1"/>
  <c r="K123" i="1" s="1"/>
  <c r="J124" i="1"/>
  <c r="K124" i="1" s="1"/>
  <c r="J125" i="1"/>
  <c r="K125" i="1" s="1"/>
  <c r="J126" i="1"/>
  <c r="K126" i="1" s="1"/>
  <c r="J135" i="1"/>
  <c r="K135" i="1" s="1"/>
  <c r="J136" i="1"/>
  <c r="K136" i="1" s="1"/>
  <c r="J137" i="1"/>
  <c r="K137" i="1" s="1"/>
  <c r="J138" i="1"/>
  <c r="K138" i="1" s="1"/>
  <c r="J147" i="1"/>
  <c r="K147" i="1" s="1"/>
  <c r="J148" i="1"/>
  <c r="K148" i="1" s="1"/>
  <c r="J149" i="1"/>
  <c r="K149" i="1" s="1"/>
  <c r="J150" i="1"/>
  <c r="K150" i="1" s="1"/>
  <c r="J159" i="1"/>
  <c r="K159" i="1" s="1"/>
  <c r="J160" i="1"/>
  <c r="K160" i="1" s="1"/>
  <c r="J161" i="1"/>
  <c r="K161" i="1" s="1"/>
  <c r="J162" i="1"/>
  <c r="K162" i="1" s="1"/>
  <c r="J171" i="1"/>
  <c r="K171" i="1" s="1"/>
  <c r="J172" i="1"/>
  <c r="K172" i="1" s="1"/>
  <c r="J173" i="1"/>
  <c r="K173" i="1" s="1"/>
  <c r="J174" i="1"/>
  <c r="K174" i="1" s="1"/>
  <c r="J183" i="1"/>
  <c r="K183" i="1" s="1"/>
  <c r="J184" i="1"/>
  <c r="K184" i="1" s="1"/>
  <c r="J185" i="1"/>
  <c r="K185" i="1" s="1"/>
  <c r="J186" i="1"/>
  <c r="K186" i="1" s="1"/>
  <c r="J195" i="1"/>
  <c r="K195" i="1" s="1"/>
  <c r="J196" i="1"/>
  <c r="K196" i="1" s="1"/>
  <c r="J197" i="1"/>
  <c r="K197" i="1" s="1"/>
  <c r="J198" i="1"/>
  <c r="K198" i="1" s="1"/>
  <c r="J207" i="1"/>
  <c r="K207" i="1" s="1"/>
  <c r="J208" i="1"/>
  <c r="K208" i="1" s="1"/>
  <c r="J209" i="1"/>
  <c r="K209" i="1" s="1"/>
  <c r="J210" i="1"/>
  <c r="K210" i="1" s="1"/>
  <c r="J219" i="1"/>
  <c r="K219" i="1" s="1"/>
  <c r="J220" i="1"/>
  <c r="K220" i="1" s="1"/>
  <c r="J221" i="1"/>
  <c r="K221" i="1" s="1"/>
  <c r="J222" i="1"/>
  <c r="K222" i="1" s="1"/>
  <c r="J231" i="1"/>
  <c r="K231" i="1" s="1"/>
  <c r="J232" i="1"/>
  <c r="K232" i="1" s="1"/>
  <c r="J233" i="1"/>
  <c r="K233" i="1" s="1"/>
  <c r="J234" i="1"/>
  <c r="K234" i="1" s="1"/>
  <c r="J241" i="1"/>
  <c r="K241" i="1" s="1"/>
  <c r="J243" i="1"/>
  <c r="K243" i="1" s="1"/>
  <c r="J244" i="1"/>
  <c r="K244" i="1" s="1"/>
  <c r="J245" i="1"/>
  <c r="K245" i="1" s="1"/>
  <c r="J246" i="1"/>
  <c r="K246" i="1" s="1"/>
  <c r="J255" i="1"/>
  <c r="K255" i="1" s="1"/>
  <c r="J256" i="1"/>
  <c r="K256" i="1" s="1"/>
  <c r="J257" i="1"/>
  <c r="K257" i="1" s="1"/>
  <c r="J258" i="1"/>
  <c r="K258" i="1" s="1"/>
  <c r="J267" i="1"/>
  <c r="K267" i="1" s="1"/>
  <c r="J268" i="1"/>
  <c r="K268" i="1" s="1"/>
  <c r="J269" i="1"/>
  <c r="K269" i="1" s="1"/>
  <c r="J270" i="1"/>
  <c r="K270" i="1" s="1"/>
  <c r="J279" i="1"/>
  <c r="K279" i="1" s="1"/>
  <c r="J280" i="1"/>
  <c r="K280" i="1" s="1"/>
  <c r="J281" i="1"/>
  <c r="K281" i="1" s="1"/>
  <c r="J282" i="1"/>
  <c r="K282" i="1" s="1"/>
  <c r="J291" i="1"/>
  <c r="K291" i="1" s="1"/>
  <c r="J292" i="1"/>
  <c r="K292" i="1" s="1"/>
  <c r="J293" i="1"/>
  <c r="K293" i="1" s="1"/>
  <c r="J294" i="1"/>
  <c r="K294" i="1" s="1"/>
  <c r="J303" i="1"/>
  <c r="K303" i="1" s="1"/>
  <c r="J304" i="1"/>
  <c r="K304" i="1" s="1"/>
  <c r="J305" i="1"/>
  <c r="K305" i="1" s="1"/>
  <c r="J306" i="1"/>
  <c r="K306" i="1" s="1"/>
  <c r="J315" i="1"/>
  <c r="K315" i="1" s="1"/>
  <c r="J316" i="1"/>
  <c r="K316" i="1" s="1"/>
  <c r="J317" i="1"/>
  <c r="K317" i="1" s="1"/>
  <c r="J318" i="1"/>
  <c r="K318" i="1" s="1"/>
  <c r="J327" i="1"/>
  <c r="K327" i="1" s="1"/>
  <c r="J328" i="1"/>
  <c r="K328" i="1" s="1"/>
  <c r="J329" i="1"/>
  <c r="K329" i="1" s="1"/>
  <c r="J330" i="1"/>
  <c r="K330" i="1" s="1"/>
  <c r="J337" i="1"/>
  <c r="K337" i="1" s="1"/>
  <c r="J339" i="1"/>
  <c r="K339" i="1" s="1"/>
  <c r="J340" i="1"/>
  <c r="K340" i="1" s="1"/>
  <c r="J341" i="1"/>
  <c r="K341" i="1" s="1"/>
  <c r="J342" i="1"/>
  <c r="K342" i="1" s="1"/>
  <c r="J351" i="1"/>
  <c r="K351" i="1" s="1"/>
  <c r="J352" i="1"/>
  <c r="K352" i="1" s="1"/>
  <c r="J353" i="1"/>
  <c r="K353" i="1" s="1"/>
  <c r="J354" i="1"/>
  <c r="K354" i="1" s="1"/>
  <c r="J363" i="1"/>
  <c r="K363" i="1" s="1"/>
  <c r="J364" i="1"/>
  <c r="K364" i="1" s="1"/>
  <c r="J365" i="1"/>
  <c r="K365" i="1" s="1"/>
  <c r="J366" i="1"/>
  <c r="K366" i="1" s="1"/>
  <c r="J374" i="1"/>
  <c r="K374" i="1" s="1"/>
  <c r="J375" i="1"/>
  <c r="K375" i="1" s="1"/>
  <c r="J376" i="1"/>
  <c r="K376" i="1" s="1"/>
  <c r="J377" i="1"/>
  <c r="K377" i="1" s="1"/>
  <c r="J378" i="1"/>
  <c r="K378" i="1" s="1"/>
  <c r="J387" i="1"/>
  <c r="K387" i="1" s="1"/>
  <c r="J388" i="1"/>
  <c r="K388" i="1" s="1"/>
  <c r="J389" i="1"/>
  <c r="K389" i="1" s="1"/>
  <c r="J390" i="1"/>
  <c r="K390" i="1" s="1"/>
  <c r="J399" i="1"/>
  <c r="K399" i="1" s="1"/>
  <c r="J400" i="1"/>
  <c r="K400" i="1" s="1"/>
  <c r="J401" i="1"/>
  <c r="K401" i="1" s="1"/>
  <c r="J402" i="1"/>
  <c r="K402" i="1" s="1"/>
  <c r="J410" i="1"/>
  <c r="K410" i="1" s="1"/>
  <c r="J411" i="1"/>
  <c r="K411" i="1" s="1"/>
  <c r="J412" i="1"/>
  <c r="K412" i="1" s="1"/>
  <c r="J413" i="1"/>
  <c r="K413" i="1" s="1"/>
  <c r="J414" i="1"/>
  <c r="K414" i="1" s="1"/>
  <c r="J423" i="1"/>
  <c r="K423" i="1" s="1"/>
  <c r="J424" i="1"/>
  <c r="K424" i="1" s="1"/>
  <c r="J425" i="1"/>
  <c r="K425" i="1" s="1"/>
  <c r="J426" i="1"/>
  <c r="K426" i="1" s="1"/>
  <c r="J435" i="1"/>
  <c r="K435" i="1" s="1"/>
  <c r="J436" i="1"/>
  <c r="K436" i="1" s="1"/>
  <c r="J437" i="1"/>
  <c r="K437" i="1" s="1"/>
  <c r="J438" i="1"/>
  <c r="K438" i="1" s="1"/>
  <c r="J447" i="1"/>
  <c r="K447" i="1" s="1"/>
  <c r="J448" i="1"/>
  <c r="K448" i="1" s="1"/>
  <c r="J449" i="1"/>
  <c r="K449" i="1" s="1"/>
  <c r="J450" i="1"/>
  <c r="K450" i="1" s="1"/>
  <c r="J457" i="1"/>
  <c r="K457" i="1" s="1"/>
  <c r="J459" i="1"/>
  <c r="K459" i="1" s="1"/>
  <c r="J460" i="1"/>
  <c r="K460" i="1" s="1"/>
  <c r="J461" i="1"/>
  <c r="K461" i="1" s="1"/>
  <c r="J462" i="1"/>
  <c r="K462" i="1" s="1"/>
  <c r="J471" i="1"/>
  <c r="K471" i="1" s="1"/>
  <c r="J472" i="1"/>
  <c r="K472" i="1" s="1"/>
  <c r="J473" i="1"/>
  <c r="K473" i="1" s="1"/>
  <c r="J474" i="1"/>
  <c r="K474" i="1" s="1"/>
  <c r="J483" i="1"/>
  <c r="K483" i="1" s="1"/>
  <c r="J484" i="1"/>
  <c r="K484" i="1" s="1"/>
  <c r="J485" i="1"/>
  <c r="K485" i="1" s="1"/>
  <c r="J486" i="1"/>
  <c r="K486" i="1" s="1"/>
  <c r="J495" i="1"/>
  <c r="K495" i="1" s="1"/>
  <c r="J496" i="1"/>
  <c r="K496" i="1" s="1"/>
  <c r="J497" i="1"/>
  <c r="K497" i="1" s="1"/>
  <c r="J498" i="1"/>
  <c r="K498" i="1" s="1"/>
  <c r="J501" i="1"/>
  <c r="K501" i="1" s="1"/>
  <c r="J507" i="1"/>
  <c r="K507" i="1" s="1"/>
  <c r="J508" i="1"/>
  <c r="K508" i="1" s="1"/>
  <c r="J509" i="1"/>
  <c r="K509" i="1" s="1"/>
  <c r="J510" i="1"/>
  <c r="K510" i="1" s="1"/>
  <c r="J518" i="1"/>
  <c r="K518" i="1" s="1"/>
  <c r="J519" i="1"/>
  <c r="K519" i="1" s="1"/>
  <c r="J520" i="1"/>
  <c r="K520" i="1" s="1"/>
  <c r="J521" i="1"/>
  <c r="K521" i="1" s="1"/>
  <c r="J522" i="1"/>
  <c r="K522" i="1" s="1"/>
  <c r="J529" i="1"/>
  <c r="K529" i="1" s="1"/>
  <c r="J531" i="1"/>
  <c r="K531" i="1" s="1"/>
  <c r="J532" i="1"/>
  <c r="K532" i="1" s="1"/>
  <c r="J533" i="1"/>
  <c r="K533" i="1" s="1"/>
  <c r="J534" i="1"/>
  <c r="K534" i="1" s="1"/>
  <c r="J543" i="1"/>
  <c r="K543" i="1" s="1"/>
  <c r="J544" i="1"/>
  <c r="K544" i="1" s="1"/>
  <c r="J545" i="1"/>
  <c r="K545" i="1" s="1"/>
  <c r="J546" i="1"/>
  <c r="K546" i="1" s="1"/>
  <c r="J553" i="1"/>
  <c r="K553" i="1" s="1"/>
  <c r="J555" i="1"/>
  <c r="K555" i="1" s="1"/>
  <c r="J556" i="1"/>
  <c r="K556" i="1" s="1"/>
  <c r="J557" i="1"/>
  <c r="K557" i="1" s="1"/>
  <c r="J558" i="1"/>
  <c r="K558" i="1" s="1"/>
  <c r="J567" i="1"/>
  <c r="K567" i="1" s="1"/>
  <c r="J568" i="1"/>
  <c r="K568" i="1" s="1"/>
  <c r="J569" i="1"/>
  <c r="K569" i="1" s="1"/>
  <c r="J570" i="1"/>
  <c r="K570" i="1" s="1"/>
  <c r="J579" i="1"/>
  <c r="K579" i="1" s="1"/>
  <c r="J580" i="1"/>
  <c r="K580" i="1" s="1"/>
  <c r="J581" i="1"/>
  <c r="K581" i="1" s="1"/>
  <c r="J582" i="1"/>
  <c r="K582" i="1" s="1"/>
  <c r="J591" i="1"/>
  <c r="K591" i="1" s="1"/>
  <c r="J592" i="1"/>
  <c r="K592" i="1" s="1"/>
  <c r="J593" i="1"/>
  <c r="K593" i="1" s="1"/>
  <c r="J594" i="1"/>
  <c r="K594" i="1" s="1"/>
  <c r="J603" i="1"/>
  <c r="K603" i="1" s="1"/>
  <c r="J604" i="1"/>
  <c r="K604" i="1" s="1"/>
  <c r="J605" i="1"/>
  <c r="K605" i="1" s="1"/>
  <c r="J606" i="1"/>
  <c r="K606" i="1" s="1"/>
  <c r="J613" i="1"/>
  <c r="K613" i="1" s="1"/>
  <c r="J614" i="1"/>
  <c r="K614" i="1" s="1"/>
  <c r="J615" i="1"/>
  <c r="K615" i="1" s="1"/>
  <c r="J616" i="1"/>
  <c r="K616" i="1" s="1"/>
  <c r="J617" i="1"/>
  <c r="K617" i="1" s="1"/>
  <c r="J618" i="1"/>
  <c r="K618" i="1" s="1"/>
  <c r="J627" i="1"/>
  <c r="K627" i="1" s="1"/>
  <c r="J628" i="1"/>
  <c r="K628" i="1" s="1"/>
  <c r="J629" i="1"/>
  <c r="K629" i="1" s="1"/>
  <c r="J630" i="1"/>
  <c r="K630" i="1" s="1"/>
  <c r="J637" i="1"/>
  <c r="K637" i="1" s="1"/>
  <c r="J639" i="1"/>
  <c r="K639" i="1" s="1"/>
  <c r="J640" i="1"/>
  <c r="K640" i="1" s="1"/>
  <c r="J641" i="1"/>
  <c r="K641" i="1" s="1"/>
  <c r="J642" i="1"/>
  <c r="K642" i="1" s="1"/>
  <c r="J651" i="1"/>
  <c r="K651" i="1" s="1"/>
  <c r="J652" i="1"/>
  <c r="K652" i="1" s="1"/>
  <c r="J653" i="1"/>
  <c r="K653" i="1" s="1"/>
  <c r="J654" i="1"/>
  <c r="K654" i="1" s="1"/>
  <c r="J663" i="1"/>
  <c r="K663" i="1" s="1"/>
  <c r="J664" i="1"/>
  <c r="K664" i="1" s="1"/>
  <c r="J665" i="1"/>
  <c r="K665" i="1" s="1"/>
  <c r="J666" i="1"/>
  <c r="K666" i="1" s="1"/>
  <c r="J675" i="1"/>
  <c r="K675" i="1" s="1"/>
  <c r="J676" i="1"/>
  <c r="K676" i="1" s="1"/>
  <c r="J677" i="1"/>
  <c r="K677" i="1" s="1"/>
  <c r="J678" i="1"/>
  <c r="K678" i="1" s="1"/>
  <c r="J687" i="1"/>
  <c r="K687" i="1" s="1"/>
  <c r="J688" i="1"/>
  <c r="K688" i="1" s="1"/>
  <c r="J689" i="1"/>
  <c r="K689" i="1" s="1"/>
  <c r="J690" i="1"/>
  <c r="K690" i="1" s="1"/>
  <c r="J699" i="1"/>
  <c r="K699" i="1" s="1"/>
  <c r="J700" i="1"/>
  <c r="K700" i="1" s="1"/>
  <c r="J701" i="1"/>
  <c r="K701" i="1" s="1"/>
  <c r="J702" i="1"/>
  <c r="K702" i="1" s="1"/>
  <c r="J711" i="1"/>
  <c r="K711" i="1" s="1"/>
  <c r="J712" i="1"/>
  <c r="K712" i="1" s="1"/>
  <c r="J713" i="1"/>
  <c r="K713" i="1" s="1"/>
  <c r="J714" i="1"/>
  <c r="K714" i="1" s="1"/>
  <c r="J723" i="1"/>
  <c r="K723" i="1" s="1"/>
  <c r="J724" i="1"/>
  <c r="K724" i="1" s="1"/>
  <c r="J725" i="1"/>
  <c r="K725" i="1" s="1"/>
  <c r="J726" i="1"/>
  <c r="K726" i="1" s="1"/>
  <c r="J735" i="1"/>
  <c r="K735" i="1" s="1"/>
  <c r="J736" i="1"/>
  <c r="K736" i="1" s="1"/>
  <c r="J737" i="1"/>
  <c r="K737" i="1" s="1"/>
  <c r="J738" i="1"/>
  <c r="K738" i="1" s="1"/>
  <c r="J747" i="1"/>
  <c r="K747" i="1" s="1"/>
  <c r="J748" i="1"/>
  <c r="K748" i="1" s="1"/>
  <c r="J749" i="1"/>
  <c r="K749" i="1" s="1"/>
  <c r="J750" i="1"/>
  <c r="K750" i="1" s="1"/>
  <c r="J759" i="1"/>
  <c r="K759" i="1" s="1"/>
  <c r="J760" i="1"/>
  <c r="K760" i="1" s="1"/>
  <c r="J761" i="1"/>
  <c r="K761" i="1" s="1"/>
  <c r="J762" i="1"/>
  <c r="K762" i="1" s="1"/>
  <c r="J768" i="1"/>
  <c r="K768" i="1" s="1"/>
  <c r="J769" i="1"/>
  <c r="K769" i="1" s="1"/>
  <c r="J771" i="1"/>
  <c r="K771" i="1" s="1"/>
  <c r="J772" i="1"/>
  <c r="K772" i="1" s="1"/>
  <c r="J773" i="1"/>
  <c r="K773" i="1" s="1"/>
  <c r="J774" i="1"/>
  <c r="K774" i="1" s="1"/>
  <c r="J783" i="1"/>
  <c r="K783" i="1" s="1"/>
  <c r="J784" i="1"/>
  <c r="K784" i="1" s="1"/>
  <c r="J785" i="1"/>
  <c r="K785" i="1" s="1"/>
  <c r="J786" i="1"/>
  <c r="K786" i="1" s="1"/>
  <c r="J794" i="1"/>
  <c r="K794" i="1" s="1"/>
  <c r="J795" i="1"/>
  <c r="K795" i="1" s="1"/>
  <c r="J796" i="1"/>
  <c r="K796" i="1" s="1"/>
  <c r="J797" i="1"/>
  <c r="K797" i="1" s="1"/>
  <c r="J798" i="1"/>
  <c r="K798" i="1" s="1"/>
  <c r="J807" i="1"/>
  <c r="K807" i="1" s="1"/>
  <c r="J808" i="1"/>
  <c r="K808" i="1" s="1"/>
  <c r="J809" i="1"/>
  <c r="K809" i="1" s="1"/>
  <c r="J810" i="1"/>
  <c r="K810" i="1" s="1"/>
  <c r="J817" i="1"/>
  <c r="K817" i="1" s="1"/>
  <c r="J818" i="1"/>
  <c r="K818" i="1" s="1"/>
  <c r="J819" i="1"/>
  <c r="K819" i="1" s="1"/>
  <c r="J820" i="1"/>
  <c r="K820" i="1" s="1"/>
  <c r="J821" i="1"/>
  <c r="K821" i="1" s="1"/>
  <c r="J822" i="1"/>
  <c r="K822" i="1" s="1"/>
  <c r="J823" i="1"/>
  <c r="K823" i="1" s="1"/>
  <c r="J831" i="1"/>
  <c r="K831" i="1" s="1"/>
  <c r="J832" i="1"/>
  <c r="K832" i="1" s="1"/>
  <c r="J833" i="1"/>
  <c r="K833" i="1" s="1"/>
  <c r="J834" i="1"/>
  <c r="K834" i="1" s="1"/>
  <c r="J843" i="1"/>
  <c r="K843" i="1" s="1"/>
  <c r="J844" i="1"/>
  <c r="K844" i="1" s="1"/>
  <c r="J845" i="1"/>
  <c r="K845" i="1" s="1"/>
  <c r="J846" i="1"/>
  <c r="K846" i="1" s="1"/>
  <c r="J855" i="1"/>
  <c r="K855" i="1" s="1"/>
  <c r="J856" i="1"/>
  <c r="K856" i="1" s="1"/>
  <c r="J857" i="1"/>
  <c r="K857" i="1" s="1"/>
  <c r="J858" i="1"/>
  <c r="K858" i="1" s="1"/>
  <c r="J867" i="1"/>
  <c r="K867" i="1" s="1"/>
  <c r="J868" i="1"/>
  <c r="K868" i="1" s="1"/>
  <c r="J869" i="1"/>
  <c r="K869" i="1" s="1"/>
  <c r="J870" i="1"/>
  <c r="K870" i="1" s="1"/>
  <c r="J879" i="1"/>
  <c r="K879" i="1" s="1"/>
  <c r="J880" i="1"/>
  <c r="K880" i="1" s="1"/>
  <c r="J881" i="1"/>
  <c r="K881" i="1" s="1"/>
  <c r="J882" i="1"/>
  <c r="K882" i="1" s="1"/>
  <c r="J891" i="1"/>
  <c r="K891" i="1" s="1"/>
  <c r="J892" i="1"/>
  <c r="K892" i="1" s="1"/>
  <c r="J893" i="1"/>
  <c r="K893" i="1" s="1"/>
  <c r="J894" i="1"/>
  <c r="K894" i="1" s="1"/>
  <c r="J903" i="1"/>
  <c r="K903" i="1" s="1"/>
  <c r="J904" i="1"/>
  <c r="K904" i="1" s="1"/>
  <c r="J905" i="1"/>
  <c r="K905" i="1" s="1"/>
  <c r="J906" i="1"/>
  <c r="K906" i="1" s="1"/>
  <c r="J913" i="1"/>
  <c r="K913" i="1" s="1"/>
  <c r="J915" i="1"/>
  <c r="K915" i="1" s="1"/>
  <c r="J916" i="1"/>
  <c r="K916" i="1" s="1"/>
  <c r="J917" i="1"/>
  <c r="K917" i="1" s="1"/>
  <c r="J918" i="1"/>
  <c r="K918" i="1" s="1"/>
  <c r="J927" i="1"/>
  <c r="K927" i="1" s="1"/>
  <c r="J928" i="1"/>
  <c r="K928" i="1" s="1"/>
  <c r="J929" i="1"/>
  <c r="K929" i="1" s="1"/>
  <c r="J930" i="1"/>
  <c r="K930" i="1" s="1"/>
  <c r="J939" i="1"/>
  <c r="K939" i="1" s="1"/>
  <c r="J940" i="1"/>
  <c r="K940" i="1" s="1"/>
  <c r="J941" i="1"/>
  <c r="K941" i="1" s="1"/>
  <c r="J942" i="1"/>
  <c r="K942" i="1" s="1"/>
  <c r="J950" i="1"/>
  <c r="K950" i="1" s="1"/>
  <c r="J951" i="1"/>
  <c r="K951" i="1" s="1"/>
  <c r="J952" i="1"/>
  <c r="K952" i="1" s="1"/>
  <c r="J953" i="1"/>
  <c r="K953" i="1" s="1"/>
  <c r="J954" i="1"/>
  <c r="K954" i="1" s="1"/>
  <c r="J963" i="1"/>
  <c r="K963" i="1" s="1"/>
  <c r="J964" i="1"/>
  <c r="K964" i="1" s="1"/>
  <c r="J965" i="1"/>
  <c r="K965" i="1" s="1"/>
  <c r="J966" i="1"/>
  <c r="K966" i="1" s="1"/>
  <c r="J975" i="1"/>
  <c r="K975" i="1" s="1"/>
  <c r="J976" i="1"/>
  <c r="K976" i="1" s="1"/>
  <c r="J977" i="1"/>
  <c r="K977" i="1" s="1"/>
  <c r="J978" i="1"/>
  <c r="K978" i="1" s="1"/>
  <c r="J986" i="1"/>
  <c r="K986" i="1" s="1"/>
  <c r="J987" i="1"/>
  <c r="K987" i="1" s="1"/>
  <c r="J988" i="1"/>
  <c r="K988" i="1" s="1"/>
  <c r="J989" i="1"/>
  <c r="K989" i="1" s="1"/>
  <c r="J990" i="1"/>
  <c r="K990" i="1" s="1"/>
  <c r="J999" i="1"/>
  <c r="K999" i="1" s="1"/>
  <c r="J1000" i="1"/>
  <c r="K1000" i="1" s="1"/>
  <c r="J1001" i="1"/>
  <c r="K1001" i="1" s="1"/>
  <c r="J1002" i="1"/>
  <c r="K1002" i="1" s="1"/>
  <c r="J1011" i="1"/>
  <c r="K1011" i="1" s="1"/>
  <c r="J1012" i="1"/>
  <c r="K1012" i="1" s="1"/>
  <c r="J1013" i="1"/>
  <c r="K1013" i="1" s="1"/>
  <c r="J1014" i="1"/>
  <c r="K1014" i="1" s="1"/>
  <c r="J1023" i="1"/>
  <c r="K1023" i="1" s="1"/>
  <c r="J1024" i="1"/>
  <c r="K1024" i="1" s="1"/>
  <c r="J1025" i="1"/>
  <c r="K1025" i="1" s="1"/>
  <c r="J1026" i="1"/>
  <c r="K1026" i="1" s="1"/>
  <c r="J1033" i="1"/>
  <c r="K1033" i="1" s="1"/>
  <c r="J1035" i="1"/>
  <c r="K1035" i="1" s="1"/>
  <c r="J1036" i="1"/>
  <c r="K1036" i="1" s="1"/>
  <c r="J1037" i="1"/>
  <c r="K1037" i="1" s="1"/>
  <c r="J1038" i="1"/>
  <c r="K1038" i="1" s="1"/>
  <c r="J1047" i="1"/>
  <c r="K1047" i="1" s="1"/>
  <c r="J1048" i="1"/>
  <c r="K1048" i="1" s="1"/>
  <c r="J1049" i="1"/>
  <c r="K1049" i="1" s="1"/>
  <c r="J1050" i="1"/>
  <c r="K1050" i="1" s="1"/>
  <c r="J1059" i="1"/>
  <c r="K1059" i="1" s="1"/>
  <c r="J1060" i="1"/>
  <c r="K1060" i="1" s="1"/>
  <c r="J1061" i="1"/>
  <c r="K1061" i="1" s="1"/>
  <c r="J1062" i="1"/>
  <c r="K1062" i="1" s="1"/>
  <c r="J1071" i="1"/>
  <c r="K1071" i="1" s="1"/>
  <c r="J1072" i="1"/>
  <c r="K1072" i="1" s="1"/>
  <c r="J1073" i="1"/>
  <c r="K1073" i="1" s="1"/>
  <c r="J1074" i="1"/>
  <c r="K1074" i="1" s="1"/>
  <c r="J1083" i="1"/>
  <c r="K1083" i="1" s="1"/>
  <c r="J1084" i="1"/>
  <c r="K1084" i="1" s="1"/>
  <c r="J1085" i="1"/>
  <c r="K1085" i="1" s="1"/>
  <c r="J1086" i="1"/>
  <c r="K1086" i="1" s="1"/>
  <c r="J1095" i="1"/>
  <c r="K1095" i="1" s="1"/>
  <c r="J1096" i="1"/>
  <c r="K1096" i="1" s="1"/>
  <c r="J1097" i="1"/>
  <c r="K1097" i="1" s="1"/>
  <c r="J1098" i="1"/>
  <c r="K1098" i="1" s="1"/>
  <c r="J1105" i="1"/>
  <c r="K1105" i="1" s="1"/>
  <c r="J1107" i="1"/>
  <c r="K1107" i="1" s="1"/>
  <c r="J1108" i="1"/>
  <c r="K1108" i="1" s="1"/>
  <c r="J1109" i="1"/>
  <c r="K1109" i="1" s="1"/>
  <c r="J1110" i="1"/>
  <c r="K1110" i="1" s="1"/>
  <c r="J1119" i="1"/>
  <c r="K1119" i="1" s="1"/>
  <c r="J1120" i="1"/>
  <c r="K1120" i="1" s="1"/>
  <c r="J1121" i="1"/>
  <c r="K1121" i="1" s="1"/>
  <c r="J1122" i="1"/>
  <c r="K1122" i="1" s="1"/>
  <c r="J1129" i="1"/>
  <c r="K1129" i="1" s="1"/>
  <c r="J1131" i="1"/>
  <c r="K1131" i="1" s="1"/>
  <c r="J1132" i="1"/>
  <c r="K1132" i="1" s="1"/>
  <c r="J1133" i="1"/>
  <c r="K1133" i="1" s="1"/>
  <c r="J1134" i="1"/>
  <c r="K1134" i="1" s="1"/>
  <c r="J1143" i="1"/>
  <c r="K1143" i="1" s="1"/>
  <c r="J1144" i="1"/>
  <c r="K1144" i="1" s="1"/>
  <c r="J1145" i="1"/>
  <c r="K1145" i="1" s="1"/>
  <c r="J1146" i="1"/>
  <c r="K1146" i="1" s="1"/>
  <c r="J1155" i="1"/>
  <c r="K1155" i="1" s="1"/>
  <c r="J1156" i="1"/>
  <c r="K1156" i="1" s="1"/>
  <c r="J1157" i="1"/>
  <c r="K1157" i="1" s="1"/>
  <c r="J1158" i="1"/>
  <c r="K1158" i="1" s="1"/>
  <c r="J1167" i="1"/>
  <c r="K1167" i="1" s="1"/>
  <c r="J1168" i="1"/>
  <c r="K1168" i="1" s="1"/>
  <c r="J1169" i="1"/>
  <c r="K1169" i="1" s="1"/>
  <c r="J1170" i="1"/>
  <c r="K1170" i="1" s="1"/>
  <c r="J1179" i="1"/>
  <c r="K1179" i="1" s="1"/>
  <c r="J1180" i="1"/>
  <c r="K1180" i="1" s="1"/>
  <c r="J1181" i="1"/>
  <c r="K1181" i="1" s="1"/>
  <c r="J1182" i="1"/>
  <c r="K1182" i="1" s="1"/>
  <c r="J1189" i="1"/>
  <c r="K1189" i="1" s="1"/>
  <c r="J1190" i="1"/>
  <c r="K1190" i="1" s="1"/>
  <c r="J1191" i="1"/>
  <c r="K1191" i="1" s="1"/>
  <c r="J1192" i="1"/>
  <c r="K1192" i="1" s="1"/>
  <c r="J1193" i="1"/>
  <c r="K1193" i="1" s="1"/>
  <c r="J1194" i="1"/>
  <c r="K1194" i="1" s="1"/>
  <c r="J1203" i="1"/>
  <c r="K1203" i="1" s="1"/>
  <c r="J1204" i="1"/>
  <c r="K1204" i="1" s="1"/>
  <c r="J1205" i="1"/>
  <c r="K1205" i="1" s="1"/>
  <c r="J1206" i="1"/>
  <c r="K1206" i="1" s="1"/>
  <c r="J1213" i="1"/>
  <c r="K1213" i="1" s="1"/>
  <c r="J1214" i="1"/>
  <c r="K1214" i="1" s="1"/>
  <c r="J1215" i="1"/>
  <c r="K1215" i="1" s="1"/>
  <c r="J1216" i="1"/>
  <c r="K1216" i="1" s="1"/>
  <c r="J1217" i="1"/>
  <c r="K1217" i="1" s="1"/>
  <c r="J1218" i="1"/>
  <c r="K1218" i="1" s="1"/>
  <c r="J1227" i="1"/>
  <c r="K1227" i="1" s="1"/>
  <c r="J1228" i="1"/>
  <c r="K1228" i="1" s="1"/>
  <c r="J1229" i="1"/>
  <c r="K1229" i="1" s="1"/>
  <c r="J1230" i="1"/>
  <c r="K1230" i="1" s="1"/>
  <c r="J1239" i="1"/>
  <c r="K1239" i="1" s="1"/>
  <c r="J1240" i="1"/>
  <c r="K1240" i="1" s="1"/>
  <c r="J1241" i="1"/>
  <c r="K1241" i="1" s="1"/>
  <c r="J1242" i="1"/>
  <c r="K1242" i="1" s="1"/>
  <c r="J1246" i="1"/>
  <c r="K1246" i="1" s="1"/>
  <c r="J1249" i="1"/>
  <c r="K1249" i="1" s="1"/>
  <c r="J1251" i="1"/>
  <c r="K1251" i="1" s="1"/>
  <c r="J1252" i="1"/>
  <c r="K1252" i="1" s="1"/>
  <c r="J1253" i="1"/>
  <c r="K1253" i="1" s="1"/>
  <c r="J1254" i="1"/>
  <c r="K1254" i="1" s="1"/>
  <c r="J1263" i="1"/>
  <c r="K1263" i="1" s="1"/>
  <c r="J1264" i="1"/>
  <c r="K1264" i="1" s="1"/>
  <c r="J1265" i="1"/>
  <c r="K1265" i="1" s="1"/>
  <c r="J1266" i="1"/>
  <c r="K1266" i="1" s="1"/>
  <c r="J1273" i="1"/>
  <c r="K1273" i="1" s="1"/>
  <c r="J1275" i="1"/>
  <c r="K1275" i="1" s="1"/>
  <c r="J1276" i="1"/>
  <c r="K1276" i="1" s="1"/>
  <c r="J1277" i="1"/>
  <c r="K1277" i="1" s="1"/>
  <c r="J1278" i="1"/>
  <c r="K1278" i="1" s="1"/>
  <c r="J1287" i="1"/>
  <c r="K1287" i="1" s="1"/>
  <c r="J1288" i="1"/>
  <c r="K1288" i="1" s="1"/>
  <c r="J1289" i="1"/>
  <c r="K1289" i="1" s="1"/>
  <c r="J1290" i="1"/>
  <c r="K1290" i="1" s="1"/>
  <c r="J1299" i="1"/>
  <c r="K1299" i="1" s="1"/>
  <c r="J1300" i="1"/>
  <c r="K1300" i="1" s="1"/>
  <c r="J1301" i="1"/>
  <c r="K1301" i="1" s="1"/>
  <c r="J1302" i="1"/>
  <c r="K1302" i="1" s="1"/>
  <c r="J1305" i="1"/>
  <c r="K1305" i="1" s="1"/>
  <c r="J1311" i="1"/>
  <c r="K1311" i="1" s="1"/>
  <c r="J1312" i="1"/>
  <c r="K1312" i="1" s="1"/>
  <c r="J1313" i="1"/>
  <c r="K1313" i="1" s="1"/>
  <c r="J1314" i="1"/>
  <c r="K1314" i="1" s="1"/>
  <c r="J1323" i="1"/>
  <c r="K1323" i="1" s="1"/>
  <c r="J1324" i="1"/>
  <c r="K1324" i="1" s="1"/>
  <c r="J1325" i="1"/>
  <c r="K1325" i="1" s="1"/>
  <c r="J1326" i="1"/>
  <c r="K1326" i="1" s="1"/>
  <c r="J1329" i="1"/>
  <c r="K1329" i="1" s="1"/>
  <c r="J1335" i="1"/>
  <c r="K1335" i="1" s="1"/>
  <c r="J1336" i="1"/>
  <c r="K1336" i="1" s="1"/>
  <c r="J1337" i="1"/>
  <c r="K1337" i="1" s="1"/>
  <c r="J1338" i="1"/>
  <c r="K1338" i="1" s="1"/>
  <c r="J1345" i="1"/>
  <c r="K1345" i="1" s="1"/>
  <c r="J1347" i="1"/>
  <c r="K1347" i="1" s="1"/>
  <c r="J1348" i="1"/>
  <c r="K1348" i="1" s="1"/>
  <c r="J1349" i="1"/>
  <c r="K1349" i="1" s="1"/>
  <c r="J1350" i="1"/>
  <c r="K1350" i="1" s="1"/>
  <c r="J1357" i="1"/>
  <c r="K1357" i="1" s="1"/>
  <c r="J1359" i="1"/>
  <c r="K1359" i="1" s="1"/>
  <c r="J1360" i="1"/>
  <c r="K1360" i="1" s="1"/>
  <c r="J1361" i="1"/>
  <c r="K1361" i="1" s="1"/>
  <c r="J1362" i="1"/>
  <c r="K1362" i="1" s="1"/>
  <c r="J1371" i="1"/>
  <c r="K1371" i="1" s="1"/>
  <c r="J1372" i="1"/>
  <c r="K1372" i="1" s="1"/>
  <c r="J1373" i="1"/>
  <c r="K1373" i="1" s="1"/>
  <c r="J1374" i="1"/>
  <c r="K1374" i="1" s="1"/>
  <c r="J1383" i="1"/>
  <c r="K1383" i="1" s="1"/>
  <c r="J1384" i="1"/>
  <c r="K1384" i="1" s="1"/>
  <c r="J1385" i="1"/>
  <c r="K1385" i="1" s="1"/>
  <c r="J1386" i="1"/>
  <c r="K1386" i="1" s="1"/>
  <c r="J1393" i="1"/>
  <c r="K1393" i="1" s="1"/>
  <c r="J1395" i="1"/>
  <c r="K1395" i="1" s="1"/>
  <c r="J1396" i="1"/>
  <c r="K1396" i="1" s="1"/>
  <c r="J1397" i="1"/>
  <c r="K1397" i="1" s="1"/>
  <c r="J1398" i="1"/>
  <c r="K1398" i="1" s="1"/>
  <c r="J1407" i="1"/>
  <c r="K1407" i="1" s="1"/>
  <c r="J1408" i="1"/>
  <c r="K1408" i="1" s="1"/>
  <c r="J1409" i="1"/>
  <c r="K1409" i="1" s="1"/>
  <c r="J1410" i="1"/>
  <c r="K1410" i="1" s="1"/>
  <c r="J1419" i="1"/>
  <c r="K1419" i="1" s="1"/>
  <c r="J1420" i="1"/>
  <c r="K1420" i="1" s="1"/>
  <c r="J1421" i="1"/>
  <c r="K1421" i="1" s="1"/>
  <c r="J1422" i="1"/>
  <c r="K1422" i="1" s="1"/>
  <c r="J1431" i="1"/>
  <c r="K1431" i="1" s="1"/>
  <c r="J1432" i="1"/>
  <c r="K1432" i="1" s="1"/>
  <c r="J1433" i="1"/>
  <c r="K1433" i="1" s="1"/>
  <c r="J1434" i="1"/>
  <c r="K1434" i="1" s="1"/>
  <c r="J1443" i="1"/>
  <c r="K1443" i="1" s="1"/>
  <c r="J1444" i="1"/>
  <c r="K1444" i="1" s="1"/>
  <c r="J1445" i="1"/>
  <c r="K1445" i="1" s="1"/>
  <c r="J1446" i="1"/>
  <c r="K1446" i="1" s="1"/>
  <c r="J1455" i="1"/>
  <c r="K1455" i="1" s="1"/>
  <c r="J1456" i="1"/>
  <c r="K1456" i="1" s="1"/>
  <c r="J1457" i="1"/>
  <c r="K1457" i="1" s="1"/>
  <c r="J1458" i="1"/>
  <c r="K1458" i="1" s="1"/>
  <c r="J1467" i="1"/>
  <c r="K1467" i="1" s="1"/>
  <c r="J1468" i="1"/>
  <c r="K1468" i="1" s="1"/>
  <c r="J1469" i="1"/>
  <c r="K1469" i="1" s="1"/>
  <c r="J1470" i="1"/>
  <c r="K1470" i="1" s="1"/>
  <c r="J1479" i="1"/>
  <c r="K1479" i="1" s="1"/>
  <c r="J1480" i="1"/>
  <c r="K1480" i="1" s="1"/>
  <c r="J1481" i="1"/>
  <c r="K1481" i="1" s="1"/>
  <c r="J1482" i="1"/>
  <c r="K1482" i="1" s="1"/>
  <c r="J1489" i="1"/>
  <c r="K1489" i="1" s="1"/>
  <c r="J1491" i="1"/>
  <c r="K1491" i="1" s="1"/>
  <c r="J1492" i="1"/>
  <c r="K1492" i="1" s="1"/>
  <c r="J1493" i="1"/>
  <c r="K1493" i="1" s="1"/>
  <c r="J1494" i="1"/>
  <c r="K1494" i="1" s="1"/>
  <c r="J1503" i="1"/>
  <c r="K1503" i="1" s="1"/>
  <c r="J1504" i="1"/>
  <c r="K1504" i="1" s="1"/>
  <c r="J1505" i="1"/>
  <c r="K1505" i="1" s="1"/>
  <c r="J1506" i="1"/>
  <c r="K1506" i="1" s="1"/>
  <c r="J1515" i="1"/>
  <c r="K1515" i="1" s="1"/>
  <c r="J1516" i="1"/>
  <c r="K1516" i="1" s="1"/>
  <c r="J1517" i="1"/>
  <c r="K1517" i="1" s="1"/>
  <c r="J1518" i="1"/>
  <c r="K1518" i="1" s="1"/>
  <c r="J1525" i="1"/>
  <c r="K1525" i="1" s="1"/>
  <c r="J1526" i="1"/>
  <c r="K1526" i="1" s="1"/>
  <c r="J1527" i="1"/>
  <c r="K1527" i="1" s="1"/>
  <c r="J1528" i="1"/>
  <c r="K1528" i="1" s="1"/>
  <c r="J1529" i="1"/>
  <c r="K1529" i="1" s="1"/>
  <c r="J1530" i="1"/>
  <c r="K1530" i="1" s="1"/>
  <c r="J1539" i="1"/>
  <c r="K1539" i="1" s="1"/>
  <c r="J1540" i="1"/>
  <c r="K1540" i="1" s="1"/>
  <c r="J1541" i="1"/>
  <c r="K1541" i="1" s="1"/>
  <c r="J1542" i="1"/>
  <c r="K1542" i="1" s="1"/>
  <c r="J1549" i="1"/>
  <c r="K1549" i="1" s="1"/>
  <c r="J1551" i="1"/>
  <c r="K1551" i="1" s="1"/>
  <c r="J1552" i="1"/>
  <c r="K1552" i="1" s="1"/>
  <c r="J1553" i="1"/>
  <c r="K1553" i="1" s="1"/>
  <c r="J1554" i="1"/>
  <c r="K1554" i="1" s="1"/>
  <c r="J1562" i="1"/>
  <c r="K1562" i="1" s="1"/>
  <c r="J1563" i="1"/>
  <c r="K1563" i="1" s="1"/>
  <c r="J1564" i="1"/>
  <c r="K1564" i="1" s="1"/>
  <c r="J1565" i="1"/>
  <c r="K1565" i="1" s="1"/>
  <c r="J1566" i="1"/>
  <c r="K1566" i="1" s="1"/>
  <c r="J1575" i="1"/>
  <c r="K1575" i="1" s="1"/>
  <c r="J1576" i="1"/>
  <c r="K1576" i="1" s="1"/>
  <c r="J1577" i="1"/>
  <c r="K1577" i="1" s="1"/>
  <c r="J1578" i="1"/>
  <c r="K1578" i="1" s="1"/>
  <c r="J1582" i="1"/>
  <c r="K1582" i="1" s="1"/>
  <c r="J1587" i="1"/>
  <c r="K1587" i="1" s="1"/>
  <c r="J1588" i="1"/>
  <c r="K1588" i="1" s="1"/>
  <c r="J1589" i="1"/>
  <c r="K1589" i="1" s="1"/>
  <c r="J1590" i="1"/>
  <c r="K1590" i="1" s="1"/>
  <c r="J1599" i="1"/>
  <c r="K1599" i="1" s="1"/>
  <c r="J1600" i="1"/>
  <c r="K1600" i="1" s="1"/>
  <c r="J1601" i="1"/>
  <c r="K1601" i="1" s="1"/>
  <c r="J1602" i="1"/>
  <c r="K1602" i="1" s="1"/>
  <c r="J1609" i="1"/>
  <c r="K1609" i="1" s="1"/>
  <c r="J1611" i="1"/>
  <c r="K1611" i="1" s="1"/>
  <c r="J1612" i="1"/>
  <c r="K1612" i="1" s="1"/>
  <c r="J1613" i="1"/>
  <c r="K1613" i="1" s="1"/>
  <c r="J1614" i="1"/>
  <c r="K1614" i="1" s="1"/>
  <c r="J1623" i="1"/>
  <c r="K1623" i="1" s="1"/>
  <c r="J1624" i="1"/>
  <c r="K1624" i="1" s="1"/>
  <c r="J1625" i="1"/>
  <c r="K1625" i="1" s="1"/>
  <c r="J1626" i="1"/>
  <c r="K1626" i="1" s="1"/>
  <c r="J1635" i="1"/>
  <c r="K1635" i="1" s="1"/>
  <c r="J1636" i="1"/>
  <c r="K1636" i="1" s="1"/>
  <c r="J1637" i="1"/>
  <c r="K1637" i="1" s="1"/>
  <c r="J1638" i="1"/>
  <c r="K1638" i="1" s="1"/>
  <c r="J1647" i="1"/>
  <c r="K1647" i="1" s="1"/>
  <c r="J1648" i="1"/>
  <c r="K1648" i="1" s="1"/>
  <c r="J1649" i="1"/>
  <c r="K1649" i="1" s="1"/>
  <c r="J1650" i="1"/>
  <c r="K1650" i="1" s="1"/>
  <c r="J1659" i="1"/>
  <c r="K1659" i="1" s="1"/>
  <c r="J1660" i="1"/>
  <c r="K1660" i="1" s="1"/>
  <c r="J1661" i="1"/>
  <c r="K1661" i="1" s="1"/>
  <c r="J1662" i="1"/>
  <c r="K1662" i="1" s="1"/>
  <c r="J1669" i="1"/>
  <c r="K1669" i="1" s="1"/>
  <c r="J1670" i="1"/>
  <c r="K1670" i="1" s="1"/>
  <c r="J1671" i="1"/>
  <c r="K1671" i="1" s="1"/>
  <c r="J1672" i="1"/>
  <c r="K1672" i="1" s="1"/>
  <c r="J1673" i="1"/>
  <c r="K1673" i="1" s="1"/>
  <c r="J1674" i="1"/>
  <c r="K1674" i="1" s="1"/>
  <c r="J1681" i="1"/>
  <c r="K1681" i="1" s="1"/>
  <c r="J1683" i="1"/>
  <c r="K1683" i="1" s="1"/>
  <c r="J1684" i="1"/>
  <c r="K1684" i="1" s="1"/>
  <c r="J1685" i="1"/>
  <c r="K1685" i="1" s="1"/>
  <c r="J1686" i="1"/>
  <c r="K1686" i="1" s="1"/>
  <c r="J1695" i="1"/>
  <c r="K1695" i="1" s="1"/>
  <c r="J1696" i="1"/>
  <c r="K1696" i="1" s="1"/>
  <c r="J1697" i="1"/>
  <c r="K1697" i="1" s="1"/>
  <c r="J1698" i="1"/>
  <c r="K1698" i="1" s="1"/>
  <c r="J1705" i="1"/>
  <c r="K1705" i="1" s="1"/>
  <c r="J1707" i="1"/>
  <c r="K1707" i="1" s="1"/>
  <c r="J1708" i="1"/>
  <c r="K1708" i="1" s="1"/>
  <c r="J1709" i="1"/>
  <c r="K1709" i="1" s="1"/>
  <c r="J1710" i="1"/>
  <c r="K1710" i="1" s="1"/>
  <c r="J1719" i="1"/>
  <c r="K1719" i="1" s="1"/>
  <c r="J1720" i="1"/>
  <c r="K1720" i="1" s="1"/>
  <c r="J1721" i="1"/>
  <c r="K1721" i="1" s="1"/>
  <c r="J1722" i="1"/>
  <c r="K1722" i="1" s="1"/>
  <c r="J1731" i="1"/>
  <c r="K1731" i="1" s="1"/>
  <c r="J1732" i="1"/>
  <c r="K1732" i="1" s="1"/>
  <c r="J1733" i="1"/>
  <c r="K1733" i="1" s="1"/>
  <c r="J1734" i="1"/>
  <c r="K1734" i="1" s="1"/>
  <c r="J1743" i="1"/>
  <c r="K1743" i="1" s="1"/>
  <c r="J1744" i="1"/>
  <c r="K1744" i="1" s="1"/>
  <c r="J1745" i="1"/>
  <c r="K1745" i="1" s="1"/>
  <c r="J1746" i="1"/>
  <c r="K1746" i="1" s="1"/>
  <c r="J1755" i="1"/>
  <c r="K1755" i="1" s="1"/>
  <c r="J1756" i="1"/>
  <c r="K1756" i="1" s="1"/>
  <c r="J1757" i="1"/>
  <c r="K1757" i="1" s="1"/>
  <c r="J1758" i="1"/>
  <c r="K1758" i="1" s="1"/>
  <c r="J1765" i="1"/>
  <c r="K1765" i="1" s="1"/>
  <c r="J1766" i="1"/>
  <c r="K1766" i="1" s="1"/>
  <c r="J1767" i="1"/>
  <c r="K1767" i="1" s="1"/>
  <c r="J1768" i="1"/>
  <c r="K1768" i="1" s="1"/>
  <c r="J1769" i="1"/>
  <c r="K1769" i="1" s="1"/>
  <c r="J1770" i="1"/>
  <c r="K1770" i="1" s="1"/>
  <c r="J1779" i="1"/>
  <c r="K1779" i="1" s="1"/>
  <c r="J1780" i="1"/>
  <c r="K1780" i="1" s="1"/>
  <c r="J1781" i="1"/>
  <c r="K1781" i="1" s="1"/>
  <c r="J1782" i="1"/>
  <c r="K1782" i="1" s="1"/>
  <c r="J1789" i="1"/>
  <c r="K1789" i="1" s="1"/>
  <c r="J1791" i="1"/>
  <c r="K1791" i="1" s="1"/>
  <c r="J1792" i="1"/>
  <c r="K1792" i="1" s="1"/>
  <c r="J1793" i="1"/>
  <c r="K1793" i="1" s="1"/>
  <c r="J1794" i="1"/>
  <c r="K1794" i="1" s="1"/>
  <c r="J1803" i="1"/>
  <c r="K1803" i="1" s="1"/>
  <c r="J1804" i="1"/>
  <c r="K1804" i="1" s="1"/>
  <c r="J1805" i="1"/>
  <c r="K1805" i="1" s="1"/>
  <c r="J1806" i="1"/>
  <c r="K1806" i="1" s="1"/>
  <c r="J1815" i="1"/>
  <c r="K1815" i="1" s="1"/>
  <c r="J1816" i="1"/>
  <c r="K1816" i="1" s="1"/>
  <c r="J1817" i="1"/>
  <c r="K1817" i="1" s="1"/>
  <c r="J1818" i="1"/>
  <c r="K1818" i="1" s="1"/>
  <c r="J1825" i="1"/>
  <c r="K1825" i="1" s="1"/>
  <c r="J1827" i="1"/>
  <c r="K1827" i="1" s="1"/>
  <c r="J1828" i="1"/>
  <c r="K1828" i="1" s="1"/>
  <c r="J1829" i="1"/>
  <c r="K1829" i="1" s="1"/>
  <c r="J1830" i="1"/>
  <c r="K1830" i="1" s="1"/>
  <c r="J1839" i="1"/>
  <c r="K1839" i="1" s="1"/>
  <c r="J1840" i="1"/>
  <c r="K1840" i="1" s="1"/>
  <c r="J1841" i="1"/>
  <c r="K1841" i="1" s="1"/>
  <c r="J1842" i="1"/>
  <c r="K1842" i="1" s="1"/>
  <c r="J1849" i="1"/>
  <c r="K1849" i="1" s="1"/>
  <c r="J1851" i="1"/>
  <c r="K1851" i="1" s="1"/>
  <c r="J1852" i="1"/>
  <c r="K1852" i="1" s="1"/>
  <c r="J1853" i="1"/>
  <c r="K1853" i="1" s="1"/>
  <c r="J1854" i="1"/>
  <c r="K1854" i="1" s="1"/>
  <c r="J1862" i="1"/>
  <c r="K1862" i="1" s="1"/>
  <c r="J1863" i="1"/>
  <c r="K1863" i="1" s="1"/>
  <c r="J1864" i="1"/>
  <c r="K1864" i="1" s="1"/>
  <c r="J1865" i="1"/>
  <c r="K1865" i="1" s="1"/>
  <c r="J1866" i="1"/>
  <c r="K1866" i="1" s="1"/>
  <c r="J1875" i="1"/>
  <c r="K1875" i="1" s="1"/>
  <c r="J1876" i="1"/>
  <c r="K1876" i="1" s="1"/>
  <c r="J1877" i="1"/>
  <c r="K1877" i="1" s="1"/>
  <c r="J1878" i="1"/>
  <c r="K1878" i="1" s="1"/>
  <c r="J1887" i="1"/>
  <c r="K1887" i="1" s="1"/>
  <c r="J1888" i="1"/>
  <c r="K1888" i="1" s="1"/>
  <c r="J1889" i="1"/>
  <c r="K1889" i="1" s="1"/>
  <c r="J1890" i="1"/>
  <c r="K1890" i="1" s="1"/>
  <c r="J1899" i="1"/>
  <c r="K1899" i="1" s="1"/>
  <c r="J1900" i="1"/>
  <c r="K1900" i="1" s="1"/>
  <c r="J1901" i="1"/>
  <c r="K1901" i="1" s="1"/>
  <c r="J1902" i="1"/>
  <c r="K1902" i="1" s="1"/>
  <c r="J1911" i="1"/>
  <c r="K1911" i="1" s="1"/>
  <c r="J1912" i="1"/>
  <c r="K1912" i="1" s="1"/>
  <c r="J1913" i="1"/>
  <c r="K1913" i="1" s="1"/>
  <c r="J1914" i="1"/>
  <c r="K1914" i="1" s="1"/>
  <c r="J1920" i="1"/>
  <c r="K1920" i="1" s="1"/>
  <c r="J1923" i="1"/>
  <c r="K1923" i="1" s="1"/>
  <c r="J1924" i="1"/>
  <c r="K1924" i="1" s="1"/>
  <c r="J1925" i="1"/>
  <c r="K1925" i="1" s="1"/>
  <c r="J1926" i="1"/>
  <c r="K1926" i="1" s="1"/>
  <c r="J1935" i="1"/>
  <c r="K1935" i="1" s="1"/>
  <c r="J1936" i="1"/>
  <c r="K1936" i="1" s="1"/>
  <c r="J1937" i="1"/>
  <c r="K1937" i="1" s="1"/>
  <c r="J1938" i="1"/>
  <c r="K1938" i="1" s="1"/>
  <c r="J1944" i="1"/>
  <c r="K1944" i="1" s="1"/>
  <c r="J1945" i="1"/>
  <c r="K1945" i="1" s="1"/>
  <c r="J1947" i="1"/>
  <c r="K1947" i="1" s="1"/>
  <c r="J1948" i="1"/>
  <c r="K1948" i="1" s="1"/>
  <c r="J1949" i="1"/>
  <c r="K1949" i="1" s="1"/>
  <c r="J1950" i="1"/>
  <c r="K1950" i="1" s="1"/>
  <c r="J1959" i="1"/>
  <c r="K1959" i="1" s="1"/>
  <c r="J1960" i="1"/>
  <c r="K1960" i="1" s="1"/>
  <c r="J1961" i="1"/>
  <c r="K1961" i="1" s="1"/>
  <c r="J1962" i="1"/>
  <c r="K1962" i="1" s="1"/>
  <c r="J1968" i="1"/>
  <c r="K1968" i="1" s="1"/>
  <c r="J1969" i="1"/>
  <c r="K1969" i="1" s="1"/>
  <c r="J1971" i="1"/>
  <c r="K1971" i="1" s="1"/>
  <c r="J1972" i="1"/>
  <c r="K1972" i="1" s="1"/>
  <c r="J1973" i="1"/>
  <c r="K1973" i="1" s="1"/>
  <c r="J1974" i="1"/>
  <c r="K1974" i="1" s="1"/>
  <c r="J1983" i="1"/>
  <c r="K1983" i="1" s="1"/>
  <c r="J1984" i="1"/>
  <c r="K1984" i="1" s="1"/>
  <c r="J1985" i="1"/>
  <c r="K1985" i="1" s="1"/>
  <c r="J1986" i="1"/>
  <c r="K1986" i="1" s="1"/>
  <c r="J1995" i="1"/>
  <c r="K1995" i="1" s="1"/>
  <c r="J1996" i="1"/>
  <c r="K1996" i="1" s="1"/>
  <c r="J1997" i="1"/>
  <c r="K1997" i="1" s="1"/>
  <c r="J1998" i="1"/>
  <c r="K1998" i="1" s="1"/>
  <c r="J2007" i="1"/>
  <c r="K2007" i="1" s="1"/>
  <c r="J2008" i="1"/>
  <c r="K2008" i="1" s="1"/>
  <c r="J2009" i="1"/>
  <c r="K2009" i="1" s="1"/>
  <c r="J2010" i="1"/>
  <c r="K2010" i="1" s="1"/>
  <c r="J2019" i="1"/>
  <c r="K2019" i="1" s="1"/>
  <c r="J2020" i="1"/>
  <c r="K2020" i="1" s="1"/>
  <c r="J2021" i="1"/>
  <c r="K2021" i="1" s="1"/>
  <c r="J2022" i="1"/>
  <c r="K2022" i="1" s="1"/>
  <c r="J2029" i="1"/>
  <c r="K2029" i="1" s="1"/>
  <c r="J2031" i="1"/>
  <c r="K2031" i="1" s="1"/>
  <c r="J2032" i="1"/>
  <c r="K2032" i="1" s="1"/>
  <c r="J2033" i="1"/>
  <c r="K2033" i="1" s="1"/>
  <c r="J2034" i="1"/>
  <c r="K2034" i="1" s="1"/>
  <c r="J2043" i="1"/>
  <c r="K2043" i="1" s="1"/>
  <c r="J2044" i="1"/>
  <c r="K2044" i="1" s="1"/>
  <c r="J2045" i="1"/>
  <c r="K2045" i="1" s="1"/>
  <c r="J2046" i="1"/>
  <c r="K2046" i="1" s="1"/>
  <c r="J2055" i="1"/>
  <c r="K2055" i="1" s="1"/>
  <c r="J2056" i="1"/>
  <c r="K2056" i="1" s="1"/>
  <c r="J2057" i="1"/>
  <c r="K2057" i="1" s="1"/>
  <c r="J2058" i="1"/>
  <c r="K2058" i="1" s="1"/>
  <c r="J2067" i="1"/>
  <c r="K2067" i="1" s="1"/>
  <c r="J2068" i="1"/>
  <c r="K2068" i="1" s="1"/>
  <c r="J2069" i="1"/>
  <c r="K2069" i="1" s="1"/>
  <c r="J2070" i="1"/>
  <c r="K2070" i="1" s="1"/>
  <c r="J2077" i="1"/>
  <c r="K2077" i="1" s="1"/>
  <c r="J2079" i="1"/>
  <c r="K2079" i="1" s="1"/>
  <c r="J2080" i="1"/>
  <c r="K2080" i="1" s="1"/>
  <c r="J2081" i="1"/>
  <c r="K2081" i="1" s="1"/>
  <c r="J2082" i="1"/>
  <c r="K2082" i="1" s="1"/>
  <c r="J2089" i="1"/>
  <c r="K2089" i="1" s="1"/>
  <c r="J2091" i="1"/>
  <c r="K2091" i="1" s="1"/>
  <c r="J2092" i="1"/>
  <c r="K2092" i="1" s="1"/>
  <c r="J2093" i="1"/>
  <c r="K2093" i="1" s="1"/>
  <c r="J2094" i="1"/>
  <c r="K2094" i="1" s="1"/>
  <c r="J2103" i="1"/>
  <c r="K2103" i="1" s="1"/>
  <c r="J2104" i="1"/>
  <c r="K2104" i="1" s="1"/>
  <c r="J2105" i="1"/>
  <c r="K2105" i="1" s="1"/>
  <c r="J2106" i="1"/>
  <c r="K2106" i="1" s="1"/>
  <c r="J2113" i="1"/>
  <c r="K2113" i="1" s="1"/>
  <c r="J2115" i="1"/>
  <c r="K2115" i="1" s="1"/>
  <c r="J2116" i="1"/>
  <c r="K2116" i="1" s="1"/>
  <c r="J2117" i="1"/>
  <c r="K2117" i="1" s="1"/>
  <c r="J2118" i="1"/>
  <c r="K2118" i="1" s="1"/>
  <c r="J2121" i="1"/>
  <c r="K2121" i="1" s="1"/>
  <c r="J2125" i="1"/>
  <c r="K2125" i="1" s="1"/>
  <c r="J2127" i="1"/>
  <c r="K2127" i="1" s="1"/>
  <c r="J2128" i="1"/>
  <c r="K2128" i="1" s="1"/>
  <c r="J2129" i="1"/>
  <c r="K2129" i="1" s="1"/>
  <c r="J2130" i="1"/>
  <c r="K2130" i="1" s="1"/>
  <c r="J2139" i="1"/>
  <c r="K2139" i="1" s="1"/>
  <c r="J2140" i="1"/>
  <c r="K2140" i="1" s="1"/>
  <c r="J2141" i="1"/>
  <c r="K2141" i="1" s="1"/>
  <c r="J2142" i="1"/>
  <c r="K2142" i="1" s="1"/>
  <c r="J2145" i="1"/>
  <c r="K2145" i="1" s="1"/>
  <c r="J2146" i="1"/>
  <c r="K2146" i="1" s="1"/>
  <c r="J2151" i="1"/>
  <c r="K2151" i="1" s="1"/>
  <c r="J2152" i="1"/>
  <c r="K2152" i="1" s="1"/>
  <c r="J2153" i="1"/>
  <c r="K2153" i="1" s="1"/>
  <c r="J2154" i="1"/>
  <c r="K2154" i="1" s="1"/>
  <c r="J2163" i="1"/>
  <c r="K2163" i="1" s="1"/>
  <c r="J2164" i="1"/>
  <c r="K2164" i="1" s="1"/>
  <c r="J2165" i="1"/>
  <c r="K2165" i="1" s="1"/>
  <c r="J2166" i="1"/>
  <c r="K2166" i="1" s="1"/>
  <c r="J2170" i="1"/>
  <c r="K2170" i="1" s="1"/>
  <c r="J2171" i="1"/>
  <c r="K2171" i="1" s="1"/>
  <c r="J2173" i="1"/>
  <c r="K2173" i="1" s="1"/>
  <c r="J2175" i="1"/>
  <c r="K2175" i="1" s="1"/>
  <c r="J2176" i="1"/>
  <c r="K2176" i="1" s="1"/>
  <c r="J2177" i="1"/>
  <c r="K2177" i="1" s="1"/>
  <c r="J2178" i="1"/>
  <c r="K2178" i="1" s="1"/>
  <c r="J2185" i="1"/>
  <c r="K2185" i="1" s="1"/>
  <c r="J2187" i="1"/>
  <c r="K2187" i="1" s="1"/>
  <c r="J2188" i="1"/>
  <c r="K2188" i="1" s="1"/>
  <c r="J2189" i="1"/>
  <c r="K2189" i="1" s="1"/>
  <c r="J2190" i="1"/>
  <c r="K2190" i="1" s="1"/>
  <c r="J2197" i="1"/>
  <c r="K2197" i="1" s="1"/>
  <c r="J2199" i="1"/>
  <c r="K2199" i="1" s="1"/>
  <c r="J2200" i="1"/>
  <c r="K2200" i="1" s="1"/>
  <c r="J2201" i="1"/>
  <c r="K2201" i="1" s="1"/>
  <c r="J2202" i="1"/>
  <c r="K2202" i="1" s="1"/>
  <c r="J2211" i="1"/>
  <c r="K2211" i="1" s="1"/>
  <c r="J2212" i="1"/>
  <c r="K2212" i="1" s="1"/>
  <c r="J2213" i="1"/>
  <c r="K2213" i="1" s="1"/>
  <c r="J2214" i="1"/>
  <c r="K2214" i="1" s="1"/>
  <c r="J2223" i="1"/>
  <c r="K2223" i="1" s="1"/>
  <c r="J2224" i="1"/>
  <c r="K2224" i="1" s="1"/>
  <c r="J2225" i="1"/>
  <c r="K2225" i="1" s="1"/>
  <c r="J2226" i="1"/>
  <c r="K2226" i="1" s="1"/>
  <c r="J2233" i="1"/>
  <c r="K2233" i="1" s="1"/>
  <c r="J2235" i="1"/>
  <c r="K2235" i="1" s="1"/>
  <c r="J2236" i="1"/>
  <c r="K2236" i="1" s="1"/>
  <c r="J2237" i="1"/>
  <c r="K2237" i="1" s="1"/>
  <c r="J2238" i="1"/>
  <c r="K2238" i="1" s="1"/>
  <c r="J2245" i="1"/>
  <c r="K2245" i="1" s="1"/>
  <c r="J2247" i="1"/>
  <c r="K2247" i="1" s="1"/>
  <c r="J2248" i="1"/>
  <c r="K2248" i="1" s="1"/>
  <c r="J2249" i="1"/>
  <c r="K2249" i="1" s="1"/>
  <c r="J2250" i="1"/>
  <c r="K2250" i="1" s="1"/>
  <c r="J2259" i="1"/>
  <c r="K2259" i="1" s="1"/>
  <c r="J2260" i="1"/>
  <c r="K2260" i="1" s="1"/>
  <c r="J2261" i="1"/>
  <c r="K2261" i="1" s="1"/>
  <c r="J2262" i="1"/>
  <c r="K2262" i="1" s="1"/>
  <c r="J2271" i="1"/>
  <c r="K2271" i="1" s="1"/>
  <c r="J2272" i="1"/>
  <c r="K2272" i="1" s="1"/>
  <c r="J2273" i="1"/>
  <c r="K2273" i="1" s="1"/>
  <c r="J2274" i="1"/>
  <c r="K2274" i="1" s="1"/>
  <c r="J2283" i="1"/>
  <c r="K2283" i="1" s="1"/>
  <c r="J2284" i="1"/>
  <c r="K2284" i="1" s="1"/>
  <c r="J2285" i="1"/>
  <c r="K2285" i="1" s="1"/>
  <c r="J2286" i="1"/>
  <c r="K2286" i="1" s="1"/>
  <c r="J2295" i="1"/>
  <c r="K2295" i="1" s="1"/>
  <c r="J2296" i="1"/>
  <c r="K2296" i="1" s="1"/>
  <c r="J2297" i="1"/>
  <c r="K2297" i="1" s="1"/>
  <c r="J2298" i="1"/>
  <c r="K2298" i="1" s="1"/>
  <c r="J2305" i="1"/>
  <c r="K2305" i="1" s="1"/>
  <c r="J2307" i="1"/>
  <c r="K2307" i="1" s="1"/>
  <c r="J2308" i="1"/>
  <c r="K2308" i="1" s="1"/>
  <c r="J2309" i="1"/>
  <c r="K2309" i="1" s="1"/>
  <c r="J2310" i="1"/>
  <c r="K2310" i="1" s="1"/>
  <c r="J2317" i="1"/>
  <c r="K2317" i="1" s="1"/>
  <c r="J2319" i="1"/>
  <c r="K2319" i="1" s="1"/>
  <c r="J2320" i="1"/>
  <c r="K2320" i="1" s="1"/>
  <c r="J2321" i="1"/>
  <c r="K2321" i="1" s="1"/>
  <c r="J2322" i="1"/>
  <c r="K2322" i="1" s="1"/>
  <c r="J2329" i="1"/>
  <c r="K2329" i="1" s="1"/>
  <c r="J2331" i="1"/>
  <c r="K2331" i="1" s="1"/>
  <c r="J2332" i="1"/>
  <c r="K2332" i="1" s="1"/>
  <c r="J2333" i="1"/>
  <c r="K2333" i="1" s="1"/>
  <c r="J2334" i="1"/>
  <c r="K2334" i="1" s="1"/>
  <c r="J2343" i="1"/>
  <c r="K2343" i="1" s="1"/>
  <c r="J2344" i="1"/>
  <c r="K2344" i="1" s="1"/>
  <c r="J2345" i="1"/>
  <c r="K2345" i="1" s="1"/>
  <c r="J2346" i="1"/>
  <c r="K2346" i="1" s="1"/>
  <c r="J2355" i="1"/>
  <c r="K2355" i="1" s="1"/>
  <c r="J2356" i="1"/>
  <c r="K2356" i="1" s="1"/>
  <c r="J2357" i="1"/>
  <c r="K2357" i="1" s="1"/>
  <c r="J2358" i="1"/>
  <c r="K2358" i="1" s="1"/>
  <c r="J2365" i="1"/>
  <c r="K2365" i="1" s="1"/>
  <c r="J2367" i="1"/>
  <c r="K2367" i="1" s="1"/>
  <c r="J2368" i="1"/>
  <c r="K2368" i="1" s="1"/>
  <c r="J2369" i="1"/>
  <c r="K2369" i="1" s="1"/>
  <c r="J2370" i="1"/>
  <c r="K2370" i="1" s="1"/>
  <c r="J2374" i="1"/>
  <c r="K2374" i="1" s="1"/>
  <c r="J2375" i="1"/>
  <c r="K2375" i="1" s="1"/>
  <c r="J2377" i="1"/>
  <c r="K2377" i="1" s="1"/>
  <c r="J2379" i="1"/>
  <c r="K2379" i="1" s="1"/>
  <c r="J2380" i="1"/>
  <c r="K2380" i="1" s="1"/>
  <c r="J2381" i="1"/>
  <c r="K2381" i="1" s="1"/>
  <c r="J2382" i="1"/>
  <c r="K2382" i="1" s="1"/>
  <c r="J2389" i="1"/>
  <c r="K2389" i="1" s="1"/>
  <c r="J2391" i="1"/>
  <c r="K2391" i="1" s="1"/>
  <c r="J2392" i="1"/>
  <c r="K2392" i="1" s="1"/>
  <c r="J2393" i="1"/>
  <c r="K2393" i="1" s="1"/>
  <c r="J2394" i="1"/>
  <c r="K2394" i="1" s="1"/>
  <c r="J2401" i="1"/>
  <c r="K2401" i="1" s="1"/>
  <c r="J2403" i="1"/>
  <c r="K2403" i="1" s="1"/>
  <c r="J2404" i="1"/>
  <c r="K2404" i="1" s="1"/>
  <c r="J2405" i="1"/>
  <c r="K2405" i="1" s="1"/>
  <c r="J2406" i="1"/>
  <c r="K2406" i="1" s="1"/>
  <c r="J2415" i="1"/>
  <c r="K2415" i="1" s="1"/>
  <c r="J2416" i="1"/>
  <c r="K2416" i="1" s="1"/>
  <c r="J2417" i="1"/>
  <c r="K2417" i="1" s="1"/>
  <c r="J2418" i="1"/>
  <c r="K2418" i="1" s="1"/>
  <c r="J2427" i="1"/>
  <c r="K2427" i="1" s="1"/>
  <c r="J2428" i="1"/>
  <c r="K2428" i="1" s="1"/>
  <c r="J2429" i="1"/>
  <c r="K2429" i="1" s="1"/>
  <c r="J2430" i="1"/>
  <c r="K2430" i="1" s="1"/>
  <c r="J2439" i="1"/>
  <c r="K2439" i="1" s="1"/>
  <c r="J2440" i="1"/>
  <c r="K2440" i="1" s="1"/>
  <c r="J2441" i="1"/>
  <c r="K2441" i="1" s="1"/>
  <c r="J2442" i="1"/>
  <c r="K2442" i="1" s="1"/>
  <c r="J2448" i="1"/>
  <c r="K2448" i="1" s="1"/>
  <c r="J2449" i="1"/>
  <c r="K2449" i="1" s="1"/>
  <c r="J2451" i="1"/>
  <c r="K2451" i="1" s="1"/>
  <c r="J2452" i="1"/>
  <c r="K2452" i="1" s="1"/>
  <c r="J2453" i="1"/>
  <c r="K2453" i="1" s="1"/>
  <c r="J2454" i="1"/>
  <c r="K2454" i="1" s="1"/>
  <c r="J2461" i="1"/>
  <c r="K2461" i="1" s="1"/>
  <c r="J2463" i="1"/>
  <c r="K2463" i="1" s="1"/>
  <c r="J2464" i="1"/>
  <c r="K2464" i="1" s="1"/>
  <c r="J2465" i="1"/>
  <c r="K2465" i="1" s="1"/>
  <c r="J2466" i="1"/>
  <c r="K2466" i="1" s="1"/>
  <c r="J2473" i="1"/>
  <c r="K2473" i="1" s="1"/>
  <c r="J2475" i="1"/>
  <c r="K2475" i="1" s="1"/>
  <c r="J2476" i="1"/>
  <c r="K2476" i="1" s="1"/>
  <c r="J2477" i="1"/>
  <c r="K2477" i="1" s="1"/>
  <c r="J2478" i="1"/>
  <c r="K2478" i="1" s="1"/>
  <c r="J2485" i="1"/>
  <c r="K2485" i="1" s="1"/>
  <c r="J2487" i="1"/>
  <c r="K2487" i="1" s="1"/>
  <c r="J2488" i="1"/>
  <c r="K2488" i="1" s="1"/>
  <c r="J2489" i="1"/>
  <c r="K2489" i="1" s="1"/>
  <c r="J2490" i="1"/>
  <c r="K2490" i="1" s="1"/>
  <c r="J2497" i="1"/>
  <c r="K2497" i="1" s="1"/>
  <c r="J2499" i="1"/>
  <c r="K2499" i="1" s="1"/>
  <c r="J2500" i="1"/>
  <c r="K2500" i="1" s="1"/>
  <c r="J2501" i="1"/>
  <c r="K2501" i="1" s="1"/>
  <c r="J2502" i="1"/>
  <c r="K2502" i="1" s="1"/>
  <c r="J2509" i="1"/>
  <c r="K2509" i="1" s="1"/>
  <c r="J2511" i="1"/>
  <c r="K2511" i="1" s="1"/>
  <c r="J2512" i="1"/>
  <c r="K2512" i="1" s="1"/>
  <c r="J2513" i="1"/>
  <c r="K2513" i="1" s="1"/>
  <c r="J2514" i="1"/>
  <c r="K2514" i="1" s="1"/>
  <c r="J2523" i="1"/>
  <c r="K2523" i="1" s="1"/>
  <c r="J2524" i="1"/>
  <c r="K2524" i="1" s="1"/>
  <c r="J2525" i="1"/>
  <c r="K2525" i="1" s="1"/>
  <c r="J2526" i="1"/>
  <c r="K2526" i="1" s="1"/>
  <c r="J2535" i="1"/>
  <c r="K2535" i="1" s="1"/>
  <c r="J2536" i="1"/>
  <c r="K2536" i="1" s="1"/>
  <c r="J2537" i="1"/>
  <c r="K2537" i="1" s="1"/>
  <c r="J2538" i="1"/>
  <c r="K2538" i="1" s="1"/>
  <c r="J2544" i="1"/>
  <c r="K2544" i="1" s="1"/>
  <c r="J2545" i="1"/>
  <c r="K2545" i="1" s="1"/>
  <c r="J2547" i="1"/>
  <c r="K2547" i="1" s="1"/>
  <c r="J2548" i="1"/>
  <c r="K2548" i="1" s="1"/>
  <c r="J2549" i="1"/>
  <c r="K2549" i="1" s="1"/>
  <c r="J2550" i="1"/>
  <c r="K2550" i="1" s="1"/>
  <c r="J2557" i="1"/>
  <c r="K2557" i="1" s="1"/>
  <c r="J2559" i="1"/>
  <c r="K2559" i="1" s="1"/>
  <c r="J2560" i="1"/>
  <c r="K2560" i="1" s="1"/>
  <c r="J2561" i="1"/>
  <c r="K2561" i="1" s="1"/>
  <c r="J2562" i="1"/>
  <c r="K2562" i="1" s="1"/>
  <c r="J2566" i="1"/>
  <c r="K2566" i="1" s="1"/>
  <c r="J2569" i="1"/>
  <c r="K2569" i="1" s="1"/>
  <c r="J2571" i="1"/>
  <c r="K2571" i="1" s="1"/>
  <c r="J2572" i="1"/>
  <c r="K2572" i="1" s="1"/>
  <c r="J2573" i="1"/>
  <c r="K2573" i="1" s="1"/>
  <c r="J2574" i="1"/>
  <c r="K2574" i="1" s="1"/>
  <c r="J2583" i="1"/>
  <c r="K2583" i="1" s="1"/>
  <c r="J2584" i="1"/>
  <c r="K2584" i="1" s="1"/>
  <c r="J2585" i="1"/>
  <c r="K2585" i="1" s="1"/>
  <c r="J2586" i="1"/>
  <c r="K2586" i="1" s="1"/>
  <c r="J2595" i="1"/>
  <c r="K2595" i="1" s="1"/>
  <c r="J2596" i="1"/>
  <c r="K2596" i="1" s="1"/>
  <c r="J2597" i="1"/>
  <c r="K2597" i="1" s="1"/>
  <c r="J2598" i="1"/>
  <c r="K2598" i="1" s="1"/>
  <c r="J2607" i="1"/>
  <c r="K2607" i="1" s="1"/>
  <c r="J2608" i="1"/>
  <c r="K2608" i="1" s="1"/>
  <c r="J2609" i="1"/>
  <c r="K2609" i="1" s="1"/>
  <c r="J2610" i="1"/>
  <c r="K2610" i="1" s="1"/>
  <c r="J2619" i="1"/>
  <c r="K2619" i="1" s="1"/>
  <c r="J2620" i="1"/>
  <c r="K2620" i="1" s="1"/>
  <c r="J2621" i="1"/>
  <c r="K2621" i="1" s="1"/>
  <c r="J2622" i="1"/>
  <c r="K2622" i="1" s="1"/>
  <c r="J2631" i="1"/>
  <c r="K2631" i="1" s="1"/>
  <c r="J2632" i="1"/>
  <c r="K2632" i="1" s="1"/>
  <c r="J2633" i="1"/>
  <c r="K2633" i="1" s="1"/>
  <c r="J2634" i="1"/>
  <c r="K2634" i="1" s="1"/>
  <c r="J2641" i="1"/>
  <c r="K2641" i="1" s="1"/>
  <c r="J2643" i="1"/>
  <c r="K2643" i="1" s="1"/>
  <c r="J2644" i="1"/>
  <c r="K2644" i="1" s="1"/>
  <c r="J2645" i="1"/>
  <c r="K2645" i="1" s="1"/>
  <c r="J2646" i="1"/>
  <c r="K2646" i="1" s="1"/>
  <c r="J2652" i="1"/>
  <c r="K2652" i="1" s="1"/>
  <c r="J2653" i="1"/>
  <c r="K2653" i="1" s="1"/>
  <c r="J2655" i="1"/>
  <c r="K2655" i="1" s="1"/>
  <c r="J2656" i="1"/>
  <c r="K2656" i="1" s="1"/>
  <c r="J2657" i="1"/>
  <c r="K2657" i="1" s="1"/>
  <c r="J2658" i="1"/>
  <c r="K2658" i="1" s="1"/>
  <c r="J2665" i="1"/>
  <c r="K2665" i="1" s="1"/>
  <c r="J2667" i="1"/>
  <c r="K2667" i="1" s="1"/>
  <c r="J2668" i="1"/>
  <c r="K2668" i="1" s="1"/>
  <c r="J2669" i="1"/>
  <c r="K2669" i="1" s="1"/>
  <c r="J2670" i="1"/>
  <c r="K2670" i="1" s="1"/>
  <c r="J2677" i="1"/>
  <c r="K2677" i="1" s="1"/>
  <c r="J2679" i="1"/>
  <c r="K2679" i="1" s="1"/>
  <c r="J2680" i="1"/>
  <c r="K2680" i="1" s="1"/>
  <c r="J2681" i="1"/>
  <c r="K2681" i="1" s="1"/>
  <c r="J2682" i="1"/>
  <c r="K2682" i="1" s="1"/>
  <c r="J2691" i="1"/>
  <c r="K2691" i="1" s="1"/>
  <c r="J2692" i="1"/>
  <c r="K2692" i="1" s="1"/>
  <c r="J2693" i="1"/>
  <c r="K2693" i="1" s="1"/>
  <c r="J2694" i="1"/>
  <c r="K2694" i="1" s="1"/>
  <c r="J2703" i="1"/>
  <c r="K2703" i="1" s="1"/>
  <c r="J2704" i="1"/>
  <c r="K2704" i="1" s="1"/>
  <c r="J2705" i="1"/>
  <c r="K2705" i="1" s="1"/>
  <c r="J2706" i="1"/>
  <c r="K2706" i="1" s="1"/>
  <c r="J2709" i="1"/>
  <c r="K2709" i="1" s="1"/>
  <c r="J2713" i="1"/>
  <c r="K2713" i="1" s="1"/>
  <c r="J2715" i="1"/>
  <c r="K2715" i="1" s="1"/>
  <c r="J2716" i="1"/>
  <c r="K2716" i="1" s="1"/>
  <c r="J2717" i="1"/>
  <c r="K2717" i="1" s="1"/>
  <c r="J2718" i="1"/>
  <c r="K2718" i="1" s="1"/>
  <c r="J2727" i="1"/>
  <c r="K2727" i="1" s="1"/>
  <c r="J2728" i="1"/>
  <c r="K2728" i="1" s="1"/>
  <c r="J2729" i="1"/>
  <c r="K2729" i="1" s="1"/>
  <c r="J2730" i="1"/>
  <c r="K2730" i="1" s="1"/>
  <c r="J2733" i="1"/>
  <c r="K2733" i="1" s="1"/>
  <c r="J2734" i="1"/>
  <c r="K2734" i="1" s="1"/>
  <c r="J2735" i="1"/>
  <c r="K2735" i="1" s="1"/>
  <c r="J2737" i="1"/>
  <c r="K2737" i="1" s="1"/>
  <c r="J2739" i="1"/>
  <c r="K2739" i="1" s="1"/>
  <c r="J2740" i="1"/>
  <c r="K2740" i="1" s="1"/>
  <c r="J2741" i="1"/>
  <c r="K2741" i="1" s="1"/>
  <c r="J2742" i="1"/>
  <c r="K2742" i="1" s="1"/>
  <c r="J2749" i="1"/>
  <c r="K2749" i="1" s="1"/>
  <c r="J2751" i="1"/>
  <c r="K2751" i="1" s="1"/>
  <c r="J2752" i="1"/>
  <c r="K2752" i="1" s="1"/>
  <c r="J2753" i="1"/>
  <c r="K2753" i="1" s="1"/>
  <c r="J2754" i="1"/>
  <c r="K2754" i="1" s="1"/>
  <c r="J2759" i="1"/>
  <c r="K2759" i="1" s="1"/>
  <c r="J2761" i="1"/>
  <c r="K2761" i="1" s="1"/>
  <c r="J2763" i="1"/>
  <c r="K2763" i="1" s="1"/>
  <c r="J2764" i="1"/>
  <c r="K2764" i="1" s="1"/>
  <c r="J2765" i="1"/>
  <c r="K2765" i="1" s="1"/>
  <c r="J2766" i="1"/>
  <c r="K2766" i="1" s="1"/>
  <c r="J2773" i="1"/>
  <c r="K2773" i="1" s="1"/>
  <c r="J2775" i="1"/>
  <c r="K2775" i="1" s="1"/>
  <c r="J2776" i="1"/>
  <c r="K2776" i="1" s="1"/>
  <c r="J2777" i="1"/>
  <c r="K2777" i="1" s="1"/>
  <c r="J2778" i="1"/>
  <c r="K2778" i="1" s="1"/>
  <c r="J2785" i="1"/>
  <c r="K2785" i="1" s="1"/>
  <c r="J2787" i="1"/>
  <c r="K2787" i="1" s="1"/>
  <c r="J2788" i="1"/>
  <c r="K2788" i="1" s="1"/>
  <c r="J2789" i="1"/>
  <c r="K2789" i="1" s="1"/>
  <c r="J2790" i="1"/>
  <c r="K2790" i="1" s="1"/>
  <c r="J2799" i="1"/>
  <c r="K2799" i="1" s="1"/>
  <c r="J2800" i="1"/>
  <c r="K2800" i="1" s="1"/>
  <c r="J2801" i="1"/>
  <c r="K2801" i="1" s="1"/>
  <c r="J2802" i="1"/>
  <c r="K2802" i="1" s="1"/>
  <c r="J2811" i="1"/>
  <c r="K2811" i="1" s="1"/>
  <c r="J2812" i="1"/>
  <c r="K2812" i="1" s="1"/>
  <c r="J2813" i="1"/>
  <c r="K2813" i="1" s="1"/>
  <c r="J2814" i="1"/>
  <c r="K2814" i="1" s="1"/>
  <c r="J2821" i="1"/>
  <c r="K2821" i="1" s="1"/>
  <c r="J2823" i="1"/>
  <c r="K2823" i="1" s="1"/>
  <c r="J2824" i="1"/>
  <c r="K2824" i="1" s="1"/>
  <c r="J2825" i="1"/>
  <c r="K2825" i="1" s="1"/>
  <c r="J2826" i="1"/>
  <c r="K2826" i="1" s="1"/>
  <c r="J2832" i="1"/>
  <c r="K2832" i="1" s="1"/>
  <c r="J2833" i="1"/>
  <c r="K2833" i="1" s="1"/>
  <c r="J2835" i="1"/>
  <c r="K2835" i="1" s="1"/>
  <c r="J2836" i="1"/>
  <c r="K2836" i="1" s="1"/>
  <c r="J2837" i="1"/>
  <c r="K2837" i="1" s="1"/>
  <c r="J2838" i="1"/>
  <c r="K2838" i="1" s="1"/>
  <c r="J2845" i="1"/>
  <c r="K2845" i="1" s="1"/>
  <c r="J2847" i="1"/>
  <c r="K2847" i="1" s="1"/>
  <c r="J2848" i="1"/>
  <c r="K2848" i="1" s="1"/>
  <c r="J2849" i="1"/>
  <c r="K2849" i="1" s="1"/>
  <c r="J2850" i="1"/>
  <c r="K2850" i="1" s="1"/>
  <c r="J2857" i="1"/>
  <c r="K2857" i="1" s="1"/>
  <c r="J2859" i="1"/>
  <c r="K2859" i="1" s="1"/>
  <c r="J2860" i="1"/>
  <c r="K2860" i="1" s="1"/>
  <c r="J2861" i="1"/>
  <c r="K2861" i="1" s="1"/>
  <c r="J2862" i="1"/>
  <c r="K2862" i="1" s="1"/>
  <c r="J2871" i="1"/>
  <c r="K2871" i="1" s="1"/>
  <c r="J2872" i="1"/>
  <c r="K2872" i="1" s="1"/>
  <c r="J2873" i="1"/>
  <c r="K2873" i="1" s="1"/>
  <c r="J2874" i="1"/>
  <c r="K2874" i="1" s="1"/>
  <c r="J2883" i="1"/>
  <c r="K2883" i="1" s="1"/>
  <c r="J2884" i="1"/>
  <c r="K2884" i="1" s="1"/>
  <c r="J2885" i="1"/>
  <c r="K2885" i="1" s="1"/>
  <c r="J2886" i="1"/>
  <c r="K2886" i="1" s="1"/>
  <c r="J2895" i="1"/>
  <c r="K2895" i="1" s="1"/>
  <c r="J2896" i="1"/>
  <c r="K2896" i="1" s="1"/>
  <c r="J2897" i="1"/>
  <c r="K2897" i="1" s="1"/>
  <c r="J2898" i="1"/>
  <c r="K2898" i="1" s="1"/>
  <c r="J2902" i="1"/>
  <c r="K2902" i="1" s="1"/>
  <c r="J2905" i="1"/>
  <c r="K2905" i="1" s="1"/>
  <c r="J2907" i="1"/>
  <c r="K2907" i="1" s="1"/>
  <c r="J2908" i="1"/>
  <c r="K2908" i="1" s="1"/>
  <c r="J2909" i="1"/>
  <c r="K2909" i="1" s="1"/>
  <c r="J2910" i="1"/>
  <c r="K2910" i="1" s="1"/>
  <c r="J2917" i="1"/>
  <c r="K2917" i="1" s="1"/>
  <c r="J2919" i="1"/>
  <c r="K2919" i="1" s="1"/>
  <c r="J2920" i="1"/>
  <c r="K2920" i="1" s="1"/>
  <c r="J2921" i="1"/>
  <c r="K2921" i="1" s="1"/>
  <c r="J2922" i="1"/>
  <c r="K2922" i="1" s="1"/>
  <c r="J2926" i="1"/>
  <c r="K2926" i="1" s="1"/>
  <c r="J2928" i="1"/>
  <c r="K2928" i="1" s="1"/>
  <c r="J2929" i="1"/>
  <c r="K2929" i="1" s="1"/>
  <c r="J2931" i="1"/>
  <c r="K2931" i="1" s="1"/>
  <c r="J2932" i="1"/>
  <c r="K2932" i="1" s="1"/>
  <c r="J2933" i="1"/>
  <c r="K2933" i="1" s="1"/>
  <c r="J2934" i="1"/>
  <c r="K2934" i="1" s="1"/>
  <c r="J2941" i="1"/>
  <c r="K2941" i="1" s="1"/>
  <c r="J2943" i="1"/>
  <c r="K2943" i="1" s="1"/>
  <c r="J2944" i="1"/>
  <c r="K2944" i="1" s="1"/>
  <c r="J2945" i="1"/>
  <c r="K2945" i="1" s="1"/>
  <c r="J2946" i="1"/>
  <c r="K2946" i="1" s="1"/>
  <c r="J2953" i="1"/>
  <c r="K2953" i="1" s="1"/>
  <c r="J2955" i="1"/>
  <c r="K2955" i="1" s="1"/>
  <c r="J2956" i="1"/>
  <c r="K2956" i="1" s="1"/>
  <c r="J2957" i="1"/>
  <c r="K2957" i="1" s="1"/>
  <c r="J2958" i="1"/>
  <c r="K2958" i="1" s="1"/>
  <c r="J2967" i="1"/>
  <c r="K2967" i="1" s="1"/>
  <c r="J2968" i="1"/>
  <c r="K2968" i="1" s="1"/>
  <c r="J2969" i="1"/>
  <c r="K2969" i="1" s="1"/>
  <c r="J2970" i="1"/>
  <c r="K2970" i="1" s="1"/>
  <c r="J2979" i="1"/>
  <c r="K2979" i="1" s="1"/>
  <c r="J2980" i="1"/>
  <c r="K2980" i="1" s="1"/>
  <c r="J2981" i="1"/>
  <c r="K2981" i="1" s="1"/>
  <c r="J2982" i="1"/>
  <c r="K2982" i="1" s="1"/>
  <c r="J2989" i="1"/>
  <c r="K2989" i="1" s="1"/>
  <c r="J2991" i="1"/>
  <c r="K2991" i="1" s="1"/>
  <c r="J2992" i="1"/>
  <c r="K2992" i="1" s="1"/>
  <c r="J2993" i="1"/>
  <c r="K2993" i="1" s="1"/>
  <c r="J2994" i="1"/>
  <c r="K2994" i="1" s="1"/>
  <c r="J3001" i="1"/>
  <c r="K3001" i="1" s="1"/>
  <c r="J3003" i="1"/>
  <c r="K3003" i="1" s="1"/>
  <c r="J3004" i="1"/>
  <c r="K3004" i="1" s="1"/>
  <c r="J3005" i="1"/>
  <c r="K3005" i="1" s="1"/>
  <c r="J3006" i="1"/>
  <c r="K3006" i="1" s="1"/>
  <c r="J3015" i="1"/>
  <c r="K3015" i="1" s="1"/>
  <c r="J3016" i="1"/>
  <c r="K3016" i="1" s="1"/>
  <c r="J3017" i="1"/>
  <c r="K3017" i="1" s="1"/>
  <c r="J3018" i="1"/>
  <c r="K3018" i="1" s="1"/>
  <c r="J3025" i="1"/>
  <c r="K3025" i="1" s="1"/>
  <c r="J3027" i="1"/>
  <c r="K3027" i="1" s="1"/>
  <c r="J3028" i="1"/>
  <c r="K3028" i="1" s="1"/>
  <c r="J3029" i="1"/>
  <c r="K3029" i="1" s="1"/>
  <c r="J3030" i="1"/>
  <c r="K3030" i="1" s="1"/>
  <c r="J3037" i="1"/>
  <c r="K3037" i="1" s="1"/>
  <c r="J3039" i="1"/>
  <c r="K3039" i="1" s="1"/>
  <c r="J3040" i="1"/>
  <c r="K3040" i="1" s="1"/>
  <c r="J3041" i="1"/>
  <c r="K3041" i="1" s="1"/>
  <c r="J3042" i="1"/>
  <c r="K3042" i="1" s="1"/>
  <c r="J3049" i="1"/>
  <c r="K3049" i="1" s="1"/>
  <c r="J3051" i="1"/>
  <c r="K3051" i="1" s="1"/>
  <c r="J3052" i="1"/>
  <c r="K3052" i="1" s="1"/>
  <c r="J3053" i="1"/>
  <c r="K3053" i="1" s="1"/>
  <c r="J3054" i="1"/>
  <c r="K3054" i="1" s="1"/>
  <c r="J3063" i="1"/>
  <c r="K3063" i="1" s="1"/>
  <c r="J3064" i="1"/>
  <c r="K3064" i="1" s="1"/>
  <c r="J3065" i="1"/>
  <c r="K3065" i="1" s="1"/>
  <c r="J3066" i="1"/>
  <c r="K3066" i="1" s="1"/>
  <c r="J3069" i="1"/>
  <c r="K3069" i="1" s="1"/>
  <c r="J3075" i="1"/>
  <c r="K3075" i="1" s="1"/>
  <c r="J3076" i="1"/>
  <c r="K3076" i="1" s="1"/>
  <c r="J3077" i="1"/>
  <c r="K3077" i="1" s="1"/>
  <c r="J3078" i="1"/>
  <c r="K3078" i="1" s="1"/>
  <c r="J3087" i="1"/>
  <c r="K3087" i="1" s="1"/>
  <c r="J3088" i="1"/>
  <c r="K3088" i="1" s="1"/>
  <c r="J3089" i="1"/>
  <c r="K3089" i="1" s="1"/>
  <c r="J3090" i="1"/>
  <c r="K3090" i="1" s="1"/>
  <c r="J3097" i="1"/>
  <c r="K3097" i="1" s="1"/>
  <c r="J3099" i="1"/>
  <c r="K3099" i="1" s="1"/>
  <c r="J3100" i="1"/>
  <c r="K3100" i="1" s="1"/>
  <c r="J3101" i="1"/>
  <c r="K3101" i="1" s="1"/>
  <c r="J3102" i="1"/>
  <c r="K3102" i="1" s="1"/>
  <c r="J3109" i="1"/>
  <c r="K3109" i="1" s="1"/>
  <c r="J3111" i="1"/>
  <c r="K3111" i="1" s="1"/>
  <c r="J3112" i="1"/>
  <c r="K3112" i="1" s="1"/>
  <c r="J3113" i="1"/>
  <c r="K3113" i="1" s="1"/>
  <c r="J3114" i="1"/>
  <c r="K3114" i="1" s="1"/>
  <c r="J3120" i="1"/>
  <c r="K3120" i="1" s="1"/>
  <c r="J3121" i="1"/>
  <c r="K3121" i="1" s="1"/>
  <c r="J3123" i="1"/>
  <c r="K3123" i="1" s="1"/>
  <c r="J3124" i="1"/>
  <c r="K3124" i="1" s="1"/>
  <c r="J3125" i="1"/>
  <c r="K3125" i="1" s="1"/>
  <c r="J3126" i="1"/>
  <c r="K3126" i="1" s="1"/>
  <c r="J3133" i="1"/>
  <c r="K3133" i="1" s="1"/>
  <c r="J3135" i="1"/>
  <c r="K3135" i="1" s="1"/>
  <c r="J3136" i="1"/>
  <c r="K3136" i="1" s="1"/>
  <c r="J3137" i="1"/>
  <c r="K3137" i="1" s="1"/>
  <c r="J3138" i="1"/>
  <c r="K3138" i="1" s="1"/>
  <c r="J3147" i="1"/>
  <c r="K3147" i="1" s="1"/>
  <c r="J3148" i="1"/>
  <c r="K3148" i="1" s="1"/>
  <c r="J3149" i="1"/>
  <c r="K3149" i="1" s="1"/>
  <c r="J3150" i="1"/>
  <c r="K3150" i="1" s="1"/>
  <c r="J3159" i="1"/>
  <c r="K3159" i="1" s="1"/>
  <c r="J3160" i="1"/>
  <c r="K3160" i="1" s="1"/>
  <c r="J3161" i="1"/>
  <c r="K3161" i="1" s="1"/>
  <c r="J3162" i="1"/>
  <c r="K3162" i="1" s="1"/>
  <c r="J3169" i="1"/>
  <c r="K3169" i="1" s="1"/>
  <c r="J3171" i="1"/>
  <c r="K3171" i="1" s="1"/>
  <c r="J3172" i="1"/>
  <c r="K3172" i="1" s="1"/>
  <c r="J3173" i="1"/>
  <c r="K3173" i="1" s="1"/>
  <c r="J3174" i="1"/>
  <c r="K3174" i="1" s="1"/>
  <c r="J3181" i="1"/>
  <c r="K3181" i="1" s="1"/>
  <c r="J3183" i="1"/>
  <c r="K3183" i="1" s="1"/>
  <c r="J3184" i="1"/>
  <c r="K3184" i="1" s="1"/>
  <c r="J3185" i="1"/>
  <c r="K3185" i="1" s="1"/>
  <c r="J3186" i="1"/>
  <c r="K3186" i="1" s="1"/>
  <c r="J3193" i="1"/>
  <c r="K3193" i="1" s="1"/>
  <c r="J3195" i="1"/>
  <c r="K3195" i="1" s="1"/>
  <c r="J3196" i="1"/>
  <c r="K3196" i="1" s="1"/>
  <c r="J3197" i="1"/>
  <c r="K3197" i="1" s="1"/>
  <c r="J3198" i="1"/>
  <c r="K3198" i="1" s="1"/>
  <c r="J3204" i="1"/>
  <c r="K3204" i="1" s="1"/>
  <c r="J3205" i="1"/>
  <c r="K3205" i="1" s="1"/>
  <c r="J3207" i="1"/>
  <c r="K3207" i="1" s="1"/>
  <c r="J3208" i="1"/>
  <c r="K3208" i="1" s="1"/>
  <c r="J3209" i="1"/>
  <c r="K3209" i="1" s="1"/>
  <c r="J3210" i="1"/>
  <c r="K3210" i="1" s="1"/>
  <c r="J3217" i="1"/>
  <c r="K3217" i="1" s="1"/>
  <c r="J3218" i="1"/>
  <c r="K3218" i="1" s="1"/>
  <c r="J3219" i="1"/>
  <c r="K3219" i="1" s="1"/>
  <c r="J3220" i="1"/>
  <c r="K3220" i="1" s="1"/>
  <c r="J3221" i="1"/>
  <c r="K3221" i="1" s="1"/>
  <c r="J3222" i="1"/>
  <c r="K3222" i="1" s="1"/>
  <c r="J3224" i="1"/>
  <c r="K3224" i="1" s="1"/>
  <c r="J3225" i="1"/>
  <c r="K3225" i="1" s="1"/>
  <c r="J3229" i="1"/>
  <c r="K3229" i="1" s="1"/>
  <c r="J3231" i="1"/>
  <c r="K3231" i="1" s="1"/>
  <c r="J3232" i="1"/>
  <c r="K3232" i="1" s="1"/>
  <c r="J3233" i="1"/>
  <c r="K3233" i="1" s="1"/>
  <c r="J3234" i="1"/>
  <c r="K3234" i="1" s="1"/>
  <c r="J3240" i="1"/>
  <c r="K3240" i="1" s="1"/>
  <c r="J3241" i="1"/>
  <c r="K3241" i="1" s="1"/>
  <c r="J3243" i="1"/>
  <c r="K3243" i="1" s="1"/>
  <c r="J3244" i="1"/>
  <c r="K3244" i="1" s="1"/>
  <c r="J3245" i="1"/>
  <c r="K3245" i="1" s="1"/>
  <c r="J3246" i="1"/>
  <c r="K3246" i="1" s="1"/>
  <c r="J3253" i="1"/>
  <c r="K3253" i="1" s="1"/>
  <c r="J3254" i="1"/>
  <c r="K3254" i="1" s="1"/>
  <c r="J3255" i="1"/>
  <c r="K3255" i="1" s="1"/>
  <c r="J3256" i="1"/>
  <c r="K3256" i="1" s="1"/>
  <c r="J3257" i="1"/>
  <c r="K3257" i="1" s="1"/>
  <c r="J3258" i="1"/>
  <c r="K3258" i="1" s="1"/>
  <c r="J3264" i="1"/>
  <c r="K3264" i="1" s="1"/>
  <c r="J3265" i="1"/>
  <c r="K3265" i="1" s="1"/>
  <c r="J3267" i="1"/>
  <c r="K3267" i="1" s="1"/>
  <c r="J3268" i="1"/>
  <c r="K3268" i="1" s="1"/>
  <c r="J3269" i="1"/>
  <c r="K3269" i="1" s="1"/>
  <c r="J3270" i="1"/>
  <c r="K3270" i="1" s="1"/>
  <c r="J3276" i="1"/>
  <c r="K3276" i="1" s="1"/>
  <c r="J3277" i="1"/>
  <c r="K3277" i="1" s="1"/>
  <c r="J3279" i="1"/>
  <c r="K3279" i="1" s="1"/>
  <c r="J3280" i="1"/>
  <c r="K3280" i="1" s="1"/>
  <c r="J3281" i="1"/>
  <c r="K3281" i="1" s="1"/>
  <c r="J3282" i="1"/>
  <c r="K3282" i="1" s="1"/>
  <c r="J3289" i="1"/>
  <c r="K3289" i="1" s="1"/>
  <c r="J3291" i="1"/>
  <c r="K3291" i="1" s="1"/>
  <c r="J3292" i="1"/>
  <c r="K3292" i="1" s="1"/>
  <c r="J3293" i="1"/>
  <c r="K3293" i="1" s="1"/>
  <c r="J3294" i="1"/>
  <c r="K3294" i="1" s="1"/>
  <c r="J3301" i="1"/>
  <c r="K3301" i="1" s="1"/>
  <c r="J3302" i="1"/>
  <c r="K3302" i="1" s="1"/>
  <c r="J3303" i="1"/>
  <c r="K3303" i="1" s="1"/>
  <c r="J3304" i="1"/>
  <c r="K3304" i="1" s="1"/>
  <c r="J3305" i="1"/>
  <c r="K3305" i="1" s="1"/>
  <c r="J3306" i="1"/>
  <c r="K3306" i="1" s="1"/>
  <c r="J3313" i="1"/>
  <c r="K3313" i="1" s="1"/>
  <c r="J3315" i="1"/>
  <c r="K3315" i="1" s="1"/>
  <c r="J3316" i="1"/>
  <c r="K3316" i="1" s="1"/>
  <c r="J3317" i="1"/>
  <c r="K3317" i="1" s="1"/>
  <c r="J3318" i="1"/>
  <c r="K3318" i="1" s="1"/>
  <c r="J3321" i="1"/>
  <c r="K3321" i="1" s="1"/>
  <c r="J3325" i="1"/>
  <c r="K3325" i="1" s="1"/>
  <c r="J3327" i="1"/>
  <c r="K3327" i="1" s="1"/>
  <c r="J3328" i="1"/>
  <c r="K3328" i="1" s="1"/>
  <c r="J3329" i="1"/>
  <c r="K3329" i="1" s="1"/>
  <c r="J3330" i="1"/>
  <c r="K3330" i="1" s="1"/>
  <c r="J3336" i="1"/>
  <c r="K3336" i="1" s="1"/>
  <c r="J3337" i="1"/>
  <c r="K3337" i="1" s="1"/>
  <c r="J3339" i="1"/>
  <c r="K3339" i="1" s="1"/>
  <c r="J3340" i="1"/>
  <c r="K3340" i="1" s="1"/>
  <c r="J3341" i="1"/>
  <c r="K3341" i="1" s="1"/>
  <c r="J3342" i="1"/>
  <c r="K3342" i="1" s="1"/>
  <c r="J3349" i="1"/>
  <c r="K3349" i="1" s="1"/>
  <c r="J3351" i="1"/>
  <c r="K3351" i="1" s="1"/>
  <c r="J3352" i="1"/>
  <c r="K3352" i="1" s="1"/>
  <c r="J3353" i="1"/>
  <c r="K3353" i="1" s="1"/>
  <c r="J3354" i="1"/>
  <c r="K3354" i="1" s="1"/>
  <c r="J3361" i="1"/>
  <c r="K3361" i="1" s="1"/>
  <c r="J3362" i="1"/>
  <c r="K3362" i="1" s="1"/>
  <c r="J3363" i="1"/>
  <c r="K3363" i="1" s="1"/>
  <c r="J3364" i="1"/>
  <c r="K3364" i="1" s="1"/>
  <c r="J3365" i="1"/>
  <c r="K3365" i="1" s="1"/>
  <c r="J3366" i="1"/>
  <c r="K3366" i="1" s="1"/>
  <c r="J3373" i="1"/>
  <c r="K3373" i="1" s="1"/>
  <c r="J3375" i="1"/>
  <c r="K3375" i="1" s="1"/>
  <c r="J3376" i="1"/>
  <c r="K3376" i="1" s="1"/>
  <c r="J3377" i="1"/>
  <c r="K3377" i="1" s="1"/>
  <c r="J3378" i="1"/>
  <c r="K3378" i="1" s="1"/>
  <c r="J3385" i="1"/>
  <c r="K3385" i="1" s="1"/>
  <c r="J3387" i="1"/>
  <c r="K3387" i="1" s="1"/>
  <c r="J3388" i="1"/>
  <c r="K3388" i="1" s="1"/>
  <c r="J3389" i="1"/>
  <c r="K3389" i="1" s="1"/>
  <c r="J3390" i="1"/>
  <c r="K3390" i="1" s="1"/>
  <c r="J3396" i="1"/>
  <c r="K3396" i="1" s="1"/>
  <c r="J3397" i="1"/>
  <c r="K3397" i="1" s="1"/>
  <c r="J3398" i="1"/>
  <c r="K3398" i="1" s="1"/>
  <c r="J3399" i="1"/>
  <c r="K3399" i="1" s="1"/>
  <c r="J3400" i="1"/>
  <c r="K3400" i="1" s="1"/>
  <c r="J3401" i="1"/>
  <c r="K3401" i="1" s="1"/>
  <c r="J3402" i="1"/>
  <c r="K3402" i="1" s="1"/>
  <c r="J3409" i="1"/>
  <c r="K3409" i="1" s="1"/>
  <c r="J3410" i="1"/>
  <c r="K3410" i="1" s="1"/>
  <c r="J3411" i="1"/>
  <c r="K3411" i="1" s="1"/>
  <c r="J3412" i="1"/>
  <c r="K3412" i="1" s="1"/>
  <c r="J3413" i="1"/>
  <c r="K3413" i="1" s="1"/>
  <c r="J3414" i="1"/>
  <c r="K3414" i="1" s="1"/>
  <c r="J3420" i="1"/>
  <c r="K3420" i="1" s="1"/>
  <c r="J3421" i="1"/>
  <c r="K3421" i="1" s="1"/>
  <c r="J3423" i="1"/>
  <c r="K3423" i="1" s="1"/>
  <c r="J3424" i="1"/>
  <c r="K3424" i="1" s="1"/>
  <c r="J3425" i="1"/>
  <c r="K3425" i="1" s="1"/>
  <c r="J3426" i="1"/>
  <c r="K3426" i="1" s="1"/>
  <c r="J3433" i="1"/>
  <c r="K3433" i="1" s="1"/>
  <c r="J3434" i="1"/>
  <c r="K3434" i="1" s="1"/>
  <c r="J3435" i="1"/>
  <c r="K3435" i="1" s="1"/>
  <c r="J3436" i="1"/>
  <c r="K3436" i="1" s="1"/>
  <c r="J3437" i="1"/>
  <c r="K3437" i="1" s="1"/>
  <c r="J3438" i="1"/>
  <c r="K3438" i="1" s="1"/>
  <c r="J3445" i="1"/>
  <c r="K3445" i="1" s="1"/>
  <c r="J3447" i="1"/>
  <c r="K3447" i="1" s="1"/>
  <c r="J3448" i="1"/>
  <c r="K3448" i="1" s="1"/>
  <c r="J3449" i="1"/>
  <c r="K3449" i="1" s="1"/>
  <c r="J3450" i="1"/>
  <c r="K3450" i="1" s="1"/>
  <c r="J3453" i="1"/>
  <c r="K3453" i="1" s="1"/>
  <c r="J3454" i="1"/>
  <c r="K3454" i="1" s="1"/>
  <c r="J3457" i="1"/>
  <c r="K3457" i="1" s="1"/>
  <c r="J3459" i="1"/>
  <c r="K3459" i="1" s="1"/>
  <c r="J3460" i="1"/>
  <c r="K3460" i="1" s="1"/>
  <c r="J3461" i="1"/>
  <c r="K3461" i="1" s="1"/>
  <c r="J3462" i="1"/>
  <c r="K3462" i="1" s="1"/>
  <c r="J3469" i="1"/>
  <c r="K3469" i="1" s="1"/>
  <c r="J3471" i="1"/>
  <c r="K3471" i="1" s="1"/>
  <c r="J3472" i="1"/>
  <c r="K3472" i="1" s="1"/>
  <c r="J3473" i="1"/>
  <c r="K3473" i="1" s="1"/>
  <c r="J3474" i="1"/>
  <c r="K3474" i="1" s="1"/>
  <c r="J3478" i="1"/>
  <c r="K3478" i="1" s="1"/>
  <c r="J3480" i="1"/>
  <c r="K3480" i="1" s="1"/>
  <c r="J3481" i="1"/>
  <c r="K3481" i="1" s="1"/>
  <c r="J3483" i="1"/>
  <c r="K3483" i="1" s="1"/>
  <c r="J3484" i="1"/>
  <c r="K3484" i="1" s="1"/>
  <c r="J3485" i="1"/>
  <c r="K3485" i="1" s="1"/>
  <c r="J3486" i="1"/>
  <c r="K3486" i="1" s="1"/>
  <c r="J3493" i="1"/>
  <c r="K3493" i="1" s="1"/>
  <c r="J3495" i="1"/>
  <c r="K3495" i="1" s="1"/>
  <c r="J3496" i="1"/>
  <c r="K3496" i="1" s="1"/>
  <c r="J3497" i="1"/>
  <c r="K3497" i="1" s="1"/>
  <c r="J3498" i="1"/>
  <c r="K3498" i="1" s="1"/>
  <c r="J3505" i="1"/>
  <c r="K3505" i="1" s="1"/>
  <c r="J3507" i="1"/>
  <c r="K3507" i="1" s="1"/>
  <c r="J3508" i="1"/>
  <c r="K3508" i="1" s="1"/>
  <c r="J3509" i="1"/>
  <c r="K3509" i="1" s="1"/>
  <c r="J3510" i="1"/>
  <c r="K3510" i="1" s="1"/>
  <c r="J3517" i="1"/>
  <c r="K3517" i="1" s="1"/>
  <c r="J3519" i="1"/>
  <c r="K3519" i="1" s="1"/>
  <c r="J3520" i="1"/>
  <c r="K3520" i="1" s="1"/>
  <c r="J3521" i="1"/>
  <c r="K3521" i="1" s="1"/>
  <c r="J3522" i="1"/>
  <c r="K3522" i="1" s="1"/>
  <c r="J3528" i="1"/>
  <c r="K3528" i="1" s="1"/>
  <c r="J3529" i="1"/>
  <c r="K3529" i="1" s="1"/>
  <c r="J3531" i="1"/>
  <c r="K3531" i="1" s="1"/>
  <c r="J3532" i="1"/>
  <c r="K3532" i="1" s="1"/>
  <c r="J3533" i="1"/>
  <c r="K3533" i="1" s="1"/>
  <c r="J3534" i="1"/>
  <c r="K3534" i="1" s="1"/>
  <c r="J3541" i="1"/>
  <c r="K3541" i="1" s="1"/>
  <c r="J3542" i="1"/>
  <c r="K3542" i="1" s="1"/>
  <c r="J3543" i="1"/>
  <c r="K3543" i="1" s="1"/>
  <c r="J3544" i="1"/>
  <c r="K3544" i="1" s="1"/>
  <c r="J3545" i="1"/>
  <c r="K3545" i="1" s="1"/>
  <c r="J3546" i="1"/>
  <c r="K3546" i="1" s="1"/>
  <c r="J3552" i="1"/>
  <c r="K3552" i="1" s="1"/>
  <c r="J3553" i="1"/>
  <c r="K3553" i="1" s="1"/>
  <c r="J3554" i="1"/>
  <c r="K3554" i="1" s="1"/>
  <c r="J3555" i="1"/>
  <c r="K3555" i="1" s="1"/>
  <c r="J3556" i="1"/>
  <c r="K3556" i="1" s="1"/>
  <c r="J3557" i="1"/>
  <c r="K3557" i="1" s="1"/>
  <c r="J3558" i="1"/>
  <c r="K3558" i="1" s="1"/>
  <c r="J3565" i="1"/>
  <c r="K3565" i="1" s="1"/>
  <c r="J3567" i="1"/>
  <c r="K3567" i="1" s="1"/>
  <c r="J3568" i="1"/>
  <c r="K3568" i="1" s="1"/>
  <c r="J3569" i="1"/>
  <c r="K3569" i="1" s="1"/>
  <c r="J3570" i="1"/>
  <c r="K3570" i="1" s="1"/>
  <c r="J3572" i="1"/>
  <c r="K3572" i="1" s="1"/>
  <c r="J3577" i="1"/>
  <c r="K3577" i="1" s="1"/>
  <c r="J3579" i="1"/>
  <c r="K3579" i="1" s="1"/>
  <c r="J3580" i="1"/>
  <c r="K3580" i="1" s="1"/>
  <c r="J3581" i="1"/>
  <c r="K3581" i="1" s="1"/>
  <c r="J3582" i="1"/>
  <c r="K3582" i="1" s="1"/>
  <c r="J3589" i="1"/>
  <c r="K3589" i="1" s="1"/>
  <c r="J3590" i="1"/>
  <c r="K3590" i="1" s="1"/>
  <c r="J3591" i="1"/>
  <c r="K3591" i="1" s="1"/>
  <c r="J3592" i="1"/>
  <c r="K3592" i="1" s="1"/>
  <c r="J3593" i="1"/>
  <c r="K3593" i="1" s="1"/>
  <c r="J3594" i="1"/>
  <c r="K3594" i="1" s="1"/>
  <c r="J3596" i="1"/>
  <c r="K3596" i="1" s="1"/>
  <c r="J3601" i="1"/>
  <c r="K3601" i="1" s="1"/>
  <c r="J3603" i="1"/>
  <c r="K3603" i="1" s="1"/>
  <c r="J3604" i="1"/>
  <c r="K3604" i="1" s="1"/>
  <c r="J3605" i="1"/>
  <c r="K3605" i="1" s="1"/>
  <c r="J3606" i="1"/>
  <c r="K3606" i="1" s="1"/>
  <c r="J3611" i="1"/>
  <c r="K3611" i="1" s="1"/>
  <c r="J3613" i="1"/>
  <c r="K3613" i="1" s="1"/>
  <c r="J3615" i="1"/>
  <c r="K3615" i="1" s="1"/>
  <c r="J3616" i="1"/>
  <c r="K3616" i="1" s="1"/>
  <c r="J3617" i="1"/>
  <c r="K3617" i="1" s="1"/>
  <c r="J3618" i="1"/>
  <c r="K3618" i="1" s="1"/>
  <c r="J3625" i="1"/>
  <c r="K3625" i="1" s="1"/>
  <c r="J3627" i="1"/>
  <c r="K3627" i="1" s="1"/>
  <c r="J3628" i="1"/>
  <c r="K3628" i="1" s="1"/>
  <c r="J3629" i="1"/>
  <c r="K3629" i="1" s="1"/>
  <c r="J3630" i="1"/>
  <c r="K3630" i="1" s="1"/>
  <c r="J3636" i="1"/>
  <c r="K3636" i="1" s="1"/>
  <c r="J3637" i="1"/>
  <c r="K3637" i="1" s="1"/>
  <c r="J3639" i="1"/>
  <c r="K3639" i="1" s="1"/>
  <c r="J3640" i="1"/>
  <c r="K3640" i="1" s="1"/>
  <c r="J3641" i="1"/>
  <c r="K3641" i="1" s="1"/>
  <c r="J3642" i="1"/>
  <c r="K3642" i="1" s="1"/>
  <c r="J3649" i="1"/>
  <c r="K3649" i="1" s="1"/>
  <c r="J3650" i="1"/>
  <c r="K3650" i="1" s="1"/>
  <c r="J3651" i="1"/>
  <c r="K3651" i="1" s="1"/>
  <c r="J3652" i="1"/>
  <c r="K3652" i="1" s="1"/>
  <c r="J3653" i="1"/>
  <c r="K3653" i="1" s="1"/>
  <c r="J3654" i="1"/>
  <c r="K3654" i="1" s="1"/>
  <c r="J3661" i="1"/>
  <c r="K3661" i="1" s="1"/>
  <c r="J3663" i="1"/>
  <c r="K3663" i="1" s="1"/>
  <c r="J3664" i="1"/>
  <c r="K3664" i="1" s="1"/>
  <c r="J3665" i="1"/>
  <c r="K3665" i="1" s="1"/>
  <c r="J3666" i="1"/>
  <c r="K3666" i="1" s="1"/>
  <c r="J3669" i="1"/>
  <c r="K3669" i="1" s="1"/>
  <c r="J3672" i="1"/>
  <c r="K3672" i="1" s="1"/>
  <c r="J3673" i="1"/>
  <c r="K3673" i="1" s="1"/>
  <c r="J3675" i="1"/>
  <c r="K3675" i="1" s="1"/>
  <c r="J3676" i="1"/>
  <c r="K3676" i="1" s="1"/>
  <c r="J3677" i="1"/>
  <c r="K3677" i="1" s="1"/>
  <c r="J3678" i="1"/>
  <c r="K3678" i="1" s="1"/>
  <c r="J3684" i="1"/>
  <c r="K3684" i="1" s="1"/>
  <c r="J3685" i="1"/>
  <c r="K3685" i="1" s="1"/>
  <c r="J3686" i="1"/>
  <c r="K3686" i="1" s="1"/>
  <c r="J3687" i="1"/>
  <c r="K3687" i="1" s="1"/>
  <c r="J3688" i="1"/>
  <c r="K3688" i="1" s="1"/>
  <c r="J3689" i="1"/>
  <c r="K3689" i="1" s="1"/>
  <c r="J3690" i="1"/>
  <c r="K3690" i="1" s="1"/>
  <c r="J3697" i="1"/>
  <c r="K3697" i="1" s="1"/>
  <c r="J3698" i="1"/>
  <c r="K3698" i="1" s="1"/>
  <c r="J3699" i="1"/>
  <c r="K3699" i="1" s="1"/>
  <c r="J3700" i="1"/>
  <c r="K3700" i="1" s="1"/>
  <c r="J3701" i="1"/>
  <c r="K3701" i="1" s="1"/>
  <c r="J3702" i="1"/>
  <c r="K3702" i="1" s="1"/>
  <c r="J3708" i="1"/>
  <c r="K3708" i="1" s="1"/>
  <c r="J3709" i="1"/>
  <c r="K3709" i="1" s="1"/>
  <c r="J3711" i="1"/>
  <c r="K3711" i="1" s="1"/>
  <c r="J3712" i="1"/>
  <c r="K3712" i="1" s="1"/>
  <c r="J3713" i="1"/>
  <c r="K3713" i="1" s="1"/>
  <c r="J3714" i="1"/>
  <c r="K3714" i="1" s="1"/>
  <c r="J3721" i="1"/>
  <c r="K3721" i="1" s="1"/>
  <c r="J3723" i="1"/>
  <c r="K3723" i="1" s="1"/>
  <c r="J3724" i="1"/>
  <c r="K3724" i="1" s="1"/>
  <c r="J3725" i="1"/>
  <c r="K3725" i="1" s="1"/>
  <c r="J3726" i="1"/>
  <c r="K3726" i="1" s="1"/>
  <c r="J3733" i="1"/>
  <c r="K3733" i="1" s="1"/>
  <c r="J3734" i="1"/>
  <c r="K3734" i="1" s="1"/>
  <c r="J3735" i="1"/>
  <c r="K3735" i="1" s="1"/>
  <c r="J3736" i="1"/>
  <c r="K3736" i="1" s="1"/>
  <c r="J3737" i="1"/>
  <c r="K3737" i="1" s="1"/>
  <c r="J3738" i="1"/>
  <c r="K3738" i="1" s="1"/>
  <c r="J3745" i="1"/>
  <c r="K3745" i="1" s="1"/>
  <c r="J3747" i="1"/>
  <c r="K3747" i="1" s="1"/>
  <c r="J3748" i="1"/>
  <c r="K3748" i="1" s="1"/>
  <c r="J3749" i="1"/>
  <c r="K3749" i="1" s="1"/>
  <c r="J3750" i="1"/>
  <c r="K3750" i="1" s="1"/>
  <c r="J3757" i="1"/>
  <c r="K3757" i="1" s="1"/>
  <c r="J3759" i="1"/>
  <c r="K3759" i="1" s="1"/>
  <c r="J3760" i="1"/>
  <c r="K3760" i="1" s="1"/>
  <c r="J3761" i="1"/>
  <c r="K3761" i="1" s="1"/>
  <c r="J3762" i="1"/>
  <c r="K3762" i="1" s="1"/>
  <c r="J3768" i="1"/>
  <c r="K3768" i="1" s="1"/>
  <c r="J3769" i="1"/>
  <c r="K3769" i="1" s="1"/>
  <c r="J3771" i="1"/>
  <c r="K3771" i="1" s="1"/>
  <c r="J3772" i="1"/>
  <c r="K3772" i="1" s="1"/>
  <c r="J3773" i="1"/>
  <c r="K3773" i="1" s="1"/>
  <c r="J3774" i="1"/>
  <c r="K3774" i="1" s="1"/>
  <c r="J3781" i="1"/>
  <c r="K3781" i="1" s="1"/>
  <c r="J3783" i="1"/>
  <c r="K3783" i="1" s="1"/>
  <c r="J3784" i="1"/>
  <c r="K3784" i="1" s="1"/>
  <c r="J3785" i="1"/>
  <c r="K3785" i="1" s="1"/>
  <c r="J3786" i="1"/>
  <c r="K3786" i="1" s="1"/>
  <c r="J3793" i="1"/>
  <c r="K3793" i="1" s="1"/>
  <c r="J3795" i="1"/>
  <c r="K3795" i="1" s="1"/>
  <c r="J3796" i="1"/>
  <c r="K3796" i="1" s="1"/>
  <c r="J3797" i="1"/>
  <c r="K3797" i="1" s="1"/>
  <c r="J3798" i="1"/>
  <c r="K3798" i="1" s="1"/>
  <c r="J3805" i="1"/>
  <c r="K3805" i="1" s="1"/>
  <c r="J3807" i="1"/>
  <c r="K3807" i="1" s="1"/>
  <c r="J3808" i="1"/>
  <c r="K3808" i="1" s="1"/>
  <c r="J3809" i="1"/>
  <c r="K3809" i="1" s="1"/>
  <c r="J3810" i="1"/>
  <c r="K3810" i="1" s="1"/>
  <c r="J3817" i="1"/>
  <c r="K3817" i="1" s="1"/>
  <c r="J3819" i="1"/>
  <c r="K3819" i="1" s="1"/>
  <c r="J3820" i="1"/>
  <c r="K3820" i="1" s="1"/>
  <c r="J3821" i="1"/>
  <c r="K3821" i="1" s="1"/>
  <c r="J3822" i="1"/>
  <c r="K3822" i="1" s="1"/>
  <c r="J3827" i="1"/>
  <c r="K3827" i="1" s="1"/>
  <c r="J3829" i="1"/>
  <c r="K3829" i="1" s="1"/>
  <c r="J3831" i="1"/>
  <c r="K3831" i="1" s="1"/>
  <c r="J3832" i="1"/>
  <c r="K3832" i="1" s="1"/>
  <c r="J3833" i="1"/>
  <c r="K3833" i="1" s="1"/>
  <c r="J3834" i="1"/>
  <c r="K3834" i="1" s="1"/>
  <c r="J3840" i="1"/>
  <c r="K3840" i="1" s="1"/>
  <c r="J3841" i="1"/>
  <c r="K3841" i="1" s="1"/>
  <c r="J3842" i="1"/>
  <c r="K3842" i="1" s="1"/>
  <c r="J3843" i="1"/>
  <c r="K3843" i="1" s="1"/>
  <c r="J3844" i="1"/>
  <c r="K3844" i="1" s="1"/>
  <c r="J3845" i="1"/>
  <c r="K3845" i="1" s="1"/>
  <c r="J3846" i="1"/>
  <c r="K3846" i="1" s="1"/>
  <c r="J3853" i="1"/>
  <c r="K3853" i="1" s="1"/>
  <c r="J3855" i="1"/>
  <c r="K3855" i="1" s="1"/>
  <c r="J3856" i="1"/>
  <c r="K3856" i="1" s="1"/>
  <c r="J3857" i="1"/>
  <c r="K3857" i="1" s="1"/>
  <c r="J3858" i="1"/>
  <c r="K3858" i="1" s="1"/>
  <c r="J3865" i="1"/>
  <c r="K3865" i="1" s="1"/>
  <c r="J3866" i="1"/>
  <c r="K3866" i="1" s="1"/>
  <c r="J3867" i="1"/>
  <c r="K3867" i="1" s="1"/>
  <c r="J3868" i="1"/>
  <c r="K3868" i="1" s="1"/>
  <c r="J3869" i="1"/>
  <c r="K3869" i="1" s="1"/>
  <c r="J3870" i="1"/>
  <c r="K3870" i="1" s="1"/>
  <c r="J3877" i="1"/>
  <c r="K3877" i="1" s="1"/>
  <c r="J3878" i="1"/>
  <c r="K3878" i="1" s="1"/>
  <c r="J3879" i="1"/>
  <c r="K3879" i="1" s="1"/>
  <c r="J3880" i="1"/>
  <c r="K3880" i="1" s="1"/>
  <c r="J3881" i="1"/>
  <c r="K3881" i="1" s="1"/>
  <c r="J3882" i="1"/>
  <c r="K3882" i="1" s="1"/>
  <c r="J3889" i="1"/>
  <c r="K3889" i="1" s="1"/>
  <c r="J3891" i="1"/>
  <c r="K3891" i="1" s="1"/>
  <c r="J3892" i="1"/>
  <c r="K3892" i="1" s="1"/>
  <c r="J3893" i="1"/>
  <c r="K3893" i="1" s="1"/>
  <c r="J3894" i="1"/>
  <c r="K3894" i="1" s="1"/>
  <c r="J3899" i="1"/>
  <c r="K3899" i="1" s="1"/>
  <c r="J3901" i="1"/>
  <c r="K3901" i="1" s="1"/>
  <c r="J3903" i="1"/>
  <c r="K3903" i="1" s="1"/>
  <c r="J3904" i="1"/>
  <c r="K3904" i="1" s="1"/>
  <c r="J3905" i="1"/>
  <c r="K3905" i="1" s="1"/>
  <c r="J3906" i="1"/>
  <c r="K3906" i="1" s="1"/>
  <c r="J3913" i="1"/>
  <c r="K3913" i="1" s="1"/>
  <c r="J3915" i="1"/>
  <c r="K3915" i="1" s="1"/>
  <c r="J3916" i="1"/>
  <c r="K3916" i="1" s="1"/>
  <c r="J3917" i="1"/>
  <c r="K3917" i="1" s="1"/>
  <c r="J3918" i="1"/>
  <c r="K3918" i="1" s="1"/>
  <c r="J3924" i="1"/>
  <c r="K3924" i="1" s="1"/>
  <c r="J3925" i="1"/>
  <c r="K3925" i="1" s="1"/>
  <c r="J3927" i="1"/>
  <c r="K3927" i="1" s="1"/>
  <c r="J3928" i="1"/>
  <c r="K3928" i="1" s="1"/>
  <c r="J3929" i="1"/>
  <c r="K3929" i="1" s="1"/>
  <c r="J3930" i="1"/>
  <c r="K3930" i="1" s="1"/>
  <c r="J3937" i="1"/>
  <c r="K3937" i="1" s="1"/>
  <c r="J3939" i="1"/>
  <c r="K3939" i="1" s="1"/>
  <c r="J3940" i="1"/>
  <c r="K3940" i="1" s="1"/>
  <c r="J3941" i="1"/>
  <c r="K3941" i="1" s="1"/>
  <c r="J3942" i="1"/>
  <c r="K3942" i="1" s="1"/>
  <c r="J3945" i="1"/>
  <c r="K3945" i="1" s="1"/>
  <c r="J3949" i="1"/>
  <c r="K3949" i="1" s="1"/>
  <c r="J3951" i="1"/>
  <c r="K3951" i="1" s="1"/>
  <c r="J3952" i="1"/>
  <c r="K3952" i="1" s="1"/>
  <c r="J3953" i="1"/>
  <c r="K3953" i="1" s="1"/>
  <c r="J3954" i="1"/>
  <c r="K3954" i="1" s="1"/>
  <c r="J3960" i="1"/>
  <c r="K3960" i="1" s="1"/>
  <c r="J3961" i="1"/>
  <c r="K3961" i="1" s="1"/>
  <c r="J3963" i="1"/>
  <c r="K3963" i="1" s="1"/>
  <c r="J3964" i="1"/>
  <c r="K3964" i="1" s="1"/>
  <c r="J3965" i="1"/>
  <c r="K3965" i="1" s="1"/>
  <c r="J3966" i="1"/>
  <c r="K3966" i="1" s="1"/>
  <c r="J3973" i="1"/>
  <c r="K3973" i="1" s="1"/>
  <c r="J3974" i="1"/>
  <c r="K3974" i="1" s="1"/>
  <c r="J3975" i="1"/>
  <c r="K3975" i="1" s="1"/>
  <c r="J3976" i="1"/>
  <c r="K3976" i="1" s="1"/>
  <c r="J3977" i="1"/>
  <c r="K3977" i="1" s="1"/>
  <c r="J3978" i="1"/>
  <c r="K3978" i="1" s="1"/>
  <c r="J3985" i="1"/>
  <c r="K3985" i="1" s="1"/>
  <c r="J3987" i="1"/>
  <c r="K3987" i="1" s="1"/>
  <c r="J3988" i="1"/>
  <c r="K3988" i="1" s="1"/>
  <c r="J3989" i="1"/>
  <c r="K3989" i="1" s="1"/>
  <c r="J3990" i="1"/>
  <c r="K3990" i="1" s="1"/>
  <c r="J3996" i="1"/>
  <c r="K3996" i="1" s="1"/>
  <c r="J3997" i="1"/>
  <c r="K3997" i="1" s="1"/>
  <c r="J3999" i="1"/>
  <c r="K3999" i="1" s="1"/>
  <c r="J4000" i="1"/>
  <c r="K4000" i="1" s="1"/>
  <c r="J4001" i="1"/>
  <c r="K4001" i="1" s="1"/>
  <c r="J4002" i="1"/>
  <c r="K4002" i="1" s="1"/>
  <c r="J4009" i="1"/>
  <c r="K4009" i="1" s="1"/>
  <c r="J4011" i="1"/>
  <c r="K4011" i="1" s="1"/>
  <c r="J4012" i="1"/>
  <c r="K4012" i="1" s="1"/>
  <c r="J4013" i="1"/>
  <c r="K4013" i="1" s="1"/>
  <c r="J4014" i="1"/>
  <c r="K4014" i="1" s="1"/>
  <c r="J4021" i="1"/>
  <c r="K4021" i="1" s="1"/>
  <c r="J4022" i="1"/>
  <c r="K4022" i="1" s="1"/>
  <c r="J4023" i="1"/>
  <c r="K4023" i="1" s="1"/>
  <c r="J4024" i="1"/>
  <c r="K4024" i="1" s="1"/>
  <c r="J4025" i="1"/>
  <c r="K4025" i="1" s="1"/>
  <c r="J4026" i="1"/>
  <c r="K4026" i="1" s="1"/>
  <c r="J4033" i="1"/>
  <c r="K4033" i="1" s="1"/>
  <c r="J4035" i="1"/>
  <c r="K4035" i="1" s="1"/>
  <c r="J4036" i="1"/>
  <c r="K4036" i="1" s="1"/>
  <c r="J4037" i="1"/>
  <c r="K4037" i="1" s="1"/>
  <c r="J4038" i="1"/>
  <c r="K4038" i="1" s="1"/>
  <c r="J4042" i="1"/>
  <c r="K4042" i="1" s="1"/>
  <c r="J4045" i="1"/>
  <c r="K4045" i="1" s="1"/>
  <c r="J4047" i="1"/>
  <c r="K4047" i="1" s="1"/>
  <c r="J4048" i="1"/>
  <c r="K4048" i="1" s="1"/>
  <c r="J4049" i="1"/>
  <c r="K4049" i="1" s="1"/>
  <c r="J4050" i="1"/>
  <c r="K4050" i="1" s="1"/>
  <c r="J4056" i="1"/>
  <c r="K4056" i="1" s="1"/>
  <c r="J4057" i="1"/>
  <c r="K4057" i="1" s="1"/>
  <c r="J4059" i="1"/>
  <c r="K4059" i="1" s="1"/>
  <c r="J4060" i="1"/>
  <c r="K4060" i="1" s="1"/>
  <c r="J4061" i="1"/>
  <c r="K4061" i="1" s="1"/>
  <c r="J4062" i="1"/>
  <c r="K4062" i="1" s="1"/>
  <c r="J4069" i="1"/>
  <c r="K4069" i="1" s="1"/>
  <c r="J4071" i="1"/>
  <c r="K4071" i="1" s="1"/>
  <c r="J4072" i="1"/>
  <c r="K4072" i="1" s="1"/>
  <c r="J4073" i="1"/>
  <c r="K4073" i="1" s="1"/>
  <c r="J4074" i="1"/>
  <c r="K4074" i="1" s="1"/>
  <c r="J4081" i="1"/>
  <c r="K4081" i="1" s="1"/>
  <c r="J4082" i="1"/>
  <c r="K4082" i="1" s="1"/>
  <c r="J4083" i="1"/>
  <c r="K4083" i="1" s="1"/>
  <c r="J4084" i="1"/>
  <c r="K4084" i="1" s="1"/>
  <c r="J4085" i="1"/>
  <c r="K4085" i="1" s="1"/>
  <c r="J4086" i="1"/>
  <c r="K4086" i="1" s="1"/>
  <c r="J4093" i="1"/>
  <c r="K4093" i="1" s="1"/>
  <c r="J4095" i="1"/>
  <c r="K4095" i="1" s="1"/>
  <c r="J4096" i="1"/>
  <c r="K4096" i="1" s="1"/>
  <c r="J4097" i="1"/>
  <c r="K4097" i="1" s="1"/>
  <c r="J4098" i="1"/>
  <c r="K4098" i="1" s="1"/>
  <c r="J4105" i="1"/>
  <c r="K4105" i="1" s="1"/>
  <c r="J4107" i="1"/>
  <c r="K4107" i="1" s="1"/>
  <c r="J4108" i="1"/>
  <c r="K4108" i="1" s="1"/>
  <c r="J4109" i="1"/>
  <c r="K4109" i="1" s="1"/>
  <c r="J4110" i="1"/>
  <c r="K4110" i="1" s="1"/>
  <c r="J4114" i="1"/>
  <c r="K4114" i="1" s="1"/>
  <c r="J4115" i="1"/>
  <c r="K4115" i="1" s="1"/>
  <c r="J4116" i="1"/>
  <c r="K4116" i="1" s="1"/>
  <c r="J4117" i="1"/>
  <c r="K4117" i="1" s="1"/>
  <c r="J4119" i="1"/>
  <c r="K4119" i="1" s="1"/>
  <c r="J4120" i="1"/>
  <c r="K4120" i="1" s="1"/>
  <c r="J4121" i="1"/>
  <c r="K4121" i="1" s="1"/>
  <c r="J4122" i="1"/>
  <c r="K4122" i="1" s="1"/>
  <c r="J4129" i="1"/>
  <c r="K4129" i="1" s="1"/>
  <c r="J4130" i="1"/>
  <c r="K4130" i="1" s="1"/>
  <c r="J4131" i="1"/>
  <c r="K4131" i="1" s="1"/>
  <c r="J4132" i="1"/>
  <c r="K4132" i="1" s="1"/>
  <c r="J4133" i="1"/>
  <c r="K4133" i="1" s="1"/>
  <c r="J4134" i="1"/>
  <c r="K4134" i="1" s="1"/>
  <c r="J4141" i="1"/>
  <c r="K4141" i="1" s="1"/>
  <c r="J4143" i="1"/>
  <c r="K4143" i="1" s="1"/>
  <c r="J4144" i="1"/>
  <c r="K4144" i="1" s="1"/>
  <c r="J4145" i="1"/>
  <c r="K4145" i="1" s="1"/>
  <c r="J4146" i="1"/>
  <c r="K4146" i="1" s="1"/>
  <c r="J4153" i="1"/>
  <c r="K4153" i="1" s="1"/>
  <c r="J4154" i="1"/>
  <c r="K4154" i="1" s="1"/>
  <c r="J4155" i="1"/>
  <c r="K4155" i="1" s="1"/>
  <c r="J4156" i="1"/>
  <c r="K4156" i="1" s="1"/>
  <c r="J4157" i="1"/>
  <c r="K4157" i="1" s="1"/>
  <c r="J4158" i="1"/>
  <c r="K4158" i="1" s="1"/>
  <c r="J4165" i="1"/>
  <c r="K4165" i="1" s="1"/>
  <c r="J4167" i="1"/>
  <c r="K4167" i="1" s="1"/>
  <c r="J4168" i="1"/>
  <c r="K4168" i="1" s="1"/>
  <c r="J4169" i="1"/>
  <c r="K4169" i="1" s="1"/>
  <c r="J4170" i="1"/>
  <c r="K4170" i="1" s="1"/>
  <c r="J4177" i="1"/>
  <c r="K4177" i="1" s="1"/>
  <c r="J4179" i="1"/>
  <c r="K4179" i="1" s="1"/>
  <c r="J4180" i="1"/>
  <c r="K4180" i="1" s="1"/>
  <c r="J4181" i="1"/>
  <c r="K4181" i="1" s="1"/>
  <c r="J4182" i="1"/>
  <c r="K4182" i="1" s="1"/>
  <c r="J4189" i="1"/>
  <c r="K4189" i="1" s="1"/>
  <c r="J4191" i="1"/>
  <c r="K4191" i="1" s="1"/>
  <c r="J4192" i="1"/>
  <c r="K4192" i="1" s="1"/>
  <c r="J4193" i="1"/>
  <c r="K4193" i="1" s="1"/>
  <c r="J4194" i="1"/>
  <c r="K4194" i="1" s="1"/>
  <c r="J4201" i="1"/>
  <c r="K4201" i="1" s="1"/>
  <c r="J4203" i="1"/>
  <c r="K4203" i="1" s="1"/>
  <c r="J4204" i="1"/>
  <c r="K4204" i="1" s="1"/>
  <c r="J4205" i="1"/>
  <c r="K4205" i="1" s="1"/>
  <c r="J4206" i="1"/>
  <c r="K4206" i="1" s="1"/>
  <c r="J4212" i="1"/>
  <c r="K4212" i="1" s="1"/>
  <c r="J4213" i="1"/>
  <c r="K4213" i="1" s="1"/>
  <c r="J4215" i="1"/>
  <c r="K4215" i="1" s="1"/>
  <c r="J4216" i="1"/>
  <c r="K4216" i="1" s="1"/>
  <c r="J4217" i="1"/>
  <c r="K4217" i="1" s="1"/>
  <c r="J4218" i="1"/>
  <c r="K4218" i="1" s="1"/>
  <c r="J4225" i="1"/>
  <c r="K4225" i="1" s="1"/>
  <c r="J4227" i="1"/>
  <c r="K4227" i="1" s="1"/>
  <c r="J4228" i="1"/>
  <c r="K4228" i="1" s="1"/>
  <c r="J4229" i="1"/>
  <c r="K4229" i="1" s="1"/>
  <c r="J4230" i="1"/>
  <c r="K4230" i="1" s="1"/>
  <c r="J4233" i="1"/>
  <c r="K4233" i="1" s="1"/>
  <c r="J4234" i="1"/>
  <c r="K4234" i="1" s="1"/>
  <c r="J4237" i="1"/>
  <c r="K4237" i="1" s="1"/>
  <c r="J4239" i="1"/>
  <c r="K4239" i="1" s="1"/>
  <c r="J4240" i="1"/>
  <c r="K4240" i="1" s="1"/>
  <c r="J4241" i="1"/>
  <c r="K4241" i="1" s="1"/>
  <c r="J4242" i="1"/>
  <c r="K4242" i="1" s="1"/>
  <c r="J4248" i="1"/>
  <c r="K4248" i="1" s="1"/>
  <c r="J4249" i="1"/>
  <c r="K4249" i="1" s="1"/>
  <c r="J4251" i="1"/>
  <c r="K4251" i="1" s="1"/>
  <c r="J4252" i="1"/>
  <c r="K4252" i="1" s="1"/>
  <c r="J4253" i="1"/>
  <c r="K4253" i="1" s="1"/>
  <c r="J4254" i="1"/>
  <c r="K4254" i="1" s="1"/>
  <c r="J4261" i="1"/>
  <c r="K4261" i="1" s="1"/>
  <c r="J4263" i="1"/>
  <c r="K4263" i="1" s="1"/>
  <c r="J4264" i="1"/>
  <c r="K4264" i="1" s="1"/>
  <c r="J4265" i="1"/>
  <c r="K4265" i="1" s="1"/>
  <c r="J4266" i="1"/>
  <c r="K4266" i="1" s="1"/>
  <c r="J4272" i="1"/>
  <c r="K4272" i="1" s="1"/>
  <c r="J4273" i="1"/>
  <c r="K4273" i="1" s="1"/>
  <c r="J4275" i="1"/>
  <c r="K4275" i="1" s="1"/>
  <c r="J4276" i="1"/>
  <c r="K4276" i="1" s="1"/>
  <c r="J4277" i="1"/>
  <c r="K4277" i="1" s="1"/>
  <c r="J4278" i="1"/>
  <c r="K4278" i="1" s="1"/>
  <c r="J4285" i="1"/>
  <c r="K4285" i="1" s="1"/>
  <c r="J4287" i="1"/>
  <c r="K4287" i="1" s="1"/>
  <c r="J4288" i="1"/>
  <c r="K4288" i="1" s="1"/>
  <c r="J4289" i="1"/>
  <c r="K4289" i="1" s="1"/>
  <c r="J4290" i="1"/>
  <c r="K4290" i="1" s="1"/>
  <c r="J4297" i="1"/>
  <c r="K4297" i="1" s="1"/>
  <c r="J4299" i="1"/>
  <c r="K4299" i="1" s="1"/>
  <c r="J4300" i="1"/>
  <c r="K4300" i="1" s="1"/>
  <c r="J4301" i="1"/>
  <c r="K4301" i="1" s="1"/>
  <c r="J4302" i="1"/>
  <c r="K4302" i="1" s="1"/>
  <c r="J4309" i="1"/>
  <c r="K4309" i="1" s="1"/>
  <c r="J4310" i="1"/>
  <c r="K4310" i="1" s="1"/>
  <c r="J4311" i="1"/>
  <c r="K4311" i="1" s="1"/>
  <c r="J4312" i="1"/>
  <c r="K4312" i="1" s="1"/>
  <c r="J4313" i="1"/>
  <c r="K4313" i="1" s="1"/>
  <c r="J4314" i="1"/>
  <c r="K4314" i="1" s="1"/>
  <c r="J4321" i="1"/>
  <c r="K4321" i="1" s="1"/>
  <c r="J4323" i="1"/>
  <c r="K4323" i="1" s="1"/>
  <c r="J4324" i="1"/>
  <c r="K4324" i="1" s="1"/>
  <c r="J4325" i="1"/>
  <c r="K4325" i="1" s="1"/>
  <c r="J4326" i="1"/>
  <c r="K4326" i="1" s="1"/>
  <c r="J4330" i="1"/>
  <c r="K4330" i="1" s="1"/>
  <c r="J4331" i="1"/>
  <c r="K4331" i="1" s="1"/>
  <c r="J4333" i="1"/>
  <c r="K4333" i="1" s="1"/>
  <c r="J4335" i="1"/>
  <c r="K4335" i="1" s="1"/>
  <c r="J4336" i="1"/>
  <c r="K4336" i="1" s="1"/>
  <c r="J4337" i="1"/>
  <c r="K4337" i="1" s="1"/>
  <c r="J4338" i="1"/>
  <c r="K4338" i="1" s="1"/>
  <c r="J4345" i="1"/>
  <c r="K4345" i="1" s="1"/>
  <c r="J4347" i="1"/>
  <c r="K4347" i="1" s="1"/>
  <c r="J4348" i="1"/>
  <c r="K4348" i="1" s="1"/>
  <c r="J4349" i="1"/>
  <c r="K4349" i="1" s="1"/>
  <c r="J4350" i="1"/>
  <c r="K4350" i="1" s="1"/>
  <c r="J4356" i="1"/>
  <c r="K4356" i="1" s="1"/>
  <c r="J4357" i="1"/>
  <c r="K4357" i="1" s="1"/>
  <c r="J4359" i="1"/>
  <c r="K4359" i="1" s="1"/>
  <c r="J4360" i="1"/>
  <c r="K4360" i="1" s="1"/>
  <c r="J4361" i="1"/>
  <c r="K4361" i="1" s="1"/>
  <c r="J4362" i="1"/>
  <c r="K4362" i="1" s="1"/>
  <c r="J4369" i="1"/>
  <c r="K4369" i="1" s="1"/>
  <c r="J4370" i="1"/>
  <c r="K4370" i="1" s="1"/>
  <c r="J4371" i="1"/>
  <c r="K4371" i="1" s="1"/>
  <c r="J4372" i="1"/>
  <c r="K4372" i="1" s="1"/>
  <c r="J4373" i="1"/>
  <c r="K4373" i="1" s="1"/>
  <c r="J4374" i="1"/>
  <c r="K4374" i="1" s="1"/>
  <c r="J4381" i="1"/>
  <c r="K4381" i="1" s="1"/>
  <c r="J4383" i="1"/>
  <c r="K4383" i="1" s="1"/>
  <c r="J4384" i="1"/>
  <c r="K4384" i="1" s="1"/>
  <c r="J4385" i="1"/>
  <c r="K4385" i="1" s="1"/>
  <c r="J4386" i="1"/>
  <c r="K4386" i="1" s="1"/>
  <c r="J4393" i="1"/>
  <c r="K4393" i="1" s="1"/>
  <c r="J4395" i="1"/>
  <c r="K4395" i="1" s="1"/>
  <c r="J4396" i="1"/>
  <c r="K4396" i="1" s="1"/>
  <c r="J4397" i="1"/>
  <c r="K4397" i="1" s="1"/>
  <c r="J4398" i="1"/>
  <c r="K4398" i="1" s="1"/>
  <c r="J4403" i="1"/>
  <c r="K4403" i="1" s="1"/>
  <c r="J4404" i="1"/>
  <c r="K4404" i="1" s="1"/>
  <c r="J4405" i="1"/>
  <c r="K4405" i="1" s="1"/>
  <c r="J4406" i="1"/>
  <c r="K4406" i="1" s="1"/>
  <c r="J4407" i="1"/>
  <c r="K4407" i="1" s="1"/>
  <c r="J4408" i="1"/>
  <c r="K4408" i="1" s="1"/>
  <c r="J4409" i="1"/>
  <c r="K4409" i="1" s="1"/>
  <c r="J4410" i="1"/>
  <c r="K4410" i="1" s="1"/>
  <c r="J4417" i="1"/>
  <c r="K4417" i="1" s="1"/>
  <c r="J4419" i="1"/>
  <c r="K4419" i="1" s="1"/>
  <c r="J4420" i="1"/>
  <c r="K4420" i="1" s="1"/>
  <c r="J4421" i="1"/>
  <c r="K4421" i="1" s="1"/>
  <c r="J4422" i="1"/>
  <c r="K4422" i="1" s="1"/>
  <c r="J4428" i="1"/>
  <c r="K4428" i="1" s="1"/>
  <c r="J4429" i="1"/>
  <c r="K4429" i="1" s="1"/>
  <c r="J4431" i="1"/>
  <c r="K4431" i="1" s="1"/>
  <c r="J4432" i="1"/>
  <c r="K4432" i="1" s="1"/>
  <c r="J4433" i="1"/>
  <c r="K4433" i="1" s="1"/>
  <c r="J4434" i="1"/>
  <c r="K4434" i="1" s="1"/>
  <c r="J4441" i="1"/>
  <c r="K4441" i="1" s="1"/>
  <c r="J4442" i="1"/>
  <c r="K4442" i="1" s="1"/>
  <c r="J4443" i="1"/>
  <c r="K4443" i="1" s="1"/>
  <c r="J4444" i="1"/>
  <c r="K4444" i="1" s="1"/>
  <c r="J4445" i="1"/>
  <c r="K4445" i="1" s="1"/>
  <c r="J4446" i="1"/>
  <c r="K4446" i="1" s="1"/>
  <c r="J4453" i="1"/>
  <c r="K4453" i="1" s="1"/>
  <c r="J4455" i="1"/>
  <c r="K4455" i="1" s="1"/>
  <c r="J4456" i="1"/>
  <c r="K4456" i="1" s="1"/>
  <c r="J4457" i="1"/>
  <c r="K4457" i="1" s="1"/>
  <c r="J4458" i="1"/>
  <c r="K4458" i="1" s="1"/>
  <c r="J4465" i="1"/>
  <c r="K4465" i="1" s="1"/>
  <c r="J4467" i="1"/>
  <c r="K4467" i="1" s="1"/>
  <c r="J4468" i="1"/>
  <c r="K4468" i="1" s="1"/>
  <c r="J4469" i="1"/>
  <c r="K4469" i="1" s="1"/>
  <c r="J4470" i="1"/>
  <c r="K4470" i="1" s="1"/>
  <c r="J4477" i="1"/>
  <c r="K4477" i="1" s="1"/>
  <c r="J4479" i="1"/>
  <c r="K4479" i="1" s="1"/>
  <c r="J4480" i="1"/>
  <c r="K4480" i="1" s="1"/>
  <c r="J4481" i="1"/>
  <c r="K4481" i="1" s="1"/>
  <c r="J4482" i="1"/>
  <c r="K4482" i="1" s="1"/>
  <c r="J4488" i="1"/>
  <c r="K4488" i="1" s="1"/>
  <c r="J4489" i="1"/>
  <c r="K4489" i="1" s="1"/>
  <c r="J4491" i="1"/>
  <c r="K4491" i="1" s="1"/>
  <c r="J4492" i="1"/>
  <c r="K4492" i="1" s="1"/>
  <c r="J4493" i="1"/>
  <c r="K4493" i="1" s="1"/>
  <c r="J4494" i="1"/>
  <c r="K4494" i="1" s="1"/>
  <c r="J4501" i="1"/>
  <c r="K4501" i="1" s="1"/>
  <c r="J4503" i="1"/>
  <c r="K4503" i="1" s="1"/>
  <c r="J4504" i="1"/>
  <c r="K4504" i="1" s="1"/>
  <c r="J4505" i="1"/>
  <c r="K4505" i="1" s="1"/>
  <c r="J4506" i="1"/>
  <c r="K4506" i="1" s="1"/>
  <c r="J4513" i="1"/>
  <c r="K4513" i="1" s="1"/>
  <c r="J4515" i="1"/>
  <c r="K4515" i="1" s="1"/>
  <c r="J4516" i="1"/>
  <c r="K4516" i="1" s="1"/>
  <c r="J4517" i="1"/>
  <c r="K4517" i="1" s="1"/>
  <c r="J4518" i="1"/>
  <c r="K4518" i="1" s="1"/>
  <c r="J4521" i="1"/>
  <c r="K4521" i="1" s="1"/>
  <c r="J4522" i="1"/>
  <c r="K4522" i="1" s="1"/>
  <c r="J4525" i="1"/>
  <c r="K4525" i="1" s="1"/>
  <c r="J4527" i="1"/>
  <c r="K4527" i="1" s="1"/>
  <c r="J4528" i="1"/>
  <c r="K4528" i="1" s="1"/>
  <c r="J4529" i="1"/>
  <c r="K4529" i="1" s="1"/>
  <c r="J4530" i="1"/>
  <c r="K4530" i="1" s="1"/>
  <c r="J4537" i="1"/>
  <c r="K4537" i="1" s="1"/>
  <c r="J4539" i="1"/>
  <c r="K4539" i="1" s="1"/>
  <c r="J4540" i="1"/>
  <c r="K4540" i="1" s="1"/>
  <c r="J4541" i="1"/>
  <c r="K4541" i="1" s="1"/>
  <c r="J4542" i="1"/>
  <c r="K4542" i="1" s="1"/>
  <c r="J4546" i="1"/>
  <c r="K4546" i="1" s="1"/>
  <c r="J4549" i="1"/>
  <c r="K4549" i="1" s="1"/>
  <c r="J4551" i="1"/>
  <c r="K4551" i="1" s="1"/>
  <c r="J4552" i="1"/>
  <c r="K4552" i="1" s="1"/>
  <c r="J4553" i="1"/>
  <c r="K4553" i="1" s="1"/>
  <c r="J4554" i="1"/>
  <c r="K4554" i="1" s="1"/>
  <c r="J4560" i="1"/>
  <c r="K4560" i="1" s="1"/>
  <c r="J4561" i="1"/>
  <c r="K4561" i="1" s="1"/>
  <c r="J4562" i="1"/>
  <c r="K4562" i="1" s="1"/>
  <c r="J4563" i="1"/>
  <c r="K4563" i="1" s="1"/>
  <c r="J4564" i="1"/>
  <c r="K4564" i="1" s="1"/>
  <c r="J4565" i="1"/>
  <c r="K4565" i="1" s="1"/>
  <c r="J4566" i="1"/>
  <c r="K4566" i="1" s="1"/>
  <c r="J4573" i="1"/>
  <c r="K4573" i="1" s="1"/>
  <c r="J4575" i="1"/>
  <c r="K4575" i="1" s="1"/>
  <c r="J4576" i="1"/>
  <c r="K4576" i="1" s="1"/>
  <c r="J4577" i="1"/>
  <c r="K4577" i="1" s="1"/>
  <c r="J4578" i="1"/>
  <c r="K4578" i="1" s="1"/>
  <c r="J4585" i="1"/>
  <c r="K4585" i="1" s="1"/>
  <c r="J4586" i="1"/>
  <c r="K4586" i="1" s="1"/>
  <c r="J4587" i="1"/>
  <c r="K4587" i="1" s="1"/>
  <c r="J4588" i="1"/>
  <c r="K4588" i="1" s="1"/>
  <c r="J4589" i="1"/>
  <c r="K4589" i="1" s="1"/>
  <c r="J4590" i="1"/>
  <c r="K4590" i="1" s="1"/>
  <c r="J4597" i="1"/>
  <c r="K4597" i="1" s="1"/>
  <c r="J4599" i="1"/>
  <c r="K4599" i="1" s="1"/>
  <c r="J4600" i="1"/>
  <c r="K4600" i="1" s="1"/>
  <c r="J4601" i="1"/>
  <c r="K4601" i="1" s="1"/>
  <c r="J4602" i="1"/>
  <c r="K4602" i="1" s="1"/>
  <c r="J4609" i="1"/>
  <c r="K4609" i="1" s="1"/>
  <c r="J4611" i="1"/>
  <c r="K4611" i="1" s="1"/>
  <c r="J4612" i="1"/>
  <c r="K4612" i="1" s="1"/>
  <c r="J4613" i="1"/>
  <c r="K4613" i="1" s="1"/>
  <c r="J4614" i="1"/>
  <c r="K4614" i="1" s="1"/>
  <c r="J4618" i="1"/>
  <c r="K4618" i="1" s="1"/>
  <c r="J4621" i="1"/>
  <c r="K4621" i="1" s="1"/>
  <c r="J4623" i="1"/>
  <c r="K4623" i="1" s="1"/>
  <c r="J4624" i="1"/>
  <c r="K4624" i="1" s="1"/>
  <c r="J4625" i="1"/>
  <c r="K4625" i="1" s="1"/>
  <c r="J4626" i="1"/>
  <c r="K4626" i="1" s="1"/>
  <c r="J4633" i="1"/>
  <c r="K4633" i="1" s="1"/>
  <c r="J4635" i="1"/>
  <c r="K4635" i="1" s="1"/>
  <c r="J4636" i="1"/>
  <c r="K4636" i="1" s="1"/>
  <c r="J4637" i="1"/>
  <c r="K4637" i="1" s="1"/>
  <c r="J4638" i="1"/>
  <c r="K4638" i="1" s="1"/>
  <c r="J4644" i="1"/>
  <c r="K4644" i="1" s="1"/>
  <c r="J4645" i="1"/>
  <c r="K4645" i="1" s="1"/>
  <c r="J4647" i="1"/>
  <c r="K4647" i="1" s="1"/>
  <c r="J4648" i="1"/>
  <c r="K4648" i="1" s="1"/>
  <c r="J4649" i="1"/>
  <c r="K4649" i="1" s="1"/>
  <c r="J4650" i="1"/>
  <c r="K4650" i="1" s="1"/>
  <c r="J4657" i="1"/>
  <c r="K4657" i="1" s="1"/>
  <c r="J4658" i="1"/>
  <c r="K4658" i="1" s="1"/>
  <c r="J4659" i="1"/>
  <c r="K4659" i="1" s="1"/>
  <c r="J4660" i="1"/>
  <c r="K4660" i="1" s="1"/>
  <c r="J4661" i="1"/>
  <c r="K4661" i="1" s="1"/>
  <c r="J4662" i="1"/>
  <c r="K4662" i="1" s="1"/>
  <c r="J4664" i="1"/>
  <c r="K4664" i="1" s="1"/>
  <c r="J4669" i="1"/>
  <c r="K4669" i="1" s="1"/>
  <c r="J4671" i="1"/>
  <c r="K4671" i="1" s="1"/>
  <c r="J4672" i="1"/>
  <c r="K4672" i="1" s="1"/>
  <c r="J4673" i="1"/>
  <c r="K4673" i="1" s="1"/>
  <c r="J4674" i="1"/>
  <c r="K4674" i="1" s="1"/>
  <c r="J4679" i="1"/>
  <c r="K4679" i="1" s="1"/>
  <c r="J4680" i="1"/>
  <c r="K4680" i="1" s="1"/>
  <c r="J4681" i="1"/>
  <c r="K4681" i="1" s="1"/>
  <c r="J4683" i="1"/>
  <c r="K4683" i="1" s="1"/>
  <c r="J4684" i="1"/>
  <c r="K4684" i="1" s="1"/>
  <c r="J4685" i="1"/>
  <c r="K4685" i="1" s="1"/>
  <c r="J4686" i="1"/>
  <c r="K4686" i="1" s="1"/>
  <c r="J4692" i="1"/>
  <c r="K4692" i="1" s="1"/>
  <c r="J4693" i="1"/>
  <c r="K4693" i="1" s="1"/>
  <c r="J4694" i="1"/>
  <c r="K4694" i="1" s="1"/>
  <c r="J4695" i="1"/>
  <c r="K4695" i="1" s="1"/>
  <c r="J4696" i="1"/>
  <c r="K4696" i="1" s="1"/>
  <c r="J4697" i="1"/>
  <c r="K4697" i="1" s="1"/>
  <c r="J4698" i="1"/>
  <c r="K4698" i="1" s="1"/>
  <c r="J4705" i="1"/>
  <c r="K4705" i="1" s="1"/>
  <c r="J4707" i="1"/>
  <c r="K4707" i="1" s="1"/>
  <c r="J4708" i="1"/>
  <c r="K4708" i="1" s="1"/>
  <c r="J4709" i="1"/>
  <c r="K4709" i="1" s="1"/>
  <c r="J4710" i="1"/>
  <c r="K4710" i="1" s="1"/>
  <c r="J4716" i="1"/>
  <c r="K4716" i="1" s="1"/>
  <c r="J4717" i="1"/>
  <c r="K4717" i="1" s="1"/>
  <c r="J4719" i="1"/>
  <c r="K4719" i="1" s="1"/>
  <c r="J4720" i="1"/>
  <c r="K4720" i="1" s="1"/>
  <c r="J4721" i="1"/>
  <c r="K4721" i="1" s="1"/>
  <c r="J4722" i="1"/>
  <c r="K4722" i="1" s="1"/>
  <c r="J4729" i="1"/>
  <c r="K4729" i="1" s="1"/>
  <c r="J4730" i="1"/>
  <c r="K4730" i="1" s="1"/>
  <c r="J4731" i="1"/>
  <c r="K4731" i="1" s="1"/>
  <c r="J4732" i="1"/>
  <c r="K4732" i="1" s="1"/>
  <c r="J4733" i="1"/>
  <c r="K4733" i="1" s="1"/>
  <c r="J4734" i="1"/>
  <c r="K4734" i="1" s="1"/>
  <c r="J4741" i="1"/>
  <c r="K4741" i="1" s="1"/>
  <c r="J4742" i="1"/>
  <c r="K4742" i="1" s="1"/>
  <c r="J4743" i="1"/>
  <c r="K4743" i="1" s="1"/>
  <c r="J4744" i="1"/>
  <c r="K4744" i="1" s="1"/>
  <c r="J4745" i="1"/>
  <c r="K4745" i="1" s="1"/>
  <c r="J4746" i="1"/>
  <c r="K4746" i="1" s="1"/>
  <c r="J4753" i="1"/>
  <c r="K4753" i="1" s="1"/>
  <c r="J4755" i="1"/>
  <c r="K4755" i="1" s="1"/>
  <c r="J4756" i="1"/>
  <c r="K4756" i="1" s="1"/>
  <c r="J4757" i="1"/>
  <c r="K4757" i="1" s="1"/>
  <c r="J4758" i="1"/>
  <c r="K4758" i="1" s="1"/>
  <c r="J4765" i="1"/>
  <c r="K4765" i="1" s="1"/>
  <c r="J4767" i="1"/>
  <c r="K4767" i="1" s="1"/>
  <c r="J4768" i="1"/>
  <c r="K4768" i="1" s="1"/>
  <c r="J4769" i="1"/>
  <c r="K4769" i="1" s="1"/>
  <c r="J4770" i="1"/>
  <c r="K4770" i="1" s="1"/>
  <c r="J4776" i="1"/>
  <c r="K4776" i="1" s="1"/>
  <c r="J4777" i="1"/>
  <c r="K4777" i="1" s="1"/>
  <c r="J4779" i="1"/>
  <c r="K4779" i="1" s="1"/>
  <c r="J4780" i="1"/>
  <c r="K4780" i="1" s="1"/>
  <c r="J4781" i="1"/>
  <c r="K4781" i="1" s="1"/>
  <c r="J4782" i="1"/>
  <c r="K4782" i="1" s="1"/>
  <c r="J4789" i="1"/>
  <c r="K4789" i="1" s="1"/>
  <c r="J4791" i="1"/>
  <c r="K4791" i="1" s="1"/>
  <c r="J4792" i="1"/>
  <c r="K4792" i="1" s="1"/>
  <c r="J4793" i="1"/>
  <c r="K4793" i="1" s="1"/>
  <c r="J4794" i="1"/>
  <c r="K4794" i="1" s="1"/>
  <c r="J4801" i="1"/>
  <c r="K4801" i="1" s="1"/>
  <c r="J4802" i="1"/>
  <c r="K4802" i="1" s="1"/>
  <c r="J4803" i="1"/>
  <c r="K4803" i="1" s="1"/>
  <c r="J4804" i="1"/>
  <c r="K4804" i="1" s="1"/>
  <c r="J4805" i="1"/>
  <c r="K4805" i="1" s="1"/>
  <c r="J4806" i="1"/>
  <c r="K4806" i="1" s="1"/>
  <c r="J4813" i="1"/>
  <c r="K4813" i="1" s="1"/>
  <c r="J4815" i="1"/>
  <c r="K4815" i="1" s="1"/>
  <c r="J4816" i="1"/>
  <c r="K4816" i="1" s="1"/>
  <c r="J4817" i="1"/>
  <c r="K4817" i="1" s="1"/>
  <c r="J4818" i="1"/>
  <c r="K4818" i="1" s="1"/>
  <c r="J4825" i="1"/>
  <c r="K4825" i="1" s="1"/>
  <c r="J4827" i="1"/>
  <c r="K4827" i="1" s="1"/>
  <c r="J4828" i="1"/>
  <c r="K4828" i="1" s="1"/>
  <c r="J4829" i="1"/>
  <c r="K4829" i="1" s="1"/>
  <c r="J4830" i="1"/>
  <c r="K4830" i="1" s="1"/>
  <c r="J4836" i="1"/>
  <c r="K4836" i="1" s="1"/>
  <c r="J4837" i="1"/>
  <c r="K4837" i="1" s="1"/>
  <c r="J4839" i="1"/>
  <c r="K4839" i="1" s="1"/>
  <c r="J4840" i="1"/>
  <c r="K4840" i="1" s="1"/>
  <c r="J4841" i="1"/>
  <c r="K4841" i="1" s="1"/>
  <c r="J4842" i="1"/>
  <c r="K4842" i="1" s="1"/>
  <c r="J4848" i="1"/>
  <c r="K4848" i="1" s="1"/>
  <c r="J4849" i="1"/>
  <c r="K4849" i="1" s="1"/>
  <c r="J4850" i="1"/>
  <c r="K4850" i="1" s="1"/>
  <c r="J4851" i="1"/>
  <c r="K4851" i="1" s="1"/>
  <c r="J4852" i="1"/>
  <c r="K4852" i="1" s="1"/>
  <c r="J4853" i="1"/>
  <c r="K4853" i="1" s="1"/>
  <c r="J4854" i="1"/>
  <c r="K4854" i="1" s="1"/>
  <c r="J4861" i="1"/>
  <c r="K4861" i="1" s="1"/>
  <c r="J4863" i="1"/>
  <c r="K4863" i="1" s="1"/>
  <c r="J4864" i="1"/>
  <c r="K4864" i="1" s="1"/>
  <c r="J4865" i="1"/>
  <c r="K4865" i="1" s="1"/>
  <c r="J4866" i="1"/>
  <c r="K4866" i="1" s="1"/>
  <c r="J4873" i="1"/>
  <c r="K4873" i="1" s="1"/>
  <c r="J4874" i="1"/>
  <c r="K4874" i="1" s="1"/>
  <c r="J4875" i="1"/>
  <c r="K4875" i="1" s="1"/>
  <c r="J4876" i="1"/>
  <c r="K4876" i="1" s="1"/>
  <c r="J4877" i="1"/>
  <c r="K4877" i="1" s="1"/>
  <c r="J4878" i="1"/>
  <c r="K4878" i="1" s="1"/>
  <c r="J4885" i="1"/>
  <c r="K4885" i="1" s="1"/>
  <c r="J4887" i="1"/>
  <c r="K4887" i="1" s="1"/>
  <c r="J4888" i="1"/>
  <c r="K4888" i="1" s="1"/>
  <c r="J4889" i="1"/>
  <c r="K4889" i="1" s="1"/>
  <c r="J4890" i="1"/>
  <c r="K4890" i="1" s="1"/>
  <c r="J4893" i="1"/>
  <c r="K4893" i="1" s="1"/>
  <c r="J4894" i="1"/>
  <c r="K4894" i="1" s="1"/>
  <c r="J4897" i="1"/>
  <c r="K4897" i="1" s="1"/>
  <c r="J4899" i="1"/>
  <c r="K4899" i="1" s="1"/>
  <c r="J4900" i="1"/>
  <c r="K4900" i="1" s="1"/>
  <c r="J4901" i="1"/>
  <c r="K4901" i="1" s="1"/>
  <c r="J4902" i="1"/>
  <c r="K4902" i="1" s="1"/>
  <c r="J4909" i="1"/>
  <c r="K4909" i="1" s="1"/>
  <c r="J4911" i="1"/>
  <c r="K4911" i="1" s="1"/>
  <c r="J4912" i="1"/>
  <c r="K4912" i="1" s="1"/>
  <c r="J4913" i="1"/>
  <c r="K4913" i="1" s="1"/>
  <c r="J4914" i="1"/>
  <c r="K4914" i="1" s="1"/>
  <c r="J4921" i="1"/>
  <c r="K4921" i="1" s="1"/>
  <c r="J4923" i="1"/>
  <c r="K4923" i="1" s="1"/>
  <c r="J4924" i="1"/>
  <c r="K4924" i="1" s="1"/>
  <c r="J4925" i="1"/>
  <c r="K4925" i="1" s="1"/>
  <c r="J4926" i="1"/>
  <c r="K4926" i="1" s="1"/>
  <c r="J4932" i="1"/>
  <c r="K4932" i="1" s="1"/>
  <c r="J4933" i="1"/>
  <c r="K4933" i="1" s="1"/>
  <c r="J4935" i="1"/>
  <c r="K4935" i="1" s="1"/>
  <c r="J4936" i="1"/>
  <c r="K4936" i="1" s="1"/>
  <c r="J4937" i="1"/>
  <c r="K4937" i="1" s="1"/>
  <c r="J4938" i="1"/>
  <c r="K4938" i="1" s="1"/>
  <c r="J4945" i="1"/>
  <c r="K4945" i="1" s="1"/>
  <c r="J4946" i="1"/>
  <c r="K4946" i="1" s="1"/>
  <c r="J4947" i="1"/>
  <c r="K4947" i="1" s="1"/>
  <c r="J4948" i="1"/>
  <c r="K4948" i="1" s="1"/>
  <c r="J4949" i="1"/>
  <c r="K4949" i="1" s="1"/>
  <c r="J4950" i="1"/>
  <c r="K4950" i="1" s="1"/>
  <c r="J4957" i="1"/>
  <c r="K4957" i="1" s="1"/>
  <c r="J4959" i="1"/>
  <c r="K4959" i="1" s="1"/>
  <c r="J4960" i="1"/>
  <c r="K4960" i="1" s="1"/>
  <c r="J4961" i="1"/>
  <c r="K4961" i="1" s="1"/>
  <c r="J4962" i="1"/>
  <c r="K4962" i="1" s="1"/>
  <c r="J4967" i="1"/>
  <c r="K4967" i="1" s="1"/>
  <c r="J4968" i="1"/>
  <c r="K4968" i="1" s="1"/>
  <c r="J4969" i="1"/>
  <c r="K4969" i="1" s="1"/>
  <c r="J4971" i="1"/>
  <c r="K4971" i="1" s="1"/>
  <c r="J4972" i="1"/>
  <c r="K4972" i="1" s="1"/>
  <c r="J4973" i="1"/>
  <c r="K4973" i="1" s="1"/>
  <c r="J4974" i="1"/>
  <c r="K4974" i="1" s="1"/>
  <c r="J4981" i="1"/>
  <c r="K4981" i="1" s="1"/>
  <c r="J4982" i="1"/>
  <c r="K4982" i="1" s="1"/>
  <c r="J4983" i="1"/>
  <c r="K4983" i="1" s="1"/>
  <c r="J4984" i="1"/>
  <c r="K4984" i="1" s="1"/>
  <c r="J4985" i="1"/>
  <c r="K4985" i="1" s="1"/>
  <c r="J4986" i="1"/>
  <c r="K4986" i="1" s="1"/>
  <c r="J4992" i="1"/>
  <c r="K4992" i="1" s="1"/>
  <c r="J4993" i="1"/>
  <c r="K4993" i="1" s="1"/>
  <c r="J4995" i="1"/>
  <c r="K4995" i="1" s="1"/>
  <c r="J4996" i="1"/>
  <c r="K4996" i="1" s="1"/>
  <c r="J4997" i="1"/>
  <c r="K4997" i="1" s="1"/>
  <c r="J4998" i="1"/>
  <c r="K4998" i="1" s="1"/>
  <c r="J5004" i="1"/>
  <c r="K5004" i="1" s="1"/>
  <c r="J5005" i="1"/>
  <c r="K5005" i="1" s="1"/>
  <c r="J5007" i="1"/>
  <c r="K5007" i="1" s="1"/>
  <c r="J5008" i="1"/>
  <c r="K5008" i="1" s="1"/>
  <c r="J5009" i="1"/>
  <c r="K5009" i="1" s="1"/>
  <c r="J5010" i="1"/>
  <c r="K5010" i="1" s="1"/>
  <c r="J5017" i="1"/>
  <c r="K5017" i="1" s="1"/>
  <c r="J5019" i="1"/>
  <c r="K5019" i="1" s="1"/>
  <c r="J5020" i="1"/>
  <c r="K5020" i="1" s="1"/>
  <c r="J5021" i="1"/>
  <c r="K5021" i="1" s="1"/>
  <c r="J5022" i="1"/>
  <c r="K5022" i="1" s="1"/>
  <c r="J5029" i="1"/>
  <c r="K5029" i="1" s="1"/>
  <c r="J5030" i="1"/>
  <c r="K5030" i="1" s="1"/>
  <c r="J5031" i="1"/>
  <c r="K5031" i="1" s="1"/>
  <c r="J5032" i="1"/>
  <c r="K5032" i="1" s="1"/>
  <c r="J5033" i="1"/>
  <c r="K5033" i="1" s="1"/>
  <c r="J5034" i="1"/>
  <c r="K5034" i="1" s="1"/>
  <c r="J5041" i="1"/>
  <c r="K5041" i="1" s="1"/>
  <c r="J5043" i="1"/>
  <c r="K5043" i="1" s="1"/>
  <c r="J5044" i="1"/>
  <c r="K5044" i="1" s="1"/>
  <c r="J5045" i="1"/>
  <c r="K5045" i="1" s="1"/>
  <c r="J5046" i="1"/>
  <c r="K5046" i="1" s="1"/>
  <c r="J5053" i="1"/>
  <c r="K5053" i="1" s="1"/>
  <c r="J5055" i="1"/>
  <c r="K5055" i="1" s="1"/>
  <c r="J5056" i="1"/>
  <c r="K5056" i="1" s="1"/>
  <c r="J5057" i="1"/>
  <c r="K5057" i="1" s="1"/>
  <c r="J5058" i="1"/>
  <c r="K5058" i="1" s="1"/>
  <c r="J5064" i="1"/>
  <c r="K5064" i="1" s="1"/>
  <c r="J5065" i="1"/>
  <c r="K5065" i="1" s="1"/>
  <c r="J5067" i="1"/>
  <c r="K5067" i="1" s="1"/>
  <c r="J5068" i="1"/>
  <c r="K5068" i="1" s="1"/>
  <c r="J5069" i="1"/>
  <c r="K5069" i="1" s="1"/>
  <c r="J5070" i="1"/>
  <c r="K5070" i="1" s="1"/>
  <c r="J5077" i="1"/>
  <c r="K5077" i="1" s="1"/>
  <c r="J5079" i="1"/>
  <c r="K5079" i="1" s="1"/>
  <c r="J5080" i="1"/>
  <c r="K5080" i="1" s="1"/>
  <c r="J5081" i="1"/>
  <c r="K5081" i="1" s="1"/>
  <c r="J5082" i="1"/>
  <c r="K5082" i="1" s="1"/>
  <c r="J5085" i="1"/>
  <c r="K5085" i="1" s="1"/>
  <c r="J5089" i="1"/>
  <c r="K5089" i="1" s="1"/>
  <c r="J5090" i="1"/>
  <c r="K5090" i="1" s="1"/>
  <c r="J5091" i="1"/>
  <c r="K5091" i="1" s="1"/>
  <c r="J5092" i="1"/>
  <c r="K5092" i="1" s="1"/>
  <c r="J5093" i="1"/>
  <c r="K5093" i="1" s="1"/>
  <c r="J5094" i="1"/>
  <c r="K5094" i="1" s="1"/>
  <c r="J5101" i="1"/>
  <c r="K5101" i="1" s="1"/>
  <c r="J5103" i="1"/>
  <c r="K5103" i="1" s="1"/>
  <c r="J5104" i="1"/>
  <c r="K5104" i="1" s="1"/>
  <c r="J5105" i="1"/>
  <c r="K5105" i="1" s="1"/>
  <c r="J5106" i="1"/>
  <c r="K5106" i="1" s="1"/>
  <c r="J5109" i="1"/>
  <c r="K5109" i="1" s="1"/>
  <c r="J5113" i="1"/>
  <c r="K5113" i="1" s="1"/>
  <c r="J5115" i="1"/>
  <c r="K5115" i="1" s="1"/>
  <c r="J5116" i="1"/>
  <c r="K5116" i="1" s="1"/>
  <c r="J5117" i="1"/>
  <c r="K5117" i="1" s="1"/>
  <c r="J5118" i="1"/>
  <c r="K5118" i="1" s="1"/>
  <c r="J5123" i="1"/>
  <c r="K5123" i="1" s="1"/>
  <c r="J5124" i="1"/>
  <c r="K5124" i="1" s="1"/>
  <c r="J5125" i="1"/>
  <c r="K5125" i="1" s="1"/>
  <c r="J5126" i="1"/>
  <c r="K5126" i="1" s="1"/>
  <c r="J5127" i="1"/>
  <c r="K5127" i="1" s="1"/>
  <c r="J5128" i="1"/>
  <c r="K5128" i="1" s="1"/>
  <c r="J5129" i="1"/>
  <c r="K5129" i="1" s="1"/>
  <c r="J5130" i="1"/>
  <c r="K5130" i="1" s="1"/>
  <c r="J5137" i="1"/>
  <c r="K5137" i="1" s="1"/>
  <c r="J5138" i="1"/>
  <c r="K5138" i="1" s="1"/>
  <c r="J5139" i="1"/>
  <c r="K5139" i="1" s="1"/>
  <c r="J5140" i="1"/>
  <c r="K5140" i="1" s="1"/>
  <c r="J5141" i="1"/>
  <c r="K5141" i="1" s="1"/>
  <c r="J5142" i="1"/>
  <c r="K5142" i="1" s="1"/>
  <c r="J5148" i="1"/>
  <c r="K5148" i="1" s="1"/>
  <c r="J5149" i="1"/>
  <c r="K5149" i="1" s="1"/>
  <c r="J5151" i="1"/>
  <c r="K5151" i="1" s="1"/>
  <c r="J5152" i="1"/>
  <c r="K5152" i="1" s="1"/>
  <c r="J5153" i="1"/>
  <c r="K5153" i="1" s="1"/>
  <c r="J5154" i="1"/>
  <c r="K5154" i="1" s="1"/>
  <c r="J5161" i="1"/>
  <c r="K5161" i="1" s="1"/>
  <c r="J5162" i="1"/>
  <c r="K5162" i="1" s="1"/>
  <c r="J5163" i="1"/>
  <c r="K5163" i="1" s="1"/>
  <c r="J5164" i="1"/>
  <c r="K5164" i="1" s="1"/>
  <c r="J5165" i="1"/>
  <c r="K5165" i="1" s="1"/>
  <c r="J5166" i="1"/>
  <c r="K5166" i="1" s="1"/>
  <c r="J5173" i="1"/>
  <c r="K5173" i="1" s="1"/>
  <c r="J5175" i="1"/>
  <c r="K5175" i="1" s="1"/>
  <c r="J5176" i="1"/>
  <c r="K5176" i="1" s="1"/>
  <c r="J5177" i="1"/>
  <c r="K5177" i="1" s="1"/>
  <c r="J5178" i="1"/>
  <c r="K5178" i="1" s="1"/>
  <c r="J5185" i="1"/>
  <c r="K5185" i="1" s="1"/>
  <c r="J5187" i="1"/>
  <c r="K5187" i="1" s="1"/>
  <c r="J5188" i="1"/>
  <c r="K5188" i="1" s="1"/>
  <c r="J5189" i="1"/>
  <c r="K5189" i="1" s="1"/>
  <c r="J5190" i="1"/>
  <c r="K5190" i="1" s="1"/>
  <c r="J5197" i="1"/>
  <c r="K5197" i="1" s="1"/>
  <c r="J5199" i="1"/>
  <c r="K5199" i="1" s="1"/>
  <c r="J5200" i="1"/>
  <c r="K5200" i="1" s="1"/>
  <c r="J5201" i="1"/>
  <c r="K5201" i="1" s="1"/>
  <c r="J5202" i="1"/>
  <c r="K5202" i="1" s="1"/>
  <c r="J5208" i="1"/>
  <c r="K5208" i="1" s="1"/>
  <c r="J5209" i="1"/>
  <c r="K5209" i="1" s="1"/>
  <c r="J5211" i="1"/>
  <c r="K5211" i="1" s="1"/>
  <c r="J5212" i="1"/>
  <c r="K5212" i="1" s="1"/>
  <c r="J5213" i="1"/>
  <c r="K5213" i="1" s="1"/>
  <c r="J5214" i="1"/>
  <c r="K5214" i="1" s="1"/>
  <c r="J5221" i="1"/>
  <c r="K5221" i="1" s="1"/>
  <c r="J5223" i="1"/>
  <c r="K5223" i="1" s="1"/>
  <c r="J5224" i="1"/>
  <c r="K5224" i="1" s="1"/>
  <c r="J5225" i="1"/>
  <c r="K5225" i="1" s="1"/>
  <c r="J5226" i="1"/>
  <c r="K5226" i="1" s="1"/>
  <c r="J5233" i="1"/>
  <c r="K5233" i="1" s="1"/>
  <c r="J5235" i="1"/>
  <c r="K5235" i="1" s="1"/>
  <c r="J5236" i="1"/>
  <c r="K5236" i="1" s="1"/>
  <c r="J5237" i="1"/>
  <c r="K5237" i="1" s="1"/>
  <c r="J5238" i="1"/>
  <c r="K5238" i="1" s="1"/>
  <c r="J5241" i="1"/>
  <c r="K5241" i="1" s="1"/>
  <c r="J5242" i="1"/>
  <c r="K5242" i="1" s="1"/>
  <c r="J5245" i="1"/>
  <c r="K5245" i="1" s="1"/>
  <c r="J5247" i="1"/>
  <c r="K5247" i="1" s="1"/>
  <c r="J5248" i="1"/>
  <c r="K5248" i="1" s="1"/>
  <c r="J5249" i="1"/>
  <c r="K5249" i="1" s="1"/>
  <c r="J5250" i="1"/>
  <c r="K5250" i="1" s="1"/>
  <c r="J5256" i="1"/>
  <c r="K5256" i="1" s="1"/>
  <c r="J5257" i="1"/>
  <c r="K5257" i="1" s="1"/>
  <c r="J5259" i="1"/>
  <c r="K5259" i="1" s="1"/>
  <c r="J5260" i="1"/>
  <c r="K5260" i="1" s="1"/>
  <c r="J5261" i="1"/>
  <c r="K5261" i="1" s="1"/>
  <c r="J5262" i="1"/>
  <c r="K5262" i="1" s="1"/>
  <c r="J5269" i="1"/>
  <c r="K5269" i="1" s="1"/>
  <c r="J5270" i="1"/>
  <c r="K5270" i="1" s="1"/>
  <c r="J5271" i="1"/>
  <c r="K5271" i="1" s="1"/>
  <c r="J5272" i="1"/>
  <c r="K5272" i="1" s="1"/>
  <c r="J5273" i="1"/>
  <c r="K5273" i="1" s="1"/>
  <c r="J5274" i="1"/>
  <c r="K5274" i="1" s="1"/>
  <c r="J5280" i="1"/>
  <c r="K5280" i="1" s="1"/>
  <c r="J5281" i="1"/>
  <c r="K5281" i="1" s="1"/>
  <c r="J5282" i="1"/>
  <c r="K5282" i="1" s="1"/>
  <c r="J5283" i="1"/>
  <c r="K5283" i="1" s="1"/>
  <c r="J5284" i="1"/>
  <c r="K5284" i="1" s="1"/>
  <c r="J5285" i="1"/>
  <c r="K5285" i="1" s="1"/>
  <c r="J5286" i="1"/>
  <c r="K5286" i="1" s="1"/>
  <c r="J5293" i="1"/>
  <c r="K5293" i="1" s="1"/>
  <c r="J5295" i="1"/>
  <c r="K5295" i="1" s="1"/>
  <c r="J5296" i="1"/>
  <c r="K5296" i="1" s="1"/>
  <c r="J5297" i="1"/>
  <c r="K5297" i="1" s="1"/>
  <c r="J5298" i="1"/>
  <c r="K5298" i="1" s="1"/>
  <c r="J5305" i="1"/>
  <c r="K5305" i="1" s="1"/>
  <c r="J5307" i="1"/>
  <c r="K5307" i="1" s="1"/>
  <c r="J5308" i="1"/>
  <c r="K5308" i="1" s="1"/>
  <c r="J5309" i="1"/>
  <c r="K5309" i="1" s="1"/>
  <c r="J5310" i="1"/>
  <c r="K5310" i="1" s="1"/>
  <c r="J5317" i="1"/>
  <c r="K5317" i="1" s="1"/>
  <c r="J5318" i="1"/>
  <c r="K5318" i="1" s="1"/>
  <c r="J5319" i="1"/>
  <c r="K5319" i="1" s="1"/>
  <c r="J5320" i="1"/>
  <c r="K5320" i="1" s="1"/>
  <c r="J5321" i="1"/>
  <c r="K5321" i="1" s="1"/>
  <c r="J5322" i="1"/>
  <c r="K5322" i="1" s="1"/>
  <c r="J5329" i="1"/>
  <c r="K5329" i="1" s="1"/>
  <c r="J5331" i="1"/>
  <c r="K5331" i="1" s="1"/>
  <c r="J5332" i="1"/>
  <c r="K5332" i="1" s="1"/>
  <c r="J5333" i="1"/>
  <c r="K5333" i="1" s="1"/>
  <c r="J5334" i="1"/>
  <c r="K5334" i="1" s="1"/>
  <c r="J5337" i="1"/>
  <c r="K5337" i="1" s="1"/>
  <c r="J5338" i="1"/>
  <c r="K5338" i="1" s="1"/>
  <c r="J5341" i="1"/>
  <c r="K5341" i="1" s="1"/>
  <c r="J5343" i="1"/>
  <c r="K5343" i="1" s="1"/>
  <c r="J5344" i="1"/>
  <c r="K5344" i="1" s="1"/>
  <c r="J5345" i="1"/>
  <c r="K5345" i="1" s="1"/>
  <c r="J5346" i="1"/>
  <c r="K5346" i="1" s="1"/>
  <c r="J5353" i="1"/>
  <c r="K5353" i="1" s="1"/>
  <c r="J5355" i="1"/>
  <c r="K5355" i="1" s="1"/>
  <c r="J5356" i="1"/>
  <c r="K5356" i="1" s="1"/>
  <c r="J5357" i="1"/>
  <c r="K5357" i="1" s="1"/>
  <c r="J5358" i="1"/>
  <c r="K5358" i="1" s="1"/>
  <c r="J5364" i="1"/>
  <c r="K5364" i="1" s="1"/>
  <c r="J5365" i="1"/>
  <c r="K5365" i="1" s="1"/>
  <c r="J5367" i="1"/>
  <c r="K5367" i="1" s="1"/>
  <c r="J5368" i="1"/>
  <c r="K5368" i="1" s="1"/>
  <c r="J5369" i="1"/>
  <c r="K5369" i="1" s="1"/>
  <c r="J5370" i="1"/>
  <c r="K5370" i="1" s="1"/>
  <c r="J5377" i="1"/>
  <c r="K5377" i="1" s="1"/>
  <c r="J5378" i="1"/>
  <c r="K5378" i="1" s="1"/>
  <c r="J5379" i="1"/>
  <c r="K5379" i="1" s="1"/>
  <c r="J5380" i="1"/>
  <c r="K5380" i="1" s="1"/>
  <c r="J5381" i="1"/>
  <c r="K5381" i="1" s="1"/>
  <c r="J5382" i="1"/>
  <c r="K5382" i="1" s="1"/>
  <c r="J5389" i="1"/>
  <c r="K5389" i="1" s="1"/>
  <c r="J5391" i="1"/>
  <c r="K5391" i="1" s="1"/>
  <c r="J5392" i="1"/>
  <c r="K5392" i="1" s="1"/>
  <c r="J5393" i="1"/>
  <c r="K5393" i="1" s="1"/>
  <c r="J5394" i="1"/>
  <c r="K5394" i="1" s="1"/>
  <c r="J5400" i="1"/>
  <c r="K5400" i="1" s="1"/>
  <c r="J5401" i="1"/>
  <c r="K5401" i="1" s="1"/>
  <c r="J5403" i="1"/>
  <c r="K5403" i="1" s="1"/>
  <c r="J5404" i="1"/>
  <c r="K5404" i="1" s="1"/>
  <c r="J5405" i="1"/>
  <c r="K5405" i="1" s="1"/>
  <c r="J5406" i="1"/>
  <c r="K5406" i="1" s="1"/>
  <c r="J5412" i="1"/>
  <c r="K5412" i="1" s="1"/>
  <c r="J5413" i="1"/>
  <c r="K5413" i="1" s="1"/>
  <c r="J5414" i="1"/>
  <c r="K5414" i="1" s="1"/>
  <c r="J5415" i="1"/>
  <c r="K5415" i="1" s="1"/>
  <c r="J5416" i="1"/>
  <c r="K5416" i="1" s="1"/>
  <c r="J5417" i="1"/>
  <c r="K5417" i="1" s="1"/>
  <c r="J5418" i="1"/>
  <c r="K5418" i="1" s="1"/>
  <c r="J5425" i="1"/>
  <c r="K5425" i="1" s="1"/>
  <c r="J5426" i="1"/>
  <c r="K5426" i="1" s="1"/>
  <c r="J5427" i="1"/>
  <c r="K5427" i="1" s="1"/>
  <c r="J5428" i="1"/>
  <c r="K5428" i="1" s="1"/>
  <c r="J5429" i="1"/>
  <c r="K5429" i="1" s="1"/>
  <c r="J5430" i="1"/>
  <c r="K5430" i="1" s="1"/>
  <c r="J5436" i="1"/>
  <c r="K5436" i="1" s="1"/>
  <c r="J5437" i="1"/>
  <c r="K5437" i="1" s="1"/>
  <c r="J5439" i="1"/>
  <c r="K5439" i="1" s="1"/>
  <c r="J5440" i="1"/>
  <c r="K5440" i="1" s="1"/>
  <c r="J5441" i="1"/>
  <c r="K5441" i="1" s="1"/>
  <c r="J5442" i="1"/>
  <c r="K5442" i="1" s="1"/>
  <c r="J5449" i="1"/>
  <c r="K5449" i="1" s="1"/>
  <c r="J5451" i="1"/>
  <c r="K5451" i="1" s="1"/>
  <c r="J5452" i="1"/>
  <c r="K5452" i="1" s="1"/>
  <c r="J5453" i="1"/>
  <c r="K5453" i="1" s="1"/>
  <c r="J5454" i="1"/>
  <c r="K5454" i="1" s="1"/>
  <c r="J5461" i="1"/>
  <c r="K5461" i="1" s="1"/>
  <c r="J5462" i="1"/>
  <c r="K5462" i="1" s="1"/>
  <c r="J5463" i="1"/>
  <c r="K5463" i="1" s="1"/>
  <c r="J5464" i="1"/>
  <c r="K5464" i="1" s="1"/>
  <c r="J5465" i="1"/>
  <c r="K5465" i="1" s="1"/>
  <c r="J5466" i="1"/>
  <c r="K5466" i="1" s="1"/>
  <c r="J5473" i="1"/>
  <c r="K5473" i="1" s="1"/>
  <c r="J5475" i="1"/>
  <c r="K5475" i="1" s="1"/>
  <c r="J5476" i="1"/>
  <c r="K5476" i="1" s="1"/>
  <c r="J5477" i="1"/>
  <c r="K5477" i="1" s="1"/>
  <c r="J5478" i="1"/>
  <c r="K5478" i="1" s="1"/>
  <c r="J5485" i="1"/>
  <c r="K5485" i="1" s="1"/>
  <c r="J5487" i="1"/>
  <c r="K5487" i="1" s="1"/>
  <c r="J5488" i="1"/>
  <c r="K5488" i="1" s="1"/>
  <c r="J5489" i="1"/>
  <c r="K5489" i="1" s="1"/>
  <c r="J5490" i="1"/>
  <c r="K5490" i="1" s="1"/>
  <c r="J5496" i="1"/>
  <c r="K5496" i="1" s="1"/>
  <c r="J5497" i="1"/>
  <c r="K5497" i="1" s="1"/>
  <c r="J5499" i="1"/>
  <c r="K5499" i="1" s="1"/>
  <c r="J5500" i="1"/>
  <c r="K5500" i="1" s="1"/>
  <c r="J5501" i="1"/>
  <c r="K5501" i="1" s="1"/>
  <c r="J5502" i="1"/>
  <c r="K5502" i="1" s="1"/>
  <c r="J5509" i="1"/>
  <c r="K5509" i="1" s="1"/>
  <c r="J5511" i="1"/>
  <c r="K5511" i="1" s="1"/>
  <c r="J5512" i="1"/>
  <c r="K5512" i="1" s="1"/>
  <c r="J5513" i="1"/>
  <c r="K5513" i="1" s="1"/>
  <c r="J5514" i="1"/>
  <c r="K5514" i="1" s="1"/>
  <c r="J5521" i="1"/>
  <c r="K5521" i="1" s="1"/>
  <c r="J5523" i="1"/>
  <c r="K5523" i="1" s="1"/>
  <c r="J5524" i="1"/>
  <c r="K5524" i="1" s="1"/>
  <c r="J5525" i="1"/>
  <c r="K5525" i="1" s="1"/>
  <c r="J5526" i="1"/>
  <c r="K5526" i="1" s="1"/>
  <c r="J5533" i="1"/>
  <c r="K5533" i="1" s="1"/>
  <c r="J5535" i="1"/>
  <c r="K5535" i="1" s="1"/>
  <c r="J5536" i="1"/>
  <c r="K5536" i="1" s="1"/>
  <c r="J5537" i="1"/>
  <c r="K5537" i="1" s="1"/>
  <c r="J5538" i="1"/>
  <c r="K5538" i="1" s="1"/>
  <c r="J5545" i="1"/>
  <c r="K5545" i="1" s="1"/>
  <c r="J5547" i="1"/>
  <c r="K5547" i="1" s="1"/>
  <c r="J5548" i="1"/>
  <c r="K5548" i="1" s="1"/>
  <c r="J5549" i="1"/>
  <c r="K5549" i="1" s="1"/>
  <c r="J5550" i="1"/>
  <c r="K5550" i="1" s="1"/>
  <c r="J5554" i="1"/>
  <c r="K5554" i="1" s="1"/>
  <c r="J5557" i="1"/>
  <c r="K5557" i="1" s="1"/>
  <c r="J5559" i="1"/>
  <c r="K5559" i="1" s="1"/>
  <c r="J5560" i="1"/>
  <c r="K5560" i="1" s="1"/>
  <c r="J5561" i="1"/>
  <c r="K5561" i="1" s="1"/>
  <c r="J5562" i="1"/>
  <c r="K5562" i="1" s="1"/>
  <c r="J5568" i="1"/>
  <c r="K5568" i="1" s="1"/>
  <c r="J5569" i="1"/>
  <c r="K5569" i="1" s="1"/>
  <c r="J5570" i="1"/>
  <c r="K5570" i="1" s="1"/>
  <c r="J5571" i="1"/>
  <c r="K5571" i="1" s="1"/>
  <c r="J5572" i="1"/>
  <c r="K5572" i="1" s="1"/>
  <c r="J5573" i="1"/>
  <c r="K5573" i="1" s="1"/>
  <c r="J5574" i="1"/>
  <c r="K5574" i="1" s="1"/>
  <c r="J5581" i="1"/>
  <c r="K5581" i="1" s="1"/>
  <c r="J5583" i="1"/>
  <c r="K5583" i="1" s="1"/>
  <c r="J5584" i="1"/>
  <c r="K5584" i="1" s="1"/>
  <c r="J5585" i="1"/>
  <c r="K5585" i="1" s="1"/>
  <c r="J5586" i="1"/>
  <c r="K5586" i="1" s="1"/>
  <c r="J5593" i="1"/>
  <c r="K5593" i="1" s="1"/>
  <c r="J5594" i="1"/>
  <c r="K5594" i="1" s="1"/>
  <c r="J5595" i="1"/>
  <c r="K5595" i="1" s="1"/>
  <c r="J5596" i="1"/>
  <c r="K5596" i="1" s="1"/>
  <c r="J5597" i="1"/>
  <c r="K5597" i="1" s="1"/>
  <c r="J5598" i="1"/>
  <c r="K5598" i="1" s="1"/>
  <c r="J5605" i="1"/>
  <c r="K5605" i="1" s="1"/>
  <c r="J5606" i="1"/>
  <c r="K5606" i="1" s="1"/>
  <c r="J5607" i="1"/>
  <c r="K5607" i="1" s="1"/>
  <c r="J5608" i="1"/>
  <c r="K5608" i="1" s="1"/>
  <c r="J5609" i="1"/>
  <c r="K5609" i="1" s="1"/>
  <c r="J5610" i="1"/>
  <c r="K5610" i="1" s="1"/>
  <c r="J5614" i="1"/>
  <c r="K5614" i="1" s="1"/>
  <c r="J5617" i="1"/>
  <c r="K5617" i="1" s="1"/>
  <c r="J5619" i="1"/>
  <c r="K5619" i="1" s="1"/>
  <c r="J5620" i="1"/>
  <c r="K5620" i="1" s="1"/>
  <c r="J5621" i="1"/>
  <c r="K5621" i="1" s="1"/>
  <c r="J5622" i="1"/>
  <c r="K5622" i="1" s="1"/>
  <c r="J5629" i="1"/>
  <c r="K5629" i="1" s="1"/>
  <c r="J5631" i="1"/>
  <c r="K5631" i="1" s="1"/>
  <c r="J5632" i="1"/>
  <c r="K5632" i="1" s="1"/>
  <c r="J5633" i="1"/>
  <c r="K5633" i="1" s="1"/>
  <c r="J5634" i="1"/>
  <c r="K5634" i="1" s="1"/>
  <c r="J5641" i="1"/>
  <c r="K5641" i="1" s="1"/>
  <c r="J5643" i="1"/>
  <c r="K5643" i="1" s="1"/>
  <c r="J5644" i="1"/>
  <c r="K5644" i="1" s="1"/>
  <c r="J5645" i="1"/>
  <c r="K5645" i="1" s="1"/>
  <c r="J5646" i="1"/>
  <c r="K5646" i="1" s="1"/>
  <c r="J5652" i="1"/>
  <c r="K5652" i="1" s="1"/>
  <c r="J5653" i="1"/>
  <c r="K5653" i="1" s="1"/>
  <c r="J5655" i="1"/>
  <c r="K5655" i="1" s="1"/>
  <c r="J5656" i="1"/>
  <c r="K5656" i="1" s="1"/>
  <c r="J5657" i="1"/>
  <c r="K5657" i="1" s="1"/>
  <c r="J5658" i="1"/>
  <c r="K5658" i="1" s="1"/>
  <c r="J5665" i="1"/>
  <c r="K5665" i="1" s="1"/>
  <c r="J5667" i="1"/>
  <c r="K5667" i="1" s="1"/>
  <c r="J5668" i="1"/>
  <c r="K5668" i="1" s="1"/>
  <c r="J5669" i="1"/>
  <c r="K5669" i="1" s="1"/>
  <c r="J5670" i="1"/>
  <c r="K5670" i="1" s="1"/>
  <c r="J5677" i="1"/>
  <c r="K5677" i="1" s="1"/>
  <c r="J5679" i="1"/>
  <c r="K5679" i="1" s="1"/>
  <c r="J5680" i="1"/>
  <c r="K5680" i="1" s="1"/>
  <c r="J5681" i="1"/>
  <c r="K5681" i="1" s="1"/>
  <c r="J5682" i="1"/>
  <c r="K5682" i="1" s="1"/>
  <c r="J5686" i="1"/>
  <c r="K5686" i="1" s="1"/>
  <c r="J5687" i="1"/>
  <c r="K5687" i="1" s="1"/>
  <c r="J5688" i="1"/>
  <c r="K5688" i="1" s="1"/>
  <c r="J5689" i="1"/>
  <c r="K5689" i="1" s="1"/>
  <c r="J5691" i="1"/>
  <c r="K5691" i="1" s="1"/>
  <c r="J5692" i="1"/>
  <c r="K5692" i="1" s="1"/>
  <c r="J5693" i="1"/>
  <c r="K5693" i="1" s="1"/>
  <c r="J5694" i="1"/>
  <c r="K5694" i="1" s="1"/>
  <c r="J5701" i="1"/>
  <c r="K5701" i="1" s="1"/>
  <c r="J5702" i="1"/>
  <c r="K5702" i="1" s="1"/>
  <c r="J5703" i="1"/>
  <c r="K5703" i="1" s="1"/>
  <c r="J5704" i="1"/>
  <c r="K5704" i="1" s="1"/>
  <c r="J5705" i="1"/>
  <c r="K5705" i="1" s="1"/>
  <c r="J5706" i="1"/>
  <c r="K5706" i="1" s="1"/>
  <c r="J5713" i="1"/>
  <c r="K5713" i="1" s="1"/>
  <c r="J5715" i="1"/>
  <c r="K5715" i="1" s="1"/>
  <c r="J5716" i="1"/>
  <c r="K5716" i="1" s="1"/>
  <c r="J5717" i="1"/>
  <c r="K5717" i="1" s="1"/>
  <c r="J5718" i="1"/>
  <c r="K5718" i="1" s="1"/>
  <c r="J5724" i="1"/>
  <c r="K5724" i="1" s="1"/>
  <c r="J5725" i="1"/>
  <c r="K5725" i="1" s="1"/>
  <c r="J5727" i="1"/>
  <c r="K5727" i="1" s="1"/>
  <c r="J5728" i="1"/>
  <c r="K5728" i="1" s="1"/>
  <c r="J5729" i="1"/>
  <c r="K5729" i="1" s="1"/>
  <c r="J5730" i="1"/>
  <c r="K5730" i="1" s="1"/>
  <c r="J5737" i="1"/>
  <c r="K5737" i="1" s="1"/>
  <c r="J5739" i="1"/>
  <c r="K5739" i="1" s="1"/>
  <c r="J5740" i="1"/>
  <c r="K5740" i="1" s="1"/>
  <c r="J5741" i="1"/>
  <c r="K5741" i="1" s="1"/>
  <c r="J5742" i="1"/>
  <c r="K5742" i="1" s="1"/>
  <c r="J5749" i="1"/>
  <c r="K5749" i="1" s="1"/>
  <c r="J5750" i="1"/>
  <c r="K5750" i="1" s="1"/>
  <c r="J5751" i="1"/>
  <c r="K5751" i="1" s="1"/>
  <c r="J5752" i="1"/>
  <c r="K5752" i="1" s="1"/>
  <c r="J5753" i="1"/>
  <c r="K5753" i="1" s="1"/>
  <c r="J5754" i="1"/>
  <c r="K5754" i="1" s="1"/>
  <c r="J5761" i="1"/>
  <c r="K5761" i="1" s="1"/>
  <c r="J5763" i="1"/>
  <c r="K5763" i="1" s="1"/>
  <c r="J5764" i="1"/>
  <c r="K5764" i="1" s="1"/>
  <c r="J5765" i="1"/>
  <c r="K5765" i="1" s="1"/>
  <c r="J5766" i="1"/>
  <c r="K5766" i="1" s="1"/>
  <c r="J5773" i="1"/>
  <c r="K5773" i="1" s="1"/>
  <c r="J5775" i="1"/>
  <c r="K5775" i="1" s="1"/>
  <c r="J5776" i="1"/>
  <c r="K5776" i="1" s="1"/>
  <c r="J5777" i="1"/>
  <c r="K5777" i="1" s="1"/>
  <c r="J5778" i="1"/>
  <c r="K5778" i="1" s="1"/>
  <c r="J5784" i="1"/>
  <c r="K5784" i="1" s="1"/>
  <c r="J5785" i="1"/>
  <c r="K5785" i="1" s="1"/>
  <c r="J5787" i="1"/>
  <c r="K5787" i="1" s="1"/>
  <c r="J5788" i="1"/>
  <c r="K5788" i="1" s="1"/>
  <c r="J5789" i="1"/>
  <c r="K5789" i="1" s="1"/>
  <c r="J5790" i="1"/>
  <c r="K5790" i="1" s="1"/>
  <c r="J5797" i="1"/>
  <c r="K5797" i="1" s="1"/>
  <c r="J5799" i="1"/>
  <c r="K5799" i="1" s="1"/>
  <c r="J5800" i="1"/>
  <c r="K5800" i="1" s="1"/>
  <c r="J5801" i="1"/>
  <c r="K5801" i="1" s="1"/>
  <c r="J5802" i="1"/>
  <c r="K5802" i="1" s="1"/>
  <c r="J5809" i="1"/>
  <c r="K5809" i="1" s="1"/>
  <c r="J5810" i="1"/>
  <c r="K5810" i="1" s="1"/>
  <c r="J5811" i="1"/>
  <c r="K5811" i="1" s="1"/>
  <c r="J5812" i="1"/>
  <c r="K5812" i="1" s="1"/>
  <c r="J5813" i="1"/>
  <c r="K5813" i="1" s="1"/>
  <c r="J5814" i="1"/>
  <c r="K5814" i="1" s="1"/>
  <c r="J5821" i="1"/>
  <c r="K5821" i="1" s="1"/>
  <c r="J5823" i="1"/>
  <c r="K5823" i="1" s="1"/>
  <c r="J5824" i="1"/>
  <c r="K5824" i="1" s="1"/>
  <c r="J5825" i="1"/>
  <c r="K5825" i="1" s="1"/>
  <c r="J5826" i="1"/>
  <c r="K5826" i="1" s="1"/>
  <c r="J5833" i="1"/>
  <c r="K5833" i="1" s="1"/>
  <c r="J5835" i="1"/>
  <c r="K5835" i="1" s="1"/>
  <c r="J5836" i="1"/>
  <c r="K5836" i="1" s="1"/>
  <c r="J5837" i="1"/>
  <c r="K5837" i="1" s="1"/>
  <c r="J5838" i="1"/>
  <c r="K5838" i="1" s="1"/>
  <c r="J5844" i="1"/>
  <c r="K5844" i="1" s="1"/>
  <c r="J5845" i="1"/>
  <c r="K5845" i="1" s="1"/>
  <c r="J5847" i="1"/>
  <c r="K5847" i="1" s="1"/>
  <c r="J5848" i="1"/>
  <c r="K5848" i="1" s="1"/>
  <c r="J5849" i="1"/>
  <c r="K5849" i="1" s="1"/>
  <c r="J5850" i="1"/>
  <c r="K5850" i="1" s="1"/>
  <c r="J5857" i="1"/>
  <c r="K5857" i="1" s="1"/>
  <c r="J5858" i="1"/>
  <c r="K5858" i="1" s="1"/>
  <c r="J5859" i="1"/>
  <c r="K5859" i="1" s="1"/>
  <c r="J5860" i="1"/>
  <c r="K5860" i="1" s="1"/>
  <c r="J5861" i="1"/>
  <c r="K5861" i="1" s="1"/>
  <c r="J5862" i="1"/>
  <c r="K5862" i="1" s="1"/>
  <c r="J5869" i="1"/>
  <c r="K5869" i="1" s="1"/>
  <c r="J5871" i="1"/>
  <c r="K5871" i="1" s="1"/>
  <c r="J5872" i="1"/>
  <c r="K5872" i="1" s="1"/>
  <c r="J5873" i="1"/>
  <c r="K5873" i="1" s="1"/>
  <c r="J5874" i="1"/>
  <c r="K5874" i="1" s="1"/>
  <c r="J5881" i="1"/>
  <c r="K5881" i="1" s="1"/>
  <c r="J5882" i="1"/>
  <c r="K5882" i="1" s="1"/>
  <c r="J5883" i="1"/>
  <c r="K5883" i="1" s="1"/>
  <c r="J5884" i="1"/>
  <c r="K5884" i="1" s="1"/>
  <c r="J5885" i="1"/>
  <c r="K5885" i="1" s="1"/>
  <c r="J5886" i="1"/>
  <c r="K5886" i="1" s="1"/>
  <c r="J5893" i="1"/>
  <c r="K5893" i="1" s="1"/>
  <c r="J5894" i="1"/>
  <c r="K5894" i="1" s="1"/>
  <c r="J5895" i="1"/>
  <c r="K5895" i="1" s="1"/>
  <c r="J5896" i="1"/>
  <c r="K5896" i="1" s="1"/>
  <c r="J5897" i="1"/>
  <c r="K5897" i="1" s="1"/>
  <c r="J5898" i="1"/>
  <c r="K5898" i="1" s="1"/>
  <c r="J5904" i="1"/>
  <c r="K5904" i="1" s="1"/>
  <c r="J5905" i="1"/>
  <c r="K5905" i="1" s="1"/>
  <c r="J5907" i="1"/>
  <c r="K5907" i="1" s="1"/>
  <c r="J5908" i="1"/>
  <c r="K5908" i="1" s="1"/>
  <c r="J5909" i="1"/>
  <c r="K5909" i="1" s="1"/>
  <c r="J5910" i="1"/>
  <c r="K5910" i="1" s="1"/>
  <c r="J5917" i="1"/>
  <c r="K5917" i="1" s="1"/>
  <c r="J5919" i="1"/>
  <c r="K5919" i="1" s="1"/>
  <c r="J5920" i="1"/>
  <c r="K5920" i="1" s="1"/>
  <c r="J5921" i="1"/>
  <c r="K5921" i="1" s="1"/>
  <c r="J5922" i="1"/>
  <c r="K5922" i="1" s="1"/>
  <c r="J5925" i="1"/>
  <c r="K5925" i="1" s="1"/>
  <c r="J5929" i="1"/>
  <c r="K5929" i="1" s="1"/>
  <c r="J5931" i="1"/>
  <c r="K5931" i="1" s="1"/>
  <c r="J5932" i="1"/>
  <c r="K5932" i="1" s="1"/>
  <c r="J5933" i="1"/>
  <c r="K5933" i="1" s="1"/>
  <c r="J5934" i="1"/>
  <c r="K5934" i="1" s="1"/>
  <c r="J5941" i="1"/>
  <c r="K5941" i="1" s="1"/>
  <c r="J5943" i="1"/>
  <c r="K5943" i="1" s="1"/>
  <c r="J5944" i="1"/>
  <c r="K5944" i="1" s="1"/>
  <c r="J5945" i="1"/>
  <c r="K5945" i="1" s="1"/>
  <c r="J5946" i="1"/>
  <c r="K5946" i="1" s="1"/>
  <c r="J5952" i="1"/>
  <c r="K5952" i="1" s="1"/>
  <c r="J5953" i="1"/>
  <c r="K5953" i="1" s="1"/>
  <c r="J5954" i="1"/>
  <c r="K5954" i="1" s="1"/>
  <c r="J5955" i="1"/>
  <c r="K5955" i="1" s="1"/>
  <c r="J5956" i="1"/>
  <c r="K5956" i="1" s="1"/>
  <c r="J5957" i="1"/>
  <c r="K5957" i="1" s="1"/>
  <c r="J5958" i="1"/>
  <c r="K5958" i="1" s="1"/>
  <c r="J5964" i="1"/>
  <c r="K5964" i="1" s="1"/>
  <c r="J5965" i="1"/>
  <c r="K5965" i="1" s="1"/>
  <c r="J5966" i="1"/>
  <c r="K5966" i="1" s="1"/>
  <c r="J5967" i="1"/>
  <c r="K5967" i="1" s="1"/>
  <c r="J5968" i="1"/>
  <c r="K5968" i="1" s="1"/>
  <c r="J5969" i="1"/>
  <c r="K5969" i="1" s="1"/>
  <c r="J5970" i="1"/>
  <c r="K5970" i="1" s="1"/>
  <c r="J5977" i="1"/>
  <c r="K5977" i="1" s="1"/>
  <c r="J5979" i="1"/>
  <c r="K5979" i="1" s="1"/>
  <c r="J5980" i="1"/>
  <c r="K5980" i="1" s="1"/>
  <c r="J5981" i="1"/>
  <c r="K5981" i="1" s="1"/>
  <c r="J5982" i="1"/>
  <c r="K5982" i="1" s="1"/>
  <c r="J5989" i="1"/>
  <c r="K5989" i="1" s="1"/>
  <c r="J5990" i="1"/>
  <c r="K5990" i="1" s="1"/>
  <c r="J5991" i="1"/>
  <c r="K5991" i="1" s="1"/>
  <c r="J5992" i="1"/>
  <c r="K5992" i="1" s="1"/>
  <c r="J5993" i="1"/>
  <c r="K5993" i="1" s="1"/>
  <c r="J5994" i="1"/>
  <c r="K5994" i="1" s="1"/>
  <c r="J6001" i="1"/>
  <c r="K6001" i="1" s="1"/>
  <c r="J6003" i="1"/>
  <c r="K6003" i="1" s="1"/>
  <c r="J6004" i="1"/>
  <c r="K6004" i="1" s="1"/>
  <c r="J6005" i="1"/>
  <c r="K6005" i="1" s="1"/>
  <c r="J6006" i="1"/>
  <c r="K6006" i="1" s="1"/>
  <c r="J6009" i="1"/>
  <c r="K6009" i="1" s="1"/>
  <c r="J6013" i="1"/>
  <c r="K6013" i="1" s="1"/>
  <c r="J6015" i="1"/>
  <c r="K6015" i="1" s="1"/>
  <c r="J6016" i="1"/>
  <c r="K6016" i="1" s="1"/>
  <c r="J6017" i="1"/>
  <c r="K6017" i="1" s="1"/>
  <c r="J6018" i="1"/>
  <c r="K6018" i="1" s="1"/>
  <c r="J6025" i="1"/>
  <c r="K6025" i="1" s="1"/>
  <c r="J6026" i="1"/>
  <c r="K6026" i="1" s="1"/>
  <c r="J6027" i="1"/>
  <c r="K6027" i="1" s="1"/>
  <c r="J6028" i="1"/>
  <c r="K6028" i="1" s="1"/>
  <c r="J6029" i="1"/>
  <c r="K6029" i="1" s="1"/>
  <c r="J6030" i="1"/>
  <c r="K6030" i="1" s="1"/>
  <c r="J6037" i="1"/>
  <c r="K6037" i="1" s="1"/>
  <c r="J6039" i="1"/>
  <c r="K6039" i="1" s="1"/>
  <c r="J6040" i="1"/>
  <c r="K6040" i="1" s="1"/>
  <c r="J6041" i="1"/>
  <c r="K6041" i="1" s="1"/>
  <c r="J6042" i="1"/>
  <c r="K6042" i="1" s="1"/>
  <c r="J6049" i="1"/>
  <c r="K6049" i="1" s="1"/>
  <c r="J6050" i="1"/>
  <c r="K6050" i="1" s="1"/>
  <c r="J6051" i="1"/>
  <c r="K6051" i="1" s="1"/>
  <c r="J6052" i="1"/>
  <c r="K6052" i="1" s="1"/>
  <c r="J6053" i="1"/>
  <c r="K6053" i="1" s="1"/>
  <c r="J6054" i="1"/>
  <c r="K6054" i="1" s="1"/>
  <c r="J6061" i="1"/>
  <c r="K6061" i="1" s="1"/>
  <c r="J6063" i="1"/>
  <c r="K6063" i="1" s="1"/>
  <c r="J6064" i="1"/>
  <c r="K6064" i="1" s="1"/>
  <c r="J6065" i="1"/>
  <c r="K6065" i="1" s="1"/>
  <c r="J6066" i="1"/>
  <c r="K6066" i="1" s="1"/>
  <c r="J6073" i="1"/>
  <c r="K6073" i="1" s="1"/>
  <c r="J6075" i="1"/>
  <c r="K6075" i="1" s="1"/>
  <c r="J6076" i="1"/>
  <c r="K6076" i="1" s="1"/>
  <c r="J6077" i="1"/>
  <c r="K6077" i="1" s="1"/>
  <c r="J6078" i="1"/>
  <c r="K6078" i="1" s="1"/>
  <c r="J6080" i="1"/>
  <c r="K6080" i="1" s="1"/>
  <c r="J6081" i="1"/>
  <c r="K6081" i="1" s="1"/>
  <c r="J6085" i="1"/>
  <c r="K6085" i="1" s="1"/>
  <c r="J6087" i="1"/>
  <c r="K6087" i="1" s="1"/>
  <c r="J6088" i="1"/>
  <c r="K6088" i="1" s="1"/>
  <c r="J6089" i="1"/>
  <c r="K6089" i="1" s="1"/>
  <c r="J6090" i="1"/>
  <c r="K6090" i="1" s="1"/>
  <c r="J6095" i="1"/>
  <c r="K6095" i="1" s="1"/>
  <c r="J6096" i="1"/>
  <c r="K6096" i="1" s="1"/>
  <c r="J6097" i="1"/>
  <c r="K6097" i="1" s="1"/>
  <c r="J6099" i="1"/>
  <c r="K6099" i="1" s="1"/>
  <c r="J6100" i="1"/>
  <c r="K6100" i="1" s="1"/>
  <c r="J6101" i="1"/>
  <c r="K6101" i="1" s="1"/>
  <c r="J6102" i="1"/>
  <c r="K6102" i="1" s="1"/>
  <c r="J6108" i="1"/>
  <c r="K6108" i="1" s="1"/>
  <c r="J6109" i="1"/>
  <c r="K6109" i="1" s="1"/>
  <c r="J6110" i="1"/>
  <c r="K6110" i="1" s="1"/>
  <c r="J6111" i="1"/>
  <c r="K6111" i="1" s="1"/>
  <c r="J6112" i="1"/>
  <c r="K6112" i="1" s="1"/>
  <c r="J6113" i="1"/>
  <c r="K6113" i="1" s="1"/>
  <c r="J6114" i="1"/>
  <c r="K6114" i="1" s="1"/>
  <c r="J6121" i="1"/>
  <c r="K6121" i="1" s="1"/>
  <c r="J6122" i="1"/>
  <c r="K6122" i="1" s="1"/>
  <c r="J6123" i="1"/>
  <c r="K6123" i="1" s="1"/>
  <c r="J6124" i="1"/>
  <c r="K6124" i="1" s="1"/>
  <c r="J6125" i="1"/>
  <c r="K6125" i="1" s="1"/>
  <c r="J6126" i="1"/>
  <c r="K6126" i="1" s="1"/>
  <c r="J6133" i="1"/>
  <c r="K6133" i="1" s="1"/>
  <c r="J6135" i="1"/>
  <c r="K6135" i="1" s="1"/>
  <c r="J6136" i="1"/>
  <c r="K6136" i="1" s="1"/>
  <c r="J6137" i="1"/>
  <c r="K6137" i="1" s="1"/>
  <c r="J6138" i="1"/>
  <c r="K6138" i="1" s="1"/>
  <c r="J6145" i="1"/>
  <c r="K6145" i="1" s="1"/>
  <c r="J6147" i="1"/>
  <c r="K6147" i="1" s="1"/>
  <c r="J6148" i="1"/>
  <c r="K6148" i="1" s="1"/>
  <c r="J6149" i="1"/>
  <c r="K6149" i="1" s="1"/>
  <c r="J6150" i="1"/>
  <c r="K6150" i="1" s="1"/>
  <c r="J6157" i="1"/>
  <c r="K6157" i="1" s="1"/>
  <c r="J6159" i="1"/>
  <c r="K6159" i="1" s="1"/>
  <c r="J6160" i="1"/>
  <c r="K6160" i="1" s="1"/>
  <c r="J6161" i="1"/>
  <c r="K6161" i="1" s="1"/>
  <c r="J6162" i="1"/>
  <c r="K6162" i="1" s="1"/>
  <c r="J6165" i="1"/>
  <c r="K6165" i="1" s="1"/>
  <c r="J6166" i="1"/>
  <c r="K6166" i="1" s="1"/>
  <c r="J6168" i="1"/>
  <c r="K6168" i="1" s="1"/>
  <c r="J6169" i="1"/>
  <c r="K6169" i="1" s="1"/>
  <c r="J6171" i="1"/>
  <c r="K6171" i="1" s="1"/>
  <c r="J6172" i="1"/>
  <c r="K6172" i="1" s="1"/>
  <c r="J6173" i="1"/>
  <c r="K6173" i="1" s="1"/>
  <c r="J6174" i="1"/>
  <c r="K6174" i="1" s="1"/>
  <c r="J6181" i="1"/>
  <c r="K6181" i="1" s="1"/>
  <c r="J6182" i="1"/>
  <c r="K6182" i="1" s="1"/>
  <c r="J6183" i="1"/>
  <c r="K6183" i="1" s="1"/>
  <c r="J6184" i="1"/>
  <c r="K6184" i="1" s="1"/>
  <c r="J6185" i="1"/>
  <c r="K6185" i="1" s="1"/>
  <c r="J6186" i="1"/>
  <c r="K6186" i="1" s="1"/>
  <c r="J6193" i="1"/>
  <c r="K6193" i="1" s="1"/>
  <c r="J6194" i="1"/>
  <c r="K6194" i="1" s="1"/>
  <c r="J6195" i="1"/>
  <c r="K6195" i="1" s="1"/>
  <c r="J6196" i="1"/>
  <c r="K6196" i="1" s="1"/>
  <c r="J6197" i="1"/>
  <c r="K6197" i="1" s="1"/>
  <c r="J6198" i="1"/>
  <c r="K6198" i="1" s="1"/>
  <c r="J6205" i="1"/>
  <c r="K6205" i="1" s="1"/>
  <c r="J6207" i="1"/>
  <c r="K6207" i="1" s="1"/>
  <c r="J6208" i="1"/>
  <c r="K6208" i="1" s="1"/>
  <c r="J6209" i="1"/>
  <c r="K6209" i="1" s="1"/>
  <c r="J6210" i="1"/>
  <c r="K6210" i="1" s="1"/>
  <c r="J6215" i="1"/>
  <c r="K6215" i="1" s="1"/>
  <c r="J6217" i="1"/>
  <c r="K6217" i="1" s="1"/>
  <c r="J6218" i="1"/>
  <c r="K6218" i="1" s="1"/>
  <c r="J6219" i="1"/>
  <c r="K6219" i="1" s="1"/>
  <c r="J6220" i="1"/>
  <c r="K6220" i="1" s="1"/>
  <c r="J6221" i="1"/>
  <c r="K6221" i="1" s="1"/>
  <c r="J6222" i="1"/>
  <c r="K6222" i="1" s="1"/>
  <c r="J6229" i="1"/>
  <c r="K6229" i="1" s="1"/>
  <c r="J6231" i="1"/>
  <c r="K6231" i="1" s="1"/>
  <c r="J6232" i="1"/>
  <c r="K6232" i="1" s="1"/>
  <c r="J6233" i="1"/>
  <c r="K6233" i="1" s="1"/>
  <c r="J6234" i="1"/>
  <c r="K6234" i="1" s="1"/>
  <c r="J6236" i="1"/>
  <c r="K6236" i="1" s="1"/>
  <c r="J6241" i="1"/>
  <c r="K6241" i="1" s="1"/>
  <c r="J6243" i="1"/>
  <c r="K6243" i="1" s="1"/>
  <c r="J6244" i="1"/>
  <c r="K6244" i="1" s="1"/>
  <c r="J6245" i="1"/>
  <c r="K6245" i="1" s="1"/>
  <c r="J6246" i="1"/>
  <c r="K6246" i="1" s="1"/>
  <c r="J6253" i="1"/>
  <c r="K6253" i="1" s="1"/>
  <c r="J6254" i="1"/>
  <c r="K6254" i="1" s="1"/>
  <c r="J6255" i="1"/>
  <c r="K6255" i="1" s="1"/>
  <c r="J6256" i="1"/>
  <c r="K6256" i="1" s="1"/>
  <c r="J6257" i="1"/>
  <c r="K6257" i="1" s="1"/>
  <c r="J6258" i="1"/>
  <c r="K6258" i="1" s="1"/>
  <c r="J6265" i="1"/>
  <c r="K6265" i="1" s="1"/>
  <c r="J6267" i="1"/>
  <c r="K6267" i="1" s="1"/>
  <c r="J6268" i="1"/>
  <c r="K6268" i="1" s="1"/>
  <c r="J6269" i="1"/>
  <c r="K6269" i="1" s="1"/>
  <c r="J6270" i="1"/>
  <c r="K6270" i="1" s="1"/>
  <c r="J6276" i="1"/>
  <c r="K6276" i="1" s="1"/>
  <c r="J6277" i="1"/>
  <c r="K6277" i="1" s="1"/>
  <c r="J6279" i="1"/>
  <c r="K6279" i="1" s="1"/>
  <c r="J6280" i="1"/>
  <c r="K6280" i="1" s="1"/>
  <c r="J6281" i="1"/>
  <c r="K6281" i="1" s="1"/>
  <c r="J6282" i="1"/>
  <c r="K6282" i="1" s="1"/>
  <c r="J6288" i="1"/>
  <c r="K6288" i="1" s="1"/>
  <c r="J6289" i="1"/>
  <c r="K6289" i="1" s="1"/>
  <c r="J6290" i="1"/>
  <c r="K6290" i="1" s="1"/>
  <c r="J6291" i="1"/>
  <c r="K6291" i="1" s="1"/>
  <c r="J6292" i="1"/>
  <c r="K6292" i="1" s="1"/>
  <c r="J6293" i="1"/>
  <c r="K6293" i="1" s="1"/>
  <c r="J6294" i="1"/>
  <c r="K6294" i="1" s="1"/>
  <c r="J6301" i="1"/>
  <c r="K6301" i="1" s="1"/>
  <c r="J6302" i="1"/>
  <c r="K6302" i="1" s="1"/>
  <c r="J6303" i="1"/>
  <c r="K6303" i="1" s="1"/>
  <c r="J6304" i="1"/>
  <c r="K6304" i="1" s="1"/>
  <c r="J6305" i="1"/>
  <c r="K6305" i="1" s="1"/>
  <c r="J6306" i="1"/>
  <c r="K6306" i="1" s="1"/>
  <c r="J6313" i="1"/>
  <c r="K6313" i="1" s="1"/>
  <c r="J6315" i="1"/>
  <c r="K6315" i="1" s="1"/>
  <c r="J6316" i="1"/>
  <c r="K6316" i="1" s="1"/>
  <c r="J6317" i="1"/>
  <c r="K6317" i="1" s="1"/>
  <c r="J6318" i="1"/>
  <c r="K6318" i="1" s="1"/>
  <c r="J6325" i="1"/>
  <c r="K6325" i="1" s="1"/>
  <c r="J6327" i="1"/>
  <c r="K6327" i="1" s="1"/>
  <c r="J6328" i="1"/>
  <c r="K6328" i="1" s="1"/>
  <c r="J6329" i="1"/>
  <c r="K6329" i="1" s="1"/>
  <c r="J6330" i="1"/>
  <c r="K6330" i="1" s="1"/>
  <c r="J6337" i="1"/>
  <c r="K6337" i="1" s="1"/>
  <c r="J6339" i="1"/>
  <c r="K6339" i="1" s="1"/>
  <c r="J6340" i="1"/>
  <c r="K6340" i="1" s="1"/>
  <c r="J6341" i="1"/>
  <c r="K6341" i="1" s="1"/>
  <c r="J6342" i="1"/>
  <c r="K6342" i="1" s="1"/>
  <c r="J6346" i="1"/>
  <c r="K6346" i="1" s="1"/>
  <c r="J6349" i="1"/>
  <c r="K6349" i="1" s="1"/>
  <c r="J6351" i="1"/>
  <c r="K6351" i="1" s="1"/>
  <c r="J6352" i="1"/>
  <c r="K6352" i="1" s="1"/>
  <c r="J6353" i="1"/>
  <c r="K6353" i="1" s="1"/>
  <c r="J6354" i="1"/>
  <c r="K6354" i="1" s="1"/>
  <c r="J6360" i="1"/>
  <c r="K6360" i="1" s="1"/>
  <c r="J6361" i="1"/>
  <c r="K6361" i="1" s="1"/>
  <c r="J6363" i="1"/>
  <c r="K6363" i="1" s="1"/>
  <c r="J6364" i="1"/>
  <c r="K6364" i="1" s="1"/>
  <c r="J6365" i="1"/>
  <c r="K6365" i="1" s="1"/>
  <c r="J6366" i="1"/>
  <c r="K6366" i="1" s="1"/>
  <c r="J6372" i="1"/>
  <c r="K6372" i="1" s="1"/>
  <c r="J6373" i="1"/>
  <c r="K6373" i="1" s="1"/>
  <c r="J6375" i="1"/>
  <c r="K6375" i="1" s="1"/>
  <c r="J6376" i="1"/>
  <c r="K6376" i="1" s="1"/>
  <c r="J6377" i="1"/>
  <c r="K6377" i="1" s="1"/>
  <c r="J6378" i="1"/>
  <c r="K6378" i="1" s="1"/>
  <c r="J6385" i="1"/>
  <c r="K6385" i="1" s="1"/>
  <c r="J6387" i="1"/>
  <c r="K6387" i="1" s="1"/>
  <c r="J6388" i="1"/>
  <c r="K6388" i="1" s="1"/>
  <c r="J6389" i="1"/>
  <c r="K6389" i="1" s="1"/>
  <c r="J6390" i="1"/>
  <c r="K6390" i="1" s="1"/>
  <c r="J6394" i="1"/>
  <c r="K6394" i="1" s="1"/>
  <c r="J6397" i="1"/>
  <c r="K6397" i="1" s="1"/>
  <c r="J6399" i="1"/>
  <c r="K6399" i="1" s="1"/>
  <c r="J6400" i="1"/>
  <c r="K6400" i="1" s="1"/>
  <c r="J6401" i="1"/>
  <c r="K6401" i="1" s="1"/>
  <c r="J6402" i="1"/>
  <c r="K6402" i="1" s="1"/>
  <c r="J6408" i="1"/>
  <c r="K6408" i="1" s="1"/>
  <c r="J6409" i="1"/>
  <c r="K6409" i="1" s="1"/>
  <c r="J6411" i="1"/>
  <c r="K6411" i="1" s="1"/>
  <c r="J6412" i="1"/>
  <c r="K6412" i="1" s="1"/>
  <c r="J6413" i="1"/>
  <c r="K6413" i="1" s="1"/>
  <c r="J6414" i="1"/>
  <c r="K6414" i="1" s="1"/>
  <c r="J6421" i="1"/>
  <c r="K6421" i="1" s="1"/>
  <c r="J6422" i="1"/>
  <c r="K6422" i="1" s="1"/>
  <c r="J6423" i="1"/>
  <c r="K6423" i="1" s="1"/>
  <c r="J6424" i="1"/>
  <c r="K6424" i="1" s="1"/>
  <c r="J6425" i="1"/>
  <c r="K6425" i="1" s="1"/>
  <c r="J6426" i="1"/>
  <c r="K6426" i="1" s="1"/>
  <c r="J6433" i="1"/>
  <c r="K6433" i="1" s="1"/>
  <c r="J6435" i="1"/>
  <c r="K6435" i="1" s="1"/>
  <c r="J6436" i="1"/>
  <c r="K6436" i="1" s="1"/>
  <c r="J6437" i="1"/>
  <c r="K6437" i="1" s="1"/>
  <c r="J6438" i="1"/>
  <c r="K6438" i="1" s="1"/>
  <c r="J6445" i="1"/>
  <c r="K6445" i="1" s="1"/>
  <c r="J6447" i="1"/>
  <c r="K6447" i="1" s="1"/>
  <c r="J6448" i="1"/>
  <c r="K6448" i="1" s="1"/>
  <c r="J6449" i="1"/>
  <c r="K6449" i="1" s="1"/>
  <c r="J6450" i="1"/>
  <c r="K6450" i="1" s="1"/>
  <c r="J6457" i="1"/>
  <c r="K6457" i="1" s="1"/>
  <c r="J6459" i="1"/>
  <c r="K6459" i="1" s="1"/>
  <c r="J6460" i="1"/>
  <c r="K6460" i="1" s="1"/>
  <c r="J6461" i="1"/>
  <c r="K6461" i="1" s="1"/>
  <c r="J6462" i="1"/>
  <c r="K6462" i="1" s="1"/>
  <c r="J6465" i="1"/>
  <c r="K6465" i="1" s="1"/>
  <c r="J6466" i="1"/>
  <c r="K6466" i="1" s="1"/>
  <c r="J6469" i="1"/>
  <c r="K6469" i="1" s="1"/>
  <c r="J6471" i="1"/>
  <c r="K6471" i="1" s="1"/>
  <c r="J6472" i="1"/>
  <c r="K6472" i="1" s="1"/>
  <c r="J6473" i="1"/>
  <c r="K6473" i="1" s="1"/>
  <c r="J6474" i="1"/>
  <c r="K6474" i="1" s="1"/>
  <c r="J6480" i="1"/>
  <c r="K6480" i="1" s="1"/>
  <c r="J6481" i="1"/>
  <c r="K6481" i="1" s="1"/>
  <c r="J6483" i="1"/>
  <c r="K6483" i="1" s="1"/>
  <c r="J6484" i="1"/>
  <c r="K6484" i="1" s="1"/>
  <c r="J6485" i="1"/>
  <c r="K6485" i="1" s="1"/>
  <c r="J6486" i="1"/>
  <c r="K6486" i="1" s="1"/>
  <c r="J6492" i="1"/>
  <c r="K6492" i="1" s="1"/>
  <c r="J6493" i="1"/>
  <c r="K6493" i="1" s="1"/>
  <c r="J6495" i="1"/>
  <c r="K6495" i="1" s="1"/>
  <c r="J6496" i="1"/>
  <c r="K6496" i="1" s="1"/>
  <c r="J6497" i="1"/>
  <c r="K6497" i="1" s="1"/>
  <c r="J6498" i="1"/>
  <c r="K6498" i="1" s="1"/>
  <c r="J6505" i="1"/>
  <c r="K6505" i="1" s="1"/>
  <c r="J6507" i="1"/>
  <c r="K6507" i="1" s="1"/>
  <c r="J6508" i="1"/>
  <c r="K6508" i="1" s="1"/>
  <c r="J6509" i="1"/>
  <c r="K6509" i="1" s="1"/>
  <c r="J6510" i="1"/>
  <c r="K6510" i="1" s="1"/>
  <c r="J6516" i="1"/>
  <c r="K6516" i="1" s="1"/>
  <c r="J6517" i="1"/>
  <c r="K6517" i="1" s="1"/>
  <c r="J6518" i="1"/>
  <c r="K6518" i="1" s="1"/>
  <c r="J6519" i="1"/>
  <c r="K6519" i="1" s="1"/>
  <c r="J6520" i="1"/>
  <c r="K6520" i="1" s="1"/>
  <c r="J6521" i="1"/>
  <c r="K6521" i="1" s="1"/>
  <c r="J6522" i="1"/>
  <c r="K6522" i="1" s="1"/>
  <c r="J6529" i="1"/>
  <c r="K6529" i="1" s="1"/>
  <c r="J6531" i="1"/>
  <c r="K6531" i="1" s="1"/>
  <c r="J6532" i="1"/>
  <c r="K6532" i="1" s="1"/>
  <c r="J6533" i="1"/>
  <c r="K6533" i="1" s="1"/>
  <c r="J6534" i="1"/>
  <c r="K6534" i="1" s="1"/>
  <c r="J6541" i="1"/>
  <c r="K6541" i="1" s="1"/>
  <c r="J6543" i="1"/>
  <c r="K6543" i="1" s="1"/>
  <c r="J6544" i="1"/>
  <c r="K6544" i="1" s="1"/>
  <c r="J6545" i="1"/>
  <c r="K6545" i="1" s="1"/>
  <c r="J6546" i="1"/>
  <c r="K6546" i="1" s="1"/>
  <c r="J6553" i="1"/>
  <c r="K6553" i="1" s="1"/>
  <c r="J6555" i="1"/>
  <c r="K6555" i="1" s="1"/>
  <c r="J6556" i="1"/>
  <c r="K6556" i="1" s="1"/>
  <c r="J6557" i="1"/>
  <c r="K6557" i="1" s="1"/>
  <c r="J6558" i="1"/>
  <c r="K6558" i="1" s="1"/>
  <c r="J6565" i="1"/>
  <c r="K6565" i="1" s="1"/>
  <c r="J6567" i="1"/>
  <c r="K6567" i="1" s="1"/>
  <c r="J6568" i="1"/>
  <c r="K6568" i="1" s="1"/>
  <c r="J6569" i="1"/>
  <c r="K6569" i="1" s="1"/>
  <c r="J6570" i="1"/>
  <c r="K6570" i="1" s="1"/>
  <c r="J6577" i="1"/>
  <c r="K6577" i="1" s="1"/>
  <c r="J6579" i="1"/>
  <c r="K6579" i="1" s="1"/>
  <c r="J6580" i="1"/>
  <c r="K6580" i="1" s="1"/>
  <c r="J6581" i="1"/>
  <c r="K6581" i="1" s="1"/>
  <c r="J6582" i="1"/>
  <c r="K6582" i="1" s="1"/>
  <c r="J6588" i="1"/>
  <c r="K6588" i="1" s="1"/>
  <c r="J6589" i="1"/>
  <c r="K6589" i="1" s="1"/>
  <c r="J6590" i="1"/>
  <c r="K6590" i="1" s="1"/>
  <c r="J6591" i="1"/>
  <c r="K6591" i="1" s="1"/>
  <c r="J6592" i="1"/>
  <c r="K6592" i="1" s="1"/>
  <c r="J6593" i="1"/>
  <c r="K6593" i="1" s="1"/>
  <c r="J6594" i="1"/>
  <c r="K6594" i="1" s="1"/>
  <c r="J6601" i="1"/>
  <c r="K6601" i="1" s="1"/>
  <c r="J6602" i="1"/>
  <c r="K6602" i="1" s="1"/>
  <c r="J6603" i="1"/>
  <c r="K6603" i="1" s="1"/>
  <c r="J6604" i="1"/>
  <c r="K6604" i="1" s="1"/>
  <c r="J6605" i="1"/>
  <c r="K6605" i="1" s="1"/>
  <c r="J6606" i="1"/>
  <c r="K6606" i="1" s="1"/>
  <c r="J6613" i="1"/>
  <c r="K6613" i="1" s="1"/>
  <c r="J6614" i="1"/>
  <c r="K6614" i="1" s="1"/>
  <c r="J6615" i="1"/>
  <c r="K6615" i="1" s="1"/>
  <c r="J6616" i="1"/>
  <c r="K6616" i="1" s="1"/>
  <c r="J6617" i="1"/>
  <c r="K6617" i="1" s="1"/>
  <c r="J6618" i="1"/>
  <c r="K6618" i="1" s="1"/>
  <c r="J6621" i="1"/>
  <c r="K6621" i="1" s="1"/>
  <c r="J6625" i="1"/>
  <c r="K6625" i="1" s="1"/>
  <c r="J6626" i="1"/>
  <c r="K6626" i="1" s="1"/>
  <c r="J6627" i="1"/>
  <c r="K6627" i="1" s="1"/>
  <c r="J6628" i="1"/>
  <c r="K6628" i="1" s="1"/>
  <c r="J6629" i="1"/>
  <c r="K6629" i="1" s="1"/>
  <c r="J6630" i="1"/>
  <c r="K6630" i="1" s="1"/>
  <c r="J6637" i="1"/>
  <c r="K6637" i="1" s="1"/>
  <c r="J6638" i="1"/>
  <c r="K6638" i="1" s="1"/>
  <c r="J6639" i="1"/>
  <c r="K6639" i="1" s="1"/>
  <c r="J6640" i="1"/>
  <c r="K6640" i="1" s="1"/>
  <c r="J6641" i="1"/>
  <c r="K6641" i="1" s="1"/>
  <c r="J6642" i="1"/>
  <c r="K6642" i="1" s="1"/>
  <c r="J6644" i="1"/>
  <c r="K6644" i="1" s="1"/>
  <c r="J6649" i="1"/>
  <c r="K6649" i="1" s="1"/>
  <c r="J6650" i="1"/>
  <c r="K6650" i="1" s="1"/>
  <c r="J6651" i="1"/>
  <c r="K6651" i="1" s="1"/>
  <c r="J6652" i="1"/>
  <c r="K6652" i="1" s="1"/>
  <c r="J6653" i="1"/>
  <c r="K6653" i="1" s="1"/>
  <c r="J6654" i="1"/>
  <c r="K6654" i="1" s="1"/>
  <c r="J6658" i="1"/>
  <c r="K6658" i="1" s="1"/>
  <c r="J6661" i="1"/>
  <c r="K6661" i="1" s="1"/>
  <c r="J6662" i="1"/>
  <c r="K6662" i="1" s="1"/>
  <c r="J6663" i="1"/>
  <c r="K6663" i="1" s="1"/>
  <c r="J6664" i="1"/>
  <c r="K6664" i="1" s="1"/>
  <c r="J6665" i="1"/>
  <c r="K6665" i="1" s="1"/>
  <c r="J6666" i="1"/>
  <c r="K6666" i="1" s="1"/>
  <c r="J6673" i="1"/>
  <c r="K6673" i="1" s="1"/>
  <c r="J6674" i="1"/>
  <c r="K6674" i="1" s="1"/>
  <c r="J6675" i="1"/>
  <c r="K6675" i="1" s="1"/>
  <c r="J6676" i="1"/>
  <c r="K6676" i="1" s="1"/>
  <c r="J6677" i="1"/>
  <c r="K6677" i="1" s="1"/>
  <c r="J6678" i="1"/>
  <c r="K6678" i="1" s="1"/>
  <c r="J6684" i="1"/>
  <c r="K6684" i="1" s="1"/>
  <c r="J6685" i="1"/>
  <c r="K6685" i="1" s="1"/>
  <c r="J6686" i="1"/>
  <c r="K6686" i="1" s="1"/>
  <c r="J6687" i="1"/>
  <c r="K6687" i="1" s="1"/>
  <c r="J6688" i="1"/>
  <c r="K6688" i="1" s="1"/>
  <c r="J6689" i="1"/>
  <c r="K6689" i="1" s="1"/>
  <c r="J6690" i="1"/>
  <c r="K6690" i="1" s="1"/>
  <c r="J6695" i="1"/>
  <c r="K6695" i="1" s="1"/>
  <c r="J6696" i="1"/>
  <c r="K6696" i="1" s="1"/>
  <c r="J6697" i="1"/>
  <c r="K6697" i="1" s="1"/>
  <c r="J6698" i="1"/>
  <c r="K6698" i="1" s="1"/>
  <c r="J6699" i="1"/>
  <c r="K6699" i="1" s="1"/>
  <c r="J6700" i="1"/>
  <c r="K6700" i="1" s="1"/>
  <c r="J6701" i="1"/>
  <c r="K6701" i="1" s="1"/>
  <c r="J6702" i="1"/>
  <c r="K6702" i="1" s="1"/>
  <c r="J6709" i="1"/>
  <c r="K6709" i="1" s="1"/>
  <c r="J6710" i="1"/>
  <c r="K6710" i="1" s="1"/>
  <c r="J6711" i="1"/>
  <c r="K6711" i="1" s="1"/>
  <c r="J6712" i="1"/>
  <c r="K6712" i="1" s="1"/>
  <c r="J6713" i="1"/>
  <c r="K6713" i="1" s="1"/>
  <c r="J6714" i="1"/>
  <c r="K6714" i="1" s="1"/>
  <c r="J6720" i="1"/>
  <c r="K6720" i="1" s="1"/>
  <c r="J6721" i="1"/>
  <c r="K6721" i="1" s="1"/>
  <c r="J6722" i="1"/>
  <c r="K6722" i="1" s="1"/>
  <c r="J6723" i="1"/>
  <c r="K6723" i="1" s="1"/>
  <c r="J6724" i="1"/>
  <c r="K6724" i="1" s="1"/>
  <c r="J6725" i="1"/>
  <c r="K6725" i="1" s="1"/>
  <c r="J6726" i="1"/>
  <c r="K6726" i="1" s="1"/>
  <c r="J6733" i="1"/>
  <c r="K6733" i="1" s="1"/>
  <c r="J6734" i="1"/>
  <c r="K6734" i="1" s="1"/>
  <c r="J6735" i="1"/>
  <c r="K6735" i="1" s="1"/>
  <c r="J6736" i="1"/>
  <c r="K6736" i="1" s="1"/>
  <c r="J6737" i="1"/>
  <c r="K6737" i="1" s="1"/>
  <c r="J6738" i="1"/>
  <c r="K6738" i="1" s="1"/>
  <c r="J6745" i="1"/>
  <c r="K6745" i="1" s="1"/>
  <c r="J6746" i="1"/>
  <c r="K6746" i="1" s="1"/>
  <c r="J6747" i="1"/>
  <c r="K6747" i="1" s="1"/>
  <c r="J6748" i="1"/>
  <c r="K6748" i="1" s="1"/>
  <c r="J6749" i="1"/>
  <c r="K6749" i="1" s="1"/>
  <c r="J6750" i="1"/>
  <c r="K6750" i="1" s="1"/>
  <c r="J6753" i="1"/>
  <c r="K6753" i="1" s="1"/>
  <c r="J6757" i="1"/>
  <c r="K6757" i="1" s="1"/>
  <c r="J6758" i="1"/>
  <c r="K6758" i="1" s="1"/>
  <c r="J6759" i="1"/>
  <c r="K6759" i="1" s="1"/>
  <c r="J6760" i="1"/>
  <c r="K6760" i="1" s="1"/>
  <c r="J6761" i="1"/>
  <c r="K6761" i="1" s="1"/>
  <c r="J6762" i="1"/>
  <c r="K6762" i="1" s="1"/>
  <c r="J6768" i="1"/>
  <c r="K6768" i="1" s="1"/>
  <c r="J6769" i="1"/>
  <c r="K6769" i="1" s="1"/>
  <c r="J6770" i="1"/>
  <c r="K6770" i="1" s="1"/>
  <c r="J6771" i="1"/>
  <c r="K6771" i="1" s="1"/>
  <c r="J6772" i="1"/>
  <c r="K6772" i="1" s="1"/>
  <c r="J6773" i="1"/>
  <c r="K6773" i="1" s="1"/>
  <c r="J6774" i="1"/>
  <c r="K6774" i="1" s="1"/>
  <c r="J6780" i="1"/>
  <c r="K6780" i="1" s="1"/>
  <c r="J6781" i="1"/>
  <c r="K6781" i="1" s="1"/>
  <c r="J6782" i="1"/>
  <c r="K6782" i="1" s="1"/>
  <c r="J6783" i="1"/>
  <c r="K6783" i="1" s="1"/>
  <c r="J6784" i="1"/>
  <c r="K6784" i="1" s="1"/>
  <c r="J6785" i="1"/>
  <c r="K6785" i="1" s="1"/>
  <c r="J6786" i="1"/>
  <c r="K6786" i="1" s="1"/>
  <c r="J6792" i="1"/>
  <c r="K6792" i="1" s="1"/>
  <c r="J6793" i="1"/>
  <c r="K6793" i="1" s="1"/>
  <c r="J6794" i="1"/>
  <c r="K6794" i="1" s="1"/>
  <c r="J6795" i="1"/>
  <c r="K6795" i="1" s="1"/>
  <c r="J6796" i="1"/>
  <c r="K6796" i="1" s="1"/>
  <c r="J6797" i="1"/>
  <c r="K6797" i="1" s="1"/>
  <c r="J6798" i="1"/>
  <c r="K6798" i="1" s="1"/>
  <c r="J6805" i="1"/>
  <c r="K6805" i="1" s="1"/>
  <c r="J6806" i="1"/>
  <c r="K6806" i="1" s="1"/>
  <c r="J6807" i="1"/>
  <c r="K6807" i="1" s="1"/>
  <c r="J6808" i="1"/>
  <c r="K6808" i="1" s="1"/>
  <c r="J6809" i="1"/>
  <c r="K6809" i="1" s="1"/>
  <c r="J6810" i="1"/>
  <c r="K6810" i="1" s="1"/>
  <c r="J6817" i="1"/>
  <c r="K6817" i="1" s="1"/>
  <c r="J6818" i="1"/>
  <c r="K6818" i="1" s="1"/>
  <c r="J6819" i="1"/>
  <c r="K6819" i="1" s="1"/>
  <c r="J6820" i="1"/>
  <c r="K6820" i="1" s="1"/>
  <c r="J6821" i="1"/>
  <c r="K6821" i="1" s="1"/>
  <c r="J6822" i="1"/>
  <c r="K6822" i="1" s="1"/>
  <c r="J6829" i="1"/>
  <c r="K6829" i="1" s="1"/>
  <c r="J6830" i="1"/>
  <c r="K6830" i="1" s="1"/>
  <c r="J6831" i="1"/>
  <c r="K6831" i="1" s="1"/>
  <c r="J6832" i="1"/>
  <c r="K6832" i="1" s="1"/>
  <c r="J6833" i="1"/>
  <c r="K6833" i="1" s="1"/>
  <c r="J6834" i="1"/>
  <c r="K6834" i="1" s="1"/>
  <c r="J6841" i="1"/>
  <c r="K6841" i="1" s="1"/>
  <c r="J6842" i="1"/>
  <c r="K6842" i="1" s="1"/>
  <c r="J6843" i="1"/>
  <c r="K6843" i="1" s="1"/>
  <c r="J6844" i="1"/>
  <c r="K6844" i="1" s="1"/>
  <c r="J6845" i="1"/>
  <c r="K6845" i="1" s="1"/>
  <c r="J6846" i="1"/>
  <c r="K6846" i="1" s="1"/>
  <c r="J6850" i="1"/>
  <c r="K6850" i="1" s="1"/>
  <c r="J6853" i="1"/>
  <c r="K6853" i="1" s="1"/>
  <c r="J6854" i="1"/>
  <c r="K6854" i="1" s="1"/>
  <c r="J6855" i="1"/>
  <c r="K6855" i="1" s="1"/>
  <c r="J6856" i="1"/>
  <c r="K6856" i="1" s="1"/>
  <c r="J6857" i="1"/>
  <c r="K6857" i="1" s="1"/>
  <c r="J6858" i="1"/>
  <c r="K6858" i="1" s="1"/>
  <c r="J6865" i="1"/>
  <c r="K6865" i="1" s="1"/>
  <c r="J6866" i="1"/>
  <c r="K6866" i="1" s="1"/>
  <c r="J6867" i="1"/>
  <c r="K6867" i="1" s="1"/>
  <c r="J6868" i="1"/>
  <c r="K6868" i="1" s="1"/>
  <c r="J6869" i="1"/>
  <c r="K6869" i="1" s="1"/>
  <c r="J6870" i="1"/>
  <c r="K6870" i="1" s="1"/>
  <c r="J6877" i="1"/>
  <c r="K6877" i="1" s="1"/>
  <c r="J6878" i="1"/>
  <c r="K6878" i="1" s="1"/>
  <c r="J6879" i="1"/>
  <c r="K6879" i="1" s="1"/>
  <c r="J6880" i="1"/>
  <c r="K6880" i="1" s="1"/>
  <c r="J6881" i="1"/>
  <c r="K6881" i="1" s="1"/>
  <c r="J6882" i="1"/>
  <c r="K6882" i="1" s="1"/>
  <c r="J6889" i="1"/>
  <c r="K6889" i="1" s="1"/>
  <c r="J6890" i="1"/>
  <c r="K6890" i="1" s="1"/>
  <c r="J6891" i="1"/>
  <c r="K6891" i="1" s="1"/>
  <c r="J6892" i="1"/>
  <c r="K6892" i="1" s="1"/>
  <c r="J6893" i="1"/>
  <c r="K6893" i="1" s="1"/>
  <c r="J6894" i="1"/>
  <c r="K6894" i="1" s="1"/>
  <c r="J6898" i="1"/>
  <c r="K6898" i="1" s="1"/>
  <c r="J6901" i="1"/>
  <c r="K6901" i="1" s="1"/>
  <c r="J6902" i="1"/>
  <c r="K6902" i="1" s="1"/>
  <c r="J6903" i="1"/>
  <c r="K6903" i="1" s="1"/>
  <c r="J6904" i="1"/>
  <c r="K6904" i="1" s="1"/>
  <c r="J6905" i="1"/>
  <c r="K6905" i="1" s="1"/>
  <c r="J6906" i="1"/>
  <c r="K6906" i="1" s="1"/>
  <c r="J6913" i="1"/>
  <c r="K6913" i="1" s="1"/>
  <c r="J6914" i="1"/>
  <c r="K6914" i="1" s="1"/>
  <c r="J6915" i="1"/>
  <c r="K6915" i="1" s="1"/>
  <c r="J6916" i="1"/>
  <c r="K6916" i="1" s="1"/>
  <c r="J6917" i="1"/>
  <c r="K6917" i="1" s="1"/>
  <c r="J6918" i="1"/>
  <c r="K6918" i="1" s="1"/>
  <c r="J6925" i="1"/>
  <c r="K6925" i="1" s="1"/>
  <c r="J6926" i="1"/>
  <c r="K6926" i="1" s="1"/>
  <c r="J6927" i="1"/>
  <c r="K6927" i="1" s="1"/>
  <c r="J6928" i="1"/>
  <c r="K6928" i="1" s="1"/>
  <c r="J6929" i="1"/>
  <c r="K6929" i="1" s="1"/>
  <c r="J6930" i="1"/>
  <c r="K6930" i="1" s="1"/>
  <c r="J6937" i="1"/>
  <c r="K6937" i="1" s="1"/>
  <c r="J6938" i="1"/>
  <c r="K6938" i="1" s="1"/>
  <c r="J6939" i="1"/>
  <c r="K6939" i="1" s="1"/>
  <c r="J6940" i="1"/>
  <c r="K6940" i="1" s="1"/>
  <c r="J6941" i="1"/>
  <c r="K6941" i="1" s="1"/>
  <c r="J6942" i="1"/>
  <c r="K6942" i="1" s="1"/>
  <c r="J6949" i="1"/>
  <c r="K6949" i="1" s="1"/>
  <c r="J6950" i="1"/>
  <c r="K6950" i="1" s="1"/>
  <c r="J6951" i="1"/>
  <c r="K6951" i="1" s="1"/>
  <c r="J6952" i="1"/>
  <c r="K6952" i="1" s="1"/>
  <c r="J6953" i="1"/>
  <c r="K6953" i="1" s="1"/>
  <c r="J6954" i="1"/>
  <c r="K6954" i="1" s="1"/>
  <c r="J6958" i="1"/>
  <c r="K6958" i="1" s="1"/>
  <c r="J6961" i="1"/>
  <c r="K6961" i="1" s="1"/>
  <c r="J6962" i="1"/>
  <c r="K6962" i="1" s="1"/>
  <c r="J6963" i="1"/>
  <c r="K6963" i="1" s="1"/>
  <c r="J6964" i="1"/>
  <c r="K6964" i="1" s="1"/>
  <c r="J6965" i="1"/>
  <c r="K6965" i="1" s="1"/>
  <c r="J6966" i="1"/>
  <c r="K6966" i="1" s="1"/>
  <c r="J6971" i="1"/>
  <c r="K6971" i="1" s="1"/>
  <c r="J6972" i="1"/>
  <c r="K6972" i="1" s="1"/>
  <c r="J6973" i="1"/>
  <c r="K6973" i="1" s="1"/>
  <c r="J6974" i="1"/>
  <c r="K6974" i="1" s="1"/>
  <c r="J6975" i="1"/>
  <c r="K6975" i="1" s="1"/>
  <c r="J6976" i="1"/>
  <c r="K6976" i="1" s="1"/>
  <c r="J6977" i="1"/>
  <c r="K6977" i="1" s="1"/>
  <c r="J6978" i="1"/>
  <c r="K6978" i="1" s="1"/>
  <c r="J6984" i="1"/>
  <c r="K6984" i="1" s="1"/>
  <c r="J6985" i="1"/>
  <c r="K6985" i="1" s="1"/>
  <c r="J6986" i="1"/>
  <c r="K6986" i="1" s="1"/>
  <c r="J6987" i="1"/>
  <c r="K6987" i="1" s="1"/>
  <c r="J6988" i="1"/>
  <c r="K6988" i="1" s="1"/>
  <c r="J6989" i="1"/>
  <c r="K6989" i="1" s="1"/>
  <c r="J6990" i="1"/>
  <c r="K6990" i="1" s="1"/>
  <c r="J6996" i="1"/>
  <c r="K6996" i="1" s="1"/>
  <c r="J6997" i="1"/>
  <c r="K6997" i="1" s="1"/>
  <c r="J6998" i="1"/>
  <c r="K6998" i="1" s="1"/>
  <c r="J6999" i="1"/>
  <c r="K6999" i="1" s="1"/>
  <c r="J7000" i="1"/>
  <c r="K7000" i="1" s="1"/>
  <c r="J7001" i="1"/>
  <c r="K7001" i="1" s="1"/>
  <c r="J7002" i="1"/>
  <c r="K7002" i="1" s="1"/>
  <c r="J7009" i="1"/>
  <c r="K7009" i="1" s="1"/>
  <c r="J7010" i="1"/>
  <c r="K7010" i="1" s="1"/>
  <c r="J7011" i="1"/>
  <c r="K7011" i="1" s="1"/>
  <c r="J7012" i="1"/>
  <c r="K7012" i="1" s="1"/>
  <c r="J7013" i="1"/>
  <c r="K7013" i="1" s="1"/>
  <c r="J7014" i="1"/>
  <c r="K7014" i="1" s="1"/>
  <c r="J7020" i="1"/>
  <c r="K7020" i="1" s="1"/>
  <c r="J7021" i="1"/>
  <c r="K7021" i="1" s="1"/>
  <c r="J7022" i="1"/>
  <c r="K7022" i="1" s="1"/>
  <c r="J7023" i="1"/>
  <c r="K7023" i="1" s="1"/>
  <c r="J7024" i="1"/>
  <c r="K7024" i="1" s="1"/>
  <c r="J7025" i="1"/>
  <c r="K7025" i="1" s="1"/>
  <c r="J7026" i="1"/>
  <c r="K7026" i="1" s="1"/>
  <c r="J7033" i="1"/>
  <c r="K7033" i="1" s="1"/>
  <c r="J7034" i="1"/>
  <c r="K7034" i="1" s="1"/>
  <c r="J7035" i="1"/>
  <c r="K7035" i="1" s="1"/>
  <c r="J7036" i="1"/>
  <c r="K7036" i="1" s="1"/>
  <c r="J7037" i="1"/>
  <c r="K7037" i="1" s="1"/>
  <c r="J7038" i="1"/>
  <c r="K7038" i="1" s="1"/>
  <c r="J7045" i="1"/>
  <c r="K7045" i="1" s="1"/>
  <c r="J7046" i="1"/>
  <c r="K7046" i="1" s="1"/>
  <c r="J7047" i="1"/>
  <c r="K7047" i="1" s="1"/>
  <c r="J7048" i="1"/>
  <c r="K7048" i="1" s="1"/>
  <c r="J7049" i="1"/>
  <c r="K7049" i="1" s="1"/>
  <c r="J7050" i="1"/>
  <c r="K7050" i="1" s="1"/>
  <c r="J7053" i="1"/>
  <c r="K7053" i="1" s="1"/>
  <c r="J7054" i="1"/>
  <c r="K7054" i="1" s="1"/>
  <c r="J7057" i="1"/>
  <c r="K7057" i="1" s="1"/>
  <c r="J7058" i="1"/>
  <c r="K7058" i="1" s="1"/>
  <c r="J7059" i="1"/>
  <c r="K7059" i="1" s="1"/>
  <c r="J7060" i="1"/>
  <c r="K7060" i="1" s="1"/>
  <c r="J7061" i="1"/>
  <c r="K7061" i="1" s="1"/>
  <c r="J7062" i="1"/>
  <c r="K7062" i="1" s="1"/>
  <c r="J7066" i="1"/>
  <c r="K7066" i="1" s="1"/>
  <c r="J7067" i="1"/>
  <c r="K7067" i="1" s="1"/>
  <c r="J7069" i="1"/>
  <c r="K7069" i="1" s="1"/>
  <c r="J7070" i="1"/>
  <c r="K7070" i="1" s="1"/>
  <c r="J7071" i="1"/>
  <c r="K7071" i="1" s="1"/>
  <c r="J7072" i="1"/>
  <c r="K7072" i="1" s="1"/>
  <c r="J7073" i="1"/>
  <c r="K7073" i="1" s="1"/>
  <c r="J7074" i="1"/>
  <c r="K7074" i="1" s="1"/>
  <c r="J7080" i="1"/>
  <c r="K7080" i="1" s="1"/>
  <c r="J7081" i="1"/>
  <c r="K7081" i="1" s="1"/>
  <c r="J7082" i="1"/>
  <c r="K7082" i="1" s="1"/>
  <c r="J7083" i="1"/>
  <c r="K7083" i="1" s="1"/>
  <c r="J7084" i="1"/>
  <c r="K7084" i="1" s="1"/>
  <c r="J7085" i="1"/>
  <c r="K7085" i="1" s="1"/>
  <c r="J7086" i="1"/>
  <c r="K7086" i="1" s="1"/>
  <c r="J7092" i="1"/>
  <c r="K7092" i="1" s="1"/>
  <c r="J7093" i="1"/>
  <c r="K7093" i="1" s="1"/>
  <c r="J7094" i="1"/>
  <c r="K7094" i="1" s="1"/>
  <c r="J7095" i="1"/>
  <c r="K7095" i="1" s="1"/>
  <c r="J7096" i="1"/>
  <c r="K7096" i="1" s="1"/>
  <c r="J7097" i="1"/>
  <c r="K7097" i="1" s="1"/>
  <c r="J7098" i="1"/>
  <c r="K7098" i="1" s="1"/>
  <c r="J7105" i="1"/>
  <c r="K7105" i="1" s="1"/>
  <c r="J7106" i="1"/>
  <c r="K7106" i="1" s="1"/>
  <c r="J7107" i="1"/>
  <c r="K7107" i="1" s="1"/>
  <c r="J7108" i="1"/>
  <c r="K7108" i="1" s="1"/>
  <c r="J7109" i="1"/>
  <c r="K7109" i="1" s="1"/>
  <c r="J7110" i="1"/>
  <c r="K7110" i="1" s="1"/>
  <c r="J7117" i="1"/>
  <c r="K7117" i="1" s="1"/>
  <c r="J7118" i="1"/>
  <c r="K7118" i="1" s="1"/>
  <c r="J7119" i="1"/>
  <c r="K7119" i="1" s="1"/>
  <c r="J7120" i="1"/>
  <c r="K7120" i="1" s="1"/>
  <c r="J7121" i="1"/>
  <c r="K7121" i="1" s="1"/>
  <c r="J7122" i="1"/>
  <c r="K7122" i="1" s="1"/>
  <c r="J7127" i="1"/>
  <c r="K7127" i="1" s="1"/>
  <c r="J7129" i="1"/>
  <c r="K7129" i="1" s="1"/>
  <c r="J7130" i="1"/>
  <c r="K7130" i="1" s="1"/>
  <c r="J7131" i="1"/>
  <c r="K7131" i="1" s="1"/>
  <c r="J7132" i="1"/>
  <c r="K7132" i="1" s="1"/>
  <c r="J7133" i="1"/>
  <c r="K7133" i="1" s="1"/>
  <c r="J7134" i="1"/>
  <c r="K7134" i="1" s="1"/>
  <c r="J7141" i="1"/>
  <c r="K7141" i="1" s="1"/>
  <c r="J7142" i="1"/>
  <c r="K7142" i="1" s="1"/>
  <c r="J7143" i="1"/>
  <c r="K7143" i="1" s="1"/>
  <c r="J7144" i="1"/>
  <c r="K7144" i="1" s="1"/>
  <c r="J7145" i="1"/>
  <c r="K7145" i="1" s="1"/>
  <c r="J7146" i="1"/>
  <c r="K7146" i="1" s="1"/>
  <c r="J7148" i="1"/>
  <c r="K7148" i="1" s="1"/>
  <c r="J7153" i="1"/>
  <c r="K7153" i="1" s="1"/>
  <c r="J7154" i="1"/>
  <c r="K7154" i="1" s="1"/>
  <c r="J7155" i="1"/>
  <c r="K7155" i="1" s="1"/>
  <c r="J7156" i="1"/>
  <c r="K7156" i="1" s="1"/>
  <c r="J7157" i="1"/>
  <c r="K7157" i="1" s="1"/>
  <c r="J7158" i="1"/>
  <c r="K7158" i="1" s="1"/>
  <c r="J7163" i="1"/>
  <c r="K7163" i="1" s="1"/>
  <c r="J7164" i="1"/>
  <c r="K7164" i="1" s="1"/>
  <c r="J7165" i="1"/>
  <c r="K7165" i="1" s="1"/>
  <c r="J7166" i="1"/>
  <c r="K7166" i="1" s="1"/>
  <c r="J7167" i="1"/>
  <c r="K7167" i="1" s="1"/>
  <c r="J7168" i="1"/>
  <c r="K7168" i="1" s="1"/>
  <c r="J7169" i="1"/>
  <c r="K7169" i="1" s="1"/>
  <c r="J7170" i="1"/>
  <c r="K7170" i="1" s="1"/>
  <c r="J7176" i="1"/>
  <c r="K7176" i="1" s="1"/>
  <c r="J7177" i="1"/>
  <c r="K7177" i="1" s="1"/>
  <c r="J7178" i="1"/>
  <c r="K7178" i="1" s="1"/>
  <c r="J7179" i="1"/>
  <c r="K7179" i="1" s="1"/>
  <c r="J7180" i="1"/>
  <c r="K7180" i="1" s="1"/>
  <c r="J7181" i="1"/>
  <c r="K7181" i="1" s="1"/>
  <c r="J7182" i="1"/>
  <c r="K7182" i="1" s="1"/>
  <c r="J7189" i="1"/>
  <c r="K7189" i="1" s="1"/>
  <c r="J7190" i="1"/>
  <c r="K7190" i="1" s="1"/>
  <c r="J7191" i="1"/>
  <c r="K7191" i="1" s="1"/>
  <c r="J7192" i="1"/>
  <c r="K7192" i="1" s="1"/>
  <c r="J7193" i="1"/>
  <c r="K7193" i="1" s="1"/>
  <c r="J7194" i="1"/>
  <c r="K7194" i="1" s="1"/>
  <c r="J7201" i="1"/>
  <c r="K7201" i="1" s="1"/>
  <c r="J7202" i="1"/>
  <c r="K7202" i="1" s="1"/>
  <c r="J7203" i="1"/>
  <c r="K7203" i="1" s="1"/>
  <c r="J7204" i="1"/>
  <c r="K7204" i="1" s="1"/>
  <c r="J7205" i="1"/>
  <c r="K7205" i="1" s="1"/>
  <c r="J7206" i="1"/>
  <c r="K7206" i="1" s="1"/>
  <c r="J7213" i="1"/>
  <c r="K7213" i="1" s="1"/>
  <c r="J7214" i="1"/>
  <c r="K7214" i="1" s="1"/>
  <c r="J7215" i="1"/>
  <c r="K7215" i="1" s="1"/>
  <c r="J7216" i="1"/>
  <c r="K7216" i="1" s="1"/>
  <c r="J7217" i="1"/>
  <c r="K7217" i="1" s="1"/>
  <c r="J7218" i="1"/>
  <c r="K7218" i="1" s="1"/>
  <c r="J7225" i="1"/>
  <c r="K7225" i="1" s="1"/>
  <c r="J7226" i="1"/>
  <c r="K7226" i="1" s="1"/>
  <c r="J7227" i="1"/>
  <c r="K7227" i="1" s="1"/>
  <c r="J7228" i="1"/>
  <c r="K7228" i="1" s="1"/>
  <c r="J7229" i="1"/>
  <c r="K7229" i="1" s="1"/>
  <c r="J7230" i="1"/>
  <c r="K7230" i="1" s="1"/>
  <c r="J7237" i="1"/>
  <c r="K7237" i="1" s="1"/>
  <c r="J7238" i="1"/>
  <c r="K7238" i="1" s="1"/>
  <c r="J7239" i="1"/>
  <c r="K7239" i="1" s="1"/>
  <c r="J7240" i="1"/>
  <c r="K7240" i="1" s="1"/>
  <c r="J7241" i="1"/>
  <c r="K7241" i="1" s="1"/>
  <c r="J7242" i="1"/>
  <c r="K7242" i="1" s="1"/>
  <c r="J7245" i="1"/>
  <c r="K7245" i="1" s="1"/>
  <c r="J7246" i="1"/>
  <c r="K7246" i="1" s="1"/>
  <c r="J7249" i="1"/>
  <c r="K7249" i="1" s="1"/>
  <c r="J7250" i="1"/>
  <c r="K7250" i="1" s="1"/>
  <c r="J7251" i="1"/>
  <c r="K7251" i="1" s="1"/>
  <c r="J7252" i="1"/>
  <c r="K7252" i="1" s="1"/>
  <c r="J7253" i="1"/>
  <c r="K7253" i="1" s="1"/>
  <c r="J7254" i="1"/>
  <c r="K7254" i="1" s="1"/>
  <c r="J7261" i="1"/>
  <c r="K7261" i="1" s="1"/>
  <c r="J7262" i="1"/>
  <c r="K7262" i="1" s="1"/>
  <c r="J7263" i="1"/>
  <c r="K7263" i="1" s="1"/>
  <c r="J7264" i="1"/>
  <c r="K7264" i="1" s="1"/>
  <c r="J7265" i="1"/>
  <c r="K7265" i="1" s="1"/>
  <c r="J7266" i="1"/>
  <c r="K7266" i="1" s="1"/>
  <c r="J7273" i="1"/>
  <c r="K7273" i="1" s="1"/>
  <c r="J7274" i="1"/>
  <c r="K7274" i="1" s="1"/>
  <c r="J7275" i="1"/>
  <c r="K7275" i="1" s="1"/>
  <c r="J7276" i="1"/>
  <c r="K7276" i="1" s="1"/>
  <c r="J7277" i="1"/>
  <c r="K7277" i="1" s="1"/>
  <c r="J7278" i="1"/>
  <c r="K7278" i="1" s="1"/>
  <c r="J7285" i="1"/>
  <c r="K7285" i="1" s="1"/>
  <c r="J7286" i="1"/>
  <c r="K7286" i="1" s="1"/>
  <c r="J7287" i="1"/>
  <c r="K7287" i="1" s="1"/>
  <c r="J7288" i="1"/>
  <c r="K7288" i="1" s="1"/>
  <c r="J7289" i="1"/>
  <c r="K7289" i="1" s="1"/>
  <c r="J7290" i="1"/>
  <c r="K7290" i="1" s="1"/>
  <c r="J7297" i="1"/>
  <c r="K7297" i="1" s="1"/>
  <c r="J7298" i="1"/>
  <c r="K7298" i="1" s="1"/>
  <c r="J7299" i="1"/>
  <c r="K7299" i="1" s="1"/>
  <c r="J7300" i="1"/>
  <c r="K7300" i="1" s="1"/>
  <c r="J7301" i="1"/>
  <c r="K7301" i="1" s="1"/>
  <c r="J7302" i="1"/>
  <c r="K7302" i="1" s="1"/>
  <c r="J7308" i="1"/>
  <c r="K7308" i="1" s="1"/>
  <c r="J7309" i="1"/>
  <c r="K7309" i="1" s="1"/>
  <c r="J7310" i="1"/>
  <c r="K7310" i="1" s="1"/>
  <c r="J7311" i="1"/>
  <c r="K7311" i="1" s="1"/>
  <c r="J7312" i="1"/>
  <c r="K7312" i="1" s="1"/>
  <c r="J7313" i="1"/>
  <c r="K7313" i="1" s="1"/>
  <c r="J7314" i="1"/>
  <c r="K7314" i="1" s="1"/>
  <c r="J7321" i="1"/>
  <c r="K7321" i="1" s="1"/>
  <c r="J7322" i="1"/>
  <c r="K7322" i="1" s="1"/>
  <c r="J7323" i="1"/>
  <c r="K7323" i="1" s="1"/>
  <c r="J7324" i="1"/>
  <c r="K7324" i="1" s="1"/>
  <c r="J7325" i="1"/>
  <c r="K7325" i="1" s="1"/>
  <c r="J7326" i="1"/>
  <c r="K7326" i="1" s="1"/>
  <c r="J7328" i="1"/>
  <c r="K7328" i="1" s="1"/>
  <c r="J7329" i="1"/>
  <c r="K7329" i="1" s="1"/>
  <c r="J7333" i="1"/>
  <c r="K7333" i="1" s="1"/>
  <c r="J7334" i="1"/>
  <c r="K7334" i="1" s="1"/>
  <c r="J7335" i="1"/>
  <c r="K7335" i="1" s="1"/>
  <c r="J7336" i="1"/>
  <c r="K7336" i="1" s="1"/>
  <c r="J7337" i="1"/>
  <c r="K7337" i="1" s="1"/>
  <c r="J7338" i="1"/>
  <c r="K7338" i="1" s="1"/>
  <c r="J7343" i="1"/>
  <c r="K7343" i="1" s="1"/>
  <c r="J7345" i="1"/>
  <c r="K7345" i="1" s="1"/>
  <c r="J7346" i="1"/>
  <c r="K7346" i="1" s="1"/>
  <c r="J7347" i="1"/>
  <c r="K7347" i="1" s="1"/>
  <c r="J7348" i="1"/>
  <c r="K7348" i="1" s="1"/>
  <c r="J7349" i="1"/>
  <c r="K7349" i="1" s="1"/>
  <c r="J7350" i="1"/>
  <c r="K7350" i="1" s="1"/>
  <c r="J7356" i="1"/>
  <c r="K7356" i="1" s="1"/>
  <c r="J7357" i="1"/>
  <c r="K7357" i="1" s="1"/>
  <c r="J7358" i="1"/>
  <c r="K7358" i="1" s="1"/>
  <c r="J7359" i="1"/>
  <c r="K7359" i="1" s="1"/>
  <c r="J7360" i="1"/>
  <c r="K7360" i="1" s="1"/>
  <c r="J7361" i="1"/>
  <c r="K7361" i="1" s="1"/>
  <c r="J7362" i="1"/>
  <c r="K7362" i="1" s="1"/>
  <c r="J7368" i="1"/>
  <c r="K7368" i="1" s="1"/>
  <c r="J7369" i="1"/>
  <c r="K7369" i="1" s="1"/>
  <c r="J7370" i="1"/>
  <c r="K7370" i="1" s="1"/>
  <c r="J7371" i="1"/>
  <c r="K7371" i="1" s="1"/>
  <c r="J7372" i="1"/>
  <c r="K7372" i="1" s="1"/>
  <c r="J7373" i="1"/>
  <c r="K7373" i="1" s="1"/>
  <c r="J7374" i="1"/>
  <c r="K7374" i="1" s="1"/>
  <c r="J7380" i="1"/>
  <c r="K7380" i="1" s="1"/>
  <c r="J7381" i="1"/>
  <c r="K7381" i="1" s="1"/>
  <c r="J7382" i="1"/>
  <c r="K7382" i="1" s="1"/>
  <c r="J7383" i="1"/>
  <c r="K7383" i="1" s="1"/>
  <c r="J7384" i="1"/>
  <c r="K7384" i="1" s="1"/>
  <c r="J7385" i="1"/>
  <c r="K7385" i="1" s="1"/>
  <c r="J7386" i="1"/>
  <c r="K7386" i="1" s="1"/>
  <c r="J7393" i="1"/>
  <c r="K7393" i="1" s="1"/>
  <c r="J7394" i="1"/>
  <c r="K7394" i="1" s="1"/>
  <c r="J7395" i="1"/>
  <c r="K7395" i="1" s="1"/>
  <c r="J7396" i="1"/>
  <c r="K7396" i="1" s="1"/>
  <c r="J7397" i="1"/>
  <c r="K7397" i="1" s="1"/>
  <c r="J7398" i="1"/>
  <c r="K7398" i="1" s="1"/>
  <c r="J7405" i="1"/>
  <c r="K7405" i="1" s="1"/>
  <c r="J7406" i="1"/>
  <c r="K7406" i="1" s="1"/>
  <c r="J7407" i="1"/>
  <c r="K7407" i="1" s="1"/>
  <c r="J7408" i="1"/>
  <c r="K7408" i="1" s="1"/>
  <c r="J7409" i="1"/>
  <c r="K7409" i="1" s="1"/>
  <c r="J7410" i="1"/>
  <c r="K7410" i="1" s="1"/>
  <c r="J7417" i="1"/>
  <c r="K7417" i="1" s="1"/>
  <c r="J7418" i="1"/>
  <c r="K7418" i="1" s="1"/>
  <c r="J7419" i="1"/>
  <c r="K7419" i="1" s="1"/>
  <c r="J7420" i="1"/>
  <c r="K7420" i="1" s="1"/>
  <c r="J7421" i="1"/>
  <c r="K7421" i="1" s="1"/>
  <c r="J7422" i="1"/>
  <c r="K7422" i="1" s="1"/>
  <c r="J7426" i="1"/>
  <c r="K7426" i="1" s="1"/>
  <c r="J7427" i="1"/>
  <c r="K7427" i="1" s="1"/>
  <c r="J7429" i="1"/>
  <c r="K7429" i="1" s="1"/>
  <c r="J7430" i="1"/>
  <c r="K7430" i="1" s="1"/>
  <c r="J7431" i="1"/>
  <c r="K7431" i="1" s="1"/>
  <c r="J7432" i="1"/>
  <c r="K7432" i="1" s="1"/>
  <c r="J7433" i="1"/>
  <c r="K7433" i="1" s="1"/>
  <c r="J7434" i="1"/>
  <c r="K7434" i="1" s="1"/>
  <c r="J7440" i="1"/>
  <c r="K7440" i="1" s="1"/>
  <c r="J7441" i="1"/>
  <c r="K7441" i="1" s="1"/>
  <c r="J7442" i="1"/>
  <c r="K7442" i="1" s="1"/>
  <c r="J7443" i="1"/>
  <c r="K7443" i="1" s="1"/>
  <c r="J7444" i="1"/>
  <c r="K7444" i="1" s="1"/>
  <c r="J7445" i="1"/>
  <c r="K7445" i="1" s="1"/>
  <c r="J7446" i="1"/>
  <c r="K7446" i="1" s="1"/>
  <c r="J7452" i="1"/>
  <c r="K7452" i="1" s="1"/>
  <c r="J7453" i="1"/>
  <c r="K7453" i="1" s="1"/>
  <c r="J7454" i="1"/>
  <c r="K7454" i="1" s="1"/>
  <c r="J7455" i="1"/>
  <c r="K7455" i="1" s="1"/>
  <c r="J7456" i="1"/>
  <c r="K7456" i="1" s="1"/>
  <c r="J7457" i="1"/>
  <c r="K7457" i="1" s="1"/>
  <c r="J7458" i="1"/>
  <c r="K7458" i="1" s="1"/>
  <c r="J7465" i="1"/>
  <c r="K7465" i="1" s="1"/>
  <c r="J7466" i="1"/>
  <c r="K7466" i="1" s="1"/>
  <c r="J7467" i="1"/>
  <c r="K7467" i="1" s="1"/>
  <c r="J7468" i="1"/>
  <c r="K7468" i="1" s="1"/>
  <c r="J7469" i="1"/>
  <c r="K7469" i="1" s="1"/>
  <c r="J7470" i="1"/>
  <c r="K7470" i="1" s="1"/>
  <c r="J7477" i="1"/>
  <c r="K7477" i="1" s="1"/>
  <c r="J7478" i="1"/>
  <c r="K7478" i="1" s="1"/>
  <c r="J7479" i="1"/>
  <c r="K7479" i="1" s="1"/>
  <c r="J7480" i="1"/>
  <c r="K7480" i="1" s="1"/>
  <c r="J7481" i="1"/>
  <c r="K7481" i="1" s="1"/>
  <c r="J7482" i="1"/>
  <c r="K7482" i="1" s="1"/>
  <c r="J7485" i="1"/>
  <c r="K7485" i="1" s="1"/>
  <c r="J7489" i="1"/>
  <c r="K7489" i="1" s="1"/>
  <c r="J7490" i="1"/>
  <c r="K7490" i="1" s="1"/>
  <c r="J7491" i="1"/>
  <c r="K7491" i="1" s="1"/>
  <c r="J7492" i="1"/>
  <c r="K7492" i="1" s="1"/>
  <c r="J7493" i="1"/>
  <c r="K7493" i="1" s="1"/>
  <c r="J7494" i="1"/>
  <c r="K7494" i="1" s="1"/>
  <c r="J7501" i="1"/>
  <c r="K7501" i="1" s="1"/>
  <c r="J7502" i="1"/>
  <c r="K7502" i="1" s="1"/>
  <c r="J7503" i="1"/>
  <c r="K7503" i="1" s="1"/>
  <c r="J7504" i="1"/>
  <c r="K7504" i="1" s="1"/>
  <c r="J7505" i="1"/>
  <c r="K7505" i="1" s="1"/>
  <c r="J7506" i="1"/>
  <c r="K7506" i="1" s="1"/>
  <c r="J7512" i="1"/>
  <c r="K7512" i="1" s="1"/>
  <c r="J7513" i="1"/>
  <c r="K7513" i="1" s="1"/>
  <c r="J7514" i="1"/>
  <c r="K7514" i="1" s="1"/>
  <c r="J7515" i="1"/>
  <c r="K7515" i="1" s="1"/>
  <c r="J7516" i="1"/>
  <c r="K7516" i="1" s="1"/>
  <c r="J7517" i="1"/>
  <c r="K7517" i="1" s="1"/>
  <c r="J7518" i="1"/>
  <c r="K7518" i="1" s="1"/>
  <c r="J7522" i="1"/>
  <c r="K7522" i="1" s="1"/>
  <c r="J7524" i="1"/>
  <c r="K7524" i="1" s="1"/>
  <c r="J7525" i="1"/>
  <c r="K7525" i="1" s="1"/>
  <c r="J7526" i="1"/>
  <c r="K7526" i="1" s="1"/>
  <c r="J7527" i="1"/>
  <c r="K7527" i="1" s="1"/>
  <c r="J7528" i="1"/>
  <c r="K7528" i="1" s="1"/>
  <c r="J7529" i="1"/>
  <c r="K7529" i="1" s="1"/>
  <c r="J7530" i="1"/>
  <c r="K7530" i="1" s="1"/>
  <c r="J7536" i="1"/>
  <c r="K7536" i="1" s="1"/>
  <c r="J7537" i="1"/>
  <c r="K7537" i="1" s="1"/>
  <c r="J7538" i="1"/>
  <c r="K7538" i="1" s="1"/>
  <c r="J7539" i="1"/>
  <c r="K7539" i="1" s="1"/>
  <c r="J7540" i="1"/>
  <c r="K7540" i="1" s="1"/>
  <c r="J7541" i="1"/>
  <c r="K7541" i="1" s="1"/>
  <c r="J7542" i="1"/>
  <c r="K7542" i="1" s="1"/>
  <c r="J7549" i="1"/>
  <c r="K7549" i="1" s="1"/>
  <c r="J7550" i="1"/>
  <c r="K7550" i="1" s="1"/>
  <c r="J7551" i="1"/>
  <c r="K7551" i="1" s="1"/>
  <c r="J7552" i="1"/>
  <c r="K7552" i="1" s="1"/>
  <c r="J7553" i="1"/>
  <c r="K7553" i="1" s="1"/>
  <c r="J7554" i="1"/>
  <c r="K7554" i="1" s="1"/>
  <c r="J7561" i="1"/>
  <c r="K7561" i="1" s="1"/>
  <c r="J7562" i="1"/>
  <c r="K7562" i="1" s="1"/>
  <c r="J7563" i="1"/>
  <c r="K7563" i="1" s="1"/>
  <c r="J7564" i="1"/>
  <c r="K7564" i="1" s="1"/>
  <c r="J7565" i="1"/>
  <c r="K7565" i="1" s="1"/>
  <c r="J7566" i="1"/>
  <c r="K7566" i="1" s="1"/>
  <c r="J7573" i="1"/>
  <c r="K7573" i="1" s="1"/>
  <c r="J7574" i="1"/>
  <c r="K7574" i="1" s="1"/>
  <c r="J7575" i="1"/>
  <c r="K7575" i="1" s="1"/>
  <c r="J7576" i="1"/>
  <c r="K7576" i="1" s="1"/>
  <c r="J7577" i="1"/>
  <c r="K7577" i="1" s="1"/>
  <c r="J7578" i="1"/>
  <c r="K7578" i="1" s="1"/>
  <c r="J7580" i="1"/>
  <c r="K7580" i="1" s="1"/>
  <c r="J7584" i="1"/>
  <c r="K7584" i="1" s="1"/>
  <c r="J7585" i="1"/>
  <c r="K7585" i="1" s="1"/>
  <c r="J7586" i="1"/>
  <c r="K7586" i="1" s="1"/>
  <c r="J7587" i="1"/>
  <c r="K7587" i="1" s="1"/>
  <c r="J7588" i="1"/>
  <c r="K7588" i="1" s="1"/>
  <c r="J7589" i="1"/>
  <c r="K7589" i="1" s="1"/>
  <c r="J7590" i="1"/>
  <c r="K7590" i="1" s="1"/>
  <c r="J7593" i="1"/>
  <c r="K7593" i="1" s="1"/>
  <c r="J7595" i="1"/>
  <c r="K7595" i="1" s="1"/>
  <c r="J7596" i="1"/>
  <c r="K7596" i="1" s="1"/>
  <c r="J7597" i="1"/>
  <c r="K7597" i="1" s="1"/>
  <c r="J7598" i="1"/>
  <c r="K7598" i="1" s="1"/>
  <c r="J7599" i="1"/>
  <c r="K7599" i="1" s="1"/>
  <c r="J7600" i="1"/>
  <c r="K7600" i="1" s="1"/>
  <c r="J7601" i="1"/>
  <c r="K7601" i="1" s="1"/>
  <c r="J7602" i="1"/>
  <c r="K7602" i="1" s="1"/>
  <c r="J7608" i="1"/>
  <c r="K7608" i="1" s="1"/>
  <c r="J7609" i="1"/>
  <c r="K7609" i="1" s="1"/>
  <c r="J7610" i="1"/>
  <c r="K7610" i="1" s="1"/>
  <c r="J7611" i="1"/>
  <c r="K7611" i="1" s="1"/>
  <c r="J7612" i="1"/>
  <c r="K7612" i="1" s="1"/>
  <c r="J7613" i="1"/>
  <c r="K7613" i="1" s="1"/>
  <c r="J7614" i="1"/>
  <c r="K7614" i="1" s="1"/>
  <c r="J7621" i="1"/>
  <c r="K7621" i="1" s="1"/>
  <c r="J7622" i="1"/>
  <c r="K7622" i="1" s="1"/>
  <c r="J7623" i="1"/>
  <c r="K7623" i="1" s="1"/>
  <c r="J7624" i="1"/>
  <c r="K7624" i="1" s="1"/>
  <c r="J7625" i="1"/>
  <c r="K7625" i="1" s="1"/>
  <c r="J7626" i="1"/>
  <c r="K7626" i="1" s="1"/>
  <c r="J7633" i="1"/>
  <c r="K7633" i="1" s="1"/>
  <c r="J7634" i="1"/>
  <c r="K7634" i="1" s="1"/>
  <c r="J7635" i="1"/>
  <c r="K7635" i="1" s="1"/>
  <c r="J7636" i="1"/>
  <c r="K7636" i="1" s="1"/>
  <c r="J7637" i="1"/>
  <c r="K7637" i="1" s="1"/>
  <c r="J7638" i="1"/>
  <c r="K7638" i="1" s="1"/>
  <c r="J7645" i="1"/>
  <c r="K7645" i="1" s="1"/>
  <c r="J7646" i="1"/>
  <c r="K7646" i="1" s="1"/>
  <c r="J7647" i="1"/>
  <c r="K7647" i="1" s="1"/>
  <c r="J7648" i="1"/>
  <c r="K7648" i="1" s="1"/>
  <c r="J7649" i="1"/>
  <c r="K7649" i="1" s="1"/>
  <c r="J7650" i="1"/>
  <c r="K7650" i="1" s="1"/>
  <c r="J7652" i="1"/>
  <c r="K7652" i="1" s="1"/>
  <c r="J7656" i="1"/>
  <c r="K7656" i="1" s="1"/>
  <c r="J7657" i="1"/>
  <c r="K7657" i="1" s="1"/>
  <c r="J7658" i="1"/>
  <c r="K7658" i="1" s="1"/>
  <c r="J7659" i="1"/>
  <c r="K7659" i="1" s="1"/>
  <c r="J7660" i="1"/>
  <c r="K7660" i="1" s="1"/>
  <c r="J7661" i="1"/>
  <c r="K7661" i="1" s="1"/>
  <c r="J7662" i="1"/>
  <c r="K7662" i="1" s="1"/>
  <c r="J7665" i="1"/>
  <c r="K7665" i="1" s="1"/>
  <c r="J7666" i="1"/>
  <c r="K7666" i="1" s="1"/>
  <c r="J7668" i="1"/>
  <c r="K7668" i="1" s="1"/>
  <c r="J7669" i="1"/>
  <c r="K7669" i="1" s="1"/>
  <c r="J7670" i="1"/>
  <c r="K7670" i="1" s="1"/>
  <c r="J7671" i="1"/>
  <c r="K7671" i="1" s="1"/>
  <c r="J7672" i="1"/>
  <c r="K7672" i="1" s="1"/>
  <c r="J7673" i="1"/>
  <c r="K7673" i="1" s="1"/>
  <c r="J7674" i="1"/>
  <c r="K7674" i="1" s="1"/>
  <c r="J7678" i="1"/>
  <c r="K7678" i="1" s="1"/>
  <c r="J7679" i="1"/>
  <c r="K7679" i="1" s="1"/>
  <c r="J7680" i="1"/>
  <c r="K7680" i="1" s="1"/>
  <c r="J7681" i="1"/>
  <c r="K7681" i="1" s="1"/>
  <c r="J7682" i="1"/>
  <c r="K7682" i="1" s="1"/>
  <c r="J7683" i="1"/>
  <c r="K7683" i="1" s="1"/>
  <c r="J7684" i="1"/>
  <c r="K7684" i="1" s="1"/>
  <c r="J7685" i="1"/>
  <c r="K7685" i="1" s="1"/>
  <c r="J7686" i="1"/>
  <c r="K7686" i="1" s="1"/>
  <c r="J7692" i="1"/>
  <c r="K7692" i="1" s="1"/>
  <c r="J7693" i="1"/>
  <c r="K7693" i="1" s="1"/>
  <c r="J7694" i="1"/>
  <c r="K7694" i="1" s="1"/>
  <c r="J7695" i="1"/>
  <c r="K7695" i="1" s="1"/>
  <c r="J7696" i="1"/>
  <c r="K7696" i="1" s="1"/>
  <c r="J7697" i="1"/>
  <c r="K7697" i="1" s="1"/>
  <c r="J7698" i="1"/>
  <c r="K7698" i="1" s="1"/>
  <c r="J7704" i="1"/>
  <c r="K7704" i="1" s="1"/>
  <c r="J7705" i="1"/>
  <c r="K7705" i="1" s="1"/>
  <c r="J7706" i="1"/>
  <c r="K7706" i="1" s="1"/>
  <c r="J7707" i="1"/>
  <c r="K7707" i="1" s="1"/>
  <c r="J7708" i="1"/>
  <c r="K7708" i="1" s="1"/>
  <c r="J7709" i="1"/>
  <c r="K7709" i="1" s="1"/>
  <c r="J7710" i="1"/>
  <c r="K7710" i="1" s="1"/>
  <c r="J7717" i="1"/>
  <c r="K7717" i="1" s="1"/>
  <c r="J7718" i="1"/>
  <c r="K7718" i="1" s="1"/>
  <c r="J7719" i="1"/>
  <c r="K7719" i="1" s="1"/>
  <c r="J7720" i="1"/>
  <c r="K7720" i="1" s="1"/>
  <c r="J7721" i="1"/>
  <c r="K7721" i="1" s="1"/>
  <c r="J7722" i="1"/>
  <c r="K7722" i="1" s="1"/>
  <c r="J7729" i="1"/>
  <c r="K7729" i="1" s="1"/>
  <c r="J7730" i="1"/>
  <c r="K7730" i="1" s="1"/>
  <c r="J7731" i="1"/>
  <c r="K7731" i="1" s="1"/>
  <c r="J7732" i="1"/>
  <c r="K7732" i="1" s="1"/>
  <c r="J7733" i="1"/>
  <c r="K7733" i="1" s="1"/>
  <c r="J7734" i="1"/>
  <c r="K7734" i="1" s="1"/>
  <c r="J7737" i="1"/>
  <c r="K7737" i="1" s="1"/>
  <c r="J7740" i="1"/>
  <c r="K7740" i="1" s="1"/>
  <c r="J7741" i="1"/>
  <c r="K7741" i="1" s="1"/>
  <c r="J7742" i="1"/>
  <c r="K7742" i="1" s="1"/>
  <c r="J7743" i="1"/>
  <c r="K7743" i="1" s="1"/>
  <c r="J7744" i="1"/>
  <c r="K7744" i="1" s="1"/>
  <c r="J7745" i="1"/>
  <c r="K7745" i="1" s="1"/>
  <c r="J7746" i="1"/>
  <c r="K7746" i="1" s="1"/>
  <c r="J7752" i="1"/>
  <c r="K7752" i="1" s="1"/>
  <c r="J7753" i="1"/>
  <c r="K7753" i="1" s="1"/>
  <c r="J7754" i="1"/>
  <c r="K7754" i="1" s="1"/>
  <c r="J7755" i="1"/>
  <c r="K7755" i="1" s="1"/>
  <c r="J7756" i="1"/>
  <c r="K7756" i="1" s="1"/>
  <c r="J7757" i="1"/>
  <c r="K7757" i="1" s="1"/>
  <c r="J7758" i="1"/>
  <c r="K7758" i="1" s="1"/>
  <c r="J7765" i="1"/>
  <c r="K7765" i="1" s="1"/>
  <c r="J7766" i="1"/>
  <c r="K7766" i="1" s="1"/>
  <c r="J7767" i="1"/>
  <c r="K7767" i="1" s="1"/>
  <c r="J7768" i="1"/>
  <c r="K7768" i="1" s="1"/>
  <c r="J7769" i="1"/>
  <c r="K7769" i="1" s="1"/>
  <c r="J7770" i="1"/>
  <c r="K7770" i="1" s="1"/>
  <c r="J7776" i="1"/>
  <c r="K7776" i="1" s="1"/>
  <c r="J7777" i="1"/>
  <c r="K7777" i="1" s="1"/>
  <c r="J7778" i="1"/>
  <c r="K7778" i="1" s="1"/>
  <c r="J7779" i="1"/>
  <c r="K7779" i="1" s="1"/>
  <c r="J7780" i="1"/>
  <c r="K7780" i="1" s="1"/>
  <c r="J7781" i="1"/>
  <c r="K7781" i="1" s="1"/>
  <c r="J7782" i="1"/>
  <c r="K7782" i="1" s="1"/>
  <c r="J7789" i="1"/>
  <c r="K7789" i="1" s="1"/>
  <c r="J7790" i="1"/>
  <c r="K7790" i="1" s="1"/>
  <c r="J7791" i="1"/>
  <c r="K7791" i="1" s="1"/>
  <c r="J7792" i="1"/>
  <c r="K7792" i="1" s="1"/>
  <c r="J7793" i="1"/>
  <c r="K7793" i="1" s="1"/>
  <c r="J7794" i="1"/>
  <c r="K7794" i="1" s="1"/>
  <c r="J7801" i="1"/>
  <c r="K7801" i="1" s="1"/>
  <c r="J7802" i="1"/>
  <c r="K7802" i="1" s="1"/>
  <c r="J7803" i="1"/>
  <c r="K7803" i="1" s="1"/>
  <c r="J7804" i="1"/>
  <c r="K7804" i="1" s="1"/>
  <c r="J7805" i="1"/>
  <c r="K7805" i="1" s="1"/>
  <c r="J7806" i="1"/>
  <c r="K7806" i="1" s="1"/>
  <c r="J7813" i="1"/>
  <c r="K7813" i="1" s="1"/>
  <c r="J7814" i="1"/>
  <c r="K7814" i="1" s="1"/>
  <c r="J7815" i="1"/>
  <c r="K7815" i="1" s="1"/>
  <c r="J7816" i="1"/>
  <c r="K7816" i="1" s="1"/>
  <c r="J7817" i="1"/>
  <c r="K7817" i="1" s="1"/>
  <c r="J7818" i="1"/>
  <c r="K7818" i="1" s="1"/>
  <c r="J7821" i="1"/>
  <c r="K7821" i="1" s="1"/>
  <c r="J7825" i="1"/>
  <c r="K7825" i="1" s="1"/>
  <c r="J7826" i="1"/>
  <c r="K7826" i="1" s="1"/>
  <c r="J7827" i="1"/>
  <c r="K7827" i="1" s="1"/>
  <c r="J7828" i="1"/>
  <c r="K7828" i="1" s="1"/>
  <c r="J7829" i="1"/>
  <c r="K7829" i="1" s="1"/>
  <c r="J7830" i="1"/>
  <c r="K7830" i="1" s="1"/>
  <c r="J7834" i="1"/>
  <c r="K7834" i="1" s="1"/>
  <c r="J7835" i="1"/>
  <c r="K7835" i="1" s="1"/>
  <c r="J7836" i="1"/>
  <c r="K7836" i="1" s="1"/>
  <c r="J7837" i="1"/>
  <c r="K7837" i="1" s="1"/>
  <c r="J7838" i="1"/>
  <c r="K7838" i="1" s="1"/>
  <c r="J7839" i="1"/>
  <c r="K7839" i="1" s="1"/>
  <c r="J7840" i="1"/>
  <c r="K7840" i="1" s="1"/>
  <c r="J7841" i="1"/>
  <c r="K7841" i="1" s="1"/>
  <c r="J7842" i="1"/>
  <c r="K7842" i="1" s="1"/>
  <c r="J7848" i="1"/>
  <c r="K7848" i="1" s="1"/>
  <c r="J7849" i="1"/>
  <c r="K7849" i="1" s="1"/>
  <c r="J7850" i="1"/>
  <c r="K7850" i="1" s="1"/>
  <c r="J7851" i="1"/>
  <c r="K7851" i="1" s="1"/>
  <c r="J7852" i="1"/>
  <c r="K7852" i="1" s="1"/>
  <c r="J7853" i="1"/>
  <c r="K7853" i="1" s="1"/>
  <c r="J7854" i="1"/>
  <c r="K7854" i="1" s="1"/>
  <c r="J7861" i="1"/>
  <c r="K7861" i="1" s="1"/>
  <c r="J7862" i="1"/>
  <c r="K7862" i="1" s="1"/>
  <c r="J7863" i="1"/>
  <c r="K7863" i="1" s="1"/>
  <c r="J7864" i="1"/>
  <c r="K7864" i="1" s="1"/>
  <c r="J7865" i="1"/>
  <c r="K7865" i="1" s="1"/>
  <c r="J7866" i="1"/>
  <c r="K7866" i="1" s="1"/>
  <c r="J7873" i="1"/>
  <c r="K7873" i="1" s="1"/>
  <c r="J7874" i="1"/>
  <c r="K7874" i="1" s="1"/>
  <c r="J7875" i="1"/>
  <c r="K7875" i="1" s="1"/>
  <c r="J7876" i="1"/>
  <c r="K7876" i="1" s="1"/>
  <c r="J7877" i="1"/>
  <c r="K7877" i="1" s="1"/>
  <c r="J7878" i="1"/>
  <c r="K7878" i="1" s="1"/>
  <c r="J7885" i="1"/>
  <c r="K7885" i="1" s="1"/>
  <c r="J7886" i="1"/>
  <c r="K7886" i="1" s="1"/>
  <c r="J7887" i="1"/>
  <c r="K7887" i="1" s="1"/>
  <c r="J7888" i="1"/>
  <c r="K7888" i="1" s="1"/>
  <c r="J7889" i="1"/>
  <c r="K7889" i="1" s="1"/>
  <c r="J7890" i="1"/>
  <c r="K7890" i="1" s="1"/>
  <c r="J7893" i="1"/>
  <c r="K7893" i="1" s="1"/>
  <c r="J7894" i="1"/>
  <c r="K7894" i="1" s="1"/>
  <c r="J7897" i="1"/>
  <c r="K7897" i="1" s="1"/>
  <c r="J7898" i="1"/>
  <c r="K7898" i="1" s="1"/>
  <c r="J7899" i="1"/>
  <c r="K7899" i="1" s="1"/>
  <c r="J7900" i="1"/>
  <c r="K7900" i="1" s="1"/>
  <c r="J7901" i="1"/>
  <c r="K7901" i="1" s="1"/>
  <c r="J7902" i="1"/>
  <c r="K7902" i="1" s="1"/>
  <c r="J7906" i="1"/>
  <c r="K7906" i="1" s="1"/>
  <c r="J7907" i="1"/>
  <c r="K7907" i="1" s="1"/>
  <c r="J7909" i="1"/>
  <c r="K7909" i="1" s="1"/>
  <c r="J7910" i="1"/>
  <c r="K7910" i="1" s="1"/>
  <c r="J7911" i="1"/>
  <c r="K7911" i="1" s="1"/>
  <c r="J7912" i="1"/>
  <c r="K7912" i="1" s="1"/>
  <c r="J7913" i="1"/>
  <c r="K7913" i="1" s="1"/>
  <c r="J7914" i="1"/>
  <c r="K7914" i="1" s="1"/>
  <c r="J7920" i="1"/>
  <c r="K7920" i="1" s="1"/>
  <c r="J7921" i="1"/>
  <c r="K7921" i="1" s="1"/>
  <c r="J7922" i="1"/>
  <c r="K7922" i="1" s="1"/>
  <c r="J7923" i="1"/>
  <c r="K7923" i="1" s="1"/>
  <c r="J7924" i="1"/>
  <c r="K7924" i="1" s="1"/>
  <c r="J7925" i="1"/>
  <c r="K7925" i="1" s="1"/>
  <c r="J7926" i="1"/>
  <c r="K7926" i="1" s="1"/>
  <c r="J7932" i="1"/>
  <c r="K7932" i="1" s="1"/>
  <c r="J7933" i="1"/>
  <c r="K7933" i="1" s="1"/>
  <c r="J7934" i="1"/>
  <c r="K7934" i="1" s="1"/>
  <c r="J7935" i="1"/>
  <c r="K7935" i="1" s="1"/>
  <c r="J7936" i="1"/>
  <c r="K7936" i="1" s="1"/>
  <c r="J7937" i="1"/>
  <c r="K7937" i="1" s="1"/>
  <c r="J7938" i="1"/>
  <c r="K7938" i="1" s="1"/>
  <c r="J7945" i="1"/>
  <c r="K7945" i="1" s="1"/>
  <c r="J7946" i="1"/>
  <c r="K7946" i="1" s="1"/>
  <c r="J7947" i="1"/>
  <c r="K7947" i="1" s="1"/>
  <c r="J7948" i="1"/>
  <c r="K7948" i="1" s="1"/>
  <c r="J7949" i="1"/>
  <c r="K7949" i="1" s="1"/>
  <c r="J7950" i="1"/>
  <c r="K7950" i="1" s="1"/>
  <c r="J7957" i="1"/>
  <c r="K7957" i="1" s="1"/>
  <c r="J7958" i="1"/>
  <c r="K7958" i="1" s="1"/>
  <c r="J7959" i="1"/>
  <c r="K7959" i="1" s="1"/>
  <c r="J7960" i="1"/>
  <c r="K7960" i="1" s="1"/>
  <c r="J7961" i="1"/>
  <c r="K7961" i="1" s="1"/>
  <c r="J7962" i="1"/>
  <c r="K7962" i="1" s="1"/>
  <c r="J7965" i="1"/>
  <c r="K7965" i="1" s="1"/>
  <c r="J7966" i="1"/>
  <c r="K7966" i="1" s="1"/>
  <c r="J7969" i="1"/>
  <c r="K7969" i="1" s="1"/>
  <c r="J7970" i="1"/>
  <c r="K7970" i="1" s="1"/>
  <c r="J7971" i="1"/>
  <c r="K7971" i="1" s="1"/>
  <c r="J7972" i="1"/>
  <c r="K7972" i="1" s="1"/>
  <c r="J7973" i="1"/>
  <c r="K7973" i="1" s="1"/>
  <c r="J7974" i="1"/>
  <c r="K7974" i="1" s="1"/>
  <c r="J7979" i="1"/>
  <c r="K7979" i="1" s="1"/>
  <c r="J7981" i="1"/>
  <c r="K7981" i="1" s="1"/>
  <c r="J7982" i="1"/>
  <c r="K7982" i="1" s="1"/>
  <c r="J7983" i="1"/>
  <c r="K7983" i="1" s="1"/>
  <c r="J7984" i="1"/>
  <c r="K7984" i="1" s="1"/>
  <c r="J7985" i="1"/>
  <c r="K7985" i="1" s="1"/>
  <c r="J7986" i="1"/>
  <c r="K7986" i="1" s="1"/>
  <c r="J7992" i="1"/>
  <c r="K7992" i="1" s="1"/>
  <c r="J7993" i="1"/>
  <c r="K7993" i="1" s="1"/>
  <c r="J7994" i="1"/>
  <c r="K7994" i="1" s="1"/>
  <c r="J7995" i="1"/>
  <c r="K7995" i="1" s="1"/>
  <c r="J7996" i="1"/>
  <c r="K7996" i="1" s="1"/>
  <c r="J7997" i="1"/>
  <c r="K7997" i="1" s="1"/>
  <c r="J7998" i="1"/>
  <c r="K7998" i="1" s="1"/>
  <c r="J8004" i="1"/>
  <c r="K8004" i="1" s="1"/>
  <c r="J8005" i="1"/>
  <c r="K8005" i="1" s="1"/>
  <c r="J8006" i="1"/>
  <c r="K8006" i="1" s="1"/>
  <c r="J8007" i="1"/>
  <c r="K8007" i="1" s="1"/>
  <c r="J8008" i="1"/>
  <c r="K8008" i="1" s="1"/>
  <c r="J8009" i="1"/>
  <c r="K8009" i="1" s="1"/>
  <c r="J8010" i="1"/>
  <c r="K8010" i="1" s="1"/>
  <c r="J8016" i="1"/>
  <c r="K8016" i="1" s="1"/>
  <c r="J8017" i="1"/>
  <c r="K8017" i="1" s="1"/>
  <c r="J8018" i="1"/>
  <c r="K8018" i="1" s="1"/>
  <c r="J8019" i="1"/>
  <c r="K8019" i="1" s="1"/>
  <c r="J8020" i="1"/>
  <c r="K8020" i="1" s="1"/>
  <c r="J8021" i="1"/>
  <c r="K8021" i="1" s="1"/>
  <c r="J8022" i="1"/>
  <c r="K8022" i="1" s="1"/>
  <c r="J8029" i="1"/>
  <c r="K8029" i="1" s="1"/>
  <c r="J8030" i="1"/>
  <c r="K8030" i="1" s="1"/>
  <c r="J8031" i="1"/>
  <c r="K8031" i="1" s="1"/>
  <c r="J8032" i="1"/>
  <c r="K8032" i="1" s="1"/>
  <c r="J8033" i="1"/>
  <c r="K8033" i="1" s="1"/>
  <c r="J8034" i="1"/>
  <c r="K8034" i="1" s="1"/>
  <c r="J8041" i="1"/>
  <c r="K8041" i="1" s="1"/>
  <c r="J8042" i="1"/>
  <c r="K8042" i="1" s="1"/>
  <c r="J8043" i="1"/>
  <c r="K8043" i="1" s="1"/>
  <c r="J8044" i="1"/>
  <c r="K8044" i="1" s="1"/>
  <c r="J8045" i="1"/>
  <c r="K8045" i="1" s="1"/>
  <c r="J8046" i="1"/>
  <c r="K8046" i="1" s="1"/>
  <c r="J8050" i="1"/>
  <c r="K8050" i="1" s="1"/>
  <c r="J8051" i="1"/>
  <c r="K8051" i="1" s="1"/>
  <c r="J8053" i="1"/>
  <c r="K8053" i="1" s="1"/>
  <c r="J8054" i="1"/>
  <c r="K8054" i="1" s="1"/>
  <c r="J8055" i="1"/>
  <c r="K8055" i="1" s="1"/>
  <c r="J8056" i="1"/>
  <c r="K8056" i="1" s="1"/>
  <c r="J8057" i="1"/>
  <c r="K8057" i="1" s="1"/>
  <c r="J8058" i="1"/>
  <c r="K8058" i="1" s="1"/>
  <c r="J8063" i="1"/>
  <c r="K8063" i="1" s="1"/>
  <c r="J8064" i="1"/>
  <c r="K8064" i="1" s="1"/>
  <c r="J8065" i="1"/>
  <c r="K8065" i="1" s="1"/>
  <c r="J8066" i="1"/>
  <c r="K8066" i="1" s="1"/>
  <c r="J8067" i="1"/>
  <c r="K8067" i="1" s="1"/>
  <c r="J8068" i="1"/>
  <c r="K8068" i="1" s="1"/>
  <c r="J8069" i="1"/>
  <c r="K8069" i="1" s="1"/>
  <c r="J8070" i="1"/>
  <c r="K8070" i="1" s="1"/>
  <c r="J8076" i="1"/>
  <c r="K8076" i="1" s="1"/>
  <c r="J8077" i="1"/>
  <c r="K8077" i="1" s="1"/>
  <c r="J8078" i="1"/>
  <c r="K8078" i="1" s="1"/>
  <c r="J8079" i="1"/>
  <c r="K8079" i="1" s="1"/>
  <c r="J8080" i="1"/>
  <c r="K8080" i="1" s="1"/>
  <c r="J8081" i="1"/>
  <c r="K8081" i="1" s="1"/>
  <c r="J8082" i="1"/>
  <c r="K8082" i="1" s="1"/>
  <c r="J8088" i="1"/>
  <c r="K8088" i="1" s="1"/>
  <c r="J8089" i="1"/>
  <c r="K8089" i="1" s="1"/>
  <c r="J8090" i="1"/>
  <c r="K8090" i="1" s="1"/>
  <c r="J8091" i="1"/>
  <c r="K8091" i="1" s="1"/>
  <c r="J8092" i="1"/>
  <c r="K8092" i="1" s="1"/>
  <c r="J8093" i="1"/>
  <c r="K8093" i="1" s="1"/>
  <c r="J8094" i="1"/>
  <c r="K8094" i="1" s="1"/>
  <c r="J8100" i="1"/>
  <c r="K8100" i="1" s="1"/>
  <c r="J8101" i="1"/>
  <c r="K8101" i="1" s="1"/>
  <c r="J8102" i="1"/>
  <c r="K8102" i="1" s="1"/>
  <c r="J8103" i="1"/>
  <c r="K8103" i="1" s="1"/>
  <c r="J8104" i="1"/>
  <c r="K8104" i="1" s="1"/>
  <c r="J8105" i="1"/>
  <c r="K8105" i="1" s="1"/>
  <c r="J8106" i="1"/>
  <c r="K8106" i="1" s="1"/>
  <c r="J8112" i="1"/>
  <c r="K8112" i="1" s="1"/>
  <c r="J8113" i="1"/>
  <c r="K8113" i="1" s="1"/>
  <c r="J8114" i="1"/>
  <c r="K8114" i="1" s="1"/>
  <c r="J8115" i="1"/>
  <c r="K8115" i="1" s="1"/>
  <c r="J8116" i="1"/>
  <c r="K8116" i="1" s="1"/>
  <c r="J8117" i="1"/>
  <c r="K8117" i="1" s="1"/>
  <c r="J8118" i="1"/>
  <c r="K8118" i="1" s="1"/>
  <c r="J8125" i="1"/>
  <c r="K8125" i="1" s="1"/>
  <c r="J8126" i="1"/>
  <c r="K8126" i="1" s="1"/>
  <c r="J8127" i="1"/>
  <c r="K8127" i="1" s="1"/>
  <c r="J8128" i="1"/>
  <c r="K8128" i="1" s="1"/>
  <c r="J8129" i="1"/>
  <c r="K8129" i="1" s="1"/>
  <c r="J8130" i="1"/>
  <c r="K8130" i="1" s="1"/>
  <c r="J8137" i="1"/>
  <c r="K8137" i="1" s="1"/>
  <c r="J8138" i="1"/>
  <c r="K8138" i="1" s="1"/>
  <c r="J8139" i="1"/>
  <c r="K8139" i="1" s="1"/>
  <c r="J8140" i="1"/>
  <c r="K8140" i="1" s="1"/>
  <c r="J8141" i="1"/>
  <c r="K8141" i="1" s="1"/>
  <c r="J8142" i="1"/>
  <c r="K8142" i="1" s="1"/>
  <c r="J8145" i="1"/>
  <c r="K8145" i="1" s="1"/>
  <c r="J8147" i="1"/>
  <c r="K8147" i="1" s="1"/>
  <c r="J8149" i="1"/>
  <c r="K8149" i="1" s="1"/>
  <c r="J8150" i="1"/>
  <c r="K8150" i="1" s="1"/>
  <c r="J8151" i="1"/>
  <c r="K8151" i="1" s="1"/>
  <c r="J8152" i="1"/>
  <c r="K8152" i="1" s="1"/>
  <c r="J8153" i="1"/>
  <c r="K8153" i="1" s="1"/>
  <c r="J8154" i="1"/>
  <c r="K8154" i="1" s="1"/>
  <c r="J8159" i="1"/>
  <c r="K8159" i="1" s="1"/>
  <c r="J8161" i="1"/>
  <c r="K8161" i="1" s="1"/>
  <c r="J8162" i="1"/>
  <c r="K8162" i="1" s="1"/>
  <c r="J8163" i="1"/>
  <c r="K8163" i="1" s="1"/>
  <c r="J8164" i="1"/>
  <c r="K8164" i="1" s="1"/>
  <c r="J8165" i="1"/>
  <c r="K8165" i="1" s="1"/>
  <c r="J8166" i="1"/>
  <c r="K8166" i="1" s="1"/>
  <c r="J8172" i="1"/>
  <c r="K8172" i="1" s="1"/>
  <c r="J8173" i="1"/>
  <c r="K8173" i="1" s="1"/>
  <c r="J8174" i="1"/>
  <c r="K8174" i="1" s="1"/>
  <c r="J8175" i="1"/>
  <c r="K8175" i="1" s="1"/>
  <c r="J8176" i="1"/>
  <c r="K8176" i="1" s="1"/>
  <c r="J8177" i="1"/>
  <c r="K8177" i="1" s="1"/>
  <c r="J8178" i="1"/>
  <c r="K8178" i="1" s="1"/>
  <c r="J8185" i="1"/>
  <c r="K8185" i="1" s="1"/>
  <c r="J8186" i="1"/>
  <c r="K8186" i="1" s="1"/>
  <c r="J8187" i="1"/>
  <c r="K8187" i="1" s="1"/>
  <c r="J8188" i="1"/>
  <c r="K8188" i="1" s="1"/>
  <c r="J8189" i="1"/>
  <c r="K8189" i="1" s="1"/>
  <c r="J8190" i="1"/>
  <c r="K8190" i="1" s="1"/>
  <c r="J8197" i="1"/>
  <c r="K8197" i="1" s="1"/>
  <c r="J8198" i="1"/>
  <c r="K8198" i="1" s="1"/>
  <c r="J8199" i="1"/>
  <c r="K8199" i="1" s="1"/>
  <c r="J8200" i="1"/>
  <c r="K8200" i="1" s="1"/>
  <c r="J8201" i="1"/>
  <c r="K8201" i="1" s="1"/>
  <c r="J8202" i="1"/>
  <c r="K8202" i="1" s="1"/>
  <c r="J8204" i="1"/>
  <c r="K8204" i="1" s="1"/>
  <c r="J8205" i="1"/>
  <c r="K8205" i="1" s="1"/>
  <c r="J8209" i="1"/>
  <c r="K8209" i="1" s="1"/>
  <c r="J8210" i="1"/>
  <c r="K8210" i="1" s="1"/>
  <c r="J8211" i="1"/>
  <c r="K8211" i="1" s="1"/>
  <c r="J8212" i="1"/>
  <c r="K8212" i="1" s="1"/>
  <c r="J8213" i="1"/>
  <c r="K8213" i="1" s="1"/>
  <c r="J8214" i="1"/>
  <c r="K8214" i="1" s="1"/>
  <c r="J8219" i="1"/>
  <c r="K8219" i="1" s="1"/>
  <c r="J8221" i="1"/>
  <c r="K8221" i="1" s="1"/>
  <c r="J8222" i="1"/>
  <c r="K8222" i="1" s="1"/>
  <c r="J8223" i="1"/>
  <c r="K8223" i="1" s="1"/>
  <c r="J8224" i="1"/>
  <c r="K8224" i="1" s="1"/>
  <c r="J8225" i="1"/>
  <c r="K8225" i="1" s="1"/>
  <c r="J8226" i="1"/>
  <c r="K8226" i="1" s="1"/>
  <c r="J8232" i="1"/>
  <c r="K8232" i="1" s="1"/>
  <c r="J8233" i="1"/>
  <c r="K8233" i="1" s="1"/>
  <c r="J8234" i="1"/>
  <c r="K8234" i="1" s="1"/>
  <c r="J8235" i="1"/>
  <c r="K8235" i="1" s="1"/>
  <c r="J8236" i="1"/>
  <c r="K8236" i="1" s="1"/>
  <c r="J8237" i="1"/>
  <c r="K8237" i="1" s="1"/>
  <c r="J8238" i="1"/>
  <c r="K8238" i="1" s="1"/>
  <c r="J8244" i="1"/>
  <c r="K8244" i="1" s="1"/>
  <c r="J8245" i="1"/>
  <c r="K8245" i="1" s="1"/>
  <c r="J8246" i="1"/>
  <c r="K8246" i="1" s="1"/>
  <c r="J8247" i="1"/>
  <c r="K8247" i="1" s="1"/>
  <c r="J8248" i="1"/>
  <c r="K8248" i="1" s="1"/>
  <c r="J8249" i="1"/>
  <c r="K8249" i="1" s="1"/>
  <c r="J8250" i="1"/>
  <c r="K8250" i="1" s="1"/>
  <c r="J8256" i="1"/>
  <c r="K8256" i="1" s="1"/>
  <c r="J8257" i="1"/>
  <c r="K8257" i="1" s="1"/>
  <c r="J8258" i="1"/>
  <c r="K8258" i="1" s="1"/>
  <c r="J8259" i="1"/>
  <c r="K8259" i="1" s="1"/>
  <c r="J8260" i="1"/>
  <c r="K8260" i="1" s="1"/>
  <c r="J8261" i="1"/>
  <c r="K8261" i="1" s="1"/>
  <c r="J8262" i="1"/>
  <c r="K8262" i="1" s="1"/>
  <c r="J8269" i="1"/>
  <c r="K8269" i="1" s="1"/>
  <c r="J8270" i="1"/>
  <c r="K8270" i="1" s="1"/>
  <c r="J8271" i="1"/>
  <c r="K8271" i="1" s="1"/>
  <c r="J8272" i="1"/>
  <c r="K8272" i="1" s="1"/>
  <c r="J8273" i="1"/>
  <c r="K8273" i="1" s="1"/>
  <c r="J8274" i="1"/>
  <c r="K8274" i="1" s="1"/>
  <c r="J8276" i="1"/>
  <c r="K8276" i="1" s="1"/>
  <c r="J8281" i="1"/>
  <c r="K8281" i="1" s="1"/>
  <c r="J8282" i="1"/>
  <c r="K8282" i="1" s="1"/>
  <c r="J8283" i="1"/>
  <c r="K8283" i="1" s="1"/>
  <c r="J8284" i="1"/>
  <c r="K8284" i="1" s="1"/>
  <c r="J8285" i="1"/>
  <c r="K8285" i="1" s="1"/>
  <c r="J8286" i="1"/>
  <c r="K8286" i="1" s="1"/>
  <c r="J8293" i="1"/>
  <c r="K8293" i="1" s="1"/>
  <c r="J8294" i="1"/>
  <c r="K8294" i="1" s="1"/>
  <c r="J8295" i="1"/>
  <c r="K8295" i="1" s="1"/>
  <c r="J8296" i="1"/>
  <c r="K8296" i="1" s="1"/>
  <c r="J8297" i="1"/>
  <c r="K8297" i="1" s="1"/>
  <c r="J8298" i="1"/>
  <c r="K8298" i="1" s="1"/>
  <c r="J8304" i="1"/>
  <c r="K8304" i="1" s="1"/>
  <c r="J8305" i="1"/>
  <c r="K8305" i="1" s="1"/>
  <c r="J8306" i="1"/>
  <c r="K8306" i="1" s="1"/>
  <c r="J8307" i="1"/>
  <c r="K8307" i="1" s="1"/>
  <c r="J8308" i="1"/>
  <c r="K8308" i="1" s="1"/>
  <c r="J8309" i="1"/>
  <c r="K8309" i="1" s="1"/>
  <c r="J8310" i="1"/>
  <c r="K8310" i="1" s="1"/>
  <c r="J8313" i="1"/>
  <c r="K8313" i="1" s="1"/>
  <c r="J8316" i="1"/>
  <c r="K8316" i="1" s="1"/>
  <c r="J8317" i="1"/>
  <c r="K8317" i="1" s="1"/>
  <c r="J8318" i="1"/>
  <c r="K8318" i="1" s="1"/>
  <c r="J8319" i="1"/>
  <c r="K8319" i="1" s="1"/>
  <c r="J8320" i="1"/>
  <c r="K8320" i="1" s="1"/>
  <c r="J8321" i="1"/>
  <c r="K8321" i="1" s="1"/>
  <c r="J8322" i="1"/>
  <c r="K8322" i="1" s="1"/>
  <c r="J8328" i="1"/>
  <c r="K8328" i="1" s="1"/>
  <c r="J8329" i="1"/>
  <c r="K8329" i="1" s="1"/>
  <c r="J8330" i="1"/>
  <c r="K8330" i="1" s="1"/>
  <c r="J8331" i="1"/>
  <c r="K8331" i="1" s="1"/>
  <c r="J8332" i="1"/>
  <c r="K8332" i="1" s="1"/>
  <c r="J8333" i="1"/>
  <c r="K8333" i="1" s="1"/>
  <c r="J8334" i="1"/>
  <c r="K8334" i="1" s="1"/>
  <c r="J8341" i="1"/>
  <c r="K8341" i="1" s="1"/>
  <c r="J8342" i="1"/>
  <c r="K8342" i="1" s="1"/>
  <c r="J8343" i="1"/>
  <c r="K8343" i="1" s="1"/>
  <c r="J8344" i="1"/>
  <c r="K8344" i="1" s="1"/>
  <c r="J8345" i="1"/>
  <c r="K8345" i="1" s="1"/>
  <c r="J8346" i="1"/>
  <c r="K8346" i="1" s="1"/>
  <c r="J8349" i="1"/>
  <c r="K8349" i="1" s="1"/>
  <c r="J8353" i="1"/>
  <c r="K8353" i="1" s="1"/>
  <c r="J8354" i="1"/>
  <c r="K8354" i="1" s="1"/>
  <c r="J8355" i="1"/>
  <c r="K8355" i="1" s="1"/>
  <c r="J8356" i="1"/>
  <c r="K8356" i="1" s="1"/>
  <c r="J8357" i="1"/>
  <c r="K8357" i="1" s="1"/>
  <c r="J8358" i="1"/>
  <c r="K8358" i="1" s="1"/>
  <c r="J8363" i="1"/>
  <c r="K8363" i="1" s="1"/>
  <c r="J8365" i="1"/>
  <c r="K8365" i="1" s="1"/>
  <c r="J8366" i="1"/>
  <c r="K8366" i="1" s="1"/>
  <c r="J8367" i="1"/>
  <c r="K8367" i="1" s="1"/>
  <c r="J8368" i="1"/>
  <c r="K8368" i="1" s="1"/>
  <c r="J8369" i="1"/>
  <c r="K8369" i="1" s="1"/>
  <c r="J8370" i="1"/>
  <c r="K8370" i="1" s="1"/>
  <c r="J8376" i="1"/>
  <c r="K8376" i="1" s="1"/>
  <c r="J8377" i="1"/>
  <c r="K8377" i="1" s="1"/>
  <c r="J8378" i="1"/>
  <c r="K8378" i="1" s="1"/>
  <c r="J8379" i="1"/>
  <c r="K8379" i="1" s="1"/>
  <c r="J8380" i="1"/>
  <c r="K8380" i="1" s="1"/>
  <c r="J8381" i="1"/>
  <c r="K8381" i="1" s="1"/>
  <c r="J8382" i="1"/>
  <c r="K8382" i="1" s="1"/>
  <c r="J8388" i="1"/>
  <c r="K8388" i="1" s="1"/>
  <c r="J8389" i="1"/>
  <c r="K8389" i="1" s="1"/>
  <c r="J8390" i="1"/>
  <c r="K8390" i="1" s="1"/>
  <c r="J8391" i="1"/>
  <c r="K8391" i="1" s="1"/>
  <c r="J8392" i="1"/>
  <c r="K8392" i="1" s="1"/>
  <c r="J8393" i="1"/>
  <c r="K8393" i="1" s="1"/>
  <c r="J8394" i="1"/>
  <c r="K8394" i="1" s="1"/>
  <c r="J8400" i="1"/>
  <c r="K8400" i="1" s="1"/>
  <c r="J8401" i="1"/>
  <c r="K8401" i="1" s="1"/>
  <c r="J8402" i="1"/>
  <c r="K8402" i="1" s="1"/>
  <c r="J8403" i="1"/>
  <c r="K8403" i="1" s="1"/>
  <c r="J8404" i="1"/>
  <c r="K8404" i="1" s="1"/>
  <c r="J8405" i="1"/>
  <c r="K8405" i="1" s="1"/>
  <c r="J8406" i="1"/>
  <c r="K8406" i="1" s="1"/>
  <c r="J8411" i="1"/>
  <c r="K8411" i="1" s="1"/>
  <c r="J8412" i="1"/>
  <c r="K8412" i="1" s="1"/>
  <c r="J8413" i="1"/>
  <c r="K8413" i="1" s="1"/>
  <c r="J8414" i="1"/>
  <c r="K8414" i="1" s="1"/>
  <c r="J8415" i="1"/>
  <c r="K8415" i="1" s="1"/>
  <c r="J8416" i="1"/>
  <c r="K8416" i="1" s="1"/>
  <c r="J8417" i="1"/>
  <c r="K8417" i="1" s="1"/>
  <c r="J8418" i="1"/>
  <c r="K8418" i="1" s="1"/>
  <c r="J8424" i="1"/>
  <c r="K8424" i="1" s="1"/>
  <c r="J8425" i="1"/>
  <c r="K8425" i="1" s="1"/>
  <c r="J8426" i="1"/>
  <c r="K8426" i="1" s="1"/>
  <c r="J8427" i="1"/>
  <c r="K8427" i="1" s="1"/>
  <c r="J8428" i="1"/>
  <c r="K8428" i="1" s="1"/>
  <c r="J8429" i="1"/>
  <c r="K8429" i="1" s="1"/>
  <c r="J8430" i="1"/>
  <c r="K8430" i="1" s="1"/>
  <c r="J8437" i="1"/>
  <c r="K8437" i="1" s="1"/>
  <c r="J8438" i="1"/>
  <c r="K8438" i="1" s="1"/>
  <c r="J8439" i="1"/>
  <c r="K8439" i="1" s="1"/>
  <c r="J8440" i="1"/>
  <c r="K8440" i="1" s="1"/>
  <c r="J8441" i="1"/>
  <c r="K8441" i="1" s="1"/>
  <c r="J8442" i="1"/>
  <c r="K8442" i="1" s="1"/>
  <c r="J8449" i="1"/>
  <c r="K8449" i="1" s="1"/>
  <c r="J8450" i="1"/>
  <c r="K8450" i="1" s="1"/>
  <c r="J8451" i="1"/>
  <c r="K8451" i="1" s="1"/>
  <c r="J8452" i="1"/>
  <c r="K8452" i="1" s="1"/>
  <c r="J8453" i="1"/>
  <c r="K8453" i="1" s="1"/>
  <c r="J8454" i="1"/>
  <c r="K8454" i="1" s="1"/>
  <c r="J8461" i="1"/>
  <c r="K8461" i="1" s="1"/>
  <c r="J8462" i="1"/>
  <c r="K8462" i="1" s="1"/>
  <c r="J8463" i="1"/>
  <c r="K8463" i="1" s="1"/>
  <c r="J8464" i="1"/>
  <c r="K8464" i="1" s="1"/>
  <c r="J8465" i="1"/>
  <c r="K8465" i="1" s="1"/>
  <c r="J8466" i="1"/>
  <c r="K8466" i="1" s="1"/>
  <c r="J8469" i="1"/>
  <c r="K8469" i="1" s="1"/>
  <c r="J8470" i="1"/>
  <c r="K8470" i="1" s="1"/>
  <c r="J8472" i="1"/>
  <c r="K8472" i="1" s="1"/>
  <c r="J8473" i="1"/>
  <c r="K8473" i="1" s="1"/>
  <c r="J8474" i="1"/>
  <c r="K8474" i="1" s="1"/>
  <c r="J8475" i="1"/>
  <c r="K8475" i="1" s="1"/>
  <c r="J8476" i="1"/>
  <c r="K8476" i="1" s="1"/>
  <c r="J8477" i="1"/>
  <c r="K8477" i="1" s="1"/>
  <c r="J8478" i="1"/>
  <c r="K8478" i="1" s="1"/>
  <c r="J8485" i="1"/>
  <c r="K8485" i="1" s="1"/>
  <c r="J8486" i="1"/>
  <c r="K8486" i="1" s="1"/>
  <c r="J8487" i="1"/>
  <c r="K8487" i="1" s="1"/>
  <c r="J8488" i="1"/>
  <c r="K8488" i="1" s="1"/>
  <c r="J8489" i="1"/>
  <c r="K8489" i="1" s="1"/>
  <c r="J8490" i="1"/>
  <c r="K8490" i="1" s="1"/>
  <c r="J8496" i="1"/>
  <c r="K8496" i="1" s="1"/>
  <c r="J8497" i="1"/>
  <c r="K8497" i="1" s="1"/>
  <c r="J8498" i="1"/>
  <c r="K8498" i="1" s="1"/>
  <c r="J8499" i="1"/>
  <c r="K8499" i="1" s="1"/>
  <c r="J8500" i="1"/>
  <c r="K8500" i="1" s="1"/>
  <c r="J8501" i="1"/>
  <c r="K8501" i="1" s="1"/>
  <c r="J8502" i="1"/>
  <c r="K8502" i="1" s="1"/>
  <c r="J8509" i="1"/>
  <c r="K8509" i="1" s="1"/>
  <c r="J8510" i="1"/>
  <c r="K8510" i="1" s="1"/>
  <c r="J8511" i="1"/>
  <c r="K8511" i="1" s="1"/>
  <c r="J8512" i="1"/>
  <c r="K8512" i="1" s="1"/>
  <c r="J8513" i="1"/>
  <c r="K8513" i="1" s="1"/>
  <c r="J8514" i="1"/>
  <c r="K8514" i="1" s="1"/>
  <c r="J8521" i="1"/>
  <c r="K8521" i="1" s="1"/>
  <c r="J8522" i="1"/>
  <c r="K8522" i="1" s="1"/>
  <c r="J8523" i="1"/>
  <c r="K8523" i="1" s="1"/>
  <c r="J8524" i="1"/>
  <c r="K8524" i="1" s="1"/>
  <c r="J8525" i="1"/>
  <c r="K8525" i="1" s="1"/>
  <c r="J8526" i="1"/>
  <c r="K8526" i="1" s="1"/>
  <c r="J8533" i="1"/>
  <c r="K8533" i="1" s="1"/>
  <c r="J8534" i="1"/>
  <c r="K8534" i="1" s="1"/>
  <c r="J8535" i="1"/>
  <c r="K8535" i="1" s="1"/>
  <c r="J8536" i="1"/>
  <c r="K8536" i="1" s="1"/>
  <c r="J8537" i="1"/>
  <c r="K8537" i="1" s="1"/>
  <c r="J8538" i="1"/>
  <c r="K8538" i="1" s="1"/>
  <c r="J8545" i="1"/>
  <c r="K8545" i="1" s="1"/>
  <c r="J8546" i="1"/>
  <c r="K8546" i="1" s="1"/>
  <c r="J8547" i="1"/>
  <c r="K8547" i="1" s="1"/>
  <c r="J8548" i="1"/>
  <c r="K8548" i="1" s="1"/>
  <c r="J8549" i="1"/>
  <c r="K8549" i="1" s="1"/>
  <c r="J8550" i="1"/>
  <c r="K8550" i="1" s="1"/>
  <c r="J8556" i="1"/>
  <c r="K8556" i="1" s="1"/>
  <c r="J8557" i="1"/>
  <c r="K8557" i="1" s="1"/>
  <c r="J8558" i="1"/>
  <c r="K8558" i="1" s="1"/>
  <c r="J8559" i="1"/>
  <c r="K8559" i="1" s="1"/>
  <c r="J8560" i="1"/>
  <c r="K8560" i="1" s="1"/>
  <c r="J8561" i="1"/>
  <c r="K8561" i="1" s="1"/>
  <c r="J8562" i="1"/>
  <c r="K8562" i="1" s="1"/>
  <c r="J8566" i="1"/>
  <c r="K8566" i="1" s="1"/>
  <c r="J8568" i="1"/>
  <c r="K8568" i="1" s="1"/>
  <c r="J8569" i="1"/>
  <c r="K8569" i="1" s="1"/>
  <c r="J8570" i="1"/>
  <c r="K8570" i="1" s="1"/>
  <c r="J8571" i="1"/>
  <c r="K8571" i="1" s="1"/>
  <c r="J8572" i="1"/>
  <c r="K8572" i="1" s="1"/>
  <c r="J8573" i="1"/>
  <c r="K8573" i="1" s="1"/>
  <c r="J8574" i="1"/>
  <c r="K8574" i="1" s="1"/>
  <c r="J8580" i="1"/>
  <c r="K8580" i="1" s="1"/>
  <c r="J8581" i="1"/>
  <c r="K8581" i="1" s="1"/>
  <c r="J8582" i="1"/>
  <c r="K8582" i="1" s="1"/>
  <c r="J8583" i="1"/>
  <c r="K8583" i="1" s="1"/>
  <c r="J8584" i="1"/>
  <c r="K8584" i="1" s="1"/>
  <c r="J8585" i="1"/>
  <c r="K8585" i="1" s="1"/>
  <c r="J8586" i="1"/>
  <c r="K8586" i="1" s="1"/>
  <c r="J8592" i="1"/>
  <c r="K8592" i="1" s="1"/>
  <c r="J8593" i="1"/>
  <c r="K8593" i="1" s="1"/>
  <c r="J8594" i="1"/>
  <c r="K8594" i="1" s="1"/>
  <c r="J8595" i="1"/>
  <c r="K8595" i="1" s="1"/>
  <c r="J8596" i="1"/>
  <c r="K8596" i="1" s="1"/>
  <c r="J8597" i="1"/>
  <c r="K8597" i="1" s="1"/>
  <c r="J8598" i="1"/>
  <c r="K8598" i="1" s="1"/>
  <c r="J8605" i="1"/>
  <c r="K8605" i="1" s="1"/>
  <c r="J8606" i="1"/>
  <c r="K8606" i="1" s="1"/>
  <c r="J8607" i="1"/>
  <c r="K8607" i="1" s="1"/>
  <c r="J8608" i="1"/>
  <c r="K8608" i="1" s="1"/>
  <c r="J8609" i="1"/>
  <c r="K8609" i="1" s="1"/>
  <c r="J8610" i="1"/>
  <c r="K8610" i="1" s="1"/>
  <c r="J8617" i="1"/>
  <c r="K8617" i="1" s="1"/>
  <c r="J8618" i="1"/>
  <c r="K8618" i="1" s="1"/>
  <c r="J8619" i="1"/>
  <c r="K8619" i="1" s="1"/>
  <c r="J8620" i="1"/>
  <c r="K8620" i="1" s="1"/>
  <c r="J8621" i="1"/>
  <c r="K8621" i="1" s="1"/>
  <c r="J8622" i="1"/>
  <c r="K8622" i="1" s="1"/>
  <c r="J8629" i="1"/>
  <c r="K8629" i="1" s="1"/>
  <c r="J8630" i="1"/>
  <c r="K8630" i="1" s="1"/>
  <c r="J8631" i="1"/>
  <c r="K8631" i="1" s="1"/>
  <c r="J8632" i="1"/>
  <c r="K8632" i="1" s="1"/>
  <c r="J8633" i="1"/>
  <c r="K8633" i="1" s="1"/>
  <c r="J8634" i="1"/>
  <c r="K8634" i="1" s="1"/>
  <c r="J8640" i="1"/>
  <c r="K8640" i="1" s="1"/>
  <c r="J8641" i="1"/>
  <c r="K8641" i="1" s="1"/>
  <c r="J8642" i="1"/>
  <c r="K8642" i="1" s="1"/>
  <c r="J8643" i="1"/>
  <c r="K8643" i="1" s="1"/>
  <c r="J8644" i="1"/>
  <c r="K8644" i="1" s="1"/>
  <c r="J8645" i="1"/>
  <c r="K8645" i="1" s="1"/>
  <c r="J8646" i="1"/>
  <c r="K8646" i="1" s="1"/>
  <c r="J8653" i="1"/>
  <c r="K8653" i="1" s="1"/>
  <c r="J8654" i="1"/>
  <c r="K8654" i="1" s="1"/>
  <c r="J8655" i="1"/>
  <c r="K8655" i="1" s="1"/>
  <c r="J8656" i="1"/>
  <c r="K8656" i="1" s="1"/>
  <c r="J8657" i="1"/>
  <c r="K8657" i="1" s="1"/>
  <c r="J8658" i="1"/>
  <c r="K8658" i="1" s="1"/>
  <c r="J8665" i="1"/>
  <c r="K8665" i="1" s="1"/>
  <c r="J8666" i="1"/>
  <c r="K8666" i="1" s="1"/>
  <c r="J8667" i="1"/>
  <c r="K8667" i="1" s="1"/>
  <c r="J8668" i="1"/>
  <c r="K8668" i="1" s="1"/>
  <c r="J8669" i="1"/>
  <c r="K8669" i="1" s="1"/>
  <c r="J8670" i="1"/>
  <c r="K8670" i="1" s="1"/>
  <c r="J8677" i="1"/>
  <c r="K8677" i="1" s="1"/>
  <c r="J8678" i="1"/>
  <c r="K8678" i="1" s="1"/>
  <c r="J8679" i="1"/>
  <c r="K8679" i="1" s="1"/>
  <c r="J8680" i="1"/>
  <c r="K8680" i="1" s="1"/>
  <c r="J8681" i="1"/>
  <c r="K8681" i="1" s="1"/>
  <c r="J8682" i="1"/>
  <c r="K8682" i="1" s="1"/>
  <c r="J8689" i="1"/>
  <c r="K8689" i="1" s="1"/>
  <c r="J8690" i="1"/>
  <c r="K8690" i="1" s="1"/>
  <c r="J8691" i="1"/>
  <c r="K8691" i="1" s="1"/>
  <c r="J8692" i="1"/>
  <c r="K8692" i="1" s="1"/>
  <c r="J8693" i="1"/>
  <c r="K8693" i="1" s="1"/>
  <c r="J8694" i="1"/>
  <c r="K8694" i="1" s="1"/>
  <c r="J8697" i="1"/>
  <c r="K8697" i="1" s="1"/>
  <c r="J8698" i="1"/>
  <c r="K8698" i="1" s="1"/>
  <c r="J8701" i="1"/>
  <c r="K8701" i="1" s="1"/>
  <c r="J8702" i="1"/>
  <c r="K8702" i="1" s="1"/>
  <c r="J8703" i="1"/>
  <c r="K8703" i="1" s="1"/>
  <c r="J8704" i="1"/>
  <c r="K8704" i="1" s="1"/>
  <c r="J8705" i="1"/>
  <c r="K8705" i="1" s="1"/>
  <c r="J8706" i="1"/>
  <c r="K8706" i="1" s="1"/>
  <c r="J8710" i="1"/>
  <c r="K8710" i="1" s="1"/>
  <c r="J8711" i="1"/>
  <c r="K8711" i="1" s="1"/>
  <c r="J8712" i="1"/>
  <c r="K8712" i="1" s="1"/>
  <c r="J8713" i="1"/>
  <c r="K8713" i="1" s="1"/>
  <c r="J8714" i="1"/>
  <c r="K8714" i="1" s="1"/>
  <c r="J8715" i="1"/>
  <c r="K8715" i="1" s="1"/>
  <c r="J8716" i="1"/>
  <c r="K8716" i="1" s="1"/>
  <c r="J8717" i="1"/>
  <c r="K8717" i="1" s="1"/>
  <c r="J8718" i="1"/>
  <c r="K8718" i="1" s="1"/>
  <c r="J8723" i="1"/>
  <c r="K8723" i="1" s="1"/>
  <c r="J8724" i="1"/>
  <c r="K8724" i="1" s="1"/>
  <c r="J8725" i="1"/>
  <c r="K8725" i="1" s="1"/>
  <c r="J8726" i="1"/>
  <c r="K8726" i="1" s="1"/>
  <c r="J8727" i="1"/>
  <c r="K8727" i="1" s="1"/>
  <c r="J8728" i="1"/>
  <c r="K8728" i="1" s="1"/>
  <c r="J8729" i="1"/>
  <c r="K8729" i="1" s="1"/>
  <c r="J8730" i="1"/>
  <c r="K8730" i="1" s="1"/>
  <c r="J8736" i="1"/>
  <c r="K8736" i="1" s="1"/>
  <c r="J8737" i="1"/>
  <c r="K8737" i="1" s="1"/>
  <c r="J8738" i="1"/>
  <c r="K8738" i="1" s="1"/>
  <c r="J8739" i="1"/>
  <c r="K8739" i="1" s="1"/>
  <c r="J8740" i="1"/>
  <c r="K8740" i="1" s="1"/>
  <c r="J8741" i="1"/>
  <c r="K8741" i="1" s="1"/>
  <c r="J8742" i="1"/>
  <c r="K8742" i="1" s="1"/>
  <c r="J8748" i="1"/>
  <c r="K8748" i="1" s="1"/>
  <c r="J8749" i="1"/>
  <c r="K8749" i="1" s="1"/>
  <c r="J8750" i="1"/>
  <c r="K8750" i="1" s="1"/>
  <c r="J8751" i="1"/>
  <c r="K8751" i="1" s="1"/>
  <c r="J8752" i="1"/>
  <c r="K8752" i="1" s="1"/>
  <c r="J8753" i="1"/>
  <c r="K8753" i="1" s="1"/>
  <c r="J8754" i="1"/>
  <c r="K8754" i="1" s="1"/>
  <c r="J8761" i="1"/>
  <c r="K8761" i="1" s="1"/>
  <c r="J8762" i="1"/>
  <c r="K8762" i="1" s="1"/>
  <c r="J8763" i="1"/>
  <c r="K8763" i="1" s="1"/>
  <c r="J8764" i="1"/>
  <c r="K8764" i="1" s="1"/>
  <c r="J8765" i="1"/>
  <c r="K8765" i="1" s="1"/>
  <c r="J8766" i="1"/>
  <c r="K8766" i="1" s="1"/>
  <c r="J8773" i="1"/>
  <c r="K8773" i="1" s="1"/>
  <c r="J8774" i="1"/>
  <c r="K8774" i="1" s="1"/>
  <c r="J8775" i="1"/>
  <c r="K8775" i="1" s="1"/>
  <c r="J8776" i="1"/>
  <c r="K8776" i="1" s="1"/>
  <c r="J8777" i="1"/>
  <c r="K8777" i="1" s="1"/>
  <c r="J8778" i="1"/>
  <c r="K8778" i="1" s="1"/>
  <c r="J8780" i="1"/>
  <c r="K8780" i="1" s="1"/>
  <c r="J8781" i="1"/>
  <c r="K8781" i="1" s="1"/>
  <c r="J8784" i="1"/>
  <c r="K8784" i="1" s="1"/>
  <c r="J8785" i="1"/>
  <c r="K8785" i="1" s="1"/>
  <c r="J8786" i="1"/>
  <c r="K8786" i="1" s="1"/>
  <c r="J8787" i="1"/>
  <c r="K8787" i="1" s="1"/>
  <c r="J8788" i="1"/>
  <c r="K8788" i="1" s="1"/>
  <c r="J8789" i="1"/>
  <c r="K8789" i="1" s="1"/>
  <c r="J8790" i="1"/>
  <c r="K8790" i="1" s="1"/>
  <c r="J8793" i="1"/>
  <c r="K8793" i="1" s="1"/>
  <c r="J8795" i="1"/>
  <c r="K8795" i="1" s="1"/>
  <c r="J8796" i="1"/>
  <c r="K8796" i="1" s="1"/>
  <c r="J8797" i="1"/>
  <c r="K8797" i="1" s="1"/>
  <c r="J8798" i="1"/>
  <c r="K8798" i="1" s="1"/>
  <c r="J8799" i="1"/>
  <c r="K8799" i="1" s="1"/>
  <c r="J8800" i="1"/>
  <c r="K8800" i="1" s="1"/>
  <c r="J8801" i="1"/>
  <c r="K8801" i="1" s="1"/>
  <c r="J8802" i="1"/>
  <c r="K8802" i="1" s="1"/>
  <c r="J8807" i="1"/>
  <c r="K8807" i="1" s="1"/>
  <c r="J8808" i="1"/>
  <c r="K8808" i="1" s="1"/>
  <c r="J8809" i="1"/>
  <c r="K8809" i="1" s="1"/>
  <c r="J8810" i="1"/>
  <c r="K8810" i="1" s="1"/>
  <c r="J8811" i="1"/>
  <c r="K8811" i="1" s="1"/>
  <c r="J8812" i="1"/>
  <c r="K8812" i="1" s="1"/>
  <c r="J8813" i="1"/>
  <c r="K8813" i="1" s="1"/>
  <c r="J8814" i="1"/>
  <c r="K8814" i="1" s="1"/>
  <c r="J8820" i="1"/>
  <c r="K8820" i="1" s="1"/>
  <c r="J8821" i="1"/>
  <c r="K8821" i="1" s="1"/>
  <c r="J8822" i="1"/>
  <c r="K8822" i="1" s="1"/>
  <c r="J8823" i="1"/>
  <c r="K8823" i="1" s="1"/>
  <c r="J8824" i="1"/>
  <c r="K8824" i="1" s="1"/>
  <c r="J8825" i="1"/>
  <c r="K8825" i="1" s="1"/>
  <c r="J8826" i="1"/>
  <c r="K8826" i="1" s="1"/>
  <c r="J8832" i="1"/>
  <c r="K8832" i="1" s="1"/>
  <c r="J8833" i="1"/>
  <c r="K8833" i="1" s="1"/>
  <c r="J8834" i="1"/>
  <c r="K8834" i="1" s="1"/>
  <c r="J8835" i="1"/>
  <c r="K8835" i="1" s="1"/>
  <c r="J8836" i="1"/>
  <c r="K8836" i="1" s="1"/>
  <c r="J8837" i="1"/>
  <c r="K8837" i="1" s="1"/>
  <c r="J8838" i="1"/>
  <c r="K8838" i="1" s="1"/>
  <c r="J8844" i="1"/>
  <c r="K8844" i="1" s="1"/>
  <c r="J8845" i="1"/>
  <c r="K8845" i="1" s="1"/>
  <c r="J8846" i="1"/>
  <c r="K8846" i="1" s="1"/>
  <c r="J8847" i="1"/>
  <c r="K8847" i="1" s="1"/>
  <c r="J8848" i="1"/>
  <c r="K8848" i="1" s="1"/>
  <c r="J8849" i="1"/>
  <c r="K8849" i="1" s="1"/>
  <c r="J8850" i="1"/>
  <c r="K8850" i="1" s="1"/>
  <c r="J8857" i="1"/>
  <c r="K8857" i="1" s="1"/>
  <c r="J8858" i="1"/>
  <c r="K8858" i="1" s="1"/>
  <c r="J8859" i="1"/>
  <c r="K8859" i="1" s="1"/>
  <c r="J8860" i="1"/>
  <c r="K8860" i="1" s="1"/>
  <c r="J8861" i="1"/>
  <c r="K8861" i="1" s="1"/>
  <c r="J8862" i="1"/>
  <c r="K8862" i="1" s="1"/>
  <c r="J8869" i="1"/>
  <c r="K8869" i="1" s="1"/>
  <c r="J8870" i="1"/>
  <c r="K8870" i="1" s="1"/>
  <c r="J8871" i="1"/>
  <c r="K8871" i="1" s="1"/>
  <c r="J8872" i="1"/>
  <c r="K8872" i="1" s="1"/>
  <c r="J8873" i="1"/>
  <c r="K8873" i="1" s="1"/>
  <c r="J8874" i="1"/>
  <c r="K8874" i="1" s="1"/>
  <c r="J8881" i="1"/>
  <c r="K8881" i="1" s="1"/>
  <c r="J8882" i="1"/>
  <c r="K8882" i="1" s="1"/>
  <c r="J8883" i="1"/>
  <c r="K8883" i="1" s="1"/>
  <c r="J8884" i="1"/>
  <c r="K8884" i="1" s="1"/>
  <c r="J8885" i="1"/>
  <c r="K8885" i="1" s="1"/>
  <c r="J8886" i="1"/>
  <c r="K8886" i="1" s="1"/>
  <c r="J8888" i="1"/>
  <c r="K8888" i="1" s="1"/>
  <c r="J8891" i="1"/>
  <c r="K8891" i="1" s="1"/>
  <c r="J8892" i="1"/>
  <c r="K8892" i="1" s="1"/>
  <c r="J8893" i="1"/>
  <c r="K8893" i="1" s="1"/>
  <c r="J8894" i="1"/>
  <c r="K8894" i="1" s="1"/>
  <c r="J8895" i="1"/>
  <c r="K8895" i="1" s="1"/>
  <c r="J8896" i="1"/>
  <c r="K8896" i="1" s="1"/>
  <c r="J8897" i="1"/>
  <c r="K8897" i="1" s="1"/>
  <c r="J8898" i="1"/>
  <c r="K8898" i="1" s="1"/>
  <c r="J8904" i="1"/>
  <c r="K8904" i="1" s="1"/>
  <c r="J8905" i="1"/>
  <c r="K8905" i="1" s="1"/>
  <c r="J8906" i="1"/>
  <c r="K8906" i="1" s="1"/>
  <c r="J8907" i="1"/>
  <c r="K8907" i="1" s="1"/>
  <c r="J8908" i="1"/>
  <c r="K8908" i="1" s="1"/>
  <c r="J8909" i="1"/>
  <c r="K8909" i="1" s="1"/>
  <c r="J8910" i="1"/>
  <c r="K8910" i="1" s="1"/>
  <c r="J8917" i="1"/>
  <c r="K8917" i="1" s="1"/>
  <c r="J8918" i="1"/>
  <c r="K8918" i="1" s="1"/>
  <c r="J8919" i="1"/>
  <c r="K8919" i="1" s="1"/>
  <c r="J8920" i="1"/>
  <c r="K8920" i="1" s="1"/>
  <c r="J8921" i="1"/>
  <c r="K8921" i="1" s="1"/>
  <c r="J8922" i="1"/>
  <c r="K8922" i="1" s="1"/>
  <c r="J8928" i="1"/>
  <c r="K8928" i="1" s="1"/>
  <c r="J8929" i="1"/>
  <c r="K8929" i="1" s="1"/>
  <c r="J8930" i="1"/>
  <c r="K8930" i="1" s="1"/>
  <c r="J8931" i="1"/>
  <c r="K8931" i="1" s="1"/>
  <c r="J8932" i="1"/>
  <c r="K8932" i="1" s="1"/>
  <c r="J8933" i="1"/>
  <c r="K8933" i="1" s="1"/>
  <c r="J8934" i="1"/>
  <c r="K8934" i="1" s="1"/>
  <c r="J8941" i="1"/>
  <c r="K8941" i="1" s="1"/>
  <c r="J8942" i="1"/>
  <c r="K8942" i="1" s="1"/>
  <c r="J8943" i="1"/>
  <c r="K8943" i="1" s="1"/>
  <c r="J8944" i="1"/>
  <c r="K8944" i="1" s="1"/>
  <c r="J8945" i="1"/>
  <c r="K8945" i="1" s="1"/>
  <c r="J8946" i="1"/>
  <c r="K8946" i="1" s="1"/>
  <c r="J8952" i="1"/>
  <c r="K8952" i="1" s="1"/>
  <c r="J8953" i="1"/>
  <c r="K8953" i="1" s="1"/>
  <c r="J8954" i="1"/>
  <c r="K8954" i="1" s="1"/>
  <c r="J8955" i="1"/>
  <c r="K8955" i="1" s="1"/>
  <c r="J8956" i="1"/>
  <c r="K8956" i="1" s="1"/>
  <c r="J8957" i="1"/>
  <c r="K8957" i="1" s="1"/>
  <c r="J8958" i="1"/>
  <c r="K8958" i="1" s="1"/>
  <c r="J8965" i="1"/>
  <c r="K8965" i="1" s="1"/>
  <c r="J8966" i="1"/>
  <c r="K8966" i="1" s="1"/>
  <c r="J8967" i="1"/>
  <c r="K8967" i="1" s="1"/>
  <c r="J8968" i="1"/>
  <c r="K8968" i="1" s="1"/>
  <c r="J8969" i="1"/>
  <c r="K8969" i="1" s="1"/>
  <c r="J8970" i="1"/>
  <c r="K8970" i="1" s="1"/>
  <c r="J8977" i="1"/>
  <c r="K8977" i="1" s="1"/>
  <c r="J8978" i="1"/>
  <c r="K8978" i="1" s="1"/>
  <c r="J8979" i="1"/>
  <c r="K8979" i="1" s="1"/>
  <c r="J8980" i="1"/>
  <c r="K8980" i="1" s="1"/>
  <c r="J8981" i="1"/>
  <c r="K8981" i="1" s="1"/>
  <c r="J8982" i="1"/>
  <c r="K8982" i="1" s="1"/>
  <c r="J8984" i="1"/>
  <c r="K8984" i="1" s="1"/>
  <c r="J8989" i="1"/>
  <c r="K8989" i="1" s="1"/>
  <c r="J8990" i="1"/>
  <c r="K8990" i="1" s="1"/>
  <c r="J8991" i="1"/>
  <c r="K8991" i="1" s="1"/>
  <c r="J8992" i="1"/>
  <c r="K8992" i="1" s="1"/>
  <c r="J8993" i="1"/>
  <c r="K8993" i="1" s="1"/>
  <c r="J8994" i="1"/>
  <c r="K8994" i="1" s="1"/>
  <c r="J8997" i="1"/>
  <c r="K8997" i="1" s="1"/>
  <c r="J8999" i="1"/>
  <c r="K8999" i="1" s="1"/>
  <c r="J9001" i="1"/>
  <c r="K9001" i="1" s="1"/>
  <c r="J9002" i="1"/>
  <c r="K9002" i="1" s="1"/>
  <c r="J9003" i="1"/>
  <c r="K9003" i="1" s="1"/>
  <c r="J9004" i="1"/>
  <c r="K9004" i="1" s="1"/>
  <c r="J9005" i="1"/>
  <c r="K9005" i="1" s="1"/>
  <c r="J9006" i="1"/>
  <c r="K9006" i="1" s="1"/>
  <c r="J9011" i="1"/>
  <c r="K9011" i="1" s="1"/>
  <c r="J9012" i="1"/>
  <c r="K9012" i="1" s="1"/>
  <c r="J9013" i="1"/>
  <c r="K9013" i="1" s="1"/>
  <c r="J9014" i="1"/>
  <c r="K9014" i="1" s="1"/>
  <c r="J9015" i="1"/>
  <c r="K9015" i="1" s="1"/>
  <c r="J9016" i="1"/>
  <c r="K9016" i="1" s="1"/>
  <c r="J9017" i="1"/>
  <c r="K9017" i="1" s="1"/>
  <c r="J9018" i="1"/>
  <c r="K9018" i="1" s="1"/>
  <c r="J9024" i="1"/>
  <c r="K9024" i="1" s="1"/>
  <c r="J9025" i="1"/>
  <c r="K9025" i="1" s="1"/>
  <c r="J9026" i="1"/>
  <c r="K9026" i="1" s="1"/>
  <c r="J9027" i="1"/>
  <c r="K9027" i="1" s="1"/>
  <c r="J9028" i="1"/>
  <c r="K9028" i="1" s="1"/>
  <c r="J9029" i="1"/>
  <c r="K9029" i="1" s="1"/>
  <c r="J9030" i="1"/>
  <c r="K9030" i="1" s="1"/>
  <c r="J9036" i="1"/>
  <c r="K9036" i="1" s="1"/>
  <c r="J9037" i="1"/>
  <c r="K9037" i="1" s="1"/>
  <c r="J9038" i="1"/>
  <c r="K9038" i="1" s="1"/>
  <c r="J9039" i="1"/>
  <c r="K9039" i="1" s="1"/>
  <c r="J9040" i="1"/>
  <c r="K9040" i="1" s="1"/>
  <c r="J9041" i="1"/>
  <c r="K9041" i="1" s="1"/>
  <c r="J9042" i="1"/>
  <c r="K9042" i="1" s="1"/>
  <c r="J9048" i="1"/>
  <c r="K9048" i="1" s="1"/>
  <c r="J9049" i="1"/>
  <c r="K9049" i="1" s="1"/>
  <c r="J9050" i="1"/>
  <c r="K9050" i="1" s="1"/>
  <c r="J9051" i="1"/>
  <c r="K9051" i="1" s="1"/>
  <c r="J9052" i="1"/>
  <c r="K9052" i="1" s="1"/>
  <c r="J9053" i="1"/>
  <c r="K9053" i="1" s="1"/>
  <c r="J9054" i="1"/>
  <c r="K9054" i="1" s="1"/>
  <c r="J9061" i="1"/>
  <c r="K9061" i="1" s="1"/>
  <c r="J9062" i="1"/>
  <c r="K9062" i="1" s="1"/>
  <c r="J9063" i="1"/>
  <c r="K9063" i="1" s="1"/>
  <c r="J9064" i="1"/>
  <c r="K9064" i="1" s="1"/>
  <c r="J9065" i="1"/>
  <c r="K9065" i="1" s="1"/>
  <c r="J9066" i="1"/>
  <c r="K9066" i="1" s="1"/>
  <c r="J9069" i="1"/>
  <c r="K9069" i="1" s="1"/>
  <c r="J9073" i="1"/>
  <c r="K9073" i="1" s="1"/>
  <c r="J9074" i="1"/>
  <c r="K9074" i="1" s="1"/>
  <c r="J9075" i="1"/>
  <c r="K9075" i="1" s="1"/>
  <c r="J9076" i="1"/>
  <c r="K9076" i="1" s="1"/>
  <c r="J9077" i="1"/>
  <c r="K9077" i="1" s="1"/>
  <c r="J9078" i="1"/>
  <c r="K9078" i="1" s="1"/>
  <c r="J9083" i="1"/>
  <c r="K9083" i="1" s="1"/>
  <c r="J9085" i="1"/>
  <c r="K9085" i="1" s="1"/>
  <c r="J9086" i="1"/>
  <c r="K9086" i="1" s="1"/>
  <c r="J9087" i="1"/>
  <c r="K9087" i="1" s="1"/>
  <c r="J9088" i="1"/>
  <c r="K9088" i="1" s="1"/>
  <c r="J9089" i="1"/>
  <c r="K9089" i="1" s="1"/>
  <c r="J9090" i="1"/>
  <c r="K9090" i="1" s="1"/>
  <c r="J9096" i="1"/>
  <c r="K9096" i="1" s="1"/>
  <c r="J9097" i="1"/>
  <c r="K9097" i="1" s="1"/>
  <c r="J9098" i="1"/>
  <c r="K9098" i="1" s="1"/>
  <c r="J9099" i="1"/>
  <c r="K9099" i="1" s="1"/>
  <c r="J9100" i="1"/>
  <c r="K9100" i="1" s="1"/>
  <c r="J9101" i="1"/>
  <c r="K9101" i="1" s="1"/>
  <c r="J9102" i="1"/>
  <c r="K9102" i="1" s="1"/>
  <c r="J9108" i="1"/>
  <c r="K9108" i="1" s="1"/>
  <c r="J9109" i="1"/>
  <c r="K9109" i="1" s="1"/>
  <c r="J9110" i="1"/>
  <c r="K9110" i="1" s="1"/>
  <c r="J9111" i="1"/>
  <c r="K9111" i="1" s="1"/>
  <c r="J9112" i="1"/>
  <c r="K9112" i="1" s="1"/>
  <c r="J9113" i="1"/>
  <c r="K9113" i="1" s="1"/>
  <c r="J9114" i="1"/>
  <c r="K9114" i="1" s="1"/>
  <c r="J9120" i="1"/>
  <c r="K9120" i="1" s="1"/>
  <c r="J9121" i="1"/>
  <c r="K9121" i="1" s="1"/>
  <c r="J9122" i="1"/>
  <c r="K9122" i="1" s="1"/>
  <c r="J9123" i="1"/>
  <c r="K9123" i="1" s="1"/>
  <c r="J9124" i="1"/>
  <c r="K9124" i="1" s="1"/>
  <c r="J9125" i="1"/>
  <c r="K9125" i="1" s="1"/>
  <c r="J9126" i="1"/>
  <c r="K9126" i="1" s="1"/>
  <c r="J9131" i="1"/>
  <c r="K9131" i="1" s="1"/>
  <c r="J9132" i="1"/>
  <c r="K9132" i="1" s="1"/>
  <c r="J9133" i="1"/>
  <c r="K9133" i="1" s="1"/>
  <c r="J9134" i="1"/>
  <c r="K9134" i="1" s="1"/>
  <c r="J9135" i="1"/>
  <c r="K9135" i="1" s="1"/>
  <c r="J9136" i="1"/>
  <c r="K9136" i="1" s="1"/>
  <c r="J9137" i="1"/>
  <c r="K9137" i="1" s="1"/>
  <c r="J9138" i="1"/>
  <c r="K9138" i="1" s="1"/>
  <c r="J9144" i="1"/>
  <c r="K9144" i="1" s="1"/>
  <c r="J9145" i="1"/>
  <c r="K9145" i="1" s="1"/>
  <c r="J9146" i="1"/>
  <c r="K9146" i="1" s="1"/>
  <c r="J9147" i="1"/>
  <c r="K9147" i="1" s="1"/>
  <c r="J9148" i="1"/>
  <c r="K9148" i="1" s="1"/>
  <c r="J9149" i="1"/>
  <c r="K9149" i="1" s="1"/>
  <c r="J9150" i="1"/>
  <c r="K9150" i="1" s="1"/>
  <c r="J9156" i="1"/>
  <c r="K9156" i="1" s="1"/>
  <c r="J9157" i="1"/>
  <c r="K9157" i="1" s="1"/>
  <c r="J9158" i="1"/>
  <c r="K9158" i="1" s="1"/>
  <c r="J9159" i="1"/>
  <c r="K9159" i="1" s="1"/>
  <c r="J9160" i="1"/>
  <c r="K9160" i="1" s="1"/>
  <c r="J9161" i="1"/>
  <c r="K9161" i="1" s="1"/>
  <c r="J9162" i="1"/>
  <c r="K9162" i="1" s="1"/>
  <c r="J9167" i="1"/>
  <c r="K9167" i="1" s="1"/>
  <c r="J9168" i="1"/>
  <c r="K9168" i="1" s="1"/>
  <c r="J9169" i="1"/>
  <c r="K9169" i="1" s="1"/>
  <c r="J9170" i="1"/>
  <c r="K9170" i="1" s="1"/>
  <c r="J9171" i="1"/>
  <c r="K9171" i="1" s="1"/>
  <c r="J9172" i="1"/>
  <c r="K9172" i="1" s="1"/>
  <c r="J9173" i="1"/>
  <c r="K9173" i="1" s="1"/>
  <c r="J9174" i="1"/>
  <c r="K9174" i="1" s="1"/>
  <c r="J9180" i="1"/>
  <c r="K9180" i="1" s="1"/>
  <c r="J9181" i="1"/>
  <c r="K9181" i="1" s="1"/>
  <c r="J9182" i="1"/>
  <c r="K9182" i="1" s="1"/>
  <c r="J9183" i="1"/>
  <c r="K9183" i="1" s="1"/>
  <c r="J9184" i="1"/>
  <c r="K9184" i="1" s="1"/>
  <c r="J9185" i="1"/>
  <c r="K9185" i="1" s="1"/>
  <c r="J9186" i="1"/>
  <c r="K9186" i="1" s="1"/>
  <c r="J9192" i="1"/>
  <c r="K9192" i="1" s="1"/>
  <c r="J9193" i="1"/>
  <c r="K9193" i="1" s="1"/>
  <c r="J9194" i="1"/>
  <c r="K9194" i="1" s="1"/>
  <c r="J9195" i="1"/>
  <c r="K9195" i="1" s="1"/>
  <c r="J9196" i="1"/>
  <c r="K9196" i="1" s="1"/>
  <c r="J9197" i="1"/>
  <c r="K9197" i="1" s="1"/>
  <c r="J9198" i="1"/>
  <c r="K9198" i="1" s="1"/>
  <c r="J9203" i="1"/>
  <c r="K9203" i="1" s="1"/>
  <c r="J9204" i="1"/>
  <c r="K9204" i="1" s="1"/>
  <c r="J9205" i="1"/>
  <c r="K9205" i="1" s="1"/>
  <c r="J9206" i="1"/>
  <c r="K9206" i="1" s="1"/>
  <c r="J9207" i="1"/>
  <c r="K9207" i="1" s="1"/>
  <c r="J9208" i="1"/>
  <c r="K9208" i="1" s="1"/>
  <c r="J9209" i="1"/>
  <c r="K9209" i="1" s="1"/>
  <c r="J9210" i="1"/>
  <c r="K9210" i="1" s="1"/>
  <c r="J9216" i="1"/>
  <c r="K9216" i="1" s="1"/>
  <c r="J9217" i="1"/>
  <c r="K9217" i="1" s="1"/>
  <c r="J9218" i="1"/>
  <c r="K9218" i="1" s="1"/>
  <c r="J9219" i="1"/>
  <c r="K9219" i="1" s="1"/>
  <c r="J9220" i="1"/>
  <c r="K9220" i="1" s="1"/>
  <c r="J9221" i="1"/>
  <c r="K9221" i="1" s="1"/>
  <c r="J9222" i="1"/>
  <c r="K9222" i="1" s="1"/>
  <c r="J9228" i="1"/>
  <c r="K9228" i="1" s="1"/>
  <c r="J9229" i="1"/>
  <c r="K9229" i="1" s="1"/>
  <c r="J9230" i="1"/>
  <c r="K9230" i="1" s="1"/>
  <c r="J9231" i="1"/>
  <c r="K9231" i="1" s="1"/>
  <c r="J9232" i="1"/>
  <c r="K9232" i="1" s="1"/>
  <c r="J9233" i="1"/>
  <c r="K9233" i="1" s="1"/>
  <c r="J9234" i="1"/>
  <c r="K9234" i="1" s="1"/>
  <c r="J9239" i="1"/>
  <c r="K9239" i="1" s="1"/>
  <c r="J9240" i="1"/>
  <c r="K9240" i="1" s="1"/>
  <c r="J9241" i="1"/>
  <c r="K9241" i="1" s="1"/>
  <c r="J9242" i="1"/>
  <c r="K9242" i="1" s="1"/>
  <c r="J9243" i="1"/>
  <c r="K9243" i="1" s="1"/>
  <c r="J9244" i="1"/>
  <c r="K9244" i="1" s="1"/>
  <c r="J9245" i="1"/>
  <c r="K9245" i="1" s="1"/>
  <c r="J9246" i="1"/>
  <c r="K9246" i="1" s="1"/>
  <c r="J9252" i="1"/>
  <c r="K9252" i="1" s="1"/>
  <c r="J9253" i="1"/>
  <c r="K9253" i="1" s="1"/>
  <c r="J9254" i="1"/>
  <c r="K9254" i="1" s="1"/>
  <c r="J9255" i="1"/>
  <c r="K9255" i="1" s="1"/>
  <c r="J9256" i="1"/>
  <c r="K9256" i="1" s="1"/>
  <c r="J9257" i="1"/>
  <c r="K9257" i="1" s="1"/>
  <c r="J9258" i="1"/>
  <c r="K9258" i="1" s="1"/>
  <c r="J9264" i="1"/>
  <c r="K9264" i="1" s="1"/>
  <c r="J9265" i="1"/>
  <c r="K9265" i="1" s="1"/>
  <c r="J9266" i="1"/>
  <c r="K9266" i="1" s="1"/>
  <c r="J9267" i="1"/>
  <c r="K9267" i="1" s="1"/>
  <c r="J9268" i="1"/>
  <c r="K9268" i="1" s="1"/>
  <c r="J9269" i="1"/>
  <c r="K9269" i="1" s="1"/>
  <c r="J9270" i="1"/>
  <c r="K9270" i="1" s="1"/>
  <c r="J9275" i="1"/>
  <c r="K9275" i="1" s="1"/>
  <c r="J9276" i="1"/>
  <c r="K9276" i="1" s="1"/>
  <c r="J9277" i="1"/>
  <c r="K9277" i="1" s="1"/>
  <c r="J9278" i="1"/>
  <c r="K9278" i="1" s="1"/>
  <c r="J9279" i="1"/>
  <c r="K9279" i="1" s="1"/>
  <c r="J9280" i="1"/>
  <c r="K9280" i="1" s="1"/>
  <c r="J9281" i="1"/>
  <c r="K9281" i="1" s="1"/>
  <c r="J9282" i="1"/>
  <c r="K9282" i="1" s="1"/>
  <c r="J9288" i="1"/>
  <c r="K9288" i="1" s="1"/>
  <c r="J9289" i="1"/>
  <c r="K9289" i="1" s="1"/>
  <c r="J9290" i="1"/>
  <c r="K9290" i="1" s="1"/>
  <c r="J9291" i="1"/>
  <c r="K9291" i="1" s="1"/>
  <c r="J9292" i="1"/>
  <c r="K9292" i="1" s="1"/>
  <c r="J9293" i="1"/>
  <c r="K9293" i="1" s="1"/>
  <c r="J9294" i="1"/>
  <c r="K9294" i="1" s="1"/>
  <c r="J9300" i="1"/>
  <c r="K9300" i="1" s="1"/>
  <c r="J9301" i="1"/>
  <c r="K9301" i="1" s="1"/>
  <c r="J9302" i="1"/>
  <c r="K9302" i="1" s="1"/>
  <c r="J9303" i="1"/>
  <c r="K9303" i="1" s="1"/>
  <c r="J9304" i="1"/>
  <c r="K9304" i="1" s="1"/>
  <c r="J9305" i="1"/>
  <c r="K9305" i="1" s="1"/>
  <c r="J9306" i="1"/>
  <c r="K9306" i="1" s="1"/>
  <c r="J9311" i="1"/>
  <c r="K9311" i="1" s="1"/>
  <c r="J9312" i="1"/>
  <c r="K9312" i="1" s="1"/>
  <c r="J9313" i="1"/>
  <c r="K9313" i="1" s="1"/>
  <c r="J9314" i="1"/>
  <c r="K9314" i="1" s="1"/>
  <c r="J9315" i="1"/>
  <c r="K9315" i="1" s="1"/>
  <c r="J9316" i="1"/>
  <c r="K9316" i="1" s="1"/>
  <c r="J9317" i="1"/>
  <c r="K9317" i="1" s="1"/>
  <c r="J9318" i="1"/>
  <c r="K9318" i="1" s="1"/>
  <c r="J9324" i="1"/>
  <c r="K9324" i="1" s="1"/>
  <c r="J9325" i="1"/>
  <c r="K9325" i="1" s="1"/>
  <c r="J9326" i="1"/>
  <c r="K9326" i="1" s="1"/>
  <c r="J9327" i="1"/>
  <c r="K9327" i="1" s="1"/>
  <c r="J9328" i="1"/>
  <c r="K9328" i="1" s="1"/>
  <c r="J9329" i="1"/>
  <c r="K9329" i="1" s="1"/>
  <c r="J9330" i="1"/>
  <c r="K9330" i="1" s="1"/>
  <c r="J9336" i="1"/>
  <c r="K9336" i="1" s="1"/>
  <c r="J9337" i="1"/>
  <c r="K9337" i="1" s="1"/>
  <c r="J9338" i="1"/>
  <c r="K9338" i="1" s="1"/>
  <c r="J9339" i="1"/>
  <c r="K9339" i="1" s="1"/>
  <c r="J9340" i="1"/>
  <c r="K9340" i="1" s="1"/>
  <c r="J9341" i="1"/>
  <c r="K9341" i="1" s="1"/>
  <c r="J9342" i="1"/>
  <c r="K9342" i="1" s="1"/>
  <c r="J9347" i="1"/>
  <c r="K9347" i="1" s="1"/>
  <c r="J9348" i="1"/>
  <c r="K9348" i="1" s="1"/>
  <c r="J9349" i="1"/>
  <c r="K9349" i="1" s="1"/>
  <c r="J9350" i="1"/>
  <c r="K9350" i="1" s="1"/>
  <c r="J9351" i="1"/>
  <c r="K9351" i="1" s="1"/>
  <c r="J9352" i="1"/>
  <c r="K9352" i="1" s="1"/>
  <c r="J9353" i="1"/>
  <c r="K9353" i="1" s="1"/>
  <c r="J9354" i="1"/>
  <c r="K9354" i="1" s="1"/>
  <c r="J9360" i="1"/>
  <c r="K9360" i="1" s="1"/>
  <c r="J9361" i="1"/>
  <c r="K9361" i="1" s="1"/>
  <c r="J9362" i="1"/>
  <c r="K9362" i="1" s="1"/>
  <c r="J9363" i="1"/>
  <c r="K9363" i="1" s="1"/>
  <c r="J9364" i="1"/>
  <c r="K9364" i="1" s="1"/>
  <c r="J9365" i="1"/>
  <c r="K9365" i="1" s="1"/>
  <c r="J9366" i="1"/>
  <c r="K9366" i="1" s="1"/>
  <c r="J9372" i="1"/>
  <c r="K9372" i="1" s="1"/>
  <c r="J9373" i="1"/>
  <c r="K9373" i="1" s="1"/>
  <c r="J9374" i="1"/>
  <c r="K9374" i="1" s="1"/>
  <c r="J9375" i="1"/>
  <c r="K9375" i="1" s="1"/>
  <c r="J9376" i="1"/>
  <c r="K9376" i="1" s="1"/>
  <c r="J9377" i="1"/>
  <c r="K9377" i="1" s="1"/>
  <c r="J9378" i="1"/>
  <c r="K9378" i="1" s="1"/>
  <c r="J9383" i="1"/>
  <c r="K9383" i="1" s="1"/>
  <c r="J9384" i="1"/>
  <c r="K9384" i="1" s="1"/>
  <c r="J9385" i="1"/>
  <c r="K9385" i="1" s="1"/>
  <c r="J9386" i="1"/>
  <c r="K9386" i="1" s="1"/>
  <c r="J9387" i="1"/>
  <c r="K9387" i="1" s="1"/>
  <c r="J9388" i="1"/>
  <c r="K9388" i="1" s="1"/>
  <c r="J9389" i="1"/>
  <c r="K9389" i="1" s="1"/>
  <c r="J9390" i="1"/>
  <c r="K9390" i="1" s="1"/>
  <c r="J9396" i="1"/>
  <c r="K9396" i="1" s="1"/>
  <c r="J9397" i="1"/>
  <c r="K9397" i="1" s="1"/>
  <c r="J9398" i="1"/>
  <c r="K9398" i="1" s="1"/>
  <c r="J9399" i="1"/>
  <c r="K9399" i="1" s="1"/>
  <c r="J9400" i="1"/>
  <c r="K9400" i="1" s="1"/>
  <c r="J9401" i="1"/>
  <c r="K9401" i="1" s="1"/>
  <c r="J9402" i="1"/>
  <c r="K9402" i="1" s="1"/>
  <c r="J9408" i="1"/>
  <c r="K9408" i="1" s="1"/>
  <c r="J9409" i="1"/>
  <c r="K9409" i="1" s="1"/>
  <c r="J9410" i="1"/>
  <c r="K9410" i="1" s="1"/>
  <c r="J9411" i="1"/>
  <c r="K9411" i="1" s="1"/>
  <c r="J9412" i="1"/>
  <c r="K9412" i="1" s="1"/>
  <c r="J9413" i="1"/>
  <c r="K9413" i="1" s="1"/>
  <c r="J9414" i="1"/>
  <c r="K9414" i="1" s="1"/>
  <c r="J9419" i="1"/>
  <c r="K9419" i="1" s="1"/>
  <c r="J9420" i="1"/>
  <c r="K9420" i="1" s="1"/>
  <c r="J9421" i="1"/>
  <c r="K9421" i="1" s="1"/>
  <c r="J9422" i="1"/>
  <c r="K9422" i="1" s="1"/>
  <c r="J9423" i="1"/>
  <c r="K9423" i="1" s="1"/>
  <c r="J9424" i="1"/>
  <c r="K9424" i="1" s="1"/>
  <c r="J9425" i="1"/>
  <c r="K9425" i="1" s="1"/>
  <c r="J9426" i="1"/>
  <c r="K9426" i="1" s="1"/>
  <c r="J9432" i="1"/>
  <c r="K9432" i="1" s="1"/>
  <c r="J9433" i="1"/>
  <c r="K9433" i="1" s="1"/>
  <c r="J9434" i="1"/>
  <c r="K9434" i="1" s="1"/>
  <c r="J9435" i="1"/>
  <c r="K9435" i="1" s="1"/>
  <c r="J9436" i="1"/>
  <c r="K9436" i="1" s="1"/>
  <c r="J9437" i="1"/>
  <c r="K9437" i="1" s="1"/>
  <c r="J9438" i="1"/>
  <c r="K9438" i="1" s="1"/>
  <c r="J9444" i="1"/>
  <c r="K9444" i="1" s="1"/>
  <c r="J9445" i="1"/>
  <c r="K9445" i="1" s="1"/>
  <c r="J9446" i="1"/>
  <c r="K9446" i="1" s="1"/>
  <c r="J9447" i="1"/>
  <c r="K9447" i="1" s="1"/>
  <c r="J9448" i="1"/>
  <c r="K9448" i="1" s="1"/>
  <c r="J9449" i="1"/>
  <c r="K9449" i="1" s="1"/>
  <c r="J9450" i="1"/>
  <c r="K9450" i="1" s="1"/>
  <c r="J9455" i="1"/>
  <c r="K9455" i="1" s="1"/>
  <c r="J9456" i="1"/>
  <c r="K9456" i="1" s="1"/>
  <c r="J9457" i="1"/>
  <c r="K9457" i="1" s="1"/>
  <c r="J9458" i="1"/>
  <c r="K9458" i="1" s="1"/>
  <c r="J9459" i="1"/>
  <c r="K9459" i="1" s="1"/>
  <c r="J9460" i="1"/>
  <c r="K9460" i="1" s="1"/>
  <c r="J9461" i="1"/>
  <c r="K9461" i="1" s="1"/>
  <c r="J9462" i="1"/>
  <c r="K9462" i="1" s="1"/>
  <c r="J9468" i="1"/>
  <c r="K9468" i="1" s="1"/>
  <c r="J9469" i="1"/>
  <c r="K9469" i="1" s="1"/>
  <c r="J9470" i="1"/>
  <c r="K9470" i="1" s="1"/>
  <c r="J9471" i="1"/>
  <c r="K9471" i="1" s="1"/>
  <c r="J9472" i="1"/>
  <c r="K9472" i="1" s="1"/>
  <c r="J9473" i="1"/>
  <c r="K9473" i="1" s="1"/>
  <c r="J9474" i="1"/>
  <c r="K9474" i="1" s="1"/>
  <c r="J9480" i="1"/>
  <c r="K9480" i="1" s="1"/>
  <c r="J9481" i="1"/>
  <c r="K9481" i="1" s="1"/>
  <c r="J9482" i="1"/>
  <c r="K9482" i="1" s="1"/>
  <c r="J9483" i="1"/>
  <c r="K9483" i="1" s="1"/>
  <c r="J9484" i="1"/>
  <c r="K9484" i="1" s="1"/>
  <c r="J9485" i="1"/>
  <c r="K9485" i="1" s="1"/>
  <c r="J9486" i="1"/>
  <c r="K9486" i="1" s="1"/>
  <c r="J9491" i="1"/>
  <c r="K9491" i="1" s="1"/>
  <c r="J9492" i="1"/>
  <c r="K9492" i="1" s="1"/>
  <c r="J9493" i="1"/>
  <c r="K9493" i="1" s="1"/>
  <c r="J9494" i="1"/>
  <c r="K9494" i="1" s="1"/>
  <c r="J9495" i="1"/>
  <c r="K9495" i="1" s="1"/>
  <c r="J9496" i="1"/>
  <c r="K9496" i="1" s="1"/>
  <c r="J9497" i="1"/>
  <c r="K9497" i="1" s="1"/>
  <c r="J9498" i="1"/>
  <c r="K9498" i="1" s="1"/>
  <c r="J9504" i="1"/>
  <c r="K9504" i="1" s="1"/>
  <c r="J9505" i="1"/>
  <c r="K9505" i="1" s="1"/>
  <c r="J9506" i="1"/>
  <c r="K9506" i="1" s="1"/>
  <c r="J9507" i="1"/>
  <c r="K9507" i="1" s="1"/>
  <c r="J9508" i="1"/>
  <c r="K9508" i="1" s="1"/>
  <c r="J9509" i="1"/>
  <c r="K9509" i="1" s="1"/>
  <c r="J9510" i="1"/>
  <c r="K9510" i="1" s="1"/>
  <c r="J9516" i="1"/>
  <c r="K9516" i="1" s="1"/>
  <c r="J9517" i="1"/>
  <c r="K9517" i="1" s="1"/>
  <c r="J9518" i="1"/>
  <c r="K9518" i="1" s="1"/>
  <c r="J9519" i="1"/>
  <c r="K9519" i="1" s="1"/>
  <c r="J9520" i="1"/>
  <c r="K9520" i="1" s="1"/>
  <c r="J9521" i="1"/>
  <c r="K9521" i="1" s="1"/>
  <c r="J9522" i="1"/>
  <c r="K9522" i="1" s="1"/>
  <c r="J9527" i="1"/>
  <c r="K9527" i="1" s="1"/>
  <c r="J9528" i="1"/>
  <c r="K9528" i="1" s="1"/>
  <c r="J9529" i="1"/>
  <c r="K9529" i="1" s="1"/>
  <c r="J9530" i="1"/>
  <c r="K9530" i="1" s="1"/>
  <c r="J9531" i="1"/>
  <c r="K9531" i="1" s="1"/>
  <c r="J9532" i="1"/>
  <c r="K9532" i="1" s="1"/>
  <c r="J9533" i="1"/>
  <c r="K9533" i="1" s="1"/>
  <c r="J9534" i="1"/>
  <c r="K9534" i="1" s="1"/>
  <c r="J9540" i="1"/>
  <c r="K9540" i="1" s="1"/>
  <c r="J9541" i="1"/>
  <c r="K9541" i="1" s="1"/>
  <c r="J9542" i="1"/>
  <c r="K9542" i="1" s="1"/>
  <c r="J9543" i="1"/>
  <c r="K9543" i="1" s="1"/>
  <c r="J9544" i="1"/>
  <c r="K9544" i="1" s="1"/>
  <c r="J9545" i="1"/>
  <c r="K9545" i="1" s="1"/>
  <c r="J9546" i="1"/>
  <c r="K9546" i="1" s="1"/>
  <c r="J9552" i="1"/>
  <c r="K9552" i="1" s="1"/>
  <c r="J9553" i="1"/>
  <c r="K9553" i="1" s="1"/>
  <c r="J9554" i="1"/>
  <c r="K9554" i="1" s="1"/>
  <c r="J9555" i="1"/>
  <c r="K9555" i="1" s="1"/>
  <c r="J9556" i="1"/>
  <c r="K9556" i="1" s="1"/>
  <c r="J9557" i="1"/>
  <c r="K9557" i="1" s="1"/>
  <c r="J9558" i="1"/>
  <c r="K9558" i="1" s="1"/>
  <c r="J9563" i="1"/>
  <c r="K9563" i="1" s="1"/>
  <c r="J9564" i="1"/>
  <c r="K9564" i="1" s="1"/>
  <c r="J9565" i="1"/>
  <c r="K9565" i="1" s="1"/>
  <c r="J9566" i="1"/>
  <c r="K9566" i="1" s="1"/>
  <c r="J9567" i="1"/>
  <c r="K9567" i="1" s="1"/>
  <c r="J9568" i="1"/>
  <c r="K9568" i="1" s="1"/>
  <c r="J9569" i="1"/>
  <c r="K9569" i="1" s="1"/>
  <c r="J9570" i="1"/>
  <c r="K9570" i="1" s="1"/>
  <c r="J9576" i="1"/>
  <c r="K9576" i="1" s="1"/>
  <c r="J9577" i="1"/>
  <c r="K9577" i="1" s="1"/>
  <c r="J9578" i="1"/>
  <c r="K9578" i="1" s="1"/>
  <c r="J9579" i="1"/>
  <c r="K9579" i="1" s="1"/>
  <c r="J9580" i="1"/>
  <c r="K9580" i="1" s="1"/>
  <c r="J9581" i="1"/>
  <c r="K9581" i="1" s="1"/>
  <c r="J9582" i="1"/>
  <c r="K9582" i="1" s="1"/>
  <c r="J9588" i="1"/>
  <c r="K9588" i="1" s="1"/>
  <c r="J9589" i="1"/>
  <c r="K9589" i="1" s="1"/>
  <c r="J9590" i="1"/>
  <c r="K9590" i="1" s="1"/>
  <c r="J9591" i="1"/>
  <c r="K9591" i="1" s="1"/>
  <c r="J9592" i="1"/>
  <c r="K9592" i="1" s="1"/>
  <c r="J9593" i="1"/>
  <c r="K9593" i="1" s="1"/>
  <c r="J9594" i="1"/>
  <c r="K9594" i="1" s="1"/>
  <c r="J9599" i="1"/>
  <c r="K9599" i="1" s="1"/>
  <c r="J9600" i="1"/>
  <c r="K9600" i="1" s="1"/>
  <c r="J9601" i="1"/>
  <c r="K9601" i="1" s="1"/>
  <c r="J9602" i="1"/>
  <c r="K9602" i="1" s="1"/>
  <c r="J9603" i="1"/>
  <c r="K9603" i="1" s="1"/>
  <c r="J9604" i="1"/>
  <c r="K9604" i="1" s="1"/>
  <c r="J9605" i="1"/>
  <c r="K9605" i="1" s="1"/>
  <c r="J9606" i="1"/>
  <c r="K9606" i="1" s="1"/>
  <c r="J9612" i="1"/>
  <c r="K9612" i="1" s="1"/>
  <c r="J9613" i="1"/>
  <c r="K9613" i="1" s="1"/>
  <c r="J9614" i="1"/>
  <c r="K9614" i="1" s="1"/>
  <c r="J9615" i="1"/>
  <c r="K9615" i="1" s="1"/>
  <c r="J9616" i="1"/>
  <c r="K9616" i="1" s="1"/>
  <c r="J9617" i="1"/>
  <c r="K9617" i="1" s="1"/>
  <c r="J9618" i="1"/>
  <c r="K9618" i="1" s="1"/>
  <c r="J9624" i="1"/>
  <c r="K9624" i="1" s="1"/>
  <c r="J9625" i="1"/>
  <c r="K9625" i="1" s="1"/>
  <c r="J9626" i="1"/>
  <c r="K9626" i="1" s="1"/>
  <c r="J9627" i="1"/>
  <c r="K9627" i="1" s="1"/>
  <c r="J9628" i="1"/>
  <c r="K9628" i="1" s="1"/>
  <c r="J9629" i="1"/>
  <c r="K9629" i="1" s="1"/>
  <c r="J9630" i="1"/>
  <c r="K9630" i="1" s="1"/>
  <c r="J9635" i="1"/>
  <c r="K9635" i="1" s="1"/>
  <c r="J9636" i="1"/>
  <c r="K9636" i="1" s="1"/>
  <c r="J9637" i="1"/>
  <c r="K9637" i="1" s="1"/>
  <c r="J9638" i="1"/>
  <c r="K9638" i="1" s="1"/>
  <c r="J9639" i="1"/>
  <c r="K9639" i="1" s="1"/>
  <c r="J9640" i="1"/>
  <c r="K9640" i="1" s="1"/>
  <c r="J9641" i="1"/>
  <c r="K9641" i="1" s="1"/>
  <c r="J9642" i="1"/>
  <c r="K9642" i="1" s="1"/>
  <c r="J9648" i="1"/>
  <c r="K9648" i="1" s="1"/>
  <c r="J9649" i="1"/>
  <c r="K9649" i="1" s="1"/>
  <c r="J9650" i="1"/>
  <c r="K9650" i="1" s="1"/>
  <c r="J9651" i="1"/>
  <c r="K9651" i="1" s="1"/>
  <c r="J9652" i="1"/>
  <c r="K9652" i="1" s="1"/>
  <c r="J9653" i="1"/>
  <c r="K9653" i="1" s="1"/>
  <c r="J9654" i="1"/>
  <c r="K9654" i="1" s="1"/>
  <c r="J9660" i="1"/>
  <c r="K9660" i="1" s="1"/>
  <c r="J9661" i="1"/>
  <c r="K9661" i="1" s="1"/>
  <c r="J9662" i="1"/>
  <c r="K9662" i="1" s="1"/>
  <c r="J9663" i="1"/>
  <c r="K9663" i="1" s="1"/>
  <c r="J9664" i="1"/>
  <c r="K9664" i="1" s="1"/>
  <c r="J9665" i="1"/>
  <c r="K9665" i="1" s="1"/>
  <c r="J9666" i="1"/>
  <c r="K9666" i="1" s="1"/>
  <c r="J9671" i="1"/>
  <c r="K9671" i="1" s="1"/>
  <c r="J9672" i="1"/>
  <c r="K9672" i="1" s="1"/>
  <c r="J9673" i="1"/>
  <c r="K9673" i="1" s="1"/>
  <c r="J9674" i="1"/>
  <c r="K9674" i="1" s="1"/>
  <c r="J9675" i="1"/>
  <c r="K9675" i="1" s="1"/>
  <c r="J9676" i="1"/>
  <c r="K9676" i="1" s="1"/>
  <c r="J9677" i="1"/>
  <c r="K9677" i="1" s="1"/>
  <c r="J9678" i="1"/>
  <c r="K9678" i="1" s="1"/>
  <c r="J9684" i="1"/>
  <c r="K9684" i="1" s="1"/>
  <c r="J9685" i="1"/>
  <c r="K9685" i="1" s="1"/>
  <c r="J9686" i="1"/>
  <c r="K9686" i="1" s="1"/>
  <c r="J9687" i="1"/>
  <c r="K9687" i="1" s="1"/>
  <c r="J9688" i="1"/>
  <c r="K9688" i="1" s="1"/>
  <c r="J9689" i="1"/>
  <c r="K9689" i="1" s="1"/>
  <c r="J9690" i="1"/>
  <c r="K9690" i="1" s="1"/>
  <c r="J9696" i="1"/>
  <c r="K9696" i="1" s="1"/>
  <c r="J9697" i="1"/>
  <c r="K9697" i="1" s="1"/>
  <c r="J9698" i="1"/>
  <c r="K9698" i="1" s="1"/>
  <c r="J9699" i="1"/>
  <c r="K9699" i="1" s="1"/>
  <c r="J9700" i="1"/>
  <c r="K9700" i="1" s="1"/>
  <c r="J9701" i="1"/>
  <c r="K9701" i="1" s="1"/>
  <c r="J9702" i="1"/>
  <c r="K9702" i="1" s="1"/>
  <c r="J9707" i="1"/>
  <c r="K9707" i="1" s="1"/>
  <c r="J9708" i="1"/>
  <c r="K9708" i="1" s="1"/>
  <c r="J9709" i="1"/>
  <c r="K9709" i="1" s="1"/>
  <c r="J9710" i="1"/>
  <c r="K9710" i="1" s="1"/>
  <c r="J9711" i="1"/>
  <c r="K9711" i="1" s="1"/>
  <c r="J9712" i="1"/>
  <c r="K9712" i="1" s="1"/>
  <c r="J9713" i="1"/>
  <c r="K9713" i="1" s="1"/>
  <c r="J9714" i="1"/>
  <c r="K9714" i="1" s="1"/>
  <c r="J9720" i="1"/>
  <c r="K9720" i="1" s="1"/>
  <c r="J9721" i="1"/>
  <c r="K9721" i="1" s="1"/>
  <c r="J9722" i="1"/>
  <c r="K9722" i="1" s="1"/>
  <c r="J9723" i="1"/>
  <c r="K9723" i="1" s="1"/>
  <c r="J9724" i="1"/>
  <c r="K9724" i="1" s="1"/>
  <c r="J9725" i="1"/>
  <c r="K9725" i="1" s="1"/>
  <c r="J9726" i="1"/>
  <c r="K9726" i="1" s="1"/>
  <c r="J9732" i="1"/>
  <c r="K9732" i="1" s="1"/>
  <c r="J9733" i="1"/>
  <c r="K9733" i="1" s="1"/>
  <c r="J9734" i="1"/>
  <c r="K9734" i="1" s="1"/>
  <c r="J9735" i="1"/>
  <c r="K9735" i="1" s="1"/>
  <c r="J9736" i="1"/>
  <c r="K9736" i="1" s="1"/>
  <c r="J9737" i="1"/>
  <c r="K9737" i="1" s="1"/>
  <c r="J9738" i="1"/>
  <c r="K9738" i="1" s="1"/>
  <c r="J9743" i="1"/>
  <c r="K9743" i="1" s="1"/>
  <c r="J9744" i="1"/>
  <c r="K9744" i="1" s="1"/>
  <c r="J9745" i="1"/>
  <c r="K9745" i="1" s="1"/>
  <c r="J9746" i="1"/>
  <c r="K9746" i="1" s="1"/>
  <c r="J9747" i="1"/>
  <c r="K9747" i="1" s="1"/>
  <c r="J9748" i="1"/>
  <c r="K9748" i="1" s="1"/>
  <c r="J9749" i="1"/>
  <c r="K9749" i="1" s="1"/>
  <c r="J9750" i="1"/>
  <c r="K9750" i="1" s="1"/>
  <c r="J9756" i="1"/>
  <c r="K9756" i="1" s="1"/>
  <c r="J9757" i="1"/>
  <c r="K9757" i="1" s="1"/>
  <c r="J9758" i="1"/>
  <c r="K9758" i="1" s="1"/>
  <c r="J9759" i="1"/>
  <c r="K9759" i="1" s="1"/>
  <c r="J9760" i="1"/>
  <c r="K9760" i="1" s="1"/>
  <c r="J9761" i="1"/>
  <c r="K9761" i="1" s="1"/>
  <c r="J9762" i="1"/>
  <c r="K9762" i="1" s="1"/>
  <c r="J9768" i="1"/>
  <c r="K9768" i="1" s="1"/>
  <c r="J9769" i="1"/>
  <c r="K9769" i="1" s="1"/>
  <c r="J9770" i="1"/>
  <c r="K9770" i="1" s="1"/>
  <c r="J9771" i="1"/>
  <c r="K9771" i="1" s="1"/>
  <c r="J9772" i="1"/>
  <c r="K9772" i="1" s="1"/>
  <c r="J9773" i="1"/>
  <c r="K9773" i="1" s="1"/>
  <c r="J9774" i="1"/>
  <c r="K9774" i="1" s="1"/>
  <c r="J9779" i="1"/>
  <c r="K9779" i="1" s="1"/>
  <c r="J9780" i="1"/>
  <c r="K9780" i="1" s="1"/>
  <c r="J9781" i="1"/>
  <c r="K9781" i="1" s="1"/>
  <c r="J9782" i="1"/>
  <c r="K9782" i="1" s="1"/>
  <c r="J9783" i="1"/>
  <c r="K9783" i="1" s="1"/>
  <c r="J9784" i="1"/>
  <c r="K9784" i="1" s="1"/>
  <c r="J9785" i="1"/>
  <c r="K9785" i="1" s="1"/>
  <c r="J9786" i="1"/>
  <c r="K9786" i="1" s="1"/>
  <c r="J9792" i="1"/>
  <c r="K9792" i="1" s="1"/>
  <c r="J9793" i="1"/>
  <c r="K9793" i="1" s="1"/>
  <c r="J9794" i="1"/>
  <c r="K9794" i="1" s="1"/>
  <c r="J9795" i="1"/>
  <c r="K9795" i="1" s="1"/>
  <c r="J9796" i="1"/>
  <c r="K9796" i="1" s="1"/>
  <c r="J9797" i="1"/>
  <c r="K9797" i="1" s="1"/>
  <c r="J9798" i="1"/>
  <c r="K9798" i="1" s="1"/>
  <c r="J9804" i="1"/>
  <c r="K9804" i="1" s="1"/>
  <c r="J9805" i="1"/>
  <c r="K9805" i="1" s="1"/>
  <c r="J9806" i="1"/>
  <c r="K9806" i="1" s="1"/>
  <c r="J9807" i="1"/>
  <c r="K9807" i="1" s="1"/>
  <c r="J9808" i="1"/>
  <c r="K9808" i="1" s="1"/>
  <c r="J9809" i="1"/>
  <c r="K9809" i="1" s="1"/>
  <c r="J9810" i="1"/>
  <c r="K9810" i="1" s="1"/>
  <c r="J9815" i="1"/>
  <c r="K9815" i="1" s="1"/>
  <c r="J9816" i="1"/>
  <c r="K9816" i="1" s="1"/>
  <c r="J9817" i="1"/>
  <c r="K9817" i="1" s="1"/>
  <c r="J9818" i="1"/>
  <c r="K9818" i="1" s="1"/>
  <c r="J9819" i="1"/>
  <c r="K9819" i="1" s="1"/>
  <c r="J9820" i="1"/>
  <c r="K9820" i="1" s="1"/>
  <c r="J9821" i="1"/>
  <c r="K9821" i="1" s="1"/>
  <c r="J9822" i="1"/>
  <c r="K9822" i="1" s="1"/>
  <c r="J9828" i="1"/>
  <c r="K9828" i="1" s="1"/>
  <c r="J9829" i="1"/>
  <c r="K9829" i="1" s="1"/>
  <c r="J9830" i="1"/>
  <c r="K9830" i="1" s="1"/>
  <c r="J9831" i="1"/>
  <c r="K9831" i="1" s="1"/>
  <c r="J9832" i="1"/>
  <c r="K9832" i="1" s="1"/>
  <c r="J9833" i="1"/>
  <c r="K9833" i="1" s="1"/>
  <c r="J9834" i="1"/>
  <c r="K9834" i="1" s="1"/>
  <c r="J9840" i="1"/>
  <c r="K9840" i="1" s="1"/>
  <c r="J9841" i="1"/>
  <c r="K9841" i="1" s="1"/>
  <c r="J9842" i="1"/>
  <c r="K9842" i="1" s="1"/>
  <c r="J9843" i="1"/>
  <c r="K9843" i="1" s="1"/>
  <c r="J9844" i="1"/>
  <c r="K9844" i="1" s="1"/>
  <c r="J9845" i="1"/>
  <c r="K9845" i="1" s="1"/>
  <c r="J9846" i="1"/>
  <c r="K9846" i="1" s="1"/>
  <c r="J9851" i="1"/>
  <c r="K9851" i="1" s="1"/>
  <c r="J9852" i="1"/>
  <c r="K9852" i="1" s="1"/>
  <c r="J9853" i="1"/>
  <c r="K9853" i="1" s="1"/>
  <c r="J9854" i="1"/>
  <c r="K9854" i="1" s="1"/>
  <c r="J9855" i="1"/>
  <c r="K9855" i="1" s="1"/>
  <c r="J9856" i="1"/>
  <c r="K9856" i="1" s="1"/>
  <c r="J9857" i="1"/>
  <c r="K9857" i="1" s="1"/>
  <c r="J9858" i="1"/>
  <c r="K9858" i="1" s="1"/>
  <c r="J9864" i="1"/>
  <c r="K9864" i="1" s="1"/>
  <c r="J9865" i="1"/>
  <c r="K9865" i="1" s="1"/>
  <c r="J9866" i="1"/>
  <c r="K9866" i="1" s="1"/>
  <c r="J9867" i="1"/>
  <c r="K9867" i="1" s="1"/>
  <c r="J9868" i="1"/>
  <c r="K9868" i="1" s="1"/>
  <c r="J9869" i="1"/>
  <c r="K9869" i="1" s="1"/>
  <c r="J9870" i="1"/>
  <c r="K9870" i="1" s="1"/>
  <c r="J9876" i="1"/>
  <c r="K9876" i="1" s="1"/>
  <c r="J9877" i="1"/>
  <c r="K9877" i="1" s="1"/>
  <c r="J9878" i="1"/>
  <c r="K9878" i="1" s="1"/>
  <c r="J9879" i="1"/>
  <c r="K9879" i="1" s="1"/>
  <c r="J9880" i="1"/>
  <c r="K9880" i="1" s="1"/>
  <c r="J9881" i="1"/>
  <c r="K9881" i="1" s="1"/>
  <c r="J9882" i="1"/>
  <c r="K9882" i="1" s="1"/>
  <c r="J9887" i="1"/>
  <c r="K9887" i="1" s="1"/>
  <c r="J9888" i="1"/>
  <c r="K9888" i="1" s="1"/>
  <c r="J9889" i="1"/>
  <c r="K9889" i="1" s="1"/>
  <c r="J9890" i="1"/>
  <c r="K9890" i="1" s="1"/>
  <c r="J9891" i="1"/>
  <c r="K9891" i="1" s="1"/>
  <c r="J9892" i="1"/>
  <c r="K9892" i="1" s="1"/>
  <c r="J9893" i="1"/>
  <c r="K9893" i="1" s="1"/>
  <c r="J9894" i="1"/>
  <c r="K9894" i="1" s="1"/>
  <c r="J9900" i="1"/>
  <c r="K9900" i="1" s="1"/>
  <c r="J9901" i="1"/>
  <c r="K9901" i="1" s="1"/>
  <c r="J9902" i="1"/>
  <c r="K9902" i="1" s="1"/>
  <c r="J9903" i="1"/>
  <c r="K9903" i="1" s="1"/>
  <c r="J9904" i="1"/>
  <c r="K9904" i="1" s="1"/>
  <c r="J9905" i="1"/>
  <c r="K9905" i="1" s="1"/>
  <c r="J9906" i="1"/>
  <c r="K9906" i="1" s="1"/>
  <c r="J9912" i="1"/>
  <c r="K9912" i="1" s="1"/>
  <c r="J9913" i="1"/>
  <c r="K9913" i="1" s="1"/>
  <c r="J9914" i="1"/>
  <c r="K9914" i="1" s="1"/>
  <c r="J9915" i="1"/>
  <c r="K9915" i="1" s="1"/>
  <c r="J9916" i="1"/>
  <c r="K9916" i="1" s="1"/>
  <c r="J9917" i="1"/>
  <c r="K9917" i="1" s="1"/>
  <c r="J9918" i="1"/>
  <c r="K9918" i="1" s="1"/>
  <c r="J9923" i="1"/>
  <c r="K9923" i="1" s="1"/>
  <c r="J9924" i="1"/>
  <c r="K9924" i="1" s="1"/>
  <c r="J9925" i="1"/>
  <c r="K9925" i="1" s="1"/>
  <c r="J9926" i="1"/>
  <c r="K9926" i="1" s="1"/>
  <c r="J9927" i="1"/>
  <c r="K9927" i="1" s="1"/>
  <c r="J9928" i="1"/>
  <c r="K9928" i="1" s="1"/>
  <c r="J9929" i="1"/>
  <c r="K9929" i="1" s="1"/>
  <c r="J9930" i="1"/>
  <c r="K9930" i="1" s="1"/>
  <c r="J9936" i="1"/>
  <c r="K9936" i="1" s="1"/>
  <c r="J9937" i="1"/>
  <c r="K9937" i="1" s="1"/>
  <c r="J9938" i="1"/>
  <c r="K9938" i="1" s="1"/>
  <c r="J9939" i="1"/>
  <c r="K9939" i="1" s="1"/>
  <c r="J9940" i="1"/>
  <c r="K9940" i="1" s="1"/>
  <c r="J9941" i="1"/>
  <c r="K9941" i="1" s="1"/>
  <c r="J9942" i="1"/>
  <c r="K9942" i="1" s="1"/>
  <c r="J9948" i="1"/>
  <c r="K9948" i="1" s="1"/>
  <c r="J9949" i="1"/>
  <c r="K9949" i="1" s="1"/>
  <c r="J9950" i="1"/>
  <c r="K9950" i="1" s="1"/>
  <c r="J9951" i="1"/>
  <c r="K9951" i="1" s="1"/>
  <c r="J9952" i="1"/>
  <c r="K9952" i="1" s="1"/>
  <c r="J9953" i="1"/>
  <c r="K9953" i="1" s="1"/>
  <c r="J9954" i="1"/>
  <c r="K9954" i="1" s="1"/>
  <c r="J9959" i="1"/>
  <c r="K9959" i="1" s="1"/>
  <c r="J9960" i="1"/>
  <c r="K9960" i="1" s="1"/>
  <c r="J9961" i="1"/>
  <c r="K9961" i="1" s="1"/>
  <c r="J9962" i="1"/>
  <c r="K9962" i="1" s="1"/>
  <c r="J9963" i="1"/>
  <c r="K9963" i="1" s="1"/>
  <c r="J9964" i="1"/>
  <c r="K9964" i="1" s="1"/>
  <c r="J9965" i="1"/>
  <c r="K9965" i="1" s="1"/>
  <c r="J9966" i="1"/>
  <c r="K9966" i="1" s="1"/>
  <c r="J9971" i="1"/>
  <c r="K9971" i="1" s="1"/>
  <c r="J9972" i="1"/>
  <c r="K9972" i="1" s="1"/>
  <c r="J9973" i="1"/>
  <c r="K9973" i="1" s="1"/>
  <c r="J9974" i="1"/>
  <c r="K9974" i="1" s="1"/>
  <c r="J9975" i="1"/>
  <c r="K9975" i="1" s="1"/>
  <c r="J9976" i="1"/>
  <c r="K9976" i="1" s="1"/>
  <c r="J9977" i="1"/>
  <c r="K9977" i="1" s="1"/>
  <c r="J9978" i="1"/>
  <c r="K9978" i="1" s="1"/>
  <c r="J9984" i="1"/>
  <c r="K9984" i="1" s="1"/>
  <c r="J9985" i="1"/>
  <c r="K9985" i="1" s="1"/>
  <c r="J9986" i="1"/>
  <c r="K9986" i="1" s="1"/>
  <c r="J9987" i="1"/>
  <c r="K9987" i="1" s="1"/>
  <c r="J9988" i="1"/>
  <c r="K9988" i="1" s="1"/>
  <c r="J9989" i="1"/>
  <c r="K9989" i="1" s="1"/>
  <c r="J9990" i="1"/>
  <c r="K9990" i="1" s="1"/>
  <c r="J9994" i="1"/>
  <c r="K9994" i="1" s="1"/>
  <c r="J9996" i="1"/>
  <c r="K9996" i="1" s="1"/>
  <c r="J9997" i="1"/>
  <c r="K9997" i="1" s="1"/>
  <c r="J9998" i="1"/>
  <c r="K9998" i="1" s="1"/>
  <c r="J9999" i="1"/>
  <c r="K9999" i="1" s="1"/>
  <c r="J10000" i="1"/>
  <c r="K10000" i="1" s="1"/>
  <c r="J10001" i="1"/>
  <c r="K10001" i="1" s="1"/>
  <c r="J10002" i="1"/>
  <c r="K10002" i="1" s="1"/>
  <c r="J10006" i="1"/>
  <c r="K10006" i="1" s="1"/>
  <c r="J10007" i="1"/>
  <c r="K10007" i="1" s="1"/>
  <c r="J10008" i="1"/>
  <c r="K10008" i="1" s="1"/>
  <c r="J10009" i="1"/>
  <c r="K10009" i="1" s="1"/>
  <c r="J10010" i="1"/>
  <c r="K10010" i="1" s="1"/>
  <c r="J10011" i="1"/>
  <c r="K10011" i="1" s="1"/>
  <c r="J10012" i="1"/>
  <c r="K10012" i="1" s="1"/>
  <c r="J10013" i="1"/>
  <c r="K10013" i="1" s="1"/>
  <c r="J10014" i="1"/>
  <c r="K10014" i="1" s="1"/>
  <c r="J10020" i="1"/>
  <c r="K10020" i="1" s="1"/>
  <c r="J10021" i="1"/>
  <c r="K10021" i="1" s="1"/>
  <c r="J10022" i="1"/>
  <c r="K10022" i="1" s="1"/>
  <c r="J10023" i="1"/>
  <c r="K10023" i="1" s="1"/>
  <c r="J10024" i="1"/>
  <c r="K10024" i="1" s="1"/>
  <c r="J10025" i="1"/>
  <c r="K10025" i="1" s="1"/>
  <c r="J10026" i="1"/>
  <c r="K10026" i="1" s="1"/>
  <c r="J10032" i="1"/>
  <c r="K10032" i="1" s="1"/>
  <c r="J10033" i="1"/>
  <c r="K10033" i="1" s="1"/>
  <c r="J10034" i="1"/>
  <c r="K10034" i="1" s="1"/>
  <c r="J10035" i="1"/>
  <c r="K10035" i="1" s="1"/>
  <c r="J10036" i="1"/>
  <c r="K10036" i="1" s="1"/>
  <c r="J10037" i="1"/>
  <c r="K10037" i="1" s="1"/>
  <c r="J10038" i="1"/>
  <c r="K10038" i="1" s="1"/>
  <c r="J10042" i="1"/>
  <c r="K10042" i="1" s="1"/>
  <c r="J10044" i="1"/>
  <c r="K10044" i="1" s="1"/>
  <c r="J10045" i="1"/>
  <c r="K10045" i="1" s="1"/>
  <c r="J10046" i="1"/>
  <c r="K10046" i="1" s="1"/>
  <c r="J10047" i="1"/>
  <c r="K10047" i="1" s="1"/>
  <c r="J10048" i="1"/>
  <c r="K10048" i="1" s="1"/>
  <c r="J10049" i="1"/>
  <c r="K10049" i="1" s="1"/>
  <c r="J10050" i="1"/>
  <c r="K10050" i="1" s="1"/>
  <c r="J10054" i="1"/>
  <c r="K10054" i="1" s="1"/>
  <c r="J10055" i="1"/>
  <c r="K10055" i="1" s="1"/>
  <c r="J10056" i="1"/>
  <c r="K10056" i="1" s="1"/>
  <c r="J10057" i="1"/>
  <c r="K10057" i="1" s="1"/>
  <c r="J10058" i="1"/>
  <c r="K10058" i="1" s="1"/>
  <c r="J10059" i="1"/>
  <c r="K10059" i="1" s="1"/>
  <c r="J10060" i="1"/>
  <c r="K10060" i="1" s="1"/>
  <c r="J10061" i="1"/>
  <c r="K10061" i="1" s="1"/>
  <c r="J10062" i="1"/>
  <c r="K10062" i="1" s="1"/>
  <c r="J10068" i="1"/>
  <c r="K10068" i="1" s="1"/>
  <c r="J10069" i="1"/>
  <c r="K10069" i="1" s="1"/>
  <c r="J10070" i="1"/>
  <c r="K10070" i="1" s="1"/>
  <c r="J10071" i="1"/>
  <c r="K10071" i="1" s="1"/>
  <c r="J10072" i="1"/>
  <c r="K10072" i="1" s="1"/>
  <c r="J10073" i="1"/>
  <c r="K10073" i="1" s="1"/>
  <c r="J10074" i="1"/>
  <c r="K10074" i="1" s="1"/>
  <c r="J10080" i="1"/>
  <c r="K10080" i="1" s="1"/>
  <c r="J10081" i="1"/>
  <c r="K10081" i="1" s="1"/>
  <c r="J10082" i="1"/>
  <c r="K10082" i="1" s="1"/>
  <c r="J10083" i="1"/>
  <c r="K10083" i="1" s="1"/>
  <c r="J10084" i="1"/>
  <c r="K10084" i="1" s="1"/>
  <c r="J10085" i="1"/>
  <c r="K10085" i="1" s="1"/>
  <c r="J10086" i="1"/>
  <c r="K10086" i="1" s="1"/>
  <c r="J10090" i="1"/>
  <c r="K10090" i="1" s="1"/>
  <c r="J10092" i="1"/>
  <c r="K10092" i="1" s="1"/>
  <c r="J10093" i="1"/>
  <c r="K10093" i="1" s="1"/>
  <c r="J10094" i="1"/>
  <c r="K10094" i="1" s="1"/>
  <c r="J10095" i="1"/>
  <c r="K10095" i="1" s="1"/>
  <c r="J10096" i="1"/>
  <c r="K10096" i="1" s="1"/>
  <c r="J10097" i="1"/>
  <c r="K10097" i="1" s="1"/>
  <c r="J10098" i="1"/>
  <c r="K10098" i="1" s="1"/>
  <c r="J10102" i="1"/>
  <c r="K10102" i="1" s="1"/>
  <c r="J10103" i="1"/>
  <c r="K10103" i="1" s="1"/>
  <c r="J10104" i="1"/>
  <c r="K10104" i="1" s="1"/>
  <c r="J10105" i="1"/>
  <c r="K10105" i="1" s="1"/>
  <c r="J10106" i="1"/>
  <c r="K10106" i="1" s="1"/>
  <c r="J10107" i="1"/>
  <c r="K10107" i="1" s="1"/>
  <c r="J10108" i="1"/>
  <c r="K10108" i="1" s="1"/>
  <c r="J10109" i="1"/>
  <c r="K10109" i="1" s="1"/>
  <c r="J10110" i="1"/>
  <c r="K10110" i="1" s="1"/>
  <c r="J10116" i="1"/>
  <c r="K10116" i="1" s="1"/>
  <c r="J10117" i="1"/>
  <c r="K10117" i="1" s="1"/>
  <c r="J10118" i="1"/>
  <c r="K10118" i="1" s="1"/>
  <c r="J10119" i="1"/>
  <c r="K10119" i="1" s="1"/>
  <c r="J10120" i="1"/>
  <c r="K10120" i="1" s="1"/>
  <c r="J10121" i="1"/>
  <c r="K10121" i="1" s="1"/>
  <c r="J10122" i="1"/>
  <c r="K10122" i="1" s="1"/>
  <c r="J10128" i="1"/>
  <c r="K10128" i="1" s="1"/>
  <c r="J10129" i="1"/>
  <c r="K10129" i="1" s="1"/>
  <c r="J10130" i="1"/>
  <c r="K10130" i="1" s="1"/>
  <c r="J10131" i="1"/>
  <c r="K10131" i="1" s="1"/>
  <c r="J10132" i="1"/>
  <c r="K10132" i="1" s="1"/>
  <c r="J10133" i="1"/>
  <c r="K10133" i="1" s="1"/>
  <c r="J10134" i="1"/>
  <c r="K10134" i="1" s="1"/>
  <c r="J10138" i="1"/>
  <c r="K10138" i="1" s="1"/>
  <c r="J10140" i="1"/>
  <c r="K10140" i="1" s="1"/>
  <c r="J10141" i="1"/>
  <c r="K10141" i="1" s="1"/>
  <c r="J10142" i="1"/>
  <c r="K10142" i="1" s="1"/>
  <c r="J10143" i="1"/>
  <c r="K10143" i="1" s="1"/>
  <c r="J10144" i="1"/>
  <c r="K10144" i="1" s="1"/>
  <c r="J10145" i="1"/>
  <c r="K10145" i="1" s="1"/>
  <c r="J10146" i="1"/>
  <c r="K10146" i="1" s="1"/>
  <c r="J10150" i="1"/>
  <c r="K10150" i="1" s="1"/>
  <c r="J10151" i="1"/>
  <c r="K10151" i="1" s="1"/>
  <c r="J10152" i="1"/>
  <c r="K10152" i="1" s="1"/>
  <c r="J10153" i="1"/>
  <c r="K10153" i="1" s="1"/>
  <c r="J10154" i="1"/>
  <c r="K10154" i="1" s="1"/>
  <c r="J10155" i="1"/>
  <c r="K10155" i="1" s="1"/>
  <c r="J10156" i="1"/>
  <c r="K10156" i="1" s="1"/>
  <c r="J10157" i="1"/>
  <c r="K10157" i="1" s="1"/>
  <c r="J10158" i="1"/>
  <c r="K10158" i="1" s="1"/>
  <c r="J10164" i="1"/>
  <c r="K10164" i="1" s="1"/>
  <c r="J10165" i="1"/>
  <c r="K10165" i="1" s="1"/>
  <c r="J10166" i="1"/>
  <c r="K10166" i="1" s="1"/>
  <c r="J10167" i="1"/>
  <c r="K10167" i="1" s="1"/>
  <c r="J10168" i="1"/>
  <c r="K10168" i="1" s="1"/>
  <c r="J10169" i="1"/>
  <c r="K10169" i="1" s="1"/>
  <c r="J10170" i="1"/>
  <c r="K10170" i="1" s="1"/>
  <c r="J10176" i="1"/>
  <c r="K10176" i="1" s="1"/>
  <c r="J10177" i="1"/>
  <c r="K10177" i="1" s="1"/>
  <c r="J10178" i="1"/>
  <c r="K10178" i="1" s="1"/>
  <c r="J10179" i="1"/>
  <c r="K10179" i="1" s="1"/>
  <c r="J10180" i="1"/>
  <c r="K10180" i="1" s="1"/>
  <c r="J10181" i="1"/>
  <c r="K10181" i="1" s="1"/>
  <c r="J10182" i="1"/>
  <c r="K10182" i="1" s="1"/>
  <c r="J10186" i="1"/>
  <c r="K10186" i="1" s="1"/>
  <c r="J10188" i="1"/>
  <c r="K10188" i="1" s="1"/>
  <c r="J10189" i="1"/>
  <c r="K10189" i="1" s="1"/>
  <c r="J10190" i="1"/>
  <c r="K10190" i="1" s="1"/>
  <c r="J10191" i="1"/>
  <c r="K10191" i="1" s="1"/>
  <c r="J10192" i="1"/>
  <c r="K10192" i="1" s="1"/>
  <c r="J10193" i="1"/>
  <c r="K10193" i="1" s="1"/>
  <c r="J10194" i="1"/>
  <c r="K10194" i="1" s="1"/>
  <c r="J10198" i="1"/>
  <c r="K10198" i="1" s="1"/>
  <c r="J10199" i="1"/>
  <c r="K10199" i="1" s="1"/>
  <c r="J10200" i="1"/>
  <c r="K10200" i="1" s="1"/>
  <c r="J10201" i="1"/>
  <c r="K10201" i="1" s="1"/>
  <c r="J10202" i="1"/>
  <c r="K10202" i="1" s="1"/>
  <c r="J10203" i="1"/>
  <c r="K10203" i="1" s="1"/>
  <c r="J10204" i="1"/>
  <c r="K10204" i="1" s="1"/>
  <c r="J10205" i="1"/>
  <c r="K10205" i="1" s="1"/>
  <c r="J10206" i="1"/>
  <c r="K10206" i="1" s="1"/>
  <c r="J10212" i="1"/>
  <c r="K10212" i="1" s="1"/>
  <c r="J10213" i="1"/>
  <c r="K10213" i="1" s="1"/>
  <c r="J10214" i="1"/>
  <c r="K10214" i="1" s="1"/>
  <c r="J10215" i="1"/>
  <c r="K10215" i="1" s="1"/>
  <c r="J10216" i="1"/>
  <c r="K10216" i="1" s="1"/>
  <c r="J10217" i="1"/>
  <c r="K10217" i="1" s="1"/>
  <c r="J10218" i="1"/>
  <c r="K10218" i="1" s="1"/>
  <c r="J10224" i="1"/>
  <c r="K10224" i="1" s="1"/>
  <c r="J10225" i="1"/>
  <c r="K10225" i="1" s="1"/>
  <c r="J10226" i="1"/>
  <c r="K10226" i="1" s="1"/>
  <c r="J10227" i="1"/>
  <c r="K10227" i="1" s="1"/>
  <c r="J10228" i="1"/>
  <c r="K10228" i="1" s="1"/>
  <c r="J10229" i="1"/>
  <c r="K10229" i="1" s="1"/>
  <c r="J10230" i="1"/>
  <c r="K10230" i="1" s="1"/>
  <c r="J10234" i="1"/>
  <c r="K10234" i="1" s="1"/>
  <c r="J10236" i="1"/>
  <c r="K10236" i="1" s="1"/>
  <c r="J10237" i="1"/>
  <c r="K10237" i="1" s="1"/>
  <c r="J10238" i="1"/>
  <c r="K10238" i="1" s="1"/>
  <c r="J10239" i="1"/>
  <c r="K10239" i="1" s="1"/>
  <c r="J10240" i="1"/>
  <c r="K10240" i="1" s="1"/>
  <c r="J10241" i="1"/>
  <c r="K10241" i="1" s="1"/>
  <c r="J10242" i="1"/>
  <c r="K10242" i="1" s="1"/>
  <c r="J10246" i="1"/>
  <c r="K10246" i="1" s="1"/>
  <c r="J10247" i="1"/>
  <c r="K10247" i="1" s="1"/>
  <c r="J10248" i="1"/>
  <c r="K10248" i="1" s="1"/>
  <c r="J10249" i="1"/>
  <c r="K10249" i="1" s="1"/>
  <c r="J10250" i="1"/>
  <c r="K10250" i="1" s="1"/>
  <c r="J10251" i="1"/>
  <c r="K10251" i="1" s="1"/>
  <c r="J10252" i="1"/>
  <c r="K10252" i="1" s="1"/>
  <c r="J10253" i="1"/>
  <c r="K10253" i="1" s="1"/>
  <c r="J10254" i="1"/>
  <c r="K10254" i="1" s="1"/>
  <c r="J10260" i="1"/>
  <c r="K10260" i="1" s="1"/>
  <c r="J10261" i="1"/>
  <c r="K10261" i="1" s="1"/>
  <c r="J10262" i="1"/>
  <c r="K10262" i="1" s="1"/>
  <c r="J10263" i="1"/>
  <c r="K10263" i="1" s="1"/>
  <c r="J10264" i="1"/>
  <c r="K10264" i="1" s="1"/>
  <c r="J10265" i="1"/>
  <c r="K10265" i="1" s="1"/>
  <c r="J10266" i="1"/>
  <c r="K10266" i="1" s="1"/>
  <c r="J10272" i="1"/>
  <c r="K10272" i="1" s="1"/>
  <c r="J10273" i="1"/>
  <c r="K10273" i="1" s="1"/>
  <c r="J10274" i="1"/>
  <c r="K10274" i="1" s="1"/>
  <c r="J10275" i="1"/>
  <c r="K10275" i="1" s="1"/>
  <c r="J10276" i="1"/>
  <c r="K10276" i="1" s="1"/>
  <c r="J10277" i="1"/>
  <c r="K10277" i="1" s="1"/>
  <c r="J10278" i="1"/>
  <c r="K10278" i="1" s="1"/>
  <c r="J10282" i="1"/>
  <c r="K10282" i="1" s="1"/>
  <c r="J10284" i="1"/>
  <c r="K10284" i="1" s="1"/>
  <c r="J10285" i="1"/>
  <c r="K10285" i="1" s="1"/>
  <c r="J10286" i="1"/>
  <c r="K10286" i="1" s="1"/>
  <c r="J10287" i="1"/>
  <c r="K10287" i="1" s="1"/>
  <c r="J10288" i="1"/>
  <c r="K10288" i="1" s="1"/>
  <c r="J10289" i="1"/>
  <c r="K10289" i="1" s="1"/>
  <c r="J10290" i="1"/>
  <c r="K10290" i="1" s="1"/>
  <c r="J10294" i="1"/>
  <c r="K10294" i="1" s="1"/>
  <c r="J10295" i="1"/>
  <c r="K10295" i="1" s="1"/>
  <c r="J10296" i="1"/>
  <c r="K10296" i="1" s="1"/>
  <c r="J10297" i="1"/>
  <c r="K10297" i="1" s="1"/>
  <c r="J10298" i="1"/>
  <c r="K10298" i="1" s="1"/>
  <c r="J10299" i="1"/>
  <c r="K10299" i="1" s="1"/>
  <c r="J10300" i="1"/>
  <c r="K10300" i="1" s="1"/>
  <c r="J10301" i="1"/>
  <c r="K10301" i="1" s="1"/>
  <c r="J10302" i="1"/>
  <c r="K10302" i="1" s="1"/>
  <c r="J10308" i="1"/>
  <c r="K10308" i="1" s="1"/>
  <c r="J10309" i="1"/>
  <c r="K10309" i="1" s="1"/>
  <c r="J10310" i="1"/>
  <c r="K10310" i="1" s="1"/>
  <c r="J10311" i="1"/>
  <c r="K10311" i="1" s="1"/>
  <c r="J10312" i="1"/>
  <c r="K10312" i="1" s="1"/>
  <c r="J10313" i="1"/>
  <c r="K10313" i="1" s="1"/>
  <c r="J10314" i="1"/>
  <c r="K10314" i="1" s="1"/>
  <c r="J10320" i="1"/>
  <c r="K10320" i="1" s="1"/>
  <c r="J10321" i="1"/>
  <c r="K10321" i="1" s="1"/>
  <c r="J10322" i="1"/>
  <c r="K10322" i="1" s="1"/>
  <c r="J10323" i="1"/>
  <c r="K10323" i="1" s="1"/>
  <c r="J10324" i="1"/>
  <c r="K10324" i="1" s="1"/>
  <c r="J10325" i="1"/>
  <c r="K10325" i="1" s="1"/>
  <c r="J10326" i="1"/>
  <c r="K10326" i="1" s="1"/>
  <c r="J10330" i="1"/>
  <c r="K10330" i="1" s="1"/>
  <c r="J10332" i="1"/>
  <c r="K10332" i="1" s="1"/>
  <c r="J10333" i="1"/>
  <c r="K10333" i="1" s="1"/>
  <c r="J10334" i="1"/>
  <c r="K10334" i="1" s="1"/>
  <c r="J10335" i="1"/>
  <c r="K10335" i="1" s="1"/>
  <c r="J10336" i="1"/>
  <c r="K10336" i="1" s="1"/>
  <c r="J10337" i="1"/>
  <c r="K10337" i="1" s="1"/>
  <c r="J10338" i="1"/>
  <c r="K10338" i="1" s="1"/>
  <c r="J10342" i="1"/>
  <c r="K10342" i="1" s="1"/>
  <c r="J10343" i="1"/>
  <c r="K10343" i="1" s="1"/>
  <c r="J10344" i="1"/>
  <c r="K10344" i="1" s="1"/>
  <c r="J10345" i="1"/>
  <c r="K10345" i="1" s="1"/>
  <c r="J10346" i="1"/>
  <c r="K10346" i="1" s="1"/>
  <c r="C8" i="3" l="1"/>
  <c r="C10" i="3"/>
  <c r="J55" i="1"/>
  <c r="K55" i="1" s="1"/>
  <c r="J139" i="1"/>
  <c r="K139" i="1" s="1"/>
  <c r="J211" i="1"/>
  <c r="K211" i="1" s="1"/>
  <c r="J451" i="1"/>
  <c r="K451" i="1" s="1"/>
  <c r="J799" i="1"/>
  <c r="K799" i="1" s="1"/>
  <c r="J1723" i="1"/>
  <c r="K1723" i="1" s="1"/>
  <c r="J1783" i="1"/>
  <c r="K1783" i="1" s="1"/>
  <c r="J1843" i="1"/>
  <c r="K1843" i="1" s="1"/>
  <c r="J1903" i="1"/>
  <c r="K1903" i="1" s="1"/>
  <c r="J1975" i="1"/>
  <c r="K1975" i="1" s="1"/>
  <c r="J2035" i="1"/>
  <c r="K2035" i="1" s="1"/>
  <c r="J2095" i="1"/>
  <c r="K2095" i="1" s="1"/>
  <c r="J2167" i="1"/>
  <c r="K2167" i="1" s="1"/>
  <c r="J2263" i="1"/>
  <c r="K2263" i="1" s="1"/>
  <c r="J2335" i="1"/>
  <c r="K2335" i="1" s="1"/>
  <c r="J2407" i="1"/>
  <c r="K2407" i="1" s="1"/>
  <c r="J2479" i="1"/>
  <c r="K2479" i="1" s="1"/>
  <c r="J2539" i="1"/>
  <c r="K2539" i="1" s="1"/>
  <c r="J2623" i="1"/>
  <c r="K2623" i="1" s="1"/>
  <c r="J2707" i="1"/>
  <c r="K2707" i="1" s="1"/>
  <c r="J2779" i="1"/>
  <c r="K2779" i="1" s="1"/>
  <c r="J2863" i="1"/>
  <c r="K2863" i="1" s="1"/>
  <c r="J2947" i="1"/>
  <c r="K2947" i="1" s="1"/>
  <c r="J3043" i="1"/>
  <c r="K3043" i="1" s="1"/>
  <c r="J3247" i="1"/>
  <c r="K3247" i="1" s="1"/>
  <c r="J3307" i="1"/>
  <c r="K3307" i="1" s="1"/>
  <c r="J3379" i="1"/>
  <c r="K3379" i="1" s="1"/>
  <c r="J3439" i="1"/>
  <c r="K3439" i="1" s="1"/>
  <c r="J3499" i="1"/>
  <c r="K3499" i="1" s="1"/>
  <c r="J3571" i="1"/>
  <c r="K3571" i="1" s="1"/>
  <c r="J3595" i="1"/>
  <c r="K3595" i="1" s="1"/>
  <c r="J3655" i="1"/>
  <c r="K3655" i="1" s="1"/>
  <c r="J3727" i="1"/>
  <c r="K3727" i="1" s="1"/>
  <c r="J3787" i="1"/>
  <c r="K3787" i="1" s="1"/>
  <c r="J3859" i="1"/>
  <c r="K3859" i="1" s="1"/>
  <c r="J3919" i="1"/>
  <c r="K3919" i="1" s="1"/>
  <c r="J3991" i="1"/>
  <c r="K3991" i="1" s="1"/>
  <c r="J4051" i="1"/>
  <c r="K4051" i="1" s="1"/>
  <c r="J4135" i="1"/>
  <c r="K4135" i="1" s="1"/>
  <c r="J4207" i="1"/>
  <c r="K4207" i="1" s="1"/>
  <c r="J4255" i="1"/>
  <c r="K4255" i="1" s="1"/>
  <c r="J4339" i="1"/>
  <c r="K4339" i="1" s="1"/>
  <c r="J4399" i="1"/>
  <c r="K4399" i="1" s="1"/>
  <c r="J4471" i="1"/>
  <c r="K4471" i="1" s="1"/>
  <c r="J4531" i="1"/>
  <c r="K4531" i="1" s="1"/>
  <c r="J4603" i="1"/>
  <c r="K4603" i="1" s="1"/>
  <c r="J4675" i="1"/>
  <c r="K4675" i="1" s="1"/>
  <c r="J4747" i="1"/>
  <c r="K4747" i="1" s="1"/>
  <c r="J4807" i="1"/>
  <c r="K4807" i="1" s="1"/>
  <c r="J4867" i="1"/>
  <c r="K4867" i="1" s="1"/>
  <c r="J4927" i="1"/>
  <c r="K4927" i="1" s="1"/>
  <c r="J4999" i="1"/>
  <c r="K4999" i="1" s="1"/>
  <c r="J5071" i="1"/>
  <c r="K5071" i="1" s="1"/>
  <c r="J5119" i="1"/>
  <c r="K5119" i="1" s="1"/>
  <c r="J5155" i="1"/>
  <c r="K5155" i="1" s="1"/>
  <c r="J5203" i="1"/>
  <c r="K5203" i="1" s="1"/>
  <c r="J5275" i="1"/>
  <c r="K5275" i="1" s="1"/>
  <c r="J5335" i="1"/>
  <c r="K5335" i="1" s="1"/>
  <c r="J5383" i="1"/>
  <c r="K5383" i="1" s="1"/>
  <c r="J5419" i="1"/>
  <c r="K5419" i="1" s="1"/>
  <c r="J5491" i="1"/>
  <c r="K5491" i="1" s="1"/>
  <c r="J5551" i="1"/>
  <c r="K5551" i="1" s="1"/>
  <c r="J5611" i="1"/>
  <c r="K5611" i="1" s="1"/>
  <c r="J5671" i="1"/>
  <c r="K5671" i="1" s="1"/>
  <c r="J5743" i="1"/>
  <c r="K5743" i="1" s="1"/>
  <c r="J5815" i="1"/>
  <c r="K5815" i="1" s="1"/>
  <c r="J5875" i="1"/>
  <c r="K5875" i="1" s="1"/>
  <c r="J5947" i="1"/>
  <c r="K5947" i="1" s="1"/>
  <c r="J6019" i="1"/>
  <c r="K6019" i="1" s="1"/>
  <c r="J6115" i="1"/>
  <c r="K6115" i="1" s="1"/>
  <c r="J6199" i="1"/>
  <c r="K6199" i="1" s="1"/>
  <c r="J6283" i="1"/>
  <c r="K6283" i="1" s="1"/>
  <c r="J6463" i="1"/>
  <c r="K6463" i="1" s="1"/>
  <c r="J6511" i="1"/>
  <c r="K6511" i="1" s="1"/>
  <c r="J6547" i="1"/>
  <c r="K6547" i="1" s="1"/>
  <c r="J6607" i="1"/>
  <c r="K6607" i="1" s="1"/>
  <c r="J6667" i="1"/>
  <c r="K6667" i="1" s="1"/>
  <c r="J6739" i="1"/>
  <c r="K6739" i="1" s="1"/>
  <c r="J6799" i="1"/>
  <c r="K6799" i="1" s="1"/>
  <c r="J6859" i="1"/>
  <c r="K6859" i="1" s="1"/>
  <c r="J6931" i="1"/>
  <c r="K6931" i="1" s="1"/>
  <c r="J6991" i="1"/>
  <c r="K6991" i="1" s="1"/>
  <c r="J7063" i="1"/>
  <c r="K7063" i="1" s="1"/>
  <c r="J7135" i="1"/>
  <c r="K7135" i="1" s="1"/>
  <c r="J7183" i="1"/>
  <c r="K7183" i="1" s="1"/>
  <c r="J7255" i="1"/>
  <c r="K7255" i="1" s="1"/>
  <c r="J7327" i="1"/>
  <c r="K7327" i="1" s="1"/>
  <c r="J7387" i="1"/>
  <c r="K7387" i="1" s="1"/>
  <c r="J7447" i="1"/>
  <c r="K7447" i="1" s="1"/>
  <c r="J7483" i="1"/>
  <c r="K7483" i="1" s="1"/>
  <c r="J7543" i="1"/>
  <c r="K7543" i="1" s="1"/>
  <c r="J7615" i="1"/>
  <c r="K7615" i="1" s="1"/>
  <c r="J7663" i="1"/>
  <c r="K7663" i="1" s="1"/>
  <c r="J7735" i="1"/>
  <c r="K7735" i="1" s="1"/>
  <c r="J7783" i="1"/>
  <c r="K7783" i="1" s="1"/>
  <c r="J7831" i="1"/>
  <c r="K7831" i="1" s="1"/>
  <c r="J7891" i="1"/>
  <c r="K7891" i="1" s="1"/>
  <c r="J7939" i="1"/>
  <c r="K7939" i="1" s="1"/>
  <c r="J7999" i="1"/>
  <c r="K7999" i="1" s="1"/>
  <c r="J8059" i="1"/>
  <c r="K8059" i="1" s="1"/>
  <c r="J8143" i="1"/>
  <c r="K8143" i="1" s="1"/>
  <c r="J8323" i="1"/>
  <c r="K8323" i="1" s="1"/>
  <c r="J8395" i="1"/>
  <c r="K8395" i="1" s="1"/>
  <c r="J8455" i="1"/>
  <c r="K8455" i="1" s="1"/>
  <c r="J8515" i="1"/>
  <c r="K8515" i="1" s="1"/>
  <c r="J8575" i="1"/>
  <c r="K8575" i="1" s="1"/>
  <c r="J8659" i="1"/>
  <c r="K8659" i="1" s="1"/>
  <c r="J8719" i="1"/>
  <c r="K8719" i="1" s="1"/>
  <c r="J8923" i="1"/>
  <c r="K8923" i="1" s="1"/>
  <c r="J9019" i="1"/>
  <c r="K9019" i="1" s="1"/>
  <c r="J9127" i="1"/>
  <c r="K9127" i="1" s="1"/>
  <c r="J9175" i="1"/>
  <c r="K9175" i="1" s="1"/>
  <c r="J9223" i="1"/>
  <c r="K9223" i="1" s="1"/>
  <c r="J9271" i="1"/>
  <c r="K9271" i="1" s="1"/>
  <c r="J9391" i="1"/>
  <c r="K9391" i="1" s="1"/>
  <c r="J10327" i="1"/>
  <c r="K10327" i="1" s="1"/>
  <c r="J104" i="1"/>
  <c r="K104" i="1" s="1"/>
  <c r="J368" i="1"/>
  <c r="K368" i="1" s="1"/>
  <c r="J428" i="1"/>
  <c r="K428" i="1" s="1"/>
  <c r="J500" i="1"/>
  <c r="K500" i="1" s="1"/>
  <c r="J560" i="1"/>
  <c r="K560" i="1" s="1"/>
  <c r="J632" i="1"/>
  <c r="K632" i="1" s="1"/>
  <c r="J704" i="1"/>
  <c r="K704" i="1" s="1"/>
  <c r="J1016" i="1"/>
  <c r="K1016" i="1" s="1"/>
  <c r="J1340" i="1"/>
  <c r="K1340" i="1" s="1"/>
  <c r="J1640" i="1"/>
  <c r="K1640" i="1" s="1"/>
  <c r="J2660" i="1"/>
  <c r="K2660" i="1" s="1"/>
  <c r="J2732" i="1"/>
  <c r="K2732" i="1" s="1"/>
  <c r="J2804" i="1"/>
  <c r="K2804" i="1" s="1"/>
  <c r="J2864" i="1"/>
  <c r="K2864" i="1" s="1"/>
  <c r="J2936" i="1"/>
  <c r="K2936" i="1" s="1"/>
  <c r="J2996" i="1"/>
  <c r="K2996" i="1" s="1"/>
  <c r="J3068" i="1"/>
  <c r="K3068" i="1" s="1"/>
  <c r="J3116" i="1"/>
  <c r="K3116" i="1" s="1"/>
  <c r="J3176" i="1"/>
  <c r="K3176" i="1" s="1"/>
  <c r="J3248" i="1"/>
  <c r="K3248" i="1" s="1"/>
  <c r="J3320" i="1"/>
  <c r="K3320" i="1" s="1"/>
  <c r="J3404" i="1"/>
  <c r="K3404" i="1" s="1"/>
  <c r="J3560" i="1"/>
  <c r="K3560" i="1" s="1"/>
  <c r="J3620" i="1"/>
  <c r="K3620" i="1" s="1"/>
  <c r="J3692" i="1"/>
  <c r="K3692" i="1" s="1"/>
  <c r="J3752" i="1"/>
  <c r="K3752" i="1" s="1"/>
  <c r="J3824" i="1"/>
  <c r="K3824" i="1" s="1"/>
  <c r="J3896" i="1"/>
  <c r="K3896" i="1" s="1"/>
  <c r="J3956" i="1"/>
  <c r="K3956" i="1" s="1"/>
  <c r="J4136" i="1"/>
  <c r="K4136" i="1" s="1"/>
  <c r="J4268" i="1"/>
  <c r="K4268" i="1" s="1"/>
  <c r="J4340" i="1"/>
  <c r="K4340" i="1" s="1"/>
  <c r="J4412" i="1"/>
  <c r="K4412" i="1" s="1"/>
  <c r="J4556" i="1"/>
  <c r="K4556" i="1" s="1"/>
  <c r="J4592" i="1"/>
  <c r="K4592" i="1" s="1"/>
  <c r="J4640" i="1"/>
  <c r="K4640" i="1" s="1"/>
  <c r="J4700" i="1"/>
  <c r="K4700" i="1" s="1"/>
  <c r="J4760" i="1"/>
  <c r="K4760" i="1" s="1"/>
  <c r="J4832" i="1"/>
  <c r="K4832" i="1" s="1"/>
  <c r="J4880" i="1"/>
  <c r="K4880" i="1" s="1"/>
  <c r="J5000" i="1"/>
  <c r="K5000" i="1" s="1"/>
  <c r="J5048" i="1"/>
  <c r="K5048" i="1" s="1"/>
  <c r="J5108" i="1"/>
  <c r="K5108" i="1" s="1"/>
  <c r="J5156" i="1"/>
  <c r="K5156" i="1" s="1"/>
  <c r="J5348" i="1"/>
  <c r="K5348" i="1" s="1"/>
  <c r="J5396" i="1"/>
  <c r="K5396" i="1" s="1"/>
  <c r="J5456" i="1"/>
  <c r="K5456" i="1" s="1"/>
  <c r="J5576" i="1"/>
  <c r="K5576" i="1" s="1"/>
  <c r="J5600" i="1"/>
  <c r="K5600" i="1" s="1"/>
  <c r="J5648" i="1"/>
  <c r="K5648" i="1" s="1"/>
  <c r="J5684" i="1"/>
  <c r="K5684" i="1" s="1"/>
  <c r="J5720" i="1"/>
  <c r="K5720" i="1" s="1"/>
  <c r="J5756" i="1"/>
  <c r="K5756" i="1" s="1"/>
  <c r="J5792" i="1"/>
  <c r="K5792" i="1" s="1"/>
  <c r="J5852" i="1"/>
  <c r="K5852" i="1" s="1"/>
  <c r="J5900" i="1"/>
  <c r="K5900" i="1" s="1"/>
  <c r="J5984" i="1"/>
  <c r="K5984" i="1" s="1"/>
  <c r="J6116" i="1"/>
  <c r="K6116" i="1" s="1"/>
  <c r="J6152" i="1"/>
  <c r="K6152" i="1" s="1"/>
  <c r="J6272" i="1"/>
  <c r="K6272" i="1" s="1"/>
  <c r="J6320" i="1"/>
  <c r="K6320" i="1" s="1"/>
  <c r="J6368" i="1"/>
  <c r="K6368" i="1" s="1"/>
  <c r="J6416" i="1"/>
  <c r="K6416" i="1" s="1"/>
  <c r="J6440" i="1"/>
  <c r="K6440" i="1" s="1"/>
  <c r="J6488" i="1"/>
  <c r="K6488" i="1" s="1"/>
  <c r="J6524" i="1"/>
  <c r="K6524" i="1" s="1"/>
  <c r="J6560" i="1"/>
  <c r="K6560" i="1" s="1"/>
  <c r="J6608" i="1"/>
  <c r="K6608" i="1" s="1"/>
  <c r="J6800" i="1"/>
  <c r="K6800" i="1" s="1"/>
  <c r="J6872" i="1"/>
  <c r="K6872" i="1" s="1"/>
  <c r="J7016" i="1"/>
  <c r="K7016" i="1" s="1"/>
  <c r="J7724" i="1"/>
  <c r="K7724" i="1" s="1"/>
  <c r="J7856" i="1"/>
  <c r="K7856" i="1" s="1"/>
  <c r="J8108" i="1"/>
  <c r="K8108" i="1" s="1"/>
  <c r="J8144" i="1"/>
  <c r="K8144" i="1" s="1"/>
  <c r="J8192" i="1"/>
  <c r="K8192" i="1" s="1"/>
  <c r="J8744" i="1"/>
  <c r="K8744" i="1" s="1"/>
  <c r="J8804" i="1"/>
  <c r="K8804" i="1" s="1"/>
  <c r="J8864" i="1"/>
  <c r="K8864" i="1" s="1"/>
  <c r="J8948" i="1"/>
  <c r="K8948" i="1" s="1"/>
  <c r="J10292" i="1"/>
  <c r="K10292" i="1" s="1"/>
  <c r="J9068" i="1"/>
  <c r="K9068" i="1" s="1"/>
  <c r="J8348" i="1"/>
  <c r="K8348" i="1" s="1"/>
  <c r="J7052" i="1"/>
  <c r="K7052" i="1" s="1"/>
  <c r="J69" i="1"/>
  <c r="K69" i="1" s="1"/>
  <c r="J129" i="1"/>
  <c r="K129" i="1" s="1"/>
  <c r="J189" i="1"/>
  <c r="K189" i="1" s="1"/>
  <c r="J249" i="1"/>
  <c r="K249" i="1" s="1"/>
  <c r="J297" i="1"/>
  <c r="K297" i="1" s="1"/>
  <c r="J393" i="1"/>
  <c r="K393" i="1" s="1"/>
  <c r="J573" i="1"/>
  <c r="K573" i="1" s="1"/>
  <c r="J633" i="1"/>
  <c r="K633" i="1" s="1"/>
  <c r="J705" i="1"/>
  <c r="K705" i="1" s="1"/>
  <c r="J765" i="1"/>
  <c r="K765" i="1" s="1"/>
  <c r="J837" i="1"/>
  <c r="K837" i="1" s="1"/>
  <c r="J921" i="1"/>
  <c r="K921" i="1" s="1"/>
  <c r="J1017" i="1"/>
  <c r="K1017" i="1" s="1"/>
  <c r="J1077" i="1"/>
  <c r="K1077" i="1" s="1"/>
  <c r="J1149" i="1"/>
  <c r="K1149" i="1" s="1"/>
  <c r="J1317" i="1"/>
  <c r="K1317" i="1" s="1"/>
  <c r="J1377" i="1"/>
  <c r="K1377" i="1" s="1"/>
  <c r="J1425" i="1"/>
  <c r="K1425" i="1" s="1"/>
  <c r="J1497" i="1"/>
  <c r="K1497" i="1" s="1"/>
  <c r="J1545" i="1"/>
  <c r="K1545" i="1" s="1"/>
  <c r="J1617" i="1"/>
  <c r="K1617" i="1" s="1"/>
  <c r="J1677" i="1"/>
  <c r="K1677" i="1" s="1"/>
  <c r="J1749" i="1"/>
  <c r="K1749" i="1" s="1"/>
  <c r="J1809" i="1"/>
  <c r="K1809" i="1" s="1"/>
  <c r="J1833" i="1"/>
  <c r="K1833" i="1" s="1"/>
  <c r="J1905" i="1"/>
  <c r="K1905" i="1" s="1"/>
  <c r="J1965" i="1"/>
  <c r="K1965" i="1" s="1"/>
  <c r="J2025" i="1"/>
  <c r="K2025" i="1" s="1"/>
  <c r="J2085" i="1"/>
  <c r="K2085" i="1" s="1"/>
  <c r="J2133" i="1"/>
  <c r="K2133" i="1" s="1"/>
  <c r="J2205" i="1"/>
  <c r="K2205" i="1" s="1"/>
  <c r="J2265" i="1"/>
  <c r="K2265" i="1" s="1"/>
  <c r="J2325" i="1"/>
  <c r="K2325" i="1" s="1"/>
  <c r="J2397" i="1"/>
  <c r="K2397" i="1" s="1"/>
  <c r="J2457" i="1"/>
  <c r="K2457" i="1" s="1"/>
  <c r="J2517" i="1"/>
  <c r="K2517" i="1" s="1"/>
  <c r="J2577" i="1"/>
  <c r="K2577" i="1" s="1"/>
  <c r="J2625" i="1"/>
  <c r="K2625" i="1" s="1"/>
  <c r="J2685" i="1"/>
  <c r="K2685" i="1" s="1"/>
  <c r="J2769" i="1"/>
  <c r="K2769" i="1" s="1"/>
  <c r="J2841" i="1"/>
  <c r="K2841" i="1" s="1"/>
  <c r="J2937" i="1"/>
  <c r="K2937" i="1" s="1"/>
  <c r="J2985" i="1"/>
  <c r="K2985" i="1" s="1"/>
  <c r="J3045" i="1"/>
  <c r="K3045" i="1" s="1"/>
  <c r="J3105" i="1"/>
  <c r="K3105" i="1" s="1"/>
  <c r="J3189" i="1"/>
  <c r="K3189" i="1" s="1"/>
  <c r="J3249" i="1"/>
  <c r="K3249" i="1" s="1"/>
  <c r="J3297" i="1"/>
  <c r="K3297" i="1" s="1"/>
  <c r="J3345" i="1"/>
  <c r="K3345" i="1" s="1"/>
  <c r="J3501" i="1"/>
  <c r="K3501" i="1" s="1"/>
  <c r="J3573" i="1"/>
  <c r="K3573" i="1" s="1"/>
  <c r="J3705" i="1"/>
  <c r="K3705" i="1" s="1"/>
  <c r="J3741" i="1"/>
  <c r="K3741" i="1" s="1"/>
  <c r="J3813" i="1"/>
  <c r="K3813" i="1" s="1"/>
  <c r="J3861" i="1"/>
  <c r="K3861" i="1" s="1"/>
  <c r="J3921" i="1"/>
  <c r="K3921" i="1" s="1"/>
  <c r="J3993" i="1"/>
  <c r="K3993" i="1" s="1"/>
  <c r="J4065" i="1"/>
  <c r="K4065" i="1" s="1"/>
  <c r="J4137" i="1"/>
  <c r="K4137" i="1" s="1"/>
  <c r="J4197" i="1"/>
  <c r="K4197" i="1" s="1"/>
  <c r="J4257" i="1"/>
  <c r="K4257" i="1" s="1"/>
  <c r="J4377" i="1"/>
  <c r="K4377" i="1" s="1"/>
  <c r="J4437" i="1"/>
  <c r="K4437" i="1" s="1"/>
  <c r="J4497" i="1"/>
  <c r="K4497" i="1" s="1"/>
  <c r="J4845" i="1"/>
  <c r="K4845" i="1" s="1"/>
  <c r="J5001" i="1"/>
  <c r="K5001" i="1" s="1"/>
  <c r="J5061" i="1"/>
  <c r="K5061" i="1" s="1"/>
  <c r="J5121" i="1"/>
  <c r="K5121" i="1" s="1"/>
  <c r="J5169" i="1"/>
  <c r="K5169" i="1" s="1"/>
  <c r="J5217" i="1"/>
  <c r="K5217" i="1" s="1"/>
  <c r="J5301" i="1"/>
  <c r="K5301" i="1" s="1"/>
  <c r="J5445" i="1"/>
  <c r="K5445" i="1" s="1"/>
  <c r="J5505" i="1"/>
  <c r="K5505" i="1" s="1"/>
  <c r="J5577" i="1"/>
  <c r="K5577" i="1" s="1"/>
  <c r="J5637" i="1"/>
  <c r="K5637" i="1" s="1"/>
  <c r="J5697" i="1"/>
  <c r="K5697" i="1" s="1"/>
  <c r="J5745" i="1"/>
  <c r="K5745" i="1" s="1"/>
  <c r="J5781" i="1"/>
  <c r="K5781" i="1" s="1"/>
  <c r="J5853" i="1"/>
  <c r="K5853" i="1" s="1"/>
  <c r="J5889" i="1"/>
  <c r="K5889" i="1" s="1"/>
  <c r="J5913" i="1"/>
  <c r="K5913" i="1" s="1"/>
  <c r="J5973" i="1"/>
  <c r="K5973" i="1" s="1"/>
  <c r="J6033" i="1"/>
  <c r="K6033" i="1" s="1"/>
  <c r="J6057" i="1"/>
  <c r="K6057" i="1" s="1"/>
  <c r="J6117" i="1"/>
  <c r="K6117" i="1" s="1"/>
  <c r="J6177" i="1"/>
  <c r="K6177" i="1" s="1"/>
  <c r="J6249" i="1"/>
  <c r="K6249" i="1" s="1"/>
  <c r="J6309" i="1"/>
  <c r="K6309" i="1" s="1"/>
  <c r="J6381" i="1"/>
  <c r="K6381" i="1" s="1"/>
  <c r="J6453" i="1"/>
  <c r="K6453" i="1" s="1"/>
  <c r="J6645" i="1"/>
  <c r="K6645" i="1" s="1"/>
  <c r="J6717" i="1"/>
  <c r="K6717" i="1" s="1"/>
  <c r="J6789" i="1"/>
  <c r="K6789" i="1" s="1"/>
  <c r="J6861" i="1"/>
  <c r="K6861" i="1" s="1"/>
  <c r="J6921" i="1"/>
  <c r="K6921" i="1" s="1"/>
  <c r="J6945" i="1"/>
  <c r="K6945" i="1" s="1"/>
  <c r="J7017" i="1"/>
  <c r="K7017" i="1" s="1"/>
  <c r="J7197" i="1"/>
  <c r="K7197" i="1" s="1"/>
  <c r="J7269" i="1"/>
  <c r="K7269" i="1" s="1"/>
  <c r="J7389" i="1"/>
  <c r="K7389" i="1" s="1"/>
  <c r="J7725" i="1"/>
  <c r="K7725" i="1" s="1"/>
  <c r="J7857" i="1"/>
  <c r="K7857" i="1" s="1"/>
  <c r="J8037" i="1"/>
  <c r="K8037" i="1" s="1"/>
  <c r="J8253" i="1"/>
  <c r="K8253" i="1" s="1"/>
  <c r="J8301" i="1"/>
  <c r="K8301" i="1" s="1"/>
  <c r="J8337" i="1"/>
  <c r="K8337" i="1" s="1"/>
  <c r="J8397" i="1"/>
  <c r="K8397" i="1" s="1"/>
  <c r="J8445" i="1"/>
  <c r="K8445" i="1" s="1"/>
  <c r="J8517" i="1"/>
  <c r="K8517" i="1" s="1"/>
  <c r="J8565" i="1"/>
  <c r="K8565" i="1" s="1"/>
  <c r="J8601" i="1"/>
  <c r="K8601" i="1" s="1"/>
  <c r="J8721" i="1"/>
  <c r="K8721" i="1" s="1"/>
  <c r="J8757" i="1"/>
  <c r="K8757" i="1" s="1"/>
  <c r="J8829" i="1"/>
  <c r="K8829" i="1" s="1"/>
  <c r="J8949" i="1"/>
  <c r="K8949" i="1" s="1"/>
  <c r="J10293" i="1"/>
  <c r="K10293" i="1" s="1"/>
  <c r="J6392" i="1"/>
  <c r="K6392" i="1" s="1"/>
  <c r="J22" i="1"/>
  <c r="K22" i="1" s="1"/>
  <c r="J82" i="1"/>
  <c r="K82" i="1" s="1"/>
  <c r="J142" i="1"/>
  <c r="K142" i="1" s="1"/>
  <c r="J214" i="1"/>
  <c r="K214" i="1" s="1"/>
  <c r="J286" i="1"/>
  <c r="K286" i="1" s="1"/>
  <c r="J370" i="1"/>
  <c r="K370" i="1" s="1"/>
  <c r="J418" i="1"/>
  <c r="K418" i="1" s="1"/>
  <c r="J490" i="1"/>
  <c r="K490" i="1" s="1"/>
  <c r="J562" i="1"/>
  <c r="K562" i="1" s="1"/>
  <c r="J730" i="1"/>
  <c r="K730" i="1" s="1"/>
  <c r="J802" i="1"/>
  <c r="K802" i="1" s="1"/>
  <c r="J874" i="1"/>
  <c r="K874" i="1" s="1"/>
  <c r="J934" i="1"/>
  <c r="K934" i="1" s="1"/>
  <c r="J1078" i="1"/>
  <c r="K1078" i="1" s="1"/>
  <c r="J1126" i="1"/>
  <c r="K1126" i="1" s="1"/>
  <c r="J1198" i="1"/>
  <c r="K1198" i="1" s="1"/>
  <c r="J1258" i="1"/>
  <c r="K1258" i="1" s="1"/>
  <c r="J1330" i="1"/>
  <c r="K1330" i="1" s="1"/>
  <c r="J1402" i="1"/>
  <c r="K1402" i="1" s="1"/>
  <c r="J1450" i="1"/>
  <c r="K1450" i="1" s="1"/>
  <c r="J1498" i="1"/>
  <c r="K1498" i="1" s="1"/>
  <c r="J1642" i="1"/>
  <c r="K1642" i="1" s="1"/>
  <c r="J1714" i="1"/>
  <c r="K1714" i="1" s="1"/>
  <c r="J1774" i="1"/>
  <c r="K1774" i="1" s="1"/>
  <c r="J1834" i="1"/>
  <c r="K1834" i="1" s="1"/>
  <c r="J1894" i="1"/>
  <c r="K1894" i="1" s="1"/>
  <c r="J1966" i="1"/>
  <c r="K1966" i="1" s="1"/>
  <c r="J2026" i="1"/>
  <c r="K2026" i="1" s="1"/>
  <c r="J2086" i="1"/>
  <c r="K2086" i="1" s="1"/>
  <c r="J2230" i="1"/>
  <c r="K2230" i="1" s="1"/>
  <c r="J2290" i="1"/>
  <c r="K2290" i="1" s="1"/>
  <c r="J2350" i="1"/>
  <c r="K2350" i="1" s="1"/>
  <c r="J2410" i="1"/>
  <c r="K2410" i="1" s="1"/>
  <c r="J2458" i="1"/>
  <c r="K2458" i="1" s="1"/>
  <c r="J2626" i="1"/>
  <c r="K2626" i="1" s="1"/>
  <c r="J2794" i="1"/>
  <c r="K2794" i="1" s="1"/>
  <c r="J2866" i="1"/>
  <c r="K2866" i="1" s="1"/>
  <c r="J2914" i="1"/>
  <c r="K2914" i="1" s="1"/>
  <c r="J2974" i="1"/>
  <c r="K2974" i="1" s="1"/>
  <c r="J3046" i="1"/>
  <c r="K3046" i="1" s="1"/>
  <c r="J3118" i="1"/>
  <c r="K3118" i="1" s="1"/>
  <c r="J3178" i="1"/>
  <c r="K3178" i="1" s="1"/>
  <c r="J3238" i="1"/>
  <c r="K3238" i="1" s="1"/>
  <c r="J3298" i="1"/>
  <c r="K3298" i="1" s="1"/>
  <c r="J3430" i="1"/>
  <c r="K3430" i="1" s="1"/>
  <c r="J3490" i="1"/>
  <c r="K3490" i="1" s="1"/>
  <c r="J3550" i="1"/>
  <c r="K3550" i="1" s="1"/>
  <c r="J3622" i="1"/>
  <c r="K3622" i="1" s="1"/>
  <c r="J3694" i="1"/>
  <c r="K3694" i="1" s="1"/>
  <c r="J3814" i="1"/>
  <c r="K3814" i="1" s="1"/>
  <c r="J3946" i="1"/>
  <c r="K3946" i="1" s="1"/>
  <c r="J4006" i="1"/>
  <c r="K4006" i="1" s="1"/>
  <c r="J4066" i="1"/>
  <c r="K4066" i="1" s="1"/>
  <c r="J4126" i="1"/>
  <c r="K4126" i="1" s="1"/>
  <c r="J4258" i="1"/>
  <c r="K4258" i="1" s="1"/>
  <c r="J4306" i="1"/>
  <c r="K4306" i="1" s="1"/>
  <c r="J4366" i="1"/>
  <c r="K4366" i="1" s="1"/>
  <c r="J4510" i="1"/>
  <c r="K4510" i="1" s="1"/>
  <c r="J4582" i="1"/>
  <c r="K4582" i="1" s="1"/>
  <c r="J4738" i="1"/>
  <c r="K4738" i="1" s="1"/>
  <c r="J4798" i="1"/>
  <c r="K4798" i="1" s="1"/>
  <c r="J4846" i="1"/>
  <c r="K4846" i="1" s="1"/>
  <c r="J4882" i="1"/>
  <c r="K4882" i="1" s="1"/>
  <c r="J4942" i="1"/>
  <c r="K4942" i="1" s="1"/>
  <c r="J5098" i="1"/>
  <c r="K5098" i="1" s="1"/>
  <c r="J5254" i="1"/>
  <c r="K5254" i="1" s="1"/>
  <c r="J5386" i="1"/>
  <c r="K5386" i="1" s="1"/>
  <c r="J5434" i="1"/>
  <c r="K5434" i="1" s="1"/>
  <c r="J5482" i="1"/>
  <c r="K5482" i="1" s="1"/>
  <c r="J5518" i="1"/>
  <c r="K5518" i="1" s="1"/>
  <c r="J5590" i="1"/>
  <c r="K5590" i="1" s="1"/>
  <c r="J5674" i="1"/>
  <c r="K5674" i="1" s="1"/>
  <c r="J5818" i="1"/>
  <c r="K5818" i="1" s="1"/>
  <c r="J5878" i="1"/>
  <c r="K5878" i="1" s="1"/>
  <c r="J5914" i="1"/>
  <c r="K5914" i="1" s="1"/>
  <c r="J5986" i="1"/>
  <c r="K5986" i="1" s="1"/>
  <c r="J6046" i="1"/>
  <c r="K6046" i="1" s="1"/>
  <c r="J6130" i="1"/>
  <c r="K6130" i="1" s="1"/>
  <c r="J6202" i="1"/>
  <c r="K6202" i="1" s="1"/>
  <c r="J6334" i="1"/>
  <c r="K6334" i="1" s="1"/>
  <c r="J6370" i="1"/>
  <c r="K6370" i="1" s="1"/>
  <c r="J6430" i="1"/>
  <c r="K6430" i="1" s="1"/>
  <c r="J6502" i="1"/>
  <c r="K6502" i="1" s="1"/>
  <c r="J6538" i="1"/>
  <c r="K6538" i="1" s="1"/>
  <c r="J6610" i="1"/>
  <c r="K6610" i="1" s="1"/>
  <c r="J6706" i="1"/>
  <c r="K6706" i="1" s="1"/>
  <c r="J6742" i="1"/>
  <c r="K6742" i="1" s="1"/>
  <c r="J6802" i="1"/>
  <c r="K6802" i="1" s="1"/>
  <c r="J7210" i="1"/>
  <c r="K7210" i="1" s="1"/>
  <c r="J7366" i="1"/>
  <c r="K7366" i="1" s="1"/>
  <c r="J7558" i="1"/>
  <c r="K7558" i="1" s="1"/>
  <c r="J7954" i="1"/>
  <c r="K7954" i="1" s="1"/>
  <c r="J8086" i="1"/>
  <c r="K8086" i="1" s="1"/>
  <c r="J8122" i="1"/>
  <c r="K8122" i="1" s="1"/>
  <c r="J8170" i="1"/>
  <c r="K8170" i="1" s="1"/>
  <c r="J8266" i="1"/>
  <c r="K8266" i="1" s="1"/>
  <c r="J8314" i="1"/>
  <c r="K8314" i="1" s="1"/>
  <c r="J8410" i="1"/>
  <c r="K8410" i="1" s="1"/>
  <c r="J8458" i="1"/>
  <c r="K8458" i="1" s="1"/>
  <c r="J8746" i="1"/>
  <c r="K8746" i="1" s="1"/>
  <c r="J8794" i="1"/>
  <c r="K8794" i="1" s="1"/>
  <c r="J8854" i="1"/>
  <c r="K8854" i="1" s="1"/>
  <c r="J8914" i="1"/>
  <c r="K8914" i="1" s="1"/>
  <c r="J8974" i="1"/>
  <c r="K8974" i="1" s="1"/>
  <c r="J9046" i="1"/>
  <c r="K9046" i="1" s="1"/>
  <c r="J9106" i="1"/>
  <c r="K9106" i="1" s="1"/>
  <c r="J9262" i="1"/>
  <c r="K9262" i="1" s="1"/>
  <c r="J8708" i="1"/>
  <c r="K8708" i="1" s="1"/>
  <c r="J35" i="1"/>
  <c r="K35" i="1" s="1"/>
  <c r="J95" i="1"/>
  <c r="K95" i="1" s="1"/>
  <c r="J167" i="1"/>
  <c r="K167" i="1" s="1"/>
  <c r="J263" i="1"/>
  <c r="K263" i="1" s="1"/>
  <c r="J323" i="1"/>
  <c r="K323" i="1" s="1"/>
  <c r="J371" i="1"/>
  <c r="K371" i="1" s="1"/>
  <c r="J431" i="1"/>
  <c r="K431" i="1" s="1"/>
  <c r="J503" i="1"/>
  <c r="K503" i="1" s="1"/>
  <c r="J563" i="1"/>
  <c r="K563" i="1" s="1"/>
  <c r="J635" i="1"/>
  <c r="K635" i="1" s="1"/>
  <c r="J695" i="1"/>
  <c r="K695" i="1" s="1"/>
  <c r="J755" i="1"/>
  <c r="K755" i="1" s="1"/>
  <c r="J827" i="1"/>
  <c r="K827" i="1" s="1"/>
  <c r="J887" i="1"/>
  <c r="K887" i="1" s="1"/>
  <c r="J947" i="1"/>
  <c r="K947" i="1" s="1"/>
  <c r="J1031" i="1"/>
  <c r="K1031" i="1" s="1"/>
  <c r="J1091" i="1"/>
  <c r="K1091" i="1" s="1"/>
  <c r="J1163" i="1"/>
  <c r="K1163" i="1" s="1"/>
  <c r="J1235" i="1"/>
  <c r="K1235" i="1" s="1"/>
  <c r="J1295" i="1"/>
  <c r="K1295" i="1" s="1"/>
  <c r="J1355" i="1"/>
  <c r="K1355" i="1" s="1"/>
  <c r="J1415" i="1"/>
  <c r="K1415" i="1" s="1"/>
  <c r="J1475" i="1"/>
  <c r="K1475" i="1" s="1"/>
  <c r="J1523" i="1"/>
  <c r="K1523" i="1" s="1"/>
  <c r="J1583" i="1"/>
  <c r="K1583" i="1" s="1"/>
  <c r="J1643" i="1"/>
  <c r="K1643" i="1" s="1"/>
  <c r="J1715" i="1"/>
  <c r="K1715" i="1" s="1"/>
  <c r="J1775" i="1"/>
  <c r="K1775" i="1" s="1"/>
  <c r="J1835" i="1"/>
  <c r="K1835" i="1" s="1"/>
  <c r="J1895" i="1"/>
  <c r="K1895" i="1" s="1"/>
  <c r="J1955" i="1"/>
  <c r="K1955" i="1" s="1"/>
  <c r="J2015" i="1"/>
  <c r="K2015" i="1" s="1"/>
  <c r="J2063" i="1"/>
  <c r="K2063" i="1" s="1"/>
  <c r="J2219" i="1"/>
  <c r="K2219" i="1" s="1"/>
  <c r="J2267" i="1"/>
  <c r="K2267" i="1" s="1"/>
  <c r="J2327" i="1"/>
  <c r="K2327" i="1" s="1"/>
  <c r="J2387" i="1"/>
  <c r="K2387" i="1" s="1"/>
  <c r="J2519" i="1"/>
  <c r="K2519" i="1" s="1"/>
  <c r="J2675" i="1"/>
  <c r="K2675" i="1" s="1"/>
  <c r="J2723" i="1"/>
  <c r="K2723" i="1" s="1"/>
  <c r="J2783" i="1"/>
  <c r="K2783" i="1" s="1"/>
  <c r="J2855" i="1"/>
  <c r="K2855" i="1" s="1"/>
  <c r="J2915" i="1"/>
  <c r="K2915" i="1" s="1"/>
  <c r="J2963" i="1"/>
  <c r="K2963" i="1" s="1"/>
  <c r="J3023" i="1"/>
  <c r="K3023" i="1" s="1"/>
  <c r="J3095" i="1"/>
  <c r="K3095" i="1" s="1"/>
  <c r="J3155" i="1"/>
  <c r="K3155" i="1" s="1"/>
  <c r="J3299" i="1"/>
  <c r="K3299" i="1" s="1"/>
  <c r="J3371" i="1"/>
  <c r="K3371" i="1" s="1"/>
  <c r="J3431" i="1"/>
  <c r="K3431" i="1" s="1"/>
  <c r="J3491" i="1"/>
  <c r="K3491" i="1" s="1"/>
  <c r="J3563" i="1"/>
  <c r="K3563" i="1" s="1"/>
  <c r="J3647" i="1"/>
  <c r="K3647" i="1" s="1"/>
  <c r="J3719" i="1"/>
  <c r="K3719" i="1" s="1"/>
  <c r="J3875" i="1"/>
  <c r="K3875" i="1" s="1"/>
  <c r="J3935" i="1"/>
  <c r="K3935" i="1" s="1"/>
  <c r="J3971" i="1"/>
  <c r="K3971" i="1" s="1"/>
  <c r="J4031" i="1"/>
  <c r="K4031" i="1" s="1"/>
  <c r="J4079" i="1"/>
  <c r="K4079" i="1" s="1"/>
  <c r="J4139" i="1"/>
  <c r="K4139" i="1" s="1"/>
  <c r="J4187" i="1"/>
  <c r="K4187" i="1" s="1"/>
  <c r="J4235" i="1"/>
  <c r="K4235" i="1" s="1"/>
  <c r="J4295" i="1"/>
  <c r="K4295" i="1" s="1"/>
  <c r="J4355" i="1"/>
  <c r="K4355" i="1" s="1"/>
  <c r="J4415" i="1"/>
  <c r="K4415" i="1" s="1"/>
  <c r="J4475" i="1"/>
  <c r="K4475" i="1" s="1"/>
  <c r="J4535" i="1"/>
  <c r="K4535" i="1" s="1"/>
  <c r="J4583" i="1"/>
  <c r="K4583" i="1" s="1"/>
  <c r="J4643" i="1"/>
  <c r="K4643" i="1" s="1"/>
  <c r="J4691" i="1"/>
  <c r="K4691" i="1" s="1"/>
  <c r="J4763" i="1"/>
  <c r="K4763" i="1" s="1"/>
  <c r="J4811" i="1"/>
  <c r="K4811" i="1" s="1"/>
  <c r="J4871" i="1"/>
  <c r="K4871" i="1" s="1"/>
  <c r="J4919" i="1"/>
  <c r="K4919" i="1" s="1"/>
  <c r="J4979" i="1"/>
  <c r="K4979" i="1" s="1"/>
  <c r="J5027" i="1"/>
  <c r="K5027" i="1" s="1"/>
  <c r="J5087" i="1"/>
  <c r="K5087" i="1" s="1"/>
  <c r="J5183" i="1"/>
  <c r="K5183" i="1" s="1"/>
  <c r="J5255" i="1"/>
  <c r="K5255" i="1" s="1"/>
  <c r="J5375" i="1"/>
  <c r="K5375" i="1" s="1"/>
  <c r="J5435" i="1"/>
  <c r="K5435" i="1" s="1"/>
  <c r="J5471" i="1"/>
  <c r="K5471" i="1" s="1"/>
  <c r="J5531" i="1"/>
  <c r="K5531" i="1" s="1"/>
  <c r="J5579" i="1"/>
  <c r="K5579" i="1" s="1"/>
  <c r="J5735" i="1"/>
  <c r="K5735" i="1" s="1"/>
  <c r="J5783" i="1"/>
  <c r="K5783" i="1" s="1"/>
  <c r="J5819" i="1"/>
  <c r="K5819" i="1" s="1"/>
  <c r="J5891" i="1"/>
  <c r="K5891" i="1" s="1"/>
  <c r="J6011" i="1"/>
  <c r="K6011" i="1" s="1"/>
  <c r="J6071" i="1"/>
  <c r="K6071" i="1" s="1"/>
  <c r="J6371" i="1"/>
  <c r="K6371" i="1" s="1"/>
  <c r="J6443" i="1"/>
  <c r="K6443" i="1" s="1"/>
  <c r="J6491" i="1"/>
  <c r="K6491" i="1" s="1"/>
  <c r="J6539" i="1"/>
  <c r="K6539" i="1" s="1"/>
  <c r="J6599" i="1"/>
  <c r="K6599" i="1" s="1"/>
  <c r="J6743" i="1"/>
  <c r="K6743" i="1" s="1"/>
  <c r="J6791" i="1"/>
  <c r="K6791" i="1" s="1"/>
  <c r="J6851" i="1"/>
  <c r="K6851" i="1" s="1"/>
  <c r="J6911" i="1"/>
  <c r="K6911" i="1" s="1"/>
  <c r="J6947" i="1"/>
  <c r="K6947" i="1" s="1"/>
  <c r="J6995" i="1"/>
  <c r="K6995" i="1" s="1"/>
  <c r="J7199" i="1"/>
  <c r="K7199" i="1" s="1"/>
  <c r="J7259" i="1"/>
  <c r="K7259" i="1" s="1"/>
  <c r="J7475" i="1"/>
  <c r="K7475" i="1" s="1"/>
  <c r="J7535" i="1"/>
  <c r="K7535" i="1" s="1"/>
  <c r="J7739" i="1"/>
  <c r="K7739" i="1" s="1"/>
  <c r="J7883" i="1"/>
  <c r="K7883" i="1" s="1"/>
  <c r="J7943" i="1"/>
  <c r="K7943" i="1" s="1"/>
  <c r="J8279" i="1"/>
  <c r="K8279" i="1" s="1"/>
  <c r="J8687" i="1"/>
  <c r="K8687" i="1" s="1"/>
  <c r="J8747" i="1"/>
  <c r="K8747" i="1" s="1"/>
  <c r="J8867" i="1"/>
  <c r="K8867" i="1" s="1"/>
  <c r="J8903" i="1"/>
  <c r="K8903" i="1" s="1"/>
  <c r="J8975" i="1"/>
  <c r="K8975" i="1" s="1"/>
  <c r="J9035" i="1"/>
  <c r="K9035" i="1" s="1"/>
  <c r="J10307" i="1"/>
  <c r="K10307" i="1" s="1"/>
  <c r="J9970" i="1"/>
  <c r="K9970" i="1" s="1"/>
  <c r="J8483" i="1"/>
  <c r="K8483" i="1" s="1"/>
  <c r="J8361" i="1"/>
  <c r="K8361" i="1" s="1"/>
  <c r="J8217" i="1"/>
  <c r="K8217" i="1" s="1"/>
  <c r="J7991" i="1"/>
  <c r="K7991" i="1" s="1"/>
  <c r="J7977" i="1"/>
  <c r="K7977" i="1" s="1"/>
  <c r="J7750" i="1"/>
  <c r="K7750" i="1" s="1"/>
  <c r="J7341" i="1"/>
  <c r="K7341" i="1" s="1"/>
  <c r="J7198" i="1"/>
  <c r="K7198" i="1" s="1"/>
  <c r="J6767" i="1"/>
  <c r="K6767" i="1" s="1"/>
  <c r="J5588" i="1"/>
  <c r="K5588" i="1" s="1"/>
  <c r="J5122" i="1"/>
  <c r="K5122" i="1" s="1"/>
  <c r="J5051" i="1"/>
  <c r="K5051" i="1" s="1"/>
  <c r="J3610" i="1"/>
  <c r="K3610" i="1" s="1"/>
  <c r="J3381" i="1"/>
  <c r="K3381" i="1" s="1"/>
  <c r="J3357" i="1"/>
  <c r="K3357" i="1" s="1"/>
  <c r="J3239" i="1"/>
  <c r="K3239" i="1" s="1"/>
  <c r="J3165" i="1"/>
  <c r="K3165" i="1" s="1"/>
  <c r="J3093" i="1"/>
  <c r="K3093" i="1" s="1"/>
  <c r="J10306" i="1"/>
  <c r="K10306" i="1" s="1"/>
  <c r="J10258" i="1"/>
  <c r="K10258" i="1" s="1"/>
  <c r="J10210" i="1"/>
  <c r="K10210" i="1" s="1"/>
  <c r="J10162" i="1"/>
  <c r="K10162" i="1" s="1"/>
  <c r="J10114" i="1"/>
  <c r="K10114" i="1" s="1"/>
  <c r="J10066" i="1"/>
  <c r="K10066" i="1" s="1"/>
  <c r="J10018" i="1"/>
  <c r="K10018" i="1" s="1"/>
  <c r="J9935" i="1"/>
  <c r="K9935" i="1" s="1"/>
  <c r="J9899" i="1"/>
  <c r="K9899" i="1" s="1"/>
  <c r="J9863" i="1"/>
  <c r="K9863" i="1" s="1"/>
  <c r="J9827" i="1"/>
  <c r="K9827" i="1" s="1"/>
  <c r="J9791" i="1"/>
  <c r="K9791" i="1" s="1"/>
  <c r="J9755" i="1"/>
  <c r="K9755" i="1" s="1"/>
  <c r="J9719" i="1"/>
  <c r="K9719" i="1" s="1"/>
  <c r="J9683" i="1"/>
  <c r="K9683" i="1" s="1"/>
  <c r="J9647" i="1"/>
  <c r="K9647" i="1" s="1"/>
  <c r="J9611" i="1"/>
  <c r="K9611" i="1" s="1"/>
  <c r="J9575" i="1"/>
  <c r="K9575" i="1" s="1"/>
  <c r="J9539" i="1"/>
  <c r="K9539" i="1" s="1"/>
  <c r="J9503" i="1"/>
  <c r="K9503" i="1" s="1"/>
  <c r="J9467" i="1"/>
  <c r="K9467" i="1" s="1"/>
  <c r="J9431" i="1"/>
  <c r="K9431" i="1" s="1"/>
  <c r="J9395" i="1"/>
  <c r="K9395" i="1" s="1"/>
  <c r="J9359" i="1"/>
  <c r="K9359" i="1" s="1"/>
  <c r="J9323" i="1"/>
  <c r="K9323" i="1" s="1"/>
  <c r="J9287" i="1"/>
  <c r="K9287" i="1" s="1"/>
  <c r="J9251" i="1"/>
  <c r="K9251" i="1" s="1"/>
  <c r="J9215" i="1"/>
  <c r="K9215" i="1" s="1"/>
  <c r="J9179" i="1"/>
  <c r="K9179" i="1" s="1"/>
  <c r="J9143" i="1"/>
  <c r="K9143" i="1" s="1"/>
  <c r="J9093" i="1"/>
  <c r="K9093" i="1" s="1"/>
  <c r="J9079" i="1"/>
  <c r="K9079" i="1" s="1"/>
  <c r="J9008" i="1"/>
  <c r="K9008" i="1" s="1"/>
  <c r="J8755" i="1"/>
  <c r="K8755" i="1" s="1"/>
  <c r="J8673" i="1"/>
  <c r="K8673" i="1" s="1"/>
  <c r="J8614" i="1"/>
  <c r="K8614" i="1" s="1"/>
  <c r="J8543" i="1"/>
  <c r="K8543" i="1" s="1"/>
  <c r="J8374" i="1"/>
  <c r="K8374" i="1" s="1"/>
  <c r="J8360" i="1"/>
  <c r="K8360" i="1" s="1"/>
  <c r="J8289" i="1"/>
  <c r="K8289" i="1" s="1"/>
  <c r="J8231" i="1"/>
  <c r="K8231" i="1" s="1"/>
  <c r="J8061" i="1"/>
  <c r="K8061" i="1" s="1"/>
  <c r="J7990" i="1"/>
  <c r="K7990" i="1" s="1"/>
  <c r="J7976" i="1"/>
  <c r="K7976" i="1" s="1"/>
  <c r="J7845" i="1"/>
  <c r="K7845" i="1" s="1"/>
  <c r="J7749" i="1"/>
  <c r="K7749" i="1" s="1"/>
  <c r="J7691" i="1"/>
  <c r="K7691" i="1" s="1"/>
  <c r="J7497" i="1"/>
  <c r="K7497" i="1" s="1"/>
  <c r="J7438" i="1"/>
  <c r="K7438" i="1" s="1"/>
  <c r="J7078" i="1"/>
  <c r="K7078" i="1" s="1"/>
  <c r="J6983" i="1"/>
  <c r="K6983" i="1" s="1"/>
  <c r="J6969" i="1"/>
  <c r="K6969" i="1" s="1"/>
  <c r="J6766" i="1"/>
  <c r="K6766" i="1" s="1"/>
  <c r="J6670" i="1"/>
  <c r="K6670" i="1" s="1"/>
  <c r="J6478" i="1"/>
  <c r="K6478" i="1" s="1"/>
  <c r="J6274" i="1"/>
  <c r="K6274" i="1" s="1"/>
  <c r="J6179" i="1"/>
  <c r="K6179" i="1" s="1"/>
  <c r="J5938" i="1"/>
  <c r="K5938" i="1" s="1"/>
  <c r="J5516" i="1"/>
  <c r="K5516" i="1" s="1"/>
  <c r="J5494" i="1"/>
  <c r="K5494" i="1" s="1"/>
  <c r="J5398" i="1"/>
  <c r="K5398" i="1" s="1"/>
  <c r="J5050" i="1"/>
  <c r="K5050" i="1" s="1"/>
  <c r="J4954" i="1"/>
  <c r="K4954" i="1" s="1"/>
  <c r="J4677" i="1"/>
  <c r="K4677" i="1" s="1"/>
  <c r="J4605" i="1"/>
  <c r="K4605" i="1" s="1"/>
  <c r="J4174" i="1"/>
  <c r="K4174" i="1" s="1"/>
  <c r="J3609" i="1"/>
  <c r="K3609" i="1" s="1"/>
  <c r="J3514" i="1"/>
  <c r="K3514" i="1" s="1"/>
  <c r="J3164" i="1"/>
  <c r="K3164" i="1" s="1"/>
  <c r="J3139" i="1"/>
  <c r="K3139" i="1" s="1"/>
  <c r="J3119" i="1"/>
  <c r="K3119" i="1" s="1"/>
  <c r="J2615" i="1"/>
  <c r="K2615" i="1" s="1"/>
  <c r="J2278" i="1"/>
  <c r="K2278" i="1" s="1"/>
  <c r="J2107" i="1"/>
  <c r="K2107" i="1" s="1"/>
  <c r="J2050" i="1"/>
  <c r="K2050" i="1" s="1"/>
  <c r="J1006" i="1"/>
  <c r="K1006" i="1" s="1"/>
  <c r="J31" i="1"/>
  <c r="K31" i="1" s="1"/>
  <c r="J115" i="1"/>
  <c r="K115" i="1" s="1"/>
  <c r="J175" i="1"/>
  <c r="K175" i="1" s="1"/>
  <c r="J247" i="1"/>
  <c r="K247" i="1" s="1"/>
  <c r="J307" i="1"/>
  <c r="K307" i="1" s="1"/>
  <c r="J367" i="1"/>
  <c r="K367" i="1" s="1"/>
  <c r="J427" i="1"/>
  <c r="K427" i="1" s="1"/>
  <c r="J487" i="1"/>
  <c r="K487" i="1" s="1"/>
  <c r="J547" i="1"/>
  <c r="K547" i="1" s="1"/>
  <c r="J595" i="1"/>
  <c r="K595" i="1" s="1"/>
  <c r="J643" i="1"/>
  <c r="K643" i="1" s="1"/>
  <c r="J691" i="1"/>
  <c r="K691" i="1" s="1"/>
  <c r="J739" i="1"/>
  <c r="K739" i="1" s="1"/>
  <c r="J871" i="1"/>
  <c r="K871" i="1" s="1"/>
  <c r="J931" i="1"/>
  <c r="K931" i="1" s="1"/>
  <c r="J1003" i="1"/>
  <c r="K1003" i="1" s="1"/>
  <c r="J1051" i="1"/>
  <c r="K1051" i="1" s="1"/>
  <c r="J1111" i="1"/>
  <c r="K1111" i="1" s="1"/>
  <c r="J1159" i="1"/>
  <c r="K1159" i="1" s="1"/>
  <c r="J1219" i="1"/>
  <c r="K1219" i="1" s="1"/>
  <c r="J1255" i="1"/>
  <c r="K1255" i="1" s="1"/>
  <c r="J1303" i="1"/>
  <c r="K1303" i="1" s="1"/>
  <c r="J1351" i="1"/>
  <c r="K1351" i="1" s="1"/>
  <c r="J1411" i="1"/>
  <c r="K1411" i="1" s="1"/>
  <c r="J1459" i="1"/>
  <c r="K1459" i="1" s="1"/>
  <c r="J1519" i="1"/>
  <c r="K1519" i="1" s="1"/>
  <c r="J1579" i="1"/>
  <c r="K1579" i="1" s="1"/>
  <c r="J1627" i="1"/>
  <c r="K1627" i="1" s="1"/>
  <c r="J1675" i="1"/>
  <c r="K1675" i="1" s="1"/>
  <c r="J1747" i="1"/>
  <c r="K1747" i="1" s="1"/>
  <c r="J1807" i="1"/>
  <c r="K1807" i="1" s="1"/>
  <c r="J1867" i="1"/>
  <c r="K1867" i="1" s="1"/>
  <c r="J1939" i="1"/>
  <c r="K1939" i="1" s="1"/>
  <c r="J2011" i="1"/>
  <c r="K2011" i="1" s="1"/>
  <c r="J2071" i="1"/>
  <c r="K2071" i="1" s="1"/>
  <c r="J2131" i="1"/>
  <c r="K2131" i="1" s="1"/>
  <c r="J2215" i="1"/>
  <c r="K2215" i="1" s="1"/>
  <c r="J2275" i="1"/>
  <c r="K2275" i="1" s="1"/>
  <c r="J2347" i="1"/>
  <c r="K2347" i="1" s="1"/>
  <c r="J2419" i="1"/>
  <c r="K2419" i="1" s="1"/>
  <c r="J2491" i="1"/>
  <c r="K2491" i="1" s="1"/>
  <c r="J2551" i="1"/>
  <c r="K2551" i="1" s="1"/>
  <c r="J2611" i="1"/>
  <c r="K2611" i="1" s="1"/>
  <c r="J2659" i="1"/>
  <c r="K2659" i="1" s="1"/>
  <c r="J2719" i="1"/>
  <c r="K2719" i="1" s="1"/>
  <c r="J2791" i="1"/>
  <c r="K2791" i="1" s="1"/>
  <c r="J2839" i="1"/>
  <c r="K2839" i="1" s="1"/>
  <c r="J2911" i="1"/>
  <c r="K2911" i="1" s="1"/>
  <c r="J2959" i="1"/>
  <c r="K2959" i="1" s="1"/>
  <c r="J3031" i="1"/>
  <c r="K3031" i="1" s="1"/>
  <c r="J3103" i="1"/>
  <c r="K3103" i="1" s="1"/>
  <c r="J3151" i="1"/>
  <c r="K3151" i="1" s="1"/>
  <c r="J3199" i="1"/>
  <c r="K3199" i="1" s="1"/>
  <c r="J3259" i="1"/>
  <c r="K3259" i="1" s="1"/>
  <c r="J3319" i="1"/>
  <c r="K3319" i="1" s="1"/>
  <c r="J3391" i="1"/>
  <c r="K3391" i="1" s="1"/>
  <c r="J3463" i="1"/>
  <c r="K3463" i="1" s="1"/>
  <c r="J3523" i="1"/>
  <c r="K3523" i="1" s="1"/>
  <c r="J3619" i="1"/>
  <c r="K3619" i="1" s="1"/>
  <c r="J3691" i="1"/>
  <c r="K3691" i="1" s="1"/>
  <c r="J3751" i="1"/>
  <c r="K3751" i="1" s="1"/>
  <c r="J3823" i="1"/>
  <c r="K3823" i="1" s="1"/>
  <c r="J3907" i="1"/>
  <c r="K3907" i="1" s="1"/>
  <c r="J3967" i="1"/>
  <c r="K3967" i="1" s="1"/>
  <c r="J4039" i="1"/>
  <c r="K4039" i="1" s="1"/>
  <c r="J4099" i="1"/>
  <c r="K4099" i="1" s="1"/>
  <c r="J4171" i="1"/>
  <c r="K4171" i="1" s="1"/>
  <c r="J4231" i="1"/>
  <c r="K4231" i="1" s="1"/>
  <c r="J4291" i="1"/>
  <c r="K4291" i="1" s="1"/>
  <c r="J4351" i="1"/>
  <c r="K4351" i="1" s="1"/>
  <c r="J4423" i="1"/>
  <c r="K4423" i="1" s="1"/>
  <c r="J4483" i="1"/>
  <c r="K4483" i="1" s="1"/>
  <c r="J4567" i="1"/>
  <c r="K4567" i="1" s="1"/>
  <c r="J4651" i="1"/>
  <c r="K4651" i="1" s="1"/>
  <c r="J4723" i="1"/>
  <c r="K4723" i="1" s="1"/>
  <c r="J4771" i="1"/>
  <c r="K4771" i="1" s="1"/>
  <c r="J4819" i="1"/>
  <c r="K4819" i="1" s="1"/>
  <c r="J4891" i="1"/>
  <c r="K4891" i="1" s="1"/>
  <c r="J4951" i="1"/>
  <c r="K4951" i="1" s="1"/>
  <c r="J5035" i="1"/>
  <c r="K5035" i="1" s="1"/>
  <c r="J5239" i="1"/>
  <c r="K5239" i="1" s="1"/>
  <c r="J5299" i="1"/>
  <c r="K5299" i="1" s="1"/>
  <c r="J5347" i="1"/>
  <c r="K5347" i="1" s="1"/>
  <c r="J5407" i="1"/>
  <c r="K5407" i="1" s="1"/>
  <c r="J5455" i="1"/>
  <c r="K5455" i="1" s="1"/>
  <c r="J5515" i="1"/>
  <c r="K5515" i="1" s="1"/>
  <c r="J5587" i="1"/>
  <c r="K5587" i="1" s="1"/>
  <c r="J5635" i="1"/>
  <c r="K5635" i="1" s="1"/>
  <c r="J5695" i="1"/>
  <c r="K5695" i="1" s="1"/>
  <c r="J5767" i="1"/>
  <c r="K5767" i="1" s="1"/>
  <c r="J5839" i="1"/>
  <c r="K5839" i="1" s="1"/>
  <c r="J5911" i="1"/>
  <c r="K5911" i="1" s="1"/>
  <c r="J5983" i="1"/>
  <c r="K5983" i="1" s="1"/>
  <c r="J6043" i="1"/>
  <c r="K6043" i="1" s="1"/>
  <c r="J6103" i="1"/>
  <c r="K6103" i="1" s="1"/>
  <c r="J6163" i="1"/>
  <c r="K6163" i="1" s="1"/>
  <c r="J6235" i="1"/>
  <c r="K6235" i="1" s="1"/>
  <c r="J6295" i="1"/>
  <c r="K6295" i="1" s="1"/>
  <c r="J6343" i="1"/>
  <c r="K6343" i="1" s="1"/>
  <c r="J6391" i="1"/>
  <c r="K6391" i="1" s="1"/>
  <c r="J6475" i="1"/>
  <c r="K6475" i="1" s="1"/>
  <c r="J6631" i="1"/>
  <c r="K6631" i="1" s="1"/>
  <c r="J6703" i="1"/>
  <c r="K6703" i="1" s="1"/>
  <c r="J6763" i="1"/>
  <c r="K6763" i="1" s="1"/>
  <c r="J6835" i="1"/>
  <c r="K6835" i="1" s="1"/>
  <c r="J6895" i="1"/>
  <c r="K6895" i="1" s="1"/>
  <c r="J6967" i="1"/>
  <c r="K6967" i="1" s="1"/>
  <c r="J7039" i="1"/>
  <c r="K7039" i="1" s="1"/>
  <c r="J7099" i="1"/>
  <c r="K7099" i="1" s="1"/>
  <c r="J7159" i="1"/>
  <c r="K7159" i="1" s="1"/>
  <c r="J7219" i="1"/>
  <c r="K7219" i="1" s="1"/>
  <c r="J7267" i="1"/>
  <c r="K7267" i="1" s="1"/>
  <c r="J7315" i="1"/>
  <c r="K7315" i="1" s="1"/>
  <c r="J7363" i="1"/>
  <c r="K7363" i="1" s="1"/>
  <c r="J7435" i="1"/>
  <c r="K7435" i="1" s="1"/>
  <c r="J7495" i="1"/>
  <c r="K7495" i="1" s="1"/>
  <c r="J7567" i="1"/>
  <c r="K7567" i="1" s="1"/>
  <c r="J7603" i="1"/>
  <c r="K7603" i="1" s="1"/>
  <c r="J7651" i="1"/>
  <c r="K7651" i="1" s="1"/>
  <c r="J7711" i="1"/>
  <c r="K7711" i="1" s="1"/>
  <c r="J7771" i="1"/>
  <c r="K7771" i="1" s="1"/>
  <c r="J7843" i="1"/>
  <c r="K7843" i="1" s="1"/>
  <c r="J7903" i="1"/>
  <c r="K7903" i="1" s="1"/>
  <c r="J7951" i="1"/>
  <c r="K7951" i="1" s="1"/>
  <c r="J8011" i="1"/>
  <c r="K8011" i="1" s="1"/>
  <c r="J8047" i="1"/>
  <c r="K8047" i="1" s="1"/>
  <c r="J8107" i="1"/>
  <c r="K8107" i="1" s="1"/>
  <c r="J8155" i="1"/>
  <c r="K8155" i="1" s="1"/>
  <c r="J8215" i="1"/>
  <c r="K8215" i="1" s="1"/>
  <c r="J8275" i="1"/>
  <c r="K8275" i="1" s="1"/>
  <c r="J8347" i="1"/>
  <c r="K8347" i="1" s="1"/>
  <c r="J8407" i="1"/>
  <c r="K8407" i="1" s="1"/>
  <c r="J8467" i="1"/>
  <c r="K8467" i="1" s="1"/>
  <c r="J8551" i="1"/>
  <c r="K8551" i="1" s="1"/>
  <c r="J8611" i="1"/>
  <c r="K8611" i="1" s="1"/>
  <c r="J8683" i="1"/>
  <c r="K8683" i="1" s="1"/>
  <c r="J10315" i="1"/>
  <c r="K10315" i="1" s="1"/>
  <c r="J20" i="1"/>
  <c r="K20" i="1" s="1"/>
  <c r="J80" i="1"/>
  <c r="K80" i="1" s="1"/>
  <c r="J152" i="1"/>
  <c r="K152" i="1" s="1"/>
  <c r="J212" i="1"/>
  <c r="K212" i="1" s="1"/>
  <c r="J272" i="1"/>
  <c r="K272" i="1" s="1"/>
  <c r="J320" i="1"/>
  <c r="K320" i="1" s="1"/>
  <c r="J392" i="1"/>
  <c r="K392" i="1" s="1"/>
  <c r="J452" i="1"/>
  <c r="K452" i="1" s="1"/>
  <c r="J512" i="1"/>
  <c r="K512" i="1" s="1"/>
  <c r="J584" i="1"/>
  <c r="K584" i="1" s="1"/>
  <c r="J644" i="1"/>
  <c r="K644" i="1" s="1"/>
  <c r="J716" i="1"/>
  <c r="K716" i="1" s="1"/>
  <c r="J764" i="1"/>
  <c r="K764" i="1" s="1"/>
  <c r="J812" i="1"/>
  <c r="K812" i="1" s="1"/>
  <c r="J872" i="1"/>
  <c r="K872" i="1" s="1"/>
  <c r="J932" i="1"/>
  <c r="K932" i="1" s="1"/>
  <c r="J980" i="1"/>
  <c r="K980" i="1" s="1"/>
  <c r="J1040" i="1"/>
  <c r="K1040" i="1" s="1"/>
  <c r="J1076" i="1"/>
  <c r="K1076" i="1" s="1"/>
  <c r="J1124" i="1"/>
  <c r="K1124" i="1" s="1"/>
  <c r="J1184" i="1"/>
  <c r="K1184" i="1" s="1"/>
  <c r="J1220" i="1"/>
  <c r="K1220" i="1" s="1"/>
  <c r="J1268" i="1"/>
  <c r="K1268" i="1" s="1"/>
  <c r="J1316" i="1"/>
  <c r="K1316" i="1" s="1"/>
  <c r="J1388" i="1"/>
  <c r="K1388" i="1" s="1"/>
  <c r="J1448" i="1"/>
  <c r="K1448" i="1" s="1"/>
  <c r="J1496" i="1"/>
  <c r="K1496" i="1" s="1"/>
  <c r="J1544" i="1"/>
  <c r="K1544" i="1" s="1"/>
  <c r="J1580" i="1"/>
  <c r="K1580" i="1" s="1"/>
  <c r="J1616" i="1"/>
  <c r="K1616" i="1" s="1"/>
  <c r="J1676" i="1"/>
  <c r="K1676" i="1" s="1"/>
  <c r="J1724" i="1"/>
  <c r="K1724" i="1" s="1"/>
  <c r="J1772" i="1"/>
  <c r="K1772" i="1" s="1"/>
  <c r="J1832" i="1"/>
  <c r="K1832" i="1" s="1"/>
  <c r="J1880" i="1"/>
  <c r="K1880" i="1" s="1"/>
  <c r="J1952" i="1"/>
  <c r="K1952" i="1" s="1"/>
  <c r="J2012" i="1"/>
  <c r="K2012" i="1" s="1"/>
  <c r="J2060" i="1"/>
  <c r="K2060" i="1" s="1"/>
  <c r="J2108" i="1"/>
  <c r="K2108" i="1" s="1"/>
  <c r="J2156" i="1"/>
  <c r="K2156" i="1" s="1"/>
  <c r="J2216" i="1"/>
  <c r="K2216" i="1" s="1"/>
  <c r="J2252" i="1"/>
  <c r="K2252" i="1" s="1"/>
  <c r="J2300" i="1"/>
  <c r="K2300" i="1" s="1"/>
  <c r="J2348" i="1"/>
  <c r="K2348" i="1" s="1"/>
  <c r="J2396" i="1"/>
  <c r="K2396" i="1" s="1"/>
  <c r="J2444" i="1"/>
  <c r="K2444" i="1" s="1"/>
  <c r="J2504" i="1"/>
  <c r="K2504" i="1" s="1"/>
  <c r="J2552" i="1"/>
  <c r="K2552" i="1" s="1"/>
  <c r="J2600" i="1"/>
  <c r="K2600" i="1" s="1"/>
  <c r="J2648" i="1"/>
  <c r="K2648" i="1" s="1"/>
  <c r="J2708" i="1"/>
  <c r="K2708" i="1" s="1"/>
  <c r="J2768" i="1"/>
  <c r="K2768" i="1" s="1"/>
  <c r="J2840" i="1"/>
  <c r="K2840" i="1" s="1"/>
  <c r="J2912" i="1"/>
  <c r="K2912" i="1" s="1"/>
  <c r="J2972" i="1"/>
  <c r="K2972" i="1" s="1"/>
  <c r="J3032" i="1"/>
  <c r="K3032" i="1" s="1"/>
  <c r="J3080" i="1"/>
  <c r="K3080" i="1" s="1"/>
  <c r="J3128" i="1"/>
  <c r="K3128" i="1" s="1"/>
  <c r="J3188" i="1"/>
  <c r="K3188" i="1" s="1"/>
  <c r="J3236" i="1"/>
  <c r="K3236" i="1" s="1"/>
  <c r="J3296" i="1"/>
  <c r="K3296" i="1" s="1"/>
  <c r="J3368" i="1"/>
  <c r="K3368" i="1" s="1"/>
  <c r="J3428" i="1"/>
  <c r="K3428" i="1" s="1"/>
  <c r="J3476" i="1"/>
  <c r="K3476" i="1" s="1"/>
  <c r="J3644" i="1"/>
  <c r="K3644" i="1" s="1"/>
  <c r="J3704" i="1"/>
  <c r="K3704" i="1" s="1"/>
  <c r="J3764" i="1"/>
  <c r="K3764" i="1" s="1"/>
  <c r="J3812" i="1"/>
  <c r="K3812" i="1" s="1"/>
  <c r="J3872" i="1"/>
  <c r="K3872" i="1" s="1"/>
  <c r="J3932" i="1"/>
  <c r="K3932" i="1" s="1"/>
  <c r="J3992" i="1"/>
  <c r="K3992" i="1" s="1"/>
  <c r="J4028" i="1"/>
  <c r="K4028" i="1" s="1"/>
  <c r="J4088" i="1"/>
  <c r="K4088" i="1" s="1"/>
  <c r="J4160" i="1"/>
  <c r="K4160" i="1" s="1"/>
  <c r="J4208" i="1"/>
  <c r="K4208" i="1" s="1"/>
  <c r="J4364" i="1"/>
  <c r="K4364" i="1" s="1"/>
  <c r="J4400" i="1"/>
  <c r="K4400" i="1" s="1"/>
  <c r="J4448" i="1"/>
  <c r="K4448" i="1" s="1"/>
  <c r="J4484" i="1"/>
  <c r="K4484" i="1" s="1"/>
  <c r="J4532" i="1"/>
  <c r="K4532" i="1" s="1"/>
  <c r="J4628" i="1"/>
  <c r="K4628" i="1" s="1"/>
  <c r="J4676" i="1"/>
  <c r="K4676" i="1" s="1"/>
  <c r="J4736" i="1"/>
  <c r="K4736" i="1" s="1"/>
  <c r="J4784" i="1"/>
  <c r="K4784" i="1" s="1"/>
  <c r="J4820" i="1"/>
  <c r="K4820" i="1" s="1"/>
  <c r="J4916" i="1"/>
  <c r="K4916" i="1" s="1"/>
  <c r="J4964" i="1"/>
  <c r="K4964" i="1" s="1"/>
  <c r="J5024" i="1"/>
  <c r="K5024" i="1" s="1"/>
  <c r="J5072" i="1"/>
  <c r="K5072" i="1" s="1"/>
  <c r="J5120" i="1"/>
  <c r="K5120" i="1" s="1"/>
  <c r="J5180" i="1"/>
  <c r="K5180" i="1" s="1"/>
  <c r="J5264" i="1"/>
  <c r="K5264" i="1" s="1"/>
  <c r="J5312" i="1"/>
  <c r="K5312" i="1" s="1"/>
  <c r="J5372" i="1"/>
  <c r="K5372" i="1" s="1"/>
  <c r="J5420" i="1"/>
  <c r="K5420" i="1" s="1"/>
  <c r="J5468" i="1"/>
  <c r="K5468" i="1" s="1"/>
  <c r="J5504" i="1"/>
  <c r="K5504" i="1" s="1"/>
  <c r="J5552" i="1"/>
  <c r="K5552" i="1" s="1"/>
  <c r="J5624" i="1"/>
  <c r="K5624" i="1" s="1"/>
  <c r="J5660" i="1"/>
  <c r="K5660" i="1" s="1"/>
  <c r="J5696" i="1"/>
  <c r="K5696" i="1" s="1"/>
  <c r="J5744" i="1"/>
  <c r="K5744" i="1" s="1"/>
  <c r="J5840" i="1"/>
  <c r="K5840" i="1" s="1"/>
  <c r="J5876" i="1"/>
  <c r="K5876" i="1" s="1"/>
  <c r="J5912" i="1"/>
  <c r="K5912" i="1" s="1"/>
  <c r="J5960" i="1"/>
  <c r="K5960" i="1" s="1"/>
  <c r="J6128" i="1"/>
  <c r="K6128" i="1" s="1"/>
  <c r="J6188" i="1"/>
  <c r="K6188" i="1" s="1"/>
  <c r="J6380" i="1"/>
  <c r="K6380" i="1" s="1"/>
  <c r="J6428" i="1"/>
  <c r="K6428" i="1" s="1"/>
  <c r="J6452" i="1"/>
  <c r="K6452" i="1" s="1"/>
  <c r="J6500" i="1"/>
  <c r="K6500" i="1" s="1"/>
  <c r="J6548" i="1"/>
  <c r="K6548" i="1" s="1"/>
  <c r="J6632" i="1"/>
  <c r="K6632" i="1" s="1"/>
  <c r="J6692" i="1"/>
  <c r="K6692" i="1" s="1"/>
  <c r="J6728" i="1"/>
  <c r="K6728" i="1" s="1"/>
  <c r="J6776" i="1"/>
  <c r="K6776" i="1" s="1"/>
  <c r="J6824" i="1"/>
  <c r="K6824" i="1" s="1"/>
  <c r="J6848" i="1"/>
  <c r="K6848" i="1" s="1"/>
  <c r="J6896" i="1"/>
  <c r="K6896" i="1" s="1"/>
  <c r="J7028" i="1"/>
  <c r="K7028" i="1" s="1"/>
  <c r="J7076" i="1"/>
  <c r="K7076" i="1" s="1"/>
  <c r="J7124" i="1"/>
  <c r="K7124" i="1" s="1"/>
  <c r="J7172" i="1"/>
  <c r="K7172" i="1" s="1"/>
  <c r="J7208" i="1"/>
  <c r="K7208" i="1" s="1"/>
  <c r="J7256" i="1"/>
  <c r="K7256" i="1" s="1"/>
  <c r="J7304" i="1"/>
  <c r="K7304" i="1" s="1"/>
  <c r="J7352" i="1"/>
  <c r="K7352" i="1" s="1"/>
  <c r="J7388" i="1"/>
  <c r="K7388" i="1" s="1"/>
  <c r="J7424" i="1"/>
  <c r="K7424" i="1" s="1"/>
  <c r="J7520" i="1"/>
  <c r="K7520" i="1" s="1"/>
  <c r="J7568" i="1"/>
  <c r="K7568" i="1" s="1"/>
  <c r="J7664" i="1"/>
  <c r="K7664" i="1" s="1"/>
  <c r="J7772" i="1"/>
  <c r="K7772" i="1" s="1"/>
  <c r="J7868" i="1"/>
  <c r="K7868" i="1" s="1"/>
  <c r="J7928" i="1"/>
  <c r="K7928" i="1" s="1"/>
  <c r="J8024" i="1"/>
  <c r="K8024" i="1" s="1"/>
  <c r="J8084" i="1"/>
  <c r="K8084" i="1" s="1"/>
  <c r="J8120" i="1"/>
  <c r="K8120" i="1" s="1"/>
  <c r="J8180" i="1"/>
  <c r="K8180" i="1" s="1"/>
  <c r="J8216" i="1"/>
  <c r="K8216" i="1" s="1"/>
  <c r="J8252" i="1"/>
  <c r="K8252" i="1" s="1"/>
  <c r="J8336" i="1"/>
  <c r="K8336" i="1" s="1"/>
  <c r="J8396" i="1"/>
  <c r="K8396" i="1" s="1"/>
  <c r="J8588" i="1"/>
  <c r="K8588" i="1" s="1"/>
  <c r="J8660" i="1"/>
  <c r="K8660" i="1" s="1"/>
  <c r="J8876" i="1"/>
  <c r="K8876" i="1" s="1"/>
  <c r="J8936" i="1"/>
  <c r="K8936" i="1" s="1"/>
  <c r="J9032" i="1"/>
  <c r="K9032" i="1" s="1"/>
  <c r="J10328" i="1"/>
  <c r="K10328" i="1" s="1"/>
  <c r="J8887" i="1"/>
  <c r="K8887" i="1" s="1"/>
  <c r="J1304" i="1"/>
  <c r="K1304" i="1" s="1"/>
  <c r="J33" i="1"/>
  <c r="K33" i="1" s="1"/>
  <c r="J93" i="1"/>
  <c r="K93" i="1" s="1"/>
  <c r="J165" i="1"/>
  <c r="K165" i="1" s="1"/>
  <c r="J225" i="1"/>
  <c r="K225" i="1" s="1"/>
  <c r="J381" i="1"/>
  <c r="K381" i="1" s="1"/>
  <c r="J441" i="1"/>
  <c r="K441" i="1" s="1"/>
  <c r="J489" i="1"/>
  <c r="K489" i="1" s="1"/>
  <c r="J561" i="1"/>
  <c r="K561" i="1" s="1"/>
  <c r="J621" i="1"/>
  <c r="K621" i="1" s="1"/>
  <c r="J681" i="1"/>
  <c r="K681" i="1" s="1"/>
  <c r="J753" i="1"/>
  <c r="K753" i="1" s="1"/>
  <c r="J813" i="1"/>
  <c r="K813" i="1" s="1"/>
  <c r="J873" i="1"/>
  <c r="K873" i="1" s="1"/>
  <c r="J933" i="1"/>
  <c r="K933" i="1" s="1"/>
  <c r="J981" i="1"/>
  <c r="K981" i="1" s="1"/>
  <c r="J1053" i="1"/>
  <c r="K1053" i="1" s="1"/>
  <c r="J1125" i="1"/>
  <c r="K1125" i="1" s="1"/>
  <c r="J1185" i="1"/>
  <c r="K1185" i="1" s="1"/>
  <c r="J1233" i="1"/>
  <c r="K1233" i="1" s="1"/>
  <c r="J1389" i="1"/>
  <c r="K1389" i="1" s="1"/>
  <c r="J1461" i="1"/>
  <c r="K1461" i="1" s="1"/>
  <c r="J1533" i="1"/>
  <c r="K1533" i="1" s="1"/>
  <c r="J1593" i="1"/>
  <c r="K1593" i="1" s="1"/>
  <c r="J1665" i="1"/>
  <c r="K1665" i="1" s="1"/>
  <c r="J1725" i="1"/>
  <c r="K1725" i="1" s="1"/>
  <c r="J1797" i="1"/>
  <c r="K1797" i="1" s="1"/>
  <c r="J1881" i="1"/>
  <c r="K1881" i="1" s="1"/>
  <c r="J1941" i="1"/>
  <c r="K1941" i="1" s="1"/>
  <c r="J1989" i="1"/>
  <c r="K1989" i="1" s="1"/>
  <c r="J2049" i="1"/>
  <c r="K2049" i="1" s="1"/>
  <c r="J2217" i="1"/>
  <c r="K2217" i="1" s="1"/>
  <c r="J2277" i="1"/>
  <c r="K2277" i="1" s="1"/>
  <c r="J2337" i="1"/>
  <c r="K2337" i="1" s="1"/>
  <c r="J2409" i="1"/>
  <c r="K2409" i="1" s="1"/>
  <c r="J2481" i="1"/>
  <c r="K2481" i="1" s="1"/>
  <c r="J2649" i="1"/>
  <c r="K2649" i="1" s="1"/>
  <c r="J2697" i="1"/>
  <c r="K2697" i="1" s="1"/>
  <c r="J2757" i="1"/>
  <c r="K2757" i="1" s="1"/>
  <c r="J2805" i="1"/>
  <c r="K2805" i="1" s="1"/>
  <c r="J2877" i="1"/>
  <c r="K2877" i="1" s="1"/>
  <c r="J3213" i="1"/>
  <c r="K3213" i="1" s="1"/>
  <c r="J3285" i="1"/>
  <c r="K3285" i="1" s="1"/>
  <c r="J3429" i="1"/>
  <c r="K3429" i="1" s="1"/>
  <c r="J3489" i="1"/>
  <c r="K3489" i="1" s="1"/>
  <c r="J3537" i="1"/>
  <c r="K3537" i="1" s="1"/>
  <c r="J3585" i="1"/>
  <c r="K3585" i="1" s="1"/>
  <c r="J3621" i="1"/>
  <c r="K3621" i="1" s="1"/>
  <c r="J3681" i="1"/>
  <c r="K3681" i="1" s="1"/>
  <c r="J3717" i="1"/>
  <c r="K3717" i="1" s="1"/>
  <c r="J3765" i="1"/>
  <c r="K3765" i="1" s="1"/>
  <c r="J3837" i="1"/>
  <c r="K3837" i="1" s="1"/>
  <c r="J4089" i="1"/>
  <c r="K4089" i="1" s="1"/>
  <c r="J4149" i="1"/>
  <c r="K4149" i="1" s="1"/>
  <c r="J4221" i="1"/>
  <c r="K4221" i="1" s="1"/>
  <c r="J4305" i="1"/>
  <c r="K4305" i="1" s="1"/>
  <c r="J4353" i="1"/>
  <c r="K4353" i="1" s="1"/>
  <c r="J4401" i="1"/>
  <c r="K4401" i="1" s="1"/>
  <c r="J4449" i="1"/>
  <c r="K4449" i="1" s="1"/>
  <c r="J4485" i="1"/>
  <c r="K4485" i="1" s="1"/>
  <c r="J4545" i="1"/>
  <c r="K4545" i="1" s="1"/>
  <c r="J4593" i="1"/>
  <c r="K4593" i="1" s="1"/>
  <c r="J4665" i="1"/>
  <c r="K4665" i="1" s="1"/>
  <c r="J4725" i="1"/>
  <c r="K4725" i="1" s="1"/>
  <c r="J4785" i="1"/>
  <c r="K4785" i="1" s="1"/>
  <c r="J4857" i="1"/>
  <c r="K4857" i="1" s="1"/>
  <c r="J4905" i="1"/>
  <c r="K4905" i="1" s="1"/>
  <c r="J4977" i="1"/>
  <c r="K4977" i="1" s="1"/>
  <c r="J5037" i="1"/>
  <c r="K5037" i="1" s="1"/>
  <c r="J5097" i="1"/>
  <c r="K5097" i="1" s="1"/>
  <c r="J5157" i="1"/>
  <c r="K5157" i="1" s="1"/>
  <c r="J5289" i="1"/>
  <c r="K5289" i="1" s="1"/>
  <c r="J5349" i="1"/>
  <c r="K5349" i="1" s="1"/>
  <c r="J5421" i="1"/>
  <c r="K5421" i="1" s="1"/>
  <c r="J5481" i="1"/>
  <c r="K5481" i="1" s="1"/>
  <c r="J5541" i="1"/>
  <c r="K5541" i="1" s="1"/>
  <c r="J5601" i="1"/>
  <c r="K5601" i="1" s="1"/>
  <c r="J5649" i="1"/>
  <c r="K5649" i="1" s="1"/>
  <c r="J5721" i="1"/>
  <c r="K5721" i="1" s="1"/>
  <c r="J5865" i="1"/>
  <c r="K5865" i="1" s="1"/>
  <c r="J5901" i="1"/>
  <c r="K5901" i="1" s="1"/>
  <c r="J5949" i="1"/>
  <c r="K5949" i="1" s="1"/>
  <c r="J5997" i="1"/>
  <c r="K5997" i="1" s="1"/>
  <c r="J6225" i="1"/>
  <c r="K6225" i="1" s="1"/>
  <c r="J6297" i="1"/>
  <c r="K6297" i="1" s="1"/>
  <c r="J6477" i="1"/>
  <c r="K6477" i="1" s="1"/>
  <c r="J6825" i="1"/>
  <c r="K6825" i="1" s="1"/>
  <c r="J6909" i="1"/>
  <c r="K6909" i="1" s="1"/>
  <c r="J7029" i="1"/>
  <c r="K7029" i="1" s="1"/>
  <c r="J7101" i="1"/>
  <c r="K7101" i="1" s="1"/>
  <c r="J7137" i="1"/>
  <c r="K7137" i="1" s="1"/>
  <c r="J7209" i="1"/>
  <c r="K7209" i="1" s="1"/>
  <c r="J7629" i="1"/>
  <c r="K7629" i="1" s="1"/>
  <c r="J7677" i="1"/>
  <c r="K7677" i="1" s="1"/>
  <c r="J7797" i="1"/>
  <c r="K7797" i="1" s="1"/>
  <c r="J7929" i="1"/>
  <c r="K7929" i="1" s="1"/>
  <c r="J7953" i="1"/>
  <c r="K7953" i="1" s="1"/>
  <c r="J8025" i="1"/>
  <c r="K8025" i="1" s="1"/>
  <c r="J8097" i="1"/>
  <c r="K8097" i="1" s="1"/>
  <c r="J8421" i="1"/>
  <c r="K8421" i="1" s="1"/>
  <c r="J8493" i="1"/>
  <c r="K8493" i="1" s="1"/>
  <c r="J8541" i="1"/>
  <c r="K8541" i="1" s="1"/>
  <c r="J8841" i="1"/>
  <c r="K8841" i="1" s="1"/>
  <c r="J8973" i="1"/>
  <c r="K8973" i="1" s="1"/>
  <c r="J10341" i="1"/>
  <c r="K10341" i="1" s="1"/>
  <c r="J9067" i="1"/>
  <c r="K9067" i="1" s="1"/>
  <c r="J5805" i="1"/>
  <c r="K5805" i="1" s="1"/>
  <c r="J70" i="1"/>
  <c r="K70" i="1" s="1"/>
  <c r="J130" i="1"/>
  <c r="K130" i="1" s="1"/>
  <c r="J190" i="1"/>
  <c r="K190" i="1" s="1"/>
  <c r="J250" i="1"/>
  <c r="K250" i="1" s="1"/>
  <c r="J382" i="1"/>
  <c r="K382" i="1" s="1"/>
  <c r="J454" i="1"/>
  <c r="K454" i="1" s="1"/>
  <c r="J514" i="1"/>
  <c r="K514" i="1" s="1"/>
  <c r="J574" i="1"/>
  <c r="K574" i="1" s="1"/>
  <c r="J622" i="1"/>
  <c r="K622" i="1" s="1"/>
  <c r="J694" i="1"/>
  <c r="K694" i="1" s="1"/>
  <c r="J754" i="1"/>
  <c r="K754" i="1" s="1"/>
  <c r="J826" i="1"/>
  <c r="K826" i="1" s="1"/>
  <c r="J886" i="1"/>
  <c r="K886" i="1" s="1"/>
  <c r="J970" i="1"/>
  <c r="K970" i="1" s="1"/>
  <c r="J1042" i="1"/>
  <c r="K1042" i="1" s="1"/>
  <c r="J1162" i="1"/>
  <c r="K1162" i="1" s="1"/>
  <c r="J1306" i="1"/>
  <c r="K1306" i="1" s="1"/>
  <c r="J1378" i="1"/>
  <c r="K1378" i="1" s="1"/>
  <c r="J1438" i="1"/>
  <c r="K1438" i="1" s="1"/>
  <c r="J1486" i="1"/>
  <c r="K1486" i="1" s="1"/>
  <c r="J1546" i="1"/>
  <c r="K1546" i="1" s="1"/>
  <c r="J1618" i="1"/>
  <c r="K1618" i="1" s="1"/>
  <c r="J1678" i="1"/>
  <c r="K1678" i="1" s="1"/>
  <c r="J1738" i="1"/>
  <c r="K1738" i="1" s="1"/>
  <c r="J1786" i="1"/>
  <c r="K1786" i="1" s="1"/>
  <c r="J1858" i="1"/>
  <c r="K1858" i="1" s="1"/>
  <c r="J1930" i="1"/>
  <c r="K1930" i="1" s="1"/>
  <c r="J1990" i="1"/>
  <c r="K1990" i="1" s="1"/>
  <c r="J2062" i="1"/>
  <c r="K2062" i="1" s="1"/>
  <c r="J2110" i="1"/>
  <c r="K2110" i="1" s="1"/>
  <c r="J2158" i="1"/>
  <c r="K2158" i="1" s="1"/>
  <c r="J2242" i="1"/>
  <c r="K2242" i="1" s="1"/>
  <c r="J2302" i="1"/>
  <c r="K2302" i="1" s="1"/>
  <c r="J2362" i="1"/>
  <c r="K2362" i="1" s="1"/>
  <c r="J2422" i="1"/>
  <c r="K2422" i="1" s="1"/>
  <c r="J2482" i="1"/>
  <c r="K2482" i="1" s="1"/>
  <c r="J2554" i="1"/>
  <c r="K2554" i="1" s="1"/>
  <c r="J2602" i="1"/>
  <c r="K2602" i="1" s="1"/>
  <c r="J2674" i="1"/>
  <c r="K2674" i="1" s="1"/>
  <c r="J2746" i="1"/>
  <c r="K2746" i="1" s="1"/>
  <c r="J2830" i="1"/>
  <c r="K2830" i="1" s="1"/>
  <c r="J2986" i="1"/>
  <c r="K2986" i="1" s="1"/>
  <c r="J3034" i="1"/>
  <c r="K3034" i="1" s="1"/>
  <c r="J3094" i="1"/>
  <c r="K3094" i="1" s="1"/>
  <c r="J3154" i="1"/>
  <c r="K3154" i="1" s="1"/>
  <c r="J3202" i="1"/>
  <c r="K3202" i="1" s="1"/>
  <c r="J3274" i="1"/>
  <c r="K3274" i="1" s="1"/>
  <c r="J3346" i="1"/>
  <c r="K3346" i="1" s="1"/>
  <c r="J3502" i="1"/>
  <c r="K3502" i="1" s="1"/>
  <c r="J3574" i="1"/>
  <c r="K3574" i="1" s="1"/>
  <c r="J3730" i="1"/>
  <c r="K3730" i="1" s="1"/>
  <c r="J3778" i="1"/>
  <c r="K3778" i="1" s="1"/>
  <c r="J3862" i="1"/>
  <c r="K3862" i="1" s="1"/>
  <c r="J3922" i="1"/>
  <c r="K3922" i="1" s="1"/>
  <c r="J3994" i="1"/>
  <c r="K3994" i="1" s="1"/>
  <c r="J4054" i="1"/>
  <c r="K4054" i="1" s="1"/>
  <c r="J4102" i="1"/>
  <c r="K4102" i="1" s="1"/>
  <c r="J4246" i="1"/>
  <c r="K4246" i="1" s="1"/>
  <c r="J4294" i="1"/>
  <c r="K4294" i="1" s="1"/>
  <c r="J4354" i="1"/>
  <c r="K4354" i="1" s="1"/>
  <c r="J4414" i="1"/>
  <c r="K4414" i="1" s="1"/>
  <c r="J4450" i="1"/>
  <c r="K4450" i="1" s="1"/>
  <c r="J4498" i="1"/>
  <c r="K4498" i="1" s="1"/>
  <c r="J4558" i="1"/>
  <c r="K4558" i="1" s="1"/>
  <c r="J4606" i="1"/>
  <c r="K4606" i="1" s="1"/>
  <c r="J4654" i="1"/>
  <c r="K4654" i="1" s="1"/>
  <c r="J4726" i="1"/>
  <c r="K4726" i="1" s="1"/>
  <c r="J4810" i="1"/>
  <c r="K4810" i="1" s="1"/>
  <c r="J4978" i="1"/>
  <c r="K4978" i="1" s="1"/>
  <c r="J5038" i="1"/>
  <c r="K5038" i="1" s="1"/>
  <c r="J5158" i="1"/>
  <c r="K5158" i="1" s="1"/>
  <c r="J5218" i="1"/>
  <c r="K5218" i="1" s="1"/>
  <c r="J5278" i="1"/>
  <c r="K5278" i="1" s="1"/>
  <c r="J5374" i="1"/>
  <c r="K5374" i="1" s="1"/>
  <c r="J5758" i="1"/>
  <c r="K5758" i="1" s="1"/>
  <c r="J5830" i="1"/>
  <c r="K5830" i="1" s="1"/>
  <c r="J5902" i="1"/>
  <c r="K5902" i="1" s="1"/>
  <c r="J5962" i="1"/>
  <c r="K5962" i="1" s="1"/>
  <c r="J6022" i="1"/>
  <c r="K6022" i="1" s="1"/>
  <c r="J6058" i="1"/>
  <c r="K6058" i="1" s="1"/>
  <c r="J6118" i="1"/>
  <c r="K6118" i="1" s="1"/>
  <c r="J6190" i="1"/>
  <c r="K6190" i="1" s="1"/>
  <c r="J6250" i="1"/>
  <c r="K6250" i="1" s="1"/>
  <c r="J6298" i="1"/>
  <c r="K6298" i="1" s="1"/>
  <c r="J6382" i="1"/>
  <c r="K6382" i="1" s="1"/>
  <c r="J6454" i="1"/>
  <c r="K6454" i="1" s="1"/>
  <c r="J6514" i="1"/>
  <c r="K6514" i="1" s="1"/>
  <c r="J6562" i="1"/>
  <c r="K6562" i="1" s="1"/>
  <c r="J6622" i="1"/>
  <c r="K6622" i="1" s="1"/>
  <c r="J6634" i="1"/>
  <c r="K6634" i="1" s="1"/>
  <c r="J6694" i="1"/>
  <c r="K6694" i="1" s="1"/>
  <c r="J6754" i="1"/>
  <c r="K6754" i="1" s="1"/>
  <c r="J6814" i="1"/>
  <c r="K6814" i="1" s="1"/>
  <c r="J7018" i="1"/>
  <c r="K7018" i="1" s="1"/>
  <c r="J7042" i="1"/>
  <c r="K7042" i="1" s="1"/>
  <c r="J7102" i="1"/>
  <c r="K7102" i="1" s="1"/>
  <c r="J7162" i="1"/>
  <c r="K7162" i="1" s="1"/>
  <c r="J7222" i="1"/>
  <c r="K7222" i="1" s="1"/>
  <c r="J7270" i="1"/>
  <c r="K7270" i="1" s="1"/>
  <c r="J7390" i="1"/>
  <c r="K7390" i="1" s="1"/>
  <c r="J7450" i="1"/>
  <c r="K7450" i="1" s="1"/>
  <c r="J7726" i="1"/>
  <c r="K7726" i="1" s="1"/>
  <c r="J7798" i="1"/>
  <c r="K7798" i="1" s="1"/>
  <c r="J7846" i="1"/>
  <c r="K7846" i="1" s="1"/>
  <c r="J7882" i="1"/>
  <c r="K7882" i="1" s="1"/>
  <c r="J7930" i="1"/>
  <c r="K7930" i="1" s="1"/>
  <c r="J8026" i="1"/>
  <c r="K8026" i="1" s="1"/>
  <c r="J8110" i="1"/>
  <c r="K8110" i="1" s="1"/>
  <c r="J8134" i="1"/>
  <c r="K8134" i="1" s="1"/>
  <c r="J8182" i="1"/>
  <c r="K8182" i="1" s="1"/>
  <c r="J8206" i="1"/>
  <c r="K8206" i="1" s="1"/>
  <c r="J8254" i="1"/>
  <c r="K8254" i="1" s="1"/>
  <c r="J8278" i="1"/>
  <c r="K8278" i="1" s="1"/>
  <c r="J8350" i="1"/>
  <c r="K8350" i="1" s="1"/>
  <c r="J8506" i="1"/>
  <c r="K8506" i="1" s="1"/>
  <c r="J8554" i="1"/>
  <c r="K8554" i="1" s="1"/>
  <c r="J8578" i="1"/>
  <c r="K8578" i="1" s="1"/>
  <c r="J8638" i="1"/>
  <c r="K8638" i="1" s="1"/>
  <c r="J8770" i="1"/>
  <c r="K8770" i="1" s="1"/>
  <c r="J8830" i="1"/>
  <c r="K8830" i="1" s="1"/>
  <c r="J8890" i="1"/>
  <c r="K8890" i="1" s="1"/>
  <c r="J8938" i="1"/>
  <c r="K8938" i="1" s="1"/>
  <c r="J9010" i="1"/>
  <c r="K9010" i="1" s="1"/>
  <c r="J9118" i="1"/>
  <c r="K9118" i="1" s="1"/>
  <c r="J9274" i="1"/>
  <c r="K9274" i="1" s="1"/>
  <c r="J8900" i="1"/>
  <c r="K8900" i="1" s="1"/>
  <c r="J7905" i="1"/>
  <c r="K7905" i="1" s="1"/>
  <c r="J59" i="1"/>
  <c r="K59" i="1" s="1"/>
  <c r="J119" i="1"/>
  <c r="K119" i="1" s="1"/>
  <c r="J179" i="1"/>
  <c r="K179" i="1" s="1"/>
  <c r="J239" i="1"/>
  <c r="K239" i="1" s="1"/>
  <c r="J311" i="1"/>
  <c r="K311" i="1" s="1"/>
  <c r="J383" i="1"/>
  <c r="K383" i="1" s="1"/>
  <c r="J455" i="1"/>
  <c r="K455" i="1" s="1"/>
  <c r="J515" i="1"/>
  <c r="K515" i="1" s="1"/>
  <c r="J575" i="1"/>
  <c r="K575" i="1" s="1"/>
  <c r="J659" i="1"/>
  <c r="K659" i="1" s="1"/>
  <c r="J707" i="1"/>
  <c r="K707" i="1" s="1"/>
  <c r="J779" i="1"/>
  <c r="K779" i="1" s="1"/>
  <c r="J839" i="1"/>
  <c r="K839" i="1" s="1"/>
  <c r="J899" i="1"/>
  <c r="K899" i="1" s="1"/>
  <c r="J971" i="1"/>
  <c r="K971" i="1" s="1"/>
  <c r="J1043" i="1"/>
  <c r="K1043" i="1" s="1"/>
  <c r="J1115" i="1"/>
  <c r="K1115" i="1" s="1"/>
  <c r="J1175" i="1"/>
  <c r="K1175" i="1" s="1"/>
  <c r="J1247" i="1"/>
  <c r="K1247" i="1" s="1"/>
  <c r="J1307" i="1"/>
  <c r="K1307" i="1" s="1"/>
  <c r="J1367" i="1"/>
  <c r="K1367" i="1" s="1"/>
  <c r="J1427" i="1"/>
  <c r="K1427" i="1" s="1"/>
  <c r="J1511" i="1"/>
  <c r="K1511" i="1" s="1"/>
  <c r="J1571" i="1"/>
  <c r="K1571" i="1" s="1"/>
  <c r="J1607" i="1"/>
  <c r="K1607" i="1" s="1"/>
  <c r="J1679" i="1"/>
  <c r="K1679" i="1" s="1"/>
  <c r="J1751" i="1"/>
  <c r="K1751" i="1" s="1"/>
  <c r="J1823" i="1"/>
  <c r="K1823" i="1" s="1"/>
  <c r="J1883" i="1"/>
  <c r="K1883" i="1" s="1"/>
  <c r="J1943" i="1"/>
  <c r="K1943" i="1" s="1"/>
  <c r="J1991" i="1"/>
  <c r="K1991" i="1" s="1"/>
  <c r="J2051" i="1"/>
  <c r="K2051" i="1" s="1"/>
  <c r="J2111" i="1"/>
  <c r="K2111" i="1" s="1"/>
  <c r="J2183" i="1"/>
  <c r="K2183" i="1" s="1"/>
  <c r="J2231" i="1"/>
  <c r="K2231" i="1" s="1"/>
  <c r="J2291" i="1"/>
  <c r="K2291" i="1" s="1"/>
  <c r="J2435" i="1"/>
  <c r="K2435" i="1" s="1"/>
  <c r="J2483" i="1"/>
  <c r="K2483" i="1" s="1"/>
  <c r="J2555" i="1"/>
  <c r="K2555" i="1" s="1"/>
  <c r="J2603" i="1"/>
  <c r="K2603" i="1" s="1"/>
  <c r="J2663" i="1"/>
  <c r="K2663" i="1" s="1"/>
  <c r="J2711" i="1"/>
  <c r="K2711" i="1" s="1"/>
  <c r="J2771" i="1"/>
  <c r="K2771" i="1" s="1"/>
  <c r="J2831" i="1"/>
  <c r="K2831" i="1" s="1"/>
  <c r="J2891" i="1"/>
  <c r="K2891" i="1" s="1"/>
  <c r="J2951" i="1"/>
  <c r="K2951" i="1" s="1"/>
  <c r="J3011" i="1"/>
  <c r="K3011" i="1" s="1"/>
  <c r="J3059" i="1"/>
  <c r="K3059" i="1" s="1"/>
  <c r="J3107" i="1"/>
  <c r="K3107" i="1" s="1"/>
  <c r="J3179" i="1"/>
  <c r="K3179" i="1" s="1"/>
  <c r="J3227" i="1"/>
  <c r="K3227" i="1" s="1"/>
  <c r="J3287" i="1"/>
  <c r="K3287" i="1" s="1"/>
  <c r="J3347" i="1"/>
  <c r="K3347" i="1" s="1"/>
  <c r="J3383" i="1"/>
  <c r="K3383" i="1" s="1"/>
  <c r="J3455" i="1"/>
  <c r="K3455" i="1" s="1"/>
  <c r="J3515" i="1"/>
  <c r="K3515" i="1" s="1"/>
  <c r="J3587" i="1"/>
  <c r="K3587" i="1" s="1"/>
  <c r="J3635" i="1"/>
  <c r="K3635" i="1" s="1"/>
  <c r="J3707" i="1"/>
  <c r="K3707" i="1" s="1"/>
  <c r="J3767" i="1"/>
  <c r="K3767" i="1" s="1"/>
  <c r="J3815" i="1"/>
  <c r="K3815" i="1" s="1"/>
  <c r="J3863" i="1"/>
  <c r="K3863" i="1" s="1"/>
  <c r="J3923" i="1"/>
  <c r="K3923" i="1" s="1"/>
  <c r="J3983" i="1"/>
  <c r="K3983" i="1" s="1"/>
  <c r="J4019" i="1"/>
  <c r="K4019" i="1" s="1"/>
  <c r="J4067" i="1"/>
  <c r="K4067" i="1" s="1"/>
  <c r="J4151" i="1"/>
  <c r="K4151" i="1" s="1"/>
  <c r="J4211" i="1"/>
  <c r="K4211" i="1" s="1"/>
  <c r="J4271" i="1"/>
  <c r="K4271" i="1" s="1"/>
  <c r="J4319" i="1"/>
  <c r="K4319" i="1" s="1"/>
  <c r="J4367" i="1"/>
  <c r="K4367" i="1" s="1"/>
  <c r="J4427" i="1"/>
  <c r="K4427" i="1" s="1"/>
  <c r="J4487" i="1"/>
  <c r="K4487" i="1" s="1"/>
  <c r="J4559" i="1"/>
  <c r="K4559" i="1" s="1"/>
  <c r="J4607" i="1"/>
  <c r="K4607" i="1" s="1"/>
  <c r="J4667" i="1"/>
  <c r="K4667" i="1" s="1"/>
  <c r="J4739" i="1"/>
  <c r="K4739" i="1" s="1"/>
  <c r="J4895" i="1"/>
  <c r="K4895" i="1" s="1"/>
  <c r="J4955" i="1"/>
  <c r="K4955" i="1" s="1"/>
  <c r="J5099" i="1"/>
  <c r="K5099" i="1" s="1"/>
  <c r="J5159" i="1"/>
  <c r="K5159" i="1" s="1"/>
  <c r="J5219" i="1"/>
  <c r="K5219" i="1" s="1"/>
  <c r="J5279" i="1"/>
  <c r="K5279" i="1" s="1"/>
  <c r="J5327" i="1"/>
  <c r="K5327" i="1" s="1"/>
  <c r="J5387" i="1"/>
  <c r="K5387" i="1" s="1"/>
  <c r="J5447" i="1"/>
  <c r="K5447" i="1" s="1"/>
  <c r="J5495" i="1"/>
  <c r="K5495" i="1" s="1"/>
  <c r="J5543" i="1"/>
  <c r="K5543" i="1" s="1"/>
  <c r="J5603" i="1"/>
  <c r="K5603" i="1" s="1"/>
  <c r="J5651" i="1"/>
  <c r="K5651" i="1" s="1"/>
  <c r="J5675" i="1"/>
  <c r="K5675" i="1" s="1"/>
  <c r="J5723" i="1"/>
  <c r="K5723" i="1" s="1"/>
  <c r="J5759" i="1"/>
  <c r="K5759" i="1" s="1"/>
  <c r="J5795" i="1"/>
  <c r="K5795" i="1" s="1"/>
  <c r="J5855" i="1"/>
  <c r="K5855" i="1" s="1"/>
  <c r="J5915" i="1"/>
  <c r="K5915" i="1" s="1"/>
  <c r="J5987" i="1"/>
  <c r="K5987" i="1" s="1"/>
  <c r="J6143" i="1"/>
  <c r="K6143" i="1" s="1"/>
  <c r="J6263" i="1"/>
  <c r="K6263" i="1" s="1"/>
  <c r="J6323" i="1"/>
  <c r="K6323" i="1" s="1"/>
  <c r="J6467" i="1"/>
  <c r="K6467" i="1" s="1"/>
  <c r="J6563" i="1"/>
  <c r="K6563" i="1" s="1"/>
  <c r="J6623" i="1"/>
  <c r="K6623" i="1" s="1"/>
  <c r="J6659" i="1"/>
  <c r="K6659" i="1" s="1"/>
  <c r="J6719" i="1"/>
  <c r="K6719" i="1" s="1"/>
  <c r="J6875" i="1"/>
  <c r="K6875" i="1" s="1"/>
  <c r="J7019" i="1"/>
  <c r="K7019" i="1" s="1"/>
  <c r="J7055" i="1"/>
  <c r="K7055" i="1" s="1"/>
  <c r="J7103" i="1"/>
  <c r="K7103" i="1" s="1"/>
  <c r="J7223" i="1"/>
  <c r="K7223" i="1" s="1"/>
  <c r="J7283" i="1"/>
  <c r="K7283" i="1" s="1"/>
  <c r="J7379" i="1"/>
  <c r="K7379" i="1" s="1"/>
  <c r="J7439" i="1"/>
  <c r="K7439" i="1" s="1"/>
  <c r="J7487" i="1"/>
  <c r="K7487" i="1" s="1"/>
  <c r="J7895" i="1"/>
  <c r="K7895" i="1" s="1"/>
  <c r="J8255" i="1"/>
  <c r="K8255" i="1" s="1"/>
  <c r="J8291" i="1"/>
  <c r="K8291" i="1" s="1"/>
  <c r="J8423" i="1"/>
  <c r="K8423" i="1" s="1"/>
  <c r="J8447" i="1"/>
  <c r="K8447" i="1" s="1"/>
  <c r="J8615" i="1"/>
  <c r="K8615" i="1" s="1"/>
  <c r="J8843" i="1"/>
  <c r="K8843" i="1" s="1"/>
  <c r="J8879" i="1"/>
  <c r="K8879" i="1" s="1"/>
  <c r="J8951" i="1"/>
  <c r="K8951" i="1" s="1"/>
  <c r="J10127" i="1"/>
  <c r="K10127" i="1" s="1"/>
  <c r="J9091" i="1"/>
  <c r="K9091" i="1" s="1"/>
  <c r="J8612" i="1"/>
  <c r="K8612" i="1" s="1"/>
  <c r="J8386" i="1"/>
  <c r="K8386" i="1" s="1"/>
  <c r="J8228" i="1"/>
  <c r="K8228" i="1" s="1"/>
  <c r="J8074" i="1"/>
  <c r="K8074" i="1" s="1"/>
  <c r="J8003" i="1"/>
  <c r="K8003" i="1" s="1"/>
  <c r="J7641" i="1"/>
  <c r="K7641" i="1" s="1"/>
  <c r="J7569" i="1"/>
  <c r="K7569" i="1" s="1"/>
  <c r="J6884" i="1"/>
  <c r="K6884" i="1" s="1"/>
  <c r="J6668" i="1"/>
  <c r="K6668" i="1" s="1"/>
  <c r="J6405" i="1"/>
  <c r="K6405" i="1" s="1"/>
  <c r="J6107" i="1"/>
  <c r="K6107" i="1" s="1"/>
  <c r="J6044" i="1"/>
  <c r="K6044" i="1" s="1"/>
  <c r="J6021" i="1"/>
  <c r="K6021" i="1" s="1"/>
  <c r="J5936" i="1"/>
  <c r="K5936" i="1" s="1"/>
  <c r="J5843" i="1"/>
  <c r="K5843" i="1" s="1"/>
  <c r="J5627" i="1"/>
  <c r="K5627" i="1" s="1"/>
  <c r="J5182" i="1"/>
  <c r="K5182" i="1" s="1"/>
  <c r="J4952" i="1"/>
  <c r="K4952" i="1" s="1"/>
  <c r="J4508" i="1"/>
  <c r="K4508" i="1" s="1"/>
  <c r="J4486" i="1"/>
  <c r="K4486" i="1" s="1"/>
  <c r="J4390" i="1"/>
  <c r="K4390" i="1" s="1"/>
  <c r="J4292" i="1"/>
  <c r="K4292" i="1" s="1"/>
  <c r="J4172" i="1"/>
  <c r="K4172" i="1" s="1"/>
  <c r="J4101" i="1"/>
  <c r="K4101" i="1" s="1"/>
  <c r="J4077" i="1"/>
  <c r="K4077" i="1" s="1"/>
  <c r="J3958" i="1"/>
  <c r="K3958" i="1" s="1"/>
  <c r="J3885" i="1"/>
  <c r="K3885" i="1" s="1"/>
  <c r="J3512" i="1"/>
  <c r="K3512" i="1" s="1"/>
  <c r="J2997" i="1"/>
  <c r="K2997" i="1" s="1"/>
  <c r="J2829" i="1"/>
  <c r="K2829" i="1" s="1"/>
  <c r="J2638" i="1"/>
  <c r="K2638" i="1" s="1"/>
  <c r="J2471" i="1"/>
  <c r="K2471" i="1" s="1"/>
  <c r="J2360" i="1"/>
  <c r="K2360" i="1" s="1"/>
  <c r="J321" i="1"/>
  <c r="K321" i="1" s="1"/>
  <c r="J19" i="1"/>
  <c r="K19" i="1" s="1"/>
  <c r="J79" i="1"/>
  <c r="K79" i="1" s="1"/>
  <c r="J91" i="1"/>
  <c r="K91" i="1" s="1"/>
  <c r="J151" i="1"/>
  <c r="K151" i="1" s="1"/>
  <c r="J187" i="1"/>
  <c r="K187" i="1" s="1"/>
  <c r="J235" i="1"/>
  <c r="K235" i="1" s="1"/>
  <c r="J271" i="1"/>
  <c r="K271" i="1" s="1"/>
  <c r="J319" i="1"/>
  <c r="K319" i="1" s="1"/>
  <c r="J379" i="1"/>
  <c r="K379" i="1" s="1"/>
  <c r="J415" i="1"/>
  <c r="K415" i="1" s="1"/>
  <c r="J463" i="1"/>
  <c r="K463" i="1" s="1"/>
  <c r="J499" i="1"/>
  <c r="K499" i="1" s="1"/>
  <c r="J535" i="1"/>
  <c r="K535" i="1" s="1"/>
  <c r="J583" i="1"/>
  <c r="K583" i="1" s="1"/>
  <c r="J619" i="1"/>
  <c r="K619" i="1" s="1"/>
  <c r="J667" i="1"/>
  <c r="K667" i="1" s="1"/>
  <c r="J703" i="1"/>
  <c r="K703" i="1" s="1"/>
  <c r="J751" i="1"/>
  <c r="K751" i="1" s="1"/>
  <c r="J775" i="1"/>
  <c r="K775" i="1" s="1"/>
  <c r="J811" i="1"/>
  <c r="K811" i="1" s="1"/>
  <c r="J859" i="1"/>
  <c r="K859" i="1" s="1"/>
  <c r="J895" i="1"/>
  <c r="K895" i="1" s="1"/>
  <c r="J919" i="1"/>
  <c r="K919" i="1" s="1"/>
  <c r="J967" i="1"/>
  <c r="K967" i="1" s="1"/>
  <c r="J1015" i="1"/>
  <c r="K1015" i="1" s="1"/>
  <c r="J1063" i="1"/>
  <c r="K1063" i="1" s="1"/>
  <c r="J1099" i="1"/>
  <c r="K1099" i="1" s="1"/>
  <c r="J1135" i="1"/>
  <c r="K1135" i="1" s="1"/>
  <c r="J1171" i="1"/>
  <c r="K1171" i="1" s="1"/>
  <c r="J1207" i="1"/>
  <c r="K1207" i="1" s="1"/>
  <c r="J1231" i="1"/>
  <c r="K1231" i="1" s="1"/>
  <c r="J1279" i="1"/>
  <c r="K1279" i="1" s="1"/>
  <c r="J1363" i="1"/>
  <c r="K1363" i="1" s="1"/>
  <c r="J1399" i="1"/>
  <c r="K1399" i="1" s="1"/>
  <c r="J1435" i="1"/>
  <c r="K1435" i="1" s="1"/>
  <c r="J1471" i="1"/>
  <c r="K1471" i="1" s="1"/>
  <c r="J1507" i="1"/>
  <c r="K1507" i="1" s="1"/>
  <c r="J1543" i="1"/>
  <c r="K1543" i="1" s="1"/>
  <c r="J1567" i="1"/>
  <c r="K1567" i="1" s="1"/>
  <c r="J1615" i="1"/>
  <c r="K1615" i="1" s="1"/>
  <c r="J1651" i="1"/>
  <c r="K1651" i="1" s="1"/>
  <c r="J1687" i="1"/>
  <c r="K1687" i="1" s="1"/>
  <c r="J1735" i="1"/>
  <c r="K1735" i="1" s="1"/>
  <c r="J1795" i="1"/>
  <c r="K1795" i="1" s="1"/>
  <c r="J1831" i="1"/>
  <c r="K1831" i="1" s="1"/>
  <c r="J1879" i="1"/>
  <c r="K1879" i="1" s="1"/>
  <c r="J1915" i="1"/>
  <c r="K1915" i="1" s="1"/>
  <c r="J1963" i="1"/>
  <c r="K1963" i="1" s="1"/>
  <c r="J1999" i="1"/>
  <c r="K1999" i="1" s="1"/>
  <c r="J2047" i="1"/>
  <c r="K2047" i="1" s="1"/>
  <c r="J2155" i="1"/>
  <c r="K2155" i="1" s="1"/>
  <c r="J2191" i="1"/>
  <c r="K2191" i="1" s="1"/>
  <c r="J2227" i="1"/>
  <c r="K2227" i="1" s="1"/>
  <c r="J2287" i="1"/>
  <c r="K2287" i="1" s="1"/>
  <c r="J2299" i="1"/>
  <c r="K2299" i="1" s="1"/>
  <c r="J2359" i="1"/>
  <c r="K2359" i="1" s="1"/>
  <c r="J2383" i="1"/>
  <c r="K2383" i="1" s="1"/>
  <c r="J2431" i="1"/>
  <c r="K2431" i="1" s="1"/>
  <c r="J2467" i="1"/>
  <c r="K2467" i="1" s="1"/>
  <c r="J2527" i="1"/>
  <c r="K2527" i="1" s="1"/>
  <c r="J2563" i="1"/>
  <c r="K2563" i="1" s="1"/>
  <c r="J2599" i="1"/>
  <c r="K2599" i="1" s="1"/>
  <c r="J2635" i="1"/>
  <c r="K2635" i="1" s="1"/>
  <c r="J2671" i="1"/>
  <c r="K2671" i="1" s="1"/>
  <c r="J2731" i="1"/>
  <c r="K2731" i="1" s="1"/>
  <c r="J2767" i="1"/>
  <c r="K2767" i="1" s="1"/>
  <c r="J2803" i="1"/>
  <c r="K2803" i="1" s="1"/>
  <c r="J2851" i="1"/>
  <c r="K2851" i="1" s="1"/>
  <c r="J2899" i="1"/>
  <c r="K2899" i="1" s="1"/>
  <c r="J2923" i="1"/>
  <c r="K2923" i="1" s="1"/>
  <c r="J2971" i="1"/>
  <c r="K2971" i="1" s="1"/>
  <c r="J3007" i="1"/>
  <c r="K3007" i="1" s="1"/>
  <c r="J3055" i="1"/>
  <c r="K3055" i="1" s="1"/>
  <c r="J3091" i="1"/>
  <c r="K3091" i="1" s="1"/>
  <c r="J3127" i="1"/>
  <c r="K3127" i="1" s="1"/>
  <c r="J3175" i="1"/>
  <c r="K3175" i="1" s="1"/>
  <c r="J3223" i="1"/>
  <c r="K3223" i="1" s="1"/>
  <c r="J3283" i="1"/>
  <c r="K3283" i="1" s="1"/>
  <c r="J3331" i="1"/>
  <c r="K3331" i="1" s="1"/>
  <c r="J3367" i="1"/>
  <c r="K3367" i="1" s="1"/>
  <c r="J3415" i="1"/>
  <c r="K3415" i="1" s="1"/>
  <c r="J3451" i="1"/>
  <c r="K3451" i="1" s="1"/>
  <c r="J3511" i="1"/>
  <c r="K3511" i="1" s="1"/>
  <c r="J3547" i="1"/>
  <c r="K3547" i="1" s="1"/>
  <c r="J3583" i="1"/>
  <c r="K3583" i="1" s="1"/>
  <c r="J3643" i="1"/>
  <c r="K3643" i="1" s="1"/>
  <c r="J3667" i="1"/>
  <c r="K3667" i="1" s="1"/>
  <c r="J3715" i="1"/>
  <c r="K3715" i="1" s="1"/>
  <c r="J3763" i="1"/>
  <c r="K3763" i="1" s="1"/>
  <c r="J3799" i="1"/>
  <c r="K3799" i="1" s="1"/>
  <c r="J3847" i="1"/>
  <c r="K3847" i="1" s="1"/>
  <c r="J3883" i="1"/>
  <c r="K3883" i="1" s="1"/>
  <c r="J3931" i="1"/>
  <c r="K3931" i="1" s="1"/>
  <c r="J3979" i="1"/>
  <c r="K3979" i="1" s="1"/>
  <c r="J4015" i="1"/>
  <c r="K4015" i="1" s="1"/>
  <c r="J4063" i="1"/>
  <c r="K4063" i="1" s="1"/>
  <c r="J4111" i="1"/>
  <c r="K4111" i="1" s="1"/>
  <c r="J4147" i="1"/>
  <c r="K4147" i="1" s="1"/>
  <c r="J4183" i="1"/>
  <c r="K4183" i="1" s="1"/>
  <c r="J4315" i="1"/>
  <c r="K4315" i="1" s="1"/>
  <c r="J4363" i="1"/>
  <c r="K4363" i="1" s="1"/>
  <c r="J4411" i="1"/>
  <c r="K4411" i="1" s="1"/>
  <c r="J4459" i="1"/>
  <c r="K4459" i="1" s="1"/>
  <c r="J4507" i="1"/>
  <c r="K4507" i="1" s="1"/>
  <c r="J4543" i="1"/>
  <c r="K4543" i="1" s="1"/>
  <c r="J4579" i="1"/>
  <c r="K4579" i="1" s="1"/>
  <c r="J4615" i="1"/>
  <c r="K4615" i="1" s="1"/>
  <c r="J4663" i="1"/>
  <c r="K4663" i="1" s="1"/>
  <c r="J4699" i="1"/>
  <c r="K4699" i="1" s="1"/>
  <c r="J4759" i="1"/>
  <c r="K4759" i="1" s="1"/>
  <c r="J4879" i="1"/>
  <c r="K4879" i="1" s="1"/>
  <c r="J4939" i="1"/>
  <c r="K4939" i="1" s="1"/>
  <c r="J4987" i="1"/>
  <c r="K4987" i="1" s="1"/>
  <c r="J5011" i="1"/>
  <c r="K5011" i="1" s="1"/>
  <c r="J5059" i="1"/>
  <c r="K5059" i="1" s="1"/>
  <c r="J5107" i="1"/>
  <c r="K5107" i="1" s="1"/>
  <c r="J5227" i="1"/>
  <c r="K5227" i="1" s="1"/>
  <c r="J5263" i="1"/>
  <c r="K5263" i="1" s="1"/>
  <c r="J5311" i="1"/>
  <c r="K5311" i="1" s="1"/>
  <c r="J5359" i="1"/>
  <c r="K5359" i="1" s="1"/>
  <c r="J5395" i="1"/>
  <c r="K5395" i="1" s="1"/>
  <c r="J5431" i="1"/>
  <c r="K5431" i="1" s="1"/>
  <c r="J5479" i="1"/>
  <c r="K5479" i="1" s="1"/>
  <c r="J5527" i="1"/>
  <c r="K5527" i="1" s="1"/>
  <c r="J5575" i="1"/>
  <c r="K5575" i="1" s="1"/>
  <c r="J5647" i="1"/>
  <c r="K5647" i="1" s="1"/>
  <c r="J5707" i="1"/>
  <c r="K5707" i="1" s="1"/>
  <c r="J5755" i="1"/>
  <c r="K5755" i="1" s="1"/>
  <c r="J5791" i="1"/>
  <c r="K5791" i="1" s="1"/>
  <c r="J5827" i="1"/>
  <c r="K5827" i="1" s="1"/>
  <c r="J5887" i="1"/>
  <c r="K5887" i="1" s="1"/>
  <c r="J5923" i="1"/>
  <c r="K5923" i="1" s="1"/>
  <c r="J5971" i="1"/>
  <c r="K5971" i="1" s="1"/>
  <c r="J6007" i="1"/>
  <c r="K6007" i="1" s="1"/>
  <c r="J6067" i="1"/>
  <c r="K6067" i="1" s="1"/>
  <c r="J6079" i="1"/>
  <c r="K6079" i="1" s="1"/>
  <c r="J6139" i="1"/>
  <c r="K6139" i="1" s="1"/>
  <c r="J6175" i="1"/>
  <c r="K6175" i="1" s="1"/>
  <c r="J6223" i="1"/>
  <c r="K6223" i="1" s="1"/>
  <c r="J6259" i="1"/>
  <c r="K6259" i="1" s="1"/>
  <c r="J6319" i="1"/>
  <c r="K6319" i="1" s="1"/>
  <c r="J6355" i="1"/>
  <c r="K6355" i="1" s="1"/>
  <c r="J6415" i="1"/>
  <c r="K6415" i="1" s="1"/>
  <c r="J6451" i="1"/>
  <c r="K6451" i="1" s="1"/>
  <c r="J6559" i="1"/>
  <c r="K6559" i="1" s="1"/>
  <c r="J6619" i="1"/>
  <c r="K6619" i="1" s="1"/>
  <c r="J6655" i="1"/>
  <c r="K6655" i="1" s="1"/>
  <c r="J6691" i="1"/>
  <c r="K6691" i="1" s="1"/>
  <c r="J6727" i="1"/>
  <c r="K6727" i="1" s="1"/>
  <c r="J6775" i="1"/>
  <c r="K6775" i="1" s="1"/>
  <c r="J6823" i="1"/>
  <c r="K6823" i="1" s="1"/>
  <c r="J6871" i="1"/>
  <c r="K6871" i="1" s="1"/>
  <c r="J6919" i="1"/>
  <c r="K6919" i="1" s="1"/>
  <c r="J6955" i="1"/>
  <c r="K6955" i="1" s="1"/>
  <c r="J7003" i="1"/>
  <c r="K7003" i="1" s="1"/>
  <c r="J7051" i="1"/>
  <c r="K7051" i="1" s="1"/>
  <c r="J7087" i="1"/>
  <c r="K7087" i="1" s="1"/>
  <c r="J7123" i="1"/>
  <c r="K7123" i="1" s="1"/>
  <c r="J7171" i="1"/>
  <c r="K7171" i="1" s="1"/>
  <c r="J7207" i="1"/>
  <c r="K7207" i="1" s="1"/>
  <c r="J7243" i="1"/>
  <c r="K7243" i="1" s="1"/>
  <c r="J7303" i="1"/>
  <c r="K7303" i="1" s="1"/>
  <c r="J7339" i="1"/>
  <c r="K7339" i="1" s="1"/>
  <c r="J7375" i="1"/>
  <c r="K7375" i="1" s="1"/>
  <c r="J7423" i="1"/>
  <c r="K7423" i="1" s="1"/>
  <c r="J7471" i="1"/>
  <c r="K7471" i="1" s="1"/>
  <c r="J7507" i="1"/>
  <c r="K7507" i="1" s="1"/>
  <c r="J7555" i="1"/>
  <c r="K7555" i="1" s="1"/>
  <c r="J7591" i="1"/>
  <c r="K7591" i="1" s="1"/>
  <c r="J7639" i="1"/>
  <c r="K7639" i="1" s="1"/>
  <c r="J7675" i="1"/>
  <c r="K7675" i="1" s="1"/>
  <c r="J7699" i="1"/>
  <c r="K7699" i="1" s="1"/>
  <c r="J7759" i="1"/>
  <c r="K7759" i="1" s="1"/>
  <c r="J7795" i="1"/>
  <c r="K7795" i="1" s="1"/>
  <c r="J7819" i="1"/>
  <c r="K7819" i="1" s="1"/>
  <c r="J7867" i="1"/>
  <c r="K7867" i="1" s="1"/>
  <c r="J7927" i="1"/>
  <c r="K7927" i="1" s="1"/>
  <c r="J7987" i="1"/>
  <c r="K7987" i="1" s="1"/>
  <c r="J8203" i="1"/>
  <c r="K8203" i="1" s="1"/>
  <c r="J8251" i="1"/>
  <c r="K8251" i="1" s="1"/>
  <c r="J8299" i="1"/>
  <c r="K8299" i="1" s="1"/>
  <c r="J8335" i="1"/>
  <c r="K8335" i="1" s="1"/>
  <c r="J8383" i="1"/>
  <c r="K8383" i="1" s="1"/>
  <c r="J8431" i="1"/>
  <c r="K8431" i="1" s="1"/>
  <c r="J8563" i="1"/>
  <c r="K8563" i="1" s="1"/>
  <c r="J8587" i="1"/>
  <c r="K8587" i="1" s="1"/>
  <c r="J8635" i="1"/>
  <c r="K8635" i="1" s="1"/>
  <c r="J8671" i="1"/>
  <c r="K8671" i="1" s="1"/>
  <c r="J8707" i="1"/>
  <c r="K8707" i="1" s="1"/>
  <c r="J8827" i="1"/>
  <c r="K8827" i="1" s="1"/>
  <c r="J9031" i="1"/>
  <c r="K9031" i="1" s="1"/>
  <c r="J9199" i="1"/>
  <c r="K9199" i="1" s="1"/>
  <c r="J9235" i="1"/>
  <c r="K9235" i="1" s="1"/>
  <c r="J9259" i="1"/>
  <c r="K9259" i="1" s="1"/>
  <c r="J9283" i="1"/>
  <c r="K9283" i="1" s="1"/>
  <c r="J9307" i="1"/>
  <c r="K9307" i="1" s="1"/>
  <c r="J9319" i="1"/>
  <c r="K9319" i="1" s="1"/>
  <c r="J9331" i="1"/>
  <c r="K9331" i="1" s="1"/>
  <c r="J9343" i="1"/>
  <c r="K9343" i="1" s="1"/>
  <c r="J9367" i="1"/>
  <c r="K9367" i="1" s="1"/>
  <c r="J9379" i="1"/>
  <c r="K9379" i="1" s="1"/>
  <c r="J9415" i="1"/>
  <c r="K9415" i="1" s="1"/>
  <c r="J9427" i="1"/>
  <c r="K9427" i="1" s="1"/>
  <c r="J9451" i="1"/>
  <c r="K9451" i="1" s="1"/>
  <c r="J9463" i="1"/>
  <c r="K9463" i="1" s="1"/>
  <c r="J9475" i="1"/>
  <c r="K9475" i="1" s="1"/>
  <c r="J9487" i="1"/>
  <c r="K9487" i="1" s="1"/>
  <c r="J9499" i="1"/>
  <c r="K9499" i="1" s="1"/>
  <c r="J9511" i="1"/>
  <c r="K9511" i="1" s="1"/>
  <c r="J9535" i="1"/>
  <c r="K9535" i="1" s="1"/>
  <c r="J9559" i="1"/>
  <c r="K9559" i="1" s="1"/>
  <c r="J9571" i="1"/>
  <c r="K9571" i="1" s="1"/>
  <c r="J9583" i="1"/>
  <c r="K9583" i="1" s="1"/>
  <c r="J9607" i="1"/>
  <c r="K9607" i="1" s="1"/>
  <c r="J9619" i="1"/>
  <c r="K9619" i="1" s="1"/>
  <c r="J9631" i="1"/>
  <c r="K9631" i="1" s="1"/>
  <c r="J9643" i="1"/>
  <c r="K9643" i="1" s="1"/>
  <c r="J9667" i="1"/>
  <c r="K9667" i="1" s="1"/>
  <c r="J9679" i="1"/>
  <c r="K9679" i="1" s="1"/>
  <c r="J9691" i="1"/>
  <c r="K9691" i="1" s="1"/>
  <c r="J9703" i="1"/>
  <c r="K9703" i="1" s="1"/>
  <c r="J9715" i="1"/>
  <c r="K9715" i="1" s="1"/>
  <c r="J9727" i="1"/>
  <c r="K9727" i="1" s="1"/>
  <c r="J9739" i="1"/>
  <c r="K9739" i="1" s="1"/>
  <c r="J9751" i="1"/>
  <c r="K9751" i="1" s="1"/>
  <c r="J9763" i="1"/>
  <c r="K9763" i="1" s="1"/>
  <c r="J9775" i="1"/>
  <c r="K9775" i="1" s="1"/>
  <c r="J9787" i="1"/>
  <c r="K9787" i="1" s="1"/>
  <c r="J9799" i="1"/>
  <c r="K9799" i="1" s="1"/>
  <c r="J9811" i="1"/>
  <c r="K9811" i="1" s="1"/>
  <c r="J9823" i="1"/>
  <c r="K9823" i="1" s="1"/>
  <c r="J9835" i="1"/>
  <c r="K9835" i="1" s="1"/>
  <c r="J9847" i="1"/>
  <c r="K9847" i="1" s="1"/>
  <c r="J9859" i="1"/>
  <c r="K9859" i="1" s="1"/>
  <c r="J9871" i="1"/>
  <c r="K9871" i="1" s="1"/>
  <c r="J9883" i="1"/>
  <c r="K9883" i="1" s="1"/>
  <c r="J9895" i="1"/>
  <c r="K9895" i="1" s="1"/>
  <c r="J9907" i="1"/>
  <c r="K9907" i="1" s="1"/>
  <c r="J9919" i="1"/>
  <c r="K9919" i="1" s="1"/>
  <c r="J9931" i="1"/>
  <c r="K9931" i="1" s="1"/>
  <c r="J9943" i="1"/>
  <c r="K9943" i="1" s="1"/>
  <c r="J9955" i="1"/>
  <c r="K9955" i="1" s="1"/>
  <c r="J9967" i="1"/>
  <c r="K9967" i="1" s="1"/>
  <c r="J9979" i="1"/>
  <c r="K9979" i="1" s="1"/>
  <c r="J10003" i="1"/>
  <c r="K10003" i="1" s="1"/>
  <c r="J10027" i="1"/>
  <c r="K10027" i="1" s="1"/>
  <c r="J10039" i="1"/>
  <c r="K10039" i="1" s="1"/>
  <c r="J10051" i="1"/>
  <c r="K10051" i="1" s="1"/>
  <c r="J10063" i="1"/>
  <c r="K10063" i="1" s="1"/>
  <c r="J10075" i="1"/>
  <c r="K10075" i="1" s="1"/>
  <c r="J10087" i="1"/>
  <c r="K10087" i="1" s="1"/>
  <c r="J10099" i="1"/>
  <c r="K10099" i="1" s="1"/>
  <c r="J10111" i="1"/>
  <c r="K10111" i="1" s="1"/>
  <c r="J10123" i="1"/>
  <c r="K10123" i="1" s="1"/>
  <c r="J10135" i="1"/>
  <c r="K10135" i="1" s="1"/>
  <c r="J10147" i="1"/>
  <c r="K10147" i="1" s="1"/>
  <c r="J10159" i="1"/>
  <c r="K10159" i="1" s="1"/>
  <c r="J10183" i="1"/>
  <c r="K10183" i="1" s="1"/>
  <c r="J10195" i="1"/>
  <c r="K10195" i="1" s="1"/>
  <c r="J10207" i="1"/>
  <c r="K10207" i="1" s="1"/>
  <c r="J10219" i="1"/>
  <c r="K10219" i="1" s="1"/>
  <c r="J10231" i="1"/>
  <c r="K10231" i="1" s="1"/>
  <c r="J10243" i="1"/>
  <c r="K10243" i="1" s="1"/>
  <c r="J10255" i="1"/>
  <c r="K10255" i="1" s="1"/>
  <c r="J10267" i="1"/>
  <c r="K10267" i="1" s="1"/>
  <c r="J10279" i="1"/>
  <c r="K10279" i="1" s="1"/>
  <c r="J10339" i="1"/>
  <c r="K10339" i="1" s="1"/>
  <c r="J8983" i="1"/>
  <c r="K8983" i="1" s="1"/>
  <c r="J32" i="1"/>
  <c r="K32" i="1" s="1"/>
  <c r="J68" i="1"/>
  <c r="K68" i="1" s="1"/>
  <c r="J128" i="1"/>
  <c r="K128" i="1" s="1"/>
  <c r="J164" i="1"/>
  <c r="K164" i="1" s="1"/>
  <c r="J188" i="1"/>
  <c r="K188" i="1" s="1"/>
  <c r="J236" i="1"/>
  <c r="K236" i="1" s="1"/>
  <c r="J260" i="1"/>
  <c r="K260" i="1" s="1"/>
  <c r="J284" i="1"/>
  <c r="K284" i="1" s="1"/>
  <c r="J332" i="1"/>
  <c r="K332" i="1" s="1"/>
  <c r="J380" i="1"/>
  <c r="K380" i="1" s="1"/>
  <c r="J440" i="1"/>
  <c r="K440" i="1" s="1"/>
  <c r="J488" i="1"/>
  <c r="K488" i="1" s="1"/>
  <c r="J524" i="1"/>
  <c r="K524" i="1" s="1"/>
  <c r="J572" i="1"/>
  <c r="K572" i="1" s="1"/>
  <c r="J620" i="1"/>
  <c r="K620" i="1" s="1"/>
  <c r="J668" i="1"/>
  <c r="K668" i="1" s="1"/>
  <c r="J728" i="1"/>
  <c r="K728" i="1" s="1"/>
  <c r="J776" i="1"/>
  <c r="K776" i="1" s="1"/>
  <c r="J800" i="1"/>
  <c r="K800" i="1" s="1"/>
  <c r="J824" i="1"/>
  <c r="K824" i="1" s="1"/>
  <c r="J860" i="1"/>
  <c r="K860" i="1" s="1"/>
  <c r="J920" i="1"/>
  <c r="K920" i="1" s="1"/>
  <c r="J944" i="1"/>
  <c r="K944" i="1" s="1"/>
  <c r="J992" i="1"/>
  <c r="K992" i="1" s="1"/>
  <c r="J1052" i="1"/>
  <c r="K1052" i="1" s="1"/>
  <c r="J1088" i="1"/>
  <c r="K1088" i="1" s="1"/>
  <c r="J1136" i="1"/>
  <c r="K1136" i="1" s="1"/>
  <c r="J1172" i="1"/>
  <c r="K1172" i="1" s="1"/>
  <c r="J1208" i="1"/>
  <c r="K1208" i="1" s="1"/>
  <c r="J1244" i="1"/>
  <c r="K1244" i="1" s="1"/>
  <c r="J1280" i="1"/>
  <c r="K1280" i="1" s="1"/>
  <c r="J1292" i="1"/>
  <c r="K1292" i="1" s="1"/>
  <c r="J1352" i="1"/>
  <c r="K1352" i="1" s="1"/>
  <c r="J1400" i="1"/>
  <c r="K1400" i="1" s="1"/>
  <c r="J1424" i="1"/>
  <c r="K1424" i="1" s="1"/>
  <c r="J1472" i="1"/>
  <c r="K1472" i="1" s="1"/>
  <c r="J1520" i="1"/>
  <c r="K1520" i="1" s="1"/>
  <c r="J1556" i="1"/>
  <c r="K1556" i="1" s="1"/>
  <c r="J1604" i="1"/>
  <c r="K1604" i="1" s="1"/>
  <c r="J1664" i="1"/>
  <c r="K1664" i="1" s="1"/>
  <c r="J1712" i="1"/>
  <c r="K1712" i="1" s="1"/>
  <c r="J1748" i="1"/>
  <c r="K1748" i="1" s="1"/>
  <c r="J1784" i="1"/>
  <c r="K1784" i="1" s="1"/>
  <c r="J1820" i="1"/>
  <c r="K1820" i="1" s="1"/>
  <c r="J1856" i="1"/>
  <c r="K1856" i="1" s="1"/>
  <c r="J1892" i="1"/>
  <c r="K1892" i="1" s="1"/>
  <c r="J1916" i="1"/>
  <c r="K1916" i="1" s="1"/>
  <c r="J1964" i="1"/>
  <c r="K1964" i="1" s="1"/>
  <c r="J2000" i="1"/>
  <c r="K2000" i="1" s="1"/>
  <c r="J2036" i="1"/>
  <c r="K2036" i="1" s="1"/>
  <c r="J2072" i="1"/>
  <c r="K2072" i="1" s="1"/>
  <c r="J2120" i="1"/>
  <c r="K2120" i="1" s="1"/>
  <c r="J2168" i="1"/>
  <c r="K2168" i="1" s="1"/>
  <c r="J2192" i="1"/>
  <c r="K2192" i="1" s="1"/>
  <c r="J2228" i="1"/>
  <c r="K2228" i="1" s="1"/>
  <c r="J2264" i="1"/>
  <c r="K2264" i="1" s="1"/>
  <c r="J2288" i="1"/>
  <c r="K2288" i="1" s="1"/>
  <c r="J2312" i="1"/>
  <c r="K2312" i="1" s="1"/>
  <c r="J2336" i="1"/>
  <c r="K2336" i="1" s="1"/>
  <c r="J2384" i="1"/>
  <c r="K2384" i="1" s="1"/>
  <c r="J2420" i="1"/>
  <c r="K2420" i="1" s="1"/>
  <c r="J2456" i="1"/>
  <c r="K2456" i="1" s="1"/>
  <c r="J2492" i="1"/>
  <c r="K2492" i="1" s="1"/>
  <c r="J2540" i="1"/>
  <c r="K2540" i="1" s="1"/>
  <c r="J2588" i="1"/>
  <c r="K2588" i="1" s="1"/>
  <c r="J2612" i="1"/>
  <c r="K2612" i="1" s="1"/>
  <c r="J2672" i="1"/>
  <c r="K2672" i="1" s="1"/>
  <c r="J2720" i="1"/>
  <c r="K2720" i="1" s="1"/>
  <c r="J2756" i="1"/>
  <c r="K2756" i="1" s="1"/>
  <c r="J2792" i="1"/>
  <c r="K2792" i="1" s="1"/>
  <c r="J2828" i="1"/>
  <c r="K2828" i="1" s="1"/>
  <c r="J2876" i="1"/>
  <c r="K2876" i="1" s="1"/>
  <c r="J2924" i="1"/>
  <c r="K2924" i="1" s="1"/>
  <c r="J2960" i="1"/>
  <c r="K2960" i="1" s="1"/>
  <c r="J3020" i="1"/>
  <c r="K3020" i="1" s="1"/>
  <c r="J3056" i="1"/>
  <c r="K3056" i="1" s="1"/>
  <c r="J3104" i="1"/>
  <c r="K3104" i="1" s="1"/>
  <c r="J3284" i="1"/>
  <c r="K3284" i="1" s="1"/>
  <c r="J3308" i="1"/>
  <c r="K3308" i="1" s="1"/>
  <c r="J3356" i="1"/>
  <c r="K3356" i="1" s="1"/>
  <c r="J3392" i="1"/>
  <c r="K3392" i="1" s="1"/>
  <c r="J3452" i="1"/>
  <c r="K3452" i="1" s="1"/>
  <c r="J3536" i="1"/>
  <c r="K3536" i="1" s="1"/>
  <c r="J3584" i="1"/>
  <c r="K3584" i="1" s="1"/>
  <c r="J3632" i="1"/>
  <c r="K3632" i="1" s="1"/>
  <c r="J3668" i="1"/>
  <c r="K3668" i="1" s="1"/>
  <c r="J3728" i="1"/>
  <c r="K3728" i="1" s="1"/>
  <c r="J3836" i="1"/>
  <c r="K3836" i="1" s="1"/>
  <c r="J3920" i="1"/>
  <c r="K3920" i="1" s="1"/>
  <c r="J3968" i="1"/>
  <c r="K3968" i="1" s="1"/>
  <c r="J4016" i="1"/>
  <c r="K4016" i="1" s="1"/>
  <c r="J4052" i="1"/>
  <c r="K4052" i="1" s="1"/>
  <c r="J4112" i="1"/>
  <c r="K4112" i="1" s="1"/>
  <c r="J4184" i="1"/>
  <c r="K4184" i="1" s="1"/>
  <c r="J4244" i="1"/>
  <c r="K4244" i="1" s="1"/>
  <c r="J4256" i="1"/>
  <c r="K4256" i="1" s="1"/>
  <c r="J4304" i="1"/>
  <c r="K4304" i="1" s="1"/>
  <c r="J4328" i="1"/>
  <c r="K4328" i="1" s="1"/>
  <c r="J4376" i="1"/>
  <c r="K4376" i="1" s="1"/>
  <c r="J4436" i="1"/>
  <c r="K4436" i="1" s="1"/>
  <c r="J4460" i="1"/>
  <c r="K4460" i="1" s="1"/>
  <c r="J4496" i="1"/>
  <c r="K4496" i="1" s="1"/>
  <c r="J4544" i="1"/>
  <c r="K4544" i="1" s="1"/>
  <c r="J4688" i="1"/>
  <c r="K4688" i="1" s="1"/>
  <c r="J4748" i="1"/>
  <c r="K4748" i="1" s="1"/>
  <c r="J4772" i="1"/>
  <c r="K4772" i="1" s="1"/>
  <c r="J4808" i="1"/>
  <c r="K4808" i="1" s="1"/>
  <c r="J4844" i="1"/>
  <c r="K4844" i="1" s="1"/>
  <c r="J4928" i="1"/>
  <c r="K4928" i="1" s="1"/>
  <c r="J4976" i="1"/>
  <c r="K4976" i="1" s="1"/>
  <c r="J5012" i="1"/>
  <c r="K5012" i="1" s="1"/>
  <c r="J5060" i="1"/>
  <c r="K5060" i="1" s="1"/>
  <c r="J5096" i="1"/>
  <c r="K5096" i="1" s="1"/>
  <c r="J5132" i="1"/>
  <c r="K5132" i="1" s="1"/>
  <c r="J5168" i="1"/>
  <c r="K5168" i="1" s="1"/>
  <c r="J5204" i="1"/>
  <c r="K5204" i="1" s="1"/>
  <c r="J5360" i="1"/>
  <c r="K5360" i="1" s="1"/>
  <c r="J5384" i="1"/>
  <c r="K5384" i="1" s="1"/>
  <c r="J5432" i="1"/>
  <c r="K5432" i="1" s="1"/>
  <c r="J5444" i="1"/>
  <c r="K5444" i="1" s="1"/>
  <c r="J5480" i="1"/>
  <c r="K5480" i="1" s="1"/>
  <c r="J5492" i="1"/>
  <c r="K5492" i="1" s="1"/>
  <c r="J5540" i="1"/>
  <c r="K5540" i="1" s="1"/>
  <c r="J5564" i="1"/>
  <c r="K5564" i="1" s="1"/>
  <c r="J5636" i="1"/>
  <c r="K5636" i="1" s="1"/>
  <c r="J5708" i="1"/>
  <c r="K5708" i="1" s="1"/>
  <c r="J5732" i="1"/>
  <c r="K5732" i="1" s="1"/>
  <c r="J5768" i="1"/>
  <c r="K5768" i="1" s="1"/>
  <c r="J5780" i="1"/>
  <c r="K5780" i="1" s="1"/>
  <c r="J5816" i="1"/>
  <c r="K5816" i="1" s="1"/>
  <c r="J5828" i="1"/>
  <c r="K5828" i="1" s="1"/>
  <c r="J5864" i="1"/>
  <c r="K5864" i="1" s="1"/>
  <c r="J5888" i="1"/>
  <c r="K5888" i="1" s="1"/>
  <c r="J5948" i="1"/>
  <c r="K5948" i="1" s="1"/>
  <c r="J5972" i="1"/>
  <c r="K5972" i="1" s="1"/>
  <c r="J5996" i="1"/>
  <c r="K5996" i="1" s="1"/>
  <c r="J6020" i="1"/>
  <c r="K6020" i="1" s="1"/>
  <c r="J6032" i="1"/>
  <c r="K6032" i="1" s="1"/>
  <c r="J6056" i="1"/>
  <c r="K6056" i="1" s="1"/>
  <c r="J6104" i="1"/>
  <c r="K6104" i="1" s="1"/>
  <c r="J6140" i="1"/>
  <c r="K6140" i="1" s="1"/>
  <c r="J6176" i="1"/>
  <c r="K6176" i="1" s="1"/>
  <c r="J6200" i="1"/>
  <c r="K6200" i="1" s="1"/>
  <c r="J6224" i="1"/>
  <c r="K6224" i="1" s="1"/>
  <c r="J6248" i="1"/>
  <c r="K6248" i="1" s="1"/>
  <c r="J6260" i="1"/>
  <c r="K6260" i="1" s="1"/>
  <c r="J6296" i="1"/>
  <c r="K6296" i="1" s="1"/>
  <c r="J6332" i="1"/>
  <c r="K6332" i="1" s="1"/>
  <c r="J6680" i="1"/>
  <c r="K6680" i="1" s="1"/>
  <c r="J6704" i="1"/>
  <c r="K6704" i="1" s="1"/>
  <c r="J6740" i="1"/>
  <c r="K6740" i="1" s="1"/>
  <c r="J6788" i="1"/>
  <c r="K6788" i="1" s="1"/>
  <c r="J7004" i="1"/>
  <c r="K7004" i="1" s="1"/>
  <c r="J7100" i="1"/>
  <c r="K7100" i="1" s="1"/>
  <c r="J7196" i="1"/>
  <c r="K7196" i="1" s="1"/>
  <c r="J7220" i="1"/>
  <c r="K7220" i="1" s="1"/>
  <c r="J7268" i="1"/>
  <c r="K7268" i="1" s="1"/>
  <c r="J7292" i="1"/>
  <c r="K7292" i="1" s="1"/>
  <c r="J7316" i="1"/>
  <c r="K7316" i="1" s="1"/>
  <c r="J7364" i="1"/>
  <c r="K7364" i="1" s="1"/>
  <c r="J7400" i="1"/>
  <c r="K7400" i="1" s="1"/>
  <c r="J7472" i="1"/>
  <c r="K7472" i="1" s="1"/>
  <c r="J7544" i="1"/>
  <c r="K7544" i="1" s="1"/>
  <c r="J7592" i="1"/>
  <c r="K7592" i="1" s="1"/>
  <c r="J8012" i="1"/>
  <c r="K8012" i="1" s="1"/>
  <c r="J8060" i="1"/>
  <c r="K8060" i="1" s="1"/>
  <c r="J8096" i="1"/>
  <c r="K8096" i="1" s="1"/>
  <c r="J8132" i="1"/>
  <c r="K8132" i="1" s="1"/>
  <c r="J8312" i="1"/>
  <c r="K8312" i="1" s="1"/>
  <c r="J8420" i="1"/>
  <c r="K8420" i="1" s="1"/>
  <c r="J8444" i="1"/>
  <c r="K8444" i="1" s="1"/>
  <c r="J8492" i="1"/>
  <c r="K8492" i="1" s="1"/>
  <c r="J8636" i="1"/>
  <c r="K8636" i="1" s="1"/>
  <c r="J8720" i="1"/>
  <c r="K8720" i="1" s="1"/>
  <c r="J8840" i="1"/>
  <c r="K8840" i="1" s="1"/>
  <c r="J8912" i="1"/>
  <c r="K8912" i="1" s="1"/>
  <c r="J9020" i="1"/>
  <c r="K9020" i="1" s="1"/>
  <c r="J9116" i="1"/>
  <c r="K9116" i="1" s="1"/>
  <c r="J9140" i="1"/>
  <c r="K9140" i="1" s="1"/>
  <c r="J9152" i="1"/>
  <c r="K9152" i="1" s="1"/>
  <c r="J9176" i="1"/>
  <c r="K9176" i="1" s="1"/>
  <c r="J9200" i="1"/>
  <c r="K9200" i="1" s="1"/>
  <c r="J9212" i="1"/>
  <c r="K9212" i="1" s="1"/>
  <c r="J9224" i="1"/>
  <c r="K9224" i="1" s="1"/>
  <c r="J9236" i="1"/>
  <c r="K9236" i="1" s="1"/>
  <c r="J9248" i="1"/>
  <c r="K9248" i="1" s="1"/>
  <c r="J9272" i="1"/>
  <c r="K9272" i="1" s="1"/>
  <c r="J9284" i="1"/>
  <c r="K9284" i="1" s="1"/>
  <c r="J9296" i="1"/>
  <c r="K9296" i="1" s="1"/>
  <c r="J9308" i="1"/>
  <c r="K9308" i="1" s="1"/>
  <c r="J9320" i="1"/>
  <c r="K9320" i="1" s="1"/>
  <c r="J9332" i="1"/>
  <c r="K9332" i="1" s="1"/>
  <c r="J9344" i="1"/>
  <c r="K9344" i="1" s="1"/>
  <c r="J9356" i="1"/>
  <c r="K9356" i="1" s="1"/>
  <c r="J9368" i="1"/>
  <c r="K9368" i="1" s="1"/>
  <c r="J9380" i="1"/>
  <c r="K9380" i="1" s="1"/>
  <c r="J9392" i="1"/>
  <c r="K9392" i="1" s="1"/>
  <c r="J9404" i="1"/>
  <c r="K9404" i="1" s="1"/>
  <c r="J9416" i="1"/>
  <c r="K9416" i="1" s="1"/>
  <c r="J9428" i="1"/>
  <c r="K9428" i="1" s="1"/>
  <c r="J9440" i="1"/>
  <c r="K9440" i="1" s="1"/>
  <c r="J9452" i="1"/>
  <c r="K9452" i="1" s="1"/>
  <c r="J9464" i="1"/>
  <c r="K9464" i="1" s="1"/>
  <c r="J9476" i="1"/>
  <c r="K9476" i="1" s="1"/>
  <c r="J9488" i="1"/>
  <c r="K9488" i="1" s="1"/>
  <c r="J9500" i="1"/>
  <c r="K9500" i="1" s="1"/>
  <c r="J9512" i="1"/>
  <c r="K9512" i="1" s="1"/>
  <c r="J9524" i="1"/>
  <c r="K9524" i="1" s="1"/>
  <c r="J9536" i="1"/>
  <c r="K9536" i="1" s="1"/>
  <c r="J9548" i="1"/>
  <c r="K9548" i="1" s="1"/>
  <c r="J9560" i="1"/>
  <c r="K9560" i="1" s="1"/>
  <c r="J9572" i="1"/>
  <c r="K9572" i="1" s="1"/>
  <c r="J9584" i="1"/>
  <c r="K9584" i="1" s="1"/>
  <c r="J9596" i="1"/>
  <c r="K9596" i="1" s="1"/>
  <c r="J9608" i="1"/>
  <c r="K9608" i="1" s="1"/>
  <c r="J9620" i="1"/>
  <c r="K9620" i="1" s="1"/>
  <c r="J9632" i="1"/>
  <c r="K9632" i="1" s="1"/>
  <c r="J9644" i="1"/>
  <c r="K9644" i="1" s="1"/>
  <c r="J9668" i="1"/>
  <c r="K9668" i="1" s="1"/>
  <c r="J9680" i="1"/>
  <c r="K9680" i="1" s="1"/>
  <c r="J9692" i="1"/>
  <c r="K9692" i="1" s="1"/>
  <c r="J9704" i="1"/>
  <c r="K9704" i="1" s="1"/>
  <c r="J9716" i="1"/>
  <c r="K9716" i="1" s="1"/>
  <c r="J9728" i="1"/>
  <c r="K9728" i="1" s="1"/>
  <c r="J9740" i="1"/>
  <c r="K9740" i="1" s="1"/>
  <c r="J9752" i="1"/>
  <c r="K9752" i="1" s="1"/>
  <c r="J9764" i="1"/>
  <c r="K9764" i="1" s="1"/>
  <c r="J9776" i="1"/>
  <c r="K9776" i="1" s="1"/>
  <c r="J9788" i="1"/>
  <c r="K9788" i="1" s="1"/>
  <c r="J9800" i="1"/>
  <c r="K9800" i="1" s="1"/>
  <c r="J9824" i="1"/>
  <c r="K9824" i="1" s="1"/>
  <c r="J9848" i="1"/>
  <c r="K9848" i="1" s="1"/>
  <c r="J9860" i="1"/>
  <c r="K9860" i="1" s="1"/>
  <c r="J9872" i="1"/>
  <c r="K9872" i="1" s="1"/>
  <c r="J9884" i="1"/>
  <c r="K9884" i="1" s="1"/>
  <c r="J9896" i="1"/>
  <c r="K9896" i="1" s="1"/>
  <c r="J9908" i="1"/>
  <c r="K9908" i="1" s="1"/>
  <c r="J9920" i="1"/>
  <c r="K9920" i="1" s="1"/>
  <c r="J9932" i="1"/>
  <c r="K9932" i="1" s="1"/>
  <c r="J9944" i="1"/>
  <c r="K9944" i="1" s="1"/>
  <c r="J9956" i="1"/>
  <c r="K9956" i="1" s="1"/>
  <c r="J9968" i="1"/>
  <c r="K9968" i="1" s="1"/>
  <c r="J9980" i="1"/>
  <c r="K9980" i="1" s="1"/>
  <c r="J10004" i="1"/>
  <c r="K10004" i="1" s="1"/>
  <c r="J10016" i="1"/>
  <c r="K10016" i="1" s="1"/>
  <c r="J10028" i="1"/>
  <c r="K10028" i="1" s="1"/>
  <c r="J10040" i="1"/>
  <c r="K10040" i="1" s="1"/>
  <c r="J10064" i="1"/>
  <c r="K10064" i="1" s="1"/>
  <c r="J10076" i="1"/>
  <c r="K10076" i="1" s="1"/>
  <c r="J10088" i="1"/>
  <c r="K10088" i="1" s="1"/>
  <c r="J10100" i="1"/>
  <c r="K10100" i="1" s="1"/>
  <c r="J10112" i="1"/>
  <c r="K10112" i="1" s="1"/>
  <c r="J10124" i="1"/>
  <c r="K10124" i="1" s="1"/>
  <c r="J10136" i="1"/>
  <c r="K10136" i="1" s="1"/>
  <c r="J10148" i="1"/>
  <c r="K10148" i="1" s="1"/>
  <c r="J10160" i="1"/>
  <c r="K10160" i="1" s="1"/>
  <c r="J10172" i="1"/>
  <c r="K10172" i="1" s="1"/>
  <c r="J10184" i="1"/>
  <c r="K10184" i="1" s="1"/>
  <c r="J10196" i="1"/>
  <c r="K10196" i="1" s="1"/>
  <c r="J10208" i="1"/>
  <c r="K10208" i="1" s="1"/>
  <c r="J10220" i="1"/>
  <c r="K10220" i="1" s="1"/>
  <c r="J10244" i="1"/>
  <c r="K10244" i="1" s="1"/>
  <c r="J10256" i="1"/>
  <c r="K10256" i="1" s="1"/>
  <c r="J10268" i="1"/>
  <c r="K10268" i="1" s="1"/>
  <c r="J8779" i="1"/>
  <c r="K8779" i="1" s="1"/>
  <c r="J8696" i="1"/>
  <c r="K8696" i="1" s="1"/>
  <c r="J4892" i="1"/>
  <c r="K4892" i="1" s="1"/>
  <c r="J4868" i="1"/>
  <c r="K4868" i="1" s="1"/>
  <c r="J4232" i="1"/>
  <c r="K4232" i="1" s="1"/>
  <c r="J3500" i="1"/>
  <c r="K3500" i="1" s="1"/>
  <c r="J2983" i="1"/>
  <c r="K2983" i="1" s="1"/>
  <c r="J2143" i="1"/>
  <c r="K2143" i="1" s="1"/>
  <c r="J884" i="1"/>
  <c r="K884" i="1" s="1"/>
  <c r="J9" i="1"/>
  <c r="K9" i="1" s="1"/>
  <c r="J57" i="1"/>
  <c r="K57" i="1" s="1"/>
  <c r="J105" i="1"/>
  <c r="K105" i="1" s="1"/>
  <c r="J153" i="1"/>
  <c r="K153" i="1" s="1"/>
  <c r="J201" i="1"/>
  <c r="K201" i="1" s="1"/>
  <c r="J237" i="1"/>
  <c r="K237" i="1" s="1"/>
  <c r="J273" i="1"/>
  <c r="K273" i="1" s="1"/>
  <c r="J309" i="1"/>
  <c r="K309" i="1" s="1"/>
  <c r="J345" i="1"/>
  <c r="K345" i="1" s="1"/>
  <c r="J405" i="1"/>
  <c r="K405" i="1" s="1"/>
  <c r="J453" i="1"/>
  <c r="K453" i="1" s="1"/>
  <c r="J477" i="1"/>
  <c r="K477" i="1" s="1"/>
  <c r="J525" i="1"/>
  <c r="K525" i="1" s="1"/>
  <c r="J549" i="1"/>
  <c r="K549" i="1" s="1"/>
  <c r="J609" i="1"/>
  <c r="K609" i="1" s="1"/>
  <c r="J645" i="1"/>
  <c r="K645" i="1" s="1"/>
  <c r="J693" i="1"/>
  <c r="K693" i="1" s="1"/>
  <c r="J729" i="1"/>
  <c r="K729" i="1" s="1"/>
  <c r="J789" i="1"/>
  <c r="K789" i="1" s="1"/>
  <c r="J825" i="1"/>
  <c r="K825" i="1" s="1"/>
  <c r="J861" i="1"/>
  <c r="K861" i="1" s="1"/>
  <c r="J897" i="1"/>
  <c r="K897" i="1" s="1"/>
  <c r="J957" i="1"/>
  <c r="K957" i="1" s="1"/>
  <c r="J993" i="1"/>
  <c r="K993" i="1" s="1"/>
  <c r="J1029" i="1"/>
  <c r="K1029" i="1" s="1"/>
  <c r="J1089" i="1"/>
  <c r="K1089" i="1" s="1"/>
  <c r="J1113" i="1"/>
  <c r="K1113" i="1" s="1"/>
  <c r="J1161" i="1"/>
  <c r="K1161" i="1" s="1"/>
  <c r="J1209" i="1"/>
  <c r="K1209" i="1" s="1"/>
  <c r="J1257" i="1"/>
  <c r="K1257" i="1" s="1"/>
  <c r="J1341" i="1"/>
  <c r="K1341" i="1" s="1"/>
  <c r="J1401" i="1"/>
  <c r="K1401" i="1" s="1"/>
  <c r="J1449" i="1"/>
  <c r="K1449" i="1" s="1"/>
  <c r="J1485" i="1"/>
  <c r="K1485" i="1" s="1"/>
  <c r="J1521" i="1"/>
  <c r="K1521" i="1" s="1"/>
  <c r="J1569" i="1"/>
  <c r="K1569" i="1" s="1"/>
  <c r="J1605" i="1"/>
  <c r="K1605" i="1" s="1"/>
  <c r="J1653" i="1"/>
  <c r="K1653" i="1" s="1"/>
  <c r="J1701" i="1"/>
  <c r="K1701" i="1" s="1"/>
  <c r="J1737" i="1"/>
  <c r="K1737" i="1" s="1"/>
  <c r="J1785" i="1"/>
  <c r="K1785" i="1" s="1"/>
  <c r="J1845" i="1"/>
  <c r="K1845" i="1" s="1"/>
  <c r="J1893" i="1"/>
  <c r="K1893" i="1" s="1"/>
  <c r="J1953" i="1"/>
  <c r="K1953" i="1" s="1"/>
  <c r="J2001" i="1"/>
  <c r="K2001" i="1" s="1"/>
  <c r="J2109" i="1"/>
  <c r="K2109" i="1" s="1"/>
  <c r="J2157" i="1"/>
  <c r="K2157" i="1" s="1"/>
  <c r="J2193" i="1"/>
  <c r="K2193" i="1" s="1"/>
  <c r="J2241" i="1"/>
  <c r="K2241" i="1" s="1"/>
  <c r="J2301" i="1"/>
  <c r="K2301" i="1" s="1"/>
  <c r="J2349" i="1"/>
  <c r="K2349" i="1" s="1"/>
  <c r="J2385" i="1"/>
  <c r="K2385" i="1" s="1"/>
  <c r="J2421" i="1"/>
  <c r="K2421" i="1" s="1"/>
  <c r="J2469" i="1"/>
  <c r="K2469" i="1" s="1"/>
  <c r="J2529" i="1"/>
  <c r="K2529" i="1" s="1"/>
  <c r="J2565" i="1"/>
  <c r="K2565" i="1" s="1"/>
  <c r="J2661" i="1"/>
  <c r="K2661" i="1" s="1"/>
  <c r="J2781" i="1"/>
  <c r="K2781" i="1" s="1"/>
  <c r="J2817" i="1"/>
  <c r="K2817" i="1" s="1"/>
  <c r="J2853" i="1"/>
  <c r="K2853" i="1" s="1"/>
  <c r="J2889" i="1"/>
  <c r="K2889" i="1" s="1"/>
  <c r="J2925" i="1"/>
  <c r="K2925" i="1" s="1"/>
  <c r="J2961" i="1"/>
  <c r="K2961" i="1" s="1"/>
  <c r="J3021" i="1"/>
  <c r="K3021" i="1" s="1"/>
  <c r="J3117" i="1"/>
  <c r="K3117" i="1" s="1"/>
  <c r="J3153" i="1"/>
  <c r="K3153" i="1" s="1"/>
  <c r="J3261" i="1"/>
  <c r="K3261" i="1" s="1"/>
  <c r="J3309" i="1"/>
  <c r="K3309" i="1" s="1"/>
  <c r="J3405" i="1"/>
  <c r="K3405" i="1" s="1"/>
  <c r="J3441" i="1"/>
  <c r="K3441" i="1" s="1"/>
  <c r="J3561" i="1"/>
  <c r="K3561" i="1" s="1"/>
  <c r="J3633" i="1"/>
  <c r="K3633" i="1" s="1"/>
  <c r="J3657" i="1"/>
  <c r="K3657" i="1" s="1"/>
  <c r="J3693" i="1"/>
  <c r="K3693" i="1" s="1"/>
  <c r="J3729" i="1"/>
  <c r="K3729" i="1" s="1"/>
  <c r="J3753" i="1"/>
  <c r="K3753" i="1" s="1"/>
  <c r="J3801" i="1"/>
  <c r="K3801" i="1" s="1"/>
  <c r="J3825" i="1"/>
  <c r="K3825" i="1" s="1"/>
  <c r="J3873" i="1"/>
  <c r="K3873" i="1" s="1"/>
  <c r="J3909" i="1"/>
  <c r="K3909" i="1" s="1"/>
  <c r="J3969" i="1"/>
  <c r="K3969" i="1" s="1"/>
  <c r="J4005" i="1"/>
  <c r="K4005" i="1" s="1"/>
  <c r="J4029" i="1"/>
  <c r="K4029" i="1" s="1"/>
  <c r="J4269" i="1"/>
  <c r="K4269" i="1" s="1"/>
  <c r="J4317" i="1"/>
  <c r="K4317" i="1" s="1"/>
  <c r="J4461" i="1"/>
  <c r="K4461" i="1" s="1"/>
  <c r="J4557" i="1"/>
  <c r="K4557" i="1" s="1"/>
  <c r="J4617" i="1"/>
  <c r="K4617" i="1" s="1"/>
  <c r="J4641" i="1"/>
  <c r="K4641" i="1" s="1"/>
  <c r="J4701" i="1"/>
  <c r="K4701" i="1" s="1"/>
  <c r="J4737" i="1"/>
  <c r="K4737" i="1" s="1"/>
  <c r="J4749" i="1"/>
  <c r="K4749" i="1" s="1"/>
  <c r="J4809" i="1"/>
  <c r="K4809" i="1" s="1"/>
  <c r="J4833" i="1"/>
  <c r="K4833" i="1" s="1"/>
  <c r="J4869" i="1"/>
  <c r="K4869" i="1" s="1"/>
  <c r="J4917" i="1"/>
  <c r="K4917" i="1" s="1"/>
  <c r="J4965" i="1"/>
  <c r="K4965" i="1" s="1"/>
  <c r="J5145" i="1"/>
  <c r="K5145" i="1" s="1"/>
  <c r="J5193" i="1"/>
  <c r="K5193" i="1" s="1"/>
  <c r="J5229" i="1"/>
  <c r="K5229" i="1" s="1"/>
  <c r="J5277" i="1"/>
  <c r="K5277" i="1" s="1"/>
  <c r="J5313" i="1"/>
  <c r="K5313" i="1" s="1"/>
  <c r="J5361" i="1"/>
  <c r="K5361" i="1" s="1"/>
  <c r="J5409" i="1"/>
  <c r="K5409" i="1" s="1"/>
  <c r="J5457" i="1"/>
  <c r="K5457" i="1" s="1"/>
  <c r="J5553" i="1"/>
  <c r="K5553" i="1" s="1"/>
  <c r="J5709" i="1"/>
  <c r="K5709" i="1" s="1"/>
  <c r="J5757" i="1"/>
  <c r="K5757" i="1" s="1"/>
  <c r="J5793" i="1"/>
  <c r="K5793" i="1" s="1"/>
  <c r="J5817" i="1"/>
  <c r="K5817" i="1" s="1"/>
  <c r="J5877" i="1"/>
  <c r="K5877" i="1" s="1"/>
  <c r="J6141" i="1"/>
  <c r="K6141" i="1" s="1"/>
  <c r="J6153" i="1"/>
  <c r="K6153" i="1" s="1"/>
  <c r="J6213" i="1"/>
  <c r="K6213" i="1" s="1"/>
  <c r="J6237" i="1"/>
  <c r="K6237" i="1" s="1"/>
  <c r="J6285" i="1"/>
  <c r="K6285" i="1" s="1"/>
  <c r="J6333" i="1"/>
  <c r="K6333" i="1" s="1"/>
  <c r="J6357" i="1"/>
  <c r="K6357" i="1" s="1"/>
  <c r="J6417" i="1"/>
  <c r="K6417" i="1" s="1"/>
  <c r="J6429" i="1"/>
  <c r="K6429" i="1" s="1"/>
  <c r="J6489" i="1"/>
  <c r="K6489" i="1" s="1"/>
  <c r="J6513" i="1"/>
  <c r="K6513" i="1" s="1"/>
  <c r="J6561" i="1"/>
  <c r="K6561" i="1" s="1"/>
  <c r="J6573" i="1"/>
  <c r="K6573" i="1" s="1"/>
  <c r="J6633" i="1"/>
  <c r="K6633" i="1" s="1"/>
  <c r="J6705" i="1"/>
  <c r="K6705" i="1" s="1"/>
  <c r="J6813" i="1"/>
  <c r="K6813" i="1" s="1"/>
  <c r="J6849" i="1"/>
  <c r="K6849" i="1" s="1"/>
  <c r="J6885" i="1"/>
  <c r="K6885" i="1" s="1"/>
  <c r="J7005" i="1"/>
  <c r="K7005" i="1" s="1"/>
  <c r="J7041" i="1"/>
  <c r="K7041" i="1" s="1"/>
  <c r="J7089" i="1"/>
  <c r="K7089" i="1" s="1"/>
  <c r="J7113" i="1"/>
  <c r="K7113" i="1" s="1"/>
  <c r="J7173" i="1"/>
  <c r="K7173" i="1" s="1"/>
  <c r="J7257" i="1"/>
  <c r="K7257" i="1" s="1"/>
  <c r="J7293" i="1"/>
  <c r="K7293" i="1" s="1"/>
  <c r="J7353" i="1"/>
  <c r="K7353" i="1" s="1"/>
  <c r="J7365" i="1"/>
  <c r="K7365" i="1" s="1"/>
  <c r="J7413" i="1"/>
  <c r="K7413" i="1" s="1"/>
  <c r="J7449" i="1"/>
  <c r="K7449" i="1" s="1"/>
  <c r="J7533" i="1"/>
  <c r="K7533" i="1" s="1"/>
  <c r="J7557" i="1"/>
  <c r="K7557" i="1" s="1"/>
  <c r="J7605" i="1"/>
  <c r="K7605" i="1" s="1"/>
  <c r="J7689" i="1"/>
  <c r="K7689" i="1" s="1"/>
  <c r="J7785" i="1"/>
  <c r="K7785" i="1" s="1"/>
  <c r="J7869" i="1"/>
  <c r="K7869" i="1" s="1"/>
  <c r="J7917" i="1"/>
  <c r="K7917" i="1" s="1"/>
  <c r="J7941" i="1"/>
  <c r="K7941" i="1" s="1"/>
  <c r="J8001" i="1"/>
  <c r="K8001" i="1" s="1"/>
  <c r="J8085" i="1"/>
  <c r="K8085" i="1" s="1"/>
  <c r="J8121" i="1"/>
  <c r="K8121" i="1" s="1"/>
  <c r="J8157" i="1"/>
  <c r="K8157" i="1" s="1"/>
  <c r="J8193" i="1"/>
  <c r="K8193" i="1" s="1"/>
  <c r="J8241" i="1"/>
  <c r="K8241" i="1" s="1"/>
  <c r="J8265" i="1"/>
  <c r="K8265" i="1" s="1"/>
  <c r="J8325" i="1"/>
  <c r="K8325" i="1" s="1"/>
  <c r="J8409" i="1"/>
  <c r="K8409" i="1" s="1"/>
  <c r="J8433" i="1"/>
  <c r="K8433" i="1" s="1"/>
  <c r="J8481" i="1"/>
  <c r="K8481" i="1" s="1"/>
  <c r="J8589" i="1"/>
  <c r="K8589" i="1" s="1"/>
  <c r="J8649" i="1"/>
  <c r="K8649" i="1" s="1"/>
  <c r="J8745" i="1"/>
  <c r="K8745" i="1" s="1"/>
  <c r="J8817" i="1"/>
  <c r="K8817" i="1" s="1"/>
  <c r="J8853" i="1"/>
  <c r="K8853" i="1" s="1"/>
  <c r="J8865" i="1"/>
  <c r="K8865" i="1" s="1"/>
  <c r="J8889" i="1"/>
  <c r="K8889" i="1" s="1"/>
  <c r="J8913" i="1"/>
  <c r="K8913" i="1" s="1"/>
  <c r="J8925" i="1"/>
  <c r="K8925" i="1" s="1"/>
  <c r="J9021" i="1"/>
  <c r="K9021" i="1" s="1"/>
  <c r="J9033" i="1"/>
  <c r="K9033" i="1" s="1"/>
  <c r="J9045" i="1"/>
  <c r="K9045" i="1" s="1"/>
  <c r="J9057" i="1"/>
  <c r="K9057" i="1" s="1"/>
  <c r="J9129" i="1"/>
  <c r="K9129" i="1" s="1"/>
  <c r="J9141" i="1"/>
  <c r="K9141" i="1" s="1"/>
  <c r="J9153" i="1"/>
  <c r="K9153" i="1" s="1"/>
  <c r="J9165" i="1"/>
  <c r="K9165" i="1" s="1"/>
  <c r="J9177" i="1"/>
  <c r="K9177" i="1" s="1"/>
  <c r="J9189" i="1"/>
  <c r="K9189" i="1" s="1"/>
  <c r="J9201" i="1"/>
  <c r="K9201" i="1" s="1"/>
  <c r="J9213" i="1"/>
  <c r="K9213" i="1" s="1"/>
  <c r="J9225" i="1"/>
  <c r="K9225" i="1" s="1"/>
  <c r="J9237" i="1"/>
  <c r="K9237" i="1" s="1"/>
  <c r="J9249" i="1"/>
  <c r="K9249" i="1" s="1"/>
  <c r="J9261" i="1"/>
  <c r="K9261" i="1" s="1"/>
  <c r="J9273" i="1"/>
  <c r="K9273" i="1" s="1"/>
  <c r="J9285" i="1"/>
  <c r="K9285" i="1" s="1"/>
  <c r="J9297" i="1"/>
  <c r="K9297" i="1" s="1"/>
  <c r="J9309" i="1"/>
  <c r="K9309" i="1" s="1"/>
  <c r="J9321" i="1"/>
  <c r="K9321" i="1" s="1"/>
  <c r="J9333" i="1"/>
  <c r="K9333" i="1" s="1"/>
  <c r="J9345" i="1"/>
  <c r="K9345" i="1" s="1"/>
  <c r="J9357" i="1"/>
  <c r="K9357" i="1" s="1"/>
  <c r="J9369" i="1"/>
  <c r="K9369" i="1" s="1"/>
  <c r="J9381" i="1"/>
  <c r="K9381" i="1" s="1"/>
  <c r="J9393" i="1"/>
  <c r="K9393" i="1" s="1"/>
  <c r="J9405" i="1"/>
  <c r="K9405" i="1" s="1"/>
  <c r="J9417" i="1"/>
  <c r="K9417" i="1" s="1"/>
  <c r="J9429" i="1"/>
  <c r="K9429" i="1" s="1"/>
  <c r="J9441" i="1"/>
  <c r="K9441" i="1" s="1"/>
  <c r="J9453" i="1"/>
  <c r="K9453" i="1" s="1"/>
  <c r="J9465" i="1"/>
  <c r="K9465" i="1" s="1"/>
  <c r="J9477" i="1"/>
  <c r="K9477" i="1" s="1"/>
  <c r="J9489" i="1"/>
  <c r="K9489" i="1" s="1"/>
  <c r="J9501" i="1"/>
  <c r="K9501" i="1" s="1"/>
  <c r="J9513" i="1"/>
  <c r="K9513" i="1" s="1"/>
  <c r="J9525" i="1"/>
  <c r="K9525" i="1" s="1"/>
  <c r="J9537" i="1"/>
  <c r="K9537" i="1" s="1"/>
  <c r="J9549" i="1"/>
  <c r="K9549" i="1" s="1"/>
  <c r="J9561" i="1"/>
  <c r="K9561" i="1" s="1"/>
  <c r="J9573" i="1"/>
  <c r="K9573" i="1" s="1"/>
  <c r="J9585" i="1"/>
  <c r="K9585" i="1" s="1"/>
  <c r="J9597" i="1"/>
  <c r="K9597" i="1" s="1"/>
  <c r="J9609" i="1"/>
  <c r="K9609" i="1" s="1"/>
  <c r="J9621" i="1"/>
  <c r="K9621" i="1" s="1"/>
  <c r="J9633" i="1"/>
  <c r="K9633" i="1" s="1"/>
  <c r="J9645" i="1"/>
  <c r="K9645" i="1" s="1"/>
  <c r="J9657" i="1"/>
  <c r="K9657" i="1" s="1"/>
  <c r="J9669" i="1"/>
  <c r="K9669" i="1" s="1"/>
  <c r="J9681" i="1"/>
  <c r="K9681" i="1" s="1"/>
  <c r="J9693" i="1"/>
  <c r="K9693" i="1" s="1"/>
  <c r="J9705" i="1"/>
  <c r="K9705" i="1" s="1"/>
  <c r="J9717" i="1"/>
  <c r="K9717" i="1" s="1"/>
  <c r="J9729" i="1"/>
  <c r="K9729" i="1" s="1"/>
  <c r="J9741" i="1"/>
  <c r="K9741" i="1" s="1"/>
  <c r="J9753" i="1"/>
  <c r="K9753" i="1" s="1"/>
  <c r="J9765" i="1"/>
  <c r="K9765" i="1" s="1"/>
  <c r="J9777" i="1"/>
  <c r="K9777" i="1" s="1"/>
  <c r="J9789" i="1"/>
  <c r="K9789" i="1" s="1"/>
  <c r="J9801" i="1"/>
  <c r="K9801" i="1" s="1"/>
  <c r="J9813" i="1"/>
  <c r="K9813" i="1" s="1"/>
  <c r="J9825" i="1"/>
  <c r="K9825" i="1" s="1"/>
  <c r="J9837" i="1"/>
  <c r="K9837" i="1" s="1"/>
  <c r="J9849" i="1"/>
  <c r="K9849" i="1" s="1"/>
  <c r="J9861" i="1"/>
  <c r="K9861" i="1" s="1"/>
  <c r="J9873" i="1"/>
  <c r="K9873" i="1" s="1"/>
  <c r="J9885" i="1"/>
  <c r="K9885" i="1" s="1"/>
  <c r="J9897" i="1"/>
  <c r="K9897" i="1" s="1"/>
  <c r="J9909" i="1"/>
  <c r="K9909" i="1" s="1"/>
  <c r="J9921" i="1"/>
  <c r="K9921" i="1" s="1"/>
  <c r="J9933" i="1"/>
  <c r="K9933" i="1" s="1"/>
  <c r="J9945" i="1"/>
  <c r="K9945" i="1" s="1"/>
  <c r="J9957" i="1"/>
  <c r="K9957" i="1" s="1"/>
  <c r="J9969" i="1"/>
  <c r="K9969" i="1" s="1"/>
  <c r="J9981" i="1"/>
  <c r="K9981" i="1" s="1"/>
  <c r="J9993" i="1"/>
  <c r="K9993" i="1" s="1"/>
  <c r="J10005" i="1"/>
  <c r="K10005" i="1" s="1"/>
  <c r="J10017" i="1"/>
  <c r="K10017" i="1" s="1"/>
  <c r="J10029" i="1"/>
  <c r="K10029" i="1" s="1"/>
  <c r="J10041" i="1"/>
  <c r="K10041" i="1" s="1"/>
  <c r="J10053" i="1"/>
  <c r="K10053" i="1" s="1"/>
  <c r="J10065" i="1"/>
  <c r="K10065" i="1" s="1"/>
  <c r="J10077" i="1"/>
  <c r="K10077" i="1" s="1"/>
  <c r="J10089" i="1"/>
  <c r="K10089" i="1" s="1"/>
  <c r="J10101" i="1"/>
  <c r="K10101" i="1" s="1"/>
  <c r="J10113" i="1"/>
  <c r="K10113" i="1" s="1"/>
  <c r="J10125" i="1"/>
  <c r="K10125" i="1" s="1"/>
  <c r="J10137" i="1"/>
  <c r="K10137" i="1" s="1"/>
  <c r="J10149" i="1"/>
  <c r="K10149" i="1" s="1"/>
  <c r="J10161" i="1"/>
  <c r="K10161" i="1" s="1"/>
  <c r="J10173" i="1"/>
  <c r="K10173" i="1" s="1"/>
  <c r="J10185" i="1"/>
  <c r="K10185" i="1" s="1"/>
  <c r="J10197" i="1"/>
  <c r="K10197" i="1" s="1"/>
  <c r="J10209" i="1"/>
  <c r="K10209" i="1" s="1"/>
  <c r="J10221" i="1"/>
  <c r="K10221" i="1" s="1"/>
  <c r="J10233" i="1"/>
  <c r="K10233" i="1" s="1"/>
  <c r="J10245" i="1"/>
  <c r="K10245" i="1" s="1"/>
  <c r="J10257" i="1"/>
  <c r="K10257" i="1" s="1"/>
  <c r="J10269" i="1"/>
  <c r="K10269" i="1" s="1"/>
  <c r="J10281" i="1"/>
  <c r="K10281" i="1" s="1"/>
  <c r="J10329" i="1"/>
  <c r="K10329" i="1" s="1"/>
  <c r="J8996" i="1"/>
  <c r="K8996" i="1" s="1"/>
  <c r="J8901" i="1"/>
  <c r="K8901" i="1" s="1"/>
  <c r="J7964" i="1"/>
  <c r="K7964" i="1" s="1"/>
  <c r="J7736" i="1"/>
  <c r="K7736" i="1" s="1"/>
  <c r="J7484" i="1"/>
  <c r="K7484" i="1" s="1"/>
  <c r="J7305" i="1"/>
  <c r="K7305" i="1" s="1"/>
  <c r="J7161" i="1"/>
  <c r="K7161" i="1" s="1"/>
  <c r="J6957" i="1"/>
  <c r="K6957" i="1" s="1"/>
  <c r="J6752" i="1"/>
  <c r="K6752" i="1" s="1"/>
  <c r="J6464" i="1"/>
  <c r="K6464" i="1" s="1"/>
  <c r="J6164" i="1"/>
  <c r="K6164" i="1" s="1"/>
  <c r="J6008" i="1"/>
  <c r="K6008" i="1" s="1"/>
  <c r="J5924" i="1"/>
  <c r="K5924" i="1" s="1"/>
  <c r="J5829" i="1"/>
  <c r="K5829" i="1" s="1"/>
  <c r="J5613" i="1"/>
  <c r="K5613" i="1" s="1"/>
  <c r="J5240" i="1"/>
  <c r="K5240" i="1" s="1"/>
  <c r="J4797" i="1"/>
  <c r="K4797" i="1" s="1"/>
  <c r="J4329" i="1"/>
  <c r="K4329" i="1" s="1"/>
  <c r="J4041" i="1"/>
  <c r="K4041" i="1" s="1"/>
  <c r="J3944" i="1"/>
  <c r="K3944" i="1" s="1"/>
  <c r="J2589" i="1"/>
  <c r="K2589" i="1" s="1"/>
  <c r="J1581" i="1"/>
  <c r="K1581" i="1" s="1"/>
  <c r="J1328" i="1"/>
  <c r="K1328" i="1" s="1"/>
  <c r="J848" i="1"/>
  <c r="K848" i="1" s="1"/>
  <c r="J34" i="1"/>
  <c r="K34" i="1" s="1"/>
  <c r="J58" i="1"/>
  <c r="K58" i="1" s="1"/>
  <c r="J106" i="1"/>
  <c r="K106" i="1" s="1"/>
  <c r="J154" i="1"/>
  <c r="K154" i="1" s="1"/>
  <c r="J202" i="1"/>
  <c r="K202" i="1" s="1"/>
  <c r="J238" i="1"/>
  <c r="K238" i="1" s="1"/>
  <c r="J298" i="1"/>
  <c r="K298" i="1" s="1"/>
  <c r="J346" i="1"/>
  <c r="K346" i="1" s="1"/>
  <c r="J394" i="1"/>
  <c r="K394" i="1" s="1"/>
  <c r="J430" i="1"/>
  <c r="K430" i="1" s="1"/>
  <c r="J478" i="1"/>
  <c r="K478" i="1" s="1"/>
  <c r="J502" i="1"/>
  <c r="K502" i="1" s="1"/>
  <c r="J550" i="1"/>
  <c r="K550" i="1" s="1"/>
  <c r="J586" i="1"/>
  <c r="K586" i="1" s="1"/>
  <c r="J634" i="1"/>
  <c r="K634" i="1" s="1"/>
  <c r="J682" i="1"/>
  <c r="K682" i="1" s="1"/>
  <c r="J742" i="1"/>
  <c r="K742" i="1" s="1"/>
  <c r="J778" i="1"/>
  <c r="K778" i="1" s="1"/>
  <c r="J814" i="1"/>
  <c r="K814" i="1" s="1"/>
  <c r="J862" i="1"/>
  <c r="K862" i="1" s="1"/>
  <c r="J898" i="1"/>
  <c r="K898" i="1" s="1"/>
  <c r="J946" i="1"/>
  <c r="K946" i="1" s="1"/>
  <c r="J994" i="1"/>
  <c r="K994" i="1" s="1"/>
  <c r="J1030" i="1"/>
  <c r="K1030" i="1" s="1"/>
  <c r="J1066" i="1"/>
  <c r="K1066" i="1" s="1"/>
  <c r="J1102" i="1"/>
  <c r="K1102" i="1" s="1"/>
  <c r="J1150" i="1"/>
  <c r="K1150" i="1" s="1"/>
  <c r="J1174" i="1"/>
  <c r="K1174" i="1" s="1"/>
  <c r="J1234" i="1"/>
  <c r="K1234" i="1" s="1"/>
  <c r="J1294" i="1"/>
  <c r="K1294" i="1" s="1"/>
  <c r="J1342" i="1"/>
  <c r="K1342" i="1" s="1"/>
  <c r="J1366" i="1"/>
  <c r="K1366" i="1" s="1"/>
  <c r="J1414" i="1"/>
  <c r="K1414" i="1" s="1"/>
  <c r="J1534" i="1"/>
  <c r="K1534" i="1" s="1"/>
  <c r="J1558" i="1"/>
  <c r="K1558" i="1" s="1"/>
  <c r="J1606" i="1"/>
  <c r="K1606" i="1" s="1"/>
  <c r="J1654" i="1"/>
  <c r="K1654" i="1" s="1"/>
  <c r="J1702" i="1"/>
  <c r="K1702" i="1" s="1"/>
  <c r="J1762" i="1"/>
  <c r="K1762" i="1" s="1"/>
  <c r="J1810" i="1"/>
  <c r="K1810" i="1" s="1"/>
  <c r="J1846" i="1"/>
  <c r="K1846" i="1" s="1"/>
  <c r="J1906" i="1"/>
  <c r="K1906" i="1" s="1"/>
  <c r="J1918" i="1"/>
  <c r="K1918" i="1" s="1"/>
  <c r="J1978" i="1"/>
  <c r="K1978" i="1" s="1"/>
  <c r="J2014" i="1"/>
  <c r="K2014" i="1" s="1"/>
  <c r="J2038" i="1"/>
  <c r="K2038" i="1" s="1"/>
  <c r="J2098" i="1"/>
  <c r="K2098" i="1" s="1"/>
  <c r="J2134" i="1"/>
  <c r="K2134" i="1" s="1"/>
  <c r="J2182" i="1"/>
  <c r="K2182" i="1" s="1"/>
  <c r="J2218" i="1"/>
  <c r="K2218" i="1" s="1"/>
  <c r="J2254" i="1"/>
  <c r="K2254" i="1" s="1"/>
  <c r="J2314" i="1"/>
  <c r="K2314" i="1" s="1"/>
  <c r="J2338" i="1"/>
  <c r="K2338" i="1" s="1"/>
  <c r="J2386" i="1"/>
  <c r="K2386" i="1" s="1"/>
  <c r="J2506" i="1"/>
  <c r="K2506" i="1" s="1"/>
  <c r="J2518" i="1"/>
  <c r="K2518" i="1" s="1"/>
  <c r="J2578" i="1"/>
  <c r="K2578" i="1" s="1"/>
  <c r="J2614" i="1"/>
  <c r="K2614" i="1" s="1"/>
  <c r="J2650" i="1"/>
  <c r="K2650" i="1" s="1"/>
  <c r="J2686" i="1"/>
  <c r="K2686" i="1" s="1"/>
  <c r="J2710" i="1"/>
  <c r="K2710" i="1" s="1"/>
  <c r="J2770" i="1"/>
  <c r="K2770" i="1" s="1"/>
  <c r="J2806" i="1"/>
  <c r="K2806" i="1" s="1"/>
  <c r="J2842" i="1"/>
  <c r="K2842" i="1" s="1"/>
  <c r="J2950" i="1"/>
  <c r="K2950" i="1" s="1"/>
  <c r="J3058" i="1"/>
  <c r="K3058" i="1" s="1"/>
  <c r="J3106" i="1"/>
  <c r="K3106" i="1" s="1"/>
  <c r="J3166" i="1"/>
  <c r="K3166" i="1" s="1"/>
  <c r="J3262" i="1"/>
  <c r="K3262" i="1" s="1"/>
  <c r="J3286" i="1"/>
  <c r="K3286" i="1" s="1"/>
  <c r="J3334" i="1"/>
  <c r="K3334" i="1" s="1"/>
  <c r="J3370" i="1"/>
  <c r="K3370" i="1" s="1"/>
  <c r="J3406" i="1"/>
  <c r="K3406" i="1" s="1"/>
  <c r="J3538" i="1"/>
  <c r="K3538" i="1" s="1"/>
  <c r="J3562" i="1"/>
  <c r="K3562" i="1" s="1"/>
  <c r="J3598" i="1"/>
  <c r="K3598" i="1" s="1"/>
  <c r="J3646" i="1"/>
  <c r="K3646" i="1" s="1"/>
  <c r="J3682" i="1"/>
  <c r="K3682" i="1" s="1"/>
  <c r="J3706" i="1"/>
  <c r="K3706" i="1" s="1"/>
  <c r="J3754" i="1"/>
  <c r="K3754" i="1" s="1"/>
  <c r="J3850" i="1"/>
  <c r="K3850" i="1" s="1"/>
  <c r="J3898" i="1"/>
  <c r="K3898" i="1" s="1"/>
  <c r="J3934" i="1"/>
  <c r="K3934" i="1" s="1"/>
  <c r="J3982" i="1"/>
  <c r="K3982" i="1" s="1"/>
  <c r="J4090" i="1"/>
  <c r="K4090" i="1" s="1"/>
  <c r="J4150" i="1"/>
  <c r="K4150" i="1" s="1"/>
  <c r="J4186" i="1"/>
  <c r="K4186" i="1" s="1"/>
  <c r="J4222" i="1"/>
  <c r="K4222" i="1" s="1"/>
  <c r="J4270" i="1"/>
  <c r="K4270" i="1" s="1"/>
  <c r="J4318" i="1"/>
  <c r="K4318" i="1" s="1"/>
  <c r="J4426" i="1"/>
  <c r="K4426" i="1" s="1"/>
  <c r="J4594" i="1"/>
  <c r="K4594" i="1" s="1"/>
  <c r="J4642" i="1"/>
  <c r="K4642" i="1" s="1"/>
  <c r="J4666" i="1"/>
  <c r="K4666" i="1" s="1"/>
  <c r="J4714" i="1"/>
  <c r="K4714" i="1" s="1"/>
  <c r="J4750" i="1"/>
  <c r="K4750" i="1" s="1"/>
  <c r="J4786" i="1"/>
  <c r="K4786" i="1" s="1"/>
  <c r="J4930" i="1"/>
  <c r="K4930" i="1" s="1"/>
  <c r="J4966" i="1"/>
  <c r="K4966" i="1" s="1"/>
  <c r="J5002" i="1"/>
  <c r="K5002" i="1" s="1"/>
  <c r="J5062" i="1"/>
  <c r="K5062" i="1" s="1"/>
  <c r="J5086" i="1"/>
  <c r="K5086" i="1" s="1"/>
  <c r="J5134" i="1"/>
  <c r="K5134" i="1" s="1"/>
  <c r="J5170" i="1"/>
  <c r="K5170" i="1" s="1"/>
  <c r="J5290" i="1"/>
  <c r="K5290" i="1" s="1"/>
  <c r="J5314" i="1"/>
  <c r="K5314" i="1" s="1"/>
  <c r="J5362" i="1"/>
  <c r="K5362" i="1" s="1"/>
  <c r="J5410" i="1"/>
  <c r="K5410" i="1" s="1"/>
  <c r="J5446" i="1"/>
  <c r="K5446" i="1" s="1"/>
  <c r="J5470" i="1"/>
  <c r="K5470" i="1" s="1"/>
  <c r="J5566" i="1"/>
  <c r="K5566" i="1" s="1"/>
  <c r="J5626" i="1"/>
  <c r="K5626" i="1" s="1"/>
  <c r="J5650" i="1"/>
  <c r="K5650" i="1" s="1"/>
  <c r="J5710" i="1"/>
  <c r="K5710" i="1" s="1"/>
  <c r="J5734" i="1"/>
  <c r="K5734" i="1" s="1"/>
  <c r="J5782" i="1"/>
  <c r="K5782" i="1" s="1"/>
  <c r="J5890" i="1"/>
  <c r="K5890" i="1" s="1"/>
  <c r="J5974" i="1"/>
  <c r="K5974" i="1" s="1"/>
  <c r="J6034" i="1"/>
  <c r="K6034" i="1" s="1"/>
  <c r="J6070" i="1"/>
  <c r="K6070" i="1" s="1"/>
  <c r="J6106" i="1"/>
  <c r="K6106" i="1" s="1"/>
  <c r="J6154" i="1"/>
  <c r="K6154" i="1" s="1"/>
  <c r="J6178" i="1"/>
  <c r="K6178" i="1" s="1"/>
  <c r="J6238" i="1"/>
  <c r="K6238" i="1" s="1"/>
  <c r="J6286" i="1"/>
  <c r="K6286" i="1" s="1"/>
  <c r="J6322" i="1"/>
  <c r="K6322" i="1" s="1"/>
  <c r="J6442" i="1"/>
  <c r="K6442" i="1" s="1"/>
  <c r="J6490" i="1"/>
  <c r="K6490" i="1" s="1"/>
  <c r="J6586" i="1"/>
  <c r="K6586" i="1" s="1"/>
  <c r="J6718" i="1"/>
  <c r="K6718" i="1" s="1"/>
  <c r="J6874" i="1"/>
  <c r="K6874" i="1" s="1"/>
  <c r="J6922" i="1"/>
  <c r="K6922" i="1" s="1"/>
  <c r="J7114" i="1"/>
  <c r="K7114" i="1" s="1"/>
  <c r="J7174" i="1"/>
  <c r="K7174" i="1" s="1"/>
  <c r="J7306" i="1"/>
  <c r="K7306" i="1" s="1"/>
  <c r="J7354" i="1"/>
  <c r="K7354" i="1" s="1"/>
  <c r="J7378" i="1"/>
  <c r="K7378" i="1" s="1"/>
  <c r="J7402" i="1"/>
  <c r="K7402" i="1" s="1"/>
  <c r="J7462" i="1"/>
  <c r="K7462" i="1" s="1"/>
  <c r="J7618" i="1"/>
  <c r="K7618" i="1" s="1"/>
  <c r="J7702" i="1"/>
  <c r="K7702" i="1" s="1"/>
  <c r="J7762" i="1"/>
  <c r="K7762" i="1" s="1"/>
  <c r="J8434" i="1"/>
  <c r="K8434" i="1" s="1"/>
  <c r="J8494" i="1"/>
  <c r="K8494" i="1" s="1"/>
  <c r="J8602" i="1"/>
  <c r="K8602" i="1" s="1"/>
  <c r="J8662" i="1"/>
  <c r="K8662" i="1" s="1"/>
  <c r="J8758" i="1"/>
  <c r="K8758" i="1" s="1"/>
  <c r="J8818" i="1"/>
  <c r="K8818" i="1" s="1"/>
  <c r="J8878" i="1"/>
  <c r="K8878" i="1" s="1"/>
  <c r="J8950" i="1"/>
  <c r="K8950" i="1" s="1"/>
  <c r="J8986" i="1"/>
  <c r="K8986" i="1" s="1"/>
  <c r="J9022" i="1"/>
  <c r="K9022" i="1" s="1"/>
  <c r="J9058" i="1"/>
  <c r="K9058" i="1" s="1"/>
  <c r="J9070" i="1"/>
  <c r="K9070" i="1" s="1"/>
  <c r="J9130" i="1"/>
  <c r="K9130" i="1" s="1"/>
  <c r="J9142" i="1"/>
  <c r="K9142" i="1" s="1"/>
  <c r="J9154" i="1"/>
  <c r="K9154" i="1" s="1"/>
  <c r="J9166" i="1"/>
  <c r="K9166" i="1" s="1"/>
  <c r="J9178" i="1"/>
  <c r="K9178" i="1" s="1"/>
  <c r="J9190" i="1"/>
  <c r="K9190" i="1" s="1"/>
  <c r="J9202" i="1"/>
  <c r="K9202" i="1" s="1"/>
  <c r="J9214" i="1"/>
  <c r="K9214" i="1" s="1"/>
  <c r="J9250" i="1"/>
  <c r="K9250" i="1" s="1"/>
  <c r="J9286" i="1"/>
  <c r="K9286" i="1" s="1"/>
  <c r="J9298" i="1"/>
  <c r="K9298" i="1" s="1"/>
  <c r="J9310" i="1"/>
  <c r="K9310" i="1" s="1"/>
  <c r="J9322" i="1"/>
  <c r="K9322" i="1" s="1"/>
  <c r="J9334" i="1"/>
  <c r="K9334" i="1" s="1"/>
  <c r="J9346" i="1"/>
  <c r="K9346" i="1" s="1"/>
  <c r="J9358" i="1"/>
  <c r="K9358" i="1" s="1"/>
  <c r="J9370" i="1"/>
  <c r="K9370" i="1" s="1"/>
  <c r="J9382" i="1"/>
  <c r="K9382" i="1" s="1"/>
  <c r="J9394" i="1"/>
  <c r="K9394" i="1" s="1"/>
  <c r="J9406" i="1"/>
  <c r="K9406" i="1" s="1"/>
  <c r="J9418" i="1"/>
  <c r="K9418" i="1" s="1"/>
  <c r="J9430" i="1"/>
  <c r="K9430" i="1" s="1"/>
  <c r="J9442" i="1"/>
  <c r="K9442" i="1" s="1"/>
  <c r="J9454" i="1"/>
  <c r="K9454" i="1" s="1"/>
  <c r="J9466" i="1"/>
  <c r="K9466" i="1" s="1"/>
  <c r="J9478" i="1"/>
  <c r="K9478" i="1" s="1"/>
  <c r="J9490" i="1"/>
  <c r="K9490" i="1" s="1"/>
  <c r="J9502" i="1"/>
  <c r="K9502" i="1" s="1"/>
  <c r="J9514" i="1"/>
  <c r="K9514" i="1" s="1"/>
  <c r="J9526" i="1"/>
  <c r="K9526" i="1" s="1"/>
  <c r="J9538" i="1"/>
  <c r="K9538" i="1" s="1"/>
  <c r="J9550" i="1"/>
  <c r="K9550" i="1" s="1"/>
  <c r="J9562" i="1"/>
  <c r="K9562" i="1" s="1"/>
  <c r="J9574" i="1"/>
  <c r="K9574" i="1" s="1"/>
  <c r="J9586" i="1"/>
  <c r="K9586" i="1" s="1"/>
  <c r="J9598" i="1"/>
  <c r="K9598" i="1" s="1"/>
  <c r="J9610" i="1"/>
  <c r="K9610" i="1" s="1"/>
  <c r="J9622" i="1"/>
  <c r="K9622" i="1" s="1"/>
  <c r="J9634" i="1"/>
  <c r="K9634" i="1" s="1"/>
  <c r="J9646" i="1"/>
  <c r="K9646" i="1" s="1"/>
  <c r="J9658" i="1"/>
  <c r="K9658" i="1" s="1"/>
  <c r="J9670" i="1"/>
  <c r="K9670" i="1" s="1"/>
  <c r="J9682" i="1"/>
  <c r="K9682" i="1" s="1"/>
  <c r="J9694" i="1"/>
  <c r="K9694" i="1" s="1"/>
  <c r="J9706" i="1"/>
  <c r="K9706" i="1" s="1"/>
  <c r="J9718" i="1"/>
  <c r="K9718" i="1" s="1"/>
  <c r="J9730" i="1"/>
  <c r="K9730" i="1" s="1"/>
  <c r="J9742" i="1"/>
  <c r="K9742" i="1" s="1"/>
  <c r="J9754" i="1"/>
  <c r="K9754" i="1" s="1"/>
  <c r="J9766" i="1"/>
  <c r="K9766" i="1" s="1"/>
  <c r="J9778" i="1"/>
  <c r="K9778" i="1" s="1"/>
  <c r="J9790" i="1"/>
  <c r="K9790" i="1" s="1"/>
  <c r="J9802" i="1"/>
  <c r="K9802" i="1" s="1"/>
  <c r="J9814" i="1"/>
  <c r="K9814" i="1" s="1"/>
  <c r="J9826" i="1"/>
  <c r="K9826" i="1" s="1"/>
  <c r="J9838" i="1"/>
  <c r="K9838" i="1" s="1"/>
  <c r="J9850" i="1"/>
  <c r="K9850" i="1" s="1"/>
  <c r="J9862" i="1"/>
  <c r="K9862" i="1" s="1"/>
  <c r="J9874" i="1"/>
  <c r="K9874" i="1" s="1"/>
  <c r="J9886" i="1"/>
  <c r="K9886" i="1" s="1"/>
  <c r="J9898" i="1"/>
  <c r="K9898" i="1" s="1"/>
  <c r="J9910" i="1"/>
  <c r="K9910" i="1" s="1"/>
  <c r="J9922" i="1"/>
  <c r="K9922" i="1" s="1"/>
  <c r="J9934" i="1"/>
  <c r="K9934" i="1" s="1"/>
  <c r="J9958" i="1"/>
  <c r="K9958" i="1" s="1"/>
  <c r="J9982" i="1"/>
  <c r="K9982" i="1" s="1"/>
  <c r="J8218" i="1"/>
  <c r="K8218" i="1" s="1"/>
  <c r="J6956" i="1"/>
  <c r="K6956" i="1" s="1"/>
  <c r="J6657" i="1"/>
  <c r="K6657" i="1" s="1"/>
  <c r="J6574" i="1"/>
  <c r="K6574" i="1" s="1"/>
  <c r="J6550" i="1"/>
  <c r="K6550" i="1" s="1"/>
  <c r="J6345" i="1"/>
  <c r="K6345" i="1" s="1"/>
  <c r="J6094" i="1"/>
  <c r="K6094" i="1" s="1"/>
  <c r="J5804" i="1"/>
  <c r="K5804" i="1" s="1"/>
  <c r="J5612" i="1"/>
  <c r="K5612" i="1" s="1"/>
  <c r="J4796" i="1"/>
  <c r="K4796" i="1" s="1"/>
  <c r="J4774" i="1"/>
  <c r="K4774" i="1" s="1"/>
  <c r="J3802" i="1"/>
  <c r="K3802" i="1" s="1"/>
  <c r="J3382" i="1"/>
  <c r="K3382" i="1" s="1"/>
  <c r="J3141" i="1"/>
  <c r="K3141" i="1" s="1"/>
  <c r="J2587" i="1"/>
  <c r="K2587" i="1" s="1"/>
  <c r="J1353" i="1"/>
  <c r="K1353" i="1" s="1"/>
  <c r="J1327" i="1"/>
  <c r="K1327" i="1" s="1"/>
  <c r="J1267" i="1"/>
  <c r="K1267" i="1" s="1"/>
  <c r="J11" i="1"/>
  <c r="K11" i="1" s="1"/>
  <c r="J47" i="1"/>
  <c r="K47" i="1" s="1"/>
  <c r="J107" i="1"/>
  <c r="K107" i="1" s="1"/>
  <c r="J143" i="1"/>
  <c r="K143" i="1" s="1"/>
  <c r="J191" i="1"/>
  <c r="K191" i="1" s="1"/>
  <c r="J227" i="1"/>
  <c r="K227" i="1" s="1"/>
  <c r="J287" i="1"/>
  <c r="K287" i="1" s="1"/>
  <c r="J335" i="1"/>
  <c r="K335" i="1" s="1"/>
  <c r="J359" i="1"/>
  <c r="K359" i="1" s="1"/>
  <c r="J407" i="1"/>
  <c r="K407" i="1" s="1"/>
  <c r="J443" i="1"/>
  <c r="K443" i="1" s="1"/>
  <c r="J491" i="1"/>
  <c r="K491" i="1" s="1"/>
  <c r="J539" i="1"/>
  <c r="K539" i="1" s="1"/>
  <c r="J587" i="1"/>
  <c r="K587" i="1" s="1"/>
  <c r="J623" i="1"/>
  <c r="K623" i="1" s="1"/>
  <c r="J683" i="1"/>
  <c r="K683" i="1" s="1"/>
  <c r="J731" i="1"/>
  <c r="K731" i="1" s="1"/>
  <c r="J767" i="1"/>
  <c r="K767" i="1" s="1"/>
  <c r="J815" i="1"/>
  <c r="K815" i="1" s="1"/>
  <c r="J851" i="1"/>
  <c r="K851" i="1" s="1"/>
  <c r="J911" i="1"/>
  <c r="K911" i="1" s="1"/>
  <c r="J959" i="1"/>
  <c r="K959" i="1" s="1"/>
  <c r="J995" i="1"/>
  <c r="K995" i="1" s="1"/>
  <c r="J1007" i="1"/>
  <c r="K1007" i="1" s="1"/>
  <c r="J1067" i="1"/>
  <c r="K1067" i="1" s="1"/>
  <c r="J1103" i="1"/>
  <c r="K1103" i="1" s="1"/>
  <c r="J1151" i="1"/>
  <c r="K1151" i="1" s="1"/>
  <c r="J1187" i="1"/>
  <c r="K1187" i="1" s="1"/>
  <c r="J1223" i="1"/>
  <c r="K1223" i="1" s="1"/>
  <c r="J1283" i="1"/>
  <c r="K1283" i="1" s="1"/>
  <c r="J1343" i="1"/>
  <c r="K1343" i="1" s="1"/>
  <c r="J1403" i="1"/>
  <c r="K1403" i="1" s="1"/>
  <c r="J1439" i="1"/>
  <c r="K1439" i="1" s="1"/>
  <c r="J1487" i="1"/>
  <c r="K1487" i="1" s="1"/>
  <c r="J1547" i="1"/>
  <c r="K1547" i="1" s="1"/>
  <c r="J1595" i="1"/>
  <c r="K1595" i="1" s="1"/>
  <c r="J1655" i="1"/>
  <c r="K1655" i="1" s="1"/>
  <c r="J1691" i="1"/>
  <c r="K1691" i="1" s="1"/>
  <c r="J1727" i="1"/>
  <c r="K1727" i="1" s="1"/>
  <c r="J1763" i="1"/>
  <c r="K1763" i="1" s="1"/>
  <c r="J1799" i="1"/>
  <c r="K1799" i="1" s="1"/>
  <c r="J1847" i="1"/>
  <c r="K1847" i="1" s="1"/>
  <c r="J1979" i="1"/>
  <c r="K1979" i="1" s="1"/>
  <c r="J2039" i="1"/>
  <c r="K2039" i="1" s="1"/>
  <c r="J2099" i="1"/>
  <c r="K2099" i="1" s="1"/>
  <c r="J2123" i="1"/>
  <c r="K2123" i="1" s="1"/>
  <c r="J2159" i="1"/>
  <c r="K2159" i="1" s="1"/>
  <c r="J2207" i="1"/>
  <c r="K2207" i="1" s="1"/>
  <c r="J2243" i="1"/>
  <c r="K2243" i="1" s="1"/>
  <c r="J2255" i="1"/>
  <c r="K2255" i="1" s="1"/>
  <c r="J2315" i="1"/>
  <c r="K2315" i="1" s="1"/>
  <c r="J2351" i="1"/>
  <c r="K2351" i="1" s="1"/>
  <c r="J2399" i="1"/>
  <c r="K2399" i="1" s="1"/>
  <c r="J2423" i="1"/>
  <c r="K2423" i="1" s="1"/>
  <c r="J2459" i="1"/>
  <c r="K2459" i="1" s="1"/>
  <c r="J2507" i="1"/>
  <c r="K2507" i="1" s="1"/>
  <c r="J2543" i="1"/>
  <c r="K2543" i="1" s="1"/>
  <c r="J2579" i="1"/>
  <c r="K2579" i="1" s="1"/>
  <c r="J2687" i="1"/>
  <c r="K2687" i="1" s="1"/>
  <c r="J2807" i="1"/>
  <c r="K2807" i="1" s="1"/>
  <c r="J2843" i="1"/>
  <c r="K2843" i="1" s="1"/>
  <c r="J2867" i="1"/>
  <c r="K2867" i="1" s="1"/>
  <c r="J2927" i="1"/>
  <c r="K2927" i="1" s="1"/>
  <c r="J2987" i="1"/>
  <c r="K2987" i="1" s="1"/>
  <c r="J3047" i="1"/>
  <c r="K3047" i="1" s="1"/>
  <c r="J3167" i="1"/>
  <c r="K3167" i="1" s="1"/>
  <c r="J3215" i="1"/>
  <c r="K3215" i="1" s="1"/>
  <c r="J3263" i="1"/>
  <c r="K3263" i="1" s="1"/>
  <c r="J3359" i="1"/>
  <c r="K3359" i="1" s="1"/>
  <c r="J3419" i="1"/>
  <c r="K3419" i="1" s="1"/>
  <c r="J3443" i="1"/>
  <c r="K3443" i="1" s="1"/>
  <c r="J3503" i="1"/>
  <c r="K3503" i="1" s="1"/>
  <c r="J3551" i="1"/>
  <c r="K3551" i="1" s="1"/>
  <c r="J3659" i="1"/>
  <c r="K3659" i="1" s="1"/>
  <c r="J3695" i="1"/>
  <c r="K3695" i="1" s="1"/>
  <c r="J3731" i="1"/>
  <c r="K3731" i="1" s="1"/>
  <c r="J3779" i="1"/>
  <c r="K3779" i="1" s="1"/>
  <c r="J3839" i="1"/>
  <c r="K3839" i="1" s="1"/>
  <c r="J3887" i="1"/>
  <c r="K3887" i="1" s="1"/>
  <c r="J4055" i="1"/>
  <c r="K4055" i="1" s="1"/>
  <c r="J4091" i="1"/>
  <c r="K4091" i="1" s="1"/>
  <c r="J4127" i="1"/>
  <c r="K4127" i="1" s="1"/>
  <c r="J4163" i="1"/>
  <c r="K4163" i="1" s="1"/>
  <c r="J4223" i="1"/>
  <c r="K4223" i="1" s="1"/>
  <c r="J4259" i="1"/>
  <c r="K4259" i="1" s="1"/>
  <c r="J4439" i="1"/>
  <c r="K4439" i="1" s="1"/>
  <c r="J4499" i="1"/>
  <c r="K4499" i="1" s="1"/>
  <c r="J4547" i="1"/>
  <c r="K4547" i="1" s="1"/>
  <c r="J4655" i="1"/>
  <c r="K4655" i="1" s="1"/>
  <c r="J4703" i="1"/>
  <c r="K4703" i="1" s="1"/>
  <c r="J4751" i="1"/>
  <c r="K4751" i="1" s="1"/>
  <c r="J4799" i="1"/>
  <c r="K4799" i="1" s="1"/>
  <c r="J4859" i="1"/>
  <c r="K4859" i="1" s="1"/>
  <c r="J4907" i="1"/>
  <c r="K4907" i="1" s="1"/>
  <c r="J4943" i="1"/>
  <c r="K4943" i="1" s="1"/>
  <c r="J5003" i="1"/>
  <c r="K5003" i="1" s="1"/>
  <c r="J5039" i="1"/>
  <c r="K5039" i="1" s="1"/>
  <c r="J5147" i="1"/>
  <c r="K5147" i="1" s="1"/>
  <c r="J5195" i="1"/>
  <c r="K5195" i="1" s="1"/>
  <c r="J5243" i="1"/>
  <c r="K5243" i="1" s="1"/>
  <c r="J5267" i="1"/>
  <c r="K5267" i="1" s="1"/>
  <c r="J5315" i="1"/>
  <c r="K5315" i="1" s="1"/>
  <c r="J5363" i="1"/>
  <c r="K5363" i="1" s="1"/>
  <c r="J5459" i="1"/>
  <c r="K5459" i="1" s="1"/>
  <c r="J5483" i="1"/>
  <c r="K5483" i="1" s="1"/>
  <c r="J5519" i="1"/>
  <c r="K5519" i="1" s="1"/>
  <c r="J5591" i="1"/>
  <c r="K5591" i="1" s="1"/>
  <c r="J5639" i="1"/>
  <c r="K5639" i="1" s="1"/>
  <c r="J5747" i="1"/>
  <c r="K5747" i="1" s="1"/>
  <c r="J5771" i="1"/>
  <c r="K5771" i="1" s="1"/>
  <c r="J5807" i="1"/>
  <c r="K5807" i="1" s="1"/>
  <c r="J5867" i="1"/>
  <c r="K5867" i="1" s="1"/>
  <c r="J5903" i="1"/>
  <c r="K5903" i="1" s="1"/>
  <c r="J5999" i="1"/>
  <c r="K5999" i="1" s="1"/>
  <c r="J6035" i="1"/>
  <c r="K6035" i="1" s="1"/>
  <c r="J6131" i="1"/>
  <c r="K6131" i="1" s="1"/>
  <c r="J6167" i="1"/>
  <c r="K6167" i="1" s="1"/>
  <c r="J6227" i="1"/>
  <c r="K6227" i="1" s="1"/>
  <c r="J6239" i="1"/>
  <c r="K6239" i="1" s="1"/>
  <c r="J6251" i="1"/>
  <c r="K6251" i="1" s="1"/>
  <c r="J6299" i="1"/>
  <c r="K6299" i="1" s="1"/>
  <c r="J6347" i="1"/>
  <c r="K6347" i="1" s="1"/>
  <c r="J6383" i="1"/>
  <c r="K6383" i="1" s="1"/>
  <c r="J6431" i="1"/>
  <c r="K6431" i="1" s="1"/>
  <c r="J6527" i="1"/>
  <c r="K6527" i="1" s="1"/>
  <c r="J6575" i="1"/>
  <c r="K6575" i="1" s="1"/>
  <c r="J6635" i="1"/>
  <c r="K6635" i="1" s="1"/>
  <c r="J6731" i="1"/>
  <c r="K6731" i="1" s="1"/>
  <c r="J6827" i="1"/>
  <c r="K6827" i="1" s="1"/>
  <c r="J6887" i="1"/>
  <c r="K6887" i="1" s="1"/>
  <c r="J6935" i="1"/>
  <c r="K6935" i="1" s="1"/>
  <c r="J7031" i="1"/>
  <c r="K7031" i="1" s="1"/>
  <c r="J7139" i="1"/>
  <c r="K7139" i="1" s="1"/>
  <c r="J7187" i="1"/>
  <c r="K7187" i="1" s="1"/>
  <c r="J7247" i="1"/>
  <c r="K7247" i="1" s="1"/>
  <c r="J7319" i="1"/>
  <c r="K7319" i="1" s="1"/>
  <c r="J7367" i="1"/>
  <c r="K7367" i="1" s="1"/>
  <c r="J7391" i="1"/>
  <c r="K7391" i="1" s="1"/>
  <c r="J7451" i="1"/>
  <c r="K7451" i="1" s="1"/>
  <c r="J7571" i="1"/>
  <c r="K7571" i="1" s="1"/>
  <c r="J7631" i="1"/>
  <c r="K7631" i="1" s="1"/>
  <c r="J7703" i="1"/>
  <c r="K7703" i="1" s="1"/>
  <c r="J7727" i="1"/>
  <c r="K7727" i="1" s="1"/>
  <c r="J7787" i="1"/>
  <c r="K7787" i="1" s="1"/>
  <c r="J7811" i="1"/>
  <c r="K7811" i="1" s="1"/>
  <c r="J7871" i="1"/>
  <c r="K7871" i="1" s="1"/>
  <c r="J7931" i="1"/>
  <c r="K7931" i="1" s="1"/>
  <c r="J8015" i="1"/>
  <c r="K8015" i="1" s="1"/>
  <c r="J8111" i="1"/>
  <c r="K8111" i="1" s="1"/>
  <c r="J8339" i="1"/>
  <c r="K8339" i="1" s="1"/>
  <c r="J8471" i="1"/>
  <c r="K8471" i="1" s="1"/>
  <c r="J8507" i="1"/>
  <c r="K8507" i="1" s="1"/>
  <c r="J8567" i="1"/>
  <c r="K8567" i="1" s="1"/>
  <c r="J8603" i="1"/>
  <c r="K8603" i="1" s="1"/>
  <c r="J8663" i="1"/>
  <c r="K8663" i="1" s="1"/>
  <c r="J8759" i="1"/>
  <c r="K8759" i="1" s="1"/>
  <c r="J8855" i="1"/>
  <c r="K8855" i="1" s="1"/>
  <c r="J8927" i="1"/>
  <c r="K8927" i="1" s="1"/>
  <c r="J8963" i="1"/>
  <c r="K8963" i="1" s="1"/>
  <c r="J9059" i="1"/>
  <c r="K9059" i="1" s="1"/>
  <c r="J10019" i="1"/>
  <c r="K10019" i="1" s="1"/>
  <c r="J9095" i="1"/>
  <c r="K9095" i="1" s="1"/>
  <c r="J9009" i="1"/>
  <c r="K9009" i="1" s="1"/>
  <c r="J8805" i="1"/>
  <c r="K8805" i="1" s="1"/>
  <c r="J8722" i="1"/>
  <c r="K8722" i="1" s="1"/>
  <c r="J8375" i="1"/>
  <c r="K8375" i="1" s="1"/>
  <c r="J8290" i="1"/>
  <c r="K8290" i="1" s="1"/>
  <c r="J8156" i="1"/>
  <c r="K8156" i="1" s="1"/>
  <c r="J8062" i="1"/>
  <c r="K8062" i="1" s="1"/>
  <c r="J7904" i="1"/>
  <c r="K7904" i="1" s="1"/>
  <c r="J7847" i="1"/>
  <c r="K7847" i="1" s="1"/>
  <c r="J7498" i="1"/>
  <c r="K7498" i="1" s="1"/>
  <c r="J7079" i="1"/>
  <c r="K7079" i="1" s="1"/>
  <c r="J7064" i="1"/>
  <c r="K7064" i="1" s="1"/>
  <c r="J6970" i="1"/>
  <c r="K6970" i="1" s="1"/>
  <c r="J6671" i="1"/>
  <c r="K6671" i="1" s="1"/>
  <c r="J6656" i="1"/>
  <c r="K6656" i="1" s="1"/>
  <c r="J6572" i="1"/>
  <c r="K6572" i="1" s="1"/>
  <c r="J6479" i="1"/>
  <c r="K6479" i="1" s="1"/>
  <c r="J6344" i="1"/>
  <c r="K6344" i="1" s="1"/>
  <c r="J6275" i="1"/>
  <c r="K6275" i="1" s="1"/>
  <c r="J6093" i="1"/>
  <c r="K6093" i="1" s="1"/>
  <c r="J5939" i="1"/>
  <c r="K5939" i="1" s="1"/>
  <c r="J5517" i="1"/>
  <c r="K5517" i="1" s="1"/>
  <c r="J5399" i="1"/>
  <c r="K5399" i="1" s="1"/>
  <c r="J4678" i="1"/>
  <c r="K4678" i="1" s="1"/>
  <c r="J3826" i="1"/>
  <c r="K3826" i="1" s="1"/>
  <c r="J3140" i="1"/>
  <c r="K3140" i="1" s="1"/>
  <c r="J9107" i="1"/>
  <c r="K9107" i="1" s="1"/>
  <c r="J9092" i="1"/>
  <c r="K9092" i="1" s="1"/>
  <c r="J8915" i="1"/>
  <c r="K8915" i="1" s="1"/>
  <c r="J8672" i="1"/>
  <c r="K8672" i="1" s="1"/>
  <c r="J8613" i="1"/>
  <c r="K8613" i="1" s="1"/>
  <c r="J8542" i="1"/>
  <c r="K8542" i="1" s="1"/>
  <c r="J8387" i="1"/>
  <c r="K8387" i="1" s="1"/>
  <c r="J8373" i="1"/>
  <c r="K8373" i="1" s="1"/>
  <c r="J8230" i="1"/>
  <c r="K8230" i="1" s="1"/>
  <c r="J8075" i="1"/>
  <c r="K8075" i="1" s="1"/>
  <c r="J7989" i="1"/>
  <c r="K7989" i="1" s="1"/>
  <c r="J7919" i="1"/>
  <c r="K7919" i="1" s="1"/>
  <c r="J7808" i="1"/>
  <c r="K7808" i="1" s="1"/>
  <c r="J7570" i="1"/>
  <c r="K7570" i="1" s="1"/>
  <c r="J7496" i="1"/>
  <c r="K7496" i="1" s="1"/>
  <c r="J7436" i="1"/>
  <c r="K7436" i="1" s="1"/>
  <c r="J7077" i="1"/>
  <c r="K7077" i="1" s="1"/>
  <c r="J6982" i="1"/>
  <c r="K6982" i="1" s="1"/>
  <c r="J6968" i="1"/>
  <c r="K6968" i="1" s="1"/>
  <c r="J6886" i="1"/>
  <c r="K6886" i="1" s="1"/>
  <c r="J6765" i="1"/>
  <c r="K6765" i="1" s="1"/>
  <c r="J6669" i="1"/>
  <c r="K6669" i="1" s="1"/>
  <c r="J6476" i="1"/>
  <c r="K6476" i="1" s="1"/>
  <c r="J6407" i="1"/>
  <c r="K6407" i="1" s="1"/>
  <c r="J6273" i="1"/>
  <c r="K6273" i="1" s="1"/>
  <c r="J6068" i="1"/>
  <c r="K6068" i="1" s="1"/>
  <c r="J6045" i="1"/>
  <c r="K6045" i="1" s="1"/>
  <c r="J5937" i="1"/>
  <c r="K5937" i="1" s="1"/>
  <c r="J5397" i="1"/>
  <c r="K5397" i="1" s="1"/>
  <c r="J5324" i="1"/>
  <c r="K5324" i="1" s="1"/>
  <c r="J5300" i="1"/>
  <c r="K5300" i="1" s="1"/>
  <c r="J5049" i="1"/>
  <c r="K5049" i="1" s="1"/>
  <c r="J4953" i="1"/>
  <c r="K4953" i="1" s="1"/>
  <c r="J4604" i="1"/>
  <c r="K4604" i="1" s="1"/>
  <c r="J4580" i="1"/>
  <c r="K4580" i="1" s="1"/>
  <c r="J4509" i="1"/>
  <c r="K4509" i="1" s="1"/>
  <c r="J4462" i="1"/>
  <c r="K4462" i="1" s="1"/>
  <c r="J4391" i="1"/>
  <c r="K4391" i="1" s="1"/>
  <c r="J4198" i="1"/>
  <c r="K4198" i="1" s="1"/>
  <c r="J4173" i="1"/>
  <c r="K4173" i="1" s="1"/>
  <c r="J3959" i="1"/>
  <c r="K3959" i="1" s="1"/>
  <c r="J3886" i="1"/>
  <c r="K3886" i="1" s="1"/>
  <c r="J3513" i="1"/>
  <c r="K3513" i="1" s="1"/>
  <c r="J3163" i="1"/>
  <c r="K3163" i="1" s="1"/>
  <c r="J2998" i="1"/>
  <c r="K2998" i="1" s="1"/>
  <c r="J2639" i="1"/>
  <c r="K2639" i="1" s="1"/>
  <c r="J2276" i="1"/>
  <c r="K2276" i="1" s="1"/>
  <c r="J322" i="1"/>
  <c r="K322" i="1" s="1"/>
  <c r="J10319" i="1"/>
  <c r="K10319" i="1" s="1"/>
  <c r="J10271" i="1"/>
  <c r="K10271" i="1" s="1"/>
  <c r="J10223" i="1"/>
  <c r="K10223" i="1" s="1"/>
  <c r="J10175" i="1"/>
  <c r="K10175" i="1" s="1"/>
  <c r="J10079" i="1"/>
  <c r="K10079" i="1" s="1"/>
  <c r="J10031" i="1"/>
  <c r="K10031" i="1" s="1"/>
  <c r="J9983" i="1"/>
  <c r="K9983" i="1" s="1"/>
  <c r="J9105" i="1"/>
  <c r="K9105" i="1" s="1"/>
  <c r="J9023" i="1"/>
  <c r="K9023" i="1" s="1"/>
  <c r="J8972" i="1"/>
  <c r="K8972" i="1" s="1"/>
  <c r="J8819" i="1"/>
  <c r="K8819" i="1" s="1"/>
  <c r="J8540" i="1"/>
  <c r="K8540" i="1" s="1"/>
  <c r="J8372" i="1"/>
  <c r="K8372" i="1" s="1"/>
  <c r="J8303" i="1"/>
  <c r="K8303" i="1" s="1"/>
  <c r="J7988" i="1"/>
  <c r="K7988" i="1" s="1"/>
  <c r="J7511" i="1"/>
  <c r="K7511" i="1" s="1"/>
  <c r="J7355" i="1"/>
  <c r="K7355" i="1" s="1"/>
  <c r="J7233" i="1"/>
  <c r="K7233" i="1" s="1"/>
  <c r="J6981" i="1"/>
  <c r="K6981" i="1" s="1"/>
  <c r="J6683" i="1"/>
  <c r="K6683" i="1" s="1"/>
  <c r="J10318" i="1"/>
  <c r="K10318" i="1" s="1"/>
  <c r="J10270" i="1"/>
  <c r="K10270" i="1" s="1"/>
  <c r="J10222" i="1"/>
  <c r="K10222" i="1" s="1"/>
  <c r="J10174" i="1"/>
  <c r="K10174" i="1" s="1"/>
  <c r="J10126" i="1"/>
  <c r="K10126" i="1" s="1"/>
  <c r="J10078" i="1"/>
  <c r="K10078" i="1" s="1"/>
  <c r="J10030" i="1"/>
  <c r="K10030" i="1" s="1"/>
  <c r="J9947" i="1"/>
  <c r="K9947" i="1" s="1"/>
  <c r="J9104" i="1"/>
  <c r="K9104" i="1" s="1"/>
  <c r="J8971" i="1"/>
  <c r="K8971" i="1" s="1"/>
  <c r="J8877" i="1"/>
  <c r="K8877" i="1" s="1"/>
  <c r="J8769" i="1"/>
  <c r="K8769" i="1" s="1"/>
  <c r="J8686" i="1"/>
  <c r="K8686" i="1" s="1"/>
  <c r="J8627" i="1"/>
  <c r="K8627" i="1" s="1"/>
  <c r="J8555" i="1"/>
  <c r="K8555" i="1" s="1"/>
  <c r="J8459" i="1"/>
  <c r="K8459" i="1" s="1"/>
  <c r="J8385" i="1"/>
  <c r="K8385" i="1" s="1"/>
  <c r="J8302" i="1"/>
  <c r="K8302" i="1" s="1"/>
  <c r="J8002" i="1"/>
  <c r="K8002" i="1" s="1"/>
  <c r="J7880" i="1"/>
  <c r="K7880" i="1" s="1"/>
  <c r="J7763" i="1"/>
  <c r="K7763" i="1" s="1"/>
  <c r="J7655" i="1"/>
  <c r="K7655" i="1" s="1"/>
  <c r="J7640" i="1"/>
  <c r="K7640" i="1" s="1"/>
  <c r="J7510" i="1"/>
  <c r="K7510" i="1" s="1"/>
  <c r="J7232" i="1"/>
  <c r="K7232" i="1" s="1"/>
  <c r="J7091" i="1"/>
  <c r="K7091" i="1" s="1"/>
  <c r="J6778" i="1"/>
  <c r="K6778" i="1" s="1"/>
  <c r="J6682" i="1"/>
  <c r="K6682" i="1" s="1"/>
  <c r="J6587" i="1"/>
  <c r="K6587" i="1" s="1"/>
  <c r="J6359" i="1"/>
  <c r="K6359" i="1" s="1"/>
  <c r="J5842" i="1"/>
  <c r="K5842" i="1" s="1"/>
  <c r="J5770" i="1"/>
  <c r="K5770" i="1" s="1"/>
  <c r="J5673" i="1"/>
  <c r="K5673" i="1" s="1"/>
  <c r="J5228" i="1"/>
  <c r="K5228" i="1" s="1"/>
  <c r="J5206" i="1"/>
  <c r="K5206" i="1" s="1"/>
  <c r="J5181" i="1"/>
  <c r="K5181" i="1" s="1"/>
  <c r="J4835" i="1"/>
  <c r="K4835" i="1" s="1"/>
  <c r="J4389" i="1"/>
  <c r="K4389" i="1" s="1"/>
  <c r="J4076" i="1"/>
  <c r="K4076" i="1" s="1"/>
  <c r="J3884" i="1"/>
  <c r="K3884" i="1" s="1"/>
  <c r="J3395" i="1"/>
  <c r="K3395" i="1" s="1"/>
  <c r="J2683" i="1"/>
  <c r="K2683" i="1" s="1"/>
  <c r="J2637" i="1"/>
  <c r="K2637" i="1" s="1"/>
  <c r="J2495" i="1"/>
  <c r="K2495" i="1" s="1"/>
  <c r="J2470" i="1"/>
  <c r="K2470" i="1" s="1"/>
  <c r="J2446" i="1"/>
  <c r="K2446" i="1" s="1"/>
  <c r="J2303" i="1"/>
  <c r="K2303" i="1" s="1"/>
  <c r="J2073" i="1"/>
  <c r="K2073" i="1" s="1"/>
  <c r="J1919" i="1"/>
  <c r="K1919" i="1" s="1"/>
  <c r="J1822" i="1"/>
  <c r="K1822" i="1" s="1"/>
  <c r="J1474" i="1"/>
  <c r="K1474" i="1" s="1"/>
  <c r="J343" i="1"/>
  <c r="K343" i="1" s="1"/>
  <c r="J285" i="1"/>
  <c r="K285" i="1" s="1"/>
  <c r="J67" i="1"/>
  <c r="K67" i="1" s="1"/>
  <c r="J127" i="1"/>
  <c r="K127" i="1" s="1"/>
  <c r="J199" i="1"/>
  <c r="K199" i="1" s="1"/>
  <c r="J259" i="1"/>
  <c r="K259" i="1" s="1"/>
  <c r="J295" i="1"/>
  <c r="K295" i="1" s="1"/>
  <c r="J355" i="1"/>
  <c r="K355" i="1" s="1"/>
  <c r="J403" i="1"/>
  <c r="K403" i="1" s="1"/>
  <c r="J475" i="1"/>
  <c r="K475" i="1" s="1"/>
  <c r="J523" i="1"/>
  <c r="K523" i="1" s="1"/>
  <c r="J571" i="1"/>
  <c r="K571" i="1" s="1"/>
  <c r="J631" i="1"/>
  <c r="K631" i="1" s="1"/>
  <c r="J679" i="1"/>
  <c r="K679" i="1" s="1"/>
  <c r="J727" i="1"/>
  <c r="K727" i="1" s="1"/>
  <c r="J787" i="1"/>
  <c r="K787" i="1" s="1"/>
  <c r="J835" i="1"/>
  <c r="K835" i="1" s="1"/>
  <c r="J883" i="1"/>
  <c r="K883" i="1" s="1"/>
  <c r="J943" i="1"/>
  <c r="K943" i="1" s="1"/>
  <c r="J991" i="1"/>
  <c r="K991" i="1" s="1"/>
  <c r="J1039" i="1"/>
  <c r="K1039" i="1" s="1"/>
  <c r="J1087" i="1"/>
  <c r="K1087" i="1" s="1"/>
  <c r="J1147" i="1"/>
  <c r="K1147" i="1" s="1"/>
  <c r="J1195" i="1"/>
  <c r="K1195" i="1" s="1"/>
  <c r="J1243" i="1"/>
  <c r="K1243" i="1" s="1"/>
  <c r="J1291" i="1"/>
  <c r="K1291" i="1" s="1"/>
  <c r="J1339" i="1"/>
  <c r="K1339" i="1" s="1"/>
  <c r="J1387" i="1"/>
  <c r="K1387" i="1" s="1"/>
  <c r="J1447" i="1"/>
  <c r="K1447" i="1" s="1"/>
  <c r="J1495" i="1"/>
  <c r="K1495" i="1" s="1"/>
  <c r="J1555" i="1"/>
  <c r="K1555" i="1" s="1"/>
  <c r="J1603" i="1"/>
  <c r="K1603" i="1" s="1"/>
  <c r="J1663" i="1"/>
  <c r="K1663" i="1" s="1"/>
  <c r="J1711" i="1"/>
  <c r="K1711" i="1" s="1"/>
  <c r="J1759" i="1"/>
  <c r="K1759" i="1" s="1"/>
  <c r="J1819" i="1"/>
  <c r="K1819" i="1" s="1"/>
  <c r="J1891" i="1"/>
  <c r="K1891" i="1" s="1"/>
  <c r="J1951" i="1"/>
  <c r="K1951" i="1" s="1"/>
  <c r="J2023" i="1"/>
  <c r="K2023" i="1" s="1"/>
  <c r="J2083" i="1"/>
  <c r="K2083" i="1" s="1"/>
  <c r="J2119" i="1"/>
  <c r="K2119" i="1" s="1"/>
  <c r="J2179" i="1"/>
  <c r="K2179" i="1" s="1"/>
  <c r="J2239" i="1"/>
  <c r="K2239" i="1" s="1"/>
  <c r="J2311" i="1"/>
  <c r="K2311" i="1" s="1"/>
  <c r="J2371" i="1"/>
  <c r="K2371" i="1" s="1"/>
  <c r="J2443" i="1"/>
  <c r="K2443" i="1" s="1"/>
  <c r="J2575" i="1"/>
  <c r="K2575" i="1" s="1"/>
  <c r="J2755" i="1"/>
  <c r="K2755" i="1" s="1"/>
  <c r="J2827" i="1"/>
  <c r="K2827" i="1" s="1"/>
  <c r="J2887" i="1"/>
  <c r="K2887" i="1" s="1"/>
  <c r="J2935" i="1"/>
  <c r="K2935" i="1" s="1"/>
  <c r="J2995" i="1"/>
  <c r="K2995" i="1" s="1"/>
  <c r="J3079" i="1"/>
  <c r="K3079" i="1" s="1"/>
  <c r="J3211" i="1"/>
  <c r="K3211" i="1" s="1"/>
  <c r="J3271" i="1"/>
  <c r="K3271" i="1" s="1"/>
  <c r="J3343" i="1"/>
  <c r="K3343" i="1" s="1"/>
  <c r="J3403" i="1"/>
  <c r="K3403" i="1" s="1"/>
  <c r="J3475" i="1"/>
  <c r="K3475" i="1" s="1"/>
  <c r="J3535" i="1"/>
  <c r="K3535" i="1" s="1"/>
  <c r="J3607" i="1"/>
  <c r="K3607" i="1" s="1"/>
  <c r="J3679" i="1"/>
  <c r="K3679" i="1" s="1"/>
  <c r="J3739" i="1"/>
  <c r="K3739" i="1" s="1"/>
  <c r="J3811" i="1"/>
  <c r="K3811" i="1" s="1"/>
  <c r="J3871" i="1"/>
  <c r="K3871" i="1" s="1"/>
  <c r="J3943" i="1"/>
  <c r="K3943" i="1" s="1"/>
  <c r="J4003" i="1"/>
  <c r="K4003" i="1" s="1"/>
  <c r="J4075" i="1"/>
  <c r="K4075" i="1" s="1"/>
  <c r="J4123" i="1"/>
  <c r="K4123" i="1" s="1"/>
  <c r="J4195" i="1"/>
  <c r="K4195" i="1" s="1"/>
  <c r="J4243" i="1"/>
  <c r="K4243" i="1" s="1"/>
  <c r="J4303" i="1"/>
  <c r="K4303" i="1" s="1"/>
  <c r="J4375" i="1"/>
  <c r="K4375" i="1" s="1"/>
  <c r="J4435" i="1"/>
  <c r="K4435" i="1" s="1"/>
  <c r="J4495" i="1"/>
  <c r="K4495" i="1" s="1"/>
  <c r="J4555" i="1"/>
  <c r="K4555" i="1" s="1"/>
  <c r="J4627" i="1"/>
  <c r="K4627" i="1" s="1"/>
  <c r="J4687" i="1"/>
  <c r="K4687" i="1" s="1"/>
  <c r="J4735" i="1"/>
  <c r="K4735" i="1" s="1"/>
  <c r="J4795" i="1"/>
  <c r="K4795" i="1" s="1"/>
  <c r="J4855" i="1"/>
  <c r="K4855" i="1" s="1"/>
  <c r="J4903" i="1"/>
  <c r="K4903" i="1" s="1"/>
  <c r="J4963" i="1"/>
  <c r="K4963" i="1" s="1"/>
  <c r="J5023" i="1"/>
  <c r="K5023" i="1" s="1"/>
  <c r="J5083" i="1"/>
  <c r="K5083" i="1" s="1"/>
  <c r="J5131" i="1"/>
  <c r="K5131" i="1" s="1"/>
  <c r="J5179" i="1"/>
  <c r="K5179" i="1" s="1"/>
  <c r="J5251" i="1"/>
  <c r="K5251" i="1" s="1"/>
  <c r="J5323" i="1"/>
  <c r="K5323" i="1" s="1"/>
  <c r="J5503" i="1"/>
  <c r="K5503" i="1" s="1"/>
  <c r="J5563" i="1"/>
  <c r="K5563" i="1" s="1"/>
  <c r="J5623" i="1"/>
  <c r="K5623" i="1" s="1"/>
  <c r="J5683" i="1"/>
  <c r="K5683" i="1" s="1"/>
  <c r="J5731" i="1"/>
  <c r="K5731" i="1" s="1"/>
  <c r="J5803" i="1"/>
  <c r="K5803" i="1" s="1"/>
  <c r="J5863" i="1"/>
  <c r="K5863" i="1" s="1"/>
  <c r="J5935" i="1"/>
  <c r="K5935" i="1" s="1"/>
  <c r="J5995" i="1"/>
  <c r="K5995" i="1" s="1"/>
  <c r="J6055" i="1"/>
  <c r="K6055" i="1" s="1"/>
  <c r="J6127" i="1"/>
  <c r="K6127" i="1" s="1"/>
  <c r="J6187" i="1"/>
  <c r="K6187" i="1" s="1"/>
  <c r="J6247" i="1"/>
  <c r="K6247" i="1" s="1"/>
  <c r="J6307" i="1"/>
  <c r="K6307" i="1" s="1"/>
  <c r="J6367" i="1"/>
  <c r="K6367" i="1" s="1"/>
  <c r="J6427" i="1"/>
  <c r="K6427" i="1" s="1"/>
  <c r="J6499" i="1"/>
  <c r="K6499" i="1" s="1"/>
  <c r="J6679" i="1"/>
  <c r="K6679" i="1" s="1"/>
  <c r="J6787" i="1"/>
  <c r="K6787" i="1" s="1"/>
  <c r="J6847" i="1"/>
  <c r="K6847" i="1" s="1"/>
  <c r="J6907" i="1"/>
  <c r="K6907" i="1" s="1"/>
  <c r="J6979" i="1"/>
  <c r="K6979" i="1" s="1"/>
  <c r="J7027" i="1"/>
  <c r="K7027" i="1" s="1"/>
  <c r="J7075" i="1"/>
  <c r="K7075" i="1" s="1"/>
  <c r="J7147" i="1"/>
  <c r="K7147" i="1" s="1"/>
  <c r="J7195" i="1"/>
  <c r="K7195" i="1" s="1"/>
  <c r="J7279" i="1"/>
  <c r="K7279" i="1" s="1"/>
  <c r="J7459" i="1"/>
  <c r="K7459" i="1" s="1"/>
  <c r="J7519" i="1"/>
  <c r="K7519" i="1" s="1"/>
  <c r="J7579" i="1"/>
  <c r="K7579" i="1" s="1"/>
  <c r="J7627" i="1"/>
  <c r="K7627" i="1" s="1"/>
  <c r="J7687" i="1"/>
  <c r="K7687" i="1" s="1"/>
  <c r="J7723" i="1"/>
  <c r="K7723" i="1" s="1"/>
  <c r="J7747" i="1"/>
  <c r="K7747" i="1" s="1"/>
  <c r="J7807" i="1"/>
  <c r="K7807" i="1" s="1"/>
  <c r="J7855" i="1"/>
  <c r="K7855" i="1" s="1"/>
  <c r="J7915" i="1"/>
  <c r="K7915" i="1" s="1"/>
  <c r="J7975" i="1"/>
  <c r="K7975" i="1" s="1"/>
  <c r="J8035" i="1"/>
  <c r="K8035" i="1" s="1"/>
  <c r="J8083" i="1"/>
  <c r="K8083" i="1" s="1"/>
  <c r="J8131" i="1"/>
  <c r="K8131" i="1" s="1"/>
  <c r="J8179" i="1"/>
  <c r="K8179" i="1" s="1"/>
  <c r="J8227" i="1"/>
  <c r="K8227" i="1" s="1"/>
  <c r="J8311" i="1"/>
  <c r="K8311" i="1" s="1"/>
  <c r="J8371" i="1"/>
  <c r="K8371" i="1" s="1"/>
  <c r="J8443" i="1"/>
  <c r="K8443" i="1" s="1"/>
  <c r="J8491" i="1"/>
  <c r="K8491" i="1" s="1"/>
  <c r="J8527" i="1"/>
  <c r="K8527" i="1" s="1"/>
  <c r="J8599" i="1"/>
  <c r="K8599" i="1" s="1"/>
  <c r="J8647" i="1"/>
  <c r="K8647" i="1" s="1"/>
  <c r="J8695" i="1"/>
  <c r="K8695" i="1" s="1"/>
  <c r="J8815" i="1"/>
  <c r="K8815" i="1" s="1"/>
  <c r="J8863" i="1"/>
  <c r="K8863" i="1" s="1"/>
  <c r="J8911" i="1"/>
  <c r="K8911" i="1" s="1"/>
  <c r="J9007" i="1"/>
  <c r="K9007" i="1" s="1"/>
  <c r="J9043" i="1"/>
  <c r="K9043" i="1" s="1"/>
  <c r="J9103" i="1"/>
  <c r="K9103" i="1" s="1"/>
  <c r="J9139" i="1"/>
  <c r="K9139" i="1" s="1"/>
  <c r="J9187" i="1"/>
  <c r="K9187" i="1" s="1"/>
  <c r="J9247" i="1"/>
  <c r="K9247" i="1" s="1"/>
  <c r="J9295" i="1"/>
  <c r="K9295" i="1" s="1"/>
  <c r="J9403" i="1"/>
  <c r="K9403" i="1" s="1"/>
  <c r="J10291" i="1"/>
  <c r="K10291" i="1" s="1"/>
  <c r="J56" i="1"/>
  <c r="K56" i="1" s="1"/>
  <c r="J92" i="1"/>
  <c r="K92" i="1" s="1"/>
  <c r="J140" i="1"/>
  <c r="K140" i="1" s="1"/>
  <c r="J200" i="1"/>
  <c r="K200" i="1" s="1"/>
  <c r="J248" i="1"/>
  <c r="K248" i="1" s="1"/>
  <c r="J308" i="1"/>
  <c r="K308" i="1" s="1"/>
  <c r="J356" i="1"/>
  <c r="K356" i="1" s="1"/>
  <c r="J404" i="1"/>
  <c r="K404" i="1" s="1"/>
  <c r="J464" i="1"/>
  <c r="K464" i="1" s="1"/>
  <c r="J536" i="1"/>
  <c r="K536" i="1" s="1"/>
  <c r="J596" i="1"/>
  <c r="K596" i="1" s="1"/>
  <c r="J656" i="1"/>
  <c r="K656" i="1" s="1"/>
  <c r="J692" i="1"/>
  <c r="K692" i="1" s="1"/>
  <c r="J752" i="1"/>
  <c r="K752" i="1" s="1"/>
  <c r="J896" i="1"/>
  <c r="K896" i="1" s="1"/>
  <c r="J956" i="1"/>
  <c r="K956" i="1" s="1"/>
  <c r="J1004" i="1"/>
  <c r="K1004" i="1" s="1"/>
  <c r="J1064" i="1"/>
  <c r="K1064" i="1" s="1"/>
  <c r="J1112" i="1"/>
  <c r="K1112" i="1" s="1"/>
  <c r="J1160" i="1"/>
  <c r="K1160" i="1" s="1"/>
  <c r="J1232" i="1"/>
  <c r="K1232" i="1" s="1"/>
  <c r="J1376" i="1"/>
  <c r="K1376" i="1" s="1"/>
  <c r="J1436" i="1"/>
  <c r="K1436" i="1" s="1"/>
  <c r="J1484" i="1"/>
  <c r="K1484" i="1" s="1"/>
  <c r="J1532" i="1"/>
  <c r="K1532" i="1" s="1"/>
  <c r="J1592" i="1"/>
  <c r="K1592" i="1" s="1"/>
  <c r="J1652" i="1"/>
  <c r="K1652" i="1" s="1"/>
  <c r="J1700" i="1"/>
  <c r="K1700" i="1" s="1"/>
  <c r="J1760" i="1"/>
  <c r="K1760" i="1" s="1"/>
  <c r="J1808" i="1"/>
  <c r="K1808" i="1" s="1"/>
  <c r="J1844" i="1"/>
  <c r="K1844" i="1" s="1"/>
  <c r="J1904" i="1"/>
  <c r="K1904" i="1" s="1"/>
  <c r="J1940" i="1"/>
  <c r="K1940" i="1" s="1"/>
  <c r="J1988" i="1"/>
  <c r="K1988" i="1" s="1"/>
  <c r="J2048" i="1"/>
  <c r="K2048" i="1" s="1"/>
  <c r="J2096" i="1"/>
  <c r="K2096" i="1" s="1"/>
  <c r="J2144" i="1"/>
  <c r="K2144" i="1" s="1"/>
  <c r="J2204" i="1"/>
  <c r="K2204" i="1" s="1"/>
  <c r="J2408" i="1"/>
  <c r="K2408" i="1" s="1"/>
  <c r="J2468" i="1"/>
  <c r="K2468" i="1" s="1"/>
  <c r="J2516" i="1"/>
  <c r="K2516" i="1" s="1"/>
  <c r="J2564" i="1"/>
  <c r="K2564" i="1" s="1"/>
  <c r="J2636" i="1"/>
  <c r="K2636" i="1" s="1"/>
  <c r="J2696" i="1"/>
  <c r="K2696" i="1" s="1"/>
  <c r="J2780" i="1"/>
  <c r="K2780" i="1" s="1"/>
  <c r="J2852" i="1"/>
  <c r="K2852" i="1" s="1"/>
  <c r="J2900" i="1"/>
  <c r="K2900" i="1" s="1"/>
  <c r="J2984" i="1"/>
  <c r="K2984" i="1" s="1"/>
  <c r="J3044" i="1"/>
  <c r="K3044" i="1" s="1"/>
  <c r="J3200" i="1"/>
  <c r="K3200" i="1" s="1"/>
  <c r="J3260" i="1"/>
  <c r="K3260" i="1" s="1"/>
  <c r="J3344" i="1"/>
  <c r="K3344" i="1" s="1"/>
  <c r="J3416" i="1"/>
  <c r="K3416" i="1" s="1"/>
  <c r="J3464" i="1"/>
  <c r="K3464" i="1" s="1"/>
  <c r="J3524" i="1"/>
  <c r="K3524" i="1" s="1"/>
  <c r="J3656" i="1"/>
  <c r="K3656" i="1" s="1"/>
  <c r="J3716" i="1"/>
  <c r="K3716" i="1" s="1"/>
  <c r="J3776" i="1"/>
  <c r="K3776" i="1" s="1"/>
  <c r="J3908" i="1"/>
  <c r="K3908" i="1" s="1"/>
  <c r="J3980" i="1"/>
  <c r="K3980" i="1" s="1"/>
  <c r="J4040" i="1"/>
  <c r="K4040" i="1" s="1"/>
  <c r="J4100" i="1"/>
  <c r="K4100" i="1" s="1"/>
  <c r="J4148" i="1"/>
  <c r="K4148" i="1" s="1"/>
  <c r="J4220" i="1"/>
  <c r="K4220" i="1" s="1"/>
  <c r="J4280" i="1"/>
  <c r="K4280" i="1" s="1"/>
  <c r="J4316" i="1"/>
  <c r="K4316" i="1" s="1"/>
  <c r="J4388" i="1"/>
  <c r="K4388" i="1" s="1"/>
  <c r="J4424" i="1"/>
  <c r="K4424" i="1" s="1"/>
  <c r="J4472" i="1"/>
  <c r="K4472" i="1" s="1"/>
  <c r="J4520" i="1"/>
  <c r="K4520" i="1" s="1"/>
  <c r="J4568" i="1"/>
  <c r="K4568" i="1" s="1"/>
  <c r="J4616" i="1"/>
  <c r="K4616" i="1" s="1"/>
  <c r="J4652" i="1"/>
  <c r="K4652" i="1" s="1"/>
  <c r="J4712" i="1"/>
  <c r="K4712" i="1" s="1"/>
  <c r="J4856" i="1"/>
  <c r="K4856" i="1" s="1"/>
  <c r="J4904" i="1"/>
  <c r="K4904" i="1" s="1"/>
  <c r="J4940" i="1"/>
  <c r="K4940" i="1" s="1"/>
  <c r="J4988" i="1"/>
  <c r="K4988" i="1" s="1"/>
  <c r="J5036" i="1"/>
  <c r="K5036" i="1" s="1"/>
  <c r="J5084" i="1"/>
  <c r="K5084" i="1" s="1"/>
  <c r="J5144" i="1"/>
  <c r="K5144" i="1" s="1"/>
  <c r="J5192" i="1"/>
  <c r="K5192" i="1" s="1"/>
  <c r="J5216" i="1"/>
  <c r="K5216" i="1" s="1"/>
  <c r="J5252" i="1"/>
  <c r="K5252" i="1" s="1"/>
  <c r="J5288" i="1"/>
  <c r="K5288" i="1" s="1"/>
  <c r="J5336" i="1"/>
  <c r="K5336" i="1" s="1"/>
  <c r="J5408" i="1"/>
  <c r="K5408" i="1" s="1"/>
  <c r="J5528" i="1"/>
  <c r="K5528" i="1" s="1"/>
  <c r="J6092" i="1"/>
  <c r="K6092" i="1" s="1"/>
  <c r="J6212" i="1"/>
  <c r="K6212" i="1" s="1"/>
  <c r="J6356" i="1"/>
  <c r="K6356" i="1" s="1"/>
  <c r="J6404" i="1"/>
  <c r="K6404" i="1" s="1"/>
  <c r="J6512" i="1"/>
  <c r="K6512" i="1" s="1"/>
  <c r="J6620" i="1"/>
  <c r="K6620" i="1" s="1"/>
  <c r="J6716" i="1"/>
  <c r="K6716" i="1" s="1"/>
  <c r="J6764" i="1"/>
  <c r="K6764" i="1" s="1"/>
  <c r="J6812" i="1"/>
  <c r="K6812" i="1" s="1"/>
  <c r="J6860" i="1"/>
  <c r="K6860" i="1" s="1"/>
  <c r="J6908" i="1"/>
  <c r="K6908" i="1" s="1"/>
  <c r="J6932" i="1"/>
  <c r="K6932" i="1" s="1"/>
  <c r="J6980" i="1"/>
  <c r="K6980" i="1" s="1"/>
  <c r="J7112" i="1"/>
  <c r="K7112" i="1" s="1"/>
  <c r="J7160" i="1"/>
  <c r="K7160" i="1" s="1"/>
  <c r="J7280" i="1"/>
  <c r="K7280" i="1" s="1"/>
  <c r="J7340" i="1"/>
  <c r="K7340" i="1" s="1"/>
  <c r="J7460" i="1"/>
  <c r="K7460" i="1" s="1"/>
  <c r="J7556" i="1"/>
  <c r="K7556" i="1" s="1"/>
  <c r="J7604" i="1"/>
  <c r="K7604" i="1" s="1"/>
  <c r="J7676" i="1"/>
  <c r="K7676" i="1" s="1"/>
  <c r="J7700" i="1"/>
  <c r="K7700" i="1" s="1"/>
  <c r="J7748" i="1"/>
  <c r="K7748" i="1" s="1"/>
  <c r="J7784" i="1"/>
  <c r="K7784" i="1" s="1"/>
  <c r="J7820" i="1"/>
  <c r="K7820" i="1" s="1"/>
  <c r="J7916" i="1"/>
  <c r="K7916" i="1" s="1"/>
  <c r="J7940" i="1"/>
  <c r="K7940" i="1" s="1"/>
  <c r="J8000" i="1"/>
  <c r="K8000" i="1" s="1"/>
  <c r="J8072" i="1"/>
  <c r="K8072" i="1" s="1"/>
  <c r="J8240" i="1"/>
  <c r="K8240" i="1" s="1"/>
  <c r="J8288" i="1"/>
  <c r="K8288" i="1" s="1"/>
  <c r="J8408" i="1"/>
  <c r="K8408" i="1" s="1"/>
  <c r="J8432" i="1"/>
  <c r="K8432" i="1" s="1"/>
  <c r="J8468" i="1"/>
  <c r="K8468" i="1" s="1"/>
  <c r="J8516" i="1"/>
  <c r="K8516" i="1" s="1"/>
  <c r="J8564" i="1"/>
  <c r="K8564" i="1" s="1"/>
  <c r="J8624" i="1"/>
  <c r="K8624" i="1" s="1"/>
  <c r="J8816" i="1"/>
  <c r="K8816" i="1" s="1"/>
  <c r="J8852" i="1"/>
  <c r="K8852" i="1" s="1"/>
  <c r="J8924" i="1"/>
  <c r="K8924" i="1" s="1"/>
  <c r="J9044" i="1"/>
  <c r="K9044" i="1" s="1"/>
  <c r="J10340" i="1"/>
  <c r="K10340" i="1" s="1"/>
  <c r="J7892" i="1"/>
  <c r="K7892" i="1" s="1"/>
  <c r="J21" i="1"/>
  <c r="K21" i="1" s="1"/>
  <c r="J81" i="1"/>
  <c r="K81" i="1" s="1"/>
  <c r="J141" i="1"/>
  <c r="K141" i="1" s="1"/>
  <c r="J213" i="1"/>
  <c r="K213" i="1" s="1"/>
  <c r="J357" i="1"/>
  <c r="K357" i="1" s="1"/>
  <c r="J429" i="1"/>
  <c r="K429" i="1" s="1"/>
  <c r="J513" i="1"/>
  <c r="K513" i="1" s="1"/>
  <c r="J585" i="1"/>
  <c r="K585" i="1" s="1"/>
  <c r="J669" i="1"/>
  <c r="K669" i="1" s="1"/>
  <c r="J741" i="1"/>
  <c r="K741" i="1" s="1"/>
  <c r="J801" i="1"/>
  <c r="K801" i="1" s="1"/>
  <c r="J885" i="1"/>
  <c r="K885" i="1" s="1"/>
  <c r="J945" i="1"/>
  <c r="K945" i="1" s="1"/>
  <c r="J1005" i="1"/>
  <c r="K1005" i="1" s="1"/>
  <c r="J1065" i="1"/>
  <c r="K1065" i="1" s="1"/>
  <c r="J1137" i="1"/>
  <c r="K1137" i="1" s="1"/>
  <c r="J1197" i="1"/>
  <c r="K1197" i="1" s="1"/>
  <c r="J1245" i="1"/>
  <c r="K1245" i="1" s="1"/>
  <c r="J1293" i="1"/>
  <c r="K1293" i="1" s="1"/>
  <c r="J1365" i="1"/>
  <c r="K1365" i="1" s="1"/>
  <c r="J1437" i="1"/>
  <c r="K1437" i="1" s="1"/>
  <c r="J1509" i="1"/>
  <c r="K1509" i="1" s="1"/>
  <c r="J1557" i="1"/>
  <c r="K1557" i="1" s="1"/>
  <c r="J1629" i="1"/>
  <c r="K1629" i="1" s="1"/>
  <c r="J1689" i="1"/>
  <c r="K1689" i="1" s="1"/>
  <c r="J1761" i="1"/>
  <c r="K1761" i="1" s="1"/>
  <c r="J1821" i="1"/>
  <c r="K1821" i="1" s="1"/>
  <c r="J1857" i="1"/>
  <c r="K1857" i="1" s="1"/>
  <c r="J1917" i="1"/>
  <c r="K1917" i="1" s="1"/>
  <c r="J1977" i="1"/>
  <c r="K1977" i="1" s="1"/>
  <c r="J2037" i="1"/>
  <c r="K2037" i="1" s="1"/>
  <c r="J2181" i="1"/>
  <c r="K2181" i="1" s="1"/>
  <c r="J2253" i="1"/>
  <c r="K2253" i="1" s="1"/>
  <c r="J2313" i="1"/>
  <c r="K2313" i="1" s="1"/>
  <c r="J2373" i="1"/>
  <c r="K2373" i="1" s="1"/>
  <c r="J2445" i="1"/>
  <c r="K2445" i="1" s="1"/>
  <c r="J2493" i="1"/>
  <c r="K2493" i="1" s="1"/>
  <c r="J2541" i="1"/>
  <c r="K2541" i="1" s="1"/>
  <c r="J2613" i="1"/>
  <c r="K2613" i="1" s="1"/>
  <c r="J2745" i="1"/>
  <c r="K2745" i="1" s="1"/>
  <c r="J2793" i="1"/>
  <c r="K2793" i="1" s="1"/>
  <c r="J2865" i="1"/>
  <c r="K2865" i="1" s="1"/>
  <c r="J2913" i="1"/>
  <c r="K2913" i="1" s="1"/>
  <c r="J2973" i="1"/>
  <c r="K2973" i="1" s="1"/>
  <c r="J3033" i="1"/>
  <c r="K3033" i="1" s="1"/>
  <c r="J3081" i="1"/>
  <c r="K3081" i="1" s="1"/>
  <c r="J3129" i="1"/>
  <c r="K3129" i="1" s="1"/>
  <c r="J3177" i="1"/>
  <c r="K3177" i="1" s="1"/>
  <c r="J3237" i="1"/>
  <c r="K3237" i="1" s="1"/>
  <c r="J3369" i="1"/>
  <c r="K3369" i="1" s="1"/>
  <c r="J3417" i="1"/>
  <c r="K3417" i="1" s="1"/>
  <c r="J3477" i="1"/>
  <c r="K3477" i="1" s="1"/>
  <c r="J3525" i="1"/>
  <c r="K3525" i="1" s="1"/>
  <c r="J3597" i="1"/>
  <c r="K3597" i="1" s="1"/>
  <c r="J3645" i="1"/>
  <c r="K3645" i="1" s="1"/>
  <c r="J3933" i="1"/>
  <c r="K3933" i="1" s="1"/>
  <c r="J3981" i="1"/>
  <c r="K3981" i="1" s="1"/>
  <c r="J4125" i="1"/>
  <c r="K4125" i="1" s="1"/>
  <c r="J4185" i="1"/>
  <c r="K4185" i="1" s="1"/>
  <c r="J4245" i="1"/>
  <c r="K4245" i="1" s="1"/>
  <c r="J4293" i="1"/>
  <c r="K4293" i="1" s="1"/>
  <c r="J4365" i="1"/>
  <c r="K4365" i="1" s="1"/>
  <c r="J4425" i="1"/>
  <c r="K4425" i="1" s="1"/>
  <c r="J4473" i="1"/>
  <c r="K4473" i="1" s="1"/>
  <c r="J4533" i="1"/>
  <c r="K4533" i="1" s="1"/>
  <c r="J4569" i="1"/>
  <c r="K4569" i="1" s="1"/>
  <c r="J4629" i="1"/>
  <c r="K4629" i="1" s="1"/>
  <c r="J4689" i="1"/>
  <c r="K4689" i="1" s="1"/>
  <c r="J4929" i="1"/>
  <c r="K4929" i="1" s="1"/>
  <c r="J4989" i="1"/>
  <c r="K4989" i="1" s="1"/>
  <c r="J5025" i="1"/>
  <c r="K5025" i="1" s="1"/>
  <c r="J5073" i="1"/>
  <c r="K5073" i="1" s="1"/>
  <c r="J5133" i="1"/>
  <c r="K5133" i="1" s="1"/>
  <c r="J5205" i="1"/>
  <c r="K5205" i="1" s="1"/>
  <c r="J5265" i="1"/>
  <c r="K5265" i="1" s="1"/>
  <c r="J5325" i="1"/>
  <c r="K5325" i="1" s="1"/>
  <c r="J5373" i="1"/>
  <c r="K5373" i="1" s="1"/>
  <c r="J5469" i="1"/>
  <c r="K5469" i="1" s="1"/>
  <c r="J5529" i="1"/>
  <c r="K5529" i="1" s="1"/>
  <c r="J5589" i="1"/>
  <c r="K5589" i="1" s="1"/>
  <c r="J5661" i="1"/>
  <c r="K5661" i="1" s="1"/>
  <c r="J5733" i="1"/>
  <c r="K5733" i="1" s="1"/>
  <c r="J5985" i="1"/>
  <c r="K5985" i="1" s="1"/>
  <c r="J6105" i="1"/>
  <c r="K6105" i="1" s="1"/>
  <c r="J6189" i="1"/>
  <c r="K6189" i="1" s="1"/>
  <c r="J6261" i="1"/>
  <c r="K6261" i="1" s="1"/>
  <c r="J6393" i="1"/>
  <c r="K6393" i="1" s="1"/>
  <c r="J6441" i="1"/>
  <c r="K6441" i="1" s="1"/>
  <c r="J6501" i="1"/>
  <c r="K6501" i="1" s="1"/>
  <c r="J6549" i="1"/>
  <c r="K6549" i="1" s="1"/>
  <c r="J6609" i="1"/>
  <c r="K6609" i="1" s="1"/>
  <c r="J6729" i="1"/>
  <c r="K6729" i="1" s="1"/>
  <c r="J6777" i="1"/>
  <c r="K6777" i="1" s="1"/>
  <c r="J6837" i="1"/>
  <c r="K6837" i="1" s="1"/>
  <c r="J6897" i="1"/>
  <c r="K6897" i="1" s="1"/>
  <c r="J6933" i="1"/>
  <c r="K6933" i="1" s="1"/>
  <c r="J6993" i="1"/>
  <c r="K6993" i="1" s="1"/>
  <c r="J7125" i="1"/>
  <c r="K7125" i="1" s="1"/>
  <c r="J7185" i="1"/>
  <c r="K7185" i="1" s="1"/>
  <c r="J7221" i="1"/>
  <c r="K7221" i="1" s="1"/>
  <c r="J7281" i="1"/>
  <c r="K7281" i="1" s="1"/>
  <c r="J7377" i="1"/>
  <c r="K7377" i="1" s="1"/>
  <c r="J7437" i="1"/>
  <c r="K7437" i="1" s="1"/>
  <c r="J7473" i="1"/>
  <c r="K7473" i="1" s="1"/>
  <c r="J7545" i="1"/>
  <c r="K7545" i="1" s="1"/>
  <c r="J7617" i="1"/>
  <c r="K7617" i="1" s="1"/>
  <c r="J7773" i="1"/>
  <c r="K7773" i="1" s="1"/>
  <c r="J7833" i="1"/>
  <c r="K7833" i="1" s="1"/>
  <c r="J7881" i="1"/>
  <c r="K7881" i="1" s="1"/>
  <c r="J8109" i="1"/>
  <c r="K8109" i="1" s="1"/>
  <c r="J8169" i="1"/>
  <c r="K8169" i="1" s="1"/>
  <c r="J8229" i="1"/>
  <c r="K8229" i="1" s="1"/>
  <c r="J8277" i="1"/>
  <c r="K8277" i="1" s="1"/>
  <c r="J8505" i="1"/>
  <c r="K8505" i="1" s="1"/>
  <c r="J8577" i="1"/>
  <c r="K8577" i="1" s="1"/>
  <c r="J8637" i="1"/>
  <c r="K8637" i="1" s="1"/>
  <c r="J8961" i="1"/>
  <c r="K8961" i="1" s="1"/>
  <c r="J10305" i="1"/>
  <c r="K10305" i="1" s="1"/>
  <c r="J8709" i="1"/>
  <c r="K8709" i="1" s="1"/>
  <c r="J46" i="1"/>
  <c r="K46" i="1" s="1"/>
  <c r="J118" i="1"/>
  <c r="K118" i="1" s="1"/>
  <c r="J178" i="1"/>
  <c r="K178" i="1" s="1"/>
  <c r="J262" i="1"/>
  <c r="K262" i="1" s="1"/>
  <c r="J310" i="1"/>
  <c r="K310" i="1" s="1"/>
  <c r="J358" i="1"/>
  <c r="K358" i="1" s="1"/>
  <c r="J442" i="1"/>
  <c r="K442" i="1" s="1"/>
  <c r="J526" i="1"/>
  <c r="K526" i="1" s="1"/>
  <c r="J598" i="1"/>
  <c r="K598" i="1" s="1"/>
  <c r="J646" i="1"/>
  <c r="K646" i="1" s="1"/>
  <c r="J706" i="1"/>
  <c r="K706" i="1" s="1"/>
  <c r="J766" i="1"/>
  <c r="K766" i="1" s="1"/>
  <c r="J838" i="1"/>
  <c r="K838" i="1" s="1"/>
  <c r="J910" i="1"/>
  <c r="K910" i="1" s="1"/>
  <c r="J958" i="1"/>
  <c r="K958" i="1" s="1"/>
  <c r="J1018" i="1"/>
  <c r="K1018" i="1" s="1"/>
  <c r="J1090" i="1"/>
  <c r="K1090" i="1" s="1"/>
  <c r="J1138" i="1"/>
  <c r="K1138" i="1" s="1"/>
  <c r="J1210" i="1"/>
  <c r="K1210" i="1" s="1"/>
  <c r="J1270" i="1"/>
  <c r="K1270" i="1" s="1"/>
  <c r="J1318" i="1"/>
  <c r="K1318" i="1" s="1"/>
  <c r="J1390" i="1"/>
  <c r="K1390" i="1" s="1"/>
  <c r="J1462" i="1"/>
  <c r="K1462" i="1" s="1"/>
  <c r="J1522" i="1"/>
  <c r="K1522" i="1" s="1"/>
  <c r="J1570" i="1"/>
  <c r="K1570" i="1" s="1"/>
  <c r="J1630" i="1"/>
  <c r="K1630" i="1" s="1"/>
  <c r="J1690" i="1"/>
  <c r="K1690" i="1" s="1"/>
  <c r="J1750" i="1"/>
  <c r="K1750" i="1" s="1"/>
  <c r="J1798" i="1"/>
  <c r="K1798" i="1" s="1"/>
  <c r="J1870" i="1"/>
  <c r="K1870" i="1" s="1"/>
  <c r="J1942" i="1"/>
  <c r="K1942" i="1" s="1"/>
  <c r="J2002" i="1"/>
  <c r="K2002" i="1" s="1"/>
  <c r="J2074" i="1"/>
  <c r="K2074" i="1" s="1"/>
  <c r="J2122" i="1"/>
  <c r="K2122" i="1" s="1"/>
  <c r="J2194" i="1"/>
  <c r="K2194" i="1" s="1"/>
  <c r="J2326" i="1"/>
  <c r="K2326" i="1" s="1"/>
  <c r="J2398" i="1"/>
  <c r="K2398" i="1" s="1"/>
  <c r="J2434" i="1"/>
  <c r="K2434" i="1" s="1"/>
  <c r="J2494" i="1"/>
  <c r="K2494" i="1" s="1"/>
  <c r="J2542" i="1"/>
  <c r="K2542" i="1" s="1"/>
  <c r="J2698" i="1"/>
  <c r="K2698" i="1" s="1"/>
  <c r="J2758" i="1"/>
  <c r="K2758" i="1" s="1"/>
  <c r="J2818" i="1"/>
  <c r="K2818" i="1" s="1"/>
  <c r="J2878" i="1"/>
  <c r="K2878" i="1" s="1"/>
  <c r="J2938" i="1"/>
  <c r="K2938" i="1" s="1"/>
  <c r="J3010" i="1"/>
  <c r="K3010" i="1" s="1"/>
  <c r="J3082" i="1"/>
  <c r="K3082" i="1" s="1"/>
  <c r="J3142" i="1"/>
  <c r="K3142" i="1" s="1"/>
  <c r="J3214" i="1"/>
  <c r="K3214" i="1" s="1"/>
  <c r="J3442" i="1"/>
  <c r="K3442" i="1" s="1"/>
  <c r="J3586" i="1"/>
  <c r="K3586" i="1" s="1"/>
  <c r="J3634" i="1"/>
  <c r="K3634" i="1" s="1"/>
  <c r="J3718" i="1"/>
  <c r="K3718" i="1" s="1"/>
  <c r="J3874" i="1"/>
  <c r="K3874" i="1" s="1"/>
  <c r="J4030" i="1"/>
  <c r="K4030" i="1" s="1"/>
  <c r="J4162" i="1"/>
  <c r="K4162" i="1" s="1"/>
  <c r="J4282" i="1"/>
  <c r="K4282" i="1" s="1"/>
  <c r="J4342" i="1"/>
  <c r="K4342" i="1" s="1"/>
  <c r="J4402" i="1"/>
  <c r="K4402" i="1" s="1"/>
  <c r="J4474" i="1"/>
  <c r="K4474" i="1" s="1"/>
  <c r="J4534" i="1"/>
  <c r="K4534" i="1" s="1"/>
  <c r="J4702" i="1"/>
  <c r="K4702" i="1" s="1"/>
  <c r="J4762" i="1"/>
  <c r="K4762" i="1" s="1"/>
  <c r="J5014" i="1"/>
  <c r="K5014" i="1" s="1"/>
  <c r="J5230" i="1"/>
  <c r="K5230" i="1" s="1"/>
  <c r="J5302" i="1"/>
  <c r="K5302" i="1" s="1"/>
  <c r="J5350" i="1"/>
  <c r="K5350" i="1" s="1"/>
  <c r="J5422" i="1"/>
  <c r="K5422" i="1" s="1"/>
  <c r="J5542" i="1"/>
  <c r="K5542" i="1" s="1"/>
  <c r="J5578" i="1"/>
  <c r="K5578" i="1" s="1"/>
  <c r="J5638" i="1"/>
  <c r="K5638" i="1" s="1"/>
  <c r="J5698" i="1"/>
  <c r="K5698" i="1" s="1"/>
  <c r="J5746" i="1"/>
  <c r="K5746" i="1" s="1"/>
  <c r="J5806" i="1"/>
  <c r="K5806" i="1" s="1"/>
  <c r="J5866" i="1"/>
  <c r="K5866" i="1" s="1"/>
  <c r="J5926" i="1"/>
  <c r="K5926" i="1" s="1"/>
  <c r="J5998" i="1"/>
  <c r="K5998" i="1" s="1"/>
  <c r="J6226" i="1"/>
  <c r="K6226" i="1" s="1"/>
  <c r="J6406" i="1"/>
  <c r="K6406" i="1" s="1"/>
  <c r="J6526" i="1"/>
  <c r="K6526" i="1" s="1"/>
  <c r="J6598" i="1"/>
  <c r="K6598" i="1" s="1"/>
  <c r="J6646" i="1"/>
  <c r="K6646" i="1" s="1"/>
  <c r="J6730" i="1"/>
  <c r="K6730" i="1" s="1"/>
  <c r="J6790" i="1"/>
  <c r="K6790" i="1" s="1"/>
  <c r="J6826" i="1"/>
  <c r="K6826" i="1" s="1"/>
  <c r="J6862" i="1"/>
  <c r="K6862" i="1" s="1"/>
  <c r="J6910" i="1"/>
  <c r="K6910" i="1" s="1"/>
  <c r="J6946" i="1"/>
  <c r="K6946" i="1" s="1"/>
  <c r="J6994" i="1"/>
  <c r="K6994" i="1" s="1"/>
  <c r="J7126" i="1"/>
  <c r="K7126" i="1" s="1"/>
  <c r="J7258" i="1"/>
  <c r="K7258" i="1" s="1"/>
  <c r="J7318" i="1"/>
  <c r="K7318" i="1" s="1"/>
  <c r="J7474" i="1"/>
  <c r="K7474" i="1" s="1"/>
  <c r="J7486" i="1"/>
  <c r="K7486" i="1" s="1"/>
  <c r="J7546" i="1"/>
  <c r="K7546" i="1" s="1"/>
  <c r="J7606" i="1"/>
  <c r="K7606" i="1" s="1"/>
  <c r="J7714" i="1"/>
  <c r="K7714" i="1" s="1"/>
  <c r="J7774" i="1"/>
  <c r="K7774" i="1" s="1"/>
  <c r="J7810" i="1"/>
  <c r="K7810" i="1" s="1"/>
  <c r="J7858" i="1"/>
  <c r="K7858" i="1" s="1"/>
  <c r="J7918" i="1"/>
  <c r="K7918" i="1" s="1"/>
  <c r="J7942" i="1"/>
  <c r="K7942" i="1" s="1"/>
  <c r="J8014" i="1"/>
  <c r="K8014" i="1" s="1"/>
  <c r="J8194" i="1"/>
  <c r="K8194" i="1" s="1"/>
  <c r="J8242" i="1"/>
  <c r="K8242" i="1" s="1"/>
  <c r="J8338" i="1"/>
  <c r="K8338" i="1" s="1"/>
  <c r="J8422" i="1"/>
  <c r="K8422" i="1" s="1"/>
  <c r="J8482" i="1"/>
  <c r="K8482" i="1" s="1"/>
  <c r="J8518" i="1"/>
  <c r="K8518" i="1" s="1"/>
  <c r="J8674" i="1"/>
  <c r="K8674" i="1" s="1"/>
  <c r="J8734" i="1"/>
  <c r="K8734" i="1" s="1"/>
  <c r="J8806" i="1"/>
  <c r="K8806" i="1" s="1"/>
  <c r="J8866" i="1"/>
  <c r="K8866" i="1" s="1"/>
  <c r="J8926" i="1"/>
  <c r="K8926" i="1" s="1"/>
  <c r="J8998" i="1"/>
  <c r="K8998" i="1" s="1"/>
  <c r="J9094" i="1"/>
  <c r="K9094" i="1" s="1"/>
  <c r="J9226" i="1"/>
  <c r="K9226" i="1" s="1"/>
  <c r="J8959" i="1"/>
  <c r="K8959" i="1" s="1"/>
  <c r="J8362" i="1"/>
  <c r="K8362" i="1" s="1"/>
  <c r="J7978" i="1"/>
  <c r="K7978" i="1" s="1"/>
  <c r="J7832" i="1"/>
  <c r="K7832" i="1" s="1"/>
  <c r="J7342" i="1"/>
  <c r="K7342" i="1" s="1"/>
  <c r="J71" i="1"/>
  <c r="K71" i="1" s="1"/>
  <c r="J131" i="1"/>
  <c r="K131" i="1" s="1"/>
  <c r="J203" i="1"/>
  <c r="K203" i="1" s="1"/>
  <c r="J251" i="1"/>
  <c r="K251" i="1" s="1"/>
  <c r="J299" i="1"/>
  <c r="K299" i="1" s="1"/>
  <c r="J395" i="1"/>
  <c r="K395" i="1" s="1"/>
  <c r="J467" i="1"/>
  <c r="K467" i="1" s="1"/>
  <c r="J527" i="1"/>
  <c r="K527" i="1" s="1"/>
  <c r="J599" i="1"/>
  <c r="K599" i="1" s="1"/>
  <c r="J647" i="1"/>
  <c r="K647" i="1" s="1"/>
  <c r="J719" i="1"/>
  <c r="K719" i="1" s="1"/>
  <c r="J791" i="1"/>
  <c r="K791" i="1" s="1"/>
  <c r="J863" i="1"/>
  <c r="K863" i="1" s="1"/>
  <c r="J923" i="1"/>
  <c r="K923" i="1" s="1"/>
  <c r="J983" i="1"/>
  <c r="K983" i="1" s="1"/>
  <c r="J1019" i="1"/>
  <c r="K1019" i="1" s="1"/>
  <c r="J1079" i="1"/>
  <c r="K1079" i="1" s="1"/>
  <c r="J1139" i="1"/>
  <c r="K1139" i="1" s="1"/>
  <c r="J1211" i="1"/>
  <c r="K1211" i="1" s="1"/>
  <c r="J1271" i="1"/>
  <c r="K1271" i="1" s="1"/>
  <c r="J1319" i="1"/>
  <c r="K1319" i="1" s="1"/>
  <c r="J1379" i="1"/>
  <c r="K1379" i="1" s="1"/>
  <c r="J1451" i="1"/>
  <c r="K1451" i="1" s="1"/>
  <c r="J1499" i="1"/>
  <c r="K1499" i="1" s="1"/>
  <c r="J1559" i="1"/>
  <c r="K1559" i="1" s="1"/>
  <c r="J1619" i="1"/>
  <c r="K1619" i="1" s="1"/>
  <c r="J1667" i="1"/>
  <c r="K1667" i="1" s="1"/>
  <c r="J1739" i="1"/>
  <c r="K1739" i="1" s="1"/>
  <c r="J1811" i="1"/>
  <c r="K1811" i="1" s="1"/>
  <c r="J1871" i="1"/>
  <c r="K1871" i="1" s="1"/>
  <c r="J1931" i="1"/>
  <c r="K1931" i="1" s="1"/>
  <c r="J2003" i="1"/>
  <c r="K2003" i="1" s="1"/>
  <c r="J2075" i="1"/>
  <c r="K2075" i="1" s="1"/>
  <c r="J2363" i="1"/>
  <c r="K2363" i="1" s="1"/>
  <c r="J2447" i="1"/>
  <c r="K2447" i="1" s="1"/>
  <c r="J2591" i="1"/>
  <c r="K2591" i="1" s="1"/>
  <c r="J2651" i="1"/>
  <c r="K2651" i="1" s="1"/>
  <c r="J2699" i="1"/>
  <c r="K2699" i="1" s="1"/>
  <c r="J2747" i="1"/>
  <c r="K2747" i="1" s="1"/>
  <c r="J2819" i="1"/>
  <c r="K2819" i="1" s="1"/>
  <c r="J2903" i="1"/>
  <c r="K2903" i="1" s="1"/>
  <c r="J2975" i="1"/>
  <c r="K2975" i="1" s="1"/>
  <c r="J3035" i="1"/>
  <c r="K3035" i="1" s="1"/>
  <c r="J3083" i="1"/>
  <c r="K3083" i="1" s="1"/>
  <c r="J3143" i="1"/>
  <c r="K3143" i="1" s="1"/>
  <c r="J3203" i="1"/>
  <c r="K3203" i="1" s="1"/>
  <c r="J3251" i="1"/>
  <c r="K3251" i="1" s="1"/>
  <c r="J3311" i="1"/>
  <c r="K3311" i="1" s="1"/>
  <c r="J3467" i="1"/>
  <c r="K3467" i="1" s="1"/>
  <c r="J3527" i="1"/>
  <c r="K3527" i="1" s="1"/>
  <c r="J3575" i="1"/>
  <c r="K3575" i="1" s="1"/>
  <c r="J3623" i="1"/>
  <c r="K3623" i="1" s="1"/>
  <c r="J3683" i="1"/>
  <c r="K3683" i="1" s="1"/>
  <c r="J3755" i="1"/>
  <c r="K3755" i="1" s="1"/>
  <c r="J3803" i="1"/>
  <c r="K3803" i="1" s="1"/>
  <c r="J3851" i="1"/>
  <c r="K3851" i="1" s="1"/>
  <c r="J3911" i="1"/>
  <c r="K3911" i="1" s="1"/>
  <c r="J3995" i="1"/>
  <c r="K3995" i="1" s="1"/>
  <c r="J4175" i="1"/>
  <c r="K4175" i="1" s="1"/>
  <c r="J4247" i="1"/>
  <c r="K4247" i="1" s="1"/>
  <c r="J4307" i="1"/>
  <c r="K4307" i="1" s="1"/>
  <c r="J4463" i="1"/>
  <c r="K4463" i="1" s="1"/>
  <c r="J4523" i="1"/>
  <c r="K4523" i="1" s="1"/>
  <c r="J4595" i="1"/>
  <c r="K4595" i="1" s="1"/>
  <c r="J4727" i="1"/>
  <c r="K4727" i="1" s="1"/>
  <c r="J4787" i="1"/>
  <c r="K4787" i="1" s="1"/>
  <c r="J4847" i="1"/>
  <c r="K4847" i="1" s="1"/>
  <c r="J4931" i="1"/>
  <c r="K4931" i="1" s="1"/>
  <c r="J4991" i="1"/>
  <c r="K4991" i="1" s="1"/>
  <c r="J5063" i="1"/>
  <c r="K5063" i="1" s="1"/>
  <c r="J5111" i="1"/>
  <c r="K5111" i="1" s="1"/>
  <c r="J5171" i="1"/>
  <c r="K5171" i="1" s="1"/>
  <c r="J5231" i="1"/>
  <c r="K5231" i="1" s="1"/>
  <c r="J5291" i="1"/>
  <c r="K5291" i="1" s="1"/>
  <c r="J5351" i="1"/>
  <c r="K5351" i="1" s="1"/>
  <c r="J5411" i="1"/>
  <c r="K5411" i="1" s="1"/>
  <c r="J5567" i="1"/>
  <c r="K5567" i="1" s="1"/>
  <c r="J5615" i="1"/>
  <c r="K5615" i="1" s="1"/>
  <c r="J5663" i="1"/>
  <c r="K5663" i="1" s="1"/>
  <c r="J5711" i="1"/>
  <c r="K5711" i="1" s="1"/>
  <c r="J5879" i="1"/>
  <c r="K5879" i="1" s="1"/>
  <c r="J5927" i="1"/>
  <c r="K5927" i="1" s="1"/>
  <c r="J5975" i="1"/>
  <c r="K5975" i="1" s="1"/>
  <c r="J6047" i="1"/>
  <c r="K6047" i="1" s="1"/>
  <c r="J6335" i="1"/>
  <c r="K6335" i="1" s="1"/>
  <c r="J6395" i="1"/>
  <c r="K6395" i="1" s="1"/>
  <c r="J6455" i="1"/>
  <c r="K6455" i="1" s="1"/>
  <c r="J6515" i="1"/>
  <c r="K6515" i="1" s="1"/>
  <c r="J6839" i="1"/>
  <c r="K6839" i="1" s="1"/>
  <c r="J6899" i="1"/>
  <c r="K6899" i="1" s="1"/>
  <c r="J7175" i="1"/>
  <c r="K7175" i="1" s="1"/>
  <c r="J7235" i="1"/>
  <c r="K7235" i="1" s="1"/>
  <c r="J7271" i="1"/>
  <c r="K7271" i="1" s="1"/>
  <c r="J7331" i="1"/>
  <c r="K7331" i="1" s="1"/>
  <c r="J7415" i="1"/>
  <c r="K7415" i="1" s="1"/>
  <c r="J7559" i="1"/>
  <c r="K7559" i="1" s="1"/>
  <c r="J7619" i="1"/>
  <c r="K7619" i="1" s="1"/>
  <c r="J7643" i="1"/>
  <c r="K7643" i="1" s="1"/>
  <c r="J7715" i="1"/>
  <c r="K7715" i="1" s="1"/>
  <c r="J7751" i="1"/>
  <c r="K7751" i="1" s="1"/>
  <c r="J7799" i="1"/>
  <c r="K7799" i="1" s="1"/>
  <c r="J7859" i="1"/>
  <c r="K7859" i="1" s="1"/>
  <c r="J7967" i="1"/>
  <c r="K7967" i="1" s="1"/>
  <c r="J8027" i="1"/>
  <c r="K8027" i="1" s="1"/>
  <c r="J8123" i="1"/>
  <c r="K8123" i="1" s="1"/>
  <c r="J8171" i="1"/>
  <c r="K8171" i="1" s="1"/>
  <c r="J8207" i="1"/>
  <c r="K8207" i="1" s="1"/>
  <c r="J8519" i="1"/>
  <c r="K8519" i="1" s="1"/>
  <c r="J8579" i="1"/>
  <c r="K8579" i="1" s="1"/>
  <c r="J8651" i="1"/>
  <c r="K8651" i="1" s="1"/>
  <c r="J8939" i="1"/>
  <c r="K8939" i="1" s="1"/>
  <c r="J9071" i="1"/>
  <c r="K9071" i="1" s="1"/>
  <c r="J7642" i="1"/>
  <c r="K7642" i="1" s="1"/>
  <c r="J9946" i="1"/>
  <c r="K9946" i="1" s="1"/>
  <c r="J9911" i="1"/>
  <c r="K9911" i="1" s="1"/>
  <c r="J9875" i="1"/>
  <c r="K9875" i="1" s="1"/>
  <c r="J9839" i="1"/>
  <c r="K9839" i="1" s="1"/>
  <c r="J9803" i="1"/>
  <c r="K9803" i="1" s="1"/>
  <c r="J9767" i="1"/>
  <c r="K9767" i="1" s="1"/>
  <c r="J9731" i="1"/>
  <c r="K9731" i="1" s="1"/>
  <c r="J9695" i="1"/>
  <c r="K9695" i="1" s="1"/>
  <c r="J9659" i="1"/>
  <c r="K9659" i="1" s="1"/>
  <c r="J9623" i="1"/>
  <c r="K9623" i="1" s="1"/>
  <c r="J9587" i="1"/>
  <c r="K9587" i="1" s="1"/>
  <c r="J9551" i="1"/>
  <c r="K9551" i="1" s="1"/>
  <c r="J9515" i="1"/>
  <c r="K9515" i="1" s="1"/>
  <c r="J9479" i="1"/>
  <c r="K9479" i="1" s="1"/>
  <c r="J9443" i="1"/>
  <c r="K9443" i="1" s="1"/>
  <c r="J9407" i="1"/>
  <c r="K9407" i="1" s="1"/>
  <c r="J9371" i="1"/>
  <c r="K9371" i="1" s="1"/>
  <c r="J9335" i="1"/>
  <c r="K9335" i="1" s="1"/>
  <c r="J9299" i="1"/>
  <c r="K9299" i="1" s="1"/>
  <c r="J9263" i="1"/>
  <c r="K9263" i="1" s="1"/>
  <c r="J9227" i="1"/>
  <c r="K9227" i="1" s="1"/>
  <c r="J9191" i="1"/>
  <c r="K9191" i="1" s="1"/>
  <c r="J9155" i="1"/>
  <c r="K9155" i="1" s="1"/>
  <c r="J9119" i="1"/>
  <c r="K9119" i="1" s="1"/>
  <c r="J9055" i="1"/>
  <c r="K9055" i="1" s="1"/>
  <c r="J8875" i="1"/>
  <c r="K8875" i="1" s="1"/>
  <c r="J8768" i="1"/>
  <c r="K8768" i="1" s="1"/>
  <c r="J8685" i="1"/>
  <c r="K8685" i="1" s="1"/>
  <c r="J8626" i="1"/>
  <c r="K8626" i="1" s="1"/>
  <c r="J8553" i="1"/>
  <c r="K8553" i="1" s="1"/>
  <c r="J8457" i="1"/>
  <c r="K8457" i="1" s="1"/>
  <c r="J8300" i="1"/>
  <c r="K8300" i="1" s="1"/>
  <c r="J8243" i="1"/>
  <c r="K8243" i="1" s="1"/>
  <c r="J7952" i="1"/>
  <c r="K7952" i="1" s="1"/>
  <c r="J7654" i="1"/>
  <c r="K7654" i="1" s="1"/>
  <c r="J7583" i="1"/>
  <c r="K7583" i="1" s="1"/>
  <c r="J7509" i="1"/>
  <c r="K7509" i="1" s="1"/>
  <c r="J7412" i="1"/>
  <c r="K7412" i="1" s="1"/>
  <c r="J7295" i="1"/>
  <c r="K7295" i="1" s="1"/>
  <c r="J7211" i="1"/>
  <c r="K7211" i="1" s="1"/>
  <c r="J7151" i="1"/>
  <c r="K7151" i="1" s="1"/>
  <c r="J6836" i="1"/>
  <c r="K6836" i="1" s="1"/>
  <c r="J6681" i="1"/>
  <c r="K6681" i="1" s="1"/>
  <c r="J6584" i="1"/>
  <c r="K6584" i="1" s="1"/>
  <c r="J6537" i="1"/>
  <c r="K6537" i="1" s="1"/>
  <c r="J6287" i="1"/>
  <c r="K6287" i="1" s="1"/>
  <c r="J5951" i="1"/>
  <c r="K5951" i="1" s="1"/>
  <c r="J5769" i="1"/>
  <c r="K5769" i="1" s="1"/>
  <c r="J5672" i="1"/>
  <c r="K5672" i="1" s="1"/>
  <c r="J4834" i="1"/>
  <c r="K4834" i="1" s="1"/>
  <c r="J4761" i="1"/>
  <c r="K4761" i="1" s="1"/>
  <c r="J3860" i="1"/>
  <c r="K3860" i="1" s="1"/>
  <c r="J3789" i="1"/>
  <c r="K3789" i="1" s="1"/>
  <c r="J3671" i="1"/>
  <c r="K3671" i="1" s="1"/>
  <c r="J3394" i="1"/>
  <c r="K3394" i="1" s="1"/>
  <c r="J3323" i="1"/>
  <c r="K3323" i="1" s="1"/>
  <c r="J2515" i="1"/>
  <c r="K2515" i="1" s="1"/>
  <c r="J2324" i="1"/>
  <c r="K2324" i="1" s="1"/>
  <c r="J670" i="1"/>
  <c r="K670" i="1" s="1"/>
  <c r="J43" i="1"/>
  <c r="K43" i="1" s="1"/>
  <c r="J103" i="1"/>
  <c r="K103" i="1" s="1"/>
  <c r="J163" i="1"/>
  <c r="K163" i="1" s="1"/>
  <c r="J223" i="1"/>
  <c r="K223" i="1" s="1"/>
  <c r="J283" i="1"/>
  <c r="K283" i="1" s="1"/>
  <c r="J331" i="1"/>
  <c r="K331" i="1" s="1"/>
  <c r="J391" i="1"/>
  <c r="K391" i="1" s="1"/>
  <c r="J439" i="1"/>
  <c r="K439" i="1" s="1"/>
  <c r="J511" i="1"/>
  <c r="K511" i="1" s="1"/>
  <c r="J559" i="1"/>
  <c r="K559" i="1" s="1"/>
  <c r="J607" i="1"/>
  <c r="K607" i="1" s="1"/>
  <c r="J655" i="1"/>
  <c r="K655" i="1" s="1"/>
  <c r="J715" i="1"/>
  <c r="K715" i="1" s="1"/>
  <c r="J763" i="1"/>
  <c r="K763" i="1" s="1"/>
  <c r="J847" i="1"/>
  <c r="K847" i="1" s="1"/>
  <c r="J907" i="1"/>
  <c r="K907" i="1" s="1"/>
  <c r="J955" i="1"/>
  <c r="K955" i="1" s="1"/>
  <c r="J979" i="1"/>
  <c r="K979" i="1" s="1"/>
  <c r="J1027" i="1"/>
  <c r="K1027" i="1" s="1"/>
  <c r="J1075" i="1"/>
  <c r="K1075" i="1" s="1"/>
  <c r="J1123" i="1"/>
  <c r="K1123" i="1" s="1"/>
  <c r="J1183" i="1"/>
  <c r="K1183" i="1" s="1"/>
  <c r="J1315" i="1"/>
  <c r="K1315" i="1" s="1"/>
  <c r="J1375" i="1"/>
  <c r="K1375" i="1" s="1"/>
  <c r="J1423" i="1"/>
  <c r="K1423" i="1" s="1"/>
  <c r="J1483" i="1"/>
  <c r="K1483" i="1" s="1"/>
  <c r="J1531" i="1"/>
  <c r="K1531" i="1" s="1"/>
  <c r="J1591" i="1"/>
  <c r="K1591" i="1" s="1"/>
  <c r="J1639" i="1"/>
  <c r="K1639" i="1" s="1"/>
  <c r="J1699" i="1"/>
  <c r="K1699" i="1" s="1"/>
  <c r="J1771" i="1"/>
  <c r="K1771" i="1" s="1"/>
  <c r="J1855" i="1"/>
  <c r="K1855" i="1" s="1"/>
  <c r="J1927" i="1"/>
  <c r="K1927" i="1" s="1"/>
  <c r="J1987" i="1"/>
  <c r="K1987" i="1" s="1"/>
  <c r="J2059" i="1"/>
  <c r="K2059" i="1" s="1"/>
  <c r="J2203" i="1"/>
  <c r="K2203" i="1" s="1"/>
  <c r="J2251" i="1"/>
  <c r="K2251" i="1" s="1"/>
  <c r="J2323" i="1"/>
  <c r="K2323" i="1" s="1"/>
  <c r="J2395" i="1"/>
  <c r="K2395" i="1" s="1"/>
  <c r="J2455" i="1"/>
  <c r="K2455" i="1" s="1"/>
  <c r="J2503" i="1"/>
  <c r="K2503" i="1" s="1"/>
  <c r="J2647" i="1"/>
  <c r="K2647" i="1" s="1"/>
  <c r="J2695" i="1"/>
  <c r="K2695" i="1" s="1"/>
  <c r="J2743" i="1"/>
  <c r="K2743" i="1" s="1"/>
  <c r="J2815" i="1"/>
  <c r="K2815" i="1" s="1"/>
  <c r="J2875" i="1"/>
  <c r="K2875" i="1" s="1"/>
  <c r="J3019" i="1"/>
  <c r="K3019" i="1" s="1"/>
  <c r="J3067" i="1"/>
  <c r="K3067" i="1" s="1"/>
  <c r="J3115" i="1"/>
  <c r="K3115" i="1" s="1"/>
  <c r="J3187" i="1"/>
  <c r="K3187" i="1" s="1"/>
  <c r="J3235" i="1"/>
  <c r="K3235" i="1" s="1"/>
  <c r="J3295" i="1"/>
  <c r="K3295" i="1" s="1"/>
  <c r="J3355" i="1"/>
  <c r="K3355" i="1" s="1"/>
  <c r="J3427" i="1"/>
  <c r="K3427" i="1" s="1"/>
  <c r="J3487" i="1"/>
  <c r="K3487" i="1" s="1"/>
  <c r="J3559" i="1"/>
  <c r="K3559" i="1" s="1"/>
  <c r="J3631" i="1"/>
  <c r="K3631" i="1" s="1"/>
  <c r="J3703" i="1"/>
  <c r="K3703" i="1" s="1"/>
  <c r="J3775" i="1"/>
  <c r="K3775" i="1" s="1"/>
  <c r="J3835" i="1"/>
  <c r="K3835" i="1" s="1"/>
  <c r="J3895" i="1"/>
  <c r="K3895" i="1" s="1"/>
  <c r="J3955" i="1"/>
  <c r="K3955" i="1" s="1"/>
  <c r="J4027" i="1"/>
  <c r="K4027" i="1" s="1"/>
  <c r="J4087" i="1"/>
  <c r="K4087" i="1" s="1"/>
  <c r="J4159" i="1"/>
  <c r="K4159" i="1" s="1"/>
  <c r="J4219" i="1"/>
  <c r="K4219" i="1" s="1"/>
  <c r="J4279" i="1"/>
  <c r="K4279" i="1" s="1"/>
  <c r="J4327" i="1"/>
  <c r="K4327" i="1" s="1"/>
  <c r="J4387" i="1"/>
  <c r="K4387" i="1" s="1"/>
  <c r="J4447" i="1"/>
  <c r="K4447" i="1" s="1"/>
  <c r="J4519" i="1"/>
  <c r="K4519" i="1" s="1"/>
  <c r="J4591" i="1"/>
  <c r="K4591" i="1" s="1"/>
  <c r="J4639" i="1"/>
  <c r="K4639" i="1" s="1"/>
  <c r="J4711" i="1"/>
  <c r="K4711" i="1" s="1"/>
  <c r="J4783" i="1"/>
  <c r="K4783" i="1" s="1"/>
  <c r="J4831" i="1"/>
  <c r="K4831" i="1" s="1"/>
  <c r="J4915" i="1"/>
  <c r="K4915" i="1" s="1"/>
  <c r="J4975" i="1"/>
  <c r="K4975" i="1" s="1"/>
  <c r="J5047" i="1"/>
  <c r="K5047" i="1" s="1"/>
  <c r="J5095" i="1"/>
  <c r="K5095" i="1" s="1"/>
  <c r="J5143" i="1"/>
  <c r="K5143" i="1" s="1"/>
  <c r="J5215" i="1"/>
  <c r="K5215" i="1" s="1"/>
  <c r="J5287" i="1"/>
  <c r="K5287" i="1" s="1"/>
  <c r="J5371" i="1"/>
  <c r="K5371" i="1" s="1"/>
  <c r="J5539" i="1"/>
  <c r="K5539" i="1" s="1"/>
  <c r="J5599" i="1"/>
  <c r="K5599" i="1" s="1"/>
  <c r="J5659" i="1"/>
  <c r="K5659" i="1" s="1"/>
  <c r="J5719" i="1"/>
  <c r="K5719" i="1" s="1"/>
  <c r="J5779" i="1"/>
  <c r="K5779" i="1" s="1"/>
  <c r="J5851" i="1"/>
  <c r="K5851" i="1" s="1"/>
  <c r="J5899" i="1"/>
  <c r="K5899" i="1" s="1"/>
  <c r="J5959" i="1"/>
  <c r="K5959" i="1" s="1"/>
  <c r="J6031" i="1"/>
  <c r="K6031" i="1" s="1"/>
  <c r="J6091" i="1"/>
  <c r="K6091" i="1" s="1"/>
  <c r="J6151" i="1"/>
  <c r="K6151" i="1" s="1"/>
  <c r="J6211" i="1"/>
  <c r="K6211" i="1" s="1"/>
  <c r="J6271" i="1"/>
  <c r="K6271" i="1" s="1"/>
  <c r="J6331" i="1"/>
  <c r="K6331" i="1" s="1"/>
  <c r="J6379" i="1"/>
  <c r="K6379" i="1" s="1"/>
  <c r="J6439" i="1"/>
  <c r="K6439" i="1" s="1"/>
  <c r="J6487" i="1"/>
  <c r="K6487" i="1" s="1"/>
  <c r="J6523" i="1"/>
  <c r="K6523" i="1" s="1"/>
  <c r="J6583" i="1"/>
  <c r="K6583" i="1" s="1"/>
  <c r="J6643" i="1"/>
  <c r="K6643" i="1" s="1"/>
  <c r="J6715" i="1"/>
  <c r="K6715" i="1" s="1"/>
  <c r="J6751" i="1"/>
  <c r="K6751" i="1" s="1"/>
  <c r="J6811" i="1"/>
  <c r="K6811" i="1" s="1"/>
  <c r="J6883" i="1"/>
  <c r="K6883" i="1" s="1"/>
  <c r="J6943" i="1"/>
  <c r="K6943" i="1" s="1"/>
  <c r="J7015" i="1"/>
  <c r="K7015" i="1" s="1"/>
  <c r="J7111" i="1"/>
  <c r="K7111" i="1" s="1"/>
  <c r="J7291" i="1"/>
  <c r="K7291" i="1" s="1"/>
  <c r="J7351" i="1"/>
  <c r="K7351" i="1" s="1"/>
  <c r="J7411" i="1"/>
  <c r="K7411" i="1" s="1"/>
  <c r="J7531" i="1"/>
  <c r="K7531" i="1" s="1"/>
  <c r="J7879" i="1"/>
  <c r="K7879" i="1" s="1"/>
  <c r="J7963" i="1"/>
  <c r="K7963" i="1" s="1"/>
  <c r="J8023" i="1"/>
  <c r="K8023" i="1" s="1"/>
  <c r="J8071" i="1"/>
  <c r="K8071" i="1" s="1"/>
  <c r="J8119" i="1"/>
  <c r="K8119" i="1" s="1"/>
  <c r="J8191" i="1"/>
  <c r="K8191" i="1" s="1"/>
  <c r="J8239" i="1"/>
  <c r="K8239" i="1" s="1"/>
  <c r="J8287" i="1"/>
  <c r="K8287" i="1" s="1"/>
  <c r="J8359" i="1"/>
  <c r="K8359" i="1" s="1"/>
  <c r="J8419" i="1"/>
  <c r="K8419" i="1" s="1"/>
  <c r="J8479" i="1"/>
  <c r="K8479" i="1" s="1"/>
  <c r="J8539" i="1"/>
  <c r="K8539" i="1" s="1"/>
  <c r="J8623" i="1"/>
  <c r="K8623" i="1" s="1"/>
  <c r="J8743" i="1"/>
  <c r="K8743" i="1" s="1"/>
  <c r="J8803" i="1"/>
  <c r="K8803" i="1" s="1"/>
  <c r="J8851" i="1"/>
  <c r="K8851" i="1" s="1"/>
  <c r="J8899" i="1"/>
  <c r="K8899" i="1" s="1"/>
  <c r="J8935" i="1"/>
  <c r="K8935" i="1" s="1"/>
  <c r="J9115" i="1"/>
  <c r="K9115" i="1" s="1"/>
  <c r="J9163" i="1"/>
  <c r="K9163" i="1" s="1"/>
  <c r="J9211" i="1"/>
  <c r="K9211" i="1" s="1"/>
  <c r="J9355" i="1"/>
  <c r="K9355" i="1" s="1"/>
  <c r="J44" i="1"/>
  <c r="K44" i="1" s="1"/>
  <c r="J116" i="1"/>
  <c r="K116" i="1" s="1"/>
  <c r="J176" i="1"/>
  <c r="K176" i="1" s="1"/>
  <c r="J224" i="1"/>
  <c r="K224" i="1" s="1"/>
  <c r="J296" i="1"/>
  <c r="K296" i="1" s="1"/>
  <c r="J344" i="1"/>
  <c r="K344" i="1" s="1"/>
  <c r="J416" i="1"/>
  <c r="K416" i="1" s="1"/>
  <c r="J476" i="1"/>
  <c r="K476" i="1" s="1"/>
  <c r="J548" i="1"/>
  <c r="K548" i="1" s="1"/>
  <c r="J608" i="1"/>
  <c r="K608" i="1" s="1"/>
  <c r="J680" i="1"/>
  <c r="K680" i="1" s="1"/>
  <c r="J740" i="1"/>
  <c r="K740" i="1" s="1"/>
  <c r="J788" i="1"/>
  <c r="K788" i="1" s="1"/>
  <c r="J836" i="1"/>
  <c r="K836" i="1" s="1"/>
  <c r="J908" i="1"/>
  <c r="K908" i="1" s="1"/>
  <c r="J968" i="1"/>
  <c r="K968" i="1" s="1"/>
  <c r="J1028" i="1"/>
  <c r="K1028" i="1" s="1"/>
  <c r="J1100" i="1"/>
  <c r="K1100" i="1" s="1"/>
  <c r="J1148" i="1"/>
  <c r="K1148" i="1" s="1"/>
  <c r="J1196" i="1"/>
  <c r="K1196" i="1" s="1"/>
  <c r="J1256" i="1"/>
  <c r="K1256" i="1" s="1"/>
  <c r="J1364" i="1"/>
  <c r="K1364" i="1" s="1"/>
  <c r="J1412" i="1"/>
  <c r="K1412" i="1" s="1"/>
  <c r="J1460" i="1"/>
  <c r="K1460" i="1" s="1"/>
  <c r="J1508" i="1"/>
  <c r="K1508" i="1" s="1"/>
  <c r="J1568" i="1"/>
  <c r="K1568" i="1" s="1"/>
  <c r="J1628" i="1"/>
  <c r="K1628" i="1" s="1"/>
  <c r="J1688" i="1"/>
  <c r="K1688" i="1" s="1"/>
  <c r="J1736" i="1"/>
  <c r="K1736" i="1" s="1"/>
  <c r="J1796" i="1"/>
  <c r="K1796" i="1" s="1"/>
  <c r="J1868" i="1"/>
  <c r="K1868" i="1" s="1"/>
  <c r="J1928" i="1"/>
  <c r="K1928" i="1" s="1"/>
  <c r="J1976" i="1"/>
  <c r="K1976" i="1" s="1"/>
  <c r="J2024" i="1"/>
  <c r="K2024" i="1" s="1"/>
  <c r="J2084" i="1"/>
  <c r="K2084" i="1" s="1"/>
  <c r="J2132" i="1"/>
  <c r="K2132" i="1" s="1"/>
  <c r="J2180" i="1"/>
  <c r="K2180" i="1" s="1"/>
  <c r="J2240" i="1"/>
  <c r="K2240" i="1" s="1"/>
  <c r="J2372" i="1"/>
  <c r="K2372" i="1" s="1"/>
  <c r="J2432" i="1"/>
  <c r="K2432" i="1" s="1"/>
  <c r="J2480" i="1"/>
  <c r="K2480" i="1" s="1"/>
  <c r="J2528" i="1"/>
  <c r="K2528" i="1" s="1"/>
  <c r="J2576" i="1"/>
  <c r="K2576" i="1" s="1"/>
  <c r="J2624" i="1"/>
  <c r="K2624" i="1" s="1"/>
  <c r="J2684" i="1"/>
  <c r="K2684" i="1" s="1"/>
  <c r="J2744" i="1"/>
  <c r="K2744" i="1" s="1"/>
  <c r="J2816" i="1"/>
  <c r="K2816" i="1" s="1"/>
  <c r="J2888" i="1"/>
  <c r="K2888" i="1" s="1"/>
  <c r="J2948" i="1"/>
  <c r="K2948" i="1" s="1"/>
  <c r="J3008" i="1"/>
  <c r="K3008" i="1" s="1"/>
  <c r="J3092" i="1"/>
  <c r="K3092" i="1" s="1"/>
  <c r="J3152" i="1"/>
  <c r="K3152" i="1" s="1"/>
  <c r="J3212" i="1"/>
  <c r="K3212" i="1" s="1"/>
  <c r="J3272" i="1"/>
  <c r="K3272" i="1" s="1"/>
  <c r="J3332" i="1"/>
  <c r="K3332" i="1" s="1"/>
  <c r="J3380" i="1"/>
  <c r="K3380" i="1" s="1"/>
  <c r="J3440" i="1"/>
  <c r="K3440" i="1" s="1"/>
  <c r="J3488" i="1"/>
  <c r="K3488" i="1" s="1"/>
  <c r="J3548" i="1"/>
  <c r="K3548" i="1" s="1"/>
  <c r="J3608" i="1"/>
  <c r="K3608" i="1" s="1"/>
  <c r="J3680" i="1"/>
  <c r="K3680" i="1" s="1"/>
  <c r="J3740" i="1"/>
  <c r="K3740" i="1" s="1"/>
  <c r="J3800" i="1"/>
  <c r="K3800" i="1" s="1"/>
  <c r="J3848" i="1"/>
  <c r="K3848" i="1" s="1"/>
  <c r="J4004" i="1"/>
  <c r="K4004" i="1" s="1"/>
  <c r="J4064" i="1"/>
  <c r="K4064" i="1" s="1"/>
  <c r="J4124" i="1"/>
  <c r="K4124" i="1" s="1"/>
  <c r="J4196" i="1"/>
  <c r="K4196" i="1" s="1"/>
  <c r="J4352" i="1"/>
  <c r="K4352" i="1" s="1"/>
  <c r="J4724" i="1"/>
  <c r="K4724" i="1" s="1"/>
  <c r="J6944" i="1"/>
  <c r="K6944" i="1" s="1"/>
  <c r="J6992" i="1"/>
  <c r="K6992" i="1" s="1"/>
  <c r="J7040" i="1"/>
  <c r="K7040" i="1" s="1"/>
  <c r="J7088" i="1"/>
  <c r="K7088" i="1" s="1"/>
  <c r="J7136" i="1"/>
  <c r="K7136" i="1" s="1"/>
  <c r="J7184" i="1"/>
  <c r="K7184" i="1" s="1"/>
  <c r="J7244" i="1"/>
  <c r="K7244" i="1" s="1"/>
  <c r="J7376" i="1"/>
  <c r="K7376" i="1" s="1"/>
  <c r="J7448" i="1"/>
  <c r="K7448" i="1" s="1"/>
  <c r="J7616" i="1"/>
  <c r="K7616" i="1" s="1"/>
  <c r="J7688" i="1"/>
  <c r="K7688" i="1" s="1"/>
  <c r="J7712" i="1"/>
  <c r="K7712" i="1" s="1"/>
  <c r="J7760" i="1"/>
  <c r="K7760" i="1" s="1"/>
  <c r="J7796" i="1"/>
  <c r="K7796" i="1" s="1"/>
  <c r="J7844" i="1"/>
  <c r="K7844" i="1" s="1"/>
  <c r="J8264" i="1"/>
  <c r="K8264" i="1" s="1"/>
  <c r="J8324" i="1"/>
  <c r="K8324" i="1" s="1"/>
  <c r="J8384" i="1"/>
  <c r="K8384" i="1" s="1"/>
  <c r="J8528" i="1"/>
  <c r="K8528" i="1" s="1"/>
  <c r="J8576" i="1"/>
  <c r="K8576" i="1" s="1"/>
  <c r="J8648" i="1"/>
  <c r="K8648" i="1" s="1"/>
  <c r="J8756" i="1"/>
  <c r="K8756" i="1" s="1"/>
  <c r="J8828" i="1"/>
  <c r="K8828" i="1" s="1"/>
  <c r="J8960" i="1"/>
  <c r="K8960" i="1" s="1"/>
  <c r="J9056" i="1"/>
  <c r="K9056" i="1" s="1"/>
  <c r="J10316" i="1"/>
  <c r="K10316" i="1" s="1"/>
  <c r="J45" i="1"/>
  <c r="K45" i="1" s="1"/>
  <c r="J117" i="1"/>
  <c r="K117" i="1" s="1"/>
  <c r="J177" i="1"/>
  <c r="K177" i="1" s="1"/>
  <c r="J261" i="1"/>
  <c r="K261" i="1" s="1"/>
  <c r="J333" i="1"/>
  <c r="K333" i="1" s="1"/>
  <c r="J369" i="1"/>
  <c r="K369" i="1" s="1"/>
  <c r="J417" i="1"/>
  <c r="K417" i="1" s="1"/>
  <c r="J465" i="1"/>
  <c r="K465" i="1" s="1"/>
  <c r="J537" i="1"/>
  <c r="K537" i="1" s="1"/>
  <c r="J597" i="1"/>
  <c r="K597" i="1" s="1"/>
  <c r="J657" i="1"/>
  <c r="K657" i="1" s="1"/>
  <c r="J717" i="1"/>
  <c r="K717" i="1" s="1"/>
  <c r="J777" i="1"/>
  <c r="K777" i="1" s="1"/>
  <c r="J849" i="1"/>
  <c r="K849" i="1" s="1"/>
  <c r="J909" i="1"/>
  <c r="K909" i="1" s="1"/>
  <c r="J969" i="1"/>
  <c r="K969" i="1" s="1"/>
  <c r="J1041" i="1"/>
  <c r="K1041" i="1" s="1"/>
  <c r="J1101" i="1"/>
  <c r="K1101" i="1" s="1"/>
  <c r="J1173" i="1"/>
  <c r="K1173" i="1" s="1"/>
  <c r="J1221" i="1"/>
  <c r="K1221" i="1" s="1"/>
  <c r="J1281" i="1"/>
  <c r="K1281" i="1" s="1"/>
  <c r="J1413" i="1"/>
  <c r="K1413" i="1" s="1"/>
  <c r="J1473" i="1"/>
  <c r="K1473" i="1" s="1"/>
  <c r="J1641" i="1"/>
  <c r="K1641" i="1" s="1"/>
  <c r="J1713" i="1"/>
  <c r="K1713" i="1" s="1"/>
  <c r="J1773" i="1"/>
  <c r="K1773" i="1" s="1"/>
  <c r="J1869" i="1"/>
  <c r="K1869" i="1" s="1"/>
  <c r="J1929" i="1"/>
  <c r="K1929" i="1" s="1"/>
  <c r="J2013" i="1"/>
  <c r="K2013" i="1" s="1"/>
  <c r="J2061" i="1"/>
  <c r="K2061" i="1" s="1"/>
  <c r="J2097" i="1"/>
  <c r="K2097" i="1" s="1"/>
  <c r="J2169" i="1"/>
  <c r="K2169" i="1" s="1"/>
  <c r="J2229" i="1"/>
  <c r="K2229" i="1" s="1"/>
  <c r="J2289" i="1"/>
  <c r="K2289" i="1" s="1"/>
  <c r="J2361" i="1"/>
  <c r="K2361" i="1" s="1"/>
  <c r="J2433" i="1"/>
  <c r="K2433" i="1" s="1"/>
  <c r="J2505" i="1"/>
  <c r="K2505" i="1" s="1"/>
  <c r="J2553" i="1"/>
  <c r="K2553" i="1" s="1"/>
  <c r="J2601" i="1"/>
  <c r="K2601" i="1" s="1"/>
  <c r="J2673" i="1"/>
  <c r="K2673" i="1" s="1"/>
  <c r="J2721" i="1"/>
  <c r="K2721" i="1" s="1"/>
  <c r="J2901" i="1"/>
  <c r="K2901" i="1" s="1"/>
  <c r="J2949" i="1"/>
  <c r="K2949" i="1" s="1"/>
  <c r="J3009" i="1"/>
  <c r="K3009" i="1" s="1"/>
  <c r="J3057" i="1"/>
  <c r="K3057" i="1" s="1"/>
  <c r="J3201" i="1"/>
  <c r="K3201" i="1" s="1"/>
  <c r="J3273" i="1"/>
  <c r="K3273" i="1" s="1"/>
  <c r="J3333" i="1"/>
  <c r="K3333" i="1" s="1"/>
  <c r="J3393" i="1"/>
  <c r="K3393" i="1" s="1"/>
  <c r="J3465" i="1"/>
  <c r="K3465" i="1" s="1"/>
  <c r="J3549" i="1"/>
  <c r="K3549" i="1" s="1"/>
  <c r="J3777" i="1"/>
  <c r="K3777" i="1" s="1"/>
  <c r="J3849" i="1"/>
  <c r="K3849" i="1" s="1"/>
  <c r="J3897" i="1"/>
  <c r="K3897" i="1" s="1"/>
  <c r="J3957" i="1"/>
  <c r="K3957" i="1" s="1"/>
  <c r="J4017" i="1"/>
  <c r="K4017" i="1" s="1"/>
  <c r="J4053" i="1"/>
  <c r="K4053" i="1" s="1"/>
  <c r="J4113" i="1"/>
  <c r="K4113" i="1" s="1"/>
  <c r="J4161" i="1"/>
  <c r="K4161" i="1" s="1"/>
  <c r="J4209" i="1"/>
  <c r="K4209" i="1" s="1"/>
  <c r="J4281" i="1"/>
  <c r="K4281" i="1" s="1"/>
  <c r="J4341" i="1"/>
  <c r="K4341" i="1" s="1"/>
  <c r="J4413" i="1"/>
  <c r="K4413" i="1" s="1"/>
  <c r="J4581" i="1"/>
  <c r="K4581" i="1" s="1"/>
  <c r="J4653" i="1"/>
  <c r="K4653" i="1" s="1"/>
  <c r="J4713" i="1"/>
  <c r="K4713" i="1" s="1"/>
  <c r="J4773" i="1"/>
  <c r="K4773" i="1" s="1"/>
  <c r="J4821" i="1"/>
  <c r="K4821" i="1" s="1"/>
  <c r="J4881" i="1"/>
  <c r="K4881" i="1" s="1"/>
  <c r="J4941" i="1"/>
  <c r="K4941" i="1" s="1"/>
  <c r="J5013" i="1"/>
  <c r="K5013" i="1" s="1"/>
  <c r="J5253" i="1"/>
  <c r="K5253" i="1" s="1"/>
  <c r="J5385" i="1"/>
  <c r="K5385" i="1" s="1"/>
  <c r="J5433" i="1"/>
  <c r="K5433" i="1" s="1"/>
  <c r="J5493" i="1"/>
  <c r="K5493" i="1" s="1"/>
  <c r="J5565" i="1"/>
  <c r="K5565" i="1" s="1"/>
  <c r="J5625" i="1"/>
  <c r="K5625" i="1" s="1"/>
  <c r="J5685" i="1"/>
  <c r="K5685" i="1" s="1"/>
  <c r="J5841" i="1"/>
  <c r="K5841" i="1" s="1"/>
  <c r="J6069" i="1"/>
  <c r="K6069" i="1" s="1"/>
  <c r="J6129" i="1"/>
  <c r="K6129" i="1" s="1"/>
  <c r="J6201" i="1"/>
  <c r="K6201" i="1" s="1"/>
  <c r="J6321" i="1"/>
  <c r="K6321" i="1" s="1"/>
  <c r="J6369" i="1"/>
  <c r="K6369" i="1" s="1"/>
  <c r="J6525" i="1"/>
  <c r="K6525" i="1" s="1"/>
  <c r="J6585" i="1"/>
  <c r="K6585" i="1" s="1"/>
  <c r="J6741" i="1"/>
  <c r="K6741" i="1" s="1"/>
  <c r="J6801" i="1"/>
  <c r="K6801" i="1" s="1"/>
  <c r="J6873" i="1"/>
  <c r="K6873" i="1" s="1"/>
  <c r="J7149" i="1"/>
  <c r="K7149" i="1" s="1"/>
  <c r="J7317" i="1"/>
  <c r="K7317" i="1" s="1"/>
  <c r="J7461" i="1"/>
  <c r="K7461" i="1" s="1"/>
  <c r="J7521" i="1"/>
  <c r="K7521" i="1" s="1"/>
  <c r="J7581" i="1"/>
  <c r="K7581" i="1" s="1"/>
  <c r="J7701" i="1"/>
  <c r="K7701" i="1" s="1"/>
  <c r="J7761" i="1"/>
  <c r="K7761" i="1" s="1"/>
  <c r="J7809" i="1"/>
  <c r="K7809" i="1" s="1"/>
  <c r="J8013" i="1"/>
  <c r="K8013" i="1" s="1"/>
  <c r="J8073" i="1"/>
  <c r="K8073" i="1" s="1"/>
  <c r="J8133" i="1"/>
  <c r="K8133" i="1" s="1"/>
  <c r="J8181" i="1"/>
  <c r="K8181" i="1" s="1"/>
  <c r="J8661" i="1"/>
  <c r="K8661" i="1" s="1"/>
  <c r="J8733" i="1"/>
  <c r="K8733" i="1" s="1"/>
  <c r="J8937" i="1"/>
  <c r="K8937" i="1" s="1"/>
  <c r="J10317" i="1"/>
  <c r="K10317" i="1" s="1"/>
  <c r="J8600" i="1"/>
  <c r="K8600" i="1" s="1"/>
  <c r="J8529" i="1"/>
  <c r="K8529" i="1" s="1"/>
  <c r="J8049" i="1"/>
  <c r="K8049" i="1" s="1"/>
  <c r="J10" i="1"/>
  <c r="K10" i="1" s="1"/>
  <c r="J94" i="1"/>
  <c r="K94" i="1" s="1"/>
  <c r="J166" i="1"/>
  <c r="K166" i="1" s="1"/>
  <c r="J226" i="1"/>
  <c r="K226" i="1" s="1"/>
  <c r="J274" i="1"/>
  <c r="K274" i="1" s="1"/>
  <c r="J334" i="1"/>
  <c r="K334" i="1" s="1"/>
  <c r="J406" i="1"/>
  <c r="K406" i="1" s="1"/>
  <c r="J466" i="1"/>
  <c r="K466" i="1" s="1"/>
  <c r="J538" i="1"/>
  <c r="K538" i="1" s="1"/>
  <c r="J610" i="1"/>
  <c r="K610" i="1" s="1"/>
  <c r="J658" i="1"/>
  <c r="K658" i="1" s="1"/>
  <c r="J718" i="1"/>
  <c r="K718" i="1" s="1"/>
  <c r="J790" i="1"/>
  <c r="K790" i="1" s="1"/>
  <c r="J850" i="1"/>
  <c r="K850" i="1" s="1"/>
  <c r="J922" i="1"/>
  <c r="K922" i="1" s="1"/>
  <c r="J982" i="1"/>
  <c r="K982" i="1" s="1"/>
  <c r="J1054" i="1"/>
  <c r="K1054" i="1" s="1"/>
  <c r="J1114" i="1"/>
  <c r="K1114" i="1" s="1"/>
  <c r="J1186" i="1"/>
  <c r="K1186" i="1" s="1"/>
  <c r="J1222" i="1"/>
  <c r="K1222" i="1" s="1"/>
  <c r="J1282" i="1"/>
  <c r="K1282" i="1" s="1"/>
  <c r="J1354" i="1"/>
  <c r="K1354" i="1" s="1"/>
  <c r="J1426" i="1"/>
  <c r="K1426" i="1" s="1"/>
  <c r="J1510" i="1"/>
  <c r="K1510" i="1" s="1"/>
  <c r="J1594" i="1"/>
  <c r="K1594" i="1" s="1"/>
  <c r="J1666" i="1"/>
  <c r="K1666" i="1" s="1"/>
  <c r="J1726" i="1"/>
  <c r="K1726" i="1" s="1"/>
  <c r="J1882" i="1"/>
  <c r="K1882" i="1" s="1"/>
  <c r="J1954" i="1"/>
  <c r="K1954" i="1" s="1"/>
  <c r="J2206" i="1"/>
  <c r="K2206" i="1" s="1"/>
  <c r="J2266" i="1"/>
  <c r="K2266" i="1" s="1"/>
  <c r="J2530" i="1"/>
  <c r="K2530" i="1" s="1"/>
  <c r="J2590" i="1"/>
  <c r="K2590" i="1" s="1"/>
  <c r="J2662" i="1"/>
  <c r="K2662" i="1" s="1"/>
  <c r="J2722" i="1"/>
  <c r="K2722" i="1" s="1"/>
  <c r="J2782" i="1"/>
  <c r="K2782" i="1" s="1"/>
  <c r="J2854" i="1"/>
  <c r="K2854" i="1" s="1"/>
  <c r="J2890" i="1"/>
  <c r="K2890" i="1" s="1"/>
  <c r="J2962" i="1"/>
  <c r="K2962" i="1" s="1"/>
  <c r="J3022" i="1"/>
  <c r="K3022" i="1" s="1"/>
  <c r="J3070" i="1"/>
  <c r="K3070" i="1" s="1"/>
  <c r="J3130" i="1"/>
  <c r="K3130" i="1" s="1"/>
  <c r="J3190" i="1"/>
  <c r="K3190" i="1" s="1"/>
  <c r="J3250" i="1"/>
  <c r="K3250" i="1" s="1"/>
  <c r="J3310" i="1"/>
  <c r="K3310" i="1" s="1"/>
  <c r="J3358" i="1"/>
  <c r="K3358" i="1" s="1"/>
  <c r="J3418" i="1"/>
  <c r="K3418" i="1" s="1"/>
  <c r="J3466" i="1"/>
  <c r="K3466" i="1" s="1"/>
  <c r="J3526" i="1"/>
  <c r="K3526" i="1" s="1"/>
  <c r="J3658" i="1"/>
  <c r="K3658" i="1" s="1"/>
  <c r="J3742" i="1"/>
  <c r="K3742" i="1" s="1"/>
  <c r="J3790" i="1"/>
  <c r="K3790" i="1" s="1"/>
  <c r="J3838" i="1"/>
  <c r="K3838" i="1" s="1"/>
  <c r="J3910" i="1"/>
  <c r="K3910" i="1" s="1"/>
  <c r="J3970" i="1"/>
  <c r="K3970" i="1" s="1"/>
  <c r="J4018" i="1"/>
  <c r="K4018" i="1" s="1"/>
  <c r="J4078" i="1"/>
  <c r="K4078" i="1" s="1"/>
  <c r="J4138" i="1"/>
  <c r="K4138" i="1" s="1"/>
  <c r="J4210" i="1"/>
  <c r="K4210" i="1" s="1"/>
  <c r="J4378" i="1"/>
  <c r="K4378" i="1" s="1"/>
  <c r="J4438" i="1"/>
  <c r="K4438" i="1" s="1"/>
  <c r="J4570" i="1"/>
  <c r="K4570" i="1" s="1"/>
  <c r="J4630" i="1"/>
  <c r="K4630" i="1" s="1"/>
  <c r="J4690" i="1"/>
  <c r="K4690" i="1" s="1"/>
  <c r="J4822" i="1"/>
  <c r="K4822" i="1" s="1"/>
  <c r="J4858" i="1"/>
  <c r="K4858" i="1" s="1"/>
  <c r="J4918" i="1"/>
  <c r="K4918" i="1" s="1"/>
  <c r="J4990" i="1"/>
  <c r="K4990" i="1" s="1"/>
  <c r="J5026" i="1"/>
  <c r="K5026" i="1" s="1"/>
  <c r="J5074" i="1"/>
  <c r="K5074" i="1" s="1"/>
  <c r="J5146" i="1"/>
  <c r="K5146" i="1" s="1"/>
  <c r="J5194" i="1"/>
  <c r="K5194" i="1" s="1"/>
  <c r="J5266" i="1"/>
  <c r="K5266" i="1" s="1"/>
  <c r="J5326" i="1"/>
  <c r="K5326" i="1" s="1"/>
  <c r="J5458" i="1"/>
  <c r="K5458" i="1" s="1"/>
  <c r="J5602" i="1"/>
  <c r="K5602" i="1" s="1"/>
  <c r="J5662" i="1"/>
  <c r="K5662" i="1" s="1"/>
  <c r="J5722" i="1"/>
  <c r="K5722" i="1" s="1"/>
  <c r="J5794" i="1"/>
  <c r="K5794" i="1" s="1"/>
  <c r="J5854" i="1"/>
  <c r="K5854" i="1" s="1"/>
  <c r="J6010" i="1"/>
  <c r="K6010" i="1" s="1"/>
  <c r="J6142" i="1"/>
  <c r="K6142" i="1" s="1"/>
  <c r="J6214" i="1"/>
  <c r="K6214" i="1" s="1"/>
  <c r="J6262" i="1"/>
  <c r="K6262" i="1" s="1"/>
  <c r="J6310" i="1"/>
  <c r="K6310" i="1" s="1"/>
  <c r="J6358" i="1"/>
  <c r="K6358" i="1" s="1"/>
  <c r="J6418" i="1"/>
  <c r="K6418" i="1" s="1"/>
  <c r="J6838" i="1"/>
  <c r="K6838" i="1" s="1"/>
  <c r="J7030" i="1"/>
  <c r="K7030" i="1" s="1"/>
  <c r="J7090" i="1"/>
  <c r="K7090" i="1" s="1"/>
  <c r="J7138" i="1"/>
  <c r="K7138" i="1" s="1"/>
  <c r="J7186" i="1"/>
  <c r="K7186" i="1" s="1"/>
  <c r="J7234" i="1"/>
  <c r="K7234" i="1" s="1"/>
  <c r="J7282" i="1"/>
  <c r="K7282" i="1" s="1"/>
  <c r="J7330" i="1"/>
  <c r="K7330" i="1" s="1"/>
  <c r="J7414" i="1"/>
  <c r="K7414" i="1" s="1"/>
  <c r="J7594" i="1"/>
  <c r="K7594" i="1" s="1"/>
  <c r="J7630" i="1"/>
  <c r="K7630" i="1" s="1"/>
  <c r="J7690" i="1"/>
  <c r="K7690" i="1" s="1"/>
  <c r="J7738" i="1"/>
  <c r="K7738" i="1" s="1"/>
  <c r="J7786" i="1"/>
  <c r="K7786" i="1" s="1"/>
  <c r="J7870" i="1"/>
  <c r="K7870" i="1" s="1"/>
  <c r="J8038" i="1"/>
  <c r="K8038" i="1" s="1"/>
  <c r="J8098" i="1"/>
  <c r="K8098" i="1" s="1"/>
  <c r="J8146" i="1"/>
  <c r="K8146" i="1" s="1"/>
  <c r="J8326" i="1"/>
  <c r="K8326" i="1" s="1"/>
  <c r="J8530" i="1"/>
  <c r="K8530" i="1" s="1"/>
  <c r="J8590" i="1"/>
  <c r="K8590" i="1" s="1"/>
  <c r="J8650" i="1"/>
  <c r="K8650" i="1" s="1"/>
  <c r="J8782" i="1"/>
  <c r="K8782" i="1" s="1"/>
  <c r="J8842" i="1"/>
  <c r="K8842" i="1" s="1"/>
  <c r="J8902" i="1"/>
  <c r="K8902" i="1" s="1"/>
  <c r="J8962" i="1"/>
  <c r="K8962" i="1" s="1"/>
  <c r="J9034" i="1"/>
  <c r="K9034" i="1" s="1"/>
  <c r="J9082" i="1"/>
  <c r="K9082" i="1" s="1"/>
  <c r="J9238" i="1"/>
  <c r="K9238" i="1" s="1"/>
  <c r="J9081" i="1"/>
  <c r="K9081" i="1" s="1"/>
  <c r="J8995" i="1"/>
  <c r="K8995" i="1" s="1"/>
  <c r="J8158" i="1"/>
  <c r="K8158" i="1" s="1"/>
  <c r="J8048" i="1"/>
  <c r="K8048" i="1" s="1"/>
  <c r="J7628" i="1"/>
  <c r="K7628" i="1" s="1"/>
  <c r="J23" i="1"/>
  <c r="K23" i="1" s="1"/>
  <c r="J83" i="1"/>
  <c r="K83" i="1" s="1"/>
  <c r="J155" i="1"/>
  <c r="K155" i="1" s="1"/>
  <c r="J215" i="1"/>
  <c r="K215" i="1" s="1"/>
  <c r="J275" i="1"/>
  <c r="K275" i="1" s="1"/>
  <c r="J347" i="1"/>
  <c r="K347" i="1" s="1"/>
  <c r="J419" i="1"/>
  <c r="K419" i="1" s="1"/>
  <c r="J479" i="1"/>
  <c r="K479" i="1" s="1"/>
  <c r="J551" i="1"/>
  <c r="K551" i="1" s="1"/>
  <c r="J611" i="1"/>
  <c r="K611" i="1" s="1"/>
  <c r="J671" i="1"/>
  <c r="K671" i="1" s="1"/>
  <c r="J743" i="1"/>
  <c r="K743" i="1" s="1"/>
  <c r="J803" i="1"/>
  <c r="K803" i="1" s="1"/>
  <c r="J875" i="1"/>
  <c r="K875" i="1" s="1"/>
  <c r="J935" i="1"/>
  <c r="K935" i="1" s="1"/>
  <c r="J1055" i="1"/>
  <c r="K1055" i="1" s="1"/>
  <c r="J1127" i="1"/>
  <c r="K1127" i="1" s="1"/>
  <c r="J1199" i="1"/>
  <c r="K1199" i="1" s="1"/>
  <c r="J1259" i="1"/>
  <c r="K1259" i="1" s="1"/>
  <c r="J1331" i="1"/>
  <c r="K1331" i="1" s="1"/>
  <c r="J1391" i="1"/>
  <c r="K1391" i="1" s="1"/>
  <c r="J1463" i="1"/>
  <c r="K1463" i="1" s="1"/>
  <c r="J1535" i="1"/>
  <c r="K1535" i="1" s="1"/>
  <c r="J1631" i="1"/>
  <c r="K1631" i="1" s="1"/>
  <c r="J1703" i="1"/>
  <c r="K1703" i="1" s="1"/>
  <c r="J1787" i="1"/>
  <c r="K1787" i="1" s="1"/>
  <c r="J1859" i="1"/>
  <c r="K1859" i="1" s="1"/>
  <c r="J1907" i="1"/>
  <c r="K1907" i="1" s="1"/>
  <c r="J1967" i="1"/>
  <c r="K1967" i="1" s="1"/>
  <c r="J2027" i="1"/>
  <c r="K2027" i="1" s="1"/>
  <c r="J2087" i="1"/>
  <c r="K2087" i="1" s="1"/>
  <c r="J2135" i="1"/>
  <c r="K2135" i="1" s="1"/>
  <c r="J2195" i="1"/>
  <c r="K2195" i="1" s="1"/>
  <c r="J2279" i="1"/>
  <c r="K2279" i="1" s="1"/>
  <c r="J2339" i="1"/>
  <c r="K2339" i="1" s="1"/>
  <c r="J2411" i="1"/>
  <c r="K2411" i="1" s="1"/>
  <c r="J2567" i="1"/>
  <c r="K2567" i="1" s="1"/>
  <c r="J2627" i="1"/>
  <c r="K2627" i="1" s="1"/>
  <c r="J2795" i="1"/>
  <c r="K2795" i="1" s="1"/>
  <c r="J2939" i="1"/>
  <c r="K2939" i="1" s="1"/>
  <c r="J2999" i="1"/>
  <c r="K2999" i="1" s="1"/>
  <c r="J3071" i="1"/>
  <c r="K3071" i="1" s="1"/>
  <c r="J3131" i="1"/>
  <c r="K3131" i="1" s="1"/>
  <c r="J3191" i="1"/>
  <c r="K3191" i="1" s="1"/>
  <c r="J3275" i="1"/>
  <c r="K3275" i="1" s="1"/>
  <c r="J3335" i="1"/>
  <c r="K3335" i="1" s="1"/>
  <c r="J3407" i="1"/>
  <c r="K3407" i="1" s="1"/>
  <c r="J3479" i="1"/>
  <c r="K3479" i="1" s="1"/>
  <c r="J3539" i="1"/>
  <c r="K3539" i="1" s="1"/>
  <c r="J3599" i="1"/>
  <c r="K3599" i="1" s="1"/>
  <c r="J3743" i="1"/>
  <c r="K3743" i="1" s="1"/>
  <c r="J3791" i="1"/>
  <c r="K3791" i="1" s="1"/>
  <c r="J3947" i="1"/>
  <c r="K3947" i="1" s="1"/>
  <c r="J4007" i="1"/>
  <c r="K4007" i="1" s="1"/>
  <c r="J4043" i="1"/>
  <c r="K4043" i="1" s="1"/>
  <c r="J4103" i="1"/>
  <c r="K4103" i="1" s="1"/>
  <c r="J4199" i="1"/>
  <c r="K4199" i="1" s="1"/>
  <c r="J4283" i="1"/>
  <c r="K4283" i="1" s="1"/>
  <c r="J4343" i="1"/>
  <c r="K4343" i="1" s="1"/>
  <c r="J4379" i="1"/>
  <c r="K4379" i="1" s="1"/>
  <c r="J4451" i="1"/>
  <c r="K4451" i="1" s="1"/>
  <c r="J4511" i="1"/>
  <c r="K4511" i="1" s="1"/>
  <c r="J4571" i="1"/>
  <c r="K4571" i="1" s="1"/>
  <c r="J4631" i="1"/>
  <c r="K4631" i="1" s="1"/>
  <c r="J4715" i="1"/>
  <c r="K4715" i="1" s="1"/>
  <c r="J4775" i="1"/>
  <c r="K4775" i="1" s="1"/>
  <c r="J4823" i="1"/>
  <c r="K4823" i="1" s="1"/>
  <c r="J4883" i="1"/>
  <c r="K4883" i="1" s="1"/>
  <c r="J5015" i="1"/>
  <c r="K5015" i="1" s="1"/>
  <c r="J5075" i="1"/>
  <c r="K5075" i="1" s="1"/>
  <c r="J5135" i="1"/>
  <c r="K5135" i="1" s="1"/>
  <c r="J5207" i="1"/>
  <c r="K5207" i="1" s="1"/>
  <c r="J5303" i="1"/>
  <c r="K5303" i="1" s="1"/>
  <c r="J5423" i="1"/>
  <c r="K5423" i="1" s="1"/>
  <c r="J6023" i="1"/>
  <c r="K6023" i="1" s="1"/>
  <c r="J6059" i="1"/>
  <c r="K6059" i="1" s="1"/>
  <c r="J6119" i="1"/>
  <c r="K6119" i="1" s="1"/>
  <c r="J6155" i="1"/>
  <c r="K6155" i="1" s="1"/>
  <c r="J6203" i="1"/>
  <c r="K6203" i="1" s="1"/>
  <c r="J6419" i="1"/>
  <c r="K6419" i="1" s="1"/>
  <c r="J6503" i="1"/>
  <c r="K6503" i="1" s="1"/>
  <c r="J6551" i="1"/>
  <c r="K6551" i="1" s="1"/>
  <c r="J6611" i="1"/>
  <c r="K6611" i="1" s="1"/>
  <c r="J6647" i="1"/>
  <c r="K6647" i="1" s="1"/>
  <c r="J6707" i="1"/>
  <c r="K6707" i="1" s="1"/>
  <c r="J6755" i="1"/>
  <c r="K6755" i="1" s="1"/>
  <c r="J6803" i="1"/>
  <c r="K6803" i="1" s="1"/>
  <c r="J6863" i="1"/>
  <c r="K6863" i="1" s="1"/>
  <c r="J6923" i="1"/>
  <c r="K6923" i="1" s="1"/>
  <c r="J6959" i="1"/>
  <c r="K6959" i="1" s="1"/>
  <c r="J7007" i="1"/>
  <c r="K7007" i="1" s="1"/>
  <c r="J7043" i="1"/>
  <c r="K7043" i="1" s="1"/>
  <c r="J7115" i="1"/>
  <c r="K7115" i="1" s="1"/>
  <c r="J7307" i="1"/>
  <c r="K7307" i="1" s="1"/>
  <c r="J7463" i="1"/>
  <c r="K7463" i="1" s="1"/>
  <c r="J7499" i="1"/>
  <c r="K7499" i="1" s="1"/>
  <c r="J7547" i="1"/>
  <c r="K7547" i="1" s="1"/>
  <c r="J7607" i="1"/>
  <c r="K7607" i="1" s="1"/>
  <c r="J7775" i="1"/>
  <c r="K7775" i="1" s="1"/>
  <c r="J7823" i="1"/>
  <c r="K7823" i="1" s="1"/>
  <c r="J7955" i="1"/>
  <c r="K7955" i="1" s="1"/>
  <c r="J8039" i="1"/>
  <c r="K8039" i="1" s="1"/>
  <c r="J8099" i="1"/>
  <c r="K8099" i="1" s="1"/>
  <c r="J8135" i="1"/>
  <c r="K8135" i="1" s="1"/>
  <c r="J8183" i="1"/>
  <c r="K8183" i="1" s="1"/>
  <c r="J8267" i="1"/>
  <c r="K8267" i="1" s="1"/>
  <c r="J8327" i="1"/>
  <c r="K8327" i="1" s="1"/>
  <c r="J8351" i="1"/>
  <c r="K8351" i="1" s="1"/>
  <c r="J8435" i="1"/>
  <c r="K8435" i="1" s="1"/>
  <c r="J8495" i="1"/>
  <c r="K8495" i="1" s="1"/>
  <c r="J8531" i="1"/>
  <c r="K8531" i="1" s="1"/>
  <c r="J8591" i="1"/>
  <c r="K8591" i="1" s="1"/>
  <c r="J8639" i="1"/>
  <c r="K8639" i="1" s="1"/>
  <c r="J8675" i="1"/>
  <c r="K8675" i="1" s="1"/>
  <c r="J8735" i="1"/>
  <c r="K8735" i="1" s="1"/>
  <c r="J8771" i="1"/>
  <c r="K8771" i="1" s="1"/>
  <c r="J8831" i="1"/>
  <c r="K8831" i="1" s="1"/>
  <c r="J8987" i="1"/>
  <c r="K8987" i="1" s="1"/>
  <c r="J9047" i="1"/>
  <c r="K9047" i="1" s="1"/>
  <c r="J10259" i="1"/>
  <c r="K10259" i="1" s="1"/>
  <c r="J10211" i="1"/>
  <c r="K10211" i="1" s="1"/>
  <c r="J10163" i="1"/>
  <c r="K10163" i="1" s="1"/>
  <c r="J10115" i="1"/>
  <c r="K10115" i="1" s="1"/>
  <c r="J10067" i="1"/>
  <c r="K10067" i="1" s="1"/>
  <c r="J9080" i="1"/>
  <c r="K9080" i="1" s="1"/>
  <c r="J10331" i="1"/>
  <c r="K10331" i="1" s="1"/>
  <c r="J10283" i="1"/>
  <c r="K10283" i="1" s="1"/>
  <c r="J10235" i="1"/>
  <c r="K10235" i="1" s="1"/>
  <c r="J10187" i="1"/>
  <c r="K10187" i="1" s="1"/>
  <c r="J10139" i="1"/>
  <c r="K10139" i="1" s="1"/>
  <c r="J10091" i="1"/>
  <c r="K10091" i="1" s="1"/>
  <c r="J10043" i="1"/>
  <c r="K10043" i="1" s="1"/>
  <c r="J9995" i="1"/>
  <c r="K9995" i="1" s="1"/>
  <c r="J9117" i="1"/>
  <c r="K9117" i="1" s="1"/>
  <c r="J8985" i="1"/>
  <c r="K8985" i="1" s="1"/>
  <c r="J8783" i="1"/>
  <c r="K8783" i="1" s="1"/>
  <c r="J8767" i="1"/>
  <c r="K8767" i="1" s="1"/>
  <c r="J8699" i="1"/>
  <c r="K8699" i="1" s="1"/>
  <c r="J8684" i="1"/>
  <c r="K8684" i="1" s="1"/>
  <c r="J8625" i="1"/>
  <c r="K8625" i="1" s="1"/>
  <c r="J8552" i="1"/>
  <c r="K8552" i="1" s="1"/>
  <c r="J8456" i="1"/>
  <c r="K8456" i="1" s="1"/>
  <c r="J8398" i="1"/>
  <c r="K8398" i="1" s="1"/>
  <c r="J8315" i="1"/>
  <c r="K8315" i="1" s="1"/>
  <c r="J8087" i="1"/>
  <c r="K8087" i="1" s="1"/>
  <c r="J8036" i="1"/>
  <c r="K8036" i="1" s="1"/>
  <c r="J7822" i="1"/>
  <c r="K7822" i="1" s="1"/>
  <c r="J7667" i="1"/>
  <c r="K7667" i="1" s="1"/>
  <c r="J7653" i="1"/>
  <c r="K7653" i="1" s="1"/>
  <c r="J7582" i="1"/>
  <c r="K7582" i="1" s="1"/>
  <c r="J7523" i="1"/>
  <c r="K7523" i="1" s="1"/>
  <c r="J7294" i="1"/>
  <c r="K7294" i="1" s="1"/>
  <c r="J7150" i="1"/>
  <c r="K7150" i="1" s="1"/>
  <c r="J6920" i="1"/>
  <c r="K6920" i="1" s="1"/>
  <c r="J6815" i="1"/>
  <c r="K6815" i="1" s="1"/>
  <c r="J6536" i="1"/>
  <c r="K6536" i="1" s="1"/>
  <c r="J6082" i="1"/>
  <c r="K6082" i="1" s="1"/>
  <c r="J5950" i="1"/>
  <c r="K5950" i="1" s="1"/>
  <c r="J5555" i="1"/>
  <c r="K5555" i="1" s="1"/>
  <c r="J5530" i="1"/>
  <c r="K5530" i="1" s="1"/>
  <c r="J5339" i="1"/>
  <c r="K5339" i="1" s="1"/>
  <c r="J5110" i="1"/>
  <c r="K5110" i="1" s="1"/>
  <c r="J4619" i="1"/>
  <c r="K4619" i="1" s="1"/>
  <c r="J3788" i="1"/>
  <c r="K3788" i="1" s="1"/>
  <c r="J3766" i="1"/>
  <c r="K3766" i="1" s="1"/>
  <c r="J3670" i="1"/>
  <c r="K3670" i="1" s="1"/>
  <c r="J3322" i="1"/>
  <c r="K3322" i="1" s="1"/>
  <c r="J3226" i="1"/>
  <c r="K3226" i="1" s="1"/>
  <c r="J2879" i="1"/>
  <c r="K2879" i="1" s="1"/>
  <c r="J2147" i="1"/>
  <c r="K2147" i="1" s="1"/>
  <c r="J60" i="1"/>
  <c r="K60" i="1" s="1"/>
  <c r="J132" i="1"/>
  <c r="K132" i="1" s="1"/>
  <c r="J168" i="1"/>
  <c r="K168" i="1" s="1"/>
  <c r="J264" i="1"/>
  <c r="K264" i="1" s="1"/>
  <c r="J420" i="1"/>
  <c r="K420" i="1" s="1"/>
  <c r="J468" i="1"/>
  <c r="K468" i="1" s="1"/>
  <c r="J516" i="1"/>
  <c r="K516" i="1" s="1"/>
  <c r="J564" i="1"/>
  <c r="K564" i="1" s="1"/>
  <c r="J600" i="1"/>
  <c r="K600" i="1" s="1"/>
  <c r="J648" i="1"/>
  <c r="K648" i="1" s="1"/>
  <c r="J696" i="1"/>
  <c r="K696" i="1" s="1"/>
  <c r="J828" i="1"/>
  <c r="K828" i="1" s="1"/>
  <c r="J900" i="1"/>
  <c r="K900" i="1" s="1"/>
  <c r="J960" i="1"/>
  <c r="K960" i="1" s="1"/>
  <c r="J1008" i="1"/>
  <c r="K1008" i="1" s="1"/>
  <c r="J1056" i="1"/>
  <c r="K1056" i="1" s="1"/>
  <c r="J1116" i="1"/>
  <c r="K1116" i="1" s="1"/>
  <c r="J1164" i="1"/>
  <c r="K1164" i="1" s="1"/>
  <c r="J1236" i="1"/>
  <c r="K1236" i="1" s="1"/>
  <c r="J1284" i="1"/>
  <c r="K1284" i="1" s="1"/>
  <c r="J1332" i="1"/>
  <c r="K1332" i="1" s="1"/>
  <c r="J1380" i="1"/>
  <c r="K1380" i="1" s="1"/>
  <c r="J1440" i="1"/>
  <c r="K1440" i="1" s="1"/>
  <c r="J1476" i="1"/>
  <c r="K1476" i="1" s="1"/>
  <c r="J1524" i="1"/>
  <c r="K1524" i="1" s="1"/>
  <c r="J1584" i="1"/>
  <c r="K1584" i="1" s="1"/>
  <c r="J1632" i="1"/>
  <c r="K1632" i="1" s="1"/>
  <c r="J1668" i="1"/>
  <c r="K1668" i="1" s="1"/>
  <c r="J1728" i="1"/>
  <c r="K1728" i="1" s="1"/>
  <c r="J1776" i="1"/>
  <c r="K1776" i="1" s="1"/>
  <c r="J1812" i="1"/>
  <c r="K1812" i="1" s="1"/>
  <c r="J1860" i="1"/>
  <c r="K1860" i="1" s="1"/>
  <c r="J1896" i="1"/>
  <c r="K1896" i="1" s="1"/>
  <c r="J1932" i="1"/>
  <c r="K1932" i="1" s="1"/>
  <c r="J1980" i="1"/>
  <c r="K1980" i="1" s="1"/>
  <c r="J2028" i="1"/>
  <c r="K2028" i="1" s="1"/>
  <c r="J2076" i="1"/>
  <c r="K2076" i="1" s="1"/>
  <c r="J2136" i="1"/>
  <c r="K2136" i="1" s="1"/>
  <c r="J2184" i="1"/>
  <c r="K2184" i="1" s="1"/>
  <c r="J2232" i="1"/>
  <c r="K2232" i="1" s="1"/>
  <c r="J2280" i="1"/>
  <c r="K2280" i="1" s="1"/>
  <c r="J2340" i="1"/>
  <c r="K2340" i="1" s="1"/>
  <c r="J2376" i="1"/>
  <c r="K2376" i="1" s="1"/>
  <c r="J2496" i="1"/>
  <c r="K2496" i="1" s="1"/>
  <c r="J2520" i="1"/>
  <c r="K2520" i="1" s="1"/>
  <c r="J2568" i="1"/>
  <c r="K2568" i="1" s="1"/>
  <c r="J2700" i="1"/>
  <c r="K2700" i="1" s="1"/>
  <c r="J2892" i="1"/>
  <c r="K2892" i="1" s="1"/>
  <c r="J2940" i="1"/>
  <c r="K2940" i="1" s="1"/>
  <c r="J3108" i="1"/>
  <c r="K3108" i="1" s="1"/>
  <c r="J3156" i="1"/>
  <c r="K3156" i="1" s="1"/>
  <c r="J3180" i="1"/>
  <c r="K3180" i="1" s="1"/>
  <c r="J3300" i="1"/>
  <c r="K3300" i="1" s="1"/>
  <c r="J3324" i="1"/>
  <c r="K3324" i="1" s="1"/>
  <c r="J3576" i="1"/>
  <c r="K3576" i="1" s="1"/>
  <c r="J3876" i="1"/>
  <c r="K3876" i="1" s="1"/>
  <c r="J3936" i="1"/>
  <c r="K3936" i="1" s="1"/>
  <c r="J4032" i="1"/>
  <c r="K4032" i="1" s="1"/>
  <c r="J4080" i="1"/>
  <c r="K4080" i="1" s="1"/>
  <c r="J4236" i="1"/>
  <c r="K4236" i="1" s="1"/>
  <c r="J4464" i="1"/>
  <c r="K4464" i="1" s="1"/>
  <c r="J4512" i="1"/>
  <c r="K4512" i="1" s="1"/>
  <c r="J4884" i="1"/>
  <c r="K4884" i="1" s="1"/>
  <c r="J5160" i="1"/>
  <c r="K5160" i="1" s="1"/>
  <c r="J5196" i="1"/>
  <c r="K5196" i="1" s="1"/>
  <c r="J5244" i="1"/>
  <c r="K5244" i="1" s="1"/>
  <c r="J5328" i="1"/>
  <c r="K5328" i="1" s="1"/>
  <c r="J5376" i="1"/>
  <c r="K5376" i="1" s="1"/>
  <c r="J5592" i="1"/>
  <c r="K5592" i="1" s="1"/>
  <c r="J5628" i="1"/>
  <c r="K5628" i="1" s="1"/>
  <c r="J5736" i="1"/>
  <c r="K5736" i="1" s="1"/>
  <c r="J5772" i="1"/>
  <c r="K5772" i="1" s="1"/>
  <c r="J5808" i="1"/>
  <c r="K5808" i="1" s="1"/>
  <c r="J5856" i="1"/>
  <c r="K5856" i="1" s="1"/>
  <c r="J5916" i="1"/>
  <c r="K5916" i="1" s="1"/>
  <c r="J6036" i="1"/>
  <c r="K6036" i="1" s="1"/>
  <c r="J6216" i="1"/>
  <c r="K6216" i="1" s="1"/>
  <c r="J6432" i="1"/>
  <c r="K6432" i="1" s="1"/>
  <c r="J6528" i="1"/>
  <c r="K6528" i="1" s="1"/>
  <c r="J6552" i="1"/>
  <c r="K6552" i="1" s="1"/>
  <c r="J6612" i="1"/>
  <c r="K6612" i="1" s="1"/>
  <c r="J6732" i="1"/>
  <c r="K6732" i="1" s="1"/>
  <c r="J6756" i="1"/>
  <c r="K6756" i="1" s="1"/>
  <c r="J6852" i="1"/>
  <c r="K6852" i="1" s="1"/>
  <c r="J6936" i="1"/>
  <c r="K6936" i="1" s="1"/>
  <c r="J7032" i="1"/>
  <c r="K7032" i="1" s="1"/>
  <c r="J7128" i="1"/>
  <c r="K7128" i="1" s="1"/>
  <c r="J7152" i="1"/>
  <c r="K7152" i="1" s="1"/>
  <c r="J7212" i="1"/>
  <c r="K7212" i="1" s="1"/>
  <c r="J7236" i="1"/>
  <c r="K7236" i="1" s="1"/>
  <c r="J7908" i="1"/>
  <c r="K7908" i="1" s="1"/>
  <c r="J8160" i="1"/>
  <c r="K8160" i="1" s="1"/>
  <c r="J8196" i="1"/>
  <c r="K8196" i="1" s="1"/>
  <c r="J8268" i="1"/>
  <c r="K8268" i="1" s="1"/>
  <c r="J8340" i="1"/>
  <c r="K8340" i="1" s="1"/>
  <c r="J8484" i="1"/>
  <c r="K8484" i="1" s="1"/>
  <c r="J8628" i="1"/>
  <c r="K8628" i="1" s="1"/>
  <c r="J8664" i="1"/>
  <c r="K8664" i="1" s="1"/>
  <c r="J8772" i="1"/>
  <c r="K8772" i="1" s="1"/>
  <c r="J8916" i="1"/>
  <c r="K8916" i="1" s="1"/>
  <c r="J9060" i="1"/>
  <c r="K9060" i="1" s="1"/>
  <c r="J8940" i="1"/>
  <c r="K8940" i="1" s="1"/>
  <c r="J8856" i="1"/>
  <c r="K8856" i="1" s="1"/>
  <c r="J8652" i="1"/>
  <c r="K8652" i="1" s="1"/>
  <c r="J8508" i="1"/>
  <c r="K8508" i="1" s="1"/>
  <c r="J8436" i="1"/>
  <c r="K8436" i="1" s="1"/>
  <c r="J8184" i="1"/>
  <c r="K8184" i="1" s="1"/>
  <c r="J8124" i="1"/>
  <c r="K8124" i="1" s="1"/>
  <c r="J7788" i="1"/>
  <c r="K7788" i="1" s="1"/>
  <c r="J7716" i="1"/>
  <c r="K7716" i="1" s="1"/>
  <c r="J7548" i="1"/>
  <c r="K7548" i="1" s="1"/>
  <c r="J7464" i="1"/>
  <c r="K7464" i="1" s="1"/>
  <c r="J7392" i="1"/>
  <c r="K7392" i="1" s="1"/>
  <c r="J7272" i="1"/>
  <c r="K7272" i="1" s="1"/>
  <c r="J7104" i="1"/>
  <c r="K7104" i="1" s="1"/>
  <c r="J6864" i="1"/>
  <c r="K6864" i="1" s="1"/>
  <c r="J6386" i="1"/>
  <c r="K6386" i="1" s="1"/>
  <c r="J6300" i="1"/>
  <c r="K6300" i="1" s="1"/>
  <c r="J6230" i="1"/>
  <c r="K6230" i="1" s="1"/>
  <c r="J6192" i="1"/>
  <c r="K6192" i="1" s="1"/>
  <c r="J6120" i="1"/>
  <c r="K6120" i="1" s="1"/>
  <c r="J5700" i="1"/>
  <c r="K5700" i="1" s="1"/>
  <c r="J5666" i="1"/>
  <c r="K5666" i="1" s="1"/>
  <c r="J5450" i="1"/>
  <c r="K5450" i="1" s="1"/>
  <c r="J5220" i="1"/>
  <c r="K5220" i="1" s="1"/>
  <c r="J4598" i="1"/>
  <c r="K4598" i="1" s="1"/>
  <c r="J4536" i="1"/>
  <c r="K4536" i="1" s="1"/>
  <c r="J4418" i="1"/>
  <c r="K4418" i="1" s="1"/>
  <c r="J4344" i="1"/>
  <c r="K4344" i="1" s="1"/>
  <c r="J4284" i="1"/>
  <c r="K4284" i="1" s="1"/>
  <c r="J4262" i="1"/>
  <c r="K4262" i="1" s="1"/>
  <c r="J4128" i="1"/>
  <c r="K4128" i="1" s="1"/>
  <c r="J3972" i="1"/>
  <c r="K3972" i="1" s="1"/>
  <c r="J3938" i="1"/>
  <c r="K3938" i="1" s="1"/>
  <c r="J3722" i="1"/>
  <c r="K3722" i="1" s="1"/>
  <c r="J3492" i="1"/>
  <c r="K3492" i="1" s="1"/>
  <c r="J3012" i="1"/>
  <c r="K3012" i="1" s="1"/>
  <c r="J2532" i="1"/>
  <c r="K2532" i="1" s="1"/>
  <c r="J2220" i="1"/>
  <c r="K2220" i="1" s="1"/>
  <c r="J1790" i="1"/>
  <c r="K1790" i="1" s="1"/>
  <c r="J638" i="1"/>
  <c r="K638" i="1" s="1"/>
  <c r="J156" i="1"/>
  <c r="K156" i="1" s="1"/>
  <c r="J8964" i="1"/>
  <c r="K8964" i="1" s="1"/>
  <c r="J7812" i="1"/>
  <c r="K7812" i="1" s="1"/>
  <c r="J7416" i="1"/>
  <c r="K7416" i="1" s="1"/>
  <c r="J7320" i="1"/>
  <c r="K7320" i="1" s="1"/>
  <c r="J7284" i="1"/>
  <c r="K7284" i="1" s="1"/>
  <c r="J7224" i="1"/>
  <c r="K7224" i="1" s="1"/>
  <c r="J7008" i="1"/>
  <c r="K7008" i="1" s="1"/>
  <c r="J6876" i="1"/>
  <c r="K6876" i="1" s="1"/>
  <c r="J6578" i="1"/>
  <c r="K6578" i="1" s="1"/>
  <c r="J6506" i="1"/>
  <c r="K6506" i="1" s="1"/>
  <c r="J6456" i="1"/>
  <c r="K6456" i="1" s="1"/>
  <c r="J6398" i="1"/>
  <c r="K6398" i="1" s="1"/>
  <c r="J6384" i="1"/>
  <c r="K6384" i="1" s="1"/>
  <c r="J6338" i="1"/>
  <c r="K6338" i="1" s="1"/>
  <c r="J6228" i="1"/>
  <c r="K6228" i="1" s="1"/>
  <c r="J6072" i="1"/>
  <c r="K6072" i="1" s="1"/>
  <c r="J5978" i="1"/>
  <c r="K5978" i="1" s="1"/>
  <c r="J5738" i="1"/>
  <c r="K5738" i="1" s="1"/>
  <c r="J5508" i="1"/>
  <c r="K5508" i="1" s="1"/>
  <c r="J4886" i="1"/>
  <c r="K4886" i="1" s="1"/>
  <c r="J4824" i="1"/>
  <c r="K4824" i="1" s="1"/>
  <c r="J4706" i="1"/>
  <c r="K4706" i="1" s="1"/>
  <c r="J4632" i="1"/>
  <c r="K4632" i="1" s="1"/>
  <c r="J4572" i="1"/>
  <c r="K4572" i="1" s="1"/>
  <c r="J4550" i="1"/>
  <c r="K4550" i="1" s="1"/>
  <c r="J4416" i="1"/>
  <c r="K4416" i="1" s="1"/>
  <c r="J4260" i="1"/>
  <c r="K4260" i="1" s="1"/>
  <c r="J4226" i="1"/>
  <c r="K4226" i="1" s="1"/>
  <c r="J4010" i="1"/>
  <c r="K4010" i="1" s="1"/>
  <c r="J3780" i="1"/>
  <c r="K3780" i="1" s="1"/>
  <c r="J3084" i="1"/>
  <c r="K3084" i="1" s="1"/>
  <c r="J2724" i="1"/>
  <c r="K2724" i="1" s="1"/>
  <c r="J2460" i="1"/>
  <c r="K2460" i="1" s="1"/>
  <c r="J2316" i="1"/>
  <c r="K2316" i="1" s="1"/>
  <c r="J1370" i="1"/>
  <c r="K1370" i="1" s="1"/>
  <c r="J456" i="1"/>
  <c r="K456" i="1" s="1"/>
  <c r="J398" i="1"/>
  <c r="K398" i="1" s="1"/>
  <c r="J216" i="1"/>
  <c r="K216" i="1" s="1"/>
  <c r="J12" i="1"/>
  <c r="K12" i="1" s="1"/>
  <c r="J48" i="1"/>
  <c r="K48" i="1" s="1"/>
  <c r="J96" i="1"/>
  <c r="K96" i="1" s="1"/>
  <c r="J108" i="1"/>
  <c r="K108" i="1" s="1"/>
  <c r="J192" i="1"/>
  <c r="K192" i="1" s="1"/>
  <c r="J228" i="1"/>
  <c r="K228" i="1" s="1"/>
  <c r="J240" i="1"/>
  <c r="K240" i="1" s="1"/>
  <c r="J276" i="1"/>
  <c r="K276" i="1" s="1"/>
  <c r="J300" i="1"/>
  <c r="K300" i="1" s="1"/>
  <c r="J312" i="1"/>
  <c r="K312" i="1" s="1"/>
  <c r="J336" i="1"/>
  <c r="K336" i="1" s="1"/>
  <c r="J384" i="1"/>
  <c r="K384" i="1" s="1"/>
  <c r="J408" i="1"/>
  <c r="K408" i="1" s="1"/>
  <c r="J432" i="1"/>
  <c r="K432" i="1" s="1"/>
  <c r="J480" i="1"/>
  <c r="K480" i="1" s="1"/>
  <c r="J576" i="1"/>
  <c r="K576" i="1" s="1"/>
  <c r="J624" i="1"/>
  <c r="K624" i="1" s="1"/>
  <c r="J636" i="1"/>
  <c r="K636" i="1" s="1"/>
  <c r="J684" i="1"/>
  <c r="K684" i="1" s="1"/>
  <c r="J720" i="1"/>
  <c r="K720" i="1" s="1"/>
  <c r="J756" i="1"/>
  <c r="K756" i="1" s="1"/>
  <c r="J792" i="1"/>
  <c r="K792" i="1" s="1"/>
  <c r="J816" i="1"/>
  <c r="K816" i="1" s="1"/>
  <c r="J852" i="1"/>
  <c r="K852" i="1" s="1"/>
  <c r="J876" i="1"/>
  <c r="K876" i="1" s="1"/>
  <c r="J912" i="1"/>
  <c r="K912" i="1" s="1"/>
  <c r="J936" i="1"/>
  <c r="K936" i="1" s="1"/>
  <c r="J984" i="1"/>
  <c r="K984" i="1" s="1"/>
  <c r="J1020" i="1"/>
  <c r="K1020" i="1" s="1"/>
  <c r="J1068" i="1"/>
  <c r="K1068" i="1" s="1"/>
  <c r="J1104" i="1"/>
  <c r="K1104" i="1" s="1"/>
  <c r="J1140" i="1"/>
  <c r="K1140" i="1" s="1"/>
  <c r="J1188" i="1"/>
  <c r="K1188" i="1" s="1"/>
  <c r="J1200" i="1"/>
  <c r="K1200" i="1" s="1"/>
  <c r="J1248" i="1"/>
  <c r="K1248" i="1" s="1"/>
  <c r="J1308" i="1"/>
  <c r="K1308" i="1" s="1"/>
  <c r="J1344" i="1"/>
  <c r="K1344" i="1" s="1"/>
  <c r="J1392" i="1"/>
  <c r="K1392" i="1" s="1"/>
  <c r="J1416" i="1"/>
  <c r="K1416" i="1" s="1"/>
  <c r="J1452" i="1"/>
  <c r="K1452" i="1" s="1"/>
  <c r="J1500" i="1"/>
  <c r="K1500" i="1" s="1"/>
  <c r="J1548" i="1"/>
  <c r="K1548" i="1" s="1"/>
  <c r="J1572" i="1"/>
  <c r="K1572" i="1" s="1"/>
  <c r="J1608" i="1"/>
  <c r="K1608" i="1" s="1"/>
  <c r="J1656" i="1"/>
  <c r="K1656" i="1" s="1"/>
  <c r="J1680" i="1"/>
  <c r="K1680" i="1" s="1"/>
  <c r="J1716" i="1"/>
  <c r="K1716" i="1" s="1"/>
  <c r="J1764" i="1"/>
  <c r="K1764" i="1" s="1"/>
  <c r="J1800" i="1"/>
  <c r="K1800" i="1" s="1"/>
  <c r="J1848" i="1"/>
  <c r="K1848" i="1" s="1"/>
  <c r="J2052" i="1"/>
  <c r="K2052" i="1" s="1"/>
  <c r="J2148" i="1"/>
  <c r="K2148" i="1" s="1"/>
  <c r="J2196" i="1"/>
  <c r="K2196" i="1" s="1"/>
  <c r="J2328" i="1"/>
  <c r="K2328" i="1" s="1"/>
  <c r="J2364" i="1"/>
  <c r="K2364" i="1" s="1"/>
  <c r="J2412" i="1"/>
  <c r="K2412" i="1" s="1"/>
  <c r="J2424" i="1"/>
  <c r="K2424" i="1" s="1"/>
  <c r="J2472" i="1"/>
  <c r="K2472" i="1" s="1"/>
  <c r="J2556" i="1"/>
  <c r="K2556" i="1" s="1"/>
  <c r="J2604" i="1"/>
  <c r="K2604" i="1" s="1"/>
  <c r="J2628" i="1"/>
  <c r="K2628" i="1" s="1"/>
  <c r="J2676" i="1"/>
  <c r="K2676" i="1" s="1"/>
  <c r="J2760" i="1"/>
  <c r="K2760" i="1" s="1"/>
  <c r="J2796" i="1"/>
  <c r="K2796" i="1" s="1"/>
  <c r="J2820" i="1"/>
  <c r="K2820" i="1" s="1"/>
  <c r="J2856" i="1"/>
  <c r="K2856" i="1" s="1"/>
  <c r="J2880" i="1"/>
  <c r="K2880" i="1" s="1"/>
  <c r="J2904" i="1"/>
  <c r="K2904" i="1" s="1"/>
  <c r="J2952" i="1"/>
  <c r="K2952" i="1" s="1"/>
  <c r="J2988" i="1"/>
  <c r="K2988" i="1" s="1"/>
  <c r="J3072" i="1"/>
  <c r="K3072" i="1" s="1"/>
  <c r="J3096" i="1"/>
  <c r="K3096" i="1" s="1"/>
  <c r="J3132" i="1"/>
  <c r="K3132" i="1" s="1"/>
  <c r="J3228" i="1"/>
  <c r="K3228" i="1" s="1"/>
  <c r="J3288" i="1"/>
  <c r="K3288" i="1" s="1"/>
  <c r="J3372" i="1"/>
  <c r="K3372" i="1" s="1"/>
  <c r="J3444" i="1"/>
  <c r="K3444" i="1" s="1"/>
  <c r="J3588" i="1"/>
  <c r="K3588" i="1" s="1"/>
  <c r="J3720" i="1"/>
  <c r="K3720" i="1" s="1"/>
  <c r="J3732" i="1"/>
  <c r="K3732" i="1" s="1"/>
  <c r="J3804" i="1"/>
  <c r="K3804" i="1" s="1"/>
  <c r="J3888" i="1"/>
  <c r="K3888" i="1" s="1"/>
  <c r="J3900" i="1"/>
  <c r="K3900" i="1" s="1"/>
  <c r="J3948" i="1"/>
  <c r="K3948" i="1" s="1"/>
  <c r="J4020" i="1"/>
  <c r="K4020" i="1" s="1"/>
  <c r="J4092" i="1"/>
  <c r="K4092" i="1" s="1"/>
  <c r="J4164" i="1"/>
  <c r="K4164" i="1" s="1"/>
  <c r="J4176" i="1"/>
  <c r="K4176" i="1" s="1"/>
  <c r="J4224" i="1"/>
  <c r="K4224" i="1" s="1"/>
  <c r="J4296" i="1"/>
  <c r="K4296" i="1" s="1"/>
  <c r="J4368" i="1"/>
  <c r="K4368" i="1" s="1"/>
  <c r="J4452" i="1"/>
  <c r="K4452" i="1" s="1"/>
  <c r="J4524" i="1"/>
  <c r="K4524" i="1" s="1"/>
  <c r="J4584" i="1"/>
  <c r="K4584" i="1" s="1"/>
  <c r="J4668" i="1"/>
  <c r="K4668" i="1" s="1"/>
  <c r="J4740" i="1"/>
  <c r="K4740" i="1" s="1"/>
  <c r="J4812" i="1"/>
  <c r="K4812" i="1" s="1"/>
  <c r="J4896" i="1"/>
  <c r="K4896" i="1" s="1"/>
  <c r="J5028" i="1"/>
  <c r="K5028" i="1" s="1"/>
  <c r="J5304" i="1"/>
  <c r="K5304" i="1" s="1"/>
  <c r="J5316" i="1"/>
  <c r="K5316" i="1" s="1"/>
  <c r="J5460" i="1"/>
  <c r="K5460" i="1" s="1"/>
  <c r="J5484" i="1"/>
  <c r="K5484" i="1" s="1"/>
  <c r="J5520" i="1"/>
  <c r="K5520" i="1" s="1"/>
  <c r="J5604" i="1"/>
  <c r="K5604" i="1" s="1"/>
  <c r="J5748" i="1"/>
  <c r="K5748" i="1" s="1"/>
  <c r="J5868" i="1"/>
  <c r="K5868" i="1" s="1"/>
  <c r="J5892" i="1"/>
  <c r="K5892" i="1" s="1"/>
  <c r="J6024" i="1"/>
  <c r="K6024" i="1" s="1"/>
  <c r="J6060" i="1"/>
  <c r="K6060" i="1" s="1"/>
  <c r="J6144" i="1"/>
  <c r="K6144" i="1" s="1"/>
  <c r="J6180" i="1"/>
  <c r="K6180" i="1" s="1"/>
  <c r="J6264" i="1"/>
  <c r="K6264" i="1" s="1"/>
  <c r="J6540" i="1"/>
  <c r="K6540" i="1" s="1"/>
  <c r="J6600" i="1"/>
  <c r="K6600" i="1" s="1"/>
  <c r="J6624" i="1"/>
  <c r="K6624" i="1" s="1"/>
  <c r="J6648" i="1"/>
  <c r="K6648" i="1" s="1"/>
  <c r="J6744" i="1"/>
  <c r="K6744" i="1" s="1"/>
  <c r="J6816" i="1"/>
  <c r="K6816" i="1" s="1"/>
  <c r="J6840" i="1"/>
  <c r="K6840" i="1" s="1"/>
  <c r="J6900" i="1"/>
  <c r="K6900" i="1" s="1"/>
  <c r="J6924" i="1"/>
  <c r="K6924" i="1" s="1"/>
  <c r="J6948" i="1"/>
  <c r="K6948" i="1" s="1"/>
  <c r="J6960" i="1"/>
  <c r="K6960" i="1" s="1"/>
  <c r="J7044" i="1"/>
  <c r="K7044" i="1" s="1"/>
  <c r="J7188" i="1"/>
  <c r="K7188" i="1" s="1"/>
  <c r="J7260" i="1"/>
  <c r="K7260" i="1" s="1"/>
  <c r="J7344" i="1"/>
  <c r="K7344" i="1" s="1"/>
  <c r="J7476" i="1"/>
  <c r="K7476" i="1" s="1"/>
  <c r="J7560" i="1"/>
  <c r="K7560" i="1" s="1"/>
  <c r="J7620" i="1"/>
  <c r="K7620" i="1" s="1"/>
  <c r="J7764" i="1"/>
  <c r="K7764" i="1" s="1"/>
  <c r="J7860" i="1"/>
  <c r="K7860" i="1" s="1"/>
  <c r="J7956" i="1"/>
  <c r="K7956" i="1" s="1"/>
  <c r="J8052" i="1"/>
  <c r="K8052" i="1" s="1"/>
  <c r="J6708" i="1"/>
  <c r="K6708" i="1" s="1"/>
  <c r="J5544" i="1"/>
  <c r="K5544" i="1" s="1"/>
  <c r="J5352" i="1"/>
  <c r="K5352" i="1" s="1"/>
  <c r="J5292" i="1"/>
  <c r="K5292" i="1" s="1"/>
  <c r="J4980" i="1"/>
  <c r="K4980" i="1" s="1"/>
  <c r="J4500" i="1"/>
  <c r="K4500" i="1" s="1"/>
  <c r="J3816" i="1"/>
  <c r="K3816" i="1" s="1"/>
  <c r="J3624" i="1"/>
  <c r="K3624" i="1" s="1"/>
  <c r="J3564" i="1"/>
  <c r="K3564" i="1" s="1"/>
  <c r="J3408" i="1"/>
  <c r="K3408" i="1" s="1"/>
  <c r="J3252" i="1"/>
  <c r="K3252" i="1" s="1"/>
  <c r="J3036" i="1"/>
  <c r="K3036" i="1" s="1"/>
  <c r="J2772" i="1"/>
  <c r="K2772" i="1" s="1"/>
  <c r="J2580" i="1"/>
  <c r="K2580" i="1" s="1"/>
  <c r="J2388" i="1"/>
  <c r="K2388" i="1" s="1"/>
  <c r="J2244" i="1"/>
  <c r="K2244" i="1" s="1"/>
  <c r="J2016" i="1"/>
  <c r="K2016" i="1" s="1"/>
  <c r="J14" i="1"/>
  <c r="K14" i="1" s="1"/>
  <c r="J50" i="1"/>
  <c r="K50" i="1" s="1"/>
  <c r="J86" i="1"/>
  <c r="K86" i="1" s="1"/>
  <c r="J122" i="1"/>
  <c r="K122" i="1" s="1"/>
  <c r="J134" i="1"/>
  <c r="K134" i="1" s="1"/>
  <c r="J182" i="1"/>
  <c r="K182" i="1" s="1"/>
  <c r="J206" i="1"/>
  <c r="K206" i="1" s="1"/>
  <c r="J278" i="1"/>
  <c r="K278" i="1" s="1"/>
  <c r="J314" i="1"/>
  <c r="K314" i="1" s="1"/>
  <c r="J338" i="1"/>
  <c r="K338" i="1" s="1"/>
  <c r="J446" i="1"/>
  <c r="K446" i="1" s="1"/>
  <c r="J482" i="1"/>
  <c r="K482" i="1" s="1"/>
  <c r="J554" i="1"/>
  <c r="K554" i="1" s="1"/>
  <c r="J566" i="1"/>
  <c r="K566" i="1" s="1"/>
  <c r="J662" i="1"/>
  <c r="K662" i="1" s="1"/>
  <c r="J698" i="1"/>
  <c r="K698" i="1" s="1"/>
  <c r="J734" i="1"/>
  <c r="K734" i="1" s="1"/>
  <c r="J758" i="1"/>
  <c r="K758" i="1" s="1"/>
  <c r="J782" i="1"/>
  <c r="K782" i="1" s="1"/>
  <c r="J806" i="1"/>
  <c r="K806" i="1" s="1"/>
  <c r="J830" i="1"/>
  <c r="K830" i="1" s="1"/>
  <c r="J866" i="1"/>
  <c r="K866" i="1" s="1"/>
  <c r="J890" i="1"/>
  <c r="K890" i="1" s="1"/>
  <c r="J1022" i="1"/>
  <c r="K1022" i="1" s="1"/>
  <c r="J1034" i="1"/>
  <c r="K1034" i="1" s="1"/>
  <c r="J1070" i="1"/>
  <c r="K1070" i="1" s="1"/>
  <c r="J1106" i="1"/>
  <c r="K1106" i="1" s="1"/>
  <c r="J1130" i="1"/>
  <c r="K1130" i="1" s="1"/>
  <c r="J1166" i="1"/>
  <c r="K1166" i="1" s="1"/>
  <c r="J1178" i="1"/>
  <c r="K1178" i="1" s="1"/>
  <c r="J1238" i="1"/>
  <c r="K1238" i="1" s="1"/>
  <c r="J1274" i="1"/>
  <c r="K1274" i="1" s="1"/>
  <c r="J1298" i="1"/>
  <c r="K1298" i="1" s="1"/>
  <c r="J1334" i="1"/>
  <c r="K1334" i="1" s="1"/>
  <c r="J1346" i="1"/>
  <c r="K1346" i="1" s="1"/>
  <c r="J1418" i="1"/>
  <c r="K1418" i="1" s="1"/>
  <c r="J1442" i="1"/>
  <c r="K1442" i="1" s="1"/>
  <c r="J1478" i="1"/>
  <c r="K1478" i="1" s="1"/>
  <c r="J1490" i="1"/>
  <c r="K1490" i="1" s="1"/>
  <c r="J1514" i="1"/>
  <c r="K1514" i="1" s="1"/>
  <c r="J1538" i="1"/>
  <c r="K1538" i="1" s="1"/>
  <c r="J1550" i="1"/>
  <c r="K1550" i="1" s="1"/>
  <c r="J1586" i="1"/>
  <c r="K1586" i="1" s="1"/>
  <c r="J1622" i="1"/>
  <c r="K1622" i="1" s="1"/>
  <c r="J1634" i="1"/>
  <c r="K1634" i="1" s="1"/>
  <c r="J1658" i="1"/>
  <c r="K1658" i="1" s="1"/>
  <c r="J1694" i="1"/>
  <c r="K1694" i="1" s="1"/>
  <c r="J1718" i="1"/>
  <c r="K1718" i="1" s="1"/>
  <c r="J1742" i="1"/>
  <c r="K1742" i="1" s="1"/>
  <c r="J1802" i="1"/>
  <c r="K1802" i="1" s="1"/>
  <c r="J1886" i="1"/>
  <c r="K1886" i="1" s="1"/>
  <c r="J1910" i="1"/>
  <c r="K1910" i="1" s="1"/>
  <c r="J1934" i="1"/>
  <c r="K1934" i="1" s="1"/>
  <c r="J1970" i="1"/>
  <c r="K1970" i="1" s="1"/>
  <c r="J1982" i="1"/>
  <c r="K1982" i="1" s="1"/>
  <c r="J2018" i="1"/>
  <c r="K2018" i="1" s="1"/>
  <c r="J2042" i="1"/>
  <c r="K2042" i="1" s="1"/>
  <c r="J2066" i="1"/>
  <c r="K2066" i="1" s="1"/>
  <c r="J2102" i="1"/>
  <c r="K2102" i="1" s="1"/>
  <c r="J2126" i="1"/>
  <c r="K2126" i="1" s="1"/>
  <c r="J2138" i="1"/>
  <c r="K2138" i="1" s="1"/>
  <c r="J2174" i="1"/>
  <c r="K2174" i="1" s="1"/>
  <c r="J2198" i="1"/>
  <c r="K2198" i="1" s="1"/>
  <c r="J2234" i="1"/>
  <c r="K2234" i="1" s="1"/>
  <c r="J2330" i="1"/>
  <c r="K2330" i="1" s="1"/>
  <c r="J2366" i="1"/>
  <c r="K2366" i="1" s="1"/>
  <c r="J2390" i="1"/>
  <c r="K2390" i="1" s="1"/>
  <c r="J2414" i="1"/>
  <c r="K2414" i="1" s="1"/>
  <c r="J2450" i="1"/>
  <c r="K2450" i="1" s="1"/>
  <c r="J2486" i="1"/>
  <c r="K2486" i="1" s="1"/>
  <c r="J2510" i="1"/>
  <c r="K2510" i="1" s="1"/>
  <c r="J2546" i="1"/>
  <c r="K2546" i="1" s="1"/>
  <c r="J2570" i="1"/>
  <c r="K2570" i="1" s="1"/>
  <c r="J2606" i="1"/>
  <c r="K2606" i="1" s="1"/>
  <c r="J2642" i="1"/>
  <c r="K2642" i="1" s="1"/>
  <c r="J2666" i="1"/>
  <c r="K2666" i="1" s="1"/>
  <c r="J2690" i="1"/>
  <c r="K2690" i="1" s="1"/>
  <c r="J2726" i="1"/>
  <c r="K2726" i="1" s="1"/>
  <c r="J2762" i="1"/>
  <c r="K2762" i="1" s="1"/>
  <c r="J2786" i="1"/>
  <c r="K2786" i="1" s="1"/>
  <c r="J2822" i="1"/>
  <c r="K2822" i="1" s="1"/>
  <c r="J2858" i="1"/>
  <c r="K2858" i="1" s="1"/>
  <c r="J2882" i="1"/>
  <c r="K2882" i="1" s="1"/>
  <c r="J2906" i="1"/>
  <c r="K2906" i="1" s="1"/>
  <c r="J2942" i="1"/>
  <c r="K2942" i="1" s="1"/>
  <c r="J2966" i="1"/>
  <c r="K2966" i="1" s="1"/>
  <c r="J3002" i="1"/>
  <c r="K3002" i="1" s="1"/>
  <c r="J3050" i="1"/>
  <c r="K3050" i="1" s="1"/>
  <c r="J3074" i="1"/>
  <c r="K3074" i="1" s="1"/>
  <c r="J3110" i="1"/>
  <c r="K3110" i="1" s="1"/>
  <c r="J3146" i="1"/>
  <c r="K3146" i="1" s="1"/>
  <c r="J3170" i="1"/>
  <c r="K3170" i="1" s="1"/>
  <c r="J3470" i="1"/>
  <c r="K3470" i="1" s="1"/>
  <c r="J3494" i="1"/>
  <c r="K3494" i="1" s="1"/>
  <c r="J3518" i="1"/>
  <c r="K3518" i="1" s="1"/>
  <c r="J3530" i="1"/>
  <c r="K3530" i="1" s="1"/>
  <c r="J3602" i="1"/>
  <c r="K3602" i="1" s="1"/>
  <c r="J3626" i="1"/>
  <c r="K3626" i="1" s="1"/>
  <c r="J3662" i="1"/>
  <c r="K3662" i="1" s="1"/>
  <c r="J3710" i="1"/>
  <c r="K3710" i="1" s="1"/>
  <c r="J3758" i="1"/>
  <c r="K3758" i="1" s="1"/>
  <c r="J3806" i="1"/>
  <c r="K3806" i="1" s="1"/>
  <c r="J3854" i="1"/>
  <c r="K3854" i="1" s="1"/>
  <c r="J3890" i="1"/>
  <c r="K3890" i="1" s="1"/>
  <c r="J3902" i="1"/>
  <c r="K3902" i="1" s="1"/>
  <c r="J3926" i="1"/>
  <c r="K3926" i="1" s="1"/>
  <c r="J3950" i="1"/>
  <c r="K3950" i="1" s="1"/>
  <c r="J3998" i="1"/>
  <c r="K3998" i="1" s="1"/>
  <c r="J4034" i="1"/>
  <c r="K4034" i="1" s="1"/>
  <c r="J4046" i="1"/>
  <c r="K4046" i="1" s="1"/>
  <c r="J4070" i="1"/>
  <c r="K4070" i="1" s="1"/>
  <c r="J4094" i="1"/>
  <c r="K4094" i="1" s="1"/>
  <c r="J4142" i="1"/>
  <c r="K4142" i="1" s="1"/>
  <c r="J4178" i="1"/>
  <c r="K4178" i="1" s="1"/>
  <c r="J4190" i="1"/>
  <c r="K4190" i="1" s="1"/>
  <c r="J4202" i="1"/>
  <c r="K4202" i="1" s="1"/>
  <c r="J4214" i="1"/>
  <c r="K4214" i="1" s="1"/>
  <c r="J4286" i="1"/>
  <c r="K4286" i="1" s="1"/>
  <c r="J4322" i="1"/>
  <c r="K4322" i="1" s="1"/>
  <c r="J4334" i="1"/>
  <c r="K4334" i="1" s="1"/>
  <c r="J4346" i="1"/>
  <c r="K4346" i="1" s="1"/>
  <c r="J4358" i="1"/>
  <c r="K4358" i="1" s="1"/>
  <c r="J4382" i="1"/>
  <c r="K4382" i="1" s="1"/>
  <c r="J4394" i="1"/>
  <c r="K4394" i="1" s="1"/>
  <c r="J4430" i="1"/>
  <c r="K4430" i="1" s="1"/>
  <c r="J4466" i="1"/>
  <c r="K4466" i="1" s="1"/>
  <c r="J4478" i="1"/>
  <c r="K4478" i="1" s="1"/>
  <c r="J4490" i="1"/>
  <c r="K4490" i="1" s="1"/>
  <c r="J4502" i="1"/>
  <c r="K4502" i="1" s="1"/>
  <c r="J4526" i="1"/>
  <c r="K4526" i="1" s="1"/>
  <c r="J4538" i="1"/>
  <c r="K4538" i="1" s="1"/>
  <c r="J4574" i="1"/>
  <c r="K4574" i="1" s="1"/>
  <c r="J4610" i="1"/>
  <c r="K4610" i="1" s="1"/>
  <c r="J4622" i="1"/>
  <c r="K4622" i="1" s="1"/>
  <c r="J4634" i="1"/>
  <c r="K4634" i="1" s="1"/>
  <c r="J4646" i="1"/>
  <c r="K4646" i="1" s="1"/>
  <c r="J4670" i="1"/>
  <c r="K4670" i="1" s="1"/>
  <c r="J4682" i="1"/>
  <c r="K4682" i="1" s="1"/>
  <c r="J4718" i="1"/>
  <c r="K4718" i="1" s="1"/>
  <c r="J4754" i="1"/>
  <c r="K4754" i="1" s="1"/>
  <c r="J4766" i="1"/>
  <c r="K4766" i="1" s="1"/>
  <c r="J4778" i="1"/>
  <c r="K4778" i="1" s="1"/>
  <c r="J4790" i="1"/>
  <c r="K4790" i="1" s="1"/>
  <c r="J4814" i="1"/>
  <c r="K4814" i="1" s="1"/>
  <c r="J4826" i="1"/>
  <c r="K4826" i="1" s="1"/>
  <c r="J4862" i="1"/>
  <c r="K4862" i="1" s="1"/>
  <c r="J4898" i="1"/>
  <c r="K4898" i="1" s="1"/>
  <c r="J4910" i="1"/>
  <c r="K4910" i="1" s="1"/>
  <c r="J4922" i="1"/>
  <c r="K4922" i="1" s="1"/>
  <c r="J4934" i="1"/>
  <c r="K4934" i="1" s="1"/>
  <c r="J4958" i="1"/>
  <c r="K4958" i="1" s="1"/>
  <c r="J4970" i="1"/>
  <c r="K4970" i="1" s="1"/>
  <c r="J5006" i="1"/>
  <c r="K5006" i="1" s="1"/>
  <c r="J5042" i="1"/>
  <c r="K5042" i="1" s="1"/>
  <c r="J5054" i="1"/>
  <c r="K5054" i="1" s="1"/>
  <c r="J5066" i="1"/>
  <c r="K5066" i="1" s="1"/>
  <c r="J5078" i="1"/>
  <c r="K5078" i="1" s="1"/>
  <c r="J5102" i="1"/>
  <c r="K5102" i="1" s="1"/>
  <c r="J5114" i="1"/>
  <c r="K5114" i="1" s="1"/>
  <c r="J5150" i="1"/>
  <c r="K5150" i="1" s="1"/>
  <c r="J5186" i="1"/>
  <c r="K5186" i="1" s="1"/>
  <c r="J5198" i="1"/>
  <c r="K5198" i="1" s="1"/>
  <c r="J5210" i="1"/>
  <c r="K5210" i="1" s="1"/>
  <c r="J5222" i="1"/>
  <c r="K5222" i="1" s="1"/>
  <c r="J5246" i="1"/>
  <c r="K5246" i="1" s="1"/>
  <c r="J5294" i="1"/>
  <c r="K5294" i="1" s="1"/>
  <c r="J5330" i="1"/>
  <c r="K5330" i="1" s="1"/>
  <c r="J5342" i="1"/>
  <c r="K5342" i="1" s="1"/>
  <c r="J5354" i="1"/>
  <c r="K5354" i="1" s="1"/>
  <c r="J5366" i="1"/>
  <c r="K5366" i="1" s="1"/>
  <c r="J5402" i="1"/>
  <c r="K5402" i="1" s="1"/>
  <c r="J5438" i="1"/>
  <c r="K5438" i="1" s="1"/>
  <c r="J5474" i="1"/>
  <c r="K5474" i="1" s="1"/>
  <c r="J5486" i="1"/>
  <c r="K5486" i="1" s="1"/>
  <c r="J5498" i="1"/>
  <c r="K5498" i="1" s="1"/>
  <c r="J5510" i="1"/>
  <c r="K5510" i="1" s="1"/>
  <c r="J5534" i="1"/>
  <c r="K5534" i="1" s="1"/>
  <c r="J5546" i="1"/>
  <c r="K5546" i="1" s="1"/>
  <c r="J5582" i="1"/>
  <c r="K5582" i="1" s="1"/>
  <c r="J5618" i="1"/>
  <c r="K5618" i="1" s="1"/>
  <c r="J5630" i="1"/>
  <c r="K5630" i="1" s="1"/>
  <c r="J5642" i="1"/>
  <c r="K5642" i="1" s="1"/>
  <c r="J5654" i="1"/>
  <c r="K5654" i="1" s="1"/>
  <c r="J5678" i="1"/>
  <c r="K5678" i="1" s="1"/>
  <c r="J5690" i="1"/>
  <c r="K5690" i="1" s="1"/>
  <c r="J5726" i="1"/>
  <c r="K5726" i="1" s="1"/>
  <c r="J5762" i="1"/>
  <c r="K5762" i="1" s="1"/>
  <c r="J5774" i="1"/>
  <c r="K5774" i="1" s="1"/>
  <c r="J5786" i="1"/>
  <c r="K5786" i="1" s="1"/>
  <c r="J5798" i="1"/>
  <c r="K5798" i="1" s="1"/>
  <c r="J5822" i="1"/>
  <c r="K5822" i="1" s="1"/>
  <c r="J5834" i="1"/>
  <c r="K5834" i="1" s="1"/>
  <c r="J5870" i="1"/>
  <c r="K5870" i="1" s="1"/>
  <c r="J5906" i="1"/>
  <c r="K5906" i="1" s="1"/>
  <c r="J5918" i="1"/>
  <c r="K5918" i="1" s="1"/>
  <c r="J5930" i="1"/>
  <c r="K5930" i="1" s="1"/>
  <c r="J5942" i="1"/>
  <c r="K5942" i="1" s="1"/>
  <c r="J6002" i="1"/>
  <c r="K6002" i="1" s="1"/>
  <c r="J6038" i="1"/>
  <c r="K6038" i="1" s="1"/>
  <c r="J6074" i="1"/>
  <c r="K6074" i="1" s="1"/>
  <c r="J6146" i="1"/>
  <c r="K6146" i="1" s="1"/>
  <c r="J6158" i="1"/>
  <c r="K6158" i="1" s="1"/>
  <c r="J6170" i="1"/>
  <c r="K6170" i="1" s="1"/>
  <c r="J6206" i="1"/>
  <c r="K6206" i="1" s="1"/>
  <c r="J6242" i="1"/>
  <c r="K6242" i="1" s="1"/>
  <c r="J6266" i="1"/>
  <c r="K6266" i="1" s="1"/>
  <c r="J6278" i="1"/>
  <c r="K6278" i="1" s="1"/>
  <c r="J6326" i="1"/>
  <c r="K6326" i="1" s="1"/>
  <c r="J6350" i="1"/>
  <c r="K6350" i="1" s="1"/>
  <c r="J6362" i="1"/>
  <c r="K6362" i="1" s="1"/>
  <c r="J6374" i="1"/>
  <c r="K6374" i="1" s="1"/>
  <c r="J6434" i="1"/>
  <c r="K6434" i="1" s="1"/>
  <c r="J6446" i="1"/>
  <c r="K6446" i="1" s="1"/>
  <c r="J6458" i="1"/>
  <c r="K6458" i="1" s="1"/>
  <c r="J6494" i="1"/>
  <c r="K6494" i="1" s="1"/>
  <c r="J6530" i="1"/>
  <c r="K6530" i="1" s="1"/>
  <c r="J6554" i="1"/>
  <c r="K6554" i="1" s="1"/>
  <c r="J6566" i="1"/>
  <c r="K6566" i="1" s="1"/>
  <c r="J8868" i="1"/>
  <c r="K8868" i="1" s="1"/>
  <c r="J8280" i="1"/>
  <c r="K8280" i="1" s="1"/>
  <c r="J8136" i="1"/>
  <c r="K8136" i="1" s="1"/>
  <c r="J8976" i="1"/>
  <c r="K8976" i="1" s="1"/>
  <c r="J8760" i="1"/>
  <c r="K8760" i="1" s="1"/>
  <c r="J8676" i="1"/>
  <c r="K8676" i="1" s="1"/>
  <c r="J8604" i="1"/>
  <c r="K8604" i="1" s="1"/>
  <c r="J8532" i="1"/>
  <c r="K8532" i="1" s="1"/>
  <c r="J8448" i="1"/>
  <c r="K8448" i="1" s="1"/>
  <c r="J7884" i="1"/>
  <c r="K7884" i="1" s="1"/>
  <c r="J7728" i="1"/>
  <c r="K7728" i="1" s="1"/>
  <c r="J7632" i="1"/>
  <c r="K7632" i="1" s="1"/>
  <c r="J7488" i="1"/>
  <c r="K7488" i="1" s="1"/>
  <c r="J6804" i="1"/>
  <c r="K6804" i="1" s="1"/>
  <c r="J6470" i="1"/>
  <c r="K6470" i="1" s="1"/>
  <c r="J6314" i="1"/>
  <c r="K6314" i="1" s="1"/>
  <c r="J6204" i="1"/>
  <c r="K6204" i="1" s="1"/>
  <c r="J6134" i="1"/>
  <c r="K6134" i="1" s="1"/>
  <c r="J6014" i="1"/>
  <c r="K6014" i="1" s="1"/>
  <c r="J5928" i="1"/>
  <c r="K5928" i="1" s="1"/>
  <c r="J5832" i="1"/>
  <c r="K5832" i="1" s="1"/>
  <c r="J5714" i="1"/>
  <c r="K5714" i="1" s="1"/>
  <c r="J5640" i="1"/>
  <c r="K5640" i="1" s="1"/>
  <c r="J5580" i="1"/>
  <c r="K5580" i="1" s="1"/>
  <c r="J5558" i="1"/>
  <c r="K5558" i="1" s="1"/>
  <c r="J5424" i="1"/>
  <c r="K5424" i="1" s="1"/>
  <c r="J5268" i="1"/>
  <c r="K5268" i="1" s="1"/>
  <c r="J5234" i="1"/>
  <c r="K5234" i="1" s="1"/>
  <c r="J5018" i="1"/>
  <c r="K5018" i="1" s="1"/>
  <c r="J4788" i="1"/>
  <c r="K4788" i="1" s="1"/>
  <c r="J4166" i="1"/>
  <c r="K4166" i="1" s="1"/>
  <c r="J4104" i="1"/>
  <c r="K4104" i="1" s="1"/>
  <c r="J3986" i="1"/>
  <c r="K3986" i="1" s="1"/>
  <c r="J3912" i="1"/>
  <c r="K3912" i="1" s="1"/>
  <c r="J3852" i="1"/>
  <c r="K3852" i="1" s="1"/>
  <c r="J3830" i="1"/>
  <c r="K3830" i="1" s="1"/>
  <c r="J3696" i="1"/>
  <c r="K3696" i="1" s="1"/>
  <c r="J3540" i="1"/>
  <c r="K3540" i="1" s="1"/>
  <c r="J3506" i="1"/>
  <c r="K3506" i="1" s="1"/>
  <c r="J3290" i="1"/>
  <c r="K3290" i="1" s="1"/>
  <c r="J2064" i="1"/>
  <c r="K2064" i="1" s="1"/>
  <c r="J1692" i="1"/>
  <c r="K1692" i="1" s="1"/>
  <c r="J1202" i="1"/>
  <c r="K1202" i="1" s="1"/>
  <c r="J1094" i="1"/>
  <c r="K1094" i="1" s="1"/>
  <c r="J540" i="1"/>
  <c r="K540" i="1" s="1"/>
  <c r="J180" i="1"/>
  <c r="K180" i="1" s="1"/>
  <c r="J36" i="1"/>
  <c r="K36" i="1" s="1"/>
  <c r="J72" i="1"/>
  <c r="K72" i="1" s="1"/>
  <c r="J120" i="1"/>
  <c r="K120" i="1" s="1"/>
  <c r="J204" i="1"/>
  <c r="K204" i="1" s="1"/>
  <c r="J252" i="1"/>
  <c r="K252" i="1" s="1"/>
  <c r="J288" i="1"/>
  <c r="K288" i="1" s="1"/>
  <c r="J324" i="1"/>
  <c r="K324" i="1" s="1"/>
  <c r="J372" i="1"/>
  <c r="K372" i="1" s="1"/>
  <c r="J504" i="1"/>
  <c r="K504" i="1" s="1"/>
  <c r="J552" i="1"/>
  <c r="K552" i="1" s="1"/>
  <c r="J612" i="1"/>
  <c r="K612" i="1" s="1"/>
  <c r="J672" i="1"/>
  <c r="K672" i="1" s="1"/>
  <c r="J732" i="1"/>
  <c r="K732" i="1" s="1"/>
  <c r="J780" i="1"/>
  <c r="K780" i="1" s="1"/>
  <c r="J840" i="1"/>
  <c r="K840" i="1" s="1"/>
  <c r="J888" i="1"/>
  <c r="K888" i="1" s="1"/>
  <c r="J948" i="1"/>
  <c r="K948" i="1" s="1"/>
  <c r="J996" i="1"/>
  <c r="K996" i="1" s="1"/>
  <c r="J1044" i="1"/>
  <c r="K1044" i="1" s="1"/>
  <c r="J1092" i="1"/>
  <c r="K1092" i="1" s="1"/>
  <c r="J1128" i="1"/>
  <c r="K1128" i="1" s="1"/>
  <c r="J1176" i="1"/>
  <c r="K1176" i="1" s="1"/>
  <c r="J1212" i="1"/>
  <c r="K1212" i="1" s="1"/>
  <c r="J1260" i="1"/>
  <c r="K1260" i="1" s="1"/>
  <c r="J1296" i="1"/>
  <c r="K1296" i="1" s="1"/>
  <c r="J1356" i="1"/>
  <c r="K1356" i="1" s="1"/>
  <c r="J1404" i="1"/>
  <c r="K1404" i="1" s="1"/>
  <c r="J1464" i="1"/>
  <c r="K1464" i="1" s="1"/>
  <c r="J1512" i="1"/>
  <c r="K1512" i="1" s="1"/>
  <c r="J1560" i="1"/>
  <c r="K1560" i="1" s="1"/>
  <c r="J1620" i="1"/>
  <c r="K1620" i="1" s="1"/>
  <c r="J1740" i="1"/>
  <c r="K1740" i="1" s="1"/>
  <c r="J1788" i="1"/>
  <c r="K1788" i="1" s="1"/>
  <c r="J1836" i="1"/>
  <c r="K1836" i="1" s="1"/>
  <c r="J1872" i="1"/>
  <c r="K1872" i="1" s="1"/>
  <c r="J1908" i="1"/>
  <c r="K1908" i="1" s="1"/>
  <c r="J1956" i="1"/>
  <c r="K1956" i="1" s="1"/>
  <c r="J2004" i="1"/>
  <c r="K2004" i="1" s="1"/>
  <c r="J2100" i="1"/>
  <c r="K2100" i="1" s="1"/>
  <c r="J2160" i="1"/>
  <c r="K2160" i="1" s="1"/>
  <c r="J2268" i="1"/>
  <c r="K2268" i="1" s="1"/>
  <c r="J2304" i="1"/>
  <c r="K2304" i="1" s="1"/>
  <c r="J2352" i="1"/>
  <c r="K2352" i="1" s="1"/>
  <c r="J2400" i="1"/>
  <c r="K2400" i="1" s="1"/>
  <c r="J2508" i="1"/>
  <c r="K2508" i="1" s="1"/>
  <c r="J2616" i="1"/>
  <c r="K2616" i="1" s="1"/>
  <c r="J2664" i="1"/>
  <c r="K2664" i="1" s="1"/>
  <c r="J2712" i="1"/>
  <c r="K2712" i="1" s="1"/>
  <c r="J2748" i="1"/>
  <c r="K2748" i="1" s="1"/>
  <c r="J2808" i="1"/>
  <c r="K2808" i="1" s="1"/>
  <c r="J2868" i="1"/>
  <c r="K2868" i="1" s="1"/>
  <c r="J2916" i="1"/>
  <c r="K2916" i="1" s="1"/>
  <c r="J2976" i="1"/>
  <c r="K2976" i="1" s="1"/>
  <c r="J3024" i="1"/>
  <c r="K3024" i="1" s="1"/>
  <c r="J3060" i="1"/>
  <c r="K3060" i="1" s="1"/>
  <c r="J3168" i="1"/>
  <c r="K3168" i="1" s="1"/>
  <c r="J3216" i="1"/>
  <c r="K3216" i="1" s="1"/>
  <c r="J3312" i="1"/>
  <c r="K3312" i="1" s="1"/>
  <c r="J3360" i="1"/>
  <c r="K3360" i="1" s="1"/>
  <c r="J3468" i="1"/>
  <c r="K3468" i="1" s="1"/>
  <c r="J3516" i="1"/>
  <c r="K3516" i="1" s="1"/>
  <c r="J3612" i="1"/>
  <c r="K3612" i="1" s="1"/>
  <c r="J3660" i="1"/>
  <c r="K3660" i="1" s="1"/>
  <c r="J3744" i="1"/>
  <c r="K3744" i="1" s="1"/>
  <c r="J3864" i="1"/>
  <c r="K3864" i="1" s="1"/>
  <c r="J4044" i="1"/>
  <c r="K4044" i="1" s="1"/>
  <c r="J4152" i="1"/>
  <c r="K4152" i="1" s="1"/>
  <c r="J4188" i="1"/>
  <c r="K4188" i="1" s="1"/>
  <c r="J4308" i="1"/>
  <c r="K4308" i="1" s="1"/>
  <c r="J4332" i="1"/>
  <c r="K4332" i="1" s="1"/>
  <c r="J4440" i="1"/>
  <c r="K4440" i="1" s="1"/>
  <c r="J4476" i="1"/>
  <c r="K4476" i="1" s="1"/>
  <c r="J4596" i="1"/>
  <c r="K4596" i="1" s="1"/>
  <c r="J4620" i="1"/>
  <c r="K4620" i="1" s="1"/>
  <c r="J4728" i="1"/>
  <c r="K4728" i="1" s="1"/>
  <c r="J4764" i="1"/>
  <c r="K4764" i="1" s="1"/>
  <c r="J4872" i="1"/>
  <c r="K4872" i="1" s="1"/>
  <c r="J4908" i="1"/>
  <c r="K4908" i="1" s="1"/>
  <c r="J4944" i="1"/>
  <c r="K4944" i="1" s="1"/>
  <c r="J5040" i="1"/>
  <c r="K5040" i="1" s="1"/>
  <c r="J5100" i="1"/>
  <c r="K5100" i="1" s="1"/>
  <c r="J5184" i="1"/>
  <c r="K5184" i="1" s="1"/>
  <c r="J5232" i="1"/>
  <c r="K5232" i="1" s="1"/>
  <c r="J5340" i="1"/>
  <c r="K5340" i="1" s="1"/>
  <c r="J5388" i="1"/>
  <c r="K5388" i="1" s="1"/>
  <c r="J5676" i="1"/>
  <c r="K5676" i="1" s="1"/>
  <c r="J5820" i="1"/>
  <c r="K5820" i="1" s="1"/>
  <c r="J5880" i="1"/>
  <c r="K5880" i="1" s="1"/>
  <c r="J5976" i="1"/>
  <c r="K5976" i="1" s="1"/>
  <c r="J6132" i="1"/>
  <c r="K6132" i="1" s="1"/>
  <c r="J6252" i="1"/>
  <c r="K6252" i="1" s="1"/>
  <c r="J6348" i="1"/>
  <c r="K6348" i="1" s="1"/>
  <c r="J6444" i="1"/>
  <c r="K6444" i="1" s="1"/>
  <c r="J6504" i="1"/>
  <c r="K6504" i="1" s="1"/>
  <c r="J8352" i="1"/>
  <c r="K8352" i="1" s="1"/>
  <c r="J8028" i="1"/>
  <c r="K8028" i="1" s="1"/>
  <c r="J7944" i="1"/>
  <c r="K7944" i="1" s="1"/>
  <c r="J5136" i="1"/>
  <c r="K5136" i="1" s="1"/>
  <c r="J38" i="1"/>
  <c r="K38" i="1" s="1"/>
  <c r="J74" i="1"/>
  <c r="K74" i="1" s="1"/>
  <c r="J98" i="1"/>
  <c r="K98" i="1" s="1"/>
  <c r="J146" i="1"/>
  <c r="K146" i="1" s="1"/>
  <c r="J170" i="1"/>
  <c r="K170" i="1" s="1"/>
  <c r="J218" i="1"/>
  <c r="K218" i="1" s="1"/>
  <c r="J254" i="1"/>
  <c r="K254" i="1" s="1"/>
  <c r="J290" i="1"/>
  <c r="K290" i="1" s="1"/>
  <c r="J326" i="1"/>
  <c r="K326" i="1" s="1"/>
  <c r="J362" i="1"/>
  <c r="K362" i="1" s="1"/>
  <c r="J386" i="1"/>
  <c r="K386" i="1" s="1"/>
  <c r="J422" i="1"/>
  <c r="K422" i="1" s="1"/>
  <c r="J458" i="1"/>
  <c r="K458" i="1" s="1"/>
  <c r="J494" i="1"/>
  <c r="K494" i="1" s="1"/>
  <c r="J542" i="1"/>
  <c r="K542" i="1" s="1"/>
  <c r="J590" i="1"/>
  <c r="K590" i="1" s="1"/>
  <c r="J674" i="1"/>
  <c r="K674" i="1" s="1"/>
  <c r="J710" i="1"/>
  <c r="K710" i="1" s="1"/>
  <c r="J746" i="1"/>
  <c r="K746" i="1" s="1"/>
  <c r="J842" i="1"/>
  <c r="K842" i="1" s="1"/>
  <c r="J878" i="1"/>
  <c r="K878" i="1" s="1"/>
  <c r="J914" i="1"/>
  <c r="K914" i="1" s="1"/>
  <c r="J938" i="1"/>
  <c r="K938" i="1" s="1"/>
  <c r="J974" i="1"/>
  <c r="K974" i="1" s="1"/>
  <c r="J1010" i="1"/>
  <c r="K1010" i="1" s="1"/>
  <c r="J1058" i="1"/>
  <c r="K1058" i="1" s="1"/>
  <c r="J1142" i="1"/>
  <c r="K1142" i="1" s="1"/>
  <c r="J1226" i="1"/>
  <c r="K1226" i="1" s="1"/>
  <c r="J1262" i="1"/>
  <c r="K1262" i="1" s="1"/>
  <c r="J1310" i="1"/>
  <c r="K1310" i="1" s="1"/>
  <c r="J1406" i="1"/>
  <c r="K1406" i="1" s="1"/>
  <c r="J1454" i="1"/>
  <c r="K1454" i="1" s="1"/>
  <c r="J1574" i="1"/>
  <c r="K1574" i="1" s="1"/>
  <c r="J1610" i="1"/>
  <c r="K1610" i="1" s="1"/>
  <c r="J1706" i="1"/>
  <c r="K1706" i="1" s="1"/>
  <c r="J1754" i="1"/>
  <c r="K1754" i="1" s="1"/>
  <c r="J1778" i="1"/>
  <c r="K1778" i="1" s="1"/>
  <c r="J1814" i="1"/>
  <c r="K1814" i="1" s="1"/>
  <c r="J1898" i="1"/>
  <c r="K1898" i="1" s="1"/>
  <c r="J1946" i="1"/>
  <c r="K1946" i="1" s="1"/>
  <c r="J1994" i="1"/>
  <c r="K1994" i="1" s="1"/>
  <c r="J2030" i="1"/>
  <c r="K2030" i="1" s="1"/>
  <c r="J2078" i="1"/>
  <c r="K2078" i="1" s="1"/>
  <c r="J2210" i="1"/>
  <c r="K2210" i="1" s="1"/>
  <c r="J2246" i="1"/>
  <c r="K2246" i="1" s="1"/>
  <c r="J2282" i="1"/>
  <c r="K2282" i="1" s="1"/>
  <c r="J2318" i="1"/>
  <c r="K2318" i="1" s="1"/>
  <c r="J2354" i="1"/>
  <c r="K2354" i="1" s="1"/>
  <c r="J2402" i="1"/>
  <c r="K2402" i="1" s="1"/>
  <c r="J2438" i="1"/>
  <c r="K2438" i="1" s="1"/>
  <c r="J2474" i="1"/>
  <c r="K2474" i="1" s="1"/>
  <c r="J2522" i="1"/>
  <c r="K2522" i="1" s="1"/>
  <c r="J2558" i="1"/>
  <c r="K2558" i="1" s="1"/>
  <c r="J2594" i="1"/>
  <c r="K2594" i="1" s="1"/>
  <c r="J2630" i="1"/>
  <c r="K2630" i="1" s="1"/>
  <c r="J2678" i="1"/>
  <c r="K2678" i="1" s="1"/>
  <c r="J2714" i="1"/>
  <c r="K2714" i="1" s="1"/>
  <c r="J2750" i="1"/>
  <c r="K2750" i="1" s="1"/>
  <c r="J2798" i="1"/>
  <c r="K2798" i="1" s="1"/>
  <c r="J2834" i="1"/>
  <c r="K2834" i="1" s="1"/>
  <c r="J2870" i="1"/>
  <c r="K2870" i="1" s="1"/>
  <c r="J2918" i="1"/>
  <c r="K2918" i="1" s="1"/>
  <c r="J2954" i="1"/>
  <c r="K2954" i="1" s="1"/>
  <c r="J2990" i="1"/>
  <c r="K2990" i="1" s="1"/>
  <c r="J3026" i="1"/>
  <c r="K3026" i="1" s="1"/>
  <c r="J3062" i="1"/>
  <c r="K3062" i="1" s="1"/>
  <c r="J3098" i="1"/>
  <c r="K3098" i="1" s="1"/>
  <c r="J3122" i="1"/>
  <c r="K3122" i="1" s="1"/>
  <c r="J3158" i="1"/>
  <c r="K3158" i="1" s="1"/>
  <c r="J3194" i="1"/>
  <c r="K3194" i="1" s="1"/>
  <c r="J3230" i="1"/>
  <c r="K3230" i="1" s="1"/>
  <c r="J3242" i="1"/>
  <c r="K3242" i="1" s="1"/>
  <c r="J3326" i="1"/>
  <c r="K3326" i="1" s="1"/>
  <c r="J3350" i="1"/>
  <c r="K3350" i="1" s="1"/>
  <c r="J3422" i="1"/>
  <c r="K3422" i="1" s="1"/>
  <c r="J3458" i="1"/>
  <c r="K3458" i="1" s="1"/>
  <c r="J3482" i="1"/>
  <c r="K3482" i="1" s="1"/>
  <c r="J3770" i="1"/>
  <c r="K3770" i="1" s="1"/>
  <c r="J3914" i="1"/>
  <c r="K3914" i="1" s="1"/>
  <c r="J4058" i="1"/>
  <c r="K4058" i="1" s="1"/>
  <c r="J4250" i="1"/>
  <c r="K4250" i="1" s="1"/>
  <c r="J6062" i="1"/>
  <c r="K6062" i="1" s="1"/>
  <c r="J9072" i="1"/>
  <c r="K9072" i="1" s="1"/>
  <c r="J8988" i="1"/>
  <c r="K8988" i="1" s="1"/>
  <c r="J8880" i="1"/>
  <c r="K8880" i="1" s="1"/>
  <c r="J8688" i="1"/>
  <c r="K8688" i="1" s="1"/>
  <c r="J8292" i="1"/>
  <c r="K8292" i="1" s="1"/>
  <c r="J8040" i="1"/>
  <c r="K8040" i="1" s="1"/>
  <c r="J7968" i="1"/>
  <c r="K7968" i="1" s="1"/>
  <c r="J7824" i="1"/>
  <c r="K7824" i="1" s="1"/>
  <c r="J7572" i="1"/>
  <c r="K7572" i="1" s="1"/>
  <c r="J7500" i="1"/>
  <c r="K7500" i="1" s="1"/>
  <c r="J7116" i="1"/>
  <c r="K7116" i="1" s="1"/>
  <c r="J7056" i="1"/>
  <c r="K7056" i="1" s="1"/>
  <c r="J6660" i="1"/>
  <c r="K6660" i="1" s="1"/>
  <c r="J6576" i="1"/>
  <c r="K6576" i="1" s="1"/>
  <c r="J6396" i="1"/>
  <c r="K6396" i="1" s="1"/>
  <c r="J6084" i="1"/>
  <c r="K6084" i="1" s="1"/>
  <c r="J5796" i="1"/>
  <c r="K5796" i="1" s="1"/>
  <c r="J5174" i="1"/>
  <c r="K5174" i="1" s="1"/>
  <c r="J5112" i="1"/>
  <c r="K5112" i="1" s="1"/>
  <c r="J4994" i="1"/>
  <c r="K4994" i="1" s="1"/>
  <c r="J4920" i="1"/>
  <c r="K4920" i="1" s="1"/>
  <c r="J4860" i="1"/>
  <c r="K4860" i="1" s="1"/>
  <c r="J4838" i="1"/>
  <c r="K4838" i="1" s="1"/>
  <c r="J4704" i="1"/>
  <c r="K4704" i="1" s="1"/>
  <c r="J4548" i="1"/>
  <c r="K4548" i="1" s="1"/>
  <c r="J4514" i="1"/>
  <c r="K4514" i="1" s="1"/>
  <c r="J4298" i="1"/>
  <c r="K4298" i="1" s="1"/>
  <c r="J4068" i="1"/>
  <c r="K4068" i="1" s="1"/>
  <c r="J3446" i="1"/>
  <c r="K3446" i="1" s="1"/>
  <c r="J3384" i="1"/>
  <c r="K3384" i="1" s="1"/>
  <c r="J3266" i="1"/>
  <c r="K3266" i="1" s="1"/>
  <c r="J3192" i="1"/>
  <c r="K3192" i="1" s="1"/>
  <c r="J2112" i="1"/>
  <c r="K2112" i="1" s="1"/>
  <c r="J1394" i="1"/>
  <c r="K1394" i="1" s="1"/>
  <c r="J360" i="1"/>
  <c r="K360" i="1" s="1"/>
  <c r="J242" i="1"/>
  <c r="K242" i="1" s="1"/>
  <c r="J24" i="1"/>
  <c r="K24" i="1" s="1"/>
  <c r="J84" i="1"/>
  <c r="K84" i="1" s="1"/>
  <c r="J144" i="1"/>
  <c r="K144" i="1" s="1"/>
  <c r="J348" i="1"/>
  <c r="K348" i="1" s="1"/>
  <c r="J396" i="1"/>
  <c r="K396" i="1" s="1"/>
  <c r="J444" i="1"/>
  <c r="K444" i="1" s="1"/>
  <c r="J492" i="1"/>
  <c r="K492" i="1" s="1"/>
  <c r="J528" i="1"/>
  <c r="K528" i="1" s="1"/>
  <c r="J588" i="1"/>
  <c r="K588" i="1" s="1"/>
  <c r="J660" i="1"/>
  <c r="K660" i="1" s="1"/>
  <c r="J708" i="1"/>
  <c r="K708" i="1" s="1"/>
  <c r="J744" i="1"/>
  <c r="K744" i="1" s="1"/>
  <c r="J804" i="1"/>
  <c r="K804" i="1" s="1"/>
  <c r="J864" i="1"/>
  <c r="K864" i="1" s="1"/>
  <c r="J924" i="1"/>
  <c r="K924" i="1" s="1"/>
  <c r="J972" i="1"/>
  <c r="K972" i="1" s="1"/>
  <c r="J1032" i="1"/>
  <c r="K1032" i="1" s="1"/>
  <c r="J1080" i="1"/>
  <c r="K1080" i="1" s="1"/>
  <c r="J1152" i="1"/>
  <c r="K1152" i="1" s="1"/>
  <c r="J1224" i="1"/>
  <c r="K1224" i="1" s="1"/>
  <c r="J1272" i="1"/>
  <c r="K1272" i="1" s="1"/>
  <c r="J1320" i="1"/>
  <c r="K1320" i="1" s="1"/>
  <c r="J1368" i="1"/>
  <c r="K1368" i="1" s="1"/>
  <c r="J1428" i="1"/>
  <c r="K1428" i="1" s="1"/>
  <c r="J1488" i="1"/>
  <c r="K1488" i="1" s="1"/>
  <c r="J1536" i="1"/>
  <c r="K1536" i="1" s="1"/>
  <c r="J1596" i="1"/>
  <c r="K1596" i="1" s="1"/>
  <c r="J1644" i="1"/>
  <c r="K1644" i="1" s="1"/>
  <c r="J1704" i="1"/>
  <c r="K1704" i="1" s="1"/>
  <c r="J1752" i="1"/>
  <c r="K1752" i="1" s="1"/>
  <c r="J1824" i="1"/>
  <c r="K1824" i="1" s="1"/>
  <c r="J1884" i="1"/>
  <c r="K1884" i="1" s="1"/>
  <c r="J1992" i="1"/>
  <c r="K1992" i="1" s="1"/>
  <c r="J2040" i="1"/>
  <c r="K2040" i="1" s="1"/>
  <c r="J2124" i="1"/>
  <c r="K2124" i="1" s="1"/>
  <c r="J2172" i="1"/>
  <c r="K2172" i="1" s="1"/>
  <c r="J2208" i="1"/>
  <c r="K2208" i="1" s="1"/>
  <c r="J2256" i="1"/>
  <c r="K2256" i="1" s="1"/>
  <c r="J2436" i="1"/>
  <c r="K2436" i="1" s="1"/>
  <c r="J2484" i="1"/>
  <c r="K2484" i="1" s="1"/>
  <c r="J2592" i="1"/>
  <c r="K2592" i="1" s="1"/>
  <c r="J2640" i="1"/>
  <c r="K2640" i="1" s="1"/>
  <c r="J2688" i="1"/>
  <c r="K2688" i="1" s="1"/>
  <c r="J2736" i="1"/>
  <c r="K2736" i="1" s="1"/>
  <c r="J2784" i="1"/>
  <c r="K2784" i="1" s="1"/>
  <c r="J2844" i="1"/>
  <c r="K2844" i="1" s="1"/>
  <c r="J2964" i="1"/>
  <c r="K2964" i="1" s="1"/>
  <c r="J3000" i="1"/>
  <c r="K3000" i="1" s="1"/>
  <c r="J3048" i="1"/>
  <c r="K3048" i="1" s="1"/>
  <c r="J3432" i="1"/>
  <c r="K3432" i="1" s="1"/>
  <c r="J3456" i="1"/>
  <c r="K3456" i="1" s="1"/>
  <c r="J3504" i="1"/>
  <c r="K3504" i="1" s="1"/>
  <c r="J3600" i="1"/>
  <c r="K3600" i="1" s="1"/>
  <c r="J3648" i="1"/>
  <c r="K3648" i="1" s="1"/>
  <c r="J3756" i="1"/>
  <c r="K3756" i="1" s="1"/>
  <c r="J3792" i="1"/>
  <c r="K3792" i="1" s="1"/>
  <c r="J4008" i="1"/>
  <c r="K4008" i="1" s="1"/>
  <c r="J4320" i="1"/>
  <c r="K4320" i="1" s="1"/>
  <c r="J4380" i="1"/>
  <c r="K4380" i="1" s="1"/>
  <c r="J4608" i="1"/>
  <c r="K4608" i="1" s="1"/>
  <c r="J4656" i="1"/>
  <c r="K4656" i="1" s="1"/>
  <c r="J4752" i="1"/>
  <c r="K4752" i="1" s="1"/>
  <c r="J4800" i="1"/>
  <c r="K4800" i="1" s="1"/>
  <c r="J5016" i="1"/>
  <c r="K5016" i="1" s="1"/>
  <c r="J5052" i="1"/>
  <c r="K5052" i="1" s="1"/>
  <c r="J5088" i="1"/>
  <c r="K5088" i="1" s="1"/>
  <c r="J5448" i="1"/>
  <c r="K5448" i="1" s="1"/>
  <c r="J5472" i="1"/>
  <c r="K5472" i="1" s="1"/>
  <c r="J5532" i="1"/>
  <c r="K5532" i="1" s="1"/>
  <c r="J5616" i="1"/>
  <c r="K5616" i="1" s="1"/>
  <c r="J5664" i="1"/>
  <c r="K5664" i="1" s="1"/>
  <c r="J5760" i="1"/>
  <c r="K5760" i="1" s="1"/>
  <c r="J6240" i="1"/>
  <c r="K6240" i="1" s="1"/>
  <c r="J6324" i="1"/>
  <c r="K6324" i="1" s="1"/>
  <c r="J6468" i="1"/>
  <c r="K6468" i="1" s="1"/>
  <c r="J6636" i="1"/>
  <c r="K6636" i="1" s="1"/>
  <c r="J8520" i="1"/>
  <c r="K8520" i="1" s="1"/>
  <c r="J7872" i="1"/>
  <c r="K7872" i="1" s="1"/>
  <c r="J7800" i="1"/>
  <c r="K7800" i="1" s="1"/>
  <c r="J7404" i="1"/>
  <c r="K7404" i="1" s="1"/>
  <c r="J6828" i="1"/>
  <c r="K6828" i="1" s="1"/>
  <c r="J6564" i="1"/>
  <c r="K6564" i="1" s="1"/>
  <c r="J6000" i="1"/>
  <c r="K6000" i="1" s="1"/>
  <c r="J26" i="1"/>
  <c r="K26" i="1" s="1"/>
  <c r="J62" i="1"/>
  <c r="K62" i="1" s="1"/>
  <c r="J110" i="1"/>
  <c r="K110" i="1" s="1"/>
  <c r="J158" i="1"/>
  <c r="K158" i="1" s="1"/>
  <c r="J194" i="1"/>
  <c r="K194" i="1" s="1"/>
  <c r="J230" i="1"/>
  <c r="K230" i="1" s="1"/>
  <c r="J266" i="1"/>
  <c r="K266" i="1" s="1"/>
  <c r="J302" i="1"/>
  <c r="K302" i="1" s="1"/>
  <c r="J350" i="1"/>
  <c r="K350" i="1" s="1"/>
  <c r="J434" i="1"/>
  <c r="K434" i="1" s="1"/>
  <c r="J470" i="1"/>
  <c r="K470" i="1" s="1"/>
  <c r="J506" i="1"/>
  <c r="K506" i="1" s="1"/>
  <c r="J530" i="1"/>
  <c r="K530" i="1" s="1"/>
  <c r="J578" i="1"/>
  <c r="K578" i="1" s="1"/>
  <c r="J602" i="1"/>
  <c r="K602" i="1" s="1"/>
  <c r="J626" i="1"/>
  <c r="K626" i="1" s="1"/>
  <c r="J650" i="1"/>
  <c r="K650" i="1" s="1"/>
  <c r="J686" i="1"/>
  <c r="K686" i="1" s="1"/>
  <c r="J722" i="1"/>
  <c r="K722" i="1" s="1"/>
  <c r="J770" i="1"/>
  <c r="K770" i="1" s="1"/>
  <c r="J854" i="1"/>
  <c r="K854" i="1" s="1"/>
  <c r="J902" i="1"/>
  <c r="K902" i="1" s="1"/>
  <c r="J926" i="1"/>
  <c r="K926" i="1" s="1"/>
  <c r="J962" i="1"/>
  <c r="K962" i="1" s="1"/>
  <c r="J998" i="1"/>
  <c r="K998" i="1" s="1"/>
  <c r="J1046" i="1"/>
  <c r="K1046" i="1" s="1"/>
  <c r="J1082" i="1"/>
  <c r="K1082" i="1" s="1"/>
  <c r="J1118" i="1"/>
  <c r="K1118" i="1" s="1"/>
  <c r="J1154" i="1"/>
  <c r="K1154" i="1" s="1"/>
  <c r="J1250" i="1"/>
  <c r="K1250" i="1" s="1"/>
  <c r="J1286" i="1"/>
  <c r="K1286" i="1" s="1"/>
  <c r="J1322" i="1"/>
  <c r="K1322" i="1" s="1"/>
  <c r="J1358" i="1"/>
  <c r="K1358" i="1" s="1"/>
  <c r="J1382" i="1"/>
  <c r="K1382" i="1" s="1"/>
  <c r="J1430" i="1"/>
  <c r="K1430" i="1" s="1"/>
  <c r="J1466" i="1"/>
  <c r="K1466" i="1" s="1"/>
  <c r="J1502" i="1"/>
  <c r="K1502" i="1" s="1"/>
  <c r="J1598" i="1"/>
  <c r="K1598" i="1" s="1"/>
  <c r="J1646" i="1"/>
  <c r="K1646" i="1" s="1"/>
  <c r="J1682" i="1"/>
  <c r="K1682" i="1" s="1"/>
  <c r="J1730" i="1"/>
  <c r="K1730" i="1" s="1"/>
  <c r="J1826" i="1"/>
  <c r="K1826" i="1" s="1"/>
  <c r="J1838" i="1"/>
  <c r="K1838" i="1" s="1"/>
  <c r="J1874" i="1"/>
  <c r="K1874" i="1" s="1"/>
  <c r="J1922" i="1"/>
  <c r="K1922" i="1" s="1"/>
  <c r="J1958" i="1"/>
  <c r="K1958" i="1" s="1"/>
  <c r="J2006" i="1"/>
  <c r="K2006" i="1" s="1"/>
  <c r="J2054" i="1"/>
  <c r="K2054" i="1" s="1"/>
  <c r="J2090" i="1"/>
  <c r="K2090" i="1" s="1"/>
  <c r="J2114" i="1"/>
  <c r="K2114" i="1" s="1"/>
  <c r="J2150" i="1"/>
  <c r="K2150" i="1" s="1"/>
  <c r="J2186" i="1"/>
  <c r="K2186" i="1" s="1"/>
  <c r="J2222" i="1"/>
  <c r="K2222" i="1" s="1"/>
  <c r="J2258" i="1"/>
  <c r="K2258" i="1" s="1"/>
  <c r="J2270" i="1"/>
  <c r="K2270" i="1" s="1"/>
  <c r="J2306" i="1"/>
  <c r="K2306" i="1" s="1"/>
  <c r="J2342" i="1"/>
  <c r="K2342" i="1" s="1"/>
  <c r="J2378" i="1"/>
  <c r="K2378" i="1" s="1"/>
  <c r="J2426" i="1"/>
  <c r="K2426" i="1" s="1"/>
  <c r="J2462" i="1"/>
  <c r="K2462" i="1" s="1"/>
  <c r="J2498" i="1"/>
  <c r="K2498" i="1" s="1"/>
  <c r="J2534" i="1"/>
  <c r="K2534" i="1" s="1"/>
  <c r="J2582" i="1"/>
  <c r="K2582" i="1" s="1"/>
  <c r="J2618" i="1"/>
  <c r="K2618" i="1" s="1"/>
  <c r="J2654" i="1"/>
  <c r="K2654" i="1" s="1"/>
  <c r="J2702" i="1"/>
  <c r="K2702" i="1" s="1"/>
  <c r="J2738" i="1"/>
  <c r="K2738" i="1" s="1"/>
  <c r="J2774" i="1"/>
  <c r="K2774" i="1" s="1"/>
  <c r="J2810" i="1"/>
  <c r="K2810" i="1" s="1"/>
  <c r="J2846" i="1"/>
  <c r="K2846" i="1" s="1"/>
  <c r="J2894" i="1"/>
  <c r="K2894" i="1" s="1"/>
  <c r="J2930" i="1"/>
  <c r="K2930" i="1" s="1"/>
  <c r="J2978" i="1"/>
  <c r="K2978" i="1" s="1"/>
  <c r="J3014" i="1"/>
  <c r="K3014" i="1" s="1"/>
  <c r="J3038" i="1"/>
  <c r="K3038" i="1" s="1"/>
  <c r="J3086" i="1"/>
  <c r="K3086" i="1" s="1"/>
  <c r="J3134" i="1"/>
  <c r="K3134" i="1" s="1"/>
  <c r="J3182" i="1"/>
  <c r="K3182" i="1" s="1"/>
  <c r="J3206" i="1"/>
  <c r="K3206" i="1" s="1"/>
  <c r="J3278" i="1"/>
  <c r="K3278" i="1" s="1"/>
  <c r="J3314" i="1"/>
  <c r="K3314" i="1" s="1"/>
  <c r="J3338" i="1"/>
  <c r="K3338" i="1" s="1"/>
  <c r="J3374" i="1"/>
  <c r="K3374" i="1" s="1"/>
  <c r="J3386" i="1"/>
  <c r="K3386" i="1" s="1"/>
  <c r="J3566" i="1"/>
  <c r="K3566" i="1" s="1"/>
  <c r="J3614" i="1"/>
  <c r="K3614" i="1" s="1"/>
  <c r="J3638" i="1"/>
  <c r="K3638" i="1" s="1"/>
  <c r="J3674" i="1"/>
  <c r="K3674" i="1" s="1"/>
  <c r="J3746" i="1"/>
  <c r="K3746" i="1" s="1"/>
  <c r="J3782" i="1"/>
  <c r="K3782" i="1" s="1"/>
  <c r="J3818" i="1"/>
  <c r="K3818" i="1" s="1"/>
  <c r="J3962" i="1"/>
  <c r="K3962" i="1" s="1"/>
  <c r="J4106" i="1"/>
  <c r="K4106" i="1" s="1"/>
  <c r="J4238" i="1"/>
  <c r="K4238" i="1" s="1"/>
  <c r="J6086" i="1"/>
  <c r="K6086" i="1" s="1"/>
  <c r="J9084" i="1"/>
  <c r="K9084" i="1" s="1"/>
  <c r="J9000" i="1"/>
  <c r="K9000" i="1" s="1"/>
  <c r="J8700" i="1"/>
  <c r="K8700" i="1" s="1"/>
  <c r="J8616" i="1"/>
  <c r="K8616" i="1" s="1"/>
  <c r="J8544" i="1"/>
  <c r="K8544" i="1" s="1"/>
  <c r="J8364" i="1"/>
  <c r="K8364" i="1" s="1"/>
  <c r="J8220" i="1"/>
  <c r="K8220" i="1" s="1"/>
  <c r="J8148" i="1"/>
  <c r="K8148" i="1" s="1"/>
  <c r="J7980" i="1"/>
  <c r="K7980" i="1" s="1"/>
  <c r="J7896" i="1"/>
  <c r="K7896" i="1" s="1"/>
  <c r="J7428" i="1"/>
  <c r="K7428" i="1" s="1"/>
  <c r="J7296" i="1"/>
  <c r="K7296" i="1" s="1"/>
  <c r="J7200" i="1"/>
  <c r="K7200" i="1" s="1"/>
  <c r="J7068" i="1"/>
  <c r="K7068" i="1" s="1"/>
  <c r="J6888" i="1"/>
  <c r="K6888" i="1" s="1"/>
  <c r="J6672" i="1"/>
  <c r="K6672" i="1" s="1"/>
  <c r="J6542" i="1"/>
  <c r="K6542" i="1" s="1"/>
  <c r="J6482" i="1"/>
  <c r="K6482" i="1" s="1"/>
  <c r="J6410" i="1"/>
  <c r="K6410" i="1" s="1"/>
  <c r="J6098" i="1"/>
  <c r="K6098" i="1" s="1"/>
  <c r="J6012" i="1"/>
  <c r="K6012" i="1" s="1"/>
  <c r="J5940" i="1"/>
  <c r="K5940" i="1" s="1"/>
  <c r="J5846" i="1"/>
  <c r="K5846" i="1" s="1"/>
  <c r="J5712" i="1"/>
  <c r="K5712" i="1" s="1"/>
  <c r="J5556" i="1"/>
  <c r="K5556" i="1" s="1"/>
  <c r="J5522" i="1"/>
  <c r="K5522" i="1" s="1"/>
  <c r="J5306" i="1"/>
  <c r="K5306" i="1" s="1"/>
  <c r="J5076" i="1"/>
  <c r="K5076" i="1" s="1"/>
  <c r="J4454" i="1"/>
  <c r="K4454" i="1" s="1"/>
  <c r="J4392" i="1"/>
  <c r="K4392" i="1" s="1"/>
  <c r="J4274" i="1"/>
  <c r="K4274" i="1" s="1"/>
  <c r="J4200" i="1"/>
  <c r="K4200" i="1" s="1"/>
  <c r="J4140" i="1"/>
  <c r="K4140" i="1" s="1"/>
  <c r="J4118" i="1"/>
  <c r="K4118" i="1" s="1"/>
  <c r="J3984" i="1"/>
  <c r="K3984" i="1" s="1"/>
  <c r="J3828" i="1"/>
  <c r="K3828" i="1" s="1"/>
  <c r="J3794" i="1"/>
  <c r="K3794" i="1" s="1"/>
  <c r="J3578" i="1"/>
  <c r="K3578" i="1" s="1"/>
  <c r="J3348" i="1"/>
  <c r="K3348" i="1" s="1"/>
  <c r="J13" i="1"/>
  <c r="K13" i="1" s="1"/>
  <c r="J37" i="1"/>
  <c r="K37" i="1" s="1"/>
  <c r="J49" i="1"/>
  <c r="K49" i="1" s="1"/>
  <c r="J61" i="1"/>
  <c r="K61" i="1" s="1"/>
  <c r="J73" i="1"/>
  <c r="K73" i="1" s="1"/>
  <c r="J85" i="1"/>
  <c r="K85" i="1" s="1"/>
  <c r="J97" i="1"/>
  <c r="K97" i="1" s="1"/>
  <c r="J109" i="1"/>
  <c r="K109" i="1" s="1"/>
  <c r="J121" i="1"/>
  <c r="K121" i="1" s="1"/>
  <c r="J133" i="1"/>
  <c r="K133" i="1" s="1"/>
  <c r="J145" i="1"/>
  <c r="K145" i="1" s="1"/>
  <c r="J157" i="1"/>
  <c r="K157" i="1" s="1"/>
  <c r="J169" i="1"/>
  <c r="K169" i="1" s="1"/>
  <c r="J181" i="1"/>
  <c r="K181" i="1" s="1"/>
  <c r="J193" i="1"/>
  <c r="K193" i="1" s="1"/>
  <c r="J205" i="1"/>
  <c r="K205" i="1" s="1"/>
  <c r="J217" i="1"/>
  <c r="K217" i="1" s="1"/>
  <c r="J229" i="1"/>
  <c r="K229" i="1" s="1"/>
  <c r="J253" i="1"/>
  <c r="K253" i="1" s="1"/>
  <c r="J265" i="1"/>
  <c r="K265" i="1" s="1"/>
  <c r="J277" i="1"/>
  <c r="K277" i="1" s="1"/>
  <c r="J289" i="1"/>
  <c r="K289" i="1" s="1"/>
  <c r="J301" i="1"/>
  <c r="K301" i="1" s="1"/>
  <c r="J313" i="1"/>
  <c r="K313" i="1" s="1"/>
  <c r="J325" i="1"/>
  <c r="K325" i="1" s="1"/>
  <c r="J349" i="1"/>
  <c r="K349" i="1" s="1"/>
  <c r="J361" i="1"/>
  <c r="K361" i="1" s="1"/>
  <c r="J385" i="1"/>
  <c r="K385" i="1" s="1"/>
  <c r="J409" i="1"/>
  <c r="K409" i="1" s="1"/>
  <c r="J421" i="1"/>
  <c r="K421" i="1" s="1"/>
  <c r="J433" i="1"/>
  <c r="K433" i="1" s="1"/>
  <c r="J445" i="1"/>
  <c r="K445" i="1" s="1"/>
  <c r="J469" i="1"/>
  <c r="K469" i="1" s="1"/>
  <c r="J481" i="1"/>
  <c r="K481" i="1" s="1"/>
  <c r="J493" i="1"/>
  <c r="K493" i="1" s="1"/>
  <c r="J505" i="1"/>
  <c r="K505" i="1" s="1"/>
  <c r="J541" i="1"/>
  <c r="K541" i="1" s="1"/>
  <c r="J565" i="1"/>
  <c r="K565" i="1" s="1"/>
  <c r="J577" i="1"/>
  <c r="K577" i="1" s="1"/>
  <c r="J589" i="1"/>
  <c r="K589" i="1" s="1"/>
  <c r="J601" i="1"/>
  <c r="K601" i="1" s="1"/>
  <c r="J625" i="1"/>
  <c r="K625" i="1" s="1"/>
  <c r="J649" i="1"/>
  <c r="K649" i="1" s="1"/>
  <c r="J661" i="1"/>
  <c r="K661" i="1" s="1"/>
  <c r="J685" i="1"/>
  <c r="K685" i="1" s="1"/>
  <c r="J709" i="1"/>
  <c r="K709" i="1" s="1"/>
  <c r="J733" i="1"/>
  <c r="K733" i="1" s="1"/>
  <c r="J745" i="1"/>
  <c r="K745" i="1" s="1"/>
  <c r="J757" i="1"/>
  <c r="K757" i="1" s="1"/>
  <c r="J793" i="1"/>
  <c r="K793" i="1" s="1"/>
  <c r="J805" i="1"/>
  <c r="K805" i="1" s="1"/>
  <c r="J829" i="1"/>
  <c r="K829" i="1" s="1"/>
  <c r="J841" i="1"/>
  <c r="K841" i="1" s="1"/>
  <c r="J853" i="1"/>
  <c r="K853" i="1" s="1"/>
  <c r="J865" i="1"/>
  <c r="K865" i="1" s="1"/>
  <c r="J877" i="1"/>
  <c r="K877" i="1" s="1"/>
  <c r="J889" i="1"/>
  <c r="K889" i="1" s="1"/>
  <c r="J901" i="1"/>
  <c r="K901" i="1" s="1"/>
  <c r="J925" i="1"/>
  <c r="K925" i="1" s="1"/>
  <c r="J937" i="1"/>
  <c r="K937" i="1" s="1"/>
  <c r="J961" i="1"/>
  <c r="K961" i="1" s="1"/>
  <c r="J985" i="1"/>
  <c r="K985" i="1" s="1"/>
  <c r="J997" i="1"/>
  <c r="K997" i="1" s="1"/>
  <c r="J1009" i="1"/>
  <c r="K1009" i="1" s="1"/>
  <c r="J1021" i="1"/>
  <c r="K1021" i="1" s="1"/>
  <c r="J1045" i="1"/>
  <c r="K1045" i="1" s="1"/>
  <c r="J1057" i="1"/>
  <c r="K1057" i="1" s="1"/>
  <c r="J1069" i="1"/>
  <c r="K1069" i="1" s="1"/>
  <c r="J1081" i="1"/>
  <c r="K1081" i="1" s="1"/>
  <c r="J1117" i="1"/>
  <c r="K1117" i="1" s="1"/>
  <c r="J1141" i="1"/>
  <c r="K1141" i="1" s="1"/>
  <c r="J1153" i="1"/>
  <c r="K1153" i="1" s="1"/>
  <c r="J1165" i="1"/>
  <c r="K1165" i="1" s="1"/>
  <c r="J1177" i="1"/>
  <c r="K1177" i="1" s="1"/>
  <c r="J1201" i="1"/>
  <c r="K1201" i="1" s="1"/>
  <c r="J1225" i="1"/>
  <c r="K1225" i="1" s="1"/>
  <c r="J1237" i="1"/>
  <c r="K1237" i="1" s="1"/>
  <c r="J1261" i="1"/>
  <c r="K1261" i="1" s="1"/>
  <c r="J1285" i="1"/>
  <c r="K1285" i="1" s="1"/>
  <c r="J1297" i="1"/>
  <c r="K1297" i="1" s="1"/>
  <c r="J1309" i="1"/>
  <c r="K1309" i="1" s="1"/>
  <c r="J1321" i="1"/>
  <c r="K1321" i="1" s="1"/>
  <c r="J1333" i="1"/>
  <c r="K1333" i="1" s="1"/>
  <c r="J1369" i="1"/>
  <c r="K1369" i="1" s="1"/>
  <c r="J1381" i="1"/>
  <c r="K1381" i="1" s="1"/>
  <c r="J1405" i="1"/>
  <c r="K1405" i="1" s="1"/>
  <c r="J1417" i="1"/>
  <c r="K1417" i="1" s="1"/>
  <c r="J1429" i="1"/>
  <c r="K1429" i="1" s="1"/>
  <c r="J1441" i="1"/>
  <c r="K1441" i="1" s="1"/>
  <c r="J1453" i="1"/>
  <c r="K1453" i="1" s="1"/>
  <c r="J1465" i="1"/>
  <c r="K1465" i="1" s="1"/>
  <c r="J1477" i="1"/>
  <c r="K1477" i="1" s="1"/>
  <c r="J1501" i="1"/>
  <c r="K1501" i="1" s="1"/>
  <c r="J1513" i="1"/>
  <c r="K1513" i="1" s="1"/>
  <c r="J1537" i="1"/>
  <c r="K1537" i="1" s="1"/>
  <c r="J1561" i="1"/>
  <c r="K1561" i="1" s="1"/>
  <c r="J1573" i="1"/>
  <c r="K1573" i="1" s="1"/>
  <c r="J1585" i="1"/>
  <c r="K1585" i="1" s="1"/>
  <c r="J1597" i="1"/>
  <c r="K1597" i="1" s="1"/>
  <c r="J1621" i="1"/>
  <c r="K1621" i="1" s="1"/>
  <c r="J1633" i="1"/>
  <c r="K1633" i="1" s="1"/>
  <c r="J1645" i="1"/>
  <c r="K1645" i="1" s="1"/>
  <c r="J1657" i="1"/>
  <c r="K1657" i="1" s="1"/>
  <c r="J1693" i="1"/>
  <c r="K1693" i="1" s="1"/>
  <c r="J1717" i="1"/>
  <c r="K1717" i="1" s="1"/>
  <c r="J1729" i="1"/>
  <c r="K1729" i="1" s="1"/>
  <c r="J1741" i="1"/>
  <c r="K1741" i="1" s="1"/>
  <c r="J1753" i="1"/>
  <c r="K1753" i="1" s="1"/>
  <c r="J1777" i="1"/>
  <c r="K1777" i="1" s="1"/>
  <c r="J1801" i="1"/>
  <c r="K1801" i="1" s="1"/>
  <c r="J1813" i="1"/>
  <c r="K1813" i="1" s="1"/>
  <c r="J1837" i="1"/>
  <c r="K1837" i="1" s="1"/>
  <c r="J1861" i="1"/>
  <c r="K1861" i="1" s="1"/>
  <c r="J1873" i="1"/>
  <c r="K1873" i="1" s="1"/>
  <c r="J1885" i="1"/>
  <c r="K1885" i="1" s="1"/>
  <c r="J1897" i="1"/>
  <c r="K1897" i="1" s="1"/>
  <c r="J1909" i="1"/>
  <c r="K1909" i="1" s="1"/>
  <c r="J1921" i="1"/>
  <c r="K1921" i="1" s="1"/>
  <c r="J1957" i="1"/>
  <c r="K1957" i="1" s="1"/>
  <c r="J1093" i="1"/>
  <c r="K1093" i="1" s="1"/>
  <c r="J973" i="1"/>
  <c r="K973" i="1" s="1"/>
  <c r="J949" i="1"/>
  <c r="K949" i="1" s="1"/>
  <c r="J517" i="1"/>
  <c r="K517" i="1" s="1"/>
  <c r="J397" i="1"/>
  <c r="K397" i="1" s="1"/>
  <c r="J373" i="1"/>
  <c r="K373" i="1" s="1"/>
  <c r="J1933" i="1"/>
  <c r="K1933" i="1" s="1"/>
  <c r="J781" i="1"/>
  <c r="K781" i="1" s="1"/>
  <c r="J697" i="1"/>
  <c r="K697" i="1" s="1"/>
  <c r="J673" i="1"/>
  <c r="K673" i="1" s="1"/>
  <c r="J1993" i="1"/>
  <c r="K1993" i="1" s="1"/>
  <c r="J2005" i="1"/>
  <c r="K2005" i="1" s="1"/>
  <c r="J2017" i="1"/>
  <c r="K2017" i="1" s="1"/>
  <c r="J2137" i="1"/>
  <c r="K2137" i="1" s="1"/>
  <c r="J2149" i="1"/>
  <c r="K2149" i="1" s="1"/>
  <c r="J2161" i="1"/>
  <c r="K2161" i="1" s="1"/>
  <c r="J2281" i="1"/>
  <c r="K2281" i="1" s="1"/>
  <c r="J2293" i="1"/>
  <c r="K2293" i="1" s="1"/>
  <c r="J2437" i="1"/>
  <c r="K2437" i="1" s="1"/>
  <c r="J2581" i="1"/>
  <c r="K2581" i="1" s="1"/>
  <c r="J2725" i="1"/>
  <c r="K2725" i="1" s="1"/>
  <c r="J2869" i="1"/>
  <c r="K2869" i="1" s="1"/>
  <c r="J3157" i="1"/>
  <c r="K3157" i="1" s="1"/>
  <c r="J3061" i="1"/>
  <c r="K3061" i="1" s="1"/>
  <c r="J2965" i="1"/>
  <c r="K2965" i="1" s="1"/>
  <c r="J2689" i="1"/>
  <c r="K2689" i="1" s="1"/>
  <c r="J2593" i="1"/>
  <c r="K2593" i="1" s="1"/>
  <c r="J2413" i="1"/>
  <c r="K2413" i="1" s="1"/>
  <c r="J2341" i="1"/>
  <c r="K2341" i="1" s="1"/>
  <c r="J2257" i="1"/>
  <c r="K2257" i="1" s="1"/>
  <c r="J2209" i="1"/>
  <c r="K2209" i="1" s="1"/>
  <c r="J2041" i="1"/>
  <c r="K2041" i="1" s="1"/>
  <c r="J3073" i="1"/>
  <c r="K3073" i="1" s="1"/>
  <c r="J2605" i="1"/>
  <c r="K2605" i="1" s="1"/>
  <c r="J2521" i="1"/>
  <c r="K2521" i="1" s="1"/>
  <c r="J2053" i="1"/>
  <c r="K2053" i="1" s="1"/>
  <c r="J1981" i="1"/>
  <c r="K1981" i="1" s="1"/>
  <c r="J2977" i="1"/>
  <c r="K2977" i="1" s="1"/>
  <c r="J2881" i="1"/>
  <c r="K2881" i="1" s="1"/>
  <c r="J2701" i="1"/>
  <c r="K2701" i="1" s="1"/>
  <c r="J2617" i="1"/>
  <c r="K2617" i="1" s="1"/>
  <c r="J2425" i="1"/>
  <c r="K2425" i="1" s="1"/>
  <c r="J2353" i="1"/>
  <c r="K2353" i="1" s="1"/>
  <c r="J2101" i="1"/>
  <c r="K2101" i="1" s="1"/>
  <c r="J3085" i="1"/>
  <c r="K3085" i="1" s="1"/>
  <c r="J2893" i="1"/>
  <c r="K2893" i="1" s="1"/>
  <c r="J2809" i="1"/>
  <c r="K2809" i="1" s="1"/>
  <c r="J2629" i="1"/>
  <c r="K2629" i="1" s="1"/>
  <c r="J2533" i="1"/>
  <c r="K2533" i="1" s="1"/>
  <c r="J2269" i="1"/>
  <c r="K2269" i="1" s="1"/>
  <c r="J2221" i="1"/>
  <c r="K2221" i="1" s="1"/>
  <c r="J2065" i="1"/>
  <c r="K206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<sst xmlns="http://schemas.openxmlformats.org/spreadsheetml/2006/main" count="82845" uniqueCount="83">
  <si>
    <t>company_size</t>
  </si>
  <si>
    <t>company_industry</t>
  </si>
  <si>
    <t>country</t>
  </si>
  <si>
    <t>years_experience</t>
  </si>
  <si>
    <t>education_level</t>
  </si>
  <si>
    <t>skills_python</t>
  </si>
  <si>
    <t>skills_sql</t>
  </si>
  <si>
    <t>skills_ml</t>
  </si>
  <si>
    <t>skills_deep_learning</t>
  </si>
  <si>
    <t>skills_cloud</t>
  </si>
  <si>
    <t>job_posting_month</t>
  </si>
  <si>
    <t>job_posting_year</t>
  </si>
  <si>
    <t>hiring_urgency</t>
  </si>
  <si>
    <t>job_openings</t>
  </si>
  <si>
    <t>Startup</t>
  </si>
  <si>
    <t>Retail</t>
  </si>
  <si>
    <t>Canada</t>
  </si>
  <si>
    <t>Remote</t>
  </si>
  <si>
    <t>Senior</t>
  </si>
  <si>
    <t>Master</t>
  </si>
  <si>
    <t>Low</t>
  </si>
  <si>
    <t>Machine Learning Engineer</t>
  </si>
  <si>
    <t>MNC</t>
  </si>
  <si>
    <t>Technology</t>
  </si>
  <si>
    <t>Australia</t>
  </si>
  <si>
    <t>Hybrid</t>
  </si>
  <si>
    <t>Mid</t>
  </si>
  <si>
    <t>Bachelor</t>
  </si>
  <si>
    <t>High</t>
  </si>
  <si>
    <t>Germany</t>
  </si>
  <si>
    <t>Onsite</t>
  </si>
  <si>
    <t>Business Analyst</t>
  </si>
  <si>
    <t>Healthcare</t>
  </si>
  <si>
    <t>Data Scientist</t>
  </si>
  <si>
    <t>Medium</t>
  </si>
  <si>
    <t>Entry</t>
  </si>
  <si>
    <t>Data Analyst</t>
  </si>
  <si>
    <t>Enterprise</t>
  </si>
  <si>
    <t>Finance</t>
  </si>
  <si>
    <t>PhD</t>
  </si>
  <si>
    <t>Education</t>
  </si>
  <si>
    <t>Data Engineer</t>
  </si>
  <si>
    <t>E-commerce</t>
  </si>
  <si>
    <t>Singapore</t>
  </si>
  <si>
    <t>India</t>
  </si>
  <si>
    <t>JOB_ID</t>
  </si>
  <si>
    <t>JOB_title</t>
  </si>
  <si>
    <t>Job_type</t>
  </si>
  <si>
    <t>Experience_level</t>
  </si>
  <si>
    <t>Experience_Category</t>
  </si>
  <si>
    <t>Ai Engineer</t>
  </si>
  <si>
    <t>Uk</t>
  </si>
  <si>
    <t>Usa</t>
  </si>
  <si>
    <t>Salary</t>
  </si>
  <si>
    <t>Job_Type_category</t>
  </si>
  <si>
    <t>Category</t>
  </si>
  <si>
    <t>Data</t>
  </si>
  <si>
    <t>AI</t>
  </si>
  <si>
    <t>Business</t>
  </si>
  <si>
    <t>JOB_category</t>
  </si>
  <si>
    <t>Salary_band</t>
  </si>
  <si>
    <t>skill_score</t>
  </si>
  <si>
    <t>KPI</t>
  </si>
  <si>
    <t>Value</t>
  </si>
  <si>
    <t>Total Jobs</t>
  </si>
  <si>
    <t>Avg Salary</t>
  </si>
  <si>
    <t>Avg Salary (Data Roles)</t>
  </si>
  <si>
    <t>Avg Salary (AI Roles)</t>
  </si>
  <si>
    <t>High Salary Jobs %</t>
  </si>
  <si>
    <t>Remote Jobs %</t>
  </si>
  <si>
    <t>Avg Skill Score</t>
  </si>
  <si>
    <t>Highest paying Roles</t>
  </si>
  <si>
    <t>Grand Total</t>
  </si>
  <si>
    <t>Average of Salary</t>
  </si>
  <si>
    <t>Count of JOB_ID</t>
  </si>
  <si>
    <t>Sum of skills_python</t>
  </si>
  <si>
    <t>Sum of skills_sql</t>
  </si>
  <si>
    <t>Sum of skills_ml</t>
  </si>
  <si>
    <t>Sum of skills_deep_learning</t>
  </si>
  <si>
    <t>Sum of skills_cloud</t>
  </si>
  <si>
    <t>JOB_role</t>
  </si>
  <si>
    <t>Experience</t>
  </si>
  <si>
    <t>Most demand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</si>
</sst>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quot;₹&quot;\ #,##0.00"/>
  </numFmts>
  <fonts count="20"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11"/>
      <color theme="5" tint="0.5999938962981048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0" fontId="0" fillId="0" borderId="0" xfId="0" quotePrefix="1"/>
    <xf numFmtId="0" fontId="16" fillId="0" borderId="0" xfId="0" applyFont="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9" fontId="0" fillId="0" borderId="0" xfId="42" applyFont="1" applyAlignment="1">
      <alignment vertical="center" wrapText="1"/>
    </xf>
    <xf numFmtId="2" fontId="0" fillId="0" borderId="0" xfId="0" applyNumberFormat="1" applyAlignment="1">
      <alignment vertical="center" wrapText="1"/>
    </xf>
    <xf numFmtId="1" fontId="0" fillId="0" borderId="0" xfId="0" applyNumberFormat="1" applyAlignment="1">
      <alignment vertical="center" wrapText="1"/>
    </xf>
    <xf numFmtId="0" fontId="18" fillId="0" borderId="0" xfId="0" applyFont="1" applyAlignment="1">
      <alignment horizontal="center" vertical="center" wrapText="1"/>
    </xf>
    <xf numFmtId="0" fontId="0" fillId="0" borderId="0" xfId="0" applyAlignment="1">
      <alignment horizontal="left"/>
    </xf>
    <xf numFmtId="0" fontId="16" fillId="0" borderId="0" xfId="0" applyFont="1"/>
    <xf numFmtId="0" fontId="16" fillId="0" borderId="0" xfId="0" pivotButton="1" applyFont="1"/>
    <xf numFmtId="1" fontId="19" fillId="33" borderId="0" xfId="0" applyNumberFormat="1" applyFont="1" applyFill="1"/>
    <xf numFmtId="0" fontId="19" fillId="33"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6">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164" formatCode="&quot;₹&quot;\ #,##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salary by JOB</a:t>
            </a:r>
            <a:r>
              <a:rPr lang="en-US" baseline="0"/>
              <a:t>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Pivot_Insights!$D$4</c:f>
              <c:strCache>
                <c:ptCount val="1"/>
                <c:pt idx="0">
                  <c:v>Total</c:v>
                </c:pt>
              </c:strCache>
            </c:strRef>
          </c:tx>
          <c:spPr>
            <a:solidFill>
              <a:schemeClr val="accent1"/>
            </a:solidFill>
            <a:ln>
              <a:noFill/>
            </a:ln>
            <a:effectLst/>
            <a:sp3d/>
          </c:spPr>
          <c:invertIfNegative val="0"/>
          <c:cat>
            <c:strRef>
              <c:f>Pivot_Insights!$C$5:$C$11</c:f>
              <c:strCache>
                <c:ptCount val="6"/>
                <c:pt idx="0">
                  <c:v>Ai Engineer</c:v>
                </c:pt>
                <c:pt idx="1">
                  <c:v>Machine Learning Engineer</c:v>
                </c:pt>
                <c:pt idx="2">
                  <c:v>Business Analyst</c:v>
                </c:pt>
                <c:pt idx="3">
                  <c:v>Data Engineer</c:v>
                </c:pt>
                <c:pt idx="4">
                  <c:v>Data Scientist</c:v>
                </c:pt>
                <c:pt idx="5">
                  <c:v>Data Analyst</c:v>
                </c:pt>
              </c:strCache>
            </c:strRef>
          </c:cat>
          <c:val>
            <c:numRef>
              <c:f>Pivot_Insights!$D$5:$D$11</c:f>
              <c:numCache>
                <c:formatCode>"₹"\ #,##0</c:formatCode>
                <c:ptCount val="6"/>
                <c:pt idx="0">
                  <c:v>139934.65537047674</c:v>
                </c:pt>
                <c:pt idx="1">
                  <c:v>139705.42298850574</c:v>
                </c:pt>
                <c:pt idx="2">
                  <c:v>101642.02876480542</c:v>
                </c:pt>
                <c:pt idx="3">
                  <c:v>99711.085322195708</c:v>
                </c:pt>
                <c:pt idx="4">
                  <c:v>99645.837933059302</c:v>
                </c:pt>
                <c:pt idx="5">
                  <c:v>99171.046728971967</c:v>
                </c:pt>
              </c:numCache>
            </c:numRef>
          </c:val>
          <c:extLst>
            <c:ext xmlns:c16="http://schemas.microsoft.com/office/drawing/2014/chart" uri="{C3380CC4-5D6E-409C-BE32-E72D297353CC}">
              <c16:uniqueId val="{00000000-7A9A-41BD-BDF5-1B20BC9C0448}"/>
            </c:ext>
          </c:extLst>
        </c:ser>
        <c:dLbls>
          <c:showLegendKey val="0"/>
          <c:showVal val="0"/>
          <c:showCatName val="0"/>
          <c:showSerName val="0"/>
          <c:showPercent val="0"/>
          <c:showBubbleSize val="0"/>
        </c:dLbls>
        <c:gapWidth val="150"/>
        <c:shape val="box"/>
        <c:axId val="792221696"/>
        <c:axId val="792225056"/>
        <c:axId val="0"/>
      </c:bar3DChart>
      <c:catAx>
        <c:axId val="79222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25056"/>
        <c:crosses val="autoZero"/>
        <c:auto val="1"/>
        <c:lblAlgn val="ctr"/>
        <c:lblOffset val="100"/>
        <c:noMultiLvlLbl val="0"/>
      </c:catAx>
      <c:valAx>
        <c:axId val="7922250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2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Experience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Pivot_Insights!$D$14</c:f>
              <c:strCache>
                <c:ptCount val="1"/>
                <c:pt idx="0">
                  <c:v>Total</c:v>
                </c:pt>
              </c:strCache>
            </c:strRef>
          </c:tx>
          <c:spPr>
            <a:solidFill>
              <a:schemeClr val="accent1"/>
            </a:solidFill>
            <a:ln>
              <a:noFill/>
            </a:ln>
            <a:effectLst/>
            <a:sp3d/>
          </c:spPr>
          <c:invertIfNegative val="0"/>
          <c:cat>
            <c:strRef>
              <c:f>Pivot_Insights!$C$15:$C$18</c:f>
              <c:strCache>
                <c:ptCount val="3"/>
                <c:pt idx="0">
                  <c:v>Senior</c:v>
                </c:pt>
                <c:pt idx="1">
                  <c:v>Mid</c:v>
                </c:pt>
                <c:pt idx="2">
                  <c:v>Entry</c:v>
                </c:pt>
              </c:strCache>
            </c:strRef>
          </c:cat>
          <c:val>
            <c:numRef>
              <c:f>Pivot_Insights!$D$15:$D$18</c:f>
              <c:numCache>
                <c:formatCode>"₹"\ #,##0</c:formatCode>
                <c:ptCount val="3"/>
                <c:pt idx="0">
                  <c:v>138289.09152046783</c:v>
                </c:pt>
                <c:pt idx="1">
                  <c:v>113592.01846424384</c:v>
                </c:pt>
                <c:pt idx="2">
                  <c:v>89095.872758326223</c:v>
                </c:pt>
              </c:numCache>
            </c:numRef>
          </c:val>
          <c:extLst>
            <c:ext xmlns:c16="http://schemas.microsoft.com/office/drawing/2014/chart" uri="{C3380CC4-5D6E-409C-BE32-E72D297353CC}">
              <c16:uniqueId val="{00000000-006E-4D2D-9167-2382587C922D}"/>
            </c:ext>
          </c:extLst>
        </c:ser>
        <c:dLbls>
          <c:showLegendKey val="0"/>
          <c:showVal val="0"/>
          <c:showCatName val="0"/>
          <c:showSerName val="0"/>
          <c:showPercent val="0"/>
          <c:showBubbleSize val="0"/>
        </c:dLbls>
        <c:gapWidth val="150"/>
        <c:shape val="box"/>
        <c:axId val="881606240"/>
        <c:axId val="881606720"/>
        <c:axId val="0"/>
      </c:bar3DChart>
      <c:catAx>
        <c:axId val="88160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606720"/>
        <c:crosses val="autoZero"/>
        <c:auto val="1"/>
        <c:lblAlgn val="ctr"/>
        <c:lblOffset val="100"/>
        <c:noMultiLvlLbl val="0"/>
      </c:catAx>
      <c:valAx>
        <c:axId val="88160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6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distribution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Pivot_Insights!$G$4</c:f>
              <c:strCache>
                <c:ptCount val="1"/>
                <c:pt idx="0">
                  <c:v>Total</c:v>
                </c:pt>
              </c:strCache>
            </c:strRef>
          </c:tx>
          <c:spPr>
            <a:solidFill>
              <a:schemeClr val="accent1"/>
            </a:solidFill>
            <a:ln>
              <a:noFill/>
            </a:ln>
            <a:effectLst/>
            <a:sp3d/>
          </c:spPr>
          <c:invertIfNegative val="0"/>
          <c:cat>
            <c:strRef>
              <c:f>Pivot_Insights!$F$5:$F$12</c:f>
              <c:strCache>
                <c:ptCount val="7"/>
                <c:pt idx="0">
                  <c:v>Germany</c:v>
                </c:pt>
                <c:pt idx="1">
                  <c:v>Singapore</c:v>
                </c:pt>
                <c:pt idx="2">
                  <c:v>Canada</c:v>
                </c:pt>
                <c:pt idx="3">
                  <c:v>Uk</c:v>
                </c:pt>
                <c:pt idx="4">
                  <c:v>India</c:v>
                </c:pt>
                <c:pt idx="5">
                  <c:v>Usa</c:v>
                </c:pt>
                <c:pt idx="6">
                  <c:v>Australia</c:v>
                </c:pt>
              </c:strCache>
            </c:strRef>
          </c:cat>
          <c:val>
            <c:numRef>
              <c:f>Pivot_Insights!$G$5:$G$12</c:f>
              <c:numCache>
                <c:formatCode>General</c:formatCode>
                <c:ptCount val="7"/>
                <c:pt idx="0">
                  <c:v>1498</c:v>
                </c:pt>
                <c:pt idx="1">
                  <c:v>1490</c:v>
                </c:pt>
                <c:pt idx="2">
                  <c:v>1488</c:v>
                </c:pt>
                <c:pt idx="3">
                  <c:v>1485</c:v>
                </c:pt>
                <c:pt idx="4">
                  <c:v>1470</c:v>
                </c:pt>
                <c:pt idx="5">
                  <c:v>1459</c:v>
                </c:pt>
                <c:pt idx="6">
                  <c:v>1455</c:v>
                </c:pt>
              </c:numCache>
            </c:numRef>
          </c:val>
          <c:extLst>
            <c:ext xmlns:c16="http://schemas.microsoft.com/office/drawing/2014/chart" uri="{C3380CC4-5D6E-409C-BE32-E72D297353CC}">
              <c16:uniqueId val="{00000000-D8E7-4805-AED1-08DD2D0294B6}"/>
            </c:ext>
          </c:extLst>
        </c:ser>
        <c:dLbls>
          <c:showLegendKey val="0"/>
          <c:showVal val="0"/>
          <c:showCatName val="0"/>
          <c:showSerName val="0"/>
          <c:showPercent val="0"/>
          <c:showBubbleSize val="0"/>
        </c:dLbls>
        <c:gapWidth val="150"/>
        <c:shape val="box"/>
        <c:axId val="901297728"/>
        <c:axId val="901296288"/>
        <c:axId val="0"/>
      </c:bar3DChart>
      <c:catAx>
        <c:axId val="90129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6288"/>
        <c:crosses val="autoZero"/>
        <c:auto val="1"/>
        <c:lblAlgn val="ctr"/>
        <c:lblOffset val="100"/>
        <c:noMultiLvlLbl val="0"/>
      </c:catAx>
      <c:valAx>
        <c:axId val="90129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a:t>
            </a:r>
            <a:r>
              <a:rPr lang="en-IN" baseline="0"/>
              <a:t> Demand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24482512241461"/>
          <c:y val="0.13476502583948841"/>
          <c:w val="0.52935710977527028"/>
          <c:h val="0.74723980579087712"/>
        </c:manualLayout>
      </c:layout>
      <c:bar3DChart>
        <c:barDir val="bar"/>
        <c:grouping val="clustered"/>
        <c:varyColors val="0"/>
        <c:ser>
          <c:idx val="0"/>
          <c:order val="0"/>
          <c:tx>
            <c:strRef>
              <c:f>Pivot_Insights!$I$12</c:f>
              <c:strCache>
                <c:ptCount val="1"/>
                <c:pt idx="0">
                  <c:v>Sum of skills_cloud</c:v>
                </c:pt>
              </c:strCache>
            </c:strRef>
          </c:tx>
          <c:spPr>
            <a:solidFill>
              <a:schemeClr val="accent1"/>
            </a:solidFill>
            <a:ln>
              <a:noFill/>
            </a:ln>
            <a:effectLst/>
            <a:sp3d/>
          </c:spPr>
          <c:invertIfNegative val="0"/>
          <c:cat>
            <c:strRef>
              <c:f>Pivot_Insights!$I$13</c:f>
              <c:strCache>
                <c:ptCount val="1"/>
                <c:pt idx="0">
                  <c:v>Total</c:v>
                </c:pt>
              </c:strCache>
            </c:strRef>
          </c:cat>
          <c:val>
            <c:numRef>
              <c:f>Pivot_Insights!$I$13</c:f>
              <c:numCache>
                <c:formatCode>General</c:formatCode>
                <c:ptCount val="1"/>
                <c:pt idx="0">
                  <c:v>5291</c:v>
                </c:pt>
              </c:numCache>
            </c:numRef>
          </c:val>
          <c:extLst>
            <c:ext xmlns:c16="http://schemas.microsoft.com/office/drawing/2014/chart" uri="{C3380CC4-5D6E-409C-BE32-E72D297353CC}">
              <c16:uniqueId val="{00000006-51EC-4B59-A6EF-0BF82E42AD06}"/>
            </c:ext>
          </c:extLst>
        </c:ser>
        <c:ser>
          <c:idx val="1"/>
          <c:order val="1"/>
          <c:tx>
            <c:strRef>
              <c:f>Pivot_Insights!$J$12</c:f>
              <c:strCache>
                <c:ptCount val="1"/>
                <c:pt idx="0">
                  <c:v>Sum of skills_ml</c:v>
                </c:pt>
              </c:strCache>
            </c:strRef>
          </c:tx>
          <c:spPr>
            <a:solidFill>
              <a:schemeClr val="accent2"/>
            </a:solidFill>
            <a:ln>
              <a:noFill/>
            </a:ln>
            <a:effectLst/>
            <a:sp3d/>
          </c:spPr>
          <c:invertIfNegative val="0"/>
          <c:cat>
            <c:strRef>
              <c:f>Pivot_Insights!$I$13</c:f>
              <c:strCache>
                <c:ptCount val="1"/>
                <c:pt idx="0">
                  <c:v>Total</c:v>
                </c:pt>
              </c:strCache>
            </c:strRef>
          </c:cat>
          <c:val>
            <c:numRef>
              <c:f>Pivot_Insights!$J$13</c:f>
              <c:numCache>
                <c:formatCode>General</c:formatCode>
                <c:ptCount val="1"/>
                <c:pt idx="0">
                  <c:v>5254</c:v>
                </c:pt>
              </c:numCache>
            </c:numRef>
          </c:val>
          <c:extLst>
            <c:ext xmlns:c16="http://schemas.microsoft.com/office/drawing/2014/chart" uri="{C3380CC4-5D6E-409C-BE32-E72D297353CC}">
              <c16:uniqueId val="{00000007-51EC-4B59-A6EF-0BF82E42AD06}"/>
            </c:ext>
          </c:extLst>
        </c:ser>
        <c:ser>
          <c:idx val="2"/>
          <c:order val="2"/>
          <c:tx>
            <c:strRef>
              <c:f>Pivot_Insights!$K$12</c:f>
              <c:strCache>
                <c:ptCount val="1"/>
                <c:pt idx="0">
                  <c:v>Sum of skills_sql</c:v>
                </c:pt>
              </c:strCache>
            </c:strRef>
          </c:tx>
          <c:spPr>
            <a:solidFill>
              <a:schemeClr val="accent3"/>
            </a:solidFill>
            <a:ln>
              <a:noFill/>
            </a:ln>
            <a:effectLst/>
            <a:sp3d/>
          </c:spPr>
          <c:invertIfNegative val="0"/>
          <c:cat>
            <c:strRef>
              <c:f>Pivot_Insights!$I$13</c:f>
              <c:strCache>
                <c:ptCount val="1"/>
                <c:pt idx="0">
                  <c:v>Total</c:v>
                </c:pt>
              </c:strCache>
            </c:strRef>
          </c:cat>
          <c:val>
            <c:numRef>
              <c:f>Pivot_Insights!$K$13</c:f>
              <c:numCache>
                <c:formatCode>General</c:formatCode>
                <c:ptCount val="1"/>
                <c:pt idx="0">
                  <c:v>5204</c:v>
                </c:pt>
              </c:numCache>
            </c:numRef>
          </c:val>
          <c:extLst>
            <c:ext xmlns:c16="http://schemas.microsoft.com/office/drawing/2014/chart" uri="{C3380CC4-5D6E-409C-BE32-E72D297353CC}">
              <c16:uniqueId val="{00000008-51EC-4B59-A6EF-0BF82E42AD06}"/>
            </c:ext>
          </c:extLst>
        </c:ser>
        <c:ser>
          <c:idx val="3"/>
          <c:order val="3"/>
          <c:tx>
            <c:strRef>
              <c:f>Pivot_Insights!$L$12</c:f>
              <c:strCache>
                <c:ptCount val="1"/>
                <c:pt idx="0">
                  <c:v>Sum of skills_deep_learning</c:v>
                </c:pt>
              </c:strCache>
            </c:strRef>
          </c:tx>
          <c:spPr>
            <a:solidFill>
              <a:schemeClr val="accent4"/>
            </a:solidFill>
            <a:ln>
              <a:noFill/>
            </a:ln>
            <a:effectLst/>
            <a:sp3d/>
          </c:spPr>
          <c:invertIfNegative val="0"/>
          <c:cat>
            <c:strRef>
              <c:f>Pivot_Insights!$I$13</c:f>
              <c:strCache>
                <c:ptCount val="1"/>
                <c:pt idx="0">
                  <c:v>Total</c:v>
                </c:pt>
              </c:strCache>
            </c:strRef>
          </c:cat>
          <c:val>
            <c:numRef>
              <c:f>Pivot_Insights!$L$13</c:f>
              <c:numCache>
                <c:formatCode>General</c:formatCode>
                <c:ptCount val="1"/>
                <c:pt idx="0">
                  <c:v>5152</c:v>
                </c:pt>
              </c:numCache>
            </c:numRef>
          </c:val>
          <c:extLst>
            <c:ext xmlns:c16="http://schemas.microsoft.com/office/drawing/2014/chart" uri="{C3380CC4-5D6E-409C-BE32-E72D297353CC}">
              <c16:uniqueId val="{00000009-51EC-4B59-A6EF-0BF82E42AD06}"/>
            </c:ext>
          </c:extLst>
        </c:ser>
        <c:ser>
          <c:idx val="4"/>
          <c:order val="4"/>
          <c:tx>
            <c:strRef>
              <c:f>Pivot_Insights!$M$12</c:f>
              <c:strCache>
                <c:ptCount val="1"/>
                <c:pt idx="0">
                  <c:v>Sum of skills_python</c:v>
                </c:pt>
              </c:strCache>
            </c:strRef>
          </c:tx>
          <c:spPr>
            <a:solidFill>
              <a:schemeClr val="accent5"/>
            </a:solidFill>
            <a:ln>
              <a:noFill/>
            </a:ln>
            <a:effectLst/>
            <a:sp3d/>
          </c:spPr>
          <c:invertIfNegative val="0"/>
          <c:cat>
            <c:strRef>
              <c:f>Pivot_Insights!$I$13</c:f>
              <c:strCache>
                <c:ptCount val="1"/>
                <c:pt idx="0">
                  <c:v>Total</c:v>
                </c:pt>
              </c:strCache>
            </c:strRef>
          </c:cat>
          <c:val>
            <c:numRef>
              <c:f>Pivot_Insights!$M$13</c:f>
              <c:numCache>
                <c:formatCode>General</c:formatCode>
                <c:ptCount val="1"/>
                <c:pt idx="0">
                  <c:v>5101</c:v>
                </c:pt>
              </c:numCache>
            </c:numRef>
          </c:val>
          <c:extLst>
            <c:ext xmlns:c16="http://schemas.microsoft.com/office/drawing/2014/chart" uri="{C3380CC4-5D6E-409C-BE32-E72D297353CC}">
              <c16:uniqueId val="{0000000A-51EC-4B59-A6EF-0BF82E42AD06}"/>
            </c:ext>
          </c:extLst>
        </c:ser>
        <c:dLbls>
          <c:showLegendKey val="0"/>
          <c:showVal val="0"/>
          <c:showCatName val="0"/>
          <c:showSerName val="0"/>
          <c:showPercent val="0"/>
          <c:showBubbleSize val="0"/>
        </c:dLbls>
        <c:gapWidth val="150"/>
        <c:shape val="box"/>
        <c:axId val="854968384"/>
        <c:axId val="854968864"/>
        <c:axId val="0"/>
      </c:bar3DChart>
      <c:catAx>
        <c:axId val="854968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68864"/>
        <c:crosses val="autoZero"/>
        <c:auto val="1"/>
        <c:lblAlgn val="ctr"/>
        <c:lblOffset val="100"/>
        <c:noMultiLvlLbl val="0"/>
      </c:catAx>
      <c:valAx>
        <c:axId val="854968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6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Pivot_Insights!$D$21</c:f>
              <c:strCache>
                <c:ptCount val="1"/>
                <c:pt idx="0">
                  <c:v>Total</c:v>
                </c:pt>
              </c:strCache>
            </c:strRef>
          </c:tx>
          <c:spPr>
            <a:solidFill>
              <a:schemeClr val="accent1"/>
            </a:solidFill>
            <a:ln w="19050">
              <a:solidFill>
                <a:schemeClr val="lt1"/>
              </a:solidFill>
            </a:ln>
            <a:effectLst/>
          </c:spPr>
          <c:invertIfNegative val="0"/>
          <c:cat>
            <c:strRef>
              <c:f>Pivot_Insights!$C$22:$C$25</c:f>
              <c:strCache>
                <c:ptCount val="3"/>
                <c:pt idx="0">
                  <c:v>AI</c:v>
                </c:pt>
                <c:pt idx="1">
                  <c:v>Business</c:v>
                </c:pt>
                <c:pt idx="2">
                  <c:v>Data</c:v>
                </c:pt>
              </c:strCache>
            </c:strRef>
          </c:cat>
          <c:val>
            <c:numRef>
              <c:f>Pivot_Insights!$D$22:$D$25</c:f>
              <c:numCache>
                <c:formatCode>"₹"\ #,##0</c:formatCode>
                <c:ptCount val="3"/>
                <c:pt idx="0">
                  <c:v>139820.07210571674</c:v>
                </c:pt>
                <c:pt idx="1">
                  <c:v>101642.02876480542</c:v>
                </c:pt>
                <c:pt idx="2">
                  <c:v>99507.65527401297</c:v>
                </c:pt>
              </c:numCache>
            </c:numRef>
          </c:val>
          <c:extLst>
            <c:ext xmlns:c16="http://schemas.microsoft.com/office/drawing/2014/chart" uri="{C3380CC4-5D6E-409C-BE32-E72D297353CC}">
              <c16:uniqueId val="{00000000-9FD9-4BE9-BFBA-E9E52D6D54F8}"/>
            </c:ext>
          </c:extLst>
        </c:ser>
        <c:dLbls>
          <c:showLegendKey val="0"/>
          <c:showVal val="0"/>
          <c:showCatName val="0"/>
          <c:showSerName val="0"/>
          <c:showPercent val="0"/>
          <c:showBubbleSize val="0"/>
        </c:dLbls>
        <c:gapWidth val="150"/>
        <c:axId val="854838784"/>
        <c:axId val="854839744"/>
      </c:barChart>
      <c:catAx>
        <c:axId val="854838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39744"/>
        <c:crosses val="autoZero"/>
        <c:auto val="1"/>
        <c:lblAlgn val="ctr"/>
        <c:lblOffset val="100"/>
        <c:noMultiLvlLbl val="0"/>
      </c:catAx>
      <c:valAx>
        <c:axId val="854839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83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[Job_Market_Analysis_Dashboard_Asha.xlsx]Pivot_Insights!PivotTable2</c:name>
    <c:fmtId val="2"/>
  </c:pivotSource>
  <c:chart>
    <c:title>
      <c:tx>
        <c:rich>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solidFill>
                  <a:srgbClr val="FFFF00"/>
                </a:solidFill>
              </a:rPr>
              <a:t>Avg salary by Experience</a:t>
            </a:r>
          </a:p>
        </c:rich>
      </c:tx>
      <c:overlay val="0"/>
      <c:spPr>
        <a:noFill/>
        <a:ln>
          <a:noFill/>
        </a:ln>
        <a:effectLst/>
      </c:spPr>
      <c:txPr>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Pivot_Insights!$D$14</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Pivot_Insights!$C$15:$C$18</c:f>
              <c:strCache>
                <c:ptCount val="3"/>
                <c:pt idx="0">
                  <c:v>Senior</c:v>
                </c:pt>
                <c:pt idx="1">
                  <c:v>Mid</c:v>
                </c:pt>
                <c:pt idx="2">
                  <c:v>Entry</c:v>
                </c:pt>
              </c:strCache>
            </c:strRef>
          </c:cat>
          <c:val>
            <c:numRef>
              <c:f>Pivot_Insights!$D$15:$D$18</c:f>
              <c:numCache>
                <c:formatCode>"₹"\ #,##0</c:formatCode>
                <c:ptCount val="3"/>
                <c:pt idx="0">
                  <c:v>138289.09152046783</c:v>
                </c:pt>
                <c:pt idx="1">
                  <c:v>113592.01846424384</c:v>
                </c:pt>
                <c:pt idx="2">
                  <c:v>89095.872758326223</c:v>
                </c:pt>
              </c:numCache>
            </c:numRef>
          </c:val>
          <c:extLst>
            <c:ext xmlns:c16="http://schemas.microsoft.com/office/drawing/2014/chart" uri="{C3380CC4-5D6E-409C-BE32-E72D297353CC}">
              <c16:uniqueId val="{00000000-D4B4-4FDE-8AAA-0356665A2D89}"/>
            </c:ext>
          </c:extLst>
        </c:ser>
        <c:dLbls>
          <c:showLegendKey val="0"/>
          <c:showVal val="1"/>
          <c:showCatName val="0"/>
          <c:showSerName val="0"/>
          <c:showPercent val="0"/>
          <c:showBubbleSize val="0"/>
        </c:dLbls>
        <c:gapWidth val="150"/>
        <c:shape val="box"/>
        <c:axId val="881606240"/>
        <c:axId val="881606720"/>
        <c:axId val="0"/>
      </c:bar3DChart>
      <c:catAx>
        <c:axId val="881606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81606720"/>
        <c:crosses val="autoZero"/>
        <c:auto val="1"/>
        <c:lblAlgn val="ctr"/>
        <c:lblOffset val="100"/>
        <c:noMultiLvlLbl val="0"/>
      </c:catAx>
      <c:valAx>
        <c:axId val="881606720"/>
        <c:scaling>
          <c:orientation val="minMax"/>
        </c:scaling>
        <c:delete val="0"/>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816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solidFill>
        <a:schemeClr val="accent4">
          <a:lumMod val="50000"/>
        </a:schemeClr>
      </a:solidFill>
      <a:round/>
    </a:ln>
    <a:effectLst>
      <a:outerShdw blurRad="57150" dist="19050" dir="5400000" algn="ctr" rotWithShape="0">
        <a:srgbClr val="000000">
          <a:alpha val="63000"/>
        </a:srgbClr>
      </a:outerShdw>
    </a:effectLst>
  </c:spPr>
  <c:txPr>
    <a:bodyPr/>
    <a:lstStyle/>
    <a:p>
      <a:pPr>
        <a:defRPr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[Job_Market_Analysis_Dashboard_Asha.xlsx]Pivot_Insights!PivotTable1</c:name>
    <c:fmtId val="2"/>
  </c:pivotSource>
  <c:chart>
    <c:title>
      <c:tx>
        <c:rich>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  </a:t>
            </a:r>
            <a:r>
              <a:rPr lang="en-US">
                <a:solidFill>
                  <a:srgbClr val="FFFF00"/>
                </a:solidFill>
              </a:rPr>
              <a:t>Avg salary by JOB role</a:t>
            </a:r>
          </a:p>
        </c:rich>
      </c:tx>
      <c:layout>
        <c:manualLayout>
          <c:xMode val="edge"/>
          <c:yMode val="edge"/>
          <c:x val="0.34150491701830216"/>
          <c:y val="5.185031554620604E-2"/>
        </c:manualLayout>
      </c:layout>
      <c:overlay val="0"/>
      <c:spPr>
        <a:noFill/>
        <a:ln>
          <a:noFill/>
        </a:ln>
        <a:effectLst/>
      </c:spPr>
      <c:txPr>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348810389432094"/>
          <c:y val="0.2314988033702175"/>
          <c:w val="0.31875385277794327"/>
          <c:h val="0.64378773012256574"/>
        </c:manualLayout>
      </c:layout>
      <c:bar3DChart>
        <c:barDir val="bar"/>
        <c:grouping val="clustered"/>
        <c:varyColors val="0"/>
        <c:ser>
          <c:idx val="0"/>
          <c:order val="0"/>
          <c:tx>
            <c:strRef>
              <c:f>Pivot_Insights!$D$4</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Pivot_Insights!$C$5:$C$11</c:f>
              <c:strCache>
                <c:ptCount val="6"/>
                <c:pt idx="0">
                  <c:v>Ai Engineer</c:v>
                </c:pt>
                <c:pt idx="1">
                  <c:v>Machine Learning Engineer</c:v>
                </c:pt>
                <c:pt idx="2">
                  <c:v>Business Analyst</c:v>
                </c:pt>
                <c:pt idx="3">
                  <c:v>Data Engineer</c:v>
                </c:pt>
                <c:pt idx="4">
                  <c:v>Data Scientist</c:v>
                </c:pt>
                <c:pt idx="5">
                  <c:v>Data Analyst</c:v>
                </c:pt>
              </c:strCache>
            </c:strRef>
          </c:cat>
          <c:val>
            <c:numRef>
              <c:f>Pivot_Insights!$D$5:$D$11</c:f>
              <c:numCache>
                <c:formatCode>"₹"\ #,##0</c:formatCode>
                <c:ptCount val="6"/>
                <c:pt idx="0">
                  <c:v>139934.65537047674</c:v>
                </c:pt>
                <c:pt idx="1">
                  <c:v>139705.42298850574</c:v>
                </c:pt>
                <c:pt idx="2">
                  <c:v>101642.02876480542</c:v>
                </c:pt>
                <c:pt idx="3">
                  <c:v>99711.085322195708</c:v>
                </c:pt>
                <c:pt idx="4">
                  <c:v>99645.837933059302</c:v>
                </c:pt>
                <c:pt idx="5">
                  <c:v>99171.046728971967</c:v>
                </c:pt>
              </c:numCache>
            </c:numRef>
          </c:val>
          <c:extLst>
            <c:ext xmlns:c16="http://schemas.microsoft.com/office/drawing/2014/chart" uri="{C3380CC4-5D6E-409C-BE32-E72D297353CC}">
              <c16:uniqueId val="{00000000-0BA4-43BE-800F-6456BED30710}"/>
            </c:ext>
          </c:extLst>
        </c:ser>
        <c:dLbls>
          <c:showLegendKey val="0"/>
          <c:showVal val="1"/>
          <c:showCatName val="0"/>
          <c:showSerName val="0"/>
          <c:showPercent val="0"/>
          <c:showBubbleSize val="0"/>
        </c:dLbls>
        <c:gapWidth val="150"/>
        <c:shape val="box"/>
        <c:axId val="792221696"/>
        <c:axId val="792225056"/>
        <c:axId val="0"/>
      </c:bar3DChart>
      <c:catAx>
        <c:axId val="79222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792225056"/>
        <c:crosses val="autoZero"/>
        <c:auto val="1"/>
        <c:lblAlgn val="ctr"/>
        <c:lblOffset val="100"/>
        <c:noMultiLvlLbl val="0"/>
      </c:catAx>
      <c:valAx>
        <c:axId val="792225056"/>
        <c:scaling>
          <c:orientation val="minMax"/>
        </c:scaling>
        <c:delete val="0"/>
        <c:axPos val="b"/>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7922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solidFill>
        <a:schemeClr val="accent4">
          <a:lumMod val="50000"/>
        </a:schemeClr>
      </a:solidFill>
      <a:round/>
    </a:ln>
    <a:effectLst>
      <a:outerShdw blurRad="57150" dist="19050" dir="5400000" algn="ctr" rotWithShape="0">
        <a:srgbClr val="000000">
          <a:alpha val="63000"/>
        </a:srgbClr>
      </a:outerShdw>
    </a:effectLst>
  </c:spPr>
  <c:txPr>
    <a:bodyPr/>
    <a:lstStyle/>
    <a:p>
      <a:pPr>
        <a:defRPr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[Job_Market_Analysis_Dashboard_Asha.xlsx]Pivot_Insights!PivotTable3</c:name>
    <c:fmtId val="4"/>
  </c:pivotSource>
  <c:chart>
    <c:title>
      <c:tx>
        <c:rich>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solidFill>
                  <a:srgbClr val="FFFF00"/>
                </a:solidFill>
              </a:rPr>
              <a:t>JOB distribution by country</a:t>
            </a:r>
          </a:p>
        </c:rich>
      </c:tx>
      <c:layout>
        <c:manualLayout>
          <c:xMode val="edge"/>
          <c:yMode val="edge"/>
          <c:x val="0.28075374832033545"/>
          <c:y val="9.752694427589223E-2"/>
        </c:manualLayout>
      </c:layout>
      <c:overlay val="0"/>
      <c:spPr>
        <a:noFill/>
        <a:ln>
          <a:noFill/>
        </a:ln>
        <a:effectLst/>
      </c:spPr>
      <c:txPr>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964980544747086E-2"/>
          <c:y val="0.34233207070707072"/>
          <c:w val="0.71263291528237127"/>
          <c:h val="0.37705083128763983"/>
        </c:manualLayout>
      </c:layout>
      <c:bar3DChart>
        <c:barDir val="col"/>
        <c:grouping val="clustered"/>
        <c:varyColors val="0"/>
        <c:ser>
          <c:idx val="0"/>
          <c:order val="0"/>
          <c:tx>
            <c:strRef>
              <c:f>Pivot_Insights!$G$4</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Pivot_Insights!$F$5:$F$12</c:f>
              <c:strCache>
                <c:ptCount val="7"/>
                <c:pt idx="0">
                  <c:v>Germany</c:v>
                </c:pt>
                <c:pt idx="1">
                  <c:v>Singapore</c:v>
                </c:pt>
                <c:pt idx="2">
                  <c:v>Canada</c:v>
                </c:pt>
                <c:pt idx="3">
                  <c:v>Uk</c:v>
                </c:pt>
                <c:pt idx="4">
                  <c:v>India</c:v>
                </c:pt>
                <c:pt idx="5">
                  <c:v>Usa</c:v>
                </c:pt>
                <c:pt idx="6">
                  <c:v>Australia</c:v>
                </c:pt>
              </c:strCache>
            </c:strRef>
          </c:cat>
          <c:val>
            <c:numRef>
              <c:f>Pivot_Insights!$G$5:$G$12</c:f>
              <c:numCache>
                <c:formatCode>General</c:formatCode>
                <c:ptCount val="7"/>
                <c:pt idx="0">
                  <c:v>1498</c:v>
                </c:pt>
                <c:pt idx="1">
                  <c:v>1490</c:v>
                </c:pt>
                <c:pt idx="2">
                  <c:v>1488</c:v>
                </c:pt>
                <c:pt idx="3">
                  <c:v>1485</c:v>
                </c:pt>
                <c:pt idx="4">
                  <c:v>1470</c:v>
                </c:pt>
                <c:pt idx="5">
                  <c:v>1459</c:v>
                </c:pt>
                <c:pt idx="6">
                  <c:v>1455</c:v>
                </c:pt>
              </c:numCache>
            </c:numRef>
          </c:val>
          <c:extLst>
            <c:ext xmlns:c16="http://schemas.microsoft.com/office/drawing/2014/chart" uri="{C3380CC4-5D6E-409C-BE32-E72D297353CC}">
              <c16:uniqueId val="{00000000-577E-4756-A714-CF6B9093B633}"/>
            </c:ext>
          </c:extLst>
        </c:ser>
        <c:dLbls>
          <c:showLegendKey val="0"/>
          <c:showVal val="1"/>
          <c:showCatName val="0"/>
          <c:showSerName val="0"/>
          <c:showPercent val="0"/>
          <c:showBubbleSize val="0"/>
        </c:dLbls>
        <c:gapWidth val="150"/>
        <c:shape val="box"/>
        <c:axId val="901297728"/>
        <c:axId val="901296288"/>
        <c:axId val="0"/>
      </c:bar3DChart>
      <c:catAx>
        <c:axId val="90129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901296288"/>
        <c:crosses val="autoZero"/>
        <c:auto val="1"/>
        <c:lblAlgn val="ctr"/>
        <c:lblOffset val="100"/>
        <c:noMultiLvlLbl val="0"/>
      </c:catAx>
      <c:valAx>
        <c:axId val="9012962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90129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solidFill>
        <a:schemeClr val="accent4">
          <a:lumMod val="50000"/>
        </a:schemeClr>
      </a:solidFill>
      <a:round/>
    </a:ln>
    <a:effectLst>
      <a:outerShdw blurRad="57150" dist="19050" dir="5400000" algn="ctr" rotWithShape="0">
        <a:srgbClr val="000000">
          <a:alpha val="63000"/>
        </a:srgbClr>
      </a:outerShdw>
    </a:effectLst>
  </c:spPr>
  <c:txPr>
    <a:bodyPr/>
    <a:lstStyle/>
    <a:p>
      <a:pPr>
        <a:defRPr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[Job_Market_Analysis_Dashboard_Asha.xlsx]Pivot_Insights!PivotTable5</c:name>
    <c:fmtId val="6"/>
  </c:pivotSource>
  <c:chart>
    <c:title>
      <c:tx>
        <c:rich>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00"/>
                </a:solidFill>
                <a:effectLst>
                  <a:outerShdw blurRad="38100" dist="22860" dir="5400000" algn="tl" rotWithShape="0">
                    <a:srgbClr val="000000">
                      <a:alpha val="30000"/>
                    </a:srgbClr>
                  </a:outerShdw>
                </a:effectLst>
                <a:latin typeface="+mn-lt"/>
                <a:ea typeface="+mn-ea"/>
                <a:cs typeface="+mn-cs"/>
              </a:defRPr>
            </a:pPr>
            <a:r>
              <a:rPr lang="en-IN">
                <a:solidFill>
                  <a:srgbClr val="FFFF00"/>
                </a:solidFill>
              </a:rPr>
              <a:t>skill Demand analysis</a:t>
            </a:r>
          </a:p>
        </c:rich>
      </c:tx>
      <c:overlay val="0"/>
      <c:spPr>
        <a:noFill/>
        <a:ln>
          <a:noFill/>
        </a:ln>
        <a:effectLst/>
      </c:spPr>
      <c:txPr>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00"/>
              </a:solidFill>
              <a:effectLst>
                <a:outerShdw blurRad="38100" dist="22860" dir="5400000" algn="tl" rotWithShape="0">
                  <a:srgbClr val="000000">
                    <a:alpha val="30000"/>
                  </a:srgb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47136183781094"/>
          <c:y val="0.13476501802509122"/>
          <c:w val="0.52935710977527028"/>
          <c:h val="0.74723980579087712"/>
        </c:manualLayout>
      </c:layout>
      <c:bar3DChart>
        <c:barDir val="bar"/>
        <c:grouping val="clustered"/>
        <c:varyColors val="0"/>
        <c:ser>
          <c:idx val="0"/>
          <c:order val="0"/>
          <c:tx>
            <c:strRef>
              <c:f>Pivot_Insights!$I$12</c:f>
              <c:strCache>
                <c:ptCount val="1"/>
                <c:pt idx="0">
                  <c:v>Sum of skills_cloud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Pivot_Insights!$I$13</c:f>
              <c:strCache>
                <c:ptCount val="1"/>
                <c:pt idx="0">
                  <c:v>Total</c:v>
                </c:pt>
              </c:strCache>
            </c:strRef>
          </c:cat>
          <c:val>
            <c:numRef>
              <c:f>Pivot_Insights!$I$13</c:f>
              <c:numCache>
                <c:formatCode>General</c:formatCode>
                <c:ptCount val="1"/>
                <c:pt idx="0">
                  <c:v>5291</c:v>
                </c:pt>
              </c:numCache>
            </c:numRef>
          </c:val>
          <c:extLst>
            <c:ext xmlns:c16="http://schemas.microsoft.com/office/drawing/2014/chart" uri="{C3380CC4-5D6E-409C-BE32-E72D297353CC}">
              <c16:uniqueId val="{00000000-C85D-404D-B927-FF8C9A965769}"/>
            </c:ext>
          </c:extLst>
        </c:ser>
        <c:ser>
          <c:idx val="1"/>
          <c:order val="1"/>
          <c:tx>
            <c:strRef>
              <c:f>Pivot_Insights!$J$12</c:f>
              <c:strCache>
                <c:ptCount val="1"/>
                <c:pt idx="0">
                  <c:v>Sum of skills_ml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Pivot_Insights!$I$13</c:f>
              <c:strCache>
                <c:ptCount val="1"/>
                <c:pt idx="0">
                  <c:v>Total</c:v>
                </c:pt>
              </c:strCache>
            </c:strRef>
          </c:cat>
          <c:val>
            <c:numRef>
              <c:f>Pivot_Insights!$J$13</c:f>
              <c:numCache>
                <c:formatCode>General</c:formatCode>
                <c:ptCount val="1"/>
                <c:pt idx="0">
                  <c:v>5254</c:v>
                </c:pt>
              </c:numCache>
            </c:numRef>
          </c:val>
          <c:extLst>
            <c:ext xmlns:c16="http://schemas.microsoft.com/office/drawing/2014/chart" uri="{C3380CC4-5D6E-409C-BE32-E72D297353CC}">
              <c16:uniqueId val="{00000001-C85D-404D-B927-FF8C9A965769}"/>
            </c:ext>
          </c:extLst>
        </c:ser>
        <c:ser>
          <c:idx val="2"/>
          <c:order val="2"/>
          <c:tx>
            <c:strRef>
              <c:f>Pivot_Insights!$K$12</c:f>
              <c:strCache>
                <c:ptCount val="1"/>
                <c:pt idx="0">
                  <c:v>Sum of skills_sql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Pivot_Insights!$I$13</c:f>
              <c:strCache>
                <c:ptCount val="1"/>
                <c:pt idx="0">
                  <c:v>Total</c:v>
                </c:pt>
              </c:strCache>
            </c:strRef>
          </c:cat>
          <c:val>
            <c:numRef>
              <c:f>Pivot_Insights!$K$13</c:f>
              <c:numCache>
                <c:formatCode>General</c:formatCode>
                <c:ptCount val="1"/>
                <c:pt idx="0">
                  <c:v>5204</c:v>
                </c:pt>
              </c:numCache>
            </c:numRef>
          </c:val>
          <c:extLst>
            <c:ext xmlns:c16="http://schemas.microsoft.com/office/drawing/2014/chart" uri="{C3380CC4-5D6E-409C-BE32-E72D297353CC}">
              <c16:uniqueId val="{00000002-C85D-404D-B927-FF8C9A965769}"/>
            </c:ext>
          </c:extLst>
        </c:ser>
        <c:ser>
          <c:idx val="3"/>
          <c:order val="3"/>
          <c:tx>
            <c:strRef>
              <c:f>Pivot_Insights!$L$12</c:f>
              <c:strCache>
                <c:ptCount val="1"/>
                <c:pt idx="0">
                  <c:v>Sum of skills_deep_learning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Pivot_Insights!$I$13</c:f>
              <c:strCache>
                <c:ptCount val="1"/>
                <c:pt idx="0">
                  <c:v>Total</c:v>
                </c:pt>
              </c:strCache>
            </c:strRef>
          </c:cat>
          <c:val>
            <c:numRef>
              <c:f>Pivot_Insights!$L$13</c:f>
              <c:numCache>
                <c:formatCode>General</c:formatCode>
                <c:ptCount val="1"/>
                <c:pt idx="0">
                  <c:v>5152</c:v>
                </c:pt>
              </c:numCache>
            </c:numRef>
          </c:val>
          <c:extLst>
            <c:ext xmlns:c16="http://schemas.microsoft.com/office/drawing/2014/chart" uri="{C3380CC4-5D6E-409C-BE32-E72D297353CC}">
              <c16:uniqueId val="{00000003-C85D-404D-B927-FF8C9A965769}"/>
            </c:ext>
          </c:extLst>
        </c:ser>
        <c:ser>
          <c:idx val="4"/>
          <c:order val="4"/>
          <c:tx>
            <c:strRef>
              <c:f>Pivot_Insights!$M$12</c:f>
              <c:strCache>
                <c:ptCount val="1"/>
                <c:pt idx="0">
                  <c:v>Sum of skills_python</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Pivot_Insights!$I$13</c:f>
              <c:strCache>
                <c:ptCount val="1"/>
                <c:pt idx="0">
                  <c:v>Total</c:v>
                </c:pt>
              </c:strCache>
            </c:strRef>
          </c:cat>
          <c:val>
            <c:numRef>
              <c:f>Pivot_Insights!$M$13</c:f>
              <c:numCache>
                <c:formatCode>General</c:formatCode>
                <c:ptCount val="1"/>
                <c:pt idx="0">
                  <c:v>5101</c:v>
                </c:pt>
              </c:numCache>
            </c:numRef>
          </c:val>
          <c:extLst>
            <c:ext xmlns:c16="http://schemas.microsoft.com/office/drawing/2014/chart" uri="{C3380CC4-5D6E-409C-BE32-E72D297353CC}">
              <c16:uniqueId val="{00000004-C85D-404D-B927-FF8C9A965769}"/>
            </c:ext>
          </c:extLst>
        </c:ser>
        <c:dLbls>
          <c:showLegendKey val="0"/>
          <c:showVal val="1"/>
          <c:showCatName val="0"/>
          <c:showSerName val="0"/>
          <c:showPercent val="0"/>
          <c:showBubbleSize val="0"/>
        </c:dLbls>
        <c:gapWidth val="150"/>
        <c:shape val="box"/>
        <c:axId val="854968384"/>
        <c:axId val="854968864"/>
        <c:axId val="0"/>
      </c:bar3DChart>
      <c:catAx>
        <c:axId val="8549683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54968864"/>
        <c:crosses val="autoZero"/>
        <c:auto val="1"/>
        <c:lblAlgn val="ctr"/>
        <c:lblOffset val="100"/>
        <c:noMultiLvlLbl val="0"/>
      </c:catAx>
      <c:valAx>
        <c:axId val="854968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5496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solidFill>
        <a:schemeClr val="accent5">
          <a:lumMod val="50000"/>
        </a:schemeClr>
      </a:solidFill>
      <a:round/>
    </a:ln>
    <a:effectLst>
      <a:outerShdw blurRad="57150" dist="19050" dir="5400000" algn="ctr" rotWithShape="0">
        <a:srgbClr val="000000">
          <a:alpha val="63000"/>
        </a:srgbClr>
      </a:outerShdw>
    </a:effectLst>
  </c:spPr>
  <c:txPr>
    <a:bodyPr/>
    <a:lstStyle/>
    <a:p>
      <a:pPr>
        <a:defRPr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[Job_Market_Analysis_Dashboard_Asha.xlsx]Pivot_Insights!PivotTable9</c:name>
    <c:fmtId val="5"/>
  </c:pivotSource>
  <c:chart>
    <c:title>
      <c:tx>
        <c:rich>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solidFill>
                  <a:srgbClr val="FFFF00"/>
                </a:solidFill>
              </a:rPr>
              <a:t>Avg salary by category</a:t>
            </a:r>
          </a:p>
        </c:rich>
      </c:tx>
      <c:layout>
        <c:manualLayout>
          <c:xMode val="edge"/>
          <c:yMode val="edge"/>
          <c:x val="0.22960757483445032"/>
          <c:y val="8.9201402293303075E-2"/>
        </c:manualLayout>
      </c:layout>
      <c:overlay val="0"/>
      <c:spPr>
        <a:noFill/>
        <a:ln>
          <a:noFill/>
        </a:ln>
        <a:effectLst/>
      </c:spPr>
      <c:txPr>
        <a:bodyPr rot="0" spcFirstLastPara="1" vertOverflow="ellipsis" vert="horz" wrap="square" anchor="ctr" anchorCtr="1"/>
        <a:lstStyle/>
        <a:p>
          <a:pPr>
            <a:defRPr sz="168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Pivot_Insights!$D$21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Pivot_Insights!$C$22:$C$25</c:f>
              <c:strCache>
                <c:ptCount val="3"/>
                <c:pt idx="0">
                  <c:v>AI</c:v>
                </c:pt>
                <c:pt idx="1">
                  <c:v>Business</c:v>
                </c:pt>
                <c:pt idx="2">
                  <c:v>Data</c:v>
                </c:pt>
              </c:strCache>
            </c:strRef>
          </c:cat>
          <c:val>
            <c:numRef>
              <c:f>Pivot_Insights!$D$22:$D$25</c:f>
              <c:numCache>
                <c:formatCode>"₹"\ #,##0</c:formatCode>
                <c:ptCount val="3"/>
                <c:pt idx="0">
                  <c:v>139820.07210571674</c:v>
                </c:pt>
                <c:pt idx="1">
                  <c:v>101642.02876480542</c:v>
                </c:pt>
                <c:pt idx="2">
                  <c:v>99507.65527401297</c:v>
                </c:pt>
              </c:numCache>
            </c:numRef>
          </c:val>
          <c:extLst>
            <c:ext xmlns:c16="http://schemas.microsoft.com/office/drawing/2014/chart" uri="{C3380CC4-5D6E-409C-BE32-E72D297353CC}">
              <c16:uniqueId val="{00000000-7482-49AC-B9E8-3DFE3BD765B2}"/>
            </c:ext>
          </c:extLst>
        </c:ser>
        <c:dLbls>
          <c:dLblPos val="outEnd"/>
          <c:showLegendKey val="0"/>
          <c:showVal val="1"/>
          <c:showCatName val="0"/>
          <c:showSerName val="0"/>
          <c:showPercent val="0"/>
          <c:showBubbleSize val="0"/>
        </c:dLbls>
        <c:gapWidth val="355"/>
        <c:overlap val="-70"/>
        <c:axId val="854838784"/>
        <c:axId val="854839744"/>
      </c:barChart>
      <c:catAx>
        <c:axId val="85483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54839744"/>
        <c:crosses val="autoZero"/>
        <c:auto val="1"/>
        <c:lblAlgn val="ctr"/>
        <c:lblOffset val="100"/>
        <c:noMultiLvlLbl val="0"/>
      </c:catAx>
      <c:valAx>
        <c:axId val="85483974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crossAx val="85483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solidFill>
        <a:schemeClr val="accent4">
          <a:lumMod val="50000"/>
        </a:schemeClr>
      </a:solidFill>
      <a:round/>
    </a:ln>
    <a:effectLst>
      <a:outerShdw blurRad="57150" dist="19050" dir="5400000" algn="ctr" rotWithShape="0">
        <a:srgbClr val="000000">
          <a:alpha val="63000"/>
        </a:srgbClr>
      </a:outerShdw>
    </a:effectLst>
  </c:spPr>
  <c:txPr>
    <a:bodyPr/>
    <a:lstStyle/>
    <a:p>
      <a:pPr>
        <a:defRPr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557776</xdr:colOff>
      <xdr:row>29</xdr:row>
      <xdr:rowOff>113352</xdr:rowOff>
    </xdr:from>
    <xdr:to>
      <xdr:col>9</xdr:col>
      <xdr:colOff>715145</xdr:colOff>
      <xdr:row>41</xdr:row>
      <xdr:rowOff>38810</xdr:rowOff>
    </xdr:to>
    <xdr:graphicFrame macro="">
      <xdr:nvGraphicFramePr>
        <xdr:cNvPr id="5" name="Chart 4">
          <a:extLst>
            <a:ext uri="{FF2B5EF4-FFF2-40B4-BE49-F238E27FC236}">
              <a16:creationId xmlns:a16="http://schemas.microsoft.com/office/drawing/2014/main" id="{451B5097-EA77-6C35-B47D-968C1F791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844826</xdr:colOff>
      <xdr:row>13</xdr:row>
      <xdr:rowOff>152401</xdr:rowOff>
    </xdr:from>
    <xdr:to>
      <xdr:col>12</xdr:col>
      <xdr:colOff>571500</xdr:colOff>
      <xdr:row>24</xdr:row>
      <xdr:rowOff>140805</xdr:rowOff>
    </xdr:to>
    <xdr:graphicFrame macro="">
      <xdr:nvGraphicFramePr>
        <xdr:cNvPr id="6" name="Chart 5">
          <a:extLst>
            <a:ext uri="{FF2B5EF4-FFF2-40B4-BE49-F238E27FC236}">
              <a16:creationId xmlns:a16="http://schemas.microsoft.com/office/drawing/2014/main" id="{F36DAEF3-67DE-5042-3258-8D0BA9F1E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778565</xdr:colOff>
      <xdr:row>13</xdr:row>
      <xdr:rowOff>144118</xdr:rowOff>
    </xdr:from>
    <xdr:to>
      <xdr:col>17</xdr:col>
      <xdr:colOff>33130</xdr:colOff>
      <xdr:row>24</xdr:row>
      <xdr:rowOff>99392</xdr:rowOff>
    </xdr:to>
    <xdr:graphicFrame macro="">
      <xdr:nvGraphicFramePr>
        <xdr:cNvPr id="8" name="Chart 7">
          <a:extLst>
            <a:ext uri="{FF2B5EF4-FFF2-40B4-BE49-F238E27FC236}">
              <a16:creationId xmlns:a16="http://schemas.microsoft.com/office/drawing/2014/main" id="{BD3F8FB0-7831-15CA-051F-A25C72B12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425070</xdr:colOff>
      <xdr:row>13</xdr:row>
      <xdr:rowOff>118898</xdr:rowOff>
    </xdr:from>
    <xdr:to>
      <xdr:col>9</xdr:col>
      <xdr:colOff>802371</xdr:colOff>
      <xdr:row>28</xdr:row>
      <xdr:rowOff>87826</xdr:rowOff>
    </xdr:to>
    <xdr:graphicFrame macro="">
      <xdr:nvGraphicFramePr>
        <xdr:cNvPr id="10" name="Chart 9">
          <a:extLst>
            <a:ext uri="{FF2B5EF4-FFF2-40B4-BE49-F238E27FC236}">
              <a16:creationId xmlns:a16="http://schemas.microsoft.com/office/drawing/2014/main" id="{D304E0AE-BB41-B84B-8C0F-85385D00E7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996042</xdr:colOff>
      <xdr:row>25</xdr:row>
      <xdr:rowOff>77108</xdr:rowOff>
    </xdr:from>
    <xdr:to>
      <xdr:col>13</xdr:col>
      <xdr:colOff>478971</xdr:colOff>
      <xdr:row>39</xdr:row>
      <xdr:rowOff>96157</xdr:rowOff>
    </xdr:to>
    <xdr:graphicFrame macro="">
      <xdr:nvGraphicFramePr>
        <xdr:cNvPr id="13" name="Chart 12">
          <a:extLst>
            <a:ext uri="{FF2B5EF4-FFF2-40B4-BE49-F238E27FC236}">
              <a16:creationId xmlns:a16="http://schemas.microsoft.com/office/drawing/2014/main" id="{BD1EBE24-8D87-A84B-54D2-063EADABC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406679</xdr:colOff>
      <xdr:row>6</xdr:row>
      <xdr:rowOff>116108</xdr:rowOff>
    </xdr:from>
    <xdr:to>
      <xdr:col>17</xdr:col>
      <xdr:colOff>405114</xdr:colOff>
      <xdr:row>25</xdr:row>
      <xdr:rowOff>9644</xdr:rowOff>
    </xdr:to>
    <xdr:graphicFrame macro="">
      <xdr:nvGraphicFramePr>
        <xdr:cNvPr id="10" name="Chart 9">
          <a:extLst>
            <a:ext uri="{FF2B5EF4-FFF2-40B4-BE49-F238E27FC236}">
              <a16:creationId xmlns:a16="http://schemas.microsoft.com/office/drawing/2014/main" id="{FAF602E8-C28A-4AC9-BE68-8A97111E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227358</xdr:colOff>
      <xdr:row>0</xdr:row>
      <xdr:rowOff>88982</xdr:rowOff>
    </xdr:from>
    <xdr:to>
      <xdr:col>18</xdr:col>
      <xdr:colOff>183267</xdr:colOff>
      <xdr:row>5</xdr:row>
      <xdr:rowOff>163975</xdr:rowOff>
    </xdr:to>
    <xdr:sp macro="" textlink="KPI_Advanced!C4">
      <xdr:nvSpPr>
        <xdr:cNvPr id="2" name="Rectangle: Rounded Corners 1">
          <a:extLst>
            <a:ext uri="{FF2B5EF4-FFF2-40B4-BE49-F238E27FC236}">
              <a16:creationId xmlns:a16="http://schemas.microsoft.com/office/drawing/2014/main" id="{E63C6756-27EF-95D0-3868-E49457B946FD}"/>
            </a:ext>
          </a:extLst>
        </xdr:cNvPr>
        <xdr:cNvSpPr/>
      </xdr:nvSpPr>
      <xdr:spPr>
        <a:xfrm>
          <a:off x="8734750" y="88982"/>
          <a:ext cx="2386593" cy="991322"/>
        </a:xfrm>
        <a:prstGeom prst="roundRect">
          <a:avLst/>
        </a:prstGeom>
        <a:solidFill>
          <a:schemeClr val="accent1">
            <a:lumMod val="5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Total</a:t>
          </a:r>
          <a:r>
            <a:rPr lang="en-US" sz="2000" baseline="0"/>
            <a:t> </a:t>
          </a:r>
          <a:r>
            <a:rPr lang="en-US" sz="2000" b="1" baseline="0"/>
            <a:t>Jobs</a:t>
          </a:r>
        </a:p>
        <a:p>
          <a:pPr algn="ctr"/>
          <a:r>
            <a:rPr lang="en-US" sz="2000" b="1" baseline="0"/>
            <a:t>10345</a:t>
          </a:r>
          <a:endParaRPr lang="en-US" sz="2000" b="1"/>
        </a:p>
      </xdr:txBody>
    </xdr:sp>
    <xdr:clientData/>
  </xdr:twoCellAnchor>
  <xdr:twoCellAnchor>
    <xdr:from>
      <xdr:col>18</xdr:col>
      <xdr:colOff>347650</xdr:colOff>
      <xdr:row>0</xdr:row>
      <xdr:rowOff>100787</xdr:rowOff>
    </xdr:from>
    <xdr:to>
      <xdr:col>22</xdr:col>
      <xdr:colOff>183266</xdr:colOff>
      <xdr:row>5</xdr:row>
      <xdr:rowOff>135038</xdr:rowOff>
    </xdr:to>
    <xdr:sp macro="" textlink="KPI_Advanced!C5">
      <xdr:nvSpPr>
        <xdr:cNvPr id="4" name="Rectangle: Rounded Corners 3">
          <a:extLst>
            <a:ext uri="{FF2B5EF4-FFF2-40B4-BE49-F238E27FC236}">
              <a16:creationId xmlns:a16="http://schemas.microsoft.com/office/drawing/2014/main" id="{631570B4-D9C0-4F06-A376-51EC53C8AB19}"/>
            </a:ext>
          </a:extLst>
        </xdr:cNvPr>
        <xdr:cNvSpPr/>
      </xdr:nvSpPr>
      <xdr:spPr>
        <a:xfrm>
          <a:off x="11285726" y="100787"/>
          <a:ext cx="2266299" cy="950580"/>
        </a:xfrm>
        <a:prstGeom prst="roundRect">
          <a:avLst/>
        </a:prstGeom>
        <a:solidFill>
          <a:schemeClr val="accent1">
            <a:lumMod val="5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Avg</a:t>
          </a:r>
          <a:r>
            <a:rPr lang="en-US" sz="2000" b="1" baseline="0"/>
            <a:t> salary</a:t>
          </a:r>
        </a:p>
        <a:p>
          <a:pPr algn="ctr"/>
          <a:r>
            <a:rPr lang="en-IN" sz="2000" b="0" i="0" u="none" strike="noStrike">
              <a:solidFill>
                <a:schemeClr val="lt1"/>
              </a:solidFill>
              <a:effectLst/>
              <a:latin typeface="+mn-lt"/>
              <a:ea typeface="+mn-ea"/>
              <a:cs typeface="+mn-cs"/>
            </a:rPr>
            <a:t>₹ </a:t>
          </a:r>
          <a:r>
            <a:rPr lang="en-IN" sz="2000" b="1" i="0" u="none" strike="noStrike">
              <a:solidFill>
                <a:schemeClr val="lt1"/>
              </a:solidFill>
              <a:effectLst/>
              <a:latin typeface="+mn-lt"/>
              <a:ea typeface="+mn-ea"/>
              <a:cs typeface="+mn-cs"/>
            </a:rPr>
            <a:t>1,13,438.23</a:t>
          </a:r>
          <a:r>
            <a:rPr lang="en-IN" sz="2000">
              <a:effectLst/>
            </a:rPr>
            <a:t> </a:t>
          </a:r>
          <a:endParaRPr lang="en-US" sz="2000" b="1"/>
        </a:p>
      </xdr:txBody>
    </xdr:sp>
    <xdr:clientData/>
  </xdr:twoCellAnchor>
  <xdr:twoCellAnchor>
    <xdr:from>
      <xdr:col>22</xdr:col>
      <xdr:colOff>315957</xdr:colOff>
      <xdr:row>0</xdr:row>
      <xdr:rowOff>117916</xdr:rowOff>
    </xdr:from>
    <xdr:to>
      <xdr:col>26</xdr:col>
      <xdr:colOff>221849</xdr:colOff>
      <xdr:row>5</xdr:row>
      <xdr:rowOff>125392</xdr:rowOff>
    </xdr:to>
    <xdr:sp macro="" textlink="KPI_Advanced!C8">
      <xdr:nvSpPr>
        <xdr:cNvPr id="5" name="Rectangle: Rounded Corners 4">
          <a:extLst>
            <a:ext uri="{FF2B5EF4-FFF2-40B4-BE49-F238E27FC236}">
              <a16:creationId xmlns:a16="http://schemas.microsoft.com/office/drawing/2014/main" id="{A08478B0-A8C8-4E1F-A42A-0784E6F8E8B5}"/>
            </a:ext>
          </a:extLst>
        </xdr:cNvPr>
        <xdr:cNvSpPr/>
      </xdr:nvSpPr>
      <xdr:spPr>
        <a:xfrm>
          <a:off x="13684716" y="117916"/>
          <a:ext cx="2336576" cy="923805"/>
        </a:xfrm>
        <a:prstGeom prst="roundRect">
          <a:avLst/>
        </a:prstGeom>
        <a:solidFill>
          <a:schemeClr val="accent1">
            <a:lumMod val="5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lt1"/>
              </a:solidFill>
              <a:effectLst/>
              <a:latin typeface="+mn-lt"/>
              <a:ea typeface="+mn-ea"/>
              <a:cs typeface="+mn-cs"/>
            </a:rPr>
            <a:t>High </a:t>
          </a:r>
          <a:r>
            <a:rPr lang="en-IN" sz="2000" b="1" i="0" u="none" strike="noStrike">
              <a:solidFill>
                <a:schemeClr val="lt1"/>
              </a:solidFill>
              <a:effectLst/>
              <a:latin typeface="+mn-lt"/>
              <a:ea typeface="+mn-ea"/>
              <a:cs typeface="+mn-cs"/>
            </a:rPr>
            <a:t>Salary</a:t>
          </a:r>
          <a:r>
            <a:rPr lang="en-IN" sz="1600" b="1" i="0" u="none" strike="noStrike">
              <a:solidFill>
                <a:schemeClr val="lt1"/>
              </a:solidFill>
              <a:effectLst/>
              <a:latin typeface="+mn-lt"/>
              <a:ea typeface="+mn-ea"/>
              <a:cs typeface="+mn-cs"/>
            </a:rPr>
            <a:t> Jobs %</a:t>
          </a:r>
          <a:r>
            <a:rPr lang="en-IN" sz="1600" b="1">
              <a:effectLst/>
            </a:rPr>
            <a:t> </a:t>
          </a:r>
          <a:endParaRPr lang="en-IN" sz="1600" b="1" i="0" u="none" strike="noStrike">
            <a:solidFill>
              <a:schemeClr val="lt1"/>
            </a:solidFill>
            <a:effectLst/>
            <a:latin typeface="+mn-lt"/>
            <a:ea typeface="+mn-ea"/>
            <a:cs typeface="+mn-cs"/>
          </a:endParaRPr>
        </a:p>
        <a:p>
          <a:pPr algn="ctr"/>
          <a:r>
            <a:rPr lang="en-IN" sz="1600" b="1" i="0" u="none" strike="noStrike">
              <a:solidFill>
                <a:schemeClr val="lt1"/>
              </a:solidFill>
              <a:effectLst/>
              <a:latin typeface="+mn-lt"/>
              <a:ea typeface="+mn-ea"/>
              <a:cs typeface="+mn-cs"/>
            </a:rPr>
            <a:t>41</a:t>
          </a:r>
          <a:r>
            <a:rPr lang="en-US" sz="1600" b="1" i="0" u="none" strike="noStrike">
              <a:solidFill>
                <a:schemeClr val="lt1"/>
              </a:solidFill>
              <a:effectLst/>
              <a:latin typeface="+mn-lt"/>
              <a:ea typeface="+mn-ea"/>
              <a:cs typeface="+mn-cs"/>
            </a:rPr>
            <a:t>%</a:t>
          </a:r>
          <a:endParaRPr lang="en-IN" sz="1600" b="1" i="0" u="none" strike="noStrike">
            <a:solidFill>
              <a:schemeClr val="lt1"/>
            </a:solidFill>
            <a:effectLst/>
            <a:latin typeface="+mn-lt"/>
            <a:ea typeface="+mn-ea"/>
            <a:cs typeface="+mn-cs"/>
          </a:endParaRPr>
        </a:p>
      </xdr:txBody>
    </xdr:sp>
    <xdr:clientData/>
  </xdr:twoCellAnchor>
  <xdr:twoCellAnchor>
    <xdr:from>
      <xdr:col>26</xdr:col>
      <xdr:colOff>344158</xdr:colOff>
      <xdr:row>0</xdr:row>
      <xdr:rowOff>113853</xdr:rowOff>
    </xdr:from>
    <xdr:to>
      <xdr:col>30</xdr:col>
      <xdr:colOff>318302</xdr:colOff>
      <xdr:row>5</xdr:row>
      <xdr:rowOff>115748</xdr:rowOff>
    </xdr:to>
    <xdr:sp macro="" textlink="KPI_Advanced!C9">
      <xdr:nvSpPr>
        <xdr:cNvPr id="3" name="Rectangle: Rounded Corners 2">
          <a:extLst>
            <a:ext uri="{FF2B5EF4-FFF2-40B4-BE49-F238E27FC236}">
              <a16:creationId xmlns:a16="http://schemas.microsoft.com/office/drawing/2014/main" id="{38BA776A-0A2B-408A-8739-CD0C8BA08FEB}"/>
            </a:ext>
          </a:extLst>
        </xdr:cNvPr>
        <xdr:cNvSpPr/>
      </xdr:nvSpPr>
      <xdr:spPr>
        <a:xfrm>
          <a:off x="16143601" y="113853"/>
          <a:ext cx="2404828" cy="918224"/>
        </a:xfrm>
        <a:prstGeom prst="roundRect">
          <a:avLst/>
        </a:prstGeom>
        <a:solidFill>
          <a:schemeClr val="accent1">
            <a:lumMod val="5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Remote</a:t>
          </a:r>
          <a:r>
            <a:rPr lang="en-US" sz="1600" b="1" i="0" u="none" strike="noStrike" baseline="0">
              <a:solidFill>
                <a:schemeClr val="bg1"/>
              </a:solidFill>
              <a:latin typeface="Calibri"/>
              <a:ea typeface="Calibri"/>
              <a:cs typeface="Calibri"/>
            </a:rPr>
            <a:t> Jobs %</a:t>
          </a:r>
        </a:p>
        <a:p>
          <a:pPr algn="ctr"/>
          <a:r>
            <a:rPr lang="en-US" sz="1600" b="1" i="0" u="none" strike="noStrike" baseline="0">
              <a:solidFill>
                <a:schemeClr val="bg1"/>
              </a:solidFill>
              <a:latin typeface="Calibri"/>
              <a:ea typeface="Calibri"/>
              <a:cs typeface="Calibri"/>
            </a:rPr>
            <a:t>34%</a:t>
          </a:r>
        </a:p>
        <a:p>
          <a:pPr algn="ctr"/>
          <a:endParaRPr lang="en-US" sz="1600" b="1" i="0" u="none" strike="noStrike">
            <a:solidFill>
              <a:schemeClr val="bg1"/>
            </a:solidFill>
            <a:latin typeface="Calibri"/>
            <a:ea typeface="Calibri"/>
            <a:cs typeface="Calibri"/>
          </a:endParaRPr>
        </a:p>
      </xdr:txBody>
    </xdr:sp>
    <xdr:clientData/>
  </xdr:twoCellAnchor>
  <xdr:twoCellAnchor>
    <xdr:from>
      <xdr:col>1</xdr:col>
      <xdr:colOff>148442</xdr:colOff>
      <xdr:row>6</xdr:row>
      <xdr:rowOff>116847</xdr:rowOff>
    </xdr:from>
    <xdr:to>
      <xdr:col>9</xdr:col>
      <xdr:colOff>277091</xdr:colOff>
      <xdr:row>25</xdr:row>
      <xdr:rowOff>9896</xdr:rowOff>
    </xdr:to>
    <xdr:graphicFrame macro="">
      <xdr:nvGraphicFramePr>
        <xdr:cNvPr id="9" name="Chart 8">
          <a:extLst>
            <a:ext uri="{FF2B5EF4-FFF2-40B4-BE49-F238E27FC236}">
              <a16:creationId xmlns:a16="http://schemas.microsoft.com/office/drawing/2014/main" id="{1D476C41-8845-4ACC-948B-9FA722667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519650</xdr:colOff>
      <xdr:row>6</xdr:row>
      <xdr:rowOff>144320</xdr:rowOff>
    </xdr:from>
    <xdr:to>
      <xdr:col>25</xdr:col>
      <xdr:colOff>520861</xdr:colOff>
      <xdr:row>25</xdr:row>
      <xdr:rowOff>19290</xdr:rowOff>
    </xdr:to>
    <xdr:graphicFrame macro="">
      <xdr:nvGraphicFramePr>
        <xdr:cNvPr id="11" name="Chart 10">
          <a:extLst>
            <a:ext uri="{FF2B5EF4-FFF2-40B4-BE49-F238E27FC236}">
              <a16:creationId xmlns:a16="http://schemas.microsoft.com/office/drawing/2014/main" id="{5F04E1EC-FC9D-4B0D-881C-E5171015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424405</xdr:colOff>
      <xdr:row>26</xdr:row>
      <xdr:rowOff>0</xdr:rowOff>
    </xdr:from>
    <xdr:to>
      <xdr:col>17</xdr:col>
      <xdr:colOff>366531</xdr:colOff>
      <xdr:row>44</xdr:row>
      <xdr:rowOff>115747</xdr:rowOff>
    </xdr:to>
    <xdr:graphicFrame macro="">
      <xdr:nvGraphicFramePr>
        <xdr:cNvPr id="12" name="Chart 11">
          <a:extLst>
            <a:ext uri="{FF2B5EF4-FFF2-40B4-BE49-F238E27FC236}">
              <a16:creationId xmlns:a16="http://schemas.microsoft.com/office/drawing/2014/main" id="{49D9CC7E-CB98-409B-BE04-D382E7E1A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154330</xdr:colOff>
      <xdr:row>25</xdr:row>
      <xdr:rowOff>173617</xdr:rowOff>
    </xdr:from>
    <xdr:to>
      <xdr:col>9</xdr:col>
      <xdr:colOff>299013</xdr:colOff>
      <xdr:row>44</xdr:row>
      <xdr:rowOff>77164</xdr:rowOff>
    </xdr:to>
    <xdr:graphicFrame macro="">
      <xdr:nvGraphicFramePr>
        <xdr:cNvPr id="13" name="Chart 12">
          <a:extLst>
            <a:ext uri="{FF2B5EF4-FFF2-40B4-BE49-F238E27FC236}">
              <a16:creationId xmlns:a16="http://schemas.microsoft.com/office/drawing/2014/main" id="{EBAB9BB0-0BA6-46FC-A75E-DD01FD66F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588379</xdr:colOff>
      <xdr:row>6</xdr:row>
      <xdr:rowOff>144682</xdr:rowOff>
    </xdr:from>
    <xdr:to>
      <xdr:col>30</xdr:col>
      <xdr:colOff>308658</xdr:colOff>
      <xdr:row>21</xdr:row>
      <xdr:rowOff>135038</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65E845DA-8406-48F1-9FDD-BB80F8DEF5F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780151" y="1244277"/>
              <a:ext cx="2758634" cy="2739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28937</xdr:colOff>
      <xdr:row>22</xdr:row>
      <xdr:rowOff>64651</xdr:rowOff>
    </xdr:from>
    <xdr:to>
      <xdr:col>30</xdr:col>
      <xdr:colOff>299012</xdr:colOff>
      <xdr:row>32</xdr:row>
      <xdr:rowOff>48229</xdr:rowOff>
    </xdr:to>
    <mc:AlternateContent xmlns:mc="http://schemas.openxmlformats.org/markup-compatibility/2006" xmlns:a14="http://schemas.microsoft.com/office/drawing/2010/main">
      <mc:Choice Requires="a14">
        <xdr:graphicFrame macro="">
          <xdr:nvGraphicFramePr>
            <xdr:cNvPr id="15" name="Job_type">
              <a:extLst>
                <a:ext uri="{FF2B5EF4-FFF2-40B4-BE49-F238E27FC236}">
                  <a16:creationId xmlns:a16="http://schemas.microsoft.com/office/drawing/2014/main" id="{81366583-F60A-43B7-B443-A53C67B7A614}"/>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15828380" y="4096499"/>
              <a:ext cx="2700759" cy="1816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599864</xdr:colOff>
      <xdr:row>33</xdr:row>
      <xdr:rowOff>48686</xdr:rowOff>
    </xdr:from>
    <xdr:to>
      <xdr:col>30</xdr:col>
      <xdr:colOff>270077</xdr:colOff>
      <xdr:row>43</xdr:row>
      <xdr:rowOff>125391</xdr:rowOff>
    </xdr:to>
    <mc:AlternateContent xmlns:mc="http://schemas.openxmlformats.org/markup-compatibility/2006" xmlns:a14="http://schemas.microsoft.com/office/drawing/2010/main">
      <mc:Choice Requires="a14">
        <xdr:graphicFrame macro="">
          <xdr:nvGraphicFramePr>
            <xdr:cNvPr id="16" name="Experience_level">
              <a:extLst>
                <a:ext uri="{FF2B5EF4-FFF2-40B4-BE49-F238E27FC236}">
                  <a16:creationId xmlns:a16="http://schemas.microsoft.com/office/drawing/2014/main" id="{74416719-FDE5-491A-A43D-D83263196E73}"/>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5791636" y="6096458"/>
              <a:ext cx="2708568" cy="1909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127919</xdr:colOff>
      <xdr:row>0</xdr:row>
      <xdr:rowOff>119326</xdr:rowOff>
    </xdr:from>
    <xdr:to>
      <xdr:col>14</xdr:col>
      <xdr:colOff>48228</xdr:colOff>
      <xdr:row>5</xdr:row>
      <xdr:rowOff>144682</xdr:rowOff>
    </xdr:to>
    <xdr:sp macro="" textlink="KPI_Advanced!E3:G3">
      <xdr:nvSpPr>
        <xdr:cNvPr id="18" name="Rectangle: Rounded Corners 17">
          <a:extLst>
            <a:ext uri="{FF2B5EF4-FFF2-40B4-BE49-F238E27FC236}">
              <a16:creationId xmlns:a16="http://schemas.microsoft.com/office/drawing/2014/main" id="{65EC89C5-7487-821F-EB12-363A0EFA28CD}"/>
            </a:ext>
          </a:extLst>
        </xdr:cNvPr>
        <xdr:cNvSpPr/>
      </xdr:nvSpPr>
      <xdr:spPr>
        <a:xfrm>
          <a:off x="735590" y="119326"/>
          <a:ext cx="7820030" cy="941685"/>
        </a:xfrm>
        <a:prstGeom prst="roundRect">
          <a:avLst/>
        </a:prstGeom>
        <a:solidFill>
          <a:schemeClr val="accent1">
            <a:lumMod val="50000"/>
          </a:schemeClr>
        </a:solidFill>
        <a:ln>
          <a:solidFill>
            <a:schemeClr val="accent4">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3DE933-20C5-4D03-9E5F-EF8A51F88A14}" type="TxLink">
            <a:rPr lang="en-US" sz="4000" b="1" i="0" u="none" strike="noStrike">
              <a:solidFill>
                <a:schemeClr val="bg1"/>
              </a:solidFill>
              <a:latin typeface="Calibri"/>
              <a:ea typeface="Calibri"/>
              <a:cs typeface="Calibri"/>
            </a:rPr>
            <a:pPr algn="ctr"/>
            <a:t>Job Market Dashboard - 2026</a:t>
          </a:fld>
          <a:endParaRPr lang="en-US" sz="4000" b="1">
            <a:solidFill>
              <a:schemeClr val="bg1"/>
            </a:solidFill>
          </a:endParaRPr>
        </a:p>
      </xdr:txBody>
    </xdr:sp>
    <xdr:clientData/>
  </xdr:twoCellAnchor>
  <xdr:twoCellAnchor>
    <xdr:from>
      <xdr:col>17</xdr:col>
      <xdr:colOff>462988</xdr:colOff>
      <xdr:row>25</xdr:row>
      <xdr:rowOff>163975</xdr:rowOff>
    </xdr:from>
    <xdr:to>
      <xdr:col>25</xdr:col>
      <xdr:colOff>530506</xdr:colOff>
      <xdr:row>44</xdr:row>
      <xdr:rowOff>135038</xdr:rowOff>
    </xdr:to>
    <xdr:sp macro="" textlink="">
      <xdr:nvSpPr>
        <xdr:cNvPr id="20" name="Rectangle: Rounded Corners 19">
          <a:extLst>
            <a:ext uri="{FF2B5EF4-FFF2-40B4-BE49-F238E27FC236}">
              <a16:creationId xmlns:a16="http://schemas.microsoft.com/office/drawing/2014/main" id="{0837278E-E8E6-23D1-6BD0-D24E325E337E}"/>
            </a:ext>
          </a:extLst>
        </xdr:cNvPr>
        <xdr:cNvSpPr/>
      </xdr:nvSpPr>
      <xdr:spPr>
        <a:xfrm>
          <a:off x="10793393" y="4745621"/>
          <a:ext cx="4928885" cy="3453113"/>
        </a:xfrm>
        <a:prstGeom prst="roundRect">
          <a:avLst/>
        </a:prstGeom>
        <a:ln>
          <a:solidFill>
            <a:schemeClr val="accent3">
              <a:lumMod val="5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endParaRPr lang="en-IN" sz="1800" b="1" cap="none" spc="0">
            <a:ln w="0"/>
            <a:solidFill>
              <a:srgbClr val="002060"/>
            </a:solidFill>
            <a:effectLst>
              <a:outerShdw blurRad="38100" dist="19050" dir="2700000" algn="tl" rotWithShape="0">
                <a:schemeClr val="dk1">
                  <a:alpha val="40000"/>
                </a:schemeClr>
              </a:outerShdw>
            </a:effectLst>
          </a:endParaRPr>
        </a:p>
        <a:p>
          <a:endParaRPr lang="en-IN" sz="1800" b="1" cap="none" spc="0">
            <a:ln w="0"/>
            <a:solidFill>
              <a:srgbClr val="002060"/>
            </a:solidFill>
            <a:effectLst>
              <a:outerShdw blurRad="38100" dist="19050" dir="2700000" algn="tl" rotWithShape="0">
                <a:schemeClr val="dk1">
                  <a:alpha val="40000"/>
                </a:schemeClr>
              </a:outerShdw>
            </a:effectLst>
          </a:endParaRPr>
        </a:p>
        <a:p>
          <a:r>
            <a:rPr lang="en-IN" sz="1800" b="1" cap="none" spc="0">
              <a:ln w="0"/>
              <a:solidFill>
                <a:srgbClr val="FFFF00"/>
              </a:solidFill>
              <a:effectLst>
                <a:outerShdw blurRad="38100" dist="19050" dir="2700000" algn="tl" rotWithShape="0">
                  <a:schemeClr val="dk1">
                    <a:alpha val="40000"/>
                  </a:schemeClr>
                </a:outerShdw>
              </a:effectLst>
            </a:rPr>
            <a:t>Key Insights</a:t>
          </a:r>
          <a:r>
            <a:rPr lang="en-IN" sz="1800" b="1" cap="none" spc="0">
              <a:ln w="0"/>
              <a:solidFill>
                <a:srgbClr val="002060"/>
              </a:solidFill>
              <a:effectLst>
                <a:outerShdw blurRad="38100" dist="19050" dir="2700000" algn="tl" rotWithShape="0">
                  <a:schemeClr val="dk1">
                    <a:alpha val="40000"/>
                  </a:schemeClr>
                </a:outerShdw>
              </a:effectLst>
            </a:rPr>
            <a:t>:</a:t>
          </a:r>
        </a:p>
        <a:p>
          <a:pPr algn="l"/>
          <a:r>
            <a:rPr lang="en-IN" sz="1800">
              <a:solidFill>
                <a:schemeClr val="bg1"/>
              </a:solidFill>
            </a:rPr>
            <a:t>✔ AI roles offer highest salary</a:t>
          </a:r>
          <a:br>
            <a:rPr lang="en-IN" sz="1800">
              <a:solidFill>
                <a:schemeClr val="bg1"/>
              </a:solidFill>
            </a:rPr>
          </a:br>
          <a:r>
            <a:rPr lang="en-IN" sz="1800">
              <a:solidFill>
                <a:schemeClr val="bg1"/>
              </a:solidFill>
            </a:rPr>
            <a:t>✔ Salary increases with experience</a:t>
          </a:r>
          <a:br>
            <a:rPr lang="en-IN" sz="1800">
              <a:solidFill>
                <a:schemeClr val="bg1"/>
              </a:solidFill>
            </a:rPr>
          </a:br>
          <a:r>
            <a:rPr lang="en-IN" sz="1800">
              <a:solidFill>
                <a:schemeClr val="bg1"/>
              </a:solidFill>
            </a:rPr>
            <a:t>✔ Python is most demanded skill</a:t>
          </a:r>
          <a:endParaRPr lang="en-IN" sz="1800" b="0" cap="none" spc="0">
            <a:ln w="0"/>
            <a:solidFill>
              <a:schemeClr val="bg1"/>
            </a:solidFill>
            <a:effectLst>
              <a:outerShdw blurRad="38100" dist="19050" dir="2700000" algn="tl" rotWithShape="0">
                <a:schemeClr val="dk1">
                  <a:alpha val="40000"/>
                </a:schemeClr>
              </a:outerShdw>
            </a:effectLst>
          </a:endParaRPr>
        </a:p>
        <a:p>
          <a:pPr algn="l"/>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241138</xdr:colOff>
      <xdr:row>1</xdr:row>
      <xdr:rowOff>163974</xdr:rowOff>
    </xdr:from>
    <xdr:to>
      <xdr:col>2</xdr:col>
      <xdr:colOff>260206</xdr:colOff>
      <xdr:row>4</xdr:row>
      <xdr:rowOff>96456</xdr:rowOff>
    </xdr:to>
    <xdr:pic>
      <xdr:nvPicPr>
        <xdr:cNvPr id="23" name="Picture 22">
          <a:extLst>
            <a:ext uri="{FF2B5EF4-FFF2-40B4-BE49-F238E27FC236}">
              <a16:creationId xmlns:a16="http://schemas.microsoft.com/office/drawing/2014/main" id="{A769AC1D-0CFC-8721-A41F-E2D2CC19E7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8809" y="347240"/>
          <a:ext cx="626739" cy="4822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A JYOTHI" refreshedDate="46123.78849097222" createdVersion="8" refreshedVersion="8" minRefreshableVersion="3" recordCount="10345" xr:uid="{CC6CDC72-5FD5-4B24-A453-815BC37D4625}">
  <cacheSource type="worksheet">
    <worksheetSource name="Table1"/>
  </cacheSource>
  <cacheFields count="24">
    <cacheField name="JOB_ID" numFmtId="0">
      <sharedItems containsSemiMixedTypes="0" containsString="0" containsNumber="1" containsInteger="1" minValue="1" maxValue="10345"/>
    </cacheField>
    <cacheField name="JOB_title" numFmtId="0">
      <sharedItems count="6">
        <s v="Data Analyst"/>
        <s v="Machine Learning Engineer"/>
        <s v="Business Analyst"/>
        <s v="Data Scientist"/>
        <s v="Data Engineer"/>
        <s v="Ai Engineer"/>
      </sharedItems>
    </cacheField>
    <cacheField name="Column1" numFmtId="0">
      <sharedItems count="3">
        <s v="Data"/>
        <s v="AI"/>
        <s v="Business"/>
      </sharedItems>
    </cacheField>
    <cacheField name="company_size" numFmtId="0">
      <sharedItems/>
    </cacheField>
    <cacheField name="company_industry" numFmtId="0">
      <sharedItems/>
    </cacheField>
    <cacheField name="country" numFmtId="0">
      <sharedItems count="7">
        <s v="Canada"/>
        <s v="Australia"/>
        <s v="Germany"/>
        <s v="Uk"/>
        <s v="Usa"/>
        <s v="Singapore"/>
        <s v="India"/>
      </sharedItems>
    </cacheField>
    <cacheField name="Job_type" numFmtId="0">
      <sharedItems count="3">
        <s v="Remote"/>
        <s v="Hybrid"/>
        <s v="Onsite"/>
      </sharedItems>
    </cacheField>
    <cacheField name="Job_Type_category" numFmtId="0">
      <sharedItems/>
    </cacheField>
    <cacheField name="Experience_level" numFmtId="0">
      <sharedItems count="3">
        <s v="Senior"/>
        <s v="Mid"/>
        <s v="Entry"/>
      </sharedItems>
    </cacheField>
    <cacheField name="Experience_Category" numFmtId="0">
      <sharedItems/>
    </cacheField>
    <cacheField name="years_experience" numFmtId="0">
      <sharedItems containsSemiMixedTypes="0" containsString="0" containsNumber="1" containsInteger="1" minValue="0" maxValue="15"/>
    </cacheField>
    <cacheField name="education_level" numFmtId="0">
      <sharedItems/>
    </cacheField>
    <cacheField name="skills_python" numFmtId="0">
      <sharedItems containsSemiMixedTypes="0" containsString="0" containsNumber="1" containsInteger="1" minValue="0" maxValue="1"/>
    </cacheField>
    <cacheField name="skills_sql" numFmtId="0">
      <sharedItems containsSemiMixedTypes="0" containsString="0" containsNumber="1" containsInteger="1" minValue="0" maxValue="1"/>
    </cacheField>
    <cacheField name="skills_ml" numFmtId="0">
      <sharedItems containsSemiMixedTypes="0" containsString="0" containsNumber="1" containsInteger="1" minValue="0" maxValue="1"/>
    </cacheField>
    <cacheField name="skills_deep_learning" numFmtId="0">
      <sharedItems containsSemiMixedTypes="0" containsString="0" containsNumber="1" containsInteger="1" minValue="0" maxValue="1"/>
    </cacheField>
    <cacheField name="skills_cloud" numFmtId="0">
      <sharedItems containsSemiMixedTypes="0" containsString="0" containsNumber="1" containsInteger="1" minValue="0" maxValue="1"/>
    </cacheField>
    <cacheField name="skill_score" numFmtId="0">
      <sharedItems containsSemiMixedTypes="0" containsString="0" containsNumber="1" containsInteger="1" minValue="0" maxValue="5"/>
    </cacheField>
    <cacheField name="Salary" numFmtId="164">
      <sharedItems containsSemiMixedTypes="0" containsString="0" containsNumber="1" containsInteger="1" minValue="45083" maxValue="204143"/>
    </cacheField>
    <cacheField name="Salary_band" numFmtId="164">
      <sharedItems/>
    </cacheField>
    <cacheField name="job_posting_month" numFmtId="0">
      <sharedItems containsString="0" containsBlank="1" containsNumber="1" containsInteger="1" minValue="1" maxValue="12"/>
    </cacheField>
    <cacheField name="job_posting_year" numFmtId="0">
      <sharedItems containsSemiMixedTypes="0" containsString="0" containsNumber="1" containsInteger="1" minValue="2020" maxValue="2026"/>
    </cacheField>
    <cacheField name="hiring_urgency" numFmtId="0">
      <sharedItems/>
    </cacheField>
    <cacheField name="job_openings" numFmtId="0">
      <sharedItems containsSemiMixedTypes="0" containsString="0" containsNumber="1" containsInteger="1" minValue="1" maxValue="9"/>
    </cacheField>
  </cacheFields>
  <extLst>
    <ext xmlns:x14="http://schemas.microsoft.com/office/spreadsheetml/2009/9/main" uri="{725AE2AE-9491-48be-B2B4-4EB974FC3084}">
      <x14:pivotCacheDefinition pivotCacheId="1294081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s v="Startup"/>
    <s v="Retail"/>
    <x v="0"/>
    <x v="0"/>
    <s v="Remote"/>
    <x v="0"/>
    <s v="7+ yrs"/>
    <n v="7"/>
    <s v="Master"/>
    <n v="0"/>
    <n v="0"/>
    <n v="0"/>
    <n v="1"/>
    <n v="0"/>
    <n v="1"/>
    <n v="158322"/>
    <s v="High"/>
    <n v="6"/>
    <n v="2024"/>
    <s v="Low"/>
    <n v="4"/>
  </r>
  <r>
    <n v="2"/>
    <x v="1"/>
    <x v="1"/>
    <s v="MNC"/>
    <s v="Technology"/>
    <x v="1"/>
    <x v="1"/>
    <s v="Onsite/Hybrid"/>
    <x v="1"/>
    <s v="3-6 yrs"/>
    <n v="3"/>
    <s v="Bachelor"/>
    <n v="1"/>
    <n v="1"/>
    <n v="1"/>
    <n v="0"/>
    <n v="1"/>
    <n v="4"/>
    <n v="163666"/>
    <s v="High"/>
    <n v="11"/>
    <n v="2026"/>
    <s v="High"/>
    <n v="9"/>
  </r>
  <r>
    <n v="3"/>
    <x v="1"/>
    <x v="1"/>
    <s v="MNC"/>
    <s v="Technology"/>
    <x v="2"/>
    <x v="2"/>
    <s v="Onsite/Hybrid"/>
    <x v="1"/>
    <s v="3-6 yrs"/>
    <n v="6"/>
    <s v="Master"/>
    <n v="1"/>
    <n v="0"/>
    <n v="1"/>
    <n v="0"/>
    <n v="1"/>
    <n v="3"/>
    <n v="158556"/>
    <s v="High"/>
    <n v="3"/>
    <n v="2026"/>
    <s v="High"/>
    <n v="9"/>
  </r>
  <r>
    <n v="4"/>
    <x v="2"/>
    <x v="2"/>
    <s v="Startup"/>
    <s v="Healthcare"/>
    <x v="2"/>
    <x v="0"/>
    <s v="Remote"/>
    <x v="1"/>
    <s v="3-6 yrs"/>
    <n v="4"/>
    <s v="Master"/>
    <n v="0"/>
    <n v="1"/>
    <n v="0"/>
    <n v="1"/>
    <n v="1"/>
    <n v="3"/>
    <n v="95775"/>
    <s v="Medium"/>
    <n v="3"/>
    <n v="2025"/>
    <s v="High"/>
    <n v="7"/>
  </r>
  <r>
    <n v="5"/>
    <x v="3"/>
    <x v="0"/>
    <s v="MNC"/>
    <s v="Healthcare"/>
    <x v="2"/>
    <x v="1"/>
    <s v="Onsite/Hybrid"/>
    <x v="1"/>
    <s v="3-6 yrs"/>
    <n v="3"/>
    <s v="Master"/>
    <n v="1"/>
    <n v="1"/>
    <n v="1"/>
    <n v="0"/>
    <n v="0"/>
    <n v="3"/>
    <n v="111873"/>
    <s v="Medium"/>
    <n v="12"/>
    <n v="2021"/>
    <s v="Low"/>
    <n v="2"/>
  </r>
  <r>
    <n v="6"/>
    <x v="1"/>
    <x v="1"/>
    <s v="Medium"/>
    <s v="Technology"/>
    <x v="1"/>
    <x v="2"/>
    <s v="Onsite/Hybrid"/>
    <x v="0"/>
    <s v="7+ yrs"/>
    <n v="7"/>
    <s v="Master"/>
    <n v="1"/>
    <n v="0"/>
    <n v="1"/>
    <n v="1"/>
    <n v="0"/>
    <n v="3"/>
    <n v="165878"/>
    <s v="High"/>
    <n v="5"/>
    <n v="2021"/>
    <s v="High"/>
    <n v="2"/>
  </r>
  <r>
    <n v="7"/>
    <x v="3"/>
    <x v="0"/>
    <s v="MNC"/>
    <s v="Technology"/>
    <x v="2"/>
    <x v="0"/>
    <s v="Remote"/>
    <x v="2"/>
    <s v="0-2 yrs"/>
    <n v="2"/>
    <s v="Bachelor"/>
    <n v="0"/>
    <n v="0"/>
    <n v="0"/>
    <n v="0"/>
    <n v="0"/>
    <n v="0"/>
    <n v="67027"/>
    <s v="Low"/>
    <m/>
    <n v="2026"/>
    <s v="High"/>
    <n v="8"/>
  </r>
  <r>
    <n v="8"/>
    <x v="0"/>
    <x v="0"/>
    <s v="Enterprise"/>
    <s v="Finance"/>
    <x v="3"/>
    <x v="2"/>
    <s v="Onsite/Hybrid"/>
    <x v="2"/>
    <s v="0-2 yrs"/>
    <n v="0"/>
    <s v="PhD"/>
    <n v="1"/>
    <n v="0"/>
    <n v="1"/>
    <n v="0"/>
    <n v="1"/>
    <n v="3"/>
    <n v="78392"/>
    <s v="Medium"/>
    <n v="8"/>
    <n v="2023"/>
    <s v="High"/>
    <n v="7"/>
  </r>
  <r>
    <n v="9"/>
    <x v="1"/>
    <x v="1"/>
    <s v="Startup"/>
    <s v="Education"/>
    <x v="0"/>
    <x v="2"/>
    <s v="Onsite/Hybrid"/>
    <x v="1"/>
    <s v="3-6 yrs"/>
    <n v="3"/>
    <s v="PhD"/>
    <n v="0"/>
    <n v="0"/>
    <n v="0"/>
    <n v="0"/>
    <n v="1"/>
    <n v="1"/>
    <n v="123840"/>
    <s v="High"/>
    <n v="5"/>
    <n v="2021"/>
    <s v="Low"/>
    <n v="3"/>
  </r>
  <r>
    <n v="10"/>
    <x v="4"/>
    <x v="0"/>
    <s v="Enterprise"/>
    <s v="Retail"/>
    <x v="4"/>
    <x v="2"/>
    <s v="Onsite/Hybrid"/>
    <x v="0"/>
    <s v="7+ yrs"/>
    <n v="13"/>
    <s v="Master"/>
    <n v="1"/>
    <n v="0"/>
    <n v="0"/>
    <n v="0"/>
    <n v="1"/>
    <n v="2"/>
    <n v="112408"/>
    <s v="Medium"/>
    <n v="4"/>
    <n v="2024"/>
    <s v="High"/>
    <n v="7"/>
  </r>
  <r>
    <n v="11"/>
    <x v="5"/>
    <x v="1"/>
    <s v="Medium"/>
    <s v="E-commerce"/>
    <x v="5"/>
    <x v="2"/>
    <s v="Onsite/Hybrid"/>
    <x v="2"/>
    <s v="0-2 yrs"/>
    <n v="1"/>
    <s v="PhD"/>
    <n v="0"/>
    <n v="1"/>
    <n v="0"/>
    <n v="1"/>
    <n v="0"/>
    <n v="2"/>
    <n v="103157"/>
    <s v="Medium"/>
    <n v="12"/>
    <n v="2021"/>
    <s v="Medium"/>
    <n v="3"/>
  </r>
  <r>
    <n v="12"/>
    <x v="1"/>
    <x v="1"/>
    <s v="Startup"/>
    <s v="Education"/>
    <x v="4"/>
    <x v="0"/>
    <s v="Remote"/>
    <x v="1"/>
    <s v="3-6 yrs"/>
    <n v="4"/>
    <s v="Master"/>
    <n v="0"/>
    <n v="1"/>
    <n v="1"/>
    <n v="0"/>
    <n v="1"/>
    <n v="3"/>
    <n v="142392"/>
    <s v="High"/>
    <n v="1"/>
    <n v="2020"/>
    <s v="High"/>
    <n v="9"/>
  </r>
  <r>
    <n v="13"/>
    <x v="0"/>
    <x v="0"/>
    <s v="Medium"/>
    <s v="Finance"/>
    <x v="2"/>
    <x v="0"/>
    <s v="Remote"/>
    <x v="2"/>
    <s v="0-2 yrs"/>
    <n v="1"/>
    <s v="PhD"/>
    <n v="1"/>
    <n v="1"/>
    <n v="0"/>
    <n v="0"/>
    <n v="1"/>
    <n v="3"/>
    <n v="55663"/>
    <s v="Low"/>
    <n v="11"/>
    <n v="2025"/>
    <s v="Low"/>
    <n v="5"/>
  </r>
  <r>
    <n v="14"/>
    <x v="3"/>
    <x v="0"/>
    <s v="MNC"/>
    <s v="Finance"/>
    <x v="1"/>
    <x v="0"/>
    <s v="Remote"/>
    <x v="1"/>
    <s v="3-6 yrs"/>
    <n v="4"/>
    <s v="Master"/>
    <n v="1"/>
    <n v="0"/>
    <n v="0"/>
    <n v="0"/>
    <n v="0"/>
    <n v="1"/>
    <n v="90698"/>
    <s v="Medium"/>
    <n v="1"/>
    <n v="2021"/>
    <s v="High"/>
    <n v="8"/>
  </r>
  <r>
    <n v="15"/>
    <x v="1"/>
    <x v="1"/>
    <s v="MNC"/>
    <s v="Education"/>
    <x v="5"/>
    <x v="0"/>
    <s v="Remote"/>
    <x v="2"/>
    <s v="0-2 yrs"/>
    <n v="0"/>
    <s v="Bachelor"/>
    <n v="1"/>
    <n v="1"/>
    <n v="0"/>
    <n v="1"/>
    <n v="1"/>
    <n v="4"/>
    <n v="135535"/>
    <s v="High"/>
    <n v="7"/>
    <n v="2023"/>
    <s v="Low"/>
    <n v="6"/>
  </r>
  <r>
    <n v="16"/>
    <x v="0"/>
    <x v="0"/>
    <s v="MNC"/>
    <s v="Retail"/>
    <x v="4"/>
    <x v="2"/>
    <s v="Onsite/Hybrid"/>
    <x v="1"/>
    <s v="3-6 yrs"/>
    <n v="5"/>
    <s v="Bachelor"/>
    <n v="1"/>
    <n v="1"/>
    <n v="1"/>
    <n v="0"/>
    <n v="0"/>
    <n v="3"/>
    <n v="114339"/>
    <s v="Medium"/>
    <n v="11"/>
    <n v="2025"/>
    <s v="Low"/>
    <n v="1"/>
  </r>
  <r>
    <n v="17"/>
    <x v="2"/>
    <x v="2"/>
    <s v="Enterprise"/>
    <s v="Technology"/>
    <x v="2"/>
    <x v="2"/>
    <s v="Onsite/Hybrid"/>
    <x v="0"/>
    <s v="7+ yrs"/>
    <n v="12"/>
    <s v="Master"/>
    <n v="0"/>
    <n v="0"/>
    <n v="1"/>
    <n v="1"/>
    <n v="0"/>
    <n v="2"/>
    <n v="133680"/>
    <s v="High"/>
    <n v="1"/>
    <n v="2026"/>
    <s v="High"/>
    <n v="4"/>
  </r>
  <r>
    <n v="18"/>
    <x v="1"/>
    <x v="1"/>
    <s v="MNC"/>
    <s v="Finance"/>
    <x v="3"/>
    <x v="0"/>
    <s v="Remote"/>
    <x v="2"/>
    <s v="0-2 yrs"/>
    <n v="1"/>
    <s v="Master"/>
    <n v="0"/>
    <n v="1"/>
    <n v="1"/>
    <n v="0"/>
    <n v="0"/>
    <n v="2"/>
    <n v="122049"/>
    <s v="High"/>
    <n v="1"/>
    <n v="2025"/>
    <s v="High"/>
    <n v="9"/>
  </r>
  <r>
    <n v="19"/>
    <x v="5"/>
    <x v="1"/>
    <s v="Startup"/>
    <s v="E-commerce"/>
    <x v="3"/>
    <x v="2"/>
    <s v="Onsite/Hybrid"/>
    <x v="2"/>
    <s v="0-2 yrs"/>
    <n v="2"/>
    <s v="Bachelor"/>
    <n v="0"/>
    <n v="1"/>
    <n v="1"/>
    <n v="0"/>
    <n v="1"/>
    <n v="3"/>
    <n v="116197"/>
    <s v="Medium"/>
    <n v="8"/>
    <n v="2020"/>
    <s v="High"/>
    <n v="8"/>
  </r>
  <r>
    <n v="20"/>
    <x v="5"/>
    <x v="1"/>
    <s v="Enterprise"/>
    <s v="Finance"/>
    <x v="2"/>
    <x v="1"/>
    <s v="Onsite/Hybrid"/>
    <x v="1"/>
    <s v="3-6 yrs"/>
    <n v="5"/>
    <s v="PhD"/>
    <n v="0"/>
    <n v="0"/>
    <n v="0"/>
    <n v="0"/>
    <n v="1"/>
    <n v="1"/>
    <n v="122869"/>
    <s v="High"/>
    <n v="3"/>
    <n v="2024"/>
    <s v="Medium"/>
    <n v="2"/>
  </r>
  <r>
    <n v="21"/>
    <x v="3"/>
    <x v="0"/>
    <s v="MNC"/>
    <s v="Finance"/>
    <x v="2"/>
    <x v="0"/>
    <s v="Remote"/>
    <x v="1"/>
    <s v="3-6 yrs"/>
    <n v="6"/>
    <s v="Bachelor"/>
    <n v="1"/>
    <n v="1"/>
    <n v="1"/>
    <n v="0"/>
    <n v="0"/>
    <n v="3"/>
    <n v="109735"/>
    <s v="Medium"/>
    <n v="1"/>
    <n v="2023"/>
    <s v="Low"/>
    <n v="1"/>
  </r>
  <r>
    <n v="22"/>
    <x v="0"/>
    <x v="0"/>
    <s v="Enterprise"/>
    <s v="Education"/>
    <x v="5"/>
    <x v="1"/>
    <s v="Onsite/Hybrid"/>
    <x v="1"/>
    <s v="3-6 yrs"/>
    <n v="3"/>
    <s v="Master"/>
    <n v="1"/>
    <n v="0"/>
    <n v="0"/>
    <n v="1"/>
    <n v="1"/>
    <n v="3"/>
    <n v="99893"/>
    <s v="Medium"/>
    <n v="1"/>
    <n v="2023"/>
    <s v="Low"/>
    <n v="2"/>
  </r>
  <r>
    <n v="23"/>
    <x v="3"/>
    <x v="0"/>
    <s v="Startup"/>
    <s v="Technology"/>
    <x v="0"/>
    <x v="2"/>
    <s v="Onsite/Hybrid"/>
    <x v="0"/>
    <s v="7+ yrs"/>
    <n v="9"/>
    <s v="Bachelor"/>
    <n v="1"/>
    <n v="1"/>
    <n v="1"/>
    <n v="0"/>
    <n v="1"/>
    <n v="4"/>
    <n v="121060"/>
    <s v="High"/>
    <n v="8"/>
    <n v="2024"/>
    <s v="Low"/>
    <n v="5"/>
  </r>
  <r>
    <n v="24"/>
    <x v="3"/>
    <x v="0"/>
    <s v="Medium"/>
    <s v="E-commerce"/>
    <x v="5"/>
    <x v="2"/>
    <s v="Onsite/Hybrid"/>
    <x v="2"/>
    <s v="0-2 yrs"/>
    <n v="2"/>
    <s v="PhD"/>
    <n v="0"/>
    <n v="1"/>
    <n v="0"/>
    <n v="0"/>
    <n v="1"/>
    <n v="2"/>
    <n v="63319"/>
    <s v="Low"/>
    <n v="2"/>
    <n v="2020"/>
    <s v="Medium"/>
    <n v="3"/>
  </r>
  <r>
    <n v="25"/>
    <x v="1"/>
    <x v="1"/>
    <s v="Enterprise"/>
    <s v="Education"/>
    <x v="6"/>
    <x v="2"/>
    <s v="Onsite/Hybrid"/>
    <x v="1"/>
    <s v="3-6 yrs"/>
    <n v="5"/>
    <s v="Master"/>
    <n v="1"/>
    <n v="0"/>
    <n v="1"/>
    <n v="0"/>
    <n v="0"/>
    <n v="2"/>
    <n v="125784"/>
    <s v="High"/>
    <n v="8"/>
    <n v="2020"/>
    <s v="Medium"/>
    <n v="2"/>
  </r>
  <r>
    <n v="26"/>
    <x v="3"/>
    <x v="0"/>
    <s v="Enterprise"/>
    <s v="Education"/>
    <x v="5"/>
    <x v="0"/>
    <s v="Remote"/>
    <x v="1"/>
    <s v="3-6 yrs"/>
    <n v="4"/>
    <s v="PhD"/>
    <n v="0"/>
    <n v="1"/>
    <n v="0"/>
    <n v="1"/>
    <n v="0"/>
    <n v="2"/>
    <n v="92992"/>
    <s v="Medium"/>
    <n v="4"/>
    <n v="2024"/>
    <s v="High"/>
    <n v="7"/>
  </r>
  <r>
    <n v="27"/>
    <x v="5"/>
    <x v="1"/>
    <s v="Startup"/>
    <s v="Education"/>
    <x v="1"/>
    <x v="2"/>
    <s v="Onsite/Hybrid"/>
    <x v="0"/>
    <s v="7+ yrs"/>
    <n v="14"/>
    <s v="PhD"/>
    <n v="1"/>
    <n v="1"/>
    <n v="1"/>
    <n v="0"/>
    <n v="0"/>
    <n v="3"/>
    <n v="154146"/>
    <s v="High"/>
    <n v="9"/>
    <n v="2021"/>
    <s v="Medium"/>
    <n v="6"/>
  </r>
  <r>
    <n v="28"/>
    <x v="4"/>
    <x v="0"/>
    <s v="Startup"/>
    <s v="Education"/>
    <x v="6"/>
    <x v="1"/>
    <s v="Onsite/Hybrid"/>
    <x v="1"/>
    <s v="3-6 yrs"/>
    <n v="5"/>
    <s v="Bachelor"/>
    <n v="1"/>
    <n v="1"/>
    <n v="0"/>
    <n v="1"/>
    <n v="0"/>
    <n v="3"/>
    <n v="88124"/>
    <s v="Medium"/>
    <n v="12"/>
    <n v="2023"/>
    <s v="Low"/>
    <n v="5"/>
  </r>
  <r>
    <n v="29"/>
    <x v="5"/>
    <x v="1"/>
    <s v="Startup"/>
    <s v="Technology"/>
    <x v="1"/>
    <x v="0"/>
    <s v="Remote"/>
    <x v="1"/>
    <s v="3-6 yrs"/>
    <n v="6"/>
    <s v="PhD"/>
    <n v="0"/>
    <n v="1"/>
    <n v="1"/>
    <n v="1"/>
    <n v="0"/>
    <n v="3"/>
    <n v="140635"/>
    <s v="High"/>
    <n v="10"/>
    <n v="2025"/>
    <s v="High"/>
    <n v="2"/>
  </r>
  <r>
    <n v="30"/>
    <x v="0"/>
    <x v="0"/>
    <s v="Startup"/>
    <s v="Retail"/>
    <x v="2"/>
    <x v="1"/>
    <s v="Onsite/Hybrid"/>
    <x v="0"/>
    <s v="7+ yrs"/>
    <n v="9"/>
    <s v="Master"/>
    <n v="1"/>
    <n v="0"/>
    <n v="1"/>
    <n v="0"/>
    <n v="0"/>
    <n v="2"/>
    <n v="111931"/>
    <s v="Medium"/>
    <n v="5"/>
    <n v="2020"/>
    <s v="High"/>
    <n v="9"/>
  </r>
  <r>
    <n v="31"/>
    <x v="1"/>
    <x v="1"/>
    <s v="Medium"/>
    <s v="Finance"/>
    <x v="5"/>
    <x v="1"/>
    <s v="Onsite/Hybrid"/>
    <x v="1"/>
    <s v="3-6 yrs"/>
    <n v="5"/>
    <s v="Master"/>
    <n v="1"/>
    <n v="0"/>
    <n v="0"/>
    <n v="0"/>
    <n v="1"/>
    <n v="2"/>
    <n v="129662"/>
    <s v="High"/>
    <n v="5"/>
    <n v="2025"/>
    <s v="High"/>
    <n v="7"/>
  </r>
  <r>
    <n v="32"/>
    <x v="2"/>
    <x v="2"/>
    <s v="Enterprise"/>
    <s v="Retail"/>
    <x v="2"/>
    <x v="1"/>
    <s v="Onsite/Hybrid"/>
    <x v="0"/>
    <s v="7+ yrs"/>
    <n v="12"/>
    <s v="Bachelor"/>
    <n v="0"/>
    <n v="0"/>
    <n v="1"/>
    <n v="1"/>
    <n v="0"/>
    <n v="2"/>
    <n v="127141"/>
    <s v="High"/>
    <n v="4"/>
    <n v="2024"/>
    <s v="High"/>
    <n v="1"/>
  </r>
  <r>
    <n v="33"/>
    <x v="5"/>
    <x v="1"/>
    <s v="MNC"/>
    <s v="Healthcare"/>
    <x v="6"/>
    <x v="0"/>
    <s v="Remote"/>
    <x v="0"/>
    <s v="7+ yrs"/>
    <n v="14"/>
    <s v="Bachelor"/>
    <n v="1"/>
    <n v="0"/>
    <n v="0"/>
    <n v="1"/>
    <n v="1"/>
    <n v="3"/>
    <n v="182849"/>
    <s v="High"/>
    <n v="4"/>
    <n v="2026"/>
    <s v="Medium"/>
    <n v="6"/>
  </r>
  <r>
    <n v="34"/>
    <x v="1"/>
    <x v="1"/>
    <s v="Medium"/>
    <s v="Retail"/>
    <x v="6"/>
    <x v="0"/>
    <s v="Remote"/>
    <x v="2"/>
    <s v="0-2 yrs"/>
    <n v="1"/>
    <s v="Bachelor"/>
    <n v="1"/>
    <n v="1"/>
    <n v="1"/>
    <n v="0"/>
    <n v="1"/>
    <n v="4"/>
    <n v="119087"/>
    <s v="Medium"/>
    <n v="11"/>
    <n v="2023"/>
    <s v="Low"/>
    <n v="1"/>
  </r>
  <r>
    <n v="35"/>
    <x v="5"/>
    <x v="1"/>
    <s v="Medium"/>
    <s v="Retail"/>
    <x v="2"/>
    <x v="0"/>
    <s v="Remote"/>
    <x v="2"/>
    <s v="0-2 yrs"/>
    <n v="0"/>
    <s v="Bachelor"/>
    <n v="0"/>
    <n v="0"/>
    <n v="1"/>
    <n v="0"/>
    <n v="0"/>
    <n v="1"/>
    <n v="103913"/>
    <s v="Medium"/>
    <n v="11"/>
    <n v="2023"/>
    <s v="Low"/>
    <n v="1"/>
  </r>
  <r>
    <n v="36"/>
    <x v="2"/>
    <x v="2"/>
    <s v="Startup"/>
    <s v="Technology"/>
    <x v="5"/>
    <x v="1"/>
    <s v="Onsite/Hybrid"/>
    <x v="1"/>
    <s v="3-6 yrs"/>
    <n v="5"/>
    <s v="Bachelor"/>
    <n v="1"/>
    <n v="0"/>
    <n v="0"/>
    <n v="0"/>
    <n v="1"/>
    <n v="2"/>
    <n v="86748"/>
    <s v="Medium"/>
    <n v="10"/>
    <n v="2021"/>
    <s v="High"/>
    <n v="8"/>
  </r>
  <r>
    <n v="37"/>
    <x v="1"/>
    <x v="1"/>
    <s v="Medium"/>
    <s v="Healthcare"/>
    <x v="3"/>
    <x v="0"/>
    <s v="Remote"/>
    <x v="0"/>
    <s v="7+ yrs"/>
    <n v="11"/>
    <s v="Master"/>
    <n v="1"/>
    <n v="0"/>
    <n v="0"/>
    <n v="0"/>
    <n v="1"/>
    <n v="2"/>
    <n v="145728"/>
    <s v="High"/>
    <n v="5"/>
    <n v="2024"/>
    <s v="Low"/>
    <n v="4"/>
  </r>
  <r>
    <n v="38"/>
    <x v="3"/>
    <x v="0"/>
    <s v="MNC"/>
    <s v="Healthcare"/>
    <x v="0"/>
    <x v="0"/>
    <s v="Remote"/>
    <x v="0"/>
    <s v="7+ yrs"/>
    <n v="7"/>
    <s v="Bachelor"/>
    <n v="1"/>
    <n v="1"/>
    <n v="1"/>
    <n v="0"/>
    <n v="0"/>
    <n v="3"/>
    <n v="136806"/>
    <s v="High"/>
    <n v="5"/>
    <n v="2023"/>
    <s v="High"/>
    <n v="8"/>
  </r>
  <r>
    <n v="39"/>
    <x v="3"/>
    <x v="0"/>
    <s v="Enterprise"/>
    <s v="E-commerce"/>
    <x v="5"/>
    <x v="0"/>
    <s v="Remote"/>
    <x v="0"/>
    <s v="7+ yrs"/>
    <n v="8"/>
    <s v="Bachelor"/>
    <n v="0"/>
    <n v="0"/>
    <n v="1"/>
    <n v="1"/>
    <n v="1"/>
    <n v="3"/>
    <n v="136365"/>
    <s v="High"/>
    <n v="11"/>
    <n v="2022"/>
    <s v="High"/>
    <n v="9"/>
  </r>
  <r>
    <n v="40"/>
    <x v="3"/>
    <x v="0"/>
    <s v="MNC"/>
    <s v="Technology"/>
    <x v="0"/>
    <x v="0"/>
    <s v="Remote"/>
    <x v="0"/>
    <s v="7+ yrs"/>
    <n v="10"/>
    <s v="Bachelor"/>
    <n v="1"/>
    <n v="1"/>
    <n v="0"/>
    <n v="1"/>
    <n v="1"/>
    <n v="4"/>
    <n v="145486"/>
    <s v="High"/>
    <n v="5"/>
    <n v="2024"/>
    <s v="Low"/>
    <n v="3"/>
  </r>
  <r>
    <n v="41"/>
    <x v="0"/>
    <x v="0"/>
    <s v="MNC"/>
    <s v="Finance"/>
    <x v="2"/>
    <x v="2"/>
    <s v="Onsite/Hybrid"/>
    <x v="2"/>
    <s v="0-2 yrs"/>
    <n v="2"/>
    <s v="Bachelor"/>
    <n v="1"/>
    <n v="0"/>
    <n v="0"/>
    <n v="0"/>
    <n v="0"/>
    <n v="1"/>
    <n v="71541"/>
    <s v="Medium"/>
    <n v="10"/>
    <n v="2024"/>
    <s v="High"/>
    <n v="7"/>
  </r>
  <r>
    <n v="42"/>
    <x v="0"/>
    <x v="0"/>
    <s v="Enterprise"/>
    <s v="E-commerce"/>
    <x v="3"/>
    <x v="2"/>
    <s v="Onsite/Hybrid"/>
    <x v="1"/>
    <s v="3-6 yrs"/>
    <n v="6"/>
    <s v="PhD"/>
    <n v="0"/>
    <n v="1"/>
    <n v="1"/>
    <n v="1"/>
    <n v="0"/>
    <n v="3"/>
    <n v="101542"/>
    <s v="Medium"/>
    <n v="8"/>
    <n v="2021"/>
    <s v="High"/>
    <n v="6"/>
  </r>
  <r>
    <n v="43"/>
    <x v="3"/>
    <x v="0"/>
    <s v="Medium"/>
    <s v="Retail"/>
    <x v="6"/>
    <x v="1"/>
    <s v="Onsite/Hybrid"/>
    <x v="2"/>
    <s v="0-2 yrs"/>
    <n v="1"/>
    <s v="Bachelor"/>
    <n v="1"/>
    <n v="0"/>
    <n v="1"/>
    <n v="1"/>
    <n v="0"/>
    <n v="3"/>
    <n v="76365"/>
    <s v="Medium"/>
    <n v="4"/>
    <n v="2020"/>
    <s v="High"/>
    <n v="1"/>
  </r>
  <r>
    <n v="44"/>
    <x v="3"/>
    <x v="0"/>
    <s v="Startup"/>
    <s v="Technology"/>
    <x v="2"/>
    <x v="1"/>
    <s v="Onsite/Hybrid"/>
    <x v="0"/>
    <s v="7+ yrs"/>
    <n v="14"/>
    <s v="PhD"/>
    <n v="1"/>
    <n v="1"/>
    <n v="0"/>
    <n v="0"/>
    <n v="1"/>
    <n v="3"/>
    <n v="109268"/>
    <s v="Medium"/>
    <n v="2"/>
    <n v="2023"/>
    <s v="Medium"/>
    <n v="3"/>
  </r>
  <r>
    <n v="45"/>
    <x v="4"/>
    <x v="0"/>
    <s v="Medium"/>
    <s v="Technology"/>
    <x v="2"/>
    <x v="0"/>
    <s v="Remote"/>
    <x v="0"/>
    <s v="7+ yrs"/>
    <n v="14"/>
    <s v="Bachelor"/>
    <n v="0"/>
    <n v="0"/>
    <n v="0"/>
    <n v="1"/>
    <n v="1"/>
    <n v="2"/>
    <n v="121214"/>
    <s v="High"/>
    <n v="12"/>
    <n v="2020"/>
    <s v="High"/>
    <n v="9"/>
  </r>
  <r>
    <n v="46"/>
    <x v="3"/>
    <x v="0"/>
    <s v="MNC"/>
    <s v="Finance"/>
    <x v="1"/>
    <x v="0"/>
    <s v="Remote"/>
    <x v="1"/>
    <s v="3-6 yrs"/>
    <n v="4"/>
    <s v="Master"/>
    <n v="0"/>
    <n v="1"/>
    <n v="0"/>
    <n v="0"/>
    <n v="0"/>
    <n v="1"/>
    <n v="94175"/>
    <s v="Medium"/>
    <n v="6"/>
    <n v="2024"/>
    <s v="Medium"/>
    <n v="5"/>
  </r>
  <r>
    <n v="47"/>
    <x v="0"/>
    <x v="0"/>
    <s v="MNC"/>
    <s v="E-commerce"/>
    <x v="2"/>
    <x v="2"/>
    <s v="Onsite/Hybrid"/>
    <x v="0"/>
    <s v="7+ yrs"/>
    <n v="12"/>
    <s v="Bachelor"/>
    <n v="0"/>
    <n v="0"/>
    <n v="0"/>
    <n v="1"/>
    <n v="0"/>
    <n v="1"/>
    <n v="139588"/>
    <s v="High"/>
    <n v="6"/>
    <n v="2025"/>
    <s v="Low"/>
    <n v="1"/>
  </r>
  <r>
    <n v="48"/>
    <x v="0"/>
    <x v="0"/>
    <s v="MNC"/>
    <s v="Finance"/>
    <x v="3"/>
    <x v="1"/>
    <s v="Onsite/Hybrid"/>
    <x v="1"/>
    <s v="3-6 yrs"/>
    <n v="6"/>
    <s v="Bachelor"/>
    <n v="1"/>
    <n v="1"/>
    <n v="1"/>
    <n v="1"/>
    <n v="1"/>
    <n v="5"/>
    <n v="130539"/>
    <s v="High"/>
    <n v="12"/>
    <n v="2024"/>
    <s v="High"/>
    <n v="2"/>
  </r>
  <r>
    <n v="49"/>
    <x v="3"/>
    <x v="0"/>
    <s v="MNC"/>
    <s v="Retail"/>
    <x v="1"/>
    <x v="2"/>
    <s v="Onsite/Hybrid"/>
    <x v="2"/>
    <s v="0-2 yrs"/>
    <n v="1"/>
    <s v="Bachelor"/>
    <n v="0"/>
    <n v="1"/>
    <n v="0"/>
    <n v="1"/>
    <n v="1"/>
    <n v="3"/>
    <n v="93324"/>
    <s v="Medium"/>
    <n v="6"/>
    <n v="2021"/>
    <s v="Low"/>
    <n v="3"/>
  </r>
  <r>
    <n v="50"/>
    <x v="0"/>
    <x v="0"/>
    <s v="MNC"/>
    <s v="E-commerce"/>
    <x v="5"/>
    <x v="0"/>
    <s v="Remote"/>
    <x v="1"/>
    <s v="3-6 yrs"/>
    <n v="4"/>
    <s v="Master"/>
    <n v="1"/>
    <n v="1"/>
    <n v="0"/>
    <n v="0"/>
    <n v="0"/>
    <n v="2"/>
    <n v="91015"/>
    <s v="Medium"/>
    <n v="1"/>
    <n v="2025"/>
    <s v="High"/>
    <n v="7"/>
  </r>
  <r>
    <n v="51"/>
    <x v="3"/>
    <x v="0"/>
    <s v="Medium"/>
    <s v="Finance"/>
    <x v="3"/>
    <x v="0"/>
    <s v="Remote"/>
    <x v="1"/>
    <s v="3-6 yrs"/>
    <n v="3"/>
    <s v="PhD"/>
    <n v="1"/>
    <n v="0"/>
    <n v="0"/>
    <n v="0"/>
    <n v="0"/>
    <n v="1"/>
    <n v="71633"/>
    <s v="Medium"/>
    <n v="9"/>
    <n v="2022"/>
    <s v="Medium"/>
    <n v="1"/>
  </r>
  <r>
    <n v="52"/>
    <x v="3"/>
    <x v="0"/>
    <s v="Startup"/>
    <s v="Education"/>
    <x v="2"/>
    <x v="0"/>
    <s v="Remote"/>
    <x v="2"/>
    <s v="0-2 yrs"/>
    <n v="0"/>
    <s v="PhD"/>
    <n v="1"/>
    <n v="0"/>
    <n v="0"/>
    <n v="0"/>
    <n v="0"/>
    <n v="1"/>
    <n v="49809"/>
    <s v="Low"/>
    <n v="10"/>
    <n v="2022"/>
    <s v="Low"/>
    <n v="5"/>
  </r>
  <r>
    <n v="53"/>
    <x v="3"/>
    <x v="0"/>
    <s v="Startup"/>
    <s v="Education"/>
    <x v="4"/>
    <x v="1"/>
    <s v="Onsite/Hybrid"/>
    <x v="2"/>
    <s v="0-2 yrs"/>
    <n v="0"/>
    <s v="PhD"/>
    <n v="0"/>
    <n v="1"/>
    <n v="1"/>
    <n v="0"/>
    <n v="0"/>
    <n v="2"/>
    <n v="63419"/>
    <s v="Low"/>
    <n v="8"/>
    <n v="2026"/>
    <s v="High"/>
    <n v="8"/>
  </r>
  <r>
    <n v="54"/>
    <x v="1"/>
    <x v="1"/>
    <s v="Medium"/>
    <s v="Healthcare"/>
    <x v="1"/>
    <x v="1"/>
    <s v="Onsite/Hybrid"/>
    <x v="0"/>
    <s v="7+ yrs"/>
    <n v="10"/>
    <s v="PhD"/>
    <n v="1"/>
    <n v="0"/>
    <n v="1"/>
    <n v="1"/>
    <n v="0"/>
    <n v="3"/>
    <n v="171544"/>
    <s v="High"/>
    <n v="7"/>
    <n v="2026"/>
    <s v="High"/>
    <n v="9"/>
  </r>
  <r>
    <n v="55"/>
    <x v="2"/>
    <x v="2"/>
    <s v="Startup"/>
    <s v="Education"/>
    <x v="6"/>
    <x v="2"/>
    <s v="Onsite/Hybrid"/>
    <x v="0"/>
    <s v="7+ yrs"/>
    <n v="10"/>
    <s v="PhD"/>
    <n v="1"/>
    <n v="1"/>
    <n v="1"/>
    <n v="1"/>
    <n v="1"/>
    <n v="5"/>
    <n v="143017"/>
    <s v="High"/>
    <n v="11"/>
    <n v="2022"/>
    <s v="High"/>
    <n v="2"/>
  </r>
  <r>
    <n v="56"/>
    <x v="1"/>
    <x v="1"/>
    <s v="MNC"/>
    <s v="Finance"/>
    <x v="1"/>
    <x v="0"/>
    <s v="Remote"/>
    <x v="0"/>
    <s v="7+ yrs"/>
    <n v="15"/>
    <s v="Master"/>
    <n v="1"/>
    <n v="0"/>
    <n v="0"/>
    <n v="0"/>
    <n v="0"/>
    <n v="1"/>
    <n v="155137"/>
    <s v="High"/>
    <n v="8"/>
    <n v="2020"/>
    <s v="Low"/>
    <n v="4"/>
  </r>
  <r>
    <n v="57"/>
    <x v="1"/>
    <x v="1"/>
    <s v="Startup"/>
    <s v="Technology"/>
    <x v="2"/>
    <x v="0"/>
    <s v="Remote"/>
    <x v="1"/>
    <s v="3-6 yrs"/>
    <n v="5"/>
    <s v="Master"/>
    <n v="1"/>
    <n v="0"/>
    <n v="1"/>
    <n v="0"/>
    <n v="0"/>
    <n v="2"/>
    <n v="131254"/>
    <s v="High"/>
    <n v="9"/>
    <n v="2026"/>
    <s v="Low"/>
    <n v="3"/>
  </r>
  <r>
    <n v="58"/>
    <x v="0"/>
    <x v="0"/>
    <s v="Medium"/>
    <s v="Technology"/>
    <x v="2"/>
    <x v="0"/>
    <s v="Remote"/>
    <x v="0"/>
    <s v="7+ yrs"/>
    <n v="13"/>
    <s v="PhD"/>
    <n v="0"/>
    <n v="1"/>
    <n v="1"/>
    <n v="0"/>
    <n v="1"/>
    <n v="3"/>
    <n v="127570"/>
    <s v="High"/>
    <n v="5"/>
    <n v="2024"/>
    <s v="Medium"/>
    <n v="3"/>
  </r>
  <r>
    <n v="59"/>
    <x v="1"/>
    <x v="1"/>
    <s v="MNC"/>
    <s v="Healthcare"/>
    <x v="0"/>
    <x v="1"/>
    <s v="Onsite/Hybrid"/>
    <x v="2"/>
    <s v="0-2 yrs"/>
    <n v="1"/>
    <s v="Master"/>
    <n v="0"/>
    <n v="0"/>
    <n v="1"/>
    <n v="1"/>
    <n v="1"/>
    <n v="3"/>
    <n v="154945"/>
    <s v="High"/>
    <n v="11"/>
    <n v="2020"/>
    <s v="High"/>
    <n v="2"/>
  </r>
  <r>
    <n v="60"/>
    <x v="1"/>
    <x v="1"/>
    <s v="Startup"/>
    <s v="Finance"/>
    <x v="1"/>
    <x v="2"/>
    <s v="Onsite/Hybrid"/>
    <x v="1"/>
    <s v="3-6 yrs"/>
    <n v="3"/>
    <s v="PhD"/>
    <n v="1"/>
    <n v="0"/>
    <n v="0"/>
    <n v="1"/>
    <n v="1"/>
    <n v="3"/>
    <n v="136276"/>
    <s v="High"/>
    <n v="4"/>
    <n v="2026"/>
    <s v="Medium"/>
    <n v="1"/>
  </r>
  <r>
    <n v="61"/>
    <x v="4"/>
    <x v="0"/>
    <s v="Medium"/>
    <s v="Healthcare"/>
    <x v="2"/>
    <x v="2"/>
    <s v="Onsite/Hybrid"/>
    <x v="1"/>
    <s v="3-6 yrs"/>
    <n v="4"/>
    <s v="Master"/>
    <n v="1"/>
    <n v="1"/>
    <n v="0"/>
    <n v="1"/>
    <n v="0"/>
    <n v="3"/>
    <n v="90122"/>
    <s v="Medium"/>
    <n v="7"/>
    <n v="2025"/>
    <s v="High"/>
    <n v="7"/>
  </r>
  <r>
    <n v="62"/>
    <x v="0"/>
    <x v="0"/>
    <s v="Enterprise"/>
    <s v="Technology"/>
    <x v="0"/>
    <x v="1"/>
    <s v="Onsite/Hybrid"/>
    <x v="1"/>
    <s v="3-6 yrs"/>
    <n v="5"/>
    <s v="Master"/>
    <n v="0"/>
    <n v="0"/>
    <n v="1"/>
    <n v="0"/>
    <n v="0"/>
    <n v="1"/>
    <n v="93905"/>
    <s v="Medium"/>
    <n v="7"/>
    <n v="2020"/>
    <s v="Low"/>
    <n v="5"/>
  </r>
  <r>
    <n v="63"/>
    <x v="3"/>
    <x v="0"/>
    <s v="Enterprise"/>
    <s v="Education"/>
    <x v="6"/>
    <x v="1"/>
    <s v="Onsite/Hybrid"/>
    <x v="2"/>
    <s v="0-2 yrs"/>
    <n v="0"/>
    <s v="Bachelor"/>
    <n v="1"/>
    <n v="0"/>
    <n v="1"/>
    <n v="1"/>
    <n v="0"/>
    <n v="3"/>
    <n v="84361"/>
    <s v="Medium"/>
    <n v="4"/>
    <n v="2026"/>
    <s v="High"/>
    <n v="9"/>
  </r>
  <r>
    <n v="64"/>
    <x v="4"/>
    <x v="0"/>
    <s v="Medium"/>
    <s v="Finance"/>
    <x v="2"/>
    <x v="2"/>
    <s v="Onsite/Hybrid"/>
    <x v="1"/>
    <s v="3-6 yrs"/>
    <n v="6"/>
    <s v="Bachelor"/>
    <n v="1"/>
    <n v="1"/>
    <n v="1"/>
    <n v="1"/>
    <n v="1"/>
    <n v="5"/>
    <n v="110876"/>
    <s v="Medium"/>
    <n v="6"/>
    <n v="2024"/>
    <s v="High"/>
    <n v="8"/>
  </r>
  <r>
    <n v="65"/>
    <x v="3"/>
    <x v="0"/>
    <s v="Startup"/>
    <s v="E-commerce"/>
    <x v="1"/>
    <x v="0"/>
    <s v="Remote"/>
    <x v="1"/>
    <s v="3-6 yrs"/>
    <n v="3"/>
    <s v="Master"/>
    <n v="1"/>
    <n v="1"/>
    <n v="1"/>
    <n v="0"/>
    <n v="1"/>
    <n v="4"/>
    <n v="104352"/>
    <s v="Medium"/>
    <n v="7"/>
    <n v="2022"/>
    <s v="High"/>
    <n v="8"/>
  </r>
  <r>
    <n v="66"/>
    <x v="0"/>
    <x v="0"/>
    <s v="Enterprise"/>
    <s v="E-commerce"/>
    <x v="2"/>
    <x v="2"/>
    <s v="Onsite/Hybrid"/>
    <x v="1"/>
    <s v="3-6 yrs"/>
    <n v="6"/>
    <s v="Master"/>
    <n v="1"/>
    <n v="0"/>
    <n v="1"/>
    <n v="0"/>
    <n v="1"/>
    <n v="3"/>
    <n v="97551"/>
    <s v="Medium"/>
    <n v="6"/>
    <n v="2022"/>
    <s v="Low"/>
    <n v="6"/>
  </r>
  <r>
    <n v="67"/>
    <x v="4"/>
    <x v="0"/>
    <s v="Startup"/>
    <s v="Healthcare"/>
    <x v="5"/>
    <x v="2"/>
    <s v="Onsite/Hybrid"/>
    <x v="1"/>
    <s v="3-6 yrs"/>
    <n v="3"/>
    <s v="PhD"/>
    <n v="1"/>
    <n v="0"/>
    <n v="1"/>
    <n v="1"/>
    <n v="1"/>
    <n v="4"/>
    <n v="118915"/>
    <s v="Medium"/>
    <n v="1"/>
    <n v="2023"/>
    <s v="High"/>
    <n v="4"/>
  </r>
  <r>
    <n v="68"/>
    <x v="3"/>
    <x v="0"/>
    <s v="MNC"/>
    <s v="Finance"/>
    <x v="6"/>
    <x v="1"/>
    <s v="Onsite/Hybrid"/>
    <x v="1"/>
    <s v="3-6 yrs"/>
    <n v="6"/>
    <s v="Bachelor"/>
    <n v="0"/>
    <n v="0"/>
    <n v="1"/>
    <n v="0"/>
    <n v="0"/>
    <n v="1"/>
    <n v="108744"/>
    <s v="Medium"/>
    <n v="6"/>
    <n v="2021"/>
    <s v="Medium"/>
    <n v="3"/>
  </r>
  <r>
    <n v="69"/>
    <x v="1"/>
    <x v="1"/>
    <s v="Startup"/>
    <s v="Healthcare"/>
    <x v="2"/>
    <x v="1"/>
    <s v="Onsite/Hybrid"/>
    <x v="2"/>
    <s v="0-2 yrs"/>
    <n v="2"/>
    <s v="Master"/>
    <n v="0"/>
    <n v="0"/>
    <n v="0"/>
    <n v="0"/>
    <n v="0"/>
    <n v="0"/>
    <n v="86994"/>
    <s v="Medium"/>
    <n v="8"/>
    <n v="2025"/>
    <s v="High"/>
    <n v="9"/>
  </r>
  <r>
    <n v="70"/>
    <x v="0"/>
    <x v="0"/>
    <s v="Medium"/>
    <s v="Finance"/>
    <x v="0"/>
    <x v="1"/>
    <s v="Onsite/Hybrid"/>
    <x v="1"/>
    <s v="3-6 yrs"/>
    <n v="4"/>
    <s v="Master"/>
    <n v="1"/>
    <n v="0"/>
    <n v="0"/>
    <n v="1"/>
    <n v="1"/>
    <n v="3"/>
    <n v="104762"/>
    <s v="Medium"/>
    <n v="1"/>
    <n v="2025"/>
    <s v="Low"/>
    <n v="3"/>
  </r>
  <r>
    <n v="71"/>
    <x v="5"/>
    <x v="1"/>
    <s v="MNC"/>
    <s v="E-commerce"/>
    <x v="3"/>
    <x v="0"/>
    <s v="Remote"/>
    <x v="2"/>
    <s v="0-2 yrs"/>
    <n v="1"/>
    <s v="Master"/>
    <n v="1"/>
    <n v="0"/>
    <n v="0"/>
    <n v="0"/>
    <n v="0"/>
    <n v="1"/>
    <n v="112546"/>
    <s v="Medium"/>
    <n v="10"/>
    <n v="2025"/>
    <s v="Medium"/>
    <n v="3"/>
  </r>
  <r>
    <n v="72"/>
    <x v="5"/>
    <x v="1"/>
    <s v="Startup"/>
    <s v="E-commerce"/>
    <x v="6"/>
    <x v="0"/>
    <s v="Remote"/>
    <x v="1"/>
    <s v="3-6 yrs"/>
    <n v="6"/>
    <s v="PhD"/>
    <n v="1"/>
    <n v="1"/>
    <n v="0"/>
    <n v="0"/>
    <n v="1"/>
    <n v="3"/>
    <n v="125142"/>
    <s v="High"/>
    <n v="1"/>
    <n v="2020"/>
    <s v="Low"/>
    <n v="1"/>
  </r>
  <r>
    <n v="73"/>
    <x v="3"/>
    <x v="0"/>
    <s v="Startup"/>
    <s v="Healthcare"/>
    <x v="1"/>
    <x v="0"/>
    <s v="Remote"/>
    <x v="0"/>
    <s v="7+ yrs"/>
    <n v="15"/>
    <s v="PhD"/>
    <n v="1"/>
    <n v="1"/>
    <n v="0"/>
    <n v="0"/>
    <n v="0"/>
    <n v="2"/>
    <n v="100567"/>
    <s v="Medium"/>
    <n v="4"/>
    <n v="2026"/>
    <s v="High"/>
    <n v="8"/>
  </r>
  <r>
    <n v="74"/>
    <x v="2"/>
    <x v="2"/>
    <s v="Startup"/>
    <s v="Technology"/>
    <x v="1"/>
    <x v="2"/>
    <s v="Onsite/Hybrid"/>
    <x v="0"/>
    <s v="7+ yrs"/>
    <n v="12"/>
    <s v="Bachelor"/>
    <n v="0"/>
    <n v="0"/>
    <n v="0"/>
    <n v="0"/>
    <n v="0"/>
    <n v="0"/>
    <n v="97336"/>
    <s v="Medium"/>
    <n v="4"/>
    <n v="2025"/>
    <s v="High"/>
    <n v="7"/>
  </r>
  <r>
    <n v="75"/>
    <x v="1"/>
    <x v="1"/>
    <s v="Medium"/>
    <s v="E-commerce"/>
    <x v="3"/>
    <x v="1"/>
    <s v="Onsite/Hybrid"/>
    <x v="2"/>
    <s v="0-2 yrs"/>
    <n v="1"/>
    <s v="Master"/>
    <n v="0"/>
    <n v="0"/>
    <n v="0"/>
    <n v="1"/>
    <n v="0"/>
    <n v="1"/>
    <n v="107863"/>
    <s v="Medium"/>
    <n v="8"/>
    <n v="2024"/>
    <s v="High"/>
    <n v="8"/>
  </r>
  <r>
    <n v="76"/>
    <x v="2"/>
    <x v="2"/>
    <s v="Enterprise"/>
    <s v="Technology"/>
    <x v="2"/>
    <x v="0"/>
    <s v="Remote"/>
    <x v="1"/>
    <s v="3-6 yrs"/>
    <n v="6"/>
    <s v="PhD"/>
    <n v="0"/>
    <n v="0"/>
    <n v="1"/>
    <n v="1"/>
    <n v="1"/>
    <n v="3"/>
    <n v="115779"/>
    <s v="Medium"/>
    <n v="11"/>
    <n v="2025"/>
    <s v="High"/>
    <n v="5"/>
  </r>
  <r>
    <n v="77"/>
    <x v="1"/>
    <x v="1"/>
    <s v="MNC"/>
    <s v="Education"/>
    <x v="1"/>
    <x v="2"/>
    <s v="Onsite/Hybrid"/>
    <x v="0"/>
    <s v="7+ yrs"/>
    <n v="8"/>
    <s v="Master"/>
    <n v="0"/>
    <n v="1"/>
    <n v="1"/>
    <n v="0"/>
    <n v="1"/>
    <n v="3"/>
    <n v="180984"/>
    <s v="High"/>
    <n v="1"/>
    <n v="2026"/>
    <s v="Medium"/>
    <n v="2"/>
  </r>
  <r>
    <n v="78"/>
    <x v="5"/>
    <x v="1"/>
    <s v="Enterprise"/>
    <s v="Technology"/>
    <x v="2"/>
    <x v="0"/>
    <s v="Remote"/>
    <x v="2"/>
    <s v="0-2 yrs"/>
    <n v="1"/>
    <s v="PhD"/>
    <n v="0"/>
    <n v="1"/>
    <n v="0"/>
    <n v="1"/>
    <n v="0"/>
    <n v="2"/>
    <n v="104146"/>
    <s v="Medium"/>
    <n v="8"/>
    <n v="2020"/>
    <s v="Medium"/>
    <n v="6"/>
  </r>
  <r>
    <n v="79"/>
    <x v="4"/>
    <x v="0"/>
    <s v="Enterprise"/>
    <s v="Finance"/>
    <x v="1"/>
    <x v="0"/>
    <s v="Remote"/>
    <x v="2"/>
    <s v="0-2 yrs"/>
    <n v="1"/>
    <s v="Master"/>
    <n v="1"/>
    <n v="1"/>
    <n v="0"/>
    <n v="0"/>
    <n v="0"/>
    <n v="2"/>
    <n v="49662"/>
    <s v="Low"/>
    <n v="3"/>
    <n v="2026"/>
    <s v="Medium"/>
    <n v="6"/>
  </r>
  <r>
    <n v="80"/>
    <x v="2"/>
    <x v="2"/>
    <s v="Enterprise"/>
    <s v="Finance"/>
    <x v="0"/>
    <x v="0"/>
    <s v="Remote"/>
    <x v="1"/>
    <s v="3-6 yrs"/>
    <n v="4"/>
    <s v="Bachelor"/>
    <n v="1"/>
    <n v="0"/>
    <n v="0"/>
    <n v="0"/>
    <n v="1"/>
    <n v="2"/>
    <n v="81625"/>
    <s v="Medium"/>
    <n v="11"/>
    <n v="2025"/>
    <s v="High"/>
    <n v="9"/>
  </r>
  <r>
    <n v="81"/>
    <x v="1"/>
    <x v="1"/>
    <s v="Enterprise"/>
    <s v="Healthcare"/>
    <x v="3"/>
    <x v="1"/>
    <s v="Onsite/Hybrid"/>
    <x v="0"/>
    <s v="7+ yrs"/>
    <n v="10"/>
    <s v="Bachelor"/>
    <n v="0"/>
    <n v="1"/>
    <n v="0"/>
    <n v="0"/>
    <n v="1"/>
    <n v="2"/>
    <n v="146990"/>
    <s v="High"/>
    <n v="4"/>
    <n v="2025"/>
    <s v="High"/>
    <n v="8"/>
  </r>
  <r>
    <n v="82"/>
    <x v="2"/>
    <x v="2"/>
    <s v="MNC"/>
    <s v="Finance"/>
    <x v="4"/>
    <x v="0"/>
    <s v="Remote"/>
    <x v="0"/>
    <s v="7+ yrs"/>
    <n v="8"/>
    <s v="PhD"/>
    <n v="1"/>
    <n v="1"/>
    <n v="1"/>
    <n v="0"/>
    <n v="0"/>
    <n v="3"/>
    <n v="134944"/>
    <s v="High"/>
    <n v="4"/>
    <n v="2020"/>
    <s v="High"/>
    <n v="7"/>
  </r>
  <r>
    <n v="83"/>
    <x v="3"/>
    <x v="0"/>
    <s v="MNC"/>
    <s v="Education"/>
    <x v="1"/>
    <x v="2"/>
    <s v="Onsite/Hybrid"/>
    <x v="2"/>
    <s v="0-2 yrs"/>
    <n v="0"/>
    <s v="Bachelor"/>
    <n v="0"/>
    <n v="1"/>
    <n v="0"/>
    <n v="1"/>
    <n v="0"/>
    <n v="2"/>
    <n v="88058"/>
    <s v="Medium"/>
    <n v="8"/>
    <n v="2022"/>
    <s v="Low"/>
    <n v="3"/>
  </r>
  <r>
    <n v="84"/>
    <x v="4"/>
    <x v="0"/>
    <s v="MNC"/>
    <s v="Education"/>
    <x v="0"/>
    <x v="0"/>
    <s v="Remote"/>
    <x v="2"/>
    <s v="0-2 yrs"/>
    <n v="1"/>
    <s v="Bachelor"/>
    <n v="1"/>
    <n v="1"/>
    <n v="0"/>
    <n v="1"/>
    <n v="0"/>
    <n v="3"/>
    <n v="86645"/>
    <s v="Medium"/>
    <n v="12"/>
    <n v="2020"/>
    <s v="Medium"/>
    <n v="3"/>
  </r>
  <r>
    <n v="85"/>
    <x v="1"/>
    <x v="1"/>
    <s v="Medium"/>
    <s v="Education"/>
    <x v="3"/>
    <x v="2"/>
    <s v="Onsite/Hybrid"/>
    <x v="2"/>
    <s v="0-2 yrs"/>
    <n v="1"/>
    <s v="Bachelor"/>
    <n v="0"/>
    <n v="0"/>
    <n v="1"/>
    <n v="1"/>
    <n v="1"/>
    <n v="3"/>
    <n v="131305"/>
    <s v="High"/>
    <n v="12"/>
    <n v="2020"/>
    <s v="High"/>
    <n v="3"/>
  </r>
  <r>
    <n v="86"/>
    <x v="5"/>
    <x v="1"/>
    <s v="MNC"/>
    <s v="Healthcare"/>
    <x v="5"/>
    <x v="0"/>
    <s v="Remote"/>
    <x v="2"/>
    <s v="0-2 yrs"/>
    <n v="0"/>
    <s v="Bachelor"/>
    <n v="0"/>
    <n v="1"/>
    <n v="0"/>
    <n v="0"/>
    <n v="0"/>
    <n v="1"/>
    <n v="112221"/>
    <s v="Medium"/>
    <n v="9"/>
    <n v="2026"/>
    <s v="High"/>
    <n v="8"/>
  </r>
  <r>
    <n v="87"/>
    <x v="2"/>
    <x v="2"/>
    <s v="Enterprise"/>
    <s v="Retail"/>
    <x v="4"/>
    <x v="2"/>
    <s v="Onsite/Hybrid"/>
    <x v="1"/>
    <s v="3-6 yrs"/>
    <n v="6"/>
    <s v="PhD"/>
    <n v="1"/>
    <n v="1"/>
    <n v="1"/>
    <n v="1"/>
    <n v="0"/>
    <n v="4"/>
    <n v="105619"/>
    <s v="Medium"/>
    <n v="5"/>
    <n v="2025"/>
    <s v="High"/>
    <n v="4"/>
  </r>
  <r>
    <n v="88"/>
    <x v="2"/>
    <x v="2"/>
    <s v="Medium"/>
    <s v="Healthcare"/>
    <x v="5"/>
    <x v="1"/>
    <s v="Onsite/Hybrid"/>
    <x v="0"/>
    <s v="7+ yrs"/>
    <n v="13"/>
    <s v="Bachelor"/>
    <n v="0"/>
    <n v="0"/>
    <n v="1"/>
    <n v="0"/>
    <n v="0"/>
    <n v="1"/>
    <n v="111308"/>
    <s v="Medium"/>
    <n v="12"/>
    <n v="2021"/>
    <s v="Low"/>
    <n v="4"/>
  </r>
  <r>
    <n v="89"/>
    <x v="1"/>
    <x v="1"/>
    <s v="Startup"/>
    <s v="E-commerce"/>
    <x v="2"/>
    <x v="2"/>
    <s v="Onsite/Hybrid"/>
    <x v="1"/>
    <s v="3-6 yrs"/>
    <n v="3"/>
    <s v="PhD"/>
    <n v="0"/>
    <n v="0"/>
    <n v="0"/>
    <n v="1"/>
    <n v="1"/>
    <n v="2"/>
    <n v="135804"/>
    <s v="High"/>
    <n v="6"/>
    <n v="2025"/>
    <s v="Low"/>
    <n v="5"/>
  </r>
  <r>
    <n v="90"/>
    <x v="3"/>
    <x v="0"/>
    <s v="Medium"/>
    <s v="E-commerce"/>
    <x v="2"/>
    <x v="2"/>
    <s v="Onsite/Hybrid"/>
    <x v="1"/>
    <s v="3-6 yrs"/>
    <n v="4"/>
    <s v="Master"/>
    <n v="1"/>
    <n v="0"/>
    <n v="1"/>
    <n v="1"/>
    <n v="1"/>
    <n v="4"/>
    <n v="114223"/>
    <s v="Medium"/>
    <n v="1"/>
    <n v="2021"/>
    <s v="High"/>
    <n v="7"/>
  </r>
  <r>
    <n v="91"/>
    <x v="0"/>
    <x v="0"/>
    <s v="Startup"/>
    <s v="Education"/>
    <x v="4"/>
    <x v="1"/>
    <s v="Onsite/Hybrid"/>
    <x v="2"/>
    <s v="0-2 yrs"/>
    <n v="0"/>
    <s v="Bachelor"/>
    <n v="0"/>
    <n v="1"/>
    <n v="1"/>
    <n v="0"/>
    <n v="1"/>
    <n v="3"/>
    <n v="76809"/>
    <s v="Medium"/>
    <n v="10"/>
    <n v="2024"/>
    <s v="Low"/>
    <n v="4"/>
  </r>
  <r>
    <n v="92"/>
    <x v="2"/>
    <x v="2"/>
    <s v="Medium"/>
    <s v="E-commerce"/>
    <x v="3"/>
    <x v="1"/>
    <s v="Onsite/Hybrid"/>
    <x v="1"/>
    <s v="3-6 yrs"/>
    <n v="6"/>
    <s v="Bachelor"/>
    <n v="1"/>
    <n v="0"/>
    <n v="1"/>
    <n v="1"/>
    <n v="0"/>
    <n v="3"/>
    <n v="107141"/>
    <s v="Medium"/>
    <n v="10"/>
    <n v="2023"/>
    <s v="High"/>
    <n v="5"/>
  </r>
  <r>
    <n v="93"/>
    <x v="2"/>
    <x v="2"/>
    <s v="Medium"/>
    <s v="Education"/>
    <x v="0"/>
    <x v="2"/>
    <s v="Onsite/Hybrid"/>
    <x v="2"/>
    <s v="0-2 yrs"/>
    <n v="2"/>
    <s v="PhD"/>
    <n v="0"/>
    <n v="1"/>
    <n v="1"/>
    <n v="1"/>
    <n v="0"/>
    <n v="3"/>
    <n v="83646"/>
    <s v="Medium"/>
    <n v="10"/>
    <n v="2024"/>
    <s v="High"/>
    <n v="9"/>
  </r>
  <r>
    <n v="94"/>
    <x v="3"/>
    <x v="0"/>
    <s v="Medium"/>
    <s v="E-commerce"/>
    <x v="2"/>
    <x v="1"/>
    <s v="Onsite/Hybrid"/>
    <x v="1"/>
    <s v="3-6 yrs"/>
    <n v="5"/>
    <s v="Master"/>
    <n v="1"/>
    <n v="1"/>
    <n v="0"/>
    <n v="0"/>
    <n v="0"/>
    <n v="2"/>
    <n v="75490"/>
    <s v="Medium"/>
    <n v="10"/>
    <n v="2024"/>
    <s v="Low"/>
    <n v="5"/>
  </r>
  <r>
    <n v="95"/>
    <x v="2"/>
    <x v="2"/>
    <s v="Enterprise"/>
    <s v="Retail"/>
    <x v="2"/>
    <x v="0"/>
    <s v="Remote"/>
    <x v="0"/>
    <s v="7+ yrs"/>
    <n v="8"/>
    <s v="PhD"/>
    <n v="0"/>
    <n v="1"/>
    <n v="1"/>
    <n v="0"/>
    <n v="0"/>
    <n v="2"/>
    <n v="114853"/>
    <s v="Medium"/>
    <n v="6"/>
    <n v="2024"/>
    <s v="High"/>
    <n v="8"/>
  </r>
  <r>
    <n v="96"/>
    <x v="3"/>
    <x v="0"/>
    <s v="Medium"/>
    <s v="Technology"/>
    <x v="5"/>
    <x v="2"/>
    <s v="Onsite/Hybrid"/>
    <x v="0"/>
    <s v="7+ yrs"/>
    <n v="14"/>
    <s v="PhD"/>
    <n v="1"/>
    <n v="0"/>
    <n v="0"/>
    <n v="0"/>
    <n v="1"/>
    <n v="2"/>
    <n v="105153"/>
    <s v="Medium"/>
    <n v="2"/>
    <n v="2024"/>
    <s v="High"/>
    <n v="9"/>
  </r>
  <r>
    <n v="97"/>
    <x v="3"/>
    <x v="0"/>
    <s v="Startup"/>
    <s v="Finance"/>
    <x v="4"/>
    <x v="0"/>
    <s v="Remote"/>
    <x v="2"/>
    <s v="0-2 yrs"/>
    <n v="2"/>
    <s v="PhD"/>
    <n v="1"/>
    <n v="0"/>
    <n v="0"/>
    <n v="0"/>
    <n v="0"/>
    <n v="1"/>
    <n v="46252"/>
    <s v="Low"/>
    <n v="12"/>
    <n v="2023"/>
    <s v="Low"/>
    <n v="2"/>
  </r>
  <r>
    <n v="98"/>
    <x v="0"/>
    <x v="0"/>
    <s v="Medium"/>
    <s v="Education"/>
    <x v="6"/>
    <x v="2"/>
    <s v="Onsite/Hybrid"/>
    <x v="2"/>
    <s v="0-2 yrs"/>
    <n v="0"/>
    <s v="PhD"/>
    <n v="0"/>
    <n v="0"/>
    <n v="0"/>
    <n v="1"/>
    <n v="0"/>
    <n v="1"/>
    <n v="67982"/>
    <s v="Low"/>
    <n v="12"/>
    <n v="2025"/>
    <s v="High"/>
    <n v="7"/>
  </r>
  <r>
    <n v="99"/>
    <x v="0"/>
    <x v="0"/>
    <s v="MNC"/>
    <s v="E-commerce"/>
    <x v="4"/>
    <x v="2"/>
    <s v="Onsite/Hybrid"/>
    <x v="2"/>
    <s v="0-2 yrs"/>
    <n v="2"/>
    <s v="Master"/>
    <n v="1"/>
    <n v="0"/>
    <n v="1"/>
    <n v="0"/>
    <n v="1"/>
    <n v="3"/>
    <n v="98044"/>
    <s v="Medium"/>
    <n v="10"/>
    <n v="2026"/>
    <s v="High"/>
    <n v="9"/>
  </r>
  <r>
    <n v="100"/>
    <x v="1"/>
    <x v="1"/>
    <s v="MNC"/>
    <s v="Finance"/>
    <x v="5"/>
    <x v="1"/>
    <s v="Onsite/Hybrid"/>
    <x v="2"/>
    <s v="0-2 yrs"/>
    <n v="2"/>
    <s v="Master"/>
    <n v="0"/>
    <n v="1"/>
    <n v="0"/>
    <n v="0"/>
    <n v="0"/>
    <n v="1"/>
    <n v="113007"/>
    <s v="Medium"/>
    <n v="2"/>
    <n v="2022"/>
    <s v="High"/>
    <n v="9"/>
  </r>
  <r>
    <n v="101"/>
    <x v="2"/>
    <x v="2"/>
    <s v="Medium"/>
    <s v="Education"/>
    <x v="2"/>
    <x v="2"/>
    <s v="Onsite/Hybrid"/>
    <x v="0"/>
    <s v="7+ yrs"/>
    <n v="8"/>
    <s v="Master"/>
    <n v="1"/>
    <n v="0"/>
    <n v="0"/>
    <n v="1"/>
    <n v="0"/>
    <n v="2"/>
    <n v="117138"/>
    <s v="Medium"/>
    <n v="12"/>
    <n v="2023"/>
    <s v="High"/>
    <n v="8"/>
  </r>
  <r>
    <n v="102"/>
    <x v="2"/>
    <x v="2"/>
    <s v="Medium"/>
    <s v="Retail"/>
    <x v="0"/>
    <x v="2"/>
    <s v="Onsite/Hybrid"/>
    <x v="1"/>
    <s v="3-6 yrs"/>
    <n v="5"/>
    <s v="PhD"/>
    <n v="1"/>
    <n v="0"/>
    <n v="0"/>
    <n v="1"/>
    <n v="0"/>
    <n v="2"/>
    <n v="90468"/>
    <s v="Medium"/>
    <n v="6"/>
    <n v="2020"/>
    <s v="Low"/>
    <n v="4"/>
  </r>
  <r>
    <n v="103"/>
    <x v="2"/>
    <x v="2"/>
    <s v="Medium"/>
    <s v="Finance"/>
    <x v="0"/>
    <x v="1"/>
    <s v="Onsite/Hybrid"/>
    <x v="1"/>
    <s v="3-6 yrs"/>
    <n v="5"/>
    <s v="Master"/>
    <n v="0"/>
    <n v="1"/>
    <n v="1"/>
    <n v="1"/>
    <n v="0"/>
    <n v="3"/>
    <n v="109996"/>
    <s v="Medium"/>
    <n v="2"/>
    <n v="2022"/>
    <s v="High"/>
    <n v="7"/>
  </r>
  <r>
    <n v="104"/>
    <x v="0"/>
    <x v="0"/>
    <s v="Enterprise"/>
    <s v="Education"/>
    <x v="2"/>
    <x v="0"/>
    <s v="Remote"/>
    <x v="1"/>
    <s v="3-6 yrs"/>
    <n v="5"/>
    <s v="Bachelor"/>
    <n v="1"/>
    <n v="0"/>
    <n v="1"/>
    <n v="0"/>
    <n v="1"/>
    <n v="3"/>
    <n v="96771"/>
    <s v="Medium"/>
    <n v="9"/>
    <n v="2021"/>
    <s v="High"/>
    <n v="8"/>
  </r>
  <r>
    <n v="105"/>
    <x v="4"/>
    <x v="0"/>
    <s v="Startup"/>
    <s v="Technology"/>
    <x v="0"/>
    <x v="0"/>
    <s v="Remote"/>
    <x v="1"/>
    <s v="3-6 yrs"/>
    <n v="6"/>
    <s v="Bachelor"/>
    <n v="0"/>
    <n v="1"/>
    <n v="1"/>
    <n v="1"/>
    <n v="1"/>
    <n v="4"/>
    <n v="110145"/>
    <s v="Medium"/>
    <n v="5"/>
    <n v="2020"/>
    <s v="High"/>
    <n v="4"/>
  </r>
  <r>
    <n v="106"/>
    <x v="3"/>
    <x v="0"/>
    <s v="Startup"/>
    <s v="Education"/>
    <x v="5"/>
    <x v="0"/>
    <s v="Remote"/>
    <x v="0"/>
    <s v="7+ yrs"/>
    <n v="10"/>
    <s v="Bachelor"/>
    <n v="1"/>
    <n v="1"/>
    <n v="1"/>
    <n v="0"/>
    <n v="1"/>
    <n v="4"/>
    <n v="129130"/>
    <s v="High"/>
    <n v="12"/>
    <n v="2025"/>
    <s v="Medium"/>
    <n v="5"/>
  </r>
  <r>
    <n v="107"/>
    <x v="4"/>
    <x v="0"/>
    <s v="MNC"/>
    <s v="Retail"/>
    <x v="1"/>
    <x v="0"/>
    <s v="Remote"/>
    <x v="1"/>
    <s v="3-6 yrs"/>
    <n v="3"/>
    <s v="Bachelor"/>
    <n v="1"/>
    <n v="1"/>
    <n v="0"/>
    <n v="1"/>
    <n v="1"/>
    <n v="4"/>
    <n v="124076"/>
    <s v="High"/>
    <n v="3"/>
    <n v="2024"/>
    <s v="Low"/>
    <n v="6"/>
  </r>
  <r>
    <n v="108"/>
    <x v="4"/>
    <x v="0"/>
    <s v="Medium"/>
    <s v="Retail"/>
    <x v="6"/>
    <x v="0"/>
    <s v="Remote"/>
    <x v="1"/>
    <s v="3-6 yrs"/>
    <n v="3"/>
    <s v="Bachelor"/>
    <n v="1"/>
    <n v="0"/>
    <n v="1"/>
    <n v="1"/>
    <n v="0"/>
    <n v="3"/>
    <n v="108245"/>
    <s v="Medium"/>
    <n v="7"/>
    <n v="2020"/>
    <s v="High"/>
    <n v="5"/>
  </r>
  <r>
    <n v="109"/>
    <x v="3"/>
    <x v="0"/>
    <s v="Enterprise"/>
    <s v="Technology"/>
    <x v="6"/>
    <x v="0"/>
    <s v="Remote"/>
    <x v="2"/>
    <s v="0-2 yrs"/>
    <n v="0"/>
    <s v="PhD"/>
    <n v="0"/>
    <n v="1"/>
    <n v="1"/>
    <n v="1"/>
    <n v="0"/>
    <n v="3"/>
    <n v="83194"/>
    <s v="Medium"/>
    <n v="3"/>
    <n v="2025"/>
    <s v="High"/>
    <n v="8"/>
  </r>
  <r>
    <n v="110"/>
    <x v="2"/>
    <x v="2"/>
    <s v="MNC"/>
    <s v="E-commerce"/>
    <x v="5"/>
    <x v="0"/>
    <s v="Remote"/>
    <x v="2"/>
    <s v="0-2 yrs"/>
    <n v="1"/>
    <s v="Master"/>
    <n v="1"/>
    <n v="0"/>
    <n v="0"/>
    <n v="1"/>
    <n v="0"/>
    <n v="2"/>
    <n v="81218"/>
    <s v="Medium"/>
    <n v="9"/>
    <n v="2021"/>
    <s v="High"/>
    <n v="9"/>
  </r>
  <r>
    <n v="111"/>
    <x v="5"/>
    <x v="1"/>
    <s v="Medium"/>
    <s v="Finance"/>
    <x v="5"/>
    <x v="0"/>
    <s v="Remote"/>
    <x v="2"/>
    <s v="0-2 yrs"/>
    <n v="2"/>
    <s v="PhD"/>
    <n v="1"/>
    <n v="1"/>
    <n v="1"/>
    <n v="0"/>
    <n v="1"/>
    <n v="4"/>
    <n v="115370"/>
    <s v="Medium"/>
    <n v="5"/>
    <n v="2021"/>
    <s v="High"/>
    <n v="8"/>
  </r>
  <r>
    <n v="112"/>
    <x v="1"/>
    <x v="1"/>
    <s v="Medium"/>
    <s v="E-commerce"/>
    <x v="2"/>
    <x v="0"/>
    <s v="Remote"/>
    <x v="2"/>
    <s v="0-2 yrs"/>
    <n v="0"/>
    <s v="Bachelor"/>
    <n v="1"/>
    <n v="1"/>
    <n v="0"/>
    <n v="1"/>
    <n v="1"/>
    <n v="4"/>
    <n v="112745"/>
    <s v="Medium"/>
    <n v="3"/>
    <n v="2021"/>
    <s v="Low"/>
    <n v="3"/>
  </r>
  <r>
    <n v="113"/>
    <x v="0"/>
    <x v="0"/>
    <s v="Startup"/>
    <s v="E-commerce"/>
    <x v="4"/>
    <x v="1"/>
    <s v="Onsite/Hybrid"/>
    <x v="0"/>
    <s v="7+ yrs"/>
    <n v="13"/>
    <s v="Bachelor"/>
    <n v="0"/>
    <n v="1"/>
    <n v="0"/>
    <n v="0"/>
    <n v="0"/>
    <n v="1"/>
    <n v="104908"/>
    <s v="Medium"/>
    <n v="10"/>
    <n v="2023"/>
    <s v="High"/>
    <n v="9"/>
  </r>
  <r>
    <n v="114"/>
    <x v="0"/>
    <x v="0"/>
    <s v="Medium"/>
    <s v="Technology"/>
    <x v="5"/>
    <x v="0"/>
    <s v="Remote"/>
    <x v="0"/>
    <s v="7+ yrs"/>
    <n v="9"/>
    <s v="Bachelor"/>
    <n v="0"/>
    <n v="0"/>
    <n v="0"/>
    <n v="0"/>
    <n v="1"/>
    <n v="1"/>
    <n v="108741"/>
    <s v="Medium"/>
    <n v="7"/>
    <n v="2026"/>
    <s v="Medium"/>
    <n v="5"/>
  </r>
  <r>
    <n v="115"/>
    <x v="1"/>
    <x v="1"/>
    <s v="MNC"/>
    <s v="Healthcare"/>
    <x v="1"/>
    <x v="0"/>
    <s v="Remote"/>
    <x v="2"/>
    <s v="0-2 yrs"/>
    <n v="0"/>
    <s v="PhD"/>
    <n v="1"/>
    <n v="0"/>
    <n v="1"/>
    <n v="0"/>
    <n v="0"/>
    <n v="2"/>
    <n v="122064"/>
    <s v="High"/>
    <n v="8"/>
    <n v="2026"/>
    <s v="High"/>
    <n v="9"/>
  </r>
  <r>
    <n v="116"/>
    <x v="1"/>
    <x v="1"/>
    <s v="MNC"/>
    <s v="E-commerce"/>
    <x v="3"/>
    <x v="1"/>
    <s v="Onsite/Hybrid"/>
    <x v="0"/>
    <s v="7+ yrs"/>
    <n v="10"/>
    <s v="Master"/>
    <n v="1"/>
    <n v="0"/>
    <n v="1"/>
    <n v="1"/>
    <n v="0"/>
    <n v="3"/>
    <n v="190084"/>
    <s v="High"/>
    <n v="6"/>
    <n v="2023"/>
    <s v="High"/>
    <n v="5"/>
  </r>
  <r>
    <n v="117"/>
    <x v="5"/>
    <x v="1"/>
    <s v="MNC"/>
    <s v="Technology"/>
    <x v="6"/>
    <x v="2"/>
    <s v="Onsite/Hybrid"/>
    <x v="2"/>
    <s v="0-2 yrs"/>
    <n v="1"/>
    <s v="Master"/>
    <n v="1"/>
    <n v="1"/>
    <n v="0"/>
    <n v="1"/>
    <n v="1"/>
    <n v="4"/>
    <n v="136353"/>
    <s v="High"/>
    <n v="2"/>
    <n v="2025"/>
    <s v="High"/>
    <n v="8"/>
  </r>
  <r>
    <n v="118"/>
    <x v="2"/>
    <x v="2"/>
    <s v="MNC"/>
    <s v="Technology"/>
    <x v="3"/>
    <x v="2"/>
    <s v="Onsite/Hybrid"/>
    <x v="2"/>
    <s v="0-2 yrs"/>
    <n v="1"/>
    <s v="PhD"/>
    <n v="0"/>
    <n v="0"/>
    <n v="1"/>
    <n v="0"/>
    <n v="0"/>
    <n v="1"/>
    <n v="89645"/>
    <s v="Medium"/>
    <n v="2"/>
    <n v="2024"/>
    <s v="Medium"/>
    <n v="3"/>
  </r>
  <r>
    <n v="119"/>
    <x v="5"/>
    <x v="1"/>
    <s v="Startup"/>
    <s v="Retail"/>
    <x v="0"/>
    <x v="0"/>
    <s v="Remote"/>
    <x v="0"/>
    <s v="7+ yrs"/>
    <n v="13"/>
    <s v="PhD"/>
    <n v="0"/>
    <n v="0"/>
    <n v="0"/>
    <n v="1"/>
    <n v="1"/>
    <n v="2"/>
    <n v="163155"/>
    <s v="High"/>
    <n v="6"/>
    <n v="2022"/>
    <s v="Low"/>
    <n v="2"/>
  </r>
  <r>
    <n v="120"/>
    <x v="0"/>
    <x v="0"/>
    <s v="Enterprise"/>
    <s v="Finance"/>
    <x v="1"/>
    <x v="0"/>
    <s v="Remote"/>
    <x v="2"/>
    <s v="0-2 yrs"/>
    <n v="0"/>
    <s v="PhD"/>
    <n v="0"/>
    <n v="1"/>
    <n v="1"/>
    <n v="0"/>
    <n v="0"/>
    <n v="2"/>
    <n v="65626"/>
    <s v="Low"/>
    <n v="1"/>
    <n v="2021"/>
    <s v="Low"/>
    <n v="5"/>
  </r>
  <r>
    <n v="121"/>
    <x v="5"/>
    <x v="1"/>
    <s v="Medium"/>
    <s v="Healthcare"/>
    <x v="0"/>
    <x v="2"/>
    <s v="Onsite/Hybrid"/>
    <x v="2"/>
    <s v="0-2 yrs"/>
    <n v="0"/>
    <s v="Bachelor"/>
    <n v="1"/>
    <n v="1"/>
    <n v="0"/>
    <n v="1"/>
    <n v="1"/>
    <n v="4"/>
    <n v="115179"/>
    <s v="Medium"/>
    <n v="9"/>
    <n v="2020"/>
    <s v="High"/>
    <n v="8"/>
  </r>
  <r>
    <n v="122"/>
    <x v="2"/>
    <x v="2"/>
    <s v="Startup"/>
    <s v="Retail"/>
    <x v="1"/>
    <x v="1"/>
    <s v="Onsite/Hybrid"/>
    <x v="0"/>
    <s v="7+ yrs"/>
    <n v="9"/>
    <s v="PhD"/>
    <n v="1"/>
    <n v="1"/>
    <n v="0"/>
    <n v="1"/>
    <n v="1"/>
    <n v="4"/>
    <n v="127725"/>
    <s v="High"/>
    <n v="9"/>
    <n v="2025"/>
    <s v="Medium"/>
    <n v="3"/>
  </r>
  <r>
    <n v="123"/>
    <x v="4"/>
    <x v="0"/>
    <s v="Enterprise"/>
    <s v="Finance"/>
    <x v="1"/>
    <x v="0"/>
    <s v="Remote"/>
    <x v="1"/>
    <s v="3-6 yrs"/>
    <n v="4"/>
    <s v="Bachelor"/>
    <n v="0"/>
    <n v="1"/>
    <n v="1"/>
    <n v="0"/>
    <n v="0"/>
    <n v="2"/>
    <n v="90463"/>
    <s v="Medium"/>
    <n v="8"/>
    <n v="2022"/>
    <s v="Medium"/>
    <n v="2"/>
  </r>
  <r>
    <n v="124"/>
    <x v="2"/>
    <x v="2"/>
    <s v="Startup"/>
    <s v="E-commerce"/>
    <x v="6"/>
    <x v="1"/>
    <s v="Onsite/Hybrid"/>
    <x v="1"/>
    <s v="3-6 yrs"/>
    <n v="6"/>
    <s v="Master"/>
    <n v="0"/>
    <n v="1"/>
    <n v="1"/>
    <n v="0"/>
    <n v="0"/>
    <n v="2"/>
    <n v="87043"/>
    <s v="Medium"/>
    <n v="6"/>
    <n v="2020"/>
    <s v="High"/>
    <n v="9"/>
  </r>
  <r>
    <n v="125"/>
    <x v="0"/>
    <x v="0"/>
    <s v="Medium"/>
    <s v="Retail"/>
    <x v="4"/>
    <x v="0"/>
    <s v="Remote"/>
    <x v="2"/>
    <s v="0-2 yrs"/>
    <n v="0"/>
    <s v="Master"/>
    <n v="1"/>
    <n v="1"/>
    <n v="1"/>
    <n v="1"/>
    <n v="1"/>
    <n v="5"/>
    <n v="93905"/>
    <s v="Medium"/>
    <n v="8"/>
    <n v="2021"/>
    <s v="High"/>
    <n v="1"/>
  </r>
  <r>
    <n v="126"/>
    <x v="5"/>
    <x v="1"/>
    <s v="Startup"/>
    <s v="Healthcare"/>
    <x v="4"/>
    <x v="0"/>
    <s v="Remote"/>
    <x v="2"/>
    <s v="0-2 yrs"/>
    <n v="1"/>
    <s v="Bachelor"/>
    <n v="0"/>
    <n v="0"/>
    <n v="1"/>
    <n v="1"/>
    <n v="1"/>
    <n v="3"/>
    <n v="132014"/>
    <s v="High"/>
    <n v="10"/>
    <n v="2025"/>
    <s v="High"/>
    <n v="7"/>
  </r>
  <r>
    <n v="127"/>
    <x v="1"/>
    <x v="1"/>
    <s v="Medium"/>
    <s v="Healthcare"/>
    <x v="6"/>
    <x v="2"/>
    <s v="Onsite/Hybrid"/>
    <x v="2"/>
    <s v="0-2 yrs"/>
    <n v="1"/>
    <s v="PhD"/>
    <n v="0"/>
    <n v="0"/>
    <n v="1"/>
    <n v="0"/>
    <n v="1"/>
    <n v="2"/>
    <n v="119631"/>
    <s v="Medium"/>
    <n v="9"/>
    <n v="2021"/>
    <s v="High"/>
    <n v="9"/>
  </r>
  <r>
    <n v="128"/>
    <x v="5"/>
    <x v="1"/>
    <s v="MNC"/>
    <s v="Healthcare"/>
    <x v="2"/>
    <x v="1"/>
    <s v="Onsite/Hybrid"/>
    <x v="1"/>
    <s v="3-6 yrs"/>
    <n v="4"/>
    <s v="PhD"/>
    <n v="0"/>
    <n v="0"/>
    <n v="0"/>
    <n v="1"/>
    <n v="1"/>
    <n v="2"/>
    <n v="155021"/>
    <s v="High"/>
    <n v="10"/>
    <n v="2026"/>
    <s v="Medium"/>
    <n v="4"/>
  </r>
  <r>
    <n v="129"/>
    <x v="0"/>
    <x v="0"/>
    <s v="Enterprise"/>
    <s v="Finance"/>
    <x v="2"/>
    <x v="1"/>
    <s v="Onsite/Hybrid"/>
    <x v="1"/>
    <s v="3-6 yrs"/>
    <n v="6"/>
    <s v="PhD"/>
    <n v="1"/>
    <n v="1"/>
    <n v="0"/>
    <n v="1"/>
    <n v="0"/>
    <n v="3"/>
    <n v="86266"/>
    <s v="Medium"/>
    <n v="10"/>
    <n v="2022"/>
    <s v="High"/>
    <n v="9"/>
  </r>
  <r>
    <n v="130"/>
    <x v="4"/>
    <x v="0"/>
    <s v="MNC"/>
    <s v="E-commerce"/>
    <x v="0"/>
    <x v="2"/>
    <s v="Onsite/Hybrid"/>
    <x v="2"/>
    <s v="0-2 yrs"/>
    <n v="0"/>
    <s v="PhD"/>
    <n v="1"/>
    <n v="1"/>
    <n v="1"/>
    <n v="1"/>
    <n v="0"/>
    <n v="4"/>
    <n v="99644"/>
    <s v="Medium"/>
    <n v="8"/>
    <n v="2020"/>
    <s v="High"/>
    <n v="6"/>
  </r>
  <r>
    <n v="131"/>
    <x v="0"/>
    <x v="0"/>
    <s v="Enterprise"/>
    <s v="Technology"/>
    <x v="6"/>
    <x v="2"/>
    <s v="Onsite/Hybrid"/>
    <x v="0"/>
    <s v="7+ yrs"/>
    <n v="7"/>
    <s v="Bachelor"/>
    <n v="1"/>
    <n v="0"/>
    <n v="0"/>
    <n v="0"/>
    <n v="0"/>
    <n v="1"/>
    <n v="102005"/>
    <s v="Medium"/>
    <n v="5"/>
    <n v="2026"/>
    <s v="Medium"/>
    <n v="1"/>
  </r>
  <r>
    <n v="132"/>
    <x v="1"/>
    <x v="1"/>
    <s v="Startup"/>
    <s v="Technology"/>
    <x v="0"/>
    <x v="1"/>
    <s v="Onsite/Hybrid"/>
    <x v="1"/>
    <s v="3-6 yrs"/>
    <n v="4"/>
    <s v="Bachelor"/>
    <n v="1"/>
    <n v="0"/>
    <n v="1"/>
    <n v="1"/>
    <n v="0"/>
    <n v="3"/>
    <n v="145631"/>
    <s v="High"/>
    <n v="4"/>
    <n v="2021"/>
    <s v="High"/>
    <n v="2"/>
  </r>
  <r>
    <n v="133"/>
    <x v="1"/>
    <x v="1"/>
    <s v="MNC"/>
    <s v="Education"/>
    <x v="5"/>
    <x v="1"/>
    <s v="Onsite/Hybrid"/>
    <x v="0"/>
    <s v="7+ yrs"/>
    <n v="9"/>
    <s v="PhD"/>
    <n v="1"/>
    <n v="0"/>
    <n v="1"/>
    <n v="0"/>
    <n v="0"/>
    <n v="2"/>
    <n v="172958"/>
    <s v="High"/>
    <n v="1"/>
    <n v="2022"/>
    <s v="Medium"/>
    <n v="2"/>
  </r>
  <r>
    <n v="134"/>
    <x v="1"/>
    <x v="1"/>
    <s v="MNC"/>
    <s v="Technology"/>
    <x v="1"/>
    <x v="2"/>
    <s v="Onsite/Hybrid"/>
    <x v="1"/>
    <s v="3-6 yrs"/>
    <n v="3"/>
    <s v="Master"/>
    <n v="1"/>
    <n v="0"/>
    <n v="0"/>
    <n v="0"/>
    <n v="1"/>
    <n v="2"/>
    <n v="142365"/>
    <s v="High"/>
    <n v="6"/>
    <n v="2023"/>
    <s v="High"/>
    <n v="9"/>
  </r>
  <r>
    <n v="135"/>
    <x v="2"/>
    <x v="2"/>
    <s v="Enterprise"/>
    <s v="Education"/>
    <x v="5"/>
    <x v="0"/>
    <s v="Remote"/>
    <x v="1"/>
    <s v="3-6 yrs"/>
    <n v="6"/>
    <s v="PhD"/>
    <n v="0"/>
    <n v="0"/>
    <n v="0"/>
    <n v="0"/>
    <n v="1"/>
    <n v="1"/>
    <n v="89444"/>
    <s v="Medium"/>
    <n v="5"/>
    <n v="2026"/>
    <s v="Low"/>
    <n v="2"/>
  </r>
  <r>
    <n v="136"/>
    <x v="3"/>
    <x v="0"/>
    <s v="MNC"/>
    <s v="Technology"/>
    <x v="2"/>
    <x v="0"/>
    <s v="Remote"/>
    <x v="0"/>
    <s v="7+ yrs"/>
    <n v="8"/>
    <s v="PhD"/>
    <n v="0"/>
    <n v="1"/>
    <n v="0"/>
    <n v="1"/>
    <n v="1"/>
    <n v="3"/>
    <n v="149472"/>
    <s v="High"/>
    <n v="5"/>
    <n v="2023"/>
    <s v="High"/>
    <n v="9"/>
  </r>
  <r>
    <n v="137"/>
    <x v="0"/>
    <x v="0"/>
    <s v="MNC"/>
    <s v="Finance"/>
    <x v="4"/>
    <x v="1"/>
    <s v="Onsite/Hybrid"/>
    <x v="2"/>
    <s v="0-2 yrs"/>
    <n v="1"/>
    <s v="PhD"/>
    <n v="0"/>
    <n v="0"/>
    <n v="1"/>
    <n v="0"/>
    <n v="0"/>
    <n v="1"/>
    <n v="89847"/>
    <s v="Medium"/>
    <n v="12"/>
    <n v="2023"/>
    <s v="Low"/>
    <n v="1"/>
  </r>
  <r>
    <n v="138"/>
    <x v="4"/>
    <x v="0"/>
    <s v="MNC"/>
    <s v="Retail"/>
    <x v="0"/>
    <x v="1"/>
    <s v="Onsite/Hybrid"/>
    <x v="1"/>
    <s v="3-6 yrs"/>
    <n v="6"/>
    <s v="Master"/>
    <n v="0"/>
    <n v="0"/>
    <n v="1"/>
    <n v="1"/>
    <n v="0"/>
    <n v="2"/>
    <n v="126262"/>
    <s v="High"/>
    <n v="3"/>
    <n v="2025"/>
    <s v="High"/>
    <n v="1"/>
  </r>
  <r>
    <n v="139"/>
    <x v="2"/>
    <x v="2"/>
    <s v="Startup"/>
    <s v="Retail"/>
    <x v="0"/>
    <x v="0"/>
    <s v="Remote"/>
    <x v="2"/>
    <s v="0-2 yrs"/>
    <n v="0"/>
    <s v="PhD"/>
    <n v="1"/>
    <n v="1"/>
    <n v="1"/>
    <n v="0"/>
    <n v="1"/>
    <n v="4"/>
    <n v="75370"/>
    <s v="Medium"/>
    <n v="11"/>
    <n v="2025"/>
    <s v="High"/>
    <n v="8"/>
  </r>
  <r>
    <n v="140"/>
    <x v="1"/>
    <x v="1"/>
    <s v="Startup"/>
    <s v="Healthcare"/>
    <x v="0"/>
    <x v="0"/>
    <s v="Remote"/>
    <x v="0"/>
    <s v="7+ yrs"/>
    <n v="12"/>
    <s v="PhD"/>
    <n v="0"/>
    <n v="0"/>
    <n v="1"/>
    <n v="0"/>
    <n v="1"/>
    <n v="2"/>
    <n v="166294"/>
    <s v="High"/>
    <n v="4"/>
    <n v="2021"/>
    <s v="Low"/>
    <n v="6"/>
  </r>
  <r>
    <n v="141"/>
    <x v="1"/>
    <x v="1"/>
    <s v="MNC"/>
    <s v="Healthcare"/>
    <x v="0"/>
    <x v="0"/>
    <s v="Remote"/>
    <x v="0"/>
    <s v="7+ yrs"/>
    <n v="15"/>
    <s v="Bachelor"/>
    <n v="0"/>
    <n v="0"/>
    <n v="1"/>
    <n v="0"/>
    <n v="1"/>
    <n v="2"/>
    <n v="185238"/>
    <s v="High"/>
    <n v="10"/>
    <n v="2022"/>
    <s v="Low"/>
    <n v="1"/>
  </r>
  <r>
    <n v="142"/>
    <x v="1"/>
    <x v="1"/>
    <s v="Medium"/>
    <s v="Healthcare"/>
    <x v="6"/>
    <x v="0"/>
    <s v="Remote"/>
    <x v="1"/>
    <s v="3-6 yrs"/>
    <n v="3"/>
    <s v="PhD"/>
    <n v="0"/>
    <n v="1"/>
    <n v="0"/>
    <n v="1"/>
    <n v="0"/>
    <n v="2"/>
    <n v="128072"/>
    <s v="High"/>
    <n v="3"/>
    <n v="2026"/>
    <s v="Low"/>
    <n v="4"/>
  </r>
  <r>
    <n v="143"/>
    <x v="4"/>
    <x v="0"/>
    <s v="Startup"/>
    <s v="E-commerce"/>
    <x v="4"/>
    <x v="1"/>
    <s v="Onsite/Hybrid"/>
    <x v="1"/>
    <s v="3-6 yrs"/>
    <n v="4"/>
    <s v="Master"/>
    <n v="1"/>
    <n v="1"/>
    <n v="0"/>
    <n v="0"/>
    <n v="0"/>
    <n v="2"/>
    <n v="75208"/>
    <s v="Medium"/>
    <n v="9"/>
    <n v="2024"/>
    <s v="High"/>
    <n v="9"/>
  </r>
  <r>
    <n v="144"/>
    <x v="2"/>
    <x v="2"/>
    <s v="Enterprise"/>
    <s v="Finance"/>
    <x v="3"/>
    <x v="1"/>
    <s v="Onsite/Hybrid"/>
    <x v="2"/>
    <s v="0-2 yrs"/>
    <n v="2"/>
    <s v="Master"/>
    <n v="1"/>
    <n v="1"/>
    <n v="0"/>
    <n v="1"/>
    <n v="1"/>
    <n v="4"/>
    <n v="71000"/>
    <s v="Medium"/>
    <n v="7"/>
    <n v="2022"/>
    <s v="Medium"/>
    <n v="2"/>
  </r>
  <r>
    <n v="145"/>
    <x v="2"/>
    <x v="2"/>
    <s v="Enterprise"/>
    <s v="Finance"/>
    <x v="1"/>
    <x v="1"/>
    <s v="Onsite/Hybrid"/>
    <x v="0"/>
    <s v="7+ yrs"/>
    <n v="11"/>
    <s v="Bachelor"/>
    <n v="0"/>
    <n v="0"/>
    <n v="1"/>
    <n v="1"/>
    <n v="0"/>
    <n v="2"/>
    <n v="127875"/>
    <s v="High"/>
    <n v="9"/>
    <n v="2020"/>
    <s v="High"/>
    <n v="5"/>
  </r>
  <r>
    <n v="146"/>
    <x v="3"/>
    <x v="0"/>
    <s v="MNC"/>
    <s v="Finance"/>
    <x v="3"/>
    <x v="1"/>
    <s v="Onsite/Hybrid"/>
    <x v="1"/>
    <s v="3-6 yrs"/>
    <n v="6"/>
    <s v="PhD"/>
    <n v="1"/>
    <n v="1"/>
    <n v="1"/>
    <n v="1"/>
    <n v="1"/>
    <n v="5"/>
    <n v="139218"/>
    <s v="High"/>
    <n v="5"/>
    <n v="2021"/>
    <s v="High"/>
    <n v="9"/>
  </r>
  <r>
    <n v="147"/>
    <x v="1"/>
    <x v="1"/>
    <s v="Medium"/>
    <s v="Technology"/>
    <x v="0"/>
    <x v="0"/>
    <s v="Remote"/>
    <x v="1"/>
    <s v="3-6 yrs"/>
    <n v="3"/>
    <s v="Bachelor"/>
    <n v="0"/>
    <n v="1"/>
    <n v="1"/>
    <n v="0"/>
    <n v="0"/>
    <n v="2"/>
    <n v="133234"/>
    <s v="High"/>
    <n v="7"/>
    <n v="2025"/>
    <s v="Medium"/>
    <n v="4"/>
  </r>
  <r>
    <n v="148"/>
    <x v="4"/>
    <x v="0"/>
    <s v="Medium"/>
    <s v="Technology"/>
    <x v="3"/>
    <x v="2"/>
    <s v="Onsite/Hybrid"/>
    <x v="2"/>
    <s v="0-2 yrs"/>
    <n v="0"/>
    <s v="Bachelor"/>
    <n v="0"/>
    <n v="0"/>
    <n v="1"/>
    <n v="0"/>
    <n v="0"/>
    <n v="1"/>
    <n v="68906"/>
    <s v="Low"/>
    <n v="3"/>
    <n v="2026"/>
    <s v="High"/>
    <n v="9"/>
  </r>
  <r>
    <n v="149"/>
    <x v="5"/>
    <x v="1"/>
    <s v="Startup"/>
    <s v="E-commerce"/>
    <x v="1"/>
    <x v="2"/>
    <s v="Onsite/Hybrid"/>
    <x v="1"/>
    <s v="3-6 yrs"/>
    <n v="5"/>
    <s v="Master"/>
    <n v="1"/>
    <n v="1"/>
    <n v="0"/>
    <n v="1"/>
    <n v="1"/>
    <n v="4"/>
    <n v="142311"/>
    <s v="High"/>
    <n v="10"/>
    <n v="2023"/>
    <s v="Medium"/>
    <n v="3"/>
  </r>
  <r>
    <n v="150"/>
    <x v="4"/>
    <x v="0"/>
    <s v="Medium"/>
    <s v="Healthcare"/>
    <x v="4"/>
    <x v="0"/>
    <s v="Remote"/>
    <x v="1"/>
    <s v="3-6 yrs"/>
    <n v="6"/>
    <s v="Bachelor"/>
    <n v="0"/>
    <n v="0"/>
    <n v="0"/>
    <n v="1"/>
    <n v="1"/>
    <n v="2"/>
    <n v="102052"/>
    <s v="Medium"/>
    <n v="7"/>
    <n v="2026"/>
    <s v="High"/>
    <n v="7"/>
  </r>
  <r>
    <n v="151"/>
    <x v="3"/>
    <x v="0"/>
    <s v="Medium"/>
    <s v="E-commerce"/>
    <x v="6"/>
    <x v="1"/>
    <s v="Onsite/Hybrid"/>
    <x v="0"/>
    <s v="7+ yrs"/>
    <n v="14"/>
    <s v="Master"/>
    <n v="1"/>
    <n v="1"/>
    <n v="0"/>
    <n v="1"/>
    <n v="0"/>
    <n v="3"/>
    <n v="117285"/>
    <s v="Medium"/>
    <n v="5"/>
    <n v="2025"/>
    <s v="High"/>
    <n v="7"/>
  </r>
  <r>
    <n v="152"/>
    <x v="5"/>
    <x v="1"/>
    <s v="Startup"/>
    <s v="Healthcare"/>
    <x v="4"/>
    <x v="2"/>
    <s v="Onsite/Hybrid"/>
    <x v="1"/>
    <s v="3-6 yrs"/>
    <n v="6"/>
    <s v="Master"/>
    <n v="0"/>
    <n v="1"/>
    <n v="1"/>
    <n v="1"/>
    <n v="1"/>
    <n v="4"/>
    <n v="153225"/>
    <s v="High"/>
    <n v="11"/>
    <n v="2024"/>
    <s v="High"/>
    <n v="1"/>
  </r>
  <r>
    <n v="153"/>
    <x v="5"/>
    <x v="1"/>
    <s v="Medium"/>
    <s v="Retail"/>
    <x v="2"/>
    <x v="2"/>
    <s v="Onsite/Hybrid"/>
    <x v="1"/>
    <s v="3-6 yrs"/>
    <n v="5"/>
    <s v="Bachelor"/>
    <n v="0"/>
    <n v="1"/>
    <n v="1"/>
    <n v="0"/>
    <n v="0"/>
    <n v="2"/>
    <n v="134776"/>
    <s v="High"/>
    <n v="3"/>
    <n v="2023"/>
    <s v="Low"/>
    <n v="2"/>
  </r>
  <r>
    <n v="154"/>
    <x v="1"/>
    <x v="1"/>
    <s v="Startup"/>
    <s v="E-commerce"/>
    <x v="4"/>
    <x v="1"/>
    <s v="Onsite/Hybrid"/>
    <x v="2"/>
    <s v="0-2 yrs"/>
    <n v="0"/>
    <s v="PhD"/>
    <n v="1"/>
    <n v="0"/>
    <n v="1"/>
    <n v="0"/>
    <n v="1"/>
    <n v="3"/>
    <n v="111100"/>
    <s v="Medium"/>
    <n v="9"/>
    <n v="2025"/>
    <s v="High"/>
    <n v="9"/>
  </r>
  <r>
    <n v="155"/>
    <x v="3"/>
    <x v="0"/>
    <s v="Medium"/>
    <s v="Retail"/>
    <x v="5"/>
    <x v="0"/>
    <s v="Remote"/>
    <x v="1"/>
    <s v="3-6 yrs"/>
    <n v="3"/>
    <s v="PhD"/>
    <n v="1"/>
    <n v="0"/>
    <n v="0"/>
    <n v="0"/>
    <n v="0"/>
    <n v="1"/>
    <n v="72349"/>
    <s v="Medium"/>
    <n v="3"/>
    <n v="2023"/>
    <s v="High"/>
    <n v="7"/>
  </r>
  <r>
    <n v="156"/>
    <x v="1"/>
    <x v="1"/>
    <s v="Medium"/>
    <s v="Healthcare"/>
    <x v="5"/>
    <x v="0"/>
    <s v="Remote"/>
    <x v="1"/>
    <s v="3-6 yrs"/>
    <n v="3"/>
    <s v="Bachelor"/>
    <n v="1"/>
    <n v="0"/>
    <n v="0"/>
    <n v="1"/>
    <n v="0"/>
    <n v="2"/>
    <n v="127472"/>
    <s v="High"/>
    <n v="7"/>
    <n v="2023"/>
    <s v="Low"/>
    <n v="6"/>
  </r>
  <r>
    <n v="157"/>
    <x v="2"/>
    <x v="2"/>
    <s v="Startup"/>
    <s v="Technology"/>
    <x v="6"/>
    <x v="0"/>
    <s v="Remote"/>
    <x v="0"/>
    <s v="7+ yrs"/>
    <n v="10"/>
    <s v="Bachelor"/>
    <n v="1"/>
    <n v="1"/>
    <n v="1"/>
    <n v="0"/>
    <n v="1"/>
    <n v="4"/>
    <n v="128533"/>
    <s v="High"/>
    <n v="6"/>
    <n v="2021"/>
    <s v="Low"/>
    <n v="3"/>
  </r>
  <r>
    <n v="158"/>
    <x v="5"/>
    <x v="1"/>
    <s v="Medium"/>
    <s v="Education"/>
    <x v="4"/>
    <x v="2"/>
    <s v="Onsite/Hybrid"/>
    <x v="1"/>
    <s v="3-6 yrs"/>
    <n v="5"/>
    <s v="PhD"/>
    <n v="1"/>
    <n v="1"/>
    <n v="1"/>
    <n v="1"/>
    <n v="1"/>
    <n v="5"/>
    <n v="153374"/>
    <s v="High"/>
    <n v="9"/>
    <n v="2026"/>
    <s v="High"/>
    <n v="4"/>
  </r>
  <r>
    <n v="159"/>
    <x v="1"/>
    <x v="1"/>
    <s v="Medium"/>
    <s v="Education"/>
    <x v="4"/>
    <x v="2"/>
    <s v="Onsite/Hybrid"/>
    <x v="2"/>
    <s v="0-2 yrs"/>
    <n v="1"/>
    <s v="PhD"/>
    <n v="0"/>
    <n v="0"/>
    <n v="1"/>
    <n v="0"/>
    <n v="1"/>
    <n v="2"/>
    <n v="119732"/>
    <s v="Medium"/>
    <n v="4"/>
    <n v="2023"/>
    <s v="Medium"/>
    <n v="6"/>
  </r>
  <r>
    <n v="160"/>
    <x v="3"/>
    <x v="0"/>
    <s v="Startup"/>
    <s v="Education"/>
    <x v="0"/>
    <x v="1"/>
    <s v="Onsite/Hybrid"/>
    <x v="1"/>
    <s v="3-6 yrs"/>
    <n v="5"/>
    <s v="Master"/>
    <n v="0"/>
    <n v="1"/>
    <n v="0"/>
    <n v="0"/>
    <n v="1"/>
    <n v="2"/>
    <n v="89715"/>
    <s v="Medium"/>
    <n v="2"/>
    <n v="2024"/>
    <s v="Low"/>
    <n v="6"/>
  </r>
  <r>
    <n v="161"/>
    <x v="4"/>
    <x v="0"/>
    <s v="MNC"/>
    <s v="Finance"/>
    <x v="5"/>
    <x v="1"/>
    <s v="Onsite/Hybrid"/>
    <x v="2"/>
    <s v="0-2 yrs"/>
    <n v="0"/>
    <s v="Master"/>
    <n v="0"/>
    <n v="1"/>
    <n v="0"/>
    <n v="0"/>
    <n v="0"/>
    <n v="1"/>
    <n v="70962"/>
    <s v="Medium"/>
    <n v="3"/>
    <n v="2023"/>
    <s v="Medium"/>
    <n v="1"/>
  </r>
  <r>
    <n v="162"/>
    <x v="4"/>
    <x v="0"/>
    <s v="Enterprise"/>
    <s v="Healthcare"/>
    <x v="2"/>
    <x v="1"/>
    <s v="Onsite/Hybrid"/>
    <x v="0"/>
    <s v="7+ yrs"/>
    <n v="11"/>
    <s v="Master"/>
    <n v="1"/>
    <n v="0"/>
    <n v="0"/>
    <n v="1"/>
    <n v="1"/>
    <n v="3"/>
    <n v="128435"/>
    <s v="High"/>
    <n v="10"/>
    <n v="2023"/>
    <s v="Low"/>
    <n v="5"/>
  </r>
  <r>
    <n v="163"/>
    <x v="3"/>
    <x v="0"/>
    <s v="Medium"/>
    <s v="Education"/>
    <x v="6"/>
    <x v="0"/>
    <s v="Remote"/>
    <x v="0"/>
    <s v="7+ yrs"/>
    <n v="15"/>
    <s v="Master"/>
    <n v="1"/>
    <n v="1"/>
    <n v="1"/>
    <n v="1"/>
    <n v="0"/>
    <n v="4"/>
    <n v="132693"/>
    <s v="High"/>
    <n v="9"/>
    <n v="2026"/>
    <s v="High"/>
    <n v="7"/>
  </r>
  <r>
    <n v="164"/>
    <x v="2"/>
    <x v="2"/>
    <s v="Enterprise"/>
    <s v="Healthcare"/>
    <x v="3"/>
    <x v="1"/>
    <s v="Onsite/Hybrid"/>
    <x v="0"/>
    <s v="7+ yrs"/>
    <n v="7"/>
    <s v="Master"/>
    <n v="1"/>
    <n v="1"/>
    <n v="1"/>
    <n v="1"/>
    <n v="0"/>
    <n v="4"/>
    <n v="133984"/>
    <s v="High"/>
    <n v="6"/>
    <n v="2020"/>
    <s v="High"/>
    <n v="2"/>
  </r>
  <r>
    <n v="165"/>
    <x v="5"/>
    <x v="1"/>
    <s v="Enterprise"/>
    <s v="Education"/>
    <x v="4"/>
    <x v="1"/>
    <s v="Onsite/Hybrid"/>
    <x v="1"/>
    <s v="3-6 yrs"/>
    <n v="4"/>
    <s v="Master"/>
    <n v="1"/>
    <n v="0"/>
    <n v="0"/>
    <n v="0"/>
    <n v="1"/>
    <n v="2"/>
    <n v="125772"/>
    <s v="High"/>
    <n v="5"/>
    <n v="2021"/>
    <s v="High"/>
    <n v="9"/>
  </r>
  <r>
    <n v="166"/>
    <x v="2"/>
    <x v="2"/>
    <s v="Medium"/>
    <s v="Technology"/>
    <x v="4"/>
    <x v="2"/>
    <s v="Onsite/Hybrid"/>
    <x v="2"/>
    <s v="0-2 yrs"/>
    <n v="0"/>
    <s v="Bachelor"/>
    <n v="1"/>
    <n v="1"/>
    <n v="1"/>
    <n v="0"/>
    <n v="1"/>
    <n v="4"/>
    <n v="72719"/>
    <s v="Medium"/>
    <n v="11"/>
    <n v="2025"/>
    <s v="Medium"/>
    <n v="6"/>
  </r>
  <r>
    <n v="167"/>
    <x v="1"/>
    <x v="1"/>
    <s v="MNC"/>
    <s v="Retail"/>
    <x v="5"/>
    <x v="2"/>
    <s v="Onsite/Hybrid"/>
    <x v="2"/>
    <s v="0-2 yrs"/>
    <n v="1"/>
    <s v="PhD"/>
    <n v="1"/>
    <n v="0"/>
    <n v="1"/>
    <n v="1"/>
    <n v="0"/>
    <n v="3"/>
    <n v="140175"/>
    <s v="High"/>
    <n v="9"/>
    <n v="2026"/>
    <s v="High"/>
    <n v="2"/>
  </r>
  <r>
    <n v="168"/>
    <x v="0"/>
    <x v="0"/>
    <s v="Startup"/>
    <s v="Retail"/>
    <x v="0"/>
    <x v="0"/>
    <s v="Remote"/>
    <x v="1"/>
    <s v="3-6 yrs"/>
    <n v="5"/>
    <s v="Master"/>
    <n v="0"/>
    <n v="1"/>
    <n v="1"/>
    <n v="1"/>
    <n v="0"/>
    <n v="3"/>
    <n v="101638"/>
    <s v="Medium"/>
    <n v="8"/>
    <n v="2020"/>
    <s v="High"/>
    <n v="4"/>
  </r>
  <r>
    <n v="169"/>
    <x v="2"/>
    <x v="2"/>
    <s v="Enterprise"/>
    <s v="Technology"/>
    <x v="2"/>
    <x v="0"/>
    <s v="Remote"/>
    <x v="1"/>
    <s v="3-6 yrs"/>
    <n v="5"/>
    <s v="PhD"/>
    <n v="0"/>
    <n v="0"/>
    <n v="1"/>
    <n v="0"/>
    <n v="1"/>
    <n v="2"/>
    <n v="96549"/>
    <s v="Medium"/>
    <n v="7"/>
    <n v="2024"/>
    <s v="Low"/>
    <n v="3"/>
  </r>
  <r>
    <n v="170"/>
    <x v="2"/>
    <x v="2"/>
    <s v="Medium"/>
    <s v="E-commerce"/>
    <x v="1"/>
    <x v="2"/>
    <s v="Onsite/Hybrid"/>
    <x v="1"/>
    <s v="3-6 yrs"/>
    <n v="5"/>
    <s v="Master"/>
    <n v="0"/>
    <n v="1"/>
    <n v="1"/>
    <n v="0"/>
    <n v="0"/>
    <n v="2"/>
    <n v="92993"/>
    <s v="Medium"/>
    <n v="8"/>
    <n v="2026"/>
    <s v="High"/>
    <n v="7"/>
  </r>
  <r>
    <n v="171"/>
    <x v="2"/>
    <x v="2"/>
    <s v="Startup"/>
    <s v="E-commerce"/>
    <x v="0"/>
    <x v="1"/>
    <s v="Onsite/Hybrid"/>
    <x v="1"/>
    <s v="3-6 yrs"/>
    <n v="4"/>
    <s v="Bachelor"/>
    <n v="0"/>
    <n v="1"/>
    <n v="0"/>
    <n v="0"/>
    <n v="1"/>
    <n v="2"/>
    <n v="88656"/>
    <s v="Medium"/>
    <n v="3"/>
    <n v="2020"/>
    <s v="Low"/>
    <n v="4"/>
  </r>
  <r>
    <n v="172"/>
    <x v="5"/>
    <x v="1"/>
    <s v="Enterprise"/>
    <s v="E-commerce"/>
    <x v="2"/>
    <x v="2"/>
    <s v="Onsite/Hybrid"/>
    <x v="2"/>
    <s v="0-2 yrs"/>
    <n v="1"/>
    <s v="Master"/>
    <n v="1"/>
    <n v="1"/>
    <n v="1"/>
    <n v="1"/>
    <n v="1"/>
    <n v="5"/>
    <n v="129839"/>
    <s v="High"/>
    <n v="3"/>
    <n v="2020"/>
    <s v="High"/>
    <n v="2"/>
  </r>
  <r>
    <n v="173"/>
    <x v="2"/>
    <x v="2"/>
    <s v="MNC"/>
    <s v="E-commerce"/>
    <x v="1"/>
    <x v="1"/>
    <s v="Onsite/Hybrid"/>
    <x v="2"/>
    <s v="0-2 yrs"/>
    <n v="1"/>
    <s v="Master"/>
    <n v="0"/>
    <n v="0"/>
    <n v="1"/>
    <n v="0"/>
    <n v="1"/>
    <n v="2"/>
    <n v="98616"/>
    <s v="Medium"/>
    <n v="1"/>
    <n v="2021"/>
    <s v="High"/>
    <n v="9"/>
  </r>
  <r>
    <n v="174"/>
    <x v="5"/>
    <x v="1"/>
    <s v="MNC"/>
    <s v="E-commerce"/>
    <x v="4"/>
    <x v="1"/>
    <s v="Onsite/Hybrid"/>
    <x v="1"/>
    <s v="3-6 yrs"/>
    <n v="3"/>
    <s v="Master"/>
    <n v="1"/>
    <n v="0"/>
    <n v="1"/>
    <n v="0"/>
    <n v="0"/>
    <n v="2"/>
    <n v="145775"/>
    <s v="High"/>
    <n v="11"/>
    <n v="2025"/>
    <s v="Medium"/>
    <n v="2"/>
  </r>
  <r>
    <n v="175"/>
    <x v="3"/>
    <x v="0"/>
    <s v="Enterprise"/>
    <s v="Finance"/>
    <x v="2"/>
    <x v="2"/>
    <s v="Onsite/Hybrid"/>
    <x v="2"/>
    <s v="0-2 yrs"/>
    <n v="0"/>
    <s v="PhD"/>
    <n v="1"/>
    <n v="1"/>
    <n v="0"/>
    <n v="0"/>
    <n v="0"/>
    <n v="2"/>
    <n v="49940"/>
    <s v="Low"/>
    <n v="8"/>
    <n v="2020"/>
    <s v="High"/>
    <n v="8"/>
  </r>
  <r>
    <n v="176"/>
    <x v="0"/>
    <x v="0"/>
    <s v="Startup"/>
    <s v="E-commerce"/>
    <x v="3"/>
    <x v="2"/>
    <s v="Onsite/Hybrid"/>
    <x v="2"/>
    <s v="0-2 yrs"/>
    <n v="0"/>
    <s v="Bachelor"/>
    <n v="0"/>
    <n v="1"/>
    <n v="1"/>
    <n v="0"/>
    <n v="1"/>
    <n v="3"/>
    <n v="79866"/>
    <s v="Medium"/>
    <n v="4"/>
    <n v="2026"/>
    <s v="Low"/>
    <n v="4"/>
  </r>
  <r>
    <n v="177"/>
    <x v="0"/>
    <x v="0"/>
    <s v="Enterprise"/>
    <s v="Retail"/>
    <x v="2"/>
    <x v="2"/>
    <s v="Onsite/Hybrid"/>
    <x v="0"/>
    <s v="7+ yrs"/>
    <n v="7"/>
    <s v="Master"/>
    <n v="0"/>
    <n v="1"/>
    <n v="1"/>
    <n v="1"/>
    <n v="1"/>
    <n v="4"/>
    <n v="141511"/>
    <s v="High"/>
    <n v="12"/>
    <n v="2020"/>
    <s v="High"/>
    <n v="6"/>
  </r>
  <r>
    <n v="178"/>
    <x v="3"/>
    <x v="0"/>
    <s v="Startup"/>
    <s v="Healthcare"/>
    <x v="5"/>
    <x v="1"/>
    <s v="Onsite/Hybrid"/>
    <x v="0"/>
    <s v="7+ yrs"/>
    <n v="11"/>
    <s v="Bachelor"/>
    <n v="1"/>
    <n v="1"/>
    <n v="1"/>
    <n v="0"/>
    <n v="0"/>
    <n v="3"/>
    <n v="118569"/>
    <s v="Medium"/>
    <n v="7"/>
    <n v="2025"/>
    <s v="High"/>
    <n v="9"/>
  </r>
  <r>
    <n v="179"/>
    <x v="1"/>
    <x v="1"/>
    <s v="Medium"/>
    <s v="E-commerce"/>
    <x v="2"/>
    <x v="2"/>
    <s v="Onsite/Hybrid"/>
    <x v="1"/>
    <s v="3-6 yrs"/>
    <n v="6"/>
    <s v="Master"/>
    <n v="0"/>
    <n v="1"/>
    <n v="0"/>
    <n v="1"/>
    <n v="1"/>
    <n v="3"/>
    <n v="143714"/>
    <s v="High"/>
    <n v="10"/>
    <n v="2026"/>
    <s v="Medium"/>
    <n v="2"/>
  </r>
  <r>
    <n v="180"/>
    <x v="3"/>
    <x v="0"/>
    <s v="MNC"/>
    <s v="Healthcare"/>
    <x v="5"/>
    <x v="0"/>
    <s v="Remote"/>
    <x v="2"/>
    <s v="0-2 yrs"/>
    <n v="0"/>
    <s v="PhD"/>
    <n v="1"/>
    <n v="1"/>
    <n v="0"/>
    <n v="1"/>
    <n v="1"/>
    <n v="4"/>
    <n v="92461"/>
    <s v="Medium"/>
    <n v="4"/>
    <n v="2024"/>
    <s v="Medium"/>
    <n v="4"/>
  </r>
  <r>
    <n v="181"/>
    <x v="5"/>
    <x v="1"/>
    <s v="MNC"/>
    <s v="Retail"/>
    <x v="1"/>
    <x v="0"/>
    <s v="Remote"/>
    <x v="2"/>
    <s v="0-2 yrs"/>
    <n v="1"/>
    <s v="PhD"/>
    <n v="1"/>
    <n v="1"/>
    <n v="0"/>
    <n v="0"/>
    <n v="0"/>
    <n v="2"/>
    <n v="112697"/>
    <s v="Medium"/>
    <n v="5"/>
    <n v="2024"/>
    <s v="High"/>
    <n v="9"/>
  </r>
  <r>
    <n v="182"/>
    <x v="4"/>
    <x v="0"/>
    <s v="Startup"/>
    <s v="Education"/>
    <x v="1"/>
    <x v="1"/>
    <s v="Onsite/Hybrid"/>
    <x v="0"/>
    <s v="7+ yrs"/>
    <n v="10"/>
    <s v="PhD"/>
    <n v="1"/>
    <n v="0"/>
    <n v="1"/>
    <n v="1"/>
    <n v="1"/>
    <n v="4"/>
    <n v="142003"/>
    <s v="High"/>
    <n v="2"/>
    <n v="2021"/>
    <s v="High"/>
    <n v="9"/>
  </r>
  <r>
    <n v="183"/>
    <x v="2"/>
    <x v="2"/>
    <s v="Startup"/>
    <s v="Technology"/>
    <x v="3"/>
    <x v="1"/>
    <s v="Onsite/Hybrid"/>
    <x v="0"/>
    <s v="7+ yrs"/>
    <n v="14"/>
    <s v="PhD"/>
    <n v="0"/>
    <n v="1"/>
    <n v="1"/>
    <n v="0"/>
    <n v="1"/>
    <n v="3"/>
    <n v="121724"/>
    <s v="High"/>
    <n v="1"/>
    <n v="2022"/>
    <s v="Low"/>
    <n v="5"/>
  </r>
  <r>
    <n v="184"/>
    <x v="4"/>
    <x v="0"/>
    <s v="Enterprise"/>
    <s v="E-commerce"/>
    <x v="1"/>
    <x v="2"/>
    <s v="Onsite/Hybrid"/>
    <x v="0"/>
    <s v="7+ yrs"/>
    <n v="15"/>
    <s v="Bachelor"/>
    <n v="0"/>
    <n v="1"/>
    <n v="1"/>
    <n v="1"/>
    <n v="1"/>
    <n v="4"/>
    <n v="141272"/>
    <s v="High"/>
    <n v="12"/>
    <n v="2024"/>
    <s v="High"/>
    <n v="8"/>
  </r>
  <r>
    <n v="185"/>
    <x v="0"/>
    <x v="0"/>
    <s v="Startup"/>
    <s v="Technology"/>
    <x v="3"/>
    <x v="1"/>
    <s v="Onsite/Hybrid"/>
    <x v="1"/>
    <s v="3-6 yrs"/>
    <n v="4"/>
    <s v="PhD"/>
    <n v="1"/>
    <n v="0"/>
    <n v="1"/>
    <n v="1"/>
    <n v="0"/>
    <n v="3"/>
    <n v="102159"/>
    <s v="Medium"/>
    <n v="9"/>
    <n v="2023"/>
    <s v="High"/>
    <n v="2"/>
  </r>
  <r>
    <n v="186"/>
    <x v="5"/>
    <x v="1"/>
    <s v="Medium"/>
    <s v="Healthcare"/>
    <x v="6"/>
    <x v="1"/>
    <s v="Onsite/Hybrid"/>
    <x v="1"/>
    <s v="3-6 yrs"/>
    <n v="6"/>
    <s v="Bachelor"/>
    <n v="1"/>
    <n v="0"/>
    <n v="1"/>
    <n v="0"/>
    <n v="0"/>
    <n v="2"/>
    <n v="127634"/>
    <s v="High"/>
    <n v="3"/>
    <n v="2026"/>
    <s v="Medium"/>
    <n v="4"/>
  </r>
  <r>
    <n v="187"/>
    <x v="4"/>
    <x v="0"/>
    <s v="MNC"/>
    <s v="Retail"/>
    <x v="0"/>
    <x v="1"/>
    <s v="Onsite/Hybrid"/>
    <x v="0"/>
    <s v="7+ yrs"/>
    <n v="9"/>
    <s v="Bachelor"/>
    <n v="1"/>
    <n v="1"/>
    <n v="1"/>
    <n v="1"/>
    <n v="0"/>
    <n v="4"/>
    <n v="152909"/>
    <s v="High"/>
    <n v="5"/>
    <n v="2025"/>
    <s v="High"/>
    <n v="5"/>
  </r>
  <r>
    <n v="188"/>
    <x v="2"/>
    <x v="2"/>
    <s v="Medium"/>
    <s v="Education"/>
    <x v="1"/>
    <x v="0"/>
    <s v="Remote"/>
    <x v="2"/>
    <s v="0-2 yrs"/>
    <n v="0"/>
    <s v="Bachelor"/>
    <n v="0"/>
    <n v="1"/>
    <n v="0"/>
    <n v="1"/>
    <n v="0"/>
    <n v="2"/>
    <n v="64431"/>
    <s v="Low"/>
    <n v="10"/>
    <n v="2026"/>
    <s v="High"/>
    <n v="8"/>
  </r>
  <r>
    <n v="189"/>
    <x v="5"/>
    <x v="1"/>
    <s v="MNC"/>
    <s v="Education"/>
    <x v="6"/>
    <x v="1"/>
    <s v="Onsite/Hybrid"/>
    <x v="1"/>
    <s v="3-6 yrs"/>
    <n v="5"/>
    <s v="PhD"/>
    <n v="1"/>
    <n v="1"/>
    <n v="0"/>
    <n v="0"/>
    <n v="0"/>
    <n v="2"/>
    <n v="130663"/>
    <s v="High"/>
    <n v="12"/>
    <n v="2025"/>
    <s v="Medium"/>
    <n v="3"/>
  </r>
  <r>
    <n v="190"/>
    <x v="1"/>
    <x v="1"/>
    <s v="Medium"/>
    <s v="E-commerce"/>
    <x v="5"/>
    <x v="2"/>
    <s v="Onsite/Hybrid"/>
    <x v="2"/>
    <s v="0-2 yrs"/>
    <n v="0"/>
    <s v="Master"/>
    <n v="0"/>
    <n v="0"/>
    <n v="0"/>
    <n v="1"/>
    <n v="0"/>
    <n v="1"/>
    <n v="101136"/>
    <s v="Medium"/>
    <n v="11"/>
    <n v="2023"/>
    <s v="Low"/>
    <n v="4"/>
  </r>
  <r>
    <n v="191"/>
    <x v="0"/>
    <x v="0"/>
    <s v="Enterprise"/>
    <s v="Retail"/>
    <x v="4"/>
    <x v="1"/>
    <s v="Onsite/Hybrid"/>
    <x v="2"/>
    <s v="0-2 yrs"/>
    <n v="2"/>
    <s v="Bachelor"/>
    <n v="1"/>
    <n v="1"/>
    <n v="1"/>
    <n v="1"/>
    <n v="0"/>
    <n v="4"/>
    <n v="77125"/>
    <s v="Medium"/>
    <n v="12"/>
    <n v="2022"/>
    <s v="High"/>
    <n v="6"/>
  </r>
  <r>
    <n v="192"/>
    <x v="3"/>
    <x v="0"/>
    <s v="Medium"/>
    <s v="E-commerce"/>
    <x v="4"/>
    <x v="0"/>
    <s v="Remote"/>
    <x v="1"/>
    <s v="3-6 yrs"/>
    <n v="6"/>
    <s v="Master"/>
    <n v="0"/>
    <n v="0"/>
    <n v="0"/>
    <n v="1"/>
    <n v="1"/>
    <n v="2"/>
    <n v="97757"/>
    <s v="Medium"/>
    <n v="1"/>
    <n v="2022"/>
    <s v="Low"/>
    <n v="6"/>
  </r>
  <r>
    <n v="193"/>
    <x v="2"/>
    <x v="2"/>
    <s v="Enterprise"/>
    <s v="E-commerce"/>
    <x v="3"/>
    <x v="1"/>
    <s v="Onsite/Hybrid"/>
    <x v="0"/>
    <s v="7+ yrs"/>
    <n v="13"/>
    <s v="Master"/>
    <n v="0"/>
    <n v="0"/>
    <n v="0"/>
    <n v="1"/>
    <n v="0"/>
    <n v="1"/>
    <n v="112096"/>
    <s v="Medium"/>
    <n v="5"/>
    <n v="2021"/>
    <s v="Medium"/>
    <n v="4"/>
  </r>
  <r>
    <n v="194"/>
    <x v="2"/>
    <x v="2"/>
    <s v="MNC"/>
    <s v="Education"/>
    <x v="6"/>
    <x v="1"/>
    <s v="Onsite/Hybrid"/>
    <x v="0"/>
    <s v="7+ yrs"/>
    <n v="8"/>
    <s v="PhD"/>
    <n v="0"/>
    <n v="0"/>
    <n v="1"/>
    <n v="0"/>
    <n v="1"/>
    <n v="2"/>
    <n v="140685"/>
    <s v="High"/>
    <n v="12"/>
    <n v="2023"/>
    <s v="Low"/>
    <n v="6"/>
  </r>
  <r>
    <n v="195"/>
    <x v="5"/>
    <x v="1"/>
    <s v="Startup"/>
    <s v="Technology"/>
    <x v="4"/>
    <x v="0"/>
    <s v="Remote"/>
    <x v="1"/>
    <s v="3-6 yrs"/>
    <n v="6"/>
    <s v="Master"/>
    <n v="1"/>
    <n v="1"/>
    <n v="0"/>
    <n v="0"/>
    <n v="0"/>
    <n v="2"/>
    <n v="110905"/>
    <s v="Medium"/>
    <n v="6"/>
    <n v="2026"/>
    <s v="High"/>
    <n v="8"/>
  </r>
  <r>
    <n v="196"/>
    <x v="1"/>
    <x v="1"/>
    <s v="Startup"/>
    <s v="E-commerce"/>
    <x v="1"/>
    <x v="0"/>
    <s v="Remote"/>
    <x v="2"/>
    <s v="0-2 yrs"/>
    <n v="0"/>
    <s v="PhD"/>
    <n v="1"/>
    <n v="1"/>
    <n v="0"/>
    <n v="0"/>
    <n v="0"/>
    <n v="2"/>
    <n v="85689"/>
    <s v="Medium"/>
    <n v="1"/>
    <n v="2022"/>
    <s v="Low"/>
    <n v="4"/>
  </r>
  <r>
    <n v="197"/>
    <x v="4"/>
    <x v="0"/>
    <s v="Enterprise"/>
    <s v="Healthcare"/>
    <x v="3"/>
    <x v="2"/>
    <s v="Onsite/Hybrid"/>
    <x v="0"/>
    <s v="7+ yrs"/>
    <n v="10"/>
    <s v="Bachelor"/>
    <n v="1"/>
    <n v="1"/>
    <n v="1"/>
    <n v="1"/>
    <n v="1"/>
    <n v="5"/>
    <n v="139260"/>
    <s v="High"/>
    <n v="10"/>
    <n v="2024"/>
    <s v="High"/>
    <n v="9"/>
  </r>
  <r>
    <n v="198"/>
    <x v="1"/>
    <x v="1"/>
    <s v="Startup"/>
    <s v="Retail"/>
    <x v="5"/>
    <x v="1"/>
    <s v="Onsite/Hybrid"/>
    <x v="2"/>
    <s v="0-2 yrs"/>
    <n v="1"/>
    <s v="Bachelor"/>
    <n v="0"/>
    <n v="0"/>
    <n v="0"/>
    <n v="1"/>
    <n v="1"/>
    <n v="2"/>
    <n v="116588"/>
    <s v="Medium"/>
    <n v="9"/>
    <n v="2020"/>
    <s v="High"/>
    <n v="9"/>
  </r>
  <r>
    <n v="199"/>
    <x v="1"/>
    <x v="1"/>
    <s v="Startup"/>
    <s v="Technology"/>
    <x v="5"/>
    <x v="1"/>
    <s v="Onsite/Hybrid"/>
    <x v="2"/>
    <s v="0-2 yrs"/>
    <n v="1"/>
    <s v="PhD"/>
    <n v="0"/>
    <n v="0"/>
    <n v="0"/>
    <n v="1"/>
    <n v="0"/>
    <n v="1"/>
    <n v="106171"/>
    <s v="Medium"/>
    <n v="10"/>
    <n v="2022"/>
    <s v="Low"/>
    <n v="2"/>
  </r>
  <r>
    <n v="200"/>
    <x v="3"/>
    <x v="0"/>
    <s v="Enterprise"/>
    <s v="Education"/>
    <x v="4"/>
    <x v="0"/>
    <s v="Remote"/>
    <x v="1"/>
    <s v="3-6 yrs"/>
    <n v="5"/>
    <s v="Master"/>
    <n v="1"/>
    <n v="1"/>
    <n v="0"/>
    <n v="1"/>
    <n v="0"/>
    <n v="3"/>
    <n v="86537"/>
    <s v="Medium"/>
    <n v="6"/>
    <n v="2020"/>
    <s v="Medium"/>
    <n v="5"/>
  </r>
  <r>
    <n v="201"/>
    <x v="1"/>
    <x v="1"/>
    <s v="Medium"/>
    <s v="Healthcare"/>
    <x v="3"/>
    <x v="0"/>
    <s v="Remote"/>
    <x v="0"/>
    <s v="7+ yrs"/>
    <n v="15"/>
    <s v="Master"/>
    <n v="1"/>
    <n v="0"/>
    <n v="1"/>
    <n v="1"/>
    <n v="1"/>
    <n v="4"/>
    <n v="176727"/>
    <s v="High"/>
    <n v="3"/>
    <n v="2026"/>
    <s v="High"/>
    <n v="3"/>
  </r>
  <r>
    <n v="202"/>
    <x v="3"/>
    <x v="0"/>
    <s v="MNC"/>
    <s v="E-commerce"/>
    <x v="2"/>
    <x v="1"/>
    <s v="Onsite/Hybrid"/>
    <x v="0"/>
    <s v="7+ yrs"/>
    <n v="12"/>
    <s v="Master"/>
    <n v="1"/>
    <n v="0"/>
    <n v="1"/>
    <n v="1"/>
    <n v="0"/>
    <n v="3"/>
    <n v="145781"/>
    <s v="High"/>
    <n v="11"/>
    <n v="2024"/>
    <s v="High"/>
    <n v="6"/>
  </r>
  <r>
    <n v="203"/>
    <x v="3"/>
    <x v="0"/>
    <s v="MNC"/>
    <s v="Healthcare"/>
    <x v="2"/>
    <x v="1"/>
    <s v="Onsite/Hybrid"/>
    <x v="2"/>
    <s v="0-2 yrs"/>
    <n v="2"/>
    <s v="PhD"/>
    <n v="0"/>
    <n v="1"/>
    <n v="1"/>
    <n v="0"/>
    <n v="1"/>
    <n v="3"/>
    <n v="91577"/>
    <s v="Medium"/>
    <n v="4"/>
    <n v="2022"/>
    <s v="Low"/>
    <n v="1"/>
  </r>
  <r>
    <n v="204"/>
    <x v="4"/>
    <x v="0"/>
    <s v="Enterprise"/>
    <s v="Technology"/>
    <x v="5"/>
    <x v="0"/>
    <s v="Remote"/>
    <x v="0"/>
    <s v="7+ yrs"/>
    <n v="12"/>
    <s v="Master"/>
    <n v="0"/>
    <n v="0"/>
    <n v="0"/>
    <n v="0"/>
    <n v="1"/>
    <n v="1"/>
    <n v="113087"/>
    <s v="Medium"/>
    <n v="12"/>
    <n v="2023"/>
    <s v="High"/>
    <n v="8"/>
  </r>
  <r>
    <n v="205"/>
    <x v="3"/>
    <x v="0"/>
    <s v="MNC"/>
    <s v="E-commerce"/>
    <x v="0"/>
    <x v="2"/>
    <s v="Onsite/Hybrid"/>
    <x v="2"/>
    <s v="0-2 yrs"/>
    <n v="1"/>
    <s v="PhD"/>
    <n v="1"/>
    <n v="1"/>
    <n v="1"/>
    <n v="1"/>
    <n v="1"/>
    <n v="5"/>
    <n v="108525"/>
    <s v="Medium"/>
    <n v="12"/>
    <n v="2021"/>
    <s v="High"/>
    <n v="4"/>
  </r>
  <r>
    <n v="206"/>
    <x v="0"/>
    <x v="0"/>
    <s v="Startup"/>
    <s v="Retail"/>
    <x v="3"/>
    <x v="1"/>
    <s v="Onsite/Hybrid"/>
    <x v="0"/>
    <s v="7+ yrs"/>
    <n v="13"/>
    <s v="Master"/>
    <n v="1"/>
    <n v="0"/>
    <n v="0"/>
    <n v="1"/>
    <n v="1"/>
    <n v="3"/>
    <n v="120687"/>
    <s v="High"/>
    <n v="11"/>
    <n v="2024"/>
    <s v="Low"/>
    <n v="5"/>
  </r>
  <r>
    <n v="207"/>
    <x v="5"/>
    <x v="1"/>
    <s v="Medium"/>
    <s v="Education"/>
    <x v="1"/>
    <x v="1"/>
    <s v="Onsite/Hybrid"/>
    <x v="0"/>
    <s v="7+ yrs"/>
    <n v="11"/>
    <s v="Bachelor"/>
    <n v="0"/>
    <n v="1"/>
    <n v="0"/>
    <n v="1"/>
    <n v="0"/>
    <n v="2"/>
    <n v="155108"/>
    <s v="High"/>
    <n v="5"/>
    <n v="2025"/>
    <s v="High"/>
    <n v="7"/>
  </r>
  <r>
    <n v="208"/>
    <x v="2"/>
    <x v="2"/>
    <s v="Medium"/>
    <s v="Technology"/>
    <x v="2"/>
    <x v="1"/>
    <s v="Onsite/Hybrid"/>
    <x v="1"/>
    <s v="3-6 yrs"/>
    <n v="6"/>
    <s v="PhD"/>
    <n v="0"/>
    <n v="1"/>
    <n v="0"/>
    <n v="0"/>
    <n v="0"/>
    <n v="1"/>
    <n v="73864"/>
    <s v="Medium"/>
    <n v="4"/>
    <n v="2021"/>
    <s v="Medium"/>
    <n v="3"/>
  </r>
  <r>
    <n v="209"/>
    <x v="1"/>
    <x v="1"/>
    <s v="Medium"/>
    <s v="Education"/>
    <x v="0"/>
    <x v="2"/>
    <s v="Onsite/Hybrid"/>
    <x v="2"/>
    <s v="0-2 yrs"/>
    <n v="2"/>
    <s v="Bachelor"/>
    <n v="1"/>
    <n v="1"/>
    <n v="1"/>
    <n v="1"/>
    <n v="0"/>
    <n v="4"/>
    <n v="120569"/>
    <s v="High"/>
    <n v="12"/>
    <n v="2023"/>
    <s v="High"/>
    <n v="9"/>
  </r>
  <r>
    <n v="210"/>
    <x v="3"/>
    <x v="0"/>
    <s v="Startup"/>
    <s v="Healthcare"/>
    <x v="1"/>
    <x v="2"/>
    <s v="Onsite/Hybrid"/>
    <x v="1"/>
    <s v="3-6 yrs"/>
    <n v="5"/>
    <s v="Master"/>
    <n v="1"/>
    <n v="1"/>
    <n v="1"/>
    <n v="1"/>
    <n v="0"/>
    <n v="4"/>
    <n v="109890"/>
    <s v="Medium"/>
    <n v="4"/>
    <n v="2021"/>
    <s v="High"/>
    <n v="5"/>
  </r>
  <r>
    <n v="211"/>
    <x v="3"/>
    <x v="0"/>
    <s v="Enterprise"/>
    <s v="Healthcare"/>
    <x v="6"/>
    <x v="2"/>
    <s v="Onsite/Hybrid"/>
    <x v="2"/>
    <s v="0-2 yrs"/>
    <n v="2"/>
    <s v="PhD"/>
    <n v="0"/>
    <n v="0"/>
    <n v="1"/>
    <n v="0"/>
    <n v="1"/>
    <n v="2"/>
    <n v="78915"/>
    <s v="Medium"/>
    <n v="2"/>
    <n v="2021"/>
    <s v="Low"/>
    <n v="3"/>
  </r>
  <r>
    <n v="212"/>
    <x v="0"/>
    <x v="0"/>
    <s v="MNC"/>
    <s v="Technology"/>
    <x v="5"/>
    <x v="2"/>
    <s v="Onsite/Hybrid"/>
    <x v="1"/>
    <s v="3-6 yrs"/>
    <n v="4"/>
    <s v="Bachelor"/>
    <n v="1"/>
    <n v="0"/>
    <n v="1"/>
    <n v="0"/>
    <n v="0"/>
    <n v="2"/>
    <n v="111659"/>
    <s v="Medium"/>
    <n v="10"/>
    <n v="2020"/>
    <s v="Low"/>
    <n v="3"/>
  </r>
  <r>
    <n v="213"/>
    <x v="4"/>
    <x v="0"/>
    <s v="Enterprise"/>
    <s v="E-commerce"/>
    <x v="3"/>
    <x v="0"/>
    <s v="Remote"/>
    <x v="2"/>
    <s v="0-2 yrs"/>
    <n v="0"/>
    <s v="Bachelor"/>
    <n v="1"/>
    <n v="1"/>
    <n v="1"/>
    <n v="1"/>
    <n v="0"/>
    <n v="4"/>
    <n v="75392"/>
    <s v="Medium"/>
    <n v="3"/>
    <n v="2023"/>
    <s v="High"/>
    <n v="7"/>
  </r>
  <r>
    <n v="214"/>
    <x v="2"/>
    <x v="2"/>
    <s v="Enterprise"/>
    <s v="Healthcare"/>
    <x v="3"/>
    <x v="0"/>
    <s v="Remote"/>
    <x v="1"/>
    <s v="3-6 yrs"/>
    <n v="4"/>
    <s v="PhD"/>
    <n v="0"/>
    <n v="0"/>
    <n v="0"/>
    <n v="1"/>
    <n v="1"/>
    <n v="2"/>
    <n v="95141"/>
    <s v="Medium"/>
    <n v="4"/>
    <n v="2024"/>
    <s v="Medium"/>
    <n v="6"/>
  </r>
  <r>
    <n v="215"/>
    <x v="4"/>
    <x v="0"/>
    <s v="Enterprise"/>
    <s v="Retail"/>
    <x v="1"/>
    <x v="2"/>
    <s v="Onsite/Hybrid"/>
    <x v="1"/>
    <s v="3-6 yrs"/>
    <n v="3"/>
    <s v="PhD"/>
    <n v="0"/>
    <n v="0"/>
    <n v="1"/>
    <n v="1"/>
    <n v="1"/>
    <n v="3"/>
    <n v="111750"/>
    <s v="Medium"/>
    <n v="6"/>
    <n v="2020"/>
    <s v="High"/>
    <n v="6"/>
  </r>
  <r>
    <n v="216"/>
    <x v="0"/>
    <x v="0"/>
    <s v="Medium"/>
    <s v="Retail"/>
    <x v="3"/>
    <x v="1"/>
    <s v="Onsite/Hybrid"/>
    <x v="0"/>
    <s v="7+ yrs"/>
    <n v="11"/>
    <s v="Bachelor"/>
    <n v="1"/>
    <n v="0"/>
    <n v="0"/>
    <n v="1"/>
    <n v="0"/>
    <n v="2"/>
    <n v="111531"/>
    <s v="Medium"/>
    <n v="3"/>
    <n v="2026"/>
    <s v="High"/>
    <n v="9"/>
  </r>
  <r>
    <n v="217"/>
    <x v="5"/>
    <x v="1"/>
    <s v="Medium"/>
    <s v="Education"/>
    <x v="0"/>
    <x v="0"/>
    <s v="Remote"/>
    <x v="2"/>
    <s v="0-2 yrs"/>
    <n v="2"/>
    <s v="Master"/>
    <n v="1"/>
    <n v="0"/>
    <n v="1"/>
    <n v="1"/>
    <n v="0"/>
    <n v="3"/>
    <n v="116762"/>
    <s v="Medium"/>
    <n v="9"/>
    <n v="2022"/>
    <s v="High"/>
    <n v="5"/>
  </r>
  <r>
    <n v="218"/>
    <x v="4"/>
    <x v="0"/>
    <s v="Medium"/>
    <s v="Finance"/>
    <x v="2"/>
    <x v="2"/>
    <s v="Onsite/Hybrid"/>
    <x v="1"/>
    <s v="3-6 yrs"/>
    <n v="5"/>
    <s v="Bachelor"/>
    <n v="1"/>
    <n v="1"/>
    <n v="0"/>
    <n v="1"/>
    <n v="0"/>
    <n v="3"/>
    <n v="92183"/>
    <s v="Medium"/>
    <n v="1"/>
    <n v="2025"/>
    <s v="High"/>
    <n v="7"/>
  </r>
  <r>
    <n v="219"/>
    <x v="5"/>
    <x v="1"/>
    <s v="Enterprise"/>
    <s v="Retail"/>
    <x v="1"/>
    <x v="1"/>
    <s v="Onsite/Hybrid"/>
    <x v="2"/>
    <s v="0-2 yrs"/>
    <n v="0"/>
    <s v="PhD"/>
    <n v="0"/>
    <n v="1"/>
    <n v="1"/>
    <n v="0"/>
    <n v="0"/>
    <n v="2"/>
    <n v="107156"/>
    <s v="Medium"/>
    <n v="9"/>
    <n v="2024"/>
    <s v="Low"/>
    <n v="1"/>
  </r>
  <r>
    <n v="220"/>
    <x v="3"/>
    <x v="0"/>
    <s v="MNC"/>
    <s v="Retail"/>
    <x v="4"/>
    <x v="1"/>
    <s v="Onsite/Hybrid"/>
    <x v="2"/>
    <s v="0-2 yrs"/>
    <n v="0"/>
    <s v="Bachelor"/>
    <n v="0"/>
    <n v="1"/>
    <n v="1"/>
    <n v="1"/>
    <n v="1"/>
    <n v="4"/>
    <n v="111748"/>
    <s v="Medium"/>
    <n v="6"/>
    <n v="2024"/>
    <s v="High"/>
    <n v="9"/>
  </r>
  <r>
    <n v="221"/>
    <x v="0"/>
    <x v="0"/>
    <s v="Medium"/>
    <s v="Technology"/>
    <x v="4"/>
    <x v="0"/>
    <s v="Remote"/>
    <x v="0"/>
    <s v="7+ yrs"/>
    <n v="12"/>
    <s v="PhD"/>
    <n v="1"/>
    <n v="1"/>
    <n v="1"/>
    <n v="1"/>
    <n v="1"/>
    <n v="5"/>
    <n v="135193"/>
    <s v="High"/>
    <n v="8"/>
    <n v="2021"/>
    <s v="High"/>
    <n v="3"/>
  </r>
  <r>
    <n v="222"/>
    <x v="0"/>
    <x v="0"/>
    <s v="Enterprise"/>
    <s v="Finance"/>
    <x v="4"/>
    <x v="2"/>
    <s v="Onsite/Hybrid"/>
    <x v="1"/>
    <s v="3-6 yrs"/>
    <n v="4"/>
    <s v="Master"/>
    <n v="0"/>
    <n v="1"/>
    <n v="0"/>
    <n v="0"/>
    <n v="1"/>
    <n v="2"/>
    <n v="88921"/>
    <s v="Medium"/>
    <n v="11"/>
    <n v="2022"/>
    <s v="Low"/>
    <n v="6"/>
  </r>
  <r>
    <n v="223"/>
    <x v="5"/>
    <x v="1"/>
    <s v="Medium"/>
    <s v="Finance"/>
    <x v="4"/>
    <x v="0"/>
    <s v="Remote"/>
    <x v="2"/>
    <s v="0-2 yrs"/>
    <n v="1"/>
    <s v="Bachelor"/>
    <n v="1"/>
    <n v="1"/>
    <n v="0"/>
    <n v="1"/>
    <n v="0"/>
    <n v="3"/>
    <n v="105808"/>
    <s v="Medium"/>
    <n v="6"/>
    <n v="2020"/>
    <s v="Low"/>
    <n v="4"/>
  </r>
  <r>
    <n v="224"/>
    <x v="4"/>
    <x v="0"/>
    <s v="Startup"/>
    <s v="Education"/>
    <x v="3"/>
    <x v="0"/>
    <s v="Remote"/>
    <x v="1"/>
    <s v="3-6 yrs"/>
    <n v="6"/>
    <s v="PhD"/>
    <n v="0"/>
    <n v="0"/>
    <n v="1"/>
    <n v="1"/>
    <n v="1"/>
    <n v="3"/>
    <n v="116376"/>
    <s v="Medium"/>
    <n v="9"/>
    <n v="2024"/>
    <s v="High"/>
    <n v="6"/>
  </r>
  <r>
    <n v="225"/>
    <x v="3"/>
    <x v="0"/>
    <s v="Startup"/>
    <s v="Finance"/>
    <x v="0"/>
    <x v="2"/>
    <s v="Onsite/Hybrid"/>
    <x v="0"/>
    <s v="7+ yrs"/>
    <n v="7"/>
    <s v="PhD"/>
    <n v="0"/>
    <n v="0"/>
    <n v="0"/>
    <n v="1"/>
    <n v="0"/>
    <n v="1"/>
    <n v="115002"/>
    <s v="Medium"/>
    <n v="1"/>
    <n v="2023"/>
    <s v="Low"/>
    <n v="3"/>
  </r>
  <r>
    <n v="226"/>
    <x v="0"/>
    <x v="0"/>
    <s v="MNC"/>
    <s v="E-commerce"/>
    <x v="0"/>
    <x v="0"/>
    <s v="Remote"/>
    <x v="2"/>
    <s v="0-2 yrs"/>
    <n v="0"/>
    <s v="Bachelor"/>
    <n v="1"/>
    <n v="0"/>
    <n v="1"/>
    <n v="1"/>
    <n v="0"/>
    <n v="3"/>
    <n v="103365"/>
    <s v="Medium"/>
    <n v="7"/>
    <n v="2025"/>
    <s v="High"/>
    <n v="8"/>
  </r>
  <r>
    <n v="227"/>
    <x v="2"/>
    <x v="2"/>
    <s v="Enterprise"/>
    <s v="Finance"/>
    <x v="5"/>
    <x v="1"/>
    <s v="Onsite/Hybrid"/>
    <x v="1"/>
    <s v="3-6 yrs"/>
    <n v="6"/>
    <s v="Master"/>
    <n v="1"/>
    <n v="0"/>
    <n v="0"/>
    <n v="1"/>
    <n v="1"/>
    <n v="3"/>
    <n v="96774"/>
    <s v="Medium"/>
    <n v="12"/>
    <n v="2023"/>
    <s v="Low"/>
    <n v="5"/>
  </r>
  <r>
    <n v="228"/>
    <x v="3"/>
    <x v="0"/>
    <s v="Startup"/>
    <s v="Technology"/>
    <x v="6"/>
    <x v="2"/>
    <s v="Onsite/Hybrid"/>
    <x v="0"/>
    <s v="7+ yrs"/>
    <n v="10"/>
    <s v="Bachelor"/>
    <n v="1"/>
    <n v="0"/>
    <n v="0"/>
    <n v="0"/>
    <n v="1"/>
    <n v="2"/>
    <n v="106842"/>
    <s v="Medium"/>
    <n v="11"/>
    <n v="2024"/>
    <s v="Low"/>
    <n v="2"/>
  </r>
  <r>
    <n v="229"/>
    <x v="1"/>
    <x v="1"/>
    <s v="Medium"/>
    <s v="Healthcare"/>
    <x v="3"/>
    <x v="1"/>
    <s v="Onsite/Hybrid"/>
    <x v="2"/>
    <s v="0-2 yrs"/>
    <n v="1"/>
    <s v="Bachelor"/>
    <n v="1"/>
    <n v="0"/>
    <n v="1"/>
    <n v="1"/>
    <n v="0"/>
    <n v="3"/>
    <n v="116628"/>
    <s v="Medium"/>
    <n v="6"/>
    <n v="2022"/>
    <s v="High"/>
    <n v="5"/>
  </r>
  <r>
    <n v="230"/>
    <x v="4"/>
    <x v="0"/>
    <s v="MNC"/>
    <s v="Healthcare"/>
    <x v="4"/>
    <x v="0"/>
    <s v="Remote"/>
    <x v="1"/>
    <s v="3-6 yrs"/>
    <n v="5"/>
    <s v="PhD"/>
    <n v="0"/>
    <n v="0"/>
    <n v="0"/>
    <n v="0"/>
    <n v="1"/>
    <n v="1"/>
    <n v="109428"/>
    <s v="Medium"/>
    <n v="1"/>
    <n v="2026"/>
    <s v="Medium"/>
    <n v="5"/>
  </r>
  <r>
    <n v="231"/>
    <x v="3"/>
    <x v="0"/>
    <s v="Enterprise"/>
    <s v="Finance"/>
    <x v="1"/>
    <x v="0"/>
    <s v="Remote"/>
    <x v="1"/>
    <s v="3-6 yrs"/>
    <n v="4"/>
    <s v="PhD"/>
    <n v="1"/>
    <n v="0"/>
    <n v="0"/>
    <n v="0"/>
    <n v="0"/>
    <n v="1"/>
    <n v="73259"/>
    <s v="Medium"/>
    <n v="12"/>
    <n v="2021"/>
    <s v="Low"/>
    <n v="5"/>
  </r>
  <r>
    <n v="232"/>
    <x v="0"/>
    <x v="0"/>
    <s v="Enterprise"/>
    <s v="Technology"/>
    <x v="2"/>
    <x v="2"/>
    <s v="Onsite/Hybrid"/>
    <x v="2"/>
    <s v="0-2 yrs"/>
    <n v="0"/>
    <s v="PhD"/>
    <n v="1"/>
    <n v="0"/>
    <n v="1"/>
    <n v="1"/>
    <n v="1"/>
    <n v="4"/>
    <n v="86141"/>
    <s v="Medium"/>
    <n v="4"/>
    <n v="2023"/>
    <s v="High"/>
    <n v="9"/>
  </r>
  <r>
    <n v="233"/>
    <x v="3"/>
    <x v="0"/>
    <s v="MNC"/>
    <s v="Healthcare"/>
    <x v="2"/>
    <x v="0"/>
    <s v="Remote"/>
    <x v="0"/>
    <s v="7+ yrs"/>
    <n v="13"/>
    <s v="Bachelor"/>
    <n v="0"/>
    <n v="0"/>
    <n v="0"/>
    <n v="1"/>
    <n v="0"/>
    <n v="1"/>
    <n v="132011"/>
    <s v="High"/>
    <n v="3"/>
    <n v="2022"/>
    <s v="Low"/>
    <n v="2"/>
  </r>
  <r>
    <n v="234"/>
    <x v="0"/>
    <x v="0"/>
    <s v="Medium"/>
    <s v="Retail"/>
    <x v="4"/>
    <x v="0"/>
    <s v="Remote"/>
    <x v="1"/>
    <s v="3-6 yrs"/>
    <n v="5"/>
    <s v="Bachelor"/>
    <n v="1"/>
    <n v="1"/>
    <n v="1"/>
    <n v="1"/>
    <n v="1"/>
    <n v="5"/>
    <n v="111054"/>
    <s v="Medium"/>
    <n v="4"/>
    <n v="2020"/>
    <s v="High"/>
    <n v="6"/>
  </r>
  <r>
    <n v="235"/>
    <x v="2"/>
    <x v="2"/>
    <s v="Medium"/>
    <s v="E-commerce"/>
    <x v="1"/>
    <x v="2"/>
    <s v="Onsite/Hybrid"/>
    <x v="0"/>
    <s v="7+ yrs"/>
    <n v="12"/>
    <s v="PhD"/>
    <n v="1"/>
    <n v="1"/>
    <n v="0"/>
    <n v="1"/>
    <n v="1"/>
    <n v="4"/>
    <n v="122309"/>
    <s v="High"/>
    <n v="11"/>
    <n v="2024"/>
    <s v="Medium"/>
    <n v="3"/>
  </r>
  <r>
    <n v="236"/>
    <x v="2"/>
    <x v="2"/>
    <s v="Medium"/>
    <s v="Healthcare"/>
    <x v="0"/>
    <x v="1"/>
    <s v="Onsite/Hybrid"/>
    <x v="2"/>
    <s v="0-2 yrs"/>
    <n v="0"/>
    <s v="Bachelor"/>
    <n v="1"/>
    <n v="0"/>
    <n v="0"/>
    <n v="0"/>
    <n v="1"/>
    <n v="2"/>
    <n v="55785"/>
    <s v="Low"/>
    <n v="12"/>
    <n v="2020"/>
    <s v="Medium"/>
    <n v="4"/>
  </r>
  <r>
    <n v="237"/>
    <x v="3"/>
    <x v="0"/>
    <s v="Startup"/>
    <s v="E-commerce"/>
    <x v="3"/>
    <x v="2"/>
    <s v="Onsite/Hybrid"/>
    <x v="1"/>
    <s v="3-6 yrs"/>
    <n v="5"/>
    <s v="Bachelor"/>
    <n v="1"/>
    <n v="1"/>
    <n v="1"/>
    <n v="1"/>
    <n v="0"/>
    <n v="4"/>
    <n v="102352"/>
    <s v="Medium"/>
    <n v="2"/>
    <n v="2024"/>
    <s v="High"/>
    <n v="5"/>
  </r>
  <r>
    <n v="238"/>
    <x v="4"/>
    <x v="0"/>
    <s v="Startup"/>
    <s v="Retail"/>
    <x v="5"/>
    <x v="2"/>
    <s v="Onsite/Hybrid"/>
    <x v="0"/>
    <s v="7+ yrs"/>
    <n v="13"/>
    <s v="Master"/>
    <n v="1"/>
    <n v="0"/>
    <n v="0"/>
    <n v="1"/>
    <n v="0"/>
    <n v="2"/>
    <n v="110382"/>
    <s v="Medium"/>
    <n v="12"/>
    <n v="2024"/>
    <s v="Low"/>
    <n v="5"/>
  </r>
  <r>
    <n v="239"/>
    <x v="5"/>
    <x v="1"/>
    <s v="Enterprise"/>
    <s v="Technology"/>
    <x v="3"/>
    <x v="0"/>
    <s v="Remote"/>
    <x v="0"/>
    <s v="7+ yrs"/>
    <n v="8"/>
    <s v="Bachelor"/>
    <n v="0"/>
    <n v="0"/>
    <n v="1"/>
    <n v="0"/>
    <n v="1"/>
    <n v="2"/>
    <n v="166652"/>
    <s v="High"/>
    <n v="1"/>
    <n v="2022"/>
    <s v="Low"/>
    <n v="3"/>
  </r>
  <r>
    <n v="240"/>
    <x v="5"/>
    <x v="1"/>
    <s v="Medium"/>
    <s v="Education"/>
    <x v="4"/>
    <x v="1"/>
    <s v="Onsite/Hybrid"/>
    <x v="0"/>
    <s v="7+ yrs"/>
    <n v="7"/>
    <s v="Bachelor"/>
    <n v="0"/>
    <n v="1"/>
    <n v="1"/>
    <n v="0"/>
    <n v="0"/>
    <n v="2"/>
    <n v="153730"/>
    <s v="High"/>
    <n v="11"/>
    <n v="2024"/>
    <s v="Low"/>
    <n v="5"/>
  </r>
  <r>
    <n v="241"/>
    <x v="1"/>
    <x v="1"/>
    <s v="Enterprise"/>
    <s v="Education"/>
    <x v="0"/>
    <x v="2"/>
    <s v="Onsite/Hybrid"/>
    <x v="1"/>
    <s v="3-6 yrs"/>
    <n v="4"/>
    <s v="Bachelor"/>
    <n v="0"/>
    <n v="0"/>
    <n v="1"/>
    <n v="0"/>
    <n v="0"/>
    <n v="1"/>
    <n v="126960"/>
    <s v="High"/>
    <n v="10"/>
    <n v="2023"/>
    <s v="High"/>
    <n v="8"/>
  </r>
  <r>
    <n v="242"/>
    <x v="4"/>
    <x v="0"/>
    <s v="Startup"/>
    <s v="Retail"/>
    <x v="3"/>
    <x v="1"/>
    <s v="Onsite/Hybrid"/>
    <x v="1"/>
    <s v="3-6 yrs"/>
    <n v="6"/>
    <s v="PhD"/>
    <n v="1"/>
    <n v="1"/>
    <n v="1"/>
    <n v="0"/>
    <n v="0"/>
    <n v="3"/>
    <n v="87454"/>
    <s v="Medium"/>
    <n v="11"/>
    <n v="2022"/>
    <s v="High"/>
    <n v="8"/>
  </r>
  <r>
    <n v="243"/>
    <x v="3"/>
    <x v="0"/>
    <s v="Enterprise"/>
    <s v="Healthcare"/>
    <x v="4"/>
    <x v="2"/>
    <s v="Onsite/Hybrid"/>
    <x v="2"/>
    <s v="0-2 yrs"/>
    <n v="0"/>
    <s v="Master"/>
    <n v="1"/>
    <n v="1"/>
    <n v="0"/>
    <n v="0"/>
    <n v="0"/>
    <n v="2"/>
    <n v="54094"/>
    <s v="Low"/>
    <n v="3"/>
    <n v="2026"/>
    <s v="Medium"/>
    <n v="4"/>
  </r>
  <r>
    <n v="244"/>
    <x v="3"/>
    <x v="0"/>
    <s v="MNC"/>
    <s v="Technology"/>
    <x v="0"/>
    <x v="0"/>
    <s v="Remote"/>
    <x v="2"/>
    <s v="0-2 yrs"/>
    <n v="1"/>
    <s v="Bachelor"/>
    <n v="1"/>
    <n v="1"/>
    <n v="0"/>
    <n v="0"/>
    <n v="1"/>
    <n v="3"/>
    <n v="77490"/>
    <s v="Medium"/>
    <n v="5"/>
    <n v="2024"/>
    <s v="Low"/>
    <n v="3"/>
  </r>
  <r>
    <n v="245"/>
    <x v="4"/>
    <x v="0"/>
    <s v="Startup"/>
    <s v="Healthcare"/>
    <x v="1"/>
    <x v="0"/>
    <s v="Remote"/>
    <x v="1"/>
    <s v="3-6 yrs"/>
    <n v="5"/>
    <s v="PhD"/>
    <n v="1"/>
    <n v="1"/>
    <n v="1"/>
    <n v="1"/>
    <n v="1"/>
    <n v="5"/>
    <n v="111999"/>
    <s v="Medium"/>
    <n v="12"/>
    <n v="2021"/>
    <s v="High"/>
    <n v="5"/>
  </r>
  <r>
    <n v="246"/>
    <x v="3"/>
    <x v="0"/>
    <s v="MNC"/>
    <s v="Retail"/>
    <x v="1"/>
    <x v="0"/>
    <s v="Remote"/>
    <x v="1"/>
    <s v="3-6 yrs"/>
    <n v="6"/>
    <s v="PhD"/>
    <n v="0"/>
    <n v="1"/>
    <n v="1"/>
    <n v="1"/>
    <n v="0"/>
    <n v="3"/>
    <n v="128733"/>
    <s v="High"/>
    <n v="7"/>
    <n v="2022"/>
    <s v="High"/>
    <n v="8"/>
  </r>
  <r>
    <n v="247"/>
    <x v="3"/>
    <x v="0"/>
    <s v="MNC"/>
    <s v="Finance"/>
    <x v="0"/>
    <x v="0"/>
    <s v="Remote"/>
    <x v="0"/>
    <s v="7+ yrs"/>
    <n v="11"/>
    <s v="Bachelor"/>
    <n v="1"/>
    <n v="1"/>
    <n v="0"/>
    <n v="1"/>
    <n v="1"/>
    <n v="4"/>
    <n v="148448"/>
    <s v="High"/>
    <n v="4"/>
    <n v="2022"/>
    <s v="High"/>
    <n v="9"/>
  </r>
  <r>
    <n v="248"/>
    <x v="1"/>
    <x v="1"/>
    <s v="Enterprise"/>
    <s v="Finance"/>
    <x v="6"/>
    <x v="1"/>
    <s v="Onsite/Hybrid"/>
    <x v="1"/>
    <s v="3-6 yrs"/>
    <n v="4"/>
    <s v="Master"/>
    <n v="1"/>
    <n v="0"/>
    <n v="0"/>
    <n v="1"/>
    <n v="0"/>
    <n v="2"/>
    <n v="127092"/>
    <s v="High"/>
    <n v="3"/>
    <n v="2022"/>
    <s v="Medium"/>
    <n v="2"/>
  </r>
  <r>
    <n v="249"/>
    <x v="4"/>
    <x v="0"/>
    <s v="MNC"/>
    <s v="Healthcare"/>
    <x v="4"/>
    <x v="2"/>
    <s v="Onsite/Hybrid"/>
    <x v="1"/>
    <s v="3-6 yrs"/>
    <n v="3"/>
    <s v="Master"/>
    <n v="1"/>
    <n v="1"/>
    <n v="1"/>
    <n v="1"/>
    <n v="1"/>
    <n v="5"/>
    <n v="132555"/>
    <s v="High"/>
    <n v="2"/>
    <n v="2026"/>
    <s v="High"/>
    <n v="8"/>
  </r>
  <r>
    <n v="250"/>
    <x v="0"/>
    <x v="0"/>
    <s v="MNC"/>
    <s v="Education"/>
    <x v="1"/>
    <x v="2"/>
    <s v="Onsite/Hybrid"/>
    <x v="0"/>
    <s v="7+ yrs"/>
    <n v="10"/>
    <s v="Master"/>
    <n v="0"/>
    <n v="0"/>
    <n v="0"/>
    <n v="0"/>
    <n v="0"/>
    <n v="0"/>
    <n v="120789"/>
    <s v="High"/>
    <n v="5"/>
    <n v="2024"/>
    <s v="High"/>
    <n v="9"/>
  </r>
  <r>
    <n v="251"/>
    <x v="2"/>
    <x v="2"/>
    <s v="Enterprise"/>
    <s v="E-commerce"/>
    <x v="3"/>
    <x v="0"/>
    <s v="Remote"/>
    <x v="2"/>
    <s v="0-2 yrs"/>
    <n v="2"/>
    <s v="Master"/>
    <n v="0"/>
    <n v="0"/>
    <n v="0"/>
    <n v="1"/>
    <n v="1"/>
    <n v="2"/>
    <n v="75575"/>
    <s v="Medium"/>
    <n v="6"/>
    <n v="2023"/>
    <s v="Medium"/>
    <n v="4"/>
  </r>
  <r>
    <n v="252"/>
    <x v="5"/>
    <x v="1"/>
    <s v="MNC"/>
    <s v="Healthcare"/>
    <x v="1"/>
    <x v="1"/>
    <s v="Onsite/Hybrid"/>
    <x v="1"/>
    <s v="3-6 yrs"/>
    <n v="6"/>
    <s v="Bachelor"/>
    <n v="0"/>
    <n v="1"/>
    <n v="1"/>
    <n v="0"/>
    <n v="1"/>
    <n v="3"/>
    <n v="161919"/>
    <s v="High"/>
    <n v="2"/>
    <n v="2023"/>
    <s v="High"/>
    <n v="7"/>
  </r>
  <r>
    <n v="253"/>
    <x v="4"/>
    <x v="0"/>
    <s v="Medium"/>
    <s v="Healthcare"/>
    <x v="6"/>
    <x v="2"/>
    <s v="Onsite/Hybrid"/>
    <x v="0"/>
    <s v="7+ yrs"/>
    <n v="8"/>
    <s v="Bachelor"/>
    <n v="0"/>
    <n v="0"/>
    <n v="0"/>
    <n v="0"/>
    <n v="0"/>
    <n v="0"/>
    <n v="98167"/>
    <s v="Medium"/>
    <n v="6"/>
    <n v="2025"/>
    <s v="Medium"/>
    <n v="2"/>
  </r>
  <r>
    <n v="254"/>
    <x v="3"/>
    <x v="0"/>
    <s v="Enterprise"/>
    <s v="Healthcare"/>
    <x v="4"/>
    <x v="1"/>
    <s v="Onsite/Hybrid"/>
    <x v="2"/>
    <s v="0-2 yrs"/>
    <n v="2"/>
    <s v="Bachelor"/>
    <n v="1"/>
    <n v="0"/>
    <n v="0"/>
    <n v="0"/>
    <n v="0"/>
    <n v="1"/>
    <n v="49232"/>
    <s v="Low"/>
    <n v="11"/>
    <n v="2021"/>
    <s v="Medium"/>
    <n v="3"/>
  </r>
  <r>
    <n v="255"/>
    <x v="5"/>
    <x v="1"/>
    <s v="MNC"/>
    <s v="Technology"/>
    <x v="6"/>
    <x v="2"/>
    <s v="Onsite/Hybrid"/>
    <x v="0"/>
    <s v="7+ yrs"/>
    <n v="8"/>
    <s v="Bachelor"/>
    <n v="0"/>
    <n v="1"/>
    <n v="1"/>
    <n v="1"/>
    <n v="1"/>
    <n v="4"/>
    <n v="203662"/>
    <s v="High"/>
    <n v="10"/>
    <n v="2024"/>
    <s v="High"/>
    <n v="3"/>
  </r>
  <r>
    <n v="256"/>
    <x v="3"/>
    <x v="0"/>
    <s v="MNC"/>
    <s v="Retail"/>
    <x v="4"/>
    <x v="2"/>
    <s v="Onsite/Hybrid"/>
    <x v="1"/>
    <s v="3-6 yrs"/>
    <n v="6"/>
    <s v="PhD"/>
    <n v="0"/>
    <n v="0"/>
    <n v="0"/>
    <n v="0"/>
    <n v="0"/>
    <n v="0"/>
    <n v="93607"/>
    <s v="Medium"/>
    <n v="12"/>
    <n v="2022"/>
    <s v="Low"/>
    <n v="1"/>
  </r>
  <r>
    <n v="257"/>
    <x v="3"/>
    <x v="0"/>
    <s v="MNC"/>
    <s v="Finance"/>
    <x v="1"/>
    <x v="0"/>
    <s v="Remote"/>
    <x v="2"/>
    <s v="0-2 yrs"/>
    <n v="2"/>
    <s v="PhD"/>
    <n v="1"/>
    <n v="0"/>
    <n v="1"/>
    <n v="0"/>
    <n v="0"/>
    <n v="2"/>
    <n v="85423"/>
    <s v="Medium"/>
    <n v="7"/>
    <n v="2023"/>
    <s v="Low"/>
    <n v="6"/>
  </r>
  <r>
    <n v="258"/>
    <x v="3"/>
    <x v="0"/>
    <s v="Enterprise"/>
    <s v="Healthcare"/>
    <x v="1"/>
    <x v="2"/>
    <s v="Onsite/Hybrid"/>
    <x v="2"/>
    <s v="0-2 yrs"/>
    <n v="1"/>
    <s v="PhD"/>
    <n v="0"/>
    <n v="1"/>
    <n v="0"/>
    <n v="0"/>
    <n v="1"/>
    <n v="2"/>
    <n v="59424"/>
    <s v="Low"/>
    <n v="6"/>
    <n v="2022"/>
    <s v="Medium"/>
    <n v="2"/>
  </r>
  <r>
    <n v="259"/>
    <x v="4"/>
    <x v="0"/>
    <s v="MNC"/>
    <s v="Education"/>
    <x v="4"/>
    <x v="0"/>
    <s v="Remote"/>
    <x v="0"/>
    <s v="7+ yrs"/>
    <n v="7"/>
    <s v="Bachelor"/>
    <n v="1"/>
    <n v="0"/>
    <n v="1"/>
    <n v="1"/>
    <n v="0"/>
    <n v="3"/>
    <n v="152170"/>
    <s v="High"/>
    <n v="12"/>
    <n v="2025"/>
    <s v="High"/>
    <n v="4"/>
  </r>
  <r>
    <n v="260"/>
    <x v="5"/>
    <x v="1"/>
    <s v="MNC"/>
    <s v="E-commerce"/>
    <x v="2"/>
    <x v="1"/>
    <s v="Onsite/Hybrid"/>
    <x v="1"/>
    <s v="3-6 yrs"/>
    <n v="5"/>
    <s v="Bachelor"/>
    <n v="0"/>
    <n v="1"/>
    <n v="0"/>
    <n v="0"/>
    <n v="0"/>
    <n v="1"/>
    <n v="134213"/>
    <s v="High"/>
    <n v="6"/>
    <n v="2021"/>
    <s v="High"/>
    <n v="9"/>
  </r>
  <r>
    <n v="261"/>
    <x v="2"/>
    <x v="2"/>
    <s v="MNC"/>
    <s v="E-commerce"/>
    <x v="6"/>
    <x v="1"/>
    <s v="Onsite/Hybrid"/>
    <x v="2"/>
    <s v="0-2 yrs"/>
    <n v="1"/>
    <s v="Bachelor"/>
    <n v="1"/>
    <n v="1"/>
    <n v="1"/>
    <n v="0"/>
    <n v="1"/>
    <n v="4"/>
    <n v="98088"/>
    <s v="Medium"/>
    <n v="3"/>
    <n v="2026"/>
    <s v="Low"/>
    <n v="3"/>
  </r>
  <r>
    <n v="262"/>
    <x v="4"/>
    <x v="0"/>
    <s v="Startup"/>
    <s v="Technology"/>
    <x v="1"/>
    <x v="0"/>
    <s v="Remote"/>
    <x v="0"/>
    <s v="7+ yrs"/>
    <n v="12"/>
    <s v="Bachelor"/>
    <n v="1"/>
    <n v="1"/>
    <n v="1"/>
    <n v="1"/>
    <n v="0"/>
    <n v="4"/>
    <n v="129214"/>
    <s v="High"/>
    <n v="12"/>
    <n v="2026"/>
    <s v="High"/>
    <n v="4"/>
  </r>
  <r>
    <n v="263"/>
    <x v="3"/>
    <x v="0"/>
    <s v="MNC"/>
    <s v="Technology"/>
    <x v="6"/>
    <x v="2"/>
    <s v="Onsite/Hybrid"/>
    <x v="1"/>
    <s v="3-6 yrs"/>
    <n v="6"/>
    <s v="Bachelor"/>
    <n v="0"/>
    <n v="0"/>
    <n v="1"/>
    <n v="0"/>
    <n v="1"/>
    <n v="2"/>
    <n v="119063"/>
    <s v="Medium"/>
    <n v="5"/>
    <n v="2020"/>
    <s v="Medium"/>
    <n v="5"/>
  </r>
  <r>
    <n v="264"/>
    <x v="3"/>
    <x v="0"/>
    <s v="Enterprise"/>
    <s v="Healthcare"/>
    <x v="5"/>
    <x v="0"/>
    <s v="Remote"/>
    <x v="1"/>
    <s v="3-6 yrs"/>
    <n v="6"/>
    <s v="PhD"/>
    <n v="1"/>
    <n v="0"/>
    <n v="0"/>
    <n v="1"/>
    <n v="0"/>
    <n v="2"/>
    <n v="89552"/>
    <s v="Medium"/>
    <n v="11"/>
    <n v="2020"/>
    <s v="Low"/>
    <n v="3"/>
  </r>
  <r>
    <n v="265"/>
    <x v="3"/>
    <x v="0"/>
    <s v="MNC"/>
    <s v="E-commerce"/>
    <x v="1"/>
    <x v="2"/>
    <s v="Onsite/Hybrid"/>
    <x v="0"/>
    <s v="7+ yrs"/>
    <n v="11"/>
    <s v="Bachelor"/>
    <n v="0"/>
    <n v="1"/>
    <n v="1"/>
    <n v="1"/>
    <n v="0"/>
    <n v="3"/>
    <n v="154433"/>
    <s v="High"/>
    <n v="4"/>
    <n v="2021"/>
    <s v="High"/>
    <n v="7"/>
  </r>
  <r>
    <n v="266"/>
    <x v="3"/>
    <x v="0"/>
    <s v="Enterprise"/>
    <s v="E-commerce"/>
    <x v="2"/>
    <x v="1"/>
    <s v="Onsite/Hybrid"/>
    <x v="0"/>
    <s v="7+ yrs"/>
    <n v="7"/>
    <s v="PhD"/>
    <n v="1"/>
    <n v="0"/>
    <n v="0"/>
    <n v="0"/>
    <n v="1"/>
    <n v="2"/>
    <n v="105025"/>
    <s v="Medium"/>
    <n v="9"/>
    <n v="2021"/>
    <s v="High"/>
    <n v="7"/>
  </r>
  <r>
    <n v="267"/>
    <x v="0"/>
    <x v="0"/>
    <s v="Startup"/>
    <s v="Retail"/>
    <x v="3"/>
    <x v="0"/>
    <s v="Remote"/>
    <x v="2"/>
    <s v="0-2 yrs"/>
    <n v="1"/>
    <s v="PhD"/>
    <n v="1"/>
    <n v="0"/>
    <n v="0"/>
    <n v="0"/>
    <n v="0"/>
    <n v="1"/>
    <n v="45215"/>
    <s v="Low"/>
    <n v="6"/>
    <n v="2023"/>
    <s v="Medium"/>
    <n v="4"/>
  </r>
  <r>
    <n v="268"/>
    <x v="3"/>
    <x v="0"/>
    <s v="Enterprise"/>
    <s v="Finance"/>
    <x v="1"/>
    <x v="1"/>
    <s v="Onsite/Hybrid"/>
    <x v="1"/>
    <s v="3-6 yrs"/>
    <n v="5"/>
    <s v="Bachelor"/>
    <n v="0"/>
    <n v="1"/>
    <n v="1"/>
    <n v="0"/>
    <n v="0"/>
    <n v="2"/>
    <n v="90685"/>
    <s v="Medium"/>
    <n v="1"/>
    <n v="2021"/>
    <s v="High"/>
    <n v="8"/>
  </r>
  <r>
    <n v="269"/>
    <x v="4"/>
    <x v="0"/>
    <s v="Enterprise"/>
    <s v="Healthcare"/>
    <x v="5"/>
    <x v="0"/>
    <s v="Remote"/>
    <x v="1"/>
    <s v="3-6 yrs"/>
    <n v="5"/>
    <s v="Bachelor"/>
    <n v="0"/>
    <n v="1"/>
    <n v="1"/>
    <n v="1"/>
    <n v="1"/>
    <n v="4"/>
    <n v="111932"/>
    <s v="Medium"/>
    <n v="3"/>
    <n v="2025"/>
    <s v="High"/>
    <n v="2"/>
  </r>
  <r>
    <n v="270"/>
    <x v="4"/>
    <x v="0"/>
    <s v="Startup"/>
    <s v="Technology"/>
    <x v="0"/>
    <x v="2"/>
    <s v="Onsite/Hybrid"/>
    <x v="2"/>
    <s v="0-2 yrs"/>
    <n v="0"/>
    <s v="Bachelor"/>
    <n v="0"/>
    <n v="1"/>
    <n v="0"/>
    <n v="0"/>
    <n v="1"/>
    <n v="2"/>
    <n v="64467"/>
    <s v="Low"/>
    <n v="8"/>
    <n v="2022"/>
    <s v="Medium"/>
    <n v="6"/>
  </r>
  <r>
    <n v="271"/>
    <x v="1"/>
    <x v="1"/>
    <s v="Medium"/>
    <s v="Finance"/>
    <x v="2"/>
    <x v="2"/>
    <s v="Onsite/Hybrid"/>
    <x v="2"/>
    <s v="0-2 yrs"/>
    <n v="0"/>
    <s v="Bachelor"/>
    <n v="0"/>
    <n v="0"/>
    <n v="0"/>
    <n v="1"/>
    <n v="1"/>
    <n v="2"/>
    <n v="119475"/>
    <s v="Medium"/>
    <n v="12"/>
    <n v="2022"/>
    <s v="Low"/>
    <n v="2"/>
  </r>
  <r>
    <n v="272"/>
    <x v="2"/>
    <x v="2"/>
    <s v="Enterprise"/>
    <s v="E-commerce"/>
    <x v="6"/>
    <x v="0"/>
    <s v="Remote"/>
    <x v="0"/>
    <s v="7+ yrs"/>
    <n v="10"/>
    <s v="PhD"/>
    <n v="1"/>
    <n v="1"/>
    <n v="1"/>
    <n v="0"/>
    <n v="1"/>
    <n v="4"/>
    <n v="123423"/>
    <s v="High"/>
    <n v="4"/>
    <n v="2026"/>
    <s v="High"/>
    <n v="8"/>
  </r>
  <r>
    <n v="273"/>
    <x v="4"/>
    <x v="0"/>
    <s v="Startup"/>
    <s v="Retail"/>
    <x v="5"/>
    <x v="0"/>
    <s v="Remote"/>
    <x v="0"/>
    <s v="7+ yrs"/>
    <n v="10"/>
    <s v="Master"/>
    <n v="0"/>
    <n v="1"/>
    <n v="1"/>
    <n v="0"/>
    <n v="0"/>
    <n v="2"/>
    <n v="111636"/>
    <s v="Medium"/>
    <n v="12"/>
    <n v="2023"/>
    <s v="Low"/>
    <n v="4"/>
  </r>
  <r>
    <n v="274"/>
    <x v="1"/>
    <x v="1"/>
    <s v="Enterprise"/>
    <s v="Retail"/>
    <x v="0"/>
    <x v="1"/>
    <s v="Onsite/Hybrid"/>
    <x v="1"/>
    <s v="3-6 yrs"/>
    <n v="3"/>
    <s v="PhD"/>
    <n v="1"/>
    <n v="0"/>
    <n v="1"/>
    <n v="0"/>
    <n v="0"/>
    <n v="2"/>
    <n v="129444"/>
    <s v="High"/>
    <n v="3"/>
    <n v="2023"/>
    <s v="High"/>
    <n v="9"/>
  </r>
  <r>
    <n v="275"/>
    <x v="2"/>
    <x v="2"/>
    <s v="Startup"/>
    <s v="Healthcare"/>
    <x v="2"/>
    <x v="0"/>
    <s v="Remote"/>
    <x v="1"/>
    <s v="3-6 yrs"/>
    <n v="4"/>
    <s v="PhD"/>
    <n v="1"/>
    <n v="0"/>
    <n v="0"/>
    <n v="1"/>
    <n v="0"/>
    <n v="2"/>
    <n v="88824"/>
    <s v="Medium"/>
    <n v="3"/>
    <n v="2023"/>
    <s v="High"/>
    <n v="7"/>
  </r>
  <r>
    <n v="276"/>
    <x v="5"/>
    <x v="1"/>
    <s v="Startup"/>
    <s v="Education"/>
    <x v="3"/>
    <x v="2"/>
    <s v="Onsite/Hybrid"/>
    <x v="2"/>
    <s v="0-2 yrs"/>
    <n v="2"/>
    <s v="PhD"/>
    <n v="1"/>
    <n v="1"/>
    <n v="0"/>
    <n v="1"/>
    <n v="0"/>
    <n v="3"/>
    <n v="104956"/>
    <s v="Medium"/>
    <n v="4"/>
    <n v="2024"/>
    <s v="Medium"/>
    <n v="4"/>
  </r>
  <r>
    <n v="277"/>
    <x v="0"/>
    <x v="0"/>
    <s v="Medium"/>
    <s v="Technology"/>
    <x v="4"/>
    <x v="1"/>
    <s v="Onsite/Hybrid"/>
    <x v="2"/>
    <s v="0-2 yrs"/>
    <n v="2"/>
    <s v="Master"/>
    <n v="0"/>
    <n v="1"/>
    <n v="1"/>
    <n v="0"/>
    <n v="1"/>
    <n v="3"/>
    <n v="74200"/>
    <s v="Medium"/>
    <n v="5"/>
    <n v="2021"/>
    <s v="High"/>
    <n v="9"/>
  </r>
  <r>
    <n v="278"/>
    <x v="3"/>
    <x v="0"/>
    <s v="Startup"/>
    <s v="Education"/>
    <x v="6"/>
    <x v="0"/>
    <s v="Remote"/>
    <x v="2"/>
    <s v="0-2 yrs"/>
    <n v="0"/>
    <s v="Bachelor"/>
    <n v="0"/>
    <n v="1"/>
    <n v="0"/>
    <n v="1"/>
    <n v="0"/>
    <n v="2"/>
    <n v="66242"/>
    <s v="Low"/>
    <n v="12"/>
    <n v="2021"/>
    <s v="Low"/>
    <n v="5"/>
  </r>
  <r>
    <n v="279"/>
    <x v="0"/>
    <x v="0"/>
    <s v="Enterprise"/>
    <s v="E-commerce"/>
    <x v="2"/>
    <x v="2"/>
    <s v="Onsite/Hybrid"/>
    <x v="0"/>
    <s v="7+ yrs"/>
    <n v="8"/>
    <s v="PhD"/>
    <n v="1"/>
    <n v="1"/>
    <n v="0"/>
    <n v="0"/>
    <n v="1"/>
    <n v="3"/>
    <n v="114065"/>
    <s v="Medium"/>
    <n v="4"/>
    <n v="2026"/>
    <s v="Low"/>
    <n v="4"/>
  </r>
  <r>
    <n v="280"/>
    <x v="1"/>
    <x v="1"/>
    <s v="MNC"/>
    <s v="E-commerce"/>
    <x v="0"/>
    <x v="0"/>
    <s v="Remote"/>
    <x v="0"/>
    <s v="7+ yrs"/>
    <n v="12"/>
    <s v="PhD"/>
    <n v="1"/>
    <n v="1"/>
    <n v="0"/>
    <n v="0"/>
    <n v="1"/>
    <n v="3"/>
    <n v="167468"/>
    <s v="High"/>
    <n v="1"/>
    <n v="2022"/>
    <s v="Medium"/>
    <n v="3"/>
  </r>
  <r>
    <n v="281"/>
    <x v="0"/>
    <x v="0"/>
    <s v="MNC"/>
    <s v="E-commerce"/>
    <x v="2"/>
    <x v="1"/>
    <s v="Onsite/Hybrid"/>
    <x v="2"/>
    <s v="0-2 yrs"/>
    <n v="0"/>
    <s v="Master"/>
    <n v="0"/>
    <n v="1"/>
    <n v="0"/>
    <n v="0"/>
    <n v="0"/>
    <n v="1"/>
    <n v="72415"/>
    <s v="Medium"/>
    <n v="4"/>
    <n v="2026"/>
    <s v="Low"/>
    <n v="5"/>
  </r>
  <r>
    <n v="282"/>
    <x v="2"/>
    <x v="2"/>
    <s v="Startup"/>
    <s v="Education"/>
    <x v="0"/>
    <x v="1"/>
    <s v="Onsite/Hybrid"/>
    <x v="2"/>
    <s v="0-2 yrs"/>
    <n v="2"/>
    <s v="Bachelor"/>
    <n v="0"/>
    <n v="1"/>
    <n v="1"/>
    <n v="1"/>
    <n v="0"/>
    <n v="3"/>
    <n v="84865"/>
    <s v="Medium"/>
    <n v="8"/>
    <n v="2026"/>
    <s v="High"/>
    <n v="9"/>
  </r>
  <r>
    <n v="283"/>
    <x v="4"/>
    <x v="0"/>
    <s v="Startup"/>
    <s v="E-commerce"/>
    <x v="2"/>
    <x v="2"/>
    <s v="Onsite/Hybrid"/>
    <x v="0"/>
    <s v="7+ yrs"/>
    <n v="7"/>
    <s v="Master"/>
    <n v="1"/>
    <n v="1"/>
    <n v="1"/>
    <n v="1"/>
    <n v="0"/>
    <n v="4"/>
    <n v="128240"/>
    <s v="High"/>
    <n v="5"/>
    <n v="2024"/>
    <s v="High"/>
    <n v="4"/>
  </r>
  <r>
    <n v="284"/>
    <x v="1"/>
    <x v="1"/>
    <s v="Medium"/>
    <s v="Education"/>
    <x v="1"/>
    <x v="0"/>
    <s v="Remote"/>
    <x v="2"/>
    <s v="0-2 yrs"/>
    <n v="2"/>
    <s v="PhD"/>
    <n v="1"/>
    <n v="0"/>
    <n v="1"/>
    <n v="1"/>
    <n v="0"/>
    <n v="3"/>
    <n v="118811"/>
    <s v="Medium"/>
    <n v="7"/>
    <n v="2025"/>
    <s v="High"/>
    <n v="6"/>
  </r>
  <r>
    <n v="285"/>
    <x v="2"/>
    <x v="2"/>
    <s v="Medium"/>
    <s v="E-commerce"/>
    <x v="4"/>
    <x v="2"/>
    <s v="Onsite/Hybrid"/>
    <x v="0"/>
    <s v="7+ yrs"/>
    <n v="13"/>
    <s v="PhD"/>
    <n v="1"/>
    <n v="1"/>
    <n v="0"/>
    <n v="1"/>
    <n v="0"/>
    <n v="3"/>
    <n v="119168"/>
    <s v="Medium"/>
    <n v="11"/>
    <n v="2021"/>
    <s v="High"/>
    <n v="9"/>
  </r>
  <r>
    <n v="286"/>
    <x v="4"/>
    <x v="0"/>
    <s v="Startup"/>
    <s v="Finance"/>
    <x v="2"/>
    <x v="2"/>
    <s v="Onsite/Hybrid"/>
    <x v="2"/>
    <s v="0-2 yrs"/>
    <n v="0"/>
    <s v="PhD"/>
    <n v="0"/>
    <n v="1"/>
    <n v="0"/>
    <n v="0"/>
    <n v="0"/>
    <n v="1"/>
    <n v="47610"/>
    <s v="Low"/>
    <n v="4"/>
    <n v="2020"/>
    <s v="High"/>
    <n v="9"/>
  </r>
  <r>
    <n v="287"/>
    <x v="3"/>
    <x v="0"/>
    <s v="Enterprise"/>
    <s v="Healthcare"/>
    <x v="5"/>
    <x v="2"/>
    <s v="Onsite/Hybrid"/>
    <x v="0"/>
    <s v="7+ yrs"/>
    <n v="14"/>
    <s v="Master"/>
    <n v="0"/>
    <n v="0"/>
    <n v="1"/>
    <n v="0"/>
    <n v="0"/>
    <n v="1"/>
    <n v="113664"/>
    <s v="Medium"/>
    <n v="2"/>
    <n v="2022"/>
    <s v="High"/>
    <n v="9"/>
  </r>
  <r>
    <n v="288"/>
    <x v="3"/>
    <x v="0"/>
    <s v="Startup"/>
    <s v="Finance"/>
    <x v="0"/>
    <x v="1"/>
    <s v="Onsite/Hybrid"/>
    <x v="1"/>
    <s v="3-6 yrs"/>
    <n v="3"/>
    <s v="Bachelor"/>
    <n v="0"/>
    <n v="0"/>
    <n v="0"/>
    <n v="1"/>
    <n v="1"/>
    <n v="2"/>
    <n v="99287"/>
    <s v="Medium"/>
    <n v="1"/>
    <n v="2020"/>
    <s v="High"/>
    <n v="7"/>
  </r>
  <r>
    <n v="289"/>
    <x v="0"/>
    <x v="0"/>
    <s v="Medium"/>
    <s v="Technology"/>
    <x v="2"/>
    <x v="1"/>
    <s v="Onsite/Hybrid"/>
    <x v="2"/>
    <s v="0-2 yrs"/>
    <n v="0"/>
    <s v="PhD"/>
    <n v="1"/>
    <n v="0"/>
    <n v="1"/>
    <n v="1"/>
    <n v="1"/>
    <n v="4"/>
    <n v="86293"/>
    <s v="Medium"/>
    <n v="2"/>
    <n v="2024"/>
    <s v="High"/>
    <n v="1"/>
  </r>
  <r>
    <n v="290"/>
    <x v="5"/>
    <x v="1"/>
    <s v="MNC"/>
    <s v="Retail"/>
    <x v="0"/>
    <x v="2"/>
    <s v="Onsite/Hybrid"/>
    <x v="1"/>
    <s v="3-6 yrs"/>
    <n v="4"/>
    <s v="Bachelor"/>
    <n v="0"/>
    <n v="1"/>
    <n v="0"/>
    <n v="0"/>
    <n v="0"/>
    <n v="1"/>
    <n v="136426"/>
    <s v="High"/>
    <n v="6"/>
    <n v="2024"/>
    <s v="Low"/>
    <n v="5"/>
  </r>
  <r>
    <n v="291"/>
    <x v="4"/>
    <x v="0"/>
    <s v="Enterprise"/>
    <s v="Retail"/>
    <x v="2"/>
    <x v="2"/>
    <s v="Onsite/Hybrid"/>
    <x v="0"/>
    <s v="7+ yrs"/>
    <n v="12"/>
    <s v="Master"/>
    <n v="1"/>
    <n v="0"/>
    <n v="1"/>
    <n v="1"/>
    <n v="0"/>
    <n v="3"/>
    <n v="128093"/>
    <s v="High"/>
    <n v="3"/>
    <n v="2020"/>
    <s v="High"/>
    <n v="2"/>
  </r>
  <r>
    <n v="292"/>
    <x v="2"/>
    <x v="2"/>
    <s v="MNC"/>
    <s v="Education"/>
    <x v="5"/>
    <x v="2"/>
    <s v="Onsite/Hybrid"/>
    <x v="1"/>
    <s v="3-6 yrs"/>
    <n v="6"/>
    <s v="PhD"/>
    <n v="0"/>
    <n v="1"/>
    <n v="1"/>
    <n v="1"/>
    <n v="1"/>
    <n v="4"/>
    <n v="130112"/>
    <s v="High"/>
    <n v="12"/>
    <n v="2025"/>
    <s v="High"/>
    <n v="1"/>
  </r>
  <r>
    <n v="293"/>
    <x v="2"/>
    <x v="2"/>
    <s v="Enterprise"/>
    <s v="E-commerce"/>
    <x v="3"/>
    <x v="0"/>
    <s v="Remote"/>
    <x v="1"/>
    <s v="3-6 yrs"/>
    <n v="6"/>
    <s v="Bachelor"/>
    <n v="0"/>
    <n v="1"/>
    <n v="1"/>
    <n v="0"/>
    <n v="1"/>
    <n v="3"/>
    <n v="98104"/>
    <s v="Medium"/>
    <n v="2"/>
    <n v="2020"/>
    <s v="High"/>
    <n v="8"/>
  </r>
  <r>
    <n v="294"/>
    <x v="0"/>
    <x v="0"/>
    <s v="Medium"/>
    <s v="E-commerce"/>
    <x v="3"/>
    <x v="1"/>
    <s v="Onsite/Hybrid"/>
    <x v="1"/>
    <s v="3-6 yrs"/>
    <n v="5"/>
    <s v="PhD"/>
    <n v="1"/>
    <n v="0"/>
    <n v="0"/>
    <n v="1"/>
    <n v="1"/>
    <n v="3"/>
    <n v="104741"/>
    <s v="Medium"/>
    <n v="7"/>
    <n v="2022"/>
    <s v="High"/>
    <n v="7"/>
  </r>
  <r>
    <n v="295"/>
    <x v="4"/>
    <x v="0"/>
    <s v="Startup"/>
    <s v="Technology"/>
    <x v="0"/>
    <x v="1"/>
    <s v="Onsite/Hybrid"/>
    <x v="0"/>
    <s v="7+ yrs"/>
    <n v="12"/>
    <s v="Master"/>
    <n v="0"/>
    <n v="1"/>
    <n v="1"/>
    <n v="1"/>
    <n v="0"/>
    <n v="3"/>
    <n v="125517"/>
    <s v="High"/>
    <n v="10"/>
    <n v="2024"/>
    <s v="High"/>
    <n v="1"/>
  </r>
  <r>
    <n v="296"/>
    <x v="5"/>
    <x v="1"/>
    <s v="Medium"/>
    <s v="Finance"/>
    <x v="0"/>
    <x v="1"/>
    <s v="Onsite/Hybrid"/>
    <x v="1"/>
    <s v="3-6 yrs"/>
    <n v="5"/>
    <s v="Bachelor"/>
    <n v="0"/>
    <n v="0"/>
    <n v="1"/>
    <n v="0"/>
    <n v="0"/>
    <n v="1"/>
    <n v="131241"/>
    <s v="High"/>
    <n v="9"/>
    <n v="2022"/>
    <s v="Low"/>
    <n v="3"/>
  </r>
  <r>
    <n v="297"/>
    <x v="1"/>
    <x v="1"/>
    <s v="MNC"/>
    <s v="Healthcare"/>
    <x v="1"/>
    <x v="1"/>
    <s v="Onsite/Hybrid"/>
    <x v="1"/>
    <s v="3-6 yrs"/>
    <n v="3"/>
    <s v="PhD"/>
    <n v="0"/>
    <n v="0"/>
    <n v="0"/>
    <n v="0"/>
    <n v="1"/>
    <n v="1"/>
    <n v="142600"/>
    <s v="High"/>
    <n v="6"/>
    <n v="2023"/>
    <s v="Low"/>
    <n v="4"/>
  </r>
  <r>
    <n v="298"/>
    <x v="5"/>
    <x v="1"/>
    <s v="Enterprise"/>
    <s v="Technology"/>
    <x v="3"/>
    <x v="2"/>
    <s v="Onsite/Hybrid"/>
    <x v="1"/>
    <s v="3-6 yrs"/>
    <n v="4"/>
    <s v="Master"/>
    <n v="1"/>
    <n v="1"/>
    <n v="0"/>
    <n v="1"/>
    <n v="0"/>
    <n v="3"/>
    <n v="132519"/>
    <s v="High"/>
    <n v="6"/>
    <n v="2020"/>
    <s v="High"/>
    <n v="9"/>
  </r>
  <r>
    <n v="299"/>
    <x v="0"/>
    <x v="0"/>
    <s v="MNC"/>
    <s v="Retail"/>
    <x v="2"/>
    <x v="1"/>
    <s v="Onsite/Hybrid"/>
    <x v="2"/>
    <s v="0-2 yrs"/>
    <n v="1"/>
    <s v="Bachelor"/>
    <n v="1"/>
    <n v="0"/>
    <n v="1"/>
    <n v="0"/>
    <n v="0"/>
    <n v="2"/>
    <n v="82994"/>
    <s v="Medium"/>
    <n v="5"/>
    <n v="2022"/>
    <s v="Low"/>
    <n v="6"/>
  </r>
  <r>
    <n v="300"/>
    <x v="4"/>
    <x v="0"/>
    <s v="MNC"/>
    <s v="Healthcare"/>
    <x v="1"/>
    <x v="0"/>
    <s v="Remote"/>
    <x v="2"/>
    <s v="0-2 yrs"/>
    <n v="0"/>
    <s v="Bachelor"/>
    <n v="0"/>
    <n v="1"/>
    <n v="0"/>
    <n v="0"/>
    <n v="0"/>
    <n v="1"/>
    <n v="65082"/>
    <s v="Low"/>
    <n v="1"/>
    <n v="2021"/>
    <s v="Low"/>
    <n v="4"/>
  </r>
  <r>
    <n v="301"/>
    <x v="5"/>
    <x v="1"/>
    <s v="Startup"/>
    <s v="E-commerce"/>
    <x v="1"/>
    <x v="1"/>
    <s v="Onsite/Hybrid"/>
    <x v="1"/>
    <s v="3-6 yrs"/>
    <n v="6"/>
    <s v="Master"/>
    <n v="1"/>
    <n v="1"/>
    <n v="0"/>
    <n v="1"/>
    <n v="1"/>
    <n v="4"/>
    <n v="136779"/>
    <s v="High"/>
    <n v="11"/>
    <n v="2024"/>
    <s v="Low"/>
    <n v="3"/>
  </r>
  <r>
    <n v="302"/>
    <x v="3"/>
    <x v="0"/>
    <s v="MNC"/>
    <s v="Technology"/>
    <x v="0"/>
    <x v="2"/>
    <s v="Onsite/Hybrid"/>
    <x v="2"/>
    <s v="0-2 yrs"/>
    <n v="1"/>
    <s v="PhD"/>
    <n v="0"/>
    <n v="1"/>
    <n v="1"/>
    <n v="0"/>
    <n v="0"/>
    <n v="2"/>
    <n v="89256"/>
    <s v="Medium"/>
    <n v="10"/>
    <n v="2021"/>
    <s v="High"/>
    <n v="9"/>
  </r>
  <r>
    <n v="303"/>
    <x v="5"/>
    <x v="1"/>
    <s v="Startup"/>
    <s v="Finance"/>
    <x v="0"/>
    <x v="2"/>
    <s v="Onsite/Hybrid"/>
    <x v="0"/>
    <s v="7+ yrs"/>
    <n v="10"/>
    <s v="PhD"/>
    <n v="0"/>
    <n v="0"/>
    <n v="1"/>
    <n v="0"/>
    <n v="0"/>
    <n v="1"/>
    <n v="158252"/>
    <s v="High"/>
    <n v="2"/>
    <n v="2022"/>
    <s v="Medium"/>
    <n v="2"/>
  </r>
  <r>
    <n v="304"/>
    <x v="4"/>
    <x v="0"/>
    <s v="Medium"/>
    <s v="Finance"/>
    <x v="3"/>
    <x v="1"/>
    <s v="Onsite/Hybrid"/>
    <x v="1"/>
    <s v="3-6 yrs"/>
    <n v="5"/>
    <s v="PhD"/>
    <n v="1"/>
    <n v="1"/>
    <n v="0"/>
    <n v="0"/>
    <n v="1"/>
    <n v="3"/>
    <n v="81993"/>
    <s v="Medium"/>
    <n v="6"/>
    <n v="2020"/>
    <s v="High"/>
    <n v="8"/>
  </r>
  <r>
    <n v="305"/>
    <x v="0"/>
    <x v="0"/>
    <s v="Medium"/>
    <s v="Retail"/>
    <x v="1"/>
    <x v="1"/>
    <s v="Onsite/Hybrid"/>
    <x v="2"/>
    <s v="0-2 yrs"/>
    <n v="2"/>
    <s v="Bachelor"/>
    <n v="1"/>
    <n v="0"/>
    <n v="0"/>
    <n v="0"/>
    <n v="0"/>
    <n v="1"/>
    <n v="54909"/>
    <s v="Low"/>
    <n v="5"/>
    <n v="2020"/>
    <s v="Medium"/>
    <n v="1"/>
  </r>
  <r>
    <n v="306"/>
    <x v="1"/>
    <x v="1"/>
    <s v="MNC"/>
    <s v="Retail"/>
    <x v="0"/>
    <x v="1"/>
    <s v="Onsite/Hybrid"/>
    <x v="2"/>
    <s v="0-2 yrs"/>
    <n v="1"/>
    <s v="Master"/>
    <n v="0"/>
    <n v="1"/>
    <n v="1"/>
    <n v="1"/>
    <n v="1"/>
    <n v="4"/>
    <n v="150738"/>
    <s v="High"/>
    <n v="5"/>
    <n v="2026"/>
    <s v="High"/>
    <n v="4"/>
  </r>
  <r>
    <n v="307"/>
    <x v="5"/>
    <x v="1"/>
    <s v="Medium"/>
    <s v="Healthcare"/>
    <x v="5"/>
    <x v="1"/>
    <s v="Onsite/Hybrid"/>
    <x v="0"/>
    <s v="7+ yrs"/>
    <n v="15"/>
    <s v="Master"/>
    <n v="0"/>
    <n v="1"/>
    <n v="1"/>
    <n v="1"/>
    <n v="0"/>
    <n v="3"/>
    <n v="173003"/>
    <s v="High"/>
    <n v="12"/>
    <n v="2026"/>
    <s v="High"/>
    <n v="6"/>
  </r>
  <r>
    <n v="308"/>
    <x v="3"/>
    <x v="0"/>
    <s v="Enterprise"/>
    <s v="Retail"/>
    <x v="1"/>
    <x v="1"/>
    <s v="Onsite/Hybrid"/>
    <x v="1"/>
    <s v="3-6 yrs"/>
    <n v="3"/>
    <s v="Bachelor"/>
    <n v="1"/>
    <n v="1"/>
    <n v="0"/>
    <n v="1"/>
    <n v="0"/>
    <n v="3"/>
    <n v="87032"/>
    <s v="Medium"/>
    <n v="10"/>
    <n v="2023"/>
    <s v="Low"/>
    <n v="5"/>
  </r>
  <r>
    <n v="309"/>
    <x v="2"/>
    <x v="2"/>
    <s v="Medium"/>
    <s v="Retail"/>
    <x v="0"/>
    <x v="2"/>
    <s v="Onsite/Hybrid"/>
    <x v="0"/>
    <s v="7+ yrs"/>
    <n v="14"/>
    <s v="PhD"/>
    <n v="0"/>
    <n v="0"/>
    <n v="1"/>
    <n v="1"/>
    <n v="1"/>
    <n v="3"/>
    <n v="139841"/>
    <s v="High"/>
    <n v="7"/>
    <n v="2020"/>
    <s v="High"/>
    <n v="8"/>
  </r>
  <r>
    <n v="310"/>
    <x v="2"/>
    <x v="2"/>
    <s v="Startup"/>
    <s v="Healthcare"/>
    <x v="2"/>
    <x v="0"/>
    <s v="Remote"/>
    <x v="2"/>
    <s v="0-2 yrs"/>
    <n v="1"/>
    <s v="PhD"/>
    <n v="1"/>
    <n v="0"/>
    <n v="1"/>
    <n v="0"/>
    <n v="1"/>
    <n v="3"/>
    <n v="72854"/>
    <s v="Medium"/>
    <n v="1"/>
    <n v="2020"/>
    <s v="Medium"/>
    <n v="1"/>
  </r>
  <r>
    <n v="311"/>
    <x v="2"/>
    <x v="2"/>
    <s v="Startup"/>
    <s v="Finance"/>
    <x v="1"/>
    <x v="2"/>
    <s v="Onsite/Hybrid"/>
    <x v="2"/>
    <s v="0-2 yrs"/>
    <n v="0"/>
    <s v="PhD"/>
    <n v="1"/>
    <n v="0"/>
    <n v="1"/>
    <n v="0"/>
    <n v="1"/>
    <n v="3"/>
    <n v="76219"/>
    <s v="Medium"/>
    <n v="7"/>
    <n v="2022"/>
    <s v="High"/>
    <n v="7"/>
  </r>
  <r>
    <n v="312"/>
    <x v="4"/>
    <x v="0"/>
    <s v="Startup"/>
    <s v="Education"/>
    <x v="4"/>
    <x v="0"/>
    <s v="Remote"/>
    <x v="0"/>
    <s v="7+ yrs"/>
    <n v="15"/>
    <s v="Bachelor"/>
    <n v="0"/>
    <n v="1"/>
    <n v="1"/>
    <n v="1"/>
    <n v="0"/>
    <n v="3"/>
    <n v="130164"/>
    <s v="High"/>
    <n v="1"/>
    <n v="2026"/>
    <s v="High"/>
    <n v="7"/>
  </r>
  <r>
    <n v="313"/>
    <x v="2"/>
    <x v="2"/>
    <s v="Medium"/>
    <s v="E-commerce"/>
    <x v="1"/>
    <x v="1"/>
    <s v="Onsite/Hybrid"/>
    <x v="1"/>
    <s v="3-6 yrs"/>
    <n v="3"/>
    <s v="Master"/>
    <n v="0"/>
    <n v="1"/>
    <n v="0"/>
    <n v="1"/>
    <n v="0"/>
    <n v="2"/>
    <n v="92117"/>
    <s v="Medium"/>
    <n v="10"/>
    <n v="2021"/>
    <s v="Low"/>
    <n v="3"/>
  </r>
  <r>
    <n v="314"/>
    <x v="5"/>
    <x v="1"/>
    <s v="Enterprise"/>
    <s v="Technology"/>
    <x v="6"/>
    <x v="0"/>
    <s v="Remote"/>
    <x v="1"/>
    <s v="3-6 yrs"/>
    <n v="6"/>
    <s v="PhD"/>
    <n v="0"/>
    <n v="0"/>
    <n v="0"/>
    <n v="1"/>
    <n v="0"/>
    <n v="1"/>
    <n v="128453"/>
    <s v="High"/>
    <n v="12"/>
    <n v="2022"/>
    <s v="Medium"/>
    <n v="3"/>
  </r>
  <r>
    <n v="315"/>
    <x v="2"/>
    <x v="2"/>
    <s v="Startup"/>
    <s v="Finance"/>
    <x v="1"/>
    <x v="0"/>
    <s v="Remote"/>
    <x v="0"/>
    <s v="7+ yrs"/>
    <n v="7"/>
    <s v="PhD"/>
    <n v="1"/>
    <n v="0"/>
    <n v="1"/>
    <n v="0"/>
    <n v="0"/>
    <n v="2"/>
    <n v="115618"/>
    <s v="Medium"/>
    <n v="6"/>
    <n v="2020"/>
    <s v="Medium"/>
    <n v="2"/>
  </r>
  <r>
    <n v="316"/>
    <x v="1"/>
    <x v="1"/>
    <s v="Startup"/>
    <s v="E-commerce"/>
    <x v="4"/>
    <x v="0"/>
    <s v="Remote"/>
    <x v="2"/>
    <s v="0-2 yrs"/>
    <n v="1"/>
    <s v="Bachelor"/>
    <n v="1"/>
    <n v="1"/>
    <n v="1"/>
    <n v="0"/>
    <n v="0"/>
    <n v="3"/>
    <n v="105126"/>
    <s v="Medium"/>
    <n v="10"/>
    <n v="2020"/>
    <s v="Low"/>
    <n v="5"/>
  </r>
  <r>
    <n v="317"/>
    <x v="2"/>
    <x v="2"/>
    <s v="Startup"/>
    <s v="Finance"/>
    <x v="1"/>
    <x v="0"/>
    <s v="Remote"/>
    <x v="0"/>
    <s v="7+ yrs"/>
    <n v="15"/>
    <s v="Bachelor"/>
    <n v="0"/>
    <n v="0"/>
    <n v="0"/>
    <n v="0"/>
    <n v="0"/>
    <n v="0"/>
    <n v="98893"/>
    <s v="Medium"/>
    <n v="12"/>
    <n v="2020"/>
    <s v="High"/>
    <n v="9"/>
  </r>
  <r>
    <n v="318"/>
    <x v="3"/>
    <x v="0"/>
    <s v="Startup"/>
    <s v="Finance"/>
    <x v="1"/>
    <x v="0"/>
    <s v="Remote"/>
    <x v="0"/>
    <s v="7+ yrs"/>
    <n v="13"/>
    <s v="PhD"/>
    <n v="0"/>
    <n v="0"/>
    <n v="1"/>
    <n v="0"/>
    <n v="0"/>
    <n v="1"/>
    <n v="115057"/>
    <s v="Medium"/>
    <n v="9"/>
    <n v="2024"/>
    <s v="Low"/>
    <n v="3"/>
  </r>
  <r>
    <n v="319"/>
    <x v="0"/>
    <x v="0"/>
    <s v="Enterprise"/>
    <s v="E-commerce"/>
    <x v="1"/>
    <x v="1"/>
    <s v="Onsite/Hybrid"/>
    <x v="2"/>
    <s v="0-2 yrs"/>
    <n v="0"/>
    <s v="Master"/>
    <n v="1"/>
    <n v="1"/>
    <n v="1"/>
    <n v="1"/>
    <n v="1"/>
    <n v="5"/>
    <n v="87565"/>
    <s v="Medium"/>
    <n v="12"/>
    <n v="2026"/>
    <s v="High"/>
    <n v="6"/>
  </r>
  <r>
    <n v="320"/>
    <x v="3"/>
    <x v="0"/>
    <s v="MNC"/>
    <s v="Technology"/>
    <x v="5"/>
    <x v="0"/>
    <s v="Remote"/>
    <x v="2"/>
    <s v="0-2 yrs"/>
    <n v="0"/>
    <s v="Bachelor"/>
    <n v="1"/>
    <n v="0"/>
    <n v="0"/>
    <n v="1"/>
    <n v="0"/>
    <n v="2"/>
    <n v="86079"/>
    <s v="Medium"/>
    <n v="11"/>
    <n v="2021"/>
    <s v="Low"/>
    <n v="4"/>
  </r>
  <r>
    <n v="321"/>
    <x v="2"/>
    <x v="2"/>
    <s v="Enterprise"/>
    <s v="Retail"/>
    <x v="3"/>
    <x v="1"/>
    <s v="Onsite/Hybrid"/>
    <x v="1"/>
    <s v="3-6 yrs"/>
    <n v="6"/>
    <s v="PhD"/>
    <n v="1"/>
    <n v="1"/>
    <n v="0"/>
    <n v="1"/>
    <n v="1"/>
    <n v="4"/>
    <n v="104277"/>
    <s v="Medium"/>
    <n v="1"/>
    <n v="2020"/>
    <s v="Low"/>
    <n v="2"/>
  </r>
  <r>
    <n v="322"/>
    <x v="5"/>
    <x v="1"/>
    <s v="Enterprise"/>
    <s v="Technology"/>
    <x v="6"/>
    <x v="0"/>
    <s v="Remote"/>
    <x v="0"/>
    <s v="7+ yrs"/>
    <n v="7"/>
    <s v="Bachelor"/>
    <n v="1"/>
    <n v="0"/>
    <n v="1"/>
    <n v="1"/>
    <n v="0"/>
    <n v="3"/>
    <n v="174695"/>
    <s v="High"/>
    <n v="10"/>
    <n v="2023"/>
    <s v="High"/>
    <n v="7"/>
  </r>
  <r>
    <n v="323"/>
    <x v="3"/>
    <x v="0"/>
    <s v="Enterprise"/>
    <s v="E-commerce"/>
    <x v="3"/>
    <x v="0"/>
    <s v="Remote"/>
    <x v="0"/>
    <s v="7+ yrs"/>
    <n v="8"/>
    <s v="PhD"/>
    <n v="0"/>
    <n v="0"/>
    <n v="1"/>
    <n v="1"/>
    <n v="0"/>
    <n v="2"/>
    <n v="125990"/>
    <s v="High"/>
    <n v="3"/>
    <n v="2024"/>
    <s v="High"/>
    <n v="1"/>
  </r>
  <r>
    <n v="324"/>
    <x v="1"/>
    <x v="1"/>
    <s v="MNC"/>
    <s v="Healthcare"/>
    <x v="0"/>
    <x v="0"/>
    <s v="Remote"/>
    <x v="1"/>
    <s v="3-6 yrs"/>
    <n v="3"/>
    <s v="Master"/>
    <n v="1"/>
    <n v="1"/>
    <n v="0"/>
    <n v="0"/>
    <n v="0"/>
    <n v="2"/>
    <n v="132575"/>
    <s v="High"/>
    <n v="8"/>
    <n v="2022"/>
    <s v="Medium"/>
    <n v="6"/>
  </r>
  <r>
    <n v="325"/>
    <x v="3"/>
    <x v="0"/>
    <s v="MNC"/>
    <s v="E-commerce"/>
    <x v="3"/>
    <x v="1"/>
    <s v="Onsite/Hybrid"/>
    <x v="1"/>
    <s v="3-6 yrs"/>
    <n v="5"/>
    <s v="Master"/>
    <n v="1"/>
    <n v="1"/>
    <n v="0"/>
    <n v="0"/>
    <n v="1"/>
    <n v="3"/>
    <n v="103801"/>
    <s v="Medium"/>
    <n v="2"/>
    <n v="2021"/>
    <s v="Medium"/>
    <n v="1"/>
  </r>
  <r>
    <n v="326"/>
    <x v="5"/>
    <x v="1"/>
    <s v="Enterprise"/>
    <s v="Healthcare"/>
    <x v="5"/>
    <x v="1"/>
    <s v="Onsite/Hybrid"/>
    <x v="1"/>
    <s v="3-6 yrs"/>
    <n v="6"/>
    <s v="Bachelor"/>
    <n v="1"/>
    <n v="0"/>
    <n v="0"/>
    <n v="0"/>
    <n v="1"/>
    <n v="2"/>
    <n v="126204"/>
    <s v="High"/>
    <n v="1"/>
    <n v="2025"/>
    <s v="Medium"/>
    <n v="3"/>
  </r>
  <r>
    <n v="327"/>
    <x v="2"/>
    <x v="2"/>
    <s v="MNC"/>
    <s v="Technology"/>
    <x v="0"/>
    <x v="1"/>
    <s v="Onsite/Hybrid"/>
    <x v="1"/>
    <s v="3-6 yrs"/>
    <n v="4"/>
    <s v="Bachelor"/>
    <n v="1"/>
    <n v="0"/>
    <n v="1"/>
    <n v="1"/>
    <n v="0"/>
    <n v="3"/>
    <n v="129166"/>
    <s v="High"/>
    <n v="4"/>
    <n v="2026"/>
    <s v="High"/>
    <n v="5"/>
  </r>
  <r>
    <n v="328"/>
    <x v="4"/>
    <x v="0"/>
    <s v="MNC"/>
    <s v="Technology"/>
    <x v="6"/>
    <x v="0"/>
    <s v="Remote"/>
    <x v="2"/>
    <s v="0-2 yrs"/>
    <n v="0"/>
    <s v="Bachelor"/>
    <n v="0"/>
    <n v="1"/>
    <n v="1"/>
    <n v="0"/>
    <n v="0"/>
    <n v="2"/>
    <n v="85710"/>
    <s v="Medium"/>
    <n v="5"/>
    <n v="2023"/>
    <s v="Low"/>
    <n v="3"/>
  </r>
  <r>
    <n v="329"/>
    <x v="4"/>
    <x v="0"/>
    <s v="Medium"/>
    <s v="Education"/>
    <x v="4"/>
    <x v="1"/>
    <s v="Onsite/Hybrid"/>
    <x v="0"/>
    <s v="7+ yrs"/>
    <n v="13"/>
    <s v="PhD"/>
    <n v="0"/>
    <n v="1"/>
    <n v="0"/>
    <n v="1"/>
    <n v="1"/>
    <n v="3"/>
    <n v="122378"/>
    <s v="High"/>
    <n v="1"/>
    <n v="2025"/>
    <s v="Medium"/>
    <n v="2"/>
  </r>
  <r>
    <n v="330"/>
    <x v="2"/>
    <x v="2"/>
    <s v="MNC"/>
    <s v="Education"/>
    <x v="3"/>
    <x v="2"/>
    <s v="Onsite/Hybrid"/>
    <x v="2"/>
    <s v="0-2 yrs"/>
    <n v="2"/>
    <s v="PhD"/>
    <n v="1"/>
    <n v="0"/>
    <n v="1"/>
    <n v="0"/>
    <n v="0"/>
    <n v="2"/>
    <n v="86396"/>
    <s v="Medium"/>
    <n v="1"/>
    <n v="2022"/>
    <s v="Medium"/>
    <n v="3"/>
  </r>
  <r>
    <n v="331"/>
    <x v="5"/>
    <x v="1"/>
    <s v="Enterprise"/>
    <s v="Retail"/>
    <x v="0"/>
    <x v="2"/>
    <s v="Onsite/Hybrid"/>
    <x v="1"/>
    <s v="3-6 yrs"/>
    <n v="3"/>
    <s v="PhD"/>
    <n v="0"/>
    <n v="1"/>
    <n v="1"/>
    <n v="0"/>
    <n v="0"/>
    <n v="2"/>
    <n v="125165"/>
    <s v="High"/>
    <n v="8"/>
    <n v="2021"/>
    <s v="Medium"/>
    <n v="6"/>
  </r>
  <r>
    <n v="332"/>
    <x v="3"/>
    <x v="0"/>
    <s v="MNC"/>
    <s v="Technology"/>
    <x v="5"/>
    <x v="2"/>
    <s v="Onsite/Hybrid"/>
    <x v="0"/>
    <s v="7+ yrs"/>
    <n v="12"/>
    <s v="Master"/>
    <n v="0"/>
    <n v="1"/>
    <n v="0"/>
    <n v="0"/>
    <n v="0"/>
    <n v="1"/>
    <n v="115067"/>
    <s v="Medium"/>
    <n v="3"/>
    <n v="2022"/>
    <s v="Low"/>
    <n v="3"/>
  </r>
  <r>
    <n v="333"/>
    <x v="1"/>
    <x v="1"/>
    <s v="Medium"/>
    <s v="E-commerce"/>
    <x v="3"/>
    <x v="0"/>
    <s v="Remote"/>
    <x v="0"/>
    <s v="7+ yrs"/>
    <n v="13"/>
    <s v="PhD"/>
    <n v="0"/>
    <n v="1"/>
    <n v="1"/>
    <n v="0"/>
    <n v="1"/>
    <n v="3"/>
    <n v="163262"/>
    <s v="High"/>
    <n v="11"/>
    <n v="2024"/>
    <s v="Low"/>
    <n v="5"/>
  </r>
  <r>
    <n v="334"/>
    <x v="0"/>
    <x v="0"/>
    <s v="Startup"/>
    <s v="Technology"/>
    <x v="6"/>
    <x v="1"/>
    <s v="Onsite/Hybrid"/>
    <x v="2"/>
    <s v="0-2 yrs"/>
    <n v="1"/>
    <s v="Master"/>
    <n v="1"/>
    <n v="0"/>
    <n v="1"/>
    <n v="0"/>
    <n v="1"/>
    <n v="3"/>
    <n v="73226"/>
    <s v="Medium"/>
    <n v="7"/>
    <n v="2025"/>
    <s v="Low"/>
    <n v="2"/>
  </r>
  <r>
    <n v="335"/>
    <x v="1"/>
    <x v="1"/>
    <s v="MNC"/>
    <s v="Retail"/>
    <x v="0"/>
    <x v="0"/>
    <s v="Remote"/>
    <x v="0"/>
    <s v="7+ yrs"/>
    <n v="12"/>
    <s v="Bachelor"/>
    <n v="0"/>
    <n v="0"/>
    <n v="0"/>
    <n v="1"/>
    <n v="1"/>
    <n v="2"/>
    <n v="186982"/>
    <s v="High"/>
    <n v="4"/>
    <n v="2020"/>
    <s v="Medium"/>
    <n v="6"/>
  </r>
  <r>
    <n v="336"/>
    <x v="5"/>
    <x v="1"/>
    <s v="Medium"/>
    <s v="Education"/>
    <x v="6"/>
    <x v="2"/>
    <s v="Onsite/Hybrid"/>
    <x v="2"/>
    <s v="0-2 yrs"/>
    <n v="0"/>
    <s v="Bachelor"/>
    <n v="1"/>
    <n v="1"/>
    <n v="1"/>
    <n v="1"/>
    <n v="1"/>
    <n v="5"/>
    <n v="133566"/>
    <s v="High"/>
    <n v="11"/>
    <n v="2022"/>
    <s v="High"/>
    <n v="1"/>
  </r>
  <r>
    <n v="337"/>
    <x v="5"/>
    <x v="1"/>
    <s v="MNC"/>
    <s v="Education"/>
    <x v="2"/>
    <x v="1"/>
    <s v="Onsite/Hybrid"/>
    <x v="1"/>
    <s v="3-6 yrs"/>
    <n v="5"/>
    <s v="PhD"/>
    <n v="1"/>
    <n v="1"/>
    <n v="1"/>
    <n v="0"/>
    <n v="0"/>
    <n v="3"/>
    <n v="153996"/>
    <s v="High"/>
    <n v="1"/>
    <n v="2025"/>
    <s v="Medium"/>
    <n v="2"/>
  </r>
  <r>
    <n v="338"/>
    <x v="1"/>
    <x v="1"/>
    <s v="MNC"/>
    <s v="Education"/>
    <x v="6"/>
    <x v="2"/>
    <s v="Onsite/Hybrid"/>
    <x v="0"/>
    <s v="7+ yrs"/>
    <n v="12"/>
    <s v="Master"/>
    <n v="1"/>
    <n v="0"/>
    <n v="1"/>
    <n v="1"/>
    <n v="1"/>
    <n v="4"/>
    <n v="199735"/>
    <s v="High"/>
    <n v="4"/>
    <n v="2023"/>
    <s v="High"/>
    <n v="1"/>
  </r>
  <r>
    <n v="339"/>
    <x v="4"/>
    <x v="0"/>
    <s v="Medium"/>
    <s v="Retail"/>
    <x v="5"/>
    <x v="0"/>
    <s v="Remote"/>
    <x v="0"/>
    <s v="7+ yrs"/>
    <n v="9"/>
    <s v="PhD"/>
    <n v="1"/>
    <n v="0"/>
    <n v="0"/>
    <n v="0"/>
    <n v="1"/>
    <n v="2"/>
    <n v="107259"/>
    <s v="Medium"/>
    <n v="5"/>
    <n v="2021"/>
    <s v="High"/>
    <n v="9"/>
  </r>
  <r>
    <n v="340"/>
    <x v="3"/>
    <x v="0"/>
    <s v="Enterprise"/>
    <s v="Finance"/>
    <x v="5"/>
    <x v="2"/>
    <s v="Onsite/Hybrid"/>
    <x v="2"/>
    <s v="0-2 yrs"/>
    <n v="0"/>
    <s v="Master"/>
    <n v="1"/>
    <n v="1"/>
    <n v="0"/>
    <n v="0"/>
    <n v="0"/>
    <n v="2"/>
    <n v="48856"/>
    <s v="Low"/>
    <n v="10"/>
    <n v="2025"/>
    <s v="Medium"/>
    <n v="1"/>
  </r>
  <r>
    <n v="341"/>
    <x v="2"/>
    <x v="2"/>
    <s v="Enterprise"/>
    <s v="Education"/>
    <x v="3"/>
    <x v="1"/>
    <s v="Onsite/Hybrid"/>
    <x v="1"/>
    <s v="3-6 yrs"/>
    <n v="6"/>
    <s v="PhD"/>
    <n v="1"/>
    <n v="1"/>
    <n v="0"/>
    <n v="1"/>
    <n v="1"/>
    <n v="4"/>
    <n v="97775"/>
    <s v="Medium"/>
    <n v="10"/>
    <n v="2023"/>
    <s v="Medium"/>
    <n v="6"/>
  </r>
  <r>
    <n v="342"/>
    <x v="2"/>
    <x v="2"/>
    <s v="MNC"/>
    <s v="Retail"/>
    <x v="0"/>
    <x v="1"/>
    <s v="Onsite/Hybrid"/>
    <x v="2"/>
    <s v="0-2 yrs"/>
    <n v="1"/>
    <s v="PhD"/>
    <n v="0"/>
    <n v="1"/>
    <n v="1"/>
    <n v="1"/>
    <n v="0"/>
    <n v="3"/>
    <n v="104275"/>
    <s v="Medium"/>
    <n v="10"/>
    <n v="2026"/>
    <s v="High"/>
    <n v="8"/>
  </r>
  <r>
    <n v="343"/>
    <x v="5"/>
    <x v="1"/>
    <s v="Startup"/>
    <s v="Technology"/>
    <x v="0"/>
    <x v="0"/>
    <s v="Remote"/>
    <x v="2"/>
    <s v="0-2 yrs"/>
    <n v="0"/>
    <s v="Master"/>
    <n v="1"/>
    <n v="0"/>
    <n v="1"/>
    <n v="1"/>
    <n v="1"/>
    <n v="4"/>
    <n v="132542"/>
    <s v="High"/>
    <n v="11"/>
    <n v="2023"/>
    <s v="High"/>
    <n v="8"/>
  </r>
  <r>
    <n v="344"/>
    <x v="4"/>
    <x v="0"/>
    <s v="MNC"/>
    <s v="Education"/>
    <x v="0"/>
    <x v="1"/>
    <s v="Onsite/Hybrid"/>
    <x v="1"/>
    <s v="3-6 yrs"/>
    <n v="4"/>
    <s v="Master"/>
    <n v="0"/>
    <n v="1"/>
    <n v="1"/>
    <n v="1"/>
    <n v="1"/>
    <n v="4"/>
    <n v="133216"/>
    <s v="High"/>
    <n v="1"/>
    <n v="2026"/>
    <s v="High"/>
    <n v="7"/>
  </r>
  <r>
    <n v="345"/>
    <x v="1"/>
    <x v="1"/>
    <s v="Startup"/>
    <s v="Healthcare"/>
    <x v="0"/>
    <x v="1"/>
    <s v="Onsite/Hybrid"/>
    <x v="2"/>
    <s v="0-2 yrs"/>
    <n v="2"/>
    <s v="Master"/>
    <n v="0"/>
    <n v="1"/>
    <n v="1"/>
    <n v="0"/>
    <n v="1"/>
    <n v="3"/>
    <n v="118080"/>
    <s v="Medium"/>
    <n v="10"/>
    <n v="2026"/>
    <s v="High"/>
    <n v="8"/>
  </r>
  <r>
    <n v="346"/>
    <x v="2"/>
    <x v="2"/>
    <s v="Startup"/>
    <s v="Finance"/>
    <x v="2"/>
    <x v="1"/>
    <s v="Onsite/Hybrid"/>
    <x v="0"/>
    <s v="7+ yrs"/>
    <n v="13"/>
    <s v="Bachelor"/>
    <n v="0"/>
    <n v="1"/>
    <n v="0"/>
    <n v="0"/>
    <n v="1"/>
    <n v="2"/>
    <n v="106234"/>
    <s v="Medium"/>
    <n v="12"/>
    <n v="2026"/>
    <s v="Low"/>
    <n v="6"/>
  </r>
  <r>
    <n v="347"/>
    <x v="3"/>
    <x v="0"/>
    <s v="Enterprise"/>
    <s v="Healthcare"/>
    <x v="5"/>
    <x v="2"/>
    <s v="Onsite/Hybrid"/>
    <x v="0"/>
    <s v="7+ yrs"/>
    <n v="12"/>
    <s v="Bachelor"/>
    <n v="1"/>
    <n v="0"/>
    <n v="0"/>
    <n v="0"/>
    <n v="0"/>
    <n v="1"/>
    <n v="100509"/>
    <s v="Medium"/>
    <n v="3"/>
    <n v="2024"/>
    <s v="Medium"/>
    <n v="5"/>
  </r>
  <r>
    <n v="348"/>
    <x v="3"/>
    <x v="0"/>
    <s v="MNC"/>
    <s v="Healthcare"/>
    <x v="1"/>
    <x v="2"/>
    <s v="Onsite/Hybrid"/>
    <x v="1"/>
    <s v="3-6 yrs"/>
    <n v="6"/>
    <s v="PhD"/>
    <n v="0"/>
    <n v="0"/>
    <n v="1"/>
    <n v="0"/>
    <n v="1"/>
    <n v="2"/>
    <n v="121263"/>
    <s v="High"/>
    <n v="12"/>
    <n v="2024"/>
    <s v="Low"/>
    <n v="6"/>
  </r>
  <r>
    <n v="349"/>
    <x v="4"/>
    <x v="0"/>
    <s v="Enterprise"/>
    <s v="Technology"/>
    <x v="3"/>
    <x v="0"/>
    <s v="Remote"/>
    <x v="1"/>
    <s v="3-6 yrs"/>
    <n v="3"/>
    <s v="Master"/>
    <n v="1"/>
    <n v="0"/>
    <n v="1"/>
    <n v="1"/>
    <n v="0"/>
    <n v="3"/>
    <n v="109421"/>
    <s v="Medium"/>
    <n v="3"/>
    <n v="2021"/>
    <s v="High"/>
    <n v="8"/>
  </r>
  <r>
    <n v="350"/>
    <x v="0"/>
    <x v="0"/>
    <s v="MNC"/>
    <s v="Retail"/>
    <x v="2"/>
    <x v="0"/>
    <s v="Remote"/>
    <x v="0"/>
    <s v="7+ yrs"/>
    <n v="15"/>
    <s v="PhD"/>
    <n v="0"/>
    <n v="0"/>
    <n v="1"/>
    <n v="1"/>
    <n v="0"/>
    <n v="2"/>
    <n v="149820"/>
    <s v="High"/>
    <n v="10"/>
    <n v="2023"/>
    <s v="High"/>
    <n v="9"/>
  </r>
  <r>
    <n v="351"/>
    <x v="4"/>
    <x v="0"/>
    <s v="MNC"/>
    <s v="E-commerce"/>
    <x v="0"/>
    <x v="2"/>
    <s v="Onsite/Hybrid"/>
    <x v="1"/>
    <s v="3-6 yrs"/>
    <n v="3"/>
    <s v="Master"/>
    <n v="1"/>
    <n v="1"/>
    <n v="0"/>
    <n v="0"/>
    <n v="1"/>
    <n v="3"/>
    <n v="103968"/>
    <s v="Medium"/>
    <n v="1"/>
    <n v="2021"/>
    <s v="Low"/>
    <n v="4"/>
  </r>
  <r>
    <n v="352"/>
    <x v="1"/>
    <x v="1"/>
    <s v="Enterprise"/>
    <s v="E-commerce"/>
    <x v="5"/>
    <x v="1"/>
    <s v="Onsite/Hybrid"/>
    <x v="0"/>
    <s v="7+ yrs"/>
    <n v="8"/>
    <s v="Master"/>
    <n v="0"/>
    <n v="0"/>
    <n v="0"/>
    <n v="0"/>
    <n v="0"/>
    <n v="0"/>
    <n v="136724"/>
    <s v="High"/>
    <n v="7"/>
    <n v="2021"/>
    <s v="High"/>
    <n v="9"/>
  </r>
  <r>
    <n v="353"/>
    <x v="4"/>
    <x v="0"/>
    <s v="Medium"/>
    <s v="Finance"/>
    <x v="1"/>
    <x v="2"/>
    <s v="Onsite/Hybrid"/>
    <x v="2"/>
    <s v="0-2 yrs"/>
    <n v="0"/>
    <s v="Master"/>
    <n v="1"/>
    <n v="1"/>
    <n v="1"/>
    <n v="0"/>
    <n v="0"/>
    <n v="3"/>
    <n v="61647"/>
    <s v="Low"/>
    <n v="7"/>
    <n v="2020"/>
    <s v="Medium"/>
    <n v="5"/>
  </r>
  <r>
    <n v="354"/>
    <x v="0"/>
    <x v="0"/>
    <s v="MNC"/>
    <s v="Finance"/>
    <x v="2"/>
    <x v="1"/>
    <s v="Onsite/Hybrid"/>
    <x v="0"/>
    <s v="7+ yrs"/>
    <n v="9"/>
    <s v="Bachelor"/>
    <n v="1"/>
    <n v="1"/>
    <n v="1"/>
    <n v="0"/>
    <n v="0"/>
    <n v="3"/>
    <n v="132696"/>
    <s v="High"/>
    <n v="6"/>
    <n v="2026"/>
    <s v="Low"/>
    <n v="4"/>
  </r>
  <r>
    <n v="355"/>
    <x v="3"/>
    <x v="0"/>
    <s v="MNC"/>
    <s v="Retail"/>
    <x v="3"/>
    <x v="1"/>
    <s v="Onsite/Hybrid"/>
    <x v="2"/>
    <s v="0-2 yrs"/>
    <n v="0"/>
    <s v="PhD"/>
    <n v="0"/>
    <n v="0"/>
    <n v="1"/>
    <n v="0"/>
    <n v="0"/>
    <n v="1"/>
    <n v="88263"/>
    <s v="Medium"/>
    <n v="11"/>
    <n v="2025"/>
    <s v="High"/>
    <n v="8"/>
  </r>
  <r>
    <n v="356"/>
    <x v="5"/>
    <x v="1"/>
    <s v="Startup"/>
    <s v="Retail"/>
    <x v="6"/>
    <x v="1"/>
    <s v="Onsite/Hybrid"/>
    <x v="0"/>
    <s v="7+ yrs"/>
    <n v="15"/>
    <s v="PhD"/>
    <n v="0"/>
    <n v="0"/>
    <n v="0"/>
    <n v="0"/>
    <n v="1"/>
    <n v="1"/>
    <n v="148924"/>
    <s v="High"/>
    <n v="8"/>
    <n v="2026"/>
    <s v="Low"/>
    <n v="5"/>
  </r>
  <r>
    <n v="357"/>
    <x v="4"/>
    <x v="0"/>
    <s v="Medium"/>
    <s v="Healthcare"/>
    <x v="1"/>
    <x v="0"/>
    <s v="Remote"/>
    <x v="2"/>
    <s v="0-2 yrs"/>
    <n v="0"/>
    <s v="PhD"/>
    <n v="1"/>
    <n v="0"/>
    <n v="0"/>
    <n v="0"/>
    <n v="0"/>
    <n v="1"/>
    <n v="54008"/>
    <s v="Low"/>
    <n v="5"/>
    <n v="2022"/>
    <s v="High"/>
    <n v="8"/>
  </r>
  <r>
    <n v="358"/>
    <x v="1"/>
    <x v="1"/>
    <s v="Enterprise"/>
    <s v="Retail"/>
    <x v="5"/>
    <x v="2"/>
    <s v="Onsite/Hybrid"/>
    <x v="2"/>
    <s v="0-2 yrs"/>
    <n v="1"/>
    <s v="Master"/>
    <n v="1"/>
    <n v="1"/>
    <n v="1"/>
    <n v="1"/>
    <n v="1"/>
    <n v="5"/>
    <n v="132538"/>
    <s v="High"/>
    <n v="4"/>
    <n v="2023"/>
    <s v="High"/>
    <n v="7"/>
  </r>
  <r>
    <n v="359"/>
    <x v="4"/>
    <x v="0"/>
    <s v="Medium"/>
    <s v="Finance"/>
    <x v="3"/>
    <x v="1"/>
    <s v="Onsite/Hybrid"/>
    <x v="2"/>
    <s v="0-2 yrs"/>
    <n v="1"/>
    <s v="Master"/>
    <n v="0"/>
    <n v="1"/>
    <n v="0"/>
    <n v="1"/>
    <n v="1"/>
    <n v="3"/>
    <n v="75305"/>
    <s v="Medium"/>
    <n v="12"/>
    <n v="2022"/>
    <s v="Low"/>
    <n v="3"/>
  </r>
  <r>
    <n v="360"/>
    <x v="4"/>
    <x v="0"/>
    <s v="MNC"/>
    <s v="Retail"/>
    <x v="2"/>
    <x v="0"/>
    <s v="Remote"/>
    <x v="1"/>
    <s v="3-6 yrs"/>
    <n v="3"/>
    <s v="Master"/>
    <n v="0"/>
    <n v="0"/>
    <n v="1"/>
    <n v="1"/>
    <n v="1"/>
    <n v="3"/>
    <n v="134005"/>
    <s v="High"/>
    <n v="12"/>
    <n v="2022"/>
    <s v="High"/>
    <n v="2"/>
  </r>
  <r>
    <n v="361"/>
    <x v="3"/>
    <x v="0"/>
    <s v="Enterprise"/>
    <s v="Technology"/>
    <x v="5"/>
    <x v="2"/>
    <s v="Onsite/Hybrid"/>
    <x v="1"/>
    <s v="3-6 yrs"/>
    <n v="4"/>
    <s v="Bachelor"/>
    <n v="0"/>
    <n v="1"/>
    <n v="0"/>
    <n v="1"/>
    <n v="1"/>
    <n v="3"/>
    <n v="96096"/>
    <s v="Medium"/>
    <n v="10"/>
    <n v="2023"/>
    <s v="Medium"/>
    <n v="6"/>
  </r>
  <r>
    <n v="362"/>
    <x v="1"/>
    <x v="1"/>
    <s v="Enterprise"/>
    <s v="Retail"/>
    <x v="0"/>
    <x v="2"/>
    <s v="Onsite/Hybrid"/>
    <x v="1"/>
    <s v="3-6 yrs"/>
    <n v="5"/>
    <s v="PhD"/>
    <n v="0"/>
    <n v="0"/>
    <n v="1"/>
    <n v="0"/>
    <n v="0"/>
    <n v="1"/>
    <n v="127398"/>
    <s v="High"/>
    <n v="2"/>
    <n v="2023"/>
    <s v="Low"/>
    <n v="2"/>
  </r>
  <r>
    <n v="363"/>
    <x v="5"/>
    <x v="1"/>
    <s v="Enterprise"/>
    <s v="Technology"/>
    <x v="5"/>
    <x v="2"/>
    <s v="Onsite/Hybrid"/>
    <x v="2"/>
    <s v="0-2 yrs"/>
    <n v="0"/>
    <s v="Master"/>
    <n v="1"/>
    <n v="1"/>
    <n v="0"/>
    <n v="1"/>
    <n v="0"/>
    <n v="3"/>
    <n v="105552"/>
    <s v="Medium"/>
    <n v="4"/>
    <n v="2025"/>
    <s v="High"/>
    <n v="9"/>
  </r>
  <r>
    <n v="364"/>
    <x v="2"/>
    <x v="2"/>
    <s v="Medium"/>
    <s v="E-commerce"/>
    <x v="4"/>
    <x v="1"/>
    <s v="Onsite/Hybrid"/>
    <x v="2"/>
    <s v="0-2 yrs"/>
    <n v="1"/>
    <s v="PhD"/>
    <n v="1"/>
    <n v="1"/>
    <n v="1"/>
    <n v="0"/>
    <n v="1"/>
    <n v="4"/>
    <n v="79175"/>
    <s v="Medium"/>
    <n v="9"/>
    <n v="2021"/>
    <s v="High"/>
    <n v="9"/>
  </r>
  <r>
    <n v="365"/>
    <x v="2"/>
    <x v="2"/>
    <s v="Medium"/>
    <s v="Finance"/>
    <x v="3"/>
    <x v="2"/>
    <s v="Onsite/Hybrid"/>
    <x v="0"/>
    <s v="7+ yrs"/>
    <n v="11"/>
    <s v="PhD"/>
    <n v="0"/>
    <n v="1"/>
    <n v="0"/>
    <n v="1"/>
    <n v="1"/>
    <n v="3"/>
    <n v="128383"/>
    <s v="High"/>
    <n v="3"/>
    <n v="2021"/>
    <s v="High"/>
    <n v="7"/>
  </r>
  <r>
    <n v="366"/>
    <x v="1"/>
    <x v="1"/>
    <s v="Startup"/>
    <s v="Technology"/>
    <x v="4"/>
    <x v="2"/>
    <s v="Onsite/Hybrid"/>
    <x v="0"/>
    <s v="7+ yrs"/>
    <n v="8"/>
    <s v="Bachelor"/>
    <n v="1"/>
    <n v="0"/>
    <n v="0"/>
    <n v="0"/>
    <n v="0"/>
    <n v="1"/>
    <n v="139538"/>
    <s v="High"/>
    <n v="6"/>
    <n v="2024"/>
    <s v="High"/>
    <n v="8"/>
  </r>
  <r>
    <n v="367"/>
    <x v="2"/>
    <x v="2"/>
    <s v="Startup"/>
    <s v="Retail"/>
    <x v="6"/>
    <x v="0"/>
    <s v="Remote"/>
    <x v="0"/>
    <s v="7+ yrs"/>
    <n v="8"/>
    <s v="Master"/>
    <n v="1"/>
    <n v="1"/>
    <n v="1"/>
    <n v="0"/>
    <n v="1"/>
    <n v="4"/>
    <n v="126078"/>
    <s v="High"/>
    <n v="6"/>
    <n v="2023"/>
    <s v="High"/>
    <n v="8"/>
  </r>
  <r>
    <n v="368"/>
    <x v="1"/>
    <x v="1"/>
    <s v="Medium"/>
    <s v="Finance"/>
    <x v="5"/>
    <x v="2"/>
    <s v="Onsite/Hybrid"/>
    <x v="1"/>
    <s v="3-6 yrs"/>
    <n v="5"/>
    <s v="Bachelor"/>
    <n v="0"/>
    <n v="1"/>
    <n v="0"/>
    <n v="0"/>
    <n v="1"/>
    <n v="2"/>
    <n v="129803"/>
    <s v="High"/>
    <n v="1"/>
    <n v="2026"/>
    <s v="High"/>
    <n v="9"/>
  </r>
  <r>
    <n v="369"/>
    <x v="4"/>
    <x v="0"/>
    <s v="MNC"/>
    <s v="E-commerce"/>
    <x v="5"/>
    <x v="0"/>
    <s v="Remote"/>
    <x v="2"/>
    <s v="0-2 yrs"/>
    <n v="0"/>
    <s v="Bachelor"/>
    <n v="1"/>
    <n v="1"/>
    <n v="1"/>
    <n v="0"/>
    <n v="0"/>
    <n v="3"/>
    <n v="84117"/>
    <s v="Medium"/>
    <n v="6"/>
    <n v="2022"/>
    <s v="Medium"/>
    <n v="1"/>
  </r>
  <r>
    <n v="370"/>
    <x v="2"/>
    <x v="2"/>
    <s v="MNC"/>
    <s v="Education"/>
    <x v="5"/>
    <x v="0"/>
    <s v="Remote"/>
    <x v="2"/>
    <s v="0-2 yrs"/>
    <n v="0"/>
    <s v="Master"/>
    <n v="0"/>
    <n v="0"/>
    <n v="1"/>
    <n v="0"/>
    <n v="1"/>
    <n v="2"/>
    <n v="96509"/>
    <s v="Medium"/>
    <n v="8"/>
    <n v="2024"/>
    <s v="Medium"/>
    <n v="6"/>
  </r>
  <r>
    <n v="371"/>
    <x v="4"/>
    <x v="0"/>
    <s v="Startup"/>
    <s v="Retail"/>
    <x v="0"/>
    <x v="0"/>
    <s v="Remote"/>
    <x v="0"/>
    <s v="7+ yrs"/>
    <n v="10"/>
    <s v="Bachelor"/>
    <n v="0"/>
    <n v="1"/>
    <n v="1"/>
    <n v="0"/>
    <n v="1"/>
    <n v="3"/>
    <n v="120406"/>
    <s v="High"/>
    <n v="9"/>
    <n v="2021"/>
    <s v="Low"/>
    <n v="1"/>
  </r>
  <r>
    <n v="372"/>
    <x v="1"/>
    <x v="1"/>
    <s v="Enterprise"/>
    <s v="E-commerce"/>
    <x v="6"/>
    <x v="1"/>
    <s v="Onsite/Hybrid"/>
    <x v="1"/>
    <s v="3-6 yrs"/>
    <n v="3"/>
    <s v="PhD"/>
    <n v="1"/>
    <n v="1"/>
    <n v="0"/>
    <n v="0"/>
    <n v="1"/>
    <n v="3"/>
    <n v="127566"/>
    <s v="High"/>
    <n v="3"/>
    <n v="2026"/>
    <s v="High"/>
    <n v="7"/>
  </r>
  <r>
    <n v="373"/>
    <x v="0"/>
    <x v="0"/>
    <s v="Enterprise"/>
    <s v="Technology"/>
    <x v="3"/>
    <x v="0"/>
    <s v="Remote"/>
    <x v="0"/>
    <s v="7+ yrs"/>
    <n v="10"/>
    <s v="PhD"/>
    <n v="1"/>
    <n v="0"/>
    <n v="1"/>
    <n v="1"/>
    <n v="1"/>
    <n v="4"/>
    <n v="141524"/>
    <s v="High"/>
    <n v="1"/>
    <n v="2026"/>
    <s v="High"/>
    <n v="8"/>
  </r>
  <r>
    <n v="374"/>
    <x v="0"/>
    <x v="0"/>
    <s v="Medium"/>
    <s v="Finance"/>
    <x v="3"/>
    <x v="0"/>
    <s v="Remote"/>
    <x v="1"/>
    <s v="3-6 yrs"/>
    <n v="6"/>
    <s v="Master"/>
    <n v="0"/>
    <n v="1"/>
    <n v="0"/>
    <n v="0"/>
    <n v="1"/>
    <n v="2"/>
    <n v="80807"/>
    <s v="Medium"/>
    <n v="11"/>
    <n v="2023"/>
    <s v="Medium"/>
    <n v="4"/>
  </r>
  <r>
    <n v="375"/>
    <x v="4"/>
    <x v="0"/>
    <s v="MNC"/>
    <s v="E-commerce"/>
    <x v="6"/>
    <x v="0"/>
    <s v="Remote"/>
    <x v="1"/>
    <s v="3-6 yrs"/>
    <n v="6"/>
    <s v="PhD"/>
    <n v="1"/>
    <n v="1"/>
    <n v="1"/>
    <n v="0"/>
    <n v="0"/>
    <n v="3"/>
    <n v="108558"/>
    <s v="Medium"/>
    <n v="2"/>
    <n v="2026"/>
    <s v="High"/>
    <n v="9"/>
  </r>
  <r>
    <n v="376"/>
    <x v="5"/>
    <x v="1"/>
    <s v="Enterprise"/>
    <s v="Healthcare"/>
    <x v="0"/>
    <x v="0"/>
    <s v="Remote"/>
    <x v="0"/>
    <s v="7+ yrs"/>
    <n v="7"/>
    <s v="Master"/>
    <n v="1"/>
    <n v="1"/>
    <n v="1"/>
    <n v="0"/>
    <n v="0"/>
    <n v="3"/>
    <n v="156715"/>
    <s v="High"/>
    <n v="2"/>
    <n v="2022"/>
    <s v="High"/>
    <n v="7"/>
  </r>
  <r>
    <n v="377"/>
    <x v="4"/>
    <x v="0"/>
    <s v="Startup"/>
    <s v="E-commerce"/>
    <x v="1"/>
    <x v="1"/>
    <s v="Onsite/Hybrid"/>
    <x v="1"/>
    <s v="3-6 yrs"/>
    <n v="3"/>
    <s v="Bachelor"/>
    <n v="1"/>
    <n v="1"/>
    <n v="0"/>
    <n v="0"/>
    <n v="1"/>
    <n v="3"/>
    <n v="81447"/>
    <s v="Medium"/>
    <n v="10"/>
    <n v="2020"/>
    <s v="Medium"/>
    <n v="2"/>
  </r>
  <r>
    <n v="378"/>
    <x v="2"/>
    <x v="2"/>
    <s v="Medium"/>
    <s v="Technology"/>
    <x v="1"/>
    <x v="2"/>
    <s v="Onsite/Hybrid"/>
    <x v="0"/>
    <s v="7+ yrs"/>
    <n v="13"/>
    <s v="PhD"/>
    <n v="0"/>
    <n v="0"/>
    <n v="0"/>
    <n v="1"/>
    <n v="1"/>
    <n v="2"/>
    <n v="120808"/>
    <s v="High"/>
    <n v="3"/>
    <n v="2024"/>
    <s v="Medium"/>
    <n v="4"/>
  </r>
  <r>
    <n v="379"/>
    <x v="4"/>
    <x v="0"/>
    <s v="MNC"/>
    <s v="Education"/>
    <x v="3"/>
    <x v="1"/>
    <s v="Onsite/Hybrid"/>
    <x v="2"/>
    <s v="0-2 yrs"/>
    <n v="0"/>
    <s v="Master"/>
    <n v="0"/>
    <n v="0"/>
    <n v="0"/>
    <n v="1"/>
    <n v="0"/>
    <n v="1"/>
    <n v="87483"/>
    <s v="Medium"/>
    <n v="12"/>
    <n v="2026"/>
    <s v="High"/>
    <n v="9"/>
  </r>
  <r>
    <n v="380"/>
    <x v="4"/>
    <x v="0"/>
    <s v="Startup"/>
    <s v="Healthcare"/>
    <x v="4"/>
    <x v="2"/>
    <s v="Onsite/Hybrid"/>
    <x v="2"/>
    <s v="0-2 yrs"/>
    <n v="2"/>
    <s v="Bachelor"/>
    <n v="1"/>
    <n v="0"/>
    <n v="0"/>
    <n v="0"/>
    <n v="0"/>
    <n v="1"/>
    <n v="47971"/>
    <s v="Low"/>
    <n v="2"/>
    <n v="2024"/>
    <s v="Low"/>
    <n v="4"/>
  </r>
  <r>
    <n v="381"/>
    <x v="3"/>
    <x v="0"/>
    <s v="Medium"/>
    <s v="Education"/>
    <x v="6"/>
    <x v="0"/>
    <s v="Remote"/>
    <x v="1"/>
    <s v="3-6 yrs"/>
    <n v="5"/>
    <s v="Master"/>
    <n v="0"/>
    <n v="0"/>
    <n v="0"/>
    <n v="0"/>
    <n v="1"/>
    <n v="1"/>
    <n v="88307"/>
    <s v="Medium"/>
    <n v="2"/>
    <n v="2021"/>
    <s v="Medium"/>
    <n v="3"/>
  </r>
  <r>
    <n v="382"/>
    <x v="0"/>
    <x v="0"/>
    <s v="Enterprise"/>
    <s v="Retail"/>
    <x v="0"/>
    <x v="0"/>
    <s v="Remote"/>
    <x v="1"/>
    <s v="3-6 yrs"/>
    <n v="3"/>
    <s v="Bachelor"/>
    <n v="0"/>
    <n v="0"/>
    <n v="1"/>
    <n v="1"/>
    <n v="1"/>
    <n v="3"/>
    <n v="119169"/>
    <s v="Medium"/>
    <n v="6"/>
    <n v="2022"/>
    <s v="High"/>
    <n v="2"/>
  </r>
  <r>
    <n v="383"/>
    <x v="0"/>
    <x v="0"/>
    <s v="MNC"/>
    <s v="Finance"/>
    <x v="3"/>
    <x v="1"/>
    <s v="Onsite/Hybrid"/>
    <x v="0"/>
    <s v="7+ yrs"/>
    <n v="14"/>
    <s v="Bachelor"/>
    <n v="1"/>
    <n v="1"/>
    <n v="1"/>
    <n v="0"/>
    <n v="1"/>
    <n v="4"/>
    <n v="145877"/>
    <s v="High"/>
    <n v="2"/>
    <n v="2021"/>
    <s v="Medium"/>
    <n v="4"/>
  </r>
  <r>
    <n v="384"/>
    <x v="0"/>
    <x v="0"/>
    <s v="Enterprise"/>
    <s v="Retail"/>
    <x v="5"/>
    <x v="2"/>
    <s v="Onsite/Hybrid"/>
    <x v="0"/>
    <s v="7+ yrs"/>
    <n v="10"/>
    <s v="PhD"/>
    <n v="0"/>
    <n v="1"/>
    <n v="0"/>
    <n v="1"/>
    <n v="1"/>
    <n v="3"/>
    <n v="120464"/>
    <s v="High"/>
    <n v="8"/>
    <n v="2023"/>
    <s v="Medium"/>
    <n v="1"/>
  </r>
  <r>
    <n v="385"/>
    <x v="2"/>
    <x v="2"/>
    <s v="MNC"/>
    <s v="E-commerce"/>
    <x v="6"/>
    <x v="1"/>
    <s v="Onsite/Hybrid"/>
    <x v="2"/>
    <s v="0-2 yrs"/>
    <n v="0"/>
    <s v="PhD"/>
    <n v="0"/>
    <n v="1"/>
    <n v="0"/>
    <n v="1"/>
    <n v="1"/>
    <n v="3"/>
    <n v="96124"/>
    <s v="Medium"/>
    <n v="4"/>
    <n v="2023"/>
    <s v="High"/>
    <n v="7"/>
  </r>
  <r>
    <n v="386"/>
    <x v="2"/>
    <x v="2"/>
    <s v="Startup"/>
    <s v="E-commerce"/>
    <x v="3"/>
    <x v="2"/>
    <s v="Onsite/Hybrid"/>
    <x v="0"/>
    <s v="7+ yrs"/>
    <n v="15"/>
    <s v="Master"/>
    <n v="0"/>
    <n v="0"/>
    <n v="1"/>
    <n v="0"/>
    <n v="1"/>
    <n v="2"/>
    <n v="127478"/>
    <s v="High"/>
    <n v="4"/>
    <n v="2024"/>
    <s v="Low"/>
    <n v="5"/>
  </r>
  <r>
    <n v="387"/>
    <x v="5"/>
    <x v="1"/>
    <s v="Startup"/>
    <s v="Education"/>
    <x v="5"/>
    <x v="1"/>
    <s v="Onsite/Hybrid"/>
    <x v="1"/>
    <s v="3-6 yrs"/>
    <n v="6"/>
    <s v="Master"/>
    <n v="1"/>
    <n v="1"/>
    <n v="1"/>
    <n v="0"/>
    <n v="0"/>
    <n v="3"/>
    <n v="134021"/>
    <s v="High"/>
    <n v="6"/>
    <n v="2024"/>
    <s v="High"/>
    <n v="7"/>
  </r>
  <r>
    <n v="388"/>
    <x v="5"/>
    <x v="1"/>
    <s v="Medium"/>
    <s v="Technology"/>
    <x v="2"/>
    <x v="2"/>
    <s v="Onsite/Hybrid"/>
    <x v="2"/>
    <s v="0-2 yrs"/>
    <n v="2"/>
    <s v="PhD"/>
    <n v="0"/>
    <n v="1"/>
    <n v="1"/>
    <n v="1"/>
    <n v="0"/>
    <n v="3"/>
    <n v="123339"/>
    <s v="High"/>
    <n v="9"/>
    <n v="2023"/>
    <s v="High"/>
    <n v="9"/>
  </r>
  <r>
    <n v="389"/>
    <x v="1"/>
    <x v="1"/>
    <s v="Medium"/>
    <s v="E-commerce"/>
    <x v="2"/>
    <x v="2"/>
    <s v="Onsite/Hybrid"/>
    <x v="1"/>
    <s v="3-6 yrs"/>
    <n v="4"/>
    <s v="PhD"/>
    <n v="1"/>
    <n v="1"/>
    <n v="1"/>
    <n v="0"/>
    <n v="1"/>
    <n v="4"/>
    <n v="140929"/>
    <s v="High"/>
    <n v="9"/>
    <n v="2021"/>
    <s v="Low"/>
    <n v="2"/>
  </r>
  <r>
    <n v="390"/>
    <x v="5"/>
    <x v="1"/>
    <s v="Enterprise"/>
    <s v="Healthcare"/>
    <x v="1"/>
    <x v="2"/>
    <s v="Onsite/Hybrid"/>
    <x v="0"/>
    <s v="7+ yrs"/>
    <n v="13"/>
    <s v="Bachelor"/>
    <n v="0"/>
    <n v="0"/>
    <n v="0"/>
    <n v="0"/>
    <n v="0"/>
    <n v="0"/>
    <n v="139282"/>
    <s v="High"/>
    <n v="4"/>
    <n v="2021"/>
    <s v="Low"/>
    <n v="2"/>
  </r>
  <r>
    <n v="391"/>
    <x v="1"/>
    <x v="1"/>
    <s v="Medium"/>
    <s v="Technology"/>
    <x v="4"/>
    <x v="1"/>
    <s v="Onsite/Hybrid"/>
    <x v="0"/>
    <s v="7+ yrs"/>
    <n v="7"/>
    <s v="Bachelor"/>
    <n v="0"/>
    <n v="1"/>
    <n v="0"/>
    <n v="0"/>
    <n v="0"/>
    <n v="1"/>
    <n v="138398"/>
    <s v="High"/>
    <n v="10"/>
    <n v="2026"/>
    <s v="Medium"/>
    <n v="5"/>
  </r>
  <r>
    <n v="392"/>
    <x v="1"/>
    <x v="1"/>
    <s v="MNC"/>
    <s v="Finance"/>
    <x v="4"/>
    <x v="2"/>
    <s v="Onsite/Hybrid"/>
    <x v="2"/>
    <s v="0-2 yrs"/>
    <n v="0"/>
    <s v="PhD"/>
    <n v="0"/>
    <n v="1"/>
    <n v="0"/>
    <n v="1"/>
    <n v="1"/>
    <n v="3"/>
    <n v="139323"/>
    <s v="High"/>
    <n v="3"/>
    <n v="2021"/>
    <s v="High"/>
    <n v="8"/>
  </r>
  <r>
    <n v="393"/>
    <x v="0"/>
    <x v="0"/>
    <s v="MNC"/>
    <s v="Healthcare"/>
    <x v="3"/>
    <x v="2"/>
    <s v="Onsite/Hybrid"/>
    <x v="2"/>
    <s v="0-2 yrs"/>
    <n v="0"/>
    <s v="PhD"/>
    <n v="0"/>
    <n v="1"/>
    <n v="0"/>
    <n v="0"/>
    <n v="1"/>
    <n v="2"/>
    <n v="82984"/>
    <s v="Medium"/>
    <n v="2"/>
    <n v="2023"/>
    <s v="Medium"/>
    <n v="2"/>
  </r>
  <r>
    <n v="394"/>
    <x v="4"/>
    <x v="0"/>
    <s v="Medium"/>
    <s v="Technology"/>
    <x v="1"/>
    <x v="0"/>
    <s v="Remote"/>
    <x v="2"/>
    <s v="0-2 yrs"/>
    <n v="0"/>
    <s v="Master"/>
    <n v="1"/>
    <n v="1"/>
    <n v="0"/>
    <n v="0"/>
    <n v="1"/>
    <n v="3"/>
    <n v="64589"/>
    <s v="Low"/>
    <n v="10"/>
    <n v="2026"/>
    <s v="High"/>
    <n v="9"/>
  </r>
  <r>
    <n v="395"/>
    <x v="2"/>
    <x v="2"/>
    <s v="Medium"/>
    <s v="E-commerce"/>
    <x v="1"/>
    <x v="0"/>
    <s v="Remote"/>
    <x v="1"/>
    <s v="3-6 yrs"/>
    <n v="6"/>
    <s v="PhD"/>
    <n v="0"/>
    <n v="1"/>
    <n v="1"/>
    <n v="1"/>
    <n v="1"/>
    <n v="4"/>
    <n v="116155"/>
    <s v="Medium"/>
    <n v="8"/>
    <n v="2020"/>
    <s v="High"/>
    <n v="9"/>
  </r>
  <r>
    <n v="396"/>
    <x v="5"/>
    <x v="1"/>
    <s v="Medium"/>
    <s v="Finance"/>
    <x v="6"/>
    <x v="0"/>
    <s v="Remote"/>
    <x v="1"/>
    <s v="3-6 yrs"/>
    <n v="3"/>
    <s v="PhD"/>
    <n v="1"/>
    <n v="0"/>
    <n v="0"/>
    <n v="1"/>
    <n v="1"/>
    <n v="3"/>
    <n v="136409"/>
    <s v="High"/>
    <n v="9"/>
    <n v="2025"/>
    <s v="High"/>
    <n v="8"/>
  </r>
  <r>
    <n v="397"/>
    <x v="1"/>
    <x v="1"/>
    <s v="Startup"/>
    <s v="Technology"/>
    <x v="0"/>
    <x v="0"/>
    <s v="Remote"/>
    <x v="0"/>
    <s v="7+ yrs"/>
    <n v="14"/>
    <s v="Bachelor"/>
    <n v="1"/>
    <n v="1"/>
    <n v="0"/>
    <n v="1"/>
    <n v="1"/>
    <n v="4"/>
    <n v="165247"/>
    <s v="High"/>
    <n v="10"/>
    <n v="2023"/>
    <s v="Medium"/>
    <n v="2"/>
  </r>
  <r>
    <n v="398"/>
    <x v="4"/>
    <x v="0"/>
    <s v="MNC"/>
    <s v="Education"/>
    <x v="2"/>
    <x v="0"/>
    <s v="Remote"/>
    <x v="1"/>
    <s v="3-6 yrs"/>
    <n v="5"/>
    <s v="Master"/>
    <n v="1"/>
    <n v="0"/>
    <n v="1"/>
    <n v="1"/>
    <n v="0"/>
    <n v="3"/>
    <n v="127697"/>
    <s v="High"/>
    <n v="6"/>
    <n v="2022"/>
    <s v="High"/>
    <n v="1"/>
  </r>
  <r>
    <n v="399"/>
    <x v="2"/>
    <x v="2"/>
    <s v="Enterprise"/>
    <s v="Retail"/>
    <x v="0"/>
    <x v="0"/>
    <s v="Remote"/>
    <x v="0"/>
    <s v="7+ yrs"/>
    <n v="8"/>
    <s v="Master"/>
    <n v="0"/>
    <n v="1"/>
    <n v="1"/>
    <n v="1"/>
    <n v="1"/>
    <n v="4"/>
    <n v="142148"/>
    <s v="High"/>
    <n v="7"/>
    <n v="2025"/>
    <s v="High"/>
    <n v="1"/>
  </r>
  <r>
    <n v="400"/>
    <x v="2"/>
    <x v="2"/>
    <s v="Enterprise"/>
    <s v="Education"/>
    <x v="5"/>
    <x v="0"/>
    <s v="Remote"/>
    <x v="2"/>
    <s v="0-2 yrs"/>
    <n v="1"/>
    <s v="Master"/>
    <n v="1"/>
    <n v="1"/>
    <n v="0"/>
    <n v="0"/>
    <n v="0"/>
    <n v="2"/>
    <n v="51998"/>
    <s v="Low"/>
    <n v="8"/>
    <n v="2022"/>
    <s v="Medium"/>
    <n v="4"/>
  </r>
  <r>
    <n v="401"/>
    <x v="4"/>
    <x v="0"/>
    <s v="Enterprise"/>
    <s v="Retail"/>
    <x v="4"/>
    <x v="0"/>
    <s v="Remote"/>
    <x v="0"/>
    <s v="7+ yrs"/>
    <n v="15"/>
    <s v="PhD"/>
    <n v="1"/>
    <n v="0"/>
    <n v="1"/>
    <n v="1"/>
    <n v="1"/>
    <n v="4"/>
    <n v="135935"/>
    <s v="High"/>
    <n v="11"/>
    <n v="2023"/>
    <s v="High"/>
    <n v="7"/>
  </r>
  <r>
    <n v="402"/>
    <x v="0"/>
    <x v="0"/>
    <s v="Startup"/>
    <s v="Finance"/>
    <x v="0"/>
    <x v="1"/>
    <s v="Onsite/Hybrid"/>
    <x v="0"/>
    <s v="7+ yrs"/>
    <n v="12"/>
    <s v="Bachelor"/>
    <n v="1"/>
    <n v="1"/>
    <n v="0"/>
    <n v="0"/>
    <n v="1"/>
    <n v="3"/>
    <n v="114462"/>
    <s v="Medium"/>
    <n v="1"/>
    <n v="2023"/>
    <s v="High"/>
    <n v="9"/>
  </r>
  <r>
    <n v="403"/>
    <x v="5"/>
    <x v="1"/>
    <s v="Enterprise"/>
    <s v="Retail"/>
    <x v="5"/>
    <x v="2"/>
    <s v="Onsite/Hybrid"/>
    <x v="1"/>
    <s v="3-6 yrs"/>
    <n v="3"/>
    <s v="PhD"/>
    <n v="1"/>
    <n v="1"/>
    <n v="1"/>
    <n v="0"/>
    <n v="1"/>
    <n v="4"/>
    <n v="137240"/>
    <s v="High"/>
    <n v="10"/>
    <n v="2024"/>
    <s v="Medium"/>
    <n v="3"/>
  </r>
  <r>
    <n v="404"/>
    <x v="3"/>
    <x v="0"/>
    <s v="Startup"/>
    <s v="Healthcare"/>
    <x v="0"/>
    <x v="1"/>
    <s v="Onsite/Hybrid"/>
    <x v="2"/>
    <s v="0-2 yrs"/>
    <n v="1"/>
    <s v="PhD"/>
    <n v="0"/>
    <n v="1"/>
    <n v="0"/>
    <n v="0"/>
    <n v="0"/>
    <n v="1"/>
    <n v="46644"/>
    <s v="Low"/>
    <n v="4"/>
    <n v="2020"/>
    <s v="Low"/>
    <n v="4"/>
  </r>
  <r>
    <n v="405"/>
    <x v="5"/>
    <x v="1"/>
    <s v="Enterprise"/>
    <s v="Education"/>
    <x v="3"/>
    <x v="1"/>
    <s v="Onsite/Hybrid"/>
    <x v="0"/>
    <s v="7+ yrs"/>
    <n v="11"/>
    <s v="Bachelor"/>
    <n v="0"/>
    <n v="0"/>
    <n v="1"/>
    <n v="0"/>
    <n v="1"/>
    <n v="2"/>
    <n v="162158"/>
    <s v="High"/>
    <n v="5"/>
    <n v="2024"/>
    <s v="Medium"/>
    <n v="4"/>
  </r>
  <r>
    <n v="406"/>
    <x v="4"/>
    <x v="0"/>
    <s v="Enterprise"/>
    <s v="Retail"/>
    <x v="2"/>
    <x v="1"/>
    <s v="Onsite/Hybrid"/>
    <x v="1"/>
    <s v="3-6 yrs"/>
    <n v="3"/>
    <s v="PhD"/>
    <n v="0"/>
    <n v="0"/>
    <n v="0"/>
    <n v="1"/>
    <n v="0"/>
    <n v="1"/>
    <n v="89306"/>
    <s v="Medium"/>
    <n v="7"/>
    <n v="2022"/>
    <s v="Medium"/>
    <n v="4"/>
  </r>
  <r>
    <n v="407"/>
    <x v="5"/>
    <x v="1"/>
    <s v="Enterprise"/>
    <s v="Education"/>
    <x v="3"/>
    <x v="1"/>
    <s v="Onsite/Hybrid"/>
    <x v="1"/>
    <s v="3-6 yrs"/>
    <n v="4"/>
    <s v="PhD"/>
    <n v="1"/>
    <n v="1"/>
    <n v="0"/>
    <n v="0"/>
    <n v="1"/>
    <n v="3"/>
    <n v="120941"/>
    <s v="High"/>
    <n v="4"/>
    <n v="2025"/>
    <s v="Medium"/>
    <n v="6"/>
  </r>
  <r>
    <n v="408"/>
    <x v="3"/>
    <x v="0"/>
    <s v="Medium"/>
    <s v="Technology"/>
    <x v="4"/>
    <x v="2"/>
    <s v="Onsite/Hybrid"/>
    <x v="0"/>
    <s v="7+ yrs"/>
    <n v="7"/>
    <s v="Master"/>
    <n v="1"/>
    <n v="0"/>
    <n v="0"/>
    <n v="0"/>
    <n v="0"/>
    <n v="1"/>
    <n v="102833"/>
    <s v="Medium"/>
    <n v="6"/>
    <n v="2025"/>
    <s v="Medium"/>
    <n v="4"/>
  </r>
  <r>
    <n v="409"/>
    <x v="5"/>
    <x v="1"/>
    <s v="Enterprise"/>
    <s v="Retail"/>
    <x v="0"/>
    <x v="0"/>
    <s v="Remote"/>
    <x v="1"/>
    <s v="3-6 yrs"/>
    <n v="3"/>
    <s v="Bachelor"/>
    <n v="1"/>
    <n v="0"/>
    <n v="0"/>
    <n v="0"/>
    <n v="0"/>
    <n v="1"/>
    <n v="113637"/>
    <s v="Medium"/>
    <n v="9"/>
    <n v="2023"/>
    <s v="Low"/>
    <n v="6"/>
  </r>
  <r>
    <n v="410"/>
    <x v="4"/>
    <x v="0"/>
    <s v="MNC"/>
    <s v="Retail"/>
    <x v="4"/>
    <x v="2"/>
    <s v="Onsite/Hybrid"/>
    <x v="1"/>
    <s v="3-6 yrs"/>
    <n v="5"/>
    <s v="Master"/>
    <n v="1"/>
    <n v="1"/>
    <n v="0"/>
    <n v="0"/>
    <n v="0"/>
    <n v="2"/>
    <n v="93569"/>
    <s v="Medium"/>
    <n v="12"/>
    <n v="2022"/>
    <s v="High"/>
    <n v="7"/>
  </r>
  <r>
    <n v="411"/>
    <x v="3"/>
    <x v="0"/>
    <s v="Medium"/>
    <s v="Finance"/>
    <x v="1"/>
    <x v="0"/>
    <s v="Remote"/>
    <x v="0"/>
    <s v="7+ yrs"/>
    <n v="9"/>
    <s v="Bachelor"/>
    <n v="1"/>
    <n v="1"/>
    <n v="0"/>
    <n v="1"/>
    <n v="1"/>
    <n v="4"/>
    <n v="121773"/>
    <s v="High"/>
    <n v="4"/>
    <n v="2024"/>
    <s v="Low"/>
    <n v="1"/>
  </r>
  <r>
    <n v="412"/>
    <x v="2"/>
    <x v="2"/>
    <s v="Enterprise"/>
    <s v="Education"/>
    <x v="4"/>
    <x v="2"/>
    <s v="Onsite/Hybrid"/>
    <x v="1"/>
    <s v="3-6 yrs"/>
    <n v="5"/>
    <s v="Master"/>
    <n v="0"/>
    <n v="0"/>
    <n v="1"/>
    <n v="1"/>
    <n v="1"/>
    <n v="3"/>
    <n v="116360"/>
    <s v="Medium"/>
    <n v="10"/>
    <n v="2026"/>
    <s v="High"/>
    <n v="6"/>
  </r>
  <r>
    <n v="413"/>
    <x v="4"/>
    <x v="0"/>
    <s v="Startup"/>
    <s v="Healthcare"/>
    <x v="4"/>
    <x v="0"/>
    <s v="Remote"/>
    <x v="1"/>
    <s v="3-6 yrs"/>
    <n v="5"/>
    <s v="Master"/>
    <n v="0"/>
    <n v="1"/>
    <n v="0"/>
    <n v="1"/>
    <n v="1"/>
    <n v="3"/>
    <n v="103864"/>
    <s v="Medium"/>
    <n v="1"/>
    <n v="2023"/>
    <s v="Medium"/>
    <n v="4"/>
  </r>
  <r>
    <n v="414"/>
    <x v="2"/>
    <x v="2"/>
    <s v="MNC"/>
    <s v="Healthcare"/>
    <x v="2"/>
    <x v="0"/>
    <s v="Remote"/>
    <x v="0"/>
    <s v="7+ yrs"/>
    <n v="10"/>
    <s v="Master"/>
    <n v="1"/>
    <n v="0"/>
    <n v="0"/>
    <n v="1"/>
    <n v="1"/>
    <n v="3"/>
    <n v="144386"/>
    <s v="High"/>
    <n v="8"/>
    <n v="2024"/>
    <s v="High"/>
    <n v="9"/>
  </r>
  <r>
    <n v="415"/>
    <x v="0"/>
    <x v="0"/>
    <s v="MNC"/>
    <s v="Healthcare"/>
    <x v="2"/>
    <x v="2"/>
    <s v="Onsite/Hybrid"/>
    <x v="0"/>
    <s v="7+ yrs"/>
    <n v="13"/>
    <s v="PhD"/>
    <n v="0"/>
    <n v="1"/>
    <n v="1"/>
    <n v="1"/>
    <n v="0"/>
    <n v="3"/>
    <n v="153750"/>
    <s v="High"/>
    <n v="11"/>
    <n v="2022"/>
    <s v="High"/>
    <n v="3"/>
  </r>
  <r>
    <n v="416"/>
    <x v="5"/>
    <x v="1"/>
    <s v="Startup"/>
    <s v="Finance"/>
    <x v="5"/>
    <x v="1"/>
    <s v="Onsite/Hybrid"/>
    <x v="1"/>
    <s v="3-6 yrs"/>
    <n v="6"/>
    <s v="PhD"/>
    <n v="1"/>
    <n v="1"/>
    <n v="1"/>
    <n v="1"/>
    <n v="0"/>
    <n v="4"/>
    <n v="142155"/>
    <s v="High"/>
    <n v="12"/>
    <n v="2025"/>
    <s v="High"/>
    <n v="2"/>
  </r>
  <r>
    <n v="417"/>
    <x v="5"/>
    <x v="1"/>
    <s v="Medium"/>
    <s v="Healthcare"/>
    <x v="0"/>
    <x v="2"/>
    <s v="Onsite/Hybrid"/>
    <x v="0"/>
    <s v="7+ yrs"/>
    <n v="10"/>
    <s v="Bachelor"/>
    <n v="0"/>
    <n v="1"/>
    <n v="1"/>
    <n v="0"/>
    <n v="1"/>
    <n v="3"/>
    <n v="164677"/>
    <s v="High"/>
    <n v="12"/>
    <n v="2025"/>
    <s v="Low"/>
    <n v="6"/>
  </r>
  <r>
    <n v="418"/>
    <x v="0"/>
    <x v="0"/>
    <s v="Startup"/>
    <s v="Healthcare"/>
    <x v="5"/>
    <x v="1"/>
    <s v="Onsite/Hybrid"/>
    <x v="2"/>
    <s v="0-2 yrs"/>
    <n v="1"/>
    <s v="Master"/>
    <n v="1"/>
    <n v="0"/>
    <n v="1"/>
    <n v="0"/>
    <n v="1"/>
    <n v="3"/>
    <n v="70861"/>
    <s v="Medium"/>
    <n v="11"/>
    <n v="2026"/>
    <s v="Medium"/>
    <n v="6"/>
  </r>
  <r>
    <n v="419"/>
    <x v="3"/>
    <x v="0"/>
    <s v="Medium"/>
    <s v="E-commerce"/>
    <x v="2"/>
    <x v="2"/>
    <s v="Onsite/Hybrid"/>
    <x v="2"/>
    <s v="0-2 yrs"/>
    <n v="1"/>
    <s v="Bachelor"/>
    <n v="1"/>
    <n v="0"/>
    <n v="0"/>
    <n v="1"/>
    <n v="1"/>
    <n v="3"/>
    <n v="73956"/>
    <s v="Medium"/>
    <n v="12"/>
    <n v="2025"/>
    <s v="High"/>
    <n v="7"/>
  </r>
  <r>
    <n v="420"/>
    <x v="1"/>
    <x v="1"/>
    <s v="Enterprise"/>
    <s v="Retail"/>
    <x v="6"/>
    <x v="1"/>
    <s v="Onsite/Hybrid"/>
    <x v="2"/>
    <s v="0-2 yrs"/>
    <n v="0"/>
    <s v="Master"/>
    <n v="1"/>
    <n v="0"/>
    <n v="0"/>
    <n v="1"/>
    <n v="0"/>
    <n v="2"/>
    <n v="109082"/>
    <s v="Medium"/>
    <n v="2"/>
    <n v="2023"/>
    <s v="Low"/>
    <n v="4"/>
  </r>
  <r>
    <n v="421"/>
    <x v="3"/>
    <x v="0"/>
    <s v="Medium"/>
    <s v="E-commerce"/>
    <x v="1"/>
    <x v="1"/>
    <s v="Onsite/Hybrid"/>
    <x v="0"/>
    <s v="7+ yrs"/>
    <n v="10"/>
    <s v="Master"/>
    <n v="0"/>
    <n v="0"/>
    <n v="0"/>
    <n v="0"/>
    <n v="0"/>
    <n v="0"/>
    <n v="104627"/>
    <s v="Medium"/>
    <n v="12"/>
    <n v="2022"/>
    <s v="High"/>
    <n v="7"/>
  </r>
  <r>
    <n v="422"/>
    <x v="3"/>
    <x v="0"/>
    <s v="Startup"/>
    <s v="Healthcare"/>
    <x v="0"/>
    <x v="1"/>
    <s v="Onsite/Hybrid"/>
    <x v="2"/>
    <s v="0-2 yrs"/>
    <n v="0"/>
    <s v="PhD"/>
    <n v="1"/>
    <n v="0"/>
    <n v="1"/>
    <n v="0"/>
    <n v="1"/>
    <n v="3"/>
    <n v="79081"/>
    <s v="Medium"/>
    <n v="7"/>
    <n v="2024"/>
    <s v="High"/>
    <n v="7"/>
  </r>
  <r>
    <n v="423"/>
    <x v="0"/>
    <x v="0"/>
    <s v="Enterprise"/>
    <s v="Retail"/>
    <x v="3"/>
    <x v="1"/>
    <s v="Onsite/Hybrid"/>
    <x v="2"/>
    <s v="0-2 yrs"/>
    <n v="1"/>
    <s v="PhD"/>
    <n v="1"/>
    <n v="1"/>
    <n v="0"/>
    <n v="1"/>
    <n v="0"/>
    <n v="3"/>
    <n v="63138"/>
    <s v="Low"/>
    <n v="8"/>
    <n v="2026"/>
    <s v="Low"/>
    <n v="3"/>
  </r>
  <r>
    <n v="424"/>
    <x v="1"/>
    <x v="1"/>
    <s v="MNC"/>
    <s v="Technology"/>
    <x v="3"/>
    <x v="0"/>
    <s v="Remote"/>
    <x v="0"/>
    <s v="7+ yrs"/>
    <n v="10"/>
    <s v="Bachelor"/>
    <n v="0"/>
    <n v="1"/>
    <n v="0"/>
    <n v="0"/>
    <n v="1"/>
    <n v="2"/>
    <n v="168899"/>
    <s v="High"/>
    <n v="5"/>
    <n v="2020"/>
    <s v="High"/>
    <n v="9"/>
  </r>
  <r>
    <n v="425"/>
    <x v="4"/>
    <x v="0"/>
    <s v="Medium"/>
    <s v="Finance"/>
    <x v="1"/>
    <x v="0"/>
    <s v="Remote"/>
    <x v="2"/>
    <s v="0-2 yrs"/>
    <n v="2"/>
    <s v="Bachelor"/>
    <n v="0"/>
    <n v="1"/>
    <n v="1"/>
    <n v="1"/>
    <n v="1"/>
    <n v="4"/>
    <n v="89056"/>
    <s v="Medium"/>
    <n v="2"/>
    <n v="2023"/>
    <s v="High"/>
    <n v="1"/>
  </r>
  <r>
    <n v="426"/>
    <x v="3"/>
    <x v="0"/>
    <s v="Startup"/>
    <s v="Technology"/>
    <x v="6"/>
    <x v="1"/>
    <s v="Onsite/Hybrid"/>
    <x v="1"/>
    <s v="3-6 yrs"/>
    <n v="3"/>
    <s v="Bachelor"/>
    <n v="0"/>
    <n v="0"/>
    <n v="0"/>
    <n v="1"/>
    <n v="0"/>
    <n v="1"/>
    <n v="94642"/>
    <s v="Medium"/>
    <n v="9"/>
    <n v="2021"/>
    <s v="Low"/>
    <n v="5"/>
  </r>
  <r>
    <n v="427"/>
    <x v="4"/>
    <x v="0"/>
    <s v="Startup"/>
    <s v="Retail"/>
    <x v="1"/>
    <x v="1"/>
    <s v="Onsite/Hybrid"/>
    <x v="0"/>
    <s v="7+ yrs"/>
    <n v="8"/>
    <s v="PhD"/>
    <n v="1"/>
    <n v="0"/>
    <n v="1"/>
    <n v="0"/>
    <n v="1"/>
    <n v="3"/>
    <n v="127235"/>
    <s v="High"/>
    <n v="9"/>
    <n v="2021"/>
    <s v="High"/>
    <n v="9"/>
  </r>
  <r>
    <n v="428"/>
    <x v="0"/>
    <x v="0"/>
    <s v="Medium"/>
    <s v="Education"/>
    <x v="5"/>
    <x v="1"/>
    <s v="Onsite/Hybrid"/>
    <x v="2"/>
    <s v="0-2 yrs"/>
    <n v="1"/>
    <s v="Bachelor"/>
    <n v="0"/>
    <n v="1"/>
    <n v="1"/>
    <n v="1"/>
    <n v="0"/>
    <n v="3"/>
    <n v="84281"/>
    <s v="Medium"/>
    <n v="10"/>
    <n v="2026"/>
    <s v="High"/>
    <n v="2"/>
  </r>
  <r>
    <n v="429"/>
    <x v="2"/>
    <x v="2"/>
    <s v="Medium"/>
    <s v="Technology"/>
    <x v="5"/>
    <x v="0"/>
    <s v="Remote"/>
    <x v="1"/>
    <s v="3-6 yrs"/>
    <n v="6"/>
    <s v="PhD"/>
    <n v="0"/>
    <n v="0"/>
    <n v="0"/>
    <n v="0"/>
    <n v="0"/>
    <n v="0"/>
    <n v="76681"/>
    <s v="Medium"/>
    <n v="6"/>
    <n v="2024"/>
    <s v="Medium"/>
    <n v="5"/>
  </r>
  <r>
    <n v="430"/>
    <x v="5"/>
    <x v="1"/>
    <s v="MNC"/>
    <s v="Finance"/>
    <x v="4"/>
    <x v="2"/>
    <s v="Onsite/Hybrid"/>
    <x v="0"/>
    <s v="7+ yrs"/>
    <n v="14"/>
    <s v="PhD"/>
    <n v="0"/>
    <n v="1"/>
    <n v="1"/>
    <n v="0"/>
    <n v="1"/>
    <n v="3"/>
    <n v="185979"/>
    <s v="High"/>
    <n v="12"/>
    <n v="2022"/>
    <s v="High"/>
    <n v="7"/>
  </r>
  <r>
    <n v="431"/>
    <x v="3"/>
    <x v="0"/>
    <s v="Enterprise"/>
    <s v="Technology"/>
    <x v="3"/>
    <x v="0"/>
    <s v="Remote"/>
    <x v="1"/>
    <s v="3-6 yrs"/>
    <n v="4"/>
    <s v="Bachelor"/>
    <n v="1"/>
    <n v="0"/>
    <n v="1"/>
    <n v="0"/>
    <n v="0"/>
    <n v="2"/>
    <n v="87639"/>
    <s v="Medium"/>
    <n v="6"/>
    <n v="2024"/>
    <s v="High"/>
    <n v="8"/>
  </r>
  <r>
    <n v="432"/>
    <x v="4"/>
    <x v="0"/>
    <s v="Enterprise"/>
    <s v="Technology"/>
    <x v="1"/>
    <x v="1"/>
    <s v="Onsite/Hybrid"/>
    <x v="0"/>
    <s v="7+ yrs"/>
    <n v="15"/>
    <s v="Bachelor"/>
    <n v="1"/>
    <n v="1"/>
    <n v="0"/>
    <n v="0"/>
    <n v="1"/>
    <n v="3"/>
    <n v="107841"/>
    <s v="Medium"/>
    <n v="8"/>
    <n v="2024"/>
    <s v="Medium"/>
    <n v="5"/>
  </r>
  <r>
    <n v="433"/>
    <x v="3"/>
    <x v="0"/>
    <s v="Startup"/>
    <s v="Finance"/>
    <x v="1"/>
    <x v="2"/>
    <s v="Onsite/Hybrid"/>
    <x v="0"/>
    <s v="7+ yrs"/>
    <n v="8"/>
    <s v="PhD"/>
    <n v="0"/>
    <n v="0"/>
    <n v="1"/>
    <n v="1"/>
    <n v="0"/>
    <n v="2"/>
    <n v="130974"/>
    <s v="High"/>
    <n v="1"/>
    <n v="2024"/>
    <s v="High"/>
    <n v="2"/>
  </r>
  <r>
    <n v="434"/>
    <x v="3"/>
    <x v="0"/>
    <s v="Enterprise"/>
    <s v="Retail"/>
    <x v="0"/>
    <x v="1"/>
    <s v="Onsite/Hybrid"/>
    <x v="0"/>
    <s v="7+ yrs"/>
    <n v="15"/>
    <s v="PhD"/>
    <n v="0"/>
    <n v="1"/>
    <n v="0"/>
    <n v="1"/>
    <n v="1"/>
    <n v="3"/>
    <n v="122693"/>
    <s v="High"/>
    <n v="11"/>
    <n v="2020"/>
    <s v="Low"/>
    <n v="4"/>
  </r>
  <r>
    <n v="435"/>
    <x v="2"/>
    <x v="2"/>
    <s v="Startup"/>
    <s v="Finance"/>
    <x v="5"/>
    <x v="0"/>
    <s v="Remote"/>
    <x v="1"/>
    <s v="3-6 yrs"/>
    <n v="6"/>
    <s v="Bachelor"/>
    <n v="0"/>
    <n v="0"/>
    <n v="1"/>
    <n v="0"/>
    <n v="1"/>
    <n v="2"/>
    <n v="96627"/>
    <s v="Medium"/>
    <n v="1"/>
    <n v="2023"/>
    <s v="Medium"/>
    <n v="5"/>
  </r>
  <r>
    <n v="436"/>
    <x v="3"/>
    <x v="0"/>
    <s v="Medium"/>
    <s v="Finance"/>
    <x v="6"/>
    <x v="1"/>
    <s v="Onsite/Hybrid"/>
    <x v="2"/>
    <s v="0-2 yrs"/>
    <n v="0"/>
    <s v="Master"/>
    <n v="0"/>
    <n v="0"/>
    <n v="1"/>
    <n v="1"/>
    <n v="0"/>
    <n v="2"/>
    <n v="80622"/>
    <s v="Medium"/>
    <n v="5"/>
    <n v="2022"/>
    <s v="High"/>
    <n v="2"/>
  </r>
  <r>
    <n v="437"/>
    <x v="3"/>
    <x v="0"/>
    <s v="MNC"/>
    <s v="Retail"/>
    <x v="6"/>
    <x v="0"/>
    <s v="Remote"/>
    <x v="2"/>
    <s v="0-2 yrs"/>
    <n v="2"/>
    <s v="Bachelor"/>
    <n v="1"/>
    <n v="0"/>
    <n v="1"/>
    <n v="0"/>
    <n v="0"/>
    <n v="2"/>
    <n v="84603"/>
    <s v="Medium"/>
    <n v="11"/>
    <n v="2021"/>
    <s v="Low"/>
    <n v="1"/>
  </r>
  <r>
    <n v="438"/>
    <x v="3"/>
    <x v="0"/>
    <s v="MNC"/>
    <s v="Healthcare"/>
    <x v="0"/>
    <x v="2"/>
    <s v="Onsite/Hybrid"/>
    <x v="0"/>
    <s v="7+ yrs"/>
    <n v="10"/>
    <s v="PhD"/>
    <n v="1"/>
    <n v="1"/>
    <n v="0"/>
    <n v="0"/>
    <n v="0"/>
    <n v="2"/>
    <n v="119576"/>
    <s v="Medium"/>
    <n v="2"/>
    <n v="2023"/>
    <s v="Medium"/>
    <n v="3"/>
  </r>
  <r>
    <n v="439"/>
    <x v="1"/>
    <x v="1"/>
    <s v="Medium"/>
    <s v="Finance"/>
    <x v="0"/>
    <x v="0"/>
    <s v="Remote"/>
    <x v="1"/>
    <s v="3-6 yrs"/>
    <n v="3"/>
    <s v="Bachelor"/>
    <n v="1"/>
    <n v="1"/>
    <n v="0"/>
    <n v="1"/>
    <n v="0"/>
    <n v="3"/>
    <n v="126001"/>
    <s v="High"/>
    <n v="10"/>
    <n v="2025"/>
    <s v="High"/>
    <n v="7"/>
  </r>
  <r>
    <n v="440"/>
    <x v="3"/>
    <x v="0"/>
    <s v="MNC"/>
    <s v="Healthcare"/>
    <x v="2"/>
    <x v="0"/>
    <s v="Remote"/>
    <x v="2"/>
    <s v="0-2 yrs"/>
    <n v="0"/>
    <s v="PhD"/>
    <n v="1"/>
    <n v="0"/>
    <n v="1"/>
    <n v="0"/>
    <n v="0"/>
    <n v="2"/>
    <n v="86297"/>
    <s v="Medium"/>
    <n v="4"/>
    <n v="2020"/>
    <s v="High"/>
    <n v="9"/>
  </r>
  <r>
    <n v="441"/>
    <x v="0"/>
    <x v="0"/>
    <s v="Startup"/>
    <s v="Technology"/>
    <x v="0"/>
    <x v="2"/>
    <s v="Onsite/Hybrid"/>
    <x v="2"/>
    <s v="0-2 yrs"/>
    <n v="1"/>
    <s v="PhD"/>
    <n v="0"/>
    <n v="1"/>
    <n v="0"/>
    <n v="0"/>
    <n v="1"/>
    <n v="2"/>
    <n v="55066"/>
    <s v="Low"/>
    <n v="9"/>
    <n v="2025"/>
    <s v="High"/>
    <n v="9"/>
  </r>
  <r>
    <n v="442"/>
    <x v="2"/>
    <x v="2"/>
    <s v="Enterprise"/>
    <s v="Retail"/>
    <x v="0"/>
    <x v="0"/>
    <s v="Remote"/>
    <x v="1"/>
    <s v="3-6 yrs"/>
    <n v="6"/>
    <s v="Bachelor"/>
    <n v="1"/>
    <n v="0"/>
    <n v="1"/>
    <n v="0"/>
    <n v="1"/>
    <n v="3"/>
    <n v="103264"/>
    <s v="Medium"/>
    <n v="4"/>
    <n v="2026"/>
    <s v="High"/>
    <n v="8"/>
  </r>
  <r>
    <n v="443"/>
    <x v="1"/>
    <x v="1"/>
    <s v="Medium"/>
    <s v="Technology"/>
    <x v="5"/>
    <x v="2"/>
    <s v="Onsite/Hybrid"/>
    <x v="0"/>
    <s v="7+ yrs"/>
    <n v="14"/>
    <s v="Bachelor"/>
    <n v="0"/>
    <n v="1"/>
    <n v="1"/>
    <n v="0"/>
    <n v="0"/>
    <n v="2"/>
    <n v="150734"/>
    <s v="High"/>
    <n v="9"/>
    <n v="2026"/>
    <s v="High"/>
    <n v="7"/>
  </r>
  <r>
    <n v="444"/>
    <x v="1"/>
    <x v="1"/>
    <s v="MNC"/>
    <s v="Technology"/>
    <x v="5"/>
    <x v="0"/>
    <s v="Remote"/>
    <x v="2"/>
    <s v="0-2 yrs"/>
    <n v="0"/>
    <s v="Master"/>
    <n v="0"/>
    <n v="1"/>
    <n v="0"/>
    <n v="1"/>
    <n v="1"/>
    <n v="3"/>
    <n v="131605"/>
    <s v="High"/>
    <n v="3"/>
    <n v="2021"/>
    <s v="High"/>
    <n v="7"/>
  </r>
  <r>
    <n v="445"/>
    <x v="0"/>
    <x v="0"/>
    <s v="Medium"/>
    <s v="Retail"/>
    <x v="1"/>
    <x v="0"/>
    <s v="Remote"/>
    <x v="0"/>
    <s v="7+ yrs"/>
    <n v="11"/>
    <s v="Master"/>
    <n v="1"/>
    <n v="0"/>
    <n v="1"/>
    <n v="0"/>
    <n v="1"/>
    <n v="3"/>
    <n v="123432"/>
    <s v="High"/>
    <n v="4"/>
    <n v="2026"/>
    <s v="High"/>
    <n v="8"/>
  </r>
  <r>
    <n v="446"/>
    <x v="3"/>
    <x v="0"/>
    <s v="MNC"/>
    <s v="Retail"/>
    <x v="5"/>
    <x v="1"/>
    <s v="Onsite/Hybrid"/>
    <x v="2"/>
    <s v="0-2 yrs"/>
    <n v="2"/>
    <s v="PhD"/>
    <n v="1"/>
    <n v="0"/>
    <n v="1"/>
    <n v="0"/>
    <n v="0"/>
    <n v="2"/>
    <n v="81167"/>
    <s v="Medium"/>
    <n v="6"/>
    <n v="2022"/>
    <s v="High"/>
    <n v="9"/>
  </r>
  <r>
    <n v="447"/>
    <x v="1"/>
    <x v="1"/>
    <s v="MNC"/>
    <s v="Technology"/>
    <x v="3"/>
    <x v="1"/>
    <s v="Onsite/Hybrid"/>
    <x v="2"/>
    <s v="0-2 yrs"/>
    <n v="1"/>
    <s v="PhD"/>
    <n v="0"/>
    <n v="0"/>
    <n v="0"/>
    <n v="1"/>
    <n v="1"/>
    <n v="2"/>
    <n v="133992"/>
    <s v="High"/>
    <n v="6"/>
    <n v="2021"/>
    <s v="Medium"/>
    <n v="4"/>
  </r>
  <r>
    <n v="448"/>
    <x v="4"/>
    <x v="0"/>
    <s v="Startup"/>
    <s v="Education"/>
    <x v="4"/>
    <x v="2"/>
    <s v="Onsite/Hybrid"/>
    <x v="2"/>
    <s v="0-2 yrs"/>
    <n v="1"/>
    <s v="Master"/>
    <n v="0"/>
    <n v="1"/>
    <n v="0"/>
    <n v="0"/>
    <n v="1"/>
    <n v="2"/>
    <n v="64499"/>
    <s v="Low"/>
    <n v="3"/>
    <n v="2022"/>
    <s v="Low"/>
    <n v="2"/>
  </r>
  <r>
    <n v="449"/>
    <x v="4"/>
    <x v="0"/>
    <s v="Startup"/>
    <s v="Education"/>
    <x v="3"/>
    <x v="1"/>
    <s v="Onsite/Hybrid"/>
    <x v="2"/>
    <s v="0-2 yrs"/>
    <n v="2"/>
    <s v="Master"/>
    <n v="0"/>
    <n v="1"/>
    <n v="0"/>
    <n v="1"/>
    <n v="0"/>
    <n v="2"/>
    <n v="63183"/>
    <s v="Low"/>
    <n v="6"/>
    <n v="2022"/>
    <s v="Low"/>
    <n v="4"/>
  </r>
  <r>
    <n v="450"/>
    <x v="3"/>
    <x v="0"/>
    <s v="Startup"/>
    <s v="Finance"/>
    <x v="0"/>
    <x v="2"/>
    <s v="Onsite/Hybrid"/>
    <x v="1"/>
    <s v="3-6 yrs"/>
    <n v="6"/>
    <s v="PhD"/>
    <n v="0"/>
    <n v="1"/>
    <n v="0"/>
    <n v="1"/>
    <n v="0"/>
    <n v="2"/>
    <n v="86754"/>
    <s v="Medium"/>
    <n v="6"/>
    <n v="2026"/>
    <s v="Medium"/>
    <n v="1"/>
  </r>
  <r>
    <n v="451"/>
    <x v="5"/>
    <x v="1"/>
    <s v="Enterprise"/>
    <s v="Finance"/>
    <x v="3"/>
    <x v="2"/>
    <s v="Onsite/Hybrid"/>
    <x v="1"/>
    <s v="3-6 yrs"/>
    <n v="3"/>
    <s v="Bachelor"/>
    <n v="1"/>
    <n v="0"/>
    <n v="1"/>
    <n v="0"/>
    <n v="0"/>
    <n v="2"/>
    <n v="126412"/>
    <s v="High"/>
    <n v="3"/>
    <n v="2023"/>
    <s v="Low"/>
    <n v="1"/>
  </r>
  <r>
    <n v="452"/>
    <x v="4"/>
    <x v="0"/>
    <s v="Enterprise"/>
    <s v="Technology"/>
    <x v="1"/>
    <x v="2"/>
    <s v="Onsite/Hybrid"/>
    <x v="2"/>
    <s v="0-2 yrs"/>
    <n v="1"/>
    <s v="Bachelor"/>
    <n v="0"/>
    <n v="0"/>
    <n v="1"/>
    <n v="1"/>
    <n v="1"/>
    <n v="3"/>
    <n v="90969"/>
    <s v="Medium"/>
    <n v="2"/>
    <n v="2025"/>
    <s v="High"/>
    <n v="7"/>
  </r>
  <r>
    <n v="453"/>
    <x v="4"/>
    <x v="0"/>
    <s v="Medium"/>
    <s v="Education"/>
    <x v="3"/>
    <x v="2"/>
    <s v="Onsite/Hybrid"/>
    <x v="1"/>
    <s v="3-6 yrs"/>
    <n v="3"/>
    <s v="PhD"/>
    <n v="0"/>
    <n v="0"/>
    <n v="1"/>
    <n v="0"/>
    <n v="0"/>
    <n v="1"/>
    <n v="93033"/>
    <s v="Medium"/>
    <n v="8"/>
    <n v="2024"/>
    <s v="High"/>
    <n v="9"/>
  </r>
  <r>
    <n v="454"/>
    <x v="4"/>
    <x v="0"/>
    <s v="MNC"/>
    <s v="Finance"/>
    <x v="0"/>
    <x v="0"/>
    <s v="Remote"/>
    <x v="1"/>
    <s v="3-6 yrs"/>
    <n v="4"/>
    <s v="Master"/>
    <n v="1"/>
    <n v="1"/>
    <n v="0"/>
    <n v="0"/>
    <n v="1"/>
    <n v="3"/>
    <n v="101990"/>
    <s v="Medium"/>
    <n v="7"/>
    <n v="2026"/>
    <s v="Medium"/>
    <n v="2"/>
  </r>
  <r>
    <n v="455"/>
    <x v="2"/>
    <x v="2"/>
    <s v="Startup"/>
    <s v="Education"/>
    <x v="1"/>
    <x v="2"/>
    <s v="Onsite/Hybrid"/>
    <x v="1"/>
    <s v="3-6 yrs"/>
    <n v="4"/>
    <s v="Master"/>
    <n v="0"/>
    <n v="1"/>
    <n v="0"/>
    <n v="1"/>
    <n v="1"/>
    <n v="3"/>
    <n v="97644"/>
    <s v="Medium"/>
    <n v="5"/>
    <n v="2025"/>
    <s v="Low"/>
    <n v="4"/>
  </r>
  <r>
    <n v="456"/>
    <x v="0"/>
    <x v="0"/>
    <s v="Startup"/>
    <s v="Healthcare"/>
    <x v="6"/>
    <x v="0"/>
    <s v="Remote"/>
    <x v="0"/>
    <s v="7+ yrs"/>
    <n v="15"/>
    <s v="Bachelor"/>
    <n v="0"/>
    <n v="1"/>
    <n v="1"/>
    <n v="0"/>
    <n v="0"/>
    <n v="2"/>
    <n v="119053"/>
    <s v="Medium"/>
    <n v="6"/>
    <n v="2020"/>
    <s v="Medium"/>
    <n v="2"/>
  </r>
  <r>
    <n v="457"/>
    <x v="3"/>
    <x v="0"/>
    <s v="Startup"/>
    <s v="E-commerce"/>
    <x v="2"/>
    <x v="2"/>
    <s v="Onsite/Hybrid"/>
    <x v="2"/>
    <s v="0-2 yrs"/>
    <n v="2"/>
    <s v="Bachelor"/>
    <n v="0"/>
    <n v="0"/>
    <n v="1"/>
    <n v="0"/>
    <n v="1"/>
    <n v="2"/>
    <n v="78042"/>
    <s v="Medium"/>
    <n v="4"/>
    <n v="2025"/>
    <s v="High"/>
    <n v="9"/>
  </r>
  <r>
    <n v="458"/>
    <x v="4"/>
    <x v="0"/>
    <s v="Medium"/>
    <s v="Healthcare"/>
    <x v="5"/>
    <x v="0"/>
    <s v="Remote"/>
    <x v="1"/>
    <s v="3-6 yrs"/>
    <n v="6"/>
    <s v="PhD"/>
    <n v="0"/>
    <n v="1"/>
    <n v="0"/>
    <n v="0"/>
    <n v="0"/>
    <n v="1"/>
    <n v="70512"/>
    <s v="Medium"/>
    <n v="8"/>
    <n v="2023"/>
    <s v="Medium"/>
    <n v="1"/>
  </r>
  <r>
    <n v="459"/>
    <x v="5"/>
    <x v="1"/>
    <s v="Startup"/>
    <s v="Healthcare"/>
    <x v="3"/>
    <x v="2"/>
    <s v="Onsite/Hybrid"/>
    <x v="0"/>
    <s v="7+ yrs"/>
    <n v="15"/>
    <s v="Bachelor"/>
    <n v="1"/>
    <n v="0"/>
    <n v="0"/>
    <n v="1"/>
    <n v="1"/>
    <n v="3"/>
    <n v="162365"/>
    <s v="High"/>
    <n v="2"/>
    <n v="2026"/>
    <s v="Medium"/>
    <n v="6"/>
  </r>
  <r>
    <n v="460"/>
    <x v="1"/>
    <x v="1"/>
    <s v="Medium"/>
    <s v="Finance"/>
    <x v="0"/>
    <x v="1"/>
    <s v="Onsite/Hybrid"/>
    <x v="1"/>
    <s v="3-6 yrs"/>
    <n v="6"/>
    <s v="Bachelor"/>
    <n v="0"/>
    <n v="0"/>
    <n v="0"/>
    <n v="0"/>
    <n v="1"/>
    <n v="1"/>
    <n v="126801"/>
    <s v="High"/>
    <n v="7"/>
    <n v="2025"/>
    <s v="Low"/>
    <n v="1"/>
  </r>
  <r>
    <n v="461"/>
    <x v="0"/>
    <x v="0"/>
    <s v="Medium"/>
    <s v="Healthcare"/>
    <x v="6"/>
    <x v="1"/>
    <s v="Onsite/Hybrid"/>
    <x v="0"/>
    <s v="7+ yrs"/>
    <n v="15"/>
    <s v="PhD"/>
    <n v="1"/>
    <n v="1"/>
    <n v="0"/>
    <n v="1"/>
    <n v="1"/>
    <n v="4"/>
    <n v="120192"/>
    <s v="High"/>
    <n v="4"/>
    <n v="2025"/>
    <s v="Low"/>
    <n v="6"/>
  </r>
  <r>
    <n v="462"/>
    <x v="3"/>
    <x v="0"/>
    <s v="MNC"/>
    <s v="Healthcare"/>
    <x v="3"/>
    <x v="0"/>
    <s v="Remote"/>
    <x v="2"/>
    <s v="0-2 yrs"/>
    <n v="2"/>
    <s v="Master"/>
    <n v="0"/>
    <n v="0"/>
    <n v="0"/>
    <n v="1"/>
    <n v="1"/>
    <n v="2"/>
    <n v="93199"/>
    <s v="Medium"/>
    <n v="4"/>
    <n v="2022"/>
    <s v="Medium"/>
    <n v="3"/>
  </r>
  <r>
    <n v="463"/>
    <x v="4"/>
    <x v="0"/>
    <s v="MNC"/>
    <s v="Finance"/>
    <x v="1"/>
    <x v="0"/>
    <s v="Remote"/>
    <x v="2"/>
    <s v="0-2 yrs"/>
    <n v="1"/>
    <s v="PhD"/>
    <n v="0"/>
    <n v="1"/>
    <n v="0"/>
    <n v="0"/>
    <n v="0"/>
    <n v="1"/>
    <n v="71429"/>
    <s v="Medium"/>
    <n v="6"/>
    <n v="2022"/>
    <s v="Low"/>
    <n v="3"/>
  </r>
  <r>
    <n v="464"/>
    <x v="5"/>
    <x v="1"/>
    <s v="Medium"/>
    <s v="E-commerce"/>
    <x v="3"/>
    <x v="0"/>
    <s v="Remote"/>
    <x v="1"/>
    <s v="3-6 yrs"/>
    <n v="6"/>
    <s v="Master"/>
    <n v="0"/>
    <n v="1"/>
    <n v="1"/>
    <n v="1"/>
    <n v="0"/>
    <n v="3"/>
    <n v="141317"/>
    <s v="High"/>
    <n v="7"/>
    <n v="2020"/>
    <s v="High"/>
    <n v="1"/>
  </r>
  <r>
    <n v="465"/>
    <x v="4"/>
    <x v="0"/>
    <s v="MNC"/>
    <s v="Education"/>
    <x v="3"/>
    <x v="2"/>
    <s v="Onsite/Hybrid"/>
    <x v="0"/>
    <s v="7+ yrs"/>
    <n v="7"/>
    <s v="Bachelor"/>
    <n v="1"/>
    <n v="0"/>
    <n v="1"/>
    <n v="0"/>
    <n v="0"/>
    <n v="2"/>
    <n v="136996"/>
    <s v="High"/>
    <n v="6"/>
    <n v="2024"/>
    <s v="Medium"/>
    <n v="4"/>
  </r>
  <r>
    <n v="466"/>
    <x v="3"/>
    <x v="0"/>
    <s v="Enterprise"/>
    <s v="Finance"/>
    <x v="3"/>
    <x v="0"/>
    <s v="Remote"/>
    <x v="2"/>
    <s v="0-2 yrs"/>
    <n v="1"/>
    <s v="PhD"/>
    <n v="1"/>
    <n v="1"/>
    <n v="1"/>
    <n v="1"/>
    <n v="1"/>
    <n v="5"/>
    <n v="85585"/>
    <s v="Medium"/>
    <n v="11"/>
    <n v="2020"/>
    <s v="High"/>
    <n v="1"/>
  </r>
  <r>
    <n v="467"/>
    <x v="3"/>
    <x v="0"/>
    <s v="Enterprise"/>
    <s v="Technology"/>
    <x v="0"/>
    <x v="2"/>
    <s v="Onsite/Hybrid"/>
    <x v="0"/>
    <s v="7+ yrs"/>
    <n v="10"/>
    <s v="Master"/>
    <n v="0"/>
    <n v="1"/>
    <n v="1"/>
    <n v="1"/>
    <n v="1"/>
    <n v="4"/>
    <n v="139703"/>
    <s v="High"/>
    <n v="3"/>
    <n v="2021"/>
    <s v="High"/>
    <n v="7"/>
  </r>
  <r>
    <n v="468"/>
    <x v="1"/>
    <x v="1"/>
    <s v="Medium"/>
    <s v="E-commerce"/>
    <x v="4"/>
    <x v="0"/>
    <s v="Remote"/>
    <x v="1"/>
    <s v="3-6 yrs"/>
    <n v="5"/>
    <s v="Master"/>
    <n v="1"/>
    <n v="0"/>
    <n v="1"/>
    <n v="0"/>
    <n v="0"/>
    <n v="2"/>
    <n v="133081"/>
    <s v="High"/>
    <n v="6"/>
    <n v="2024"/>
    <s v="Medium"/>
    <n v="6"/>
  </r>
  <r>
    <n v="469"/>
    <x v="3"/>
    <x v="0"/>
    <s v="Enterprise"/>
    <s v="Healthcare"/>
    <x v="0"/>
    <x v="2"/>
    <s v="Onsite/Hybrid"/>
    <x v="0"/>
    <s v="7+ yrs"/>
    <n v="11"/>
    <s v="PhD"/>
    <n v="0"/>
    <n v="0"/>
    <n v="1"/>
    <n v="0"/>
    <n v="0"/>
    <n v="1"/>
    <n v="113140"/>
    <s v="Medium"/>
    <n v="2"/>
    <n v="2026"/>
    <s v="High"/>
    <n v="9"/>
  </r>
  <r>
    <n v="470"/>
    <x v="1"/>
    <x v="1"/>
    <s v="Startup"/>
    <s v="Education"/>
    <x v="5"/>
    <x v="1"/>
    <s v="Onsite/Hybrid"/>
    <x v="2"/>
    <s v="0-2 yrs"/>
    <n v="0"/>
    <s v="Master"/>
    <n v="0"/>
    <n v="0"/>
    <n v="0"/>
    <n v="0"/>
    <n v="1"/>
    <n v="1"/>
    <n v="97728"/>
    <s v="Medium"/>
    <n v="7"/>
    <n v="2026"/>
    <s v="Low"/>
    <n v="1"/>
  </r>
  <r>
    <n v="471"/>
    <x v="0"/>
    <x v="0"/>
    <s v="Medium"/>
    <s v="Healthcare"/>
    <x v="3"/>
    <x v="2"/>
    <s v="Onsite/Hybrid"/>
    <x v="2"/>
    <s v="0-2 yrs"/>
    <n v="2"/>
    <s v="Bachelor"/>
    <n v="1"/>
    <n v="1"/>
    <n v="1"/>
    <n v="1"/>
    <n v="0"/>
    <n v="4"/>
    <n v="78161"/>
    <s v="Medium"/>
    <n v="2"/>
    <n v="2025"/>
    <s v="High"/>
    <n v="7"/>
  </r>
  <r>
    <n v="472"/>
    <x v="5"/>
    <x v="1"/>
    <s v="Startup"/>
    <s v="Education"/>
    <x v="2"/>
    <x v="0"/>
    <s v="Remote"/>
    <x v="2"/>
    <s v="0-2 yrs"/>
    <n v="1"/>
    <s v="Master"/>
    <n v="0"/>
    <n v="0"/>
    <n v="1"/>
    <n v="0"/>
    <n v="1"/>
    <n v="2"/>
    <n v="118911"/>
    <s v="Medium"/>
    <n v="9"/>
    <n v="2026"/>
    <s v="High"/>
    <n v="8"/>
  </r>
  <r>
    <n v="473"/>
    <x v="4"/>
    <x v="0"/>
    <s v="Enterprise"/>
    <s v="Technology"/>
    <x v="4"/>
    <x v="1"/>
    <s v="Onsite/Hybrid"/>
    <x v="0"/>
    <s v="7+ yrs"/>
    <n v="9"/>
    <s v="Master"/>
    <n v="1"/>
    <n v="0"/>
    <n v="1"/>
    <n v="1"/>
    <n v="0"/>
    <n v="3"/>
    <n v="132382"/>
    <s v="High"/>
    <n v="12"/>
    <n v="2025"/>
    <s v="High"/>
    <n v="9"/>
  </r>
  <r>
    <n v="474"/>
    <x v="1"/>
    <x v="1"/>
    <s v="Startup"/>
    <s v="Retail"/>
    <x v="6"/>
    <x v="0"/>
    <s v="Remote"/>
    <x v="2"/>
    <s v="0-2 yrs"/>
    <n v="2"/>
    <s v="PhD"/>
    <n v="1"/>
    <n v="0"/>
    <n v="0"/>
    <n v="1"/>
    <n v="1"/>
    <n v="3"/>
    <n v="114704"/>
    <s v="Medium"/>
    <n v="1"/>
    <n v="2024"/>
    <s v="High"/>
    <n v="8"/>
  </r>
  <r>
    <n v="475"/>
    <x v="3"/>
    <x v="0"/>
    <s v="Medium"/>
    <s v="Finance"/>
    <x v="2"/>
    <x v="1"/>
    <s v="Onsite/Hybrid"/>
    <x v="2"/>
    <s v="0-2 yrs"/>
    <n v="2"/>
    <s v="Bachelor"/>
    <n v="0"/>
    <n v="1"/>
    <n v="1"/>
    <n v="1"/>
    <n v="1"/>
    <n v="4"/>
    <n v="87708"/>
    <s v="Medium"/>
    <n v="2"/>
    <n v="2026"/>
    <s v="High"/>
    <n v="5"/>
  </r>
  <r>
    <n v="476"/>
    <x v="2"/>
    <x v="2"/>
    <s v="MNC"/>
    <s v="Healthcare"/>
    <x v="0"/>
    <x v="0"/>
    <s v="Remote"/>
    <x v="1"/>
    <s v="3-6 yrs"/>
    <n v="3"/>
    <s v="Master"/>
    <n v="0"/>
    <n v="0"/>
    <n v="1"/>
    <n v="0"/>
    <n v="0"/>
    <n v="1"/>
    <n v="105156"/>
    <s v="Medium"/>
    <n v="4"/>
    <n v="2021"/>
    <s v="Low"/>
    <n v="1"/>
  </r>
  <r>
    <n v="477"/>
    <x v="0"/>
    <x v="0"/>
    <s v="MNC"/>
    <s v="Retail"/>
    <x v="2"/>
    <x v="0"/>
    <s v="Remote"/>
    <x v="2"/>
    <s v="0-2 yrs"/>
    <n v="2"/>
    <s v="PhD"/>
    <n v="0"/>
    <n v="1"/>
    <n v="0"/>
    <n v="0"/>
    <n v="0"/>
    <n v="1"/>
    <n v="74369"/>
    <s v="Medium"/>
    <n v="10"/>
    <n v="2025"/>
    <s v="Medium"/>
    <n v="4"/>
  </r>
  <r>
    <n v="478"/>
    <x v="5"/>
    <x v="1"/>
    <s v="Startup"/>
    <s v="Healthcare"/>
    <x v="0"/>
    <x v="2"/>
    <s v="Onsite/Hybrid"/>
    <x v="1"/>
    <s v="3-6 yrs"/>
    <n v="6"/>
    <s v="Bachelor"/>
    <n v="0"/>
    <n v="0"/>
    <n v="1"/>
    <n v="0"/>
    <n v="1"/>
    <n v="2"/>
    <n v="138767"/>
    <s v="High"/>
    <n v="3"/>
    <n v="2022"/>
    <s v="Medium"/>
    <n v="1"/>
  </r>
  <r>
    <n v="479"/>
    <x v="3"/>
    <x v="0"/>
    <s v="Enterprise"/>
    <s v="Healthcare"/>
    <x v="3"/>
    <x v="0"/>
    <s v="Remote"/>
    <x v="1"/>
    <s v="3-6 yrs"/>
    <n v="5"/>
    <s v="PhD"/>
    <n v="1"/>
    <n v="1"/>
    <n v="1"/>
    <n v="1"/>
    <n v="0"/>
    <n v="4"/>
    <n v="109344"/>
    <s v="Medium"/>
    <n v="1"/>
    <n v="2020"/>
    <s v="High"/>
    <n v="6"/>
  </r>
  <r>
    <n v="480"/>
    <x v="1"/>
    <x v="1"/>
    <s v="Medium"/>
    <s v="Healthcare"/>
    <x v="0"/>
    <x v="2"/>
    <s v="Onsite/Hybrid"/>
    <x v="1"/>
    <s v="3-6 yrs"/>
    <n v="5"/>
    <s v="PhD"/>
    <n v="1"/>
    <n v="0"/>
    <n v="1"/>
    <n v="1"/>
    <n v="1"/>
    <n v="4"/>
    <n v="157328"/>
    <s v="High"/>
    <n v="10"/>
    <n v="2020"/>
    <s v="High"/>
    <n v="7"/>
  </r>
  <r>
    <n v="481"/>
    <x v="2"/>
    <x v="2"/>
    <s v="MNC"/>
    <s v="Retail"/>
    <x v="2"/>
    <x v="0"/>
    <s v="Remote"/>
    <x v="1"/>
    <s v="3-6 yrs"/>
    <n v="5"/>
    <s v="PhD"/>
    <n v="1"/>
    <n v="1"/>
    <n v="1"/>
    <n v="0"/>
    <n v="1"/>
    <n v="4"/>
    <n v="118661"/>
    <s v="Medium"/>
    <n v="8"/>
    <n v="2025"/>
    <s v="Low"/>
    <n v="1"/>
  </r>
  <r>
    <n v="482"/>
    <x v="1"/>
    <x v="1"/>
    <s v="MNC"/>
    <s v="Healthcare"/>
    <x v="0"/>
    <x v="1"/>
    <s v="Onsite/Hybrid"/>
    <x v="1"/>
    <s v="3-6 yrs"/>
    <n v="3"/>
    <s v="Bachelor"/>
    <n v="0"/>
    <n v="0"/>
    <n v="0"/>
    <n v="0"/>
    <n v="1"/>
    <n v="1"/>
    <n v="141299"/>
    <s v="High"/>
    <n v="11"/>
    <n v="2025"/>
    <s v="Low"/>
    <n v="2"/>
  </r>
  <r>
    <n v="483"/>
    <x v="0"/>
    <x v="0"/>
    <s v="Enterprise"/>
    <s v="Technology"/>
    <x v="6"/>
    <x v="1"/>
    <s v="Onsite/Hybrid"/>
    <x v="0"/>
    <s v="7+ yrs"/>
    <n v="9"/>
    <s v="Master"/>
    <n v="0"/>
    <n v="1"/>
    <n v="1"/>
    <n v="0"/>
    <n v="1"/>
    <n v="3"/>
    <n v="120277"/>
    <s v="High"/>
    <n v="2"/>
    <n v="2023"/>
    <s v="Medium"/>
    <n v="4"/>
  </r>
  <r>
    <n v="484"/>
    <x v="5"/>
    <x v="1"/>
    <s v="Enterprise"/>
    <s v="Education"/>
    <x v="1"/>
    <x v="0"/>
    <s v="Remote"/>
    <x v="0"/>
    <s v="7+ yrs"/>
    <n v="8"/>
    <s v="PhD"/>
    <n v="1"/>
    <n v="1"/>
    <n v="0"/>
    <n v="0"/>
    <n v="0"/>
    <n v="2"/>
    <n v="135815"/>
    <s v="High"/>
    <n v="7"/>
    <n v="2022"/>
    <s v="Low"/>
    <n v="5"/>
  </r>
  <r>
    <n v="485"/>
    <x v="2"/>
    <x v="2"/>
    <s v="Enterprise"/>
    <s v="Retail"/>
    <x v="6"/>
    <x v="0"/>
    <s v="Remote"/>
    <x v="0"/>
    <s v="7+ yrs"/>
    <n v="14"/>
    <s v="Bachelor"/>
    <n v="0"/>
    <n v="0"/>
    <n v="0"/>
    <n v="0"/>
    <n v="1"/>
    <n v="1"/>
    <n v="109500"/>
    <s v="Medium"/>
    <n v="8"/>
    <n v="2024"/>
    <s v="Low"/>
    <n v="1"/>
  </r>
  <r>
    <n v="486"/>
    <x v="3"/>
    <x v="0"/>
    <s v="Enterprise"/>
    <s v="Education"/>
    <x v="6"/>
    <x v="0"/>
    <s v="Remote"/>
    <x v="0"/>
    <s v="7+ yrs"/>
    <n v="13"/>
    <s v="PhD"/>
    <n v="0"/>
    <n v="1"/>
    <n v="1"/>
    <n v="1"/>
    <n v="1"/>
    <n v="4"/>
    <n v="138309"/>
    <s v="High"/>
    <n v="2"/>
    <n v="2020"/>
    <s v="High"/>
    <n v="7"/>
  </r>
  <r>
    <n v="487"/>
    <x v="1"/>
    <x v="1"/>
    <s v="Medium"/>
    <s v="Finance"/>
    <x v="4"/>
    <x v="2"/>
    <s v="Onsite/Hybrid"/>
    <x v="1"/>
    <s v="3-6 yrs"/>
    <n v="5"/>
    <s v="PhD"/>
    <n v="0"/>
    <n v="1"/>
    <n v="0"/>
    <n v="1"/>
    <n v="1"/>
    <n v="3"/>
    <n v="140204"/>
    <s v="High"/>
    <n v="6"/>
    <n v="2020"/>
    <s v="Low"/>
    <n v="2"/>
  </r>
  <r>
    <n v="488"/>
    <x v="5"/>
    <x v="1"/>
    <s v="Medium"/>
    <s v="E-commerce"/>
    <x v="3"/>
    <x v="1"/>
    <s v="Onsite/Hybrid"/>
    <x v="2"/>
    <s v="0-2 yrs"/>
    <n v="0"/>
    <s v="Master"/>
    <n v="1"/>
    <n v="1"/>
    <n v="0"/>
    <n v="0"/>
    <n v="0"/>
    <n v="2"/>
    <n v="91795"/>
    <s v="Medium"/>
    <n v="9"/>
    <n v="2021"/>
    <s v="High"/>
    <n v="9"/>
  </r>
  <r>
    <n v="489"/>
    <x v="1"/>
    <x v="1"/>
    <s v="Enterprise"/>
    <s v="Technology"/>
    <x v="0"/>
    <x v="1"/>
    <s v="Onsite/Hybrid"/>
    <x v="2"/>
    <s v="0-2 yrs"/>
    <n v="1"/>
    <s v="Bachelor"/>
    <n v="1"/>
    <n v="0"/>
    <n v="1"/>
    <n v="1"/>
    <n v="1"/>
    <n v="4"/>
    <n v="132124"/>
    <s v="High"/>
    <n v="6"/>
    <n v="2024"/>
    <s v="High"/>
    <n v="2"/>
  </r>
  <r>
    <n v="490"/>
    <x v="5"/>
    <x v="1"/>
    <s v="Medium"/>
    <s v="Education"/>
    <x v="5"/>
    <x v="2"/>
    <s v="Onsite/Hybrid"/>
    <x v="0"/>
    <s v="7+ yrs"/>
    <n v="13"/>
    <s v="Bachelor"/>
    <n v="1"/>
    <n v="1"/>
    <n v="1"/>
    <n v="1"/>
    <n v="0"/>
    <n v="4"/>
    <n v="167603"/>
    <s v="High"/>
    <n v="10"/>
    <n v="2026"/>
    <s v="High"/>
    <n v="6"/>
  </r>
  <r>
    <n v="491"/>
    <x v="4"/>
    <x v="0"/>
    <s v="Medium"/>
    <s v="Education"/>
    <x v="4"/>
    <x v="2"/>
    <s v="Onsite/Hybrid"/>
    <x v="1"/>
    <s v="3-6 yrs"/>
    <n v="5"/>
    <s v="Master"/>
    <n v="0"/>
    <n v="1"/>
    <n v="1"/>
    <n v="1"/>
    <n v="0"/>
    <n v="3"/>
    <n v="100069"/>
    <s v="Medium"/>
    <n v="5"/>
    <n v="2020"/>
    <s v="High"/>
    <n v="8"/>
  </r>
  <r>
    <n v="492"/>
    <x v="4"/>
    <x v="0"/>
    <s v="Enterprise"/>
    <s v="Finance"/>
    <x v="3"/>
    <x v="1"/>
    <s v="Onsite/Hybrid"/>
    <x v="2"/>
    <s v="0-2 yrs"/>
    <n v="1"/>
    <s v="Master"/>
    <n v="1"/>
    <n v="1"/>
    <n v="0"/>
    <n v="1"/>
    <n v="1"/>
    <n v="4"/>
    <n v="74938"/>
    <s v="Medium"/>
    <n v="7"/>
    <n v="2021"/>
    <s v="High"/>
    <n v="9"/>
  </r>
  <r>
    <n v="493"/>
    <x v="3"/>
    <x v="0"/>
    <s v="MNC"/>
    <s v="Education"/>
    <x v="5"/>
    <x v="0"/>
    <s v="Remote"/>
    <x v="0"/>
    <s v="7+ yrs"/>
    <n v="12"/>
    <s v="PhD"/>
    <n v="0"/>
    <n v="0"/>
    <n v="1"/>
    <n v="1"/>
    <n v="0"/>
    <n v="2"/>
    <n v="147276"/>
    <s v="High"/>
    <n v="2"/>
    <n v="2023"/>
    <s v="High"/>
    <n v="1"/>
  </r>
  <r>
    <n v="494"/>
    <x v="0"/>
    <x v="0"/>
    <s v="Enterprise"/>
    <s v="Healthcare"/>
    <x v="0"/>
    <x v="1"/>
    <s v="Onsite/Hybrid"/>
    <x v="1"/>
    <s v="3-6 yrs"/>
    <n v="4"/>
    <s v="Master"/>
    <n v="1"/>
    <n v="1"/>
    <n v="0"/>
    <n v="1"/>
    <n v="1"/>
    <n v="4"/>
    <n v="103534"/>
    <s v="Medium"/>
    <n v="4"/>
    <n v="2020"/>
    <s v="Medium"/>
    <n v="5"/>
  </r>
  <r>
    <n v="495"/>
    <x v="0"/>
    <x v="0"/>
    <s v="Medium"/>
    <s v="Healthcare"/>
    <x v="6"/>
    <x v="0"/>
    <s v="Remote"/>
    <x v="0"/>
    <s v="7+ yrs"/>
    <n v="9"/>
    <s v="Bachelor"/>
    <n v="0"/>
    <n v="1"/>
    <n v="1"/>
    <n v="0"/>
    <n v="1"/>
    <n v="3"/>
    <n v="124957"/>
    <s v="High"/>
    <n v="3"/>
    <n v="2021"/>
    <s v="Low"/>
    <n v="5"/>
  </r>
  <r>
    <n v="496"/>
    <x v="0"/>
    <x v="0"/>
    <s v="Medium"/>
    <s v="Finance"/>
    <x v="2"/>
    <x v="1"/>
    <s v="Onsite/Hybrid"/>
    <x v="2"/>
    <s v="0-2 yrs"/>
    <n v="0"/>
    <s v="Bachelor"/>
    <n v="1"/>
    <n v="0"/>
    <n v="1"/>
    <n v="0"/>
    <n v="1"/>
    <n v="3"/>
    <n v="79554"/>
    <s v="Medium"/>
    <n v="3"/>
    <n v="2021"/>
    <s v="Low"/>
    <n v="6"/>
  </r>
  <r>
    <n v="497"/>
    <x v="0"/>
    <x v="0"/>
    <s v="Medium"/>
    <s v="Healthcare"/>
    <x v="5"/>
    <x v="1"/>
    <s v="Onsite/Hybrid"/>
    <x v="0"/>
    <s v="7+ yrs"/>
    <n v="14"/>
    <s v="Master"/>
    <n v="0"/>
    <n v="1"/>
    <n v="1"/>
    <n v="1"/>
    <n v="0"/>
    <n v="3"/>
    <n v="131022"/>
    <s v="High"/>
    <n v="10"/>
    <n v="2021"/>
    <s v="High"/>
    <n v="5"/>
  </r>
  <r>
    <n v="498"/>
    <x v="5"/>
    <x v="1"/>
    <s v="MNC"/>
    <s v="Education"/>
    <x v="2"/>
    <x v="0"/>
    <s v="Remote"/>
    <x v="0"/>
    <s v="7+ yrs"/>
    <n v="7"/>
    <s v="Bachelor"/>
    <n v="0"/>
    <n v="0"/>
    <n v="1"/>
    <n v="1"/>
    <n v="0"/>
    <n v="2"/>
    <n v="190812"/>
    <s v="High"/>
    <n v="2"/>
    <n v="2026"/>
    <s v="High"/>
    <n v="9"/>
  </r>
  <r>
    <n v="499"/>
    <x v="1"/>
    <x v="1"/>
    <s v="MNC"/>
    <s v="Technology"/>
    <x v="3"/>
    <x v="2"/>
    <s v="Onsite/Hybrid"/>
    <x v="0"/>
    <s v="7+ yrs"/>
    <n v="7"/>
    <s v="Bachelor"/>
    <n v="0"/>
    <n v="1"/>
    <n v="0"/>
    <n v="1"/>
    <n v="1"/>
    <n v="3"/>
    <n v="183734"/>
    <s v="High"/>
    <n v="5"/>
    <n v="2024"/>
    <s v="Low"/>
    <n v="5"/>
  </r>
  <r>
    <n v="500"/>
    <x v="2"/>
    <x v="2"/>
    <s v="Startup"/>
    <s v="Retail"/>
    <x v="5"/>
    <x v="0"/>
    <s v="Remote"/>
    <x v="0"/>
    <s v="7+ yrs"/>
    <n v="7"/>
    <s v="PhD"/>
    <n v="0"/>
    <n v="0"/>
    <n v="1"/>
    <n v="1"/>
    <n v="1"/>
    <n v="3"/>
    <n v="143075"/>
    <s v="High"/>
    <n v="10"/>
    <n v="2024"/>
    <s v="High"/>
    <n v="5"/>
  </r>
  <r>
    <n v="501"/>
    <x v="3"/>
    <x v="0"/>
    <s v="MNC"/>
    <s v="Finance"/>
    <x v="2"/>
    <x v="0"/>
    <s v="Remote"/>
    <x v="1"/>
    <s v="3-6 yrs"/>
    <n v="5"/>
    <s v="Master"/>
    <n v="1"/>
    <n v="0"/>
    <n v="0"/>
    <n v="1"/>
    <n v="1"/>
    <n v="3"/>
    <n v="116868"/>
    <s v="Medium"/>
    <n v="7"/>
    <n v="2021"/>
    <s v="Medium"/>
    <n v="2"/>
  </r>
  <r>
    <n v="502"/>
    <x v="2"/>
    <x v="2"/>
    <s v="MNC"/>
    <s v="Healthcare"/>
    <x v="1"/>
    <x v="2"/>
    <s v="Onsite/Hybrid"/>
    <x v="1"/>
    <s v="3-6 yrs"/>
    <n v="4"/>
    <s v="Master"/>
    <n v="0"/>
    <n v="0"/>
    <n v="0"/>
    <n v="1"/>
    <n v="0"/>
    <n v="1"/>
    <n v="108172"/>
    <s v="Medium"/>
    <n v="3"/>
    <n v="2021"/>
    <s v="High"/>
    <n v="8"/>
  </r>
  <r>
    <n v="503"/>
    <x v="0"/>
    <x v="0"/>
    <s v="Startup"/>
    <s v="Education"/>
    <x v="5"/>
    <x v="0"/>
    <s v="Remote"/>
    <x v="2"/>
    <s v="0-2 yrs"/>
    <n v="2"/>
    <s v="PhD"/>
    <n v="0"/>
    <n v="1"/>
    <n v="1"/>
    <n v="1"/>
    <n v="1"/>
    <n v="4"/>
    <n v="93167"/>
    <s v="Medium"/>
    <n v="4"/>
    <n v="2020"/>
    <s v="High"/>
    <n v="2"/>
  </r>
  <r>
    <n v="504"/>
    <x v="5"/>
    <x v="1"/>
    <s v="Medium"/>
    <s v="Technology"/>
    <x v="0"/>
    <x v="2"/>
    <s v="Onsite/Hybrid"/>
    <x v="2"/>
    <s v="0-2 yrs"/>
    <n v="2"/>
    <s v="Bachelor"/>
    <n v="1"/>
    <n v="0"/>
    <n v="0"/>
    <n v="1"/>
    <n v="0"/>
    <n v="2"/>
    <n v="108417"/>
    <s v="Medium"/>
    <n v="9"/>
    <n v="2025"/>
    <s v="High"/>
    <n v="9"/>
  </r>
  <r>
    <n v="505"/>
    <x v="5"/>
    <x v="1"/>
    <s v="Startup"/>
    <s v="Finance"/>
    <x v="5"/>
    <x v="0"/>
    <s v="Remote"/>
    <x v="1"/>
    <s v="3-6 yrs"/>
    <n v="5"/>
    <s v="PhD"/>
    <n v="1"/>
    <n v="1"/>
    <n v="1"/>
    <n v="1"/>
    <n v="0"/>
    <n v="4"/>
    <n v="142793"/>
    <s v="High"/>
    <n v="1"/>
    <n v="2026"/>
    <s v="High"/>
    <n v="2"/>
  </r>
  <r>
    <n v="506"/>
    <x v="1"/>
    <x v="1"/>
    <s v="Startup"/>
    <s v="Retail"/>
    <x v="3"/>
    <x v="2"/>
    <s v="Onsite/Hybrid"/>
    <x v="1"/>
    <s v="3-6 yrs"/>
    <n v="4"/>
    <s v="Master"/>
    <n v="0"/>
    <n v="1"/>
    <n v="0"/>
    <n v="1"/>
    <n v="1"/>
    <n v="3"/>
    <n v="136173"/>
    <s v="High"/>
    <n v="4"/>
    <n v="2020"/>
    <s v="High"/>
    <n v="7"/>
  </r>
  <r>
    <n v="507"/>
    <x v="0"/>
    <x v="0"/>
    <s v="Startup"/>
    <s v="Technology"/>
    <x v="5"/>
    <x v="2"/>
    <s v="Onsite/Hybrid"/>
    <x v="1"/>
    <s v="3-6 yrs"/>
    <n v="4"/>
    <s v="Bachelor"/>
    <n v="1"/>
    <n v="0"/>
    <n v="1"/>
    <n v="0"/>
    <n v="0"/>
    <n v="2"/>
    <n v="87607"/>
    <s v="Medium"/>
    <n v="3"/>
    <n v="2022"/>
    <s v="High"/>
    <n v="8"/>
  </r>
  <r>
    <n v="508"/>
    <x v="1"/>
    <x v="1"/>
    <s v="Enterprise"/>
    <s v="Finance"/>
    <x v="2"/>
    <x v="1"/>
    <s v="Onsite/Hybrid"/>
    <x v="2"/>
    <s v="0-2 yrs"/>
    <n v="2"/>
    <s v="PhD"/>
    <n v="0"/>
    <n v="0"/>
    <n v="1"/>
    <n v="1"/>
    <n v="1"/>
    <n v="3"/>
    <n v="125706"/>
    <s v="High"/>
    <n v="6"/>
    <n v="2020"/>
    <s v="High"/>
    <n v="4"/>
  </r>
  <r>
    <n v="509"/>
    <x v="4"/>
    <x v="0"/>
    <s v="Medium"/>
    <s v="Finance"/>
    <x v="6"/>
    <x v="2"/>
    <s v="Onsite/Hybrid"/>
    <x v="2"/>
    <s v="0-2 yrs"/>
    <n v="0"/>
    <s v="PhD"/>
    <n v="1"/>
    <n v="1"/>
    <n v="0"/>
    <n v="1"/>
    <n v="0"/>
    <n v="3"/>
    <n v="63317"/>
    <s v="Low"/>
    <n v="5"/>
    <n v="2023"/>
    <s v="High"/>
    <n v="7"/>
  </r>
  <r>
    <n v="510"/>
    <x v="5"/>
    <x v="1"/>
    <s v="MNC"/>
    <s v="E-commerce"/>
    <x v="0"/>
    <x v="2"/>
    <s v="Onsite/Hybrid"/>
    <x v="2"/>
    <s v="0-2 yrs"/>
    <n v="0"/>
    <s v="Master"/>
    <n v="0"/>
    <n v="0"/>
    <n v="1"/>
    <n v="0"/>
    <n v="1"/>
    <n v="2"/>
    <n v="130867"/>
    <s v="High"/>
    <n v="4"/>
    <n v="2023"/>
    <s v="Low"/>
    <n v="4"/>
  </r>
  <r>
    <n v="511"/>
    <x v="0"/>
    <x v="0"/>
    <s v="Startup"/>
    <s v="Technology"/>
    <x v="5"/>
    <x v="0"/>
    <s v="Remote"/>
    <x v="2"/>
    <s v="0-2 yrs"/>
    <n v="0"/>
    <s v="PhD"/>
    <n v="1"/>
    <n v="0"/>
    <n v="0"/>
    <n v="1"/>
    <n v="1"/>
    <n v="3"/>
    <n v="70452"/>
    <s v="Medium"/>
    <n v="10"/>
    <n v="2021"/>
    <s v="High"/>
    <n v="9"/>
  </r>
  <r>
    <n v="512"/>
    <x v="1"/>
    <x v="1"/>
    <s v="Medium"/>
    <s v="Retail"/>
    <x v="2"/>
    <x v="2"/>
    <s v="Onsite/Hybrid"/>
    <x v="2"/>
    <s v="0-2 yrs"/>
    <n v="2"/>
    <s v="Bachelor"/>
    <n v="0"/>
    <n v="0"/>
    <n v="1"/>
    <n v="0"/>
    <n v="1"/>
    <n v="2"/>
    <n v="114144"/>
    <s v="Medium"/>
    <n v="9"/>
    <n v="2020"/>
    <s v="Medium"/>
    <n v="5"/>
  </r>
  <r>
    <n v="513"/>
    <x v="2"/>
    <x v="2"/>
    <s v="Medium"/>
    <s v="Finance"/>
    <x v="1"/>
    <x v="2"/>
    <s v="Onsite/Hybrid"/>
    <x v="2"/>
    <s v="0-2 yrs"/>
    <n v="0"/>
    <s v="Master"/>
    <n v="0"/>
    <n v="0"/>
    <n v="1"/>
    <n v="1"/>
    <n v="0"/>
    <n v="2"/>
    <n v="81752"/>
    <s v="Medium"/>
    <n v="11"/>
    <n v="2020"/>
    <s v="High"/>
    <n v="8"/>
  </r>
  <r>
    <n v="514"/>
    <x v="5"/>
    <x v="1"/>
    <s v="Medium"/>
    <s v="Technology"/>
    <x v="6"/>
    <x v="2"/>
    <s v="Onsite/Hybrid"/>
    <x v="1"/>
    <s v="3-6 yrs"/>
    <n v="5"/>
    <s v="Bachelor"/>
    <n v="0"/>
    <n v="1"/>
    <n v="0"/>
    <n v="0"/>
    <n v="1"/>
    <n v="2"/>
    <n v="129174"/>
    <s v="High"/>
    <n v="4"/>
    <n v="2023"/>
    <s v="High"/>
    <n v="8"/>
  </r>
  <r>
    <n v="515"/>
    <x v="4"/>
    <x v="0"/>
    <s v="Medium"/>
    <s v="Finance"/>
    <x v="2"/>
    <x v="0"/>
    <s v="Remote"/>
    <x v="2"/>
    <s v="0-2 yrs"/>
    <n v="2"/>
    <s v="Master"/>
    <n v="1"/>
    <n v="0"/>
    <n v="0"/>
    <n v="0"/>
    <n v="1"/>
    <n v="2"/>
    <n v="64408"/>
    <s v="Low"/>
    <n v="3"/>
    <n v="2021"/>
    <s v="Medium"/>
    <n v="1"/>
  </r>
  <r>
    <n v="516"/>
    <x v="2"/>
    <x v="2"/>
    <s v="Enterprise"/>
    <s v="Finance"/>
    <x v="3"/>
    <x v="0"/>
    <s v="Remote"/>
    <x v="0"/>
    <s v="7+ yrs"/>
    <n v="15"/>
    <s v="Bachelor"/>
    <n v="0"/>
    <n v="0"/>
    <n v="1"/>
    <n v="1"/>
    <n v="1"/>
    <n v="3"/>
    <n v="139052"/>
    <s v="High"/>
    <n v="8"/>
    <n v="2026"/>
    <s v="High"/>
    <n v="2"/>
  </r>
  <r>
    <n v="517"/>
    <x v="4"/>
    <x v="0"/>
    <s v="Enterprise"/>
    <s v="E-commerce"/>
    <x v="0"/>
    <x v="0"/>
    <s v="Remote"/>
    <x v="0"/>
    <s v="7+ yrs"/>
    <n v="15"/>
    <s v="Bachelor"/>
    <n v="0"/>
    <n v="1"/>
    <n v="0"/>
    <n v="0"/>
    <n v="1"/>
    <n v="2"/>
    <n v="113894"/>
    <s v="Medium"/>
    <n v="10"/>
    <n v="2021"/>
    <s v="High"/>
    <n v="7"/>
  </r>
  <r>
    <n v="518"/>
    <x v="0"/>
    <x v="0"/>
    <s v="MNC"/>
    <s v="Finance"/>
    <x v="4"/>
    <x v="2"/>
    <s v="Onsite/Hybrid"/>
    <x v="0"/>
    <s v="7+ yrs"/>
    <n v="10"/>
    <s v="Master"/>
    <n v="1"/>
    <n v="1"/>
    <n v="0"/>
    <n v="0"/>
    <n v="0"/>
    <n v="2"/>
    <n v="120585"/>
    <s v="High"/>
    <n v="5"/>
    <n v="2025"/>
    <s v="High"/>
    <n v="7"/>
  </r>
  <r>
    <n v="519"/>
    <x v="0"/>
    <x v="0"/>
    <s v="Enterprise"/>
    <s v="Finance"/>
    <x v="5"/>
    <x v="0"/>
    <s v="Remote"/>
    <x v="1"/>
    <s v="3-6 yrs"/>
    <n v="5"/>
    <s v="Bachelor"/>
    <n v="1"/>
    <n v="1"/>
    <n v="1"/>
    <n v="1"/>
    <n v="0"/>
    <n v="4"/>
    <n v="102243"/>
    <s v="Medium"/>
    <n v="3"/>
    <n v="2025"/>
    <s v="High"/>
    <n v="9"/>
  </r>
  <r>
    <n v="520"/>
    <x v="2"/>
    <x v="2"/>
    <s v="Medium"/>
    <s v="Healthcare"/>
    <x v="4"/>
    <x v="2"/>
    <s v="Onsite/Hybrid"/>
    <x v="1"/>
    <s v="3-6 yrs"/>
    <n v="6"/>
    <s v="Bachelor"/>
    <n v="1"/>
    <n v="0"/>
    <n v="0"/>
    <n v="0"/>
    <n v="0"/>
    <n v="1"/>
    <n v="73406"/>
    <s v="Medium"/>
    <n v="12"/>
    <n v="2020"/>
    <s v="Medium"/>
    <n v="1"/>
  </r>
  <r>
    <n v="521"/>
    <x v="5"/>
    <x v="1"/>
    <s v="MNC"/>
    <s v="Technology"/>
    <x v="0"/>
    <x v="2"/>
    <s v="Onsite/Hybrid"/>
    <x v="1"/>
    <s v="3-6 yrs"/>
    <n v="4"/>
    <s v="PhD"/>
    <n v="0"/>
    <n v="1"/>
    <n v="1"/>
    <n v="0"/>
    <n v="0"/>
    <n v="2"/>
    <n v="151784"/>
    <s v="High"/>
    <n v="10"/>
    <n v="2026"/>
    <s v="Low"/>
    <n v="1"/>
  </r>
  <r>
    <n v="522"/>
    <x v="0"/>
    <x v="0"/>
    <s v="Enterprise"/>
    <s v="Education"/>
    <x v="5"/>
    <x v="1"/>
    <s v="Onsite/Hybrid"/>
    <x v="1"/>
    <s v="3-6 yrs"/>
    <n v="4"/>
    <s v="Master"/>
    <n v="1"/>
    <n v="1"/>
    <n v="0"/>
    <n v="0"/>
    <n v="0"/>
    <n v="2"/>
    <n v="79799"/>
    <s v="Medium"/>
    <n v="6"/>
    <n v="2026"/>
    <s v="Medium"/>
    <n v="2"/>
  </r>
  <r>
    <n v="523"/>
    <x v="4"/>
    <x v="0"/>
    <s v="Medium"/>
    <s v="Technology"/>
    <x v="6"/>
    <x v="1"/>
    <s v="Onsite/Hybrid"/>
    <x v="0"/>
    <s v="7+ yrs"/>
    <n v="9"/>
    <s v="PhD"/>
    <n v="0"/>
    <n v="0"/>
    <n v="1"/>
    <n v="1"/>
    <n v="0"/>
    <n v="2"/>
    <n v="127594"/>
    <s v="High"/>
    <n v="2"/>
    <n v="2024"/>
    <s v="High"/>
    <n v="3"/>
  </r>
  <r>
    <n v="524"/>
    <x v="4"/>
    <x v="0"/>
    <s v="MNC"/>
    <s v="Education"/>
    <x v="2"/>
    <x v="2"/>
    <s v="Onsite/Hybrid"/>
    <x v="2"/>
    <s v="0-2 yrs"/>
    <n v="0"/>
    <s v="Master"/>
    <n v="1"/>
    <n v="1"/>
    <n v="0"/>
    <n v="0"/>
    <n v="1"/>
    <n v="3"/>
    <n v="78382"/>
    <s v="Medium"/>
    <n v="4"/>
    <n v="2026"/>
    <s v="Medium"/>
    <n v="4"/>
  </r>
  <r>
    <n v="525"/>
    <x v="3"/>
    <x v="0"/>
    <s v="Startup"/>
    <s v="Finance"/>
    <x v="5"/>
    <x v="1"/>
    <s v="Onsite/Hybrid"/>
    <x v="2"/>
    <s v="0-2 yrs"/>
    <n v="2"/>
    <s v="Master"/>
    <n v="1"/>
    <n v="1"/>
    <n v="1"/>
    <n v="0"/>
    <n v="1"/>
    <n v="4"/>
    <n v="76606"/>
    <s v="Medium"/>
    <n v="12"/>
    <n v="2021"/>
    <s v="Medium"/>
    <n v="2"/>
  </r>
  <r>
    <n v="526"/>
    <x v="3"/>
    <x v="0"/>
    <s v="MNC"/>
    <s v="Education"/>
    <x v="4"/>
    <x v="2"/>
    <s v="Onsite/Hybrid"/>
    <x v="0"/>
    <s v="7+ yrs"/>
    <n v="9"/>
    <s v="PhD"/>
    <n v="0"/>
    <n v="0"/>
    <n v="1"/>
    <n v="1"/>
    <n v="1"/>
    <n v="3"/>
    <n v="158250"/>
    <s v="High"/>
    <n v="2"/>
    <n v="2023"/>
    <s v="High"/>
    <n v="6"/>
  </r>
  <r>
    <n v="527"/>
    <x v="4"/>
    <x v="0"/>
    <s v="Medium"/>
    <s v="Healthcare"/>
    <x v="0"/>
    <x v="1"/>
    <s v="Onsite/Hybrid"/>
    <x v="0"/>
    <s v="7+ yrs"/>
    <n v="10"/>
    <s v="PhD"/>
    <n v="1"/>
    <n v="1"/>
    <n v="0"/>
    <n v="0"/>
    <n v="0"/>
    <n v="2"/>
    <n v="104484"/>
    <s v="Medium"/>
    <n v="8"/>
    <n v="2021"/>
    <s v="Low"/>
    <n v="1"/>
  </r>
  <r>
    <n v="528"/>
    <x v="5"/>
    <x v="1"/>
    <s v="Medium"/>
    <s v="Finance"/>
    <x v="2"/>
    <x v="1"/>
    <s v="Onsite/Hybrid"/>
    <x v="0"/>
    <s v="7+ yrs"/>
    <n v="12"/>
    <s v="Bachelor"/>
    <n v="0"/>
    <n v="0"/>
    <n v="0"/>
    <n v="0"/>
    <n v="0"/>
    <n v="0"/>
    <n v="138557"/>
    <s v="High"/>
    <n v="4"/>
    <n v="2022"/>
    <s v="High"/>
    <n v="8"/>
  </r>
  <r>
    <n v="529"/>
    <x v="0"/>
    <x v="0"/>
    <s v="Enterprise"/>
    <s v="Technology"/>
    <x v="4"/>
    <x v="0"/>
    <s v="Remote"/>
    <x v="1"/>
    <s v="3-6 yrs"/>
    <n v="4"/>
    <s v="PhD"/>
    <n v="1"/>
    <n v="1"/>
    <n v="0"/>
    <n v="1"/>
    <n v="0"/>
    <n v="3"/>
    <n v="94005"/>
    <s v="Medium"/>
    <n v="11"/>
    <n v="2025"/>
    <s v="Medium"/>
    <n v="4"/>
  </r>
  <r>
    <n v="530"/>
    <x v="3"/>
    <x v="0"/>
    <s v="MNC"/>
    <s v="Finance"/>
    <x v="3"/>
    <x v="0"/>
    <s v="Remote"/>
    <x v="2"/>
    <s v="0-2 yrs"/>
    <n v="1"/>
    <s v="Master"/>
    <n v="0"/>
    <n v="1"/>
    <n v="1"/>
    <n v="1"/>
    <n v="1"/>
    <n v="4"/>
    <n v="114582"/>
    <s v="Medium"/>
    <n v="11"/>
    <n v="2026"/>
    <s v="High"/>
    <n v="6"/>
  </r>
  <r>
    <n v="531"/>
    <x v="0"/>
    <x v="0"/>
    <s v="Enterprise"/>
    <s v="Technology"/>
    <x v="6"/>
    <x v="0"/>
    <s v="Remote"/>
    <x v="0"/>
    <s v="7+ yrs"/>
    <n v="9"/>
    <s v="PhD"/>
    <n v="0"/>
    <n v="0"/>
    <n v="0"/>
    <n v="0"/>
    <n v="1"/>
    <n v="1"/>
    <n v="110065"/>
    <s v="Medium"/>
    <n v="1"/>
    <n v="2020"/>
    <s v="High"/>
    <n v="8"/>
  </r>
  <r>
    <n v="532"/>
    <x v="4"/>
    <x v="0"/>
    <s v="MNC"/>
    <s v="E-commerce"/>
    <x v="3"/>
    <x v="2"/>
    <s v="Onsite/Hybrid"/>
    <x v="2"/>
    <s v="0-2 yrs"/>
    <n v="2"/>
    <s v="Master"/>
    <n v="1"/>
    <n v="0"/>
    <n v="0"/>
    <n v="1"/>
    <n v="1"/>
    <n v="3"/>
    <n v="97746"/>
    <s v="Medium"/>
    <n v="8"/>
    <n v="2026"/>
    <s v="Medium"/>
    <n v="4"/>
  </r>
  <r>
    <n v="533"/>
    <x v="0"/>
    <x v="0"/>
    <s v="Startup"/>
    <s v="E-commerce"/>
    <x v="6"/>
    <x v="1"/>
    <s v="Onsite/Hybrid"/>
    <x v="2"/>
    <s v="0-2 yrs"/>
    <n v="1"/>
    <s v="PhD"/>
    <n v="0"/>
    <n v="1"/>
    <n v="1"/>
    <n v="1"/>
    <n v="0"/>
    <n v="3"/>
    <n v="76574"/>
    <s v="Medium"/>
    <n v="1"/>
    <n v="2024"/>
    <s v="High"/>
    <n v="7"/>
  </r>
  <r>
    <n v="534"/>
    <x v="0"/>
    <x v="0"/>
    <s v="Medium"/>
    <s v="E-commerce"/>
    <x v="5"/>
    <x v="2"/>
    <s v="Onsite/Hybrid"/>
    <x v="1"/>
    <s v="3-6 yrs"/>
    <n v="3"/>
    <s v="Master"/>
    <n v="1"/>
    <n v="1"/>
    <n v="1"/>
    <n v="1"/>
    <n v="0"/>
    <n v="4"/>
    <n v="103932"/>
    <s v="Medium"/>
    <n v="8"/>
    <n v="2024"/>
    <s v="High"/>
    <n v="1"/>
  </r>
  <r>
    <n v="535"/>
    <x v="3"/>
    <x v="0"/>
    <s v="MNC"/>
    <s v="Finance"/>
    <x v="1"/>
    <x v="1"/>
    <s v="Onsite/Hybrid"/>
    <x v="0"/>
    <s v="7+ yrs"/>
    <n v="9"/>
    <s v="Bachelor"/>
    <n v="1"/>
    <n v="1"/>
    <n v="1"/>
    <n v="0"/>
    <n v="0"/>
    <n v="3"/>
    <n v="139023"/>
    <s v="High"/>
    <n v="10"/>
    <n v="2026"/>
    <s v="Low"/>
    <n v="3"/>
  </r>
  <r>
    <n v="536"/>
    <x v="1"/>
    <x v="1"/>
    <s v="Enterprise"/>
    <s v="Technology"/>
    <x v="6"/>
    <x v="2"/>
    <s v="Onsite/Hybrid"/>
    <x v="2"/>
    <s v="0-2 yrs"/>
    <n v="2"/>
    <s v="Master"/>
    <n v="0"/>
    <n v="1"/>
    <n v="1"/>
    <n v="1"/>
    <n v="1"/>
    <n v="4"/>
    <n v="128535"/>
    <s v="High"/>
    <n v="11"/>
    <n v="2024"/>
    <s v="High"/>
    <n v="9"/>
  </r>
  <r>
    <n v="537"/>
    <x v="5"/>
    <x v="1"/>
    <s v="Startup"/>
    <s v="E-commerce"/>
    <x v="2"/>
    <x v="0"/>
    <s v="Remote"/>
    <x v="0"/>
    <s v="7+ yrs"/>
    <n v="13"/>
    <s v="Master"/>
    <n v="0"/>
    <n v="0"/>
    <n v="1"/>
    <n v="1"/>
    <n v="0"/>
    <n v="2"/>
    <n v="168258"/>
    <s v="High"/>
    <n v="6"/>
    <n v="2024"/>
    <s v="High"/>
    <n v="5"/>
  </r>
  <r>
    <n v="538"/>
    <x v="5"/>
    <x v="1"/>
    <s v="Medium"/>
    <s v="E-commerce"/>
    <x v="5"/>
    <x v="1"/>
    <s v="Onsite/Hybrid"/>
    <x v="0"/>
    <s v="7+ yrs"/>
    <n v="10"/>
    <s v="PhD"/>
    <n v="1"/>
    <n v="0"/>
    <n v="1"/>
    <n v="0"/>
    <n v="1"/>
    <n v="3"/>
    <n v="167206"/>
    <s v="High"/>
    <n v="4"/>
    <n v="2025"/>
    <s v="Medium"/>
    <n v="3"/>
  </r>
  <r>
    <n v="539"/>
    <x v="0"/>
    <x v="0"/>
    <s v="MNC"/>
    <s v="E-commerce"/>
    <x v="2"/>
    <x v="2"/>
    <s v="Onsite/Hybrid"/>
    <x v="2"/>
    <s v="0-2 yrs"/>
    <n v="1"/>
    <s v="Master"/>
    <n v="0"/>
    <n v="0"/>
    <n v="0"/>
    <n v="0"/>
    <n v="0"/>
    <n v="0"/>
    <n v="68117"/>
    <s v="Low"/>
    <n v="2"/>
    <n v="2022"/>
    <s v="Medium"/>
    <n v="6"/>
  </r>
  <r>
    <n v="540"/>
    <x v="5"/>
    <x v="1"/>
    <s v="Enterprise"/>
    <s v="Healthcare"/>
    <x v="3"/>
    <x v="0"/>
    <s v="Remote"/>
    <x v="0"/>
    <s v="7+ yrs"/>
    <n v="13"/>
    <s v="PhD"/>
    <n v="0"/>
    <n v="1"/>
    <n v="0"/>
    <n v="0"/>
    <n v="0"/>
    <n v="1"/>
    <n v="143787"/>
    <s v="High"/>
    <n v="3"/>
    <n v="2026"/>
    <s v="Low"/>
    <n v="6"/>
  </r>
  <r>
    <n v="541"/>
    <x v="0"/>
    <x v="0"/>
    <s v="Medium"/>
    <s v="Healthcare"/>
    <x v="1"/>
    <x v="0"/>
    <s v="Remote"/>
    <x v="1"/>
    <s v="3-6 yrs"/>
    <n v="4"/>
    <s v="Bachelor"/>
    <n v="1"/>
    <n v="1"/>
    <n v="1"/>
    <n v="1"/>
    <n v="0"/>
    <n v="4"/>
    <n v="100501"/>
    <s v="Medium"/>
    <n v="5"/>
    <n v="2020"/>
    <s v="High"/>
    <n v="2"/>
  </r>
  <r>
    <n v="542"/>
    <x v="4"/>
    <x v="0"/>
    <s v="MNC"/>
    <s v="Finance"/>
    <x v="3"/>
    <x v="1"/>
    <s v="Onsite/Hybrid"/>
    <x v="2"/>
    <s v="0-2 yrs"/>
    <n v="2"/>
    <s v="Master"/>
    <n v="0"/>
    <n v="0"/>
    <n v="0"/>
    <n v="1"/>
    <n v="1"/>
    <n v="2"/>
    <n v="94366"/>
    <s v="Medium"/>
    <n v="11"/>
    <n v="2020"/>
    <s v="High"/>
    <n v="8"/>
  </r>
  <r>
    <n v="543"/>
    <x v="2"/>
    <x v="2"/>
    <s v="Enterprise"/>
    <s v="Technology"/>
    <x v="5"/>
    <x v="2"/>
    <s v="Onsite/Hybrid"/>
    <x v="2"/>
    <s v="0-2 yrs"/>
    <n v="0"/>
    <s v="PhD"/>
    <n v="0"/>
    <n v="1"/>
    <n v="1"/>
    <n v="0"/>
    <n v="1"/>
    <n v="3"/>
    <n v="75336"/>
    <s v="Medium"/>
    <n v="11"/>
    <n v="2020"/>
    <s v="Medium"/>
    <n v="6"/>
  </r>
  <r>
    <n v="544"/>
    <x v="2"/>
    <x v="2"/>
    <s v="Enterprise"/>
    <s v="Education"/>
    <x v="0"/>
    <x v="2"/>
    <s v="Onsite/Hybrid"/>
    <x v="1"/>
    <s v="3-6 yrs"/>
    <n v="6"/>
    <s v="PhD"/>
    <n v="1"/>
    <n v="1"/>
    <n v="1"/>
    <n v="1"/>
    <n v="1"/>
    <n v="5"/>
    <n v="110604"/>
    <s v="Medium"/>
    <n v="9"/>
    <n v="2026"/>
    <s v="High"/>
    <n v="2"/>
  </r>
  <r>
    <n v="545"/>
    <x v="4"/>
    <x v="0"/>
    <s v="Medium"/>
    <s v="Healthcare"/>
    <x v="0"/>
    <x v="1"/>
    <s v="Onsite/Hybrid"/>
    <x v="2"/>
    <s v="0-2 yrs"/>
    <n v="1"/>
    <s v="Master"/>
    <n v="1"/>
    <n v="0"/>
    <n v="0"/>
    <n v="0"/>
    <n v="1"/>
    <n v="2"/>
    <n v="59507"/>
    <s v="Low"/>
    <n v="6"/>
    <n v="2026"/>
    <s v="Low"/>
    <n v="6"/>
  </r>
  <r>
    <n v="546"/>
    <x v="4"/>
    <x v="0"/>
    <s v="Startup"/>
    <s v="Finance"/>
    <x v="4"/>
    <x v="0"/>
    <s v="Remote"/>
    <x v="2"/>
    <s v="0-2 yrs"/>
    <n v="0"/>
    <s v="PhD"/>
    <n v="1"/>
    <n v="0"/>
    <n v="1"/>
    <n v="0"/>
    <n v="0"/>
    <n v="2"/>
    <n v="66058"/>
    <s v="Low"/>
    <n v="12"/>
    <n v="2023"/>
    <s v="Medium"/>
    <n v="1"/>
  </r>
  <r>
    <n v="547"/>
    <x v="2"/>
    <x v="2"/>
    <s v="Startup"/>
    <s v="Healthcare"/>
    <x v="5"/>
    <x v="1"/>
    <s v="Onsite/Hybrid"/>
    <x v="2"/>
    <s v="0-2 yrs"/>
    <n v="0"/>
    <s v="PhD"/>
    <n v="1"/>
    <n v="1"/>
    <n v="0"/>
    <n v="0"/>
    <n v="0"/>
    <n v="2"/>
    <n v="51985"/>
    <s v="Low"/>
    <n v="10"/>
    <n v="2023"/>
    <s v="Medium"/>
    <n v="1"/>
  </r>
  <r>
    <n v="548"/>
    <x v="3"/>
    <x v="0"/>
    <s v="Medium"/>
    <s v="E-commerce"/>
    <x v="3"/>
    <x v="1"/>
    <s v="Onsite/Hybrid"/>
    <x v="2"/>
    <s v="0-2 yrs"/>
    <n v="2"/>
    <s v="Master"/>
    <n v="0"/>
    <n v="1"/>
    <n v="1"/>
    <n v="1"/>
    <n v="1"/>
    <n v="4"/>
    <n v="94217"/>
    <s v="Medium"/>
    <n v="12"/>
    <n v="2025"/>
    <s v="High"/>
    <n v="7"/>
  </r>
  <r>
    <n v="549"/>
    <x v="2"/>
    <x v="2"/>
    <s v="MNC"/>
    <s v="Technology"/>
    <x v="4"/>
    <x v="0"/>
    <s v="Remote"/>
    <x v="2"/>
    <s v="0-2 yrs"/>
    <n v="0"/>
    <s v="PhD"/>
    <n v="0"/>
    <n v="1"/>
    <n v="0"/>
    <n v="1"/>
    <n v="0"/>
    <n v="2"/>
    <n v="84141"/>
    <s v="Medium"/>
    <n v="7"/>
    <n v="2022"/>
    <s v="Low"/>
    <n v="3"/>
  </r>
  <r>
    <n v="550"/>
    <x v="4"/>
    <x v="0"/>
    <s v="MNC"/>
    <s v="Technology"/>
    <x v="0"/>
    <x v="1"/>
    <s v="Onsite/Hybrid"/>
    <x v="2"/>
    <s v="0-2 yrs"/>
    <n v="0"/>
    <s v="Bachelor"/>
    <n v="0"/>
    <n v="1"/>
    <n v="0"/>
    <n v="1"/>
    <n v="1"/>
    <n v="3"/>
    <n v="92063"/>
    <s v="Medium"/>
    <n v="11"/>
    <n v="2020"/>
    <s v="Low"/>
    <n v="4"/>
  </r>
  <r>
    <n v="551"/>
    <x v="0"/>
    <x v="0"/>
    <s v="Medium"/>
    <s v="Finance"/>
    <x v="6"/>
    <x v="2"/>
    <s v="Onsite/Hybrid"/>
    <x v="2"/>
    <s v="0-2 yrs"/>
    <n v="0"/>
    <s v="PhD"/>
    <n v="0"/>
    <n v="1"/>
    <n v="0"/>
    <n v="0"/>
    <n v="0"/>
    <n v="1"/>
    <n v="54697"/>
    <s v="Low"/>
    <n v="7"/>
    <n v="2020"/>
    <s v="Medium"/>
    <n v="2"/>
  </r>
  <r>
    <n v="552"/>
    <x v="1"/>
    <x v="1"/>
    <s v="Medium"/>
    <s v="Retail"/>
    <x v="5"/>
    <x v="2"/>
    <s v="Onsite/Hybrid"/>
    <x v="0"/>
    <s v="7+ yrs"/>
    <n v="9"/>
    <s v="Bachelor"/>
    <n v="0"/>
    <n v="0"/>
    <n v="1"/>
    <n v="0"/>
    <n v="1"/>
    <n v="2"/>
    <n v="166014"/>
    <s v="High"/>
    <n v="7"/>
    <n v="2023"/>
    <s v="High"/>
    <n v="9"/>
  </r>
  <r>
    <n v="553"/>
    <x v="5"/>
    <x v="1"/>
    <s v="Medium"/>
    <s v="E-commerce"/>
    <x v="2"/>
    <x v="0"/>
    <s v="Remote"/>
    <x v="2"/>
    <s v="0-2 yrs"/>
    <n v="2"/>
    <s v="PhD"/>
    <n v="1"/>
    <n v="1"/>
    <n v="0"/>
    <n v="0"/>
    <n v="0"/>
    <n v="2"/>
    <n v="86600"/>
    <s v="Medium"/>
    <n v="5"/>
    <n v="2022"/>
    <s v="Medium"/>
    <n v="3"/>
  </r>
  <r>
    <n v="554"/>
    <x v="4"/>
    <x v="0"/>
    <s v="MNC"/>
    <s v="Retail"/>
    <x v="0"/>
    <x v="0"/>
    <s v="Remote"/>
    <x v="2"/>
    <s v="0-2 yrs"/>
    <n v="1"/>
    <s v="Bachelor"/>
    <n v="1"/>
    <n v="1"/>
    <n v="0"/>
    <n v="1"/>
    <n v="1"/>
    <n v="4"/>
    <n v="91044"/>
    <s v="Medium"/>
    <n v="4"/>
    <n v="2023"/>
    <s v="Low"/>
    <n v="2"/>
  </r>
  <r>
    <n v="555"/>
    <x v="2"/>
    <x v="2"/>
    <s v="Medium"/>
    <s v="Healthcare"/>
    <x v="0"/>
    <x v="0"/>
    <s v="Remote"/>
    <x v="0"/>
    <s v="7+ yrs"/>
    <n v="8"/>
    <s v="PhD"/>
    <n v="0"/>
    <n v="1"/>
    <n v="0"/>
    <n v="0"/>
    <n v="1"/>
    <n v="2"/>
    <n v="109271"/>
    <s v="Medium"/>
    <n v="11"/>
    <n v="2020"/>
    <s v="Medium"/>
    <n v="4"/>
  </r>
  <r>
    <n v="556"/>
    <x v="0"/>
    <x v="0"/>
    <s v="Medium"/>
    <s v="Healthcare"/>
    <x v="5"/>
    <x v="2"/>
    <s v="Onsite/Hybrid"/>
    <x v="1"/>
    <s v="3-6 yrs"/>
    <n v="5"/>
    <s v="PhD"/>
    <n v="0"/>
    <n v="0"/>
    <n v="0"/>
    <n v="1"/>
    <n v="1"/>
    <n v="2"/>
    <n v="99235"/>
    <s v="Medium"/>
    <n v="7"/>
    <n v="2025"/>
    <s v="Medium"/>
    <n v="4"/>
  </r>
  <r>
    <n v="557"/>
    <x v="5"/>
    <x v="1"/>
    <s v="Enterprise"/>
    <s v="E-commerce"/>
    <x v="4"/>
    <x v="1"/>
    <s v="Onsite/Hybrid"/>
    <x v="1"/>
    <s v="3-6 yrs"/>
    <n v="4"/>
    <s v="Master"/>
    <n v="0"/>
    <n v="0"/>
    <n v="0"/>
    <n v="1"/>
    <n v="0"/>
    <n v="1"/>
    <n v="129067"/>
    <s v="High"/>
    <n v="4"/>
    <n v="2021"/>
    <s v="Medium"/>
    <n v="1"/>
  </r>
  <r>
    <n v="558"/>
    <x v="3"/>
    <x v="0"/>
    <s v="Medium"/>
    <s v="Finance"/>
    <x v="0"/>
    <x v="0"/>
    <s v="Remote"/>
    <x v="1"/>
    <s v="3-6 yrs"/>
    <n v="6"/>
    <s v="Master"/>
    <n v="0"/>
    <n v="1"/>
    <n v="1"/>
    <n v="1"/>
    <n v="0"/>
    <n v="3"/>
    <n v="105560"/>
    <s v="Medium"/>
    <n v="1"/>
    <n v="2023"/>
    <s v="High"/>
    <n v="4"/>
  </r>
  <r>
    <n v="559"/>
    <x v="0"/>
    <x v="0"/>
    <s v="Medium"/>
    <s v="Retail"/>
    <x v="3"/>
    <x v="1"/>
    <s v="Onsite/Hybrid"/>
    <x v="1"/>
    <s v="3-6 yrs"/>
    <n v="5"/>
    <s v="Master"/>
    <n v="0"/>
    <n v="1"/>
    <n v="1"/>
    <n v="1"/>
    <n v="0"/>
    <n v="3"/>
    <n v="106713"/>
    <s v="Medium"/>
    <n v="9"/>
    <n v="2020"/>
    <s v="High"/>
    <n v="4"/>
  </r>
  <r>
    <n v="560"/>
    <x v="4"/>
    <x v="0"/>
    <s v="Startup"/>
    <s v="Technology"/>
    <x v="5"/>
    <x v="1"/>
    <s v="Onsite/Hybrid"/>
    <x v="2"/>
    <s v="0-2 yrs"/>
    <n v="2"/>
    <s v="Bachelor"/>
    <n v="1"/>
    <n v="1"/>
    <n v="1"/>
    <n v="0"/>
    <n v="1"/>
    <n v="4"/>
    <n v="79118"/>
    <s v="Medium"/>
    <n v="9"/>
    <n v="2021"/>
    <s v="Low"/>
    <n v="5"/>
  </r>
  <r>
    <n v="561"/>
    <x v="3"/>
    <x v="0"/>
    <s v="Medium"/>
    <s v="Retail"/>
    <x v="1"/>
    <x v="1"/>
    <s v="Onsite/Hybrid"/>
    <x v="2"/>
    <s v="0-2 yrs"/>
    <n v="2"/>
    <s v="PhD"/>
    <n v="0"/>
    <n v="0"/>
    <n v="1"/>
    <n v="0"/>
    <n v="1"/>
    <n v="2"/>
    <n v="74675"/>
    <s v="Medium"/>
    <n v="9"/>
    <n v="2022"/>
    <s v="Medium"/>
    <n v="2"/>
  </r>
  <r>
    <n v="562"/>
    <x v="2"/>
    <x v="2"/>
    <s v="Enterprise"/>
    <s v="Technology"/>
    <x v="3"/>
    <x v="2"/>
    <s v="Onsite/Hybrid"/>
    <x v="0"/>
    <s v="7+ yrs"/>
    <n v="9"/>
    <s v="Bachelor"/>
    <n v="0"/>
    <n v="1"/>
    <n v="0"/>
    <n v="1"/>
    <n v="1"/>
    <n v="3"/>
    <n v="125073"/>
    <s v="High"/>
    <n v="5"/>
    <n v="2021"/>
    <s v="Low"/>
    <n v="2"/>
  </r>
  <r>
    <n v="563"/>
    <x v="1"/>
    <x v="1"/>
    <s v="MNC"/>
    <s v="Healthcare"/>
    <x v="3"/>
    <x v="2"/>
    <s v="Onsite/Hybrid"/>
    <x v="2"/>
    <s v="0-2 yrs"/>
    <n v="0"/>
    <s v="Master"/>
    <n v="1"/>
    <n v="0"/>
    <n v="0"/>
    <n v="1"/>
    <n v="1"/>
    <n v="3"/>
    <n v="133906"/>
    <s v="High"/>
    <n v="3"/>
    <n v="2021"/>
    <s v="High"/>
    <n v="7"/>
  </r>
  <r>
    <n v="564"/>
    <x v="3"/>
    <x v="0"/>
    <s v="Medium"/>
    <s v="E-commerce"/>
    <x v="1"/>
    <x v="2"/>
    <s v="Onsite/Hybrid"/>
    <x v="1"/>
    <s v="3-6 yrs"/>
    <n v="3"/>
    <s v="Bachelor"/>
    <n v="1"/>
    <n v="0"/>
    <n v="1"/>
    <n v="1"/>
    <n v="0"/>
    <n v="3"/>
    <n v="107129"/>
    <s v="Medium"/>
    <n v="2"/>
    <n v="2024"/>
    <s v="High"/>
    <n v="7"/>
  </r>
  <r>
    <n v="565"/>
    <x v="5"/>
    <x v="1"/>
    <s v="MNC"/>
    <s v="Technology"/>
    <x v="1"/>
    <x v="1"/>
    <s v="Onsite/Hybrid"/>
    <x v="2"/>
    <s v="0-2 yrs"/>
    <n v="0"/>
    <s v="PhD"/>
    <n v="1"/>
    <n v="0"/>
    <n v="0"/>
    <n v="0"/>
    <n v="1"/>
    <n v="2"/>
    <n v="124825"/>
    <s v="High"/>
    <n v="9"/>
    <n v="2026"/>
    <s v="High"/>
    <n v="8"/>
  </r>
  <r>
    <n v="566"/>
    <x v="3"/>
    <x v="0"/>
    <s v="Enterprise"/>
    <s v="Technology"/>
    <x v="4"/>
    <x v="2"/>
    <s v="Onsite/Hybrid"/>
    <x v="2"/>
    <s v="0-2 yrs"/>
    <n v="2"/>
    <s v="PhD"/>
    <n v="1"/>
    <n v="1"/>
    <n v="0"/>
    <n v="0"/>
    <n v="0"/>
    <n v="2"/>
    <n v="53159"/>
    <s v="Low"/>
    <n v="10"/>
    <n v="2022"/>
    <s v="High"/>
    <n v="8"/>
  </r>
  <r>
    <n v="567"/>
    <x v="4"/>
    <x v="0"/>
    <s v="Enterprise"/>
    <s v="Healthcare"/>
    <x v="6"/>
    <x v="0"/>
    <s v="Remote"/>
    <x v="0"/>
    <s v="7+ yrs"/>
    <n v="7"/>
    <s v="Bachelor"/>
    <n v="0"/>
    <n v="0"/>
    <n v="0"/>
    <n v="0"/>
    <n v="0"/>
    <n v="0"/>
    <n v="98935"/>
    <s v="Medium"/>
    <n v="12"/>
    <n v="2024"/>
    <s v="High"/>
    <n v="7"/>
  </r>
  <r>
    <n v="568"/>
    <x v="1"/>
    <x v="1"/>
    <s v="MNC"/>
    <s v="E-commerce"/>
    <x v="0"/>
    <x v="0"/>
    <s v="Remote"/>
    <x v="1"/>
    <s v="3-6 yrs"/>
    <n v="5"/>
    <s v="Bachelor"/>
    <n v="0"/>
    <n v="0"/>
    <n v="1"/>
    <n v="0"/>
    <n v="0"/>
    <n v="1"/>
    <n v="150984"/>
    <s v="High"/>
    <n v="11"/>
    <n v="2021"/>
    <s v="High"/>
    <n v="7"/>
  </r>
  <r>
    <n v="569"/>
    <x v="1"/>
    <x v="1"/>
    <s v="Startup"/>
    <s v="Education"/>
    <x v="6"/>
    <x v="0"/>
    <s v="Remote"/>
    <x v="0"/>
    <s v="7+ yrs"/>
    <n v="7"/>
    <s v="Bachelor"/>
    <n v="1"/>
    <n v="0"/>
    <n v="0"/>
    <n v="1"/>
    <n v="1"/>
    <n v="3"/>
    <n v="166789"/>
    <s v="High"/>
    <n v="2"/>
    <n v="2025"/>
    <s v="Medium"/>
    <n v="1"/>
  </r>
  <r>
    <n v="570"/>
    <x v="1"/>
    <x v="1"/>
    <s v="MNC"/>
    <s v="Healthcare"/>
    <x v="3"/>
    <x v="0"/>
    <s v="Remote"/>
    <x v="1"/>
    <s v="3-6 yrs"/>
    <n v="3"/>
    <s v="Bachelor"/>
    <n v="1"/>
    <n v="0"/>
    <n v="1"/>
    <n v="1"/>
    <n v="1"/>
    <n v="4"/>
    <n v="174869"/>
    <s v="High"/>
    <n v="10"/>
    <n v="2026"/>
    <s v="High"/>
    <n v="6"/>
  </r>
  <r>
    <n v="571"/>
    <x v="5"/>
    <x v="1"/>
    <s v="Enterprise"/>
    <s v="Education"/>
    <x v="1"/>
    <x v="2"/>
    <s v="Onsite/Hybrid"/>
    <x v="0"/>
    <s v="7+ yrs"/>
    <n v="8"/>
    <s v="PhD"/>
    <n v="1"/>
    <n v="0"/>
    <n v="0"/>
    <n v="0"/>
    <n v="0"/>
    <n v="1"/>
    <n v="138766"/>
    <s v="High"/>
    <n v="11"/>
    <n v="2020"/>
    <s v="Low"/>
    <n v="5"/>
  </r>
  <r>
    <n v="572"/>
    <x v="5"/>
    <x v="1"/>
    <s v="Medium"/>
    <s v="Finance"/>
    <x v="0"/>
    <x v="1"/>
    <s v="Onsite/Hybrid"/>
    <x v="0"/>
    <s v="7+ yrs"/>
    <n v="10"/>
    <s v="Master"/>
    <n v="0"/>
    <n v="1"/>
    <n v="0"/>
    <n v="0"/>
    <n v="1"/>
    <n v="2"/>
    <n v="152610"/>
    <s v="High"/>
    <n v="6"/>
    <n v="2026"/>
    <s v="High"/>
    <n v="8"/>
  </r>
  <r>
    <n v="573"/>
    <x v="3"/>
    <x v="0"/>
    <s v="Enterprise"/>
    <s v="Retail"/>
    <x v="6"/>
    <x v="2"/>
    <s v="Onsite/Hybrid"/>
    <x v="2"/>
    <s v="0-2 yrs"/>
    <n v="2"/>
    <s v="Bachelor"/>
    <n v="0"/>
    <n v="0"/>
    <n v="1"/>
    <n v="1"/>
    <n v="0"/>
    <n v="2"/>
    <n v="78675"/>
    <s v="Medium"/>
    <n v="2"/>
    <n v="2023"/>
    <s v="High"/>
    <n v="1"/>
  </r>
  <r>
    <n v="574"/>
    <x v="2"/>
    <x v="2"/>
    <s v="Startup"/>
    <s v="Healthcare"/>
    <x v="0"/>
    <x v="0"/>
    <s v="Remote"/>
    <x v="0"/>
    <s v="7+ yrs"/>
    <n v="10"/>
    <s v="Master"/>
    <n v="0"/>
    <n v="0"/>
    <n v="1"/>
    <n v="1"/>
    <n v="0"/>
    <n v="2"/>
    <n v="126013"/>
    <s v="High"/>
    <n v="12"/>
    <n v="2026"/>
    <s v="High"/>
    <n v="3"/>
  </r>
  <r>
    <n v="575"/>
    <x v="1"/>
    <x v="1"/>
    <s v="Startup"/>
    <s v="Retail"/>
    <x v="6"/>
    <x v="0"/>
    <s v="Remote"/>
    <x v="0"/>
    <s v="7+ yrs"/>
    <n v="10"/>
    <s v="Master"/>
    <n v="0"/>
    <n v="1"/>
    <n v="1"/>
    <n v="0"/>
    <n v="0"/>
    <n v="2"/>
    <n v="157961"/>
    <s v="High"/>
    <n v="3"/>
    <n v="2021"/>
    <s v="High"/>
    <n v="8"/>
  </r>
  <r>
    <n v="576"/>
    <x v="4"/>
    <x v="0"/>
    <s v="MNC"/>
    <s v="Finance"/>
    <x v="4"/>
    <x v="0"/>
    <s v="Remote"/>
    <x v="0"/>
    <s v="7+ yrs"/>
    <n v="15"/>
    <s v="Master"/>
    <n v="1"/>
    <n v="0"/>
    <n v="1"/>
    <n v="0"/>
    <n v="0"/>
    <n v="2"/>
    <n v="131428"/>
    <s v="High"/>
    <n v="11"/>
    <n v="2021"/>
    <s v="High"/>
    <n v="9"/>
  </r>
  <r>
    <n v="577"/>
    <x v="0"/>
    <x v="0"/>
    <s v="Medium"/>
    <s v="Technology"/>
    <x v="2"/>
    <x v="0"/>
    <s v="Remote"/>
    <x v="2"/>
    <s v="0-2 yrs"/>
    <n v="2"/>
    <s v="PhD"/>
    <n v="1"/>
    <n v="1"/>
    <n v="1"/>
    <n v="0"/>
    <n v="1"/>
    <n v="4"/>
    <n v="75835"/>
    <s v="Medium"/>
    <n v="2"/>
    <n v="2025"/>
    <s v="High"/>
    <n v="7"/>
  </r>
  <r>
    <n v="578"/>
    <x v="4"/>
    <x v="0"/>
    <s v="Enterprise"/>
    <s v="Education"/>
    <x v="0"/>
    <x v="0"/>
    <s v="Remote"/>
    <x v="2"/>
    <s v="0-2 yrs"/>
    <n v="0"/>
    <s v="PhD"/>
    <n v="0"/>
    <n v="0"/>
    <n v="0"/>
    <n v="1"/>
    <n v="1"/>
    <n v="2"/>
    <n v="76566"/>
    <s v="Medium"/>
    <n v="5"/>
    <n v="2022"/>
    <s v="Low"/>
    <n v="1"/>
  </r>
  <r>
    <n v="579"/>
    <x v="5"/>
    <x v="1"/>
    <s v="MNC"/>
    <s v="Retail"/>
    <x v="5"/>
    <x v="0"/>
    <s v="Remote"/>
    <x v="1"/>
    <s v="3-6 yrs"/>
    <n v="4"/>
    <s v="Bachelor"/>
    <n v="0"/>
    <n v="1"/>
    <n v="0"/>
    <n v="0"/>
    <n v="0"/>
    <n v="1"/>
    <n v="132739"/>
    <s v="High"/>
    <n v="5"/>
    <n v="2024"/>
    <s v="Medium"/>
    <n v="5"/>
  </r>
  <r>
    <n v="580"/>
    <x v="5"/>
    <x v="1"/>
    <s v="Enterprise"/>
    <s v="E-commerce"/>
    <x v="1"/>
    <x v="1"/>
    <s v="Onsite/Hybrid"/>
    <x v="2"/>
    <s v="0-2 yrs"/>
    <n v="1"/>
    <s v="Master"/>
    <n v="1"/>
    <n v="1"/>
    <n v="1"/>
    <n v="0"/>
    <n v="0"/>
    <n v="3"/>
    <n v="100818"/>
    <s v="Medium"/>
    <n v="5"/>
    <n v="2024"/>
    <s v="Medium"/>
    <n v="3"/>
  </r>
  <r>
    <n v="581"/>
    <x v="0"/>
    <x v="0"/>
    <s v="MNC"/>
    <s v="Finance"/>
    <x v="4"/>
    <x v="2"/>
    <s v="Onsite/Hybrid"/>
    <x v="0"/>
    <s v="7+ yrs"/>
    <n v="11"/>
    <s v="Master"/>
    <n v="1"/>
    <n v="1"/>
    <n v="0"/>
    <n v="0"/>
    <n v="0"/>
    <n v="2"/>
    <n v="117434"/>
    <s v="Medium"/>
    <n v="12"/>
    <n v="2024"/>
    <s v="Low"/>
    <n v="6"/>
  </r>
  <r>
    <n v="582"/>
    <x v="5"/>
    <x v="1"/>
    <s v="Enterprise"/>
    <s v="E-commerce"/>
    <x v="1"/>
    <x v="0"/>
    <s v="Remote"/>
    <x v="1"/>
    <s v="3-6 yrs"/>
    <n v="6"/>
    <s v="Master"/>
    <n v="1"/>
    <n v="0"/>
    <n v="0"/>
    <n v="1"/>
    <n v="0"/>
    <n v="2"/>
    <n v="134133"/>
    <s v="High"/>
    <n v="8"/>
    <n v="2026"/>
    <s v="High"/>
    <n v="9"/>
  </r>
  <r>
    <n v="583"/>
    <x v="5"/>
    <x v="1"/>
    <s v="Startup"/>
    <s v="Healthcare"/>
    <x v="5"/>
    <x v="1"/>
    <s v="Onsite/Hybrid"/>
    <x v="2"/>
    <s v="0-2 yrs"/>
    <n v="0"/>
    <s v="PhD"/>
    <n v="0"/>
    <n v="1"/>
    <n v="0"/>
    <n v="0"/>
    <n v="0"/>
    <n v="1"/>
    <n v="88401"/>
    <s v="Medium"/>
    <n v="8"/>
    <n v="2021"/>
    <s v="Low"/>
    <n v="6"/>
  </r>
  <r>
    <n v="584"/>
    <x v="3"/>
    <x v="0"/>
    <s v="Medium"/>
    <s v="Technology"/>
    <x v="6"/>
    <x v="0"/>
    <s v="Remote"/>
    <x v="0"/>
    <s v="7+ yrs"/>
    <n v="7"/>
    <s v="PhD"/>
    <n v="1"/>
    <n v="0"/>
    <n v="0"/>
    <n v="0"/>
    <n v="1"/>
    <n v="2"/>
    <n v="106176"/>
    <s v="Medium"/>
    <n v="5"/>
    <n v="2020"/>
    <s v="Medium"/>
    <n v="1"/>
  </r>
  <r>
    <n v="585"/>
    <x v="3"/>
    <x v="0"/>
    <s v="Enterprise"/>
    <s v="Finance"/>
    <x v="6"/>
    <x v="1"/>
    <s v="Onsite/Hybrid"/>
    <x v="2"/>
    <s v="0-2 yrs"/>
    <n v="0"/>
    <s v="Master"/>
    <n v="0"/>
    <n v="0"/>
    <n v="1"/>
    <n v="0"/>
    <n v="1"/>
    <n v="2"/>
    <n v="79965"/>
    <s v="Medium"/>
    <n v="1"/>
    <n v="2026"/>
    <s v="High"/>
    <n v="7"/>
  </r>
  <r>
    <n v="586"/>
    <x v="1"/>
    <x v="1"/>
    <s v="Startup"/>
    <s v="Finance"/>
    <x v="0"/>
    <x v="1"/>
    <s v="Onsite/Hybrid"/>
    <x v="2"/>
    <s v="0-2 yrs"/>
    <n v="2"/>
    <s v="PhD"/>
    <n v="1"/>
    <n v="0"/>
    <n v="1"/>
    <n v="0"/>
    <n v="1"/>
    <n v="3"/>
    <n v="117875"/>
    <s v="Medium"/>
    <n v="10"/>
    <n v="2021"/>
    <s v="Medium"/>
    <n v="4"/>
  </r>
  <r>
    <n v="587"/>
    <x v="2"/>
    <x v="2"/>
    <s v="Enterprise"/>
    <s v="Retail"/>
    <x v="6"/>
    <x v="0"/>
    <s v="Remote"/>
    <x v="2"/>
    <s v="0-2 yrs"/>
    <n v="0"/>
    <s v="Master"/>
    <n v="0"/>
    <n v="1"/>
    <n v="0"/>
    <n v="1"/>
    <n v="0"/>
    <n v="2"/>
    <n v="62850"/>
    <s v="Low"/>
    <n v="1"/>
    <n v="2024"/>
    <s v="High"/>
    <n v="8"/>
  </r>
  <r>
    <n v="588"/>
    <x v="1"/>
    <x v="1"/>
    <s v="Enterprise"/>
    <s v="Technology"/>
    <x v="4"/>
    <x v="0"/>
    <s v="Remote"/>
    <x v="1"/>
    <s v="3-6 yrs"/>
    <n v="5"/>
    <s v="PhD"/>
    <n v="0"/>
    <n v="1"/>
    <n v="0"/>
    <n v="1"/>
    <n v="0"/>
    <n v="2"/>
    <n v="131085"/>
    <s v="High"/>
    <n v="7"/>
    <n v="2020"/>
    <s v="Low"/>
    <n v="6"/>
  </r>
  <r>
    <n v="589"/>
    <x v="3"/>
    <x v="0"/>
    <s v="Startup"/>
    <s v="Education"/>
    <x v="0"/>
    <x v="1"/>
    <s v="Onsite/Hybrid"/>
    <x v="0"/>
    <s v="7+ yrs"/>
    <n v="15"/>
    <s v="PhD"/>
    <n v="1"/>
    <n v="0"/>
    <n v="1"/>
    <n v="1"/>
    <n v="1"/>
    <n v="4"/>
    <n v="141957"/>
    <s v="High"/>
    <n v="10"/>
    <n v="2026"/>
    <s v="High"/>
    <n v="7"/>
  </r>
  <r>
    <n v="590"/>
    <x v="0"/>
    <x v="0"/>
    <s v="Enterprise"/>
    <s v="E-commerce"/>
    <x v="6"/>
    <x v="0"/>
    <s v="Remote"/>
    <x v="1"/>
    <s v="3-6 yrs"/>
    <n v="3"/>
    <s v="Master"/>
    <n v="0"/>
    <n v="0"/>
    <n v="1"/>
    <n v="0"/>
    <n v="0"/>
    <n v="1"/>
    <n v="93529"/>
    <s v="Medium"/>
    <n v="2"/>
    <n v="2024"/>
    <s v="Low"/>
    <n v="4"/>
  </r>
  <r>
    <n v="591"/>
    <x v="1"/>
    <x v="1"/>
    <s v="Startup"/>
    <s v="Technology"/>
    <x v="3"/>
    <x v="1"/>
    <s v="Onsite/Hybrid"/>
    <x v="1"/>
    <s v="3-6 yrs"/>
    <n v="3"/>
    <s v="Master"/>
    <n v="1"/>
    <n v="0"/>
    <n v="1"/>
    <n v="0"/>
    <n v="0"/>
    <n v="2"/>
    <n v="134190"/>
    <s v="High"/>
    <n v="4"/>
    <n v="2025"/>
    <s v="Low"/>
    <n v="1"/>
  </r>
  <r>
    <n v="592"/>
    <x v="0"/>
    <x v="0"/>
    <s v="MNC"/>
    <s v="Retail"/>
    <x v="0"/>
    <x v="0"/>
    <s v="Remote"/>
    <x v="0"/>
    <s v="7+ yrs"/>
    <n v="13"/>
    <s v="Bachelor"/>
    <n v="0"/>
    <n v="1"/>
    <n v="1"/>
    <n v="1"/>
    <n v="1"/>
    <n v="4"/>
    <n v="163405"/>
    <s v="High"/>
    <n v="2"/>
    <n v="2025"/>
    <s v="High"/>
    <n v="4"/>
  </r>
  <r>
    <n v="593"/>
    <x v="0"/>
    <x v="0"/>
    <s v="Medium"/>
    <s v="Retail"/>
    <x v="3"/>
    <x v="1"/>
    <s v="Onsite/Hybrid"/>
    <x v="0"/>
    <s v="7+ yrs"/>
    <n v="11"/>
    <s v="Bachelor"/>
    <n v="0"/>
    <n v="1"/>
    <n v="0"/>
    <n v="1"/>
    <n v="1"/>
    <n v="3"/>
    <n v="121737"/>
    <s v="High"/>
    <n v="3"/>
    <n v="2020"/>
    <s v="Medium"/>
    <n v="6"/>
  </r>
  <r>
    <n v="594"/>
    <x v="0"/>
    <x v="0"/>
    <s v="Enterprise"/>
    <s v="Technology"/>
    <x v="2"/>
    <x v="2"/>
    <s v="Onsite/Hybrid"/>
    <x v="2"/>
    <s v="0-2 yrs"/>
    <n v="2"/>
    <s v="PhD"/>
    <n v="1"/>
    <n v="1"/>
    <n v="0"/>
    <n v="0"/>
    <n v="0"/>
    <n v="2"/>
    <n v="54230"/>
    <s v="Low"/>
    <n v="3"/>
    <n v="2025"/>
    <s v="Medium"/>
    <n v="5"/>
  </r>
  <r>
    <n v="595"/>
    <x v="2"/>
    <x v="2"/>
    <s v="MNC"/>
    <s v="Technology"/>
    <x v="2"/>
    <x v="1"/>
    <s v="Onsite/Hybrid"/>
    <x v="0"/>
    <s v="7+ yrs"/>
    <n v="8"/>
    <s v="Bachelor"/>
    <n v="1"/>
    <n v="1"/>
    <n v="1"/>
    <n v="1"/>
    <n v="0"/>
    <n v="4"/>
    <n v="149466"/>
    <s v="High"/>
    <n v="3"/>
    <n v="2024"/>
    <s v="High"/>
    <n v="9"/>
  </r>
  <r>
    <n v="596"/>
    <x v="2"/>
    <x v="2"/>
    <s v="Medium"/>
    <s v="Healthcare"/>
    <x v="4"/>
    <x v="2"/>
    <s v="Onsite/Hybrid"/>
    <x v="2"/>
    <s v="0-2 yrs"/>
    <n v="1"/>
    <s v="Bachelor"/>
    <n v="0"/>
    <n v="1"/>
    <n v="1"/>
    <n v="1"/>
    <n v="1"/>
    <n v="4"/>
    <n v="89491"/>
    <s v="Medium"/>
    <n v="4"/>
    <n v="2023"/>
    <s v="High"/>
    <n v="3"/>
  </r>
  <r>
    <n v="597"/>
    <x v="2"/>
    <x v="2"/>
    <s v="Medium"/>
    <s v="Healthcare"/>
    <x v="5"/>
    <x v="2"/>
    <s v="Onsite/Hybrid"/>
    <x v="2"/>
    <s v="0-2 yrs"/>
    <n v="2"/>
    <s v="Bachelor"/>
    <n v="1"/>
    <n v="1"/>
    <n v="1"/>
    <n v="1"/>
    <n v="1"/>
    <n v="5"/>
    <n v="94631"/>
    <s v="Medium"/>
    <n v="6"/>
    <n v="2022"/>
    <s v="High"/>
    <n v="1"/>
  </r>
  <r>
    <n v="598"/>
    <x v="4"/>
    <x v="0"/>
    <s v="Enterprise"/>
    <s v="Healthcare"/>
    <x v="0"/>
    <x v="1"/>
    <s v="Onsite/Hybrid"/>
    <x v="1"/>
    <s v="3-6 yrs"/>
    <n v="4"/>
    <s v="PhD"/>
    <n v="0"/>
    <n v="1"/>
    <n v="1"/>
    <n v="1"/>
    <n v="0"/>
    <n v="3"/>
    <n v="100555"/>
    <s v="Medium"/>
    <n v="12"/>
    <n v="2020"/>
    <s v="High"/>
    <n v="2"/>
  </r>
  <r>
    <n v="599"/>
    <x v="0"/>
    <x v="0"/>
    <s v="MNC"/>
    <s v="Technology"/>
    <x v="5"/>
    <x v="2"/>
    <s v="Onsite/Hybrid"/>
    <x v="2"/>
    <s v="0-2 yrs"/>
    <n v="2"/>
    <s v="Master"/>
    <n v="1"/>
    <n v="1"/>
    <n v="0"/>
    <n v="1"/>
    <n v="0"/>
    <n v="3"/>
    <n v="87373"/>
    <s v="Medium"/>
    <n v="2"/>
    <n v="2023"/>
    <s v="Medium"/>
    <n v="2"/>
  </r>
  <r>
    <n v="600"/>
    <x v="1"/>
    <x v="1"/>
    <s v="Medium"/>
    <s v="E-commerce"/>
    <x v="0"/>
    <x v="2"/>
    <s v="Onsite/Hybrid"/>
    <x v="2"/>
    <s v="0-2 yrs"/>
    <n v="2"/>
    <s v="Bachelor"/>
    <n v="1"/>
    <n v="1"/>
    <n v="1"/>
    <n v="0"/>
    <n v="0"/>
    <n v="3"/>
    <n v="107460"/>
    <s v="Medium"/>
    <n v="2"/>
    <n v="2026"/>
    <s v="High"/>
    <n v="9"/>
  </r>
  <r>
    <n v="601"/>
    <x v="5"/>
    <x v="1"/>
    <s v="Enterprise"/>
    <s v="Education"/>
    <x v="5"/>
    <x v="2"/>
    <s v="Onsite/Hybrid"/>
    <x v="1"/>
    <s v="3-6 yrs"/>
    <n v="6"/>
    <s v="Bachelor"/>
    <n v="1"/>
    <n v="1"/>
    <n v="1"/>
    <n v="1"/>
    <n v="1"/>
    <n v="5"/>
    <n v="151030"/>
    <s v="High"/>
    <n v="6"/>
    <n v="2023"/>
    <s v="High"/>
    <n v="9"/>
  </r>
  <r>
    <n v="602"/>
    <x v="2"/>
    <x v="2"/>
    <s v="Enterprise"/>
    <s v="Technology"/>
    <x v="5"/>
    <x v="2"/>
    <s v="Onsite/Hybrid"/>
    <x v="1"/>
    <s v="3-6 yrs"/>
    <n v="4"/>
    <s v="Master"/>
    <n v="0"/>
    <n v="1"/>
    <n v="1"/>
    <n v="0"/>
    <n v="1"/>
    <n v="3"/>
    <n v="104110"/>
    <s v="Medium"/>
    <n v="7"/>
    <n v="2025"/>
    <s v="Low"/>
    <n v="3"/>
  </r>
  <r>
    <n v="603"/>
    <x v="1"/>
    <x v="1"/>
    <s v="Medium"/>
    <s v="Retail"/>
    <x v="6"/>
    <x v="0"/>
    <s v="Remote"/>
    <x v="0"/>
    <s v="7+ yrs"/>
    <n v="14"/>
    <s v="Master"/>
    <n v="1"/>
    <n v="0"/>
    <n v="1"/>
    <n v="0"/>
    <n v="1"/>
    <n v="3"/>
    <n v="163110"/>
    <s v="High"/>
    <n v="7"/>
    <n v="2026"/>
    <s v="High"/>
    <n v="9"/>
  </r>
  <r>
    <n v="604"/>
    <x v="0"/>
    <x v="0"/>
    <s v="MNC"/>
    <s v="Healthcare"/>
    <x v="5"/>
    <x v="2"/>
    <s v="Onsite/Hybrid"/>
    <x v="0"/>
    <s v="7+ yrs"/>
    <n v="15"/>
    <s v="PhD"/>
    <n v="0"/>
    <n v="0"/>
    <n v="0"/>
    <n v="1"/>
    <n v="0"/>
    <n v="1"/>
    <n v="135917"/>
    <s v="High"/>
    <n v="6"/>
    <n v="2022"/>
    <s v="Medium"/>
    <n v="3"/>
  </r>
  <r>
    <n v="605"/>
    <x v="2"/>
    <x v="2"/>
    <s v="Startup"/>
    <s v="Healthcare"/>
    <x v="3"/>
    <x v="1"/>
    <s v="Onsite/Hybrid"/>
    <x v="1"/>
    <s v="3-6 yrs"/>
    <n v="4"/>
    <s v="Master"/>
    <n v="0"/>
    <n v="1"/>
    <n v="1"/>
    <n v="0"/>
    <n v="0"/>
    <n v="2"/>
    <n v="89808"/>
    <s v="Medium"/>
    <n v="2"/>
    <n v="2024"/>
    <s v="Medium"/>
    <n v="2"/>
  </r>
  <r>
    <n v="606"/>
    <x v="3"/>
    <x v="0"/>
    <s v="Medium"/>
    <s v="Healthcare"/>
    <x v="2"/>
    <x v="2"/>
    <s v="Onsite/Hybrid"/>
    <x v="2"/>
    <s v="0-2 yrs"/>
    <n v="2"/>
    <s v="Master"/>
    <n v="0"/>
    <n v="0"/>
    <n v="1"/>
    <n v="1"/>
    <n v="0"/>
    <n v="2"/>
    <n v="75748"/>
    <s v="Medium"/>
    <n v="3"/>
    <n v="2022"/>
    <s v="High"/>
    <n v="8"/>
  </r>
  <r>
    <n v="607"/>
    <x v="3"/>
    <x v="0"/>
    <s v="Enterprise"/>
    <s v="Technology"/>
    <x v="4"/>
    <x v="1"/>
    <s v="Onsite/Hybrid"/>
    <x v="2"/>
    <s v="0-2 yrs"/>
    <n v="1"/>
    <s v="Bachelor"/>
    <n v="1"/>
    <n v="0"/>
    <n v="1"/>
    <n v="1"/>
    <n v="0"/>
    <n v="3"/>
    <n v="76777"/>
    <s v="Medium"/>
    <n v="7"/>
    <n v="2026"/>
    <s v="High"/>
    <n v="8"/>
  </r>
  <r>
    <n v="608"/>
    <x v="2"/>
    <x v="2"/>
    <s v="Medium"/>
    <s v="Technology"/>
    <x v="6"/>
    <x v="0"/>
    <s v="Remote"/>
    <x v="0"/>
    <s v="7+ yrs"/>
    <n v="11"/>
    <s v="Master"/>
    <n v="1"/>
    <n v="1"/>
    <n v="1"/>
    <n v="1"/>
    <n v="1"/>
    <n v="5"/>
    <n v="143998"/>
    <s v="High"/>
    <n v="11"/>
    <n v="2022"/>
    <s v="High"/>
    <n v="8"/>
  </r>
  <r>
    <n v="609"/>
    <x v="3"/>
    <x v="0"/>
    <s v="Medium"/>
    <s v="Education"/>
    <x v="1"/>
    <x v="0"/>
    <s v="Remote"/>
    <x v="0"/>
    <s v="7+ yrs"/>
    <n v="11"/>
    <s v="Master"/>
    <n v="1"/>
    <n v="0"/>
    <n v="0"/>
    <n v="0"/>
    <n v="0"/>
    <n v="1"/>
    <n v="104589"/>
    <s v="Medium"/>
    <n v="9"/>
    <n v="2020"/>
    <s v="Medium"/>
    <n v="4"/>
  </r>
  <r>
    <n v="610"/>
    <x v="5"/>
    <x v="1"/>
    <s v="Startup"/>
    <s v="E-commerce"/>
    <x v="0"/>
    <x v="0"/>
    <s v="Remote"/>
    <x v="1"/>
    <s v="3-6 yrs"/>
    <n v="5"/>
    <s v="Bachelor"/>
    <n v="1"/>
    <n v="1"/>
    <n v="1"/>
    <n v="0"/>
    <n v="0"/>
    <n v="3"/>
    <n v="134491"/>
    <s v="High"/>
    <n v="9"/>
    <n v="2026"/>
    <s v="Low"/>
    <n v="1"/>
  </r>
  <r>
    <n v="611"/>
    <x v="4"/>
    <x v="0"/>
    <s v="MNC"/>
    <s v="Healthcare"/>
    <x v="4"/>
    <x v="0"/>
    <s v="Remote"/>
    <x v="2"/>
    <s v="0-2 yrs"/>
    <n v="0"/>
    <s v="PhD"/>
    <n v="1"/>
    <n v="1"/>
    <n v="0"/>
    <n v="0"/>
    <n v="0"/>
    <n v="2"/>
    <n v="66469"/>
    <s v="Low"/>
    <n v="6"/>
    <n v="2023"/>
    <s v="High"/>
    <n v="9"/>
  </r>
  <r>
    <n v="612"/>
    <x v="2"/>
    <x v="2"/>
    <s v="Medium"/>
    <s v="Education"/>
    <x v="5"/>
    <x v="0"/>
    <s v="Remote"/>
    <x v="1"/>
    <s v="3-6 yrs"/>
    <n v="3"/>
    <s v="Bachelor"/>
    <n v="1"/>
    <n v="1"/>
    <n v="0"/>
    <n v="0"/>
    <n v="1"/>
    <n v="3"/>
    <n v="83306"/>
    <s v="Medium"/>
    <n v="7"/>
    <n v="2023"/>
    <s v="Medium"/>
    <n v="6"/>
  </r>
  <r>
    <n v="613"/>
    <x v="5"/>
    <x v="1"/>
    <s v="MNC"/>
    <s v="Education"/>
    <x v="0"/>
    <x v="2"/>
    <s v="Onsite/Hybrid"/>
    <x v="2"/>
    <s v="0-2 yrs"/>
    <n v="0"/>
    <s v="Master"/>
    <n v="1"/>
    <n v="0"/>
    <n v="0"/>
    <n v="1"/>
    <n v="0"/>
    <n v="2"/>
    <n v="124326"/>
    <s v="High"/>
    <n v="10"/>
    <n v="2025"/>
    <s v="High"/>
    <n v="7"/>
  </r>
  <r>
    <n v="614"/>
    <x v="1"/>
    <x v="1"/>
    <s v="MNC"/>
    <s v="Finance"/>
    <x v="4"/>
    <x v="1"/>
    <s v="Onsite/Hybrid"/>
    <x v="2"/>
    <s v="0-2 yrs"/>
    <n v="0"/>
    <s v="Bachelor"/>
    <n v="0"/>
    <n v="1"/>
    <n v="0"/>
    <n v="1"/>
    <n v="1"/>
    <n v="3"/>
    <n v="136273"/>
    <s v="High"/>
    <n v="2"/>
    <n v="2023"/>
    <s v="Low"/>
    <n v="1"/>
  </r>
  <r>
    <n v="615"/>
    <x v="5"/>
    <x v="1"/>
    <s v="Enterprise"/>
    <s v="Finance"/>
    <x v="2"/>
    <x v="1"/>
    <s v="Onsite/Hybrid"/>
    <x v="2"/>
    <s v="0-2 yrs"/>
    <n v="1"/>
    <s v="Bachelor"/>
    <n v="1"/>
    <n v="1"/>
    <n v="1"/>
    <n v="1"/>
    <n v="0"/>
    <n v="4"/>
    <n v="116356"/>
    <s v="Medium"/>
    <n v="7"/>
    <n v="2024"/>
    <s v="High"/>
    <n v="9"/>
  </r>
  <r>
    <n v="616"/>
    <x v="2"/>
    <x v="2"/>
    <s v="Enterprise"/>
    <s v="E-commerce"/>
    <x v="6"/>
    <x v="2"/>
    <s v="Onsite/Hybrid"/>
    <x v="1"/>
    <s v="3-6 yrs"/>
    <n v="4"/>
    <s v="Bachelor"/>
    <n v="1"/>
    <n v="0"/>
    <n v="0"/>
    <n v="0"/>
    <n v="0"/>
    <n v="1"/>
    <n v="76982"/>
    <s v="Medium"/>
    <n v="6"/>
    <n v="2022"/>
    <s v="High"/>
    <n v="7"/>
  </r>
  <r>
    <n v="617"/>
    <x v="4"/>
    <x v="0"/>
    <s v="Startup"/>
    <s v="E-commerce"/>
    <x v="5"/>
    <x v="1"/>
    <s v="Onsite/Hybrid"/>
    <x v="1"/>
    <s v="3-6 yrs"/>
    <n v="3"/>
    <s v="Master"/>
    <n v="0"/>
    <n v="1"/>
    <n v="0"/>
    <n v="0"/>
    <n v="1"/>
    <n v="2"/>
    <n v="80809"/>
    <s v="Medium"/>
    <n v="12"/>
    <n v="2025"/>
    <s v="Low"/>
    <n v="1"/>
  </r>
  <r>
    <n v="618"/>
    <x v="4"/>
    <x v="0"/>
    <s v="Enterprise"/>
    <s v="Technology"/>
    <x v="6"/>
    <x v="0"/>
    <s v="Remote"/>
    <x v="2"/>
    <s v="0-2 yrs"/>
    <n v="0"/>
    <s v="PhD"/>
    <n v="0"/>
    <n v="1"/>
    <n v="1"/>
    <n v="1"/>
    <n v="0"/>
    <n v="3"/>
    <n v="77423"/>
    <s v="Medium"/>
    <n v="8"/>
    <n v="2025"/>
    <s v="High"/>
    <n v="3"/>
  </r>
  <r>
    <n v="619"/>
    <x v="4"/>
    <x v="0"/>
    <s v="Startup"/>
    <s v="E-commerce"/>
    <x v="4"/>
    <x v="1"/>
    <s v="Onsite/Hybrid"/>
    <x v="0"/>
    <s v="7+ yrs"/>
    <n v="7"/>
    <s v="PhD"/>
    <n v="0"/>
    <n v="0"/>
    <n v="0"/>
    <n v="1"/>
    <n v="1"/>
    <n v="2"/>
    <n v="128593"/>
    <s v="High"/>
    <n v="6"/>
    <n v="2021"/>
    <s v="High"/>
    <n v="9"/>
  </r>
  <r>
    <n v="620"/>
    <x v="5"/>
    <x v="1"/>
    <s v="Enterprise"/>
    <s v="Technology"/>
    <x v="3"/>
    <x v="1"/>
    <s v="Onsite/Hybrid"/>
    <x v="1"/>
    <s v="3-6 yrs"/>
    <n v="4"/>
    <s v="Master"/>
    <n v="1"/>
    <n v="0"/>
    <n v="1"/>
    <n v="1"/>
    <n v="1"/>
    <n v="4"/>
    <n v="152803"/>
    <s v="High"/>
    <n v="6"/>
    <n v="2026"/>
    <s v="High"/>
    <n v="9"/>
  </r>
  <r>
    <n v="621"/>
    <x v="0"/>
    <x v="0"/>
    <s v="Medium"/>
    <s v="Finance"/>
    <x v="2"/>
    <x v="0"/>
    <s v="Remote"/>
    <x v="1"/>
    <s v="3-6 yrs"/>
    <n v="6"/>
    <s v="PhD"/>
    <n v="0"/>
    <n v="0"/>
    <n v="0"/>
    <n v="1"/>
    <n v="0"/>
    <n v="1"/>
    <n v="92213"/>
    <s v="Medium"/>
    <n v="6"/>
    <n v="2022"/>
    <s v="Low"/>
    <n v="6"/>
  </r>
  <r>
    <n v="622"/>
    <x v="5"/>
    <x v="1"/>
    <s v="Enterprise"/>
    <s v="Education"/>
    <x v="5"/>
    <x v="0"/>
    <s v="Remote"/>
    <x v="1"/>
    <s v="3-6 yrs"/>
    <n v="5"/>
    <s v="Master"/>
    <n v="1"/>
    <n v="1"/>
    <n v="0"/>
    <n v="0"/>
    <n v="0"/>
    <n v="2"/>
    <n v="111963"/>
    <s v="Medium"/>
    <n v="2"/>
    <n v="2021"/>
    <s v="Medium"/>
    <n v="6"/>
  </r>
  <r>
    <n v="623"/>
    <x v="1"/>
    <x v="1"/>
    <s v="Startup"/>
    <s v="Education"/>
    <x v="1"/>
    <x v="2"/>
    <s v="Onsite/Hybrid"/>
    <x v="1"/>
    <s v="3-6 yrs"/>
    <n v="3"/>
    <s v="PhD"/>
    <n v="0"/>
    <n v="0"/>
    <n v="0"/>
    <n v="0"/>
    <n v="1"/>
    <n v="1"/>
    <n v="129633"/>
    <s v="High"/>
    <n v="1"/>
    <n v="2023"/>
    <s v="Low"/>
    <n v="4"/>
  </r>
  <r>
    <n v="624"/>
    <x v="5"/>
    <x v="1"/>
    <s v="Medium"/>
    <s v="Finance"/>
    <x v="3"/>
    <x v="1"/>
    <s v="Onsite/Hybrid"/>
    <x v="0"/>
    <s v="7+ yrs"/>
    <n v="14"/>
    <s v="Master"/>
    <n v="1"/>
    <n v="0"/>
    <n v="0"/>
    <n v="1"/>
    <n v="0"/>
    <n v="2"/>
    <n v="156371"/>
    <s v="High"/>
    <n v="7"/>
    <n v="2021"/>
    <s v="Medium"/>
    <n v="1"/>
  </r>
  <r>
    <n v="625"/>
    <x v="0"/>
    <x v="0"/>
    <s v="Medium"/>
    <s v="Education"/>
    <x v="3"/>
    <x v="0"/>
    <s v="Remote"/>
    <x v="1"/>
    <s v="3-6 yrs"/>
    <n v="5"/>
    <s v="PhD"/>
    <n v="1"/>
    <n v="0"/>
    <n v="0"/>
    <n v="1"/>
    <n v="1"/>
    <n v="3"/>
    <n v="99647"/>
    <s v="Medium"/>
    <n v="3"/>
    <n v="2022"/>
    <s v="Low"/>
    <n v="6"/>
  </r>
  <r>
    <n v="626"/>
    <x v="1"/>
    <x v="1"/>
    <s v="Startup"/>
    <s v="Retail"/>
    <x v="3"/>
    <x v="2"/>
    <s v="Onsite/Hybrid"/>
    <x v="1"/>
    <s v="3-6 yrs"/>
    <n v="5"/>
    <s v="Master"/>
    <n v="1"/>
    <n v="0"/>
    <n v="0"/>
    <n v="1"/>
    <n v="0"/>
    <n v="2"/>
    <n v="134964"/>
    <s v="High"/>
    <n v="10"/>
    <n v="2026"/>
    <s v="Low"/>
    <n v="1"/>
  </r>
  <r>
    <n v="627"/>
    <x v="4"/>
    <x v="0"/>
    <s v="Enterprise"/>
    <s v="Finance"/>
    <x v="4"/>
    <x v="0"/>
    <s v="Remote"/>
    <x v="2"/>
    <s v="0-2 yrs"/>
    <n v="2"/>
    <s v="PhD"/>
    <n v="0"/>
    <n v="0"/>
    <n v="1"/>
    <n v="0"/>
    <n v="0"/>
    <n v="1"/>
    <n v="62272"/>
    <s v="Low"/>
    <n v="7"/>
    <n v="2021"/>
    <s v="High"/>
    <n v="7"/>
  </r>
  <r>
    <n v="628"/>
    <x v="0"/>
    <x v="0"/>
    <s v="Startup"/>
    <s v="Technology"/>
    <x v="3"/>
    <x v="2"/>
    <s v="Onsite/Hybrid"/>
    <x v="2"/>
    <s v="0-2 yrs"/>
    <n v="1"/>
    <s v="Bachelor"/>
    <n v="0"/>
    <n v="1"/>
    <n v="0"/>
    <n v="0"/>
    <n v="1"/>
    <n v="2"/>
    <n v="64611"/>
    <s v="Low"/>
    <n v="2"/>
    <n v="2026"/>
    <s v="Low"/>
    <n v="1"/>
  </r>
  <r>
    <n v="629"/>
    <x v="0"/>
    <x v="0"/>
    <s v="Enterprise"/>
    <s v="E-commerce"/>
    <x v="1"/>
    <x v="0"/>
    <s v="Remote"/>
    <x v="0"/>
    <s v="7+ yrs"/>
    <n v="8"/>
    <s v="Master"/>
    <n v="0"/>
    <n v="0"/>
    <n v="0"/>
    <n v="1"/>
    <n v="0"/>
    <n v="1"/>
    <n v="110028"/>
    <s v="Medium"/>
    <n v="2"/>
    <n v="2024"/>
    <s v="Low"/>
    <n v="4"/>
  </r>
  <r>
    <n v="630"/>
    <x v="2"/>
    <x v="2"/>
    <s v="Startup"/>
    <s v="Finance"/>
    <x v="0"/>
    <x v="2"/>
    <s v="Onsite/Hybrid"/>
    <x v="0"/>
    <s v="7+ yrs"/>
    <n v="14"/>
    <s v="Master"/>
    <n v="0"/>
    <n v="0"/>
    <n v="1"/>
    <n v="0"/>
    <n v="1"/>
    <n v="2"/>
    <n v="120572"/>
    <s v="High"/>
    <n v="10"/>
    <n v="2026"/>
    <s v="High"/>
    <n v="8"/>
  </r>
  <r>
    <n v="631"/>
    <x v="3"/>
    <x v="0"/>
    <s v="Enterprise"/>
    <s v="Retail"/>
    <x v="1"/>
    <x v="2"/>
    <s v="Onsite/Hybrid"/>
    <x v="2"/>
    <s v="0-2 yrs"/>
    <n v="2"/>
    <s v="PhD"/>
    <n v="1"/>
    <n v="0"/>
    <n v="1"/>
    <n v="1"/>
    <n v="1"/>
    <n v="4"/>
    <n v="88896"/>
    <s v="Medium"/>
    <n v="5"/>
    <n v="2024"/>
    <s v="High"/>
    <n v="1"/>
  </r>
  <r>
    <n v="632"/>
    <x v="5"/>
    <x v="1"/>
    <s v="Medium"/>
    <s v="Finance"/>
    <x v="4"/>
    <x v="0"/>
    <s v="Remote"/>
    <x v="0"/>
    <s v="7+ yrs"/>
    <n v="10"/>
    <s v="Bachelor"/>
    <n v="1"/>
    <n v="1"/>
    <n v="1"/>
    <n v="1"/>
    <n v="0"/>
    <n v="4"/>
    <n v="171592"/>
    <s v="High"/>
    <n v="5"/>
    <n v="2023"/>
    <s v="High"/>
    <n v="1"/>
  </r>
  <r>
    <n v="633"/>
    <x v="3"/>
    <x v="0"/>
    <s v="MNC"/>
    <s v="Retail"/>
    <x v="6"/>
    <x v="0"/>
    <s v="Remote"/>
    <x v="1"/>
    <s v="3-6 yrs"/>
    <n v="5"/>
    <s v="PhD"/>
    <n v="0"/>
    <n v="0"/>
    <n v="1"/>
    <n v="0"/>
    <n v="1"/>
    <n v="2"/>
    <n v="122065"/>
    <s v="High"/>
    <n v="5"/>
    <n v="2020"/>
    <s v="Medium"/>
    <n v="5"/>
  </r>
  <r>
    <n v="634"/>
    <x v="4"/>
    <x v="0"/>
    <s v="Startup"/>
    <s v="Finance"/>
    <x v="6"/>
    <x v="2"/>
    <s v="Onsite/Hybrid"/>
    <x v="1"/>
    <s v="3-6 yrs"/>
    <n v="6"/>
    <s v="Bachelor"/>
    <n v="1"/>
    <n v="1"/>
    <n v="1"/>
    <n v="0"/>
    <n v="0"/>
    <n v="3"/>
    <n v="89086"/>
    <s v="Medium"/>
    <n v="9"/>
    <n v="2021"/>
    <s v="Low"/>
    <n v="6"/>
  </r>
  <r>
    <n v="635"/>
    <x v="5"/>
    <x v="1"/>
    <s v="Startup"/>
    <s v="Education"/>
    <x v="2"/>
    <x v="0"/>
    <s v="Remote"/>
    <x v="2"/>
    <s v="0-2 yrs"/>
    <n v="2"/>
    <s v="Master"/>
    <n v="1"/>
    <n v="1"/>
    <n v="1"/>
    <n v="0"/>
    <n v="1"/>
    <n v="4"/>
    <n v="115463"/>
    <s v="Medium"/>
    <n v="3"/>
    <n v="2020"/>
    <s v="High"/>
    <n v="8"/>
  </r>
  <r>
    <n v="636"/>
    <x v="0"/>
    <x v="0"/>
    <s v="Startup"/>
    <s v="Healthcare"/>
    <x v="5"/>
    <x v="1"/>
    <s v="Onsite/Hybrid"/>
    <x v="1"/>
    <s v="3-6 yrs"/>
    <n v="3"/>
    <s v="Master"/>
    <n v="1"/>
    <n v="0"/>
    <n v="0"/>
    <n v="0"/>
    <n v="0"/>
    <n v="1"/>
    <n v="78780"/>
    <s v="Medium"/>
    <n v="11"/>
    <n v="2020"/>
    <s v="Low"/>
    <n v="5"/>
  </r>
  <r>
    <n v="637"/>
    <x v="4"/>
    <x v="0"/>
    <s v="MNC"/>
    <s v="Retail"/>
    <x v="5"/>
    <x v="2"/>
    <s v="Onsite/Hybrid"/>
    <x v="0"/>
    <s v="7+ yrs"/>
    <n v="8"/>
    <s v="Bachelor"/>
    <n v="0"/>
    <n v="1"/>
    <n v="0"/>
    <n v="1"/>
    <n v="1"/>
    <n v="3"/>
    <n v="142855"/>
    <s v="High"/>
    <n v="1"/>
    <n v="2024"/>
    <s v="Medium"/>
    <n v="1"/>
  </r>
  <r>
    <n v="638"/>
    <x v="3"/>
    <x v="0"/>
    <s v="Enterprise"/>
    <s v="Technology"/>
    <x v="3"/>
    <x v="0"/>
    <s v="Remote"/>
    <x v="2"/>
    <s v="0-2 yrs"/>
    <n v="0"/>
    <s v="Master"/>
    <n v="1"/>
    <n v="0"/>
    <n v="1"/>
    <n v="1"/>
    <n v="1"/>
    <n v="4"/>
    <n v="87934"/>
    <s v="Medium"/>
    <n v="7"/>
    <n v="2022"/>
    <s v="High"/>
    <n v="8"/>
  </r>
  <r>
    <n v="639"/>
    <x v="1"/>
    <x v="1"/>
    <s v="Startup"/>
    <s v="E-commerce"/>
    <x v="0"/>
    <x v="1"/>
    <s v="Onsite/Hybrid"/>
    <x v="2"/>
    <s v="0-2 yrs"/>
    <n v="0"/>
    <s v="Master"/>
    <n v="1"/>
    <n v="0"/>
    <n v="1"/>
    <n v="0"/>
    <n v="0"/>
    <n v="2"/>
    <n v="102098"/>
    <s v="Medium"/>
    <n v="8"/>
    <n v="2025"/>
    <s v="High"/>
    <n v="8"/>
  </r>
  <r>
    <n v="640"/>
    <x v="2"/>
    <x v="2"/>
    <s v="Medium"/>
    <s v="Education"/>
    <x v="3"/>
    <x v="1"/>
    <s v="Onsite/Hybrid"/>
    <x v="2"/>
    <s v="0-2 yrs"/>
    <n v="0"/>
    <s v="Master"/>
    <n v="1"/>
    <n v="1"/>
    <n v="1"/>
    <n v="0"/>
    <n v="1"/>
    <n v="4"/>
    <n v="70550"/>
    <s v="Medium"/>
    <n v="7"/>
    <n v="2022"/>
    <s v="Low"/>
    <n v="2"/>
  </r>
  <r>
    <n v="641"/>
    <x v="5"/>
    <x v="1"/>
    <s v="MNC"/>
    <s v="Finance"/>
    <x v="0"/>
    <x v="1"/>
    <s v="Onsite/Hybrid"/>
    <x v="2"/>
    <s v="0-2 yrs"/>
    <n v="1"/>
    <s v="Master"/>
    <n v="1"/>
    <n v="0"/>
    <n v="1"/>
    <n v="0"/>
    <n v="0"/>
    <n v="2"/>
    <n v="126843"/>
    <s v="High"/>
    <n v="2"/>
    <n v="2025"/>
    <s v="High"/>
    <n v="9"/>
  </r>
  <r>
    <n v="642"/>
    <x v="0"/>
    <x v="0"/>
    <s v="Enterprise"/>
    <s v="Education"/>
    <x v="3"/>
    <x v="2"/>
    <s v="Onsite/Hybrid"/>
    <x v="0"/>
    <s v="7+ yrs"/>
    <n v="11"/>
    <s v="PhD"/>
    <n v="1"/>
    <n v="1"/>
    <n v="1"/>
    <n v="1"/>
    <n v="0"/>
    <n v="4"/>
    <n v="134777"/>
    <s v="High"/>
    <n v="2"/>
    <n v="2026"/>
    <s v="High"/>
    <n v="9"/>
  </r>
  <r>
    <n v="643"/>
    <x v="1"/>
    <x v="1"/>
    <s v="Medium"/>
    <s v="Technology"/>
    <x v="4"/>
    <x v="1"/>
    <s v="Onsite/Hybrid"/>
    <x v="1"/>
    <s v="3-6 yrs"/>
    <n v="6"/>
    <s v="PhD"/>
    <n v="0"/>
    <n v="1"/>
    <n v="1"/>
    <n v="1"/>
    <n v="0"/>
    <n v="3"/>
    <n v="144864"/>
    <s v="High"/>
    <n v="3"/>
    <n v="2021"/>
    <s v="High"/>
    <n v="1"/>
  </r>
  <r>
    <n v="644"/>
    <x v="2"/>
    <x v="2"/>
    <s v="MNC"/>
    <s v="E-commerce"/>
    <x v="5"/>
    <x v="0"/>
    <s v="Remote"/>
    <x v="0"/>
    <s v="7+ yrs"/>
    <n v="15"/>
    <s v="Master"/>
    <n v="1"/>
    <n v="0"/>
    <n v="1"/>
    <n v="1"/>
    <n v="0"/>
    <n v="3"/>
    <n v="150389"/>
    <s v="High"/>
    <n v="4"/>
    <n v="2024"/>
    <s v="High"/>
    <n v="8"/>
  </r>
  <r>
    <n v="645"/>
    <x v="0"/>
    <x v="0"/>
    <s v="MNC"/>
    <s v="Technology"/>
    <x v="5"/>
    <x v="2"/>
    <s v="Onsite/Hybrid"/>
    <x v="2"/>
    <s v="0-2 yrs"/>
    <n v="1"/>
    <s v="Bachelor"/>
    <n v="1"/>
    <n v="1"/>
    <n v="1"/>
    <n v="1"/>
    <n v="1"/>
    <n v="5"/>
    <n v="105946"/>
    <s v="Medium"/>
    <n v="3"/>
    <n v="2022"/>
    <s v="High"/>
    <n v="1"/>
  </r>
  <r>
    <n v="646"/>
    <x v="2"/>
    <x v="2"/>
    <s v="Startup"/>
    <s v="Finance"/>
    <x v="6"/>
    <x v="1"/>
    <s v="Onsite/Hybrid"/>
    <x v="0"/>
    <s v="7+ yrs"/>
    <n v="9"/>
    <s v="Master"/>
    <n v="0"/>
    <n v="0"/>
    <n v="0"/>
    <n v="1"/>
    <n v="1"/>
    <n v="2"/>
    <n v="124480"/>
    <s v="High"/>
    <n v="8"/>
    <n v="2024"/>
    <s v="Medium"/>
    <n v="3"/>
  </r>
  <r>
    <n v="647"/>
    <x v="1"/>
    <x v="1"/>
    <s v="Medium"/>
    <s v="Healthcare"/>
    <x v="4"/>
    <x v="1"/>
    <s v="Onsite/Hybrid"/>
    <x v="0"/>
    <s v="7+ yrs"/>
    <n v="14"/>
    <s v="PhD"/>
    <n v="0"/>
    <n v="0"/>
    <n v="1"/>
    <n v="1"/>
    <n v="1"/>
    <n v="3"/>
    <n v="181728"/>
    <s v="High"/>
    <n v="4"/>
    <n v="2024"/>
    <s v="High"/>
    <n v="1"/>
  </r>
  <r>
    <n v="648"/>
    <x v="0"/>
    <x v="0"/>
    <s v="MNC"/>
    <s v="Technology"/>
    <x v="0"/>
    <x v="0"/>
    <s v="Remote"/>
    <x v="2"/>
    <s v="0-2 yrs"/>
    <n v="2"/>
    <s v="Master"/>
    <n v="1"/>
    <n v="1"/>
    <n v="0"/>
    <n v="0"/>
    <n v="0"/>
    <n v="2"/>
    <n v="71382"/>
    <s v="Medium"/>
    <n v="7"/>
    <n v="2024"/>
    <s v="Low"/>
    <n v="6"/>
  </r>
  <r>
    <n v="649"/>
    <x v="3"/>
    <x v="0"/>
    <s v="Enterprise"/>
    <s v="E-commerce"/>
    <x v="5"/>
    <x v="2"/>
    <s v="Onsite/Hybrid"/>
    <x v="1"/>
    <s v="3-6 yrs"/>
    <n v="4"/>
    <s v="Bachelor"/>
    <n v="0"/>
    <n v="1"/>
    <n v="1"/>
    <n v="1"/>
    <n v="1"/>
    <n v="4"/>
    <n v="119148"/>
    <s v="Medium"/>
    <n v="1"/>
    <n v="2021"/>
    <s v="High"/>
    <n v="8"/>
  </r>
  <r>
    <n v="650"/>
    <x v="4"/>
    <x v="0"/>
    <s v="Enterprise"/>
    <s v="Technology"/>
    <x v="2"/>
    <x v="1"/>
    <s v="Onsite/Hybrid"/>
    <x v="0"/>
    <s v="7+ yrs"/>
    <n v="10"/>
    <s v="Bachelor"/>
    <n v="1"/>
    <n v="1"/>
    <n v="1"/>
    <n v="0"/>
    <n v="1"/>
    <n v="4"/>
    <n v="121996"/>
    <s v="High"/>
    <n v="2"/>
    <n v="2024"/>
    <s v="High"/>
    <n v="9"/>
  </r>
  <r>
    <n v="651"/>
    <x v="0"/>
    <x v="0"/>
    <s v="MNC"/>
    <s v="Healthcare"/>
    <x v="4"/>
    <x v="1"/>
    <s v="Onsite/Hybrid"/>
    <x v="0"/>
    <s v="7+ yrs"/>
    <n v="11"/>
    <s v="Bachelor"/>
    <n v="0"/>
    <n v="0"/>
    <n v="0"/>
    <n v="0"/>
    <n v="1"/>
    <n v="1"/>
    <n v="127440"/>
    <s v="High"/>
    <n v="12"/>
    <n v="2026"/>
    <s v="Medium"/>
    <n v="1"/>
  </r>
  <r>
    <n v="652"/>
    <x v="0"/>
    <x v="0"/>
    <s v="Startup"/>
    <s v="E-commerce"/>
    <x v="4"/>
    <x v="1"/>
    <s v="Onsite/Hybrid"/>
    <x v="1"/>
    <s v="3-6 yrs"/>
    <n v="3"/>
    <s v="Bachelor"/>
    <n v="0"/>
    <n v="1"/>
    <n v="0"/>
    <n v="1"/>
    <n v="0"/>
    <n v="2"/>
    <n v="94377"/>
    <s v="Medium"/>
    <n v="9"/>
    <n v="2023"/>
    <s v="High"/>
    <n v="9"/>
  </r>
  <r>
    <n v="653"/>
    <x v="2"/>
    <x v="2"/>
    <s v="Startup"/>
    <s v="Finance"/>
    <x v="3"/>
    <x v="1"/>
    <s v="Onsite/Hybrid"/>
    <x v="2"/>
    <s v="0-2 yrs"/>
    <n v="1"/>
    <s v="PhD"/>
    <n v="0"/>
    <n v="1"/>
    <n v="0"/>
    <n v="1"/>
    <n v="1"/>
    <n v="3"/>
    <n v="75539"/>
    <s v="Medium"/>
    <n v="5"/>
    <n v="2026"/>
    <s v="Low"/>
    <n v="4"/>
  </r>
  <r>
    <n v="654"/>
    <x v="1"/>
    <x v="1"/>
    <s v="MNC"/>
    <s v="E-commerce"/>
    <x v="2"/>
    <x v="1"/>
    <s v="Onsite/Hybrid"/>
    <x v="1"/>
    <s v="3-6 yrs"/>
    <n v="5"/>
    <s v="PhD"/>
    <n v="1"/>
    <n v="1"/>
    <n v="0"/>
    <n v="0"/>
    <n v="0"/>
    <n v="2"/>
    <n v="135641"/>
    <s v="High"/>
    <n v="10"/>
    <n v="2026"/>
    <s v="Low"/>
    <n v="2"/>
  </r>
  <r>
    <n v="655"/>
    <x v="1"/>
    <x v="1"/>
    <s v="Startup"/>
    <s v="E-commerce"/>
    <x v="4"/>
    <x v="2"/>
    <s v="Onsite/Hybrid"/>
    <x v="2"/>
    <s v="0-2 yrs"/>
    <n v="2"/>
    <s v="Master"/>
    <n v="0"/>
    <n v="1"/>
    <n v="1"/>
    <n v="1"/>
    <n v="1"/>
    <n v="4"/>
    <n v="127401"/>
    <s v="High"/>
    <n v="7"/>
    <n v="2024"/>
    <s v="High"/>
    <n v="1"/>
  </r>
  <r>
    <n v="656"/>
    <x v="1"/>
    <x v="1"/>
    <s v="Medium"/>
    <s v="Technology"/>
    <x v="4"/>
    <x v="0"/>
    <s v="Remote"/>
    <x v="2"/>
    <s v="0-2 yrs"/>
    <n v="1"/>
    <s v="Bachelor"/>
    <n v="0"/>
    <n v="1"/>
    <n v="0"/>
    <n v="0"/>
    <n v="1"/>
    <n v="2"/>
    <n v="97956"/>
    <s v="Medium"/>
    <n v="11"/>
    <n v="2023"/>
    <s v="Medium"/>
    <n v="1"/>
  </r>
  <r>
    <n v="657"/>
    <x v="1"/>
    <x v="1"/>
    <s v="MNC"/>
    <s v="Retail"/>
    <x v="0"/>
    <x v="2"/>
    <s v="Onsite/Hybrid"/>
    <x v="0"/>
    <s v="7+ yrs"/>
    <n v="11"/>
    <s v="Bachelor"/>
    <n v="0"/>
    <n v="1"/>
    <n v="1"/>
    <n v="0"/>
    <n v="0"/>
    <n v="2"/>
    <n v="172756"/>
    <s v="High"/>
    <n v="6"/>
    <n v="2025"/>
    <s v="Medium"/>
    <n v="2"/>
  </r>
  <r>
    <n v="658"/>
    <x v="3"/>
    <x v="0"/>
    <s v="Enterprise"/>
    <s v="Technology"/>
    <x v="4"/>
    <x v="1"/>
    <s v="Onsite/Hybrid"/>
    <x v="2"/>
    <s v="0-2 yrs"/>
    <n v="2"/>
    <s v="Bachelor"/>
    <n v="1"/>
    <n v="1"/>
    <n v="1"/>
    <n v="0"/>
    <n v="0"/>
    <n v="3"/>
    <n v="69173"/>
    <s v="Low"/>
    <n v="7"/>
    <n v="2023"/>
    <s v="High"/>
    <n v="9"/>
  </r>
  <r>
    <n v="659"/>
    <x v="1"/>
    <x v="1"/>
    <s v="Medium"/>
    <s v="Retail"/>
    <x v="6"/>
    <x v="1"/>
    <s v="Onsite/Hybrid"/>
    <x v="1"/>
    <s v="3-6 yrs"/>
    <n v="6"/>
    <s v="Master"/>
    <n v="1"/>
    <n v="1"/>
    <n v="1"/>
    <n v="1"/>
    <n v="1"/>
    <n v="5"/>
    <n v="159972"/>
    <s v="High"/>
    <n v="8"/>
    <n v="2021"/>
    <s v="High"/>
    <n v="1"/>
  </r>
  <r>
    <n v="660"/>
    <x v="2"/>
    <x v="2"/>
    <s v="Enterprise"/>
    <s v="E-commerce"/>
    <x v="2"/>
    <x v="1"/>
    <s v="Onsite/Hybrid"/>
    <x v="1"/>
    <s v="3-6 yrs"/>
    <n v="6"/>
    <s v="Bachelor"/>
    <n v="0"/>
    <n v="0"/>
    <n v="1"/>
    <n v="0"/>
    <n v="0"/>
    <n v="1"/>
    <n v="93490"/>
    <s v="Medium"/>
    <n v="4"/>
    <n v="2023"/>
    <s v="Low"/>
    <n v="5"/>
  </r>
  <r>
    <n v="661"/>
    <x v="2"/>
    <x v="2"/>
    <s v="Medium"/>
    <s v="Finance"/>
    <x v="6"/>
    <x v="1"/>
    <s v="Onsite/Hybrid"/>
    <x v="1"/>
    <s v="3-6 yrs"/>
    <n v="5"/>
    <s v="Master"/>
    <n v="0"/>
    <n v="1"/>
    <n v="0"/>
    <n v="0"/>
    <n v="1"/>
    <n v="2"/>
    <n v="87612"/>
    <s v="Medium"/>
    <n v="6"/>
    <n v="2025"/>
    <s v="High"/>
    <n v="7"/>
  </r>
  <r>
    <n v="662"/>
    <x v="5"/>
    <x v="1"/>
    <s v="Medium"/>
    <s v="Finance"/>
    <x v="3"/>
    <x v="0"/>
    <s v="Remote"/>
    <x v="0"/>
    <s v="7+ yrs"/>
    <n v="14"/>
    <s v="Bachelor"/>
    <n v="0"/>
    <n v="0"/>
    <n v="0"/>
    <n v="1"/>
    <n v="1"/>
    <n v="2"/>
    <n v="161098"/>
    <s v="High"/>
    <n v="7"/>
    <n v="2021"/>
    <s v="High"/>
    <n v="9"/>
  </r>
  <r>
    <n v="663"/>
    <x v="4"/>
    <x v="0"/>
    <s v="Startup"/>
    <s v="Retail"/>
    <x v="5"/>
    <x v="1"/>
    <s v="Onsite/Hybrid"/>
    <x v="1"/>
    <s v="3-6 yrs"/>
    <n v="3"/>
    <s v="Bachelor"/>
    <n v="0"/>
    <n v="0"/>
    <n v="0"/>
    <n v="0"/>
    <n v="1"/>
    <n v="1"/>
    <n v="82191"/>
    <s v="Medium"/>
    <n v="9"/>
    <n v="2023"/>
    <s v="Low"/>
    <n v="2"/>
  </r>
  <r>
    <n v="664"/>
    <x v="2"/>
    <x v="2"/>
    <s v="Enterprise"/>
    <s v="Finance"/>
    <x v="0"/>
    <x v="2"/>
    <s v="Onsite/Hybrid"/>
    <x v="2"/>
    <s v="0-2 yrs"/>
    <n v="1"/>
    <s v="Master"/>
    <n v="1"/>
    <n v="0"/>
    <n v="0"/>
    <n v="1"/>
    <n v="1"/>
    <n v="3"/>
    <n v="73167"/>
    <s v="Medium"/>
    <n v="6"/>
    <n v="2021"/>
    <s v="Low"/>
    <n v="6"/>
  </r>
  <r>
    <n v="665"/>
    <x v="5"/>
    <x v="1"/>
    <s v="Startup"/>
    <s v="Finance"/>
    <x v="4"/>
    <x v="0"/>
    <s v="Remote"/>
    <x v="1"/>
    <s v="3-6 yrs"/>
    <n v="6"/>
    <s v="PhD"/>
    <n v="0"/>
    <n v="1"/>
    <n v="1"/>
    <n v="0"/>
    <n v="0"/>
    <n v="2"/>
    <n v="129491"/>
    <s v="High"/>
    <n v="1"/>
    <n v="2022"/>
    <s v="Low"/>
    <n v="6"/>
  </r>
  <r>
    <n v="666"/>
    <x v="1"/>
    <x v="1"/>
    <s v="Enterprise"/>
    <s v="E-commerce"/>
    <x v="4"/>
    <x v="2"/>
    <s v="Onsite/Hybrid"/>
    <x v="2"/>
    <s v="0-2 yrs"/>
    <n v="0"/>
    <s v="Master"/>
    <n v="0"/>
    <n v="1"/>
    <n v="1"/>
    <n v="0"/>
    <n v="1"/>
    <n v="3"/>
    <n v="117849"/>
    <s v="Medium"/>
    <n v="10"/>
    <n v="2021"/>
    <s v="High"/>
    <n v="8"/>
  </r>
  <r>
    <n v="667"/>
    <x v="4"/>
    <x v="0"/>
    <s v="Startup"/>
    <s v="E-commerce"/>
    <x v="3"/>
    <x v="2"/>
    <s v="Onsite/Hybrid"/>
    <x v="0"/>
    <s v="7+ yrs"/>
    <n v="10"/>
    <s v="PhD"/>
    <n v="0"/>
    <n v="1"/>
    <n v="0"/>
    <n v="1"/>
    <n v="0"/>
    <n v="2"/>
    <n v="112568"/>
    <s v="Medium"/>
    <n v="5"/>
    <n v="2023"/>
    <s v="Medium"/>
    <n v="3"/>
  </r>
  <r>
    <n v="668"/>
    <x v="2"/>
    <x v="2"/>
    <s v="MNC"/>
    <s v="Retail"/>
    <x v="2"/>
    <x v="2"/>
    <s v="Onsite/Hybrid"/>
    <x v="2"/>
    <s v="0-2 yrs"/>
    <n v="1"/>
    <s v="PhD"/>
    <n v="0"/>
    <n v="1"/>
    <n v="1"/>
    <n v="1"/>
    <n v="0"/>
    <n v="3"/>
    <n v="95869"/>
    <s v="Medium"/>
    <n v="12"/>
    <n v="2022"/>
    <s v="High"/>
    <n v="8"/>
  </r>
  <r>
    <n v="669"/>
    <x v="2"/>
    <x v="2"/>
    <s v="MNC"/>
    <s v="Technology"/>
    <x v="2"/>
    <x v="2"/>
    <s v="Onsite/Hybrid"/>
    <x v="2"/>
    <s v="0-2 yrs"/>
    <n v="1"/>
    <s v="Bachelor"/>
    <n v="1"/>
    <n v="1"/>
    <n v="0"/>
    <n v="0"/>
    <n v="1"/>
    <n v="3"/>
    <n v="83297"/>
    <s v="Medium"/>
    <n v="7"/>
    <n v="2023"/>
    <s v="Medium"/>
    <n v="6"/>
  </r>
  <r>
    <n v="670"/>
    <x v="1"/>
    <x v="1"/>
    <s v="Enterprise"/>
    <s v="Retail"/>
    <x v="4"/>
    <x v="0"/>
    <s v="Remote"/>
    <x v="2"/>
    <s v="0-2 yrs"/>
    <n v="1"/>
    <s v="Master"/>
    <n v="0"/>
    <n v="1"/>
    <n v="1"/>
    <n v="1"/>
    <n v="1"/>
    <n v="4"/>
    <n v="133333"/>
    <s v="High"/>
    <n v="4"/>
    <n v="2026"/>
    <s v="High"/>
    <n v="9"/>
  </r>
  <r>
    <n v="671"/>
    <x v="3"/>
    <x v="0"/>
    <s v="Startup"/>
    <s v="Education"/>
    <x v="1"/>
    <x v="0"/>
    <s v="Remote"/>
    <x v="1"/>
    <s v="3-6 yrs"/>
    <n v="5"/>
    <s v="PhD"/>
    <n v="1"/>
    <n v="1"/>
    <n v="1"/>
    <n v="0"/>
    <n v="1"/>
    <n v="4"/>
    <n v="102923"/>
    <s v="Medium"/>
    <n v="3"/>
    <n v="2024"/>
    <s v="High"/>
    <n v="8"/>
  </r>
  <r>
    <n v="672"/>
    <x v="5"/>
    <x v="1"/>
    <s v="MNC"/>
    <s v="Education"/>
    <x v="3"/>
    <x v="0"/>
    <s v="Remote"/>
    <x v="2"/>
    <s v="0-2 yrs"/>
    <n v="0"/>
    <s v="PhD"/>
    <n v="0"/>
    <n v="0"/>
    <n v="0"/>
    <n v="1"/>
    <n v="0"/>
    <n v="1"/>
    <n v="125374"/>
    <s v="High"/>
    <n v="12"/>
    <n v="2025"/>
    <s v="Medium"/>
    <n v="2"/>
  </r>
  <r>
    <n v="673"/>
    <x v="4"/>
    <x v="0"/>
    <s v="Medium"/>
    <s v="Finance"/>
    <x v="0"/>
    <x v="1"/>
    <s v="Onsite/Hybrid"/>
    <x v="0"/>
    <s v="7+ yrs"/>
    <n v="11"/>
    <s v="PhD"/>
    <n v="1"/>
    <n v="1"/>
    <n v="1"/>
    <n v="1"/>
    <n v="1"/>
    <n v="5"/>
    <n v="137296"/>
    <s v="High"/>
    <n v="6"/>
    <n v="2023"/>
    <s v="High"/>
    <n v="8"/>
  </r>
  <r>
    <n v="674"/>
    <x v="0"/>
    <x v="0"/>
    <s v="Startup"/>
    <s v="Education"/>
    <x v="4"/>
    <x v="1"/>
    <s v="Onsite/Hybrid"/>
    <x v="2"/>
    <s v="0-2 yrs"/>
    <n v="1"/>
    <s v="PhD"/>
    <n v="1"/>
    <n v="1"/>
    <n v="0"/>
    <n v="1"/>
    <n v="0"/>
    <n v="3"/>
    <n v="65985"/>
    <s v="Low"/>
    <n v="9"/>
    <n v="2026"/>
    <s v="High"/>
    <n v="9"/>
  </r>
  <r>
    <n v="675"/>
    <x v="2"/>
    <x v="2"/>
    <s v="Enterprise"/>
    <s v="E-commerce"/>
    <x v="4"/>
    <x v="1"/>
    <s v="Onsite/Hybrid"/>
    <x v="2"/>
    <s v="0-2 yrs"/>
    <n v="1"/>
    <s v="Bachelor"/>
    <n v="0"/>
    <n v="1"/>
    <n v="0"/>
    <n v="1"/>
    <n v="1"/>
    <n v="3"/>
    <n v="79937"/>
    <s v="Medium"/>
    <n v="9"/>
    <n v="2021"/>
    <s v="Medium"/>
    <n v="4"/>
  </r>
  <r>
    <n v="676"/>
    <x v="0"/>
    <x v="0"/>
    <s v="Medium"/>
    <s v="Finance"/>
    <x v="5"/>
    <x v="2"/>
    <s v="Onsite/Hybrid"/>
    <x v="2"/>
    <s v="0-2 yrs"/>
    <n v="1"/>
    <s v="PhD"/>
    <n v="0"/>
    <n v="0"/>
    <n v="0"/>
    <n v="0"/>
    <n v="0"/>
    <n v="0"/>
    <n v="49366"/>
    <s v="Low"/>
    <n v="3"/>
    <n v="2026"/>
    <s v="Medium"/>
    <n v="3"/>
  </r>
  <r>
    <n v="677"/>
    <x v="2"/>
    <x v="2"/>
    <s v="Enterprise"/>
    <s v="Technology"/>
    <x v="1"/>
    <x v="0"/>
    <s v="Remote"/>
    <x v="0"/>
    <s v="7+ yrs"/>
    <n v="13"/>
    <s v="Bachelor"/>
    <n v="0"/>
    <n v="0"/>
    <n v="1"/>
    <n v="1"/>
    <n v="0"/>
    <n v="2"/>
    <n v="127810"/>
    <s v="High"/>
    <n v="5"/>
    <n v="2020"/>
    <s v="High"/>
    <n v="7"/>
  </r>
  <r>
    <n v="678"/>
    <x v="2"/>
    <x v="2"/>
    <s v="MNC"/>
    <s v="Retail"/>
    <x v="3"/>
    <x v="0"/>
    <s v="Remote"/>
    <x v="1"/>
    <s v="3-6 yrs"/>
    <n v="3"/>
    <s v="Bachelor"/>
    <n v="0"/>
    <n v="0"/>
    <n v="0"/>
    <n v="0"/>
    <n v="1"/>
    <n v="1"/>
    <n v="108812"/>
    <s v="Medium"/>
    <n v="11"/>
    <n v="2023"/>
    <s v="High"/>
    <n v="7"/>
  </r>
  <r>
    <n v="679"/>
    <x v="4"/>
    <x v="0"/>
    <s v="MNC"/>
    <s v="Finance"/>
    <x v="2"/>
    <x v="2"/>
    <s v="Onsite/Hybrid"/>
    <x v="2"/>
    <s v="0-2 yrs"/>
    <n v="2"/>
    <s v="Master"/>
    <n v="1"/>
    <n v="1"/>
    <n v="0"/>
    <n v="0"/>
    <n v="1"/>
    <n v="3"/>
    <n v="77653"/>
    <s v="Medium"/>
    <n v="12"/>
    <n v="2024"/>
    <s v="Low"/>
    <n v="2"/>
  </r>
  <r>
    <n v="680"/>
    <x v="5"/>
    <x v="1"/>
    <s v="Startup"/>
    <s v="Technology"/>
    <x v="0"/>
    <x v="0"/>
    <s v="Remote"/>
    <x v="0"/>
    <s v="7+ yrs"/>
    <n v="8"/>
    <s v="Bachelor"/>
    <n v="1"/>
    <n v="1"/>
    <n v="0"/>
    <n v="0"/>
    <n v="0"/>
    <n v="2"/>
    <n v="139784"/>
    <s v="High"/>
    <n v="1"/>
    <n v="2020"/>
    <s v="Medium"/>
    <n v="4"/>
  </r>
  <r>
    <n v="681"/>
    <x v="3"/>
    <x v="0"/>
    <s v="Enterprise"/>
    <s v="E-commerce"/>
    <x v="0"/>
    <x v="0"/>
    <s v="Remote"/>
    <x v="0"/>
    <s v="7+ yrs"/>
    <n v="14"/>
    <s v="PhD"/>
    <n v="0"/>
    <n v="1"/>
    <n v="1"/>
    <n v="1"/>
    <n v="1"/>
    <n v="4"/>
    <n v="136409"/>
    <s v="High"/>
    <n v="1"/>
    <n v="2021"/>
    <s v="High"/>
    <n v="1"/>
  </r>
  <r>
    <n v="682"/>
    <x v="1"/>
    <x v="1"/>
    <s v="Startup"/>
    <s v="Healthcare"/>
    <x v="5"/>
    <x v="1"/>
    <s v="Onsite/Hybrid"/>
    <x v="2"/>
    <s v="0-2 yrs"/>
    <n v="2"/>
    <s v="PhD"/>
    <n v="0"/>
    <n v="0"/>
    <n v="1"/>
    <n v="1"/>
    <n v="1"/>
    <n v="3"/>
    <n v="125496"/>
    <s v="High"/>
    <n v="8"/>
    <n v="2023"/>
    <s v="High"/>
    <n v="3"/>
  </r>
  <r>
    <n v="683"/>
    <x v="5"/>
    <x v="1"/>
    <s v="Medium"/>
    <s v="E-commerce"/>
    <x v="6"/>
    <x v="0"/>
    <s v="Remote"/>
    <x v="2"/>
    <s v="0-2 yrs"/>
    <n v="0"/>
    <s v="PhD"/>
    <n v="0"/>
    <n v="1"/>
    <n v="0"/>
    <n v="0"/>
    <n v="0"/>
    <n v="1"/>
    <n v="89814"/>
    <s v="Medium"/>
    <n v="12"/>
    <n v="2021"/>
    <s v="Low"/>
    <n v="4"/>
  </r>
  <r>
    <n v="684"/>
    <x v="5"/>
    <x v="1"/>
    <s v="Enterprise"/>
    <s v="E-commerce"/>
    <x v="3"/>
    <x v="2"/>
    <s v="Onsite/Hybrid"/>
    <x v="1"/>
    <s v="3-6 yrs"/>
    <n v="3"/>
    <s v="PhD"/>
    <n v="0"/>
    <n v="0"/>
    <n v="1"/>
    <n v="0"/>
    <n v="1"/>
    <n v="2"/>
    <n v="138088"/>
    <s v="High"/>
    <n v="12"/>
    <n v="2021"/>
    <s v="Medium"/>
    <n v="1"/>
  </r>
  <r>
    <n v="685"/>
    <x v="2"/>
    <x v="2"/>
    <s v="Medium"/>
    <s v="E-commerce"/>
    <x v="6"/>
    <x v="2"/>
    <s v="Onsite/Hybrid"/>
    <x v="1"/>
    <s v="3-6 yrs"/>
    <n v="6"/>
    <s v="PhD"/>
    <n v="1"/>
    <n v="1"/>
    <n v="1"/>
    <n v="0"/>
    <n v="1"/>
    <n v="4"/>
    <n v="104491"/>
    <s v="Medium"/>
    <n v="7"/>
    <n v="2021"/>
    <s v="High"/>
    <n v="7"/>
  </r>
  <r>
    <n v="686"/>
    <x v="3"/>
    <x v="0"/>
    <s v="Medium"/>
    <s v="Healthcare"/>
    <x v="0"/>
    <x v="2"/>
    <s v="Onsite/Hybrid"/>
    <x v="1"/>
    <s v="3-6 yrs"/>
    <n v="6"/>
    <s v="Bachelor"/>
    <n v="0"/>
    <n v="1"/>
    <n v="0"/>
    <n v="0"/>
    <n v="0"/>
    <n v="1"/>
    <n v="76475"/>
    <s v="Medium"/>
    <n v="4"/>
    <n v="2026"/>
    <s v="Low"/>
    <n v="4"/>
  </r>
  <r>
    <n v="687"/>
    <x v="3"/>
    <x v="0"/>
    <s v="Enterprise"/>
    <s v="Healthcare"/>
    <x v="0"/>
    <x v="2"/>
    <s v="Onsite/Hybrid"/>
    <x v="0"/>
    <s v="7+ yrs"/>
    <n v="13"/>
    <s v="Bachelor"/>
    <n v="1"/>
    <n v="1"/>
    <n v="1"/>
    <n v="1"/>
    <n v="0"/>
    <n v="4"/>
    <n v="133469"/>
    <s v="High"/>
    <n v="1"/>
    <n v="2020"/>
    <s v="High"/>
    <n v="1"/>
  </r>
  <r>
    <n v="688"/>
    <x v="4"/>
    <x v="0"/>
    <s v="Medium"/>
    <s v="Retail"/>
    <x v="6"/>
    <x v="2"/>
    <s v="Onsite/Hybrid"/>
    <x v="1"/>
    <s v="3-6 yrs"/>
    <n v="4"/>
    <s v="Master"/>
    <n v="1"/>
    <n v="1"/>
    <n v="0"/>
    <n v="0"/>
    <n v="1"/>
    <n v="3"/>
    <n v="89449"/>
    <s v="Medium"/>
    <n v="11"/>
    <n v="2020"/>
    <s v="Low"/>
    <n v="6"/>
  </r>
  <r>
    <n v="689"/>
    <x v="2"/>
    <x v="2"/>
    <s v="Startup"/>
    <s v="Finance"/>
    <x v="0"/>
    <x v="1"/>
    <s v="Onsite/Hybrid"/>
    <x v="0"/>
    <s v="7+ yrs"/>
    <n v="7"/>
    <s v="PhD"/>
    <n v="0"/>
    <n v="1"/>
    <n v="0"/>
    <n v="1"/>
    <n v="1"/>
    <n v="3"/>
    <n v="121186"/>
    <s v="High"/>
    <n v="8"/>
    <n v="2025"/>
    <s v="High"/>
    <n v="9"/>
  </r>
  <r>
    <n v="690"/>
    <x v="4"/>
    <x v="0"/>
    <s v="Startup"/>
    <s v="E-commerce"/>
    <x v="4"/>
    <x v="2"/>
    <s v="Onsite/Hybrid"/>
    <x v="2"/>
    <s v="0-2 yrs"/>
    <n v="2"/>
    <s v="PhD"/>
    <n v="1"/>
    <n v="1"/>
    <n v="1"/>
    <n v="0"/>
    <n v="1"/>
    <n v="4"/>
    <n v="78298"/>
    <s v="Medium"/>
    <n v="6"/>
    <n v="2023"/>
    <s v="Low"/>
    <n v="3"/>
  </r>
  <r>
    <n v="691"/>
    <x v="3"/>
    <x v="0"/>
    <s v="Startup"/>
    <s v="Technology"/>
    <x v="6"/>
    <x v="1"/>
    <s v="Onsite/Hybrid"/>
    <x v="1"/>
    <s v="3-6 yrs"/>
    <n v="6"/>
    <s v="Master"/>
    <n v="0"/>
    <n v="0"/>
    <n v="0"/>
    <n v="0"/>
    <n v="1"/>
    <n v="1"/>
    <n v="83770"/>
    <s v="Medium"/>
    <n v="6"/>
    <n v="2025"/>
    <s v="Medium"/>
    <n v="5"/>
  </r>
  <r>
    <n v="692"/>
    <x v="5"/>
    <x v="1"/>
    <s v="Medium"/>
    <s v="E-commerce"/>
    <x v="0"/>
    <x v="2"/>
    <s v="Onsite/Hybrid"/>
    <x v="0"/>
    <s v="7+ yrs"/>
    <n v="9"/>
    <s v="PhD"/>
    <n v="0"/>
    <n v="1"/>
    <n v="0"/>
    <n v="1"/>
    <n v="1"/>
    <n v="3"/>
    <n v="169116"/>
    <s v="High"/>
    <n v="1"/>
    <n v="2023"/>
    <s v="High"/>
    <n v="8"/>
  </r>
  <r>
    <n v="693"/>
    <x v="5"/>
    <x v="1"/>
    <s v="Startup"/>
    <s v="E-commerce"/>
    <x v="3"/>
    <x v="0"/>
    <s v="Remote"/>
    <x v="1"/>
    <s v="3-6 yrs"/>
    <n v="5"/>
    <s v="Bachelor"/>
    <n v="0"/>
    <n v="0"/>
    <n v="1"/>
    <n v="0"/>
    <n v="0"/>
    <n v="1"/>
    <n v="133903"/>
    <s v="High"/>
    <n v="3"/>
    <n v="2022"/>
    <s v="Medium"/>
    <n v="1"/>
  </r>
  <r>
    <n v="694"/>
    <x v="3"/>
    <x v="0"/>
    <s v="Medium"/>
    <s v="Education"/>
    <x v="4"/>
    <x v="0"/>
    <s v="Remote"/>
    <x v="0"/>
    <s v="7+ yrs"/>
    <n v="13"/>
    <s v="PhD"/>
    <n v="1"/>
    <n v="0"/>
    <n v="0"/>
    <n v="0"/>
    <n v="0"/>
    <n v="1"/>
    <n v="103741"/>
    <s v="Medium"/>
    <n v="2"/>
    <n v="2022"/>
    <s v="High"/>
    <n v="8"/>
  </r>
  <r>
    <n v="695"/>
    <x v="1"/>
    <x v="1"/>
    <s v="Enterprise"/>
    <s v="Healthcare"/>
    <x v="1"/>
    <x v="1"/>
    <s v="Onsite/Hybrid"/>
    <x v="2"/>
    <s v="0-2 yrs"/>
    <n v="1"/>
    <s v="Bachelor"/>
    <n v="1"/>
    <n v="0"/>
    <n v="0"/>
    <n v="0"/>
    <n v="0"/>
    <n v="1"/>
    <n v="89382"/>
    <s v="Medium"/>
    <n v="4"/>
    <n v="2021"/>
    <s v="Low"/>
    <n v="3"/>
  </r>
  <r>
    <n v="696"/>
    <x v="1"/>
    <x v="1"/>
    <s v="Startup"/>
    <s v="E-commerce"/>
    <x v="1"/>
    <x v="1"/>
    <s v="Onsite/Hybrid"/>
    <x v="2"/>
    <s v="0-2 yrs"/>
    <n v="1"/>
    <s v="PhD"/>
    <n v="0"/>
    <n v="0"/>
    <n v="0"/>
    <n v="1"/>
    <n v="0"/>
    <n v="1"/>
    <n v="107758"/>
    <s v="Medium"/>
    <n v="11"/>
    <n v="2023"/>
    <s v="High"/>
    <n v="9"/>
  </r>
  <r>
    <n v="697"/>
    <x v="2"/>
    <x v="2"/>
    <s v="Medium"/>
    <s v="Education"/>
    <x v="2"/>
    <x v="0"/>
    <s v="Remote"/>
    <x v="2"/>
    <s v="0-2 yrs"/>
    <n v="2"/>
    <s v="Master"/>
    <n v="0"/>
    <n v="1"/>
    <n v="1"/>
    <n v="1"/>
    <n v="0"/>
    <n v="3"/>
    <n v="78081"/>
    <s v="Medium"/>
    <n v="9"/>
    <n v="2022"/>
    <s v="High"/>
    <n v="1"/>
  </r>
  <r>
    <n v="698"/>
    <x v="5"/>
    <x v="1"/>
    <s v="MNC"/>
    <s v="Finance"/>
    <x v="3"/>
    <x v="1"/>
    <s v="Onsite/Hybrid"/>
    <x v="0"/>
    <s v="7+ yrs"/>
    <n v="8"/>
    <s v="Master"/>
    <n v="0"/>
    <n v="0"/>
    <n v="1"/>
    <n v="1"/>
    <n v="1"/>
    <n v="3"/>
    <n v="202523"/>
    <s v="High"/>
    <n v="2"/>
    <n v="2022"/>
    <s v="High"/>
    <n v="7"/>
  </r>
  <r>
    <n v="699"/>
    <x v="2"/>
    <x v="2"/>
    <s v="Medium"/>
    <s v="Education"/>
    <x v="3"/>
    <x v="2"/>
    <s v="Onsite/Hybrid"/>
    <x v="0"/>
    <s v="7+ yrs"/>
    <n v="15"/>
    <s v="PhD"/>
    <n v="0"/>
    <n v="1"/>
    <n v="1"/>
    <n v="0"/>
    <n v="0"/>
    <n v="2"/>
    <n v="114490"/>
    <s v="Medium"/>
    <n v="10"/>
    <n v="2022"/>
    <s v="Medium"/>
    <n v="1"/>
  </r>
  <r>
    <n v="700"/>
    <x v="4"/>
    <x v="0"/>
    <s v="Startup"/>
    <s v="Technology"/>
    <x v="5"/>
    <x v="1"/>
    <s v="Onsite/Hybrid"/>
    <x v="2"/>
    <s v="0-2 yrs"/>
    <n v="1"/>
    <s v="Bachelor"/>
    <n v="0"/>
    <n v="0"/>
    <n v="1"/>
    <n v="0"/>
    <n v="1"/>
    <n v="2"/>
    <n v="74300"/>
    <s v="Medium"/>
    <n v="6"/>
    <n v="2026"/>
    <s v="Medium"/>
    <n v="6"/>
  </r>
  <r>
    <n v="701"/>
    <x v="4"/>
    <x v="0"/>
    <s v="Startup"/>
    <s v="Retail"/>
    <x v="6"/>
    <x v="1"/>
    <s v="Onsite/Hybrid"/>
    <x v="0"/>
    <s v="7+ yrs"/>
    <n v="14"/>
    <s v="Master"/>
    <n v="1"/>
    <n v="1"/>
    <n v="1"/>
    <n v="1"/>
    <n v="1"/>
    <n v="5"/>
    <n v="137985"/>
    <s v="High"/>
    <n v="10"/>
    <n v="2021"/>
    <s v="High"/>
    <n v="7"/>
  </r>
  <r>
    <n v="702"/>
    <x v="3"/>
    <x v="0"/>
    <s v="Medium"/>
    <s v="E-commerce"/>
    <x v="2"/>
    <x v="0"/>
    <s v="Remote"/>
    <x v="2"/>
    <s v="0-2 yrs"/>
    <n v="0"/>
    <s v="Bachelor"/>
    <n v="0"/>
    <n v="1"/>
    <n v="0"/>
    <n v="1"/>
    <n v="0"/>
    <n v="2"/>
    <n v="61832"/>
    <s v="Low"/>
    <n v="9"/>
    <n v="2020"/>
    <s v="Medium"/>
    <n v="1"/>
  </r>
  <r>
    <n v="703"/>
    <x v="3"/>
    <x v="0"/>
    <s v="Enterprise"/>
    <s v="Finance"/>
    <x v="2"/>
    <x v="0"/>
    <s v="Remote"/>
    <x v="1"/>
    <s v="3-6 yrs"/>
    <n v="3"/>
    <s v="Bachelor"/>
    <n v="0"/>
    <n v="0"/>
    <n v="1"/>
    <n v="1"/>
    <n v="1"/>
    <n v="3"/>
    <n v="112096"/>
    <s v="Medium"/>
    <n v="3"/>
    <n v="2023"/>
    <s v="High"/>
    <n v="3"/>
  </r>
  <r>
    <n v="704"/>
    <x v="0"/>
    <x v="0"/>
    <s v="Startup"/>
    <s v="Healthcare"/>
    <x v="6"/>
    <x v="0"/>
    <s v="Remote"/>
    <x v="2"/>
    <s v="0-2 yrs"/>
    <n v="1"/>
    <s v="Master"/>
    <n v="0"/>
    <n v="0"/>
    <n v="0"/>
    <n v="1"/>
    <n v="1"/>
    <n v="2"/>
    <n v="74529"/>
    <s v="Medium"/>
    <n v="3"/>
    <n v="2022"/>
    <s v="Low"/>
    <n v="4"/>
  </r>
  <r>
    <n v="705"/>
    <x v="3"/>
    <x v="0"/>
    <s v="Medium"/>
    <s v="Technology"/>
    <x v="4"/>
    <x v="1"/>
    <s v="Onsite/Hybrid"/>
    <x v="2"/>
    <s v="0-2 yrs"/>
    <n v="0"/>
    <s v="Master"/>
    <n v="0"/>
    <n v="0"/>
    <n v="1"/>
    <n v="0"/>
    <n v="0"/>
    <n v="1"/>
    <n v="68983"/>
    <s v="Low"/>
    <n v="6"/>
    <n v="2025"/>
    <s v="Medium"/>
    <n v="4"/>
  </r>
  <r>
    <n v="706"/>
    <x v="1"/>
    <x v="1"/>
    <s v="Startup"/>
    <s v="Finance"/>
    <x v="1"/>
    <x v="0"/>
    <s v="Remote"/>
    <x v="1"/>
    <s v="3-6 yrs"/>
    <n v="4"/>
    <s v="Bachelor"/>
    <n v="0"/>
    <n v="0"/>
    <n v="1"/>
    <n v="0"/>
    <n v="0"/>
    <n v="1"/>
    <n v="127108"/>
    <s v="High"/>
    <n v="10"/>
    <n v="2026"/>
    <s v="Medium"/>
    <n v="6"/>
  </r>
  <r>
    <n v="707"/>
    <x v="0"/>
    <x v="0"/>
    <s v="MNC"/>
    <s v="Education"/>
    <x v="5"/>
    <x v="0"/>
    <s v="Remote"/>
    <x v="0"/>
    <s v="7+ yrs"/>
    <n v="7"/>
    <s v="Bachelor"/>
    <n v="0"/>
    <n v="0"/>
    <n v="1"/>
    <n v="0"/>
    <n v="1"/>
    <n v="2"/>
    <n v="147939"/>
    <s v="High"/>
    <n v="11"/>
    <n v="2023"/>
    <s v="High"/>
    <n v="7"/>
  </r>
  <r>
    <n v="708"/>
    <x v="3"/>
    <x v="0"/>
    <s v="Enterprise"/>
    <s v="Retail"/>
    <x v="2"/>
    <x v="1"/>
    <s v="Onsite/Hybrid"/>
    <x v="1"/>
    <s v="3-6 yrs"/>
    <n v="4"/>
    <s v="PhD"/>
    <n v="0"/>
    <n v="0"/>
    <n v="0"/>
    <n v="1"/>
    <n v="0"/>
    <n v="1"/>
    <n v="86509"/>
    <s v="Medium"/>
    <n v="6"/>
    <n v="2024"/>
    <s v="High"/>
    <n v="9"/>
  </r>
  <r>
    <n v="709"/>
    <x v="0"/>
    <x v="0"/>
    <s v="MNC"/>
    <s v="Retail"/>
    <x v="3"/>
    <x v="0"/>
    <s v="Remote"/>
    <x v="1"/>
    <s v="3-6 yrs"/>
    <n v="5"/>
    <s v="Bachelor"/>
    <n v="1"/>
    <n v="1"/>
    <n v="1"/>
    <n v="0"/>
    <n v="1"/>
    <n v="4"/>
    <n v="118811"/>
    <s v="Medium"/>
    <n v="3"/>
    <n v="2021"/>
    <s v="High"/>
    <n v="9"/>
  </r>
  <r>
    <n v="710"/>
    <x v="3"/>
    <x v="0"/>
    <s v="Startup"/>
    <s v="Healthcare"/>
    <x v="1"/>
    <x v="2"/>
    <s v="Onsite/Hybrid"/>
    <x v="1"/>
    <s v="3-6 yrs"/>
    <n v="3"/>
    <s v="PhD"/>
    <n v="1"/>
    <n v="0"/>
    <n v="1"/>
    <n v="1"/>
    <n v="0"/>
    <n v="3"/>
    <n v="109537"/>
    <s v="Medium"/>
    <n v="1"/>
    <n v="2025"/>
    <s v="High"/>
    <n v="5"/>
  </r>
  <r>
    <n v="711"/>
    <x v="2"/>
    <x v="2"/>
    <s v="Startup"/>
    <s v="Finance"/>
    <x v="0"/>
    <x v="2"/>
    <s v="Onsite/Hybrid"/>
    <x v="2"/>
    <s v="0-2 yrs"/>
    <n v="2"/>
    <s v="PhD"/>
    <n v="1"/>
    <n v="1"/>
    <n v="1"/>
    <n v="0"/>
    <n v="1"/>
    <n v="4"/>
    <n v="72022"/>
    <s v="Medium"/>
    <n v="8"/>
    <n v="2022"/>
    <s v="High"/>
    <n v="9"/>
  </r>
  <r>
    <n v="712"/>
    <x v="4"/>
    <x v="0"/>
    <s v="MNC"/>
    <s v="E-commerce"/>
    <x v="3"/>
    <x v="2"/>
    <s v="Onsite/Hybrid"/>
    <x v="2"/>
    <s v="0-2 yrs"/>
    <n v="1"/>
    <s v="PhD"/>
    <n v="1"/>
    <n v="1"/>
    <n v="1"/>
    <n v="1"/>
    <n v="0"/>
    <n v="4"/>
    <n v="99865"/>
    <s v="Medium"/>
    <n v="2"/>
    <n v="2021"/>
    <s v="High"/>
    <n v="7"/>
  </r>
  <r>
    <n v="713"/>
    <x v="0"/>
    <x v="0"/>
    <s v="Enterprise"/>
    <s v="Finance"/>
    <x v="1"/>
    <x v="2"/>
    <s v="Onsite/Hybrid"/>
    <x v="2"/>
    <s v="0-2 yrs"/>
    <n v="0"/>
    <s v="Master"/>
    <n v="1"/>
    <n v="0"/>
    <n v="0"/>
    <n v="1"/>
    <n v="1"/>
    <n v="3"/>
    <n v="72666"/>
    <s v="Medium"/>
    <n v="3"/>
    <n v="2020"/>
    <s v="Low"/>
    <n v="5"/>
  </r>
  <r>
    <n v="714"/>
    <x v="0"/>
    <x v="0"/>
    <s v="Medium"/>
    <s v="Education"/>
    <x v="3"/>
    <x v="0"/>
    <s v="Remote"/>
    <x v="2"/>
    <s v="0-2 yrs"/>
    <n v="2"/>
    <s v="Master"/>
    <n v="0"/>
    <n v="1"/>
    <n v="0"/>
    <n v="1"/>
    <n v="1"/>
    <n v="3"/>
    <n v="79187"/>
    <s v="Medium"/>
    <n v="11"/>
    <n v="2023"/>
    <s v="Low"/>
    <n v="5"/>
  </r>
  <r>
    <n v="715"/>
    <x v="0"/>
    <x v="0"/>
    <s v="Medium"/>
    <s v="Finance"/>
    <x v="4"/>
    <x v="2"/>
    <s v="Onsite/Hybrid"/>
    <x v="1"/>
    <s v="3-6 yrs"/>
    <n v="5"/>
    <s v="PhD"/>
    <n v="1"/>
    <n v="0"/>
    <n v="0"/>
    <n v="0"/>
    <n v="0"/>
    <n v="1"/>
    <n v="79553"/>
    <s v="Medium"/>
    <n v="11"/>
    <n v="2023"/>
    <s v="Medium"/>
    <n v="4"/>
  </r>
  <r>
    <n v="716"/>
    <x v="0"/>
    <x v="0"/>
    <s v="Startup"/>
    <s v="Finance"/>
    <x v="2"/>
    <x v="1"/>
    <s v="Onsite/Hybrid"/>
    <x v="0"/>
    <s v="7+ yrs"/>
    <n v="11"/>
    <s v="Bachelor"/>
    <n v="1"/>
    <n v="1"/>
    <n v="0"/>
    <n v="1"/>
    <n v="0"/>
    <n v="3"/>
    <n v="119475"/>
    <s v="Medium"/>
    <n v="1"/>
    <n v="2023"/>
    <s v="Low"/>
    <n v="5"/>
  </r>
  <r>
    <n v="717"/>
    <x v="0"/>
    <x v="0"/>
    <s v="Medium"/>
    <s v="Healthcare"/>
    <x v="5"/>
    <x v="1"/>
    <s v="Onsite/Hybrid"/>
    <x v="2"/>
    <s v="0-2 yrs"/>
    <n v="0"/>
    <s v="PhD"/>
    <n v="1"/>
    <n v="0"/>
    <n v="0"/>
    <n v="1"/>
    <n v="0"/>
    <n v="2"/>
    <n v="67234"/>
    <s v="Low"/>
    <n v="5"/>
    <n v="2022"/>
    <s v="Low"/>
    <n v="3"/>
  </r>
  <r>
    <n v="718"/>
    <x v="2"/>
    <x v="2"/>
    <s v="Startup"/>
    <s v="Finance"/>
    <x v="2"/>
    <x v="0"/>
    <s v="Remote"/>
    <x v="2"/>
    <s v="0-2 yrs"/>
    <n v="0"/>
    <s v="Master"/>
    <n v="1"/>
    <n v="0"/>
    <n v="1"/>
    <n v="1"/>
    <n v="0"/>
    <n v="3"/>
    <n v="79482"/>
    <s v="Medium"/>
    <n v="7"/>
    <n v="2024"/>
    <s v="High"/>
    <n v="1"/>
  </r>
  <r>
    <n v="719"/>
    <x v="3"/>
    <x v="0"/>
    <s v="Enterprise"/>
    <s v="Technology"/>
    <x v="0"/>
    <x v="0"/>
    <s v="Remote"/>
    <x v="0"/>
    <s v="7+ yrs"/>
    <n v="13"/>
    <s v="PhD"/>
    <n v="1"/>
    <n v="0"/>
    <n v="1"/>
    <n v="0"/>
    <n v="1"/>
    <n v="3"/>
    <n v="122588"/>
    <s v="High"/>
    <n v="7"/>
    <n v="2023"/>
    <s v="High"/>
    <n v="8"/>
  </r>
  <r>
    <n v="720"/>
    <x v="0"/>
    <x v="0"/>
    <s v="Startup"/>
    <s v="Technology"/>
    <x v="0"/>
    <x v="1"/>
    <s v="Onsite/Hybrid"/>
    <x v="0"/>
    <s v="7+ yrs"/>
    <n v="14"/>
    <s v="Master"/>
    <n v="1"/>
    <n v="1"/>
    <n v="0"/>
    <n v="0"/>
    <n v="0"/>
    <n v="2"/>
    <n v="99428"/>
    <s v="Medium"/>
    <n v="6"/>
    <n v="2020"/>
    <s v="Low"/>
    <n v="1"/>
  </r>
  <r>
    <n v="721"/>
    <x v="5"/>
    <x v="1"/>
    <s v="Enterprise"/>
    <s v="Retail"/>
    <x v="1"/>
    <x v="2"/>
    <s v="Onsite/Hybrid"/>
    <x v="2"/>
    <s v="0-2 yrs"/>
    <n v="0"/>
    <s v="Bachelor"/>
    <n v="0"/>
    <n v="1"/>
    <n v="0"/>
    <n v="1"/>
    <n v="0"/>
    <n v="2"/>
    <n v="100864"/>
    <s v="Medium"/>
    <n v="4"/>
    <n v="2021"/>
    <s v="High"/>
    <n v="9"/>
  </r>
  <r>
    <n v="722"/>
    <x v="1"/>
    <x v="1"/>
    <s v="Startup"/>
    <s v="E-commerce"/>
    <x v="3"/>
    <x v="2"/>
    <s v="Onsite/Hybrid"/>
    <x v="1"/>
    <s v="3-6 yrs"/>
    <n v="4"/>
    <s v="Master"/>
    <n v="1"/>
    <n v="0"/>
    <n v="0"/>
    <n v="0"/>
    <n v="1"/>
    <n v="2"/>
    <n v="123041"/>
    <s v="High"/>
    <n v="1"/>
    <n v="2024"/>
    <s v="Low"/>
    <n v="1"/>
  </r>
  <r>
    <n v="723"/>
    <x v="0"/>
    <x v="0"/>
    <s v="Startup"/>
    <s v="Technology"/>
    <x v="5"/>
    <x v="2"/>
    <s v="Onsite/Hybrid"/>
    <x v="1"/>
    <s v="3-6 yrs"/>
    <n v="3"/>
    <s v="Bachelor"/>
    <n v="0"/>
    <n v="1"/>
    <n v="1"/>
    <n v="1"/>
    <n v="1"/>
    <n v="4"/>
    <n v="116452"/>
    <s v="Medium"/>
    <n v="7"/>
    <n v="2020"/>
    <s v="High"/>
    <n v="8"/>
  </r>
  <r>
    <n v="724"/>
    <x v="2"/>
    <x v="2"/>
    <s v="Startup"/>
    <s v="Technology"/>
    <x v="0"/>
    <x v="2"/>
    <s v="Onsite/Hybrid"/>
    <x v="1"/>
    <s v="3-6 yrs"/>
    <n v="3"/>
    <s v="Bachelor"/>
    <n v="0"/>
    <n v="0"/>
    <n v="1"/>
    <n v="1"/>
    <n v="1"/>
    <n v="3"/>
    <n v="112819"/>
    <s v="Medium"/>
    <n v="7"/>
    <n v="2025"/>
    <s v="High"/>
    <n v="1"/>
  </r>
  <r>
    <n v="725"/>
    <x v="1"/>
    <x v="1"/>
    <s v="Startup"/>
    <s v="Finance"/>
    <x v="2"/>
    <x v="0"/>
    <s v="Remote"/>
    <x v="2"/>
    <s v="0-2 yrs"/>
    <n v="0"/>
    <s v="PhD"/>
    <n v="0"/>
    <n v="1"/>
    <n v="0"/>
    <n v="1"/>
    <n v="1"/>
    <n v="3"/>
    <n v="117209"/>
    <s v="Medium"/>
    <n v="12"/>
    <n v="2020"/>
    <s v="Low"/>
    <n v="4"/>
  </r>
  <r>
    <n v="726"/>
    <x v="1"/>
    <x v="1"/>
    <s v="Startup"/>
    <s v="Retail"/>
    <x v="2"/>
    <x v="2"/>
    <s v="Onsite/Hybrid"/>
    <x v="1"/>
    <s v="3-6 yrs"/>
    <n v="6"/>
    <s v="Bachelor"/>
    <n v="0"/>
    <n v="1"/>
    <n v="1"/>
    <n v="1"/>
    <n v="1"/>
    <n v="4"/>
    <n v="159441"/>
    <s v="High"/>
    <n v="1"/>
    <n v="2021"/>
    <s v="High"/>
    <n v="3"/>
  </r>
  <r>
    <n v="727"/>
    <x v="3"/>
    <x v="0"/>
    <s v="Startup"/>
    <s v="Healthcare"/>
    <x v="5"/>
    <x v="2"/>
    <s v="Onsite/Hybrid"/>
    <x v="2"/>
    <s v="0-2 yrs"/>
    <n v="0"/>
    <s v="PhD"/>
    <n v="0"/>
    <n v="1"/>
    <n v="0"/>
    <n v="0"/>
    <n v="1"/>
    <n v="2"/>
    <n v="59262"/>
    <s v="Low"/>
    <n v="4"/>
    <n v="2021"/>
    <s v="Medium"/>
    <n v="5"/>
  </r>
  <r>
    <n v="728"/>
    <x v="2"/>
    <x v="2"/>
    <s v="Startup"/>
    <s v="Finance"/>
    <x v="4"/>
    <x v="0"/>
    <s v="Remote"/>
    <x v="1"/>
    <s v="3-6 yrs"/>
    <n v="5"/>
    <s v="PhD"/>
    <n v="1"/>
    <n v="1"/>
    <n v="0"/>
    <n v="1"/>
    <n v="0"/>
    <n v="3"/>
    <n v="87576"/>
    <s v="Medium"/>
    <n v="12"/>
    <n v="2020"/>
    <s v="Medium"/>
    <n v="6"/>
  </r>
  <r>
    <n v="729"/>
    <x v="4"/>
    <x v="0"/>
    <s v="MNC"/>
    <s v="Education"/>
    <x v="2"/>
    <x v="2"/>
    <s v="Onsite/Hybrid"/>
    <x v="0"/>
    <s v="7+ yrs"/>
    <n v="10"/>
    <s v="PhD"/>
    <n v="1"/>
    <n v="1"/>
    <n v="1"/>
    <n v="1"/>
    <n v="1"/>
    <n v="5"/>
    <n v="155734"/>
    <s v="High"/>
    <n v="5"/>
    <n v="2024"/>
    <s v="High"/>
    <n v="1"/>
  </r>
  <r>
    <n v="730"/>
    <x v="3"/>
    <x v="0"/>
    <s v="Startup"/>
    <s v="Retail"/>
    <x v="0"/>
    <x v="1"/>
    <s v="Onsite/Hybrid"/>
    <x v="1"/>
    <s v="3-6 yrs"/>
    <n v="5"/>
    <s v="Master"/>
    <n v="0"/>
    <n v="1"/>
    <n v="0"/>
    <n v="0"/>
    <n v="0"/>
    <n v="1"/>
    <n v="78572"/>
    <s v="Medium"/>
    <n v="12"/>
    <n v="2022"/>
    <s v="High"/>
    <n v="7"/>
  </r>
  <r>
    <n v="731"/>
    <x v="3"/>
    <x v="0"/>
    <s v="Medium"/>
    <s v="Technology"/>
    <x v="1"/>
    <x v="1"/>
    <s v="Onsite/Hybrid"/>
    <x v="0"/>
    <s v="7+ yrs"/>
    <n v="14"/>
    <s v="Master"/>
    <n v="1"/>
    <n v="1"/>
    <n v="1"/>
    <n v="1"/>
    <n v="1"/>
    <n v="5"/>
    <n v="141618"/>
    <s v="High"/>
    <n v="12"/>
    <n v="2024"/>
    <s v="High"/>
    <n v="4"/>
  </r>
  <r>
    <n v="732"/>
    <x v="0"/>
    <x v="0"/>
    <s v="MNC"/>
    <s v="Retail"/>
    <x v="2"/>
    <x v="0"/>
    <s v="Remote"/>
    <x v="0"/>
    <s v="7+ yrs"/>
    <n v="9"/>
    <s v="Bachelor"/>
    <n v="0"/>
    <n v="0"/>
    <n v="0"/>
    <n v="0"/>
    <n v="0"/>
    <n v="0"/>
    <n v="124223"/>
    <s v="High"/>
    <n v="2"/>
    <n v="2024"/>
    <s v="High"/>
    <n v="9"/>
  </r>
  <r>
    <n v="733"/>
    <x v="0"/>
    <x v="0"/>
    <s v="Startup"/>
    <s v="Finance"/>
    <x v="2"/>
    <x v="1"/>
    <s v="Onsite/Hybrid"/>
    <x v="2"/>
    <s v="0-2 yrs"/>
    <n v="0"/>
    <s v="PhD"/>
    <n v="0"/>
    <n v="1"/>
    <n v="1"/>
    <n v="0"/>
    <n v="1"/>
    <n v="3"/>
    <n v="71461"/>
    <s v="Medium"/>
    <n v="8"/>
    <n v="2022"/>
    <s v="Low"/>
    <n v="1"/>
  </r>
  <r>
    <n v="734"/>
    <x v="1"/>
    <x v="1"/>
    <s v="Startup"/>
    <s v="Healthcare"/>
    <x v="0"/>
    <x v="2"/>
    <s v="Onsite/Hybrid"/>
    <x v="0"/>
    <s v="7+ yrs"/>
    <n v="14"/>
    <s v="Master"/>
    <n v="0"/>
    <n v="0"/>
    <n v="0"/>
    <n v="0"/>
    <n v="1"/>
    <n v="1"/>
    <n v="151142"/>
    <s v="High"/>
    <n v="6"/>
    <n v="2020"/>
    <s v="High"/>
    <n v="9"/>
  </r>
  <r>
    <n v="735"/>
    <x v="4"/>
    <x v="0"/>
    <s v="Enterprise"/>
    <s v="E-commerce"/>
    <x v="5"/>
    <x v="0"/>
    <s v="Remote"/>
    <x v="1"/>
    <s v="3-6 yrs"/>
    <n v="6"/>
    <s v="Master"/>
    <n v="1"/>
    <n v="1"/>
    <n v="0"/>
    <n v="1"/>
    <n v="1"/>
    <n v="4"/>
    <n v="102743"/>
    <s v="Medium"/>
    <n v="11"/>
    <n v="2020"/>
    <s v="Medium"/>
    <n v="1"/>
  </r>
  <r>
    <n v="736"/>
    <x v="2"/>
    <x v="2"/>
    <s v="MNC"/>
    <s v="E-commerce"/>
    <x v="2"/>
    <x v="0"/>
    <s v="Remote"/>
    <x v="0"/>
    <s v="7+ yrs"/>
    <n v="15"/>
    <s v="PhD"/>
    <n v="0"/>
    <n v="1"/>
    <n v="1"/>
    <n v="1"/>
    <n v="1"/>
    <n v="4"/>
    <n v="159584"/>
    <s v="High"/>
    <n v="2"/>
    <n v="2021"/>
    <s v="High"/>
    <n v="9"/>
  </r>
  <r>
    <n v="737"/>
    <x v="2"/>
    <x v="2"/>
    <s v="Enterprise"/>
    <s v="Retail"/>
    <x v="2"/>
    <x v="0"/>
    <s v="Remote"/>
    <x v="2"/>
    <s v="0-2 yrs"/>
    <n v="1"/>
    <s v="Master"/>
    <n v="0"/>
    <n v="0"/>
    <n v="1"/>
    <n v="0"/>
    <n v="0"/>
    <n v="1"/>
    <n v="65873"/>
    <s v="Low"/>
    <n v="7"/>
    <n v="2022"/>
    <s v="High"/>
    <n v="7"/>
  </r>
  <r>
    <n v="738"/>
    <x v="4"/>
    <x v="0"/>
    <s v="Medium"/>
    <s v="Finance"/>
    <x v="0"/>
    <x v="0"/>
    <s v="Remote"/>
    <x v="1"/>
    <s v="3-6 yrs"/>
    <n v="3"/>
    <s v="PhD"/>
    <n v="0"/>
    <n v="1"/>
    <n v="1"/>
    <n v="0"/>
    <n v="0"/>
    <n v="2"/>
    <n v="88683"/>
    <s v="Medium"/>
    <n v="1"/>
    <n v="2020"/>
    <s v="Low"/>
    <n v="6"/>
  </r>
  <r>
    <n v="739"/>
    <x v="5"/>
    <x v="1"/>
    <s v="Medium"/>
    <s v="Healthcare"/>
    <x v="0"/>
    <x v="2"/>
    <s v="Onsite/Hybrid"/>
    <x v="1"/>
    <s v="3-6 yrs"/>
    <n v="3"/>
    <s v="PhD"/>
    <n v="1"/>
    <n v="0"/>
    <n v="0"/>
    <n v="0"/>
    <n v="1"/>
    <n v="2"/>
    <n v="126092"/>
    <s v="High"/>
    <n v="9"/>
    <n v="2022"/>
    <s v="Medium"/>
    <n v="4"/>
  </r>
  <r>
    <n v="740"/>
    <x v="4"/>
    <x v="0"/>
    <s v="Enterprise"/>
    <s v="E-commerce"/>
    <x v="0"/>
    <x v="0"/>
    <s v="Remote"/>
    <x v="1"/>
    <s v="3-6 yrs"/>
    <n v="6"/>
    <s v="Bachelor"/>
    <n v="0"/>
    <n v="0"/>
    <n v="1"/>
    <n v="0"/>
    <n v="1"/>
    <n v="2"/>
    <n v="101476"/>
    <s v="Medium"/>
    <n v="8"/>
    <n v="2022"/>
    <s v="Low"/>
    <n v="5"/>
  </r>
  <r>
    <n v="741"/>
    <x v="1"/>
    <x v="1"/>
    <s v="MNC"/>
    <s v="Technology"/>
    <x v="6"/>
    <x v="1"/>
    <s v="Onsite/Hybrid"/>
    <x v="0"/>
    <s v="7+ yrs"/>
    <n v="7"/>
    <s v="Bachelor"/>
    <n v="0"/>
    <n v="0"/>
    <n v="0"/>
    <n v="0"/>
    <n v="1"/>
    <n v="1"/>
    <n v="167787"/>
    <s v="High"/>
    <n v="3"/>
    <n v="2026"/>
    <s v="Medium"/>
    <n v="3"/>
  </r>
  <r>
    <n v="742"/>
    <x v="0"/>
    <x v="0"/>
    <s v="Startup"/>
    <s v="Education"/>
    <x v="5"/>
    <x v="1"/>
    <s v="Onsite/Hybrid"/>
    <x v="0"/>
    <s v="7+ yrs"/>
    <n v="8"/>
    <s v="PhD"/>
    <n v="1"/>
    <n v="1"/>
    <n v="1"/>
    <n v="0"/>
    <n v="0"/>
    <n v="3"/>
    <n v="115266"/>
    <s v="Medium"/>
    <n v="3"/>
    <n v="2023"/>
    <s v="High"/>
    <n v="9"/>
  </r>
  <r>
    <n v="743"/>
    <x v="0"/>
    <x v="0"/>
    <s v="Enterprise"/>
    <s v="Finance"/>
    <x v="4"/>
    <x v="2"/>
    <s v="Onsite/Hybrid"/>
    <x v="0"/>
    <s v="7+ yrs"/>
    <n v="9"/>
    <s v="Bachelor"/>
    <n v="1"/>
    <n v="1"/>
    <n v="0"/>
    <n v="1"/>
    <n v="0"/>
    <n v="3"/>
    <n v="118708"/>
    <s v="Medium"/>
    <n v="5"/>
    <n v="2025"/>
    <s v="Medium"/>
    <n v="1"/>
  </r>
  <r>
    <n v="744"/>
    <x v="0"/>
    <x v="0"/>
    <s v="Enterprise"/>
    <s v="Education"/>
    <x v="2"/>
    <x v="2"/>
    <s v="Onsite/Hybrid"/>
    <x v="0"/>
    <s v="7+ yrs"/>
    <n v="14"/>
    <s v="PhD"/>
    <n v="1"/>
    <n v="1"/>
    <n v="0"/>
    <n v="0"/>
    <n v="0"/>
    <n v="2"/>
    <n v="104268"/>
    <s v="Medium"/>
    <n v="7"/>
    <n v="2023"/>
    <s v="High"/>
    <n v="9"/>
  </r>
  <r>
    <n v="745"/>
    <x v="4"/>
    <x v="0"/>
    <s v="Medium"/>
    <s v="Healthcare"/>
    <x v="5"/>
    <x v="0"/>
    <s v="Remote"/>
    <x v="0"/>
    <s v="7+ yrs"/>
    <n v="11"/>
    <s v="PhD"/>
    <n v="1"/>
    <n v="1"/>
    <n v="0"/>
    <n v="0"/>
    <n v="0"/>
    <n v="2"/>
    <n v="96329"/>
    <s v="Medium"/>
    <n v="12"/>
    <n v="2022"/>
    <s v="Low"/>
    <n v="3"/>
  </r>
  <r>
    <n v="746"/>
    <x v="3"/>
    <x v="0"/>
    <s v="MNC"/>
    <s v="Education"/>
    <x v="0"/>
    <x v="1"/>
    <s v="Onsite/Hybrid"/>
    <x v="1"/>
    <s v="3-6 yrs"/>
    <n v="3"/>
    <s v="PhD"/>
    <n v="0"/>
    <n v="0"/>
    <n v="0"/>
    <n v="0"/>
    <n v="1"/>
    <n v="1"/>
    <n v="105955"/>
    <s v="Medium"/>
    <n v="11"/>
    <n v="2020"/>
    <s v="High"/>
    <n v="8"/>
  </r>
  <r>
    <n v="747"/>
    <x v="1"/>
    <x v="1"/>
    <s v="Medium"/>
    <s v="Education"/>
    <x v="0"/>
    <x v="0"/>
    <s v="Remote"/>
    <x v="1"/>
    <s v="3-6 yrs"/>
    <n v="6"/>
    <s v="PhD"/>
    <n v="1"/>
    <n v="1"/>
    <n v="1"/>
    <n v="1"/>
    <n v="1"/>
    <n v="5"/>
    <n v="151079"/>
    <s v="High"/>
    <n v="10"/>
    <n v="2026"/>
    <s v="High"/>
    <n v="5"/>
  </r>
  <r>
    <n v="748"/>
    <x v="0"/>
    <x v="0"/>
    <s v="MNC"/>
    <s v="Healthcare"/>
    <x v="4"/>
    <x v="1"/>
    <s v="Onsite/Hybrid"/>
    <x v="2"/>
    <s v="0-2 yrs"/>
    <n v="2"/>
    <s v="Bachelor"/>
    <n v="1"/>
    <n v="0"/>
    <n v="1"/>
    <n v="0"/>
    <n v="1"/>
    <n v="3"/>
    <n v="95283"/>
    <s v="Medium"/>
    <n v="9"/>
    <n v="2026"/>
    <s v="High"/>
    <n v="9"/>
  </r>
  <r>
    <n v="749"/>
    <x v="5"/>
    <x v="1"/>
    <s v="Medium"/>
    <s v="Finance"/>
    <x v="6"/>
    <x v="0"/>
    <s v="Remote"/>
    <x v="1"/>
    <s v="3-6 yrs"/>
    <n v="3"/>
    <s v="Master"/>
    <n v="0"/>
    <n v="1"/>
    <n v="1"/>
    <n v="1"/>
    <n v="1"/>
    <n v="4"/>
    <n v="151292"/>
    <s v="High"/>
    <n v="7"/>
    <n v="2022"/>
    <s v="High"/>
    <n v="8"/>
  </r>
  <r>
    <n v="750"/>
    <x v="5"/>
    <x v="1"/>
    <s v="Startup"/>
    <s v="Finance"/>
    <x v="5"/>
    <x v="0"/>
    <s v="Remote"/>
    <x v="1"/>
    <s v="3-6 yrs"/>
    <n v="5"/>
    <s v="Master"/>
    <n v="0"/>
    <n v="0"/>
    <n v="0"/>
    <n v="0"/>
    <n v="0"/>
    <n v="0"/>
    <n v="110832"/>
    <s v="Medium"/>
    <n v="5"/>
    <n v="2021"/>
    <s v="Low"/>
    <n v="6"/>
  </r>
  <r>
    <n v="751"/>
    <x v="0"/>
    <x v="0"/>
    <s v="Enterprise"/>
    <s v="Healthcare"/>
    <x v="3"/>
    <x v="0"/>
    <s v="Remote"/>
    <x v="0"/>
    <s v="7+ yrs"/>
    <n v="9"/>
    <s v="Master"/>
    <n v="0"/>
    <n v="0"/>
    <n v="1"/>
    <n v="1"/>
    <n v="1"/>
    <n v="3"/>
    <n v="135227"/>
    <s v="High"/>
    <n v="9"/>
    <n v="2023"/>
    <s v="High"/>
    <n v="8"/>
  </r>
  <r>
    <n v="752"/>
    <x v="5"/>
    <x v="1"/>
    <s v="Enterprise"/>
    <s v="Education"/>
    <x v="5"/>
    <x v="2"/>
    <s v="Onsite/Hybrid"/>
    <x v="1"/>
    <s v="3-6 yrs"/>
    <n v="6"/>
    <s v="Master"/>
    <n v="0"/>
    <n v="0"/>
    <n v="0"/>
    <n v="0"/>
    <n v="0"/>
    <n v="0"/>
    <n v="114355"/>
    <s v="Medium"/>
    <n v="10"/>
    <n v="2022"/>
    <s v="Medium"/>
    <n v="1"/>
  </r>
  <r>
    <n v="753"/>
    <x v="0"/>
    <x v="0"/>
    <s v="MNC"/>
    <s v="Finance"/>
    <x v="3"/>
    <x v="1"/>
    <s v="Onsite/Hybrid"/>
    <x v="1"/>
    <s v="3-6 yrs"/>
    <n v="6"/>
    <s v="PhD"/>
    <n v="1"/>
    <n v="0"/>
    <n v="1"/>
    <n v="0"/>
    <n v="1"/>
    <n v="3"/>
    <n v="117793"/>
    <s v="Medium"/>
    <n v="12"/>
    <n v="2024"/>
    <s v="High"/>
    <n v="8"/>
  </r>
  <r>
    <n v="754"/>
    <x v="2"/>
    <x v="2"/>
    <s v="Enterprise"/>
    <s v="Technology"/>
    <x v="2"/>
    <x v="1"/>
    <s v="Onsite/Hybrid"/>
    <x v="1"/>
    <s v="3-6 yrs"/>
    <n v="3"/>
    <s v="PhD"/>
    <n v="1"/>
    <n v="0"/>
    <n v="0"/>
    <n v="0"/>
    <n v="0"/>
    <n v="1"/>
    <n v="74320"/>
    <s v="Medium"/>
    <n v="9"/>
    <n v="2026"/>
    <s v="Low"/>
    <n v="2"/>
  </r>
  <r>
    <n v="755"/>
    <x v="2"/>
    <x v="2"/>
    <s v="Enterprise"/>
    <s v="Technology"/>
    <x v="6"/>
    <x v="0"/>
    <s v="Remote"/>
    <x v="0"/>
    <s v="7+ yrs"/>
    <n v="9"/>
    <s v="Bachelor"/>
    <n v="0"/>
    <n v="0"/>
    <n v="1"/>
    <n v="1"/>
    <n v="0"/>
    <n v="2"/>
    <n v="134894"/>
    <s v="High"/>
    <n v="7"/>
    <n v="2021"/>
    <s v="High"/>
    <n v="2"/>
  </r>
  <r>
    <n v="756"/>
    <x v="4"/>
    <x v="0"/>
    <s v="Startup"/>
    <s v="Retail"/>
    <x v="1"/>
    <x v="2"/>
    <s v="Onsite/Hybrid"/>
    <x v="0"/>
    <s v="7+ yrs"/>
    <n v="10"/>
    <s v="Bachelor"/>
    <n v="0"/>
    <n v="1"/>
    <n v="0"/>
    <n v="1"/>
    <n v="1"/>
    <n v="3"/>
    <n v="129329"/>
    <s v="High"/>
    <n v="4"/>
    <n v="2025"/>
    <s v="Medium"/>
    <n v="4"/>
  </r>
  <r>
    <n v="757"/>
    <x v="4"/>
    <x v="0"/>
    <s v="Startup"/>
    <s v="Finance"/>
    <x v="3"/>
    <x v="0"/>
    <s v="Remote"/>
    <x v="1"/>
    <s v="3-6 yrs"/>
    <n v="4"/>
    <s v="Master"/>
    <n v="1"/>
    <n v="1"/>
    <n v="0"/>
    <n v="1"/>
    <n v="0"/>
    <n v="3"/>
    <n v="94089"/>
    <s v="Medium"/>
    <n v="8"/>
    <n v="2026"/>
    <s v="Low"/>
    <n v="3"/>
  </r>
  <r>
    <n v="758"/>
    <x v="2"/>
    <x v="2"/>
    <s v="MNC"/>
    <s v="Retail"/>
    <x v="1"/>
    <x v="1"/>
    <s v="Onsite/Hybrid"/>
    <x v="0"/>
    <s v="7+ yrs"/>
    <n v="7"/>
    <s v="Bachelor"/>
    <n v="0"/>
    <n v="1"/>
    <n v="1"/>
    <n v="0"/>
    <n v="0"/>
    <n v="2"/>
    <n v="137634"/>
    <s v="High"/>
    <n v="11"/>
    <n v="2024"/>
    <s v="High"/>
    <n v="8"/>
  </r>
  <r>
    <n v="759"/>
    <x v="1"/>
    <x v="1"/>
    <s v="Medium"/>
    <s v="E-commerce"/>
    <x v="4"/>
    <x v="2"/>
    <s v="Onsite/Hybrid"/>
    <x v="0"/>
    <s v="7+ yrs"/>
    <n v="7"/>
    <s v="PhD"/>
    <n v="0"/>
    <n v="1"/>
    <n v="1"/>
    <n v="0"/>
    <n v="1"/>
    <n v="3"/>
    <n v="160731"/>
    <s v="High"/>
    <n v="12"/>
    <n v="2021"/>
    <s v="High"/>
    <n v="9"/>
  </r>
  <r>
    <n v="760"/>
    <x v="1"/>
    <x v="1"/>
    <s v="Medium"/>
    <s v="Technology"/>
    <x v="5"/>
    <x v="0"/>
    <s v="Remote"/>
    <x v="0"/>
    <s v="7+ yrs"/>
    <n v="10"/>
    <s v="Master"/>
    <n v="1"/>
    <n v="0"/>
    <n v="0"/>
    <n v="0"/>
    <n v="1"/>
    <n v="2"/>
    <n v="150008"/>
    <s v="High"/>
    <n v="2"/>
    <n v="2026"/>
    <s v="Low"/>
    <n v="3"/>
  </r>
  <r>
    <n v="761"/>
    <x v="4"/>
    <x v="0"/>
    <s v="Startup"/>
    <s v="Healthcare"/>
    <x v="2"/>
    <x v="1"/>
    <s v="Onsite/Hybrid"/>
    <x v="2"/>
    <s v="0-2 yrs"/>
    <n v="2"/>
    <s v="Master"/>
    <n v="1"/>
    <n v="0"/>
    <n v="1"/>
    <n v="0"/>
    <n v="1"/>
    <n v="3"/>
    <n v="72590"/>
    <s v="Medium"/>
    <n v="6"/>
    <n v="2022"/>
    <s v="Low"/>
    <n v="3"/>
  </r>
  <r>
    <n v="762"/>
    <x v="0"/>
    <x v="0"/>
    <s v="Medium"/>
    <s v="E-commerce"/>
    <x v="1"/>
    <x v="0"/>
    <s v="Remote"/>
    <x v="2"/>
    <s v="0-2 yrs"/>
    <n v="0"/>
    <s v="PhD"/>
    <n v="0"/>
    <n v="1"/>
    <n v="0"/>
    <n v="1"/>
    <n v="0"/>
    <n v="2"/>
    <n v="61995"/>
    <s v="Low"/>
    <n v="5"/>
    <n v="2023"/>
    <s v="High"/>
    <n v="7"/>
  </r>
  <r>
    <n v="763"/>
    <x v="0"/>
    <x v="0"/>
    <s v="Medium"/>
    <s v="Finance"/>
    <x v="3"/>
    <x v="2"/>
    <s v="Onsite/Hybrid"/>
    <x v="0"/>
    <s v="7+ yrs"/>
    <n v="12"/>
    <s v="PhD"/>
    <n v="0"/>
    <n v="1"/>
    <n v="0"/>
    <n v="0"/>
    <n v="0"/>
    <n v="1"/>
    <n v="103015"/>
    <s v="Medium"/>
    <n v="9"/>
    <n v="2026"/>
    <s v="High"/>
    <n v="8"/>
  </r>
  <r>
    <n v="764"/>
    <x v="5"/>
    <x v="1"/>
    <s v="Enterprise"/>
    <s v="Retail"/>
    <x v="1"/>
    <x v="2"/>
    <s v="Onsite/Hybrid"/>
    <x v="0"/>
    <s v="7+ yrs"/>
    <n v="9"/>
    <s v="PhD"/>
    <n v="0"/>
    <n v="0"/>
    <n v="0"/>
    <n v="1"/>
    <n v="0"/>
    <n v="1"/>
    <n v="156572"/>
    <s v="High"/>
    <n v="11"/>
    <n v="2024"/>
    <s v="High"/>
    <n v="7"/>
  </r>
  <r>
    <n v="765"/>
    <x v="5"/>
    <x v="1"/>
    <s v="Medium"/>
    <s v="Finance"/>
    <x v="5"/>
    <x v="2"/>
    <s v="Onsite/Hybrid"/>
    <x v="1"/>
    <s v="3-6 yrs"/>
    <n v="3"/>
    <s v="PhD"/>
    <n v="0"/>
    <n v="1"/>
    <n v="0"/>
    <n v="0"/>
    <n v="1"/>
    <n v="2"/>
    <n v="122670"/>
    <s v="High"/>
    <n v="8"/>
    <n v="2020"/>
    <s v="Low"/>
    <n v="5"/>
  </r>
  <r>
    <n v="766"/>
    <x v="5"/>
    <x v="1"/>
    <s v="Medium"/>
    <s v="Technology"/>
    <x v="0"/>
    <x v="2"/>
    <s v="Onsite/Hybrid"/>
    <x v="2"/>
    <s v="0-2 yrs"/>
    <n v="2"/>
    <s v="PhD"/>
    <n v="0"/>
    <n v="0"/>
    <n v="0"/>
    <n v="0"/>
    <n v="0"/>
    <n v="0"/>
    <n v="93655"/>
    <s v="Medium"/>
    <n v="8"/>
    <n v="2026"/>
    <s v="Low"/>
    <n v="6"/>
  </r>
  <r>
    <n v="767"/>
    <x v="1"/>
    <x v="1"/>
    <s v="Medium"/>
    <s v="Finance"/>
    <x v="4"/>
    <x v="0"/>
    <s v="Remote"/>
    <x v="2"/>
    <s v="0-2 yrs"/>
    <n v="0"/>
    <s v="Bachelor"/>
    <n v="1"/>
    <n v="0"/>
    <n v="1"/>
    <n v="1"/>
    <n v="1"/>
    <n v="4"/>
    <n v="126426"/>
    <s v="High"/>
    <n v="2"/>
    <n v="2023"/>
    <s v="High"/>
    <n v="7"/>
  </r>
  <r>
    <n v="768"/>
    <x v="0"/>
    <x v="0"/>
    <s v="Enterprise"/>
    <s v="Healthcare"/>
    <x v="5"/>
    <x v="2"/>
    <s v="Onsite/Hybrid"/>
    <x v="1"/>
    <s v="3-6 yrs"/>
    <n v="6"/>
    <s v="PhD"/>
    <n v="0"/>
    <n v="1"/>
    <n v="1"/>
    <n v="0"/>
    <n v="1"/>
    <n v="3"/>
    <n v="95477"/>
    <s v="Medium"/>
    <n v="11"/>
    <n v="2021"/>
    <s v="High"/>
    <n v="7"/>
  </r>
  <r>
    <n v="769"/>
    <x v="4"/>
    <x v="0"/>
    <s v="Enterprise"/>
    <s v="Technology"/>
    <x v="0"/>
    <x v="2"/>
    <s v="Onsite/Hybrid"/>
    <x v="2"/>
    <s v="0-2 yrs"/>
    <n v="0"/>
    <s v="Bachelor"/>
    <n v="0"/>
    <n v="1"/>
    <n v="1"/>
    <n v="0"/>
    <n v="1"/>
    <n v="3"/>
    <n v="71689"/>
    <s v="Medium"/>
    <n v="5"/>
    <n v="2022"/>
    <s v="Low"/>
    <n v="3"/>
  </r>
  <r>
    <n v="770"/>
    <x v="4"/>
    <x v="0"/>
    <s v="Enterprise"/>
    <s v="E-commerce"/>
    <x v="1"/>
    <x v="2"/>
    <s v="Onsite/Hybrid"/>
    <x v="0"/>
    <s v="7+ yrs"/>
    <n v="13"/>
    <s v="Master"/>
    <n v="0"/>
    <n v="0"/>
    <n v="0"/>
    <n v="0"/>
    <n v="0"/>
    <n v="0"/>
    <n v="95296"/>
    <s v="Medium"/>
    <n v="10"/>
    <n v="2024"/>
    <s v="Medium"/>
    <n v="5"/>
  </r>
  <r>
    <n v="771"/>
    <x v="4"/>
    <x v="0"/>
    <s v="Enterprise"/>
    <s v="E-commerce"/>
    <x v="0"/>
    <x v="2"/>
    <s v="Onsite/Hybrid"/>
    <x v="0"/>
    <s v="7+ yrs"/>
    <n v="12"/>
    <s v="PhD"/>
    <n v="1"/>
    <n v="1"/>
    <n v="1"/>
    <n v="1"/>
    <n v="0"/>
    <n v="4"/>
    <n v="131204"/>
    <s v="High"/>
    <n v="6"/>
    <n v="2024"/>
    <s v="High"/>
    <n v="3"/>
  </r>
  <r>
    <n v="772"/>
    <x v="3"/>
    <x v="0"/>
    <s v="Medium"/>
    <s v="Education"/>
    <x v="0"/>
    <x v="2"/>
    <s v="Onsite/Hybrid"/>
    <x v="1"/>
    <s v="3-6 yrs"/>
    <n v="3"/>
    <s v="Master"/>
    <n v="1"/>
    <n v="1"/>
    <n v="0"/>
    <n v="1"/>
    <n v="0"/>
    <n v="3"/>
    <n v="94046"/>
    <s v="Medium"/>
    <n v="9"/>
    <n v="2021"/>
    <s v="Medium"/>
    <n v="4"/>
  </r>
  <r>
    <n v="773"/>
    <x v="5"/>
    <x v="1"/>
    <s v="Startup"/>
    <s v="Education"/>
    <x v="6"/>
    <x v="1"/>
    <s v="Onsite/Hybrid"/>
    <x v="0"/>
    <s v="7+ yrs"/>
    <n v="15"/>
    <s v="Bachelor"/>
    <n v="1"/>
    <n v="1"/>
    <n v="0"/>
    <n v="0"/>
    <n v="1"/>
    <n v="3"/>
    <n v="145815"/>
    <s v="High"/>
    <n v="4"/>
    <n v="2024"/>
    <s v="Low"/>
    <n v="4"/>
  </r>
  <r>
    <n v="774"/>
    <x v="1"/>
    <x v="1"/>
    <s v="MNC"/>
    <s v="Retail"/>
    <x v="6"/>
    <x v="0"/>
    <s v="Remote"/>
    <x v="1"/>
    <s v="3-6 yrs"/>
    <n v="4"/>
    <s v="Bachelor"/>
    <n v="1"/>
    <n v="0"/>
    <n v="1"/>
    <n v="1"/>
    <n v="1"/>
    <n v="4"/>
    <n v="175319"/>
    <s v="High"/>
    <n v="2"/>
    <n v="2025"/>
    <s v="High"/>
    <n v="7"/>
  </r>
  <r>
    <n v="775"/>
    <x v="4"/>
    <x v="0"/>
    <s v="Medium"/>
    <s v="Technology"/>
    <x v="0"/>
    <x v="1"/>
    <s v="Onsite/Hybrid"/>
    <x v="1"/>
    <s v="3-6 yrs"/>
    <n v="6"/>
    <s v="PhD"/>
    <n v="1"/>
    <n v="1"/>
    <n v="1"/>
    <n v="0"/>
    <n v="0"/>
    <n v="3"/>
    <n v="88954"/>
    <s v="Medium"/>
    <n v="2"/>
    <n v="2024"/>
    <s v="Low"/>
    <n v="4"/>
  </r>
  <r>
    <n v="776"/>
    <x v="5"/>
    <x v="1"/>
    <s v="Startup"/>
    <s v="E-commerce"/>
    <x v="5"/>
    <x v="1"/>
    <s v="Onsite/Hybrid"/>
    <x v="0"/>
    <s v="7+ yrs"/>
    <n v="7"/>
    <s v="Master"/>
    <n v="1"/>
    <n v="0"/>
    <n v="0"/>
    <n v="0"/>
    <n v="0"/>
    <n v="1"/>
    <n v="135493"/>
    <s v="High"/>
    <n v="3"/>
    <n v="2021"/>
    <s v="Low"/>
    <n v="5"/>
  </r>
  <r>
    <n v="777"/>
    <x v="4"/>
    <x v="0"/>
    <s v="Medium"/>
    <s v="Retail"/>
    <x v="2"/>
    <x v="2"/>
    <s v="Onsite/Hybrid"/>
    <x v="2"/>
    <s v="0-2 yrs"/>
    <n v="0"/>
    <s v="Bachelor"/>
    <n v="1"/>
    <n v="1"/>
    <n v="0"/>
    <n v="0"/>
    <n v="1"/>
    <n v="3"/>
    <n v="60154"/>
    <s v="Low"/>
    <n v="1"/>
    <n v="2023"/>
    <s v="Medium"/>
    <n v="1"/>
  </r>
  <r>
    <n v="778"/>
    <x v="0"/>
    <x v="0"/>
    <s v="Medium"/>
    <s v="Finance"/>
    <x v="3"/>
    <x v="0"/>
    <s v="Remote"/>
    <x v="2"/>
    <s v="0-2 yrs"/>
    <n v="0"/>
    <s v="PhD"/>
    <n v="0"/>
    <n v="0"/>
    <n v="1"/>
    <n v="0"/>
    <n v="0"/>
    <n v="1"/>
    <n v="65255"/>
    <s v="Low"/>
    <n v="4"/>
    <n v="2024"/>
    <s v="Medium"/>
    <n v="6"/>
  </r>
  <r>
    <n v="779"/>
    <x v="3"/>
    <x v="0"/>
    <s v="Medium"/>
    <s v="Technology"/>
    <x v="5"/>
    <x v="2"/>
    <s v="Onsite/Hybrid"/>
    <x v="1"/>
    <s v="3-6 yrs"/>
    <n v="3"/>
    <s v="PhD"/>
    <n v="0"/>
    <n v="0"/>
    <n v="1"/>
    <n v="0"/>
    <n v="1"/>
    <n v="2"/>
    <n v="101192"/>
    <s v="Medium"/>
    <n v="1"/>
    <n v="2023"/>
    <s v="High"/>
    <n v="7"/>
  </r>
  <r>
    <n v="780"/>
    <x v="1"/>
    <x v="1"/>
    <s v="Enterprise"/>
    <s v="Healthcare"/>
    <x v="3"/>
    <x v="1"/>
    <s v="Onsite/Hybrid"/>
    <x v="2"/>
    <s v="0-2 yrs"/>
    <n v="2"/>
    <s v="Master"/>
    <n v="0"/>
    <n v="0"/>
    <n v="0"/>
    <n v="0"/>
    <n v="1"/>
    <n v="1"/>
    <n v="98963"/>
    <s v="Medium"/>
    <n v="10"/>
    <n v="2026"/>
    <s v="Low"/>
    <n v="2"/>
  </r>
  <r>
    <n v="781"/>
    <x v="1"/>
    <x v="1"/>
    <s v="Startup"/>
    <s v="Finance"/>
    <x v="5"/>
    <x v="2"/>
    <s v="Onsite/Hybrid"/>
    <x v="2"/>
    <s v="0-2 yrs"/>
    <n v="2"/>
    <s v="Bachelor"/>
    <n v="1"/>
    <n v="0"/>
    <n v="1"/>
    <n v="1"/>
    <n v="1"/>
    <n v="4"/>
    <n v="128397"/>
    <s v="High"/>
    <n v="10"/>
    <n v="2023"/>
    <s v="High"/>
    <n v="3"/>
  </r>
  <r>
    <n v="782"/>
    <x v="4"/>
    <x v="0"/>
    <s v="Medium"/>
    <s v="E-commerce"/>
    <x v="2"/>
    <x v="1"/>
    <s v="Onsite/Hybrid"/>
    <x v="2"/>
    <s v="0-2 yrs"/>
    <n v="1"/>
    <s v="Master"/>
    <n v="0"/>
    <n v="1"/>
    <n v="0"/>
    <n v="0"/>
    <n v="1"/>
    <n v="2"/>
    <n v="64011"/>
    <s v="Low"/>
    <n v="11"/>
    <n v="2021"/>
    <s v="Medium"/>
    <n v="1"/>
  </r>
  <r>
    <n v="783"/>
    <x v="1"/>
    <x v="1"/>
    <s v="MNC"/>
    <s v="Education"/>
    <x v="4"/>
    <x v="2"/>
    <s v="Onsite/Hybrid"/>
    <x v="0"/>
    <s v="7+ yrs"/>
    <n v="8"/>
    <s v="Master"/>
    <n v="0"/>
    <n v="1"/>
    <n v="1"/>
    <n v="1"/>
    <n v="1"/>
    <n v="4"/>
    <n v="197865"/>
    <s v="High"/>
    <n v="10"/>
    <n v="2025"/>
    <s v="High"/>
    <n v="5"/>
  </r>
  <r>
    <n v="784"/>
    <x v="0"/>
    <x v="0"/>
    <s v="Medium"/>
    <s v="Finance"/>
    <x v="1"/>
    <x v="1"/>
    <s v="Onsite/Hybrid"/>
    <x v="0"/>
    <s v="7+ yrs"/>
    <n v="12"/>
    <s v="Master"/>
    <n v="0"/>
    <n v="1"/>
    <n v="0"/>
    <n v="1"/>
    <n v="1"/>
    <n v="3"/>
    <n v="126255"/>
    <s v="High"/>
    <n v="2"/>
    <n v="2026"/>
    <s v="High"/>
    <n v="9"/>
  </r>
  <r>
    <n v="785"/>
    <x v="2"/>
    <x v="2"/>
    <s v="Startup"/>
    <s v="Retail"/>
    <x v="5"/>
    <x v="0"/>
    <s v="Remote"/>
    <x v="2"/>
    <s v="0-2 yrs"/>
    <n v="0"/>
    <s v="PhD"/>
    <n v="0"/>
    <n v="0"/>
    <n v="1"/>
    <n v="0"/>
    <n v="0"/>
    <n v="1"/>
    <n v="63378"/>
    <s v="Low"/>
    <n v="2"/>
    <n v="2020"/>
    <s v="Medium"/>
    <n v="4"/>
  </r>
  <r>
    <n v="786"/>
    <x v="5"/>
    <x v="1"/>
    <s v="Medium"/>
    <s v="Education"/>
    <x v="0"/>
    <x v="1"/>
    <s v="Onsite/Hybrid"/>
    <x v="2"/>
    <s v="0-2 yrs"/>
    <n v="0"/>
    <s v="Master"/>
    <n v="0"/>
    <n v="1"/>
    <n v="0"/>
    <n v="0"/>
    <n v="0"/>
    <n v="1"/>
    <n v="86434"/>
    <s v="Medium"/>
    <n v="10"/>
    <n v="2021"/>
    <s v="Low"/>
    <n v="6"/>
  </r>
  <r>
    <n v="787"/>
    <x v="2"/>
    <x v="2"/>
    <s v="Medium"/>
    <s v="E-commerce"/>
    <x v="3"/>
    <x v="1"/>
    <s v="Onsite/Hybrid"/>
    <x v="1"/>
    <s v="3-6 yrs"/>
    <n v="4"/>
    <s v="Master"/>
    <n v="0"/>
    <n v="1"/>
    <n v="1"/>
    <n v="0"/>
    <n v="0"/>
    <n v="2"/>
    <n v="89926"/>
    <s v="Medium"/>
    <n v="9"/>
    <n v="2022"/>
    <s v="High"/>
    <n v="8"/>
  </r>
  <r>
    <n v="788"/>
    <x v="0"/>
    <x v="0"/>
    <s v="Medium"/>
    <s v="E-commerce"/>
    <x v="2"/>
    <x v="2"/>
    <s v="Onsite/Hybrid"/>
    <x v="0"/>
    <s v="7+ yrs"/>
    <n v="13"/>
    <s v="PhD"/>
    <n v="1"/>
    <n v="1"/>
    <n v="1"/>
    <n v="0"/>
    <n v="1"/>
    <n v="4"/>
    <n v="121249"/>
    <s v="High"/>
    <n v="9"/>
    <n v="2026"/>
    <s v="Medium"/>
    <n v="5"/>
  </r>
  <r>
    <n v="789"/>
    <x v="3"/>
    <x v="0"/>
    <s v="Startup"/>
    <s v="Finance"/>
    <x v="5"/>
    <x v="1"/>
    <s v="Onsite/Hybrid"/>
    <x v="0"/>
    <s v="7+ yrs"/>
    <n v="13"/>
    <s v="Master"/>
    <n v="0"/>
    <n v="0"/>
    <n v="1"/>
    <n v="0"/>
    <n v="0"/>
    <n v="1"/>
    <n v="114675"/>
    <s v="Medium"/>
    <n v="12"/>
    <n v="2021"/>
    <s v="Low"/>
    <n v="1"/>
  </r>
  <r>
    <n v="790"/>
    <x v="1"/>
    <x v="1"/>
    <s v="MNC"/>
    <s v="Retail"/>
    <x v="5"/>
    <x v="2"/>
    <s v="Onsite/Hybrid"/>
    <x v="2"/>
    <s v="0-2 yrs"/>
    <n v="2"/>
    <s v="Master"/>
    <n v="1"/>
    <n v="0"/>
    <n v="0"/>
    <n v="0"/>
    <n v="0"/>
    <n v="1"/>
    <n v="112862"/>
    <s v="Medium"/>
    <n v="9"/>
    <n v="2022"/>
    <s v="High"/>
    <n v="8"/>
  </r>
  <r>
    <n v="791"/>
    <x v="0"/>
    <x v="0"/>
    <s v="Startup"/>
    <s v="E-commerce"/>
    <x v="6"/>
    <x v="0"/>
    <s v="Remote"/>
    <x v="0"/>
    <s v="7+ yrs"/>
    <n v="14"/>
    <s v="Bachelor"/>
    <n v="0"/>
    <n v="1"/>
    <n v="1"/>
    <n v="1"/>
    <n v="0"/>
    <n v="3"/>
    <n v="130392"/>
    <s v="High"/>
    <n v="2"/>
    <n v="2024"/>
    <s v="High"/>
    <n v="6"/>
  </r>
  <r>
    <n v="792"/>
    <x v="1"/>
    <x v="1"/>
    <s v="Medium"/>
    <s v="Healthcare"/>
    <x v="4"/>
    <x v="1"/>
    <s v="Onsite/Hybrid"/>
    <x v="2"/>
    <s v="0-2 yrs"/>
    <n v="0"/>
    <s v="Bachelor"/>
    <n v="1"/>
    <n v="0"/>
    <n v="1"/>
    <n v="1"/>
    <n v="0"/>
    <n v="3"/>
    <n v="120920"/>
    <s v="High"/>
    <n v="2"/>
    <n v="2024"/>
    <s v="High"/>
    <n v="3"/>
  </r>
  <r>
    <n v="793"/>
    <x v="2"/>
    <x v="2"/>
    <s v="Medium"/>
    <s v="E-commerce"/>
    <x v="6"/>
    <x v="1"/>
    <s v="Onsite/Hybrid"/>
    <x v="2"/>
    <s v="0-2 yrs"/>
    <n v="2"/>
    <s v="Bachelor"/>
    <n v="0"/>
    <n v="1"/>
    <n v="0"/>
    <n v="1"/>
    <n v="1"/>
    <n v="3"/>
    <n v="77991"/>
    <s v="Medium"/>
    <n v="5"/>
    <n v="2024"/>
    <s v="Medium"/>
    <n v="4"/>
  </r>
  <r>
    <n v="794"/>
    <x v="5"/>
    <x v="1"/>
    <s v="MNC"/>
    <s v="Finance"/>
    <x v="2"/>
    <x v="1"/>
    <s v="Onsite/Hybrid"/>
    <x v="0"/>
    <s v="7+ yrs"/>
    <n v="13"/>
    <s v="Master"/>
    <n v="1"/>
    <n v="0"/>
    <n v="1"/>
    <n v="0"/>
    <n v="1"/>
    <n v="3"/>
    <n v="188737"/>
    <s v="High"/>
    <n v="7"/>
    <n v="2024"/>
    <s v="Medium"/>
    <n v="6"/>
  </r>
  <r>
    <n v="795"/>
    <x v="0"/>
    <x v="0"/>
    <s v="Enterprise"/>
    <s v="Finance"/>
    <x v="6"/>
    <x v="2"/>
    <s v="Onsite/Hybrid"/>
    <x v="2"/>
    <s v="0-2 yrs"/>
    <n v="2"/>
    <s v="Master"/>
    <n v="0"/>
    <n v="0"/>
    <n v="1"/>
    <n v="0"/>
    <n v="1"/>
    <n v="2"/>
    <n v="78910"/>
    <s v="Medium"/>
    <n v="8"/>
    <n v="2024"/>
    <s v="Medium"/>
    <n v="4"/>
  </r>
  <r>
    <n v="796"/>
    <x v="3"/>
    <x v="0"/>
    <s v="Startup"/>
    <s v="E-commerce"/>
    <x v="1"/>
    <x v="0"/>
    <s v="Remote"/>
    <x v="0"/>
    <s v="7+ yrs"/>
    <n v="9"/>
    <s v="Master"/>
    <n v="1"/>
    <n v="1"/>
    <n v="1"/>
    <n v="1"/>
    <n v="0"/>
    <n v="4"/>
    <n v="133177"/>
    <s v="High"/>
    <n v="2"/>
    <n v="2021"/>
    <s v="High"/>
    <n v="1"/>
  </r>
  <r>
    <n v="797"/>
    <x v="2"/>
    <x v="2"/>
    <s v="Medium"/>
    <s v="Education"/>
    <x v="5"/>
    <x v="0"/>
    <s v="Remote"/>
    <x v="0"/>
    <s v="7+ yrs"/>
    <n v="14"/>
    <s v="Bachelor"/>
    <n v="0"/>
    <n v="0"/>
    <n v="0"/>
    <n v="0"/>
    <n v="1"/>
    <n v="1"/>
    <n v="108483"/>
    <s v="Medium"/>
    <n v="12"/>
    <n v="2025"/>
    <s v="High"/>
    <n v="7"/>
  </r>
  <r>
    <n v="798"/>
    <x v="1"/>
    <x v="1"/>
    <s v="Medium"/>
    <s v="Technology"/>
    <x v="2"/>
    <x v="0"/>
    <s v="Remote"/>
    <x v="1"/>
    <s v="3-6 yrs"/>
    <n v="6"/>
    <s v="Bachelor"/>
    <n v="0"/>
    <n v="0"/>
    <n v="1"/>
    <n v="1"/>
    <n v="0"/>
    <n v="2"/>
    <n v="146302"/>
    <s v="High"/>
    <n v="11"/>
    <n v="2021"/>
    <s v="High"/>
    <n v="8"/>
  </r>
  <r>
    <n v="799"/>
    <x v="5"/>
    <x v="1"/>
    <s v="MNC"/>
    <s v="Technology"/>
    <x v="3"/>
    <x v="2"/>
    <s v="Onsite/Hybrid"/>
    <x v="1"/>
    <s v="3-6 yrs"/>
    <n v="3"/>
    <s v="PhD"/>
    <n v="1"/>
    <n v="0"/>
    <n v="1"/>
    <n v="0"/>
    <n v="0"/>
    <n v="2"/>
    <n v="148705"/>
    <s v="High"/>
    <n v="11"/>
    <n v="2026"/>
    <s v="Medium"/>
    <n v="4"/>
  </r>
  <r>
    <n v="800"/>
    <x v="2"/>
    <x v="2"/>
    <s v="Medium"/>
    <s v="E-commerce"/>
    <x v="4"/>
    <x v="1"/>
    <s v="Onsite/Hybrid"/>
    <x v="0"/>
    <s v="7+ yrs"/>
    <n v="8"/>
    <s v="PhD"/>
    <n v="0"/>
    <n v="0"/>
    <n v="0"/>
    <n v="1"/>
    <n v="0"/>
    <n v="1"/>
    <n v="113718"/>
    <s v="Medium"/>
    <n v="3"/>
    <n v="2026"/>
    <s v="High"/>
    <n v="8"/>
  </r>
  <r>
    <n v="801"/>
    <x v="4"/>
    <x v="0"/>
    <s v="Medium"/>
    <s v="Retail"/>
    <x v="3"/>
    <x v="0"/>
    <s v="Remote"/>
    <x v="2"/>
    <s v="0-2 yrs"/>
    <n v="2"/>
    <s v="Master"/>
    <n v="0"/>
    <n v="1"/>
    <n v="0"/>
    <n v="0"/>
    <n v="1"/>
    <n v="2"/>
    <n v="63867"/>
    <s v="Low"/>
    <n v="12"/>
    <n v="2024"/>
    <s v="Medium"/>
    <n v="4"/>
  </r>
  <r>
    <n v="802"/>
    <x v="2"/>
    <x v="2"/>
    <s v="Startup"/>
    <s v="Technology"/>
    <x v="2"/>
    <x v="1"/>
    <s v="Onsite/Hybrid"/>
    <x v="0"/>
    <s v="7+ yrs"/>
    <n v="11"/>
    <s v="Bachelor"/>
    <n v="1"/>
    <n v="1"/>
    <n v="1"/>
    <n v="0"/>
    <n v="0"/>
    <n v="3"/>
    <n v="118328"/>
    <s v="Medium"/>
    <n v="6"/>
    <n v="2026"/>
    <s v="High"/>
    <n v="7"/>
  </r>
  <r>
    <n v="803"/>
    <x v="2"/>
    <x v="2"/>
    <s v="MNC"/>
    <s v="Finance"/>
    <x v="2"/>
    <x v="1"/>
    <s v="Onsite/Hybrid"/>
    <x v="1"/>
    <s v="3-6 yrs"/>
    <n v="4"/>
    <s v="PhD"/>
    <n v="1"/>
    <n v="0"/>
    <n v="0"/>
    <n v="0"/>
    <n v="0"/>
    <n v="1"/>
    <n v="93897"/>
    <s v="Medium"/>
    <n v="2"/>
    <n v="2022"/>
    <s v="Low"/>
    <n v="2"/>
  </r>
  <r>
    <n v="804"/>
    <x v="1"/>
    <x v="1"/>
    <s v="MNC"/>
    <s v="Retail"/>
    <x v="5"/>
    <x v="0"/>
    <s v="Remote"/>
    <x v="0"/>
    <s v="7+ yrs"/>
    <n v="15"/>
    <s v="Master"/>
    <n v="0"/>
    <n v="0"/>
    <n v="1"/>
    <n v="0"/>
    <n v="0"/>
    <n v="1"/>
    <n v="170071"/>
    <s v="High"/>
    <n v="9"/>
    <n v="2025"/>
    <s v="High"/>
    <n v="8"/>
  </r>
  <r>
    <n v="805"/>
    <x v="2"/>
    <x v="2"/>
    <s v="Medium"/>
    <s v="E-commerce"/>
    <x v="3"/>
    <x v="0"/>
    <s v="Remote"/>
    <x v="2"/>
    <s v="0-2 yrs"/>
    <n v="0"/>
    <s v="PhD"/>
    <n v="1"/>
    <n v="1"/>
    <n v="1"/>
    <n v="0"/>
    <n v="1"/>
    <n v="4"/>
    <n v="71900"/>
    <s v="Medium"/>
    <n v="10"/>
    <n v="2021"/>
    <s v="Medium"/>
    <n v="5"/>
  </r>
  <r>
    <n v="806"/>
    <x v="2"/>
    <x v="2"/>
    <s v="Enterprise"/>
    <s v="Technology"/>
    <x v="3"/>
    <x v="0"/>
    <s v="Remote"/>
    <x v="1"/>
    <s v="3-6 yrs"/>
    <n v="6"/>
    <s v="Bachelor"/>
    <n v="1"/>
    <n v="0"/>
    <n v="1"/>
    <n v="1"/>
    <n v="0"/>
    <n v="3"/>
    <n v="104825"/>
    <s v="Medium"/>
    <n v="5"/>
    <n v="2020"/>
    <s v="High"/>
    <n v="7"/>
  </r>
  <r>
    <n v="807"/>
    <x v="4"/>
    <x v="0"/>
    <s v="MNC"/>
    <s v="Healthcare"/>
    <x v="2"/>
    <x v="0"/>
    <s v="Remote"/>
    <x v="1"/>
    <s v="3-6 yrs"/>
    <n v="4"/>
    <s v="PhD"/>
    <n v="0"/>
    <n v="1"/>
    <n v="1"/>
    <n v="0"/>
    <n v="1"/>
    <n v="3"/>
    <n v="117962"/>
    <s v="Medium"/>
    <n v="11"/>
    <n v="2020"/>
    <s v="Low"/>
    <n v="6"/>
  </r>
  <r>
    <n v="808"/>
    <x v="2"/>
    <x v="2"/>
    <s v="Startup"/>
    <s v="Education"/>
    <x v="3"/>
    <x v="0"/>
    <s v="Remote"/>
    <x v="2"/>
    <s v="0-2 yrs"/>
    <n v="2"/>
    <s v="Bachelor"/>
    <n v="1"/>
    <n v="1"/>
    <n v="0"/>
    <n v="0"/>
    <n v="1"/>
    <n v="3"/>
    <n v="55347"/>
    <s v="Low"/>
    <n v="6"/>
    <n v="2020"/>
    <s v="Low"/>
    <n v="2"/>
  </r>
  <r>
    <n v="809"/>
    <x v="5"/>
    <x v="1"/>
    <s v="Startup"/>
    <s v="Education"/>
    <x v="5"/>
    <x v="1"/>
    <s v="Onsite/Hybrid"/>
    <x v="0"/>
    <s v="7+ yrs"/>
    <n v="13"/>
    <s v="Bachelor"/>
    <n v="1"/>
    <n v="0"/>
    <n v="1"/>
    <n v="0"/>
    <n v="0"/>
    <n v="2"/>
    <n v="151265"/>
    <s v="High"/>
    <n v="2"/>
    <n v="2021"/>
    <s v="Medium"/>
    <n v="2"/>
  </r>
  <r>
    <n v="810"/>
    <x v="0"/>
    <x v="0"/>
    <s v="Enterprise"/>
    <s v="Retail"/>
    <x v="5"/>
    <x v="2"/>
    <s v="Onsite/Hybrid"/>
    <x v="1"/>
    <s v="3-6 yrs"/>
    <n v="5"/>
    <s v="Bachelor"/>
    <n v="1"/>
    <n v="0"/>
    <n v="0"/>
    <n v="1"/>
    <n v="0"/>
    <n v="2"/>
    <n v="90311"/>
    <s v="Medium"/>
    <n v="9"/>
    <n v="2023"/>
    <s v="Medium"/>
    <n v="6"/>
  </r>
  <r>
    <n v="811"/>
    <x v="0"/>
    <x v="0"/>
    <s v="Medium"/>
    <s v="E-commerce"/>
    <x v="1"/>
    <x v="2"/>
    <s v="Onsite/Hybrid"/>
    <x v="0"/>
    <s v="7+ yrs"/>
    <n v="15"/>
    <s v="PhD"/>
    <n v="1"/>
    <n v="0"/>
    <n v="1"/>
    <n v="1"/>
    <n v="1"/>
    <n v="4"/>
    <n v="143495"/>
    <s v="High"/>
    <n v="5"/>
    <n v="2024"/>
    <s v="High"/>
    <n v="8"/>
  </r>
  <r>
    <n v="812"/>
    <x v="4"/>
    <x v="0"/>
    <s v="Medium"/>
    <s v="E-commerce"/>
    <x v="0"/>
    <x v="1"/>
    <s v="Onsite/Hybrid"/>
    <x v="1"/>
    <s v="3-6 yrs"/>
    <n v="4"/>
    <s v="PhD"/>
    <n v="1"/>
    <n v="1"/>
    <n v="0"/>
    <n v="0"/>
    <n v="0"/>
    <n v="2"/>
    <n v="76635"/>
    <s v="Medium"/>
    <n v="6"/>
    <n v="2022"/>
    <s v="Medium"/>
    <n v="2"/>
  </r>
  <r>
    <n v="813"/>
    <x v="3"/>
    <x v="0"/>
    <s v="MNC"/>
    <s v="Retail"/>
    <x v="2"/>
    <x v="2"/>
    <s v="Onsite/Hybrid"/>
    <x v="0"/>
    <s v="7+ yrs"/>
    <n v="14"/>
    <s v="PhD"/>
    <n v="1"/>
    <n v="1"/>
    <n v="1"/>
    <n v="0"/>
    <n v="1"/>
    <n v="4"/>
    <n v="142815"/>
    <s v="High"/>
    <n v="11"/>
    <n v="2020"/>
    <s v="High"/>
    <n v="8"/>
  </r>
  <r>
    <n v="814"/>
    <x v="0"/>
    <x v="0"/>
    <s v="MNC"/>
    <s v="E-commerce"/>
    <x v="2"/>
    <x v="1"/>
    <s v="Onsite/Hybrid"/>
    <x v="1"/>
    <s v="3-6 yrs"/>
    <n v="6"/>
    <s v="PhD"/>
    <n v="0"/>
    <n v="1"/>
    <n v="1"/>
    <n v="1"/>
    <n v="0"/>
    <n v="3"/>
    <n v="120588"/>
    <s v="High"/>
    <n v="1"/>
    <n v="2024"/>
    <s v="High"/>
    <n v="5"/>
  </r>
  <r>
    <n v="815"/>
    <x v="4"/>
    <x v="0"/>
    <s v="Enterprise"/>
    <s v="E-commerce"/>
    <x v="4"/>
    <x v="1"/>
    <s v="Onsite/Hybrid"/>
    <x v="2"/>
    <s v="0-2 yrs"/>
    <n v="2"/>
    <s v="PhD"/>
    <n v="1"/>
    <n v="0"/>
    <n v="0"/>
    <n v="1"/>
    <n v="0"/>
    <n v="2"/>
    <n v="63688"/>
    <s v="Low"/>
    <n v="12"/>
    <n v="2020"/>
    <s v="Low"/>
    <n v="5"/>
  </r>
  <r>
    <n v="816"/>
    <x v="1"/>
    <x v="1"/>
    <s v="Startup"/>
    <s v="Technology"/>
    <x v="1"/>
    <x v="0"/>
    <s v="Remote"/>
    <x v="1"/>
    <s v="3-6 yrs"/>
    <n v="3"/>
    <s v="Master"/>
    <n v="1"/>
    <n v="1"/>
    <n v="0"/>
    <n v="1"/>
    <n v="1"/>
    <n v="4"/>
    <n v="141999"/>
    <s v="High"/>
    <n v="1"/>
    <n v="2026"/>
    <s v="High"/>
    <n v="7"/>
  </r>
  <r>
    <n v="817"/>
    <x v="0"/>
    <x v="0"/>
    <s v="Enterprise"/>
    <s v="E-commerce"/>
    <x v="4"/>
    <x v="2"/>
    <s v="Onsite/Hybrid"/>
    <x v="2"/>
    <s v="0-2 yrs"/>
    <n v="1"/>
    <s v="Master"/>
    <n v="1"/>
    <n v="0"/>
    <n v="1"/>
    <n v="1"/>
    <n v="0"/>
    <n v="3"/>
    <n v="76758"/>
    <s v="Medium"/>
    <n v="8"/>
    <n v="2020"/>
    <s v="High"/>
    <n v="7"/>
  </r>
  <r>
    <n v="818"/>
    <x v="4"/>
    <x v="0"/>
    <s v="Enterprise"/>
    <s v="Education"/>
    <x v="3"/>
    <x v="0"/>
    <s v="Remote"/>
    <x v="1"/>
    <s v="3-6 yrs"/>
    <n v="5"/>
    <s v="Bachelor"/>
    <n v="0"/>
    <n v="0"/>
    <n v="0"/>
    <n v="1"/>
    <n v="0"/>
    <n v="1"/>
    <n v="89406"/>
    <s v="Medium"/>
    <n v="1"/>
    <n v="2023"/>
    <s v="Low"/>
    <n v="6"/>
  </r>
  <r>
    <n v="819"/>
    <x v="1"/>
    <x v="1"/>
    <s v="MNC"/>
    <s v="Technology"/>
    <x v="2"/>
    <x v="0"/>
    <s v="Remote"/>
    <x v="0"/>
    <s v="7+ yrs"/>
    <n v="8"/>
    <s v="Bachelor"/>
    <n v="1"/>
    <n v="1"/>
    <n v="0"/>
    <n v="1"/>
    <n v="0"/>
    <n v="3"/>
    <n v="170540"/>
    <s v="High"/>
    <n v="6"/>
    <n v="2024"/>
    <s v="High"/>
    <n v="7"/>
  </r>
  <r>
    <n v="820"/>
    <x v="2"/>
    <x v="2"/>
    <s v="MNC"/>
    <s v="Finance"/>
    <x v="5"/>
    <x v="0"/>
    <s v="Remote"/>
    <x v="0"/>
    <s v="7+ yrs"/>
    <n v="8"/>
    <s v="Bachelor"/>
    <n v="1"/>
    <n v="0"/>
    <n v="0"/>
    <n v="1"/>
    <n v="1"/>
    <n v="3"/>
    <n v="142419"/>
    <s v="High"/>
    <n v="8"/>
    <n v="2020"/>
    <s v="Low"/>
    <n v="4"/>
  </r>
  <r>
    <n v="821"/>
    <x v="2"/>
    <x v="2"/>
    <s v="Startup"/>
    <s v="Education"/>
    <x v="3"/>
    <x v="0"/>
    <s v="Remote"/>
    <x v="1"/>
    <s v="3-6 yrs"/>
    <n v="6"/>
    <s v="Bachelor"/>
    <n v="0"/>
    <n v="0"/>
    <n v="0"/>
    <n v="0"/>
    <n v="1"/>
    <n v="1"/>
    <n v="88014"/>
    <s v="Medium"/>
    <n v="6"/>
    <n v="2021"/>
    <s v="Low"/>
    <n v="3"/>
  </r>
  <r>
    <n v="822"/>
    <x v="4"/>
    <x v="0"/>
    <s v="Startup"/>
    <s v="Retail"/>
    <x v="3"/>
    <x v="1"/>
    <s v="Onsite/Hybrid"/>
    <x v="2"/>
    <s v="0-2 yrs"/>
    <n v="2"/>
    <s v="Bachelor"/>
    <n v="1"/>
    <n v="1"/>
    <n v="1"/>
    <n v="0"/>
    <n v="0"/>
    <n v="3"/>
    <n v="60562"/>
    <s v="Low"/>
    <n v="2"/>
    <n v="2022"/>
    <s v="Low"/>
    <n v="5"/>
  </r>
  <r>
    <n v="823"/>
    <x v="1"/>
    <x v="1"/>
    <s v="Enterprise"/>
    <s v="E-commerce"/>
    <x v="2"/>
    <x v="0"/>
    <s v="Remote"/>
    <x v="2"/>
    <s v="0-2 yrs"/>
    <n v="1"/>
    <s v="Bachelor"/>
    <n v="0"/>
    <n v="1"/>
    <n v="0"/>
    <n v="0"/>
    <n v="0"/>
    <n v="1"/>
    <n v="94035"/>
    <s v="Medium"/>
    <n v="7"/>
    <n v="2024"/>
    <s v="Low"/>
    <n v="3"/>
  </r>
  <r>
    <n v="824"/>
    <x v="2"/>
    <x v="2"/>
    <s v="Medium"/>
    <s v="Healthcare"/>
    <x v="6"/>
    <x v="0"/>
    <s v="Remote"/>
    <x v="0"/>
    <s v="7+ yrs"/>
    <n v="12"/>
    <s v="Bachelor"/>
    <n v="0"/>
    <n v="1"/>
    <n v="0"/>
    <n v="0"/>
    <n v="0"/>
    <n v="1"/>
    <n v="101050"/>
    <s v="Medium"/>
    <n v="1"/>
    <n v="2022"/>
    <s v="Medium"/>
    <n v="5"/>
  </r>
  <r>
    <n v="825"/>
    <x v="3"/>
    <x v="0"/>
    <s v="Startup"/>
    <s v="Finance"/>
    <x v="6"/>
    <x v="2"/>
    <s v="Onsite/Hybrid"/>
    <x v="2"/>
    <s v="0-2 yrs"/>
    <n v="1"/>
    <s v="Master"/>
    <n v="0"/>
    <n v="1"/>
    <n v="1"/>
    <n v="1"/>
    <n v="0"/>
    <n v="3"/>
    <n v="84107"/>
    <s v="Medium"/>
    <n v="5"/>
    <n v="2025"/>
    <s v="High"/>
    <n v="8"/>
  </r>
  <r>
    <n v="826"/>
    <x v="4"/>
    <x v="0"/>
    <s v="MNC"/>
    <s v="Retail"/>
    <x v="5"/>
    <x v="1"/>
    <s v="Onsite/Hybrid"/>
    <x v="0"/>
    <s v="7+ yrs"/>
    <n v="15"/>
    <s v="Master"/>
    <n v="1"/>
    <n v="0"/>
    <n v="1"/>
    <n v="1"/>
    <n v="0"/>
    <n v="3"/>
    <n v="152444"/>
    <s v="High"/>
    <n v="10"/>
    <n v="2023"/>
    <s v="High"/>
    <n v="1"/>
  </r>
  <r>
    <n v="827"/>
    <x v="1"/>
    <x v="1"/>
    <s v="Enterprise"/>
    <s v="Technology"/>
    <x v="3"/>
    <x v="2"/>
    <s v="Onsite/Hybrid"/>
    <x v="2"/>
    <s v="0-2 yrs"/>
    <n v="0"/>
    <s v="Bachelor"/>
    <n v="1"/>
    <n v="0"/>
    <n v="0"/>
    <n v="0"/>
    <n v="0"/>
    <n v="1"/>
    <n v="92018"/>
    <s v="Medium"/>
    <n v="11"/>
    <n v="2026"/>
    <s v="High"/>
    <n v="8"/>
  </r>
  <r>
    <n v="828"/>
    <x v="2"/>
    <x v="2"/>
    <s v="Medium"/>
    <s v="Technology"/>
    <x v="0"/>
    <x v="0"/>
    <s v="Remote"/>
    <x v="0"/>
    <s v="7+ yrs"/>
    <n v="11"/>
    <s v="PhD"/>
    <n v="1"/>
    <n v="1"/>
    <n v="0"/>
    <n v="1"/>
    <n v="1"/>
    <n v="4"/>
    <n v="121278"/>
    <s v="High"/>
    <n v="2"/>
    <n v="2025"/>
    <s v="Medium"/>
    <n v="4"/>
  </r>
  <r>
    <n v="829"/>
    <x v="0"/>
    <x v="0"/>
    <s v="Medium"/>
    <s v="E-commerce"/>
    <x v="1"/>
    <x v="2"/>
    <s v="Onsite/Hybrid"/>
    <x v="2"/>
    <s v="0-2 yrs"/>
    <n v="1"/>
    <s v="Master"/>
    <n v="0"/>
    <n v="0"/>
    <n v="1"/>
    <n v="1"/>
    <n v="1"/>
    <n v="3"/>
    <n v="92496"/>
    <s v="Medium"/>
    <n v="4"/>
    <n v="2026"/>
    <s v="High"/>
    <n v="2"/>
  </r>
  <r>
    <n v="830"/>
    <x v="3"/>
    <x v="0"/>
    <s v="Startup"/>
    <s v="Healthcare"/>
    <x v="4"/>
    <x v="0"/>
    <s v="Remote"/>
    <x v="2"/>
    <s v="0-2 yrs"/>
    <n v="1"/>
    <s v="PhD"/>
    <n v="0"/>
    <n v="0"/>
    <n v="1"/>
    <n v="0"/>
    <n v="1"/>
    <n v="2"/>
    <n v="75790"/>
    <s v="Medium"/>
    <n v="11"/>
    <n v="2024"/>
    <s v="Medium"/>
    <n v="4"/>
  </r>
  <r>
    <n v="831"/>
    <x v="0"/>
    <x v="0"/>
    <s v="Enterprise"/>
    <s v="E-commerce"/>
    <x v="4"/>
    <x v="0"/>
    <s v="Remote"/>
    <x v="2"/>
    <s v="0-2 yrs"/>
    <n v="0"/>
    <s v="Master"/>
    <n v="0"/>
    <n v="0"/>
    <n v="1"/>
    <n v="0"/>
    <n v="0"/>
    <n v="1"/>
    <n v="65611"/>
    <s v="Low"/>
    <n v="9"/>
    <n v="2025"/>
    <s v="High"/>
    <n v="7"/>
  </r>
  <r>
    <n v="832"/>
    <x v="0"/>
    <x v="0"/>
    <s v="Startup"/>
    <s v="Finance"/>
    <x v="6"/>
    <x v="0"/>
    <s v="Remote"/>
    <x v="0"/>
    <s v="7+ yrs"/>
    <n v="14"/>
    <s v="PhD"/>
    <n v="0"/>
    <n v="0"/>
    <n v="1"/>
    <n v="1"/>
    <n v="0"/>
    <n v="2"/>
    <n v="131170"/>
    <s v="High"/>
    <n v="5"/>
    <n v="2024"/>
    <s v="High"/>
    <n v="8"/>
  </r>
  <r>
    <n v="833"/>
    <x v="3"/>
    <x v="0"/>
    <s v="MNC"/>
    <s v="Retail"/>
    <x v="2"/>
    <x v="0"/>
    <s v="Remote"/>
    <x v="0"/>
    <s v="7+ yrs"/>
    <n v="8"/>
    <s v="PhD"/>
    <n v="1"/>
    <n v="1"/>
    <n v="1"/>
    <n v="1"/>
    <n v="0"/>
    <n v="4"/>
    <n v="151041"/>
    <s v="High"/>
    <n v="7"/>
    <n v="2022"/>
    <s v="High"/>
    <n v="9"/>
  </r>
  <r>
    <n v="834"/>
    <x v="4"/>
    <x v="0"/>
    <s v="Enterprise"/>
    <s v="Healthcare"/>
    <x v="1"/>
    <x v="0"/>
    <s v="Remote"/>
    <x v="2"/>
    <s v="0-2 yrs"/>
    <n v="0"/>
    <s v="Master"/>
    <n v="1"/>
    <n v="0"/>
    <n v="0"/>
    <n v="1"/>
    <n v="0"/>
    <n v="2"/>
    <n v="61417"/>
    <s v="Low"/>
    <n v="11"/>
    <n v="2026"/>
    <s v="Medium"/>
    <n v="3"/>
  </r>
  <r>
    <n v="835"/>
    <x v="0"/>
    <x v="0"/>
    <s v="Enterprise"/>
    <s v="Healthcare"/>
    <x v="3"/>
    <x v="0"/>
    <s v="Remote"/>
    <x v="2"/>
    <s v="0-2 yrs"/>
    <n v="0"/>
    <s v="Bachelor"/>
    <n v="0"/>
    <n v="0"/>
    <n v="1"/>
    <n v="1"/>
    <n v="0"/>
    <n v="2"/>
    <n v="80120"/>
    <s v="Medium"/>
    <n v="12"/>
    <n v="2021"/>
    <s v="High"/>
    <n v="7"/>
  </r>
  <r>
    <n v="836"/>
    <x v="5"/>
    <x v="1"/>
    <s v="Startup"/>
    <s v="Retail"/>
    <x v="2"/>
    <x v="2"/>
    <s v="Onsite/Hybrid"/>
    <x v="1"/>
    <s v="3-6 yrs"/>
    <n v="6"/>
    <s v="Master"/>
    <n v="1"/>
    <n v="0"/>
    <n v="0"/>
    <n v="1"/>
    <n v="1"/>
    <n v="3"/>
    <n v="140775"/>
    <s v="High"/>
    <n v="10"/>
    <n v="2024"/>
    <s v="Low"/>
    <n v="4"/>
  </r>
  <r>
    <n v="837"/>
    <x v="1"/>
    <x v="1"/>
    <s v="Enterprise"/>
    <s v="Retail"/>
    <x v="1"/>
    <x v="2"/>
    <s v="Onsite/Hybrid"/>
    <x v="0"/>
    <s v="7+ yrs"/>
    <n v="12"/>
    <s v="Bachelor"/>
    <n v="0"/>
    <n v="1"/>
    <n v="1"/>
    <n v="1"/>
    <n v="0"/>
    <n v="3"/>
    <n v="170660"/>
    <s v="High"/>
    <n v="7"/>
    <n v="2026"/>
    <s v="High"/>
    <n v="6"/>
  </r>
  <r>
    <n v="838"/>
    <x v="1"/>
    <x v="1"/>
    <s v="Medium"/>
    <s v="Retail"/>
    <x v="2"/>
    <x v="1"/>
    <s v="Onsite/Hybrid"/>
    <x v="1"/>
    <s v="3-6 yrs"/>
    <n v="6"/>
    <s v="PhD"/>
    <n v="0"/>
    <n v="1"/>
    <n v="0"/>
    <n v="0"/>
    <n v="0"/>
    <n v="1"/>
    <n v="115604"/>
    <s v="Medium"/>
    <n v="7"/>
    <n v="2023"/>
    <s v="Low"/>
    <n v="3"/>
  </r>
  <r>
    <n v="839"/>
    <x v="2"/>
    <x v="2"/>
    <s v="Startup"/>
    <s v="Retail"/>
    <x v="3"/>
    <x v="2"/>
    <s v="Onsite/Hybrid"/>
    <x v="2"/>
    <s v="0-2 yrs"/>
    <n v="0"/>
    <s v="Master"/>
    <n v="1"/>
    <n v="0"/>
    <n v="1"/>
    <n v="1"/>
    <n v="1"/>
    <n v="4"/>
    <n v="85100"/>
    <s v="Medium"/>
    <n v="7"/>
    <n v="2021"/>
    <s v="High"/>
    <n v="7"/>
  </r>
  <r>
    <n v="840"/>
    <x v="3"/>
    <x v="0"/>
    <s v="MNC"/>
    <s v="Healthcare"/>
    <x v="4"/>
    <x v="1"/>
    <s v="Onsite/Hybrid"/>
    <x v="0"/>
    <s v="7+ yrs"/>
    <n v="7"/>
    <s v="Master"/>
    <n v="0"/>
    <n v="1"/>
    <n v="0"/>
    <n v="0"/>
    <n v="1"/>
    <n v="2"/>
    <n v="125979"/>
    <s v="High"/>
    <n v="12"/>
    <n v="2022"/>
    <s v="High"/>
    <n v="8"/>
  </r>
  <r>
    <n v="841"/>
    <x v="3"/>
    <x v="0"/>
    <s v="MNC"/>
    <s v="Finance"/>
    <x v="6"/>
    <x v="1"/>
    <s v="Onsite/Hybrid"/>
    <x v="1"/>
    <s v="3-6 yrs"/>
    <n v="3"/>
    <s v="Bachelor"/>
    <n v="1"/>
    <n v="1"/>
    <n v="0"/>
    <n v="0"/>
    <n v="0"/>
    <n v="2"/>
    <n v="96877"/>
    <s v="Medium"/>
    <n v="11"/>
    <n v="2024"/>
    <s v="Low"/>
    <n v="6"/>
  </r>
  <r>
    <n v="842"/>
    <x v="1"/>
    <x v="1"/>
    <s v="MNC"/>
    <s v="Technology"/>
    <x v="6"/>
    <x v="1"/>
    <s v="Onsite/Hybrid"/>
    <x v="2"/>
    <s v="0-2 yrs"/>
    <n v="1"/>
    <s v="PhD"/>
    <n v="0"/>
    <n v="1"/>
    <n v="0"/>
    <n v="0"/>
    <n v="1"/>
    <n v="2"/>
    <n v="118439"/>
    <s v="Medium"/>
    <n v="9"/>
    <n v="2023"/>
    <s v="Medium"/>
    <n v="5"/>
  </r>
  <r>
    <n v="843"/>
    <x v="3"/>
    <x v="0"/>
    <s v="MNC"/>
    <s v="E-commerce"/>
    <x v="6"/>
    <x v="2"/>
    <s v="Onsite/Hybrid"/>
    <x v="2"/>
    <s v="0-2 yrs"/>
    <n v="0"/>
    <s v="Master"/>
    <n v="1"/>
    <n v="1"/>
    <n v="0"/>
    <n v="0"/>
    <n v="0"/>
    <n v="2"/>
    <n v="68065"/>
    <s v="Low"/>
    <n v="12"/>
    <n v="2022"/>
    <s v="Medium"/>
    <n v="4"/>
  </r>
  <r>
    <n v="844"/>
    <x v="2"/>
    <x v="2"/>
    <s v="Enterprise"/>
    <s v="Healthcare"/>
    <x v="2"/>
    <x v="0"/>
    <s v="Remote"/>
    <x v="0"/>
    <s v="7+ yrs"/>
    <n v="9"/>
    <s v="Master"/>
    <n v="1"/>
    <n v="0"/>
    <n v="0"/>
    <n v="1"/>
    <n v="0"/>
    <n v="2"/>
    <n v="116766"/>
    <s v="Medium"/>
    <n v="12"/>
    <n v="2022"/>
    <s v="Medium"/>
    <n v="5"/>
  </r>
  <r>
    <n v="845"/>
    <x v="4"/>
    <x v="0"/>
    <s v="Medium"/>
    <s v="Healthcare"/>
    <x v="0"/>
    <x v="2"/>
    <s v="Onsite/Hybrid"/>
    <x v="2"/>
    <s v="0-2 yrs"/>
    <n v="1"/>
    <s v="PhD"/>
    <n v="0"/>
    <n v="0"/>
    <n v="0"/>
    <n v="0"/>
    <n v="1"/>
    <n v="1"/>
    <n v="61096"/>
    <s v="Low"/>
    <n v="12"/>
    <n v="2022"/>
    <s v="Low"/>
    <n v="5"/>
  </r>
  <r>
    <n v="846"/>
    <x v="4"/>
    <x v="0"/>
    <s v="Medium"/>
    <s v="Retail"/>
    <x v="2"/>
    <x v="1"/>
    <s v="Onsite/Hybrid"/>
    <x v="0"/>
    <s v="7+ yrs"/>
    <n v="12"/>
    <s v="Bachelor"/>
    <n v="1"/>
    <n v="0"/>
    <n v="0"/>
    <n v="1"/>
    <n v="0"/>
    <n v="2"/>
    <n v="113955"/>
    <s v="Medium"/>
    <n v="10"/>
    <n v="2022"/>
    <s v="High"/>
    <n v="9"/>
  </r>
  <r>
    <n v="847"/>
    <x v="4"/>
    <x v="0"/>
    <s v="Startup"/>
    <s v="Finance"/>
    <x v="0"/>
    <x v="0"/>
    <s v="Remote"/>
    <x v="2"/>
    <s v="0-2 yrs"/>
    <n v="2"/>
    <s v="Master"/>
    <n v="0"/>
    <n v="0"/>
    <n v="0"/>
    <n v="0"/>
    <n v="0"/>
    <n v="0"/>
    <n v="49799"/>
    <s v="Low"/>
    <n v="7"/>
    <n v="2025"/>
    <s v="Medium"/>
    <n v="6"/>
  </r>
  <r>
    <n v="848"/>
    <x v="2"/>
    <x v="2"/>
    <s v="MNC"/>
    <s v="Healthcare"/>
    <x v="0"/>
    <x v="0"/>
    <s v="Remote"/>
    <x v="1"/>
    <s v="3-6 yrs"/>
    <n v="6"/>
    <s v="Master"/>
    <n v="0"/>
    <n v="1"/>
    <n v="1"/>
    <n v="1"/>
    <n v="1"/>
    <n v="4"/>
    <n v="130540"/>
    <s v="High"/>
    <n v="3"/>
    <n v="2026"/>
    <s v="High"/>
    <n v="5"/>
  </r>
  <r>
    <n v="849"/>
    <x v="2"/>
    <x v="2"/>
    <s v="Medium"/>
    <s v="Retail"/>
    <x v="5"/>
    <x v="0"/>
    <s v="Remote"/>
    <x v="0"/>
    <s v="7+ yrs"/>
    <n v="8"/>
    <s v="Master"/>
    <n v="1"/>
    <n v="0"/>
    <n v="1"/>
    <n v="1"/>
    <n v="1"/>
    <n v="4"/>
    <n v="141163"/>
    <s v="High"/>
    <n v="8"/>
    <n v="2021"/>
    <s v="High"/>
    <n v="4"/>
  </r>
  <r>
    <n v="850"/>
    <x v="5"/>
    <x v="1"/>
    <s v="Enterprise"/>
    <s v="Healthcare"/>
    <x v="4"/>
    <x v="1"/>
    <s v="Onsite/Hybrid"/>
    <x v="2"/>
    <s v="0-2 yrs"/>
    <n v="1"/>
    <s v="Bachelor"/>
    <n v="1"/>
    <n v="1"/>
    <n v="1"/>
    <n v="1"/>
    <n v="0"/>
    <n v="4"/>
    <n v="119717"/>
    <s v="Medium"/>
    <n v="8"/>
    <n v="2023"/>
    <s v="High"/>
    <n v="2"/>
  </r>
  <r>
    <n v="851"/>
    <x v="4"/>
    <x v="0"/>
    <s v="Medium"/>
    <s v="E-commerce"/>
    <x v="4"/>
    <x v="1"/>
    <s v="Onsite/Hybrid"/>
    <x v="2"/>
    <s v="0-2 yrs"/>
    <n v="0"/>
    <s v="PhD"/>
    <n v="0"/>
    <n v="1"/>
    <n v="1"/>
    <n v="1"/>
    <n v="0"/>
    <n v="3"/>
    <n v="82979"/>
    <s v="Medium"/>
    <n v="4"/>
    <n v="2024"/>
    <s v="High"/>
    <n v="1"/>
  </r>
  <r>
    <n v="852"/>
    <x v="5"/>
    <x v="1"/>
    <s v="Enterprise"/>
    <s v="Retail"/>
    <x v="5"/>
    <x v="0"/>
    <s v="Remote"/>
    <x v="1"/>
    <s v="3-6 yrs"/>
    <n v="3"/>
    <s v="Master"/>
    <n v="1"/>
    <n v="0"/>
    <n v="1"/>
    <n v="1"/>
    <n v="1"/>
    <n v="4"/>
    <n v="151239"/>
    <s v="High"/>
    <n v="1"/>
    <n v="2024"/>
    <s v="High"/>
    <n v="6"/>
  </r>
  <r>
    <n v="853"/>
    <x v="0"/>
    <x v="0"/>
    <s v="MNC"/>
    <s v="Retail"/>
    <x v="1"/>
    <x v="1"/>
    <s v="Onsite/Hybrid"/>
    <x v="1"/>
    <s v="3-6 yrs"/>
    <n v="5"/>
    <s v="PhD"/>
    <n v="0"/>
    <n v="1"/>
    <n v="0"/>
    <n v="0"/>
    <n v="0"/>
    <n v="1"/>
    <n v="91949"/>
    <s v="Medium"/>
    <n v="5"/>
    <n v="2020"/>
    <s v="High"/>
    <n v="8"/>
  </r>
  <r>
    <n v="854"/>
    <x v="3"/>
    <x v="0"/>
    <s v="MNC"/>
    <s v="E-commerce"/>
    <x v="6"/>
    <x v="1"/>
    <s v="Onsite/Hybrid"/>
    <x v="2"/>
    <s v="0-2 yrs"/>
    <n v="1"/>
    <s v="Bachelor"/>
    <n v="1"/>
    <n v="1"/>
    <n v="1"/>
    <n v="0"/>
    <n v="0"/>
    <n v="3"/>
    <n v="84349"/>
    <s v="Medium"/>
    <n v="9"/>
    <n v="2024"/>
    <s v="Low"/>
    <n v="2"/>
  </r>
  <r>
    <n v="855"/>
    <x v="1"/>
    <x v="1"/>
    <s v="Startup"/>
    <s v="Finance"/>
    <x v="1"/>
    <x v="0"/>
    <s v="Remote"/>
    <x v="0"/>
    <s v="7+ yrs"/>
    <n v="9"/>
    <s v="Bachelor"/>
    <n v="1"/>
    <n v="1"/>
    <n v="1"/>
    <n v="1"/>
    <n v="1"/>
    <n v="5"/>
    <n v="182076"/>
    <s v="High"/>
    <n v="3"/>
    <n v="2026"/>
    <s v="High"/>
    <n v="7"/>
  </r>
  <r>
    <n v="856"/>
    <x v="5"/>
    <x v="1"/>
    <s v="Medium"/>
    <s v="Finance"/>
    <x v="1"/>
    <x v="2"/>
    <s v="Onsite/Hybrid"/>
    <x v="0"/>
    <s v="7+ yrs"/>
    <n v="8"/>
    <s v="Master"/>
    <n v="1"/>
    <n v="1"/>
    <n v="1"/>
    <n v="1"/>
    <n v="1"/>
    <n v="5"/>
    <n v="175839"/>
    <s v="High"/>
    <n v="3"/>
    <n v="2023"/>
    <s v="High"/>
    <n v="5"/>
  </r>
  <r>
    <n v="857"/>
    <x v="2"/>
    <x v="2"/>
    <s v="Startup"/>
    <s v="Healthcare"/>
    <x v="3"/>
    <x v="2"/>
    <s v="Onsite/Hybrid"/>
    <x v="2"/>
    <s v="0-2 yrs"/>
    <n v="1"/>
    <s v="PhD"/>
    <n v="0"/>
    <n v="0"/>
    <n v="0"/>
    <n v="1"/>
    <n v="0"/>
    <n v="1"/>
    <n v="65740"/>
    <s v="Low"/>
    <n v="10"/>
    <n v="2020"/>
    <s v="Low"/>
    <n v="1"/>
  </r>
  <r>
    <n v="858"/>
    <x v="3"/>
    <x v="0"/>
    <s v="Startup"/>
    <s v="Education"/>
    <x v="5"/>
    <x v="1"/>
    <s v="Onsite/Hybrid"/>
    <x v="1"/>
    <s v="3-6 yrs"/>
    <n v="6"/>
    <s v="Master"/>
    <n v="0"/>
    <n v="0"/>
    <n v="1"/>
    <n v="1"/>
    <n v="1"/>
    <n v="3"/>
    <n v="118609"/>
    <s v="Medium"/>
    <n v="11"/>
    <n v="2026"/>
    <s v="High"/>
    <n v="4"/>
  </r>
  <r>
    <n v="859"/>
    <x v="5"/>
    <x v="1"/>
    <s v="Enterprise"/>
    <s v="Technology"/>
    <x v="4"/>
    <x v="2"/>
    <s v="Onsite/Hybrid"/>
    <x v="2"/>
    <s v="0-2 yrs"/>
    <n v="0"/>
    <s v="Master"/>
    <n v="0"/>
    <n v="0"/>
    <n v="0"/>
    <n v="1"/>
    <n v="0"/>
    <n v="1"/>
    <n v="107820"/>
    <s v="Medium"/>
    <n v="11"/>
    <n v="2023"/>
    <s v="Low"/>
    <n v="2"/>
  </r>
  <r>
    <n v="860"/>
    <x v="5"/>
    <x v="1"/>
    <s v="Medium"/>
    <s v="Retail"/>
    <x v="3"/>
    <x v="1"/>
    <s v="Onsite/Hybrid"/>
    <x v="1"/>
    <s v="3-6 yrs"/>
    <n v="5"/>
    <s v="Bachelor"/>
    <n v="1"/>
    <n v="0"/>
    <n v="1"/>
    <n v="1"/>
    <n v="1"/>
    <n v="4"/>
    <n v="154861"/>
    <s v="High"/>
    <n v="1"/>
    <n v="2020"/>
    <s v="High"/>
    <n v="2"/>
  </r>
  <r>
    <n v="861"/>
    <x v="2"/>
    <x v="2"/>
    <s v="MNC"/>
    <s v="Technology"/>
    <x v="4"/>
    <x v="0"/>
    <s v="Remote"/>
    <x v="0"/>
    <s v="7+ yrs"/>
    <n v="10"/>
    <s v="Bachelor"/>
    <n v="0"/>
    <n v="0"/>
    <n v="0"/>
    <n v="1"/>
    <n v="0"/>
    <n v="1"/>
    <n v="130938"/>
    <s v="High"/>
    <n v="1"/>
    <n v="2021"/>
    <s v="Medium"/>
    <n v="6"/>
  </r>
  <r>
    <n v="862"/>
    <x v="4"/>
    <x v="0"/>
    <s v="Medium"/>
    <s v="Finance"/>
    <x v="5"/>
    <x v="1"/>
    <s v="Onsite/Hybrid"/>
    <x v="0"/>
    <s v="7+ yrs"/>
    <n v="13"/>
    <s v="Bachelor"/>
    <n v="0"/>
    <n v="1"/>
    <n v="1"/>
    <n v="0"/>
    <n v="1"/>
    <n v="3"/>
    <n v="125373"/>
    <s v="High"/>
    <n v="4"/>
    <n v="2024"/>
    <s v="Low"/>
    <n v="2"/>
  </r>
  <r>
    <n v="863"/>
    <x v="3"/>
    <x v="0"/>
    <s v="Medium"/>
    <s v="Technology"/>
    <x v="5"/>
    <x v="0"/>
    <s v="Remote"/>
    <x v="0"/>
    <s v="7+ yrs"/>
    <n v="11"/>
    <s v="Master"/>
    <n v="0"/>
    <n v="1"/>
    <n v="0"/>
    <n v="0"/>
    <n v="0"/>
    <n v="1"/>
    <n v="101227"/>
    <s v="Medium"/>
    <n v="1"/>
    <n v="2025"/>
    <s v="Low"/>
    <n v="6"/>
  </r>
  <r>
    <n v="864"/>
    <x v="2"/>
    <x v="2"/>
    <s v="Enterprise"/>
    <s v="Healthcare"/>
    <x v="5"/>
    <x v="1"/>
    <s v="Onsite/Hybrid"/>
    <x v="2"/>
    <s v="0-2 yrs"/>
    <n v="1"/>
    <s v="Bachelor"/>
    <n v="1"/>
    <n v="1"/>
    <n v="1"/>
    <n v="0"/>
    <n v="1"/>
    <n v="4"/>
    <n v="77145"/>
    <s v="Medium"/>
    <n v="7"/>
    <n v="2025"/>
    <s v="Low"/>
    <n v="2"/>
  </r>
  <r>
    <n v="865"/>
    <x v="5"/>
    <x v="1"/>
    <s v="Enterprise"/>
    <s v="Retail"/>
    <x v="4"/>
    <x v="2"/>
    <s v="Onsite/Hybrid"/>
    <x v="1"/>
    <s v="3-6 yrs"/>
    <n v="4"/>
    <s v="Bachelor"/>
    <n v="0"/>
    <n v="0"/>
    <n v="0"/>
    <n v="0"/>
    <n v="0"/>
    <n v="0"/>
    <n v="117663"/>
    <s v="Medium"/>
    <n v="6"/>
    <n v="2025"/>
    <s v="High"/>
    <n v="7"/>
  </r>
  <r>
    <n v="866"/>
    <x v="0"/>
    <x v="0"/>
    <s v="Enterprise"/>
    <s v="Finance"/>
    <x v="2"/>
    <x v="0"/>
    <s v="Remote"/>
    <x v="0"/>
    <s v="7+ yrs"/>
    <n v="14"/>
    <s v="Bachelor"/>
    <n v="1"/>
    <n v="0"/>
    <n v="1"/>
    <n v="0"/>
    <n v="0"/>
    <n v="2"/>
    <n v="116395"/>
    <s v="Medium"/>
    <n v="6"/>
    <n v="2024"/>
    <s v="Low"/>
    <n v="4"/>
  </r>
  <r>
    <n v="867"/>
    <x v="5"/>
    <x v="1"/>
    <s v="Startup"/>
    <s v="Retail"/>
    <x v="4"/>
    <x v="0"/>
    <s v="Remote"/>
    <x v="1"/>
    <s v="3-6 yrs"/>
    <n v="3"/>
    <s v="PhD"/>
    <n v="1"/>
    <n v="1"/>
    <n v="1"/>
    <n v="0"/>
    <n v="1"/>
    <n v="4"/>
    <n v="142851"/>
    <s v="High"/>
    <n v="2"/>
    <n v="2024"/>
    <s v="Medium"/>
    <n v="3"/>
  </r>
  <r>
    <n v="868"/>
    <x v="3"/>
    <x v="0"/>
    <s v="Enterprise"/>
    <s v="Finance"/>
    <x v="0"/>
    <x v="2"/>
    <s v="Onsite/Hybrid"/>
    <x v="2"/>
    <s v="0-2 yrs"/>
    <n v="2"/>
    <s v="PhD"/>
    <n v="1"/>
    <n v="0"/>
    <n v="1"/>
    <n v="0"/>
    <n v="0"/>
    <n v="2"/>
    <n v="69273"/>
    <s v="Low"/>
    <n v="5"/>
    <n v="2021"/>
    <s v="Medium"/>
    <n v="1"/>
  </r>
  <r>
    <n v="869"/>
    <x v="5"/>
    <x v="1"/>
    <s v="Startup"/>
    <s v="Finance"/>
    <x v="4"/>
    <x v="2"/>
    <s v="Onsite/Hybrid"/>
    <x v="1"/>
    <s v="3-6 yrs"/>
    <n v="5"/>
    <s v="Master"/>
    <n v="1"/>
    <n v="0"/>
    <n v="0"/>
    <n v="1"/>
    <n v="0"/>
    <n v="2"/>
    <n v="130733"/>
    <s v="High"/>
    <n v="8"/>
    <n v="2025"/>
    <s v="Low"/>
    <n v="5"/>
  </r>
  <r>
    <n v="870"/>
    <x v="3"/>
    <x v="0"/>
    <s v="Startup"/>
    <s v="Retail"/>
    <x v="4"/>
    <x v="0"/>
    <s v="Remote"/>
    <x v="2"/>
    <s v="0-2 yrs"/>
    <n v="0"/>
    <s v="Master"/>
    <n v="1"/>
    <n v="0"/>
    <n v="1"/>
    <n v="0"/>
    <n v="1"/>
    <n v="3"/>
    <n v="78841"/>
    <s v="Medium"/>
    <n v="3"/>
    <n v="2022"/>
    <s v="Medium"/>
    <n v="3"/>
  </r>
  <r>
    <n v="871"/>
    <x v="0"/>
    <x v="0"/>
    <s v="MNC"/>
    <s v="Technology"/>
    <x v="2"/>
    <x v="2"/>
    <s v="Onsite/Hybrid"/>
    <x v="1"/>
    <s v="3-6 yrs"/>
    <n v="6"/>
    <s v="PhD"/>
    <n v="1"/>
    <n v="1"/>
    <n v="1"/>
    <n v="1"/>
    <n v="1"/>
    <n v="5"/>
    <n v="138303"/>
    <s v="High"/>
    <n v="7"/>
    <n v="2021"/>
    <s v="High"/>
    <n v="7"/>
  </r>
  <r>
    <n v="872"/>
    <x v="5"/>
    <x v="1"/>
    <s v="Medium"/>
    <s v="Healthcare"/>
    <x v="1"/>
    <x v="2"/>
    <s v="Onsite/Hybrid"/>
    <x v="2"/>
    <s v="0-2 yrs"/>
    <n v="1"/>
    <s v="Bachelor"/>
    <n v="1"/>
    <n v="0"/>
    <n v="1"/>
    <n v="1"/>
    <n v="1"/>
    <n v="4"/>
    <n v="133853"/>
    <s v="High"/>
    <n v="12"/>
    <n v="2021"/>
    <s v="High"/>
    <n v="1"/>
  </r>
  <r>
    <n v="873"/>
    <x v="3"/>
    <x v="0"/>
    <s v="MNC"/>
    <s v="Education"/>
    <x v="0"/>
    <x v="1"/>
    <s v="Onsite/Hybrid"/>
    <x v="1"/>
    <s v="3-6 yrs"/>
    <n v="5"/>
    <s v="Master"/>
    <n v="0"/>
    <n v="0"/>
    <n v="1"/>
    <n v="1"/>
    <n v="0"/>
    <n v="2"/>
    <n v="121049"/>
    <s v="High"/>
    <n v="2"/>
    <n v="2021"/>
    <s v="High"/>
    <n v="4"/>
  </r>
  <r>
    <n v="874"/>
    <x v="0"/>
    <x v="0"/>
    <s v="Medium"/>
    <s v="Education"/>
    <x v="1"/>
    <x v="2"/>
    <s v="Onsite/Hybrid"/>
    <x v="0"/>
    <s v="7+ yrs"/>
    <n v="14"/>
    <s v="Bachelor"/>
    <n v="1"/>
    <n v="1"/>
    <n v="1"/>
    <n v="0"/>
    <n v="1"/>
    <n v="4"/>
    <n v="128998"/>
    <s v="High"/>
    <n v="5"/>
    <n v="2026"/>
    <s v="High"/>
    <n v="7"/>
  </r>
  <r>
    <n v="875"/>
    <x v="5"/>
    <x v="1"/>
    <s v="MNC"/>
    <s v="Education"/>
    <x v="6"/>
    <x v="1"/>
    <s v="Onsite/Hybrid"/>
    <x v="2"/>
    <s v="0-2 yrs"/>
    <n v="2"/>
    <s v="PhD"/>
    <n v="0"/>
    <n v="0"/>
    <n v="1"/>
    <n v="0"/>
    <n v="0"/>
    <n v="1"/>
    <n v="125546"/>
    <s v="High"/>
    <n v="6"/>
    <n v="2022"/>
    <s v="Medium"/>
    <n v="5"/>
  </r>
  <r>
    <n v="876"/>
    <x v="1"/>
    <x v="1"/>
    <s v="MNC"/>
    <s v="Technology"/>
    <x v="5"/>
    <x v="2"/>
    <s v="Onsite/Hybrid"/>
    <x v="0"/>
    <s v="7+ yrs"/>
    <n v="11"/>
    <s v="Bachelor"/>
    <n v="0"/>
    <n v="0"/>
    <n v="1"/>
    <n v="1"/>
    <n v="0"/>
    <n v="2"/>
    <n v="192394"/>
    <s v="High"/>
    <n v="1"/>
    <n v="2026"/>
    <s v="High"/>
    <n v="2"/>
  </r>
  <r>
    <n v="877"/>
    <x v="1"/>
    <x v="1"/>
    <s v="Startup"/>
    <s v="E-commerce"/>
    <x v="4"/>
    <x v="0"/>
    <s v="Remote"/>
    <x v="1"/>
    <s v="3-6 yrs"/>
    <n v="6"/>
    <s v="Bachelor"/>
    <n v="1"/>
    <n v="0"/>
    <n v="0"/>
    <n v="1"/>
    <n v="1"/>
    <n v="3"/>
    <n v="140396"/>
    <s v="High"/>
    <n v="6"/>
    <n v="2021"/>
    <s v="Medium"/>
    <n v="2"/>
  </r>
  <r>
    <n v="878"/>
    <x v="2"/>
    <x v="2"/>
    <s v="Startup"/>
    <s v="Technology"/>
    <x v="2"/>
    <x v="0"/>
    <s v="Remote"/>
    <x v="0"/>
    <s v="7+ yrs"/>
    <n v="9"/>
    <s v="PhD"/>
    <n v="1"/>
    <n v="1"/>
    <n v="1"/>
    <n v="1"/>
    <n v="1"/>
    <n v="5"/>
    <n v="138881"/>
    <s v="High"/>
    <n v="7"/>
    <n v="2025"/>
    <s v="High"/>
    <n v="3"/>
  </r>
  <r>
    <n v="879"/>
    <x v="1"/>
    <x v="1"/>
    <s v="MNC"/>
    <s v="Finance"/>
    <x v="0"/>
    <x v="0"/>
    <s v="Remote"/>
    <x v="1"/>
    <s v="3-6 yrs"/>
    <n v="3"/>
    <s v="Bachelor"/>
    <n v="0"/>
    <n v="1"/>
    <n v="0"/>
    <n v="1"/>
    <n v="0"/>
    <n v="2"/>
    <n v="152086"/>
    <s v="High"/>
    <n v="3"/>
    <n v="2020"/>
    <s v="High"/>
    <n v="7"/>
  </r>
  <r>
    <n v="880"/>
    <x v="0"/>
    <x v="0"/>
    <s v="MNC"/>
    <s v="Education"/>
    <x v="2"/>
    <x v="2"/>
    <s v="Onsite/Hybrid"/>
    <x v="0"/>
    <s v="7+ yrs"/>
    <n v="9"/>
    <s v="PhD"/>
    <n v="0"/>
    <n v="1"/>
    <n v="0"/>
    <n v="1"/>
    <n v="1"/>
    <n v="3"/>
    <n v="146060"/>
    <s v="High"/>
    <n v="1"/>
    <n v="2025"/>
    <s v="Medium"/>
    <n v="1"/>
  </r>
  <r>
    <n v="881"/>
    <x v="2"/>
    <x v="2"/>
    <s v="Enterprise"/>
    <s v="Healthcare"/>
    <x v="3"/>
    <x v="1"/>
    <s v="Onsite/Hybrid"/>
    <x v="0"/>
    <s v="7+ yrs"/>
    <n v="9"/>
    <s v="Bachelor"/>
    <n v="1"/>
    <n v="0"/>
    <n v="1"/>
    <n v="0"/>
    <n v="1"/>
    <n v="3"/>
    <n v="126793"/>
    <s v="High"/>
    <n v="12"/>
    <n v="2020"/>
    <s v="Low"/>
    <n v="4"/>
  </r>
  <r>
    <n v="882"/>
    <x v="0"/>
    <x v="0"/>
    <s v="Medium"/>
    <s v="Healthcare"/>
    <x v="0"/>
    <x v="2"/>
    <s v="Onsite/Hybrid"/>
    <x v="1"/>
    <s v="3-6 yrs"/>
    <n v="3"/>
    <s v="Master"/>
    <n v="1"/>
    <n v="0"/>
    <n v="1"/>
    <n v="1"/>
    <n v="0"/>
    <n v="3"/>
    <n v="109090"/>
    <s v="Medium"/>
    <n v="8"/>
    <n v="2026"/>
    <s v="High"/>
    <n v="8"/>
  </r>
  <r>
    <n v="883"/>
    <x v="4"/>
    <x v="0"/>
    <s v="Startup"/>
    <s v="E-commerce"/>
    <x v="0"/>
    <x v="1"/>
    <s v="Onsite/Hybrid"/>
    <x v="1"/>
    <s v="3-6 yrs"/>
    <n v="3"/>
    <s v="PhD"/>
    <n v="1"/>
    <n v="1"/>
    <n v="1"/>
    <n v="1"/>
    <n v="1"/>
    <n v="5"/>
    <n v="111091"/>
    <s v="Medium"/>
    <n v="12"/>
    <n v="2022"/>
    <s v="High"/>
    <n v="1"/>
  </r>
  <r>
    <n v="884"/>
    <x v="2"/>
    <x v="2"/>
    <s v="Medium"/>
    <s v="E-commerce"/>
    <x v="4"/>
    <x v="0"/>
    <s v="Remote"/>
    <x v="2"/>
    <s v="0-2 yrs"/>
    <n v="0"/>
    <s v="Master"/>
    <n v="1"/>
    <n v="1"/>
    <n v="1"/>
    <n v="0"/>
    <n v="1"/>
    <n v="4"/>
    <n v="75819"/>
    <s v="Medium"/>
    <n v="3"/>
    <n v="2024"/>
    <s v="High"/>
    <n v="8"/>
  </r>
  <r>
    <n v="885"/>
    <x v="1"/>
    <x v="1"/>
    <s v="Startup"/>
    <s v="Retail"/>
    <x v="3"/>
    <x v="0"/>
    <s v="Remote"/>
    <x v="2"/>
    <s v="0-2 yrs"/>
    <n v="0"/>
    <s v="Bachelor"/>
    <n v="0"/>
    <n v="1"/>
    <n v="0"/>
    <n v="1"/>
    <n v="1"/>
    <n v="3"/>
    <n v="112276"/>
    <s v="Medium"/>
    <n v="4"/>
    <n v="2022"/>
    <s v="Low"/>
    <n v="1"/>
  </r>
  <r>
    <n v="886"/>
    <x v="2"/>
    <x v="2"/>
    <s v="Medium"/>
    <s v="Retail"/>
    <x v="0"/>
    <x v="2"/>
    <s v="Onsite/Hybrid"/>
    <x v="2"/>
    <s v="0-2 yrs"/>
    <n v="2"/>
    <s v="Bachelor"/>
    <n v="0"/>
    <n v="1"/>
    <n v="1"/>
    <n v="0"/>
    <n v="1"/>
    <n v="3"/>
    <n v="74722"/>
    <s v="Medium"/>
    <n v="5"/>
    <n v="2020"/>
    <s v="Medium"/>
    <n v="2"/>
  </r>
  <r>
    <n v="887"/>
    <x v="2"/>
    <x v="2"/>
    <s v="Startup"/>
    <s v="Finance"/>
    <x v="5"/>
    <x v="2"/>
    <s v="Onsite/Hybrid"/>
    <x v="1"/>
    <s v="3-6 yrs"/>
    <n v="3"/>
    <s v="Bachelor"/>
    <n v="1"/>
    <n v="0"/>
    <n v="1"/>
    <n v="1"/>
    <n v="1"/>
    <n v="4"/>
    <n v="113247"/>
    <s v="Medium"/>
    <n v="3"/>
    <n v="2025"/>
    <s v="High"/>
    <n v="4"/>
  </r>
  <r>
    <n v="888"/>
    <x v="3"/>
    <x v="0"/>
    <s v="Medium"/>
    <s v="Technology"/>
    <x v="1"/>
    <x v="1"/>
    <s v="Onsite/Hybrid"/>
    <x v="0"/>
    <s v="7+ yrs"/>
    <n v="15"/>
    <s v="Bachelor"/>
    <n v="1"/>
    <n v="1"/>
    <n v="0"/>
    <n v="1"/>
    <n v="1"/>
    <n v="4"/>
    <n v="120949"/>
    <s v="High"/>
    <n v="5"/>
    <n v="2021"/>
    <s v="Low"/>
    <n v="3"/>
  </r>
  <r>
    <n v="889"/>
    <x v="3"/>
    <x v="0"/>
    <s v="Startup"/>
    <s v="E-commerce"/>
    <x v="3"/>
    <x v="2"/>
    <s v="Onsite/Hybrid"/>
    <x v="0"/>
    <s v="7+ yrs"/>
    <n v="12"/>
    <s v="Master"/>
    <n v="0"/>
    <n v="0"/>
    <n v="1"/>
    <n v="1"/>
    <n v="1"/>
    <n v="3"/>
    <n v="141339"/>
    <s v="High"/>
    <n v="1"/>
    <n v="2024"/>
    <s v="High"/>
    <n v="3"/>
  </r>
  <r>
    <n v="890"/>
    <x v="5"/>
    <x v="1"/>
    <s v="Medium"/>
    <s v="Retail"/>
    <x v="3"/>
    <x v="2"/>
    <s v="Onsite/Hybrid"/>
    <x v="0"/>
    <s v="7+ yrs"/>
    <n v="9"/>
    <s v="Master"/>
    <n v="0"/>
    <n v="0"/>
    <n v="0"/>
    <n v="1"/>
    <n v="0"/>
    <n v="1"/>
    <n v="154179"/>
    <s v="High"/>
    <n v="12"/>
    <n v="2026"/>
    <s v="Medium"/>
    <n v="3"/>
  </r>
  <r>
    <n v="891"/>
    <x v="0"/>
    <x v="0"/>
    <s v="Medium"/>
    <s v="Retail"/>
    <x v="1"/>
    <x v="2"/>
    <s v="Onsite/Hybrid"/>
    <x v="0"/>
    <s v="7+ yrs"/>
    <n v="12"/>
    <s v="Bachelor"/>
    <n v="1"/>
    <n v="1"/>
    <n v="0"/>
    <n v="1"/>
    <n v="0"/>
    <n v="3"/>
    <n v="110158"/>
    <s v="Medium"/>
    <n v="12"/>
    <n v="2024"/>
    <s v="Medium"/>
    <n v="6"/>
  </r>
  <r>
    <n v="892"/>
    <x v="4"/>
    <x v="0"/>
    <s v="Startup"/>
    <s v="E-commerce"/>
    <x v="1"/>
    <x v="0"/>
    <s v="Remote"/>
    <x v="0"/>
    <s v="7+ yrs"/>
    <n v="7"/>
    <s v="PhD"/>
    <n v="0"/>
    <n v="1"/>
    <n v="0"/>
    <n v="0"/>
    <n v="1"/>
    <n v="2"/>
    <n v="112257"/>
    <s v="Medium"/>
    <n v="4"/>
    <n v="2025"/>
    <s v="Medium"/>
    <n v="3"/>
  </r>
  <r>
    <n v="893"/>
    <x v="0"/>
    <x v="0"/>
    <s v="Enterprise"/>
    <s v="Finance"/>
    <x v="1"/>
    <x v="2"/>
    <s v="Onsite/Hybrid"/>
    <x v="2"/>
    <s v="0-2 yrs"/>
    <n v="1"/>
    <s v="PhD"/>
    <n v="0"/>
    <n v="1"/>
    <n v="0"/>
    <n v="1"/>
    <n v="1"/>
    <n v="3"/>
    <n v="75247"/>
    <s v="Medium"/>
    <n v="3"/>
    <n v="2022"/>
    <s v="Medium"/>
    <n v="1"/>
  </r>
  <r>
    <n v="894"/>
    <x v="2"/>
    <x v="2"/>
    <s v="Startup"/>
    <s v="Healthcare"/>
    <x v="1"/>
    <x v="1"/>
    <s v="Onsite/Hybrid"/>
    <x v="1"/>
    <s v="3-6 yrs"/>
    <n v="6"/>
    <s v="Bachelor"/>
    <n v="0"/>
    <n v="1"/>
    <n v="0"/>
    <n v="1"/>
    <n v="0"/>
    <n v="2"/>
    <n v="87179"/>
    <s v="Medium"/>
    <n v="4"/>
    <n v="2020"/>
    <s v="High"/>
    <n v="8"/>
  </r>
  <r>
    <n v="895"/>
    <x v="5"/>
    <x v="1"/>
    <s v="Medium"/>
    <s v="E-commerce"/>
    <x v="2"/>
    <x v="1"/>
    <s v="Onsite/Hybrid"/>
    <x v="2"/>
    <s v="0-2 yrs"/>
    <n v="1"/>
    <s v="Master"/>
    <n v="1"/>
    <n v="1"/>
    <n v="0"/>
    <n v="1"/>
    <n v="0"/>
    <n v="3"/>
    <n v="107422"/>
    <s v="Medium"/>
    <n v="4"/>
    <n v="2021"/>
    <s v="Medium"/>
    <n v="4"/>
  </r>
  <r>
    <n v="896"/>
    <x v="2"/>
    <x v="2"/>
    <s v="Startup"/>
    <s v="Education"/>
    <x v="5"/>
    <x v="1"/>
    <s v="Onsite/Hybrid"/>
    <x v="2"/>
    <s v="0-2 yrs"/>
    <n v="0"/>
    <s v="Bachelor"/>
    <n v="1"/>
    <n v="0"/>
    <n v="0"/>
    <n v="0"/>
    <n v="1"/>
    <n v="2"/>
    <n v="59162"/>
    <s v="Low"/>
    <n v="12"/>
    <n v="2023"/>
    <s v="Medium"/>
    <n v="6"/>
  </r>
  <r>
    <n v="897"/>
    <x v="3"/>
    <x v="0"/>
    <s v="MNC"/>
    <s v="Finance"/>
    <x v="5"/>
    <x v="0"/>
    <s v="Remote"/>
    <x v="0"/>
    <s v="7+ yrs"/>
    <n v="7"/>
    <s v="PhD"/>
    <n v="1"/>
    <n v="0"/>
    <n v="1"/>
    <n v="1"/>
    <n v="1"/>
    <n v="4"/>
    <n v="155528"/>
    <s v="High"/>
    <n v="7"/>
    <n v="2022"/>
    <s v="High"/>
    <n v="2"/>
  </r>
  <r>
    <n v="898"/>
    <x v="5"/>
    <x v="1"/>
    <s v="MNC"/>
    <s v="E-commerce"/>
    <x v="1"/>
    <x v="2"/>
    <s v="Onsite/Hybrid"/>
    <x v="2"/>
    <s v="0-2 yrs"/>
    <n v="2"/>
    <s v="Bachelor"/>
    <n v="1"/>
    <n v="1"/>
    <n v="0"/>
    <n v="0"/>
    <n v="1"/>
    <n v="3"/>
    <n v="120127"/>
    <s v="High"/>
    <n v="11"/>
    <n v="2024"/>
    <s v="Medium"/>
    <n v="1"/>
  </r>
  <r>
    <n v="899"/>
    <x v="0"/>
    <x v="0"/>
    <s v="MNC"/>
    <s v="Healthcare"/>
    <x v="3"/>
    <x v="1"/>
    <s v="Onsite/Hybrid"/>
    <x v="1"/>
    <s v="3-6 yrs"/>
    <n v="4"/>
    <s v="Bachelor"/>
    <n v="0"/>
    <n v="0"/>
    <n v="1"/>
    <n v="0"/>
    <n v="1"/>
    <n v="2"/>
    <n v="119210"/>
    <s v="Medium"/>
    <n v="7"/>
    <n v="2021"/>
    <s v="Low"/>
    <n v="6"/>
  </r>
  <r>
    <n v="900"/>
    <x v="4"/>
    <x v="0"/>
    <s v="Medium"/>
    <s v="Finance"/>
    <x v="3"/>
    <x v="2"/>
    <s v="Onsite/Hybrid"/>
    <x v="2"/>
    <s v="0-2 yrs"/>
    <n v="1"/>
    <s v="Bachelor"/>
    <n v="0"/>
    <n v="0"/>
    <n v="1"/>
    <n v="1"/>
    <n v="0"/>
    <n v="2"/>
    <n v="77945"/>
    <s v="Medium"/>
    <n v="6"/>
    <n v="2025"/>
    <s v="High"/>
    <n v="6"/>
  </r>
  <r>
    <n v="901"/>
    <x v="0"/>
    <x v="0"/>
    <s v="MNC"/>
    <s v="E-commerce"/>
    <x v="3"/>
    <x v="0"/>
    <s v="Remote"/>
    <x v="2"/>
    <s v="0-2 yrs"/>
    <n v="2"/>
    <s v="PhD"/>
    <n v="1"/>
    <n v="0"/>
    <n v="0"/>
    <n v="1"/>
    <n v="1"/>
    <n v="3"/>
    <n v="90056"/>
    <s v="Medium"/>
    <n v="5"/>
    <n v="2025"/>
    <s v="Medium"/>
    <n v="1"/>
  </r>
  <r>
    <n v="902"/>
    <x v="0"/>
    <x v="0"/>
    <s v="MNC"/>
    <s v="Retail"/>
    <x v="6"/>
    <x v="2"/>
    <s v="Onsite/Hybrid"/>
    <x v="0"/>
    <s v="7+ yrs"/>
    <n v="13"/>
    <s v="Bachelor"/>
    <n v="1"/>
    <n v="0"/>
    <n v="1"/>
    <n v="0"/>
    <n v="1"/>
    <n v="3"/>
    <n v="140944"/>
    <s v="High"/>
    <n v="10"/>
    <n v="2022"/>
    <s v="Medium"/>
    <n v="6"/>
  </r>
  <r>
    <n v="903"/>
    <x v="0"/>
    <x v="0"/>
    <s v="Startup"/>
    <s v="Education"/>
    <x v="0"/>
    <x v="2"/>
    <s v="Onsite/Hybrid"/>
    <x v="1"/>
    <s v="3-6 yrs"/>
    <n v="6"/>
    <s v="PhD"/>
    <n v="1"/>
    <n v="0"/>
    <n v="1"/>
    <n v="1"/>
    <n v="1"/>
    <n v="4"/>
    <n v="114263"/>
    <s v="Medium"/>
    <n v="10"/>
    <n v="2026"/>
    <s v="High"/>
    <n v="7"/>
  </r>
  <r>
    <n v="904"/>
    <x v="2"/>
    <x v="2"/>
    <s v="MNC"/>
    <s v="Healthcare"/>
    <x v="2"/>
    <x v="2"/>
    <s v="Onsite/Hybrid"/>
    <x v="0"/>
    <s v="7+ yrs"/>
    <n v="10"/>
    <s v="Master"/>
    <n v="1"/>
    <n v="0"/>
    <n v="1"/>
    <n v="0"/>
    <n v="0"/>
    <n v="2"/>
    <n v="131178"/>
    <s v="High"/>
    <n v="9"/>
    <n v="2026"/>
    <s v="Medium"/>
    <n v="3"/>
  </r>
  <r>
    <n v="905"/>
    <x v="3"/>
    <x v="0"/>
    <s v="Enterprise"/>
    <s v="Healthcare"/>
    <x v="5"/>
    <x v="2"/>
    <s v="Onsite/Hybrid"/>
    <x v="0"/>
    <s v="7+ yrs"/>
    <n v="13"/>
    <s v="Bachelor"/>
    <n v="1"/>
    <n v="0"/>
    <n v="0"/>
    <n v="0"/>
    <n v="1"/>
    <n v="2"/>
    <n v="114814"/>
    <s v="Medium"/>
    <n v="9"/>
    <n v="2022"/>
    <s v="Medium"/>
    <n v="5"/>
  </r>
  <r>
    <n v="906"/>
    <x v="4"/>
    <x v="0"/>
    <s v="Enterprise"/>
    <s v="Finance"/>
    <x v="1"/>
    <x v="2"/>
    <s v="Onsite/Hybrid"/>
    <x v="1"/>
    <s v="3-6 yrs"/>
    <n v="4"/>
    <s v="Bachelor"/>
    <n v="1"/>
    <n v="0"/>
    <n v="1"/>
    <n v="0"/>
    <n v="1"/>
    <n v="3"/>
    <n v="98674"/>
    <s v="Medium"/>
    <n v="3"/>
    <n v="2023"/>
    <s v="Low"/>
    <n v="3"/>
  </r>
  <r>
    <n v="907"/>
    <x v="3"/>
    <x v="0"/>
    <s v="Enterprise"/>
    <s v="Healthcare"/>
    <x v="4"/>
    <x v="1"/>
    <s v="Onsite/Hybrid"/>
    <x v="1"/>
    <s v="3-6 yrs"/>
    <n v="6"/>
    <s v="Master"/>
    <n v="0"/>
    <n v="1"/>
    <n v="0"/>
    <n v="0"/>
    <n v="1"/>
    <n v="2"/>
    <n v="80309"/>
    <s v="Medium"/>
    <n v="9"/>
    <n v="2023"/>
    <s v="High"/>
    <n v="9"/>
  </r>
  <r>
    <n v="908"/>
    <x v="3"/>
    <x v="0"/>
    <s v="Startup"/>
    <s v="Healthcare"/>
    <x v="5"/>
    <x v="0"/>
    <s v="Remote"/>
    <x v="2"/>
    <s v="0-2 yrs"/>
    <n v="2"/>
    <s v="Bachelor"/>
    <n v="1"/>
    <n v="1"/>
    <n v="1"/>
    <n v="1"/>
    <n v="1"/>
    <n v="5"/>
    <n v="94086"/>
    <s v="Medium"/>
    <n v="1"/>
    <n v="2024"/>
    <s v="High"/>
    <n v="7"/>
  </r>
  <r>
    <n v="909"/>
    <x v="4"/>
    <x v="0"/>
    <s v="Startup"/>
    <s v="E-commerce"/>
    <x v="2"/>
    <x v="2"/>
    <s v="Onsite/Hybrid"/>
    <x v="2"/>
    <s v="0-2 yrs"/>
    <n v="2"/>
    <s v="Master"/>
    <n v="1"/>
    <n v="0"/>
    <n v="1"/>
    <n v="1"/>
    <n v="0"/>
    <n v="3"/>
    <n v="81840"/>
    <s v="Medium"/>
    <n v="11"/>
    <n v="2025"/>
    <s v="High"/>
    <n v="9"/>
  </r>
  <r>
    <n v="910"/>
    <x v="3"/>
    <x v="0"/>
    <s v="MNC"/>
    <s v="E-commerce"/>
    <x v="1"/>
    <x v="0"/>
    <s v="Remote"/>
    <x v="1"/>
    <s v="3-6 yrs"/>
    <n v="5"/>
    <s v="Master"/>
    <n v="1"/>
    <n v="1"/>
    <n v="0"/>
    <n v="1"/>
    <n v="1"/>
    <n v="4"/>
    <n v="124771"/>
    <s v="High"/>
    <n v="9"/>
    <n v="2021"/>
    <s v="High"/>
    <n v="7"/>
  </r>
  <r>
    <n v="911"/>
    <x v="1"/>
    <x v="1"/>
    <s v="Startup"/>
    <s v="Education"/>
    <x v="2"/>
    <x v="0"/>
    <s v="Remote"/>
    <x v="1"/>
    <s v="3-6 yrs"/>
    <n v="3"/>
    <s v="Master"/>
    <n v="1"/>
    <n v="1"/>
    <n v="0"/>
    <n v="1"/>
    <n v="1"/>
    <n v="4"/>
    <n v="141174"/>
    <s v="High"/>
    <n v="5"/>
    <n v="2022"/>
    <s v="High"/>
    <n v="9"/>
  </r>
  <r>
    <n v="912"/>
    <x v="3"/>
    <x v="0"/>
    <s v="Startup"/>
    <s v="Healthcare"/>
    <x v="6"/>
    <x v="1"/>
    <s v="Onsite/Hybrid"/>
    <x v="2"/>
    <s v="0-2 yrs"/>
    <n v="1"/>
    <s v="Bachelor"/>
    <n v="1"/>
    <n v="1"/>
    <n v="1"/>
    <n v="0"/>
    <n v="0"/>
    <n v="3"/>
    <n v="66147"/>
    <s v="Low"/>
    <n v="5"/>
    <n v="2024"/>
    <s v="Low"/>
    <n v="3"/>
  </r>
  <r>
    <n v="913"/>
    <x v="2"/>
    <x v="2"/>
    <s v="Enterprise"/>
    <s v="Education"/>
    <x v="0"/>
    <x v="1"/>
    <s v="Onsite/Hybrid"/>
    <x v="2"/>
    <s v="0-2 yrs"/>
    <n v="2"/>
    <s v="PhD"/>
    <n v="1"/>
    <n v="0"/>
    <n v="1"/>
    <n v="0"/>
    <n v="1"/>
    <n v="3"/>
    <n v="71088"/>
    <s v="Medium"/>
    <n v="9"/>
    <n v="2021"/>
    <s v="High"/>
    <n v="7"/>
  </r>
  <r>
    <n v="914"/>
    <x v="2"/>
    <x v="2"/>
    <s v="Medium"/>
    <s v="Retail"/>
    <x v="2"/>
    <x v="1"/>
    <s v="Onsite/Hybrid"/>
    <x v="2"/>
    <s v="0-2 yrs"/>
    <n v="0"/>
    <s v="Bachelor"/>
    <n v="1"/>
    <n v="0"/>
    <n v="0"/>
    <n v="0"/>
    <n v="1"/>
    <n v="2"/>
    <n v="60415"/>
    <s v="Low"/>
    <n v="4"/>
    <n v="2026"/>
    <s v="High"/>
    <n v="7"/>
  </r>
  <r>
    <n v="915"/>
    <x v="5"/>
    <x v="1"/>
    <s v="MNC"/>
    <s v="E-commerce"/>
    <x v="0"/>
    <x v="1"/>
    <s v="Onsite/Hybrid"/>
    <x v="0"/>
    <s v="7+ yrs"/>
    <n v="8"/>
    <s v="Master"/>
    <n v="0"/>
    <n v="0"/>
    <n v="1"/>
    <n v="1"/>
    <n v="0"/>
    <n v="2"/>
    <n v="193596"/>
    <s v="High"/>
    <n v="8"/>
    <n v="2024"/>
    <s v="High"/>
    <n v="7"/>
  </r>
  <r>
    <n v="916"/>
    <x v="0"/>
    <x v="0"/>
    <s v="Medium"/>
    <s v="Education"/>
    <x v="1"/>
    <x v="0"/>
    <s v="Remote"/>
    <x v="2"/>
    <s v="0-2 yrs"/>
    <n v="1"/>
    <s v="Master"/>
    <n v="0"/>
    <n v="0"/>
    <n v="1"/>
    <n v="1"/>
    <n v="0"/>
    <n v="2"/>
    <n v="75868"/>
    <s v="Medium"/>
    <n v="12"/>
    <n v="2026"/>
    <s v="High"/>
    <n v="6"/>
  </r>
  <r>
    <n v="917"/>
    <x v="0"/>
    <x v="0"/>
    <s v="Startup"/>
    <s v="Healthcare"/>
    <x v="5"/>
    <x v="0"/>
    <s v="Remote"/>
    <x v="2"/>
    <s v="0-2 yrs"/>
    <n v="2"/>
    <s v="Bachelor"/>
    <n v="1"/>
    <n v="1"/>
    <n v="0"/>
    <n v="1"/>
    <n v="1"/>
    <n v="4"/>
    <n v="79717"/>
    <s v="Medium"/>
    <n v="4"/>
    <n v="2021"/>
    <s v="Medium"/>
    <n v="1"/>
  </r>
  <r>
    <n v="918"/>
    <x v="2"/>
    <x v="2"/>
    <s v="MNC"/>
    <s v="Retail"/>
    <x v="1"/>
    <x v="0"/>
    <s v="Remote"/>
    <x v="1"/>
    <s v="3-6 yrs"/>
    <n v="6"/>
    <s v="Bachelor"/>
    <n v="1"/>
    <n v="1"/>
    <n v="1"/>
    <n v="0"/>
    <n v="0"/>
    <n v="3"/>
    <n v="108030"/>
    <s v="Medium"/>
    <n v="10"/>
    <n v="2025"/>
    <s v="High"/>
    <n v="9"/>
  </r>
  <r>
    <n v="919"/>
    <x v="5"/>
    <x v="1"/>
    <s v="Startup"/>
    <s v="E-commerce"/>
    <x v="3"/>
    <x v="2"/>
    <s v="Onsite/Hybrid"/>
    <x v="2"/>
    <s v="0-2 yrs"/>
    <n v="2"/>
    <s v="PhD"/>
    <n v="0"/>
    <n v="1"/>
    <n v="0"/>
    <n v="0"/>
    <n v="0"/>
    <n v="1"/>
    <n v="89316"/>
    <s v="Medium"/>
    <n v="3"/>
    <n v="2023"/>
    <s v="Medium"/>
    <n v="3"/>
  </r>
  <r>
    <n v="920"/>
    <x v="5"/>
    <x v="1"/>
    <s v="MNC"/>
    <s v="Education"/>
    <x v="6"/>
    <x v="2"/>
    <s v="Onsite/Hybrid"/>
    <x v="2"/>
    <s v="0-2 yrs"/>
    <n v="0"/>
    <s v="PhD"/>
    <n v="1"/>
    <n v="1"/>
    <n v="1"/>
    <n v="1"/>
    <n v="1"/>
    <n v="5"/>
    <n v="154262"/>
    <s v="High"/>
    <n v="1"/>
    <n v="2022"/>
    <s v="High"/>
    <n v="3"/>
  </r>
  <r>
    <n v="921"/>
    <x v="0"/>
    <x v="0"/>
    <s v="Medium"/>
    <s v="Healthcare"/>
    <x v="1"/>
    <x v="1"/>
    <s v="Onsite/Hybrid"/>
    <x v="1"/>
    <s v="3-6 yrs"/>
    <n v="6"/>
    <s v="Bachelor"/>
    <n v="0"/>
    <n v="1"/>
    <n v="1"/>
    <n v="1"/>
    <n v="1"/>
    <n v="4"/>
    <n v="117508"/>
    <s v="Medium"/>
    <n v="10"/>
    <n v="2026"/>
    <s v="High"/>
    <n v="5"/>
  </r>
  <r>
    <n v="922"/>
    <x v="5"/>
    <x v="1"/>
    <s v="MNC"/>
    <s v="Finance"/>
    <x v="5"/>
    <x v="0"/>
    <s v="Remote"/>
    <x v="1"/>
    <s v="3-6 yrs"/>
    <n v="3"/>
    <s v="Master"/>
    <n v="1"/>
    <n v="1"/>
    <n v="0"/>
    <n v="1"/>
    <n v="1"/>
    <n v="4"/>
    <n v="163871"/>
    <s v="High"/>
    <n v="1"/>
    <n v="2022"/>
    <s v="Medium"/>
    <n v="4"/>
  </r>
  <r>
    <n v="923"/>
    <x v="1"/>
    <x v="1"/>
    <s v="Startup"/>
    <s v="Retail"/>
    <x v="5"/>
    <x v="1"/>
    <s v="Onsite/Hybrid"/>
    <x v="2"/>
    <s v="0-2 yrs"/>
    <n v="1"/>
    <s v="PhD"/>
    <n v="1"/>
    <n v="1"/>
    <n v="1"/>
    <n v="1"/>
    <n v="1"/>
    <n v="5"/>
    <n v="126033"/>
    <s v="High"/>
    <n v="3"/>
    <n v="2021"/>
    <s v="High"/>
    <n v="1"/>
  </r>
  <r>
    <n v="924"/>
    <x v="4"/>
    <x v="0"/>
    <s v="Startup"/>
    <s v="Education"/>
    <x v="3"/>
    <x v="0"/>
    <s v="Remote"/>
    <x v="0"/>
    <s v="7+ yrs"/>
    <n v="12"/>
    <s v="Bachelor"/>
    <n v="1"/>
    <n v="1"/>
    <n v="1"/>
    <n v="1"/>
    <n v="1"/>
    <n v="5"/>
    <n v="144283"/>
    <s v="High"/>
    <n v="6"/>
    <n v="2024"/>
    <s v="High"/>
    <n v="6"/>
  </r>
  <r>
    <n v="925"/>
    <x v="1"/>
    <x v="1"/>
    <s v="Medium"/>
    <s v="Education"/>
    <x v="6"/>
    <x v="0"/>
    <s v="Remote"/>
    <x v="1"/>
    <s v="3-6 yrs"/>
    <n v="5"/>
    <s v="Bachelor"/>
    <n v="1"/>
    <n v="1"/>
    <n v="1"/>
    <n v="0"/>
    <n v="1"/>
    <n v="4"/>
    <n v="136032"/>
    <s v="High"/>
    <n v="4"/>
    <n v="2026"/>
    <s v="High"/>
    <n v="8"/>
  </r>
  <r>
    <n v="926"/>
    <x v="2"/>
    <x v="2"/>
    <s v="Medium"/>
    <s v="Healthcare"/>
    <x v="5"/>
    <x v="0"/>
    <s v="Remote"/>
    <x v="2"/>
    <s v="0-2 yrs"/>
    <n v="1"/>
    <s v="Bachelor"/>
    <n v="1"/>
    <n v="1"/>
    <n v="0"/>
    <n v="1"/>
    <n v="1"/>
    <n v="4"/>
    <n v="74103"/>
    <s v="Medium"/>
    <n v="1"/>
    <n v="2024"/>
    <s v="High"/>
    <n v="7"/>
  </r>
  <r>
    <n v="927"/>
    <x v="2"/>
    <x v="2"/>
    <s v="MNC"/>
    <s v="Retail"/>
    <x v="3"/>
    <x v="0"/>
    <s v="Remote"/>
    <x v="1"/>
    <s v="3-6 yrs"/>
    <n v="4"/>
    <s v="Bachelor"/>
    <n v="1"/>
    <n v="1"/>
    <n v="1"/>
    <n v="1"/>
    <n v="0"/>
    <n v="4"/>
    <n v="122598"/>
    <s v="High"/>
    <n v="12"/>
    <n v="2024"/>
    <s v="High"/>
    <n v="8"/>
  </r>
  <r>
    <n v="928"/>
    <x v="4"/>
    <x v="0"/>
    <s v="Enterprise"/>
    <s v="Retail"/>
    <x v="4"/>
    <x v="0"/>
    <s v="Remote"/>
    <x v="2"/>
    <s v="0-2 yrs"/>
    <n v="0"/>
    <s v="PhD"/>
    <n v="0"/>
    <n v="1"/>
    <n v="1"/>
    <n v="1"/>
    <n v="0"/>
    <n v="3"/>
    <n v="80095"/>
    <s v="Medium"/>
    <n v="3"/>
    <n v="2024"/>
    <s v="High"/>
    <n v="4"/>
  </r>
  <r>
    <n v="929"/>
    <x v="1"/>
    <x v="1"/>
    <s v="Enterprise"/>
    <s v="Healthcare"/>
    <x v="3"/>
    <x v="0"/>
    <s v="Remote"/>
    <x v="0"/>
    <s v="7+ yrs"/>
    <n v="12"/>
    <s v="Master"/>
    <n v="0"/>
    <n v="0"/>
    <n v="1"/>
    <n v="0"/>
    <n v="1"/>
    <n v="2"/>
    <n v="166055"/>
    <s v="High"/>
    <n v="2"/>
    <n v="2022"/>
    <s v="Low"/>
    <n v="3"/>
  </r>
  <r>
    <n v="930"/>
    <x v="3"/>
    <x v="0"/>
    <s v="MNC"/>
    <s v="Healthcare"/>
    <x v="6"/>
    <x v="2"/>
    <s v="Onsite/Hybrid"/>
    <x v="1"/>
    <s v="3-6 yrs"/>
    <n v="4"/>
    <s v="Master"/>
    <n v="0"/>
    <n v="1"/>
    <n v="0"/>
    <n v="0"/>
    <n v="0"/>
    <n v="1"/>
    <n v="94316"/>
    <s v="Medium"/>
    <n v="5"/>
    <n v="2024"/>
    <s v="High"/>
    <n v="7"/>
  </r>
  <r>
    <n v="931"/>
    <x v="3"/>
    <x v="0"/>
    <s v="MNC"/>
    <s v="Technology"/>
    <x v="1"/>
    <x v="1"/>
    <s v="Onsite/Hybrid"/>
    <x v="0"/>
    <s v="7+ yrs"/>
    <n v="10"/>
    <s v="Bachelor"/>
    <n v="1"/>
    <n v="0"/>
    <n v="1"/>
    <n v="0"/>
    <n v="1"/>
    <n v="3"/>
    <n v="147161"/>
    <s v="High"/>
    <n v="3"/>
    <n v="2021"/>
    <s v="High"/>
    <n v="7"/>
  </r>
  <r>
    <n v="932"/>
    <x v="4"/>
    <x v="0"/>
    <s v="Startup"/>
    <s v="Finance"/>
    <x v="6"/>
    <x v="2"/>
    <s v="Onsite/Hybrid"/>
    <x v="0"/>
    <s v="7+ yrs"/>
    <n v="7"/>
    <s v="Bachelor"/>
    <n v="1"/>
    <n v="0"/>
    <n v="1"/>
    <n v="1"/>
    <n v="0"/>
    <n v="3"/>
    <n v="131748"/>
    <s v="High"/>
    <n v="3"/>
    <n v="2022"/>
    <s v="High"/>
    <n v="1"/>
  </r>
  <r>
    <n v="933"/>
    <x v="4"/>
    <x v="0"/>
    <s v="Startup"/>
    <s v="Retail"/>
    <x v="0"/>
    <x v="2"/>
    <s v="Onsite/Hybrid"/>
    <x v="1"/>
    <s v="3-6 yrs"/>
    <n v="6"/>
    <s v="Master"/>
    <n v="1"/>
    <n v="1"/>
    <n v="1"/>
    <n v="0"/>
    <n v="1"/>
    <n v="4"/>
    <n v="100681"/>
    <s v="Medium"/>
    <n v="7"/>
    <n v="2024"/>
    <s v="High"/>
    <n v="7"/>
  </r>
  <r>
    <n v="934"/>
    <x v="3"/>
    <x v="0"/>
    <s v="MNC"/>
    <s v="Finance"/>
    <x v="1"/>
    <x v="0"/>
    <s v="Remote"/>
    <x v="0"/>
    <s v="7+ yrs"/>
    <n v="8"/>
    <s v="Master"/>
    <n v="1"/>
    <n v="1"/>
    <n v="1"/>
    <n v="0"/>
    <n v="0"/>
    <n v="3"/>
    <n v="132288"/>
    <s v="High"/>
    <n v="3"/>
    <n v="2025"/>
    <s v="Medium"/>
    <n v="1"/>
  </r>
  <r>
    <n v="935"/>
    <x v="0"/>
    <x v="0"/>
    <s v="Startup"/>
    <s v="Healthcare"/>
    <x v="1"/>
    <x v="0"/>
    <s v="Remote"/>
    <x v="1"/>
    <s v="3-6 yrs"/>
    <n v="3"/>
    <s v="PhD"/>
    <n v="1"/>
    <n v="1"/>
    <n v="1"/>
    <n v="0"/>
    <n v="0"/>
    <n v="3"/>
    <n v="94063"/>
    <s v="Medium"/>
    <n v="1"/>
    <n v="2026"/>
    <s v="Low"/>
    <n v="1"/>
  </r>
  <r>
    <n v="936"/>
    <x v="2"/>
    <x v="2"/>
    <s v="MNC"/>
    <s v="Technology"/>
    <x v="3"/>
    <x v="2"/>
    <s v="Onsite/Hybrid"/>
    <x v="2"/>
    <s v="0-2 yrs"/>
    <n v="0"/>
    <s v="Master"/>
    <n v="1"/>
    <n v="1"/>
    <n v="1"/>
    <n v="0"/>
    <n v="1"/>
    <n v="4"/>
    <n v="94668"/>
    <s v="Medium"/>
    <n v="2"/>
    <n v="2025"/>
    <s v="High"/>
    <n v="8"/>
  </r>
  <r>
    <n v="937"/>
    <x v="3"/>
    <x v="0"/>
    <s v="Startup"/>
    <s v="Education"/>
    <x v="6"/>
    <x v="0"/>
    <s v="Remote"/>
    <x v="1"/>
    <s v="3-6 yrs"/>
    <n v="5"/>
    <s v="Bachelor"/>
    <n v="0"/>
    <n v="0"/>
    <n v="1"/>
    <n v="0"/>
    <n v="1"/>
    <n v="2"/>
    <n v="95394"/>
    <s v="Medium"/>
    <n v="12"/>
    <n v="2025"/>
    <s v="High"/>
    <n v="9"/>
  </r>
  <r>
    <n v="938"/>
    <x v="2"/>
    <x v="2"/>
    <s v="Startup"/>
    <s v="Healthcare"/>
    <x v="6"/>
    <x v="0"/>
    <s v="Remote"/>
    <x v="1"/>
    <s v="3-6 yrs"/>
    <n v="3"/>
    <s v="Bachelor"/>
    <n v="1"/>
    <n v="1"/>
    <n v="1"/>
    <n v="0"/>
    <n v="1"/>
    <n v="4"/>
    <n v="102311"/>
    <s v="Medium"/>
    <n v="12"/>
    <n v="2023"/>
    <s v="Medium"/>
    <n v="6"/>
  </r>
  <r>
    <n v="939"/>
    <x v="5"/>
    <x v="1"/>
    <s v="Enterprise"/>
    <s v="Retail"/>
    <x v="5"/>
    <x v="1"/>
    <s v="Onsite/Hybrid"/>
    <x v="2"/>
    <s v="0-2 yrs"/>
    <n v="0"/>
    <s v="Master"/>
    <n v="1"/>
    <n v="1"/>
    <n v="0"/>
    <n v="0"/>
    <n v="0"/>
    <n v="2"/>
    <n v="90506"/>
    <s v="Medium"/>
    <n v="8"/>
    <n v="2025"/>
    <s v="High"/>
    <n v="9"/>
  </r>
  <r>
    <n v="940"/>
    <x v="5"/>
    <x v="1"/>
    <s v="MNC"/>
    <s v="Technology"/>
    <x v="5"/>
    <x v="0"/>
    <s v="Remote"/>
    <x v="2"/>
    <s v="0-2 yrs"/>
    <n v="0"/>
    <s v="PhD"/>
    <n v="1"/>
    <n v="1"/>
    <n v="1"/>
    <n v="0"/>
    <n v="0"/>
    <n v="3"/>
    <n v="127366"/>
    <s v="High"/>
    <n v="12"/>
    <n v="2024"/>
    <s v="High"/>
    <n v="9"/>
  </r>
  <r>
    <n v="941"/>
    <x v="1"/>
    <x v="1"/>
    <s v="MNC"/>
    <s v="Healthcare"/>
    <x v="3"/>
    <x v="1"/>
    <s v="Onsite/Hybrid"/>
    <x v="0"/>
    <s v="7+ yrs"/>
    <n v="13"/>
    <s v="Master"/>
    <n v="0"/>
    <n v="1"/>
    <n v="1"/>
    <n v="0"/>
    <n v="0"/>
    <n v="2"/>
    <n v="172808"/>
    <s v="High"/>
    <n v="5"/>
    <n v="2020"/>
    <s v="High"/>
    <n v="9"/>
  </r>
  <r>
    <n v="942"/>
    <x v="0"/>
    <x v="0"/>
    <s v="Enterprise"/>
    <s v="Finance"/>
    <x v="2"/>
    <x v="2"/>
    <s v="Onsite/Hybrid"/>
    <x v="2"/>
    <s v="0-2 yrs"/>
    <n v="0"/>
    <s v="PhD"/>
    <n v="0"/>
    <n v="0"/>
    <n v="1"/>
    <n v="0"/>
    <n v="1"/>
    <n v="2"/>
    <n v="75011"/>
    <s v="Medium"/>
    <n v="7"/>
    <n v="2022"/>
    <s v="Low"/>
    <n v="6"/>
  </r>
  <r>
    <n v="943"/>
    <x v="1"/>
    <x v="1"/>
    <s v="Startup"/>
    <s v="Retail"/>
    <x v="6"/>
    <x v="0"/>
    <s v="Remote"/>
    <x v="2"/>
    <s v="0-2 yrs"/>
    <n v="1"/>
    <s v="PhD"/>
    <n v="0"/>
    <n v="0"/>
    <n v="0"/>
    <n v="1"/>
    <n v="1"/>
    <n v="2"/>
    <n v="111780"/>
    <s v="Medium"/>
    <n v="12"/>
    <n v="2022"/>
    <s v="High"/>
    <n v="7"/>
  </r>
  <r>
    <n v="944"/>
    <x v="5"/>
    <x v="1"/>
    <s v="Startup"/>
    <s v="E-commerce"/>
    <x v="2"/>
    <x v="0"/>
    <s v="Remote"/>
    <x v="1"/>
    <s v="3-6 yrs"/>
    <n v="6"/>
    <s v="Bachelor"/>
    <n v="1"/>
    <n v="1"/>
    <n v="1"/>
    <n v="0"/>
    <n v="1"/>
    <n v="4"/>
    <n v="142111"/>
    <s v="High"/>
    <n v="1"/>
    <n v="2020"/>
    <s v="Medium"/>
    <n v="5"/>
  </r>
  <r>
    <n v="945"/>
    <x v="3"/>
    <x v="0"/>
    <s v="Startup"/>
    <s v="Technology"/>
    <x v="0"/>
    <x v="1"/>
    <s v="Onsite/Hybrid"/>
    <x v="2"/>
    <s v="0-2 yrs"/>
    <n v="2"/>
    <s v="Bachelor"/>
    <n v="1"/>
    <n v="1"/>
    <n v="1"/>
    <n v="0"/>
    <n v="1"/>
    <n v="4"/>
    <n v="79476"/>
    <s v="Medium"/>
    <n v="3"/>
    <n v="2023"/>
    <s v="High"/>
    <n v="9"/>
  </r>
  <r>
    <n v="946"/>
    <x v="3"/>
    <x v="0"/>
    <s v="Medium"/>
    <s v="Finance"/>
    <x v="1"/>
    <x v="1"/>
    <s v="Onsite/Hybrid"/>
    <x v="1"/>
    <s v="3-6 yrs"/>
    <n v="3"/>
    <s v="Bachelor"/>
    <n v="0"/>
    <n v="1"/>
    <n v="0"/>
    <n v="0"/>
    <n v="0"/>
    <n v="1"/>
    <n v="71521"/>
    <s v="Medium"/>
    <n v="11"/>
    <n v="2020"/>
    <s v="Low"/>
    <n v="4"/>
  </r>
  <r>
    <n v="947"/>
    <x v="5"/>
    <x v="1"/>
    <s v="MNC"/>
    <s v="Education"/>
    <x v="6"/>
    <x v="2"/>
    <s v="Onsite/Hybrid"/>
    <x v="1"/>
    <s v="3-6 yrs"/>
    <n v="6"/>
    <s v="Bachelor"/>
    <n v="0"/>
    <n v="1"/>
    <n v="0"/>
    <n v="0"/>
    <n v="1"/>
    <n v="2"/>
    <n v="141251"/>
    <s v="High"/>
    <n v="10"/>
    <n v="2024"/>
    <s v="Low"/>
    <n v="4"/>
  </r>
  <r>
    <n v="948"/>
    <x v="4"/>
    <x v="0"/>
    <s v="Medium"/>
    <s v="Retail"/>
    <x v="0"/>
    <x v="2"/>
    <s v="Onsite/Hybrid"/>
    <x v="1"/>
    <s v="3-6 yrs"/>
    <n v="6"/>
    <s v="Master"/>
    <n v="0"/>
    <n v="1"/>
    <n v="0"/>
    <n v="1"/>
    <n v="1"/>
    <n v="3"/>
    <n v="104806"/>
    <s v="Medium"/>
    <n v="7"/>
    <n v="2023"/>
    <s v="High"/>
    <n v="8"/>
  </r>
  <r>
    <n v="949"/>
    <x v="3"/>
    <x v="0"/>
    <s v="Startup"/>
    <s v="Healthcare"/>
    <x v="1"/>
    <x v="0"/>
    <s v="Remote"/>
    <x v="1"/>
    <s v="3-6 yrs"/>
    <n v="3"/>
    <s v="Bachelor"/>
    <n v="1"/>
    <n v="0"/>
    <n v="0"/>
    <n v="1"/>
    <n v="1"/>
    <n v="3"/>
    <n v="102865"/>
    <s v="Medium"/>
    <n v="4"/>
    <n v="2021"/>
    <s v="Low"/>
    <n v="3"/>
  </r>
  <r>
    <n v="950"/>
    <x v="2"/>
    <x v="2"/>
    <s v="Enterprise"/>
    <s v="Technology"/>
    <x v="2"/>
    <x v="0"/>
    <s v="Remote"/>
    <x v="2"/>
    <s v="0-2 yrs"/>
    <n v="1"/>
    <s v="Bachelor"/>
    <n v="1"/>
    <n v="0"/>
    <n v="0"/>
    <n v="0"/>
    <n v="1"/>
    <n v="2"/>
    <n v="61997"/>
    <s v="Low"/>
    <n v="10"/>
    <n v="2024"/>
    <s v="High"/>
    <n v="7"/>
  </r>
  <r>
    <n v="951"/>
    <x v="5"/>
    <x v="1"/>
    <s v="Enterprise"/>
    <s v="Education"/>
    <x v="5"/>
    <x v="2"/>
    <s v="Onsite/Hybrid"/>
    <x v="1"/>
    <s v="3-6 yrs"/>
    <n v="3"/>
    <s v="Bachelor"/>
    <n v="1"/>
    <n v="1"/>
    <n v="0"/>
    <n v="0"/>
    <n v="0"/>
    <n v="2"/>
    <n v="114964"/>
    <s v="Medium"/>
    <n v="9"/>
    <n v="2020"/>
    <s v="Medium"/>
    <n v="6"/>
  </r>
  <r>
    <n v="952"/>
    <x v="3"/>
    <x v="0"/>
    <s v="Medium"/>
    <s v="Technology"/>
    <x v="6"/>
    <x v="1"/>
    <s v="Onsite/Hybrid"/>
    <x v="0"/>
    <s v="7+ yrs"/>
    <n v="12"/>
    <s v="Bachelor"/>
    <n v="1"/>
    <n v="0"/>
    <n v="1"/>
    <n v="0"/>
    <n v="0"/>
    <n v="2"/>
    <n v="110106"/>
    <s v="Medium"/>
    <n v="12"/>
    <n v="2021"/>
    <s v="High"/>
    <n v="8"/>
  </r>
  <r>
    <n v="953"/>
    <x v="1"/>
    <x v="1"/>
    <s v="Startup"/>
    <s v="Retail"/>
    <x v="1"/>
    <x v="1"/>
    <s v="Onsite/Hybrid"/>
    <x v="1"/>
    <s v="3-6 yrs"/>
    <n v="6"/>
    <s v="Bachelor"/>
    <n v="0"/>
    <n v="1"/>
    <n v="1"/>
    <n v="0"/>
    <n v="0"/>
    <n v="2"/>
    <n v="129289"/>
    <s v="High"/>
    <n v="1"/>
    <n v="2021"/>
    <s v="High"/>
    <n v="8"/>
  </r>
  <r>
    <n v="954"/>
    <x v="4"/>
    <x v="0"/>
    <s v="Enterprise"/>
    <s v="Education"/>
    <x v="0"/>
    <x v="2"/>
    <s v="Onsite/Hybrid"/>
    <x v="2"/>
    <s v="0-2 yrs"/>
    <n v="1"/>
    <s v="Master"/>
    <n v="1"/>
    <n v="0"/>
    <n v="0"/>
    <n v="1"/>
    <n v="0"/>
    <n v="2"/>
    <n v="64506"/>
    <s v="Low"/>
    <n v="12"/>
    <n v="2021"/>
    <s v="High"/>
    <n v="8"/>
  </r>
  <r>
    <n v="955"/>
    <x v="5"/>
    <x v="1"/>
    <s v="MNC"/>
    <s v="E-commerce"/>
    <x v="6"/>
    <x v="0"/>
    <s v="Remote"/>
    <x v="2"/>
    <s v="0-2 yrs"/>
    <n v="0"/>
    <s v="Master"/>
    <n v="0"/>
    <n v="0"/>
    <n v="0"/>
    <n v="1"/>
    <n v="0"/>
    <n v="1"/>
    <n v="125707"/>
    <s v="High"/>
    <n v="5"/>
    <n v="2021"/>
    <s v="Medium"/>
    <n v="3"/>
  </r>
  <r>
    <n v="956"/>
    <x v="3"/>
    <x v="0"/>
    <s v="MNC"/>
    <s v="Education"/>
    <x v="3"/>
    <x v="1"/>
    <s v="Onsite/Hybrid"/>
    <x v="2"/>
    <s v="0-2 yrs"/>
    <n v="0"/>
    <s v="Master"/>
    <n v="1"/>
    <n v="1"/>
    <n v="1"/>
    <n v="1"/>
    <n v="1"/>
    <n v="5"/>
    <n v="112440"/>
    <s v="Medium"/>
    <n v="6"/>
    <n v="2022"/>
    <s v="High"/>
    <n v="7"/>
  </r>
  <r>
    <n v="957"/>
    <x v="4"/>
    <x v="0"/>
    <s v="Startup"/>
    <s v="Healthcare"/>
    <x v="6"/>
    <x v="1"/>
    <s v="Onsite/Hybrid"/>
    <x v="1"/>
    <s v="3-6 yrs"/>
    <n v="5"/>
    <s v="Bachelor"/>
    <n v="0"/>
    <n v="0"/>
    <n v="1"/>
    <n v="1"/>
    <n v="1"/>
    <n v="3"/>
    <n v="119895"/>
    <s v="Medium"/>
    <n v="1"/>
    <n v="2024"/>
    <s v="High"/>
    <n v="5"/>
  </r>
  <r>
    <n v="958"/>
    <x v="3"/>
    <x v="0"/>
    <s v="Medium"/>
    <s v="Retail"/>
    <x v="3"/>
    <x v="1"/>
    <s v="Onsite/Hybrid"/>
    <x v="0"/>
    <s v="7+ yrs"/>
    <n v="11"/>
    <s v="Bachelor"/>
    <n v="1"/>
    <n v="0"/>
    <n v="1"/>
    <n v="1"/>
    <n v="0"/>
    <n v="3"/>
    <n v="125870"/>
    <s v="High"/>
    <n v="2"/>
    <n v="2026"/>
    <s v="High"/>
    <n v="1"/>
  </r>
  <r>
    <n v="959"/>
    <x v="5"/>
    <x v="1"/>
    <s v="Enterprise"/>
    <s v="Healthcare"/>
    <x v="1"/>
    <x v="0"/>
    <s v="Remote"/>
    <x v="2"/>
    <s v="0-2 yrs"/>
    <n v="1"/>
    <s v="PhD"/>
    <n v="1"/>
    <n v="0"/>
    <n v="1"/>
    <n v="0"/>
    <n v="1"/>
    <n v="3"/>
    <n v="115399"/>
    <s v="Medium"/>
    <n v="4"/>
    <n v="2024"/>
    <s v="High"/>
    <n v="8"/>
  </r>
  <r>
    <n v="960"/>
    <x v="5"/>
    <x v="1"/>
    <s v="Enterprise"/>
    <s v="E-commerce"/>
    <x v="2"/>
    <x v="1"/>
    <s v="Onsite/Hybrid"/>
    <x v="1"/>
    <s v="3-6 yrs"/>
    <n v="4"/>
    <s v="Master"/>
    <n v="0"/>
    <n v="0"/>
    <n v="1"/>
    <n v="1"/>
    <n v="0"/>
    <n v="2"/>
    <n v="147017"/>
    <s v="High"/>
    <n v="12"/>
    <n v="2023"/>
    <s v="High"/>
    <n v="4"/>
  </r>
  <r>
    <n v="961"/>
    <x v="0"/>
    <x v="0"/>
    <s v="Medium"/>
    <s v="Healthcare"/>
    <x v="0"/>
    <x v="2"/>
    <s v="Onsite/Hybrid"/>
    <x v="2"/>
    <s v="0-2 yrs"/>
    <n v="2"/>
    <s v="Bachelor"/>
    <n v="0"/>
    <n v="0"/>
    <n v="1"/>
    <n v="0"/>
    <n v="0"/>
    <n v="1"/>
    <n v="68983"/>
    <s v="Low"/>
    <n v="6"/>
    <n v="2023"/>
    <s v="Low"/>
    <n v="6"/>
  </r>
  <r>
    <n v="962"/>
    <x v="5"/>
    <x v="1"/>
    <s v="Startup"/>
    <s v="E-commerce"/>
    <x v="6"/>
    <x v="2"/>
    <s v="Onsite/Hybrid"/>
    <x v="1"/>
    <s v="3-6 yrs"/>
    <n v="5"/>
    <s v="Bachelor"/>
    <n v="0"/>
    <n v="1"/>
    <n v="0"/>
    <n v="1"/>
    <n v="0"/>
    <n v="2"/>
    <n v="127062"/>
    <s v="High"/>
    <n v="7"/>
    <n v="2020"/>
    <s v="Medium"/>
    <n v="2"/>
  </r>
  <r>
    <n v="963"/>
    <x v="2"/>
    <x v="2"/>
    <s v="Enterprise"/>
    <s v="Technology"/>
    <x v="6"/>
    <x v="2"/>
    <s v="Onsite/Hybrid"/>
    <x v="1"/>
    <s v="3-6 yrs"/>
    <n v="5"/>
    <s v="Bachelor"/>
    <n v="0"/>
    <n v="0"/>
    <n v="0"/>
    <n v="0"/>
    <n v="1"/>
    <n v="1"/>
    <n v="82899"/>
    <s v="Medium"/>
    <n v="7"/>
    <n v="2023"/>
    <s v="High"/>
    <n v="8"/>
  </r>
  <r>
    <n v="964"/>
    <x v="4"/>
    <x v="0"/>
    <s v="Enterprise"/>
    <s v="Finance"/>
    <x v="3"/>
    <x v="1"/>
    <s v="Onsite/Hybrid"/>
    <x v="0"/>
    <s v="7+ yrs"/>
    <n v="13"/>
    <s v="PhD"/>
    <n v="0"/>
    <n v="1"/>
    <n v="1"/>
    <n v="1"/>
    <n v="0"/>
    <n v="3"/>
    <n v="127466"/>
    <s v="High"/>
    <n v="1"/>
    <n v="2021"/>
    <s v="High"/>
    <n v="9"/>
  </r>
  <r>
    <n v="965"/>
    <x v="2"/>
    <x v="2"/>
    <s v="Medium"/>
    <s v="Technology"/>
    <x v="4"/>
    <x v="0"/>
    <s v="Remote"/>
    <x v="1"/>
    <s v="3-6 yrs"/>
    <n v="3"/>
    <s v="Bachelor"/>
    <n v="0"/>
    <n v="0"/>
    <n v="0"/>
    <n v="1"/>
    <n v="0"/>
    <n v="1"/>
    <n v="85863"/>
    <s v="Medium"/>
    <n v="4"/>
    <n v="2021"/>
    <s v="High"/>
    <n v="7"/>
  </r>
  <r>
    <n v="966"/>
    <x v="2"/>
    <x v="2"/>
    <s v="MNC"/>
    <s v="Education"/>
    <x v="3"/>
    <x v="2"/>
    <s v="Onsite/Hybrid"/>
    <x v="0"/>
    <s v="7+ yrs"/>
    <n v="10"/>
    <s v="PhD"/>
    <n v="0"/>
    <n v="1"/>
    <n v="0"/>
    <n v="0"/>
    <n v="1"/>
    <n v="2"/>
    <n v="132189"/>
    <s v="High"/>
    <n v="4"/>
    <n v="2020"/>
    <s v="Medium"/>
    <n v="4"/>
  </r>
  <r>
    <n v="967"/>
    <x v="4"/>
    <x v="0"/>
    <s v="Enterprise"/>
    <s v="Healthcare"/>
    <x v="3"/>
    <x v="2"/>
    <s v="Onsite/Hybrid"/>
    <x v="0"/>
    <s v="7+ yrs"/>
    <n v="13"/>
    <s v="Master"/>
    <n v="1"/>
    <n v="0"/>
    <n v="0"/>
    <n v="1"/>
    <n v="1"/>
    <n v="3"/>
    <n v="123515"/>
    <s v="High"/>
    <n v="8"/>
    <n v="2026"/>
    <s v="High"/>
    <n v="8"/>
  </r>
  <r>
    <n v="968"/>
    <x v="1"/>
    <x v="1"/>
    <s v="Enterprise"/>
    <s v="Finance"/>
    <x v="0"/>
    <x v="2"/>
    <s v="Onsite/Hybrid"/>
    <x v="0"/>
    <s v="7+ yrs"/>
    <n v="14"/>
    <s v="PhD"/>
    <n v="1"/>
    <n v="0"/>
    <n v="0"/>
    <n v="0"/>
    <n v="0"/>
    <n v="1"/>
    <n v="144983"/>
    <s v="High"/>
    <n v="1"/>
    <n v="2021"/>
    <s v="Low"/>
    <n v="2"/>
  </r>
  <r>
    <n v="969"/>
    <x v="5"/>
    <x v="1"/>
    <s v="Enterprise"/>
    <s v="Retail"/>
    <x v="0"/>
    <x v="0"/>
    <s v="Remote"/>
    <x v="1"/>
    <s v="3-6 yrs"/>
    <n v="6"/>
    <s v="Bachelor"/>
    <n v="1"/>
    <n v="0"/>
    <n v="0"/>
    <n v="1"/>
    <n v="0"/>
    <n v="2"/>
    <n v="131829"/>
    <s v="High"/>
    <n v="10"/>
    <n v="2026"/>
    <s v="Low"/>
    <n v="3"/>
  </r>
  <r>
    <n v="970"/>
    <x v="0"/>
    <x v="0"/>
    <s v="Enterprise"/>
    <s v="Education"/>
    <x v="0"/>
    <x v="2"/>
    <s v="Onsite/Hybrid"/>
    <x v="0"/>
    <s v="7+ yrs"/>
    <n v="8"/>
    <s v="PhD"/>
    <n v="0"/>
    <n v="1"/>
    <n v="0"/>
    <n v="1"/>
    <n v="0"/>
    <n v="2"/>
    <n v="111764"/>
    <s v="Medium"/>
    <n v="4"/>
    <n v="2023"/>
    <s v="Low"/>
    <n v="5"/>
  </r>
  <r>
    <n v="971"/>
    <x v="1"/>
    <x v="1"/>
    <s v="Medium"/>
    <s v="E-commerce"/>
    <x v="1"/>
    <x v="1"/>
    <s v="Onsite/Hybrid"/>
    <x v="1"/>
    <s v="3-6 yrs"/>
    <n v="3"/>
    <s v="PhD"/>
    <n v="0"/>
    <n v="0"/>
    <n v="1"/>
    <n v="1"/>
    <n v="0"/>
    <n v="2"/>
    <n v="140071"/>
    <s v="High"/>
    <n v="11"/>
    <n v="2026"/>
    <s v="High"/>
    <n v="5"/>
  </r>
  <r>
    <n v="972"/>
    <x v="2"/>
    <x v="2"/>
    <s v="Startup"/>
    <s v="Education"/>
    <x v="2"/>
    <x v="0"/>
    <s v="Remote"/>
    <x v="1"/>
    <s v="3-6 yrs"/>
    <n v="4"/>
    <s v="PhD"/>
    <n v="0"/>
    <n v="0"/>
    <n v="0"/>
    <n v="0"/>
    <n v="1"/>
    <n v="1"/>
    <n v="86661"/>
    <s v="Medium"/>
    <n v="4"/>
    <n v="2025"/>
    <s v="Medium"/>
    <n v="6"/>
  </r>
  <r>
    <n v="973"/>
    <x v="0"/>
    <x v="0"/>
    <s v="Enterprise"/>
    <s v="Technology"/>
    <x v="6"/>
    <x v="2"/>
    <s v="Onsite/Hybrid"/>
    <x v="0"/>
    <s v="7+ yrs"/>
    <n v="14"/>
    <s v="PhD"/>
    <n v="0"/>
    <n v="1"/>
    <n v="1"/>
    <n v="1"/>
    <n v="0"/>
    <n v="3"/>
    <n v="129237"/>
    <s v="High"/>
    <n v="6"/>
    <n v="2025"/>
    <s v="High"/>
    <n v="8"/>
  </r>
  <r>
    <n v="974"/>
    <x v="4"/>
    <x v="0"/>
    <s v="Medium"/>
    <s v="Finance"/>
    <x v="6"/>
    <x v="2"/>
    <s v="Onsite/Hybrid"/>
    <x v="1"/>
    <s v="3-6 yrs"/>
    <n v="6"/>
    <s v="Bachelor"/>
    <n v="0"/>
    <n v="1"/>
    <n v="1"/>
    <n v="1"/>
    <n v="1"/>
    <n v="4"/>
    <n v="117450"/>
    <s v="Medium"/>
    <n v="4"/>
    <n v="2020"/>
    <s v="High"/>
    <n v="9"/>
  </r>
  <r>
    <n v="975"/>
    <x v="1"/>
    <x v="1"/>
    <s v="Enterprise"/>
    <s v="Finance"/>
    <x v="4"/>
    <x v="0"/>
    <s v="Remote"/>
    <x v="2"/>
    <s v="0-2 yrs"/>
    <n v="1"/>
    <s v="Master"/>
    <n v="0"/>
    <n v="1"/>
    <n v="1"/>
    <n v="0"/>
    <n v="0"/>
    <n v="2"/>
    <n v="101725"/>
    <s v="Medium"/>
    <n v="6"/>
    <n v="2023"/>
    <s v="High"/>
    <n v="9"/>
  </r>
  <r>
    <n v="976"/>
    <x v="4"/>
    <x v="0"/>
    <s v="Enterprise"/>
    <s v="Technology"/>
    <x v="5"/>
    <x v="0"/>
    <s v="Remote"/>
    <x v="0"/>
    <s v="7+ yrs"/>
    <n v="9"/>
    <s v="PhD"/>
    <n v="0"/>
    <n v="1"/>
    <n v="0"/>
    <n v="0"/>
    <n v="0"/>
    <n v="1"/>
    <n v="102182"/>
    <s v="Medium"/>
    <n v="11"/>
    <n v="2020"/>
    <s v="High"/>
    <n v="7"/>
  </r>
  <r>
    <n v="977"/>
    <x v="4"/>
    <x v="0"/>
    <s v="Medium"/>
    <s v="Finance"/>
    <x v="6"/>
    <x v="1"/>
    <s v="Onsite/Hybrid"/>
    <x v="0"/>
    <s v="7+ yrs"/>
    <n v="15"/>
    <s v="Bachelor"/>
    <n v="1"/>
    <n v="0"/>
    <n v="1"/>
    <n v="0"/>
    <n v="1"/>
    <n v="3"/>
    <n v="120362"/>
    <s v="High"/>
    <n v="8"/>
    <n v="2021"/>
    <s v="High"/>
    <n v="7"/>
  </r>
  <r>
    <n v="978"/>
    <x v="4"/>
    <x v="0"/>
    <s v="MNC"/>
    <s v="Education"/>
    <x v="4"/>
    <x v="2"/>
    <s v="Onsite/Hybrid"/>
    <x v="1"/>
    <s v="3-6 yrs"/>
    <n v="6"/>
    <s v="Bachelor"/>
    <n v="1"/>
    <n v="0"/>
    <n v="1"/>
    <n v="1"/>
    <n v="1"/>
    <n v="4"/>
    <n v="130925"/>
    <s v="High"/>
    <n v="8"/>
    <n v="2023"/>
    <s v="High"/>
    <n v="9"/>
  </r>
  <r>
    <n v="979"/>
    <x v="4"/>
    <x v="0"/>
    <s v="MNC"/>
    <s v="Healthcare"/>
    <x v="0"/>
    <x v="1"/>
    <s v="Onsite/Hybrid"/>
    <x v="0"/>
    <s v="7+ yrs"/>
    <n v="8"/>
    <s v="Bachelor"/>
    <n v="0"/>
    <n v="0"/>
    <n v="1"/>
    <n v="1"/>
    <n v="1"/>
    <n v="3"/>
    <n v="157586"/>
    <s v="High"/>
    <n v="8"/>
    <n v="2020"/>
    <s v="High"/>
    <n v="2"/>
  </r>
  <r>
    <n v="980"/>
    <x v="5"/>
    <x v="1"/>
    <s v="MNC"/>
    <s v="E-commerce"/>
    <x v="6"/>
    <x v="2"/>
    <s v="Onsite/Hybrid"/>
    <x v="0"/>
    <s v="7+ yrs"/>
    <n v="10"/>
    <s v="Bachelor"/>
    <n v="1"/>
    <n v="1"/>
    <n v="1"/>
    <n v="1"/>
    <n v="1"/>
    <n v="5"/>
    <n v="198983"/>
    <s v="High"/>
    <n v="12"/>
    <n v="2025"/>
    <s v="High"/>
    <n v="5"/>
  </r>
  <r>
    <n v="981"/>
    <x v="0"/>
    <x v="0"/>
    <s v="Startup"/>
    <s v="Finance"/>
    <x v="4"/>
    <x v="2"/>
    <s v="Onsite/Hybrid"/>
    <x v="2"/>
    <s v="0-2 yrs"/>
    <n v="2"/>
    <s v="PhD"/>
    <n v="1"/>
    <n v="0"/>
    <n v="1"/>
    <n v="1"/>
    <n v="0"/>
    <n v="3"/>
    <n v="82344"/>
    <s v="Medium"/>
    <n v="4"/>
    <n v="2026"/>
    <s v="High"/>
    <n v="8"/>
  </r>
  <r>
    <n v="982"/>
    <x v="3"/>
    <x v="0"/>
    <s v="Medium"/>
    <s v="Education"/>
    <x v="4"/>
    <x v="1"/>
    <s v="Onsite/Hybrid"/>
    <x v="0"/>
    <s v="7+ yrs"/>
    <n v="8"/>
    <s v="Bachelor"/>
    <n v="0"/>
    <n v="1"/>
    <n v="1"/>
    <n v="0"/>
    <n v="0"/>
    <n v="2"/>
    <n v="111550"/>
    <s v="Medium"/>
    <n v="2"/>
    <n v="2026"/>
    <s v="Medium"/>
    <n v="5"/>
  </r>
  <r>
    <n v="983"/>
    <x v="1"/>
    <x v="1"/>
    <s v="Enterprise"/>
    <s v="Education"/>
    <x v="6"/>
    <x v="2"/>
    <s v="Onsite/Hybrid"/>
    <x v="0"/>
    <s v="7+ yrs"/>
    <n v="8"/>
    <s v="Master"/>
    <n v="0"/>
    <n v="0"/>
    <n v="1"/>
    <n v="1"/>
    <n v="0"/>
    <n v="2"/>
    <n v="172970"/>
    <s v="High"/>
    <n v="3"/>
    <n v="2026"/>
    <s v="High"/>
    <n v="4"/>
  </r>
  <r>
    <n v="984"/>
    <x v="5"/>
    <x v="1"/>
    <s v="MNC"/>
    <s v="Finance"/>
    <x v="4"/>
    <x v="0"/>
    <s v="Remote"/>
    <x v="1"/>
    <s v="3-6 yrs"/>
    <n v="6"/>
    <s v="Bachelor"/>
    <n v="1"/>
    <n v="1"/>
    <n v="1"/>
    <n v="1"/>
    <n v="1"/>
    <n v="5"/>
    <n v="175674"/>
    <s v="High"/>
    <n v="4"/>
    <n v="2024"/>
    <s v="High"/>
    <n v="5"/>
  </r>
  <r>
    <n v="985"/>
    <x v="2"/>
    <x v="2"/>
    <s v="Startup"/>
    <s v="Retail"/>
    <x v="3"/>
    <x v="2"/>
    <s v="Onsite/Hybrid"/>
    <x v="0"/>
    <s v="7+ yrs"/>
    <n v="15"/>
    <s v="Master"/>
    <n v="0"/>
    <n v="0"/>
    <n v="1"/>
    <n v="1"/>
    <n v="0"/>
    <n v="2"/>
    <n v="132336"/>
    <s v="High"/>
    <n v="8"/>
    <n v="2022"/>
    <s v="High"/>
    <n v="5"/>
  </r>
  <r>
    <n v="986"/>
    <x v="2"/>
    <x v="2"/>
    <s v="Startup"/>
    <s v="Technology"/>
    <x v="5"/>
    <x v="0"/>
    <s v="Remote"/>
    <x v="1"/>
    <s v="3-6 yrs"/>
    <n v="5"/>
    <s v="PhD"/>
    <n v="0"/>
    <n v="1"/>
    <n v="1"/>
    <n v="0"/>
    <n v="1"/>
    <n v="3"/>
    <n v="96180"/>
    <s v="Medium"/>
    <n v="6"/>
    <n v="2024"/>
    <s v="High"/>
    <n v="7"/>
  </r>
  <r>
    <n v="987"/>
    <x v="2"/>
    <x v="2"/>
    <s v="MNC"/>
    <s v="Finance"/>
    <x v="0"/>
    <x v="1"/>
    <s v="Onsite/Hybrid"/>
    <x v="0"/>
    <s v="7+ yrs"/>
    <n v="15"/>
    <s v="PhD"/>
    <n v="0"/>
    <n v="0"/>
    <n v="1"/>
    <n v="0"/>
    <n v="0"/>
    <n v="1"/>
    <n v="133925"/>
    <s v="High"/>
    <n v="5"/>
    <n v="2024"/>
    <s v="High"/>
    <n v="8"/>
  </r>
  <r>
    <n v="988"/>
    <x v="1"/>
    <x v="1"/>
    <s v="Startup"/>
    <s v="Finance"/>
    <x v="3"/>
    <x v="1"/>
    <s v="Onsite/Hybrid"/>
    <x v="2"/>
    <s v="0-2 yrs"/>
    <n v="2"/>
    <s v="Bachelor"/>
    <n v="1"/>
    <n v="1"/>
    <n v="0"/>
    <n v="0"/>
    <n v="1"/>
    <n v="3"/>
    <n v="99860"/>
    <s v="Medium"/>
    <n v="2"/>
    <n v="2020"/>
    <s v="Medium"/>
    <n v="3"/>
  </r>
  <r>
    <n v="989"/>
    <x v="3"/>
    <x v="0"/>
    <s v="Enterprise"/>
    <s v="Technology"/>
    <x v="6"/>
    <x v="0"/>
    <s v="Remote"/>
    <x v="0"/>
    <s v="7+ yrs"/>
    <n v="7"/>
    <s v="PhD"/>
    <n v="0"/>
    <n v="1"/>
    <n v="0"/>
    <n v="0"/>
    <n v="0"/>
    <n v="1"/>
    <n v="96225"/>
    <s v="Medium"/>
    <n v="5"/>
    <n v="2022"/>
    <s v="Low"/>
    <n v="4"/>
  </r>
  <r>
    <n v="990"/>
    <x v="2"/>
    <x v="2"/>
    <s v="Startup"/>
    <s v="Healthcare"/>
    <x v="6"/>
    <x v="0"/>
    <s v="Remote"/>
    <x v="2"/>
    <s v="0-2 yrs"/>
    <n v="0"/>
    <s v="Bachelor"/>
    <n v="1"/>
    <n v="1"/>
    <n v="1"/>
    <n v="0"/>
    <n v="1"/>
    <n v="4"/>
    <n v="71301"/>
    <s v="Medium"/>
    <n v="11"/>
    <n v="2026"/>
    <s v="High"/>
    <n v="7"/>
  </r>
  <r>
    <n v="991"/>
    <x v="0"/>
    <x v="0"/>
    <s v="Startup"/>
    <s v="Technology"/>
    <x v="0"/>
    <x v="2"/>
    <s v="Onsite/Hybrid"/>
    <x v="2"/>
    <s v="0-2 yrs"/>
    <n v="2"/>
    <s v="Bachelor"/>
    <n v="0"/>
    <n v="1"/>
    <n v="1"/>
    <n v="0"/>
    <n v="1"/>
    <n v="3"/>
    <n v="70104"/>
    <s v="Medium"/>
    <n v="10"/>
    <n v="2021"/>
    <s v="Low"/>
    <n v="5"/>
  </r>
  <r>
    <n v="992"/>
    <x v="5"/>
    <x v="1"/>
    <s v="Medium"/>
    <s v="Education"/>
    <x v="2"/>
    <x v="2"/>
    <s v="Onsite/Hybrid"/>
    <x v="1"/>
    <s v="3-6 yrs"/>
    <n v="4"/>
    <s v="PhD"/>
    <n v="1"/>
    <n v="0"/>
    <n v="0"/>
    <n v="0"/>
    <n v="1"/>
    <n v="2"/>
    <n v="127472"/>
    <s v="High"/>
    <n v="10"/>
    <n v="2024"/>
    <s v="Low"/>
    <n v="4"/>
  </r>
  <r>
    <n v="993"/>
    <x v="3"/>
    <x v="0"/>
    <s v="Medium"/>
    <s v="Technology"/>
    <x v="6"/>
    <x v="1"/>
    <s v="Onsite/Hybrid"/>
    <x v="0"/>
    <s v="7+ yrs"/>
    <n v="13"/>
    <s v="PhD"/>
    <n v="1"/>
    <n v="1"/>
    <n v="0"/>
    <n v="0"/>
    <n v="0"/>
    <n v="2"/>
    <n v="96351"/>
    <s v="Medium"/>
    <n v="5"/>
    <n v="2025"/>
    <s v="High"/>
    <n v="9"/>
  </r>
  <r>
    <n v="994"/>
    <x v="5"/>
    <x v="1"/>
    <s v="Medium"/>
    <s v="Education"/>
    <x v="1"/>
    <x v="2"/>
    <s v="Onsite/Hybrid"/>
    <x v="0"/>
    <s v="7+ yrs"/>
    <n v="13"/>
    <s v="PhD"/>
    <n v="0"/>
    <n v="0"/>
    <n v="0"/>
    <n v="1"/>
    <n v="1"/>
    <n v="2"/>
    <n v="168756"/>
    <s v="High"/>
    <n v="3"/>
    <n v="2026"/>
    <s v="Low"/>
    <n v="2"/>
  </r>
  <r>
    <n v="995"/>
    <x v="5"/>
    <x v="1"/>
    <s v="Startup"/>
    <s v="Technology"/>
    <x v="2"/>
    <x v="1"/>
    <s v="Onsite/Hybrid"/>
    <x v="1"/>
    <s v="3-6 yrs"/>
    <n v="5"/>
    <s v="PhD"/>
    <n v="1"/>
    <n v="0"/>
    <n v="1"/>
    <n v="0"/>
    <n v="0"/>
    <n v="2"/>
    <n v="129929"/>
    <s v="High"/>
    <n v="9"/>
    <n v="2021"/>
    <s v="Medium"/>
    <n v="6"/>
  </r>
  <r>
    <n v="996"/>
    <x v="0"/>
    <x v="0"/>
    <s v="MNC"/>
    <s v="E-commerce"/>
    <x v="6"/>
    <x v="1"/>
    <s v="Onsite/Hybrid"/>
    <x v="2"/>
    <s v="0-2 yrs"/>
    <n v="1"/>
    <s v="Bachelor"/>
    <n v="1"/>
    <n v="0"/>
    <n v="0"/>
    <n v="1"/>
    <n v="1"/>
    <n v="3"/>
    <n v="99953"/>
    <s v="Medium"/>
    <n v="8"/>
    <n v="2023"/>
    <s v="High"/>
    <n v="8"/>
  </r>
  <r>
    <n v="997"/>
    <x v="2"/>
    <x v="2"/>
    <s v="Enterprise"/>
    <s v="Finance"/>
    <x v="5"/>
    <x v="0"/>
    <s v="Remote"/>
    <x v="1"/>
    <s v="3-6 yrs"/>
    <n v="5"/>
    <s v="Bachelor"/>
    <n v="1"/>
    <n v="1"/>
    <n v="1"/>
    <n v="0"/>
    <n v="1"/>
    <n v="4"/>
    <n v="102769"/>
    <s v="Medium"/>
    <n v="10"/>
    <n v="2020"/>
    <s v="High"/>
    <n v="7"/>
  </r>
  <r>
    <n v="998"/>
    <x v="3"/>
    <x v="0"/>
    <s v="Enterprise"/>
    <s v="Technology"/>
    <x v="0"/>
    <x v="1"/>
    <s v="Onsite/Hybrid"/>
    <x v="1"/>
    <s v="3-6 yrs"/>
    <n v="5"/>
    <s v="Master"/>
    <n v="1"/>
    <n v="1"/>
    <n v="1"/>
    <n v="0"/>
    <n v="0"/>
    <n v="3"/>
    <n v="92181"/>
    <s v="Medium"/>
    <n v="6"/>
    <n v="2023"/>
    <s v="High"/>
    <n v="9"/>
  </r>
  <r>
    <n v="999"/>
    <x v="5"/>
    <x v="1"/>
    <s v="Enterprise"/>
    <s v="Education"/>
    <x v="1"/>
    <x v="1"/>
    <s v="Onsite/Hybrid"/>
    <x v="1"/>
    <s v="3-6 yrs"/>
    <n v="4"/>
    <s v="Master"/>
    <n v="1"/>
    <n v="0"/>
    <n v="1"/>
    <n v="1"/>
    <n v="1"/>
    <n v="4"/>
    <n v="157511"/>
    <s v="High"/>
    <n v="10"/>
    <n v="2025"/>
    <s v="High"/>
    <n v="1"/>
  </r>
  <r>
    <n v="1000"/>
    <x v="1"/>
    <x v="1"/>
    <s v="MNC"/>
    <s v="Technology"/>
    <x v="4"/>
    <x v="2"/>
    <s v="Onsite/Hybrid"/>
    <x v="0"/>
    <s v="7+ yrs"/>
    <n v="12"/>
    <s v="Master"/>
    <n v="0"/>
    <n v="1"/>
    <n v="0"/>
    <n v="0"/>
    <n v="0"/>
    <n v="1"/>
    <n v="155885"/>
    <s v="High"/>
    <n v="10"/>
    <n v="2025"/>
    <s v="Low"/>
    <n v="6"/>
  </r>
  <r>
    <n v="1001"/>
    <x v="4"/>
    <x v="0"/>
    <s v="MNC"/>
    <s v="Education"/>
    <x v="1"/>
    <x v="2"/>
    <s v="Onsite/Hybrid"/>
    <x v="0"/>
    <s v="7+ yrs"/>
    <n v="9"/>
    <s v="PhD"/>
    <n v="0"/>
    <n v="0"/>
    <n v="1"/>
    <n v="1"/>
    <n v="1"/>
    <n v="3"/>
    <n v="155461"/>
    <s v="High"/>
    <n v="4"/>
    <n v="2025"/>
    <s v="High"/>
    <n v="9"/>
  </r>
  <r>
    <n v="1002"/>
    <x v="5"/>
    <x v="1"/>
    <s v="Startup"/>
    <s v="Technology"/>
    <x v="5"/>
    <x v="0"/>
    <s v="Remote"/>
    <x v="1"/>
    <s v="3-6 yrs"/>
    <n v="3"/>
    <s v="Bachelor"/>
    <n v="0"/>
    <n v="1"/>
    <n v="0"/>
    <n v="0"/>
    <n v="0"/>
    <n v="1"/>
    <n v="110525"/>
    <s v="Medium"/>
    <n v="2"/>
    <n v="2024"/>
    <s v="Medium"/>
    <n v="3"/>
  </r>
  <r>
    <n v="1003"/>
    <x v="5"/>
    <x v="1"/>
    <s v="Medium"/>
    <s v="Retail"/>
    <x v="2"/>
    <x v="1"/>
    <s v="Onsite/Hybrid"/>
    <x v="2"/>
    <s v="0-2 yrs"/>
    <n v="2"/>
    <s v="PhD"/>
    <n v="1"/>
    <n v="1"/>
    <n v="0"/>
    <n v="0"/>
    <n v="0"/>
    <n v="2"/>
    <n v="87415"/>
    <s v="Medium"/>
    <n v="5"/>
    <n v="2024"/>
    <s v="Medium"/>
    <n v="3"/>
  </r>
  <r>
    <n v="1004"/>
    <x v="2"/>
    <x v="2"/>
    <s v="MNC"/>
    <s v="Technology"/>
    <x v="5"/>
    <x v="0"/>
    <s v="Remote"/>
    <x v="0"/>
    <s v="7+ yrs"/>
    <n v="10"/>
    <s v="Bachelor"/>
    <n v="1"/>
    <n v="0"/>
    <n v="1"/>
    <n v="1"/>
    <n v="1"/>
    <n v="4"/>
    <n v="157633"/>
    <s v="High"/>
    <n v="3"/>
    <n v="2020"/>
    <s v="High"/>
    <n v="2"/>
  </r>
  <r>
    <n v="1005"/>
    <x v="3"/>
    <x v="0"/>
    <s v="MNC"/>
    <s v="Finance"/>
    <x v="1"/>
    <x v="0"/>
    <s v="Remote"/>
    <x v="0"/>
    <s v="7+ yrs"/>
    <n v="8"/>
    <s v="PhD"/>
    <n v="1"/>
    <n v="0"/>
    <n v="0"/>
    <n v="1"/>
    <n v="0"/>
    <n v="2"/>
    <n v="135162"/>
    <s v="High"/>
    <n v="2"/>
    <n v="2026"/>
    <s v="Low"/>
    <n v="6"/>
  </r>
  <r>
    <n v="1006"/>
    <x v="3"/>
    <x v="0"/>
    <s v="Enterprise"/>
    <s v="Technology"/>
    <x v="0"/>
    <x v="0"/>
    <s v="Remote"/>
    <x v="2"/>
    <s v="0-2 yrs"/>
    <n v="1"/>
    <s v="Bachelor"/>
    <n v="1"/>
    <n v="1"/>
    <n v="0"/>
    <n v="0"/>
    <n v="1"/>
    <n v="3"/>
    <n v="62526"/>
    <s v="Low"/>
    <n v="6"/>
    <n v="2022"/>
    <s v="Low"/>
    <n v="6"/>
  </r>
  <r>
    <n v="1007"/>
    <x v="5"/>
    <x v="1"/>
    <s v="Medium"/>
    <s v="Education"/>
    <x v="0"/>
    <x v="0"/>
    <s v="Remote"/>
    <x v="1"/>
    <s v="3-6 yrs"/>
    <n v="4"/>
    <s v="Master"/>
    <n v="1"/>
    <n v="0"/>
    <n v="0"/>
    <n v="0"/>
    <n v="1"/>
    <n v="2"/>
    <n v="126211"/>
    <s v="High"/>
    <n v="4"/>
    <n v="2022"/>
    <s v="Medium"/>
    <n v="4"/>
  </r>
  <r>
    <n v="1008"/>
    <x v="2"/>
    <x v="2"/>
    <s v="MNC"/>
    <s v="Finance"/>
    <x v="1"/>
    <x v="2"/>
    <s v="Onsite/Hybrid"/>
    <x v="2"/>
    <s v="0-2 yrs"/>
    <n v="1"/>
    <s v="Master"/>
    <n v="1"/>
    <n v="1"/>
    <n v="1"/>
    <n v="0"/>
    <n v="0"/>
    <n v="3"/>
    <n v="81935"/>
    <s v="Medium"/>
    <n v="10"/>
    <n v="2025"/>
    <s v="Low"/>
    <n v="4"/>
  </r>
  <r>
    <n v="1009"/>
    <x v="0"/>
    <x v="0"/>
    <s v="MNC"/>
    <s v="Education"/>
    <x v="6"/>
    <x v="1"/>
    <s v="Onsite/Hybrid"/>
    <x v="0"/>
    <s v="7+ yrs"/>
    <n v="13"/>
    <s v="PhD"/>
    <n v="0"/>
    <n v="1"/>
    <n v="1"/>
    <n v="0"/>
    <n v="0"/>
    <n v="2"/>
    <n v="135265"/>
    <s v="High"/>
    <n v="12"/>
    <n v="2026"/>
    <s v="High"/>
    <n v="9"/>
  </r>
  <r>
    <n v="1010"/>
    <x v="0"/>
    <x v="0"/>
    <s v="Startup"/>
    <s v="Finance"/>
    <x v="6"/>
    <x v="1"/>
    <s v="Onsite/Hybrid"/>
    <x v="1"/>
    <s v="3-6 yrs"/>
    <n v="5"/>
    <s v="Master"/>
    <n v="0"/>
    <n v="1"/>
    <n v="0"/>
    <n v="1"/>
    <n v="0"/>
    <n v="2"/>
    <n v="93382"/>
    <s v="Medium"/>
    <n v="5"/>
    <n v="2025"/>
    <s v="High"/>
    <n v="9"/>
  </r>
  <r>
    <n v="1011"/>
    <x v="2"/>
    <x v="2"/>
    <s v="Startup"/>
    <s v="Education"/>
    <x v="3"/>
    <x v="2"/>
    <s v="Onsite/Hybrid"/>
    <x v="0"/>
    <s v="7+ yrs"/>
    <n v="11"/>
    <s v="Bachelor"/>
    <n v="0"/>
    <n v="1"/>
    <n v="1"/>
    <n v="1"/>
    <n v="1"/>
    <n v="4"/>
    <n v="139280"/>
    <s v="High"/>
    <n v="3"/>
    <n v="2025"/>
    <s v="High"/>
    <n v="8"/>
  </r>
  <r>
    <n v="1012"/>
    <x v="0"/>
    <x v="0"/>
    <s v="Medium"/>
    <s v="Retail"/>
    <x v="6"/>
    <x v="0"/>
    <s v="Remote"/>
    <x v="1"/>
    <s v="3-6 yrs"/>
    <n v="3"/>
    <s v="PhD"/>
    <n v="1"/>
    <n v="1"/>
    <n v="0"/>
    <n v="0"/>
    <n v="0"/>
    <n v="2"/>
    <n v="71706"/>
    <s v="Medium"/>
    <n v="5"/>
    <n v="2025"/>
    <s v="Medium"/>
    <n v="3"/>
  </r>
  <r>
    <n v="1013"/>
    <x v="3"/>
    <x v="0"/>
    <s v="Enterprise"/>
    <s v="Healthcare"/>
    <x v="6"/>
    <x v="1"/>
    <s v="Onsite/Hybrid"/>
    <x v="2"/>
    <s v="0-2 yrs"/>
    <n v="1"/>
    <s v="Master"/>
    <n v="1"/>
    <n v="0"/>
    <n v="1"/>
    <n v="0"/>
    <n v="1"/>
    <n v="3"/>
    <n v="73546"/>
    <s v="Medium"/>
    <n v="10"/>
    <n v="2021"/>
    <s v="Low"/>
    <n v="5"/>
  </r>
  <r>
    <n v="1014"/>
    <x v="2"/>
    <x v="2"/>
    <s v="Medium"/>
    <s v="Retail"/>
    <x v="1"/>
    <x v="0"/>
    <s v="Remote"/>
    <x v="0"/>
    <s v="7+ yrs"/>
    <n v="12"/>
    <s v="Master"/>
    <n v="0"/>
    <n v="0"/>
    <n v="0"/>
    <n v="1"/>
    <n v="0"/>
    <n v="1"/>
    <n v="111590"/>
    <s v="Medium"/>
    <n v="5"/>
    <n v="2026"/>
    <s v="High"/>
    <n v="8"/>
  </r>
  <r>
    <n v="1015"/>
    <x v="3"/>
    <x v="0"/>
    <s v="Medium"/>
    <s v="Finance"/>
    <x v="5"/>
    <x v="0"/>
    <s v="Remote"/>
    <x v="2"/>
    <s v="0-2 yrs"/>
    <n v="0"/>
    <s v="PhD"/>
    <n v="0"/>
    <n v="0"/>
    <n v="0"/>
    <n v="1"/>
    <n v="0"/>
    <n v="1"/>
    <n v="62971"/>
    <s v="Low"/>
    <n v="10"/>
    <n v="2023"/>
    <s v="Low"/>
    <n v="6"/>
  </r>
  <r>
    <n v="1016"/>
    <x v="4"/>
    <x v="0"/>
    <s v="Enterprise"/>
    <s v="Education"/>
    <x v="2"/>
    <x v="2"/>
    <s v="Onsite/Hybrid"/>
    <x v="2"/>
    <s v="0-2 yrs"/>
    <n v="1"/>
    <s v="Master"/>
    <n v="0"/>
    <n v="0"/>
    <n v="1"/>
    <n v="1"/>
    <n v="0"/>
    <n v="2"/>
    <n v="84940"/>
    <s v="Medium"/>
    <n v="6"/>
    <n v="2024"/>
    <s v="High"/>
    <n v="5"/>
  </r>
  <r>
    <n v="1017"/>
    <x v="5"/>
    <x v="1"/>
    <s v="Medium"/>
    <s v="Healthcare"/>
    <x v="2"/>
    <x v="0"/>
    <s v="Remote"/>
    <x v="1"/>
    <s v="3-6 yrs"/>
    <n v="4"/>
    <s v="Bachelor"/>
    <n v="0"/>
    <n v="0"/>
    <n v="1"/>
    <n v="0"/>
    <n v="0"/>
    <n v="1"/>
    <n v="130285"/>
    <s v="High"/>
    <n v="12"/>
    <n v="2022"/>
    <s v="Low"/>
    <n v="5"/>
  </r>
  <r>
    <n v="1018"/>
    <x v="5"/>
    <x v="1"/>
    <s v="Startup"/>
    <s v="Technology"/>
    <x v="4"/>
    <x v="0"/>
    <s v="Remote"/>
    <x v="1"/>
    <s v="3-6 yrs"/>
    <n v="4"/>
    <s v="PhD"/>
    <n v="0"/>
    <n v="0"/>
    <n v="0"/>
    <n v="0"/>
    <n v="1"/>
    <n v="1"/>
    <n v="121516"/>
    <s v="High"/>
    <n v="7"/>
    <n v="2026"/>
    <s v="Medium"/>
    <n v="3"/>
  </r>
  <r>
    <n v="1019"/>
    <x v="4"/>
    <x v="0"/>
    <s v="MNC"/>
    <s v="Retail"/>
    <x v="1"/>
    <x v="2"/>
    <s v="Onsite/Hybrid"/>
    <x v="0"/>
    <s v="7+ yrs"/>
    <n v="9"/>
    <s v="PhD"/>
    <n v="1"/>
    <n v="1"/>
    <n v="0"/>
    <n v="0"/>
    <n v="1"/>
    <n v="3"/>
    <n v="125800"/>
    <s v="High"/>
    <n v="12"/>
    <n v="2026"/>
    <s v="Low"/>
    <n v="2"/>
  </r>
  <r>
    <n v="1020"/>
    <x v="1"/>
    <x v="1"/>
    <s v="MNC"/>
    <s v="Retail"/>
    <x v="5"/>
    <x v="1"/>
    <s v="Onsite/Hybrid"/>
    <x v="0"/>
    <s v="7+ yrs"/>
    <n v="7"/>
    <s v="Master"/>
    <n v="0"/>
    <n v="0"/>
    <n v="0"/>
    <n v="1"/>
    <n v="0"/>
    <n v="1"/>
    <n v="175903"/>
    <s v="High"/>
    <n v="2"/>
    <n v="2021"/>
    <s v="Low"/>
    <n v="6"/>
  </r>
  <r>
    <n v="1021"/>
    <x v="4"/>
    <x v="0"/>
    <s v="Enterprise"/>
    <s v="Education"/>
    <x v="6"/>
    <x v="0"/>
    <s v="Remote"/>
    <x v="1"/>
    <s v="3-6 yrs"/>
    <n v="4"/>
    <s v="PhD"/>
    <n v="1"/>
    <n v="1"/>
    <n v="1"/>
    <n v="1"/>
    <n v="1"/>
    <n v="5"/>
    <n v="114638"/>
    <s v="Medium"/>
    <n v="1"/>
    <n v="2023"/>
    <s v="High"/>
    <n v="4"/>
  </r>
  <r>
    <n v="1022"/>
    <x v="3"/>
    <x v="0"/>
    <s v="Medium"/>
    <s v="Finance"/>
    <x v="2"/>
    <x v="0"/>
    <s v="Remote"/>
    <x v="2"/>
    <s v="0-2 yrs"/>
    <n v="0"/>
    <s v="Master"/>
    <n v="0"/>
    <n v="0"/>
    <n v="1"/>
    <n v="0"/>
    <n v="1"/>
    <n v="2"/>
    <n v="73549"/>
    <s v="Medium"/>
    <n v="6"/>
    <n v="2023"/>
    <s v="High"/>
    <n v="7"/>
  </r>
  <r>
    <n v="1023"/>
    <x v="0"/>
    <x v="0"/>
    <s v="Startup"/>
    <s v="Retail"/>
    <x v="6"/>
    <x v="0"/>
    <s v="Remote"/>
    <x v="2"/>
    <s v="0-2 yrs"/>
    <n v="2"/>
    <s v="Master"/>
    <n v="0"/>
    <n v="1"/>
    <n v="1"/>
    <n v="1"/>
    <n v="1"/>
    <n v="4"/>
    <n v="92425"/>
    <s v="Medium"/>
    <n v="10"/>
    <n v="2023"/>
    <s v="High"/>
    <n v="4"/>
  </r>
  <r>
    <n v="1024"/>
    <x v="2"/>
    <x v="2"/>
    <s v="Medium"/>
    <s v="Healthcare"/>
    <x v="4"/>
    <x v="1"/>
    <s v="Onsite/Hybrid"/>
    <x v="2"/>
    <s v="0-2 yrs"/>
    <n v="0"/>
    <s v="Bachelor"/>
    <n v="0"/>
    <n v="1"/>
    <n v="1"/>
    <n v="0"/>
    <n v="0"/>
    <n v="2"/>
    <n v="64654"/>
    <s v="Low"/>
    <n v="7"/>
    <n v="2024"/>
    <s v="Low"/>
    <n v="6"/>
  </r>
  <r>
    <n v="1025"/>
    <x v="0"/>
    <x v="0"/>
    <s v="Enterprise"/>
    <s v="Finance"/>
    <x v="0"/>
    <x v="0"/>
    <s v="Remote"/>
    <x v="0"/>
    <s v="7+ yrs"/>
    <n v="14"/>
    <s v="Bachelor"/>
    <n v="1"/>
    <n v="1"/>
    <n v="1"/>
    <n v="1"/>
    <n v="1"/>
    <n v="5"/>
    <n v="140538"/>
    <s v="High"/>
    <n v="4"/>
    <n v="2025"/>
    <s v="High"/>
    <n v="9"/>
  </r>
  <r>
    <n v="1026"/>
    <x v="1"/>
    <x v="1"/>
    <s v="MNC"/>
    <s v="Technology"/>
    <x v="5"/>
    <x v="2"/>
    <s v="Onsite/Hybrid"/>
    <x v="1"/>
    <s v="3-6 yrs"/>
    <n v="4"/>
    <s v="Bachelor"/>
    <n v="1"/>
    <n v="1"/>
    <n v="1"/>
    <n v="1"/>
    <n v="1"/>
    <n v="5"/>
    <n v="179389"/>
    <s v="High"/>
    <n v="5"/>
    <n v="2024"/>
    <s v="High"/>
    <n v="8"/>
  </r>
  <r>
    <n v="1027"/>
    <x v="1"/>
    <x v="1"/>
    <s v="MNC"/>
    <s v="Technology"/>
    <x v="2"/>
    <x v="0"/>
    <s v="Remote"/>
    <x v="2"/>
    <s v="0-2 yrs"/>
    <n v="2"/>
    <s v="Master"/>
    <n v="0"/>
    <n v="0"/>
    <n v="1"/>
    <n v="0"/>
    <n v="0"/>
    <n v="1"/>
    <n v="122268"/>
    <s v="High"/>
    <n v="1"/>
    <n v="2020"/>
    <s v="Medium"/>
    <n v="1"/>
  </r>
  <r>
    <n v="1028"/>
    <x v="1"/>
    <x v="1"/>
    <s v="MNC"/>
    <s v="Education"/>
    <x v="6"/>
    <x v="1"/>
    <s v="Onsite/Hybrid"/>
    <x v="2"/>
    <s v="0-2 yrs"/>
    <n v="2"/>
    <s v="PhD"/>
    <n v="1"/>
    <n v="0"/>
    <n v="0"/>
    <n v="0"/>
    <n v="1"/>
    <n v="2"/>
    <n v="118657"/>
    <s v="Medium"/>
    <n v="9"/>
    <n v="2026"/>
    <s v="High"/>
    <n v="7"/>
  </r>
  <r>
    <n v="1029"/>
    <x v="5"/>
    <x v="1"/>
    <s v="Startup"/>
    <s v="Technology"/>
    <x v="2"/>
    <x v="2"/>
    <s v="Onsite/Hybrid"/>
    <x v="1"/>
    <s v="3-6 yrs"/>
    <n v="4"/>
    <s v="Master"/>
    <n v="1"/>
    <n v="1"/>
    <n v="1"/>
    <n v="1"/>
    <n v="1"/>
    <n v="5"/>
    <n v="152765"/>
    <s v="High"/>
    <n v="2"/>
    <n v="2024"/>
    <s v="High"/>
    <n v="1"/>
  </r>
  <r>
    <n v="1030"/>
    <x v="0"/>
    <x v="0"/>
    <s v="Startup"/>
    <s v="Healthcare"/>
    <x v="1"/>
    <x v="0"/>
    <s v="Remote"/>
    <x v="1"/>
    <s v="3-6 yrs"/>
    <n v="3"/>
    <s v="PhD"/>
    <n v="1"/>
    <n v="0"/>
    <n v="0"/>
    <n v="1"/>
    <n v="0"/>
    <n v="2"/>
    <n v="88667"/>
    <s v="Medium"/>
    <n v="7"/>
    <n v="2022"/>
    <s v="Low"/>
    <n v="1"/>
  </r>
  <r>
    <n v="1031"/>
    <x v="5"/>
    <x v="1"/>
    <s v="Enterprise"/>
    <s v="Technology"/>
    <x v="2"/>
    <x v="2"/>
    <s v="Onsite/Hybrid"/>
    <x v="0"/>
    <s v="7+ yrs"/>
    <n v="14"/>
    <s v="Master"/>
    <n v="0"/>
    <n v="0"/>
    <n v="0"/>
    <n v="0"/>
    <n v="1"/>
    <n v="1"/>
    <n v="147800"/>
    <s v="High"/>
    <n v="1"/>
    <n v="2025"/>
    <s v="Medium"/>
    <n v="6"/>
  </r>
  <r>
    <n v="1032"/>
    <x v="1"/>
    <x v="1"/>
    <s v="Medium"/>
    <s v="Finance"/>
    <x v="0"/>
    <x v="1"/>
    <s v="Onsite/Hybrid"/>
    <x v="1"/>
    <s v="3-6 yrs"/>
    <n v="4"/>
    <s v="Master"/>
    <n v="1"/>
    <n v="0"/>
    <n v="1"/>
    <n v="1"/>
    <n v="0"/>
    <n v="3"/>
    <n v="148948"/>
    <s v="High"/>
    <n v="8"/>
    <n v="2023"/>
    <s v="High"/>
    <n v="5"/>
  </r>
  <r>
    <n v="1033"/>
    <x v="5"/>
    <x v="1"/>
    <s v="Enterprise"/>
    <s v="Technology"/>
    <x v="1"/>
    <x v="0"/>
    <s v="Remote"/>
    <x v="1"/>
    <s v="3-6 yrs"/>
    <n v="5"/>
    <s v="Master"/>
    <n v="0"/>
    <n v="0"/>
    <n v="0"/>
    <n v="1"/>
    <n v="1"/>
    <n v="2"/>
    <n v="140281"/>
    <s v="High"/>
    <n v="3"/>
    <n v="2020"/>
    <s v="Low"/>
    <n v="5"/>
  </r>
  <r>
    <n v="1034"/>
    <x v="1"/>
    <x v="1"/>
    <s v="Enterprise"/>
    <s v="Retail"/>
    <x v="4"/>
    <x v="1"/>
    <s v="Onsite/Hybrid"/>
    <x v="1"/>
    <s v="3-6 yrs"/>
    <n v="5"/>
    <s v="Master"/>
    <n v="1"/>
    <n v="1"/>
    <n v="1"/>
    <n v="1"/>
    <n v="1"/>
    <n v="5"/>
    <n v="151774"/>
    <s v="High"/>
    <n v="2"/>
    <n v="2025"/>
    <s v="High"/>
    <n v="9"/>
  </r>
  <r>
    <n v="1035"/>
    <x v="1"/>
    <x v="1"/>
    <s v="Startup"/>
    <s v="Healthcare"/>
    <x v="0"/>
    <x v="1"/>
    <s v="Onsite/Hybrid"/>
    <x v="1"/>
    <s v="3-6 yrs"/>
    <n v="3"/>
    <s v="PhD"/>
    <n v="1"/>
    <n v="0"/>
    <n v="1"/>
    <n v="0"/>
    <n v="1"/>
    <n v="3"/>
    <n v="140758"/>
    <s v="High"/>
    <n v="1"/>
    <n v="2023"/>
    <s v="Low"/>
    <n v="1"/>
  </r>
  <r>
    <n v="1036"/>
    <x v="3"/>
    <x v="0"/>
    <s v="MNC"/>
    <s v="E-commerce"/>
    <x v="6"/>
    <x v="2"/>
    <s v="Onsite/Hybrid"/>
    <x v="0"/>
    <s v="7+ yrs"/>
    <n v="15"/>
    <s v="Master"/>
    <n v="0"/>
    <n v="0"/>
    <n v="0"/>
    <n v="1"/>
    <n v="1"/>
    <n v="2"/>
    <n v="145648"/>
    <s v="High"/>
    <n v="5"/>
    <n v="2024"/>
    <s v="Medium"/>
    <n v="4"/>
  </r>
  <r>
    <n v="1037"/>
    <x v="4"/>
    <x v="0"/>
    <s v="Enterprise"/>
    <s v="Technology"/>
    <x v="4"/>
    <x v="1"/>
    <s v="Onsite/Hybrid"/>
    <x v="2"/>
    <s v="0-2 yrs"/>
    <n v="2"/>
    <s v="PhD"/>
    <n v="1"/>
    <n v="1"/>
    <n v="0"/>
    <n v="1"/>
    <n v="0"/>
    <n v="3"/>
    <n v="62808"/>
    <s v="Low"/>
    <n v="6"/>
    <n v="2021"/>
    <s v="Low"/>
    <n v="5"/>
  </r>
  <r>
    <n v="1038"/>
    <x v="1"/>
    <x v="1"/>
    <s v="Medium"/>
    <s v="Technology"/>
    <x v="0"/>
    <x v="0"/>
    <s v="Remote"/>
    <x v="2"/>
    <s v="0-2 yrs"/>
    <n v="0"/>
    <s v="Master"/>
    <n v="0"/>
    <n v="0"/>
    <n v="1"/>
    <n v="0"/>
    <n v="0"/>
    <n v="1"/>
    <n v="104308"/>
    <s v="Medium"/>
    <n v="5"/>
    <n v="2020"/>
    <s v="Medium"/>
    <n v="5"/>
  </r>
  <r>
    <n v="1039"/>
    <x v="2"/>
    <x v="2"/>
    <s v="Startup"/>
    <s v="Retail"/>
    <x v="2"/>
    <x v="2"/>
    <s v="Onsite/Hybrid"/>
    <x v="2"/>
    <s v="0-2 yrs"/>
    <n v="2"/>
    <s v="Bachelor"/>
    <n v="0"/>
    <n v="1"/>
    <n v="1"/>
    <n v="1"/>
    <n v="0"/>
    <n v="3"/>
    <n v="75804"/>
    <s v="Medium"/>
    <n v="12"/>
    <n v="2022"/>
    <s v="High"/>
    <n v="9"/>
  </r>
  <r>
    <n v="1040"/>
    <x v="4"/>
    <x v="0"/>
    <s v="MNC"/>
    <s v="Education"/>
    <x v="5"/>
    <x v="2"/>
    <s v="Onsite/Hybrid"/>
    <x v="2"/>
    <s v="0-2 yrs"/>
    <n v="1"/>
    <s v="Bachelor"/>
    <n v="1"/>
    <n v="1"/>
    <n v="0"/>
    <n v="1"/>
    <n v="1"/>
    <n v="4"/>
    <n v="94554"/>
    <s v="Medium"/>
    <n v="11"/>
    <n v="2020"/>
    <s v="Medium"/>
    <n v="3"/>
  </r>
  <r>
    <n v="1041"/>
    <x v="4"/>
    <x v="0"/>
    <s v="Medium"/>
    <s v="Healthcare"/>
    <x v="1"/>
    <x v="0"/>
    <s v="Remote"/>
    <x v="0"/>
    <s v="7+ yrs"/>
    <n v="7"/>
    <s v="Bachelor"/>
    <n v="1"/>
    <n v="0"/>
    <n v="0"/>
    <n v="0"/>
    <n v="0"/>
    <n v="1"/>
    <n v="95679"/>
    <s v="Medium"/>
    <n v="11"/>
    <n v="2020"/>
    <s v="Medium"/>
    <n v="5"/>
  </r>
  <r>
    <n v="1042"/>
    <x v="2"/>
    <x v="2"/>
    <s v="Medium"/>
    <s v="Finance"/>
    <x v="6"/>
    <x v="1"/>
    <s v="Onsite/Hybrid"/>
    <x v="1"/>
    <s v="3-6 yrs"/>
    <n v="5"/>
    <s v="PhD"/>
    <n v="1"/>
    <n v="0"/>
    <n v="0"/>
    <n v="1"/>
    <n v="1"/>
    <n v="3"/>
    <n v="102237"/>
    <s v="Medium"/>
    <n v="11"/>
    <n v="2021"/>
    <s v="Medium"/>
    <n v="5"/>
  </r>
  <r>
    <n v="1043"/>
    <x v="1"/>
    <x v="1"/>
    <s v="Enterprise"/>
    <s v="Technology"/>
    <x v="3"/>
    <x v="1"/>
    <s v="Onsite/Hybrid"/>
    <x v="0"/>
    <s v="7+ yrs"/>
    <n v="9"/>
    <s v="Master"/>
    <n v="0"/>
    <n v="0"/>
    <n v="1"/>
    <n v="0"/>
    <n v="0"/>
    <n v="1"/>
    <n v="155028"/>
    <s v="High"/>
    <n v="6"/>
    <n v="2026"/>
    <s v="Low"/>
    <n v="3"/>
  </r>
  <r>
    <n v="1044"/>
    <x v="0"/>
    <x v="0"/>
    <s v="MNC"/>
    <s v="Retail"/>
    <x v="5"/>
    <x v="0"/>
    <s v="Remote"/>
    <x v="2"/>
    <s v="0-2 yrs"/>
    <n v="0"/>
    <s v="Master"/>
    <n v="1"/>
    <n v="1"/>
    <n v="0"/>
    <n v="1"/>
    <n v="1"/>
    <n v="4"/>
    <n v="94687"/>
    <s v="Medium"/>
    <n v="10"/>
    <n v="2025"/>
    <s v="High"/>
    <n v="9"/>
  </r>
  <r>
    <n v="1045"/>
    <x v="3"/>
    <x v="0"/>
    <s v="MNC"/>
    <s v="Finance"/>
    <x v="3"/>
    <x v="0"/>
    <s v="Remote"/>
    <x v="2"/>
    <s v="0-2 yrs"/>
    <n v="2"/>
    <s v="Master"/>
    <n v="0"/>
    <n v="1"/>
    <n v="0"/>
    <n v="0"/>
    <n v="0"/>
    <n v="1"/>
    <n v="67852"/>
    <s v="Low"/>
    <n v="5"/>
    <n v="2021"/>
    <s v="Low"/>
    <n v="3"/>
  </r>
  <r>
    <n v="1046"/>
    <x v="4"/>
    <x v="0"/>
    <s v="MNC"/>
    <s v="Education"/>
    <x v="4"/>
    <x v="2"/>
    <s v="Onsite/Hybrid"/>
    <x v="0"/>
    <s v="7+ yrs"/>
    <n v="7"/>
    <s v="Master"/>
    <n v="0"/>
    <n v="0"/>
    <n v="1"/>
    <n v="1"/>
    <n v="1"/>
    <n v="3"/>
    <n v="160248"/>
    <s v="High"/>
    <n v="10"/>
    <n v="2020"/>
    <s v="High"/>
    <n v="8"/>
  </r>
  <r>
    <n v="1047"/>
    <x v="0"/>
    <x v="0"/>
    <s v="Startup"/>
    <s v="Education"/>
    <x v="1"/>
    <x v="2"/>
    <s v="Onsite/Hybrid"/>
    <x v="0"/>
    <s v="7+ yrs"/>
    <n v="12"/>
    <s v="Master"/>
    <n v="1"/>
    <n v="0"/>
    <n v="1"/>
    <n v="0"/>
    <n v="1"/>
    <n v="3"/>
    <n v="125645"/>
    <s v="High"/>
    <n v="5"/>
    <n v="2022"/>
    <s v="High"/>
    <n v="9"/>
  </r>
  <r>
    <n v="1048"/>
    <x v="2"/>
    <x v="2"/>
    <s v="MNC"/>
    <s v="E-commerce"/>
    <x v="3"/>
    <x v="0"/>
    <s v="Remote"/>
    <x v="2"/>
    <s v="0-2 yrs"/>
    <n v="0"/>
    <s v="Master"/>
    <n v="0"/>
    <n v="0"/>
    <n v="1"/>
    <n v="1"/>
    <n v="1"/>
    <n v="3"/>
    <n v="112696"/>
    <s v="Medium"/>
    <n v="12"/>
    <n v="2020"/>
    <s v="High"/>
    <n v="8"/>
  </r>
  <r>
    <n v="1049"/>
    <x v="3"/>
    <x v="0"/>
    <s v="Medium"/>
    <s v="Technology"/>
    <x v="5"/>
    <x v="0"/>
    <s v="Remote"/>
    <x v="1"/>
    <s v="3-6 yrs"/>
    <n v="3"/>
    <s v="PhD"/>
    <n v="0"/>
    <n v="1"/>
    <n v="1"/>
    <n v="1"/>
    <n v="1"/>
    <n v="4"/>
    <n v="112105"/>
    <s v="Medium"/>
    <n v="2"/>
    <n v="2026"/>
    <s v="High"/>
    <n v="2"/>
  </r>
  <r>
    <n v="1050"/>
    <x v="3"/>
    <x v="0"/>
    <s v="Enterprise"/>
    <s v="Technology"/>
    <x v="6"/>
    <x v="1"/>
    <s v="Onsite/Hybrid"/>
    <x v="2"/>
    <s v="0-2 yrs"/>
    <n v="0"/>
    <s v="Bachelor"/>
    <n v="0"/>
    <n v="0"/>
    <n v="1"/>
    <n v="0"/>
    <n v="1"/>
    <n v="2"/>
    <n v="76642"/>
    <s v="Medium"/>
    <n v="2"/>
    <n v="2024"/>
    <s v="Low"/>
    <n v="4"/>
  </r>
  <r>
    <n v="1051"/>
    <x v="0"/>
    <x v="0"/>
    <s v="MNC"/>
    <s v="Education"/>
    <x v="2"/>
    <x v="2"/>
    <s v="Onsite/Hybrid"/>
    <x v="0"/>
    <s v="7+ yrs"/>
    <n v="14"/>
    <s v="PhD"/>
    <n v="1"/>
    <n v="0"/>
    <n v="1"/>
    <n v="0"/>
    <n v="1"/>
    <n v="3"/>
    <n v="142717"/>
    <s v="High"/>
    <n v="3"/>
    <n v="2025"/>
    <s v="Low"/>
    <n v="2"/>
  </r>
  <r>
    <n v="1052"/>
    <x v="5"/>
    <x v="1"/>
    <s v="Startup"/>
    <s v="Finance"/>
    <x v="4"/>
    <x v="1"/>
    <s v="Onsite/Hybrid"/>
    <x v="1"/>
    <s v="3-6 yrs"/>
    <n v="5"/>
    <s v="PhD"/>
    <n v="0"/>
    <n v="0"/>
    <n v="1"/>
    <n v="0"/>
    <n v="0"/>
    <n v="1"/>
    <n v="131323"/>
    <s v="High"/>
    <n v="4"/>
    <n v="2023"/>
    <s v="High"/>
    <n v="7"/>
  </r>
  <r>
    <n v="1053"/>
    <x v="4"/>
    <x v="0"/>
    <s v="MNC"/>
    <s v="E-commerce"/>
    <x v="4"/>
    <x v="2"/>
    <s v="Onsite/Hybrid"/>
    <x v="2"/>
    <s v="0-2 yrs"/>
    <n v="1"/>
    <s v="Bachelor"/>
    <n v="0"/>
    <n v="0"/>
    <n v="0"/>
    <n v="0"/>
    <n v="1"/>
    <n v="1"/>
    <n v="76304"/>
    <s v="Medium"/>
    <n v="2"/>
    <n v="2022"/>
    <s v="High"/>
    <n v="8"/>
  </r>
  <r>
    <n v="1054"/>
    <x v="5"/>
    <x v="1"/>
    <s v="MNC"/>
    <s v="Healthcare"/>
    <x v="6"/>
    <x v="2"/>
    <s v="Onsite/Hybrid"/>
    <x v="1"/>
    <s v="3-6 yrs"/>
    <n v="5"/>
    <s v="Master"/>
    <n v="1"/>
    <n v="1"/>
    <n v="1"/>
    <n v="1"/>
    <n v="1"/>
    <n v="5"/>
    <n v="176320"/>
    <s v="High"/>
    <n v="2"/>
    <n v="2022"/>
    <s v="High"/>
    <n v="4"/>
  </r>
  <r>
    <n v="1055"/>
    <x v="1"/>
    <x v="1"/>
    <s v="Startup"/>
    <s v="Education"/>
    <x v="3"/>
    <x v="2"/>
    <s v="Onsite/Hybrid"/>
    <x v="2"/>
    <s v="0-2 yrs"/>
    <n v="0"/>
    <s v="PhD"/>
    <n v="1"/>
    <n v="1"/>
    <n v="0"/>
    <n v="1"/>
    <n v="1"/>
    <n v="4"/>
    <n v="111281"/>
    <s v="Medium"/>
    <n v="5"/>
    <n v="2025"/>
    <s v="High"/>
    <n v="7"/>
  </r>
  <r>
    <n v="1056"/>
    <x v="5"/>
    <x v="1"/>
    <s v="MNC"/>
    <s v="Healthcare"/>
    <x v="2"/>
    <x v="0"/>
    <s v="Remote"/>
    <x v="1"/>
    <s v="3-6 yrs"/>
    <n v="6"/>
    <s v="Bachelor"/>
    <n v="0"/>
    <n v="0"/>
    <n v="0"/>
    <n v="1"/>
    <n v="0"/>
    <n v="1"/>
    <n v="150761"/>
    <s v="High"/>
    <n v="3"/>
    <n v="2022"/>
    <s v="Medium"/>
    <n v="1"/>
  </r>
  <r>
    <n v="1057"/>
    <x v="1"/>
    <x v="1"/>
    <s v="Enterprise"/>
    <s v="Retail"/>
    <x v="6"/>
    <x v="2"/>
    <s v="Onsite/Hybrid"/>
    <x v="0"/>
    <s v="7+ yrs"/>
    <n v="9"/>
    <s v="PhD"/>
    <n v="1"/>
    <n v="1"/>
    <n v="1"/>
    <n v="1"/>
    <n v="0"/>
    <n v="4"/>
    <n v="173283"/>
    <s v="High"/>
    <n v="9"/>
    <n v="2022"/>
    <s v="High"/>
    <n v="4"/>
  </r>
  <r>
    <n v="1058"/>
    <x v="0"/>
    <x v="0"/>
    <s v="MNC"/>
    <s v="Finance"/>
    <x v="3"/>
    <x v="0"/>
    <s v="Remote"/>
    <x v="1"/>
    <s v="3-6 yrs"/>
    <n v="3"/>
    <s v="Master"/>
    <n v="1"/>
    <n v="1"/>
    <n v="1"/>
    <n v="1"/>
    <n v="0"/>
    <n v="4"/>
    <n v="127443"/>
    <s v="High"/>
    <n v="2"/>
    <n v="2026"/>
    <s v="High"/>
    <n v="3"/>
  </r>
  <r>
    <n v="1059"/>
    <x v="0"/>
    <x v="0"/>
    <s v="Medium"/>
    <s v="Education"/>
    <x v="6"/>
    <x v="1"/>
    <s v="Onsite/Hybrid"/>
    <x v="1"/>
    <s v="3-6 yrs"/>
    <n v="5"/>
    <s v="Master"/>
    <n v="1"/>
    <n v="1"/>
    <n v="1"/>
    <n v="0"/>
    <n v="0"/>
    <n v="3"/>
    <n v="89562"/>
    <s v="Medium"/>
    <n v="1"/>
    <n v="2023"/>
    <s v="Low"/>
    <n v="6"/>
  </r>
  <r>
    <n v="1060"/>
    <x v="1"/>
    <x v="1"/>
    <s v="MNC"/>
    <s v="Healthcare"/>
    <x v="1"/>
    <x v="2"/>
    <s v="Onsite/Hybrid"/>
    <x v="1"/>
    <s v="3-6 yrs"/>
    <n v="3"/>
    <s v="Master"/>
    <n v="1"/>
    <n v="1"/>
    <n v="0"/>
    <n v="0"/>
    <n v="1"/>
    <n v="3"/>
    <n v="140183"/>
    <s v="High"/>
    <n v="4"/>
    <n v="2026"/>
    <s v="High"/>
    <n v="8"/>
  </r>
  <r>
    <n v="1061"/>
    <x v="0"/>
    <x v="0"/>
    <s v="Medium"/>
    <s v="Finance"/>
    <x v="4"/>
    <x v="0"/>
    <s v="Remote"/>
    <x v="1"/>
    <s v="3-6 yrs"/>
    <n v="6"/>
    <s v="Bachelor"/>
    <n v="0"/>
    <n v="1"/>
    <n v="0"/>
    <n v="0"/>
    <n v="1"/>
    <n v="2"/>
    <n v="85855"/>
    <s v="Medium"/>
    <n v="8"/>
    <n v="2026"/>
    <s v="High"/>
    <n v="9"/>
  </r>
  <r>
    <n v="1062"/>
    <x v="0"/>
    <x v="0"/>
    <s v="Enterprise"/>
    <s v="E-commerce"/>
    <x v="3"/>
    <x v="2"/>
    <s v="Onsite/Hybrid"/>
    <x v="1"/>
    <s v="3-6 yrs"/>
    <n v="3"/>
    <s v="PhD"/>
    <n v="0"/>
    <n v="1"/>
    <n v="0"/>
    <n v="1"/>
    <n v="0"/>
    <n v="2"/>
    <n v="85578"/>
    <s v="Medium"/>
    <n v="3"/>
    <n v="2021"/>
    <s v="High"/>
    <n v="7"/>
  </r>
  <r>
    <n v="1063"/>
    <x v="3"/>
    <x v="0"/>
    <s v="Enterprise"/>
    <s v="Technology"/>
    <x v="6"/>
    <x v="0"/>
    <s v="Remote"/>
    <x v="1"/>
    <s v="3-6 yrs"/>
    <n v="4"/>
    <s v="Master"/>
    <n v="0"/>
    <n v="0"/>
    <n v="1"/>
    <n v="0"/>
    <n v="0"/>
    <n v="1"/>
    <n v="93732"/>
    <s v="Medium"/>
    <n v="10"/>
    <n v="2024"/>
    <s v="Medium"/>
    <n v="4"/>
  </r>
  <r>
    <n v="1064"/>
    <x v="1"/>
    <x v="1"/>
    <s v="Enterprise"/>
    <s v="Technology"/>
    <x v="2"/>
    <x v="0"/>
    <s v="Remote"/>
    <x v="0"/>
    <s v="7+ yrs"/>
    <n v="7"/>
    <s v="Bachelor"/>
    <n v="1"/>
    <n v="1"/>
    <n v="0"/>
    <n v="0"/>
    <n v="0"/>
    <n v="2"/>
    <n v="135197"/>
    <s v="High"/>
    <n v="7"/>
    <n v="2022"/>
    <s v="Low"/>
    <n v="1"/>
  </r>
  <r>
    <n v="1065"/>
    <x v="5"/>
    <x v="1"/>
    <s v="Enterprise"/>
    <s v="Finance"/>
    <x v="5"/>
    <x v="2"/>
    <s v="Onsite/Hybrid"/>
    <x v="2"/>
    <s v="0-2 yrs"/>
    <n v="2"/>
    <s v="Master"/>
    <n v="1"/>
    <n v="1"/>
    <n v="0"/>
    <n v="1"/>
    <n v="1"/>
    <n v="4"/>
    <n v="119963"/>
    <s v="Medium"/>
    <n v="11"/>
    <n v="2025"/>
    <s v="Medium"/>
    <n v="6"/>
  </r>
  <r>
    <n v="1066"/>
    <x v="0"/>
    <x v="0"/>
    <s v="Medium"/>
    <s v="Technology"/>
    <x v="5"/>
    <x v="0"/>
    <s v="Remote"/>
    <x v="2"/>
    <s v="0-2 yrs"/>
    <n v="0"/>
    <s v="Master"/>
    <n v="0"/>
    <n v="0"/>
    <n v="1"/>
    <n v="0"/>
    <n v="0"/>
    <n v="1"/>
    <n v="62382"/>
    <s v="Low"/>
    <n v="8"/>
    <n v="2020"/>
    <s v="Low"/>
    <n v="6"/>
  </r>
  <r>
    <n v="1067"/>
    <x v="1"/>
    <x v="1"/>
    <s v="Startup"/>
    <s v="E-commerce"/>
    <x v="4"/>
    <x v="0"/>
    <s v="Remote"/>
    <x v="1"/>
    <s v="3-6 yrs"/>
    <n v="5"/>
    <s v="PhD"/>
    <n v="1"/>
    <n v="1"/>
    <n v="1"/>
    <n v="0"/>
    <n v="0"/>
    <n v="3"/>
    <n v="125004"/>
    <s v="High"/>
    <n v="2"/>
    <n v="2020"/>
    <s v="High"/>
    <n v="8"/>
  </r>
  <r>
    <n v="1068"/>
    <x v="3"/>
    <x v="0"/>
    <s v="MNC"/>
    <s v="Education"/>
    <x v="0"/>
    <x v="1"/>
    <s v="Onsite/Hybrid"/>
    <x v="0"/>
    <s v="7+ yrs"/>
    <n v="10"/>
    <s v="Bachelor"/>
    <n v="1"/>
    <n v="1"/>
    <n v="0"/>
    <n v="0"/>
    <n v="0"/>
    <n v="2"/>
    <n v="115869"/>
    <s v="Medium"/>
    <n v="2"/>
    <n v="2022"/>
    <s v="High"/>
    <n v="7"/>
  </r>
  <r>
    <n v="1069"/>
    <x v="3"/>
    <x v="0"/>
    <s v="MNC"/>
    <s v="E-commerce"/>
    <x v="2"/>
    <x v="2"/>
    <s v="Onsite/Hybrid"/>
    <x v="1"/>
    <s v="3-6 yrs"/>
    <n v="3"/>
    <s v="Master"/>
    <n v="1"/>
    <n v="0"/>
    <n v="1"/>
    <n v="1"/>
    <n v="1"/>
    <n v="4"/>
    <n v="132824"/>
    <s v="High"/>
    <n v="7"/>
    <n v="2025"/>
    <s v="High"/>
    <n v="3"/>
  </r>
  <r>
    <n v="1070"/>
    <x v="2"/>
    <x v="2"/>
    <s v="Enterprise"/>
    <s v="Technology"/>
    <x v="3"/>
    <x v="0"/>
    <s v="Remote"/>
    <x v="0"/>
    <s v="7+ yrs"/>
    <n v="15"/>
    <s v="Master"/>
    <n v="0"/>
    <n v="0"/>
    <n v="0"/>
    <n v="1"/>
    <n v="1"/>
    <n v="2"/>
    <n v="123330"/>
    <s v="High"/>
    <n v="2"/>
    <n v="2022"/>
    <s v="Low"/>
    <n v="5"/>
  </r>
  <r>
    <n v="1071"/>
    <x v="5"/>
    <x v="1"/>
    <s v="Enterprise"/>
    <s v="Finance"/>
    <x v="0"/>
    <x v="2"/>
    <s v="Onsite/Hybrid"/>
    <x v="2"/>
    <s v="0-2 yrs"/>
    <n v="1"/>
    <s v="Bachelor"/>
    <n v="1"/>
    <n v="0"/>
    <n v="0"/>
    <n v="0"/>
    <n v="0"/>
    <n v="1"/>
    <n v="92789"/>
    <s v="Medium"/>
    <n v="8"/>
    <n v="2024"/>
    <s v="High"/>
    <n v="8"/>
  </r>
  <r>
    <n v="1072"/>
    <x v="4"/>
    <x v="0"/>
    <s v="Enterprise"/>
    <s v="Technology"/>
    <x v="1"/>
    <x v="1"/>
    <s v="Onsite/Hybrid"/>
    <x v="0"/>
    <s v="7+ yrs"/>
    <n v="12"/>
    <s v="Bachelor"/>
    <n v="1"/>
    <n v="0"/>
    <n v="0"/>
    <n v="0"/>
    <n v="0"/>
    <n v="1"/>
    <n v="96865"/>
    <s v="Medium"/>
    <n v="2"/>
    <n v="2020"/>
    <s v="Medium"/>
    <n v="3"/>
  </r>
  <r>
    <n v="1073"/>
    <x v="0"/>
    <x v="0"/>
    <s v="Medium"/>
    <s v="Finance"/>
    <x v="2"/>
    <x v="2"/>
    <s v="Onsite/Hybrid"/>
    <x v="2"/>
    <s v="0-2 yrs"/>
    <n v="2"/>
    <s v="Bachelor"/>
    <n v="0"/>
    <n v="1"/>
    <n v="1"/>
    <n v="0"/>
    <n v="1"/>
    <n v="3"/>
    <n v="78046"/>
    <s v="Medium"/>
    <n v="12"/>
    <n v="2022"/>
    <s v="Medium"/>
    <n v="5"/>
  </r>
  <r>
    <n v="1074"/>
    <x v="2"/>
    <x v="2"/>
    <s v="MNC"/>
    <s v="Retail"/>
    <x v="0"/>
    <x v="2"/>
    <s v="Onsite/Hybrid"/>
    <x v="1"/>
    <s v="3-6 yrs"/>
    <n v="4"/>
    <s v="Bachelor"/>
    <n v="0"/>
    <n v="0"/>
    <n v="1"/>
    <n v="1"/>
    <n v="1"/>
    <n v="3"/>
    <n v="137744"/>
    <s v="High"/>
    <n v="6"/>
    <n v="2021"/>
    <s v="High"/>
    <n v="6"/>
  </r>
  <r>
    <n v="1075"/>
    <x v="0"/>
    <x v="0"/>
    <s v="Enterprise"/>
    <s v="Healthcare"/>
    <x v="1"/>
    <x v="1"/>
    <s v="Onsite/Hybrid"/>
    <x v="1"/>
    <s v="3-6 yrs"/>
    <n v="5"/>
    <s v="PhD"/>
    <n v="0"/>
    <n v="1"/>
    <n v="1"/>
    <n v="0"/>
    <n v="1"/>
    <n v="3"/>
    <n v="103031"/>
    <s v="Medium"/>
    <n v="10"/>
    <n v="2026"/>
    <s v="High"/>
    <n v="8"/>
  </r>
  <r>
    <n v="1076"/>
    <x v="1"/>
    <x v="1"/>
    <s v="Medium"/>
    <s v="Technology"/>
    <x v="4"/>
    <x v="1"/>
    <s v="Onsite/Hybrid"/>
    <x v="1"/>
    <s v="3-6 yrs"/>
    <n v="3"/>
    <s v="Bachelor"/>
    <n v="1"/>
    <n v="0"/>
    <n v="1"/>
    <n v="0"/>
    <n v="1"/>
    <n v="3"/>
    <n v="137069"/>
    <s v="High"/>
    <n v="7"/>
    <n v="2020"/>
    <s v="Low"/>
    <n v="3"/>
  </r>
  <r>
    <n v="1077"/>
    <x v="2"/>
    <x v="2"/>
    <s v="MNC"/>
    <s v="Technology"/>
    <x v="3"/>
    <x v="2"/>
    <s v="Onsite/Hybrid"/>
    <x v="1"/>
    <s v="3-6 yrs"/>
    <n v="3"/>
    <s v="PhD"/>
    <n v="0"/>
    <n v="0"/>
    <n v="0"/>
    <n v="0"/>
    <n v="1"/>
    <n v="1"/>
    <n v="105104"/>
    <s v="Medium"/>
    <n v="4"/>
    <n v="2026"/>
    <s v="Medium"/>
    <n v="4"/>
  </r>
  <r>
    <n v="1078"/>
    <x v="4"/>
    <x v="0"/>
    <s v="MNC"/>
    <s v="Retail"/>
    <x v="6"/>
    <x v="1"/>
    <s v="Onsite/Hybrid"/>
    <x v="1"/>
    <s v="3-6 yrs"/>
    <n v="6"/>
    <s v="Master"/>
    <n v="0"/>
    <n v="0"/>
    <n v="0"/>
    <n v="1"/>
    <n v="0"/>
    <n v="1"/>
    <n v="105343"/>
    <s v="Medium"/>
    <n v="7"/>
    <n v="2026"/>
    <s v="Medium"/>
    <n v="1"/>
  </r>
  <r>
    <n v="1079"/>
    <x v="5"/>
    <x v="1"/>
    <s v="Medium"/>
    <s v="Education"/>
    <x v="6"/>
    <x v="1"/>
    <s v="Onsite/Hybrid"/>
    <x v="2"/>
    <s v="0-2 yrs"/>
    <n v="2"/>
    <s v="PhD"/>
    <n v="1"/>
    <n v="1"/>
    <n v="0"/>
    <n v="0"/>
    <n v="0"/>
    <n v="2"/>
    <n v="86438"/>
    <s v="Medium"/>
    <n v="9"/>
    <n v="2023"/>
    <s v="Medium"/>
    <n v="3"/>
  </r>
  <r>
    <n v="1080"/>
    <x v="2"/>
    <x v="2"/>
    <s v="Enterprise"/>
    <s v="Education"/>
    <x v="6"/>
    <x v="2"/>
    <s v="Onsite/Hybrid"/>
    <x v="0"/>
    <s v="7+ yrs"/>
    <n v="15"/>
    <s v="Master"/>
    <n v="1"/>
    <n v="0"/>
    <n v="0"/>
    <n v="1"/>
    <n v="1"/>
    <n v="3"/>
    <n v="127588"/>
    <s v="High"/>
    <n v="8"/>
    <n v="2020"/>
    <s v="Medium"/>
    <n v="4"/>
  </r>
  <r>
    <n v="1081"/>
    <x v="5"/>
    <x v="1"/>
    <s v="Medium"/>
    <s v="Technology"/>
    <x v="0"/>
    <x v="2"/>
    <s v="Onsite/Hybrid"/>
    <x v="2"/>
    <s v="0-2 yrs"/>
    <n v="0"/>
    <s v="Master"/>
    <n v="0"/>
    <n v="1"/>
    <n v="1"/>
    <n v="1"/>
    <n v="0"/>
    <n v="3"/>
    <n v="119381"/>
    <s v="Medium"/>
    <n v="1"/>
    <n v="2025"/>
    <s v="High"/>
    <n v="5"/>
  </r>
  <r>
    <n v="1082"/>
    <x v="1"/>
    <x v="1"/>
    <s v="Medium"/>
    <s v="E-commerce"/>
    <x v="5"/>
    <x v="1"/>
    <s v="Onsite/Hybrid"/>
    <x v="0"/>
    <s v="7+ yrs"/>
    <n v="7"/>
    <s v="Bachelor"/>
    <n v="0"/>
    <n v="1"/>
    <n v="1"/>
    <n v="1"/>
    <n v="0"/>
    <n v="3"/>
    <n v="166361"/>
    <s v="High"/>
    <n v="2"/>
    <n v="2026"/>
    <s v="High"/>
    <n v="4"/>
  </r>
  <r>
    <n v="1083"/>
    <x v="2"/>
    <x v="2"/>
    <s v="MNC"/>
    <s v="E-commerce"/>
    <x v="3"/>
    <x v="0"/>
    <s v="Remote"/>
    <x v="2"/>
    <s v="0-2 yrs"/>
    <n v="2"/>
    <s v="Bachelor"/>
    <n v="1"/>
    <n v="1"/>
    <n v="0"/>
    <n v="0"/>
    <n v="0"/>
    <n v="2"/>
    <n v="70497"/>
    <s v="Medium"/>
    <n v="10"/>
    <n v="2026"/>
    <s v="Low"/>
    <n v="2"/>
  </r>
  <r>
    <n v="1084"/>
    <x v="4"/>
    <x v="0"/>
    <s v="MNC"/>
    <s v="Education"/>
    <x v="6"/>
    <x v="0"/>
    <s v="Remote"/>
    <x v="0"/>
    <s v="7+ yrs"/>
    <n v="11"/>
    <s v="Master"/>
    <n v="0"/>
    <n v="0"/>
    <n v="1"/>
    <n v="1"/>
    <n v="0"/>
    <n v="2"/>
    <n v="149544"/>
    <s v="High"/>
    <n v="7"/>
    <n v="2024"/>
    <s v="High"/>
    <n v="1"/>
  </r>
  <r>
    <n v="1085"/>
    <x v="0"/>
    <x v="0"/>
    <s v="Startup"/>
    <s v="Retail"/>
    <x v="3"/>
    <x v="2"/>
    <s v="Onsite/Hybrid"/>
    <x v="2"/>
    <s v="0-2 yrs"/>
    <n v="1"/>
    <s v="PhD"/>
    <n v="1"/>
    <n v="1"/>
    <n v="1"/>
    <n v="0"/>
    <n v="1"/>
    <n v="4"/>
    <n v="79789"/>
    <s v="Medium"/>
    <n v="5"/>
    <n v="2020"/>
    <s v="Medium"/>
    <n v="3"/>
  </r>
  <r>
    <n v="1086"/>
    <x v="5"/>
    <x v="1"/>
    <s v="MNC"/>
    <s v="Retail"/>
    <x v="2"/>
    <x v="2"/>
    <s v="Onsite/Hybrid"/>
    <x v="2"/>
    <s v="0-2 yrs"/>
    <n v="2"/>
    <s v="Bachelor"/>
    <n v="0"/>
    <n v="0"/>
    <n v="0"/>
    <n v="0"/>
    <n v="1"/>
    <n v="1"/>
    <n v="116701"/>
    <s v="Medium"/>
    <n v="1"/>
    <n v="2022"/>
    <s v="Low"/>
    <n v="6"/>
  </r>
  <r>
    <n v="1087"/>
    <x v="3"/>
    <x v="0"/>
    <s v="Startup"/>
    <s v="Finance"/>
    <x v="5"/>
    <x v="2"/>
    <s v="Onsite/Hybrid"/>
    <x v="0"/>
    <s v="7+ yrs"/>
    <n v="15"/>
    <s v="Master"/>
    <n v="0"/>
    <n v="0"/>
    <n v="1"/>
    <n v="0"/>
    <n v="0"/>
    <n v="1"/>
    <n v="116724"/>
    <s v="Medium"/>
    <n v="3"/>
    <n v="2020"/>
    <s v="High"/>
    <n v="8"/>
  </r>
  <r>
    <n v="1088"/>
    <x v="0"/>
    <x v="0"/>
    <s v="MNC"/>
    <s v="Retail"/>
    <x v="5"/>
    <x v="1"/>
    <s v="Onsite/Hybrid"/>
    <x v="0"/>
    <s v="7+ yrs"/>
    <n v="9"/>
    <s v="PhD"/>
    <n v="0"/>
    <n v="0"/>
    <n v="1"/>
    <n v="0"/>
    <n v="1"/>
    <n v="2"/>
    <n v="143084"/>
    <s v="High"/>
    <n v="10"/>
    <n v="2023"/>
    <s v="High"/>
    <n v="7"/>
  </r>
  <r>
    <n v="1089"/>
    <x v="0"/>
    <x v="0"/>
    <s v="Startup"/>
    <s v="E-commerce"/>
    <x v="5"/>
    <x v="2"/>
    <s v="Onsite/Hybrid"/>
    <x v="0"/>
    <s v="7+ yrs"/>
    <n v="15"/>
    <s v="PhD"/>
    <n v="1"/>
    <n v="1"/>
    <n v="1"/>
    <n v="1"/>
    <n v="0"/>
    <n v="4"/>
    <n v="126317"/>
    <s v="High"/>
    <n v="8"/>
    <n v="2021"/>
    <s v="High"/>
    <n v="4"/>
  </r>
  <r>
    <n v="1090"/>
    <x v="1"/>
    <x v="1"/>
    <s v="Enterprise"/>
    <s v="Technology"/>
    <x v="6"/>
    <x v="1"/>
    <s v="Onsite/Hybrid"/>
    <x v="0"/>
    <s v="7+ yrs"/>
    <n v="8"/>
    <s v="Master"/>
    <n v="1"/>
    <n v="0"/>
    <n v="0"/>
    <n v="1"/>
    <n v="1"/>
    <n v="3"/>
    <n v="166954"/>
    <s v="High"/>
    <n v="2"/>
    <n v="2026"/>
    <s v="Low"/>
    <n v="5"/>
  </r>
  <r>
    <n v="1091"/>
    <x v="2"/>
    <x v="2"/>
    <s v="MNC"/>
    <s v="Finance"/>
    <x v="4"/>
    <x v="0"/>
    <s v="Remote"/>
    <x v="0"/>
    <s v="7+ yrs"/>
    <n v="9"/>
    <s v="Bachelor"/>
    <n v="0"/>
    <n v="1"/>
    <n v="1"/>
    <n v="1"/>
    <n v="1"/>
    <n v="4"/>
    <n v="160311"/>
    <s v="High"/>
    <n v="4"/>
    <n v="2020"/>
    <s v="High"/>
    <n v="4"/>
  </r>
  <r>
    <n v="1092"/>
    <x v="1"/>
    <x v="1"/>
    <s v="Startup"/>
    <s v="Technology"/>
    <x v="5"/>
    <x v="1"/>
    <s v="Onsite/Hybrid"/>
    <x v="2"/>
    <s v="0-2 yrs"/>
    <n v="0"/>
    <s v="PhD"/>
    <n v="0"/>
    <n v="0"/>
    <n v="1"/>
    <n v="1"/>
    <n v="1"/>
    <n v="3"/>
    <n v="130154"/>
    <s v="High"/>
    <n v="1"/>
    <n v="2023"/>
    <s v="High"/>
    <n v="8"/>
  </r>
  <r>
    <n v="1093"/>
    <x v="2"/>
    <x v="2"/>
    <s v="Enterprise"/>
    <s v="Finance"/>
    <x v="6"/>
    <x v="0"/>
    <s v="Remote"/>
    <x v="1"/>
    <s v="3-6 yrs"/>
    <n v="3"/>
    <s v="PhD"/>
    <n v="1"/>
    <n v="0"/>
    <n v="0"/>
    <n v="0"/>
    <n v="1"/>
    <n v="2"/>
    <n v="85362"/>
    <s v="Medium"/>
    <n v="7"/>
    <n v="2022"/>
    <s v="Medium"/>
    <n v="2"/>
  </r>
  <r>
    <n v="1094"/>
    <x v="0"/>
    <x v="0"/>
    <s v="Startup"/>
    <s v="Education"/>
    <x v="1"/>
    <x v="1"/>
    <s v="Onsite/Hybrid"/>
    <x v="1"/>
    <s v="3-6 yrs"/>
    <n v="5"/>
    <s v="PhD"/>
    <n v="1"/>
    <n v="1"/>
    <n v="0"/>
    <n v="1"/>
    <n v="0"/>
    <n v="3"/>
    <n v="90264"/>
    <s v="Medium"/>
    <n v="12"/>
    <n v="2021"/>
    <s v="Low"/>
    <n v="1"/>
  </r>
  <r>
    <n v="1095"/>
    <x v="1"/>
    <x v="1"/>
    <s v="MNC"/>
    <s v="Healthcare"/>
    <x v="3"/>
    <x v="1"/>
    <s v="Onsite/Hybrid"/>
    <x v="0"/>
    <s v="7+ yrs"/>
    <n v="8"/>
    <s v="PhD"/>
    <n v="1"/>
    <n v="1"/>
    <n v="1"/>
    <n v="1"/>
    <n v="1"/>
    <n v="5"/>
    <n v="195527"/>
    <s v="High"/>
    <n v="12"/>
    <n v="2022"/>
    <s v="High"/>
    <n v="6"/>
  </r>
  <r>
    <n v="1096"/>
    <x v="5"/>
    <x v="1"/>
    <s v="Enterprise"/>
    <s v="Finance"/>
    <x v="3"/>
    <x v="2"/>
    <s v="Onsite/Hybrid"/>
    <x v="1"/>
    <s v="3-6 yrs"/>
    <n v="5"/>
    <s v="Bachelor"/>
    <n v="0"/>
    <n v="1"/>
    <n v="0"/>
    <n v="0"/>
    <n v="1"/>
    <n v="2"/>
    <n v="125891"/>
    <s v="High"/>
    <n v="3"/>
    <n v="2022"/>
    <s v="Low"/>
    <n v="1"/>
  </r>
  <r>
    <n v="1097"/>
    <x v="5"/>
    <x v="1"/>
    <s v="MNC"/>
    <s v="Retail"/>
    <x v="5"/>
    <x v="2"/>
    <s v="Onsite/Hybrid"/>
    <x v="0"/>
    <s v="7+ yrs"/>
    <n v="10"/>
    <s v="Master"/>
    <n v="0"/>
    <n v="1"/>
    <n v="1"/>
    <n v="1"/>
    <n v="0"/>
    <n v="3"/>
    <n v="185386"/>
    <s v="High"/>
    <n v="3"/>
    <n v="2026"/>
    <s v="High"/>
    <n v="6"/>
  </r>
  <r>
    <n v="1098"/>
    <x v="4"/>
    <x v="0"/>
    <s v="Startup"/>
    <s v="Education"/>
    <x v="4"/>
    <x v="0"/>
    <s v="Remote"/>
    <x v="2"/>
    <s v="0-2 yrs"/>
    <n v="2"/>
    <s v="Master"/>
    <n v="1"/>
    <n v="1"/>
    <n v="1"/>
    <n v="1"/>
    <n v="1"/>
    <n v="5"/>
    <n v="87779"/>
    <s v="Medium"/>
    <n v="12"/>
    <n v="2023"/>
    <s v="High"/>
    <n v="5"/>
  </r>
  <r>
    <n v="1099"/>
    <x v="3"/>
    <x v="0"/>
    <s v="Medium"/>
    <s v="Education"/>
    <x v="3"/>
    <x v="0"/>
    <s v="Remote"/>
    <x v="1"/>
    <s v="3-6 yrs"/>
    <n v="6"/>
    <s v="Master"/>
    <n v="0"/>
    <n v="0"/>
    <n v="1"/>
    <n v="1"/>
    <n v="1"/>
    <n v="3"/>
    <n v="112612"/>
    <s v="Medium"/>
    <n v="1"/>
    <n v="2024"/>
    <s v="High"/>
    <n v="3"/>
  </r>
  <r>
    <n v="1100"/>
    <x v="5"/>
    <x v="1"/>
    <s v="Startup"/>
    <s v="Technology"/>
    <x v="1"/>
    <x v="2"/>
    <s v="Onsite/Hybrid"/>
    <x v="0"/>
    <s v="7+ yrs"/>
    <n v="14"/>
    <s v="PhD"/>
    <n v="0"/>
    <n v="0"/>
    <n v="1"/>
    <n v="1"/>
    <n v="0"/>
    <n v="2"/>
    <n v="166046"/>
    <s v="High"/>
    <n v="4"/>
    <n v="2026"/>
    <s v="High"/>
    <n v="6"/>
  </r>
  <r>
    <n v="1101"/>
    <x v="1"/>
    <x v="1"/>
    <s v="Enterprise"/>
    <s v="Technology"/>
    <x v="0"/>
    <x v="0"/>
    <s v="Remote"/>
    <x v="2"/>
    <s v="0-2 yrs"/>
    <n v="1"/>
    <s v="PhD"/>
    <n v="1"/>
    <n v="1"/>
    <n v="0"/>
    <n v="1"/>
    <n v="0"/>
    <n v="3"/>
    <n v="107310"/>
    <s v="Medium"/>
    <n v="5"/>
    <n v="2021"/>
    <s v="Low"/>
    <n v="4"/>
  </r>
  <r>
    <n v="1102"/>
    <x v="2"/>
    <x v="2"/>
    <s v="Enterprise"/>
    <s v="Education"/>
    <x v="4"/>
    <x v="2"/>
    <s v="Onsite/Hybrid"/>
    <x v="2"/>
    <s v="0-2 yrs"/>
    <n v="2"/>
    <s v="Master"/>
    <n v="1"/>
    <n v="1"/>
    <n v="1"/>
    <n v="1"/>
    <n v="1"/>
    <n v="5"/>
    <n v="85400"/>
    <s v="Medium"/>
    <n v="8"/>
    <n v="2022"/>
    <s v="High"/>
    <n v="9"/>
  </r>
  <r>
    <n v="1103"/>
    <x v="3"/>
    <x v="0"/>
    <s v="Enterprise"/>
    <s v="Retail"/>
    <x v="6"/>
    <x v="0"/>
    <s v="Remote"/>
    <x v="0"/>
    <s v="7+ yrs"/>
    <n v="9"/>
    <s v="PhD"/>
    <n v="1"/>
    <n v="0"/>
    <n v="1"/>
    <n v="0"/>
    <n v="1"/>
    <n v="3"/>
    <n v="128822"/>
    <s v="High"/>
    <n v="8"/>
    <n v="2020"/>
    <s v="Low"/>
    <n v="6"/>
  </r>
  <r>
    <n v="1104"/>
    <x v="2"/>
    <x v="2"/>
    <s v="MNC"/>
    <s v="Retail"/>
    <x v="2"/>
    <x v="0"/>
    <s v="Remote"/>
    <x v="2"/>
    <s v="0-2 yrs"/>
    <n v="1"/>
    <s v="Master"/>
    <n v="1"/>
    <n v="1"/>
    <n v="0"/>
    <n v="0"/>
    <n v="0"/>
    <n v="2"/>
    <n v="74840"/>
    <s v="Medium"/>
    <n v="9"/>
    <n v="2020"/>
    <s v="Medium"/>
    <n v="2"/>
  </r>
  <r>
    <n v="1105"/>
    <x v="4"/>
    <x v="0"/>
    <s v="MNC"/>
    <s v="Healthcare"/>
    <x v="2"/>
    <x v="1"/>
    <s v="Onsite/Hybrid"/>
    <x v="2"/>
    <s v="0-2 yrs"/>
    <n v="0"/>
    <s v="PhD"/>
    <n v="0"/>
    <n v="0"/>
    <n v="1"/>
    <n v="0"/>
    <n v="0"/>
    <n v="1"/>
    <n v="89021"/>
    <s v="Medium"/>
    <n v="8"/>
    <n v="2022"/>
    <s v="Low"/>
    <n v="1"/>
  </r>
  <r>
    <n v="1106"/>
    <x v="2"/>
    <x v="2"/>
    <s v="Enterprise"/>
    <s v="Finance"/>
    <x v="3"/>
    <x v="2"/>
    <s v="Onsite/Hybrid"/>
    <x v="2"/>
    <s v="0-2 yrs"/>
    <n v="0"/>
    <s v="Master"/>
    <n v="1"/>
    <n v="1"/>
    <n v="0"/>
    <n v="0"/>
    <n v="0"/>
    <n v="2"/>
    <n v="52411"/>
    <s v="Low"/>
    <n v="8"/>
    <n v="2025"/>
    <s v="Medium"/>
    <n v="5"/>
  </r>
  <r>
    <n v="1107"/>
    <x v="5"/>
    <x v="1"/>
    <s v="MNC"/>
    <s v="Technology"/>
    <x v="2"/>
    <x v="1"/>
    <s v="Onsite/Hybrid"/>
    <x v="1"/>
    <s v="3-6 yrs"/>
    <n v="5"/>
    <s v="Bachelor"/>
    <n v="0"/>
    <n v="1"/>
    <n v="0"/>
    <n v="1"/>
    <n v="1"/>
    <n v="3"/>
    <n v="155648"/>
    <s v="High"/>
    <n v="12"/>
    <n v="2021"/>
    <s v="High"/>
    <n v="9"/>
  </r>
  <r>
    <n v="1108"/>
    <x v="3"/>
    <x v="0"/>
    <s v="Startup"/>
    <s v="E-commerce"/>
    <x v="5"/>
    <x v="1"/>
    <s v="Onsite/Hybrid"/>
    <x v="1"/>
    <s v="3-6 yrs"/>
    <n v="3"/>
    <s v="PhD"/>
    <n v="1"/>
    <n v="0"/>
    <n v="1"/>
    <n v="0"/>
    <n v="0"/>
    <n v="2"/>
    <n v="92020"/>
    <s v="Medium"/>
    <n v="1"/>
    <n v="2026"/>
    <s v="Medium"/>
    <n v="4"/>
  </r>
  <r>
    <n v="1109"/>
    <x v="5"/>
    <x v="1"/>
    <s v="Medium"/>
    <s v="E-commerce"/>
    <x v="2"/>
    <x v="0"/>
    <s v="Remote"/>
    <x v="0"/>
    <s v="7+ yrs"/>
    <n v="13"/>
    <s v="PhD"/>
    <n v="0"/>
    <n v="0"/>
    <n v="1"/>
    <n v="0"/>
    <n v="1"/>
    <n v="2"/>
    <n v="167393"/>
    <s v="High"/>
    <n v="4"/>
    <n v="2022"/>
    <s v="Medium"/>
    <n v="3"/>
  </r>
  <r>
    <n v="1110"/>
    <x v="1"/>
    <x v="1"/>
    <s v="Medium"/>
    <s v="E-commerce"/>
    <x v="2"/>
    <x v="0"/>
    <s v="Remote"/>
    <x v="1"/>
    <s v="3-6 yrs"/>
    <n v="5"/>
    <s v="Bachelor"/>
    <n v="0"/>
    <n v="0"/>
    <n v="1"/>
    <n v="0"/>
    <n v="1"/>
    <n v="2"/>
    <n v="137379"/>
    <s v="High"/>
    <n v="3"/>
    <n v="2020"/>
    <s v="High"/>
    <n v="9"/>
  </r>
  <r>
    <n v="1111"/>
    <x v="1"/>
    <x v="1"/>
    <s v="Medium"/>
    <s v="Education"/>
    <x v="0"/>
    <x v="0"/>
    <s v="Remote"/>
    <x v="2"/>
    <s v="0-2 yrs"/>
    <n v="1"/>
    <s v="PhD"/>
    <n v="1"/>
    <n v="0"/>
    <n v="1"/>
    <n v="0"/>
    <n v="1"/>
    <n v="3"/>
    <n v="117199"/>
    <s v="Medium"/>
    <n v="10"/>
    <n v="2025"/>
    <s v="Low"/>
    <n v="6"/>
  </r>
  <r>
    <n v="1112"/>
    <x v="4"/>
    <x v="0"/>
    <s v="Startup"/>
    <s v="Healthcare"/>
    <x v="4"/>
    <x v="2"/>
    <s v="Onsite/Hybrid"/>
    <x v="0"/>
    <s v="7+ yrs"/>
    <n v="11"/>
    <s v="PhD"/>
    <n v="0"/>
    <n v="1"/>
    <n v="1"/>
    <n v="1"/>
    <n v="0"/>
    <n v="3"/>
    <n v="130020"/>
    <s v="High"/>
    <n v="4"/>
    <n v="2025"/>
    <s v="High"/>
    <n v="3"/>
  </r>
  <r>
    <n v="1113"/>
    <x v="5"/>
    <x v="1"/>
    <s v="Enterprise"/>
    <s v="Technology"/>
    <x v="0"/>
    <x v="2"/>
    <s v="Onsite/Hybrid"/>
    <x v="2"/>
    <s v="0-2 yrs"/>
    <n v="0"/>
    <s v="Bachelor"/>
    <n v="1"/>
    <n v="0"/>
    <n v="0"/>
    <n v="1"/>
    <n v="1"/>
    <n v="3"/>
    <n v="114800"/>
    <s v="Medium"/>
    <n v="2"/>
    <n v="2021"/>
    <s v="Medium"/>
    <n v="2"/>
  </r>
  <r>
    <n v="1114"/>
    <x v="4"/>
    <x v="0"/>
    <s v="MNC"/>
    <s v="Retail"/>
    <x v="5"/>
    <x v="0"/>
    <s v="Remote"/>
    <x v="2"/>
    <s v="0-2 yrs"/>
    <n v="2"/>
    <s v="Master"/>
    <n v="1"/>
    <n v="1"/>
    <n v="0"/>
    <n v="1"/>
    <n v="0"/>
    <n v="3"/>
    <n v="88949"/>
    <s v="Medium"/>
    <n v="10"/>
    <n v="2023"/>
    <s v="Low"/>
    <n v="3"/>
  </r>
  <r>
    <n v="1115"/>
    <x v="5"/>
    <x v="1"/>
    <s v="Medium"/>
    <s v="Technology"/>
    <x v="5"/>
    <x v="1"/>
    <s v="Onsite/Hybrid"/>
    <x v="2"/>
    <s v="0-2 yrs"/>
    <n v="2"/>
    <s v="PhD"/>
    <n v="1"/>
    <n v="0"/>
    <n v="1"/>
    <n v="0"/>
    <n v="1"/>
    <n v="3"/>
    <n v="115458"/>
    <s v="Medium"/>
    <n v="4"/>
    <n v="2025"/>
    <s v="Medium"/>
    <n v="2"/>
  </r>
  <r>
    <n v="1116"/>
    <x v="1"/>
    <x v="1"/>
    <s v="Startup"/>
    <s v="Finance"/>
    <x v="0"/>
    <x v="1"/>
    <s v="Onsite/Hybrid"/>
    <x v="0"/>
    <s v="7+ yrs"/>
    <n v="13"/>
    <s v="Bachelor"/>
    <n v="0"/>
    <n v="1"/>
    <n v="0"/>
    <n v="0"/>
    <n v="1"/>
    <n v="2"/>
    <n v="147670"/>
    <s v="High"/>
    <n v="5"/>
    <n v="2020"/>
    <s v="High"/>
    <n v="8"/>
  </r>
  <r>
    <n v="1117"/>
    <x v="3"/>
    <x v="0"/>
    <s v="Enterprise"/>
    <s v="E-commerce"/>
    <x v="6"/>
    <x v="2"/>
    <s v="Onsite/Hybrid"/>
    <x v="1"/>
    <s v="3-6 yrs"/>
    <n v="4"/>
    <s v="Master"/>
    <n v="0"/>
    <n v="0"/>
    <n v="1"/>
    <n v="0"/>
    <n v="0"/>
    <n v="1"/>
    <n v="88854"/>
    <s v="Medium"/>
    <n v="5"/>
    <n v="2025"/>
    <s v="High"/>
    <n v="7"/>
  </r>
  <r>
    <n v="1118"/>
    <x v="1"/>
    <x v="1"/>
    <s v="Enterprise"/>
    <s v="Finance"/>
    <x v="3"/>
    <x v="2"/>
    <s v="Onsite/Hybrid"/>
    <x v="0"/>
    <s v="7+ yrs"/>
    <n v="12"/>
    <s v="Master"/>
    <n v="1"/>
    <n v="0"/>
    <n v="0"/>
    <n v="1"/>
    <n v="1"/>
    <n v="3"/>
    <n v="168565"/>
    <s v="High"/>
    <n v="3"/>
    <n v="2023"/>
    <s v="Low"/>
    <n v="4"/>
  </r>
  <r>
    <n v="1119"/>
    <x v="1"/>
    <x v="1"/>
    <s v="Medium"/>
    <s v="Healthcare"/>
    <x v="5"/>
    <x v="2"/>
    <s v="Onsite/Hybrid"/>
    <x v="0"/>
    <s v="7+ yrs"/>
    <n v="12"/>
    <s v="Bachelor"/>
    <n v="1"/>
    <n v="0"/>
    <n v="0"/>
    <n v="1"/>
    <n v="1"/>
    <n v="3"/>
    <n v="169879"/>
    <s v="High"/>
    <n v="8"/>
    <n v="2024"/>
    <s v="Low"/>
    <n v="4"/>
  </r>
  <r>
    <n v="1120"/>
    <x v="2"/>
    <x v="2"/>
    <s v="Startup"/>
    <s v="Education"/>
    <x v="5"/>
    <x v="0"/>
    <s v="Remote"/>
    <x v="2"/>
    <s v="0-2 yrs"/>
    <n v="1"/>
    <s v="PhD"/>
    <n v="1"/>
    <n v="0"/>
    <n v="1"/>
    <n v="0"/>
    <n v="1"/>
    <n v="3"/>
    <n v="74111"/>
    <s v="Medium"/>
    <n v="8"/>
    <n v="2020"/>
    <s v="High"/>
    <n v="7"/>
  </r>
  <r>
    <n v="1121"/>
    <x v="0"/>
    <x v="0"/>
    <s v="Enterprise"/>
    <s v="Healthcare"/>
    <x v="3"/>
    <x v="0"/>
    <s v="Remote"/>
    <x v="0"/>
    <s v="7+ yrs"/>
    <n v="12"/>
    <s v="Bachelor"/>
    <n v="0"/>
    <n v="1"/>
    <n v="0"/>
    <n v="0"/>
    <n v="1"/>
    <n v="2"/>
    <n v="107011"/>
    <s v="Medium"/>
    <n v="10"/>
    <n v="2024"/>
    <s v="Low"/>
    <n v="5"/>
  </r>
  <r>
    <n v="1122"/>
    <x v="4"/>
    <x v="0"/>
    <s v="Startup"/>
    <s v="Retail"/>
    <x v="1"/>
    <x v="2"/>
    <s v="Onsite/Hybrid"/>
    <x v="1"/>
    <s v="3-6 yrs"/>
    <n v="3"/>
    <s v="Master"/>
    <n v="1"/>
    <n v="1"/>
    <n v="0"/>
    <n v="0"/>
    <n v="1"/>
    <n v="3"/>
    <n v="82584"/>
    <s v="Medium"/>
    <n v="4"/>
    <n v="2026"/>
    <s v="Medium"/>
    <n v="1"/>
  </r>
  <r>
    <n v="1123"/>
    <x v="1"/>
    <x v="1"/>
    <s v="Enterprise"/>
    <s v="Education"/>
    <x v="0"/>
    <x v="1"/>
    <s v="Onsite/Hybrid"/>
    <x v="0"/>
    <s v="7+ yrs"/>
    <n v="11"/>
    <s v="Master"/>
    <n v="1"/>
    <n v="1"/>
    <n v="1"/>
    <n v="1"/>
    <n v="1"/>
    <n v="5"/>
    <n v="177025"/>
    <s v="High"/>
    <n v="7"/>
    <n v="2022"/>
    <s v="High"/>
    <n v="8"/>
  </r>
  <r>
    <n v="1124"/>
    <x v="4"/>
    <x v="0"/>
    <s v="Startup"/>
    <s v="Education"/>
    <x v="0"/>
    <x v="0"/>
    <s v="Remote"/>
    <x v="2"/>
    <s v="0-2 yrs"/>
    <n v="1"/>
    <s v="Master"/>
    <n v="0"/>
    <n v="1"/>
    <n v="0"/>
    <n v="0"/>
    <n v="1"/>
    <n v="2"/>
    <n v="62351"/>
    <s v="Low"/>
    <n v="11"/>
    <n v="2025"/>
    <s v="High"/>
    <n v="8"/>
  </r>
  <r>
    <n v="1125"/>
    <x v="1"/>
    <x v="1"/>
    <s v="Enterprise"/>
    <s v="Healthcare"/>
    <x v="2"/>
    <x v="0"/>
    <s v="Remote"/>
    <x v="1"/>
    <s v="3-6 yrs"/>
    <n v="6"/>
    <s v="PhD"/>
    <n v="1"/>
    <n v="0"/>
    <n v="1"/>
    <n v="0"/>
    <n v="0"/>
    <n v="2"/>
    <n v="127652"/>
    <s v="High"/>
    <n v="4"/>
    <n v="2024"/>
    <s v="Medium"/>
    <n v="2"/>
  </r>
  <r>
    <n v="1126"/>
    <x v="1"/>
    <x v="1"/>
    <s v="Startup"/>
    <s v="Finance"/>
    <x v="6"/>
    <x v="2"/>
    <s v="Onsite/Hybrid"/>
    <x v="2"/>
    <s v="0-2 yrs"/>
    <n v="2"/>
    <s v="Bachelor"/>
    <n v="1"/>
    <n v="1"/>
    <n v="0"/>
    <n v="0"/>
    <n v="1"/>
    <n v="3"/>
    <n v="96965"/>
    <s v="Medium"/>
    <n v="12"/>
    <n v="2021"/>
    <s v="High"/>
    <n v="9"/>
  </r>
  <r>
    <n v="1127"/>
    <x v="4"/>
    <x v="0"/>
    <s v="Enterprise"/>
    <s v="Technology"/>
    <x v="2"/>
    <x v="0"/>
    <s v="Remote"/>
    <x v="0"/>
    <s v="7+ yrs"/>
    <n v="14"/>
    <s v="PhD"/>
    <n v="1"/>
    <n v="0"/>
    <n v="0"/>
    <n v="0"/>
    <n v="0"/>
    <n v="1"/>
    <n v="95184"/>
    <s v="Medium"/>
    <n v="1"/>
    <n v="2021"/>
    <s v="Medium"/>
    <n v="1"/>
  </r>
  <r>
    <n v="1128"/>
    <x v="1"/>
    <x v="1"/>
    <s v="Medium"/>
    <s v="Education"/>
    <x v="5"/>
    <x v="2"/>
    <s v="Onsite/Hybrid"/>
    <x v="2"/>
    <s v="0-2 yrs"/>
    <n v="2"/>
    <s v="PhD"/>
    <n v="1"/>
    <n v="0"/>
    <n v="0"/>
    <n v="1"/>
    <n v="1"/>
    <n v="3"/>
    <n v="118724"/>
    <s v="Medium"/>
    <n v="11"/>
    <n v="2020"/>
    <s v="High"/>
    <n v="9"/>
  </r>
  <r>
    <n v="1129"/>
    <x v="4"/>
    <x v="0"/>
    <s v="Medium"/>
    <s v="Technology"/>
    <x v="4"/>
    <x v="0"/>
    <s v="Remote"/>
    <x v="0"/>
    <s v="7+ yrs"/>
    <n v="9"/>
    <s v="Master"/>
    <n v="1"/>
    <n v="0"/>
    <n v="0"/>
    <n v="1"/>
    <n v="0"/>
    <n v="2"/>
    <n v="119174"/>
    <s v="Medium"/>
    <n v="7"/>
    <n v="2024"/>
    <s v="High"/>
    <n v="8"/>
  </r>
  <r>
    <n v="1130"/>
    <x v="0"/>
    <x v="0"/>
    <s v="MNC"/>
    <s v="Retail"/>
    <x v="3"/>
    <x v="1"/>
    <s v="Onsite/Hybrid"/>
    <x v="2"/>
    <s v="0-2 yrs"/>
    <n v="0"/>
    <s v="PhD"/>
    <n v="0"/>
    <n v="1"/>
    <n v="1"/>
    <n v="0"/>
    <n v="0"/>
    <n v="2"/>
    <n v="81932"/>
    <s v="Medium"/>
    <n v="12"/>
    <n v="2023"/>
    <s v="Low"/>
    <n v="2"/>
  </r>
  <r>
    <n v="1131"/>
    <x v="1"/>
    <x v="1"/>
    <s v="MNC"/>
    <s v="Finance"/>
    <x v="6"/>
    <x v="1"/>
    <s v="Onsite/Hybrid"/>
    <x v="0"/>
    <s v="7+ yrs"/>
    <n v="10"/>
    <s v="Bachelor"/>
    <n v="1"/>
    <n v="1"/>
    <n v="1"/>
    <n v="0"/>
    <n v="0"/>
    <n v="3"/>
    <n v="179592"/>
    <s v="High"/>
    <n v="7"/>
    <n v="2021"/>
    <s v="Medium"/>
    <n v="1"/>
  </r>
  <r>
    <n v="1132"/>
    <x v="1"/>
    <x v="1"/>
    <s v="Startup"/>
    <s v="E-commerce"/>
    <x v="0"/>
    <x v="1"/>
    <s v="Onsite/Hybrid"/>
    <x v="1"/>
    <s v="3-6 yrs"/>
    <n v="5"/>
    <s v="Bachelor"/>
    <n v="0"/>
    <n v="1"/>
    <n v="1"/>
    <n v="1"/>
    <n v="1"/>
    <n v="4"/>
    <n v="155054"/>
    <s v="High"/>
    <n v="5"/>
    <n v="2024"/>
    <s v="High"/>
    <n v="5"/>
  </r>
  <r>
    <n v="1133"/>
    <x v="0"/>
    <x v="0"/>
    <s v="Enterprise"/>
    <s v="Retail"/>
    <x v="6"/>
    <x v="0"/>
    <s v="Remote"/>
    <x v="1"/>
    <s v="3-6 yrs"/>
    <n v="5"/>
    <s v="PhD"/>
    <n v="0"/>
    <n v="1"/>
    <n v="0"/>
    <n v="0"/>
    <n v="0"/>
    <n v="1"/>
    <n v="75905"/>
    <s v="Medium"/>
    <n v="5"/>
    <n v="2022"/>
    <s v="Low"/>
    <n v="5"/>
  </r>
  <r>
    <n v="1134"/>
    <x v="5"/>
    <x v="1"/>
    <s v="Startup"/>
    <s v="Healthcare"/>
    <x v="2"/>
    <x v="0"/>
    <s v="Remote"/>
    <x v="2"/>
    <s v="0-2 yrs"/>
    <n v="1"/>
    <s v="Bachelor"/>
    <n v="0"/>
    <n v="0"/>
    <n v="1"/>
    <n v="0"/>
    <n v="0"/>
    <n v="1"/>
    <n v="107077"/>
    <s v="Medium"/>
    <n v="3"/>
    <n v="2023"/>
    <s v="Medium"/>
    <n v="1"/>
  </r>
  <r>
    <n v="1135"/>
    <x v="3"/>
    <x v="0"/>
    <s v="MNC"/>
    <s v="Finance"/>
    <x v="0"/>
    <x v="1"/>
    <s v="Onsite/Hybrid"/>
    <x v="0"/>
    <s v="7+ yrs"/>
    <n v="12"/>
    <s v="Master"/>
    <n v="1"/>
    <n v="0"/>
    <n v="1"/>
    <n v="0"/>
    <n v="1"/>
    <n v="3"/>
    <n v="142804"/>
    <s v="High"/>
    <n v="1"/>
    <n v="2020"/>
    <s v="Low"/>
    <n v="4"/>
  </r>
  <r>
    <n v="1136"/>
    <x v="3"/>
    <x v="0"/>
    <s v="Startup"/>
    <s v="Healthcare"/>
    <x v="1"/>
    <x v="2"/>
    <s v="Onsite/Hybrid"/>
    <x v="0"/>
    <s v="7+ yrs"/>
    <n v="9"/>
    <s v="Master"/>
    <n v="0"/>
    <n v="1"/>
    <n v="0"/>
    <n v="0"/>
    <n v="1"/>
    <n v="2"/>
    <n v="110447"/>
    <s v="Medium"/>
    <n v="7"/>
    <n v="2020"/>
    <s v="Low"/>
    <n v="3"/>
  </r>
  <r>
    <n v="1137"/>
    <x v="0"/>
    <x v="0"/>
    <s v="Startup"/>
    <s v="Healthcare"/>
    <x v="2"/>
    <x v="2"/>
    <s v="Onsite/Hybrid"/>
    <x v="0"/>
    <s v="7+ yrs"/>
    <n v="7"/>
    <s v="Bachelor"/>
    <n v="0"/>
    <n v="1"/>
    <n v="0"/>
    <n v="1"/>
    <n v="1"/>
    <n v="3"/>
    <n v="129732"/>
    <s v="High"/>
    <n v="4"/>
    <n v="2024"/>
    <s v="Medium"/>
    <n v="2"/>
  </r>
  <r>
    <n v="1138"/>
    <x v="1"/>
    <x v="1"/>
    <s v="Medium"/>
    <s v="Technology"/>
    <x v="5"/>
    <x v="1"/>
    <s v="Onsite/Hybrid"/>
    <x v="2"/>
    <s v="0-2 yrs"/>
    <n v="0"/>
    <s v="Bachelor"/>
    <n v="1"/>
    <n v="1"/>
    <n v="1"/>
    <n v="1"/>
    <n v="0"/>
    <n v="4"/>
    <n v="118179"/>
    <s v="Medium"/>
    <n v="1"/>
    <n v="2023"/>
    <s v="High"/>
    <n v="5"/>
  </r>
  <r>
    <n v="1139"/>
    <x v="5"/>
    <x v="1"/>
    <s v="MNC"/>
    <s v="Education"/>
    <x v="2"/>
    <x v="0"/>
    <s v="Remote"/>
    <x v="2"/>
    <s v="0-2 yrs"/>
    <n v="2"/>
    <s v="Bachelor"/>
    <n v="1"/>
    <n v="1"/>
    <n v="0"/>
    <n v="0"/>
    <n v="0"/>
    <n v="2"/>
    <n v="112008"/>
    <s v="Medium"/>
    <n v="12"/>
    <n v="2026"/>
    <s v="Low"/>
    <n v="3"/>
  </r>
  <r>
    <n v="1140"/>
    <x v="0"/>
    <x v="0"/>
    <s v="Medium"/>
    <s v="Healthcare"/>
    <x v="6"/>
    <x v="0"/>
    <s v="Remote"/>
    <x v="2"/>
    <s v="0-2 yrs"/>
    <n v="0"/>
    <s v="Bachelor"/>
    <n v="1"/>
    <n v="1"/>
    <n v="0"/>
    <n v="1"/>
    <n v="1"/>
    <n v="4"/>
    <n v="70933"/>
    <s v="Medium"/>
    <n v="3"/>
    <n v="2022"/>
    <s v="Medium"/>
    <n v="4"/>
  </r>
  <r>
    <n v="1141"/>
    <x v="2"/>
    <x v="2"/>
    <s v="MNC"/>
    <s v="Technology"/>
    <x v="3"/>
    <x v="1"/>
    <s v="Onsite/Hybrid"/>
    <x v="0"/>
    <s v="7+ yrs"/>
    <n v="10"/>
    <s v="PhD"/>
    <n v="1"/>
    <n v="0"/>
    <n v="1"/>
    <n v="1"/>
    <n v="1"/>
    <n v="4"/>
    <n v="162862"/>
    <s v="High"/>
    <n v="2"/>
    <n v="2024"/>
    <s v="High"/>
    <n v="8"/>
  </r>
  <r>
    <n v="1142"/>
    <x v="3"/>
    <x v="0"/>
    <s v="Startup"/>
    <s v="Technology"/>
    <x v="2"/>
    <x v="0"/>
    <s v="Remote"/>
    <x v="1"/>
    <s v="3-6 yrs"/>
    <n v="3"/>
    <s v="PhD"/>
    <n v="1"/>
    <n v="0"/>
    <n v="0"/>
    <n v="0"/>
    <n v="0"/>
    <n v="1"/>
    <n v="76958"/>
    <s v="Medium"/>
    <n v="10"/>
    <n v="2026"/>
    <s v="Low"/>
    <n v="5"/>
  </r>
  <r>
    <n v="1143"/>
    <x v="4"/>
    <x v="0"/>
    <s v="Enterprise"/>
    <s v="Education"/>
    <x v="5"/>
    <x v="2"/>
    <s v="Onsite/Hybrid"/>
    <x v="1"/>
    <s v="3-6 yrs"/>
    <n v="6"/>
    <s v="Master"/>
    <n v="1"/>
    <n v="1"/>
    <n v="1"/>
    <n v="1"/>
    <n v="1"/>
    <n v="5"/>
    <n v="115785"/>
    <s v="Medium"/>
    <n v="7"/>
    <n v="2026"/>
    <s v="High"/>
    <n v="7"/>
  </r>
  <r>
    <n v="1144"/>
    <x v="2"/>
    <x v="2"/>
    <s v="Startup"/>
    <s v="Education"/>
    <x v="6"/>
    <x v="0"/>
    <s v="Remote"/>
    <x v="2"/>
    <s v="0-2 yrs"/>
    <n v="0"/>
    <s v="Master"/>
    <n v="1"/>
    <n v="0"/>
    <n v="0"/>
    <n v="0"/>
    <n v="1"/>
    <n v="2"/>
    <n v="60203"/>
    <s v="Low"/>
    <n v="3"/>
    <n v="2025"/>
    <s v="High"/>
    <n v="8"/>
  </r>
  <r>
    <n v="1145"/>
    <x v="4"/>
    <x v="0"/>
    <s v="Startup"/>
    <s v="E-commerce"/>
    <x v="6"/>
    <x v="2"/>
    <s v="Onsite/Hybrid"/>
    <x v="1"/>
    <s v="3-6 yrs"/>
    <n v="4"/>
    <s v="Bachelor"/>
    <n v="1"/>
    <n v="1"/>
    <n v="1"/>
    <n v="0"/>
    <n v="1"/>
    <n v="4"/>
    <n v="104916"/>
    <s v="Medium"/>
    <n v="1"/>
    <n v="2020"/>
    <s v="High"/>
    <n v="8"/>
  </r>
  <r>
    <n v="1146"/>
    <x v="1"/>
    <x v="1"/>
    <s v="Medium"/>
    <s v="E-commerce"/>
    <x v="4"/>
    <x v="2"/>
    <s v="Onsite/Hybrid"/>
    <x v="0"/>
    <s v="7+ yrs"/>
    <n v="15"/>
    <s v="Bachelor"/>
    <n v="0"/>
    <n v="1"/>
    <n v="1"/>
    <n v="1"/>
    <n v="1"/>
    <n v="4"/>
    <n v="179016"/>
    <s v="High"/>
    <n v="5"/>
    <n v="2021"/>
    <s v="High"/>
    <n v="3"/>
  </r>
  <r>
    <n v="1147"/>
    <x v="5"/>
    <x v="1"/>
    <s v="Startup"/>
    <s v="Technology"/>
    <x v="3"/>
    <x v="0"/>
    <s v="Remote"/>
    <x v="2"/>
    <s v="0-2 yrs"/>
    <n v="1"/>
    <s v="PhD"/>
    <n v="1"/>
    <n v="0"/>
    <n v="1"/>
    <n v="1"/>
    <n v="0"/>
    <n v="3"/>
    <n v="120766"/>
    <s v="High"/>
    <n v="11"/>
    <n v="2020"/>
    <s v="High"/>
    <n v="4"/>
  </r>
  <r>
    <n v="1148"/>
    <x v="3"/>
    <x v="0"/>
    <s v="Startup"/>
    <s v="Technology"/>
    <x v="2"/>
    <x v="0"/>
    <s v="Remote"/>
    <x v="1"/>
    <s v="3-6 yrs"/>
    <n v="5"/>
    <s v="Master"/>
    <n v="0"/>
    <n v="0"/>
    <n v="1"/>
    <n v="0"/>
    <n v="0"/>
    <n v="1"/>
    <n v="89918"/>
    <s v="Medium"/>
    <n v="9"/>
    <n v="2020"/>
    <s v="High"/>
    <n v="9"/>
  </r>
  <r>
    <n v="1149"/>
    <x v="2"/>
    <x v="2"/>
    <s v="MNC"/>
    <s v="E-commerce"/>
    <x v="3"/>
    <x v="2"/>
    <s v="Onsite/Hybrid"/>
    <x v="0"/>
    <s v="7+ yrs"/>
    <n v="14"/>
    <s v="Master"/>
    <n v="1"/>
    <n v="0"/>
    <n v="1"/>
    <n v="0"/>
    <n v="0"/>
    <n v="2"/>
    <n v="136731"/>
    <s v="High"/>
    <n v="4"/>
    <n v="2025"/>
    <s v="High"/>
    <n v="7"/>
  </r>
  <r>
    <n v="1150"/>
    <x v="2"/>
    <x v="2"/>
    <s v="MNC"/>
    <s v="Education"/>
    <x v="1"/>
    <x v="0"/>
    <s v="Remote"/>
    <x v="2"/>
    <s v="0-2 yrs"/>
    <n v="0"/>
    <s v="PhD"/>
    <n v="0"/>
    <n v="1"/>
    <n v="1"/>
    <n v="1"/>
    <n v="1"/>
    <n v="4"/>
    <n v="108119"/>
    <s v="Medium"/>
    <n v="12"/>
    <n v="2026"/>
    <s v="High"/>
    <n v="5"/>
  </r>
  <r>
    <n v="1151"/>
    <x v="1"/>
    <x v="1"/>
    <s v="Medium"/>
    <s v="E-commerce"/>
    <x v="1"/>
    <x v="2"/>
    <s v="Onsite/Hybrid"/>
    <x v="2"/>
    <s v="0-2 yrs"/>
    <n v="1"/>
    <s v="Bachelor"/>
    <n v="1"/>
    <n v="1"/>
    <n v="1"/>
    <n v="0"/>
    <n v="1"/>
    <n v="4"/>
    <n v="116989"/>
    <s v="Medium"/>
    <n v="8"/>
    <n v="2026"/>
    <s v="Medium"/>
    <n v="1"/>
  </r>
  <r>
    <n v="1152"/>
    <x v="1"/>
    <x v="1"/>
    <s v="Enterprise"/>
    <s v="Finance"/>
    <x v="4"/>
    <x v="2"/>
    <s v="Onsite/Hybrid"/>
    <x v="2"/>
    <s v="0-2 yrs"/>
    <n v="0"/>
    <s v="Master"/>
    <n v="1"/>
    <n v="0"/>
    <n v="1"/>
    <n v="1"/>
    <n v="1"/>
    <n v="4"/>
    <n v="133011"/>
    <s v="High"/>
    <n v="11"/>
    <n v="2020"/>
    <s v="High"/>
    <n v="6"/>
  </r>
  <r>
    <n v="1153"/>
    <x v="2"/>
    <x v="2"/>
    <s v="Startup"/>
    <s v="Education"/>
    <x v="2"/>
    <x v="2"/>
    <s v="Onsite/Hybrid"/>
    <x v="2"/>
    <s v="0-2 yrs"/>
    <n v="2"/>
    <s v="PhD"/>
    <n v="1"/>
    <n v="1"/>
    <n v="1"/>
    <n v="0"/>
    <n v="1"/>
    <n v="4"/>
    <n v="71327"/>
    <s v="Medium"/>
    <n v="11"/>
    <n v="2025"/>
    <s v="Medium"/>
    <n v="2"/>
  </r>
  <r>
    <n v="1154"/>
    <x v="0"/>
    <x v="0"/>
    <s v="Startup"/>
    <s v="Healthcare"/>
    <x v="3"/>
    <x v="1"/>
    <s v="Onsite/Hybrid"/>
    <x v="2"/>
    <s v="0-2 yrs"/>
    <n v="1"/>
    <s v="Master"/>
    <n v="0"/>
    <n v="1"/>
    <n v="0"/>
    <n v="1"/>
    <n v="1"/>
    <n v="3"/>
    <n v="74004"/>
    <s v="Medium"/>
    <n v="11"/>
    <n v="2026"/>
    <s v="Low"/>
    <n v="5"/>
  </r>
  <r>
    <n v="1155"/>
    <x v="3"/>
    <x v="0"/>
    <s v="MNC"/>
    <s v="Retail"/>
    <x v="0"/>
    <x v="2"/>
    <s v="Onsite/Hybrid"/>
    <x v="2"/>
    <s v="0-2 yrs"/>
    <n v="1"/>
    <s v="Bachelor"/>
    <n v="0"/>
    <n v="0"/>
    <n v="1"/>
    <n v="1"/>
    <n v="0"/>
    <n v="2"/>
    <n v="98715"/>
    <s v="Medium"/>
    <n v="3"/>
    <n v="2022"/>
    <s v="High"/>
    <n v="9"/>
  </r>
  <r>
    <n v="1156"/>
    <x v="3"/>
    <x v="0"/>
    <s v="MNC"/>
    <s v="Healthcare"/>
    <x v="1"/>
    <x v="0"/>
    <s v="Remote"/>
    <x v="2"/>
    <s v="0-2 yrs"/>
    <n v="1"/>
    <s v="Bachelor"/>
    <n v="0"/>
    <n v="1"/>
    <n v="0"/>
    <n v="0"/>
    <n v="1"/>
    <n v="2"/>
    <n v="82962"/>
    <s v="Medium"/>
    <n v="8"/>
    <n v="2025"/>
    <s v="Low"/>
    <n v="4"/>
  </r>
  <r>
    <n v="1157"/>
    <x v="2"/>
    <x v="2"/>
    <s v="Startup"/>
    <s v="Technology"/>
    <x v="5"/>
    <x v="1"/>
    <s v="Onsite/Hybrid"/>
    <x v="0"/>
    <s v="7+ yrs"/>
    <n v="14"/>
    <s v="Bachelor"/>
    <n v="0"/>
    <n v="1"/>
    <n v="1"/>
    <n v="0"/>
    <n v="0"/>
    <n v="2"/>
    <n v="110629"/>
    <s v="Medium"/>
    <n v="7"/>
    <n v="2025"/>
    <s v="Medium"/>
    <n v="2"/>
  </r>
  <r>
    <n v="1158"/>
    <x v="1"/>
    <x v="1"/>
    <s v="Medium"/>
    <s v="Education"/>
    <x v="4"/>
    <x v="1"/>
    <s v="Onsite/Hybrid"/>
    <x v="0"/>
    <s v="7+ yrs"/>
    <n v="9"/>
    <s v="PhD"/>
    <n v="0"/>
    <n v="0"/>
    <n v="1"/>
    <n v="0"/>
    <n v="1"/>
    <n v="2"/>
    <n v="169966"/>
    <s v="High"/>
    <n v="10"/>
    <n v="2021"/>
    <s v="High"/>
    <n v="9"/>
  </r>
  <r>
    <n v="1159"/>
    <x v="5"/>
    <x v="1"/>
    <s v="Startup"/>
    <s v="Retail"/>
    <x v="0"/>
    <x v="2"/>
    <s v="Onsite/Hybrid"/>
    <x v="2"/>
    <s v="0-2 yrs"/>
    <n v="0"/>
    <s v="Master"/>
    <n v="0"/>
    <n v="1"/>
    <n v="1"/>
    <n v="1"/>
    <n v="0"/>
    <n v="3"/>
    <n v="118839"/>
    <s v="Medium"/>
    <n v="7"/>
    <n v="2022"/>
    <s v="High"/>
    <n v="1"/>
  </r>
  <r>
    <n v="1160"/>
    <x v="2"/>
    <x v="2"/>
    <s v="Medium"/>
    <s v="Healthcare"/>
    <x v="1"/>
    <x v="1"/>
    <s v="Onsite/Hybrid"/>
    <x v="0"/>
    <s v="7+ yrs"/>
    <n v="10"/>
    <s v="Master"/>
    <n v="0"/>
    <n v="0"/>
    <n v="1"/>
    <n v="0"/>
    <n v="1"/>
    <n v="2"/>
    <n v="122555"/>
    <s v="High"/>
    <n v="2"/>
    <n v="2026"/>
    <s v="Medium"/>
    <n v="3"/>
  </r>
  <r>
    <n v="1161"/>
    <x v="0"/>
    <x v="0"/>
    <s v="Medium"/>
    <s v="Retail"/>
    <x v="6"/>
    <x v="2"/>
    <s v="Onsite/Hybrid"/>
    <x v="2"/>
    <s v="0-2 yrs"/>
    <n v="0"/>
    <s v="Master"/>
    <n v="0"/>
    <n v="1"/>
    <n v="0"/>
    <n v="0"/>
    <n v="0"/>
    <n v="1"/>
    <n v="50146"/>
    <s v="Low"/>
    <n v="12"/>
    <n v="2023"/>
    <s v="Low"/>
    <n v="6"/>
  </r>
  <r>
    <n v="1162"/>
    <x v="0"/>
    <x v="0"/>
    <s v="Medium"/>
    <s v="Healthcare"/>
    <x v="5"/>
    <x v="1"/>
    <s v="Onsite/Hybrid"/>
    <x v="2"/>
    <s v="0-2 yrs"/>
    <n v="0"/>
    <s v="PhD"/>
    <n v="0"/>
    <n v="1"/>
    <n v="0"/>
    <n v="1"/>
    <n v="1"/>
    <n v="3"/>
    <n v="73408"/>
    <s v="Medium"/>
    <n v="3"/>
    <n v="2020"/>
    <s v="Medium"/>
    <n v="4"/>
  </r>
  <r>
    <n v="1163"/>
    <x v="1"/>
    <x v="1"/>
    <s v="Startup"/>
    <s v="Healthcare"/>
    <x v="3"/>
    <x v="2"/>
    <s v="Onsite/Hybrid"/>
    <x v="1"/>
    <s v="3-6 yrs"/>
    <n v="5"/>
    <s v="Master"/>
    <n v="0"/>
    <n v="1"/>
    <n v="0"/>
    <n v="1"/>
    <n v="0"/>
    <n v="2"/>
    <n v="130091"/>
    <s v="High"/>
    <n v="10"/>
    <n v="2022"/>
    <s v="Low"/>
    <n v="1"/>
  </r>
  <r>
    <n v="1164"/>
    <x v="4"/>
    <x v="0"/>
    <s v="Medium"/>
    <s v="Healthcare"/>
    <x v="1"/>
    <x v="0"/>
    <s v="Remote"/>
    <x v="0"/>
    <s v="7+ yrs"/>
    <n v="9"/>
    <s v="Master"/>
    <n v="0"/>
    <n v="0"/>
    <n v="0"/>
    <n v="0"/>
    <n v="1"/>
    <n v="1"/>
    <n v="105209"/>
    <s v="Medium"/>
    <n v="8"/>
    <n v="2025"/>
    <s v="Low"/>
    <n v="3"/>
  </r>
  <r>
    <n v="1165"/>
    <x v="3"/>
    <x v="0"/>
    <s v="Medium"/>
    <s v="Healthcare"/>
    <x v="0"/>
    <x v="2"/>
    <s v="Onsite/Hybrid"/>
    <x v="1"/>
    <s v="3-6 yrs"/>
    <n v="5"/>
    <s v="PhD"/>
    <n v="0"/>
    <n v="0"/>
    <n v="0"/>
    <n v="0"/>
    <n v="1"/>
    <n v="1"/>
    <n v="89815"/>
    <s v="Medium"/>
    <n v="2"/>
    <n v="2020"/>
    <s v="Low"/>
    <n v="4"/>
  </r>
  <r>
    <n v="1166"/>
    <x v="2"/>
    <x v="2"/>
    <s v="MNC"/>
    <s v="Education"/>
    <x v="6"/>
    <x v="0"/>
    <s v="Remote"/>
    <x v="0"/>
    <s v="7+ yrs"/>
    <n v="15"/>
    <s v="Bachelor"/>
    <n v="1"/>
    <n v="1"/>
    <n v="1"/>
    <n v="1"/>
    <n v="0"/>
    <n v="4"/>
    <n v="150280"/>
    <s v="High"/>
    <n v="5"/>
    <n v="2024"/>
    <s v="High"/>
    <n v="3"/>
  </r>
  <r>
    <n v="1167"/>
    <x v="1"/>
    <x v="1"/>
    <s v="Startup"/>
    <s v="Education"/>
    <x v="0"/>
    <x v="0"/>
    <s v="Remote"/>
    <x v="1"/>
    <s v="3-6 yrs"/>
    <n v="4"/>
    <s v="Master"/>
    <n v="0"/>
    <n v="1"/>
    <n v="0"/>
    <n v="0"/>
    <n v="1"/>
    <n v="2"/>
    <n v="126168"/>
    <s v="High"/>
    <n v="11"/>
    <n v="2021"/>
    <s v="Low"/>
    <n v="5"/>
  </r>
  <r>
    <n v="1168"/>
    <x v="3"/>
    <x v="0"/>
    <s v="MNC"/>
    <s v="Healthcare"/>
    <x v="5"/>
    <x v="0"/>
    <s v="Remote"/>
    <x v="1"/>
    <s v="3-6 yrs"/>
    <n v="4"/>
    <s v="Master"/>
    <n v="1"/>
    <n v="1"/>
    <n v="1"/>
    <n v="0"/>
    <n v="0"/>
    <n v="3"/>
    <n v="112459"/>
    <s v="Medium"/>
    <n v="1"/>
    <n v="2022"/>
    <s v="Low"/>
    <n v="2"/>
  </r>
  <r>
    <n v="1169"/>
    <x v="2"/>
    <x v="2"/>
    <s v="Medium"/>
    <s v="Finance"/>
    <x v="2"/>
    <x v="1"/>
    <s v="Onsite/Hybrid"/>
    <x v="0"/>
    <s v="7+ yrs"/>
    <n v="12"/>
    <s v="PhD"/>
    <n v="0"/>
    <n v="1"/>
    <n v="0"/>
    <n v="1"/>
    <n v="0"/>
    <n v="2"/>
    <n v="111607"/>
    <s v="Medium"/>
    <n v="11"/>
    <n v="2021"/>
    <s v="High"/>
    <n v="8"/>
  </r>
  <r>
    <n v="1170"/>
    <x v="4"/>
    <x v="0"/>
    <s v="Medium"/>
    <s v="Retail"/>
    <x v="2"/>
    <x v="1"/>
    <s v="Onsite/Hybrid"/>
    <x v="0"/>
    <s v="7+ yrs"/>
    <n v="15"/>
    <s v="Master"/>
    <n v="1"/>
    <n v="0"/>
    <n v="0"/>
    <n v="0"/>
    <n v="1"/>
    <n v="2"/>
    <n v="109925"/>
    <s v="Medium"/>
    <n v="11"/>
    <n v="2024"/>
    <s v="Low"/>
    <n v="2"/>
  </r>
  <r>
    <n v="1171"/>
    <x v="0"/>
    <x v="0"/>
    <s v="Startup"/>
    <s v="Education"/>
    <x v="6"/>
    <x v="1"/>
    <s v="Onsite/Hybrid"/>
    <x v="2"/>
    <s v="0-2 yrs"/>
    <n v="0"/>
    <s v="Master"/>
    <n v="1"/>
    <n v="0"/>
    <n v="0"/>
    <n v="1"/>
    <n v="0"/>
    <n v="2"/>
    <n v="67017"/>
    <s v="Low"/>
    <n v="10"/>
    <n v="2023"/>
    <s v="Low"/>
    <n v="1"/>
  </r>
  <r>
    <n v="1172"/>
    <x v="1"/>
    <x v="1"/>
    <s v="Medium"/>
    <s v="E-commerce"/>
    <x v="0"/>
    <x v="0"/>
    <s v="Remote"/>
    <x v="0"/>
    <s v="7+ yrs"/>
    <n v="14"/>
    <s v="Bachelor"/>
    <n v="1"/>
    <n v="1"/>
    <n v="0"/>
    <n v="1"/>
    <n v="0"/>
    <n v="3"/>
    <n v="155279"/>
    <s v="High"/>
    <n v="6"/>
    <n v="2020"/>
    <s v="High"/>
    <n v="9"/>
  </r>
  <r>
    <n v="1173"/>
    <x v="2"/>
    <x v="2"/>
    <s v="Enterprise"/>
    <s v="Education"/>
    <x v="3"/>
    <x v="0"/>
    <s v="Remote"/>
    <x v="0"/>
    <s v="7+ yrs"/>
    <n v="7"/>
    <s v="Master"/>
    <n v="0"/>
    <n v="1"/>
    <n v="1"/>
    <n v="1"/>
    <n v="1"/>
    <n v="4"/>
    <n v="140489"/>
    <s v="High"/>
    <n v="1"/>
    <n v="2026"/>
    <s v="High"/>
    <n v="6"/>
  </r>
  <r>
    <n v="1174"/>
    <x v="0"/>
    <x v="0"/>
    <s v="Medium"/>
    <s v="Technology"/>
    <x v="1"/>
    <x v="0"/>
    <s v="Remote"/>
    <x v="2"/>
    <s v="0-2 yrs"/>
    <n v="0"/>
    <s v="Master"/>
    <n v="1"/>
    <n v="0"/>
    <n v="1"/>
    <n v="1"/>
    <n v="1"/>
    <n v="4"/>
    <n v="90990"/>
    <s v="Medium"/>
    <n v="8"/>
    <n v="2026"/>
    <s v="High"/>
    <n v="6"/>
  </r>
  <r>
    <n v="1175"/>
    <x v="4"/>
    <x v="0"/>
    <s v="MNC"/>
    <s v="Finance"/>
    <x v="6"/>
    <x v="2"/>
    <s v="Onsite/Hybrid"/>
    <x v="2"/>
    <s v="0-2 yrs"/>
    <n v="2"/>
    <s v="PhD"/>
    <n v="0"/>
    <n v="0"/>
    <n v="0"/>
    <n v="0"/>
    <n v="1"/>
    <n v="1"/>
    <n v="83276"/>
    <s v="Medium"/>
    <n v="6"/>
    <n v="2022"/>
    <s v="Medium"/>
    <n v="4"/>
  </r>
  <r>
    <n v="1176"/>
    <x v="2"/>
    <x v="2"/>
    <s v="Medium"/>
    <s v="E-commerce"/>
    <x v="4"/>
    <x v="2"/>
    <s v="Onsite/Hybrid"/>
    <x v="0"/>
    <s v="7+ yrs"/>
    <n v="8"/>
    <s v="Bachelor"/>
    <n v="0"/>
    <n v="0"/>
    <n v="0"/>
    <n v="1"/>
    <n v="0"/>
    <n v="1"/>
    <n v="117494"/>
    <s v="Medium"/>
    <n v="9"/>
    <n v="2021"/>
    <s v="High"/>
    <n v="7"/>
  </r>
  <r>
    <n v="1177"/>
    <x v="4"/>
    <x v="0"/>
    <s v="Startup"/>
    <s v="Education"/>
    <x v="4"/>
    <x v="0"/>
    <s v="Remote"/>
    <x v="1"/>
    <s v="3-6 yrs"/>
    <n v="5"/>
    <s v="Bachelor"/>
    <n v="0"/>
    <n v="1"/>
    <n v="0"/>
    <n v="1"/>
    <n v="0"/>
    <n v="2"/>
    <n v="94184"/>
    <s v="Medium"/>
    <n v="5"/>
    <n v="2023"/>
    <s v="High"/>
    <n v="8"/>
  </r>
  <r>
    <n v="1178"/>
    <x v="2"/>
    <x v="2"/>
    <s v="MNC"/>
    <s v="Finance"/>
    <x v="5"/>
    <x v="2"/>
    <s v="Onsite/Hybrid"/>
    <x v="2"/>
    <s v="0-2 yrs"/>
    <n v="0"/>
    <s v="Bachelor"/>
    <n v="0"/>
    <n v="1"/>
    <n v="0"/>
    <n v="1"/>
    <n v="0"/>
    <n v="2"/>
    <n v="89145"/>
    <s v="Medium"/>
    <n v="3"/>
    <n v="2022"/>
    <s v="High"/>
    <n v="7"/>
  </r>
  <r>
    <n v="1179"/>
    <x v="0"/>
    <x v="0"/>
    <s v="MNC"/>
    <s v="Finance"/>
    <x v="6"/>
    <x v="0"/>
    <s v="Remote"/>
    <x v="1"/>
    <s v="3-6 yrs"/>
    <n v="5"/>
    <s v="Master"/>
    <n v="0"/>
    <n v="1"/>
    <n v="0"/>
    <n v="1"/>
    <n v="0"/>
    <n v="2"/>
    <n v="107749"/>
    <s v="Medium"/>
    <n v="9"/>
    <n v="2025"/>
    <s v="Medium"/>
    <n v="6"/>
  </r>
  <r>
    <n v="1180"/>
    <x v="1"/>
    <x v="1"/>
    <s v="Startup"/>
    <s v="Education"/>
    <x v="3"/>
    <x v="0"/>
    <s v="Remote"/>
    <x v="0"/>
    <s v="7+ yrs"/>
    <n v="11"/>
    <s v="Bachelor"/>
    <n v="0"/>
    <n v="0"/>
    <n v="1"/>
    <n v="0"/>
    <n v="1"/>
    <n v="2"/>
    <n v="168306"/>
    <s v="High"/>
    <n v="4"/>
    <n v="2024"/>
    <s v="High"/>
    <n v="9"/>
  </r>
  <r>
    <n v="1181"/>
    <x v="4"/>
    <x v="0"/>
    <s v="Startup"/>
    <s v="E-commerce"/>
    <x v="3"/>
    <x v="1"/>
    <s v="Onsite/Hybrid"/>
    <x v="1"/>
    <s v="3-6 yrs"/>
    <n v="4"/>
    <s v="Master"/>
    <n v="0"/>
    <n v="1"/>
    <n v="1"/>
    <n v="1"/>
    <n v="1"/>
    <n v="4"/>
    <n v="118675"/>
    <s v="Medium"/>
    <n v="9"/>
    <n v="2020"/>
    <s v="High"/>
    <n v="7"/>
  </r>
  <r>
    <n v="1182"/>
    <x v="5"/>
    <x v="1"/>
    <s v="Startup"/>
    <s v="Education"/>
    <x v="4"/>
    <x v="2"/>
    <s v="Onsite/Hybrid"/>
    <x v="0"/>
    <s v="7+ yrs"/>
    <n v="10"/>
    <s v="Bachelor"/>
    <n v="1"/>
    <n v="0"/>
    <n v="0"/>
    <n v="0"/>
    <n v="0"/>
    <n v="1"/>
    <n v="139710"/>
    <s v="High"/>
    <n v="5"/>
    <n v="2024"/>
    <s v="Low"/>
    <n v="1"/>
  </r>
  <r>
    <n v="1183"/>
    <x v="4"/>
    <x v="0"/>
    <s v="MNC"/>
    <s v="Finance"/>
    <x v="1"/>
    <x v="1"/>
    <s v="Onsite/Hybrid"/>
    <x v="1"/>
    <s v="3-6 yrs"/>
    <n v="6"/>
    <s v="Master"/>
    <n v="0"/>
    <n v="0"/>
    <n v="1"/>
    <n v="0"/>
    <n v="1"/>
    <n v="2"/>
    <n v="120620"/>
    <s v="High"/>
    <n v="10"/>
    <n v="2022"/>
    <s v="Low"/>
    <n v="1"/>
  </r>
  <r>
    <n v="1184"/>
    <x v="5"/>
    <x v="1"/>
    <s v="MNC"/>
    <s v="E-commerce"/>
    <x v="2"/>
    <x v="0"/>
    <s v="Remote"/>
    <x v="2"/>
    <s v="0-2 yrs"/>
    <n v="2"/>
    <s v="Master"/>
    <n v="0"/>
    <n v="1"/>
    <n v="0"/>
    <n v="1"/>
    <n v="1"/>
    <n v="3"/>
    <n v="131561"/>
    <s v="High"/>
    <n v="10"/>
    <n v="2020"/>
    <s v="Low"/>
    <n v="6"/>
  </r>
  <r>
    <n v="1185"/>
    <x v="2"/>
    <x v="2"/>
    <s v="Enterprise"/>
    <s v="Technology"/>
    <x v="5"/>
    <x v="2"/>
    <s v="Onsite/Hybrid"/>
    <x v="1"/>
    <s v="3-6 yrs"/>
    <n v="4"/>
    <s v="Master"/>
    <n v="0"/>
    <n v="1"/>
    <n v="0"/>
    <n v="0"/>
    <n v="1"/>
    <n v="2"/>
    <n v="86194"/>
    <s v="Medium"/>
    <n v="2"/>
    <n v="2026"/>
    <s v="High"/>
    <n v="7"/>
  </r>
  <r>
    <n v="1186"/>
    <x v="0"/>
    <x v="0"/>
    <s v="MNC"/>
    <s v="Technology"/>
    <x v="1"/>
    <x v="2"/>
    <s v="Onsite/Hybrid"/>
    <x v="1"/>
    <s v="3-6 yrs"/>
    <n v="4"/>
    <s v="Master"/>
    <n v="1"/>
    <n v="1"/>
    <n v="1"/>
    <n v="0"/>
    <n v="0"/>
    <n v="3"/>
    <n v="112263"/>
    <s v="Medium"/>
    <n v="10"/>
    <n v="2021"/>
    <s v="Medium"/>
    <n v="5"/>
  </r>
  <r>
    <n v="1187"/>
    <x v="0"/>
    <x v="0"/>
    <s v="MNC"/>
    <s v="Healthcare"/>
    <x v="5"/>
    <x v="0"/>
    <s v="Remote"/>
    <x v="0"/>
    <s v="7+ yrs"/>
    <n v="9"/>
    <s v="Master"/>
    <n v="0"/>
    <n v="1"/>
    <n v="1"/>
    <n v="0"/>
    <n v="1"/>
    <n v="3"/>
    <n v="146571"/>
    <s v="High"/>
    <n v="2"/>
    <n v="2022"/>
    <s v="Low"/>
    <n v="6"/>
  </r>
  <r>
    <n v="1188"/>
    <x v="5"/>
    <x v="1"/>
    <s v="MNC"/>
    <s v="Finance"/>
    <x v="2"/>
    <x v="0"/>
    <s v="Remote"/>
    <x v="2"/>
    <s v="0-2 yrs"/>
    <n v="1"/>
    <s v="Master"/>
    <n v="1"/>
    <n v="1"/>
    <n v="0"/>
    <n v="1"/>
    <n v="1"/>
    <n v="4"/>
    <n v="136543"/>
    <s v="High"/>
    <n v="5"/>
    <n v="2022"/>
    <s v="Low"/>
    <n v="5"/>
  </r>
  <r>
    <n v="1189"/>
    <x v="2"/>
    <x v="2"/>
    <s v="Medium"/>
    <s v="E-commerce"/>
    <x v="5"/>
    <x v="2"/>
    <s v="Onsite/Hybrid"/>
    <x v="1"/>
    <s v="3-6 yrs"/>
    <n v="3"/>
    <s v="Bachelor"/>
    <n v="0"/>
    <n v="0"/>
    <n v="1"/>
    <n v="1"/>
    <n v="1"/>
    <n v="3"/>
    <n v="112271"/>
    <s v="Medium"/>
    <n v="8"/>
    <n v="2023"/>
    <s v="High"/>
    <n v="7"/>
  </r>
  <r>
    <n v="1190"/>
    <x v="4"/>
    <x v="0"/>
    <s v="Enterprise"/>
    <s v="Healthcare"/>
    <x v="1"/>
    <x v="0"/>
    <s v="Remote"/>
    <x v="2"/>
    <s v="0-2 yrs"/>
    <n v="0"/>
    <s v="PhD"/>
    <n v="1"/>
    <n v="0"/>
    <n v="1"/>
    <n v="1"/>
    <n v="1"/>
    <n v="4"/>
    <n v="88462"/>
    <s v="Medium"/>
    <n v="3"/>
    <n v="2023"/>
    <s v="High"/>
    <n v="1"/>
  </r>
  <r>
    <n v="1191"/>
    <x v="3"/>
    <x v="0"/>
    <s v="Enterprise"/>
    <s v="Healthcare"/>
    <x v="5"/>
    <x v="2"/>
    <s v="Onsite/Hybrid"/>
    <x v="0"/>
    <s v="7+ yrs"/>
    <n v="13"/>
    <s v="Bachelor"/>
    <n v="1"/>
    <n v="0"/>
    <n v="0"/>
    <n v="0"/>
    <n v="0"/>
    <n v="1"/>
    <n v="104470"/>
    <s v="Medium"/>
    <n v="11"/>
    <n v="2021"/>
    <s v="Medium"/>
    <n v="1"/>
  </r>
  <r>
    <n v="1192"/>
    <x v="3"/>
    <x v="0"/>
    <s v="MNC"/>
    <s v="Retail"/>
    <x v="2"/>
    <x v="0"/>
    <s v="Remote"/>
    <x v="2"/>
    <s v="0-2 yrs"/>
    <n v="1"/>
    <s v="Bachelor"/>
    <n v="0"/>
    <n v="0"/>
    <n v="0"/>
    <n v="0"/>
    <n v="1"/>
    <n v="1"/>
    <n v="80161"/>
    <s v="Medium"/>
    <n v="2"/>
    <n v="2026"/>
    <s v="High"/>
    <n v="9"/>
  </r>
  <r>
    <n v="1193"/>
    <x v="5"/>
    <x v="1"/>
    <s v="Medium"/>
    <s v="Retail"/>
    <x v="1"/>
    <x v="1"/>
    <s v="Onsite/Hybrid"/>
    <x v="2"/>
    <s v="0-2 yrs"/>
    <n v="2"/>
    <s v="Master"/>
    <n v="0"/>
    <n v="0"/>
    <n v="1"/>
    <n v="1"/>
    <n v="1"/>
    <n v="3"/>
    <n v="126735"/>
    <s v="High"/>
    <n v="12"/>
    <n v="2026"/>
    <s v="High"/>
    <n v="9"/>
  </r>
  <r>
    <n v="1194"/>
    <x v="1"/>
    <x v="1"/>
    <s v="MNC"/>
    <s v="Finance"/>
    <x v="4"/>
    <x v="0"/>
    <s v="Remote"/>
    <x v="2"/>
    <s v="0-2 yrs"/>
    <n v="1"/>
    <s v="PhD"/>
    <n v="0"/>
    <n v="0"/>
    <n v="0"/>
    <n v="0"/>
    <n v="0"/>
    <n v="0"/>
    <n v="107499"/>
    <s v="Medium"/>
    <n v="1"/>
    <n v="2020"/>
    <s v="Low"/>
    <n v="5"/>
  </r>
  <r>
    <n v="1195"/>
    <x v="1"/>
    <x v="1"/>
    <s v="Medium"/>
    <s v="Technology"/>
    <x v="3"/>
    <x v="1"/>
    <s v="Onsite/Hybrid"/>
    <x v="2"/>
    <s v="0-2 yrs"/>
    <n v="2"/>
    <s v="Bachelor"/>
    <n v="0"/>
    <n v="1"/>
    <n v="1"/>
    <n v="0"/>
    <n v="1"/>
    <n v="3"/>
    <n v="114823"/>
    <s v="Medium"/>
    <n v="8"/>
    <n v="2020"/>
    <s v="Medium"/>
    <n v="6"/>
  </r>
  <r>
    <n v="1196"/>
    <x v="5"/>
    <x v="1"/>
    <s v="Startup"/>
    <s v="Finance"/>
    <x v="2"/>
    <x v="0"/>
    <s v="Remote"/>
    <x v="1"/>
    <s v="3-6 yrs"/>
    <n v="5"/>
    <s v="PhD"/>
    <n v="0"/>
    <n v="0"/>
    <n v="1"/>
    <n v="1"/>
    <n v="0"/>
    <n v="2"/>
    <n v="145311"/>
    <s v="High"/>
    <n v="12"/>
    <n v="2026"/>
    <s v="High"/>
    <n v="7"/>
  </r>
  <r>
    <n v="1197"/>
    <x v="3"/>
    <x v="0"/>
    <s v="Startup"/>
    <s v="Education"/>
    <x v="6"/>
    <x v="0"/>
    <s v="Remote"/>
    <x v="2"/>
    <s v="0-2 yrs"/>
    <n v="2"/>
    <s v="PhD"/>
    <n v="0"/>
    <n v="0"/>
    <n v="1"/>
    <n v="1"/>
    <n v="1"/>
    <n v="3"/>
    <n v="87802"/>
    <s v="Medium"/>
    <n v="10"/>
    <n v="2024"/>
    <s v="High"/>
    <n v="3"/>
  </r>
  <r>
    <n v="1198"/>
    <x v="0"/>
    <x v="0"/>
    <s v="Enterprise"/>
    <s v="E-commerce"/>
    <x v="2"/>
    <x v="2"/>
    <s v="Onsite/Hybrid"/>
    <x v="0"/>
    <s v="7+ yrs"/>
    <n v="10"/>
    <s v="Master"/>
    <n v="1"/>
    <n v="1"/>
    <n v="0"/>
    <n v="0"/>
    <n v="1"/>
    <n v="3"/>
    <n v="105751"/>
    <s v="Medium"/>
    <n v="1"/>
    <n v="2020"/>
    <s v="Medium"/>
    <n v="2"/>
  </r>
  <r>
    <n v="1199"/>
    <x v="1"/>
    <x v="1"/>
    <s v="Startup"/>
    <s v="E-commerce"/>
    <x v="4"/>
    <x v="0"/>
    <s v="Remote"/>
    <x v="2"/>
    <s v="0-2 yrs"/>
    <n v="1"/>
    <s v="Bachelor"/>
    <n v="1"/>
    <n v="0"/>
    <n v="1"/>
    <n v="0"/>
    <n v="1"/>
    <n v="3"/>
    <n v="115796"/>
    <s v="Medium"/>
    <n v="12"/>
    <n v="2020"/>
    <s v="Medium"/>
    <n v="1"/>
  </r>
  <r>
    <n v="1200"/>
    <x v="1"/>
    <x v="1"/>
    <s v="Medium"/>
    <s v="Retail"/>
    <x v="5"/>
    <x v="1"/>
    <s v="Onsite/Hybrid"/>
    <x v="2"/>
    <s v="0-2 yrs"/>
    <n v="0"/>
    <s v="Bachelor"/>
    <n v="0"/>
    <n v="0"/>
    <n v="1"/>
    <n v="1"/>
    <n v="0"/>
    <n v="2"/>
    <n v="123433"/>
    <s v="High"/>
    <n v="6"/>
    <n v="2024"/>
    <s v="High"/>
    <n v="8"/>
  </r>
  <r>
    <n v="1201"/>
    <x v="1"/>
    <x v="1"/>
    <s v="MNC"/>
    <s v="Healthcare"/>
    <x v="2"/>
    <x v="2"/>
    <s v="Onsite/Hybrid"/>
    <x v="2"/>
    <s v="0-2 yrs"/>
    <n v="2"/>
    <s v="Bachelor"/>
    <n v="1"/>
    <n v="0"/>
    <n v="1"/>
    <n v="1"/>
    <n v="0"/>
    <n v="3"/>
    <n v="137487"/>
    <s v="High"/>
    <n v="2"/>
    <n v="2023"/>
    <s v="High"/>
    <n v="5"/>
  </r>
  <r>
    <n v="1202"/>
    <x v="1"/>
    <x v="1"/>
    <s v="MNC"/>
    <s v="Education"/>
    <x v="1"/>
    <x v="0"/>
    <s v="Remote"/>
    <x v="1"/>
    <s v="3-6 yrs"/>
    <n v="5"/>
    <s v="PhD"/>
    <n v="1"/>
    <n v="1"/>
    <n v="0"/>
    <n v="0"/>
    <n v="1"/>
    <n v="3"/>
    <n v="141154"/>
    <s v="High"/>
    <n v="11"/>
    <n v="2024"/>
    <s v="Low"/>
    <n v="2"/>
  </r>
  <r>
    <n v="1203"/>
    <x v="0"/>
    <x v="0"/>
    <s v="MNC"/>
    <s v="Education"/>
    <x v="3"/>
    <x v="1"/>
    <s v="Onsite/Hybrid"/>
    <x v="0"/>
    <s v="7+ yrs"/>
    <n v="14"/>
    <s v="Master"/>
    <n v="1"/>
    <n v="0"/>
    <n v="0"/>
    <n v="0"/>
    <n v="1"/>
    <n v="2"/>
    <n v="129760"/>
    <s v="High"/>
    <n v="11"/>
    <n v="2024"/>
    <s v="Medium"/>
    <n v="4"/>
  </r>
  <r>
    <n v="1204"/>
    <x v="2"/>
    <x v="2"/>
    <s v="Enterprise"/>
    <s v="Healthcare"/>
    <x v="4"/>
    <x v="2"/>
    <s v="Onsite/Hybrid"/>
    <x v="1"/>
    <s v="3-6 yrs"/>
    <n v="5"/>
    <s v="Bachelor"/>
    <n v="0"/>
    <n v="0"/>
    <n v="1"/>
    <n v="1"/>
    <n v="1"/>
    <n v="3"/>
    <n v="115350"/>
    <s v="Medium"/>
    <n v="6"/>
    <n v="2021"/>
    <s v="High"/>
    <n v="2"/>
  </r>
  <r>
    <n v="1205"/>
    <x v="1"/>
    <x v="1"/>
    <s v="MNC"/>
    <s v="Technology"/>
    <x v="3"/>
    <x v="1"/>
    <s v="Onsite/Hybrid"/>
    <x v="0"/>
    <s v="7+ yrs"/>
    <n v="10"/>
    <s v="Master"/>
    <n v="1"/>
    <n v="0"/>
    <n v="0"/>
    <n v="0"/>
    <n v="1"/>
    <n v="2"/>
    <n v="165723"/>
    <s v="High"/>
    <n v="2"/>
    <n v="2021"/>
    <s v="Low"/>
    <n v="3"/>
  </r>
  <r>
    <n v="1206"/>
    <x v="4"/>
    <x v="0"/>
    <s v="MNC"/>
    <s v="Technology"/>
    <x v="6"/>
    <x v="0"/>
    <s v="Remote"/>
    <x v="2"/>
    <s v="0-2 yrs"/>
    <n v="2"/>
    <s v="Bachelor"/>
    <n v="1"/>
    <n v="0"/>
    <n v="1"/>
    <n v="0"/>
    <n v="0"/>
    <n v="2"/>
    <n v="86347"/>
    <s v="Medium"/>
    <n v="5"/>
    <n v="2026"/>
    <s v="High"/>
    <n v="7"/>
  </r>
  <r>
    <n v="1207"/>
    <x v="1"/>
    <x v="1"/>
    <s v="Medium"/>
    <s v="Education"/>
    <x v="5"/>
    <x v="2"/>
    <s v="Onsite/Hybrid"/>
    <x v="2"/>
    <s v="0-2 yrs"/>
    <n v="2"/>
    <s v="Master"/>
    <n v="1"/>
    <n v="0"/>
    <n v="1"/>
    <n v="1"/>
    <n v="0"/>
    <n v="3"/>
    <n v="117296"/>
    <s v="Medium"/>
    <n v="11"/>
    <n v="2024"/>
    <s v="High"/>
    <n v="5"/>
  </r>
  <r>
    <n v="1208"/>
    <x v="0"/>
    <x v="0"/>
    <s v="Medium"/>
    <s v="E-commerce"/>
    <x v="6"/>
    <x v="0"/>
    <s v="Remote"/>
    <x v="0"/>
    <s v="7+ yrs"/>
    <n v="9"/>
    <s v="PhD"/>
    <n v="0"/>
    <n v="1"/>
    <n v="0"/>
    <n v="0"/>
    <n v="1"/>
    <n v="2"/>
    <n v="113954"/>
    <s v="Medium"/>
    <n v="5"/>
    <n v="2023"/>
    <s v="Low"/>
    <n v="3"/>
  </r>
  <r>
    <n v="1209"/>
    <x v="2"/>
    <x v="2"/>
    <s v="Medium"/>
    <s v="Technology"/>
    <x v="5"/>
    <x v="2"/>
    <s v="Onsite/Hybrid"/>
    <x v="1"/>
    <s v="3-6 yrs"/>
    <n v="4"/>
    <s v="Bachelor"/>
    <n v="1"/>
    <n v="0"/>
    <n v="0"/>
    <n v="1"/>
    <n v="0"/>
    <n v="2"/>
    <n v="87732"/>
    <s v="Medium"/>
    <n v="10"/>
    <n v="2022"/>
    <s v="High"/>
    <n v="9"/>
  </r>
  <r>
    <n v="1210"/>
    <x v="4"/>
    <x v="0"/>
    <s v="Startup"/>
    <s v="Technology"/>
    <x v="0"/>
    <x v="0"/>
    <s v="Remote"/>
    <x v="2"/>
    <s v="0-2 yrs"/>
    <n v="1"/>
    <s v="PhD"/>
    <n v="0"/>
    <n v="1"/>
    <n v="1"/>
    <n v="0"/>
    <n v="0"/>
    <n v="2"/>
    <n v="63061"/>
    <s v="Low"/>
    <n v="6"/>
    <n v="2023"/>
    <s v="Medium"/>
    <n v="5"/>
  </r>
  <r>
    <n v="1211"/>
    <x v="4"/>
    <x v="0"/>
    <s v="Medium"/>
    <s v="Healthcare"/>
    <x v="0"/>
    <x v="0"/>
    <s v="Remote"/>
    <x v="2"/>
    <s v="0-2 yrs"/>
    <n v="2"/>
    <s v="Bachelor"/>
    <n v="0"/>
    <n v="1"/>
    <n v="0"/>
    <n v="1"/>
    <n v="0"/>
    <n v="2"/>
    <n v="61979"/>
    <s v="Low"/>
    <n v="9"/>
    <n v="2024"/>
    <s v="High"/>
    <n v="8"/>
  </r>
  <r>
    <n v="1212"/>
    <x v="0"/>
    <x v="0"/>
    <s v="Enterprise"/>
    <s v="E-commerce"/>
    <x v="2"/>
    <x v="2"/>
    <s v="Onsite/Hybrid"/>
    <x v="1"/>
    <s v="3-6 yrs"/>
    <n v="4"/>
    <s v="Master"/>
    <n v="0"/>
    <n v="0"/>
    <n v="0"/>
    <n v="0"/>
    <n v="0"/>
    <n v="0"/>
    <n v="78741"/>
    <s v="Medium"/>
    <n v="7"/>
    <n v="2024"/>
    <s v="Medium"/>
    <n v="3"/>
  </r>
  <r>
    <n v="1213"/>
    <x v="3"/>
    <x v="0"/>
    <s v="Enterprise"/>
    <s v="Retail"/>
    <x v="2"/>
    <x v="1"/>
    <s v="Onsite/Hybrid"/>
    <x v="1"/>
    <s v="3-6 yrs"/>
    <n v="4"/>
    <s v="Master"/>
    <n v="0"/>
    <n v="0"/>
    <n v="0"/>
    <n v="1"/>
    <n v="1"/>
    <n v="2"/>
    <n v="96466"/>
    <s v="Medium"/>
    <n v="1"/>
    <n v="2022"/>
    <s v="High"/>
    <n v="9"/>
  </r>
  <r>
    <n v="1214"/>
    <x v="2"/>
    <x v="2"/>
    <s v="Startup"/>
    <s v="Retail"/>
    <x v="0"/>
    <x v="0"/>
    <s v="Remote"/>
    <x v="0"/>
    <s v="7+ yrs"/>
    <n v="12"/>
    <s v="PhD"/>
    <n v="0"/>
    <n v="0"/>
    <n v="0"/>
    <n v="1"/>
    <n v="0"/>
    <n v="1"/>
    <n v="117349"/>
    <s v="Medium"/>
    <n v="3"/>
    <n v="2022"/>
    <s v="Medium"/>
    <n v="4"/>
  </r>
  <r>
    <n v="1215"/>
    <x v="2"/>
    <x v="2"/>
    <s v="MNC"/>
    <s v="Education"/>
    <x v="3"/>
    <x v="0"/>
    <s v="Remote"/>
    <x v="0"/>
    <s v="7+ yrs"/>
    <n v="14"/>
    <s v="Bachelor"/>
    <n v="0"/>
    <n v="1"/>
    <n v="0"/>
    <n v="0"/>
    <n v="0"/>
    <n v="1"/>
    <n v="116017"/>
    <s v="Medium"/>
    <n v="2"/>
    <n v="2020"/>
    <s v="Low"/>
    <n v="2"/>
  </r>
  <r>
    <n v="1216"/>
    <x v="4"/>
    <x v="0"/>
    <s v="MNC"/>
    <s v="Technology"/>
    <x v="4"/>
    <x v="2"/>
    <s v="Onsite/Hybrid"/>
    <x v="0"/>
    <s v="7+ yrs"/>
    <n v="8"/>
    <s v="Master"/>
    <n v="1"/>
    <n v="1"/>
    <n v="1"/>
    <n v="0"/>
    <n v="1"/>
    <n v="4"/>
    <n v="143680"/>
    <s v="High"/>
    <n v="4"/>
    <n v="2025"/>
    <s v="Low"/>
    <n v="3"/>
  </r>
  <r>
    <n v="1217"/>
    <x v="4"/>
    <x v="0"/>
    <s v="MNC"/>
    <s v="Retail"/>
    <x v="3"/>
    <x v="2"/>
    <s v="Onsite/Hybrid"/>
    <x v="1"/>
    <s v="3-6 yrs"/>
    <n v="4"/>
    <s v="Master"/>
    <n v="1"/>
    <n v="1"/>
    <n v="0"/>
    <n v="0"/>
    <n v="1"/>
    <n v="3"/>
    <n v="104116"/>
    <s v="Medium"/>
    <n v="7"/>
    <n v="2020"/>
    <s v="Medium"/>
    <n v="6"/>
  </r>
  <r>
    <n v="1218"/>
    <x v="5"/>
    <x v="1"/>
    <s v="MNC"/>
    <s v="Education"/>
    <x v="6"/>
    <x v="0"/>
    <s v="Remote"/>
    <x v="0"/>
    <s v="7+ yrs"/>
    <n v="9"/>
    <s v="Master"/>
    <n v="1"/>
    <n v="0"/>
    <n v="0"/>
    <n v="1"/>
    <n v="0"/>
    <n v="2"/>
    <n v="175064"/>
    <s v="High"/>
    <n v="5"/>
    <n v="2025"/>
    <s v="Low"/>
    <n v="5"/>
  </r>
  <r>
    <n v="1219"/>
    <x v="0"/>
    <x v="0"/>
    <s v="MNC"/>
    <s v="Healthcare"/>
    <x v="3"/>
    <x v="0"/>
    <s v="Remote"/>
    <x v="0"/>
    <s v="7+ yrs"/>
    <n v="10"/>
    <s v="Bachelor"/>
    <n v="1"/>
    <n v="0"/>
    <n v="0"/>
    <n v="0"/>
    <n v="1"/>
    <n v="2"/>
    <n v="127452"/>
    <s v="High"/>
    <n v="9"/>
    <n v="2020"/>
    <s v="High"/>
    <n v="7"/>
  </r>
  <r>
    <n v="1220"/>
    <x v="1"/>
    <x v="1"/>
    <s v="Medium"/>
    <s v="Healthcare"/>
    <x v="2"/>
    <x v="0"/>
    <s v="Remote"/>
    <x v="1"/>
    <s v="3-6 yrs"/>
    <n v="5"/>
    <s v="Bachelor"/>
    <n v="0"/>
    <n v="0"/>
    <n v="1"/>
    <n v="1"/>
    <n v="1"/>
    <n v="3"/>
    <n v="155279"/>
    <s v="High"/>
    <n v="12"/>
    <n v="2020"/>
    <s v="High"/>
    <n v="8"/>
  </r>
  <r>
    <n v="1221"/>
    <x v="2"/>
    <x v="2"/>
    <s v="Startup"/>
    <s v="Technology"/>
    <x v="5"/>
    <x v="1"/>
    <s v="Onsite/Hybrid"/>
    <x v="0"/>
    <s v="7+ yrs"/>
    <n v="11"/>
    <s v="PhD"/>
    <n v="0"/>
    <n v="0"/>
    <n v="1"/>
    <n v="0"/>
    <n v="1"/>
    <n v="2"/>
    <n v="122418"/>
    <s v="High"/>
    <n v="3"/>
    <n v="2025"/>
    <s v="Medium"/>
    <n v="2"/>
  </r>
  <r>
    <n v="1222"/>
    <x v="2"/>
    <x v="2"/>
    <s v="MNC"/>
    <s v="Retail"/>
    <x v="0"/>
    <x v="1"/>
    <s v="Onsite/Hybrid"/>
    <x v="1"/>
    <s v="3-6 yrs"/>
    <n v="3"/>
    <s v="Bachelor"/>
    <n v="0"/>
    <n v="0"/>
    <n v="1"/>
    <n v="1"/>
    <n v="0"/>
    <n v="2"/>
    <n v="121697"/>
    <s v="High"/>
    <n v="6"/>
    <n v="2020"/>
    <s v="High"/>
    <n v="5"/>
  </r>
  <r>
    <n v="1223"/>
    <x v="2"/>
    <x v="2"/>
    <s v="MNC"/>
    <s v="Education"/>
    <x v="6"/>
    <x v="2"/>
    <s v="Onsite/Hybrid"/>
    <x v="1"/>
    <s v="3-6 yrs"/>
    <n v="5"/>
    <s v="Master"/>
    <n v="0"/>
    <n v="0"/>
    <n v="1"/>
    <n v="1"/>
    <n v="0"/>
    <n v="2"/>
    <n v="122607"/>
    <s v="High"/>
    <n v="7"/>
    <n v="2026"/>
    <s v="High"/>
    <n v="3"/>
  </r>
  <r>
    <n v="1224"/>
    <x v="2"/>
    <x v="2"/>
    <s v="Medium"/>
    <s v="Finance"/>
    <x v="2"/>
    <x v="1"/>
    <s v="Onsite/Hybrid"/>
    <x v="0"/>
    <s v="7+ yrs"/>
    <n v="12"/>
    <s v="Master"/>
    <n v="1"/>
    <n v="0"/>
    <n v="1"/>
    <n v="1"/>
    <n v="0"/>
    <n v="3"/>
    <n v="132899"/>
    <s v="High"/>
    <n v="10"/>
    <n v="2025"/>
    <s v="High"/>
    <n v="6"/>
  </r>
  <r>
    <n v="1225"/>
    <x v="5"/>
    <x v="1"/>
    <s v="Startup"/>
    <s v="Finance"/>
    <x v="6"/>
    <x v="0"/>
    <s v="Remote"/>
    <x v="0"/>
    <s v="7+ yrs"/>
    <n v="11"/>
    <s v="Master"/>
    <n v="1"/>
    <n v="1"/>
    <n v="1"/>
    <n v="1"/>
    <n v="0"/>
    <n v="4"/>
    <n v="172928"/>
    <s v="High"/>
    <n v="11"/>
    <n v="2021"/>
    <s v="High"/>
    <n v="3"/>
  </r>
  <r>
    <n v="1226"/>
    <x v="3"/>
    <x v="0"/>
    <s v="Medium"/>
    <s v="Education"/>
    <x v="6"/>
    <x v="2"/>
    <s v="Onsite/Hybrid"/>
    <x v="1"/>
    <s v="3-6 yrs"/>
    <n v="4"/>
    <s v="PhD"/>
    <n v="0"/>
    <n v="1"/>
    <n v="0"/>
    <n v="0"/>
    <n v="1"/>
    <n v="2"/>
    <n v="81165"/>
    <s v="Medium"/>
    <n v="7"/>
    <n v="2021"/>
    <s v="Low"/>
    <n v="6"/>
  </r>
  <r>
    <n v="1227"/>
    <x v="2"/>
    <x v="2"/>
    <s v="Medium"/>
    <s v="Education"/>
    <x v="4"/>
    <x v="2"/>
    <s v="Onsite/Hybrid"/>
    <x v="0"/>
    <s v="7+ yrs"/>
    <n v="15"/>
    <s v="Bachelor"/>
    <n v="1"/>
    <n v="0"/>
    <n v="1"/>
    <n v="1"/>
    <n v="1"/>
    <n v="4"/>
    <n v="140672"/>
    <s v="High"/>
    <n v="5"/>
    <n v="2023"/>
    <s v="High"/>
    <n v="9"/>
  </r>
  <r>
    <n v="1228"/>
    <x v="5"/>
    <x v="1"/>
    <s v="MNC"/>
    <s v="Finance"/>
    <x v="4"/>
    <x v="2"/>
    <s v="Onsite/Hybrid"/>
    <x v="0"/>
    <s v="7+ yrs"/>
    <n v="8"/>
    <s v="Bachelor"/>
    <n v="1"/>
    <n v="1"/>
    <n v="0"/>
    <n v="1"/>
    <n v="1"/>
    <n v="4"/>
    <n v="188535"/>
    <s v="High"/>
    <n v="11"/>
    <n v="2022"/>
    <s v="Low"/>
    <n v="2"/>
  </r>
  <r>
    <n v="1229"/>
    <x v="1"/>
    <x v="1"/>
    <s v="Startup"/>
    <s v="Retail"/>
    <x v="6"/>
    <x v="2"/>
    <s v="Onsite/Hybrid"/>
    <x v="1"/>
    <s v="3-6 yrs"/>
    <n v="4"/>
    <s v="PhD"/>
    <n v="0"/>
    <n v="0"/>
    <n v="0"/>
    <n v="0"/>
    <n v="0"/>
    <n v="0"/>
    <n v="113360"/>
    <s v="Medium"/>
    <n v="10"/>
    <n v="2020"/>
    <s v="High"/>
    <n v="8"/>
  </r>
  <r>
    <n v="1230"/>
    <x v="3"/>
    <x v="0"/>
    <s v="Medium"/>
    <s v="Healthcare"/>
    <x v="1"/>
    <x v="1"/>
    <s v="Onsite/Hybrid"/>
    <x v="0"/>
    <s v="7+ yrs"/>
    <n v="7"/>
    <s v="Master"/>
    <n v="0"/>
    <n v="0"/>
    <n v="0"/>
    <n v="0"/>
    <n v="0"/>
    <n v="0"/>
    <n v="99787"/>
    <s v="Medium"/>
    <n v="3"/>
    <n v="2026"/>
    <s v="Low"/>
    <n v="1"/>
  </r>
  <r>
    <n v="1231"/>
    <x v="2"/>
    <x v="2"/>
    <s v="Startup"/>
    <s v="Technology"/>
    <x v="4"/>
    <x v="0"/>
    <s v="Remote"/>
    <x v="1"/>
    <s v="3-6 yrs"/>
    <n v="3"/>
    <s v="Master"/>
    <n v="1"/>
    <n v="1"/>
    <n v="1"/>
    <n v="0"/>
    <n v="0"/>
    <n v="3"/>
    <n v="89260"/>
    <s v="Medium"/>
    <n v="5"/>
    <n v="2024"/>
    <s v="Medium"/>
    <n v="4"/>
  </r>
  <r>
    <n v="1232"/>
    <x v="5"/>
    <x v="1"/>
    <s v="MNC"/>
    <s v="Retail"/>
    <x v="2"/>
    <x v="0"/>
    <s v="Remote"/>
    <x v="0"/>
    <s v="7+ yrs"/>
    <n v="7"/>
    <s v="Bachelor"/>
    <n v="1"/>
    <n v="0"/>
    <n v="0"/>
    <n v="0"/>
    <n v="0"/>
    <n v="1"/>
    <n v="160404"/>
    <s v="High"/>
    <n v="6"/>
    <n v="2025"/>
    <s v="Medium"/>
    <n v="3"/>
  </r>
  <r>
    <n v="1233"/>
    <x v="4"/>
    <x v="0"/>
    <s v="Enterprise"/>
    <s v="E-commerce"/>
    <x v="6"/>
    <x v="1"/>
    <s v="Onsite/Hybrid"/>
    <x v="1"/>
    <s v="3-6 yrs"/>
    <n v="3"/>
    <s v="Master"/>
    <n v="1"/>
    <n v="0"/>
    <n v="0"/>
    <n v="0"/>
    <n v="1"/>
    <n v="2"/>
    <n v="84398"/>
    <s v="Medium"/>
    <n v="5"/>
    <n v="2023"/>
    <s v="Low"/>
    <n v="6"/>
  </r>
  <r>
    <n v="1234"/>
    <x v="5"/>
    <x v="1"/>
    <s v="Startup"/>
    <s v="E-commerce"/>
    <x v="4"/>
    <x v="2"/>
    <s v="Onsite/Hybrid"/>
    <x v="2"/>
    <s v="0-2 yrs"/>
    <n v="2"/>
    <s v="PhD"/>
    <n v="1"/>
    <n v="0"/>
    <n v="0"/>
    <n v="1"/>
    <n v="1"/>
    <n v="3"/>
    <n v="119264"/>
    <s v="Medium"/>
    <n v="6"/>
    <n v="2024"/>
    <s v="Medium"/>
    <n v="2"/>
  </r>
  <r>
    <n v="1235"/>
    <x v="4"/>
    <x v="0"/>
    <s v="Startup"/>
    <s v="Finance"/>
    <x v="0"/>
    <x v="2"/>
    <s v="Onsite/Hybrid"/>
    <x v="1"/>
    <s v="3-6 yrs"/>
    <n v="5"/>
    <s v="Bachelor"/>
    <n v="0"/>
    <n v="0"/>
    <n v="0"/>
    <n v="1"/>
    <n v="0"/>
    <n v="1"/>
    <n v="93167"/>
    <s v="Medium"/>
    <n v="1"/>
    <n v="2024"/>
    <s v="High"/>
    <n v="9"/>
  </r>
  <r>
    <n v="1236"/>
    <x v="4"/>
    <x v="0"/>
    <s v="Startup"/>
    <s v="Healthcare"/>
    <x v="1"/>
    <x v="2"/>
    <s v="Onsite/Hybrid"/>
    <x v="0"/>
    <s v="7+ yrs"/>
    <n v="10"/>
    <s v="Bachelor"/>
    <n v="0"/>
    <n v="1"/>
    <n v="0"/>
    <n v="1"/>
    <n v="0"/>
    <n v="2"/>
    <n v="111566"/>
    <s v="Medium"/>
    <n v="4"/>
    <n v="2020"/>
    <s v="High"/>
    <n v="8"/>
  </r>
  <r>
    <n v="1237"/>
    <x v="2"/>
    <x v="2"/>
    <s v="Startup"/>
    <s v="Retail"/>
    <x v="2"/>
    <x v="2"/>
    <s v="Onsite/Hybrid"/>
    <x v="2"/>
    <s v="0-2 yrs"/>
    <n v="1"/>
    <s v="Master"/>
    <n v="1"/>
    <n v="0"/>
    <n v="1"/>
    <n v="0"/>
    <n v="1"/>
    <n v="3"/>
    <n v="72271"/>
    <s v="Medium"/>
    <n v="7"/>
    <n v="2020"/>
    <s v="Medium"/>
    <n v="6"/>
  </r>
  <r>
    <n v="1238"/>
    <x v="4"/>
    <x v="0"/>
    <s v="MNC"/>
    <s v="Technology"/>
    <x v="4"/>
    <x v="2"/>
    <s v="Onsite/Hybrid"/>
    <x v="1"/>
    <s v="3-6 yrs"/>
    <n v="5"/>
    <s v="Master"/>
    <n v="1"/>
    <n v="1"/>
    <n v="1"/>
    <n v="1"/>
    <n v="0"/>
    <n v="4"/>
    <n v="127595"/>
    <s v="High"/>
    <n v="3"/>
    <n v="2025"/>
    <s v="High"/>
    <n v="7"/>
  </r>
  <r>
    <n v="1239"/>
    <x v="2"/>
    <x v="2"/>
    <s v="Enterprise"/>
    <s v="Technology"/>
    <x v="2"/>
    <x v="2"/>
    <s v="Onsite/Hybrid"/>
    <x v="0"/>
    <s v="7+ yrs"/>
    <n v="15"/>
    <s v="Master"/>
    <n v="0"/>
    <n v="0"/>
    <n v="0"/>
    <n v="1"/>
    <n v="1"/>
    <n v="2"/>
    <n v="126728"/>
    <s v="High"/>
    <n v="4"/>
    <n v="2026"/>
    <s v="Low"/>
    <n v="1"/>
  </r>
  <r>
    <n v="1240"/>
    <x v="0"/>
    <x v="0"/>
    <s v="MNC"/>
    <s v="Finance"/>
    <x v="0"/>
    <x v="0"/>
    <s v="Remote"/>
    <x v="0"/>
    <s v="7+ yrs"/>
    <n v="10"/>
    <s v="Bachelor"/>
    <n v="1"/>
    <n v="1"/>
    <n v="1"/>
    <n v="1"/>
    <n v="0"/>
    <n v="4"/>
    <n v="152259"/>
    <s v="High"/>
    <n v="1"/>
    <n v="2022"/>
    <s v="High"/>
    <n v="7"/>
  </r>
  <r>
    <n v="1241"/>
    <x v="0"/>
    <x v="0"/>
    <s v="Enterprise"/>
    <s v="Education"/>
    <x v="5"/>
    <x v="1"/>
    <s v="Onsite/Hybrid"/>
    <x v="0"/>
    <s v="7+ yrs"/>
    <n v="13"/>
    <s v="PhD"/>
    <n v="1"/>
    <n v="0"/>
    <n v="0"/>
    <n v="0"/>
    <n v="1"/>
    <n v="2"/>
    <n v="112740"/>
    <s v="Medium"/>
    <n v="8"/>
    <n v="2024"/>
    <s v="Medium"/>
    <n v="6"/>
  </r>
  <r>
    <n v="1242"/>
    <x v="2"/>
    <x v="2"/>
    <s v="Medium"/>
    <s v="Retail"/>
    <x v="3"/>
    <x v="0"/>
    <s v="Remote"/>
    <x v="2"/>
    <s v="0-2 yrs"/>
    <n v="2"/>
    <s v="PhD"/>
    <n v="0"/>
    <n v="0"/>
    <n v="0"/>
    <n v="0"/>
    <n v="1"/>
    <n v="1"/>
    <n v="56120"/>
    <s v="Low"/>
    <n v="1"/>
    <n v="2021"/>
    <s v="High"/>
    <n v="9"/>
  </r>
  <r>
    <n v="1243"/>
    <x v="5"/>
    <x v="1"/>
    <s v="MNC"/>
    <s v="Retail"/>
    <x v="5"/>
    <x v="0"/>
    <s v="Remote"/>
    <x v="2"/>
    <s v="0-2 yrs"/>
    <n v="2"/>
    <s v="Bachelor"/>
    <n v="1"/>
    <n v="1"/>
    <n v="1"/>
    <n v="1"/>
    <n v="1"/>
    <n v="5"/>
    <n v="147413"/>
    <s v="High"/>
    <n v="9"/>
    <n v="2026"/>
    <s v="High"/>
    <n v="2"/>
  </r>
  <r>
    <n v="1244"/>
    <x v="5"/>
    <x v="1"/>
    <s v="Startup"/>
    <s v="Healthcare"/>
    <x v="4"/>
    <x v="1"/>
    <s v="Onsite/Hybrid"/>
    <x v="0"/>
    <s v="7+ yrs"/>
    <n v="12"/>
    <s v="Master"/>
    <n v="0"/>
    <n v="1"/>
    <n v="1"/>
    <n v="1"/>
    <n v="0"/>
    <n v="3"/>
    <n v="168178"/>
    <s v="High"/>
    <n v="1"/>
    <n v="2021"/>
    <s v="High"/>
    <n v="1"/>
  </r>
  <r>
    <n v="1245"/>
    <x v="1"/>
    <x v="1"/>
    <s v="Enterprise"/>
    <s v="Technology"/>
    <x v="1"/>
    <x v="2"/>
    <s v="Onsite/Hybrid"/>
    <x v="1"/>
    <s v="3-6 yrs"/>
    <n v="6"/>
    <s v="Master"/>
    <n v="1"/>
    <n v="0"/>
    <n v="0"/>
    <n v="1"/>
    <n v="1"/>
    <n v="3"/>
    <n v="136828"/>
    <s v="High"/>
    <n v="7"/>
    <n v="2025"/>
    <s v="Low"/>
    <n v="5"/>
  </r>
  <r>
    <n v="1246"/>
    <x v="1"/>
    <x v="1"/>
    <s v="MNC"/>
    <s v="Finance"/>
    <x v="2"/>
    <x v="2"/>
    <s v="Onsite/Hybrid"/>
    <x v="2"/>
    <s v="0-2 yrs"/>
    <n v="1"/>
    <s v="Bachelor"/>
    <n v="1"/>
    <n v="0"/>
    <n v="1"/>
    <n v="1"/>
    <n v="1"/>
    <n v="4"/>
    <n v="146203"/>
    <s v="High"/>
    <n v="9"/>
    <n v="2023"/>
    <s v="High"/>
    <n v="6"/>
  </r>
  <r>
    <n v="1247"/>
    <x v="3"/>
    <x v="0"/>
    <s v="Medium"/>
    <s v="Healthcare"/>
    <x v="4"/>
    <x v="1"/>
    <s v="Onsite/Hybrid"/>
    <x v="1"/>
    <s v="3-6 yrs"/>
    <n v="5"/>
    <s v="PhD"/>
    <n v="1"/>
    <n v="0"/>
    <n v="0"/>
    <n v="0"/>
    <n v="1"/>
    <n v="2"/>
    <n v="81244"/>
    <s v="Medium"/>
    <n v="6"/>
    <n v="2024"/>
    <s v="Medium"/>
    <n v="6"/>
  </r>
  <r>
    <n v="1248"/>
    <x v="4"/>
    <x v="0"/>
    <s v="Startup"/>
    <s v="Healthcare"/>
    <x v="1"/>
    <x v="2"/>
    <s v="Onsite/Hybrid"/>
    <x v="1"/>
    <s v="3-6 yrs"/>
    <n v="4"/>
    <s v="PhD"/>
    <n v="1"/>
    <n v="0"/>
    <n v="0"/>
    <n v="1"/>
    <n v="1"/>
    <n v="3"/>
    <n v="100293"/>
    <s v="Medium"/>
    <n v="7"/>
    <n v="2026"/>
    <s v="Low"/>
    <n v="1"/>
  </r>
  <r>
    <n v="1249"/>
    <x v="5"/>
    <x v="1"/>
    <s v="Medium"/>
    <s v="Retail"/>
    <x v="2"/>
    <x v="1"/>
    <s v="Onsite/Hybrid"/>
    <x v="0"/>
    <s v="7+ yrs"/>
    <n v="8"/>
    <s v="Bachelor"/>
    <n v="1"/>
    <n v="1"/>
    <n v="1"/>
    <n v="0"/>
    <n v="1"/>
    <n v="4"/>
    <n v="163630"/>
    <s v="High"/>
    <n v="12"/>
    <n v="2020"/>
    <s v="High"/>
    <n v="9"/>
  </r>
  <r>
    <n v="1250"/>
    <x v="3"/>
    <x v="0"/>
    <s v="Medium"/>
    <s v="Technology"/>
    <x v="5"/>
    <x v="0"/>
    <s v="Remote"/>
    <x v="0"/>
    <s v="7+ yrs"/>
    <n v="13"/>
    <s v="Bachelor"/>
    <n v="1"/>
    <n v="0"/>
    <n v="0"/>
    <n v="1"/>
    <n v="0"/>
    <n v="2"/>
    <n v="112155"/>
    <s v="Medium"/>
    <n v="12"/>
    <n v="2020"/>
    <s v="Low"/>
    <n v="4"/>
  </r>
  <r>
    <n v="1251"/>
    <x v="0"/>
    <x v="0"/>
    <s v="Enterprise"/>
    <s v="Healthcare"/>
    <x v="5"/>
    <x v="0"/>
    <s v="Remote"/>
    <x v="1"/>
    <s v="3-6 yrs"/>
    <n v="3"/>
    <s v="PhD"/>
    <n v="1"/>
    <n v="0"/>
    <n v="0"/>
    <n v="1"/>
    <n v="0"/>
    <n v="2"/>
    <n v="90412"/>
    <s v="Medium"/>
    <n v="2"/>
    <n v="2023"/>
    <s v="High"/>
    <n v="8"/>
  </r>
  <r>
    <n v="1252"/>
    <x v="4"/>
    <x v="0"/>
    <s v="Medium"/>
    <s v="Education"/>
    <x v="5"/>
    <x v="2"/>
    <s v="Onsite/Hybrid"/>
    <x v="1"/>
    <s v="3-6 yrs"/>
    <n v="4"/>
    <s v="Bachelor"/>
    <n v="0"/>
    <n v="0"/>
    <n v="0"/>
    <n v="0"/>
    <n v="1"/>
    <n v="1"/>
    <n v="82783"/>
    <s v="Medium"/>
    <n v="6"/>
    <n v="2025"/>
    <s v="Low"/>
    <n v="5"/>
  </r>
  <r>
    <n v="1253"/>
    <x v="3"/>
    <x v="0"/>
    <s v="Startup"/>
    <s v="Finance"/>
    <x v="2"/>
    <x v="2"/>
    <s v="Onsite/Hybrid"/>
    <x v="2"/>
    <s v="0-2 yrs"/>
    <n v="1"/>
    <s v="Master"/>
    <n v="1"/>
    <n v="0"/>
    <n v="1"/>
    <n v="0"/>
    <n v="1"/>
    <n v="3"/>
    <n v="77549"/>
    <s v="Medium"/>
    <n v="9"/>
    <n v="2026"/>
    <s v="High"/>
    <n v="8"/>
  </r>
  <r>
    <n v="1254"/>
    <x v="4"/>
    <x v="0"/>
    <s v="Enterprise"/>
    <s v="Technology"/>
    <x v="6"/>
    <x v="0"/>
    <s v="Remote"/>
    <x v="2"/>
    <s v="0-2 yrs"/>
    <n v="2"/>
    <s v="PhD"/>
    <n v="1"/>
    <n v="0"/>
    <n v="1"/>
    <n v="1"/>
    <n v="0"/>
    <n v="3"/>
    <n v="77045"/>
    <s v="Medium"/>
    <n v="3"/>
    <n v="2020"/>
    <s v="High"/>
    <n v="6"/>
  </r>
  <r>
    <n v="1255"/>
    <x v="5"/>
    <x v="1"/>
    <s v="Startup"/>
    <s v="Healthcare"/>
    <x v="3"/>
    <x v="1"/>
    <s v="Onsite/Hybrid"/>
    <x v="2"/>
    <s v="0-2 yrs"/>
    <n v="2"/>
    <s v="Master"/>
    <n v="0"/>
    <n v="1"/>
    <n v="1"/>
    <n v="0"/>
    <n v="1"/>
    <n v="3"/>
    <n v="119417"/>
    <s v="Medium"/>
    <n v="8"/>
    <n v="2021"/>
    <s v="Medium"/>
    <n v="4"/>
  </r>
  <r>
    <n v="1256"/>
    <x v="4"/>
    <x v="0"/>
    <s v="Medium"/>
    <s v="Education"/>
    <x v="3"/>
    <x v="2"/>
    <s v="Onsite/Hybrid"/>
    <x v="2"/>
    <s v="0-2 yrs"/>
    <n v="1"/>
    <s v="Master"/>
    <n v="0"/>
    <n v="0"/>
    <n v="1"/>
    <n v="0"/>
    <n v="0"/>
    <n v="1"/>
    <n v="64364"/>
    <s v="Low"/>
    <n v="12"/>
    <n v="2024"/>
    <s v="Low"/>
    <n v="4"/>
  </r>
  <r>
    <n v="1257"/>
    <x v="3"/>
    <x v="0"/>
    <s v="Startup"/>
    <s v="Education"/>
    <x v="3"/>
    <x v="2"/>
    <s v="Onsite/Hybrid"/>
    <x v="1"/>
    <s v="3-6 yrs"/>
    <n v="6"/>
    <s v="PhD"/>
    <n v="1"/>
    <n v="0"/>
    <n v="1"/>
    <n v="0"/>
    <n v="1"/>
    <n v="3"/>
    <n v="97669"/>
    <s v="Medium"/>
    <n v="4"/>
    <n v="2021"/>
    <s v="Low"/>
    <n v="2"/>
  </r>
  <r>
    <n v="1258"/>
    <x v="0"/>
    <x v="0"/>
    <s v="Medium"/>
    <s v="Retail"/>
    <x v="2"/>
    <x v="1"/>
    <s v="Onsite/Hybrid"/>
    <x v="1"/>
    <s v="3-6 yrs"/>
    <n v="5"/>
    <s v="Master"/>
    <n v="0"/>
    <n v="0"/>
    <n v="1"/>
    <n v="0"/>
    <n v="0"/>
    <n v="1"/>
    <n v="89326"/>
    <s v="Medium"/>
    <n v="1"/>
    <n v="2020"/>
    <s v="Low"/>
    <n v="6"/>
  </r>
  <r>
    <n v="1259"/>
    <x v="3"/>
    <x v="0"/>
    <s v="Enterprise"/>
    <s v="E-commerce"/>
    <x v="2"/>
    <x v="1"/>
    <s v="Onsite/Hybrid"/>
    <x v="0"/>
    <s v="7+ yrs"/>
    <n v="11"/>
    <s v="Bachelor"/>
    <n v="0"/>
    <n v="0"/>
    <n v="1"/>
    <n v="0"/>
    <n v="1"/>
    <n v="2"/>
    <n v="122279"/>
    <s v="High"/>
    <n v="5"/>
    <n v="2023"/>
    <s v="High"/>
    <n v="8"/>
  </r>
  <r>
    <n v="1260"/>
    <x v="3"/>
    <x v="0"/>
    <s v="Enterprise"/>
    <s v="Finance"/>
    <x v="6"/>
    <x v="1"/>
    <s v="Onsite/Hybrid"/>
    <x v="1"/>
    <s v="3-6 yrs"/>
    <n v="3"/>
    <s v="Master"/>
    <n v="1"/>
    <n v="0"/>
    <n v="0"/>
    <n v="1"/>
    <n v="0"/>
    <n v="2"/>
    <n v="85949"/>
    <s v="Medium"/>
    <n v="6"/>
    <n v="2021"/>
    <s v="Low"/>
    <n v="3"/>
  </r>
  <r>
    <n v="1261"/>
    <x v="0"/>
    <x v="0"/>
    <s v="MNC"/>
    <s v="Technology"/>
    <x v="5"/>
    <x v="2"/>
    <s v="Onsite/Hybrid"/>
    <x v="0"/>
    <s v="7+ yrs"/>
    <n v="13"/>
    <s v="Bachelor"/>
    <n v="1"/>
    <n v="1"/>
    <n v="1"/>
    <n v="0"/>
    <n v="0"/>
    <n v="3"/>
    <n v="136015"/>
    <s v="High"/>
    <n v="9"/>
    <n v="2021"/>
    <s v="Medium"/>
    <n v="4"/>
  </r>
  <r>
    <n v="1262"/>
    <x v="2"/>
    <x v="2"/>
    <s v="Medium"/>
    <s v="Education"/>
    <x v="3"/>
    <x v="2"/>
    <s v="Onsite/Hybrid"/>
    <x v="2"/>
    <s v="0-2 yrs"/>
    <n v="1"/>
    <s v="Bachelor"/>
    <n v="1"/>
    <n v="0"/>
    <n v="0"/>
    <n v="1"/>
    <n v="1"/>
    <n v="3"/>
    <n v="71251"/>
    <s v="Medium"/>
    <n v="2"/>
    <n v="2021"/>
    <s v="Low"/>
    <n v="2"/>
  </r>
  <r>
    <n v="1263"/>
    <x v="1"/>
    <x v="1"/>
    <s v="Enterprise"/>
    <s v="Education"/>
    <x v="2"/>
    <x v="2"/>
    <s v="Onsite/Hybrid"/>
    <x v="1"/>
    <s v="3-6 yrs"/>
    <n v="4"/>
    <s v="PhD"/>
    <n v="1"/>
    <n v="1"/>
    <n v="0"/>
    <n v="1"/>
    <n v="1"/>
    <n v="4"/>
    <n v="140681"/>
    <s v="High"/>
    <n v="12"/>
    <n v="2025"/>
    <s v="Medium"/>
    <n v="3"/>
  </r>
  <r>
    <n v="1264"/>
    <x v="4"/>
    <x v="0"/>
    <s v="Startup"/>
    <s v="Technology"/>
    <x v="1"/>
    <x v="1"/>
    <s v="Onsite/Hybrid"/>
    <x v="2"/>
    <s v="0-2 yrs"/>
    <n v="2"/>
    <s v="PhD"/>
    <n v="0"/>
    <n v="0"/>
    <n v="0"/>
    <n v="1"/>
    <n v="1"/>
    <n v="2"/>
    <n v="77084"/>
    <s v="Medium"/>
    <n v="8"/>
    <n v="2024"/>
    <s v="High"/>
    <n v="9"/>
  </r>
  <r>
    <n v="1265"/>
    <x v="0"/>
    <x v="0"/>
    <s v="Startup"/>
    <s v="Technology"/>
    <x v="6"/>
    <x v="1"/>
    <s v="Onsite/Hybrid"/>
    <x v="1"/>
    <s v="3-6 yrs"/>
    <n v="4"/>
    <s v="Bachelor"/>
    <n v="0"/>
    <n v="1"/>
    <n v="0"/>
    <n v="1"/>
    <n v="0"/>
    <n v="2"/>
    <n v="87866"/>
    <s v="Medium"/>
    <n v="7"/>
    <n v="2024"/>
    <s v="Medium"/>
    <n v="6"/>
  </r>
  <r>
    <n v="1266"/>
    <x v="2"/>
    <x v="2"/>
    <s v="Startup"/>
    <s v="Finance"/>
    <x v="1"/>
    <x v="0"/>
    <s v="Remote"/>
    <x v="1"/>
    <s v="3-6 yrs"/>
    <n v="5"/>
    <s v="PhD"/>
    <n v="1"/>
    <n v="0"/>
    <n v="1"/>
    <n v="1"/>
    <n v="0"/>
    <n v="3"/>
    <n v="107309"/>
    <s v="Medium"/>
    <n v="4"/>
    <n v="2021"/>
    <s v="High"/>
    <n v="4"/>
  </r>
  <r>
    <n v="1267"/>
    <x v="0"/>
    <x v="0"/>
    <s v="Enterprise"/>
    <s v="Healthcare"/>
    <x v="3"/>
    <x v="1"/>
    <s v="Onsite/Hybrid"/>
    <x v="0"/>
    <s v="7+ yrs"/>
    <n v="13"/>
    <s v="Bachelor"/>
    <n v="0"/>
    <n v="1"/>
    <n v="0"/>
    <n v="1"/>
    <n v="1"/>
    <n v="3"/>
    <n v="125271"/>
    <s v="High"/>
    <n v="7"/>
    <n v="2023"/>
    <s v="Medium"/>
    <n v="2"/>
  </r>
  <r>
    <n v="1268"/>
    <x v="2"/>
    <x v="2"/>
    <s v="Medium"/>
    <s v="Healthcare"/>
    <x v="1"/>
    <x v="1"/>
    <s v="Onsite/Hybrid"/>
    <x v="1"/>
    <s v="3-6 yrs"/>
    <n v="3"/>
    <s v="Bachelor"/>
    <n v="0"/>
    <n v="1"/>
    <n v="1"/>
    <n v="1"/>
    <n v="0"/>
    <n v="3"/>
    <n v="107551"/>
    <s v="Medium"/>
    <n v="11"/>
    <n v="2024"/>
    <s v="High"/>
    <n v="3"/>
  </r>
  <r>
    <n v="1269"/>
    <x v="2"/>
    <x v="2"/>
    <s v="Startup"/>
    <s v="Education"/>
    <x v="5"/>
    <x v="1"/>
    <s v="Onsite/Hybrid"/>
    <x v="0"/>
    <s v="7+ yrs"/>
    <n v="10"/>
    <s v="PhD"/>
    <n v="1"/>
    <n v="1"/>
    <n v="1"/>
    <n v="1"/>
    <n v="0"/>
    <n v="4"/>
    <n v="132983"/>
    <s v="High"/>
    <n v="1"/>
    <n v="2026"/>
    <s v="High"/>
    <n v="7"/>
  </r>
  <r>
    <n v="1270"/>
    <x v="0"/>
    <x v="0"/>
    <s v="MNC"/>
    <s v="Technology"/>
    <x v="0"/>
    <x v="0"/>
    <s v="Remote"/>
    <x v="0"/>
    <s v="7+ yrs"/>
    <n v="14"/>
    <s v="Master"/>
    <n v="1"/>
    <n v="1"/>
    <n v="0"/>
    <n v="1"/>
    <n v="1"/>
    <n v="4"/>
    <n v="141925"/>
    <s v="High"/>
    <n v="4"/>
    <n v="2026"/>
    <s v="High"/>
    <n v="8"/>
  </r>
  <r>
    <n v="1271"/>
    <x v="5"/>
    <x v="1"/>
    <s v="Startup"/>
    <s v="Education"/>
    <x v="5"/>
    <x v="2"/>
    <s v="Onsite/Hybrid"/>
    <x v="1"/>
    <s v="3-6 yrs"/>
    <n v="4"/>
    <s v="Bachelor"/>
    <n v="1"/>
    <n v="0"/>
    <n v="0"/>
    <n v="1"/>
    <n v="1"/>
    <n v="3"/>
    <n v="144819"/>
    <s v="High"/>
    <n v="10"/>
    <n v="2024"/>
    <s v="Low"/>
    <n v="2"/>
  </r>
  <r>
    <n v="1272"/>
    <x v="1"/>
    <x v="1"/>
    <s v="Medium"/>
    <s v="Retail"/>
    <x v="0"/>
    <x v="2"/>
    <s v="Onsite/Hybrid"/>
    <x v="2"/>
    <s v="0-2 yrs"/>
    <n v="2"/>
    <s v="Bachelor"/>
    <n v="0"/>
    <n v="1"/>
    <n v="1"/>
    <n v="0"/>
    <n v="0"/>
    <n v="2"/>
    <n v="109910"/>
    <s v="Medium"/>
    <n v="5"/>
    <n v="2023"/>
    <s v="Medium"/>
    <n v="3"/>
  </r>
  <r>
    <n v="1273"/>
    <x v="4"/>
    <x v="0"/>
    <s v="Medium"/>
    <s v="Education"/>
    <x v="1"/>
    <x v="0"/>
    <s v="Remote"/>
    <x v="2"/>
    <s v="0-2 yrs"/>
    <n v="1"/>
    <s v="Master"/>
    <n v="0"/>
    <n v="0"/>
    <n v="0"/>
    <n v="1"/>
    <n v="1"/>
    <n v="2"/>
    <n v="71794"/>
    <s v="Medium"/>
    <n v="12"/>
    <n v="2025"/>
    <s v="Medium"/>
    <n v="1"/>
  </r>
  <r>
    <n v="1274"/>
    <x v="4"/>
    <x v="0"/>
    <s v="Enterprise"/>
    <s v="Education"/>
    <x v="3"/>
    <x v="2"/>
    <s v="Onsite/Hybrid"/>
    <x v="2"/>
    <s v="0-2 yrs"/>
    <n v="1"/>
    <s v="Master"/>
    <n v="1"/>
    <n v="0"/>
    <n v="1"/>
    <n v="0"/>
    <n v="0"/>
    <n v="2"/>
    <n v="69742"/>
    <s v="Low"/>
    <n v="2"/>
    <n v="2020"/>
    <s v="Medium"/>
    <n v="4"/>
  </r>
  <r>
    <n v="1275"/>
    <x v="0"/>
    <x v="0"/>
    <s v="Enterprise"/>
    <s v="E-commerce"/>
    <x v="4"/>
    <x v="2"/>
    <s v="Onsite/Hybrid"/>
    <x v="2"/>
    <s v="0-2 yrs"/>
    <n v="0"/>
    <s v="Bachelor"/>
    <n v="1"/>
    <n v="0"/>
    <n v="0"/>
    <n v="0"/>
    <n v="1"/>
    <n v="2"/>
    <n v="60171"/>
    <s v="Low"/>
    <n v="6"/>
    <n v="2025"/>
    <s v="High"/>
    <n v="7"/>
  </r>
  <r>
    <n v="1276"/>
    <x v="0"/>
    <x v="0"/>
    <s v="Enterprise"/>
    <s v="Education"/>
    <x v="0"/>
    <x v="1"/>
    <s v="Onsite/Hybrid"/>
    <x v="0"/>
    <s v="7+ yrs"/>
    <n v="13"/>
    <s v="Bachelor"/>
    <n v="0"/>
    <n v="1"/>
    <n v="1"/>
    <n v="1"/>
    <n v="1"/>
    <n v="4"/>
    <n v="135978"/>
    <s v="High"/>
    <n v="6"/>
    <n v="2021"/>
    <s v="High"/>
    <n v="2"/>
  </r>
  <r>
    <n v="1277"/>
    <x v="3"/>
    <x v="0"/>
    <s v="MNC"/>
    <s v="Technology"/>
    <x v="0"/>
    <x v="1"/>
    <s v="Onsite/Hybrid"/>
    <x v="1"/>
    <s v="3-6 yrs"/>
    <n v="3"/>
    <s v="Master"/>
    <n v="0"/>
    <n v="1"/>
    <n v="1"/>
    <n v="0"/>
    <n v="0"/>
    <n v="2"/>
    <n v="108266"/>
    <s v="Medium"/>
    <n v="10"/>
    <n v="2023"/>
    <s v="Medium"/>
    <n v="4"/>
  </r>
  <r>
    <n v="1278"/>
    <x v="1"/>
    <x v="1"/>
    <s v="Enterprise"/>
    <s v="Technology"/>
    <x v="1"/>
    <x v="0"/>
    <s v="Remote"/>
    <x v="1"/>
    <s v="3-6 yrs"/>
    <n v="3"/>
    <s v="Master"/>
    <n v="1"/>
    <n v="0"/>
    <n v="0"/>
    <n v="1"/>
    <n v="1"/>
    <n v="3"/>
    <n v="138415"/>
    <s v="High"/>
    <n v="1"/>
    <n v="2020"/>
    <s v="High"/>
    <n v="8"/>
  </r>
  <r>
    <n v="1279"/>
    <x v="2"/>
    <x v="2"/>
    <s v="MNC"/>
    <s v="Healthcare"/>
    <x v="2"/>
    <x v="2"/>
    <s v="Onsite/Hybrid"/>
    <x v="2"/>
    <s v="0-2 yrs"/>
    <n v="1"/>
    <s v="Bachelor"/>
    <n v="0"/>
    <n v="1"/>
    <n v="1"/>
    <n v="1"/>
    <n v="0"/>
    <n v="3"/>
    <n v="100479"/>
    <s v="Medium"/>
    <n v="5"/>
    <n v="2022"/>
    <s v="High"/>
    <n v="2"/>
  </r>
  <r>
    <n v="1280"/>
    <x v="4"/>
    <x v="0"/>
    <s v="Startup"/>
    <s v="Finance"/>
    <x v="1"/>
    <x v="2"/>
    <s v="Onsite/Hybrid"/>
    <x v="0"/>
    <s v="7+ yrs"/>
    <n v="9"/>
    <s v="PhD"/>
    <n v="0"/>
    <n v="1"/>
    <n v="1"/>
    <n v="1"/>
    <n v="1"/>
    <n v="4"/>
    <n v="142909"/>
    <s v="High"/>
    <n v="2"/>
    <n v="2026"/>
    <s v="High"/>
    <n v="7"/>
  </r>
  <r>
    <n v="1281"/>
    <x v="5"/>
    <x v="1"/>
    <s v="Startup"/>
    <s v="Education"/>
    <x v="3"/>
    <x v="2"/>
    <s v="Onsite/Hybrid"/>
    <x v="1"/>
    <s v="3-6 yrs"/>
    <n v="4"/>
    <s v="Bachelor"/>
    <n v="0"/>
    <n v="1"/>
    <n v="0"/>
    <n v="0"/>
    <n v="0"/>
    <n v="1"/>
    <n v="113528"/>
    <s v="Medium"/>
    <n v="8"/>
    <n v="2026"/>
    <s v="Low"/>
    <n v="2"/>
  </r>
  <r>
    <n v="1282"/>
    <x v="1"/>
    <x v="1"/>
    <s v="Enterprise"/>
    <s v="Retail"/>
    <x v="6"/>
    <x v="1"/>
    <s v="Onsite/Hybrid"/>
    <x v="2"/>
    <s v="0-2 yrs"/>
    <n v="2"/>
    <s v="Master"/>
    <n v="1"/>
    <n v="0"/>
    <n v="0"/>
    <n v="0"/>
    <n v="0"/>
    <n v="1"/>
    <n v="87948"/>
    <s v="Medium"/>
    <n v="4"/>
    <n v="2025"/>
    <s v="Medium"/>
    <n v="4"/>
  </r>
  <r>
    <n v="1283"/>
    <x v="2"/>
    <x v="2"/>
    <s v="Medium"/>
    <s v="E-commerce"/>
    <x v="5"/>
    <x v="2"/>
    <s v="Onsite/Hybrid"/>
    <x v="2"/>
    <s v="0-2 yrs"/>
    <n v="1"/>
    <s v="Master"/>
    <n v="1"/>
    <n v="0"/>
    <n v="1"/>
    <n v="0"/>
    <n v="1"/>
    <n v="3"/>
    <n v="79945"/>
    <s v="Medium"/>
    <n v="10"/>
    <n v="2020"/>
    <s v="High"/>
    <n v="7"/>
  </r>
  <r>
    <n v="1284"/>
    <x v="2"/>
    <x v="2"/>
    <s v="MNC"/>
    <s v="Finance"/>
    <x v="5"/>
    <x v="2"/>
    <s v="Onsite/Hybrid"/>
    <x v="1"/>
    <s v="3-6 yrs"/>
    <n v="4"/>
    <s v="Bachelor"/>
    <n v="0"/>
    <n v="0"/>
    <n v="1"/>
    <n v="1"/>
    <n v="1"/>
    <n v="3"/>
    <n v="133772"/>
    <s v="High"/>
    <n v="6"/>
    <n v="2025"/>
    <s v="High"/>
    <n v="1"/>
  </r>
  <r>
    <n v="1285"/>
    <x v="5"/>
    <x v="1"/>
    <s v="MNC"/>
    <s v="Education"/>
    <x v="6"/>
    <x v="0"/>
    <s v="Remote"/>
    <x v="0"/>
    <s v="7+ yrs"/>
    <n v="14"/>
    <s v="Master"/>
    <n v="0"/>
    <n v="0"/>
    <n v="1"/>
    <n v="1"/>
    <n v="0"/>
    <n v="2"/>
    <n v="188389"/>
    <s v="High"/>
    <n v="10"/>
    <n v="2022"/>
    <s v="High"/>
    <n v="5"/>
  </r>
  <r>
    <n v="1286"/>
    <x v="1"/>
    <x v="1"/>
    <s v="Startup"/>
    <s v="Finance"/>
    <x v="0"/>
    <x v="1"/>
    <s v="Onsite/Hybrid"/>
    <x v="2"/>
    <s v="0-2 yrs"/>
    <n v="0"/>
    <s v="Master"/>
    <n v="0"/>
    <n v="0"/>
    <n v="1"/>
    <n v="0"/>
    <n v="1"/>
    <n v="2"/>
    <n v="111314"/>
    <s v="Medium"/>
    <n v="6"/>
    <n v="2022"/>
    <s v="Medium"/>
    <n v="4"/>
  </r>
  <r>
    <n v="1287"/>
    <x v="0"/>
    <x v="0"/>
    <s v="Startup"/>
    <s v="Retail"/>
    <x v="6"/>
    <x v="1"/>
    <s v="Onsite/Hybrid"/>
    <x v="0"/>
    <s v="7+ yrs"/>
    <n v="9"/>
    <s v="Bachelor"/>
    <n v="0"/>
    <n v="1"/>
    <n v="1"/>
    <n v="0"/>
    <n v="0"/>
    <n v="2"/>
    <n v="119327"/>
    <s v="Medium"/>
    <n v="9"/>
    <n v="2021"/>
    <s v="High"/>
    <n v="8"/>
  </r>
  <r>
    <n v="1288"/>
    <x v="4"/>
    <x v="0"/>
    <s v="Startup"/>
    <s v="Healthcare"/>
    <x v="3"/>
    <x v="0"/>
    <s v="Remote"/>
    <x v="1"/>
    <s v="3-6 yrs"/>
    <n v="6"/>
    <s v="Bachelor"/>
    <n v="1"/>
    <n v="1"/>
    <n v="1"/>
    <n v="1"/>
    <n v="0"/>
    <n v="4"/>
    <n v="106497"/>
    <s v="Medium"/>
    <n v="1"/>
    <n v="2023"/>
    <s v="High"/>
    <n v="3"/>
  </r>
  <r>
    <n v="1289"/>
    <x v="1"/>
    <x v="1"/>
    <s v="Medium"/>
    <s v="Education"/>
    <x v="6"/>
    <x v="0"/>
    <s v="Remote"/>
    <x v="0"/>
    <s v="7+ yrs"/>
    <n v="15"/>
    <s v="PhD"/>
    <n v="1"/>
    <n v="0"/>
    <n v="0"/>
    <n v="0"/>
    <n v="0"/>
    <n v="1"/>
    <n v="143964"/>
    <s v="High"/>
    <n v="7"/>
    <n v="2021"/>
    <s v="Low"/>
    <n v="4"/>
  </r>
  <r>
    <n v="1290"/>
    <x v="0"/>
    <x v="0"/>
    <s v="MNC"/>
    <s v="Healthcare"/>
    <x v="3"/>
    <x v="1"/>
    <s v="Onsite/Hybrid"/>
    <x v="2"/>
    <s v="0-2 yrs"/>
    <n v="1"/>
    <s v="Bachelor"/>
    <n v="1"/>
    <n v="1"/>
    <n v="1"/>
    <n v="1"/>
    <n v="1"/>
    <n v="5"/>
    <n v="108439"/>
    <s v="Medium"/>
    <n v="6"/>
    <n v="2021"/>
    <s v="High"/>
    <n v="8"/>
  </r>
  <r>
    <n v="1291"/>
    <x v="2"/>
    <x v="2"/>
    <s v="Enterprise"/>
    <s v="E-commerce"/>
    <x v="6"/>
    <x v="1"/>
    <s v="Onsite/Hybrid"/>
    <x v="0"/>
    <s v="7+ yrs"/>
    <n v="13"/>
    <s v="Bachelor"/>
    <n v="0"/>
    <n v="1"/>
    <n v="1"/>
    <n v="0"/>
    <n v="0"/>
    <n v="2"/>
    <n v="112753"/>
    <s v="Medium"/>
    <n v="6"/>
    <n v="2024"/>
    <s v="Low"/>
    <n v="1"/>
  </r>
  <r>
    <n v="1292"/>
    <x v="0"/>
    <x v="0"/>
    <s v="Startup"/>
    <s v="Finance"/>
    <x v="6"/>
    <x v="1"/>
    <s v="Onsite/Hybrid"/>
    <x v="1"/>
    <s v="3-6 yrs"/>
    <n v="4"/>
    <s v="Master"/>
    <n v="0"/>
    <n v="1"/>
    <n v="0"/>
    <n v="0"/>
    <n v="0"/>
    <n v="1"/>
    <n v="74539"/>
    <s v="Medium"/>
    <n v="10"/>
    <n v="2022"/>
    <s v="Low"/>
    <n v="4"/>
  </r>
  <r>
    <n v="1293"/>
    <x v="2"/>
    <x v="2"/>
    <s v="Medium"/>
    <s v="Healthcare"/>
    <x v="5"/>
    <x v="2"/>
    <s v="Onsite/Hybrid"/>
    <x v="0"/>
    <s v="7+ yrs"/>
    <n v="13"/>
    <s v="Master"/>
    <n v="1"/>
    <n v="0"/>
    <n v="1"/>
    <n v="0"/>
    <n v="0"/>
    <n v="2"/>
    <n v="117592"/>
    <s v="Medium"/>
    <n v="10"/>
    <n v="2023"/>
    <s v="Low"/>
    <n v="1"/>
  </r>
  <r>
    <n v="1294"/>
    <x v="5"/>
    <x v="1"/>
    <s v="MNC"/>
    <s v="Technology"/>
    <x v="5"/>
    <x v="0"/>
    <s v="Remote"/>
    <x v="1"/>
    <s v="3-6 yrs"/>
    <n v="5"/>
    <s v="Bachelor"/>
    <n v="0"/>
    <n v="0"/>
    <n v="0"/>
    <n v="1"/>
    <n v="1"/>
    <n v="2"/>
    <n v="155891"/>
    <s v="High"/>
    <n v="5"/>
    <n v="2021"/>
    <s v="Low"/>
    <n v="3"/>
  </r>
  <r>
    <n v="1295"/>
    <x v="4"/>
    <x v="0"/>
    <s v="MNC"/>
    <s v="E-commerce"/>
    <x v="4"/>
    <x v="0"/>
    <s v="Remote"/>
    <x v="2"/>
    <s v="0-2 yrs"/>
    <n v="2"/>
    <s v="Master"/>
    <n v="1"/>
    <n v="0"/>
    <n v="0"/>
    <n v="0"/>
    <n v="0"/>
    <n v="1"/>
    <n v="74177"/>
    <s v="Medium"/>
    <n v="9"/>
    <n v="2022"/>
    <s v="Low"/>
    <n v="5"/>
  </r>
  <r>
    <n v="1296"/>
    <x v="2"/>
    <x v="2"/>
    <s v="Enterprise"/>
    <s v="E-commerce"/>
    <x v="2"/>
    <x v="0"/>
    <s v="Remote"/>
    <x v="1"/>
    <s v="3-6 yrs"/>
    <n v="6"/>
    <s v="PhD"/>
    <n v="0"/>
    <n v="0"/>
    <n v="1"/>
    <n v="0"/>
    <n v="1"/>
    <n v="2"/>
    <n v="99313"/>
    <s v="Medium"/>
    <n v="9"/>
    <n v="2021"/>
    <s v="Low"/>
    <n v="2"/>
  </r>
  <r>
    <n v="1297"/>
    <x v="4"/>
    <x v="0"/>
    <s v="MNC"/>
    <s v="Finance"/>
    <x v="5"/>
    <x v="0"/>
    <s v="Remote"/>
    <x v="2"/>
    <s v="0-2 yrs"/>
    <n v="0"/>
    <s v="Bachelor"/>
    <n v="1"/>
    <n v="0"/>
    <n v="0"/>
    <n v="0"/>
    <n v="1"/>
    <n v="2"/>
    <n v="78989"/>
    <s v="Medium"/>
    <n v="9"/>
    <n v="2024"/>
    <s v="Low"/>
    <n v="2"/>
  </r>
  <r>
    <n v="1298"/>
    <x v="0"/>
    <x v="0"/>
    <s v="Medium"/>
    <s v="Healthcare"/>
    <x v="0"/>
    <x v="2"/>
    <s v="Onsite/Hybrid"/>
    <x v="2"/>
    <s v="0-2 yrs"/>
    <n v="0"/>
    <s v="Master"/>
    <n v="1"/>
    <n v="1"/>
    <n v="1"/>
    <n v="0"/>
    <n v="0"/>
    <n v="3"/>
    <n v="61357"/>
    <s v="Low"/>
    <n v="10"/>
    <n v="2021"/>
    <s v="Medium"/>
    <n v="2"/>
  </r>
  <r>
    <n v="1299"/>
    <x v="2"/>
    <x v="2"/>
    <s v="MNC"/>
    <s v="Technology"/>
    <x v="2"/>
    <x v="2"/>
    <s v="Onsite/Hybrid"/>
    <x v="0"/>
    <s v="7+ yrs"/>
    <n v="14"/>
    <s v="Bachelor"/>
    <n v="1"/>
    <n v="0"/>
    <n v="1"/>
    <n v="0"/>
    <n v="0"/>
    <n v="2"/>
    <n v="134999"/>
    <s v="High"/>
    <n v="3"/>
    <n v="2022"/>
    <s v="High"/>
    <n v="8"/>
  </r>
  <r>
    <n v="1300"/>
    <x v="2"/>
    <x v="2"/>
    <s v="Medium"/>
    <s v="Retail"/>
    <x v="5"/>
    <x v="1"/>
    <s v="Onsite/Hybrid"/>
    <x v="2"/>
    <s v="0-2 yrs"/>
    <n v="0"/>
    <s v="PhD"/>
    <n v="0"/>
    <n v="1"/>
    <n v="1"/>
    <n v="1"/>
    <n v="1"/>
    <n v="4"/>
    <n v="90848"/>
    <s v="Medium"/>
    <n v="2"/>
    <n v="2023"/>
    <s v="High"/>
    <n v="4"/>
  </r>
  <r>
    <n v="1301"/>
    <x v="4"/>
    <x v="0"/>
    <s v="Enterprise"/>
    <s v="E-commerce"/>
    <x v="5"/>
    <x v="0"/>
    <s v="Remote"/>
    <x v="0"/>
    <s v="7+ yrs"/>
    <n v="13"/>
    <s v="Master"/>
    <n v="0"/>
    <n v="0"/>
    <n v="0"/>
    <n v="0"/>
    <n v="1"/>
    <n v="1"/>
    <n v="114297"/>
    <s v="Medium"/>
    <n v="6"/>
    <n v="2021"/>
    <s v="Low"/>
    <n v="4"/>
  </r>
  <r>
    <n v="1302"/>
    <x v="0"/>
    <x v="0"/>
    <s v="Medium"/>
    <s v="Retail"/>
    <x v="6"/>
    <x v="1"/>
    <s v="Onsite/Hybrid"/>
    <x v="1"/>
    <s v="3-6 yrs"/>
    <n v="6"/>
    <s v="PhD"/>
    <n v="1"/>
    <n v="1"/>
    <n v="0"/>
    <n v="0"/>
    <n v="1"/>
    <n v="3"/>
    <n v="87925"/>
    <s v="Medium"/>
    <n v="3"/>
    <n v="2020"/>
    <s v="Low"/>
    <n v="3"/>
  </r>
  <r>
    <n v="1303"/>
    <x v="4"/>
    <x v="0"/>
    <s v="Startup"/>
    <s v="Healthcare"/>
    <x v="5"/>
    <x v="0"/>
    <s v="Remote"/>
    <x v="2"/>
    <s v="0-2 yrs"/>
    <n v="0"/>
    <s v="PhD"/>
    <n v="1"/>
    <n v="0"/>
    <n v="0"/>
    <n v="1"/>
    <n v="1"/>
    <n v="3"/>
    <n v="78167"/>
    <s v="Medium"/>
    <n v="5"/>
    <n v="2026"/>
    <s v="Medium"/>
    <n v="2"/>
  </r>
  <r>
    <n v="1304"/>
    <x v="0"/>
    <x v="0"/>
    <s v="Medium"/>
    <s v="Finance"/>
    <x v="3"/>
    <x v="1"/>
    <s v="Onsite/Hybrid"/>
    <x v="1"/>
    <s v="3-6 yrs"/>
    <n v="3"/>
    <s v="Bachelor"/>
    <n v="1"/>
    <n v="1"/>
    <n v="0"/>
    <n v="1"/>
    <n v="1"/>
    <n v="4"/>
    <n v="103722"/>
    <s v="Medium"/>
    <n v="11"/>
    <n v="2024"/>
    <s v="High"/>
    <n v="7"/>
  </r>
  <r>
    <n v="1305"/>
    <x v="5"/>
    <x v="1"/>
    <s v="Startup"/>
    <s v="Education"/>
    <x v="4"/>
    <x v="2"/>
    <s v="Onsite/Hybrid"/>
    <x v="0"/>
    <s v="7+ yrs"/>
    <n v="10"/>
    <s v="Master"/>
    <n v="0"/>
    <n v="0"/>
    <n v="1"/>
    <n v="1"/>
    <n v="1"/>
    <n v="3"/>
    <n v="175079"/>
    <s v="High"/>
    <n v="3"/>
    <n v="2021"/>
    <s v="High"/>
    <n v="4"/>
  </r>
  <r>
    <n v="1306"/>
    <x v="4"/>
    <x v="0"/>
    <s v="MNC"/>
    <s v="Healthcare"/>
    <x v="0"/>
    <x v="0"/>
    <s v="Remote"/>
    <x v="0"/>
    <s v="7+ yrs"/>
    <n v="12"/>
    <s v="PhD"/>
    <n v="1"/>
    <n v="0"/>
    <n v="1"/>
    <n v="1"/>
    <n v="0"/>
    <n v="3"/>
    <n v="145739"/>
    <s v="High"/>
    <n v="9"/>
    <n v="2023"/>
    <s v="High"/>
    <n v="9"/>
  </r>
  <r>
    <n v="1307"/>
    <x v="1"/>
    <x v="1"/>
    <s v="Startup"/>
    <s v="Education"/>
    <x v="0"/>
    <x v="0"/>
    <s v="Remote"/>
    <x v="1"/>
    <s v="3-6 yrs"/>
    <n v="5"/>
    <s v="PhD"/>
    <n v="0"/>
    <n v="1"/>
    <n v="0"/>
    <n v="1"/>
    <n v="1"/>
    <n v="3"/>
    <n v="139815"/>
    <s v="High"/>
    <n v="2"/>
    <n v="2022"/>
    <s v="High"/>
    <n v="9"/>
  </r>
  <r>
    <n v="1308"/>
    <x v="3"/>
    <x v="0"/>
    <s v="Startup"/>
    <s v="Education"/>
    <x v="6"/>
    <x v="2"/>
    <s v="Onsite/Hybrid"/>
    <x v="2"/>
    <s v="0-2 yrs"/>
    <n v="1"/>
    <s v="PhD"/>
    <n v="0"/>
    <n v="1"/>
    <n v="0"/>
    <n v="1"/>
    <n v="1"/>
    <n v="3"/>
    <n v="78273"/>
    <s v="Medium"/>
    <n v="1"/>
    <n v="2026"/>
    <s v="Low"/>
    <n v="5"/>
  </r>
  <r>
    <n v="1309"/>
    <x v="4"/>
    <x v="0"/>
    <s v="Startup"/>
    <s v="Retail"/>
    <x v="5"/>
    <x v="0"/>
    <s v="Remote"/>
    <x v="2"/>
    <s v="0-2 yrs"/>
    <n v="2"/>
    <s v="PhD"/>
    <n v="1"/>
    <n v="1"/>
    <n v="1"/>
    <n v="1"/>
    <n v="0"/>
    <n v="4"/>
    <n v="75461"/>
    <s v="Medium"/>
    <n v="6"/>
    <n v="2024"/>
    <s v="High"/>
    <n v="5"/>
  </r>
  <r>
    <n v="1310"/>
    <x v="1"/>
    <x v="1"/>
    <s v="MNC"/>
    <s v="Retail"/>
    <x v="5"/>
    <x v="2"/>
    <s v="Onsite/Hybrid"/>
    <x v="2"/>
    <s v="0-2 yrs"/>
    <n v="1"/>
    <s v="Master"/>
    <n v="1"/>
    <n v="1"/>
    <n v="1"/>
    <n v="1"/>
    <n v="0"/>
    <n v="4"/>
    <n v="136586"/>
    <s v="High"/>
    <n v="11"/>
    <n v="2026"/>
    <s v="High"/>
    <n v="3"/>
  </r>
  <r>
    <n v="1311"/>
    <x v="5"/>
    <x v="1"/>
    <s v="Enterprise"/>
    <s v="Technology"/>
    <x v="3"/>
    <x v="2"/>
    <s v="Onsite/Hybrid"/>
    <x v="1"/>
    <s v="3-6 yrs"/>
    <n v="3"/>
    <s v="Master"/>
    <n v="1"/>
    <n v="0"/>
    <n v="0"/>
    <n v="1"/>
    <n v="1"/>
    <n v="3"/>
    <n v="140073"/>
    <s v="High"/>
    <n v="2"/>
    <n v="2020"/>
    <s v="Low"/>
    <n v="4"/>
  </r>
  <r>
    <n v="1312"/>
    <x v="5"/>
    <x v="1"/>
    <s v="Medium"/>
    <s v="Finance"/>
    <x v="4"/>
    <x v="2"/>
    <s v="Onsite/Hybrid"/>
    <x v="0"/>
    <s v="7+ yrs"/>
    <n v="12"/>
    <s v="PhD"/>
    <n v="1"/>
    <n v="0"/>
    <n v="1"/>
    <n v="1"/>
    <n v="1"/>
    <n v="4"/>
    <n v="177728"/>
    <s v="High"/>
    <n v="4"/>
    <n v="2025"/>
    <s v="High"/>
    <n v="7"/>
  </r>
  <r>
    <n v="1313"/>
    <x v="4"/>
    <x v="0"/>
    <s v="Enterprise"/>
    <s v="Retail"/>
    <x v="2"/>
    <x v="0"/>
    <s v="Remote"/>
    <x v="0"/>
    <s v="7+ yrs"/>
    <n v="13"/>
    <s v="Master"/>
    <n v="0"/>
    <n v="1"/>
    <n v="0"/>
    <n v="1"/>
    <n v="1"/>
    <n v="3"/>
    <n v="123685"/>
    <s v="High"/>
    <n v="1"/>
    <n v="2022"/>
    <s v="High"/>
    <n v="9"/>
  </r>
  <r>
    <n v="1314"/>
    <x v="3"/>
    <x v="0"/>
    <s v="Enterprise"/>
    <s v="E-commerce"/>
    <x v="5"/>
    <x v="0"/>
    <s v="Remote"/>
    <x v="0"/>
    <s v="7+ yrs"/>
    <n v="11"/>
    <s v="Master"/>
    <n v="0"/>
    <n v="0"/>
    <n v="0"/>
    <n v="1"/>
    <n v="1"/>
    <n v="2"/>
    <n v="126970"/>
    <s v="High"/>
    <n v="2"/>
    <n v="2024"/>
    <s v="Low"/>
    <n v="3"/>
  </r>
  <r>
    <n v="1315"/>
    <x v="5"/>
    <x v="1"/>
    <s v="MNC"/>
    <s v="E-commerce"/>
    <x v="2"/>
    <x v="0"/>
    <s v="Remote"/>
    <x v="2"/>
    <s v="0-2 yrs"/>
    <n v="2"/>
    <s v="Bachelor"/>
    <n v="1"/>
    <n v="1"/>
    <n v="0"/>
    <n v="0"/>
    <n v="0"/>
    <n v="2"/>
    <n v="107261"/>
    <s v="Medium"/>
    <n v="10"/>
    <n v="2026"/>
    <s v="Medium"/>
    <n v="4"/>
  </r>
  <r>
    <n v="1316"/>
    <x v="4"/>
    <x v="0"/>
    <s v="Medium"/>
    <s v="Technology"/>
    <x v="5"/>
    <x v="1"/>
    <s v="Onsite/Hybrid"/>
    <x v="2"/>
    <s v="0-2 yrs"/>
    <n v="1"/>
    <s v="PhD"/>
    <n v="0"/>
    <n v="0"/>
    <n v="1"/>
    <n v="0"/>
    <n v="1"/>
    <n v="2"/>
    <n v="73795"/>
    <s v="Medium"/>
    <n v="10"/>
    <n v="2022"/>
    <s v="Low"/>
    <n v="4"/>
  </r>
  <r>
    <n v="1317"/>
    <x v="1"/>
    <x v="1"/>
    <s v="Startup"/>
    <s v="E-commerce"/>
    <x v="3"/>
    <x v="0"/>
    <s v="Remote"/>
    <x v="2"/>
    <s v="0-2 yrs"/>
    <n v="2"/>
    <s v="PhD"/>
    <n v="1"/>
    <n v="0"/>
    <n v="0"/>
    <n v="1"/>
    <n v="1"/>
    <n v="3"/>
    <n v="119963"/>
    <s v="Medium"/>
    <n v="3"/>
    <n v="2021"/>
    <s v="Low"/>
    <n v="2"/>
  </r>
  <r>
    <n v="1318"/>
    <x v="3"/>
    <x v="0"/>
    <s v="Medium"/>
    <s v="Technology"/>
    <x v="0"/>
    <x v="1"/>
    <s v="Onsite/Hybrid"/>
    <x v="2"/>
    <s v="0-2 yrs"/>
    <n v="1"/>
    <s v="Bachelor"/>
    <n v="1"/>
    <n v="1"/>
    <n v="1"/>
    <n v="0"/>
    <n v="1"/>
    <n v="4"/>
    <n v="72330"/>
    <s v="Medium"/>
    <n v="11"/>
    <n v="2026"/>
    <s v="High"/>
    <n v="7"/>
  </r>
  <r>
    <n v="1319"/>
    <x v="3"/>
    <x v="0"/>
    <s v="Medium"/>
    <s v="E-commerce"/>
    <x v="2"/>
    <x v="1"/>
    <s v="Onsite/Hybrid"/>
    <x v="1"/>
    <s v="3-6 yrs"/>
    <n v="5"/>
    <s v="Master"/>
    <n v="0"/>
    <n v="1"/>
    <n v="1"/>
    <n v="1"/>
    <n v="0"/>
    <n v="3"/>
    <n v="101532"/>
    <s v="Medium"/>
    <n v="5"/>
    <n v="2024"/>
    <s v="High"/>
    <n v="9"/>
  </r>
  <r>
    <n v="1320"/>
    <x v="4"/>
    <x v="0"/>
    <s v="Enterprise"/>
    <s v="Finance"/>
    <x v="3"/>
    <x v="1"/>
    <s v="Onsite/Hybrid"/>
    <x v="2"/>
    <s v="0-2 yrs"/>
    <n v="1"/>
    <s v="Master"/>
    <n v="1"/>
    <n v="1"/>
    <n v="1"/>
    <n v="1"/>
    <n v="1"/>
    <n v="5"/>
    <n v="94345"/>
    <s v="Medium"/>
    <n v="11"/>
    <n v="2020"/>
    <s v="High"/>
    <n v="9"/>
  </r>
  <r>
    <n v="1321"/>
    <x v="1"/>
    <x v="1"/>
    <s v="Enterprise"/>
    <s v="Healthcare"/>
    <x v="0"/>
    <x v="0"/>
    <s v="Remote"/>
    <x v="1"/>
    <s v="3-6 yrs"/>
    <n v="5"/>
    <s v="PhD"/>
    <n v="1"/>
    <n v="1"/>
    <n v="0"/>
    <n v="1"/>
    <n v="0"/>
    <n v="3"/>
    <n v="134678"/>
    <s v="High"/>
    <n v="9"/>
    <n v="2020"/>
    <s v="High"/>
    <n v="8"/>
  </r>
  <r>
    <n v="1322"/>
    <x v="5"/>
    <x v="1"/>
    <s v="Startup"/>
    <s v="Education"/>
    <x v="5"/>
    <x v="1"/>
    <s v="Onsite/Hybrid"/>
    <x v="1"/>
    <s v="3-6 yrs"/>
    <n v="6"/>
    <s v="Master"/>
    <n v="0"/>
    <n v="0"/>
    <n v="1"/>
    <n v="1"/>
    <n v="0"/>
    <n v="2"/>
    <n v="145918"/>
    <s v="High"/>
    <n v="5"/>
    <n v="2026"/>
    <s v="High"/>
    <n v="5"/>
  </r>
  <r>
    <n v="1323"/>
    <x v="5"/>
    <x v="1"/>
    <s v="Enterprise"/>
    <s v="E-commerce"/>
    <x v="2"/>
    <x v="0"/>
    <s v="Remote"/>
    <x v="0"/>
    <s v="7+ yrs"/>
    <n v="10"/>
    <s v="PhD"/>
    <n v="0"/>
    <n v="1"/>
    <n v="0"/>
    <n v="1"/>
    <n v="0"/>
    <n v="2"/>
    <n v="150942"/>
    <s v="High"/>
    <n v="8"/>
    <n v="2025"/>
    <s v="High"/>
    <n v="7"/>
  </r>
  <r>
    <n v="1324"/>
    <x v="0"/>
    <x v="0"/>
    <s v="Medium"/>
    <s v="Technology"/>
    <x v="1"/>
    <x v="0"/>
    <s v="Remote"/>
    <x v="2"/>
    <s v="0-2 yrs"/>
    <n v="2"/>
    <s v="Bachelor"/>
    <n v="1"/>
    <n v="1"/>
    <n v="1"/>
    <n v="0"/>
    <n v="0"/>
    <n v="3"/>
    <n v="61375"/>
    <s v="Low"/>
    <n v="10"/>
    <n v="2020"/>
    <s v="Medium"/>
    <n v="4"/>
  </r>
  <r>
    <n v="1325"/>
    <x v="2"/>
    <x v="2"/>
    <s v="MNC"/>
    <s v="E-commerce"/>
    <x v="1"/>
    <x v="0"/>
    <s v="Remote"/>
    <x v="1"/>
    <s v="3-6 yrs"/>
    <n v="3"/>
    <s v="PhD"/>
    <n v="1"/>
    <n v="1"/>
    <n v="1"/>
    <n v="1"/>
    <n v="1"/>
    <n v="5"/>
    <n v="130087"/>
    <s v="High"/>
    <n v="9"/>
    <n v="2024"/>
    <s v="High"/>
    <n v="9"/>
  </r>
  <r>
    <n v="1326"/>
    <x v="4"/>
    <x v="0"/>
    <s v="Enterprise"/>
    <s v="Education"/>
    <x v="3"/>
    <x v="0"/>
    <s v="Remote"/>
    <x v="1"/>
    <s v="3-6 yrs"/>
    <n v="5"/>
    <s v="Master"/>
    <n v="1"/>
    <n v="1"/>
    <n v="0"/>
    <n v="0"/>
    <n v="0"/>
    <n v="2"/>
    <n v="71217"/>
    <s v="Medium"/>
    <n v="11"/>
    <n v="2021"/>
    <s v="High"/>
    <n v="8"/>
  </r>
  <r>
    <n v="1327"/>
    <x v="2"/>
    <x v="2"/>
    <s v="Enterprise"/>
    <s v="E-commerce"/>
    <x v="0"/>
    <x v="0"/>
    <s v="Remote"/>
    <x v="0"/>
    <s v="7+ yrs"/>
    <n v="8"/>
    <s v="PhD"/>
    <n v="1"/>
    <n v="1"/>
    <n v="1"/>
    <n v="1"/>
    <n v="0"/>
    <n v="4"/>
    <n v="133987"/>
    <s v="High"/>
    <n v="11"/>
    <n v="2021"/>
    <s v="High"/>
    <n v="8"/>
  </r>
  <r>
    <n v="1328"/>
    <x v="1"/>
    <x v="1"/>
    <s v="MNC"/>
    <s v="Healthcare"/>
    <x v="3"/>
    <x v="1"/>
    <s v="Onsite/Hybrid"/>
    <x v="2"/>
    <s v="0-2 yrs"/>
    <n v="0"/>
    <s v="PhD"/>
    <n v="1"/>
    <n v="0"/>
    <n v="1"/>
    <n v="1"/>
    <n v="1"/>
    <n v="4"/>
    <n v="148577"/>
    <s v="High"/>
    <n v="7"/>
    <n v="2026"/>
    <s v="High"/>
    <n v="1"/>
  </r>
  <r>
    <n v="1329"/>
    <x v="2"/>
    <x v="2"/>
    <s v="Startup"/>
    <s v="E-commerce"/>
    <x v="4"/>
    <x v="1"/>
    <s v="Onsite/Hybrid"/>
    <x v="2"/>
    <s v="0-2 yrs"/>
    <n v="2"/>
    <s v="Bachelor"/>
    <n v="1"/>
    <n v="1"/>
    <n v="0"/>
    <n v="0"/>
    <n v="1"/>
    <n v="3"/>
    <n v="55413"/>
    <s v="Low"/>
    <n v="5"/>
    <n v="2023"/>
    <s v="High"/>
    <n v="8"/>
  </r>
  <r>
    <n v="1330"/>
    <x v="2"/>
    <x v="2"/>
    <s v="Startup"/>
    <s v="Finance"/>
    <x v="2"/>
    <x v="1"/>
    <s v="Onsite/Hybrid"/>
    <x v="1"/>
    <s v="3-6 yrs"/>
    <n v="6"/>
    <s v="PhD"/>
    <n v="0"/>
    <n v="0"/>
    <n v="0"/>
    <n v="1"/>
    <n v="0"/>
    <n v="1"/>
    <n v="88271"/>
    <s v="Medium"/>
    <n v="4"/>
    <n v="2022"/>
    <s v="Medium"/>
    <n v="1"/>
  </r>
  <r>
    <n v="1331"/>
    <x v="3"/>
    <x v="0"/>
    <s v="Medium"/>
    <s v="Retail"/>
    <x v="3"/>
    <x v="1"/>
    <s v="Onsite/Hybrid"/>
    <x v="1"/>
    <s v="3-6 yrs"/>
    <n v="5"/>
    <s v="Master"/>
    <n v="1"/>
    <n v="1"/>
    <n v="1"/>
    <n v="0"/>
    <n v="0"/>
    <n v="3"/>
    <n v="94174"/>
    <s v="Medium"/>
    <n v="9"/>
    <n v="2024"/>
    <s v="Low"/>
    <n v="1"/>
  </r>
  <r>
    <n v="1332"/>
    <x v="0"/>
    <x v="0"/>
    <s v="Startup"/>
    <s v="E-commerce"/>
    <x v="3"/>
    <x v="0"/>
    <s v="Remote"/>
    <x v="1"/>
    <s v="3-6 yrs"/>
    <n v="3"/>
    <s v="PhD"/>
    <n v="0"/>
    <n v="1"/>
    <n v="0"/>
    <n v="1"/>
    <n v="0"/>
    <n v="2"/>
    <n v="90371"/>
    <s v="Medium"/>
    <n v="4"/>
    <n v="2025"/>
    <s v="Medium"/>
    <n v="2"/>
  </r>
  <r>
    <n v="1333"/>
    <x v="4"/>
    <x v="0"/>
    <s v="Medium"/>
    <s v="Healthcare"/>
    <x v="6"/>
    <x v="2"/>
    <s v="Onsite/Hybrid"/>
    <x v="2"/>
    <s v="0-2 yrs"/>
    <n v="1"/>
    <s v="Bachelor"/>
    <n v="0"/>
    <n v="0"/>
    <n v="1"/>
    <n v="1"/>
    <n v="0"/>
    <n v="2"/>
    <n v="84583"/>
    <s v="Medium"/>
    <n v="11"/>
    <n v="2025"/>
    <s v="High"/>
    <n v="5"/>
  </r>
  <r>
    <n v="1334"/>
    <x v="1"/>
    <x v="1"/>
    <s v="MNC"/>
    <s v="Retail"/>
    <x v="6"/>
    <x v="2"/>
    <s v="Onsite/Hybrid"/>
    <x v="1"/>
    <s v="3-6 yrs"/>
    <n v="4"/>
    <s v="Bachelor"/>
    <n v="1"/>
    <n v="1"/>
    <n v="1"/>
    <n v="1"/>
    <n v="1"/>
    <n v="5"/>
    <n v="178428"/>
    <s v="High"/>
    <n v="2"/>
    <n v="2026"/>
    <s v="High"/>
    <n v="3"/>
  </r>
  <r>
    <n v="1335"/>
    <x v="4"/>
    <x v="0"/>
    <s v="MNC"/>
    <s v="Finance"/>
    <x v="2"/>
    <x v="0"/>
    <s v="Remote"/>
    <x v="2"/>
    <s v="0-2 yrs"/>
    <n v="2"/>
    <s v="PhD"/>
    <n v="1"/>
    <n v="1"/>
    <n v="0"/>
    <n v="1"/>
    <n v="0"/>
    <n v="3"/>
    <n v="82301"/>
    <s v="Medium"/>
    <n v="1"/>
    <n v="2026"/>
    <s v="Low"/>
    <n v="6"/>
  </r>
  <r>
    <n v="1336"/>
    <x v="5"/>
    <x v="1"/>
    <s v="Startup"/>
    <s v="Finance"/>
    <x v="1"/>
    <x v="0"/>
    <s v="Remote"/>
    <x v="2"/>
    <s v="0-2 yrs"/>
    <n v="2"/>
    <s v="Master"/>
    <n v="1"/>
    <n v="0"/>
    <n v="0"/>
    <n v="1"/>
    <n v="0"/>
    <n v="2"/>
    <n v="107288"/>
    <s v="Medium"/>
    <n v="3"/>
    <n v="2023"/>
    <s v="High"/>
    <n v="8"/>
  </r>
  <r>
    <n v="1337"/>
    <x v="5"/>
    <x v="1"/>
    <s v="Enterprise"/>
    <s v="Finance"/>
    <x v="6"/>
    <x v="2"/>
    <s v="Onsite/Hybrid"/>
    <x v="0"/>
    <s v="7+ yrs"/>
    <n v="9"/>
    <s v="PhD"/>
    <n v="1"/>
    <n v="1"/>
    <n v="0"/>
    <n v="1"/>
    <n v="1"/>
    <n v="4"/>
    <n v="169400"/>
    <s v="High"/>
    <n v="7"/>
    <n v="2024"/>
    <s v="Low"/>
    <n v="3"/>
  </r>
  <r>
    <n v="1338"/>
    <x v="0"/>
    <x v="0"/>
    <s v="Medium"/>
    <s v="Finance"/>
    <x v="0"/>
    <x v="2"/>
    <s v="Onsite/Hybrid"/>
    <x v="0"/>
    <s v="7+ yrs"/>
    <n v="15"/>
    <s v="Bachelor"/>
    <n v="1"/>
    <n v="0"/>
    <n v="1"/>
    <n v="0"/>
    <n v="1"/>
    <n v="3"/>
    <n v="126930"/>
    <s v="High"/>
    <n v="11"/>
    <n v="2024"/>
    <s v="Low"/>
    <n v="4"/>
  </r>
  <r>
    <n v="1339"/>
    <x v="2"/>
    <x v="2"/>
    <s v="MNC"/>
    <s v="Healthcare"/>
    <x v="3"/>
    <x v="2"/>
    <s v="Onsite/Hybrid"/>
    <x v="2"/>
    <s v="0-2 yrs"/>
    <n v="2"/>
    <s v="Bachelor"/>
    <n v="1"/>
    <n v="1"/>
    <n v="0"/>
    <n v="1"/>
    <n v="1"/>
    <n v="4"/>
    <n v="90204"/>
    <s v="Medium"/>
    <n v="1"/>
    <n v="2025"/>
    <s v="Low"/>
    <n v="6"/>
  </r>
  <r>
    <n v="1340"/>
    <x v="4"/>
    <x v="0"/>
    <s v="Enterprise"/>
    <s v="Retail"/>
    <x v="0"/>
    <x v="0"/>
    <s v="Remote"/>
    <x v="2"/>
    <s v="0-2 yrs"/>
    <n v="2"/>
    <s v="PhD"/>
    <n v="0"/>
    <n v="1"/>
    <n v="1"/>
    <n v="1"/>
    <n v="0"/>
    <n v="3"/>
    <n v="83709"/>
    <s v="Medium"/>
    <n v="12"/>
    <n v="2026"/>
    <s v="High"/>
    <n v="3"/>
  </r>
  <r>
    <n v="1341"/>
    <x v="2"/>
    <x v="2"/>
    <s v="Medium"/>
    <s v="Education"/>
    <x v="2"/>
    <x v="0"/>
    <s v="Remote"/>
    <x v="1"/>
    <s v="3-6 yrs"/>
    <n v="4"/>
    <s v="Bachelor"/>
    <n v="1"/>
    <n v="1"/>
    <n v="1"/>
    <n v="1"/>
    <n v="0"/>
    <n v="4"/>
    <n v="106490"/>
    <s v="Medium"/>
    <n v="9"/>
    <n v="2023"/>
    <s v="High"/>
    <n v="1"/>
  </r>
  <r>
    <n v="1342"/>
    <x v="1"/>
    <x v="1"/>
    <s v="MNC"/>
    <s v="Finance"/>
    <x v="3"/>
    <x v="2"/>
    <s v="Onsite/Hybrid"/>
    <x v="0"/>
    <s v="7+ yrs"/>
    <n v="11"/>
    <s v="Master"/>
    <n v="0"/>
    <n v="0"/>
    <n v="1"/>
    <n v="0"/>
    <n v="0"/>
    <n v="1"/>
    <n v="177876"/>
    <s v="High"/>
    <n v="8"/>
    <n v="2024"/>
    <s v="Low"/>
    <n v="2"/>
  </r>
  <r>
    <n v="1343"/>
    <x v="2"/>
    <x v="2"/>
    <s v="MNC"/>
    <s v="Healthcare"/>
    <x v="3"/>
    <x v="1"/>
    <s v="Onsite/Hybrid"/>
    <x v="2"/>
    <s v="0-2 yrs"/>
    <n v="1"/>
    <s v="PhD"/>
    <n v="1"/>
    <n v="0"/>
    <n v="0"/>
    <n v="1"/>
    <n v="0"/>
    <n v="2"/>
    <n v="80172"/>
    <s v="Medium"/>
    <n v="7"/>
    <n v="2023"/>
    <s v="Low"/>
    <n v="6"/>
  </r>
  <r>
    <n v="1344"/>
    <x v="3"/>
    <x v="0"/>
    <s v="Enterprise"/>
    <s v="Finance"/>
    <x v="0"/>
    <x v="1"/>
    <s v="Onsite/Hybrid"/>
    <x v="2"/>
    <s v="0-2 yrs"/>
    <n v="2"/>
    <s v="Master"/>
    <n v="0"/>
    <n v="0"/>
    <n v="1"/>
    <n v="0"/>
    <n v="1"/>
    <n v="2"/>
    <n v="76282"/>
    <s v="Medium"/>
    <n v="2"/>
    <n v="2020"/>
    <s v="Low"/>
    <n v="6"/>
  </r>
  <r>
    <n v="1345"/>
    <x v="1"/>
    <x v="1"/>
    <s v="Startup"/>
    <s v="Healthcare"/>
    <x v="1"/>
    <x v="0"/>
    <s v="Remote"/>
    <x v="0"/>
    <s v="7+ yrs"/>
    <n v="15"/>
    <s v="Bachelor"/>
    <n v="1"/>
    <n v="0"/>
    <n v="1"/>
    <n v="1"/>
    <n v="1"/>
    <n v="4"/>
    <n v="183463"/>
    <s v="High"/>
    <n v="9"/>
    <n v="2026"/>
    <s v="High"/>
    <n v="7"/>
  </r>
  <r>
    <n v="1346"/>
    <x v="1"/>
    <x v="1"/>
    <s v="Medium"/>
    <s v="Finance"/>
    <x v="5"/>
    <x v="1"/>
    <s v="Onsite/Hybrid"/>
    <x v="0"/>
    <s v="7+ yrs"/>
    <n v="10"/>
    <s v="PhD"/>
    <n v="1"/>
    <n v="1"/>
    <n v="0"/>
    <n v="1"/>
    <n v="0"/>
    <n v="3"/>
    <n v="159818"/>
    <s v="High"/>
    <n v="2"/>
    <n v="2022"/>
    <s v="Medium"/>
    <n v="5"/>
  </r>
  <r>
    <n v="1347"/>
    <x v="3"/>
    <x v="0"/>
    <s v="Startup"/>
    <s v="Education"/>
    <x v="0"/>
    <x v="1"/>
    <s v="Onsite/Hybrid"/>
    <x v="1"/>
    <s v="3-6 yrs"/>
    <n v="4"/>
    <s v="Bachelor"/>
    <n v="1"/>
    <n v="1"/>
    <n v="0"/>
    <n v="1"/>
    <n v="0"/>
    <n v="3"/>
    <n v="88738"/>
    <s v="Medium"/>
    <n v="12"/>
    <n v="2020"/>
    <s v="Low"/>
    <n v="3"/>
  </r>
  <r>
    <n v="1348"/>
    <x v="2"/>
    <x v="2"/>
    <s v="Enterprise"/>
    <s v="E-commerce"/>
    <x v="4"/>
    <x v="1"/>
    <s v="Onsite/Hybrid"/>
    <x v="2"/>
    <s v="0-2 yrs"/>
    <n v="2"/>
    <s v="PhD"/>
    <n v="0"/>
    <n v="0"/>
    <n v="0"/>
    <n v="1"/>
    <n v="1"/>
    <n v="2"/>
    <n v="79491"/>
    <s v="Medium"/>
    <n v="9"/>
    <n v="2021"/>
    <s v="High"/>
    <n v="7"/>
  </r>
  <r>
    <n v="1349"/>
    <x v="5"/>
    <x v="1"/>
    <s v="MNC"/>
    <s v="Finance"/>
    <x v="6"/>
    <x v="2"/>
    <s v="Onsite/Hybrid"/>
    <x v="0"/>
    <s v="7+ yrs"/>
    <n v="9"/>
    <s v="Master"/>
    <n v="0"/>
    <n v="0"/>
    <n v="1"/>
    <n v="1"/>
    <n v="0"/>
    <n v="2"/>
    <n v="192073"/>
    <s v="High"/>
    <n v="4"/>
    <n v="2021"/>
    <s v="High"/>
    <n v="6"/>
  </r>
  <r>
    <n v="1350"/>
    <x v="3"/>
    <x v="0"/>
    <s v="Enterprise"/>
    <s v="Healthcare"/>
    <x v="6"/>
    <x v="1"/>
    <s v="Onsite/Hybrid"/>
    <x v="0"/>
    <s v="7+ yrs"/>
    <n v="12"/>
    <s v="Bachelor"/>
    <n v="0"/>
    <n v="1"/>
    <n v="0"/>
    <n v="0"/>
    <n v="1"/>
    <n v="2"/>
    <n v="105724"/>
    <s v="Medium"/>
    <n v="8"/>
    <n v="2026"/>
    <s v="Medium"/>
    <n v="3"/>
  </r>
  <r>
    <n v="1351"/>
    <x v="1"/>
    <x v="1"/>
    <s v="Enterprise"/>
    <s v="Finance"/>
    <x v="5"/>
    <x v="2"/>
    <s v="Onsite/Hybrid"/>
    <x v="0"/>
    <s v="7+ yrs"/>
    <n v="7"/>
    <s v="PhD"/>
    <n v="1"/>
    <n v="0"/>
    <n v="0"/>
    <n v="0"/>
    <n v="0"/>
    <n v="1"/>
    <n v="141747"/>
    <s v="High"/>
    <n v="6"/>
    <n v="2022"/>
    <s v="Low"/>
    <n v="5"/>
  </r>
  <r>
    <n v="1352"/>
    <x v="5"/>
    <x v="1"/>
    <s v="Startup"/>
    <s v="Retail"/>
    <x v="2"/>
    <x v="0"/>
    <s v="Remote"/>
    <x v="1"/>
    <s v="3-6 yrs"/>
    <n v="4"/>
    <s v="Master"/>
    <n v="1"/>
    <n v="1"/>
    <n v="1"/>
    <n v="1"/>
    <n v="1"/>
    <n v="5"/>
    <n v="152609"/>
    <s v="High"/>
    <n v="7"/>
    <n v="2021"/>
    <s v="High"/>
    <n v="3"/>
  </r>
  <r>
    <n v="1353"/>
    <x v="3"/>
    <x v="0"/>
    <s v="Medium"/>
    <s v="Education"/>
    <x v="5"/>
    <x v="2"/>
    <s v="Onsite/Hybrid"/>
    <x v="2"/>
    <s v="0-2 yrs"/>
    <n v="2"/>
    <s v="Bachelor"/>
    <n v="0"/>
    <n v="1"/>
    <n v="0"/>
    <n v="0"/>
    <n v="0"/>
    <n v="1"/>
    <n v="53956"/>
    <s v="Low"/>
    <n v="6"/>
    <n v="2020"/>
    <s v="Medium"/>
    <n v="1"/>
  </r>
  <r>
    <n v="1354"/>
    <x v="1"/>
    <x v="1"/>
    <s v="Enterprise"/>
    <s v="Finance"/>
    <x v="5"/>
    <x v="1"/>
    <s v="Onsite/Hybrid"/>
    <x v="0"/>
    <s v="7+ yrs"/>
    <n v="15"/>
    <s v="PhD"/>
    <n v="1"/>
    <n v="1"/>
    <n v="1"/>
    <n v="1"/>
    <n v="1"/>
    <n v="5"/>
    <n v="182236"/>
    <s v="High"/>
    <n v="5"/>
    <n v="2024"/>
    <s v="High"/>
    <n v="6"/>
  </r>
  <r>
    <n v="1355"/>
    <x v="0"/>
    <x v="0"/>
    <s v="Enterprise"/>
    <s v="Education"/>
    <x v="2"/>
    <x v="1"/>
    <s v="Onsite/Hybrid"/>
    <x v="2"/>
    <s v="0-2 yrs"/>
    <n v="0"/>
    <s v="Master"/>
    <n v="1"/>
    <n v="0"/>
    <n v="1"/>
    <n v="0"/>
    <n v="1"/>
    <n v="3"/>
    <n v="72793"/>
    <s v="Medium"/>
    <n v="3"/>
    <n v="2024"/>
    <s v="Low"/>
    <n v="1"/>
  </r>
  <r>
    <n v="1356"/>
    <x v="3"/>
    <x v="0"/>
    <s v="Enterprise"/>
    <s v="Healthcare"/>
    <x v="1"/>
    <x v="1"/>
    <s v="Onsite/Hybrid"/>
    <x v="2"/>
    <s v="0-2 yrs"/>
    <n v="2"/>
    <s v="Bachelor"/>
    <n v="0"/>
    <n v="1"/>
    <n v="0"/>
    <n v="0"/>
    <n v="1"/>
    <n v="2"/>
    <n v="56688"/>
    <s v="Low"/>
    <n v="10"/>
    <n v="2024"/>
    <s v="Low"/>
    <n v="2"/>
  </r>
  <r>
    <n v="1357"/>
    <x v="1"/>
    <x v="1"/>
    <s v="Startup"/>
    <s v="Education"/>
    <x v="3"/>
    <x v="0"/>
    <s v="Remote"/>
    <x v="1"/>
    <s v="3-6 yrs"/>
    <n v="6"/>
    <s v="PhD"/>
    <n v="1"/>
    <n v="0"/>
    <n v="1"/>
    <n v="1"/>
    <n v="0"/>
    <n v="3"/>
    <n v="144516"/>
    <s v="High"/>
    <n v="8"/>
    <n v="2020"/>
    <s v="High"/>
    <n v="7"/>
  </r>
  <r>
    <n v="1358"/>
    <x v="2"/>
    <x v="2"/>
    <s v="MNC"/>
    <s v="E-commerce"/>
    <x v="4"/>
    <x v="0"/>
    <s v="Remote"/>
    <x v="0"/>
    <s v="7+ yrs"/>
    <n v="8"/>
    <s v="PhD"/>
    <n v="0"/>
    <n v="1"/>
    <n v="0"/>
    <n v="0"/>
    <n v="1"/>
    <n v="2"/>
    <n v="131705"/>
    <s v="High"/>
    <n v="7"/>
    <n v="2025"/>
    <s v="High"/>
    <n v="9"/>
  </r>
  <r>
    <n v="1359"/>
    <x v="1"/>
    <x v="1"/>
    <s v="Medium"/>
    <s v="Technology"/>
    <x v="0"/>
    <x v="2"/>
    <s v="Onsite/Hybrid"/>
    <x v="0"/>
    <s v="7+ yrs"/>
    <n v="7"/>
    <s v="Bachelor"/>
    <n v="1"/>
    <n v="1"/>
    <n v="0"/>
    <n v="0"/>
    <n v="0"/>
    <n v="2"/>
    <n v="142861"/>
    <s v="High"/>
    <n v="8"/>
    <n v="2024"/>
    <s v="Medium"/>
    <n v="1"/>
  </r>
  <r>
    <n v="1360"/>
    <x v="5"/>
    <x v="1"/>
    <s v="Enterprise"/>
    <s v="Healthcare"/>
    <x v="5"/>
    <x v="0"/>
    <s v="Remote"/>
    <x v="1"/>
    <s v="3-6 yrs"/>
    <n v="4"/>
    <s v="Bachelor"/>
    <n v="1"/>
    <n v="1"/>
    <n v="0"/>
    <n v="0"/>
    <n v="1"/>
    <n v="3"/>
    <n v="128849"/>
    <s v="High"/>
    <n v="4"/>
    <n v="2025"/>
    <s v="Medium"/>
    <n v="3"/>
  </r>
  <r>
    <n v="1361"/>
    <x v="3"/>
    <x v="0"/>
    <s v="MNC"/>
    <s v="Retail"/>
    <x v="1"/>
    <x v="1"/>
    <s v="Onsite/Hybrid"/>
    <x v="1"/>
    <s v="3-6 yrs"/>
    <n v="6"/>
    <s v="Master"/>
    <n v="0"/>
    <n v="1"/>
    <n v="0"/>
    <n v="0"/>
    <n v="1"/>
    <n v="2"/>
    <n v="101627"/>
    <s v="Medium"/>
    <n v="8"/>
    <n v="2020"/>
    <s v="Medium"/>
    <n v="1"/>
  </r>
  <r>
    <n v="1362"/>
    <x v="1"/>
    <x v="1"/>
    <s v="Enterprise"/>
    <s v="Technology"/>
    <x v="1"/>
    <x v="2"/>
    <s v="Onsite/Hybrid"/>
    <x v="0"/>
    <s v="7+ yrs"/>
    <n v="11"/>
    <s v="Bachelor"/>
    <n v="0"/>
    <n v="0"/>
    <n v="1"/>
    <n v="1"/>
    <n v="1"/>
    <n v="3"/>
    <n v="182875"/>
    <s v="High"/>
    <n v="12"/>
    <n v="2021"/>
    <s v="High"/>
    <n v="2"/>
  </r>
  <r>
    <n v="1363"/>
    <x v="0"/>
    <x v="0"/>
    <s v="MNC"/>
    <s v="Education"/>
    <x v="5"/>
    <x v="0"/>
    <s v="Remote"/>
    <x v="1"/>
    <s v="3-6 yrs"/>
    <n v="4"/>
    <s v="PhD"/>
    <n v="0"/>
    <n v="0"/>
    <n v="1"/>
    <n v="0"/>
    <n v="1"/>
    <n v="2"/>
    <n v="118491"/>
    <s v="Medium"/>
    <n v="8"/>
    <n v="2025"/>
    <s v="Medium"/>
    <n v="5"/>
  </r>
  <r>
    <n v="1364"/>
    <x v="4"/>
    <x v="0"/>
    <s v="Startup"/>
    <s v="Education"/>
    <x v="3"/>
    <x v="0"/>
    <s v="Remote"/>
    <x v="1"/>
    <s v="3-6 yrs"/>
    <n v="6"/>
    <s v="Master"/>
    <n v="0"/>
    <n v="0"/>
    <n v="1"/>
    <n v="1"/>
    <n v="0"/>
    <n v="2"/>
    <n v="104526"/>
    <s v="Medium"/>
    <n v="4"/>
    <n v="2026"/>
    <s v="High"/>
    <n v="3"/>
  </r>
  <r>
    <n v="1365"/>
    <x v="5"/>
    <x v="1"/>
    <s v="MNC"/>
    <s v="Healthcare"/>
    <x v="4"/>
    <x v="0"/>
    <s v="Remote"/>
    <x v="0"/>
    <s v="7+ yrs"/>
    <n v="9"/>
    <s v="Bachelor"/>
    <n v="1"/>
    <n v="1"/>
    <n v="0"/>
    <n v="1"/>
    <n v="0"/>
    <n v="3"/>
    <n v="171633"/>
    <s v="High"/>
    <n v="10"/>
    <n v="2024"/>
    <s v="Medium"/>
    <n v="1"/>
  </r>
  <r>
    <n v="1366"/>
    <x v="4"/>
    <x v="0"/>
    <s v="Medium"/>
    <s v="Education"/>
    <x v="1"/>
    <x v="1"/>
    <s v="Onsite/Hybrid"/>
    <x v="0"/>
    <s v="7+ yrs"/>
    <n v="10"/>
    <s v="Master"/>
    <n v="1"/>
    <n v="1"/>
    <n v="1"/>
    <n v="0"/>
    <n v="0"/>
    <n v="3"/>
    <n v="114901"/>
    <s v="Medium"/>
    <n v="3"/>
    <n v="2022"/>
    <s v="High"/>
    <n v="9"/>
  </r>
  <r>
    <n v="1367"/>
    <x v="2"/>
    <x v="2"/>
    <s v="Enterprise"/>
    <s v="Healthcare"/>
    <x v="4"/>
    <x v="2"/>
    <s v="Onsite/Hybrid"/>
    <x v="0"/>
    <s v="7+ yrs"/>
    <n v="13"/>
    <s v="Bachelor"/>
    <n v="1"/>
    <n v="1"/>
    <n v="0"/>
    <n v="0"/>
    <n v="1"/>
    <n v="3"/>
    <n v="111610"/>
    <s v="Medium"/>
    <n v="3"/>
    <n v="2021"/>
    <s v="High"/>
    <n v="9"/>
  </r>
  <r>
    <n v="1368"/>
    <x v="1"/>
    <x v="1"/>
    <s v="Enterprise"/>
    <s v="Retail"/>
    <x v="4"/>
    <x v="2"/>
    <s v="Onsite/Hybrid"/>
    <x v="2"/>
    <s v="0-2 yrs"/>
    <n v="0"/>
    <s v="Master"/>
    <n v="0"/>
    <n v="1"/>
    <n v="0"/>
    <n v="1"/>
    <n v="0"/>
    <n v="2"/>
    <n v="101066"/>
    <s v="Medium"/>
    <n v="9"/>
    <n v="2021"/>
    <s v="Low"/>
    <n v="1"/>
  </r>
  <r>
    <n v="1369"/>
    <x v="2"/>
    <x v="2"/>
    <s v="MNC"/>
    <s v="E-commerce"/>
    <x v="5"/>
    <x v="2"/>
    <s v="Onsite/Hybrid"/>
    <x v="0"/>
    <s v="7+ yrs"/>
    <n v="10"/>
    <s v="Master"/>
    <n v="0"/>
    <n v="1"/>
    <n v="1"/>
    <n v="0"/>
    <n v="1"/>
    <n v="3"/>
    <n v="143892"/>
    <s v="High"/>
    <n v="8"/>
    <n v="2026"/>
    <s v="High"/>
    <n v="9"/>
  </r>
  <r>
    <n v="1370"/>
    <x v="3"/>
    <x v="0"/>
    <s v="Enterprise"/>
    <s v="Technology"/>
    <x v="2"/>
    <x v="2"/>
    <s v="Onsite/Hybrid"/>
    <x v="1"/>
    <s v="3-6 yrs"/>
    <n v="6"/>
    <s v="Bachelor"/>
    <n v="1"/>
    <n v="1"/>
    <n v="0"/>
    <n v="0"/>
    <n v="1"/>
    <n v="3"/>
    <n v="83543"/>
    <s v="Medium"/>
    <n v="7"/>
    <n v="2023"/>
    <s v="Medium"/>
    <n v="3"/>
  </r>
  <r>
    <n v="1371"/>
    <x v="2"/>
    <x v="2"/>
    <s v="MNC"/>
    <s v="Finance"/>
    <x v="3"/>
    <x v="2"/>
    <s v="Onsite/Hybrid"/>
    <x v="2"/>
    <s v="0-2 yrs"/>
    <n v="0"/>
    <s v="Master"/>
    <n v="1"/>
    <n v="0"/>
    <n v="1"/>
    <n v="0"/>
    <n v="0"/>
    <n v="2"/>
    <n v="89504"/>
    <s v="Medium"/>
    <n v="4"/>
    <n v="2025"/>
    <s v="Medium"/>
    <n v="3"/>
  </r>
  <r>
    <n v="1372"/>
    <x v="3"/>
    <x v="0"/>
    <s v="Medium"/>
    <s v="E-commerce"/>
    <x v="0"/>
    <x v="2"/>
    <s v="Onsite/Hybrid"/>
    <x v="0"/>
    <s v="7+ yrs"/>
    <n v="10"/>
    <s v="Bachelor"/>
    <n v="1"/>
    <n v="1"/>
    <n v="0"/>
    <n v="0"/>
    <n v="1"/>
    <n v="3"/>
    <n v="106389"/>
    <s v="Medium"/>
    <n v="3"/>
    <n v="2024"/>
    <s v="Medium"/>
    <n v="2"/>
  </r>
  <r>
    <n v="1373"/>
    <x v="2"/>
    <x v="2"/>
    <s v="Startup"/>
    <s v="Education"/>
    <x v="5"/>
    <x v="1"/>
    <s v="Onsite/Hybrid"/>
    <x v="0"/>
    <s v="7+ yrs"/>
    <n v="8"/>
    <s v="Master"/>
    <n v="1"/>
    <n v="0"/>
    <n v="1"/>
    <n v="0"/>
    <n v="0"/>
    <n v="2"/>
    <n v="119938"/>
    <s v="Medium"/>
    <n v="4"/>
    <n v="2020"/>
    <s v="Medium"/>
    <n v="6"/>
  </r>
  <r>
    <n v="1374"/>
    <x v="0"/>
    <x v="0"/>
    <s v="Startup"/>
    <s v="Finance"/>
    <x v="0"/>
    <x v="2"/>
    <s v="Onsite/Hybrid"/>
    <x v="2"/>
    <s v="0-2 yrs"/>
    <n v="2"/>
    <s v="PhD"/>
    <n v="1"/>
    <n v="0"/>
    <n v="0"/>
    <n v="0"/>
    <n v="0"/>
    <n v="1"/>
    <n v="49089"/>
    <s v="Low"/>
    <n v="1"/>
    <n v="2020"/>
    <s v="Low"/>
    <n v="3"/>
  </r>
  <r>
    <n v="1375"/>
    <x v="4"/>
    <x v="0"/>
    <s v="Medium"/>
    <s v="Retail"/>
    <x v="0"/>
    <x v="0"/>
    <s v="Remote"/>
    <x v="0"/>
    <s v="7+ yrs"/>
    <n v="7"/>
    <s v="PhD"/>
    <n v="1"/>
    <n v="1"/>
    <n v="0"/>
    <n v="0"/>
    <n v="0"/>
    <n v="2"/>
    <n v="103378"/>
    <s v="Medium"/>
    <n v="8"/>
    <n v="2025"/>
    <s v="Low"/>
    <n v="4"/>
  </r>
  <r>
    <n v="1376"/>
    <x v="2"/>
    <x v="2"/>
    <s v="Enterprise"/>
    <s v="Technology"/>
    <x v="5"/>
    <x v="1"/>
    <s v="Onsite/Hybrid"/>
    <x v="2"/>
    <s v="0-2 yrs"/>
    <n v="1"/>
    <s v="PhD"/>
    <n v="0"/>
    <n v="1"/>
    <n v="1"/>
    <n v="0"/>
    <n v="0"/>
    <n v="2"/>
    <n v="64376"/>
    <s v="Low"/>
    <n v="12"/>
    <n v="2021"/>
    <s v="High"/>
    <n v="7"/>
  </r>
  <r>
    <n v="1377"/>
    <x v="0"/>
    <x v="0"/>
    <s v="Enterprise"/>
    <s v="Healthcare"/>
    <x v="4"/>
    <x v="0"/>
    <s v="Remote"/>
    <x v="0"/>
    <s v="7+ yrs"/>
    <n v="11"/>
    <s v="PhD"/>
    <n v="1"/>
    <n v="1"/>
    <n v="1"/>
    <n v="1"/>
    <n v="1"/>
    <n v="5"/>
    <n v="136432"/>
    <s v="High"/>
    <n v="7"/>
    <n v="2026"/>
    <s v="High"/>
    <n v="2"/>
  </r>
  <r>
    <n v="1378"/>
    <x v="0"/>
    <x v="0"/>
    <s v="Medium"/>
    <s v="Technology"/>
    <x v="4"/>
    <x v="2"/>
    <s v="Onsite/Hybrid"/>
    <x v="0"/>
    <s v="7+ yrs"/>
    <n v="10"/>
    <s v="PhD"/>
    <n v="0"/>
    <n v="0"/>
    <n v="0"/>
    <n v="0"/>
    <n v="0"/>
    <n v="0"/>
    <n v="100243"/>
    <s v="Medium"/>
    <n v="6"/>
    <n v="2024"/>
    <s v="High"/>
    <n v="9"/>
  </r>
  <r>
    <n v="1379"/>
    <x v="2"/>
    <x v="2"/>
    <s v="MNC"/>
    <s v="Finance"/>
    <x v="4"/>
    <x v="2"/>
    <s v="Onsite/Hybrid"/>
    <x v="1"/>
    <s v="3-6 yrs"/>
    <n v="5"/>
    <s v="PhD"/>
    <n v="1"/>
    <n v="0"/>
    <n v="1"/>
    <n v="1"/>
    <n v="0"/>
    <n v="3"/>
    <n v="121523"/>
    <s v="High"/>
    <n v="3"/>
    <n v="2026"/>
    <s v="High"/>
    <n v="1"/>
  </r>
  <r>
    <n v="1380"/>
    <x v="3"/>
    <x v="0"/>
    <s v="Startup"/>
    <s v="E-commerce"/>
    <x v="6"/>
    <x v="1"/>
    <s v="Onsite/Hybrid"/>
    <x v="0"/>
    <s v="7+ yrs"/>
    <n v="8"/>
    <s v="Master"/>
    <n v="0"/>
    <n v="0"/>
    <n v="0"/>
    <n v="0"/>
    <n v="1"/>
    <n v="1"/>
    <n v="112830"/>
    <s v="Medium"/>
    <n v="6"/>
    <n v="2026"/>
    <s v="Medium"/>
    <n v="3"/>
  </r>
  <r>
    <n v="1381"/>
    <x v="1"/>
    <x v="1"/>
    <s v="Startup"/>
    <s v="Education"/>
    <x v="3"/>
    <x v="1"/>
    <s v="Onsite/Hybrid"/>
    <x v="2"/>
    <s v="0-2 yrs"/>
    <n v="1"/>
    <s v="Bachelor"/>
    <n v="0"/>
    <n v="1"/>
    <n v="1"/>
    <n v="0"/>
    <n v="0"/>
    <n v="2"/>
    <n v="100568"/>
    <s v="Medium"/>
    <n v="6"/>
    <n v="2021"/>
    <s v="Low"/>
    <n v="3"/>
  </r>
  <r>
    <n v="1382"/>
    <x v="1"/>
    <x v="1"/>
    <s v="Enterprise"/>
    <s v="E-commerce"/>
    <x v="0"/>
    <x v="2"/>
    <s v="Onsite/Hybrid"/>
    <x v="1"/>
    <s v="3-6 yrs"/>
    <n v="6"/>
    <s v="Master"/>
    <n v="0"/>
    <n v="0"/>
    <n v="1"/>
    <n v="0"/>
    <n v="0"/>
    <n v="1"/>
    <n v="125559"/>
    <s v="High"/>
    <n v="2"/>
    <n v="2025"/>
    <s v="High"/>
    <n v="9"/>
  </r>
  <r>
    <n v="1383"/>
    <x v="0"/>
    <x v="0"/>
    <s v="Medium"/>
    <s v="Technology"/>
    <x v="3"/>
    <x v="1"/>
    <s v="Onsite/Hybrid"/>
    <x v="1"/>
    <s v="3-6 yrs"/>
    <n v="3"/>
    <s v="Bachelor"/>
    <n v="1"/>
    <n v="1"/>
    <n v="0"/>
    <n v="1"/>
    <n v="0"/>
    <n v="3"/>
    <n v="94437"/>
    <s v="Medium"/>
    <n v="1"/>
    <n v="2024"/>
    <s v="Medium"/>
    <n v="4"/>
  </r>
  <r>
    <n v="1384"/>
    <x v="4"/>
    <x v="0"/>
    <s v="Enterprise"/>
    <s v="Healthcare"/>
    <x v="3"/>
    <x v="1"/>
    <s v="Onsite/Hybrid"/>
    <x v="2"/>
    <s v="0-2 yrs"/>
    <n v="0"/>
    <s v="PhD"/>
    <n v="0"/>
    <n v="0"/>
    <n v="0"/>
    <n v="0"/>
    <n v="1"/>
    <n v="1"/>
    <n v="60024"/>
    <s v="Low"/>
    <n v="4"/>
    <n v="2025"/>
    <s v="High"/>
    <n v="7"/>
  </r>
  <r>
    <n v="1385"/>
    <x v="1"/>
    <x v="1"/>
    <s v="Enterprise"/>
    <s v="Education"/>
    <x v="2"/>
    <x v="2"/>
    <s v="Onsite/Hybrid"/>
    <x v="0"/>
    <s v="7+ yrs"/>
    <n v="13"/>
    <s v="PhD"/>
    <n v="0"/>
    <n v="1"/>
    <n v="1"/>
    <n v="1"/>
    <n v="1"/>
    <n v="4"/>
    <n v="179897"/>
    <s v="High"/>
    <n v="4"/>
    <n v="2026"/>
    <s v="High"/>
    <n v="2"/>
  </r>
  <r>
    <n v="1386"/>
    <x v="2"/>
    <x v="2"/>
    <s v="MNC"/>
    <s v="Healthcare"/>
    <x v="5"/>
    <x v="2"/>
    <s v="Onsite/Hybrid"/>
    <x v="1"/>
    <s v="3-6 yrs"/>
    <n v="6"/>
    <s v="PhD"/>
    <n v="1"/>
    <n v="1"/>
    <n v="0"/>
    <n v="0"/>
    <n v="0"/>
    <n v="2"/>
    <n v="99995"/>
    <s v="Medium"/>
    <n v="12"/>
    <n v="2024"/>
    <s v="Low"/>
    <n v="2"/>
  </r>
  <r>
    <n v="1387"/>
    <x v="0"/>
    <x v="0"/>
    <s v="Medium"/>
    <s v="Retail"/>
    <x v="5"/>
    <x v="0"/>
    <s v="Remote"/>
    <x v="0"/>
    <s v="7+ yrs"/>
    <n v="11"/>
    <s v="Bachelor"/>
    <n v="1"/>
    <n v="1"/>
    <n v="0"/>
    <n v="0"/>
    <n v="0"/>
    <n v="2"/>
    <n v="99318"/>
    <s v="Medium"/>
    <n v="12"/>
    <n v="2024"/>
    <s v="Low"/>
    <n v="3"/>
  </r>
  <r>
    <n v="1388"/>
    <x v="4"/>
    <x v="0"/>
    <s v="Startup"/>
    <s v="Retail"/>
    <x v="0"/>
    <x v="2"/>
    <s v="Onsite/Hybrid"/>
    <x v="1"/>
    <s v="3-6 yrs"/>
    <n v="3"/>
    <s v="Master"/>
    <n v="1"/>
    <n v="0"/>
    <n v="1"/>
    <n v="0"/>
    <n v="0"/>
    <n v="2"/>
    <n v="93740"/>
    <s v="Medium"/>
    <n v="9"/>
    <n v="2025"/>
    <s v="Medium"/>
    <n v="4"/>
  </r>
  <r>
    <n v="1389"/>
    <x v="3"/>
    <x v="0"/>
    <s v="Enterprise"/>
    <s v="E-commerce"/>
    <x v="5"/>
    <x v="1"/>
    <s v="Onsite/Hybrid"/>
    <x v="2"/>
    <s v="0-2 yrs"/>
    <n v="1"/>
    <s v="PhD"/>
    <n v="0"/>
    <n v="0"/>
    <n v="1"/>
    <n v="0"/>
    <n v="0"/>
    <n v="1"/>
    <n v="69522"/>
    <s v="Low"/>
    <n v="4"/>
    <n v="2026"/>
    <s v="Medium"/>
    <n v="6"/>
  </r>
  <r>
    <n v="1390"/>
    <x v="5"/>
    <x v="1"/>
    <s v="Enterprise"/>
    <s v="Technology"/>
    <x v="4"/>
    <x v="0"/>
    <s v="Remote"/>
    <x v="0"/>
    <s v="7+ yrs"/>
    <n v="12"/>
    <s v="Bachelor"/>
    <n v="1"/>
    <n v="0"/>
    <n v="1"/>
    <n v="0"/>
    <n v="1"/>
    <n v="3"/>
    <n v="162112"/>
    <s v="High"/>
    <n v="1"/>
    <n v="2021"/>
    <s v="Low"/>
    <n v="1"/>
  </r>
  <r>
    <n v="1391"/>
    <x v="4"/>
    <x v="0"/>
    <s v="MNC"/>
    <s v="Healthcare"/>
    <x v="3"/>
    <x v="0"/>
    <s v="Remote"/>
    <x v="0"/>
    <s v="7+ yrs"/>
    <n v="11"/>
    <s v="Master"/>
    <n v="0"/>
    <n v="0"/>
    <n v="1"/>
    <n v="1"/>
    <n v="1"/>
    <n v="3"/>
    <n v="163691"/>
    <s v="High"/>
    <n v="7"/>
    <n v="2024"/>
    <s v="High"/>
    <n v="9"/>
  </r>
  <r>
    <n v="1392"/>
    <x v="2"/>
    <x v="2"/>
    <s v="Enterprise"/>
    <s v="Finance"/>
    <x v="0"/>
    <x v="1"/>
    <s v="Onsite/Hybrid"/>
    <x v="2"/>
    <s v="0-2 yrs"/>
    <n v="2"/>
    <s v="Master"/>
    <n v="1"/>
    <n v="0"/>
    <n v="0"/>
    <n v="0"/>
    <n v="1"/>
    <n v="2"/>
    <n v="57108"/>
    <s v="Low"/>
    <n v="12"/>
    <n v="2023"/>
    <s v="Low"/>
    <n v="5"/>
  </r>
  <r>
    <n v="1393"/>
    <x v="2"/>
    <x v="2"/>
    <s v="Enterprise"/>
    <s v="Education"/>
    <x v="2"/>
    <x v="0"/>
    <s v="Remote"/>
    <x v="1"/>
    <s v="3-6 yrs"/>
    <n v="4"/>
    <s v="Master"/>
    <n v="1"/>
    <n v="0"/>
    <n v="0"/>
    <n v="1"/>
    <n v="1"/>
    <n v="3"/>
    <n v="103945"/>
    <s v="Medium"/>
    <n v="11"/>
    <n v="2022"/>
    <s v="High"/>
    <n v="9"/>
  </r>
  <r>
    <n v="1394"/>
    <x v="0"/>
    <x v="0"/>
    <s v="Medium"/>
    <s v="Retail"/>
    <x v="4"/>
    <x v="1"/>
    <s v="Onsite/Hybrid"/>
    <x v="0"/>
    <s v="7+ yrs"/>
    <n v="12"/>
    <s v="Bachelor"/>
    <n v="0"/>
    <n v="1"/>
    <n v="1"/>
    <n v="1"/>
    <n v="0"/>
    <n v="3"/>
    <n v="131466"/>
    <s v="High"/>
    <n v="10"/>
    <n v="2026"/>
    <s v="High"/>
    <n v="6"/>
  </r>
  <r>
    <n v="1395"/>
    <x v="0"/>
    <x v="0"/>
    <s v="Medium"/>
    <s v="Finance"/>
    <x v="0"/>
    <x v="0"/>
    <s v="Remote"/>
    <x v="1"/>
    <s v="3-6 yrs"/>
    <n v="5"/>
    <s v="PhD"/>
    <n v="0"/>
    <n v="0"/>
    <n v="1"/>
    <n v="0"/>
    <n v="1"/>
    <n v="2"/>
    <n v="96928"/>
    <s v="Medium"/>
    <n v="4"/>
    <n v="2025"/>
    <s v="Low"/>
    <n v="2"/>
  </r>
  <r>
    <n v="1396"/>
    <x v="1"/>
    <x v="1"/>
    <s v="Startup"/>
    <s v="Education"/>
    <x v="6"/>
    <x v="0"/>
    <s v="Remote"/>
    <x v="0"/>
    <s v="7+ yrs"/>
    <n v="12"/>
    <s v="Master"/>
    <n v="1"/>
    <n v="0"/>
    <n v="1"/>
    <n v="0"/>
    <n v="0"/>
    <n v="2"/>
    <n v="152204"/>
    <s v="High"/>
    <n v="5"/>
    <n v="2022"/>
    <s v="High"/>
    <n v="7"/>
  </r>
  <r>
    <n v="1397"/>
    <x v="4"/>
    <x v="0"/>
    <s v="Medium"/>
    <s v="Education"/>
    <x v="4"/>
    <x v="2"/>
    <s v="Onsite/Hybrid"/>
    <x v="0"/>
    <s v="7+ yrs"/>
    <n v="12"/>
    <s v="Master"/>
    <n v="1"/>
    <n v="1"/>
    <n v="1"/>
    <n v="0"/>
    <n v="1"/>
    <n v="4"/>
    <n v="120001"/>
    <s v="High"/>
    <n v="5"/>
    <n v="2026"/>
    <s v="Medium"/>
    <n v="2"/>
  </r>
  <r>
    <n v="1398"/>
    <x v="5"/>
    <x v="1"/>
    <s v="MNC"/>
    <s v="E-commerce"/>
    <x v="4"/>
    <x v="1"/>
    <s v="Onsite/Hybrid"/>
    <x v="1"/>
    <s v="3-6 yrs"/>
    <n v="5"/>
    <s v="PhD"/>
    <n v="0"/>
    <n v="0"/>
    <n v="0"/>
    <n v="0"/>
    <n v="0"/>
    <n v="0"/>
    <n v="133168"/>
    <s v="High"/>
    <n v="9"/>
    <n v="2025"/>
    <s v="Low"/>
    <n v="5"/>
  </r>
  <r>
    <n v="1399"/>
    <x v="2"/>
    <x v="2"/>
    <s v="MNC"/>
    <s v="E-commerce"/>
    <x v="1"/>
    <x v="1"/>
    <s v="Onsite/Hybrid"/>
    <x v="1"/>
    <s v="3-6 yrs"/>
    <n v="3"/>
    <s v="PhD"/>
    <n v="0"/>
    <n v="0"/>
    <n v="0"/>
    <n v="0"/>
    <n v="1"/>
    <n v="1"/>
    <n v="105789"/>
    <s v="Medium"/>
    <n v="4"/>
    <n v="2026"/>
    <s v="Medium"/>
    <n v="3"/>
  </r>
  <r>
    <n v="1400"/>
    <x v="1"/>
    <x v="1"/>
    <s v="MNC"/>
    <s v="E-commerce"/>
    <x v="5"/>
    <x v="0"/>
    <s v="Remote"/>
    <x v="0"/>
    <s v="7+ yrs"/>
    <n v="9"/>
    <s v="PhD"/>
    <n v="0"/>
    <n v="1"/>
    <n v="0"/>
    <n v="1"/>
    <n v="0"/>
    <n v="2"/>
    <n v="171159"/>
    <s v="High"/>
    <n v="3"/>
    <n v="2020"/>
    <s v="High"/>
    <n v="7"/>
  </r>
  <r>
    <n v="1401"/>
    <x v="0"/>
    <x v="0"/>
    <s v="Enterprise"/>
    <s v="Finance"/>
    <x v="4"/>
    <x v="2"/>
    <s v="Onsite/Hybrid"/>
    <x v="1"/>
    <s v="3-6 yrs"/>
    <n v="6"/>
    <s v="Bachelor"/>
    <n v="1"/>
    <n v="1"/>
    <n v="1"/>
    <n v="1"/>
    <n v="1"/>
    <n v="5"/>
    <n v="115442"/>
    <s v="Medium"/>
    <n v="8"/>
    <n v="2024"/>
    <s v="High"/>
    <n v="1"/>
  </r>
  <r>
    <n v="1402"/>
    <x v="5"/>
    <x v="1"/>
    <s v="Startup"/>
    <s v="Education"/>
    <x v="1"/>
    <x v="0"/>
    <s v="Remote"/>
    <x v="0"/>
    <s v="7+ yrs"/>
    <n v="11"/>
    <s v="Master"/>
    <n v="0"/>
    <n v="0"/>
    <n v="1"/>
    <n v="1"/>
    <n v="0"/>
    <n v="2"/>
    <n v="170644"/>
    <s v="High"/>
    <n v="12"/>
    <n v="2025"/>
    <s v="High"/>
    <n v="3"/>
  </r>
  <r>
    <n v="1403"/>
    <x v="0"/>
    <x v="0"/>
    <s v="Enterprise"/>
    <s v="E-commerce"/>
    <x v="2"/>
    <x v="0"/>
    <s v="Remote"/>
    <x v="0"/>
    <s v="7+ yrs"/>
    <n v="7"/>
    <s v="Bachelor"/>
    <n v="0"/>
    <n v="1"/>
    <n v="0"/>
    <n v="0"/>
    <n v="0"/>
    <n v="1"/>
    <n v="100537"/>
    <s v="Medium"/>
    <n v="9"/>
    <n v="2024"/>
    <s v="Medium"/>
    <n v="1"/>
  </r>
  <r>
    <n v="1404"/>
    <x v="2"/>
    <x v="2"/>
    <s v="Medium"/>
    <s v="Finance"/>
    <x v="0"/>
    <x v="0"/>
    <s v="Remote"/>
    <x v="0"/>
    <s v="7+ yrs"/>
    <n v="7"/>
    <s v="Master"/>
    <n v="1"/>
    <n v="1"/>
    <n v="1"/>
    <n v="0"/>
    <n v="1"/>
    <n v="4"/>
    <n v="120719"/>
    <s v="High"/>
    <n v="3"/>
    <n v="2024"/>
    <s v="Low"/>
    <n v="2"/>
  </r>
  <r>
    <n v="1405"/>
    <x v="5"/>
    <x v="1"/>
    <s v="Medium"/>
    <s v="Retail"/>
    <x v="1"/>
    <x v="2"/>
    <s v="Onsite/Hybrid"/>
    <x v="2"/>
    <s v="0-2 yrs"/>
    <n v="2"/>
    <s v="Master"/>
    <n v="0"/>
    <n v="0"/>
    <n v="1"/>
    <n v="1"/>
    <n v="1"/>
    <n v="3"/>
    <n v="129139"/>
    <s v="High"/>
    <n v="6"/>
    <n v="2025"/>
    <s v="High"/>
    <n v="2"/>
  </r>
  <r>
    <n v="1406"/>
    <x v="4"/>
    <x v="0"/>
    <s v="MNC"/>
    <s v="Finance"/>
    <x v="0"/>
    <x v="1"/>
    <s v="Onsite/Hybrid"/>
    <x v="0"/>
    <s v="7+ yrs"/>
    <n v="11"/>
    <s v="PhD"/>
    <n v="0"/>
    <n v="1"/>
    <n v="1"/>
    <n v="1"/>
    <n v="1"/>
    <n v="4"/>
    <n v="164122"/>
    <s v="High"/>
    <n v="7"/>
    <n v="2020"/>
    <s v="High"/>
    <n v="2"/>
  </r>
  <r>
    <n v="1407"/>
    <x v="3"/>
    <x v="0"/>
    <s v="Medium"/>
    <s v="Finance"/>
    <x v="1"/>
    <x v="0"/>
    <s v="Remote"/>
    <x v="1"/>
    <s v="3-6 yrs"/>
    <n v="5"/>
    <s v="PhD"/>
    <n v="1"/>
    <n v="1"/>
    <n v="0"/>
    <n v="1"/>
    <n v="0"/>
    <n v="3"/>
    <n v="92564"/>
    <s v="Medium"/>
    <n v="11"/>
    <n v="2021"/>
    <s v="Medium"/>
    <n v="1"/>
  </r>
  <r>
    <n v="1408"/>
    <x v="1"/>
    <x v="1"/>
    <s v="Startup"/>
    <s v="Education"/>
    <x v="1"/>
    <x v="1"/>
    <s v="Onsite/Hybrid"/>
    <x v="0"/>
    <s v="7+ yrs"/>
    <n v="13"/>
    <s v="PhD"/>
    <n v="0"/>
    <n v="1"/>
    <n v="1"/>
    <n v="0"/>
    <n v="0"/>
    <n v="2"/>
    <n v="153205"/>
    <s v="High"/>
    <n v="2"/>
    <n v="2020"/>
    <s v="High"/>
    <n v="9"/>
  </r>
  <r>
    <n v="1409"/>
    <x v="5"/>
    <x v="1"/>
    <s v="Enterprise"/>
    <s v="E-commerce"/>
    <x v="6"/>
    <x v="2"/>
    <s v="Onsite/Hybrid"/>
    <x v="0"/>
    <s v="7+ yrs"/>
    <n v="14"/>
    <s v="PhD"/>
    <n v="1"/>
    <n v="1"/>
    <n v="1"/>
    <n v="0"/>
    <n v="0"/>
    <n v="3"/>
    <n v="156236"/>
    <s v="High"/>
    <n v="8"/>
    <n v="2025"/>
    <s v="Medium"/>
    <n v="1"/>
  </r>
  <r>
    <n v="1410"/>
    <x v="0"/>
    <x v="0"/>
    <s v="Startup"/>
    <s v="Technology"/>
    <x v="4"/>
    <x v="0"/>
    <s v="Remote"/>
    <x v="0"/>
    <s v="7+ yrs"/>
    <n v="7"/>
    <s v="Bachelor"/>
    <n v="0"/>
    <n v="1"/>
    <n v="1"/>
    <n v="1"/>
    <n v="0"/>
    <n v="3"/>
    <n v="133861"/>
    <s v="High"/>
    <n v="7"/>
    <n v="2026"/>
    <s v="High"/>
    <n v="6"/>
  </r>
  <r>
    <n v="1411"/>
    <x v="1"/>
    <x v="1"/>
    <s v="Medium"/>
    <s v="Retail"/>
    <x v="6"/>
    <x v="0"/>
    <s v="Remote"/>
    <x v="0"/>
    <s v="7+ yrs"/>
    <n v="10"/>
    <s v="PhD"/>
    <n v="1"/>
    <n v="0"/>
    <n v="1"/>
    <n v="1"/>
    <n v="1"/>
    <n v="4"/>
    <n v="183251"/>
    <s v="High"/>
    <n v="12"/>
    <n v="2022"/>
    <s v="High"/>
    <n v="3"/>
  </r>
  <r>
    <n v="1412"/>
    <x v="2"/>
    <x v="2"/>
    <s v="Medium"/>
    <s v="Finance"/>
    <x v="1"/>
    <x v="0"/>
    <s v="Remote"/>
    <x v="2"/>
    <s v="0-2 yrs"/>
    <n v="1"/>
    <s v="PhD"/>
    <n v="0"/>
    <n v="0"/>
    <n v="0"/>
    <n v="1"/>
    <n v="1"/>
    <n v="2"/>
    <n v="72700"/>
    <s v="Medium"/>
    <n v="5"/>
    <n v="2025"/>
    <s v="High"/>
    <n v="7"/>
  </r>
  <r>
    <n v="1413"/>
    <x v="5"/>
    <x v="1"/>
    <s v="MNC"/>
    <s v="E-commerce"/>
    <x v="5"/>
    <x v="2"/>
    <s v="Onsite/Hybrid"/>
    <x v="1"/>
    <s v="3-6 yrs"/>
    <n v="3"/>
    <s v="Master"/>
    <n v="1"/>
    <n v="1"/>
    <n v="0"/>
    <n v="1"/>
    <n v="0"/>
    <n v="3"/>
    <n v="154906"/>
    <s v="High"/>
    <n v="6"/>
    <n v="2021"/>
    <s v="Medium"/>
    <n v="2"/>
  </r>
  <r>
    <n v="1414"/>
    <x v="4"/>
    <x v="0"/>
    <s v="MNC"/>
    <s v="E-commerce"/>
    <x v="0"/>
    <x v="2"/>
    <s v="Onsite/Hybrid"/>
    <x v="1"/>
    <s v="3-6 yrs"/>
    <n v="3"/>
    <s v="Bachelor"/>
    <n v="0"/>
    <n v="0"/>
    <n v="1"/>
    <n v="1"/>
    <n v="0"/>
    <n v="2"/>
    <n v="123062"/>
    <s v="High"/>
    <n v="12"/>
    <n v="2024"/>
    <s v="High"/>
    <n v="9"/>
  </r>
  <r>
    <n v="1415"/>
    <x v="2"/>
    <x v="2"/>
    <s v="Medium"/>
    <s v="Retail"/>
    <x v="2"/>
    <x v="2"/>
    <s v="Onsite/Hybrid"/>
    <x v="0"/>
    <s v="7+ yrs"/>
    <n v="7"/>
    <s v="Master"/>
    <n v="0"/>
    <n v="0"/>
    <n v="1"/>
    <n v="1"/>
    <n v="0"/>
    <n v="2"/>
    <n v="129841"/>
    <s v="High"/>
    <n v="10"/>
    <n v="2022"/>
    <s v="High"/>
    <n v="7"/>
  </r>
  <r>
    <n v="1416"/>
    <x v="3"/>
    <x v="0"/>
    <s v="MNC"/>
    <s v="Technology"/>
    <x v="1"/>
    <x v="2"/>
    <s v="Onsite/Hybrid"/>
    <x v="0"/>
    <s v="7+ yrs"/>
    <n v="13"/>
    <s v="Master"/>
    <n v="1"/>
    <n v="1"/>
    <n v="1"/>
    <n v="1"/>
    <n v="0"/>
    <n v="4"/>
    <n v="148310"/>
    <s v="High"/>
    <n v="10"/>
    <n v="2021"/>
    <s v="High"/>
    <n v="1"/>
  </r>
  <r>
    <n v="1417"/>
    <x v="2"/>
    <x v="2"/>
    <s v="Medium"/>
    <s v="Healthcare"/>
    <x v="2"/>
    <x v="0"/>
    <s v="Remote"/>
    <x v="0"/>
    <s v="7+ yrs"/>
    <n v="15"/>
    <s v="PhD"/>
    <n v="0"/>
    <n v="1"/>
    <n v="1"/>
    <n v="0"/>
    <n v="0"/>
    <n v="2"/>
    <n v="111737"/>
    <s v="Medium"/>
    <n v="7"/>
    <n v="2026"/>
    <s v="High"/>
    <n v="8"/>
  </r>
  <r>
    <n v="1418"/>
    <x v="0"/>
    <x v="0"/>
    <s v="Medium"/>
    <s v="Technology"/>
    <x v="2"/>
    <x v="2"/>
    <s v="Onsite/Hybrid"/>
    <x v="1"/>
    <s v="3-6 yrs"/>
    <n v="5"/>
    <s v="PhD"/>
    <n v="1"/>
    <n v="0"/>
    <n v="1"/>
    <n v="0"/>
    <n v="1"/>
    <n v="3"/>
    <n v="103126"/>
    <s v="Medium"/>
    <n v="5"/>
    <n v="2025"/>
    <s v="Low"/>
    <n v="3"/>
  </r>
  <r>
    <n v="1419"/>
    <x v="2"/>
    <x v="2"/>
    <s v="MNC"/>
    <s v="Healthcare"/>
    <x v="1"/>
    <x v="1"/>
    <s v="Onsite/Hybrid"/>
    <x v="1"/>
    <s v="3-6 yrs"/>
    <n v="3"/>
    <s v="PhD"/>
    <n v="0"/>
    <n v="1"/>
    <n v="1"/>
    <n v="0"/>
    <n v="0"/>
    <n v="2"/>
    <n v="106085"/>
    <s v="Medium"/>
    <n v="4"/>
    <n v="2020"/>
    <s v="Medium"/>
    <n v="1"/>
  </r>
  <r>
    <n v="1420"/>
    <x v="0"/>
    <x v="0"/>
    <s v="Medium"/>
    <s v="Technology"/>
    <x v="3"/>
    <x v="1"/>
    <s v="Onsite/Hybrid"/>
    <x v="1"/>
    <s v="3-6 yrs"/>
    <n v="6"/>
    <s v="PhD"/>
    <n v="0"/>
    <n v="0"/>
    <n v="1"/>
    <n v="0"/>
    <n v="1"/>
    <n v="2"/>
    <n v="97349"/>
    <s v="Medium"/>
    <n v="1"/>
    <n v="2022"/>
    <s v="Medium"/>
    <n v="2"/>
  </r>
  <r>
    <n v="1421"/>
    <x v="1"/>
    <x v="1"/>
    <s v="MNC"/>
    <s v="E-commerce"/>
    <x v="5"/>
    <x v="0"/>
    <s v="Remote"/>
    <x v="1"/>
    <s v="3-6 yrs"/>
    <n v="4"/>
    <s v="Master"/>
    <n v="0"/>
    <n v="1"/>
    <n v="0"/>
    <n v="1"/>
    <n v="1"/>
    <n v="3"/>
    <n v="158094"/>
    <s v="High"/>
    <n v="2"/>
    <n v="2022"/>
    <s v="High"/>
    <n v="9"/>
  </r>
  <r>
    <n v="1422"/>
    <x v="4"/>
    <x v="0"/>
    <s v="Medium"/>
    <s v="E-commerce"/>
    <x v="6"/>
    <x v="0"/>
    <s v="Remote"/>
    <x v="2"/>
    <s v="0-2 yrs"/>
    <n v="1"/>
    <s v="Bachelor"/>
    <n v="0"/>
    <n v="0"/>
    <n v="0"/>
    <n v="1"/>
    <n v="0"/>
    <n v="1"/>
    <n v="60095"/>
    <s v="Low"/>
    <n v="7"/>
    <n v="2025"/>
    <s v="High"/>
    <n v="8"/>
  </r>
  <r>
    <n v="1423"/>
    <x v="1"/>
    <x v="1"/>
    <s v="Medium"/>
    <s v="Education"/>
    <x v="6"/>
    <x v="0"/>
    <s v="Remote"/>
    <x v="2"/>
    <s v="0-2 yrs"/>
    <n v="2"/>
    <s v="Bachelor"/>
    <n v="1"/>
    <n v="1"/>
    <n v="1"/>
    <n v="1"/>
    <n v="0"/>
    <n v="4"/>
    <n v="124582"/>
    <s v="High"/>
    <n v="5"/>
    <n v="2025"/>
    <s v="High"/>
    <n v="8"/>
  </r>
  <r>
    <n v="1424"/>
    <x v="0"/>
    <x v="0"/>
    <s v="Enterprise"/>
    <s v="Retail"/>
    <x v="4"/>
    <x v="1"/>
    <s v="Onsite/Hybrid"/>
    <x v="2"/>
    <s v="0-2 yrs"/>
    <n v="1"/>
    <s v="PhD"/>
    <n v="1"/>
    <n v="1"/>
    <n v="1"/>
    <n v="1"/>
    <n v="0"/>
    <n v="4"/>
    <n v="77966"/>
    <s v="Medium"/>
    <n v="1"/>
    <n v="2020"/>
    <s v="High"/>
    <n v="9"/>
  </r>
  <r>
    <n v="1425"/>
    <x v="4"/>
    <x v="0"/>
    <s v="Medium"/>
    <s v="Retail"/>
    <x v="2"/>
    <x v="1"/>
    <s v="Onsite/Hybrid"/>
    <x v="2"/>
    <s v="0-2 yrs"/>
    <n v="0"/>
    <s v="PhD"/>
    <n v="0"/>
    <n v="0"/>
    <n v="1"/>
    <n v="1"/>
    <n v="0"/>
    <n v="2"/>
    <n v="79205"/>
    <s v="Medium"/>
    <n v="4"/>
    <n v="2026"/>
    <s v="High"/>
    <n v="2"/>
  </r>
  <r>
    <n v="1426"/>
    <x v="2"/>
    <x v="2"/>
    <s v="Medium"/>
    <s v="Finance"/>
    <x v="6"/>
    <x v="2"/>
    <s v="Onsite/Hybrid"/>
    <x v="0"/>
    <s v="7+ yrs"/>
    <n v="11"/>
    <s v="Master"/>
    <n v="1"/>
    <n v="0"/>
    <n v="1"/>
    <n v="1"/>
    <n v="0"/>
    <n v="3"/>
    <n v="133506"/>
    <s v="High"/>
    <n v="4"/>
    <n v="2023"/>
    <s v="High"/>
    <n v="1"/>
  </r>
  <r>
    <n v="1427"/>
    <x v="2"/>
    <x v="2"/>
    <s v="Medium"/>
    <s v="Retail"/>
    <x v="3"/>
    <x v="0"/>
    <s v="Remote"/>
    <x v="2"/>
    <s v="0-2 yrs"/>
    <n v="1"/>
    <s v="Bachelor"/>
    <n v="1"/>
    <n v="0"/>
    <n v="1"/>
    <n v="0"/>
    <n v="1"/>
    <n v="3"/>
    <n v="71161"/>
    <s v="Medium"/>
    <n v="1"/>
    <n v="2025"/>
    <s v="Low"/>
    <n v="6"/>
  </r>
  <r>
    <n v="1428"/>
    <x v="0"/>
    <x v="0"/>
    <s v="Startup"/>
    <s v="Finance"/>
    <x v="3"/>
    <x v="0"/>
    <s v="Remote"/>
    <x v="2"/>
    <s v="0-2 yrs"/>
    <n v="2"/>
    <s v="PhD"/>
    <n v="0"/>
    <n v="1"/>
    <n v="0"/>
    <n v="0"/>
    <n v="1"/>
    <n v="2"/>
    <n v="59394"/>
    <s v="Low"/>
    <n v="9"/>
    <n v="2026"/>
    <s v="Low"/>
    <n v="5"/>
  </r>
  <r>
    <n v="1429"/>
    <x v="1"/>
    <x v="1"/>
    <s v="Enterprise"/>
    <s v="Finance"/>
    <x v="0"/>
    <x v="1"/>
    <s v="Onsite/Hybrid"/>
    <x v="0"/>
    <s v="7+ yrs"/>
    <n v="11"/>
    <s v="Bachelor"/>
    <n v="1"/>
    <n v="1"/>
    <n v="1"/>
    <n v="1"/>
    <n v="0"/>
    <n v="4"/>
    <n v="174644"/>
    <s v="High"/>
    <n v="6"/>
    <n v="2023"/>
    <s v="High"/>
    <n v="1"/>
  </r>
  <r>
    <n v="1430"/>
    <x v="4"/>
    <x v="0"/>
    <s v="Medium"/>
    <s v="Retail"/>
    <x v="3"/>
    <x v="2"/>
    <s v="Onsite/Hybrid"/>
    <x v="1"/>
    <s v="3-6 yrs"/>
    <n v="4"/>
    <s v="Bachelor"/>
    <n v="1"/>
    <n v="1"/>
    <n v="1"/>
    <n v="1"/>
    <n v="1"/>
    <n v="5"/>
    <n v="112203"/>
    <s v="Medium"/>
    <n v="4"/>
    <n v="2023"/>
    <s v="High"/>
    <n v="3"/>
  </r>
  <r>
    <n v="1431"/>
    <x v="3"/>
    <x v="0"/>
    <s v="MNC"/>
    <s v="Technology"/>
    <x v="0"/>
    <x v="1"/>
    <s v="Onsite/Hybrid"/>
    <x v="2"/>
    <s v="0-2 yrs"/>
    <n v="1"/>
    <s v="Master"/>
    <n v="1"/>
    <n v="1"/>
    <n v="1"/>
    <n v="1"/>
    <n v="1"/>
    <n v="5"/>
    <n v="111728"/>
    <s v="Medium"/>
    <n v="5"/>
    <n v="2020"/>
    <s v="High"/>
    <n v="8"/>
  </r>
  <r>
    <n v="1432"/>
    <x v="3"/>
    <x v="0"/>
    <s v="Medium"/>
    <s v="Healthcare"/>
    <x v="0"/>
    <x v="2"/>
    <s v="Onsite/Hybrid"/>
    <x v="0"/>
    <s v="7+ yrs"/>
    <n v="12"/>
    <s v="PhD"/>
    <n v="0"/>
    <n v="1"/>
    <n v="1"/>
    <n v="1"/>
    <n v="0"/>
    <n v="3"/>
    <n v="132354"/>
    <s v="High"/>
    <n v="2"/>
    <n v="2022"/>
    <s v="High"/>
    <n v="3"/>
  </r>
  <r>
    <n v="1433"/>
    <x v="3"/>
    <x v="0"/>
    <s v="MNC"/>
    <s v="Technology"/>
    <x v="5"/>
    <x v="0"/>
    <s v="Remote"/>
    <x v="1"/>
    <s v="3-6 yrs"/>
    <n v="6"/>
    <s v="Bachelor"/>
    <n v="0"/>
    <n v="0"/>
    <n v="1"/>
    <n v="0"/>
    <n v="0"/>
    <n v="1"/>
    <n v="106522"/>
    <s v="Medium"/>
    <n v="2"/>
    <n v="2024"/>
    <s v="High"/>
    <n v="9"/>
  </r>
  <r>
    <n v="1434"/>
    <x v="3"/>
    <x v="0"/>
    <s v="MNC"/>
    <s v="Education"/>
    <x v="3"/>
    <x v="1"/>
    <s v="Onsite/Hybrid"/>
    <x v="2"/>
    <s v="0-2 yrs"/>
    <n v="2"/>
    <s v="Bachelor"/>
    <n v="1"/>
    <n v="0"/>
    <n v="0"/>
    <n v="1"/>
    <n v="0"/>
    <n v="2"/>
    <n v="86421"/>
    <s v="Medium"/>
    <n v="5"/>
    <n v="2024"/>
    <s v="Low"/>
    <n v="1"/>
  </r>
  <r>
    <n v="1435"/>
    <x v="1"/>
    <x v="1"/>
    <s v="Medium"/>
    <s v="Retail"/>
    <x v="2"/>
    <x v="1"/>
    <s v="Onsite/Hybrid"/>
    <x v="2"/>
    <s v="0-2 yrs"/>
    <n v="2"/>
    <s v="PhD"/>
    <n v="0"/>
    <n v="0"/>
    <n v="1"/>
    <n v="0"/>
    <n v="1"/>
    <n v="2"/>
    <n v="117188"/>
    <s v="Medium"/>
    <n v="10"/>
    <n v="2020"/>
    <s v="Medium"/>
    <n v="1"/>
  </r>
  <r>
    <n v="1436"/>
    <x v="5"/>
    <x v="1"/>
    <s v="Enterprise"/>
    <s v="Finance"/>
    <x v="3"/>
    <x v="0"/>
    <s v="Remote"/>
    <x v="0"/>
    <s v="7+ yrs"/>
    <n v="13"/>
    <s v="Master"/>
    <n v="1"/>
    <n v="1"/>
    <n v="0"/>
    <n v="1"/>
    <n v="0"/>
    <n v="3"/>
    <n v="159460"/>
    <s v="High"/>
    <n v="4"/>
    <n v="2023"/>
    <s v="High"/>
    <n v="9"/>
  </r>
  <r>
    <n v="1437"/>
    <x v="3"/>
    <x v="0"/>
    <s v="Enterprise"/>
    <s v="Healthcare"/>
    <x v="5"/>
    <x v="1"/>
    <s v="Onsite/Hybrid"/>
    <x v="0"/>
    <s v="7+ yrs"/>
    <n v="9"/>
    <s v="PhD"/>
    <n v="0"/>
    <n v="1"/>
    <n v="0"/>
    <n v="1"/>
    <n v="0"/>
    <n v="2"/>
    <n v="119083"/>
    <s v="Medium"/>
    <n v="12"/>
    <n v="2020"/>
    <s v="High"/>
    <n v="8"/>
  </r>
  <r>
    <n v="1438"/>
    <x v="0"/>
    <x v="0"/>
    <s v="Medium"/>
    <s v="Technology"/>
    <x v="6"/>
    <x v="1"/>
    <s v="Onsite/Hybrid"/>
    <x v="1"/>
    <s v="3-6 yrs"/>
    <n v="6"/>
    <s v="Bachelor"/>
    <n v="1"/>
    <n v="1"/>
    <n v="1"/>
    <n v="1"/>
    <n v="1"/>
    <n v="5"/>
    <n v="111578"/>
    <s v="Medium"/>
    <n v="7"/>
    <n v="2021"/>
    <s v="High"/>
    <n v="6"/>
  </r>
  <r>
    <n v="1439"/>
    <x v="1"/>
    <x v="1"/>
    <s v="MNC"/>
    <s v="Finance"/>
    <x v="2"/>
    <x v="1"/>
    <s v="Onsite/Hybrid"/>
    <x v="1"/>
    <s v="3-6 yrs"/>
    <n v="5"/>
    <s v="Bachelor"/>
    <n v="1"/>
    <n v="1"/>
    <n v="1"/>
    <n v="0"/>
    <n v="0"/>
    <n v="3"/>
    <n v="147161"/>
    <s v="High"/>
    <n v="7"/>
    <n v="2021"/>
    <s v="High"/>
    <n v="7"/>
  </r>
  <r>
    <n v="1440"/>
    <x v="5"/>
    <x v="1"/>
    <s v="Enterprise"/>
    <s v="Finance"/>
    <x v="0"/>
    <x v="0"/>
    <s v="Remote"/>
    <x v="2"/>
    <s v="0-2 yrs"/>
    <n v="2"/>
    <s v="Bachelor"/>
    <n v="1"/>
    <n v="1"/>
    <n v="1"/>
    <n v="0"/>
    <n v="1"/>
    <n v="4"/>
    <n v="110519"/>
    <s v="Medium"/>
    <n v="7"/>
    <n v="2025"/>
    <s v="Medium"/>
    <n v="5"/>
  </r>
  <r>
    <n v="1441"/>
    <x v="5"/>
    <x v="1"/>
    <s v="Startup"/>
    <s v="E-commerce"/>
    <x v="1"/>
    <x v="1"/>
    <s v="Onsite/Hybrid"/>
    <x v="1"/>
    <s v="3-6 yrs"/>
    <n v="4"/>
    <s v="Master"/>
    <n v="1"/>
    <n v="1"/>
    <n v="0"/>
    <n v="1"/>
    <n v="0"/>
    <n v="3"/>
    <n v="131073"/>
    <s v="High"/>
    <n v="2"/>
    <n v="2025"/>
    <s v="High"/>
    <n v="9"/>
  </r>
  <r>
    <n v="1442"/>
    <x v="2"/>
    <x v="2"/>
    <s v="Enterprise"/>
    <s v="Education"/>
    <x v="6"/>
    <x v="1"/>
    <s v="Onsite/Hybrid"/>
    <x v="2"/>
    <s v="0-2 yrs"/>
    <n v="0"/>
    <s v="Bachelor"/>
    <n v="1"/>
    <n v="1"/>
    <n v="1"/>
    <n v="0"/>
    <n v="0"/>
    <n v="3"/>
    <n v="66255"/>
    <s v="Low"/>
    <n v="6"/>
    <n v="2023"/>
    <s v="Low"/>
    <n v="1"/>
  </r>
  <r>
    <n v="1443"/>
    <x v="3"/>
    <x v="0"/>
    <s v="Startup"/>
    <s v="E-commerce"/>
    <x v="1"/>
    <x v="0"/>
    <s v="Remote"/>
    <x v="1"/>
    <s v="3-6 yrs"/>
    <n v="6"/>
    <s v="PhD"/>
    <n v="1"/>
    <n v="1"/>
    <n v="1"/>
    <n v="0"/>
    <n v="1"/>
    <n v="4"/>
    <n v="100140"/>
    <s v="Medium"/>
    <n v="5"/>
    <n v="2025"/>
    <s v="High"/>
    <n v="7"/>
  </r>
  <r>
    <n v="1444"/>
    <x v="2"/>
    <x v="2"/>
    <s v="Enterprise"/>
    <s v="Retail"/>
    <x v="1"/>
    <x v="1"/>
    <s v="Onsite/Hybrid"/>
    <x v="1"/>
    <s v="3-6 yrs"/>
    <n v="4"/>
    <s v="Master"/>
    <n v="1"/>
    <n v="1"/>
    <n v="1"/>
    <n v="0"/>
    <n v="0"/>
    <n v="3"/>
    <n v="90060"/>
    <s v="Medium"/>
    <n v="6"/>
    <n v="2026"/>
    <s v="High"/>
    <n v="8"/>
  </r>
  <r>
    <n v="1445"/>
    <x v="0"/>
    <x v="0"/>
    <s v="Startup"/>
    <s v="Finance"/>
    <x v="3"/>
    <x v="1"/>
    <s v="Onsite/Hybrid"/>
    <x v="2"/>
    <s v="0-2 yrs"/>
    <n v="1"/>
    <s v="Bachelor"/>
    <n v="0"/>
    <n v="0"/>
    <n v="0"/>
    <n v="1"/>
    <n v="1"/>
    <n v="2"/>
    <n v="77641"/>
    <s v="Medium"/>
    <n v="12"/>
    <n v="2024"/>
    <s v="Low"/>
    <n v="2"/>
  </r>
  <r>
    <n v="1446"/>
    <x v="2"/>
    <x v="2"/>
    <s v="Medium"/>
    <s v="Finance"/>
    <x v="5"/>
    <x v="1"/>
    <s v="Onsite/Hybrid"/>
    <x v="0"/>
    <s v="7+ yrs"/>
    <n v="15"/>
    <s v="Master"/>
    <n v="1"/>
    <n v="0"/>
    <n v="1"/>
    <n v="0"/>
    <n v="1"/>
    <n v="3"/>
    <n v="121902"/>
    <s v="High"/>
    <n v="12"/>
    <n v="2020"/>
    <s v="Low"/>
    <n v="1"/>
  </r>
  <r>
    <n v="1447"/>
    <x v="0"/>
    <x v="0"/>
    <s v="Startup"/>
    <s v="Finance"/>
    <x v="4"/>
    <x v="0"/>
    <s v="Remote"/>
    <x v="0"/>
    <s v="7+ yrs"/>
    <n v="7"/>
    <s v="PhD"/>
    <n v="1"/>
    <n v="0"/>
    <n v="1"/>
    <n v="0"/>
    <n v="0"/>
    <n v="2"/>
    <n v="112251"/>
    <s v="Medium"/>
    <n v="10"/>
    <n v="2025"/>
    <s v="Low"/>
    <n v="6"/>
  </r>
  <r>
    <n v="1448"/>
    <x v="1"/>
    <x v="1"/>
    <s v="MNC"/>
    <s v="Technology"/>
    <x v="1"/>
    <x v="0"/>
    <s v="Remote"/>
    <x v="2"/>
    <s v="0-2 yrs"/>
    <n v="1"/>
    <s v="Master"/>
    <n v="0"/>
    <n v="1"/>
    <n v="1"/>
    <n v="0"/>
    <n v="0"/>
    <n v="2"/>
    <n v="124309"/>
    <s v="High"/>
    <n v="9"/>
    <n v="2020"/>
    <s v="Medium"/>
    <n v="3"/>
  </r>
  <r>
    <n v="1449"/>
    <x v="2"/>
    <x v="2"/>
    <s v="Startup"/>
    <s v="Finance"/>
    <x v="3"/>
    <x v="2"/>
    <s v="Onsite/Hybrid"/>
    <x v="0"/>
    <s v="7+ yrs"/>
    <n v="8"/>
    <s v="Master"/>
    <n v="0"/>
    <n v="1"/>
    <n v="1"/>
    <n v="0"/>
    <n v="1"/>
    <n v="3"/>
    <n v="124768"/>
    <s v="High"/>
    <n v="9"/>
    <n v="2025"/>
    <s v="Medium"/>
    <n v="1"/>
  </r>
  <r>
    <n v="1450"/>
    <x v="2"/>
    <x v="2"/>
    <s v="Enterprise"/>
    <s v="Finance"/>
    <x v="6"/>
    <x v="1"/>
    <s v="Onsite/Hybrid"/>
    <x v="1"/>
    <s v="3-6 yrs"/>
    <n v="6"/>
    <s v="Master"/>
    <n v="1"/>
    <n v="0"/>
    <n v="0"/>
    <n v="1"/>
    <n v="1"/>
    <n v="3"/>
    <n v="101153"/>
    <s v="Medium"/>
    <n v="11"/>
    <n v="2024"/>
    <s v="Low"/>
    <n v="4"/>
  </r>
  <r>
    <n v="1451"/>
    <x v="3"/>
    <x v="0"/>
    <s v="Startup"/>
    <s v="E-commerce"/>
    <x v="3"/>
    <x v="2"/>
    <s v="Onsite/Hybrid"/>
    <x v="0"/>
    <s v="7+ yrs"/>
    <n v="10"/>
    <s v="Master"/>
    <n v="0"/>
    <n v="0"/>
    <n v="1"/>
    <n v="1"/>
    <n v="0"/>
    <n v="2"/>
    <n v="125160"/>
    <s v="High"/>
    <n v="9"/>
    <n v="2022"/>
    <s v="High"/>
    <n v="8"/>
  </r>
  <r>
    <n v="1452"/>
    <x v="0"/>
    <x v="0"/>
    <s v="Medium"/>
    <s v="Retail"/>
    <x v="3"/>
    <x v="0"/>
    <s v="Remote"/>
    <x v="1"/>
    <s v="3-6 yrs"/>
    <n v="5"/>
    <s v="Bachelor"/>
    <n v="1"/>
    <n v="0"/>
    <n v="0"/>
    <n v="0"/>
    <n v="0"/>
    <n v="1"/>
    <n v="75888"/>
    <s v="Medium"/>
    <n v="7"/>
    <n v="2023"/>
    <s v="Low"/>
    <n v="2"/>
  </r>
  <r>
    <n v="1453"/>
    <x v="0"/>
    <x v="0"/>
    <s v="Enterprise"/>
    <s v="Education"/>
    <x v="5"/>
    <x v="2"/>
    <s v="Onsite/Hybrid"/>
    <x v="2"/>
    <s v="0-2 yrs"/>
    <n v="1"/>
    <s v="PhD"/>
    <n v="0"/>
    <n v="1"/>
    <n v="1"/>
    <n v="1"/>
    <n v="1"/>
    <n v="4"/>
    <n v="92359"/>
    <s v="Medium"/>
    <n v="2"/>
    <n v="2020"/>
    <s v="High"/>
    <n v="3"/>
  </r>
  <r>
    <n v="1454"/>
    <x v="1"/>
    <x v="1"/>
    <s v="Startup"/>
    <s v="Education"/>
    <x v="3"/>
    <x v="2"/>
    <s v="Onsite/Hybrid"/>
    <x v="2"/>
    <s v="0-2 yrs"/>
    <n v="1"/>
    <s v="Bachelor"/>
    <n v="1"/>
    <n v="1"/>
    <n v="1"/>
    <n v="1"/>
    <n v="0"/>
    <n v="4"/>
    <n v="119680"/>
    <s v="Medium"/>
    <n v="1"/>
    <n v="2020"/>
    <s v="High"/>
    <n v="1"/>
  </r>
  <r>
    <n v="1455"/>
    <x v="3"/>
    <x v="0"/>
    <s v="Enterprise"/>
    <s v="Technology"/>
    <x v="2"/>
    <x v="2"/>
    <s v="Onsite/Hybrid"/>
    <x v="2"/>
    <s v="0-2 yrs"/>
    <n v="0"/>
    <s v="Master"/>
    <n v="1"/>
    <n v="1"/>
    <n v="0"/>
    <n v="1"/>
    <n v="1"/>
    <n v="4"/>
    <n v="72792"/>
    <s v="Medium"/>
    <n v="5"/>
    <n v="2020"/>
    <s v="High"/>
    <n v="8"/>
  </r>
  <r>
    <n v="1456"/>
    <x v="3"/>
    <x v="0"/>
    <s v="Medium"/>
    <s v="Technology"/>
    <x v="1"/>
    <x v="1"/>
    <s v="Onsite/Hybrid"/>
    <x v="1"/>
    <s v="3-6 yrs"/>
    <n v="5"/>
    <s v="Master"/>
    <n v="1"/>
    <n v="0"/>
    <n v="1"/>
    <n v="1"/>
    <n v="1"/>
    <n v="4"/>
    <n v="116773"/>
    <s v="Medium"/>
    <n v="10"/>
    <n v="2025"/>
    <s v="High"/>
    <n v="7"/>
  </r>
  <r>
    <n v="1457"/>
    <x v="2"/>
    <x v="2"/>
    <s v="Startup"/>
    <s v="Retail"/>
    <x v="2"/>
    <x v="0"/>
    <s v="Remote"/>
    <x v="0"/>
    <s v="7+ yrs"/>
    <n v="12"/>
    <s v="Master"/>
    <n v="0"/>
    <n v="0"/>
    <n v="0"/>
    <n v="0"/>
    <n v="0"/>
    <n v="0"/>
    <n v="98724"/>
    <s v="Medium"/>
    <n v="10"/>
    <n v="2022"/>
    <s v="High"/>
    <n v="7"/>
  </r>
  <r>
    <n v="1458"/>
    <x v="2"/>
    <x v="2"/>
    <s v="Medium"/>
    <s v="Technology"/>
    <x v="5"/>
    <x v="0"/>
    <s v="Remote"/>
    <x v="1"/>
    <s v="3-6 yrs"/>
    <n v="5"/>
    <s v="PhD"/>
    <n v="1"/>
    <n v="1"/>
    <n v="0"/>
    <n v="0"/>
    <n v="1"/>
    <n v="3"/>
    <n v="87765"/>
    <s v="Medium"/>
    <n v="12"/>
    <n v="2025"/>
    <s v="Low"/>
    <n v="2"/>
  </r>
  <r>
    <n v="1459"/>
    <x v="2"/>
    <x v="2"/>
    <s v="Startup"/>
    <s v="Healthcare"/>
    <x v="6"/>
    <x v="0"/>
    <s v="Remote"/>
    <x v="2"/>
    <s v="0-2 yrs"/>
    <n v="1"/>
    <s v="Master"/>
    <n v="0"/>
    <n v="1"/>
    <n v="1"/>
    <n v="0"/>
    <n v="1"/>
    <n v="3"/>
    <n v="77859"/>
    <s v="Medium"/>
    <n v="2"/>
    <n v="2021"/>
    <s v="Low"/>
    <n v="1"/>
  </r>
  <r>
    <n v="1460"/>
    <x v="0"/>
    <x v="0"/>
    <s v="Enterprise"/>
    <s v="Finance"/>
    <x v="5"/>
    <x v="0"/>
    <s v="Remote"/>
    <x v="1"/>
    <s v="3-6 yrs"/>
    <n v="4"/>
    <s v="Master"/>
    <n v="1"/>
    <n v="0"/>
    <n v="1"/>
    <n v="0"/>
    <n v="0"/>
    <n v="2"/>
    <n v="86300"/>
    <s v="Medium"/>
    <n v="11"/>
    <n v="2021"/>
    <s v="Low"/>
    <n v="6"/>
  </r>
  <r>
    <n v="1461"/>
    <x v="4"/>
    <x v="0"/>
    <s v="Enterprise"/>
    <s v="Healthcare"/>
    <x v="6"/>
    <x v="0"/>
    <s v="Remote"/>
    <x v="0"/>
    <s v="7+ yrs"/>
    <n v="15"/>
    <s v="Bachelor"/>
    <n v="0"/>
    <n v="1"/>
    <n v="0"/>
    <n v="1"/>
    <n v="1"/>
    <n v="3"/>
    <n v="127108"/>
    <s v="High"/>
    <n v="12"/>
    <n v="2025"/>
    <s v="Medium"/>
    <n v="1"/>
  </r>
  <r>
    <n v="1462"/>
    <x v="1"/>
    <x v="1"/>
    <s v="Medium"/>
    <s v="E-commerce"/>
    <x v="1"/>
    <x v="0"/>
    <s v="Remote"/>
    <x v="0"/>
    <s v="7+ yrs"/>
    <n v="8"/>
    <s v="Master"/>
    <n v="0"/>
    <n v="1"/>
    <n v="0"/>
    <n v="1"/>
    <n v="0"/>
    <n v="2"/>
    <n v="157952"/>
    <s v="High"/>
    <n v="1"/>
    <n v="2026"/>
    <s v="Low"/>
    <n v="1"/>
  </r>
  <r>
    <n v="1463"/>
    <x v="2"/>
    <x v="2"/>
    <s v="Startup"/>
    <s v="Education"/>
    <x v="0"/>
    <x v="2"/>
    <s v="Onsite/Hybrid"/>
    <x v="1"/>
    <s v="3-6 yrs"/>
    <n v="6"/>
    <s v="Master"/>
    <n v="1"/>
    <n v="1"/>
    <n v="0"/>
    <n v="1"/>
    <n v="0"/>
    <n v="3"/>
    <n v="93396"/>
    <s v="Medium"/>
    <n v="3"/>
    <n v="2023"/>
    <s v="Medium"/>
    <n v="3"/>
  </r>
  <r>
    <n v="1464"/>
    <x v="0"/>
    <x v="0"/>
    <s v="Medium"/>
    <s v="Finance"/>
    <x v="1"/>
    <x v="2"/>
    <s v="Onsite/Hybrid"/>
    <x v="2"/>
    <s v="0-2 yrs"/>
    <n v="2"/>
    <s v="PhD"/>
    <n v="1"/>
    <n v="1"/>
    <n v="0"/>
    <n v="0"/>
    <n v="1"/>
    <n v="3"/>
    <n v="57681"/>
    <s v="Low"/>
    <n v="7"/>
    <n v="2021"/>
    <s v="High"/>
    <n v="7"/>
  </r>
  <r>
    <n v="1465"/>
    <x v="0"/>
    <x v="0"/>
    <s v="MNC"/>
    <s v="E-commerce"/>
    <x v="5"/>
    <x v="2"/>
    <s v="Onsite/Hybrid"/>
    <x v="2"/>
    <s v="0-2 yrs"/>
    <n v="0"/>
    <s v="Bachelor"/>
    <n v="0"/>
    <n v="0"/>
    <n v="1"/>
    <n v="1"/>
    <n v="0"/>
    <n v="2"/>
    <n v="100185"/>
    <s v="Medium"/>
    <n v="7"/>
    <n v="2026"/>
    <s v="High"/>
    <n v="1"/>
  </r>
  <r>
    <n v="1466"/>
    <x v="2"/>
    <x v="2"/>
    <s v="Medium"/>
    <s v="Finance"/>
    <x v="5"/>
    <x v="2"/>
    <s v="Onsite/Hybrid"/>
    <x v="0"/>
    <s v="7+ yrs"/>
    <n v="9"/>
    <s v="Bachelor"/>
    <n v="1"/>
    <n v="1"/>
    <n v="0"/>
    <n v="1"/>
    <n v="0"/>
    <n v="3"/>
    <n v="119816"/>
    <s v="Medium"/>
    <n v="3"/>
    <n v="2025"/>
    <s v="High"/>
    <n v="9"/>
  </r>
  <r>
    <n v="1467"/>
    <x v="2"/>
    <x v="2"/>
    <s v="MNC"/>
    <s v="Education"/>
    <x v="1"/>
    <x v="1"/>
    <s v="Onsite/Hybrid"/>
    <x v="0"/>
    <s v="7+ yrs"/>
    <n v="8"/>
    <s v="PhD"/>
    <n v="0"/>
    <n v="0"/>
    <n v="1"/>
    <n v="0"/>
    <n v="0"/>
    <n v="1"/>
    <n v="133190"/>
    <s v="High"/>
    <n v="5"/>
    <n v="2022"/>
    <s v="High"/>
    <n v="9"/>
  </r>
  <r>
    <n v="1468"/>
    <x v="0"/>
    <x v="0"/>
    <s v="Startup"/>
    <s v="Finance"/>
    <x v="2"/>
    <x v="0"/>
    <s v="Remote"/>
    <x v="0"/>
    <s v="7+ yrs"/>
    <n v="10"/>
    <s v="PhD"/>
    <n v="0"/>
    <n v="1"/>
    <n v="0"/>
    <n v="1"/>
    <n v="1"/>
    <n v="3"/>
    <n v="124318"/>
    <s v="High"/>
    <n v="4"/>
    <n v="2021"/>
    <s v="High"/>
    <n v="8"/>
  </r>
  <r>
    <n v="1469"/>
    <x v="1"/>
    <x v="1"/>
    <s v="MNC"/>
    <s v="E-commerce"/>
    <x v="2"/>
    <x v="1"/>
    <s v="Onsite/Hybrid"/>
    <x v="2"/>
    <s v="0-2 yrs"/>
    <n v="0"/>
    <s v="PhD"/>
    <n v="0"/>
    <n v="1"/>
    <n v="1"/>
    <n v="1"/>
    <n v="1"/>
    <n v="4"/>
    <n v="148959"/>
    <s v="High"/>
    <n v="6"/>
    <n v="2024"/>
    <s v="High"/>
    <n v="4"/>
  </r>
  <r>
    <n v="1470"/>
    <x v="0"/>
    <x v="0"/>
    <s v="Enterprise"/>
    <s v="Retail"/>
    <x v="3"/>
    <x v="2"/>
    <s v="Onsite/Hybrid"/>
    <x v="2"/>
    <s v="0-2 yrs"/>
    <n v="1"/>
    <s v="PhD"/>
    <n v="1"/>
    <n v="1"/>
    <n v="1"/>
    <n v="0"/>
    <n v="1"/>
    <n v="4"/>
    <n v="77237"/>
    <s v="Medium"/>
    <n v="5"/>
    <n v="2024"/>
    <s v="High"/>
    <n v="9"/>
  </r>
  <r>
    <n v="1471"/>
    <x v="2"/>
    <x v="2"/>
    <s v="Enterprise"/>
    <s v="Healthcare"/>
    <x v="1"/>
    <x v="2"/>
    <s v="Onsite/Hybrid"/>
    <x v="2"/>
    <s v="0-2 yrs"/>
    <n v="1"/>
    <s v="PhD"/>
    <n v="1"/>
    <n v="0"/>
    <n v="0"/>
    <n v="0"/>
    <n v="1"/>
    <n v="2"/>
    <n v="59953"/>
    <s v="Low"/>
    <n v="1"/>
    <n v="2022"/>
    <s v="High"/>
    <n v="9"/>
  </r>
  <r>
    <n v="1472"/>
    <x v="5"/>
    <x v="1"/>
    <s v="MNC"/>
    <s v="Retail"/>
    <x v="1"/>
    <x v="0"/>
    <s v="Remote"/>
    <x v="0"/>
    <s v="7+ yrs"/>
    <n v="11"/>
    <s v="Bachelor"/>
    <n v="0"/>
    <n v="0"/>
    <n v="1"/>
    <n v="1"/>
    <n v="1"/>
    <n v="3"/>
    <n v="203450"/>
    <s v="High"/>
    <n v="4"/>
    <n v="2026"/>
    <s v="High"/>
    <n v="2"/>
  </r>
  <r>
    <n v="1473"/>
    <x v="2"/>
    <x v="2"/>
    <s v="Medium"/>
    <s v="Technology"/>
    <x v="2"/>
    <x v="0"/>
    <s v="Remote"/>
    <x v="1"/>
    <s v="3-6 yrs"/>
    <n v="4"/>
    <s v="PhD"/>
    <n v="1"/>
    <n v="0"/>
    <n v="1"/>
    <n v="1"/>
    <n v="1"/>
    <n v="4"/>
    <n v="114521"/>
    <s v="Medium"/>
    <n v="4"/>
    <n v="2022"/>
    <s v="High"/>
    <n v="3"/>
  </r>
  <r>
    <n v="1474"/>
    <x v="4"/>
    <x v="0"/>
    <s v="Enterprise"/>
    <s v="Retail"/>
    <x v="1"/>
    <x v="1"/>
    <s v="Onsite/Hybrid"/>
    <x v="2"/>
    <s v="0-2 yrs"/>
    <n v="0"/>
    <s v="Master"/>
    <n v="1"/>
    <n v="1"/>
    <n v="0"/>
    <n v="1"/>
    <n v="0"/>
    <n v="3"/>
    <n v="66292"/>
    <s v="Low"/>
    <n v="10"/>
    <n v="2021"/>
    <s v="High"/>
    <n v="9"/>
  </r>
  <r>
    <n v="1475"/>
    <x v="2"/>
    <x v="2"/>
    <s v="Enterprise"/>
    <s v="Retail"/>
    <x v="3"/>
    <x v="0"/>
    <s v="Remote"/>
    <x v="1"/>
    <s v="3-6 yrs"/>
    <n v="5"/>
    <s v="Master"/>
    <n v="1"/>
    <n v="0"/>
    <n v="0"/>
    <n v="1"/>
    <n v="1"/>
    <n v="3"/>
    <n v="103008"/>
    <s v="Medium"/>
    <n v="8"/>
    <n v="2020"/>
    <s v="High"/>
    <n v="7"/>
  </r>
  <r>
    <n v="1476"/>
    <x v="2"/>
    <x v="2"/>
    <s v="Medium"/>
    <s v="Education"/>
    <x v="2"/>
    <x v="0"/>
    <s v="Remote"/>
    <x v="0"/>
    <s v="7+ yrs"/>
    <n v="11"/>
    <s v="Master"/>
    <n v="0"/>
    <n v="1"/>
    <n v="1"/>
    <n v="0"/>
    <n v="1"/>
    <n v="3"/>
    <n v="123996"/>
    <s v="High"/>
    <n v="11"/>
    <n v="2020"/>
    <s v="Medium"/>
    <n v="5"/>
  </r>
  <r>
    <n v="1477"/>
    <x v="5"/>
    <x v="1"/>
    <s v="Startup"/>
    <s v="Finance"/>
    <x v="4"/>
    <x v="0"/>
    <s v="Remote"/>
    <x v="2"/>
    <s v="0-2 yrs"/>
    <n v="0"/>
    <s v="Bachelor"/>
    <n v="0"/>
    <n v="1"/>
    <n v="1"/>
    <n v="1"/>
    <n v="1"/>
    <n v="4"/>
    <n v="128457"/>
    <s v="High"/>
    <n v="1"/>
    <n v="2022"/>
    <s v="High"/>
    <n v="2"/>
  </r>
  <r>
    <n v="1478"/>
    <x v="4"/>
    <x v="0"/>
    <s v="Enterprise"/>
    <s v="Healthcare"/>
    <x v="4"/>
    <x v="0"/>
    <s v="Remote"/>
    <x v="0"/>
    <s v="7+ yrs"/>
    <n v="14"/>
    <s v="Bachelor"/>
    <n v="1"/>
    <n v="1"/>
    <n v="0"/>
    <n v="0"/>
    <n v="1"/>
    <n v="3"/>
    <n v="108696"/>
    <s v="Medium"/>
    <n v="4"/>
    <n v="2021"/>
    <s v="High"/>
    <n v="7"/>
  </r>
  <r>
    <n v="1479"/>
    <x v="3"/>
    <x v="0"/>
    <s v="MNC"/>
    <s v="Retail"/>
    <x v="6"/>
    <x v="0"/>
    <s v="Remote"/>
    <x v="1"/>
    <s v="3-6 yrs"/>
    <n v="3"/>
    <s v="PhD"/>
    <n v="0"/>
    <n v="1"/>
    <n v="0"/>
    <n v="1"/>
    <n v="0"/>
    <n v="2"/>
    <n v="105948"/>
    <s v="Medium"/>
    <n v="1"/>
    <n v="2026"/>
    <s v="Low"/>
    <n v="2"/>
  </r>
  <r>
    <n v="1480"/>
    <x v="3"/>
    <x v="0"/>
    <s v="Medium"/>
    <s v="Education"/>
    <x v="6"/>
    <x v="1"/>
    <s v="Onsite/Hybrid"/>
    <x v="2"/>
    <s v="0-2 yrs"/>
    <n v="0"/>
    <s v="PhD"/>
    <n v="1"/>
    <n v="0"/>
    <n v="0"/>
    <n v="1"/>
    <n v="0"/>
    <n v="2"/>
    <n v="63865"/>
    <s v="Low"/>
    <n v="6"/>
    <n v="2022"/>
    <s v="High"/>
    <n v="8"/>
  </r>
  <r>
    <n v="1481"/>
    <x v="5"/>
    <x v="1"/>
    <s v="Enterprise"/>
    <s v="Healthcare"/>
    <x v="1"/>
    <x v="0"/>
    <s v="Remote"/>
    <x v="0"/>
    <s v="7+ yrs"/>
    <n v="8"/>
    <s v="PhD"/>
    <n v="1"/>
    <n v="1"/>
    <n v="0"/>
    <n v="0"/>
    <n v="1"/>
    <n v="3"/>
    <n v="146061"/>
    <s v="High"/>
    <n v="6"/>
    <n v="2024"/>
    <s v="Low"/>
    <n v="1"/>
  </r>
  <r>
    <n v="1482"/>
    <x v="1"/>
    <x v="1"/>
    <s v="MNC"/>
    <s v="Education"/>
    <x v="1"/>
    <x v="1"/>
    <s v="Onsite/Hybrid"/>
    <x v="2"/>
    <s v="0-2 yrs"/>
    <n v="1"/>
    <s v="PhD"/>
    <n v="1"/>
    <n v="0"/>
    <n v="1"/>
    <n v="0"/>
    <n v="1"/>
    <n v="3"/>
    <n v="132039"/>
    <s v="High"/>
    <n v="4"/>
    <n v="2020"/>
    <s v="High"/>
    <n v="7"/>
  </r>
  <r>
    <n v="1483"/>
    <x v="4"/>
    <x v="0"/>
    <s v="Startup"/>
    <s v="Retail"/>
    <x v="1"/>
    <x v="0"/>
    <s v="Remote"/>
    <x v="1"/>
    <s v="3-6 yrs"/>
    <n v="3"/>
    <s v="PhD"/>
    <n v="0"/>
    <n v="1"/>
    <n v="0"/>
    <n v="0"/>
    <n v="1"/>
    <n v="2"/>
    <n v="86990"/>
    <s v="Medium"/>
    <n v="5"/>
    <n v="2026"/>
    <s v="Low"/>
    <n v="3"/>
  </r>
  <r>
    <n v="1484"/>
    <x v="3"/>
    <x v="0"/>
    <s v="Startup"/>
    <s v="Healthcare"/>
    <x v="3"/>
    <x v="0"/>
    <s v="Remote"/>
    <x v="1"/>
    <s v="3-6 yrs"/>
    <n v="3"/>
    <s v="PhD"/>
    <n v="1"/>
    <n v="0"/>
    <n v="0"/>
    <n v="0"/>
    <n v="1"/>
    <n v="2"/>
    <n v="80975"/>
    <s v="Medium"/>
    <n v="9"/>
    <n v="2022"/>
    <s v="High"/>
    <n v="9"/>
  </r>
  <r>
    <n v="1485"/>
    <x v="4"/>
    <x v="0"/>
    <s v="Enterprise"/>
    <s v="Finance"/>
    <x v="3"/>
    <x v="0"/>
    <s v="Remote"/>
    <x v="1"/>
    <s v="3-6 yrs"/>
    <n v="3"/>
    <s v="Bachelor"/>
    <n v="0"/>
    <n v="0"/>
    <n v="1"/>
    <n v="0"/>
    <n v="0"/>
    <n v="1"/>
    <n v="85201"/>
    <s v="Medium"/>
    <n v="2"/>
    <n v="2026"/>
    <s v="High"/>
    <n v="8"/>
  </r>
  <r>
    <n v="1486"/>
    <x v="5"/>
    <x v="1"/>
    <s v="Startup"/>
    <s v="Retail"/>
    <x v="1"/>
    <x v="1"/>
    <s v="Onsite/Hybrid"/>
    <x v="2"/>
    <s v="0-2 yrs"/>
    <n v="0"/>
    <s v="Bachelor"/>
    <n v="1"/>
    <n v="0"/>
    <n v="0"/>
    <n v="0"/>
    <n v="0"/>
    <n v="1"/>
    <n v="91317"/>
    <s v="Medium"/>
    <n v="10"/>
    <n v="2026"/>
    <s v="Low"/>
    <n v="2"/>
  </r>
  <r>
    <n v="1487"/>
    <x v="5"/>
    <x v="1"/>
    <s v="Startup"/>
    <s v="Healthcare"/>
    <x v="5"/>
    <x v="2"/>
    <s v="Onsite/Hybrid"/>
    <x v="1"/>
    <s v="3-6 yrs"/>
    <n v="6"/>
    <s v="PhD"/>
    <n v="0"/>
    <n v="1"/>
    <n v="0"/>
    <n v="0"/>
    <n v="0"/>
    <n v="1"/>
    <n v="115710"/>
    <s v="Medium"/>
    <n v="8"/>
    <n v="2022"/>
    <s v="Low"/>
    <n v="5"/>
  </r>
  <r>
    <n v="1488"/>
    <x v="0"/>
    <x v="0"/>
    <s v="Enterprise"/>
    <s v="Technology"/>
    <x v="1"/>
    <x v="0"/>
    <s v="Remote"/>
    <x v="1"/>
    <s v="3-6 yrs"/>
    <n v="6"/>
    <s v="Master"/>
    <n v="1"/>
    <n v="0"/>
    <n v="0"/>
    <n v="1"/>
    <n v="1"/>
    <n v="3"/>
    <n v="98699"/>
    <s v="Medium"/>
    <n v="12"/>
    <n v="2021"/>
    <s v="High"/>
    <n v="7"/>
  </r>
  <r>
    <n v="1489"/>
    <x v="0"/>
    <x v="0"/>
    <s v="MNC"/>
    <s v="Technology"/>
    <x v="2"/>
    <x v="1"/>
    <s v="Onsite/Hybrid"/>
    <x v="1"/>
    <s v="3-6 yrs"/>
    <n v="6"/>
    <s v="Bachelor"/>
    <n v="0"/>
    <n v="1"/>
    <n v="0"/>
    <n v="0"/>
    <n v="0"/>
    <n v="1"/>
    <n v="91607"/>
    <s v="Medium"/>
    <n v="1"/>
    <n v="2022"/>
    <s v="Low"/>
    <n v="5"/>
  </r>
  <r>
    <n v="1490"/>
    <x v="5"/>
    <x v="1"/>
    <s v="Enterprise"/>
    <s v="Finance"/>
    <x v="1"/>
    <x v="1"/>
    <s v="Onsite/Hybrid"/>
    <x v="1"/>
    <s v="3-6 yrs"/>
    <n v="6"/>
    <s v="Master"/>
    <n v="1"/>
    <n v="1"/>
    <n v="0"/>
    <n v="1"/>
    <n v="0"/>
    <n v="3"/>
    <n v="131074"/>
    <s v="High"/>
    <n v="3"/>
    <n v="2021"/>
    <s v="High"/>
    <n v="9"/>
  </r>
  <r>
    <n v="1491"/>
    <x v="5"/>
    <x v="1"/>
    <s v="Medium"/>
    <s v="Retail"/>
    <x v="6"/>
    <x v="0"/>
    <s v="Remote"/>
    <x v="1"/>
    <s v="3-6 yrs"/>
    <n v="5"/>
    <s v="Master"/>
    <n v="1"/>
    <n v="0"/>
    <n v="0"/>
    <n v="1"/>
    <n v="0"/>
    <n v="2"/>
    <n v="133536"/>
    <s v="High"/>
    <n v="10"/>
    <n v="2024"/>
    <s v="High"/>
    <n v="8"/>
  </r>
  <r>
    <n v="1492"/>
    <x v="5"/>
    <x v="1"/>
    <s v="MNC"/>
    <s v="Technology"/>
    <x v="4"/>
    <x v="2"/>
    <s v="Onsite/Hybrid"/>
    <x v="0"/>
    <s v="7+ yrs"/>
    <n v="12"/>
    <s v="Bachelor"/>
    <n v="0"/>
    <n v="1"/>
    <n v="1"/>
    <n v="0"/>
    <n v="0"/>
    <n v="2"/>
    <n v="171216"/>
    <s v="High"/>
    <n v="1"/>
    <n v="2026"/>
    <s v="Medium"/>
    <n v="2"/>
  </r>
  <r>
    <n v="1493"/>
    <x v="2"/>
    <x v="2"/>
    <s v="MNC"/>
    <s v="E-commerce"/>
    <x v="6"/>
    <x v="1"/>
    <s v="Onsite/Hybrid"/>
    <x v="1"/>
    <s v="3-6 yrs"/>
    <n v="6"/>
    <s v="PhD"/>
    <n v="1"/>
    <n v="0"/>
    <n v="1"/>
    <n v="0"/>
    <n v="1"/>
    <n v="3"/>
    <n v="117395"/>
    <s v="Medium"/>
    <n v="12"/>
    <n v="2022"/>
    <s v="Medium"/>
    <n v="6"/>
  </r>
  <r>
    <n v="1494"/>
    <x v="2"/>
    <x v="2"/>
    <s v="Startup"/>
    <s v="Technology"/>
    <x v="6"/>
    <x v="0"/>
    <s v="Remote"/>
    <x v="1"/>
    <s v="3-6 yrs"/>
    <n v="5"/>
    <s v="Bachelor"/>
    <n v="0"/>
    <n v="1"/>
    <n v="1"/>
    <n v="1"/>
    <n v="1"/>
    <n v="4"/>
    <n v="115239"/>
    <s v="Medium"/>
    <n v="2"/>
    <n v="2026"/>
    <s v="High"/>
    <n v="9"/>
  </r>
  <r>
    <n v="1495"/>
    <x v="0"/>
    <x v="0"/>
    <s v="Enterprise"/>
    <s v="Finance"/>
    <x v="0"/>
    <x v="0"/>
    <s v="Remote"/>
    <x v="0"/>
    <s v="7+ yrs"/>
    <n v="8"/>
    <s v="Bachelor"/>
    <n v="1"/>
    <n v="1"/>
    <n v="0"/>
    <n v="0"/>
    <n v="1"/>
    <n v="3"/>
    <n v="106772"/>
    <s v="Medium"/>
    <n v="1"/>
    <n v="2026"/>
    <s v="Low"/>
    <n v="5"/>
  </r>
  <r>
    <n v="1496"/>
    <x v="3"/>
    <x v="0"/>
    <s v="Medium"/>
    <s v="Retail"/>
    <x v="3"/>
    <x v="1"/>
    <s v="Onsite/Hybrid"/>
    <x v="1"/>
    <s v="3-6 yrs"/>
    <n v="5"/>
    <s v="Master"/>
    <n v="0"/>
    <n v="1"/>
    <n v="1"/>
    <n v="1"/>
    <n v="0"/>
    <n v="3"/>
    <n v="106984"/>
    <s v="Medium"/>
    <n v="6"/>
    <n v="2020"/>
    <s v="High"/>
    <n v="7"/>
  </r>
  <r>
    <n v="1497"/>
    <x v="3"/>
    <x v="0"/>
    <s v="Enterprise"/>
    <s v="Finance"/>
    <x v="2"/>
    <x v="2"/>
    <s v="Onsite/Hybrid"/>
    <x v="2"/>
    <s v="0-2 yrs"/>
    <n v="0"/>
    <s v="Master"/>
    <n v="1"/>
    <n v="1"/>
    <n v="0"/>
    <n v="0"/>
    <n v="1"/>
    <n v="3"/>
    <n v="63298"/>
    <s v="Low"/>
    <n v="9"/>
    <n v="2020"/>
    <s v="Medium"/>
    <n v="2"/>
  </r>
  <r>
    <n v="1498"/>
    <x v="5"/>
    <x v="1"/>
    <s v="MNC"/>
    <s v="Retail"/>
    <x v="0"/>
    <x v="1"/>
    <s v="Onsite/Hybrid"/>
    <x v="1"/>
    <s v="3-6 yrs"/>
    <n v="3"/>
    <s v="PhD"/>
    <n v="1"/>
    <n v="0"/>
    <n v="1"/>
    <n v="1"/>
    <n v="0"/>
    <n v="3"/>
    <n v="160085"/>
    <s v="High"/>
    <n v="6"/>
    <n v="2026"/>
    <s v="High"/>
    <n v="3"/>
  </r>
  <r>
    <n v="1499"/>
    <x v="5"/>
    <x v="1"/>
    <s v="MNC"/>
    <s v="Finance"/>
    <x v="2"/>
    <x v="0"/>
    <s v="Remote"/>
    <x v="0"/>
    <s v="7+ yrs"/>
    <n v="9"/>
    <s v="Master"/>
    <n v="1"/>
    <n v="1"/>
    <n v="0"/>
    <n v="1"/>
    <n v="0"/>
    <n v="3"/>
    <n v="179261"/>
    <s v="High"/>
    <n v="8"/>
    <n v="2024"/>
    <s v="Low"/>
    <n v="6"/>
  </r>
  <r>
    <n v="1500"/>
    <x v="4"/>
    <x v="0"/>
    <s v="Medium"/>
    <s v="Technology"/>
    <x v="2"/>
    <x v="2"/>
    <s v="Onsite/Hybrid"/>
    <x v="0"/>
    <s v="7+ yrs"/>
    <n v="9"/>
    <s v="Bachelor"/>
    <n v="0"/>
    <n v="0"/>
    <n v="1"/>
    <n v="1"/>
    <n v="0"/>
    <n v="2"/>
    <n v="133143"/>
    <s v="High"/>
    <n v="8"/>
    <n v="2021"/>
    <s v="High"/>
    <n v="2"/>
  </r>
  <r>
    <n v="1501"/>
    <x v="4"/>
    <x v="0"/>
    <s v="Enterprise"/>
    <s v="E-commerce"/>
    <x v="4"/>
    <x v="2"/>
    <s v="Onsite/Hybrid"/>
    <x v="0"/>
    <s v="7+ yrs"/>
    <n v="8"/>
    <s v="Bachelor"/>
    <n v="0"/>
    <n v="1"/>
    <n v="1"/>
    <n v="0"/>
    <n v="0"/>
    <n v="2"/>
    <n v="118140"/>
    <s v="Medium"/>
    <n v="5"/>
    <n v="2023"/>
    <s v="Medium"/>
    <n v="1"/>
  </r>
  <r>
    <n v="1502"/>
    <x v="4"/>
    <x v="0"/>
    <s v="Medium"/>
    <s v="E-commerce"/>
    <x v="5"/>
    <x v="1"/>
    <s v="Onsite/Hybrid"/>
    <x v="2"/>
    <s v="0-2 yrs"/>
    <n v="0"/>
    <s v="Master"/>
    <n v="1"/>
    <n v="1"/>
    <n v="1"/>
    <n v="0"/>
    <n v="0"/>
    <n v="3"/>
    <n v="61370"/>
    <s v="Low"/>
    <n v="6"/>
    <n v="2026"/>
    <s v="High"/>
    <n v="7"/>
  </r>
  <r>
    <n v="1503"/>
    <x v="2"/>
    <x v="2"/>
    <s v="Enterprise"/>
    <s v="Retail"/>
    <x v="0"/>
    <x v="1"/>
    <s v="Onsite/Hybrid"/>
    <x v="2"/>
    <s v="0-2 yrs"/>
    <n v="2"/>
    <s v="PhD"/>
    <n v="1"/>
    <n v="1"/>
    <n v="1"/>
    <n v="0"/>
    <n v="1"/>
    <n v="4"/>
    <n v="78645"/>
    <s v="Medium"/>
    <n v="1"/>
    <n v="2024"/>
    <s v="High"/>
    <n v="9"/>
  </r>
  <r>
    <n v="1504"/>
    <x v="1"/>
    <x v="1"/>
    <s v="Startup"/>
    <s v="E-commerce"/>
    <x v="1"/>
    <x v="2"/>
    <s v="Onsite/Hybrid"/>
    <x v="2"/>
    <s v="0-2 yrs"/>
    <n v="2"/>
    <s v="Bachelor"/>
    <n v="1"/>
    <n v="1"/>
    <n v="0"/>
    <n v="1"/>
    <n v="0"/>
    <n v="3"/>
    <n v="101762"/>
    <s v="Medium"/>
    <n v="9"/>
    <n v="2026"/>
    <s v="Low"/>
    <n v="2"/>
  </r>
  <r>
    <n v="1505"/>
    <x v="2"/>
    <x v="2"/>
    <s v="Startup"/>
    <s v="Healthcare"/>
    <x v="3"/>
    <x v="2"/>
    <s v="Onsite/Hybrid"/>
    <x v="2"/>
    <s v="0-2 yrs"/>
    <n v="2"/>
    <s v="Bachelor"/>
    <n v="1"/>
    <n v="0"/>
    <n v="1"/>
    <n v="1"/>
    <n v="1"/>
    <n v="4"/>
    <n v="90257"/>
    <s v="Medium"/>
    <n v="3"/>
    <n v="2021"/>
    <s v="High"/>
    <n v="3"/>
  </r>
  <r>
    <n v="1506"/>
    <x v="2"/>
    <x v="2"/>
    <s v="MNC"/>
    <s v="Healthcare"/>
    <x v="6"/>
    <x v="2"/>
    <s v="Onsite/Hybrid"/>
    <x v="2"/>
    <s v="0-2 yrs"/>
    <n v="1"/>
    <s v="Bachelor"/>
    <n v="0"/>
    <n v="1"/>
    <n v="0"/>
    <n v="0"/>
    <n v="1"/>
    <n v="2"/>
    <n v="83689"/>
    <s v="Medium"/>
    <n v="6"/>
    <n v="2020"/>
    <s v="High"/>
    <n v="9"/>
  </r>
  <r>
    <n v="1507"/>
    <x v="2"/>
    <x v="2"/>
    <s v="Medium"/>
    <s v="Healthcare"/>
    <x v="4"/>
    <x v="2"/>
    <s v="Onsite/Hybrid"/>
    <x v="0"/>
    <s v="7+ yrs"/>
    <n v="13"/>
    <s v="Bachelor"/>
    <n v="1"/>
    <n v="1"/>
    <n v="0"/>
    <n v="0"/>
    <n v="1"/>
    <n v="3"/>
    <n v="106929"/>
    <s v="Medium"/>
    <n v="2"/>
    <n v="2022"/>
    <s v="Low"/>
    <n v="4"/>
  </r>
  <r>
    <n v="1508"/>
    <x v="2"/>
    <x v="2"/>
    <s v="Enterprise"/>
    <s v="E-commerce"/>
    <x v="2"/>
    <x v="0"/>
    <s v="Remote"/>
    <x v="0"/>
    <s v="7+ yrs"/>
    <n v="11"/>
    <s v="Master"/>
    <n v="0"/>
    <n v="1"/>
    <n v="1"/>
    <n v="1"/>
    <n v="0"/>
    <n v="3"/>
    <n v="126208"/>
    <s v="High"/>
    <n v="6"/>
    <n v="2024"/>
    <s v="High"/>
    <n v="4"/>
  </r>
  <r>
    <n v="1509"/>
    <x v="0"/>
    <x v="0"/>
    <s v="Startup"/>
    <s v="E-commerce"/>
    <x v="1"/>
    <x v="2"/>
    <s v="Onsite/Hybrid"/>
    <x v="1"/>
    <s v="3-6 yrs"/>
    <n v="3"/>
    <s v="PhD"/>
    <n v="0"/>
    <n v="0"/>
    <n v="0"/>
    <n v="1"/>
    <n v="1"/>
    <n v="2"/>
    <n v="95424"/>
    <s v="Medium"/>
    <n v="12"/>
    <n v="2021"/>
    <s v="Medium"/>
    <n v="4"/>
  </r>
  <r>
    <n v="1510"/>
    <x v="2"/>
    <x v="2"/>
    <s v="Startup"/>
    <s v="Retail"/>
    <x v="5"/>
    <x v="0"/>
    <s v="Remote"/>
    <x v="1"/>
    <s v="3-6 yrs"/>
    <n v="6"/>
    <s v="Master"/>
    <n v="0"/>
    <n v="1"/>
    <n v="0"/>
    <n v="0"/>
    <n v="0"/>
    <n v="1"/>
    <n v="70448"/>
    <s v="Medium"/>
    <n v="8"/>
    <n v="2026"/>
    <s v="Low"/>
    <n v="5"/>
  </r>
  <r>
    <n v="1511"/>
    <x v="0"/>
    <x v="0"/>
    <s v="Medium"/>
    <s v="Education"/>
    <x v="3"/>
    <x v="0"/>
    <s v="Remote"/>
    <x v="2"/>
    <s v="0-2 yrs"/>
    <n v="2"/>
    <s v="PhD"/>
    <n v="1"/>
    <n v="0"/>
    <n v="0"/>
    <n v="1"/>
    <n v="1"/>
    <n v="3"/>
    <n v="78706"/>
    <s v="Medium"/>
    <n v="6"/>
    <n v="2021"/>
    <s v="Low"/>
    <n v="1"/>
  </r>
  <r>
    <n v="1512"/>
    <x v="3"/>
    <x v="0"/>
    <s v="MNC"/>
    <s v="Technology"/>
    <x v="2"/>
    <x v="2"/>
    <s v="Onsite/Hybrid"/>
    <x v="1"/>
    <s v="3-6 yrs"/>
    <n v="3"/>
    <s v="Master"/>
    <n v="1"/>
    <n v="0"/>
    <n v="0"/>
    <n v="1"/>
    <n v="0"/>
    <n v="2"/>
    <n v="113058"/>
    <s v="Medium"/>
    <n v="9"/>
    <n v="2025"/>
    <s v="Low"/>
    <n v="4"/>
  </r>
  <r>
    <n v="1513"/>
    <x v="4"/>
    <x v="0"/>
    <s v="Startup"/>
    <s v="Finance"/>
    <x v="4"/>
    <x v="0"/>
    <s v="Remote"/>
    <x v="0"/>
    <s v="7+ yrs"/>
    <n v="10"/>
    <s v="PhD"/>
    <n v="0"/>
    <n v="1"/>
    <n v="1"/>
    <n v="1"/>
    <n v="0"/>
    <n v="3"/>
    <n v="131127"/>
    <s v="High"/>
    <n v="3"/>
    <n v="2022"/>
    <s v="High"/>
    <n v="8"/>
  </r>
  <r>
    <n v="1514"/>
    <x v="0"/>
    <x v="0"/>
    <s v="Medium"/>
    <s v="Education"/>
    <x v="5"/>
    <x v="0"/>
    <s v="Remote"/>
    <x v="0"/>
    <s v="7+ yrs"/>
    <n v="11"/>
    <s v="PhD"/>
    <n v="1"/>
    <n v="0"/>
    <n v="1"/>
    <n v="0"/>
    <n v="1"/>
    <n v="3"/>
    <n v="124944"/>
    <s v="High"/>
    <n v="3"/>
    <n v="2021"/>
    <s v="High"/>
    <n v="9"/>
  </r>
  <r>
    <n v="1515"/>
    <x v="5"/>
    <x v="1"/>
    <s v="MNC"/>
    <s v="Education"/>
    <x v="6"/>
    <x v="2"/>
    <s v="Onsite/Hybrid"/>
    <x v="0"/>
    <s v="7+ yrs"/>
    <n v="7"/>
    <s v="Master"/>
    <n v="1"/>
    <n v="0"/>
    <n v="1"/>
    <n v="0"/>
    <n v="0"/>
    <n v="2"/>
    <n v="175537"/>
    <s v="High"/>
    <n v="8"/>
    <n v="2020"/>
    <s v="Medium"/>
    <n v="3"/>
  </r>
  <r>
    <n v="1516"/>
    <x v="1"/>
    <x v="1"/>
    <s v="Enterprise"/>
    <s v="Education"/>
    <x v="6"/>
    <x v="2"/>
    <s v="Onsite/Hybrid"/>
    <x v="2"/>
    <s v="0-2 yrs"/>
    <n v="0"/>
    <s v="Master"/>
    <n v="1"/>
    <n v="0"/>
    <n v="0"/>
    <n v="0"/>
    <n v="1"/>
    <n v="2"/>
    <n v="95947"/>
    <s v="Medium"/>
    <n v="9"/>
    <n v="2026"/>
    <s v="Low"/>
    <n v="5"/>
  </r>
  <r>
    <n v="1517"/>
    <x v="2"/>
    <x v="2"/>
    <s v="MNC"/>
    <s v="Education"/>
    <x v="2"/>
    <x v="0"/>
    <s v="Remote"/>
    <x v="2"/>
    <s v="0-2 yrs"/>
    <n v="1"/>
    <s v="Master"/>
    <n v="1"/>
    <n v="1"/>
    <n v="1"/>
    <n v="0"/>
    <n v="1"/>
    <n v="4"/>
    <n v="94504"/>
    <s v="Medium"/>
    <n v="9"/>
    <n v="2025"/>
    <s v="Low"/>
    <n v="3"/>
  </r>
  <r>
    <n v="1518"/>
    <x v="0"/>
    <x v="0"/>
    <s v="Startup"/>
    <s v="Technology"/>
    <x v="4"/>
    <x v="2"/>
    <s v="Onsite/Hybrid"/>
    <x v="0"/>
    <s v="7+ yrs"/>
    <n v="9"/>
    <s v="Master"/>
    <n v="1"/>
    <n v="1"/>
    <n v="1"/>
    <n v="1"/>
    <n v="1"/>
    <n v="5"/>
    <n v="140430"/>
    <s v="High"/>
    <n v="11"/>
    <n v="2021"/>
    <s v="High"/>
    <n v="8"/>
  </r>
  <r>
    <n v="1519"/>
    <x v="3"/>
    <x v="0"/>
    <s v="Medium"/>
    <s v="E-commerce"/>
    <x v="1"/>
    <x v="0"/>
    <s v="Remote"/>
    <x v="1"/>
    <s v="3-6 yrs"/>
    <n v="3"/>
    <s v="PhD"/>
    <n v="0"/>
    <n v="0"/>
    <n v="1"/>
    <n v="1"/>
    <n v="1"/>
    <n v="3"/>
    <n v="111639"/>
    <s v="Medium"/>
    <n v="11"/>
    <n v="2024"/>
    <s v="High"/>
    <n v="4"/>
  </r>
  <r>
    <n v="1520"/>
    <x v="3"/>
    <x v="0"/>
    <s v="MNC"/>
    <s v="Retail"/>
    <x v="6"/>
    <x v="2"/>
    <s v="Onsite/Hybrid"/>
    <x v="2"/>
    <s v="0-2 yrs"/>
    <n v="1"/>
    <s v="Bachelor"/>
    <n v="0"/>
    <n v="0"/>
    <n v="1"/>
    <n v="0"/>
    <n v="0"/>
    <n v="1"/>
    <n v="83522"/>
    <s v="Medium"/>
    <n v="4"/>
    <n v="2020"/>
    <s v="High"/>
    <n v="9"/>
  </r>
  <r>
    <n v="1521"/>
    <x v="5"/>
    <x v="1"/>
    <s v="MNC"/>
    <s v="Retail"/>
    <x v="3"/>
    <x v="1"/>
    <s v="Onsite/Hybrid"/>
    <x v="0"/>
    <s v="7+ yrs"/>
    <n v="10"/>
    <s v="Master"/>
    <n v="1"/>
    <n v="1"/>
    <n v="1"/>
    <n v="0"/>
    <n v="1"/>
    <n v="4"/>
    <n v="184821"/>
    <s v="High"/>
    <n v="6"/>
    <n v="2026"/>
    <s v="Low"/>
    <n v="4"/>
  </r>
  <r>
    <n v="1522"/>
    <x v="4"/>
    <x v="0"/>
    <s v="Enterprise"/>
    <s v="Technology"/>
    <x v="1"/>
    <x v="0"/>
    <s v="Remote"/>
    <x v="2"/>
    <s v="0-2 yrs"/>
    <n v="0"/>
    <s v="Master"/>
    <n v="1"/>
    <n v="0"/>
    <n v="1"/>
    <n v="0"/>
    <n v="0"/>
    <n v="2"/>
    <n v="61224"/>
    <s v="Low"/>
    <n v="3"/>
    <n v="2021"/>
    <s v="High"/>
    <n v="8"/>
  </r>
  <r>
    <n v="1523"/>
    <x v="5"/>
    <x v="1"/>
    <s v="MNC"/>
    <s v="Education"/>
    <x v="1"/>
    <x v="0"/>
    <s v="Remote"/>
    <x v="1"/>
    <s v="3-6 yrs"/>
    <n v="5"/>
    <s v="Master"/>
    <n v="0"/>
    <n v="0"/>
    <n v="0"/>
    <n v="0"/>
    <n v="1"/>
    <n v="1"/>
    <n v="142374"/>
    <s v="High"/>
    <n v="11"/>
    <n v="2021"/>
    <s v="High"/>
    <n v="9"/>
  </r>
  <r>
    <n v="1524"/>
    <x v="0"/>
    <x v="0"/>
    <s v="Startup"/>
    <s v="Healthcare"/>
    <x v="5"/>
    <x v="0"/>
    <s v="Remote"/>
    <x v="1"/>
    <s v="3-6 yrs"/>
    <n v="3"/>
    <s v="PhD"/>
    <n v="1"/>
    <n v="0"/>
    <n v="0"/>
    <n v="1"/>
    <n v="0"/>
    <n v="2"/>
    <n v="91077"/>
    <s v="Medium"/>
    <n v="3"/>
    <n v="2020"/>
    <s v="Medium"/>
    <n v="2"/>
  </r>
  <r>
    <n v="1525"/>
    <x v="2"/>
    <x v="2"/>
    <s v="MNC"/>
    <s v="E-commerce"/>
    <x v="4"/>
    <x v="1"/>
    <s v="Onsite/Hybrid"/>
    <x v="2"/>
    <s v="0-2 yrs"/>
    <n v="0"/>
    <s v="Master"/>
    <n v="1"/>
    <n v="0"/>
    <n v="1"/>
    <n v="0"/>
    <n v="1"/>
    <n v="3"/>
    <n v="95387"/>
    <s v="Medium"/>
    <n v="12"/>
    <n v="2026"/>
    <s v="High"/>
    <n v="7"/>
  </r>
  <r>
    <n v="1526"/>
    <x v="3"/>
    <x v="0"/>
    <s v="Medium"/>
    <s v="Retail"/>
    <x v="2"/>
    <x v="0"/>
    <s v="Remote"/>
    <x v="1"/>
    <s v="3-6 yrs"/>
    <n v="5"/>
    <s v="Bachelor"/>
    <n v="1"/>
    <n v="1"/>
    <n v="1"/>
    <n v="0"/>
    <n v="0"/>
    <n v="3"/>
    <n v="90566"/>
    <s v="Medium"/>
    <n v="2"/>
    <n v="2025"/>
    <s v="Medium"/>
    <n v="6"/>
  </r>
  <r>
    <n v="1527"/>
    <x v="3"/>
    <x v="0"/>
    <s v="Enterprise"/>
    <s v="Healthcare"/>
    <x v="3"/>
    <x v="1"/>
    <s v="Onsite/Hybrid"/>
    <x v="2"/>
    <s v="0-2 yrs"/>
    <n v="0"/>
    <s v="Master"/>
    <n v="1"/>
    <n v="1"/>
    <n v="1"/>
    <n v="0"/>
    <n v="0"/>
    <n v="3"/>
    <n v="67733"/>
    <s v="Low"/>
    <n v="8"/>
    <n v="2023"/>
    <s v="Low"/>
    <n v="4"/>
  </r>
  <r>
    <n v="1528"/>
    <x v="2"/>
    <x v="2"/>
    <s v="Enterprise"/>
    <s v="Education"/>
    <x v="0"/>
    <x v="0"/>
    <s v="Remote"/>
    <x v="1"/>
    <s v="3-6 yrs"/>
    <n v="4"/>
    <s v="Bachelor"/>
    <n v="1"/>
    <n v="0"/>
    <n v="0"/>
    <n v="0"/>
    <n v="0"/>
    <n v="1"/>
    <n v="71484"/>
    <s v="Medium"/>
    <n v="11"/>
    <n v="2022"/>
    <s v="Low"/>
    <n v="1"/>
  </r>
  <r>
    <n v="1529"/>
    <x v="5"/>
    <x v="1"/>
    <s v="Medium"/>
    <s v="E-commerce"/>
    <x v="0"/>
    <x v="2"/>
    <s v="Onsite/Hybrid"/>
    <x v="2"/>
    <s v="0-2 yrs"/>
    <n v="2"/>
    <s v="PhD"/>
    <n v="0"/>
    <n v="0"/>
    <n v="1"/>
    <n v="0"/>
    <n v="1"/>
    <n v="2"/>
    <n v="117216"/>
    <s v="Medium"/>
    <n v="12"/>
    <n v="2021"/>
    <s v="Medium"/>
    <n v="1"/>
  </r>
  <r>
    <n v="1530"/>
    <x v="2"/>
    <x v="2"/>
    <s v="Medium"/>
    <s v="Finance"/>
    <x v="6"/>
    <x v="1"/>
    <s v="Onsite/Hybrid"/>
    <x v="0"/>
    <s v="7+ yrs"/>
    <n v="7"/>
    <s v="Bachelor"/>
    <n v="0"/>
    <n v="1"/>
    <n v="1"/>
    <n v="0"/>
    <n v="1"/>
    <n v="3"/>
    <n v="125320"/>
    <s v="High"/>
    <n v="8"/>
    <n v="2024"/>
    <s v="Low"/>
    <n v="5"/>
  </r>
  <r>
    <n v="1531"/>
    <x v="5"/>
    <x v="1"/>
    <s v="Medium"/>
    <s v="Retail"/>
    <x v="4"/>
    <x v="1"/>
    <s v="Onsite/Hybrid"/>
    <x v="0"/>
    <s v="7+ yrs"/>
    <n v="13"/>
    <s v="Master"/>
    <n v="1"/>
    <n v="1"/>
    <n v="1"/>
    <n v="0"/>
    <n v="1"/>
    <n v="4"/>
    <n v="164069"/>
    <s v="High"/>
    <n v="12"/>
    <n v="2023"/>
    <s v="Medium"/>
    <n v="4"/>
  </r>
  <r>
    <n v="1532"/>
    <x v="1"/>
    <x v="1"/>
    <s v="Enterprise"/>
    <s v="E-commerce"/>
    <x v="6"/>
    <x v="1"/>
    <s v="Onsite/Hybrid"/>
    <x v="0"/>
    <s v="7+ yrs"/>
    <n v="15"/>
    <s v="Master"/>
    <n v="1"/>
    <n v="1"/>
    <n v="1"/>
    <n v="1"/>
    <n v="0"/>
    <n v="4"/>
    <n v="165135"/>
    <s v="High"/>
    <n v="10"/>
    <n v="2023"/>
    <s v="High"/>
    <n v="6"/>
  </r>
  <r>
    <n v="1533"/>
    <x v="1"/>
    <x v="1"/>
    <s v="MNC"/>
    <s v="Finance"/>
    <x v="0"/>
    <x v="0"/>
    <s v="Remote"/>
    <x v="2"/>
    <s v="0-2 yrs"/>
    <n v="1"/>
    <s v="PhD"/>
    <n v="0"/>
    <n v="1"/>
    <n v="0"/>
    <n v="0"/>
    <n v="1"/>
    <n v="2"/>
    <n v="123460"/>
    <s v="High"/>
    <n v="2"/>
    <n v="2022"/>
    <s v="Low"/>
    <n v="1"/>
  </r>
  <r>
    <n v="1534"/>
    <x v="4"/>
    <x v="0"/>
    <s v="Startup"/>
    <s v="E-commerce"/>
    <x v="0"/>
    <x v="2"/>
    <s v="Onsite/Hybrid"/>
    <x v="0"/>
    <s v="7+ yrs"/>
    <n v="8"/>
    <s v="Master"/>
    <n v="1"/>
    <n v="0"/>
    <n v="0"/>
    <n v="0"/>
    <n v="0"/>
    <n v="1"/>
    <n v="104073"/>
    <s v="Medium"/>
    <n v="12"/>
    <n v="2020"/>
    <s v="Low"/>
    <n v="5"/>
  </r>
  <r>
    <n v="1535"/>
    <x v="0"/>
    <x v="0"/>
    <s v="MNC"/>
    <s v="Healthcare"/>
    <x v="6"/>
    <x v="1"/>
    <s v="Onsite/Hybrid"/>
    <x v="1"/>
    <s v="3-6 yrs"/>
    <n v="3"/>
    <s v="Master"/>
    <n v="1"/>
    <n v="0"/>
    <n v="0"/>
    <n v="1"/>
    <n v="1"/>
    <n v="3"/>
    <n v="118648"/>
    <s v="Medium"/>
    <n v="12"/>
    <n v="2020"/>
    <s v="High"/>
    <n v="7"/>
  </r>
  <r>
    <n v="1536"/>
    <x v="1"/>
    <x v="1"/>
    <s v="MNC"/>
    <s v="Technology"/>
    <x v="0"/>
    <x v="0"/>
    <s v="Remote"/>
    <x v="0"/>
    <s v="7+ yrs"/>
    <n v="11"/>
    <s v="Master"/>
    <n v="0"/>
    <n v="1"/>
    <n v="0"/>
    <n v="0"/>
    <n v="0"/>
    <n v="1"/>
    <n v="160180"/>
    <s v="High"/>
    <n v="4"/>
    <n v="2020"/>
    <s v="High"/>
    <n v="8"/>
  </r>
  <r>
    <n v="1537"/>
    <x v="4"/>
    <x v="0"/>
    <s v="MNC"/>
    <s v="E-commerce"/>
    <x v="0"/>
    <x v="2"/>
    <s v="Onsite/Hybrid"/>
    <x v="1"/>
    <s v="3-6 yrs"/>
    <n v="4"/>
    <s v="Bachelor"/>
    <n v="0"/>
    <n v="0"/>
    <n v="0"/>
    <n v="1"/>
    <n v="0"/>
    <n v="1"/>
    <n v="110272"/>
    <s v="Medium"/>
    <n v="11"/>
    <n v="2024"/>
    <s v="Medium"/>
    <n v="3"/>
  </r>
  <r>
    <n v="1538"/>
    <x v="0"/>
    <x v="0"/>
    <s v="MNC"/>
    <s v="Technology"/>
    <x v="6"/>
    <x v="1"/>
    <s v="Onsite/Hybrid"/>
    <x v="0"/>
    <s v="7+ yrs"/>
    <n v="15"/>
    <s v="Bachelor"/>
    <n v="0"/>
    <n v="0"/>
    <n v="1"/>
    <n v="0"/>
    <n v="0"/>
    <n v="1"/>
    <n v="132488"/>
    <s v="High"/>
    <n v="9"/>
    <n v="2021"/>
    <s v="Medium"/>
    <n v="4"/>
  </r>
  <r>
    <n v="1539"/>
    <x v="0"/>
    <x v="0"/>
    <s v="MNC"/>
    <s v="Retail"/>
    <x v="0"/>
    <x v="0"/>
    <s v="Remote"/>
    <x v="0"/>
    <s v="7+ yrs"/>
    <n v="13"/>
    <s v="Master"/>
    <n v="1"/>
    <n v="1"/>
    <n v="1"/>
    <n v="1"/>
    <n v="1"/>
    <n v="5"/>
    <n v="159261"/>
    <s v="High"/>
    <n v="6"/>
    <n v="2023"/>
    <s v="High"/>
    <n v="6"/>
  </r>
  <r>
    <n v="1540"/>
    <x v="2"/>
    <x v="2"/>
    <s v="Medium"/>
    <s v="E-commerce"/>
    <x v="5"/>
    <x v="0"/>
    <s v="Remote"/>
    <x v="0"/>
    <s v="7+ yrs"/>
    <n v="15"/>
    <s v="Bachelor"/>
    <n v="0"/>
    <n v="1"/>
    <n v="0"/>
    <n v="0"/>
    <n v="1"/>
    <n v="2"/>
    <n v="108879"/>
    <s v="Medium"/>
    <n v="2"/>
    <n v="2023"/>
    <s v="Medium"/>
    <n v="6"/>
  </r>
  <r>
    <n v="1541"/>
    <x v="1"/>
    <x v="1"/>
    <s v="MNC"/>
    <s v="Technology"/>
    <x v="4"/>
    <x v="1"/>
    <s v="Onsite/Hybrid"/>
    <x v="2"/>
    <s v="0-2 yrs"/>
    <n v="0"/>
    <s v="PhD"/>
    <n v="1"/>
    <n v="1"/>
    <n v="1"/>
    <n v="0"/>
    <n v="0"/>
    <n v="3"/>
    <n v="124310"/>
    <s v="High"/>
    <n v="1"/>
    <n v="2023"/>
    <s v="Low"/>
    <n v="5"/>
  </r>
  <r>
    <n v="1542"/>
    <x v="1"/>
    <x v="1"/>
    <s v="Enterprise"/>
    <s v="Retail"/>
    <x v="1"/>
    <x v="1"/>
    <s v="Onsite/Hybrid"/>
    <x v="1"/>
    <s v="3-6 yrs"/>
    <n v="5"/>
    <s v="Master"/>
    <n v="1"/>
    <n v="0"/>
    <n v="1"/>
    <n v="0"/>
    <n v="1"/>
    <n v="3"/>
    <n v="144380"/>
    <s v="High"/>
    <n v="4"/>
    <n v="2025"/>
    <s v="Medium"/>
    <n v="6"/>
  </r>
  <r>
    <n v="1543"/>
    <x v="4"/>
    <x v="0"/>
    <s v="Medium"/>
    <s v="Finance"/>
    <x v="1"/>
    <x v="0"/>
    <s v="Remote"/>
    <x v="2"/>
    <s v="0-2 yrs"/>
    <n v="0"/>
    <s v="PhD"/>
    <n v="0"/>
    <n v="0"/>
    <n v="0"/>
    <n v="0"/>
    <n v="1"/>
    <n v="1"/>
    <n v="58774"/>
    <s v="Low"/>
    <n v="7"/>
    <n v="2025"/>
    <s v="Low"/>
    <n v="6"/>
  </r>
  <r>
    <n v="1544"/>
    <x v="2"/>
    <x v="2"/>
    <s v="Medium"/>
    <s v="E-commerce"/>
    <x v="1"/>
    <x v="2"/>
    <s v="Onsite/Hybrid"/>
    <x v="2"/>
    <s v="0-2 yrs"/>
    <n v="2"/>
    <s v="PhD"/>
    <n v="1"/>
    <n v="1"/>
    <n v="1"/>
    <n v="1"/>
    <n v="1"/>
    <n v="5"/>
    <n v="87562"/>
    <s v="Medium"/>
    <n v="1"/>
    <n v="2022"/>
    <s v="High"/>
    <n v="7"/>
  </r>
  <r>
    <n v="1545"/>
    <x v="3"/>
    <x v="0"/>
    <s v="Startup"/>
    <s v="Retail"/>
    <x v="2"/>
    <x v="0"/>
    <s v="Remote"/>
    <x v="0"/>
    <s v="7+ yrs"/>
    <n v="15"/>
    <s v="PhD"/>
    <n v="0"/>
    <n v="1"/>
    <n v="1"/>
    <n v="0"/>
    <n v="1"/>
    <n v="3"/>
    <n v="123649"/>
    <s v="High"/>
    <n v="11"/>
    <n v="2025"/>
    <s v="Low"/>
    <n v="5"/>
  </r>
  <r>
    <n v="1546"/>
    <x v="1"/>
    <x v="1"/>
    <s v="MNC"/>
    <s v="Education"/>
    <x v="4"/>
    <x v="2"/>
    <s v="Onsite/Hybrid"/>
    <x v="1"/>
    <s v="3-6 yrs"/>
    <n v="3"/>
    <s v="Bachelor"/>
    <n v="0"/>
    <n v="0"/>
    <n v="1"/>
    <n v="1"/>
    <n v="0"/>
    <n v="2"/>
    <n v="161128"/>
    <s v="High"/>
    <n v="1"/>
    <n v="2025"/>
    <s v="High"/>
    <n v="9"/>
  </r>
  <r>
    <n v="1547"/>
    <x v="2"/>
    <x v="2"/>
    <s v="Startup"/>
    <s v="Education"/>
    <x v="5"/>
    <x v="1"/>
    <s v="Onsite/Hybrid"/>
    <x v="1"/>
    <s v="3-6 yrs"/>
    <n v="6"/>
    <s v="Master"/>
    <n v="0"/>
    <n v="1"/>
    <n v="1"/>
    <n v="1"/>
    <n v="0"/>
    <n v="3"/>
    <n v="102282"/>
    <s v="Medium"/>
    <n v="3"/>
    <n v="2024"/>
    <s v="High"/>
    <n v="6"/>
  </r>
  <r>
    <n v="1548"/>
    <x v="4"/>
    <x v="0"/>
    <s v="Medium"/>
    <s v="Technology"/>
    <x v="2"/>
    <x v="0"/>
    <s v="Remote"/>
    <x v="1"/>
    <s v="3-6 yrs"/>
    <n v="4"/>
    <s v="PhD"/>
    <n v="1"/>
    <n v="1"/>
    <n v="1"/>
    <n v="0"/>
    <n v="1"/>
    <n v="4"/>
    <n v="97302"/>
    <s v="Medium"/>
    <n v="4"/>
    <n v="2025"/>
    <s v="Low"/>
    <n v="3"/>
  </r>
  <r>
    <n v="1549"/>
    <x v="2"/>
    <x v="2"/>
    <s v="Startup"/>
    <s v="Retail"/>
    <x v="3"/>
    <x v="2"/>
    <s v="Onsite/Hybrid"/>
    <x v="0"/>
    <s v="7+ yrs"/>
    <n v="8"/>
    <s v="PhD"/>
    <n v="1"/>
    <n v="1"/>
    <n v="1"/>
    <n v="1"/>
    <n v="0"/>
    <n v="4"/>
    <n v="127560"/>
    <s v="High"/>
    <n v="8"/>
    <n v="2020"/>
    <s v="High"/>
    <n v="2"/>
  </r>
  <r>
    <n v="1550"/>
    <x v="3"/>
    <x v="0"/>
    <s v="Enterprise"/>
    <s v="E-commerce"/>
    <x v="0"/>
    <x v="0"/>
    <s v="Remote"/>
    <x v="0"/>
    <s v="7+ yrs"/>
    <n v="12"/>
    <s v="Master"/>
    <n v="1"/>
    <n v="1"/>
    <n v="0"/>
    <n v="1"/>
    <n v="0"/>
    <n v="3"/>
    <n v="117401"/>
    <s v="Medium"/>
    <n v="10"/>
    <n v="2021"/>
    <s v="High"/>
    <n v="8"/>
  </r>
  <r>
    <n v="1551"/>
    <x v="1"/>
    <x v="1"/>
    <s v="Startup"/>
    <s v="Finance"/>
    <x v="4"/>
    <x v="1"/>
    <s v="Onsite/Hybrid"/>
    <x v="0"/>
    <s v="7+ yrs"/>
    <n v="10"/>
    <s v="Master"/>
    <n v="0"/>
    <n v="0"/>
    <n v="1"/>
    <n v="1"/>
    <n v="0"/>
    <n v="2"/>
    <n v="170835"/>
    <s v="High"/>
    <n v="2"/>
    <n v="2021"/>
    <s v="High"/>
    <n v="3"/>
  </r>
  <r>
    <n v="1552"/>
    <x v="0"/>
    <x v="0"/>
    <s v="MNC"/>
    <s v="E-commerce"/>
    <x v="3"/>
    <x v="2"/>
    <s v="Onsite/Hybrid"/>
    <x v="1"/>
    <s v="3-6 yrs"/>
    <n v="5"/>
    <s v="Bachelor"/>
    <n v="0"/>
    <n v="1"/>
    <n v="1"/>
    <n v="0"/>
    <n v="1"/>
    <n v="3"/>
    <n v="121212"/>
    <s v="High"/>
    <n v="5"/>
    <n v="2024"/>
    <s v="Medium"/>
    <n v="5"/>
  </r>
  <r>
    <n v="1553"/>
    <x v="2"/>
    <x v="2"/>
    <s v="Medium"/>
    <s v="E-commerce"/>
    <x v="1"/>
    <x v="0"/>
    <s v="Remote"/>
    <x v="1"/>
    <s v="3-6 yrs"/>
    <n v="6"/>
    <s v="Master"/>
    <n v="0"/>
    <n v="1"/>
    <n v="1"/>
    <n v="1"/>
    <n v="0"/>
    <n v="3"/>
    <n v="101976"/>
    <s v="Medium"/>
    <n v="11"/>
    <n v="2022"/>
    <s v="High"/>
    <n v="3"/>
  </r>
  <r>
    <n v="1554"/>
    <x v="4"/>
    <x v="0"/>
    <s v="MNC"/>
    <s v="Retail"/>
    <x v="5"/>
    <x v="0"/>
    <s v="Remote"/>
    <x v="0"/>
    <s v="7+ yrs"/>
    <n v="15"/>
    <s v="Master"/>
    <n v="0"/>
    <n v="0"/>
    <n v="0"/>
    <n v="0"/>
    <n v="0"/>
    <n v="0"/>
    <n v="119570"/>
    <s v="Medium"/>
    <n v="3"/>
    <n v="2022"/>
    <s v="High"/>
    <n v="8"/>
  </r>
  <r>
    <n v="1555"/>
    <x v="5"/>
    <x v="1"/>
    <s v="Medium"/>
    <s v="Retail"/>
    <x v="2"/>
    <x v="0"/>
    <s v="Remote"/>
    <x v="2"/>
    <s v="0-2 yrs"/>
    <n v="0"/>
    <s v="Master"/>
    <n v="0"/>
    <n v="0"/>
    <n v="0"/>
    <n v="0"/>
    <n v="0"/>
    <n v="0"/>
    <n v="92280"/>
    <s v="Medium"/>
    <n v="6"/>
    <n v="2022"/>
    <s v="High"/>
    <n v="9"/>
  </r>
  <r>
    <n v="1556"/>
    <x v="5"/>
    <x v="1"/>
    <s v="MNC"/>
    <s v="Technology"/>
    <x v="2"/>
    <x v="0"/>
    <s v="Remote"/>
    <x v="1"/>
    <s v="3-6 yrs"/>
    <n v="6"/>
    <s v="Bachelor"/>
    <n v="1"/>
    <n v="1"/>
    <n v="0"/>
    <n v="1"/>
    <n v="0"/>
    <n v="3"/>
    <n v="154840"/>
    <s v="High"/>
    <n v="8"/>
    <n v="2024"/>
    <s v="Medium"/>
    <n v="3"/>
  </r>
  <r>
    <n v="1557"/>
    <x v="2"/>
    <x v="2"/>
    <s v="Medium"/>
    <s v="Education"/>
    <x v="3"/>
    <x v="2"/>
    <s v="Onsite/Hybrid"/>
    <x v="0"/>
    <s v="7+ yrs"/>
    <n v="9"/>
    <s v="Master"/>
    <n v="0"/>
    <n v="1"/>
    <n v="1"/>
    <n v="0"/>
    <n v="1"/>
    <n v="3"/>
    <n v="120620"/>
    <s v="High"/>
    <n v="2"/>
    <n v="2020"/>
    <s v="Medium"/>
    <n v="3"/>
  </r>
  <r>
    <n v="1558"/>
    <x v="2"/>
    <x v="2"/>
    <s v="MNC"/>
    <s v="Retail"/>
    <x v="6"/>
    <x v="2"/>
    <s v="Onsite/Hybrid"/>
    <x v="1"/>
    <s v="3-6 yrs"/>
    <n v="5"/>
    <s v="Master"/>
    <n v="0"/>
    <n v="0"/>
    <n v="1"/>
    <n v="0"/>
    <n v="1"/>
    <n v="2"/>
    <n v="122784"/>
    <s v="High"/>
    <n v="2"/>
    <n v="2022"/>
    <s v="Medium"/>
    <n v="2"/>
  </r>
  <r>
    <n v="1559"/>
    <x v="4"/>
    <x v="0"/>
    <s v="Medium"/>
    <s v="E-commerce"/>
    <x v="6"/>
    <x v="2"/>
    <s v="Onsite/Hybrid"/>
    <x v="0"/>
    <s v="7+ yrs"/>
    <n v="15"/>
    <s v="PhD"/>
    <n v="0"/>
    <n v="1"/>
    <n v="0"/>
    <n v="0"/>
    <n v="1"/>
    <n v="2"/>
    <n v="112384"/>
    <s v="Medium"/>
    <n v="4"/>
    <n v="2023"/>
    <s v="High"/>
    <n v="8"/>
  </r>
  <r>
    <n v="1560"/>
    <x v="5"/>
    <x v="1"/>
    <s v="Enterprise"/>
    <s v="Healthcare"/>
    <x v="6"/>
    <x v="2"/>
    <s v="Onsite/Hybrid"/>
    <x v="2"/>
    <s v="0-2 yrs"/>
    <n v="0"/>
    <s v="PhD"/>
    <n v="0"/>
    <n v="0"/>
    <n v="1"/>
    <n v="1"/>
    <n v="1"/>
    <n v="3"/>
    <n v="125383"/>
    <s v="High"/>
    <n v="5"/>
    <n v="2024"/>
    <s v="High"/>
    <n v="8"/>
  </r>
  <r>
    <n v="1561"/>
    <x v="3"/>
    <x v="0"/>
    <s v="Medium"/>
    <s v="Healthcare"/>
    <x v="0"/>
    <x v="0"/>
    <s v="Remote"/>
    <x v="1"/>
    <s v="3-6 yrs"/>
    <n v="5"/>
    <s v="PhD"/>
    <n v="1"/>
    <n v="1"/>
    <n v="1"/>
    <n v="1"/>
    <n v="0"/>
    <n v="4"/>
    <n v="108203"/>
    <s v="Medium"/>
    <n v="6"/>
    <n v="2022"/>
    <s v="High"/>
    <n v="9"/>
  </r>
  <r>
    <n v="1562"/>
    <x v="5"/>
    <x v="1"/>
    <s v="Medium"/>
    <s v="Technology"/>
    <x v="1"/>
    <x v="1"/>
    <s v="Onsite/Hybrid"/>
    <x v="2"/>
    <s v="0-2 yrs"/>
    <n v="1"/>
    <s v="Bachelor"/>
    <n v="0"/>
    <n v="1"/>
    <n v="1"/>
    <n v="1"/>
    <n v="0"/>
    <n v="3"/>
    <n v="123767"/>
    <s v="High"/>
    <n v="10"/>
    <n v="2022"/>
    <s v="High"/>
    <n v="9"/>
  </r>
  <r>
    <n v="1563"/>
    <x v="2"/>
    <x v="2"/>
    <s v="Startup"/>
    <s v="Education"/>
    <x v="0"/>
    <x v="2"/>
    <s v="Onsite/Hybrid"/>
    <x v="2"/>
    <s v="0-2 yrs"/>
    <n v="0"/>
    <s v="Master"/>
    <n v="0"/>
    <n v="0"/>
    <n v="0"/>
    <n v="1"/>
    <n v="0"/>
    <n v="1"/>
    <n v="60941"/>
    <s v="Low"/>
    <n v="11"/>
    <n v="2022"/>
    <s v="Low"/>
    <n v="1"/>
  </r>
  <r>
    <n v="1564"/>
    <x v="2"/>
    <x v="2"/>
    <s v="MNC"/>
    <s v="Healthcare"/>
    <x v="5"/>
    <x v="1"/>
    <s v="Onsite/Hybrid"/>
    <x v="2"/>
    <s v="0-2 yrs"/>
    <n v="2"/>
    <s v="PhD"/>
    <n v="1"/>
    <n v="0"/>
    <n v="1"/>
    <n v="0"/>
    <n v="0"/>
    <n v="2"/>
    <n v="85575"/>
    <s v="Medium"/>
    <n v="11"/>
    <n v="2023"/>
    <s v="Medium"/>
    <n v="4"/>
  </r>
  <r>
    <n v="1565"/>
    <x v="1"/>
    <x v="1"/>
    <s v="Enterprise"/>
    <s v="Technology"/>
    <x v="2"/>
    <x v="1"/>
    <s v="Onsite/Hybrid"/>
    <x v="1"/>
    <s v="3-6 yrs"/>
    <n v="4"/>
    <s v="Bachelor"/>
    <n v="0"/>
    <n v="0"/>
    <n v="1"/>
    <n v="1"/>
    <n v="0"/>
    <n v="2"/>
    <n v="142264"/>
    <s v="High"/>
    <n v="8"/>
    <n v="2025"/>
    <s v="High"/>
    <n v="1"/>
  </r>
  <r>
    <n v="1566"/>
    <x v="2"/>
    <x v="2"/>
    <s v="Startup"/>
    <s v="Education"/>
    <x v="6"/>
    <x v="1"/>
    <s v="Onsite/Hybrid"/>
    <x v="0"/>
    <s v="7+ yrs"/>
    <n v="7"/>
    <s v="Master"/>
    <n v="0"/>
    <n v="1"/>
    <n v="1"/>
    <n v="1"/>
    <n v="1"/>
    <n v="4"/>
    <n v="137051"/>
    <s v="High"/>
    <n v="1"/>
    <n v="2025"/>
    <s v="High"/>
    <n v="7"/>
  </r>
  <r>
    <n v="1567"/>
    <x v="5"/>
    <x v="1"/>
    <s v="Medium"/>
    <s v="Finance"/>
    <x v="2"/>
    <x v="2"/>
    <s v="Onsite/Hybrid"/>
    <x v="1"/>
    <s v="3-6 yrs"/>
    <n v="6"/>
    <s v="Master"/>
    <n v="1"/>
    <n v="1"/>
    <n v="0"/>
    <n v="0"/>
    <n v="1"/>
    <n v="3"/>
    <n v="125816"/>
    <s v="High"/>
    <n v="1"/>
    <n v="2024"/>
    <s v="Low"/>
    <n v="2"/>
  </r>
  <r>
    <n v="1568"/>
    <x v="2"/>
    <x v="2"/>
    <s v="MNC"/>
    <s v="Education"/>
    <x v="1"/>
    <x v="1"/>
    <s v="Onsite/Hybrid"/>
    <x v="0"/>
    <s v="7+ yrs"/>
    <n v="9"/>
    <s v="Bachelor"/>
    <n v="0"/>
    <n v="0"/>
    <n v="0"/>
    <n v="1"/>
    <n v="1"/>
    <n v="2"/>
    <n v="146804"/>
    <s v="High"/>
    <n v="10"/>
    <n v="2020"/>
    <s v="Low"/>
    <n v="6"/>
  </r>
  <r>
    <n v="1569"/>
    <x v="2"/>
    <x v="2"/>
    <s v="Medium"/>
    <s v="Finance"/>
    <x v="2"/>
    <x v="1"/>
    <s v="Onsite/Hybrid"/>
    <x v="0"/>
    <s v="7+ yrs"/>
    <n v="11"/>
    <s v="Bachelor"/>
    <n v="1"/>
    <n v="1"/>
    <n v="0"/>
    <n v="0"/>
    <n v="0"/>
    <n v="2"/>
    <n v="104672"/>
    <s v="Medium"/>
    <n v="7"/>
    <n v="2026"/>
    <s v="Low"/>
    <n v="3"/>
  </r>
  <r>
    <n v="1570"/>
    <x v="5"/>
    <x v="1"/>
    <s v="Enterprise"/>
    <s v="Finance"/>
    <x v="5"/>
    <x v="1"/>
    <s v="Onsite/Hybrid"/>
    <x v="1"/>
    <s v="3-6 yrs"/>
    <n v="3"/>
    <s v="PhD"/>
    <n v="1"/>
    <n v="0"/>
    <n v="0"/>
    <n v="1"/>
    <n v="0"/>
    <n v="2"/>
    <n v="129407"/>
    <s v="High"/>
    <n v="9"/>
    <n v="2022"/>
    <s v="Medium"/>
    <n v="6"/>
  </r>
  <r>
    <n v="1571"/>
    <x v="2"/>
    <x v="2"/>
    <s v="Enterprise"/>
    <s v="Education"/>
    <x v="1"/>
    <x v="1"/>
    <s v="Onsite/Hybrid"/>
    <x v="1"/>
    <s v="3-6 yrs"/>
    <n v="6"/>
    <s v="Bachelor"/>
    <n v="0"/>
    <n v="1"/>
    <n v="1"/>
    <n v="0"/>
    <n v="1"/>
    <n v="3"/>
    <n v="98182"/>
    <s v="Medium"/>
    <n v="12"/>
    <n v="2022"/>
    <s v="High"/>
    <n v="8"/>
  </r>
  <r>
    <n v="1572"/>
    <x v="2"/>
    <x v="2"/>
    <s v="Enterprise"/>
    <s v="E-commerce"/>
    <x v="1"/>
    <x v="1"/>
    <s v="Onsite/Hybrid"/>
    <x v="2"/>
    <s v="0-2 yrs"/>
    <n v="1"/>
    <s v="Master"/>
    <n v="1"/>
    <n v="1"/>
    <n v="0"/>
    <n v="1"/>
    <n v="0"/>
    <n v="3"/>
    <n v="64549"/>
    <s v="Low"/>
    <n v="8"/>
    <n v="2021"/>
    <s v="High"/>
    <n v="9"/>
  </r>
  <r>
    <n v="1573"/>
    <x v="1"/>
    <x v="1"/>
    <s v="Enterprise"/>
    <s v="E-commerce"/>
    <x v="2"/>
    <x v="0"/>
    <s v="Remote"/>
    <x v="2"/>
    <s v="0-2 yrs"/>
    <n v="2"/>
    <s v="Master"/>
    <n v="0"/>
    <n v="1"/>
    <n v="0"/>
    <n v="0"/>
    <n v="1"/>
    <n v="2"/>
    <n v="97226"/>
    <s v="Medium"/>
    <n v="2"/>
    <n v="2024"/>
    <s v="High"/>
    <n v="7"/>
  </r>
  <r>
    <n v="1574"/>
    <x v="5"/>
    <x v="1"/>
    <s v="Enterprise"/>
    <s v="Finance"/>
    <x v="2"/>
    <x v="0"/>
    <s v="Remote"/>
    <x v="0"/>
    <s v="7+ yrs"/>
    <n v="9"/>
    <s v="PhD"/>
    <n v="1"/>
    <n v="1"/>
    <n v="0"/>
    <n v="0"/>
    <n v="1"/>
    <n v="3"/>
    <n v="153760"/>
    <s v="High"/>
    <n v="7"/>
    <n v="2026"/>
    <s v="Low"/>
    <n v="5"/>
  </r>
  <r>
    <n v="1575"/>
    <x v="5"/>
    <x v="1"/>
    <s v="MNC"/>
    <s v="Education"/>
    <x v="3"/>
    <x v="0"/>
    <s v="Remote"/>
    <x v="1"/>
    <s v="3-6 yrs"/>
    <n v="3"/>
    <s v="Master"/>
    <n v="1"/>
    <n v="0"/>
    <n v="1"/>
    <n v="0"/>
    <n v="0"/>
    <n v="2"/>
    <n v="149094"/>
    <s v="High"/>
    <n v="3"/>
    <n v="2023"/>
    <s v="Low"/>
    <n v="2"/>
  </r>
  <r>
    <n v="1576"/>
    <x v="5"/>
    <x v="1"/>
    <s v="Medium"/>
    <s v="Finance"/>
    <x v="3"/>
    <x v="0"/>
    <s v="Remote"/>
    <x v="1"/>
    <s v="3-6 yrs"/>
    <n v="4"/>
    <s v="Bachelor"/>
    <n v="1"/>
    <n v="0"/>
    <n v="0"/>
    <n v="1"/>
    <n v="1"/>
    <n v="3"/>
    <n v="141549"/>
    <s v="High"/>
    <n v="9"/>
    <n v="2021"/>
    <s v="Low"/>
    <n v="5"/>
  </r>
  <r>
    <n v="1577"/>
    <x v="0"/>
    <x v="0"/>
    <s v="Startup"/>
    <s v="Healthcare"/>
    <x v="4"/>
    <x v="0"/>
    <s v="Remote"/>
    <x v="2"/>
    <s v="0-2 yrs"/>
    <n v="0"/>
    <s v="PhD"/>
    <n v="1"/>
    <n v="1"/>
    <n v="1"/>
    <n v="1"/>
    <n v="1"/>
    <n v="5"/>
    <n v="90759"/>
    <s v="Medium"/>
    <n v="8"/>
    <n v="2025"/>
    <s v="High"/>
    <n v="5"/>
  </r>
  <r>
    <n v="1578"/>
    <x v="0"/>
    <x v="0"/>
    <s v="Startup"/>
    <s v="Technology"/>
    <x v="5"/>
    <x v="1"/>
    <s v="Onsite/Hybrid"/>
    <x v="1"/>
    <s v="3-6 yrs"/>
    <n v="3"/>
    <s v="Bachelor"/>
    <n v="1"/>
    <n v="0"/>
    <n v="1"/>
    <n v="1"/>
    <n v="0"/>
    <n v="3"/>
    <n v="105761"/>
    <s v="Medium"/>
    <n v="1"/>
    <n v="2025"/>
    <s v="High"/>
    <n v="1"/>
  </r>
  <r>
    <n v="1579"/>
    <x v="2"/>
    <x v="2"/>
    <s v="Enterprise"/>
    <s v="Finance"/>
    <x v="2"/>
    <x v="1"/>
    <s v="Onsite/Hybrid"/>
    <x v="1"/>
    <s v="3-6 yrs"/>
    <n v="3"/>
    <s v="Master"/>
    <n v="1"/>
    <n v="1"/>
    <n v="0"/>
    <n v="1"/>
    <n v="1"/>
    <n v="4"/>
    <n v="99208"/>
    <s v="Medium"/>
    <n v="12"/>
    <n v="2020"/>
    <s v="High"/>
    <n v="7"/>
  </r>
  <r>
    <n v="1580"/>
    <x v="1"/>
    <x v="1"/>
    <s v="Medium"/>
    <s v="Retail"/>
    <x v="6"/>
    <x v="0"/>
    <s v="Remote"/>
    <x v="2"/>
    <s v="0-2 yrs"/>
    <n v="2"/>
    <s v="PhD"/>
    <n v="1"/>
    <n v="1"/>
    <n v="0"/>
    <n v="1"/>
    <n v="0"/>
    <n v="3"/>
    <n v="102887"/>
    <s v="Medium"/>
    <n v="3"/>
    <n v="2021"/>
    <s v="Low"/>
    <n v="5"/>
  </r>
  <r>
    <n v="1581"/>
    <x v="3"/>
    <x v="0"/>
    <s v="Medium"/>
    <s v="E-commerce"/>
    <x v="6"/>
    <x v="0"/>
    <s v="Remote"/>
    <x v="1"/>
    <s v="3-6 yrs"/>
    <n v="3"/>
    <s v="PhD"/>
    <n v="0"/>
    <n v="0"/>
    <n v="0"/>
    <n v="0"/>
    <n v="1"/>
    <n v="1"/>
    <n v="81497"/>
    <s v="Medium"/>
    <n v="9"/>
    <n v="2023"/>
    <s v="Low"/>
    <n v="2"/>
  </r>
  <r>
    <n v="1582"/>
    <x v="4"/>
    <x v="0"/>
    <s v="Startup"/>
    <s v="Retail"/>
    <x v="6"/>
    <x v="1"/>
    <s v="Onsite/Hybrid"/>
    <x v="0"/>
    <s v="7+ yrs"/>
    <n v="14"/>
    <s v="PhD"/>
    <n v="1"/>
    <n v="0"/>
    <n v="1"/>
    <n v="0"/>
    <n v="1"/>
    <n v="3"/>
    <n v="127860"/>
    <s v="High"/>
    <n v="6"/>
    <n v="2020"/>
    <s v="Medium"/>
    <n v="6"/>
  </r>
  <r>
    <n v="1583"/>
    <x v="2"/>
    <x v="2"/>
    <s v="Startup"/>
    <s v="Technology"/>
    <x v="1"/>
    <x v="1"/>
    <s v="Onsite/Hybrid"/>
    <x v="2"/>
    <s v="0-2 yrs"/>
    <n v="2"/>
    <s v="PhD"/>
    <n v="1"/>
    <n v="1"/>
    <n v="1"/>
    <n v="1"/>
    <n v="1"/>
    <n v="5"/>
    <n v="87698"/>
    <s v="Medium"/>
    <n v="3"/>
    <n v="2024"/>
    <s v="High"/>
    <n v="4"/>
  </r>
  <r>
    <n v="1584"/>
    <x v="1"/>
    <x v="1"/>
    <s v="Medium"/>
    <s v="Finance"/>
    <x v="1"/>
    <x v="0"/>
    <s v="Remote"/>
    <x v="0"/>
    <s v="7+ yrs"/>
    <n v="7"/>
    <s v="Bachelor"/>
    <n v="1"/>
    <n v="1"/>
    <n v="0"/>
    <n v="0"/>
    <n v="0"/>
    <n v="2"/>
    <n v="138428"/>
    <s v="High"/>
    <n v="6"/>
    <n v="2020"/>
    <s v="Medium"/>
    <n v="2"/>
  </r>
  <r>
    <n v="1585"/>
    <x v="0"/>
    <x v="0"/>
    <s v="MNC"/>
    <s v="Finance"/>
    <x v="5"/>
    <x v="2"/>
    <s v="Onsite/Hybrid"/>
    <x v="0"/>
    <s v="7+ yrs"/>
    <n v="8"/>
    <s v="Master"/>
    <n v="0"/>
    <n v="1"/>
    <n v="1"/>
    <n v="1"/>
    <n v="0"/>
    <n v="3"/>
    <n v="149397"/>
    <s v="High"/>
    <n v="3"/>
    <n v="2020"/>
    <s v="High"/>
    <n v="4"/>
  </r>
  <r>
    <n v="1586"/>
    <x v="0"/>
    <x v="0"/>
    <s v="Startup"/>
    <s v="Retail"/>
    <x v="4"/>
    <x v="0"/>
    <s v="Remote"/>
    <x v="2"/>
    <s v="0-2 yrs"/>
    <n v="0"/>
    <s v="Bachelor"/>
    <n v="1"/>
    <n v="0"/>
    <n v="0"/>
    <n v="1"/>
    <n v="0"/>
    <n v="2"/>
    <n v="69161"/>
    <s v="Low"/>
    <n v="10"/>
    <n v="2025"/>
    <s v="High"/>
    <n v="8"/>
  </r>
  <r>
    <n v="1587"/>
    <x v="5"/>
    <x v="1"/>
    <s v="Medium"/>
    <s v="E-commerce"/>
    <x v="2"/>
    <x v="2"/>
    <s v="Onsite/Hybrid"/>
    <x v="1"/>
    <s v="3-6 yrs"/>
    <n v="5"/>
    <s v="Master"/>
    <n v="0"/>
    <n v="0"/>
    <n v="1"/>
    <n v="1"/>
    <n v="0"/>
    <n v="2"/>
    <n v="145171"/>
    <s v="High"/>
    <n v="12"/>
    <n v="2022"/>
    <s v="High"/>
    <n v="6"/>
  </r>
  <r>
    <n v="1588"/>
    <x v="0"/>
    <x v="0"/>
    <s v="Medium"/>
    <s v="Finance"/>
    <x v="6"/>
    <x v="2"/>
    <s v="Onsite/Hybrid"/>
    <x v="0"/>
    <s v="7+ yrs"/>
    <n v="12"/>
    <s v="Bachelor"/>
    <n v="0"/>
    <n v="1"/>
    <n v="0"/>
    <n v="1"/>
    <n v="1"/>
    <n v="3"/>
    <n v="120115"/>
    <s v="High"/>
    <n v="3"/>
    <n v="2022"/>
    <s v="High"/>
    <n v="8"/>
  </r>
  <r>
    <n v="1589"/>
    <x v="5"/>
    <x v="1"/>
    <s v="Startup"/>
    <s v="Retail"/>
    <x v="0"/>
    <x v="1"/>
    <s v="Onsite/Hybrid"/>
    <x v="1"/>
    <s v="3-6 yrs"/>
    <n v="5"/>
    <s v="PhD"/>
    <n v="1"/>
    <n v="0"/>
    <n v="1"/>
    <n v="1"/>
    <n v="0"/>
    <n v="3"/>
    <n v="147550"/>
    <s v="High"/>
    <n v="12"/>
    <n v="2026"/>
    <s v="High"/>
    <n v="3"/>
  </r>
  <r>
    <n v="1590"/>
    <x v="4"/>
    <x v="0"/>
    <s v="Medium"/>
    <s v="Education"/>
    <x v="6"/>
    <x v="2"/>
    <s v="Onsite/Hybrid"/>
    <x v="0"/>
    <s v="7+ yrs"/>
    <n v="9"/>
    <s v="PhD"/>
    <n v="1"/>
    <n v="0"/>
    <n v="0"/>
    <n v="0"/>
    <n v="1"/>
    <n v="2"/>
    <n v="114323"/>
    <s v="Medium"/>
    <n v="3"/>
    <n v="2025"/>
    <s v="Low"/>
    <n v="6"/>
  </r>
  <r>
    <n v="1591"/>
    <x v="0"/>
    <x v="0"/>
    <s v="MNC"/>
    <s v="E-commerce"/>
    <x v="2"/>
    <x v="1"/>
    <s v="Onsite/Hybrid"/>
    <x v="1"/>
    <s v="3-6 yrs"/>
    <n v="4"/>
    <s v="PhD"/>
    <n v="1"/>
    <n v="1"/>
    <n v="0"/>
    <n v="1"/>
    <n v="1"/>
    <n v="4"/>
    <n v="120447"/>
    <s v="High"/>
    <n v="7"/>
    <n v="2021"/>
    <s v="High"/>
    <n v="7"/>
  </r>
  <r>
    <n v="1592"/>
    <x v="3"/>
    <x v="0"/>
    <s v="MNC"/>
    <s v="Finance"/>
    <x v="4"/>
    <x v="1"/>
    <s v="Onsite/Hybrid"/>
    <x v="2"/>
    <s v="0-2 yrs"/>
    <n v="1"/>
    <s v="PhD"/>
    <n v="0"/>
    <n v="1"/>
    <n v="1"/>
    <n v="1"/>
    <n v="0"/>
    <n v="3"/>
    <n v="103414"/>
    <s v="Medium"/>
    <n v="11"/>
    <n v="2025"/>
    <s v="High"/>
    <n v="2"/>
  </r>
  <r>
    <n v="1593"/>
    <x v="5"/>
    <x v="1"/>
    <s v="Startup"/>
    <s v="Education"/>
    <x v="0"/>
    <x v="0"/>
    <s v="Remote"/>
    <x v="0"/>
    <s v="7+ yrs"/>
    <n v="13"/>
    <s v="PhD"/>
    <n v="0"/>
    <n v="1"/>
    <n v="1"/>
    <n v="0"/>
    <n v="1"/>
    <n v="3"/>
    <n v="168309"/>
    <s v="High"/>
    <n v="4"/>
    <n v="2021"/>
    <s v="Low"/>
    <n v="1"/>
  </r>
  <r>
    <n v="1594"/>
    <x v="0"/>
    <x v="0"/>
    <s v="Enterprise"/>
    <s v="Education"/>
    <x v="5"/>
    <x v="2"/>
    <s v="Onsite/Hybrid"/>
    <x v="1"/>
    <s v="3-6 yrs"/>
    <n v="6"/>
    <s v="Master"/>
    <n v="1"/>
    <n v="0"/>
    <n v="0"/>
    <n v="1"/>
    <n v="0"/>
    <n v="2"/>
    <n v="93262"/>
    <s v="Medium"/>
    <n v="12"/>
    <n v="2023"/>
    <s v="Low"/>
    <n v="4"/>
  </r>
  <r>
    <n v="1595"/>
    <x v="0"/>
    <x v="0"/>
    <s v="Startup"/>
    <s v="Education"/>
    <x v="2"/>
    <x v="1"/>
    <s v="Onsite/Hybrid"/>
    <x v="1"/>
    <s v="3-6 yrs"/>
    <n v="5"/>
    <s v="PhD"/>
    <n v="1"/>
    <n v="0"/>
    <n v="1"/>
    <n v="0"/>
    <n v="0"/>
    <n v="2"/>
    <n v="89898"/>
    <s v="Medium"/>
    <n v="6"/>
    <n v="2021"/>
    <s v="High"/>
    <n v="8"/>
  </r>
  <r>
    <n v="1596"/>
    <x v="3"/>
    <x v="0"/>
    <s v="Enterprise"/>
    <s v="Healthcare"/>
    <x v="1"/>
    <x v="2"/>
    <s v="Onsite/Hybrid"/>
    <x v="0"/>
    <s v="7+ yrs"/>
    <n v="9"/>
    <s v="Master"/>
    <n v="0"/>
    <n v="0"/>
    <n v="1"/>
    <n v="1"/>
    <n v="0"/>
    <n v="2"/>
    <n v="128625"/>
    <s v="High"/>
    <n v="9"/>
    <n v="2025"/>
    <s v="High"/>
    <n v="7"/>
  </r>
  <r>
    <n v="1597"/>
    <x v="5"/>
    <x v="1"/>
    <s v="Medium"/>
    <s v="Technology"/>
    <x v="1"/>
    <x v="0"/>
    <s v="Remote"/>
    <x v="1"/>
    <s v="3-6 yrs"/>
    <n v="5"/>
    <s v="Bachelor"/>
    <n v="0"/>
    <n v="1"/>
    <n v="0"/>
    <n v="1"/>
    <n v="1"/>
    <n v="3"/>
    <n v="138384"/>
    <s v="High"/>
    <n v="11"/>
    <n v="2020"/>
    <s v="High"/>
    <n v="7"/>
  </r>
  <r>
    <n v="1598"/>
    <x v="1"/>
    <x v="1"/>
    <s v="Startup"/>
    <s v="E-commerce"/>
    <x v="5"/>
    <x v="2"/>
    <s v="Onsite/Hybrid"/>
    <x v="1"/>
    <s v="3-6 yrs"/>
    <n v="6"/>
    <s v="Bachelor"/>
    <n v="1"/>
    <n v="1"/>
    <n v="1"/>
    <n v="1"/>
    <n v="0"/>
    <n v="4"/>
    <n v="144951"/>
    <s v="High"/>
    <n v="11"/>
    <n v="2025"/>
    <s v="High"/>
    <n v="6"/>
  </r>
  <r>
    <n v="1599"/>
    <x v="0"/>
    <x v="0"/>
    <s v="Medium"/>
    <s v="Healthcare"/>
    <x v="0"/>
    <x v="1"/>
    <s v="Onsite/Hybrid"/>
    <x v="2"/>
    <s v="0-2 yrs"/>
    <n v="2"/>
    <s v="Master"/>
    <n v="1"/>
    <n v="0"/>
    <n v="0"/>
    <n v="0"/>
    <n v="1"/>
    <n v="2"/>
    <n v="59392"/>
    <s v="Low"/>
    <n v="7"/>
    <n v="2020"/>
    <s v="Medium"/>
    <n v="5"/>
  </r>
  <r>
    <n v="1600"/>
    <x v="4"/>
    <x v="0"/>
    <s v="Enterprise"/>
    <s v="Education"/>
    <x v="5"/>
    <x v="2"/>
    <s v="Onsite/Hybrid"/>
    <x v="1"/>
    <s v="3-6 yrs"/>
    <n v="3"/>
    <s v="Bachelor"/>
    <n v="0"/>
    <n v="0"/>
    <n v="1"/>
    <n v="0"/>
    <n v="1"/>
    <n v="2"/>
    <n v="97074"/>
    <s v="Medium"/>
    <n v="9"/>
    <n v="2026"/>
    <s v="Low"/>
    <n v="4"/>
  </r>
  <r>
    <n v="1601"/>
    <x v="4"/>
    <x v="0"/>
    <s v="Enterprise"/>
    <s v="Finance"/>
    <x v="0"/>
    <x v="2"/>
    <s v="Onsite/Hybrid"/>
    <x v="2"/>
    <s v="0-2 yrs"/>
    <n v="1"/>
    <s v="Bachelor"/>
    <n v="0"/>
    <n v="1"/>
    <n v="1"/>
    <n v="0"/>
    <n v="1"/>
    <n v="3"/>
    <n v="71634"/>
    <s v="Medium"/>
    <n v="3"/>
    <n v="2024"/>
    <s v="High"/>
    <n v="8"/>
  </r>
  <r>
    <n v="1602"/>
    <x v="3"/>
    <x v="0"/>
    <s v="Startup"/>
    <s v="Healthcare"/>
    <x v="4"/>
    <x v="2"/>
    <s v="Onsite/Hybrid"/>
    <x v="0"/>
    <s v="7+ yrs"/>
    <n v="13"/>
    <s v="PhD"/>
    <n v="1"/>
    <n v="1"/>
    <n v="0"/>
    <n v="0"/>
    <n v="1"/>
    <n v="3"/>
    <n v="107598"/>
    <s v="Medium"/>
    <n v="12"/>
    <n v="2022"/>
    <s v="High"/>
    <n v="9"/>
  </r>
  <r>
    <n v="1603"/>
    <x v="1"/>
    <x v="1"/>
    <s v="Enterprise"/>
    <s v="Education"/>
    <x v="4"/>
    <x v="0"/>
    <s v="Remote"/>
    <x v="2"/>
    <s v="0-2 yrs"/>
    <n v="2"/>
    <s v="PhD"/>
    <n v="1"/>
    <n v="1"/>
    <n v="1"/>
    <n v="0"/>
    <n v="1"/>
    <n v="4"/>
    <n v="118345"/>
    <s v="Medium"/>
    <n v="11"/>
    <n v="2023"/>
    <s v="High"/>
    <n v="9"/>
  </r>
  <r>
    <n v="1604"/>
    <x v="3"/>
    <x v="0"/>
    <s v="Enterprise"/>
    <s v="E-commerce"/>
    <x v="0"/>
    <x v="2"/>
    <s v="Onsite/Hybrid"/>
    <x v="0"/>
    <s v="7+ yrs"/>
    <n v="13"/>
    <s v="PhD"/>
    <n v="0"/>
    <n v="1"/>
    <n v="1"/>
    <n v="1"/>
    <n v="0"/>
    <n v="3"/>
    <n v="127423"/>
    <s v="High"/>
    <n v="1"/>
    <n v="2025"/>
    <s v="High"/>
    <n v="9"/>
  </r>
  <r>
    <n v="1605"/>
    <x v="5"/>
    <x v="1"/>
    <s v="MNC"/>
    <s v="Retail"/>
    <x v="2"/>
    <x v="0"/>
    <s v="Remote"/>
    <x v="1"/>
    <s v="3-6 yrs"/>
    <n v="4"/>
    <s v="Bachelor"/>
    <n v="0"/>
    <n v="1"/>
    <n v="0"/>
    <n v="0"/>
    <n v="0"/>
    <n v="1"/>
    <n v="138995"/>
    <s v="High"/>
    <n v="6"/>
    <n v="2020"/>
    <s v="Medium"/>
    <n v="4"/>
  </r>
  <r>
    <n v="1606"/>
    <x v="3"/>
    <x v="0"/>
    <s v="Medium"/>
    <s v="Technology"/>
    <x v="5"/>
    <x v="1"/>
    <s v="Onsite/Hybrid"/>
    <x v="0"/>
    <s v="7+ yrs"/>
    <n v="12"/>
    <s v="PhD"/>
    <n v="1"/>
    <n v="0"/>
    <n v="1"/>
    <n v="0"/>
    <n v="1"/>
    <n v="3"/>
    <n v="126714"/>
    <s v="High"/>
    <n v="9"/>
    <n v="2025"/>
    <s v="High"/>
    <n v="9"/>
  </r>
  <r>
    <n v="1607"/>
    <x v="5"/>
    <x v="1"/>
    <s v="MNC"/>
    <s v="Technology"/>
    <x v="0"/>
    <x v="0"/>
    <s v="Remote"/>
    <x v="2"/>
    <s v="0-2 yrs"/>
    <n v="1"/>
    <s v="PhD"/>
    <n v="0"/>
    <n v="0"/>
    <n v="0"/>
    <n v="1"/>
    <n v="0"/>
    <n v="1"/>
    <n v="121601"/>
    <s v="High"/>
    <n v="8"/>
    <n v="2021"/>
    <s v="Medium"/>
    <n v="5"/>
  </r>
  <r>
    <n v="1608"/>
    <x v="1"/>
    <x v="1"/>
    <s v="Startup"/>
    <s v="Technology"/>
    <x v="3"/>
    <x v="0"/>
    <s v="Remote"/>
    <x v="0"/>
    <s v="7+ yrs"/>
    <n v="11"/>
    <s v="PhD"/>
    <n v="0"/>
    <n v="1"/>
    <n v="1"/>
    <n v="1"/>
    <n v="0"/>
    <n v="3"/>
    <n v="168991"/>
    <s v="High"/>
    <n v="2"/>
    <n v="2022"/>
    <s v="High"/>
    <n v="8"/>
  </r>
  <r>
    <n v="1609"/>
    <x v="1"/>
    <x v="1"/>
    <s v="Medium"/>
    <s v="Healthcare"/>
    <x v="5"/>
    <x v="2"/>
    <s v="Onsite/Hybrid"/>
    <x v="1"/>
    <s v="3-6 yrs"/>
    <n v="6"/>
    <s v="PhD"/>
    <n v="1"/>
    <n v="1"/>
    <n v="0"/>
    <n v="0"/>
    <n v="1"/>
    <n v="3"/>
    <n v="129825"/>
    <s v="High"/>
    <n v="2"/>
    <n v="2025"/>
    <s v="High"/>
    <n v="7"/>
  </r>
  <r>
    <n v="1610"/>
    <x v="3"/>
    <x v="0"/>
    <s v="MNC"/>
    <s v="Retail"/>
    <x v="2"/>
    <x v="2"/>
    <s v="Onsite/Hybrid"/>
    <x v="1"/>
    <s v="3-6 yrs"/>
    <n v="5"/>
    <s v="Bachelor"/>
    <n v="0"/>
    <n v="0"/>
    <n v="0"/>
    <n v="0"/>
    <n v="1"/>
    <n v="1"/>
    <n v="107663"/>
    <s v="Medium"/>
    <n v="12"/>
    <n v="2021"/>
    <s v="Medium"/>
    <n v="1"/>
  </r>
  <r>
    <n v="1611"/>
    <x v="5"/>
    <x v="1"/>
    <s v="MNC"/>
    <s v="Retail"/>
    <x v="3"/>
    <x v="1"/>
    <s v="Onsite/Hybrid"/>
    <x v="1"/>
    <s v="3-6 yrs"/>
    <n v="6"/>
    <s v="Bachelor"/>
    <n v="1"/>
    <n v="0"/>
    <n v="1"/>
    <n v="1"/>
    <n v="0"/>
    <n v="3"/>
    <n v="166115"/>
    <s v="High"/>
    <n v="4"/>
    <n v="2020"/>
    <s v="High"/>
    <n v="9"/>
  </r>
  <r>
    <n v="1612"/>
    <x v="0"/>
    <x v="0"/>
    <s v="Startup"/>
    <s v="Finance"/>
    <x v="1"/>
    <x v="2"/>
    <s v="Onsite/Hybrid"/>
    <x v="2"/>
    <s v="0-2 yrs"/>
    <n v="0"/>
    <s v="Master"/>
    <n v="1"/>
    <n v="1"/>
    <n v="1"/>
    <n v="1"/>
    <n v="1"/>
    <n v="5"/>
    <n v="88996"/>
    <s v="Medium"/>
    <n v="11"/>
    <n v="2023"/>
    <s v="High"/>
    <n v="8"/>
  </r>
  <r>
    <n v="1613"/>
    <x v="1"/>
    <x v="1"/>
    <s v="MNC"/>
    <s v="Education"/>
    <x v="3"/>
    <x v="0"/>
    <s v="Remote"/>
    <x v="1"/>
    <s v="3-6 yrs"/>
    <n v="3"/>
    <s v="PhD"/>
    <n v="1"/>
    <n v="1"/>
    <n v="0"/>
    <n v="0"/>
    <n v="1"/>
    <n v="3"/>
    <n v="142083"/>
    <s v="High"/>
    <n v="2"/>
    <n v="2026"/>
    <s v="Low"/>
    <n v="6"/>
  </r>
  <r>
    <n v="1614"/>
    <x v="1"/>
    <x v="1"/>
    <s v="Startup"/>
    <s v="Technology"/>
    <x v="5"/>
    <x v="0"/>
    <s v="Remote"/>
    <x v="2"/>
    <s v="0-2 yrs"/>
    <n v="2"/>
    <s v="Master"/>
    <n v="1"/>
    <n v="0"/>
    <n v="1"/>
    <n v="1"/>
    <n v="1"/>
    <n v="4"/>
    <n v="128464"/>
    <s v="High"/>
    <n v="12"/>
    <n v="2023"/>
    <s v="High"/>
    <n v="6"/>
  </r>
  <r>
    <n v="1615"/>
    <x v="2"/>
    <x v="2"/>
    <s v="MNC"/>
    <s v="E-commerce"/>
    <x v="0"/>
    <x v="2"/>
    <s v="Onsite/Hybrid"/>
    <x v="1"/>
    <s v="3-6 yrs"/>
    <n v="5"/>
    <s v="PhD"/>
    <n v="0"/>
    <n v="1"/>
    <n v="0"/>
    <n v="0"/>
    <n v="0"/>
    <n v="1"/>
    <n v="95889"/>
    <s v="Medium"/>
    <n v="7"/>
    <n v="2022"/>
    <s v="Low"/>
    <n v="2"/>
  </r>
  <r>
    <n v="1616"/>
    <x v="2"/>
    <x v="2"/>
    <s v="Enterprise"/>
    <s v="Technology"/>
    <x v="5"/>
    <x v="1"/>
    <s v="Onsite/Hybrid"/>
    <x v="0"/>
    <s v="7+ yrs"/>
    <n v="7"/>
    <s v="Bachelor"/>
    <n v="1"/>
    <n v="1"/>
    <n v="1"/>
    <n v="1"/>
    <n v="0"/>
    <n v="4"/>
    <n v="134530"/>
    <s v="High"/>
    <n v="5"/>
    <n v="2024"/>
    <s v="High"/>
    <n v="9"/>
  </r>
  <r>
    <n v="1617"/>
    <x v="4"/>
    <x v="0"/>
    <s v="Medium"/>
    <s v="Retail"/>
    <x v="3"/>
    <x v="2"/>
    <s v="Onsite/Hybrid"/>
    <x v="0"/>
    <s v="7+ yrs"/>
    <n v="11"/>
    <s v="Master"/>
    <n v="0"/>
    <n v="0"/>
    <n v="0"/>
    <n v="1"/>
    <n v="0"/>
    <n v="1"/>
    <n v="118847"/>
    <s v="Medium"/>
    <n v="3"/>
    <n v="2020"/>
    <s v="Low"/>
    <n v="2"/>
  </r>
  <r>
    <n v="1618"/>
    <x v="4"/>
    <x v="0"/>
    <s v="MNC"/>
    <s v="Education"/>
    <x v="0"/>
    <x v="0"/>
    <s v="Remote"/>
    <x v="1"/>
    <s v="3-6 yrs"/>
    <n v="4"/>
    <s v="PhD"/>
    <n v="1"/>
    <n v="1"/>
    <n v="1"/>
    <n v="0"/>
    <n v="1"/>
    <n v="4"/>
    <n v="123308"/>
    <s v="High"/>
    <n v="2"/>
    <n v="2022"/>
    <s v="Medium"/>
    <n v="1"/>
  </r>
  <r>
    <n v="1619"/>
    <x v="1"/>
    <x v="1"/>
    <s v="Enterprise"/>
    <s v="Technology"/>
    <x v="3"/>
    <x v="2"/>
    <s v="Onsite/Hybrid"/>
    <x v="2"/>
    <s v="0-2 yrs"/>
    <n v="1"/>
    <s v="Master"/>
    <n v="1"/>
    <n v="0"/>
    <n v="0"/>
    <n v="0"/>
    <n v="1"/>
    <n v="2"/>
    <n v="101761"/>
    <s v="Medium"/>
    <n v="8"/>
    <n v="2023"/>
    <s v="Medium"/>
    <n v="3"/>
  </r>
  <r>
    <n v="1620"/>
    <x v="4"/>
    <x v="0"/>
    <s v="MNC"/>
    <s v="Finance"/>
    <x v="3"/>
    <x v="2"/>
    <s v="Onsite/Hybrid"/>
    <x v="0"/>
    <s v="7+ yrs"/>
    <n v="12"/>
    <s v="Bachelor"/>
    <n v="1"/>
    <n v="0"/>
    <n v="1"/>
    <n v="1"/>
    <n v="1"/>
    <n v="4"/>
    <n v="156566"/>
    <s v="High"/>
    <n v="9"/>
    <n v="2025"/>
    <s v="High"/>
    <n v="6"/>
  </r>
  <r>
    <n v="1621"/>
    <x v="0"/>
    <x v="0"/>
    <s v="Startup"/>
    <s v="Technology"/>
    <x v="2"/>
    <x v="2"/>
    <s v="Onsite/Hybrid"/>
    <x v="2"/>
    <s v="0-2 yrs"/>
    <n v="2"/>
    <s v="Master"/>
    <n v="1"/>
    <n v="1"/>
    <n v="0"/>
    <n v="0"/>
    <n v="1"/>
    <n v="3"/>
    <n v="64243"/>
    <s v="Low"/>
    <n v="2"/>
    <n v="2020"/>
    <s v="High"/>
    <n v="7"/>
  </r>
  <r>
    <n v="1622"/>
    <x v="4"/>
    <x v="0"/>
    <s v="Medium"/>
    <s v="Finance"/>
    <x v="3"/>
    <x v="0"/>
    <s v="Remote"/>
    <x v="2"/>
    <s v="0-2 yrs"/>
    <n v="2"/>
    <s v="Master"/>
    <n v="0"/>
    <n v="0"/>
    <n v="1"/>
    <n v="1"/>
    <n v="1"/>
    <n v="3"/>
    <n v="92426"/>
    <s v="Medium"/>
    <n v="3"/>
    <n v="2021"/>
    <s v="High"/>
    <n v="1"/>
  </r>
  <r>
    <n v="1623"/>
    <x v="4"/>
    <x v="0"/>
    <s v="Enterprise"/>
    <s v="Technology"/>
    <x v="0"/>
    <x v="1"/>
    <s v="Onsite/Hybrid"/>
    <x v="1"/>
    <s v="3-6 yrs"/>
    <n v="5"/>
    <s v="Bachelor"/>
    <n v="1"/>
    <n v="0"/>
    <n v="0"/>
    <n v="0"/>
    <n v="0"/>
    <n v="1"/>
    <n v="72101"/>
    <s v="Medium"/>
    <n v="12"/>
    <n v="2022"/>
    <s v="Low"/>
    <n v="1"/>
  </r>
  <r>
    <n v="1624"/>
    <x v="4"/>
    <x v="0"/>
    <s v="Startup"/>
    <s v="Education"/>
    <x v="0"/>
    <x v="1"/>
    <s v="Onsite/Hybrid"/>
    <x v="1"/>
    <s v="3-6 yrs"/>
    <n v="4"/>
    <s v="Bachelor"/>
    <n v="1"/>
    <n v="1"/>
    <n v="1"/>
    <n v="1"/>
    <n v="0"/>
    <n v="4"/>
    <n v="102905"/>
    <s v="Medium"/>
    <n v="4"/>
    <n v="2025"/>
    <s v="High"/>
    <n v="4"/>
  </r>
  <r>
    <n v="1625"/>
    <x v="0"/>
    <x v="0"/>
    <s v="Enterprise"/>
    <s v="Education"/>
    <x v="2"/>
    <x v="0"/>
    <s v="Remote"/>
    <x v="2"/>
    <s v="0-2 yrs"/>
    <n v="2"/>
    <s v="PhD"/>
    <n v="1"/>
    <n v="0"/>
    <n v="0"/>
    <n v="1"/>
    <n v="0"/>
    <n v="2"/>
    <n v="69410"/>
    <s v="Low"/>
    <n v="10"/>
    <n v="2024"/>
    <s v="Low"/>
    <n v="2"/>
  </r>
  <r>
    <n v="1626"/>
    <x v="5"/>
    <x v="1"/>
    <s v="MNC"/>
    <s v="E-commerce"/>
    <x v="6"/>
    <x v="2"/>
    <s v="Onsite/Hybrid"/>
    <x v="1"/>
    <s v="3-6 yrs"/>
    <n v="3"/>
    <s v="Master"/>
    <n v="0"/>
    <n v="1"/>
    <n v="1"/>
    <n v="1"/>
    <n v="1"/>
    <n v="4"/>
    <n v="177504"/>
    <s v="High"/>
    <n v="3"/>
    <n v="2020"/>
    <s v="High"/>
    <n v="1"/>
  </r>
  <r>
    <n v="1627"/>
    <x v="3"/>
    <x v="0"/>
    <s v="Medium"/>
    <s v="Finance"/>
    <x v="4"/>
    <x v="1"/>
    <s v="Onsite/Hybrid"/>
    <x v="2"/>
    <s v="0-2 yrs"/>
    <n v="2"/>
    <s v="Master"/>
    <n v="0"/>
    <n v="0"/>
    <n v="0"/>
    <n v="0"/>
    <n v="0"/>
    <n v="0"/>
    <n v="48686"/>
    <s v="Low"/>
    <n v="9"/>
    <n v="2025"/>
    <s v="Low"/>
    <n v="6"/>
  </r>
  <r>
    <n v="1628"/>
    <x v="2"/>
    <x v="2"/>
    <s v="MNC"/>
    <s v="Education"/>
    <x v="6"/>
    <x v="1"/>
    <s v="Onsite/Hybrid"/>
    <x v="0"/>
    <s v="7+ yrs"/>
    <n v="11"/>
    <s v="Bachelor"/>
    <n v="0"/>
    <n v="1"/>
    <n v="0"/>
    <n v="0"/>
    <n v="0"/>
    <n v="1"/>
    <n v="124746"/>
    <s v="High"/>
    <n v="7"/>
    <n v="2026"/>
    <s v="Low"/>
    <n v="5"/>
  </r>
  <r>
    <n v="1629"/>
    <x v="5"/>
    <x v="1"/>
    <s v="Enterprise"/>
    <s v="Retail"/>
    <x v="6"/>
    <x v="2"/>
    <s v="Onsite/Hybrid"/>
    <x v="0"/>
    <s v="7+ yrs"/>
    <n v="9"/>
    <s v="Bachelor"/>
    <n v="0"/>
    <n v="1"/>
    <n v="0"/>
    <n v="0"/>
    <n v="0"/>
    <n v="1"/>
    <n v="142398"/>
    <s v="High"/>
    <n v="11"/>
    <n v="2023"/>
    <s v="High"/>
    <n v="7"/>
  </r>
  <r>
    <n v="1630"/>
    <x v="2"/>
    <x v="2"/>
    <s v="Enterprise"/>
    <s v="Finance"/>
    <x v="3"/>
    <x v="0"/>
    <s v="Remote"/>
    <x v="1"/>
    <s v="3-6 yrs"/>
    <n v="5"/>
    <s v="PhD"/>
    <n v="1"/>
    <n v="1"/>
    <n v="0"/>
    <n v="1"/>
    <n v="1"/>
    <n v="4"/>
    <n v="96611"/>
    <s v="Medium"/>
    <n v="10"/>
    <n v="2026"/>
    <s v="Medium"/>
    <n v="5"/>
  </r>
  <r>
    <n v="1631"/>
    <x v="4"/>
    <x v="0"/>
    <s v="Startup"/>
    <s v="Technology"/>
    <x v="2"/>
    <x v="2"/>
    <s v="Onsite/Hybrid"/>
    <x v="0"/>
    <s v="7+ yrs"/>
    <n v="8"/>
    <s v="Master"/>
    <n v="0"/>
    <n v="1"/>
    <n v="0"/>
    <n v="1"/>
    <n v="0"/>
    <n v="2"/>
    <n v="119048"/>
    <s v="Medium"/>
    <n v="1"/>
    <n v="2025"/>
    <s v="High"/>
    <n v="8"/>
  </r>
  <r>
    <n v="1632"/>
    <x v="2"/>
    <x v="2"/>
    <s v="Startup"/>
    <s v="Retail"/>
    <x v="5"/>
    <x v="0"/>
    <s v="Remote"/>
    <x v="2"/>
    <s v="0-2 yrs"/>
    <n v="0"/>
    <s v="PhD"/>
    <n v="1"/>
    <n v="1"/>
    <n v="1"/>
    <n v="1"/>
    <n v="0"/>
    <n v="4"/>
    <n v="79735"/>
    <s v="Medium"/>
    <n v="7"/>
    <n v="2024"/>
    <s v="High"/>
    <n v="2"/>
  </r>
  <r>
    <n v="1633"/>
    <x v="0"/>
    <x v="0"/>
    <s v="Medium"/>
    <s v="Retail"/>
    <x v="3"/>
    <x v="1"/>
    <s v="Onsite/Hybrid"/>
    <x v="0"/>
    <s v="7+ yrs"/>
    <n v="10"/>
    <s v="PhD"/>
    <n v="1"/>
    <n v="0"/>
    <n v="1"/>
    <n v="1"/>
    <n v="1"/>
    <n v="4"/>
    <n v="139090"/>
    <s v="High"/>
    <n v="10"/>
    <n v="2022"/>
    <s v="High"/>
    <n v="8"/>
  </r>
  <r>
    <n v="1634"/>
    <x v="0"/>
    <x v="0"/>
    <s v="MNC"/>
    <s v="Retail"/>
    <x v="1"/>
    <x v="1"/>
    <s v="Onsite/Hybrid"/>
    <x v="0"/>
    <s v="7+ yrs"/>
    <n v="8"/>
    <s v="Bachelor"/>
    <n v="1"/>
    <n v="1"/>
    <n v="0"/>
    <n v="0"/>
    <n v="1"/>
    <n v="3"/>
    <n v="128713"/>
    <s v="High"/>
    <n v="5"/>
    <n v="2021"/>
    <s v="High"/>
    <n v="8"/>
  </r>
  <r>
    <n v="1635"/>
    <x v="0"/>
    <x v="0"/>
    <s v="Startup"/>
    <s v="Education"/>
    <x v="2"/>
    <x v="1"/>
    <s v="Onsite/Hybrid"/>
    <x v="1"/>
    <s v="3-6 yrs"/>
    <n v="6"/>
    <s v="PhD"/>
    <n v="1"/>
    <n v="0"/>
    <n v="0"/>
    <n v="0"/>
    <n v="0"/>
    <n v="1"/>
    <n v="72644"/>
    <s v="Medium"/>
    <n v="7"/>
    <n v="2026"/>
    <s v="High"/>
    <n v="9"/>
  </r>
  <r>
    <n v="1636"/>
    <x v="1"/>
    <x v="1"/>
    <s v="Enterprise"/>
    <s v="Technology"/>
    <x v="0"/>
    <x v="1"/>
    <s v="Onsite/Hybrid"/>
    <x v="0"/>
    <s v="7+ yrs"/>
    <n v="14"/>
    <s v="PhD"/>
    <n v="1"/>
    <n v="1"/>
    <n v="0"/>
    <n v="0"/>
    <n v="1"/>
    <n v="3"/>
    <n v="148770"/>
    <s v="High"/>
    <n v="5"/>
    <n v="2025"/>
    <s v="High"/>
    <n v="7"/>
  </r>
  <r>
    <n v="1637"/>
    <x v="5"/>
    <x v="1"/>
    <s v="Enterprise"/>
    <s v="Retail"/>
    <x v="0"/>
    <x v="1"/>
    <s v="Onsite/Hybrid"/>
    <x v="0"/>
    <s v="7+ yrs"/>
    <n v="14"/>
    <s v="Master"/>
    <n v="1"/>
    <n v="1"/>
    <n v="1"/>
    <n v="1"/>
    <n v="1"/>
    <n v="5"/>
    <n v="176970"/>
    <s v="High"/>
    <n v="5"/>
    <n v="2022"/>
    <s v="High"/>
    <n v="3"/>
  </r>
  <r>
    <n v="1638"/>
    <x v="4"/>
    <x v="0"/>
    <s v="MNC"/>
    <s v="Healthcare"/>
    <x v="0"/>
    <x v="2"/>
    <s v="Onsite/Hybrid"/>
    <x v="0"/>
    <s v="7+ yrs"/>
    <n v="10"/>
    <s v="Bachelor"/>
    <n v="0"/>
    <n v="0"/>
    <n v="1"/>
    <n v="0"/>
    <n v="0"/>
    <n v="1"/>
    <n v="139551"/>
    <s v="High"/>
    <n v="12"/>
    <n v="2021"/>
    <s v="Medium"/>
    <n v="4"/>
  </r>
  <r>
    <n v="1639"/>
    <x v="1"/>
    <x v="1"/>
    <s v="Startup"/>
    <s v="Education"/>
    <x v="0"/>
    <x v="1"/>
    <s v="Onsite/Hybrid"/>
    <x v="1"/>
    <s v="3-6 yrs"/>
    <n v="4"/>
    <s v="Master"/>
    <n v="0"/>
    <n v="1"/>
    <n v="0"/>
    <n v="0"/>
    <n v="0"/>
    <n v="1"/>
    <n v="111826"/>
    <s v="Medium"/>
    <n v="4"/>
    <n v="2021"/>
    <s v="High"/>
    <n v="7"/>
  </r>
  <r>
    <n v="1640"/>
    <x v="2"/>
    <x v="2"/>
    <s v="Startup"/>
    <s v="Technology"/>
    <x v="2"/>
    <x v="1"/>
    <s v="Onsite/Hybrid"/>
    <x v="0"/>
    <s v="7+ yrs"/>
    <n v="11"/>
    <s v="Master"/>
    <n v="1"/>
    <n v="0"/>
    <n v="0"/>
    <n v="1"/>
    <n v="1"/>
    <n v="3"/>
    <n v="125515"/>
    <s v="High"/>
    <n v="4"/>
    <n v="2023"/>
    <s v="Medium"/>
    <n v="1"/>
  </r>
  <r>
    <n v="1641"/>
    <x v="1"/>
    <x v="1"/>
    <s v="Startup"/>
    <s v="Healthcare"/>
    <x v="4"/>
    <x v="1"/>
    <s v="Onsite/Hybrid"/>
    <x v="0"/>
    <s v="7+ yrs"/>
    <n v="12"/>
    <s v="Bachelor"/>
    <n v="0"/>
    <n v="0"/>
    <n v="0"/>
    <n v="0"/>
    <n v="1"/>
    <n v="1"/>
    <n v="145253"/>
    <s v="High"/>
    <n v="10"/>
    <n v="2026"/>
    <s v="High"/>
    <n v="7"/>
  </r>
  <r>
    <n v="1642"/>
    <x v="4"/>
    <x v="0"/>
    <s v="MNC"/>
    <s v="Technology"/>
    <x v="5"/>
    <x v="2"/>
    <s v="Onsite/Hybrid"/>
    <x v="1"/>
    <s v="3-6 yrs"/>
    <n v="6"/>
    <s v="Master"/>
    <n v="0"/>
    <n v="1"/>
    <n v="1"/>
    <n v="1"/>
    <n v="1"/>
    <n v="4"/>
    <n v="132912"/>
    <s v="High"/>
    <n v="8"/>
    <n v="2021"/>
    <s v="High"/>
    <n v="6"/>
  </r>
  <r>
    <n v="1643"/>
    <x v="2"/>
    <x v="2"/>
    <s v="Startup"/>
    <s v="Technology"/>
    <x v="0"/>
    <x v="0"/>
    <s v="Remote"/>
    <x v="0"/>
    <s v="7+ yrs"/>
    <n v="8"/>
    <s v="Master"/>
    <n v="1"/>
    <n v="0"/>
    <n v="1"/>
    <n v="1"/>
    <n v="0"/>
    <n v="3"/>
    <n v="130973"/>
    <s v="High"/>
    <n v="6"/>
    <n v="2021"/>
    <s v="High"/>
    <n v="1"/>
  </r>
  <r>
    <n v="1644"/>
    <x v="0"/>
    <x v="0"/>
    <s v="MNC"/>
    <s v="Education"/>
    <x v="3"/>
    <x v="0"/>
    <s v="Remote"/>
    <x v="1"/>
    <s v="3-6 yrs"/>
    <n v="5"/>
    <s v="Bachelor"/>
    <n v="0"/>
    <n v="0"/>
    <n v="1"/>
    <n v="0"/>
    <n v="0"/>
    <n v="1"/>
    <n v="113949"/>
    <s v="Medium"/>
    <n v="4"/>
    <n v="2022"/>
    <s v="Medium"/>
    <n v="5"/>
  </r>
  <r>
    <n v="1645"/>
    <x v="2"/>
    <x v="2"/>
    <s v="Startup"/>
    <s v="Finance"/>
    <x v="1"/>
    <x v="1"/>
    <s v="Onsite/Hybrid"/>
    <x v="2"/>
    <s v="0-2 yrs"/>
    <n v="1"/>
    <s v="Master"/>
    <n v="1"/>
    <n v="1"/>
    <n v="1"/>
    <n v="1"/>
    <n v="1"/>
    <n v="5"/>
    <n v="94176"/>
    <s v="Medium"/>
    <n v="2"/>
    <n v="2024"/>
    <s v="High"/>
    <n v="9"/>
  </r>
  <r>
    <n v="1646"/>
    <x v="3"/>
    <x v="0"/>
    <s v="Startup"/>
    <s v="Finance"/>
    <x v="6"/>
    <x v="2"/>
    <s v="Onsite/Hybrid"/>
    <x v="1"/>
    <s v="3-6 yrs"/>
    <n v="3"/>
    <s v="Bachelor"/>
    <n v="1"/>
    <n v="0"/>
    <n v="1"/>
    <n v="0"/>
    <n v="1"/>
    <n v="3"/>
    <n v="97270"/>
    <s v="Medium"/>
    <n v="12"/>
    <n v="2022"/>
    <s v="High"/>
    <n v="9"/>
  </r>
  <r>
    <n v="1647"/>
    <x v="3"/>
    <x v="0"/>
    <s v="Startup"/>
    <s v="Education"/>
    <x v="1"/>
    <x v="0"/>
    <s v="Remote"/>
    <x v="1"/>
    <s v="3-6 yrs"/>
    <n v="5"/>
    <s v="PhD"/>
    <n v="0"/>
    <n v="0"/>
    <n v="1"/>
    <n v="0"/>
    <n v="0"/>
    <n v="1"/>
    <n v="86156"/>
    <s v="Medium"/>
    <n v="12"/>
    <n v="2024"/>
    <s v="Low"/>
    <n v="4"/>
  </r>
  <r>
    <n v="1648"/>
    <x v="0"/>
    <x v="0"/>
    <s v="MNC"/>
    <s v="E-commerce"/>
    <x v="2"/>
    <x v="0"/>
    <s v="Remote"/>
    <x v="1"/>
    <s v="3-6 yrs"/>
    <n v="4"/>
    <s v="Bachelor"/>
    <n v="0"/>
    <n v="1"/>
    <n v="0"/>
    <n v="1"/>
    <n v="1"/>
    <n v="3"/>
    <n v="121628"/>
    <s v="High"/>
    <n v="9"/>
    <n v="2022"/>
    <s v="Medium"/>
    <n v="4"/>
  </r>
  <r>
    <n v="1649"/>
    <x v="2"/>
    <x v="2"/>
    <s v="MNC"/>
    <s v="Retail"/>
    <x v="2"/>
    <x v="2"/>
    <s v="Onsite/Hybrid"/>
    <x v="2"/>
    <s v="0-2 yrs"/>
    <n v="1"/>
    <s v="Master"/>
    <n v="0"/>
    <n v="0"/>
    <n v="1"/>
    <n v="1"/>
    <n v="0"/>
    <n v="2"/>
    <n v="99649"/>
    <s v="Medium"/>
    <n v="2"/>
    <n v="2023"/>
    <s v="High"/>
    <n v="3"/>
  </r>
  <r>
    <n v="1650"/>
    <x v="3"/>
    <x v="0"/>
    <s v="Startup"/>
    <s v="E-commerce"/>
    <x v="5"/>
    <x v="2"/>
    <s v="Onsite/Hybrid"/>
    <x v="0"/>
    <s v="7+ yrs"/>
    <n v="9"/>
    <s v="Master"/>
    <n v="1"/>
    <n v="0"/>
    <n v="1"/>
    <n v="1"/>
    <n v="1"/>
    <n v="4"/>
    <n v="141353"/>
    <s v="High"/>
    <n v="11"/>
    <n v="2020"/>
    <s v="High"/>
    <n v="4"/>
  </r>
  <r>
    <n v="1651"/>
    <x v="0"/>
    <x v="0"/>
    <s v="MNC"/>
    <s v="E-commerce"/>
    <x v="6"/>
    <x v="1"/>
    <s v="Onsite/Hybrid"/>
    <x v="0"/>
    <s v="7+ yrs"/>
    <n v="8"/>
    <s v="Master"/>
    <n v="0"/>
    <n v="0"/>
    <n v="0"/>
    <n v="1"/>
    <n v="1"/>
    <n v="2"/>
    <n v="140435"/>
    <s v="High"/>
    <n v="8"/>
    <n v="2025"/>
    <s v="Medium"/>
    <n v="6"/>
  </r>
  <r>
    <n v="1652"/>
    <x v="1"/>
    <x v="1"/>
    <s v="Enterprise"/>
    <s v="Technology"/>
    <x v="5"/>
    <x v="2"/>
    <s v="Onsite/Hybrid"/>
    <x v="0"/>
    <s v="7+ yrs"/>
    <n v="9"/>
    <s v="PhD"/>
    <n v="0"/>
    <n v="1"/>
    <n v="1"/>
    <n v="1"/>
    <n v="0"/>
    <n v="3"/>
    <n v="166006"/>
    <s v="High"/>
    <n v="5"/>
    <n v="2020"/>
    <s v="High"/>
    <n v="9"/>
  </r>
  <r>
    <n v="1653"/>
    <x v="5"/>
    <x v="1"/>
    <s v="Medium"/>
    <s v="Education"/>
    <x v="4"/>
    <x v="1"/>
    <s v="Onsite/Hybrid"/>
    <x v="2"/>
    <s v="0-2 yrs"/>
    <n v="2"/>
    <s v="Bachelor"/>
    <n v="1"/>
    <n v="0"/>
    <n v="1"/>
    <n v="0"/>
    <n v="1"/>
    <n v="3"/>
    <n v="116459"/>
    <s v="Medium"/>
    <n v="6"/>
    <n v="2023"/>
    <s v="High"/>
    <n v="8"/>
  </r>
  <r>
    <n v="1654"/>
    <x v="0"/>
    <x v="0"/>
    <s v="Startup"/>
    <s v="Retail"/>
    <x v="4"/>
    <x v="0"/>
    <s v="Remote"/>
    <x v="1"/>
    <s v="3-6 yrs"/>
    <n v="3"/>
    <s v="Master"/>
    <n v="1"/>
    <n v="1"/>
    <n v="0"/>
    <n v="0"/>
    <n v="1"/>
    <n v="3"/>
    <n v="84698"/>
    <s v="Medium"/>
    <n v="8"/>
    <n v="2024"/>
    <s v="Low"/>
    <n v="3"/>
  </r>
  <r>
    <n v="1655"/>
    <x v="4"/>
    <x v="0"/>
    <s v="Enterprise"/>
    <s v="Technology"/>
    <x v="5"/>
    <x v="1"/>
    <s v="Onsite/Hybrid"/>
    <x v="0"/>
    <s v="7+ yrs"/>
    <n v="14"/>
    <s v="Bachelor"/>
    <n v="0"/>
    <n v="1"/>
    <n v="1"/>
    <n v="0"/>
    <n v="1"/>
    <n v="3"/>
    <n v="129047"/>
    <s v="High"/>
    <n v="10"/>
    <n v="2026"/>
    <s v="High"/>
    <n v="9"/>
  </r>
  <r>
    <n v="1656"/>
    <x v="1"/>
    <x v="1"/>
    <s v="Medium"/>
    <s v="Retail"/>
    <x v="3"/>
    <x v="0"/>
    <s v="Remote"/>
    <x v="0"/>
    <s v="7+ yrs"/>
    <n v="7"/>
    <s v="PhD"/>
    <n v="1"/>
    <n v="0"/>
    <n v="0"/>
    <n v="0"/>
    <n v="0"/>
    <n v="1"/>
    <n v="142500"/>
    <s v="High"/>
    <n v="2"/>
    <n v="2022"/>
    <s v="Medium"/>
    <n v="6"/>
  </r>
  <r>
    <n v="1657"/>
    <x v="0"/>
    <x v="0"/>
    <s v="Startup"/>
    <s v="Retail"/>
    <x v="6"/>
    <x v="0"/>
    <s v="Remote"/>
    <x v="1"/>
    <s v="3-6 yrs"/>
    <n v="4"/>
    <s v="Master"/>
    <n v="1"/>
    <n v="1"/>
    <n v="1"/>
    <n v="0"/>
    <n v="1"/>
    <n v="4"/>
    <n v="97267"/>
    <s v="Medium"/>
    <n v="3"/>
    <n v="2022"/>
    <s v="Low"/>
    <n v="6"/>
  </r>
  <r>
    <n v="1658"/>
    <x v="3"/>
    <x v="0"/>
    <s v="Medium"/>
    <s v="Healthcare"/>
    <x v="4"/>
    <x v="2"/>
    <s v="Onsite/Hybrid"/>
    <x v="0"/>
    <s v="7+ yrs"/>
    <n v="12"/>
    <s v="Bachelor"/>
    <n v="0"/>
    <n v="1"/>
    <n v="0"/>
    <n v="0"/>
    <n v="1"/>
    <n v="2"/>
    <n v="111733"/>
    <s v="Medium"/>
    <n v="10"/>
    <n v="2023"/>
    <s v="Low"/>
    <n v="6"/>
  </r>
  <r>
    <n v="1659"/>
    <x v="1"/>
    <x v="1"/>
    <s v="Startup"/>
    <s v="Healthcare"/>
    <x v="6"/>
    <x v="0"/>
    <s v="Remote"/>
    <x v="1"/>
    <s v="3-6 yrs"/>
    <n v="4"/>
    <s v="Bachelor"/>
    <n v="1"/>
    <n v="1"/>
    <n v="0"/>
    <n v="1"/>
    <n v="0"/>
    <n v="3"/>
    <n v="133356"/>
    <s v="High"/>
    <n v="5"/>
    <n v="2020"/>
    <s v="Medium"/>
    <n v="1"/>
  </r>
  <r>
    <n v="1660"/>
    <x v="5"/>
    <x v="1"/>
    <s v="MNC"/>
    <s v="Healthcare"/>
    <x v="4"/>
    <x v="0"/>
    <s v="Remote"/>
    <x v="1"/>
    <s v="3-6 yrs"/>
    <n v="4"/>
    <s v="PhD"/>
    <n v="1"/>
    <n v="0"/>
    <n v="0"/>
    <n v="0"/>
    <n v="0"/>
    <n v="1"/>
    <n v="132225"/>
    <s v="High"/>
    <n v="10"/>
    <n v="2026"/>
    <s v="High"/>
    <n v="7"/>
  </r>
  <r>
    <n v="1661"/>
    <x v="5"/>
    <x v="1"/>
    <s v="Medium"/>
    <s v="Healthcare"/>
    <x v="3"/>
    <x v="2"/>
    <s v="Onsite/Hybrid"/>
    <x v="2"/>
    <s v="0-2 yrs"/>
    <n v="1"/>
    <s v="Master"/>
    <n v="1"/>
    <n v="1"/>
    <n v="1"/>
    <n v="1"/>
    <n v="0"/>
    <n v="4"/>
    <n v="115617"/>
    <s v="Medium"/>
    <n v="7"/>
    <n v="2025"/>
    <s v="High"/>
    <n v="3"/>
  </r>
  <r>
    <n v="1662"/>
    <x v="0"/>
    <x v="0"/>
    <s v="Enterprise"/>
    <s v="Healthcare"/>
    <x v="0"/>
    <x v="2"/>
    <s v="Onsite/Hybrid"/>
    <x v="2"/>
    <s v="0-2 yrs"/>
    <n v="0"/>
    <s v="PhD"/>
    <n v="0"/>
    <n v="0"/>
    <n v="0"/>
    <n v="1"/>
    <n v="0"/>
    <n v="1"/>
    <n v="65845"/>
    <s v="Low"/>
    <n v="7"/>
    <n v="2023"/>
    <s v="High"/>
    <n v="7"/>
  </r>
  <r>
    <n v="1663"/>
    <x v="0"/>
    <x v="0"/>
    <s v="Medium"/>
    <s v="Healthcare"/>
    <x v="6"/>
    <x v="0"/>
    <s v="Remote"/>
    <x v="1"/>
    <s v="3-6 yrs"/>
    <n v="5"/>
    <s v="Bachelor"/>
    <n v="0"/>
    <n v="1"/>
    <n v="1"/>
    <n v="0"/>
    <n v="1"/>
    <n v="3"/>
    <n v="95093"/>
    <s v="Medium"/>
    <n v="3"/>
    <n v="2026"/>
    <s v="Medium"/>
    <n v="3"/>
  </r>
  <r>
    <n v="1664"/>
    <x v="2"/>
    <x v="2"/>
    <s v="MNC"/>
    <s v="Retail"/>
    <x v="4"/>
    <x v="1"/>
    <s v="Onsite/Hybrid"/>
    <x v="0"/>
    <s v="7+ yrs"/>
    <n v="9"/>
    <s v="PhD"/>
    <n v="1"/>
    <n v="1"/>
    <n v="1"/>
    <n v="1"/>
    <n v="0"/>
    <n v="4"/>
    <n v="151785"/>
    <s v="High"/>
    <n v="11"/>
    <n v="2024"/>
    <s v="High"/>
    <n v="6"/>
  </r>
  <r>
    <n v="1665"/>
    <x v="0"/>
    <x v="0"/>
    <s v="Startup"/>
    <s v="Healthcare"/>
    <x v="3"/>
    <x v="1"/>
    <s v="Onsite/Hybrid"/>
    <x v="0"/>
    <s v="7+ yrs"/>
    <n v="13"/>
    <s v="Bachelor"/>
    <n v="1"/>
    <n v="1"/>
    <n v="1"/>
    <n v="1"/>
    <n v="0"/>
    <n v="4"/>
    <n v="134878"/>
    <s v="High"/>
    <n v="3"/>
    <n v="2026"/>
    <s v="High"/>
    <n v="2"/>
  </r>
  <r>
    <n v="1666"/>
    <x v="3"/>
    <x v="0"/>
    <s v="Medium"/>
    <s v="Technology"/>
    <x v="3"/>
    <x v="2"/>
    <s v="Onsite/Hybrid"/>
    <x v="0"/>
    <s v="7+ yrs"/>
    <n v="7"/>
    <s v="Bachelor"/>
    <n v="1"/>
    <n v="0"/>
    <n v="0"/>
    <n v="1"/>
    <n v="1"/>
    <n v="3"/>
    <n v="123436"/>
    <s v="High"/>
    <n v="9"/>
    <n v="2021"/>
    <s v="High"/>
    <n v="7"/>
  </r>
  <r>
    <n v="1667"/>
    <x v="3"/>
    <x v="0"/>
    <s v="Startup"/>
    <s v="Education"/>
    <x v="4"/>
    <x v="1"/>
    <s v="Onsite/Hybrid"/>
    <x v="0"/>
    <s v="7+ yrs"/>
    <n v="15"/>
    <s v="Master"/>
    <n v="1"/>
    <n v="1"/>
    <n v="0"/>
    <n v="1"/>
    <n v="0"/>
    <n v="3"/>
    <n v="112919"/>
    <s v="Medium"/>
    <n v="8"/>
    <n v="2021"/>
    <s v="High"/>
    <n v="7"/>
  </r>
  <r>
    <n v="1668"/>
    <x v="4"/>
    <x v="0"/>
    <s v="Medium"/>
    <s v="Healthcare"/>
    <x v="6"/>
    <x v="1"/>
    <s v="Onsite/Hybrid"/>
    <x v="2"/>
    <s v="0-2 yrs"/>
    <n v="0"/>
    <s v="PhD"/>
    <n v="1"/>
    <n v="0"/>
    <n v="1"/>
    <n v="1"/>
    <n v="0"/>
    <n v="3"/>
    <n v="76713"/>
    <s v="Medium"/>
    <n v="1"/>
    <n v="2023"/>
    <s v="High"/>
    <n v="1"/>
  </r>
  <r>
    <n v="1669"/>
    <x v="1"/>
    <x v="1"/>
    <s v="MNC"/>
    <s v="Technology"/>
    <x v="6"/>
    <x v="0"/>
    <s v="Remote"/>
    <x v="1"/>
    <s v="3-6 yrs"/>
    <n v="4"/>
    <s v="PhD"/>
    <n v="1"/>
    <n v="1"/>
    <n v="1"/>
    <n v="0"/>
    <n v="1"/>
    <n v="4"/>
    <n v="158775"/>
    <s v="High"/>
    <n v="5"/>
    <n v="2026"/>
    <s v="Low"/>
    <n v="1"/>
  </r>
  <r>
    <n v="1670"/>
    <x v="4"/>
    <x v="0"/>
    <s v="MNC"/>
    <s v="Technology"/>
    <x v="5"/>
    <x v="1"/>
    <s v="Onsite/Hybrid"/>
    <x v="2"/>
    <s v="0-2 yrs"/>
    <n v="0"/>
    <s v="Master"/>
    <n v="0"/>
    <n v="1"/>
    <n v="1"/>
    <n v="0"/>
    <n v="0"/>
    <n v="2"/>
    <n v="83676"/>
    <s v="Medium"/>
    <n v="10"/>
    <n v="2024"/>
    <s v="Low"/>
    <n v="6"/>
  </r>
  <r>
    <n v="1671"/>
    <x v="0"/>
    <x v="0"/>
    <s v="Enterprise"/>
    <s v="Retail"/>
    <x v="0"/>
    <x v="2"/>
    <s v="Onsite/Hybrid"/>
    <x v="1"/>
    <s v="3-6 yrs"/>
    <n v="4"/>
    <s v="Master"/>
    <n v="0"/>
    <n v="1"/>
    <n v="0"/>
    <n v="1"/>
    <n v="0"/>
    <n v="2"/>
    <n v="91090"/>
    <s v="Medium"/>
    <n v="2"/>
    <n v="2021"/>
    <s v="High"/>
    <n v="8"/>
  </r>
  <r>
    <n v="1672"/>
    <x v="5"/>
    <x v="1"/>
    <s v="MNC"/>
    <s v="E-commerce"/>
    <x v="2"/>
    <x v="2"/>
    <s v="Onsite/Hybrid"/>
    <x v="1"/>
    <s v="3-6 yrs"/>
    <n v="6"/>
    <s v="Master"/>
    <n v="0"/>
    <n v="0"/>
    <n v="0"/>
    <n v="1"/>
    <n v="0"/>
    <n v="1"/>
    <n v="151754"/>
    <s v="High"/>
    <n v="6"/>
    <n v="2024"/>
    <s v="High"/>
    <n v="9"/>
  </r>
  <r>
    <n v="1673"/>
    <x v="3"/>
    <x v="0"/>
    <s v="Medium"/>
    <s v="Technology"/>
    <x v="0"/>
    <x v="1"/>
    <s v="Onsite/Hybrid"/>
    <x v="2"/>
    <s v="0-2 yrs"/>
    <n v="2"/>
    <s v="Bachelor"/>
    <n v="0"/>
    <n v="1"/>
    <n v="0"/>
    <n v="1"/>
    <n v="1"/>
    <n v="3"/>
    <n v="70804"/>
    <s v="Medium"/>
    <n v="4"/>
    <n v="2022"/>
    <s v="High"/>
    <n v="7"/>
  </r>
  <r>
    <n v="1674"/>
    <x v="3"/>
    <x v="0"/>
    <s v="Startup"/>
    <s v="Education"/>
    <x v="6"/>
    <x v="0"/>
    <s v="Remote"/>
    <x v="0"/>
    <s v="7+ yrs"/>
    <n v="14"/>
    <s v="Bachelor"/>
    <n v="1"/>
    <n v="1"/>
    <n v="0"/>
    <n v="0"/>
    <n v="1"/>
    <n v="3"/>
    <n v="112977"/>
    <s v="Medium"/>
    <n v="1"/>
    <n v="2022"/>
    <s v="Low"/>
    <n v="5"/>
  </r>
  <r>
    <n v="1675"/>
    <x v="0"/>
    <x v="0"/>
    <s v="MNC"/>
    <s v="E-commerce"/>
    <x v="6"/>
    <x v="0"/>
    <s v="Remote"/>
    <x v="2"/>
    <s v="0-2 yrs"/>
    <n v="0"/>
    <s v="Master"/>
    <n v="1"/>
    <n v="0"/>
    <n v="1"/>
    <n v="1"/>
    <n v="0"/>
    <n v="3"/>
    <n v="97662"/>
    <s v="Medium"/>
    <n v="2"/>
    <n v="2021"/>
    <s v="High"/>
    <n v="4"/>
  </r>
  <r>
    <n v="1676"/>
    <x v="3"/>
    <x v="0"/>
    <s v="Startup"/>
    <s v="Education"/>
    <x v="0"/>
    <x v="1"/>
    <s v="Onsite/Hybrid"/>
    <x v="1"/>
    <s v="3-6 yrs"/>
    <n v="4"/>
    <s v="PhD"/>
    <n v="1"/>
    <n v="1"/>
    <n v="0"/>
    <n v="1"/>
    <n v="1"/>
    <n v="4"/>
    <n v="104680"/>
    <s v="Medium"/>
    <n v="3"/>
    <n v="2023"/>
    <s v="High"/>
    <n v="7"/>
  </r>
  <r>
    <n v="1677"/>
    <x v="5"/>
    <x v="1"/>
    <s v="Medium"/>
    <s v="Finance"/>
    <x v="3"/>
    <x v="0"/>
    <s v="Remote"/>
    <x v="0"/>
    <s v="7+ yrs"/>
    <n v="14"/>
    <s v="Master"/>
    <n v="0"/>
    <n v="1"/>
    <n v="1"/>
    <n v="0"/>
    <n v="0"/>
    <n v="2"/>
    <n v="157344"/>
    <s v="High"/>
    <n v="2"/>
    <n v="2020"/>
    <s v="Low"/>
    <n v="6"/>
  </r>
  <r>
    <n v="1678"/>
    <x v="0"/>
    <x v="0"/>
    <s v="MNC"/>
    <s v="Technology"/>
    <x v="1"/>
    <x v="0"/>
    <s v="Remote"/>
    <x v="1"/>
    <s v="3-6 yrs"/>
    <n v="6"/>
    <s v="PhD"/>
    <n v="0"/>
    <n v="1"/>
    <n v="1"/>
    <n v="0"/>
    <n v="1"/>
    <n v="3"/>
    <n v="120820"/>
    <s v="High"/>
    <n v="3"/>
    <n v="2020"/>
    <s v="High"/>
    <n v="9"/>
  </r>
  <r>
    <n v="1679"/>
    <x v="5"/>
    <x v="1"/>
    <s v="MNC"/>
    <s v="Healthcare"/>
    <x v="2"/>
    <x v="0"/>
    <s v="Remote"/>
    <x v="0"/>
    <s v="7+ yrs"/>
    <n v="8"/>
    <s v="Master"/>
    <n v="0"/>
    <n v="0"/>
    <n v="0"/>
    <n v="1"/>
    <n v="1"/>
    <n v="2"/>
    <n v="188630"/>
    <s v="High"/>
    <n v="8"/>
    <n v="2024"/>
    <s v="Low"/>
    <n v="3"/>
  </r>
  <r>
    <n v="1680"/>
    <x v="4"/>
    <x v="0"/>
    <s v="MNC"/>
    <s v="Technology"/>
    <x v="6"/>
    <x v="1"/>
    <s v="Onsite/Hybrid"/>
    <x v="1"/>
    <s v="3-6 yrs"/>
    <n v="3"/>
    <s v="PhD"/>
    <n v="0"/>
    <n v="1"/>
    <n v="0"/>
    <n v="1"/>
    <n v="1"/>
    <n v="3"/>
    <n v="123712"/>
    <s v="High"/>
    <n v="12"/>
    <n v="2024"/>
    <s v="Low"/>
    <n v="2"/>
  </r>
  <r>
    <n v="1681"/>
    <x v="1"/>
    <x v="1"/>
    <s v="Enterprise"/>
    <s v="Healthcare"/>
    <x v="4"/>
    <x v="2"/>
    <s v="Onsite/Hybrid"/>
    <x v="1"/>
    <s v="3-6 yrs"/>
    <n v="3"/>
    <s v="Master"/>
    <n v="0"/>
    <n v="1"/>
    <n v="1"/>
    <n v="1"/>
    <n v="1"/>
    <n v="4"/>
    <n v="156687"/>
    <s v="High"/>
    <n v="3"/>
    <n v="2020"/>
    <s v="High"/>
    <n v="3"/>
  </r>
  <r>
    <n v="1682"/>
    <x v="1"/>
    <x v="1"/>
    <s v="MNC"/>
    <s v="Finance"/>
    <x v="5"/>
    <x v="1"/>
    <s v="Onsite/Hybrid"/>
    <x v="0"/>
    <s v="7+ yrs"/>
    <n v="12"/>
    <s v="Master"/>
    <n v="0"/>
    <n v="1"/>
    <n v="0"/>
    <n v="0"/>
    <n v="0"/>
    <n v="1"/>
    <n v="159062"/>
    <s v="High"/>
    <n v="8"/>
    <n v="2021"/>
    <s v="Low"/>
    <n v="4"/>
  </r>
  <r>
    <n v="1683"/>
    <x v="1"/>
    <x v="1"/>
    <s v="Startup"/>
    <s v="E-commerce"/>
    <x v="4"/>
    <x v="0"/>
    <s v="Remote"/>
    <x v="2"/>
    <s v="0-2 yrs"/>
    <n v="2"/>
    <s v="Master"/>
    <n v="1"/>
    <n v="1"/>
    <n v="0"/>
    <n v="0"/>
    <n v="0"/>
    <n v="2"/>
    <n v="93915"/>
    <s v="Medium"/>
    <n v="11"/>
    <n v="2026"/>
    <s v="High"/>
    <n v="9"/>
  </r>
  <r>
    <n v="1684"/>
    <x v="0"/>
    <x v="0"/>
    <s v="Startup"/>
    <s v="Education"/>
    <x v="5"/>
    <x v="2"/>
    <s v="Onsite/Hybrid"/>
    <x v="1"/>
    <s v="3-6 yrs"/>
    <n v="3"/>
    <s v="PhD"/>
    <n v="0"/>
    <n v="1"/>
    <n v="1"/>
    <n v="1"/>
    <n v="1"/>
    <n v="4"/>
    <n v="113399"/>
    <s v="Medium"/>
    <n v="12"/>
    <n v="2022"/>
    <s v="High"/>
    <n v="9"/>
  </r>
  <r>
    <n v="1685"/>
    <x v="1"/>
    <x v="1"/>
    <s v="Startup"/>
    <s v="Education"/>
    <x v="2"/>
    <x v="0"/>
    <s v="Remote"/>
    <x v="2"/>
    <s v="0-2 yrs"/>
    <n v="1"/>
    <s v="Master"/>
    <n v="0"/>
    <n v="0"/>
    <n v="0"/>
    <n v="1"/>
    <n v="1"/>
    <n v="2"/>
    <n v="111312"/>
    <s v="Medium"/>
    <n v="9"/>
    <n v="2022"/>
    <s v="Medium"/>
    <n v="2"/>
  </r>
  <r>
    <n v="1686"/>
    <x v="1"/>
    <x v="1"/>
    <s v="MNC"/>
    <s v="Education"/>
    <x v="4"/>
    <x v="0"/>
    <s v="Remote"/>
    <x v="2"/>
    <s v="0-2 yrs"/>
    <n v="2"/>
    <s v="Master"/>
    <n v="1"/>
    <n v="1"/>
    <n v="1"/>
    <n v="0"/>
    <n v="1"/>
    <n v="4"/>
    <n v="133086"/>
    <s v="High"/>
    <n v="6"/>
    <n v="2026"/>
    <s v="Low"/>
    <n v="4"/>
  </r>
  <r>
    <n v="1687"/>
    <x v="3"/>
    <x v="0"/>
    <s v="Medium"/>
    <s v="Retail"/>
    <x v="3"/>
    <x v="1"/>
    <s v="Onsite/Hybrid"/>
    <x v="2"/>
    <s v="0-2 yrs"/>
    <n v="2"/>
    <s v="Bachelor"/>
    <n v="1"/>
    <n v="1"/>
    <n v="1"/>
    <n v="1"/>
    <n v="0"/>
    <n v="4"/>
    <n v="76446"/>
    <s v="Medium"/>
    <n v="10"/>
    <n v="2026"/>
    <s v="High"/>
    <n v="7"/>
  </r>
  <r>
    <n v="1688"/>
    <x v="5"/>
    <x v="1"/>
    <s v="MNC"/>
    <s v="Finance"/>
    <x v="6"/>
    <x v="1"/>
    <s v="Onsite/Hybrid"/>
    <x v="2"/>
    <s v="0-2 yrs"/>
    <n v="0"/>
    <s v="Bachelor"/>
    <n v="1"/>
    <n v="1"/>
    <n v="0"/>
    <n v="1"/>
    <n v="1"/>
    <n v="4"/>
    <n v="137914"/>
    <s v="High"/>
    <n v="3"/>
    <n v="2020"/>
    <s v="Low"/>
    <n v="5"/>
  </r>
  <r>
    <n v="1689"/>
    <x v="3"/>
    <x v="0"/>
    <s v="Medium"/>
    <s v="Education"/>
    <x v="2"/>
    <x v="1"/>
    <s v="Onsite/Hybrid"/>
    <x v="1"/>
    <s v="3-6 yrs"/>
    <n v="3"/>
    <s v="Master"/>
    <n v="1"/>
    <n v="1"/>
    <n v="0"/>
    <n v="0"/>
    <n v="1"/>
    <n v="3"/>
    <n v="87258"/>
    <s v="Medium"/>
    <n v="5"/>
    <n v="2026"/>
    <s v="Medium"/>
    <n v="1"/>
  </r>
  <r>
    <n v="1690"/>
    <x v="1"/>
    <x v="1"/>
    <s v="Startup"/>
    <s v="Technology"/>
    <x v="4"/>
    <x v="2"/>
    <s v="Onsite/Hybrid"/>
    <x v="2"/>
    <s v="0-2 yrs"/>
    <n v="1"/>
    <s v="Bachelor"/>
    <n v="1"/>
    <n v="1"/>
    <n v="1"/>
    <n v="0"/>
    <n v="1"/>
    <n v="4"/>
    <n v="116606"/>
    <s v="Medium"/>
    <n v="1"/>
    <n v="2022"/>
    <s v="High"/>
    <n v="7"/>
  </r>
  <r>
    <n v="1691"/>
    <x v="3"/>
    <x v="0"/>
    <s v="Enterprise"/>
    <s v="Finance"/>
    <x v="0"/>
    <x v="0"/>
    <s v="Remote"/>
    <x v="1"/>
    <s v="3-6 yrs"/>
    <n v="4"/>
    <s v="PhD"/>
    <n v="1"/>
    <n v="1"/>
    <n v="1"/>
    <n v="0"/>
    <n v="0"/>
    <n v="3"/>
    <n v="87656"/>
    <s v="Medium"/>
    <n v="11"/>
    <n v="2024"/>
    <s v="Medium"/>
    <n v="1"/>
  </r>
  <r>
    <n v="1692"/>
    <x v="2"/>
    <x v="2"/>
    <s v="Enterprise"/>
    <s v="Healthcare"/>
    <x v="5"/>
    <x v="1"/>
    <s v="Onsite/Hybrid"/>
    <x v="1"/>
    <s v="3-6 yrs"/>
    <n v="5"/>
    <s v="PhD"/>
    <n v="1"/>
    <n v="0"/>
    <n v="1"/>
    <n v="0"/>
    <n v="1"/>
    <n v="3"/>
    <n v="104895"/>
    <s v="Medium"/>
    <n v="8"/>
    <n v="2025"/>
    <s v="Medium"/>
    <n v="5"/>
  </r>
  <r>
    <n v="1693"/>
    <x v="0"/>
    <x v="0"/>
    <s v="MNC"/>
    <s v="Finance"/>
    <x v="4"/>
    <x v="1"/>
    <s v="Onsite/Hybrid"/>
    <x v="2"/>
    <s v="0-2 yrs"/>
    <n v="0"/>
    <s v="Master"/>
    <n v="0"/>
    <n v="1"/>
    <n v="1"/>
    <n v="1"/>
    <n v="1"/>
    <n v="4"/>
    <n v="114730"/>
    <s v="Medium"/>
    <n v="7"/>
    <n v="2020"/>
    <s v="High"/>
    <n v="9"/>
  </r>
  <r>
    <n v="1694"/>
    <x v="1"/>
    <x v="1"/>
    <s v="MNC"/>
    <s v="Retail"/>
    <x v="2"/>
    <x v="0"/>
    <s v="Remote"/>
    <x v="2"/>
    <s v="0-2 yrs"/>
    <n v="1"/>
    <s v="Bachelor"/>
    <n v="0"/>
    <n v="0"/>
    <n v="1"/>
    <n v="1"/>
    <n v="1"/>
    <n v="3"/>
    <n v="145151"/>
    <s v="High"/>
    <n v="1"/>
    <n v="2025"/>
    <s v="High"/>
    <n v="2"/>
  </r>
  <r>
    <n v="1695"/>
    <x v="1"/>
    <x v="1"/>
    <s v="Enterprise"/>
    <s v="Healthcare"/>
    <x v="4"/>
    <x v="0"/>
    <s v="Remote"/>
    <x v="0"/>
    <s v="7+ yrs"/>
    <n v="14"/>
    <s v="Master"/>
    <n v="0"/>
    <n v="1"/>
    <n v="1"/>
    <n v="0"/>
    <n v="1"/>
    <n v="3"/>
    <n v="161493"/>
    <s v="High"/>
    <n v="1"/>
    <n v="2020"/>
    <s v="High"/>
    <n v="7"/>
  </r>
  <r>
    <n v="1696"/>
    <x v="5"/>
    <x v="1"/>
    <s v="Startup"/>
    <s v="Healthcare"/>
    <x v="4"/>
    <x v="0"/>
    <s v="Remote"/>
    <x v="0"/>
    <s v="7+ yrs"/>
    <n v="13"/>
    <s v="Bachelor"/>
    <n v="1"/>
    <n v="1"/>
    <n v="1"/>
    <n v="1"/>
    <n v="0"/>
    <n v="4"/>
    <n v="170923"/>
    <s v="High"/>
    <n v="6"/>
    <n v="2021"/>
    <s v="High"/>
    <n v="6"/>
  </r>
  <r>
    <n v="1697"/>
    <x v="0"/>
    <x v="0"/>
    <s v="Startup"/>
    <s v="Finance"/>
    <x v="0"/>
    <x v="1"/>
    <s v="Onsite/Hybrid"/>
    <x v="1"/>
    <s v="3-6 yrs"/>
    <n v="4"/>
    <s v="Master"/>
    <n v="1"/>
    <n v="0"/>
    <n v="0"/>
    <n v="0"/>
    <n v="0"/>
    <n v="1"/>
    <n v="75402"/>
    <s v="Medium"/>
    <n v="9"/>
    <n v="2022"/>
    <s v="Medium"/>
    <n v="3"/>
  </r>
  <r>
    <n v="1698"/>
    <x v="3"/>
    <x v="0"/>
    <s v="Startup"/>
    <s v="E-commerce"/>
    <x v="6"/>
    <x v="0"/>
    <s v="Remote"/>
    <x v="0"/>
    <s v="7+ yrs"/>
    <n v="12"/>
    <s v="PhD"/>
    <n v="1"/>
    <n v="1"/>
    <n v="1"/>
    <n v="0"/>
    <n v="1"/>
    <n v="4"/>
    <n v="121839"/>
    <s v="High"/>
    <n v="2"/>
    <n v="2024"/>
    <s v="Medium"/>
    <n v="4"/>
  </r>
  <r>
    <n v="1699"/>
    <x v="1"/>
    <x v="1"/>
    <s v="Medium"/>
    <s v="Healthcare"/>
    <x v="0"/>
    <x v="0"/>
    <s v="Remote"/>
    <x v="1"/>
    <s v="3-6 yrs"/>
    <n v="5"/>
    <s v="PhD"/>
    <n v="1"/>
    <n v="0"/>
    <n v="1"/>
    <n v="1"/>
    <n v="1"/>
    <n v="4"/>
    <n v="156227"/>
    <s v="High"/>
    <n v="10"/>
    <n v="2024"/>
    <s v="High"/>
    <n v="7"/>
  </r>
  <r>
    <n v="1700"/>
    <x v="2"/>
    <x v="2"/>
    <s v="Medium"/>
    <s v="E-commerce"/>
    <x v="4"/>
    <x v="0"/>
    <s v="Remote"/>
    <x v="2"/>
    <s v="0-2 yrs"/>
    <n v="0"/>
    <s v="PhD"/>
    <n v="0"/>
    <n v="1"/>
    <n v="1"/>
    <n v="1"/>
    <n v="1"/>
    <n v="4"/>
    <n v="93484"/>
    <s v="Medium"/>
    <n v="11"/>
    <n v="2026"/>
    <s v="High"/>
    <n v="2"/>
  </r>
  <r>
    <n v="1701"/>
    <x v="4"/>
    <x v="0"/>
    <s v="Startup"/>
    <s v="E-commerce"/>
    <x v="6"/>
    <x v="1"/>
    <s v="Onsite/Hybrid"/>
    <x v="2"/>
    <s v="0-2 yrs"/>
    <n v="1"/>
    <s v="PhD"/>
    <n v="1"/>
    <n v="0"/>
    <n v="1"/>
    <n v="1"/>
    <n v="0"/>
    <n v="3"/>
    <n v="75088"/>
    <s v="Medium"/>
    <n v="6"/>
    <n v="2021"/>
    <s v="High"/>
    <n v="5"/>
  </r>
  <r>
    <n v="1702"/>
    <x v="3"/>
    <x v="0"/>
    <s v="Startup"/>
    <s v="Healthcare"/>
    <x v="4"/>
    <x v="1"/>
    <s v="Onsite/Hybrid"/>
    <x v="1"/>
    <s v="3-6 yrs"/>
    <n v="5"/>
    <s v="Master"/>
    <n v="1"/>
    <n v="1"/>
    <n v="1"/>
    <n v="1"/>
    <n v="0"/>
    <n v="4"/>
    <n v="106503"/>
    <s v="Medium"/>
    <n v="6"/>
    <n v="2026"/>
    <s v="High"/>
    <n v="3"/>
  </r>
  <r>
    <n v="1703"/>
    <x v="3"/>
    <x v="0"/>
    <s v="Startup"/>
    <s v="Healthcare"/>
    <x v="5"/>
    <x v="0"/>
    <s v="Remote"/>
    <x v="2"/>
    <s v="0-2 yrs"/>
    <n v="1"/>
    <s v="Bachelor"/>
    <n v="0"/>
    <n v="0"/>
    <n v="0"/>
    <n v="1"/>
    <n v="1"/>
    <n v="2"/>
    <n v="79968"/>
    <s v="Medium"/>
    <n v="5"/>
    <n v="2020"/>
    <s v="High"/>
    <n v="9"/>
  </r>
  <r>
    <n v="1704"/>
    <x v="5"/>
    <x v="1"/>
    <s v="MNC"/>
    <s v="Technology"/>
    <x v="0"/>
    <x v="1"/>
    <s v="Onsite/Hybrid"/>
    <x v="0"/>
    <s v="7+ yrs"/>
    <n v="10"/>
    <s v="PhD"/>
    <n v="1"/>
    <n v="0"/>
    <n v="0"/>
    <n v="0"/>
    <n v="1"/>
    <n v="2"/>
    <n v="167122"/>
    <s v="High"/>
    <n v="5"/>
    <n v="2021"/>
    <s v="Low"/>
    <n v="1"/>
  </r>
  <r>
    <n v="1705"/>
    <x v="1"/>
    <x v="1"/>
    <s v="Enterprise"/>
    <s v="Technology"/>
    <x v="2"/>
    <x v="2"/>
    <s v="Onsite/Hybrid"/>
    <x v="2"/>
    <s v="0-2 yrs"/>
    <n v="0"/>
    <s v="Bachelor"/>
    <n v="1"/>
    <n v="0"/>
    <n v="1"/>
    <n v="1"/>
    <n v="0"/>
    <n v="3"/>
    <n v="116747"/>
    <s v="Medium"/>
    <n v="6"/>
    <n v="2021"/>
    <s v="High"/>
    <n v="6"/>
  </r>
  <r>
    <n v="1706"/>
    <x v="4"/>
    <x v="0"/>
    <s v="Enterprise"/>
    <s v="Finance"/>
    <x v="0"/>
    <x v="2"/>
    <s v="Onsite/Hybrid"/>
    <x v="1"/>
    <s v="3-6 yrs"/>
    <n v="5"/>
    <s v="Bachelor"/>
    <n v="1"/>
    <n v="1"/>
    <n v="0"/>
    <n v="0"/>
    <n v="0"/>
    <n v="2"/>
    <n v="74354"/>
    <s v="Medium"/>
    <n v="8"/>
    <n v="2026"/>
    <s v="High"/>
    <n v="8"/>
  </r>
  <r>
    <n v="1707"/>
    <x v="4"/>
    <x v="0"/>
    <s v="Startup"/>
    <s v="Finance"/>
    <x v="0"/>
    <x v="1"/>
    <s v="Onsite/Hybrid"/>
    <x v="1"/>
    <s v="3-6 yrs"/>
    <n v="5"/>
    <s v="PhD"/>
    <n v="0"/>
    <n v="0"/>
    <n v="0"/>
    <n v="0"/>
    <n v="1"/>
    <n v="1"/>
    <n v="84291"/>
    <s v="Medium"/>
    <n v="4"/>
    <n v="2022"/>
    <s v="Low"/>
    <n v="4"/>
  </r>
  <r>
    <n v="1708"/>
    <x v="2"/>
    <x v="2"/>
    <s v="Startup"/>
    <s v="Retail"/>
    <x v="6"/>
    <x v="1"/>
    <s v="Onsite/Hybrid"/>
    <x v="2"/>
    <s v="0-2 yrs"/>
    <n v="0"/>
    <s v="Master"/>
    <n v="0"/>
    <n v="0"/>
    <n v="0"/>
    <n v="0"/>
    <n v="0"/>
    <n v="0"/>
    <n v="45091"/>
    <s v="Low"/>
    <n v="6"/>
    <n v="2020"/>
    <s v="Low"/>
    <n v="5"/>
  </r>
  <r>
    <n v="1709"/>
    <x v="2"/>
    <x v="2"/>
    <s v="Enterprise"/>
    <s v="E-commerce"/>
    <x v="2"/>
    <x v="0"/>
    <s v="Remote"/>
    <x v="2"/>
    <s v="0-2 yrs"/>
    <n v="0"/>
    <s v="PhD"/>
    <n v="0"/>
    <n v="1"/>
    <n v="0"/>
    <n v="0"/>
    <n v="1"/>
    <n v="2"/>
    <n v="55693"/>
    <s v="Low"/>
    <n v="8"/>
    <n v="2025"/>
    <s v="High"/>
    <n v="7"/>
  </r>
  <r>
    <n v="1710"/>
    <x v="5"/>
    <x v="1"/>
    <s v="MNC"/>
    <s v="Technology"/>
    <x v="1"/>
    <x v="0"/>
    <s v="Remote"/>
    <x v="1"/>
    <s v="3-6 yrs"/>
    <n v="5"/>
    <s v="Master"/>
    <n v="1"/>
    <n v="0"/>
    <n v="0"/>
    <n v="0"/>
    <n v="1"/>
    <n v="2"/>
    <n v="144934"/>
    <s v="High"/>
    <n v="12"/>
    <n v="2020"/>
    <s v="Medium"/>
    <n v="6"/>
  </r>
  <r>
    <n v="1711"/>
    <x v="5"/>
    <x v="1"/>
    <s v="MNC"/>
    <s v="Technology"/>
    <x v="2"/>
    <x v="0"/>
    <s v="Remote"/>
    <x v="2"/>
    <s v="0-2 yrs"/>
    <n v="2"/>
    <s v="Master"/>
    <n v="0"/>
    <n v="0"/>
    <n v="0"/>
    <n v="0"/>
    <n v="0"/>
    <n v="0"/>
    <n v="113926"/>
    <s v="Medium"/>
    <n v="6"/>
    <n v="2024"/>
    <s v="High"/>
    <n v="9"/>
  </r>
  <r>
    <n v="1712"/>
    <x v="3"/>
    <x v="0"/>
    <s v="Enterprise"/>
    <s v="Technology"/>
    <x v="6"/>
    <x v="0"/>
    <s v="Remote"/>
    <x v="2"/>
    <s v="0-2 yrs"/>
    <n v="2"/>
    <s v="PhD"/>
    <n v="1"/>
    <n v="1"/>
    <n v="1"/>
    <n v="1"/>
    <n v="1"/>
    <n v="5"/>
    <n v="92015"/>
    <s v="Medium"/>
    <n v="6"/>
    <n v="2023"/>
    <s v="High"/>
    <n v="3"/>
  </r>
  <r>
    <n v="1713"/>
    <x v="4"/>
    <x v="0"/>
    <s v="Enterprise"/>
    <s v="Education"/>
    <x v="3"/>
    <x v="0"/>
    <s v="Remote"/>
    <x v="2"/>
    <s v="0-2 yrs"/>
    <n v="2"/>
    <s v="Bachelor"/>
    <n v="0"/>
    <n v="0"/>
    <n v="1"/>
    <n v="0"/>
    <n v="1"/>
    <n v="2"/>
    <n v="72870"/>
    <s v="Medium"/>
    <n v="8"/>
    <n v="2026"/>
    <s v="Medium"/>
    <n v="5"/>
  </r>
  <r>
    <n v="1714"/>
    <x v="4"/>
    <x v="0"/>
    <s v="Startup"/>
    <s v="Retail"/>
    <x v="6"/>
    <x v="0"/>
    <s v="Remote"/>
    <x v="2"/>
    <s v="0-2 yrs"/>
    <n v="0"/>
    <s v="Bachelor"/>
    <n v="0"/>
    <n v="0"/>
    <n v="1"/>
    <n v="0"/>
    <n v="1"/>
    <n v="2"/>
    <n v="79524"/>
    <s v="Medium"/>
    <n v="4"/>
    <n v="2025"/>
    <s v="Medium"/>
    <n v="3"/>
  </r>
  <r>
    <n v="1715"/>
    <x v="5"/>
    <x v="1"/>
    <s v="MNC"/>
    <s v="Retail"/>
    <x v="2"/>
    <x v="0"/>
    <s v="Remote"/>
    <x v="2"/>
    <s v="0-2 yrs"/>
    <n v="2"/>
    <s v="Master"/>
    <n v="0"/>
    <n v="1"/>
    <n v="0"/>
    <n v="1"/>
    <n v="1"/>
    <n v="3"/>
    <n v="132072"/>
    <s v="High"/>
    <n v="3"/>
    <n v="2023"/>
    <s v="High"/>
    <n v="8"/>
  </r>
  <r>
    <n v="1716"/>
    <x v="2"/>
    <x v="2"/>
    <s v="Startup"/>
    <s v="Retail"/>
    <x v="6"/>
    <x v="2"/>
    <s v="Onsite/Hybrid"/>
    <x v="1"/>
    <s v="3-6 yrs"/>
    <n v="4"/>
    <s v="PhD"/>
    <n v="1"/>
    <n v="1"/>
    <n v="1"/>
    <n v="0"/>
    <n v="1"/>
    <n v="4"/>
    <n v="101505"/>
    <s v="Medium"/>
    <n v="1"/>
    <n v="2021"/>
    <s v="Medium"/>
    <n v="2"/>
  </r>
  <r>
    <n v="1717"/>
    <x v="4"/>
    <x v="0"/>
    <s v="Medium"/>
    <s v="E-commerce"/>
    <x v="4"/>
    <x v="1"/>
    <s v="Onsite/Hybrid"/>
    <x v="1"/>
    <s v="3-6 yrs"/>
    <n v="3"/>
    <s v="Master"/>
    <n v="1"/>
    <n v="1"/>
    <n v="0"/>
    <n v="1"/>
    <n v="1"/>
    <n v="4"/>
    <n v="96604"/>
    <s v="Medium"/>
    <n v="1"/>
    <n v="2020"/>
    <s v="Medium"/>
    <n v="5"/>
  </r>
  <r>
    <n v="1718"/>
    <x v="5"/>
    <x v="1"/>
    <s v="Medium"/>
    <s v="Technology"/>
    <x v="4"/>
    <x v="1"/>
    <s v="Onsite/Hybrid"/>
    <x v="2"/>
    <s v="0-2 yrs"/>
    <n v="1"/>
    <s v="Bachelor"/>
    <n v="0"/>
    <n v="1"/>
    <n v="1"/>
    <n v="1"/>
    <n v="1"/>
    <n v="4"/>
    <n v="134010"/>
    <s v="High"/>
    <n v="6"/>
    <n v="2023"/>
    <s v="High"/>
    <n v="7"/>
  </r>
  <r>
    <n v="1719"/>
    <x v="3"/>
    <x v="0"/>
    <s v="Enterprise"/>
    <s v="Healthcare"/>
    <x v="2"/>
    <x v="0"/>
    <s v="Remote"/>
    <x v="0"/>
    <s v="7+ yrs"/>
    <n v="7"/>
    <s v="PhD"/>
    <n v="1"/>
    <n v="0"/>
    <n v="1"/>
    <n v="1"/>
    <n v="1"/>
    <n v="4"/>
    <n v="135335"/>
    <s v="High"/>
    <n v="7"/>
    <n v="2020"/>
    <s v="High"/>
    <n v="6"/>
  </r>
  <r>
    <n v="1720"/>
    <x v="4"/>
    <x v="0"/>
    <s v="Startup"/>
    <s v="E-commerce"/>
    <x v="2"/>
    <x v="1"/>
    <s v="Onsite/Hybrid"/>
    <x v="2"/>
    <s v="0-2 yrs"/>
    <n v="2"/>
    <s v="Master"/>
    <n v="1"/>
    <n v="1"/>
    <n v="1"/>
    <n v="0"/>
    <n v="0"/>
    <n v="3"/>
    <n v="67115"/>
    <s v="Low"/>
    <n v="4"/>
    <n v="2020"/>
    <s v="High"/>
    <n v="8"/>
  </r>
  <r>
    <n v="1721"/>
    <x v="3"/>
    <x v="0"/>
    <s v="MNC"/>
    <s v="Finance"/>
    <x v="5"/>
    <x v="1"/>
    <s v="Onsite/Hybrid"/>
    <x v="1"/>
    <s v="3-6 yrs"/>
    <n v="5"/>
    <s v="PhD"/>
    <n v="0"/>
    <n v="1"/>
    <n v="1"/>
    <n v="1"/>
    <n v="1"/>
    <n v="4"/>
    <n v="131261"/>
    <s v="High"/>
    <n v="6"/>
    <n v="2023"/>
    <s v="High"/>
    <n v="9"/>
  </r>
  <r>
    <n v="1722"/>
    <x v="1"/>
    <x v="1"/>
    <s v="Enterprise"/>
    <s v="Healthcare"/>
    <x v="3"/>
    <x v="2"/>
    <s v="Onsite/Hybrid"/>
    <x v="2"/>
    <s v="0-2 yrs"/>
    <n v="0"/>
    <s v="PhD"/>
    <n v="1"/>
    <n v="1"/>
    <n v="1"/>
    <n v="0"/>
    <n v="0"/>
    <n v="3"/>
    <n v="105666"/>
    <s v="Medium"/>
    <n v="10"/>
    <n v="2024"/>
    <s v="Low"/>
    <n v="5"/>
  </r>
  <r>
    <n v="1723"/>
    <x v="5"/>
    <x v="1"/>
    <s v="Startup"/>
    <s v="Finance"/>
    <x v="6"/>
    <x v="0"/>
    <s v="Remote"/>
    <x v="1"/>
    <s v="3-6 yrs"/>
    <n v="5"/>
    <s v="Master"/>
    <n v="1"/>
    <n v="0"/>
    <n v="0"/>
    <n v="1"/>
    <n v="1"/>
    <n v="3"/>
    <n v="142699"/>
    <s v="High"/>
    <n v="5"/>
    <n v="2022"/>
    <s v="High"/>
    <n v="9"/>
  </r>
  <r>
    <n v="1724"/>
    <x v="2"/>
    <x v="2"/>
    <s v="MNC"/>
    <s v="Education"/>
    <x v="1"/>
    <x v="2"/>
    <s v="Onsite/Hybrid"/>
    <x v="0"/>
    <s v="7+ yrs"/>
    <n v="8"/>
    <s v="Bachelor"/>
    <n v="1"/>
    <n v="1"/>
    <n v="1"/>
    <n v="1"/>
    <n v="1"/>
    <n v="5"/>
    <n v="158336"/>
    <s v="High"/>
    <n v="12"/>
    <n v="2022"/>
    <s v="High"/>
    <n v="7"/>
  </r>
  <r>
    <n v="1725"/>
    <x v="5"/>
    <x v="1"/>
    <s v="MNC"/>
    <s v="Healthcare"/>
    <x v="4"/>
    <x v="2"/>
    <s v="Onsite/Hybrid"/>
    <x v="1"/>
    <s v="3-6 yrs"/>
    <n v="6"/>
    <s v="PhD"/>
    <n v="0"/>
    <n v="1"/>
    <n v="1"/>
    <n v="1"/>
    <n v="0"/>
    <n v="3"/>
    <n v="162811"/>
    <s v="High"/>
    <n v="8"/>
    <n v="2022"/>
    <s v="High"/>
    <n v="3"/>
  </r>
  <r>
    <n v="1726"/>
    <x v="4"/>
    <x v="0"/>
    <s v="Medium"/>
    <s v="E-commerce"/>
    <x v="3"/>
    <x v="0"/>
    <s v="Remote"/>
    <x v="1"/>
    <s v="3-6 yrs"/>
    <n v="5"/>
    <s v="Bachelor"/>
    <n v="1"/>
    <n v="0"/>
    <n v="0"/>
    <n v="1"/>
    <n v="0"/>
    <n v="2"/>
    <n v="91741"/>
    <s v="Medium"/>
    <n v="7"/>
    <n v="2024"/>
    <s v="Low"/>
    <n v="5"/>
  </r>
  <r>
    <n v="1727"/>
    <x v="2"/>
    <x v="2"/>
    <s v="MNC"/>
    <s v="E-commerce"/>
    <x v="1"/>
    <x v="0"/>
    <s v="Remote"/>
    <x v="1"/>
    <s v="3-6 yrs"/>
    <n v="5"/>
    <s v="PhD"/>
    <n v="1"/>
    <n v="0"/>
    <n v="1"/>
    <n v="1"/>
    <n v="0"/>
    <n v="3"/>
    <n v="128738"/>
    <s v="High"/>
    <n v="1"/>
    <n v="2020"/>
    <s v="High"/>
    <n v="9"/>
  </r>
  <r>
    <n v="1728"/>
    <x v="3"/>
    <x v="0"/>
    <s v="Enterprise"/>
    <s v="Retail"/>
    <x v="4"/>
    <x v="2"/>
    <s v="Onsite/Hybrid"/>
    <x v="2"/>
    <s v="0-2 yrs"/>
    <n v="0"/>
    <s v="PhD"/>
    <n v="0"/>
    <n v="0"/>
    <n v="0"/>
    <n v="0"/>
    <n v="0"/>
    <n v="0"/>
    <n v="50481"/>
    <s v="Low"/>
    <n v="10"/>
    <n v="2021"/>
    <s v="High"/>
    <n v="8"/>
  </r>
  <r>
    <n v="1729"/>
    <x v="0"/>
    <x v="0"/>
    <s v="Medium"/>
    <s v="Retail"/>
    <x v="4"/>
    <x v="0"/>
    <s v="Remote"/>
    <x v="0"/>
    <s v="7+ yrs"/>
    <n v="9"/>
    <s v="Master"/>
    <n v="0"/>
    <n v="1"/>
    <n v="0"/>
    <n v="0"/>
    <n v="1"/>
    <n v="2"/>
    <n v="107570"/>
    <s v="Medium"/>
    <n v="6"/>
    <n v="2023"/>
    <s v="Low"/>
    <n v="5"/>
  </r>
  <r>
    <n v="1730"/>
    <x v="0"/>
    <x v="0"/>
    <s v="Enterprise"/>
    <s v="Education"/>
    <x v="4"/>
    <x v="2"/>
    <s v="Onsite/Hybrid"/>
    <x v="2"/>
    <s v="0-2 yrs"/>
    <n v="2"/>
    <s v="Bachelor"/>
    <n v="0"/>
    <n v="1"/>
    <n v="1"/>
    <n v="1"/>
    <n v="0"/>
    <n v="3"/>
    <n v="82139"/>
    <s v="Medium"/>
    <n v="2"/>
    <n v="2023"/>
    <s v="High"/>
    <n v="1"/>
  </r>
  <r>
    <n v="1731"/>
    <x v="5"/>
    <x v="1"/>
    <s v="Startup"/>
    <s v="Finance"/>
    <x v="4"/>
    <x v="0"/>
    <s v="Remote"/>
    <x v="0"/>
    <s v="7+ yrs"/>
    <n v="13"/>
    <s v="Bachelor"/>
    <n v="0"/>
    <n v="0"/>
    <n v="1"/>
    <n v="0"/>
    <n v="0"/>
    <n v="1"/>
    <n v="154067"/>
    <s v="High"/>
    <n v="12"/>
    <n v="2020"/>
    <s v="High"/>
    <n v="7"/>
  </r>
  <r>
    <n v="1732"/>
    <x v="3"/>
    <x v="0"/>
    <s v="MNC"/>
    <s v="Technology"/>
    <x v="2"/>
    <x v="1"/>
    <s v="Onsite/Hybrid"/>
    <x v="0"/>
    <s v="7+ yrs"/>
    <n v="10"/>
    <s v="Bachelor"/>
    <n v="1"/>
    <n v="1"/>
    <n v="0"/>
    <n v="1"/>
    <n v="0"/>
    <n v="3"/>
    <n v="132662"/>
    <s v="High"/>
    <n v="3"/>
    <n v="2024"/>
    <s v="Medium"/>
    <n v="3"/>
  </r>
  <r>
    <n v="1733"/>
    <x v="3"/>
    <x v="0"/>
    <s v="Startup"/>
    <s v="Retail"/>
    <x v="4"/>
    <x v="1"/>
    <s v="Onsite/Hybrid"/>
    <x v="1"/>
    <s v="3-6 yrs"/>
    <n v="4"/>
    <s v="PhD"/>
    <n v="0"/>
    <n v="0"/>
    <n v="1"/>
    <n v="0"/>
    <n v="0"/>
    <n v="1"/>
    <n v="89760"/>
    <s v="Medium"/>
    <n v="11"/>
    <n v="2022"/>
    <s v="Low"/>
    <n v="6"/>
  </r>
  <r>
    <n v="1734"/>
    <x v="2"/>
    <x v="2"/>
    <s v="MNC"/>
    <s v="Finance"/>
    <x v="3"/>
    <x v="2"/>
    <s v="Onsite/Hybrid"/>
    <x v="0"/>
    <s v="7+ yrs"/>
    <n v="7"/>
    <s v="Bachelor"/>
    <n v="0"/>
    <n v="0"/>
    <n v="1"/>
    <n v="1"/>
    <n v="1"/>
    <n v="3"/>
    <n v="159444"/>
    <s v="High"/>
    <n v="8"/>
    <n v="2024"/>
    <s v="High"/>
    <n v="5"/>
  </r>
  <r>
    <n v="1735"/>
    <x v="1"/>
    <x v="1"/>
    <s v="MNC"/>
    <s v="E-commerce"/>
    <x v="5"/>
    <x v="0"/>
    <s v="Remote"/>
    <x v="0"/>
    <s v="7+ yrs"/>
    <n v="12"/>
    <s v="Bachelor"/>
    <n v="0"/>
    <n v="0"/>
    <n v="1"/>
    <n v="1"/>
    <n v="0"/>
    <n v="2"/>
    <n v="185296"/>
    <s v="High"/>
    <n v="10"/>
    <n v="2026"/>
    <s v="High"/>
    <n v="5"/>
  </r>
  <r>
    <n v="1736"/>
    <x v="4"/>
    <x v="0"/>
    <s v="MNC"/>
    <s v="Education"/>
    <x v="3"/>
    <x v="1"/>
    <s v="Onsite/Hybrid"/>
    <x v="1"/>
    <s v="3-6 yrs"/>
    <n v="3"/>
    <s v="PhD"/>
    <n v="0"/>
    <n v="1"/>
    <n v="1"/>
    <n v="1"/>
    <n v="0"/>
    <n v="3"/>
    <n v="126393"/>
    <s v="High"/>
    <n v="7"/>
    <n v="2020"/>
    <s v="High"/>
    <n v="5"/>
  </r>
  <r>
    <n v="1737"/>
    <x v="5"/>
    <x v="1"/>
    <s v="Medium"/>
    <s v="Retail"/>
    <x v="2"/>
    <x v="0"/>
    <s v="Remote"/>
    <x v="0"/>
    <s v="7+ yrs"/>
    <n v="8"/>
    <s v="Master"/>
    <n v="0"/>
    <n v="1"/>
    <n v="0"/>
    <n v="0"/>
    <n v="0"/>
    <n v="1"/>
    <n v="141674"/>
    <s v="High"/>
    <n v="12"/>
    <n v="2026"/>
    <s v="High"/>
    <n v="7"/>
  </r>
  <r>
    <n v="1738"/>
    <x v="2"/>
    <x v="2"/>
    <s v="Medium"/>
    <s v="Education"/>
    <x v="1"/>
    <x v="2"/>
    <s v="Onsite/Hybrid"/>
    <x v="0"/>
    <s v="7+ yrs"/>
    <n v="8"/>
    <s v="Master"/>
    <n v="1"/>
    <n v="1"/>
    <n v="1"/>
    <n v="0"/>
    <n v="1"/>
    <n v="4"/>
    <n v="125691"/>
    <s v="High"/>
    <n v="4"/>
    <n v="2025"/>
    <s v="High"/>
    <n v="9"/>
  </r>
  <r>
    <n v="1739"/>
    <x v="4"/>
    <x v="0"/>
    <s v="Enterprise"/>
    <s v="Technology"/>
    <x v="0"/>
    <x v="1"/>
    <s v="Onsite/Hybrid"/>
    <x v="1"/>
    <s v="3-6 yrs"/>
    <n v="4"/>
    <s v="Bachelor"/>
    <n v="1"/>
    <n v="1"/>
    <n v="1"/>
    <n v="0"/>
    <n v="1"/>
    <n v="4"/>
    <n v="101333"/>
    <s v="Medium"/>
    <n v="10"/>
    <n v="2022"/>
    <s v="Low"/>
    <n v="5"/>
  </r>
  <r>
    <n v="1740"/>
    <x v="4"/>
    <x v="0"/>
    <s v="MNC"/>
    <s v="Technology"/>
    <x v="2"/>
    <x v="1"/>
    <s v="Onsite/Hybrid"/>
    <x v="0"/>
    <s v="7+ yrs"/>
    <n v="7"/>
    <s v="Bachelor"/>
    <n v="1"/>
    <n v="1"/>
    <n v="1"/>
    <n v="1"/>
    <n v="0"/>
    <n v="4"/>
    <n v="154854"/>
    <s v="High"/>
    <n v="4"/>
    <n v="2024"/>
    <s v="High"/>
    <n v="8"/>
  </r>
  <r>
    <n v="1741"/>
    <x v="4"/>
    <x v="0"/>
    <s v="Enterprise"/>
    <s v="E-commerce"/>
    <x v="0"/>
    <x v="2"/>
    <s v="Onsite/Hybrid"/>
    <x v="1"/>
    <s v="3-6 yrs"/>
    <n v="6"/>
    <s v="Bachelor"/>
    <n v="1"/>
    <n v="0"/>
    <n v="1"/>
    <n v="0"/>
    <n v="1"/>
    <n v="3"/>
    <n v="101909"/>
    <s v="Medium"/>
    <n v="8"/>
    <n v="2023"/>
    <s v="High"/>
    <n v="8"/>
  </r>
  <r>
    <n v="1742"/>
    <x v="2"/>
    <x v="2"/>
    <s v="MNC"/>
    <s v="Education"/>
    <x v="0"/>
    <x v="2"/>
    <s v="Onsite/Hybrid"/>
    <x v="0"/>
    <s v="7+ yrs"/>
    <n v="8"/>
    <s v="Bachelor"/>
    <n v="0"/>
    <n v="1"/>
    <n v="0"/>
    <n v="1"/>
    <n v="1"/>
    <n v="3"/>
    <n v="141063"/>
    <s v="High"/>
    <n v="2"/>
    <n v="2023"/>
    <s v="Low"/>
    <n v="3"/>
  </r>
  <r>
    <n v="1743"/>
    <x v="3"/>
    <x v="0"/>
    <s v="Enterprise"/>
    <s v="E-commerce"/>
    <x v="6"/>
    <x v="2"/>
    <s v="Onsite/Hybrid"/>
    <x v="2"/>
    <s v="0-2 yrs"/>
    <n v="1"/>
    <s v="Bachelor"/>
    <n v="1"/>
    <n v="0"/>
    <n v="1"/>
    <n v="0"/>
    <n v="0"/>
    <n v="2"/>
    <n v="63717"/>
    <s v="Low"/>
    <n v="12"/>
    <n v="2023"/>
    <s v="High"/>
    <n v="9"/>
  </r>
  <r>
    <n v="1744"/>
    <x v="0"/>
    <x v="0"/>
    <s v="MNC"/>
    <s v="Retail"/>
    <x v="4"/>
    <x v="2"/>
    <s v="Onsite/Hybrid"/>
    <x v="2"/>
    <s v="0-2 yrs"/>
    <n v="0"/>
    <s v="Bachelor"/>
    <n v="1"/>
    <n v="0"/>
    <n v="1"/>
    <n v="1"/>
    <n v="1"/>
    <n v="4"/>
    <n v="105478"/>
    <s v="Medium"/>
    <n v="9"/>
    <n v="2020"/>
    <s v="High"/>
    <n v="4"/>
  </r>
  <r>
    <n v="1745"/>
    <x v="2"/>
    <x v="2"/>
    <s v="Startup"/>
    <s v="E-commerce"/>
    <x v="4"/>
    <x v="2"/>
    <s v="Onsite/Hybrid"/>
    <x v="2"/>
    <s v="0-2 yrs"/>
    <n v="2"/>
    <s v="Bachelor"/>
    <n v="1"/>
    <n v="0"/>
    <n v="1"/>
    <n v="0"/>
    <n v="1"/>
    <n v="3"/>
    <n v="71811"/>
    <s v="Medium"/>
    <n v="5"/>
    <n v="2021"/>
    <s v="Medium"/>
    <n v="2"/>
  </r>
  <r>
    <n v="1746"/>
    <x v="5"/>
    <x v="1"/>
    <s v="MNC"/>
    <s v="Finance"/>
    <x v="3"/>
    <x v="2"/>
    <s v="Onsite/Hybrid"/>
    <x v="1"/>
    <s v="3-6 yrs"/>
    <n v="3"/>
    <s v="Bachelor"/>
    <n v="0"/>
    <n v="0"/>
    <n v="1"/>
    <n v="0"/>
    <n v="1"/>
    <n v="2"/>
    <n v="157309"/>
    <s v="High"/>
    <n v="7"/>
    <n v="2025"/>
    <s v="Medium"/>
    <n v="2"/>
  </r>
  <r>
    <n v="1747"/>
    <x v="0"/>
    <x v="0"/>
    <s v="Medium"/>
    <s v="Finance"/>
    <x v="1"/>
    <x v="1"/>
    <s v="Onsite/Hybrid"/>
    <x v="2"/>
    <s v="0-2 yrs"/>
    <n v="2"/>
    <s v="Bachelor"/>
    <n v="1"/>
    <n v="0"/>
    <n v="1"/>
    <n v="0"/>
    <n v="1"/>
    <n v="3"/>
    <n v="72769"/>
    <s v="Medium"/>
    <n v="4"/>
    <n v="2024"/>
    <s v="Medium"/>
    <n v="4"/>
  </r>
  <r>
    <n v="1748"/>
    <x v="1"/>
    <x v="1"/>
    <s v="Medium"/>
    <s v="Finance"/>
    <x v="5"/>
    <x v="2"/>
    <s v="Onsite/Hybrid"/>
    <x v="0"/>
    <s v="7+ yrs"/>
    <n v="11"/>
    <s v="Master"/>
    <n v="0"/>
    <n v="0"/>
    <n v="1"/>
    <n v="0"/>
    <n v="0"/>
    <n v="1"/>
    <n v="152431"/>
    <s v="High"/>
    <n v="12"/>
    <n v="2025"/>
    <s v="Low"/>
    <n v="2"/>
  </r>
  <r>
    <n v="1749"/>
    <x v="4"/>
    <x v="0"/>
    <s v="Enterprise"/>
    <s v="Healthcare"/>
    <x v="1"/>
    <x v="1"/>
    <s v="Onsite/Hybrid"/>
    <x v="2"/>
    <s v="0-2 yrs"/>
    <n v="1"/>
    <s v="Bachelor"/>
    <n v="0"/>
    <n v="0"/>
    <n v="0"/>
    <n v="0"/>
    <n v="1"/>
    <n v="1"/>
    <n v="58087"/>
    <s v="Low"/>
    <n v="12"/>
    <n v="2021"/>
    <s v="High"/>
    <n v="8"/>
  </r>
  <r>
    <n v="1750"/>
    <x v="4"/>
    <x v="0"/>
    <s v="Enterprise"/>
    <s v="Education"/>
    <x v="0"/>
    <x v="0"/>
    <s v="Remote"/>
    <x v="0"/>
    <s v="7+ yrs"/>
    <n v="10"/>
    <s v="Master"/>
    <n v="1"/>
    <n v="0"/>
    <n v="0"/>
    <n v="1"/>
    <n v="0"/>
    <n v="2"/>
    <n v="113993"/>
    <s v="Medium"/>
    <n v="12"/>
    <n v="2025"/>
    <s v="Low"/>
    <n v="1"/>
  </r>
  <r>
    <n v="1751"/>
    <x v="4"/>
    <x v="0"/>
    <s v="Startup"/>
    <s v="E-commerce"/>
    <x v="0"/>
    <x v="1"/>
    <s v="Onsite/Hybrid"/>
    <x v="0"/>
    <s v="7+ yrs"/>
    <n v="9"/>
    <s v="Bachelor"/>
    <n v="1"/>
    <n v="1"/>
    <n v="0"/>
    <n v="0"/>
    <n v="1"/>
    <n v="3"/>
    <n v="113482"/>
    <s v="Medium"/>
    <n v="8"/>
    <n v="2023"/>
    <s v="Medium"/>
    <n v="4"/>
  </r>
  <r>
    <n v="1752"/>
    <x v="3"/>
    <x v="0"/>
    <s v="Startup"/>
    <s v="Technology"/>
    <x v="1"/>
    <x v="1"/>
    <s v="Onsite/Hybrid"/>
    <x v="1"/>
    <s v="3-6 yrs"/>
    <n v="4"/>
    <s v="Master"/>
    <n v="1"/>
    <n v="0"/>
    <n v="1"/>
    <n v="0"/>
    <n v="1"/>
    <n v="3"/>
    <n v="96845"/>
    <s v="Medium"/>
    <n v="11"/>
    <n v="2026"/>
    <s v="Medium"/>
    <n v="6"/>
  </r>
  <r>
    <n v="1753"/>
    <x v="3"/>
    <x v="0"/>
    <s v="Enterprise"/>
    <s v="Retail"/>
    <x v="0"/>
    <x v="0"/>
    <s v="Remote"/>
    <x v="2"/>
    <s v="0-2 yrs"/>
    <n v="1"/>
    <s v="PhD"/>
    <n v="1"/>
    <n v="1"/>
    <n v="0"/>
    <n v="0"/>
    <n v="0"/>
    <n v="2"/>
    <n v="46376"/>
    <s v="Low"/>
    <n v="8"/>
    <n v="2022"/>
    <s v="Medium"/>
    <n v="1"/>
  </r>
  <r>
    <n v="1754"/>
    <x v="4"/>
    <x v="0"/>
    <s v="Startup"/>
    <s v="Finance"/>
    <x v="5"/>
    <x v="0"/>
    <s v="Remote"/>
    <x v="0"/>
    <s v="7+ yrs"/>
    <n v="13"/>
    <s v="Master"/>
    <n v="1"/>
    <n v="1"/>
    <n v="1"/>
    <n v="1"/>
    <n v="0"/>
    <n v="4"/>
    <n v="125106"/>
    <s v="High"/>
    <n v="9"/>
    <n v="2020"/>
    <s v="High"/>
    <n v="6"/>
  </r>
  <r>
    <n v="1755"/>
    <x v="0"/>
    <x v="0"/>
    <s v="Startup"/>
    <s v="Finance"/>
    <x v="0"/>
    <x v="2"/>
    <s v="Onsite/Hybrid"/>
    <x v="2"/>
    <s v="0-2 yrs"/>
    <n v="1"/>
    <s v="Bachelor"/>
    <n v="0"/>
    <n v="0"/>
    <n v="1"/>
    <n v="1"/>
    <n v="1"/>
    <n v="3"/>
    <n v="85327"/>
    <s v="Medium"/>
    <n v="9"/>
    <n v="2022"/>
    <s v="High"/>
    <n v="2"/>
  </r>
  <r>
    <n v="1756"/>
    <x v="2"/>
    <x v="2"/>
    <s v="Enterprise"/>
    <s v="Finance"/>
    <x v="1"/>
    <x v="1"/>
    <s v="Onsite/Hybrid"/>
    <x v="0"/>
    <s v="7+ yrs"/>
    <n v="12"/>
    <s v="Bachelor"/>
    <n v="0"/>
    <n v="0"/>
    <n v="0"/>
    <n v="1"/>
    <n v="1"/>
    <n v="2"/>
    <n v="129748"/>
    <s v="High"/>
    <n v="8"/>
    <n v="2022"/>
    <s v="High"/>
    <n v="9"/>
  </r>
  <r>
    <n v="1757"/>
    <x v="0"/>
    <x v="0"/>
    <s v="Startup"/>
    <s v="Healthcare"/>
    <x v="0"/>
    <x v="2"/>
    <s v="Onsite/Hybrid"/>
    <x v="2"/>
    <s v="0-2 yrs"/>
    <n v="2"/>
    <s v="PhD"/>
    <n v="0"/>
    <n v="0"/>
    <n v="1"/>
    <n v="1"/>
    <n v="1"/>
    <n v="3"/>
    <n v="88229"/>
    <s v="Medium"/>
    <n v="12"/>
    <n v="2026"/>
    <s v="High"/>
    <n v="4"/>
  </r>
  <r>
    <n v="1758"/>
    <x v="3"/>
    <x v="0"/>
    <s v="MNC"/>
    <s v="Retail"/>
    <x v="0"/>
    <x v="0"/>
    <s v="Remote"/>
    <x v="2"/>
    <s v="0-2 yrs"/>
    <n v="2"/>
    <s v="Master"/>
    <n v="0"/>
    <n v="1"/>
    <n v="0"/>
    <n v="0"/>
    <n v="0"/>
    <n v="1"/>
    <n v="73588"/>
    <s v="Medium"/>
    <n v="6"/>
    <n v="2021"/>
    <s v="High"/>
    <n v="7"/>
  </r>
  <r>
    <n v="1759"/>
    <x v="3"/>
    <x v="0"/>
    <s v="Medium"/>
    <s v="Healthcare"/>
    <x v="3"/>
    <x v="2"/>
    <s v="Onsite/Hybrid"/>
    <x v="0"/>
    <s v="7+ yrs"/>
    <n v="15"/>
    <s v="PhD"/>
    <n v="0"/>
    <n v="0"/>
    <n v="1"/>
    <n v="1"/>
    <n v="0"/>
    <n v="2"/>
    <n v="132050"/>
    <s v="High"/>
    <n v="11"/>
    <n v="2021"/>
    <s v="High"/>
    <n v="1"/>
  </r>
  <r>
    <n v="1760"/>
    <x v="1"/>
    <x v="1"/>
    <s v="Medium"/>
    <s v="E-commerce"/>
    <x v="6"/>
    <x v="0"/>
    <s v="Remote"/>
    <x v="0"/>
    <s v="7+ yrs"/>
    <n v="9"/>
    <s v="Bachelor"/>
    <n v="0"/>
    <n v="0"/>
    <n v="0"/>
    <n v="1"/>
    <n v="0"/>
    <n v="1"/>
    <n v="153365"/>
    <s v="High"/>
    <n v="11"/>
    <n v="2023"/>
    <s v="Medium"/>
    <n v="5"/>
  </r>
  <r>
    <n v="1761"/>
    <x v="1"/>
    <x v="1"/>
    <s v="Enterprise"/>
    <s v="Healthcare"/>
    <x v="6"/>
    <x v="0"/>
    <s v="Remote"/>
    <x v="0"/>
    <s v="7+ yrs"/>
    <n v="14"/>
    <s v="Bachelor"/>
    <n v="0"/>
    <n v="1"/>
    <n v="1"/>
    <n v="0"/>
    <n v="0"/>
    <n v="2"/>
    <n v="158520"/>
    <s v="High"/>
    <n v="3"/>
    <n v="2022"/>
    <s v="Low"/>
    <n v="3"/>
  </r>
  <r>
    <n v="1762"/>
    <x v="0"/>
    <x v="0"/>
    <s v="Medium"/>
    <s v="Healthcare"/>
    <x v="5"/>
    <x v="1"/>
    <s v="Onsite/Hybrid"/>
    <x v="1"/>
    <s v="3-6 yrs"/>
    <n v="5"/>
    <s v="Bachelor"/>
    <n v="0"/>
    <n v="1"/>
    <n v="0"/>
    <n v="1"/>
    <n v="1"/>
    <n v="3"/>
    <n v="100708"/>
    <s v="Medium"/>
    <n v="3"/>
    <n v="2026"/>
    <s v="Low"/>
    <n v="1"/>
  </r>
  <r>
    <n v="1763"/>
    <x v="2"/>
    <x v="2"/>
    <s v="Medium"/>
    <s v="Retail"/>
    <x v="2"/>
    <x v="1"/>
    <s v="Onsite/Hybrid"/>
    <x v="2"/>
    <s v="0-2 yrs"/>
    <n v="2"/>
    <s v="Bachelor"/>
    <n v="0"/>
    <n v="1"/>
    <n v="1"/>
    <n v="0"/>
    <n v="1"/>
    <n v="3"/>
    <n v="71015"/>
    <s v="Medium"/>
    <n v="10"/>
    <n v="2026"/>
    <s v="Low"/>
    <n v="5"/>
  </r>
  <r>
    <n v="1764"/>
    <x v="3"/>
    <x v="0"/>
    <s v="MNC"/>
    <s v="Retail"/>
    <x v="3"/>
    <x v="0"/>
    <s v="Remote"/>
    <x v="1"/>
    <s v="3-6 yrs"/>
    <n v="3"/>
    <s v="Master"/>
    <n v="0"/>
    <n v="0"/>
    <n v="1"/>
    <n v="1"/>
    <n v="0"/>
    <n v="2"/>
    <n v="128257"/>
    <s v="High"/>
    <n v="10"/>
    <n v="2021"/>
    <s v="High"/>
    <n v="9"/>
  </r>
  <r>
    <n v="1765"/>
    <x v="1"/>
    <x v="1"/>
    <s v="Startup"/>
    <s v="Education"/>
    <x v="2"/>
    <x v="2"/>
    <s v="Onsite/Hybrid"/>
    <x v="1"/>
    <s v="3-6 yrs"/>
    <n v="4"/>
    <s v="PhD"/>
    <n v="0"/>
    <n v="0"/>
    <n v="0"/>
    <n v="1"/>
    <n v="1"/>
    <n v="2"/>
    <n v="140344"/>
    <s v="High"/>
    <n v="4"/>
    <n v="2025"/>
    <s v="High"/>
    <n v="8"/>
  </r>
  <r>
    <n v="1766"/>
    <x v="3"/>
    <x v="0"/>
    <s v="Startup"/>
    <s v="Technology"/>
    <x v="3"/>
    <x v="1"/>
    <s v="Onsite/Hybrid"/>
    <x v="2"/>
    <s v="0-2 yrs"/>
    <n v="1"/>
    <s v="Master"/>
    <n v="0"/>
    <n v="1"/>
    <n v="1"/>
    <n v="0"/>
    <n v="0"/>
    <n v="2"/>
    <n v="63726"/>
    <s v="Low"/>
    <n v="6"/>
    <n v="2023"/>
    <s v="Low"/>
    <n v="1"/>
  </r>
  <r>
    <n v="1767"/>
    <x v="1"/>
    <x v="1"/>
    <s v="MNC"/>
    <s v="Technology"/>
    <x v="4"/>
    <x v="0"/>
    <s v="Remote"/>
    <x v="2"/>
    <s v="0-2 yrs"/>
    <n v="1"/>
    <s v="PhD"/>
    <n v="1"/>
    <n v="1"/>
    <n v="0"/>
    <n v="0"/>
    <n v="0"/>
    <n v="2"/>
    <n v="105129"/>
    <s v="Medium"/>
    <n v="3"/>
    <n v="2021"/>
    <s v="High"/>
    <n v="7"/>
  </r>
  <r>
    <n v="1768"/>
    <x v="4"/>
    <x v="0"/>
    <s v="Startup"/>
    <s v="E-commerce"/>
    <x v="5"/>
    <x v="0"/>
    <s v="Remote"/>
    <x v="0"/>
    <s v="7+ yrs"/>
    <n v="10"/>
    <s v="Bachelor"/>
    <n v="1"/>
    <n v="0"/>
    <n v="0"/>
    <n v="1"/>
    <n v="0"/>
    <n v="2"/>
    <n v="114501"/>
    <s v="Medium"/>
    <n v="3"/>
    <n v="2020"/>
    <s v="High"/>
    <n v="9"/>
  </r>
  <r>
    <n v="1769"/>
    <x v="0"/>
    <x v="0"/>
    <s v="MNC"/>
    <s v="Healthcare"/>
    <x v="3"/>
    <x v="0"/>
    <s v="Remote"/>
    <x v="0"/>
    <s v="7+ yrs"/>
    <n v="12"/>
    <s v="Bachelor"/>
    <n v="1"/>
    <n v="0"/>
    <n v="1"/>
    <n v="1"/>
    <n v="0"/>
    <n v="3"/>
    <n v="145204"/>
    <s v="High"/>
    <n v="1"/>
    <n v="2024"/>
    <s v="High"/>
    <n v="9"/>
  </r>
  <r>
    <n v="1770"/>
    <x v="2"/>
    <x v="2"/>
    <s v="Enterprise"/>
    <s v="Technology"/>
    <x v="4"/>
    <x v="0"/>
    <s v="Remote"/>
    <x v="2"/>
    <s v="0-2 yrs"/>
    <n v="2"/>
    <s v="Bachelor"/>
    <n v="0"/>
    <n v="1"/>
    <n v="0"/>
    <n v="0"/>
    <n v="0"/>
    <n v="1"/>
    <n v="54030"/>
    <s v="Low"/>
    <n v="8"/>
    <n v="2020"/>
    <s v="High"/>
    <n v="9"/>
  </r>
  <r>
    <n v="1771"/>
    <x v="5"/>
    <x v="1"/>
    <s v="Medium"/>
    <s v="Healthcare"/>
    <x v="5"/>
    <x v="0"/>
    <s v="Remote"/>
    <x v="0"/>
    <s v="7+ yrs"/>
    <n v="15"/>
    <s v="PhD"/>
    <n v="1"/>
    <n v="0"/>
    <n v="1"/>
    <n v="0"/>
    <n v="0"/>
    <n v="2"/>
    <n v="152694"/>
    <s v="High"/>
    <n v="12"/>
    <n v="2023"/>
    <s v="Medium"/>
    <n v="5"/>
  </r>
  <r>
    <n v="1772"/>
    <x v="3"/>
    <x v="0"/>
    <s v="Medium"/>
    <s v="Education"/>
    <x v="3"/>
    <x v="1"/>
    <s v="Onsite/Hybrid"/>
    <x v="1"/>
    <s v="3-6 yrs"/>
    <n v="3"/>
    <s v="Bachelor"/>
    <n v="1"/>
    <n v="1"/>
    <n v="1"/>
    <n v="1"/>
    <n v="0"/>
    <n v="4"/>
    <n v="104388"/>
    <s v="Medium"/>
    <n v="7"/>
    <n v="2022"/>
    <s v="High"/>
    <n v="3"/>
  </r>
  <r>
    <n v="1773"/>
    <x v="4"/>
    <x v="0"/>
    <s v="Medium"/>
    <s v="Finance"/>
    <x v="0"/>
    <x v="0"/>
    <s v="Remote"/>
    <x v="1"/>
    <s v="3-6 yrs"/>
    <n v="5"/>
    <s v="PhD"/>
    <n v="0"/>
    <n v="1"/>
    <n v="1"/>
    <n v="1"/>
    <n v="1"/>
    <n v="4"/>
    <n v="117248"/>
    <s v="Medium"/>
    <n v="12"/>
    <n v="2022"/>
    <s v="High"/>
    <n v="8"/>
  </r>
  <r>
    <n v="1774"/>
    <x v="0"/>
    <x v="0"/>
    <s v="MNC"/>
    <s v="Technology"/>
    <x v="3"/>
    <x v="0"/>
    <s v="Remote"/>
    <x v="0"/>
    <s v="7+ yrs"/>
    <n v="15"/>
    <s v="PhD"/>
    <n v="1"/>
    <n v="1"/>
    <n v="1"/>
    <n v="0"/>
    <n v="1"/>
    <n v="4"/>
    <n v="148067"/>
    <s v="High"/>
    <n v="12"/>
    <n v="2020"/>
    <s v="High"/>
    <n v="9"/>
  </r>
  <r>
    <n v="1775"/>
    <x v="3"/>
    <x v="0"/>
    <s v="Startup"/>
    <s v="Education"/>
    <x v="0"/>
    <x v="1"/>
    <s v="Onsite/Hybrid"/>
    <x v="1"/>
    <s v="3-6 yrs"/>
    <n v="4"/>
    <s v="Master"/>
    <n v="0"/>
    <n v="1"/>
    <n v="1"/>
    <n v="0"/>
    <n v="1"/>
    <n v="3"/>
    <n v="104355"/>
    <s v="Medium"/>
    <n v="3"/>
    <n v="2024"/>
    <s v="High"/>
    <n v="8"/>
  </r>
  <r>
    <n v="1776"/>
    <x v="2"/>
    <x v="2"/>
    <s v="Medium"/>
    <s v="Technology"/>
    <x v="2"/>
    <x v="0"/>
    <s v="Remote"/>
    <x v="2"/>
    <s v="0-2 yrs"/>
    <n v="0"/>
    <s v="Bachelor"/>
    <n v="1"/>
    <n v="1"/>
    <n v="0"/>
    <n v="0"/>
    <n v="1"/>
    <n v="3"/>
    <n v="62860"/>
    <s v="Low"/>
    <n v="2"/>
    <n v="2026"/>
    <s v="Low"/>
    <n v="1"/>
  </r>
  <r>
    <n v="1777"/>
    <x v="3"/>
    <x v="0"/>
    <s v="Startup"/>
    <s v="Finance"/>
    <x v="2"/>
    <x v="1"/>
    <s v="Onsite/Hybrid"/>
    <x v="0"/>
    <s v="7+ yrs"/>
    <n v="8"/>
    <s v="Master"/>
    <n v="0"/>
    <n v="0"/>
    <n v="1"/>
    <n v="1"/>
    <n v="1"/>
    <n v="3"/>
    <n v="144290"/>
    <s v="High"/>
    <n v="3"/>
    <n v="2026"/>
    <s v="High"/>
    <n v="9"/>
  </r>
  <r>
    <n v="1778"/>
    <x v="2"/>
    <x v="2"/>
    <s v="Startup"/>
    <s v="E-commerce"/>
    <x v="2"/>
    <x v="0"/>
    <s v="Remote"/>
    <x v="1"/>
    <s v="3-6 yrs"/>
    <n v="3"/>
    <s v="Master"/>
    <n v="1"/>
    <n v="1"/>
    <n v="0"/>
    <n v="0"/>
    <n v="1"/>
    <n v="3"/>
    <n v="80965"/>
    <s v="Medium"/>
    <n v="5"/>
    <n v="2023"/>
    <s v="High"/>
    <n v="8"/>
  </r>
  <r>
    <n v="1779"/>
    <x v="0"/>
    <x v="0"/>
    <s v="Enterprise"/>
    <s v="Retail"/>
    <x v="0"/>
    <x v="2"/>
    <s v="Onsite/Hybrid"/>
    <x v="1"/>
    <s v="3-6 yrs"/>
    <n v="3"/>
    <s v="Master"/>
    <n v="1"/>
    <n v="1"/>
    <n v="1"/>
    <n v="1"/>
    <n v="1"/>
    <n v="5"/>
    <n v="114434"/>
    <s v="Medium"/>
    <n v="5"/>
    <n v="2022"/>
    <s v="High"/>
    <n v="8"/>
  </r>
  <r>
    <n v="1780"/>
    <x v="2"/>
    <x v="2"/>
    <s v="Medium"/>
    <s v="Finance"/>
    <x v="2"/>
    <x v="0"/>
    <s v="Remote"/>
    <x v="2"/>
    <s v="0-2 yrs"/>
    <n v="1"/>
    <s v="Master"/>
    <n v="0"/>
    <n v="1"/>
    <n v="1"/>
    <n v="0"/>
    <n v="0"/>
    <n v="2"/>
    <n v="65512"/>
    <s v="Low"/>
    <n v="4"/>
    <n v="2021"/>
    <s v="Medium"/>
    <n v="6"/>
  </r>
  <r>
    <n v="1781"/>
    <x v="3"/>
    <x v="0"/>
    <s v="Medium"/>
    <s v="Retail"/>
    <x v="3"/>
    <x v="1"/>
    <s v="Onsite/Hybrid"/>
    <x v="2"/>
    <s v="0-2 yrs"/>
    <n v="0"/>
    <s v="PhD"/>
    <n v="0"/>
    <n v="0"/>
    <n v="0"/>
    <n v="1"/>
    <n v="0"/>
    <n v="1"/>
    <n v="66285"/>
    <s v="Low"/>
    <n v="2"/>
    <n v="2024"/>
    <s v="Low"/>
    <n v="3"/>
  </r>
  <r>
    <n v="1782"/>
    <x v="1"/>
    <x v="1"/>
    <s v="Startup"/>
    <s v="E-commerce"/>
    <x v="0"/>
    <x v="1"/>
    <s v="Onsite/Hybrid"/>
    <x v="2"/>
    <s v="0-2 yrs"/>
    <n v="0"/>
    <s v="Bachelor"/>
    <n v="0"/>
    <n v="1"/>
    <n v="0"/>
    <n v="1"/>
    <n v="1"/>
    <n v="3"/>
    <n v="111265"/>
    <s v="Medium"/>
    <n v="8"/>
    <n v="2025"/>
    <s v="High"/>
    <n v="7"/>
  </r>
  <r>
    <n v="1783"/>
    <x v="5"/>
    <x v="1"/>
    <s v="Medium"/>
    <s v="Technology"/>
    <x v="5"/>
    <x v="2"/>
    <s v="Onsite/Hybrid"/>
    <x v="0"/>
    <s v="7+ yrs"/>
    <n v="7"/>
    <s v="Bachelor"/>
    <n v="0"/>
    <n v="0"/>
    <n v="1"/>
    <n v="0"/>
    <n v="0"/>
    <n v="1"/>
    <n v="155424"/>
    <s v="High"/>
    <n v="4"/>
    <n v="2025"/>
    <s v="Low"/>
    <n v="1"/>
  </r>
  <r>
    <n v="1784"/>
    <x v="4"/>
    <x v="0"/>
    <s v="Startup"/>
    <s v="Finance"/>
    <x v="0"/>
    <x v="0"/>
    <s v="Remote"/>
    <x v="2"/>
    <s v="0-2 yrs"/>
    <n v="0"/>
    <s v="Bachelor"/>
    <n v="1"/>
    <n v="1"/>
    <n v="0"/>
    <n v="1"/>
    <n v="1"/>
    <n v="4"/>
    <n v="72250"/>
    <s v="Medium"/>
    <n v="10"/>
    <n v="2025"/>
    <s v="Medium"/>
    <n v="4"/>
  </r>
  <r>
    <n v="1785"/>
    <x v="2"/>
    <x v="2"/>
    <s v="Medium"/>
    <s v="Technology"/>
    <x v="0"/>
    <x v="0"/>
    <s v="Remote"/>
    <x v="1"/>
    <s v="3-6 yrs"/>
    <n v="5"/>
    <s v="Bachelor"/>
    <n v="0"/>
    <n v="1"/>
    <n v="1"/>
    <n v="0"/>
    <n v="1"/>
    <n v="3"/>
    <n v="99075"/>
    <s v="Medium"/>
    <n v="11"/>
    <n v="2022"/>
    <s v="Low"/>
    <n v="1"/>
  </r>
  <r>
    <n v="1786"/>
    <x v="2"/>
    <x v="2"/>
    <s v="Medium"/>
    <s v="Finance"/>
    <x v="3"/>
    <x v="1"/>
    <s v="Onsite/Hybrid"/>
    <x v="0"/>
    <s v="7+ yrs"/>
    <n v="13"/>
    <s v="Bachelor"/>
    <n v="1"/>
    <n v="0"/>
    <n v="0"/>
    <n v="0"/>
    <n v="0"/>
    <n v="1"/>
    <n v="100587"/>
    <s v="Medium"/>
    <n v="7"/>
    <n v="2025"/>
    <s v="Medium"/>
    <n v="5"/>
  </r>
  <r>
    <n v="1787"/>
    <x v="5"/>
    <x v="1"/>
    <s v="Enterprise"/>
    <s v="Retail"/>
    <x v="1"/>
    <x v="1"/>
    <s v="Onsite/Hybrid"/>
    <x v="0"/>
    <s v="7+ yrs"/>
    <n v="7"/>
    <s v="Master"/>
    <n v="1"/>
    <n v="1"/>
    <n v="1"/>
    <n v="0"/>
    <n v="1"/>
    <n v="4"/>
    <n v="165300"/>
    <s v="High"/>
    <n v="7"/>
    <n v="2025"/>
    <s v="Low"/>
    <n v="1"/>
  </r>
  <r>
    <n v="1788"/>
    <x v="4"/>
    <x v="0"/>
    <s v="Medium"/>
    <s v="E-commerce"/>
    <x v="5"/>
    <x v="1"/>
    <s v="Onsite/Hybrid"/>
    <x v="0"/>
    <s v="7+ yrs"/>
    <n v="12"/>
    <s v="PhD"/>
    <n v="1"/>
    <n v="0"/>
    <n v="1"/>
    <n v="1"/>
    <n v="1"/>
    <n v="4"/>
    <n v="136554"/>
    <s v="High"/>
    <n v="4"/>
    <n v="2025"/>
    <s v="High"/>
    <n v="3"/>
  </r>
  <r>
    <n v="1789"/>
    <x v="1"/>
    <x v="1"/>
    <s v="Startup"/>
    <s v="Retail"/>
    <x v="2"/>
    <x v="0"/>
    <s v="Remote"/>
    <x v="0"/>
    <s v="7+ yrs"/>
    <n v="7"/>
    <s v="PhD"/>
    <n v="0"/>
    <n v="1"/>
    <n v="0"/>
    <n v="1"/>
    <n v="0"/>
    <n v="2"/>
    <n v="157043"/>
    <s v="High"/>
    <n v="8"/>
    <n v="2021"/>
    <s v="High"/>
    <n v="7"/>
  </r>
  <r>
    <n v="1790"/>
    <x v="0"/>
    <x v="0"/>
    <s v="Startup"/>
    <s v="E-commerce"/>
    <x v="1"/>
    <x v="1"/>
    <s v="Onsite/Hybrid"/>
    <x v="2"/>
    <s v="0-2 yrs"/>
    <n v="2"/>
    <s v="PhD"/>
    <n v="1"/>
    <n v="0"/>
    <n v="0"/>
    <n v="0"/>
    <n v="0"/>
    <n v="1"/>
    <n v="51238"/>
    <s v="Low"/>
    <n v="9"/>
    <n v="2021"/>
    <s v="High"/>
    <n v="9"/>
  </r>
  <r>
    <n v="1791"/>
    <x v="2"/>
    <x v="2"/>
    <s v="Enterprise"/>
    <s v="Healthcare"/>
    <x v="4"/>
    <x v="2"/>
    <s v="Onsite/Hybrid"/>
    <x v="2"/>
    <s v="0-2 yrs"/>
    <n v="2"/>
    <s v="Master"/>
    <n v="1"/>
    <n v="1"/>
    <n v="1"/>
    <n v="1"/>
    <n v="0"/>
    <n v="4"/>
    <n v="80851"/>
    <s v="Medium"/>
    <n v="3"/>
    <n v="2023"/>
    <s v="High"/>
    <n v="5"/>
  </r>
  <r>
    <n v="1792"/>
    <x v="2"/>
    <x v="2"/>
    <s v="Enterprise"/>
    <s v="Retail"/>
    <x v="5"/>
    <x v="0"/>
    <s v="Remote"/>
    <x v="2"/>
    <s v="0-2 yrs"/>
    <n v="2"/>
    <s v="Master"/>
    <n v="1"/>
    <n v="0"/>
    <n v="0"/>
    <n v="0"/>
    <n v="1"/>
    <n v="2"/>
    <n v="60825"/>
    <s v="Low"/>
    <n v="4"/>
    <n v="2020"/>
    <s v="High"/>
    <n v="7"/>
  </r>
  <r>
    <n v="1793"/>
    <x v="2"/>
    <x v="2"/>
    <s v="MNC"/>
    <s v="Finance"/>
    <x v="5"/>
    <x v="2"/>
    <s v="Onsite/Hybrid"/>
    <x v="0"/>
    <s v="7+ yrs"/>
    <n v="8"/>
    <s v="PhD"/>
    <n v="1"/>
    <n v="0"/>
    <n v="0"/>
    <n v="0"/>
    <n v="1"/>
    <n v="2"/>
    <n v="134585"/>
    <s v="High"/>
    <n v="5"/>
    <n v="2024"/>
    <s v="Low"/>
    <n v="5"/>
  </r>
  <r>
    <n v="1794"/>
    <x v="5"/>
    <x v="1"/>
    <s v="Enterprise"/>
    <s v="Healthcare"/>
    <x v="1"/>
    <x v="1"/>
    <s v="Onsite/Hybrid"/>
    <x v="0"/>
    <s v="7+ yrs"/>
    <n v="8"/>
    <s v="Bachelor"/>
    <n v="0"/>
    <n v="0"/>
    <n v="0"/>
    <n v="0"/>
    <n v="1"/>
    <n v="1"/>
    <n v="148152"/>
    <s v="High"/>
    <n v="9"/>
    <n v="2026"/>
    <s v="Medium"/>
    <n v="3"/>
  </r>
  <r>
    <n v="1795"/>
    <x v="4"/>
    <x v="0"/>
    <s v="Medium"/>
    <s v="Healthcare"/>
    <x v="5"/>
    <x v="2"/>
    <s v="Onsite/Hybrid"/>
    <x v="2"/>
    <s v="0-2 yrs"/>
    <n v="2"/>
    <s v="Master"/>
    <n v="1"/>
    <n v="1"/>
    <n v="1"/>
    <n v="1"/>
    <n v="0"/>
    <n v="4"/>
    <n v="75035"/>
    <s v="Medium"/>
    <n v="10"/>
    <n v="2024"/>
    <s v="High"/>
    <n v="3"/>
  </r>
  <r>
    <n v="1796"/>
    <x v="4"/>
    <x v="0"/>
    <s v="Enterprise"/>
    <s v="Education"/>
    <x v="6"/>
    <x v="1"/>
    <s v="Onsite/Hybrid"/>
    <x v="2"/>
    <s v="0-2 yrs"/>
    <n v="2"/>
    <s v="Master"/>
    <n v="0"/>
    <n v="1"/>
    <n v="1"/>
    <n v="1"/>
    <n v="1"/>
    <n v="4"/>
    <n v="86026"/>
    <s v="Medium"/>
    <n v="2"/>
    <n v="2026"/>
    <s v="High"/>
    <n v="2"/>
  </r>
  <r>
    <n v="1797"/>
    <x v="3"/>
    <x v="0"/>
    <s v="Enterprise"/>
    <s v="Education"/>
    <x v="0"/>
    <x v="0"/>
    <s v="Remote"/>
    <x v="0"/>
    <s v="7+ yrs"/>
    <n v="12"/>
    <s v="Bachelor"/>
    <n v="0"/>
    <n v="0"/>
    <n v="1"/>
    <n v="0"/>
    <n v="1"/>
    <n v="2"/>
    <n v="125260"/>
    <s v="High"/>
    <n v="3"/>
    <n v="2026"/>
    <s v="Low"/>
    <n v="4"/>
  </r>
  <r>
    <n v="1798"/>
    <x v="0"/>
    <x v="0"/>
    <s v="Medium"/>
    <s v="Healthcare"/>
    <x v="2"/>
    <x v="1"/>
    <s v="Onsite/Hybrid"/>
    <x v="1"/>
    <s v="3-6 yrs"/>
    <n v="6"/>
    <s v="Bachelor"/>
    <n v="0"/>
    <n v="1"/>
    <n v="0"/>
    <n v="1"/>
    <n v="1"/>
    <n v="3"/>
    <n v="102965"/>
    <s v="Medium"/>
    <n v="3"/>
    <n v="2021"/>
    <s v="Medium"/>
    <n v="1"/>
  </r>
  <r>
    <n v="1799"/>
    <x v="0"/>
    <x v="0"/>
    <s v="Medium"/>
    <s v="E-commerce"/>
    <x v="4"/>
    <x v="1"/>
    <s v="Onsite/Hybrid"/>
    <x v="0"/>
    <s v="7+ yrs"/>
    <n v="12"/>
    <s v="PhD"/>
    <n v="0"/>
    <n v="0"/>
    <n v="1"/>
    <n v="0"/>
    <n v="0"/>
    <n v="1"/>
    <n v="119813"/>
    <s v="Medium"/>
    <n v="11"/>
    <n v="2026"/>
    <s v="High"/>
    <n v="7"/>
  </r>
  <r>
    <n v="1800"/>
    <x v="2"/>
    <x v="2"/>
    <s v="Startup"/>
    <s v="E-commerce"/>
    <x v="4"/>
    <x v="1"/>
    <s v="Onsite/Hybrid"/>
    <x v="0"/>
    <s v="7+ yrs"/>
    <n v="12"/>
    <s v="PhD"/>
    <n v="0"/>
    <n v="1"/>
    <n v="0"/>
    <n v="0"/>
    <n v="0"/>
    <n v="1"/>
    <n v="98392"/>
    <s v="Medium"/>
    <n v="7"/>
    <n v="2026"/>
    <s v="Low"/>
    <n v="5"/>
  </r>
  <r>
    <n v="1801"/>
    <x v="0"/>
    <x v="0"/>
    <s v="Enterprise"/>
    <s v="Retail"/>
    <x v="2"/>
    <x v="2"/>
    <s v="Onsite/Hybrid"/>
    <x v="2"/>
    <s v="0-2 yrs"/>
    <n v="0"/>
    <s v="Master"/>
    <n v="0"/>
    <n v="0"/>
    <n v="0"/>
    <n v="0"/>
    <n v="1"/>
    <n v="1"/>
    <n v="58199"/>
    <s v="Low"/>
    <n v="11"/>
    <n v="2021"/>
    <s v="High"/>
    <n v="7"/>
  </r>
  <r>
    <n v="1802"/>
    <x v="3"/>
    <x v="0"/>
    <s v="Startup"/>
    <s v="Healthcare"/>
    <x v="1"/>
    <x v="1"/>
    <s v="Onsite/Hybrid"/>
    <x v="1"/>
    <s v="3-6 yrs"/>
    <n v="5"/>
    <s v="Bachelor"/>
    <n v="1"/>
    <n v="0"/>
    <n v="0"/>
    <n v="0"/>
    <n v="0"/>
    <n v="1"/>
    <n v="75052"/>
    <s v="Medium"/>
    <n v="9"/>
    <n v="2026"/>
    <s v="High"/>
    <n v="9"/>
  </r>
  <r>
    <n v="1803"/>
    <x v="4"/>
    <x v="0"/>
    <s v="Enterprise"/>
    <s v="Finance"/>
    <x v="3"/>
    <x v="1"/>
    <s v="Onsite/Hybrid"/>
    <x v="1"/>
    <s v="3-6 yrs"/>
    <n v="5"/>
    <s v="PhD"/>
    <n v="1"/>
    <n v="0"/>
    <n v="1"/>
    <n v="0"/>
    <n v="0"/>
    <n v="2"/>
    <n v="92286"/>
    <s v="Medium"/>
    <n v="5"/>
    <n v="2025"/>
    <s v="Low"/>
    <n v="5"/>
  </r>
  <r>
    <n v="1804"/>
    <x v="1"/>
    <x v="1"/>
    <s v="Startup"/>
    <s v="E-commerce"/>
    <x v="5"/>
    <x v="1"/>
    <s v="Onsite/Hybrid"/>
    <x v="0"/>
    <s v="7+ yrs"/>
    <n v="14"/>
    <s v="Bachelor"/>
    <n v="0"/>
    <n v="0"/>
    <n v="1"/>
    <n v="0"/>
    <n v="1"/>
    <n v="2"/>
    <n v="167556"/>
    <s v="High"/>
    <n v="9"/>
    <n v="2025"/>
    <s v="High"/>
    <n v="9"/>
  </r>
  <r>
    <n v="1805"/>
    <x v="4"/>
    <x v="0"/>
    <s v="Startup"/>
    <s v="Education"/>
    <x v="2"/>
    <x v="2"/>
    <s v="Onsite/Hybrid"/>
    <x v="1"/>
    <s v="3-6 yrs"/>
    <n v="5"/>
    <s v="Master"/>
    <n v="0"/>
    <n v="1"/>
    <n v="1"/>
    <n v="1"/>
    <n v="1"/>
    <n v="4"/>
    <n v="112422"/>
    <s v="Medium"/>
    <n v="5"/>
    <n v="2020"/>
    <s v="High"/>
    <n v="6"/>
  </r>
  <r>
    <n v="1806"/>
    <x v="1"/>
    <x v="1"/>
    <s v="Medium"/>
    <s v="Technology"/>
    <x v="5"/>
    <x v="0"/>
    <s v="Remote"/>
    <x v="2"/>
    <s v="0-2 yrs"/>
    <n v="1"/>
    <s v="Bachelor"/>
    <n v="0"/>
    <n v="0"/>
    <n v="1"/>
    <n v="0"/>
    <n v="1"/>
    <n v="2"/>
    <n v="119904"/>
    <s v="Medium"/>
    <n v="10"/>
    <n v="2023"/>
    <s v="Low"/>
    <n v="6"/>
  </r>
  <r>
    <n v="1807"/>
    <x v="3"/>
    <x v="0"/>
    <s v="Medium"/>
    <s v="Retail"/>
    <x v="1"/>
    <x v="2"/>
    <s v="Onsite/Hybrid"/>
    <x v="2"/>
    <s v="0-2 yrs"/>
    <n v="1"/>
    <s v="Master"/>
    <n v="1"/>
    <n v="0"/>
    <n v="0"/>
    <n v="0"/>
    <n v="0"/>
    <n v="1"/>
    <n v="52637"/>
    <s v="Low"/>
    <n v="8"/>
    <n v="2024"/>
    <s v="High"/>
    <n v="9"/>
  </r>
  <r>
    <n v="1808"/>
    <x v="2"/>
    <x v="2"/>
    <s v="Startup"/>
    <s v="Healthcare"/>
    <x v="1"/>
    <x v="2"/>
    <s v="Onsite/Hybrid"/>
    <x v="2"/>
    <s v="0-2 yrs"/>
    <n v="1"/>
    <s v="Master"/>
    <n v="0"/>
    <n v="0"/>
    <n v="1"/>
    <n v="0"/>
    <n v="0"/>
    <n v="1"/>
    <n v="64320"/>
    <s v="Low"/>
    <n v="7"/>
    <n v="2025"/>
    <s v="Low"/>
    <n v="1"/>
  </r>
  <r>
    <n v="1809"/>
    <x v="4"/>
    <x v="0"/>
    <s v="MNC"/>
    <s v="E-commerce"/>
    <x v="2"/>
    <x v="2"/>
    <s v="Onsite/Hybrid"/>
    <x v="1"/>
    <s v="3-6 yrs"/>
    <n v="6"/>
    <s v="Bachelor"/>
    <n v="0"/>
    <n v="1"/>
    <n v="0"/>
    <n v="1"/>
    <n v="0"/>
    <n v="2"/>
    <n v="110678"/>
    <s v="Medium"/>
    <n v="2"/>
    <n v="2026"/>
    <s v="Medium"/>
    <n v="4"/>
  </r>
  <r>
    <n v="1810"/>
    <x v="2"/>
    <x v="2"/>
    <s v="Enterprise"/>
    <s v="Finance"/>
    <x v="4"/>
    <x v="2"/>
    <s v="Onsite/Hybrid"/>
    <x v="0"/>
    <s v="7+ yrs"/>
    <n v="11"/>
    <s v="PhD"/>
    <n v="1"/>
    <n v="1"/>
    <n v="0"/>
    <n v="1"/>
    <n v="1"/>
    <n v="4"/>
    <n v="122594"/>
    <s v="High"/>
    <n v="2"/>
    <n v="2023"/>
    <s v="Medium"/>
    <n v="1"/>
  </r>
  <r>
    <n v="1811"/>
    <x v="1"/>
    <x v="1"/>
    <s v="MNC"/>
    <s v="Retail"/>
    <x v="4"/>
    <x v="0"/>
    <s v="Remote"/>
    <x v="1"/>
    <s v="3-6 yrs"/>
    <n v="5"/>
    <s v="Master"/>
    <n v="1"/>
    <n v="1"/>
    <n v="0"/>
    <n v="1"/>
    <n v="1"/>
    <n v="4"/>
    <n v="160097"/>
    <s v="High"/>
    <n v="8"/>
    <n v="2022"/>
    <s v="Low"/>
    <n v="2"/>
  </r>
  <r>
    <n v="1812"/>
    <x v="1"/>
    <x v="1"/>
    <s v="Enterprise"/>
    <s v="Education"/>
    <x v="6"/>
    <x v="2"/>
    <s v="Onsite/Hybrid"/>
    <x v="1"/>
    <s v="3-6 yrs"/>
    <n v="5"/>
    <s v="PhD"/>
    <n v="1"/>
    <n v="0"/>
    <n v="0"/>
    <n v="1"/>
    <n v="1"/>
    <n v="3"/>
    <n v="142106"/>
    <s v="High"/>
    <n v="5"/>
    <n v="2021"/>
    <s v="Medium"/>
    <n v="6"/>
  </r>
  <r>
    <n v="1813"/>
    <x v="1"/>
    <x v="1"/>
    <s v="MNC"/>
    <s v="E-commerce"/>
    <x v="0"/>
    <x v="2"/>
    <s v="Onsite/Hybrid"/>
    <x v="1"/>
    <s v="3-6 yrs"/>
    <n v="6"/>
    <s v="PhD"/>
    <n v="0"/>
    <n v="1"/>
    <n v="0"/>
    <n v="1"/>
    <n v="1"/>
    <n v="3"/>
    <n v="158033"/>
    <s v="High"/>
    <n v="12"/>
    <n v="2020"/>
    <s v="High"/>
    <n v="9"/>
  </r>
  <r>
    <n v="1814"/>
    <x v="3"/>
    <x v="0"/>
    <s v="MNC"/>
    <s v="Technology"/>
    <x v="3"/>
    <x v="1"/>
    <s v="Onsite/Hybrid"/>
    <x v="0"/>
    <s v="7+ yrs"/>
    <n v="14"/>
    <s v="Bachelor"/>
    <n v="0"/>
    <n v="0"/>
    <n v="1"/>
    <n v="0"/>
    <n v="0"/>
    <n v="1"/>
    <n v="131091"/>
    <s v="High"/>
    <n v="12"/>
    <n v="2024"/>
    <s v="Medium"/>
    <n v="1"/>
  </r>
  <r>
    <n v="1815"/>
    <x v="4"/>
    <x v="0"/>
    <s v="Enterprise"/>
    <s v="E-commerce"/>
    <x v="4"/>
    <x v="0"/>
    <s v="Remote"/>
    <x v="1"/>
    <s v="3-6 yrs"/>
    <n v="6"/>
    <s v="Bachelor"/>
    <n v="0"/>
    <n v="1"/>
    <n v="1"/>
    <n v="0"/>
    <n v="1"/>
    <n v="3"/>
    <n v="96279"/>
    <s v="Medium"/>
    <n v="11"/>
    <n v="2025"/>
    <s v="High"/>
    <n v="8"/>
  </r>
  <r>
    <n v="1816"/>
    <x v="2"/>
    <x v="2"/>
    <s v="Enterprise"/>
    <s v="E-commerce"/>
    <x v="3"/>
    <x v="0"/>
    <s v="Remote"/>
    <x v="2"/>
    <s v="0-2 yrs"/>
    <n v="1"/>
    <s v="Master"/>
    <n v="0"/>
    <n v="0"/>
    <n v="1"/>
    <n v="0"/>
    <n v="0"/>
    <n v="1"/>
    <n v="60275"/>
    <s v="Low"/>
    <n v="8"/>
    <n v="2022"/>
    <s v="Medium"/>
    <n v="4"/>
  </r>
  <r>
    <n v="1817"/>
    <x v="3"/>
    <x v="0"/>
    <s v="Medium"/>
    <s v="Technology"/>
    <x v="4"/>
    <x v="2"/>
    <s v="Onsite/Hybrid"/>
    <x v="1"/>
    <s v="3-6 yrs"/>
    <n v="3"/>
    <s v="Bachelor"/>
    <n v="0"/>
    <n v="1"/>
    <n v="1"/>
    <n v="0"/>
    <n v="1"/>
    <n v="3"/>
    <n v="97655"/>
    <s v="Medium"/>
    <n v="2"/>
    <n v="2025"/>
    <s v="Low"/>
    <n v="4"/>
  </r>
  <r>
    <n v="1818"/>
    <x v="3"/>
    <x v="0"/>
    <s v="MNC"/>
    <s v="Healthcare"/>
    <x v="5"/>
    <x v="2"/>
    <s v="Onsite/Hybrid"/>
    <x v="2"/>
    <s v="0-2 yrs"/>
    <n v="2"/>
    <s v="PhD"/>
    <n v="1"/>
    <n v="0"/>
    <n v="1"/>
    <n v="0"/>
    <n v="0"/>
    <n v="2"/>
    <n v="80571"/>
    <s v="Medium"/>
    <n v="3"/>
    <n v="2023"/>
    <s v="Low"/>
    <n v="6"/>
  </r>
  <r>
    <n v="1819"/>
    <x v="2"/>
    <x v="2"/>
    <s v="Enterprise"/>
    <s v="Finance"/>
    <x v="3"/>
    <x v="1"/>
    <s v="Onsite/Hybrid"/>
    <x v="1"/>
    <s v="3-6 yrs"/>
    <n v="3"/>
    <s v="Master"/>
    <n v="1"/>
    <n v="0"/>
    <n v="1"/>
    <n v="0"/>
    <n v="0"/>
    <n v="2"/>
    <n v="85188"/>
    <s v="Medium"/>
    <n v="2"/>
    <n v="2026"/>
    <s v="High"/>
    <n v="7"/>
  </r>
  <r>
    <n v="1820"/>
    <x v="1"/>
    <x v="1"/>
    <s v="MNC"/>
    <s v="Education"/>
    <x v="6"/>
    <x v="0"/>
    <s v="Remote"/>
    <x v="1"/>
    <s v="3-6 yrs"/>
    <n v="5"/>
    <s v="Master"/>
    <n v="1"/>
    <n v="1"/>
    <n v="1"/>
    <n v="1"/>
    <n v="1"/>
    <n v="5"/>
    <n v="172024"/>
    <s v="High"/>
    <n v="10"/>
    <n v="2026"/>
    <s v="High"/>
    <n v="6"/>
  </r>
  <r>
    <n v="1821"/>
    <x v="3"/>
    <x v="0"/>
    <s v="Startup"/>
    <s v="Education"/>
    <x v="2"/>
    <x v="2"/>
    <s v="Onsite/Hybrid"/>
    <x v="1"/>
    <s v="3-6 yrs"/>
    <n v="6"/>
    <s v="PhD"/>
    <n v="0"/>
    <n v="1"/>
    <n v="0"/>
    <n v="1"/>
    <n v="1"/>
    <n v="3"/>
    <n v="98537"/>
    <s v="Medium"/>
    <n v="1"/>
    <n v="2020"/>
    <s v="Medium"/>
    <n v="3"/>
  </r>
  <r>
    <n v="1822"/>
    <x v="1"/>
    <x v="1"/>
    <s v="Enterprise"/>
    <s v="Finance"/>
    <x v="5"/>
    <x v="2"/>
    <s v="Onsite/Hybrid"/>
    <x v="0"/>
    <s v="7+ yrs"/>
    <n v="9"/>
    <s v="Master"/>
    <n v="0"/>
    <n v="0"/>
    <n v="1"/>
    <n v="1"/>
    <n v="1"/>
    <n v="3"/>
    <n v="179885"/>
    <s v="High"/>
    <n v="11"/>
    <n v="2025"/>
    <s v="High"/>
    <n v="1"/>
  </r>
  <r>
    <n v="1823"/>
    <x v="4"/>
    <x v="0"/>
    <s v="Startup"/>
    <s v="Retail"/>
    <x v="6"/>
    <x v="2"/>
    <s v="Onsite/Hybrid"/>
    <x v="0"/>
    <s v="7+ yrs"/>
    <n v="13"/>
    <s v="Master"/>
    <n v="0"/>
    <n v="1"/>
    <n v="1"/>
    <n v="0"/>
    <n v="0"/>
    <n v="2"/>
    <n v="117001"/>
    <s v="Medium"/>
    <n v="12"/>
    <n v="2026"/>
    <s v="High"/>
    <n v="7"/>
  </r>
  <r>
    <n v="1824"/>
    <x v="0"/>
    <x v="0"/>
    <s v="Startup"/>
    <s v="Education"/>
    <x v="1"/>
    <x v="2"/>
    <s v="Onsite/Hybrid"/>
    <x v="2"/>
    <s v="0-2 yrs"/>
    <n v="2"/>
    <s v="PhD"/>
    <n v="1"/>
    <n v="0"/>
    <n v="0"/>
    <n v="1"/>
    <n v="0"/>
    <n v="2"/>
    <n v="67976"/>
    <s v="Low"/>
    <n v="5"/>
    <n v="2026"/>
    <s v="Medium"/>
    <n v="3"/>
  </r>
  <r>
    <n v="1825"/>
    <x v="2"/>
    <x v="2"/>
    <s v="MNC"/>
    <s v="Technology"/>
    <x v="6"/>
    <x v="2"/>
    <s v="Onsite/Hybrid"/>
    <x v="2"/>
    <s v="0-2 yrs"/>
    <n v="2"/>
    <s v="PhD"/>
    <n v="1"/>
    <n v="1"/>
    <n v="1"/>
    <n v="0"/>
    <n v="1"/>
    <n v="4"/>
    <n v="94866"/>
    <s v="Medium"/>
    <n v="6"/>
    <n v="2020"/>
    <s v="Medium"/>
    <n v="3"/>
  </r>
  <r>
    <n v="1826"/>
    <x v="5"/>
    <x v="1"/>
    <s v="Medium"/>
    <s v="Finance"/>
    <x v="2"/>
    <x v="1"/>
    <s v="Onsite/Hybrid"/>
    <x v="0"/>
    <s v="7+ yrs"/>
    <n v="13"/>
    <s v="Bachelor"/>
    <n v="0"/>
    <n v="1"/>
    <n v="0"/>
    <n v="1"/>
    <n v="1"/>
    <n v="3"/>
    <n v="168769"/>
    <s v="High"/>
    <n v="10"/>
    <n v="2025"/>
    <s v="High"/>
    <n v="7"/>
  </r>
  <r>
    <n v="1827"/>
    <x v="2"/>
    <x v="2"/>
    <s v="Startup"/>
    <s v="Technology"/>
    <x v="1"/>
    <x v="1"/>
    <s v="Onsite/Hybrid"/>
    <x v="2"/>
    <s v="0-2 yrs"/>
    <n v="1"/>
    <s v="PhD"/>
    <n v="1"/>
    <n v="1"/>
    <n v="1"/>
    <n v="1"/>
    <n v="0"/>
    <n v="4"/>
    <n v="83250"/>
    <s v="Medium"/>
    <n v="8"/>
    <n v="2022"/>
    <s v="High"/>
    <n v="5"/>
  </r>
  <r>
    <n v="1828"/>
    <x v="2"/>
    <x v="2"/>
    <s v="MNC"/>
    <s v="Education"/>
    <x v="1"/>
    <x v="2"/>
    <s v="Onsite/Hybrid"/>
    <x v="0"/>
    <s v="7+ yrs"/>
    <n v="14"/>
    <s v="Bachelor"/>
    <n v="1"/>
    <n v="0"/>
    <n v="1"/>
    <n v="0"/>
    <n v="1"/>
    <n v="3"/>
    <n v="142976"/>
    <s v="High"/>
    <n v="3"/>
    <n v="2026"/>
    <s v="Medium"/>
    <n v="4"/>
  </r>
  <r>
    <n v="1829"/>
    <x v="5"/>
    <x v="1"/>
    <s v="Enterprise"/>
    <s v="Retail"/>
    <x v="3"/>
    <x v="0"/>
    <s v="Remote"/>
    <x v="0"/>
    <s v="7+ yrs"/>
    <n v="10"/>
    <s v="Master"/>
    <n v="1"/>
    <n v="0"/>
    <n v="1"/>
    <n v="1"/>
    <n v="1"/>
    <n v="4"/>
    <n v="175411"/>
    <s v="High"/>
    <n v="11"/>
    <n v="2023"/>
    <s v="High"/>
    <n v="2"/>
  </r>
  <r>
    <n v="1830"/>
    <x v="1"/>
    <x v="1"/>
    <s v="Enterprise"/>
    <s v="E-commerce"/>
    <x v="2"/>
    <x v="0"/>
    <s v="Remote"/>
    <x v="2"/>
    <s v="0-2 yrs"/>
    <n v="2"/>
    <s v="Bachelor"/>
    <n v="1"/>
    <n v="0"/>
    <n v="0"/>
    <n v="0"/>
    <n v="1"/>
    <n v="2"/>
    <n v="95944"/>
    <s v="Medium"/>
    <n v="8"/>
    <n v="2021"/>
    <s v="High"/>
    <n v="7"/>
  </r>
  <r>
    <n v="1831"/>
    <x v="2"/>
    <x v="2"/>
    <s v="Medium"/>
    <s v="E-commerce"/>
    <x v="0"/>
    <x v="2"/>
    <s v="Onsite/Hybrid"/>
    <x v="1"/>
    <s v="3-6 yrs"/>
    <n v="5"/>
    <s v="Bachelor"/>
    <n v="1"/>
    <n v="0"/>
    <n v="1"/>
    <n v="1"/>
    <n v="0"/>
    <n v="3"/>
    <n v="109456"/>
    <s v="Medium"/>
    <n v="10"/>
    <n v="2021"/>
    <s v="High"/>
    <n v="8"/>
  </r>
  <r>
    <n v="1832"/>
    <x v="0"/>
    <x v="0"/>
    <s v="Startup"/>
    <s v="Finance"/>
    <x v="3"/>
    <x v="2"/>
    <s v="Onsite/Hybrid"/>
    <x v="1"/>
    <s v="3-6 yrs"/>
    <n v="6"/>
    <s v="Bachelor"/>
    <n v="0"/>
    <n v="0"/>
    <n v="1"/>
    <n v="0"/>
    <n v="0"/>
    <n v="1"/>
    <n v="93137"/>
    <s v="Medium"/>
    <n v="4"/>
    <n v="2026"/>
    <s v="Medium"/>
    <n v="1"/>
  </r>
  <r>
    <n v="1833"/>
    <x v="4"/>
    <x v="0"/>
    <s v="Startup"/>
    <s v="Healthcare"/>
    <x v="1"/>
    <x v="1"/>
    <s v="Onsite/Hybrid"/>
    <x v="0"/>
    <s v="7+ yrs"/>
    <n v="13"/>
    <s v="Bachelor"/>
    <n v="1"/>
    <n v="1"/>
    <n v="0"/>
    <n v="1"/>
    <n v="1"/>
    <n v="4"/>
    <n v="127299"/>
    <s v="High"/>
    <n v="1"/>
    <n v="2025"/>
    <s v="Medium"/>
    <n v="5"/>
  </r>
  <r>
    <n v="1834"/>
    <x v="5"/>
    <x v="1"/>
    <s v="MNC"/>
    <s v="Healthcare"/>
    <x v="2"/>
    <x v="2"/>
    <s v="Onsite/Hybrid"/>
    <x v="2"/>
    <s v="0-2 yrs"/>
    <n v="1"/>
    <s v="Bachelor"/>
    <n v="0"/>
    <n v="1"/>
    <n v="1"/>
    <n v="1"/>
    <n v="0"/>
    <n v="3"/>
    <n v="142262"/>
    <s v="High"/>
    <n v="8"/>
    <n v="2024"/>
    <s v="High"/>
    <n v="4"/>
  </r>
  <r>
    <n v="1835"/>
    <x v="5"/>
    <x v="1"/>
    <s v="MNC"/>
    <s v="E-commerce"/>
    <x v="6"/>
    <x v="0"/>
    <s v="Remote"/>
    <x v="2"/>
    <s v="0-2 yrs"/>
    <n v="1"/>
    <s v="Bachelor"/>
    <n v="1"/>
    <n v="0"/>
    <n v="0"/>
    <n v="0"/>
    <n v="0"/>
    <n v="1"/>
    <n v="107463"/>
    <s v="Medium"/>
    <n v="12"/>
    <n v="2026"/>
    <s v="Low"/>
    <n v="4"/>
  </r>
  <r>
    <n v="1836"/>
    <x v="2"/>
    <x v="2"/>
    <s v="Startup"/>
    <s v="Education"/>
    <x v="2"/>
    <x v="0"/>
    <s v="Remote"/>
    <x v="2"/>
    <s v="0-2 yrs"/>
    <n v="2"/>
    <s v="Master"/>
    <n v="1"/>
    <n v="1"/>
    <n v="0"/>
    <n v="0"/>
    <n v="0"/>
    <n v="2"/>
    <n v="50613"/>
    <s v="Low"/>
    <n v="2"/>
    <n v="2024"/>
    <s v="Low"/>
    <n v="2"/>
  </r>
  <r>
    <n v="1837"/>
    <x v="5"/>
    <x v="1"/>
    <s v="Startup"/>
    <s v="E-commerce"/>
    <x v="4"/>
    <x v="2"/>
    <s v="Onsite/Hybrid"/>
    <x v="1"/>
    <s v="3-6 yrs"/>
    <n v="3"/>
    <s v="PhD"/>
    <n v="1"/>
    <n v="1"/>
    <n v="1"/>
    <n v="0"/>
    <n v="0"/>
    <n v="3"/>
    <n v="130103"/>
    <s v="High"/>
    <n v="8"/>
    <n v="2025"/>
    <s v="High"/>
    <n v="7"/>
  </r>
  <r>
    <n v="1838"/>
    <x v="5"/>
    <x v="1"/>
    <s v="MNC"/>
    <s v="Education"/>
    <x v="3"/>
    <x v="0"/>
    <s v="Remote"/>
    <x v="1"/>
    <s v="3-6 yrs"/>
    <n v="5"/>
    <s v="Master"/>
    <n v="0"/>
    <n v="0"/>
    <n v="0"/>
    <n v="1"/>
    <n v="1"/>
    <n v="2"/>
    <n v="158774"/>
    <s v="High"/>
    <n v="11"/>
    <n v="2020"/>
    <s v="High"/>
    <n v="8"/>
  </r>
  <r>
    <n v="1839"/>
    <x v="0"/>
    <x v="0"/>
    <s v="Medium"/>
    <s v="Healthcare"/>
    <x v="2"/>
    <x v="0"/>
    <s v="Remote"/>
    <x v="2"/>
    <s v="0-2 yrs"/>
    <n v="0"/>
    <s v="PhD"/>
    <n v="0"/>
    <n v="1"/>
    <n v="1"/>
    <n v="0"/>
    <n v="1"/>
    <n v="3"/>
    <n v="72620"/>
    <s v="Medium"/>
    <n v="5"/>
    <n v="2023"/>
    <s v="Medium"/>
    <n v="2"/>
  </r>
  <r>
    <n v="1840"/>
    <x v="2"/>
    <x v="2"/>
    <s v="Medium"/>
    <s v="Healthcare"/>
    <x v="1"/>
    <x v="2"/>
    <s v="Onsite/Hybrid"/>
    <x v="2"/>
    <s v="0-2 yrs"/>
    <n v="0"/>
    <s v="Bachelor"/>
    <n v="0"/>
    <n v="0"/>
    <n v="1"/>
    <n v="0"/>
    <n v="1"/>
    <n v="2"/>
    <n v="79356"/>
    <s v="Medium"/>
    <n v="4"/>
    <n v="2023"/>
    <s v="Medium"/>
    <n v="5"/>
  </r>
  <r>
    <n v="1841"/>
    <x v="5"/>
    <x v="1"/>
    <s v="MNC"/>
    <s v="Technology"/>
    <x v="3"/>
    <x v="2"/>
    <s v="Onsite/Hybrid"/>
    <x v="1"/>
    <s v="3-6 yrs"/>
    <n v="5"/>
    <s v="Master"/>
    <n v="1"/>
    <n v="0"/>
    <n v="1"/>
    <n v="1"/>
    <n v="0"/>
    <n v="3"/>
    <n v="166131"/>
    <s v="High"/>
    <n v="2"/>
    <n v="2024"/>
    <s v="High"/>
    <n v="6"/>
  </r>
  <r>
    <n v="1842"/>
    <x v="4"/>
    <x v="0"/>
    <s v="Medium"/>
    <s v="Technology"/>
    <x v="5"/>
    <x v="2"/>
    <s v="Onsite/Hybrid"/>
    <x v="0"/>
    <s v="7+ yrs"/>
    <n v="11"/>
    <s v="Bachelor"/>
    <n v="1"/>
    <n v="0"/>
    <n v="0"/>
    <n v="0"/>
    <n v="1"/>
    <n v="2"/>
    <n v="107137"/>
    <s v="Medium"/>
    <n v="5"/>
    <n v="2021"/>
    <s v="Medium"/>
    <n v="5"/>
  </r>
  <r>
    <n v="1843"/>
    <x v="2"/>
    <x v="2"/>
    <s v="Medium"/>
    <s v="Education"/>
    <x v="2"/>
    <x v="2"/>
    <s v="Onsite/Hybrid"/>
    <x v="1"/>
    <s v="3-6 yrs"/>
    <n v="4"/>
    <s v="Master"/>
    <n v="0"/>
    <n v="0"/>
    <n v="1"/>
    <n v="1"/>
    <n v="0"/>
    <n v="2"/>
    <n v="100456"/>
    <s v="Medium"/>
    <n v="1"/>
    <n v="2023"/>
    <s v="High"/>
    <n v="5"/>
  </r>
  <r>
    <n v="1844"/>
    <x v="1"/>
    <x v="1"/>
    <s v="Enterprise"/>
    <s v="Retail"/>
    <x v="1"/>
    <x v="1"/>
    <s v="Onsite/Hybrid"/>
    <x v="0"/>
    <s v="7+ yrs"/>
    <n v="10"/>
    <s v="PhD"/>
    <n v="0"/>
    <n v="1"/>
    <n v="0"/>
    <n v="1"/>
    <n v="0"/>
    <n v="2"/>
    <n v="159234"/>
    <s v="High"/>
    <n v="12"/>
    <n v="2022"/>
    <s v="High"/>
    <n v="9"/>
  </r>
  <r>
    <n v="1845"/>
    <x v="2"/>
    <x v="2"/>
    <s v="MNC"/>
    <s v="Healthcare"/>
    <x v="4"/>
    <x v="0"/>
    <s v="Remote"/>
    <x v="1"/>
    <s v="3-6 yrs"/>
    <n v="6"/>
    <s v="Master"/>
    <n v="1"/>
    <n v="0"/>
    <n v="0"/>
    <n v="0"/>
    <n v="1"/>
    <n v="2"/>
    <n v="102446"/>
    <s v="Medium"/>
    <n v="11"/>
    <n v="2023"/>
    <s v="Low"/>
    <n v="2"/>
  </r>
  <r>
    <n v="1846"/>
    <x v="2"/>
    <x v="2"/>
    <s v="Medium"/>
    <s v="Education"/>
    <x v="6"/>
    <x v="2"/>
    <s v="Onsite/Hybrid"/>
    <x v="0"/>
    <s v="7+ yrs"/>
    <n v="10"/>
    <s v="Bachelor"/>
    <n v="0"/>
    <n v="1"/>
    <n v="1"/>
    <n v="0"/>
    <n v="1"/>
    <n v="3"/>
    <n v="122334"/>
    <s v="High"/>
    <n v="9"/>
    <n v="2025"/>
    <s v="Low"/>
    <n v="2"/>
  </r>
  <r>
    <n v="1847"/>
    <x v="0"/>
    <x v="0"/>
    <s v="Startup"/>
    <s v="Finance"/>
    <x v="1"/>
    <x v="2"/>
    <s v="Onsite/Hybrid"/>
    <x v="0"/>
    <s v="7+ yrs"/>
    <n v="11"/>
    <s v="PhD"/>
    <n v="1"/>
    <n v="1"/>
    <n v="0"/>
    <n v="1"/>
    <n v="0"/>
    <n v="3"/>
    <n v="112784"/>
    <s v="Medium"/>
    <n v="4"/>
    <n v="2021"/>
    <s v="Medium"/>
    <n v="1"/>
  </r>
  <r>
    <n v="1848"/>
    <x v="4"/>
    <x v="0"/>
    <s v="Enterprise"/>
    <s v="Technology"/>
    <x v="1"/>
    <x v="0"/>
    <s v="Remote"/>
    <x v="0"/>
    <s v="7+ yrs"/>
    <n v="12"/>
    <s v="Bachelor"/>
    <n v="1"/>
    <n v="1"/>
    <n v="0"/>
    <n v="1"/>
    <n v="1"/>
    <n v="4"/>
    <n v="125456"/>
    <s v="High"/>
    <n v="6"/>
    <n v="2025"/>
    <s v="High"/>
    <n v="8"/>
  </r>
  <r>
    <n v="1849"/>
    <x v="1"/>
    <x v="1"/>
    <s v="MNC"/>
    <s v="E-commerce"/>
    <x v="1"/>
    <x v="2"/>
    <s v="Onsite/Hybrid"/>
    <x v="1"/>
    <s v="3-6 yrs"/>
    <n v="6"/>
    <s v="Bachelor"/>
    <n v="0"/>
    <n v="1"/>
    <n v="0"/>
    <n v="1"/>
    <n v="0"/>
    <n v="2"/>
    <n v="152038"/>
    <s v="High"/>
    <n v="6"/>
    <n v="2024"/>
    <s v="Medium"/>
    <n v="5"/>
  </r>
  <r>
    <n v="1850"/>
    <x v="1"/>
    <x v="1"/>
    <s v="Enterprise"/>
    <s v="Retail"/>
    <x v="3"/>
    <x v="0"/>
    <s v="Remote"/>
    <x v="1"/>
    <s v="3-6 yrs"/>
    <n v="5"/>
    <s v="Master"/>
    <n v="0"/>
    <n v="0"/>
    <n v="1"/>
    <n v="0"/>
    <n v="0"/>
    <n v="1"/>
    <n v="125125"/>
    <s v="High"/>
    <n v="6"/>
    <n v="2026"/>
    <s v="Low"/>
    <n v="4"/>
  </r>
  <r>
    <n v="1851"/>
    <x v="5"/>
    <x v="1"/>
    <s v="Medium"/>
    <s v="Retail"/>
    <x v="0"/>
    <x v="2"/>
    <s v="Onsite/Hybrid"/>
    <x v="0"/>
    <s v="7+ yrs"/>
    <n v="7"/>
    <s v="PhD"/>
    <n v="0"/>
    <n v="0"/>
    <n v="1"/>
    <n v="1"/>
    <n v="1"/>
    <n v="3"/>
    <n v="175284"/>
    <s v="High"/>
    <n v="6"/>
    <n v="2021"/>
    <s v="High"/>
    <n v="8"/>
  </r>
  <r>
    <n v="1852"/>
    <x v="0"/>
    <x v="0"/>
    <s v="Enterprise"/>
    <s v="Technology"/>
    <x v="0"/>
    <x v="0"/>
    <s v="Remote"/>
    <x v="1"/>
    <s v="3-6 yrs"/>
    <n v="6"/>
    <s v="Bachelor"/>
    <n v="0"/>
    <n v="0"/>
    <n v="0"/>
    <n v="1"/>
    <n v="0"/>
    <n v="1"/>
    <n v="87511"/>
    <s v="Medium"/>
    <n v="9"/>
    <n v="2023"/>
    <s v="Low"/>
    <n v="6"/>
  </r>
  <r>
    <n v="1853"/>
    <x v="5"/>
    <x v="1"/>
    <s v="Startup"/>
    <s v="Healthcare"/>
    <x v="3"/>
    <x v="0"/>
    <s v="Remote"/>
    <x v="1"/>
    <s v="3-6 yrs"/>
    <n v="3"/>
    <s v="PhD"/>
    <n v="0"/>
    <n v="1"/>
    <n v="1"/>
    <n v="1"/>
    <n v="1"/>
    <n v="4"/>
    <n v="159340"/>
    <s v="High"/>
    <n v="12"/>
    <n v="2026"/>
    <s v="High"/>
    <n v="6"/>
  </r>
  <r>
    <n v="1854"/>
    <x v="5"/>
    <x v="1"/>
    <s v="MNC"/>
    <s v="E-commerce"/>
    <x v="1"/>
    <x v="2"/>
    <s v="Onsite/Hybrid"/>
    <x v="0"/>
    <s v="7+ yrs"/>
    <n v="9"/>
    <s v="Bachelor"/>
    <n v="1"/>
    <n v="1"/>
    <n v="0"/>
    <n v="0"/>
    <n v="1"/>
    <n v="3"/>
    <n v="168405"/>
    <s v="High"/>
    <n v="10"/>
    <n v="2023"/>
    <s v="High"/>
    <n v="9"/>
  </r>
  <r>
    <n v="1855"/>
    <x v="5"/>
    <x v="1"/>
    <s v="Enterprise"/>
    <s v="Technology"/>
    <x v="0"/>
    <x v="0"/>
    <s v="Remote"/>
    <x v="2"/>
    <s v="0-2 yrs"/>
    <n v="1"/>
    <s v="PhD"/>
    <n v="0"/>
    <n v="1"/>
    <n v="0"/>
    <n v="1"/>
    <n v="0"/>
    <n v="2"/>
    <n v="103129"/>
    <s v="Medium"/>
    <n v="9"/>
    <n v="2024"/>
    <s v="Medium"/>
    <n v="6"/>
  </r>
  <r>
    <n v="1856"/>
    <x v="3"/>
    <x v="0"/>
    <s v="Startup"/>
    <s v="Retail"/>
    <x v="1"/>
    <x v="0"/>
    <s v="Remote"/>
    <x v="0"/>
    <s v="7+ yrs"/>
    <n v="14"/>
    <s v="Bachelor"/>
    <n v="0"/>
    <n v="1"/>
    <n v="1"/>
    <n v="0"/>
    <n v="1"/>
    <n v="3"/>
    <n v="124115"/>
    <s v="High"/>
    <n v="1"/>
    <n v="2025"/>
    <s v="High"/>
    <n v="9"/>
  </r>
  <r>
    <n v="1857"/>
    <x v="5"/>
    <x v="1"/>
    <s v="Medium"/>
    <s v="Retail"/>
    <x v="2"/>
    <x v="0"/>
    <s v="Remote"/>
    <x v="0"/>
    <s v="7+ yrs"/>
    <n v="7"/>
    <s v="PhD"/>
    <n v="1"/>
    <n v="1"/>
    <n v="0"/>
    <n v="0"/>
    <n v="0"/>
    <n v="2"/>
    <n v="137477"/>
    <s v="High"/>
    <n v="8"/>
    <n v="2025"/>
    <s v="High"/>
    <n v="8"/>
  </r>
  <r>
    <n v="1858"/>
    <x v="2"/>
    <x v="2"/>
    <s v="Enterprise"/>
    <s v="E-commerce"/>
    <x v="4"/>
    <x v="1"/>
    <s v="Onsite/Hybrid"/>
    <x v="0"/>
    <s v="7+ yrs"/>
    <n v="9"/>
    <s v="PhD"/>
    <n v="1"/>
    <n v="0"/>
    <n v="0"/>
    <n v="0"/>
    <n v="1"/>
    <n v="2"/>
    <n v="105059"/>
    <s v="Medium"/>
    <n v="1"/>
    <n v="2020"/>
    <s v="High"/>
    <n v="8"/>
  </r>
  <r>
    <n v="1859"/>
    <x v="5"/>
    <x v="1"/>
    <s v="MNC"/>
    <s v="Retail"/>
    <x v="1"/>
    <x v="1"/>
    <s v="Onsite/Hybrid"/>
    <x v="0"/>
    <s v="7+ yrs"/>
    <n v="11"/>
    <s v="Bachelor"/>
    <n v="1"/>
    <n v="1"/>
    <n v="1"/>
    <n v="0"/>
    <n v="0"/>
    <n v="3"/>
    <n v="175146"/>
    <s v="High"/>
    <n v="5"/>
    <n v="2024"/>
    <s v="High"/>
    <n v="7"/>
  </r>
  <r>
    <n v="1860"/>
    <x v="3"/>
    <x v="0"/>
    <s v="Enterprise"/>
    <s v="Retail"/>
    <x v="6"/>
    <x v="0"/>
    <s v="Remote"/>
    <x v="2"/>
    <s v="0-2 yrs"/>
    <n v="0"/>
    <s v="Master"/>
    <n v="1"/>
    <n v="1"/>
    <n v="0"/>
    <n v="0"/>
    <n v="1"/>
    <n v="3"/>
    <n v="56414"/>
    <s v="Low"/>
    <n v="9"/>
    <n v="2025"/>
    <s v="High"/>
    <n v="7"/>
  </r>
  <r>
    <n v="1861"/>
    <x v="5"/>
    <x v="1"/>
    <s v="Enterprise"/>
    <s v="Technology"/>
    <x v="6"/>
    <x v="0"/>
    <s v="Remote"/>
    <x v="0"/>
    <s v="7+ yrs"/>
    <n v="14"/>
    <s v="Bachelor"/>
    <n v="1"/>
    <n v="0"/>
    <n v="1"/>
    <n v="0"/>
    <n v="0"/>
    <n v="2"/>
    <n v="156490"/>
    <s v="High"/>
    <n v="10"/>
    <n v="2022"/>
    <s v="High"/>
    <n v="9"/>
  </r>
  <r>
    <n v="1862"/>
    <x v="2"/>
    <x v="2"/>
    <s v="Medium"/>
    <s v="Education"/>
    <x v="2"/>
    <x v="1"/>
    <s v="Onsite/Hybrid"/>
    <x v="0"/>
    <s v="7+ yrs"/>
    <n v="14"/>
    <s v="Master"/>
    <n v="1"/>
    <n v="1"/>
    <n v="1"/>
    <n v="1"/>
    <n v="0"/>
    <n v="4"/>
    <n v="128868"/>
    <s v="High"/>
    <n v="2"/>
    <n v="2026"/>
    <s v="High"/>
    <n v="7"/>
  </r>
  <r>
    <n v="1863"/>
    <x v="3"/>
    <x v="0"/>
    <s v="Startup"/>
    <s v="Healthcare"/>
    <x v="0"/>
    <x v="2"/>
    <s v="Onsite/Hybrid"/>
    <x v="2"/>
    <s v="0-2 yrs"/>
    <n v="0"/>
    <s v="Bachelor"/>
    <n v="0"/>
    <n v="0"/>
    <n v="1"/>
    <n v="0"/>
    <n v="0"/>
    <n v="1"/>
    <n v="64797"/>
    <s v="Low"/>
    <n v="7"/>
    <n v="2020"/>
    <s v="High"/>
    <n v="8"/>
  </r>
  <r>
    <n v="1864"/>
    <x v="4"/>
    <x v="0"/>
    <s v="Startup"/>
    <s v="Finance"/>
    <x v="6"/>
    <x v="0"/>
    <s v="Remote"/>
    <x v="2"/>
    <s v="0-2 yrs"/>
    <n v="2"/>
    <s v="Master"/>
    <n v="0"/>
    <n v="0"/>
    <n v="1"/>
    <n v="1"/>
    <n v="1"/>
    <n v="3"/>
    <n v="94812"/>
    <s v="Medium"/>
    <n v="8"/>
    <n v="2021"/>
    <s v="High"/>
    <n v="7"/>
  </r>
  <r>
    <n v="1865"/>
    <x v="5"/>
    <x v="1"/>
    <s v="Enterprise"/>
    <s v="Healthcare"/>
    <x v="6"/>
    <x v="0"/>
    <s v="Remote"/>
    <x v="0"/>
    <s v="7+ yrs"/>
    <n v="9"/>
    <s v="Bachelor"/>
    <n v="0"/>
    <n v="0"/>
    <n v="0"/>
    <n v="0"/>
    <n v="0"/>
    <n v="0"/>
    <n v="139987"/>
    <s v="High"/>
    <n v="9"/>
    <n v="2023"/>
    <s v="Low"/>
    <n v="1"/>
  </r>
  <r>
    <n v="1866"/>
    <x v="2"/>
    <x v="2"/>
    <s v="Medium"/>
    <s v="E-commerce"/>
    <x v="5"/>
    <x v="1"/>
    <s v="Onsite/Hybrid"/>
    <x v="0"/>
    <s v="7+ yrs"/>
    <n v="12"/>
    <s v="PhD"/>
    <n v="0"/>
    <n v="0"/>
    <n v="1"/>
    <n v="1"/>
    <n v="1"/>
    <n v="3"/>
    <n v="144434"/>
    <s v="High"/>
    <n v="1"/>
    <n v="2020"/>
    <s v="High"/>
    <n v="8"/>
  </r>
  <r>
    <n v="1867"/>
    <x v="5"/>
    <x v="1"/>
    <s v="Startup"/>
    <s v="Education"/>
    <x v="0"/>
    <x v="2"/>
    <s v="Onsite/Hybrid"/>
    <x v="0"/>
    <s v="7+ yrs"/>
    <n v="15"/>
    <s v="PhD"/>
    <n v="0"/>
    <n v="1"/>
    <n v="0"/>
    <n v="0"/>
    <n v="1"/>
    <n v="2"/>
    <n v="151900"/>
    <s v="High"/>
    <n v="1"/>
    <n v="2024"/>
    <s v="Low"/>
    <n v="2"/>
  </r>
  <r>
    <n v="1868"/>
    <x v="4"/>
    <x v="0"/>
    <s v="MNC"/>
    <s v="Education"/>
    <x v="1"/>
    <x v="2"/>
    <s v="Onsite/Hybrid"/>
    <x v="0"/>
    <s v="7+ yrs"/>
    <n v="9"/>
    <s v="Master"/>
    <n v="1"/>
    <n v="0"/>
    <n v="1"/>
    <n v="1"/>
    <n v="1"/>
    <n v="4"/>
    <n v="155372"/>
    <s v="High"/>
    <n v="12"/>
    <n v="2021"/>
    <s v="High"/>
    <n v="9"/>
  </r>
  <r>
    <n v="1869"/>
    <x v="3"/>
    <x v="0"/>
    <s v="Enterprise"/>
    <s v="Technology"/>
    <x v="5"/>
    <x v="0"/>
    <s v="Remote"/>
    <x v="2"/>
    <s v="0-2 yrs"/>
    <n v="2"/>
    <s v="PhD"/>
    <n v="1"/>
    <n v="1"/>
    <n v="0"/>
    <n v="1"/>
    <n v="1"/>
    <n v="4"/>
    <n v="70651"/>
    <s v="Medium"/>
    <n v="11"/>
    <n v="2025"/>
    <s v="High"/>
    <n v="9"/>
  </r>
  <r>
    <n v="1870"/>
    <x v="2"/>
    <x v="2"/>
    <s v="Medium"/>
    <s v="Healthcare"/>
    <x v="0"/>
    <x v="0"/>
    <s v="Remote"/>
    <x v="2"/>
    <s v="0-2 yrs"/>
    <n v="2"/>
    <s v="Bachelor"/>
    <n v="1"/>
    <n v="0"/>
    <n v="0"/>
    <n v="1"/>
    <n v="0"/>
    <n v="2"/>
    <n v="64821"/>
    <s v="Low"/>
    <n v="4"/>
    <n v="2024"/>
    <s v="Low"/>
    <n v="2"/>
  </r>
  <r>
    <n v="1871"/>
    <x v="2"/>
    <x v="2"/>
    <s v="Medium"/>
    <s v="Retail"/>
    <x v="1"/>
    <x v="0"/>
    <s v="Remote"/>
    <x v="0"/>
    <s v="7+ yrs"/>
    <n v="14"/>
    <s v="Bachelor"/>
    <n v="1"/>
    <n v="1"/>
    <n v="0"/>
    <n v="1"/>
    <n v="0"/>
    <n v="3"/>
    <n v="110531"/>
    <s v="Medium"/>
    <n v="5"/>
    <n v="2026"/>
    <s v="High"/>
    <n v="9"/>
  </r>
  <r>
    <n v="1872"/>
    <x v="3"/>
    <x v="0"/>
    <s v="MNC"/>
    <s v="Technology"/>
    <x v="6"/>
    <x v="2"/>
    <s v="Onsite/Hybrid"/>
    <x v="2"/>
    <s v="0-2 yrs"/>
    <n v="0"/>
    <s v="Bachelor"/>
    <n v="1"/>
    <n v="1"/>
    <n v="1"/>
    <n v="0"/>
    <n v="0"/>
    <n v="3"/>
    <n v="84149"/>
    <s v="Medium"/>
    <n v="7"/>
    <n v="2021"/>
    <s v="Low"/>
    <n v="1"/>
  </r>
  <r>
    <n v="1873"/>
    <x v="5"/>
    <x v="1"/>
    <s v="Medium"/>
    <s v="Retail"/>
    <x v="4"/>
    <x v="0"/>
    <s v="Remote"/>
    <x v="2"/>
    <s v="0-2 yrs"/>
    <n v="0"/>
    <s v="PhD"/>
    <n v="0"/>
    <n v="0"/>
    <n v="0"/>
    <n v="1"/>
    <n v="1"/>
    <n v="2"/>
    <n v="118390"/>
    <s v="Medium"/>
    <n v="1"/>
    <n v="2026"/>
    <s v="High"/>
    <n v="9"/>
  </r>
  <r>
    <n v="1874"/>
    <x v="2"/>
    <x v="2"/>
    <s v="Medium"/>
    <s v="E-commerce"/>
    <x v="0"/>
    <x v="2"/>
    <s v="Onsite/Hybrid"/>
    <x v="2"/>
    <s v="0-2 yrs"/>
    <n v="2"/>
    <s v="Master"/>
    <n v="1"/>
    <n v="1"/>
    <n v="1"/>
    <n v="1"/>
    <n v="1"/>
    <n v="5"/>
    <n v="92283"/>
    <s v="Medium"/>
    <n v="8"/>
    <n v="2022"/>
    <s v="High"/>
    <n v="7"/>
  </r>
  <r>
    <n v="1875"/>
    <x v="0"/>
    <x v="0"/>
    <s v="MNC"/>
    <s v="Retail"/>
    <x v="6"/>
    <x v="0"/>
    <s v="Remote"/>
    <x v="1"/>
    <s v="3-6 yrs"/>
    <n v="5"/>
    <s v="PhD"/>
    <n v="0"/>
    <n v="0"/>
    <n v="1"/>
    <n v="1"/>
    <n v="0"/>
    <n v="2"/>
    <n v="120288"/>
    <s v="High"/>
    <n v="9"/>
    <n v="2024"/>
    <s v="High"/>
    <n v="7"/>
  </r>
  <r>
    <n v="1876"/>
    <x v="2"/>
    <x v="2"/>
    <s v="MNC"/>
    <s v="Retail"/>
    <x v="5"/>
    <x v="1"/>
    <s v="Onsite/Hybrid"/>
    <x v="1"/>
    <s v="3-6 yrs"/>
    <n v="6"/>
    <s v="Master"/>
    <n v="0"/>
    <n v="0"/>
    <n v="1"/>
    <n v="1"/>
    <n v="1"/>
    <n v="3"/>
    <n v="138688"/>
    <s v="High"/>
    <n v="5"/>
    <n v="2024"/>
    <s v="High"/>
    <n v="9"/>
  </r>
  <r>
    <n v="1877"/>
    <x v="0"/>
    <x v="0"/>
    <s v="Medium"/>
    <s v="E-commerce"/>
    <x v="4"/>
    <x v="0"/>
    <s v="Remote"/>
    <x v="0"/>
    <s v="7+ yrs"/>
    <n v="12"/>
    <s v="Bachelor"/>
    <n v="0"/>
    <n v="0"/>
    <n v="1"/>
    <n v="1"/>
    <n v="0"/>
    <n v="2"/>
    <n v="125728"/>
    <s v="High"/>
    <n v="8"/>
    <n v="2021"/>
    <s v="High"/>
    <n v="9"/>
  </r>
  <r>
    <n v="1878"/>
    <x v="3"/>
    <x v="0"/>
    <s v="MNC"/>
    <s v="Healthcare"/>
    <x v="3"/>
    <x v="2"/>
    <s v="Onsite/Hybrid"/>
    <x v="0"/>
    <s v="7+ yrs"/>
    <n v="9"/>
    <s v="Bachelor"/>
    <n v="0"/>
    <n v="1"/>
    <n v="1"/>
    <n v="1"/>
    <n v="1"/>
    <n v="4"/>
    <n v="164412"/>
    <s v="High"/>
    <n v="12"/>
    <n v="2023"/>
    <s v="High"/>
    <n v="3"/>
  </r>
  <r>
    <n v="1879"/>
    <x v="0"/>
    <x v="0"/>
    <s v="MNC"/>
    <s v="Healthcare"/>
    <x v="4"/>
    <x v="1"/>
    <s v="Onsite/Hybrid"/>
    <x v="2"/>
    <s v="0-2 yrs"/>
    <n v="1"/>
    <s v="Bachelor"/>
    <n v="1"/>
    <n v="0"/>
    <n v="1"/>
    <n v="0"/>
    <n v="1"/>
    <n v="3"/>
    <n v="96022"/>
    <s v="Medium"/>
    <n v="4"/>
    <n v="2022"/>
    <s v="Low"/>
    <n v="3"/>
  </r>
  <r>
    <n v="1880"/>
    <x v="0"/>
    <x v="0"/>
    <s v="Medium"/>
    <s v="Technology"/>
    <x v="5"/>
    <x v="1"/>
    <s v="Onsite/Hybrid"/>
    <x v="1"/>
    <s v="3-6 yrs"/>
    <n v="5"/>
    <s v="Bachelor"/>
    <n v="1"/>
    <n v="0"/>
    <n v="1"/>
    <n v="0"/>
    <n v="0"/>
    <n v="2"/>
    <n v="93885"/>
    <s v="Medium"/>
    <n v="1"/>
    <n v="2023"/>
    <s v="High"/>
    <n v="9"/>
  </r>
  <r>
    <n v="1881"/>
    <x v="4"/>
    <x v="0"/>
    <s v="Enterprise"/>
    <s v="Healthcare"/>
    <x v="5"/>
    <x v="0"/>
    <s v="Remote"/>
    <x v="1"/>
    <s v="3-6 yrs"/>
    <n v="4"/>
    <s v="Bachelor"/>
    <n v="0"/>
    <n v="0"/>
    <n v="1"/>
    <n v="0"/>
    <n v="1"/>
    <n v="2"/>
    <n v="99584"/>
    <s v="Medium"/>
    <n v="6"/>
    <n v="2026"/>
    <s v="Medium"/>
    <n v="3"/>
  </r>
  <r>
    <n v="1882"/>
    <x v="5"/>
    <x v="1"/>
    <s v="Enterprise"/>
    <s v="Technology"/>
    <x v="5"/>
    <x v="0"/>
    <s v="Remote"/>
    <x v="2"/>
    <s v="0-2 yrs"/>
    <n v="2"/>
    <s v="Bachelor"/>
    <n v="0"/>
    <n v="0"/>
    <n v="0"/>
    <n v="1"/>
    <n v="0"/>
    <n v="1"/>
    <n v="103741"/>
    <s v="Medium"/>
    <n v="2"/>
    <n v="2024"/>
    <s v="Medium"/>
    <n v="4"/>
  </r>
  <r>
    <n v="1883"/>
    <x v="0"/>
    <x v="0"/>
    <s v="Medium"/>
    <s v="Retail"/>
    <x v="4"/>
    <x v="1"/>
    <s v="Onsite/Hybrid"/>
    <x v="0"/>
    <s v="7+ yrs"/>
    <n v="8"/>
    <s v="PhD"/>
    <n v="0"/>
    <n v="1"/>
    <n v="1"/>
    <n v="1"/>
    <n v="1"/>
    <n v="4"/>
    <n v="139690"/>
    <s v="High"/>
    <n v="11"/>
    <n v="2022"/>
    <s v="High"/>
    <n v="3"/>
  </r>
  <r>
    <n v="1884"/>
    <x v="1"/>
    <x v="1"/>
    <s v="Startup"/>
    <s v="Healthcare"/>
    <x v="5"/>
    <x v="2"/>
    <s v="Onsite/Hybrid"/>
    <x v="1"/>
    <s v="3-6 yrs"/>
    <n v="3"/>
    <s v="Master"/>
    <n v="0"/>
    <n v="1"/>
    <n v="0"/>
    <n v="1"/>
    <n v="0"/>
    <n v="2"/>
    <n v="125572"/>
    <s v="High"/>
    <n v="4"/>
    <n v="2024"/>
    <s v="High"/>
    <n v="7"/>
  </r>
  <r>
    <n v="1885"/>
    <x v="4"/>
    <x v="0"/>
    <s v="Startup"/>
    <s v="Technology"/>
    <x v="3"/>
    <x v="1"/>
    <s v="Onsite/Hybrid"/>
    <x v="1"/>
    <s v="3-6 yrs"/>
    <n v="6"/>
    <s v="PhD"/>
    <n v="1"/>
    <n v="0"/>
    <n v="1"/>
    <n v="0"/>
    <n v="0"/>
    <n v="2"/>
    <n v="94135"/>
    <s v="Medium"/>
    <n v="9"/>
    <n v="2022"/>
    <s v="Medium"/>
    <n v="2"/>
  </r>
  <r>
    <n v="1886"/>
    <x v="1"/>
    <x v="1"/>
    <s v="Enterprise"/>
    <s v="Technology"/>
    <x v="6"/>
    <x v="2"/>
    <s v="Onsite/Hybrid"/>
    <x v="0"/>
    <s v="7+ yrs"/>
    <n v="11"/>
    <s v="Master"/>
    <n v="1"/>
    <n v="0"/>
    <n v="0"/>
    <n v="1"/>
    <n v="0"/>
    <n v="2"/>
    <n v="154736"/>
    <s v="High"/>
    <n v="2"/>
    <n v="2023"/>
    <s v="Low"/>
    <n v="4"/>
  </r>
  <r>
    <n v="1887"/>
    <x v="4"/>
    <x v="0"/>
    <s v="MNC"/>
    <s v="Technology"/>
    <x v="1"/>
    <x v="2"/>
    <s v="Onsite/Hybrid"/>
    <x v="1"/>
    <s v="3-6 yrs"/>
    <n v="3"/>
    <s v="Master"/>
    <n v="1"/>
    <n v="0"/>
    <n v="1"/>
    <n v="1"/>
    <n v="1"/>
    <n v="4"/>
    <n v="135492"/>
    <s v="High"/>
    <n v="3"/>
    <n v="2025"/>
    <s v="High"/>
    <n v="8"/>
  </r>
  <r>
    <n v="1888"/>
    <x v="4"/>
    <x v="0"/>
    <s v="Startup"/>
    <s v="Education"/>
    <x v="3"/>
    <x v="2"/>
    <s v="Onsite/Hybrid"/>
    <x v="1"/>
    <s v="3-6 yrs"/>
    <n v="6"/>
    <s v="PhD"/>
    <n v="1"/>
    <n v="0"/>
    <n v="1"/>
    <n v="1"/>
    <n v="1"/>
    <n v="4"/>
    <n v="117661"/>
    <s v="Medium"/>
    <n v="5"/>
    <n v="2022"/>
    <s v="High"/>
    <n v="3"/>
  </r>
  <r>
    <n v="1889"/>
    <x v="3"/>
    <x v="0"/>
    <s v="Startup"/>
    <s v="Finance"/>
    <x v="1"/>
    <x v="0"/>
    <s v="Remote"/>
    <x v="1"/>
    <s v="3-6 yrs"/>
    <n v="3"/>
    <s v="PhD"/>
    <n v="0"/>
    <n v="0"/>
    <n v="0"/>
    <n v="1"/>
    <n v="0"/>
    <n v="1"/>
    <n v="91815"/>
    <s v="Medium"/>
    <n v="5"/>
    <n v="2026"/>
    <s v="High"/>
    <n v="8"/>
  </r>
  <r>
    <n v="1890"/>
    <x v="3"/>
    <x v="0"/>
    <s v="Startup"/>
    <s v="Retail"/>
    <x v="0"/>
    <x v="2"/>
    <s v="Onsite/Hybrid"/>
    <x v="0"/>
    <s v="7+ yrs"/>
    <n v="13"/>
    <s v="PhD"/>
    <n v="0"/>
    <n v="0"/>
    <n v="0"/>
    <n v="1"/>
    <n v="1"/>
    <n v="2"/>
    <n v="124439"/>
    <s v="High"/>
    <n v="8"/>
    <n v="2020"/>
    <s v="Low"/>
    <n v="6"/>
  </r>
  <r>
    <n v="1891"/>
    <x v="2"/>
    <x v="2"/>
    <s v="Medium"/>
    <s v="Healthcare"/>
    <x v="2"/>
    <x v="0"/>
    <s v="Remote"/>
    <x v="1"/>
    <s v="3-6 yrs"/>
    <n v="3"/>
    <s v="Bachelor"/>
    <n v="1"/>
    <n v="0"/>
    <n v="1"/>
    <n v="1"/>
    <n v="1"/>
    <n v="4"/>
    <n v="112398"/>
    <s v="Medium"/>
    <n v="12"/>
    <n v="2026"/>
    <s v="High"/>
    <n v="6"/>
  </r>
  <r>
    <n v="1892"/>
    <x v="0"/>
    <x v="0"/>
    <s v="MNC"/>
    <s v="E-commerce"/>
    <x v="2"/>
    <x v="1"/>
    <s v="Onsite/Hybrid"/>
    <x v="2"/>
    <s v="0-2 yrs"/>
    <n v="0"/>
    <s v="PhD"/>
    <n v="0"/>
    <n v="1"/>
    <n v="0"/>
    <n v="0"/>
    <n v="0"/>
    <n v="1"/>
    <n v="73280"/>
    <s v="Medium"/>
    <n v="11"/>
    <n v="2024"/>
    <s v="Medium"/>
    <n v="5"/>
  </r>
  <r>
    <n v="1893"/>
    <x v="1"/>
    <x v="1"/>
    <s v="Medium"/>
    <s v="Healthcare"/>
    <x v="4"/>
    <x v="2"/>
    <s v="Onsite/Hybrid"/>
    <x v="1"/>
    <s v="3-6 yrs"/>
    <n v="3"/>
    <s v="Master"/>
    <n v="1"/>
    <n v="0"/>
    <n v="1"/>
    <n v="0"/>
    <n v="0"/>
    <n v="2"/>
    <n v="127959"/>
    <s v="High"/>
    <n v="4"/>
    <n v="2021"/>
    <s v="Medium"/>
    <n v="3"/>
  </r>
  <r>
    <n v="1894"/>
    <x v="5"/>
    <x v="1"/>
    <s v="MNC"/>
    <s v="Healthcare"/>
    <x v="4"/>
    <x v="2"/>
    <s v="Onsite/Hybrid"/>
    <x v="1"/>
    <s v="3-6 yrs"/>
    <n v="3"/>
    <s v="PhD"/>
    <n v="0"/>
    <n v="1"/>
    <n v="0"/>
    <n v="0"/>
    <n v="1"/>
    <n v="2"/>
    <n v="149173"/>
    <s v="High"/>
    <n v="7"/>
    <n v="2022"/>
    <s v="Medium"/>
    <n v="6"/>
  </r>
  <r>
    <n v="1895"/>
    <x v="0"/>
    <x v="0"/>
    <s v="Medium"/>
    <s v="E-commerce"/>
    <x v="2"/>
    <x v="0"/>
    <s v="Remote"/>
    <x v="1"/>
    <s v="3-6 yrs"/>
    <n v="5"/>
    <s v="Bachelor"/>
    <n v="1"/>
    <n v="0"/>
    <n v="1"/>
    <n v="1"/>
    <n v="1"/>
    <n v="4"/>
    <n v="118965"/>
    <s v="Medium"/>
    <n v="8"/>
    <n v="2020"/>
    <s v="High"/>
    <n v="9"/>
  </r>
  <r>
    <n v="1896"/>
    <x v="5"/>
    <x v="1"/>
    <s v="Medium"/>
    <s v="Education"/>
    <x v="1"/>
    <x v="1"/>
    <s v="Onsite/Hybrid"/>
    <x v="1"/>
    <s v="3-6 yrs"/>
    <n v="3"/>
    <s v="PhD"/>
    <n v="1"/>
    <n v="1"/>
    <n v="1"/>
    <n v="0"/>
    <n v="1"/>
    <n v="4"/>
    <n v="143999"/>
    <s v="High"/>
    <n v="9"/>
    <n v="2024"/>
    <s v="Low"/>
    <n v="6"/>
  </r>
  <r>
    <n v="1897"/>
    <x v="4"/>
    <x v="0"/>
    <s v="Medium"/>
    <s v="Education"/>
    <x v="6"/>
    <x v="0"/>
    <s v="Remote"/>
    <x v="1"/>
    <s v="3-6 yrs"/>
    <n v="5"/>
    <s v="Bachelor"/>
    <n v="0"/>
    <n v="1"/>
    <n v="0"/>
    <n v="1"/>
    <n v="1"/>
    <n v="3"/>
    <n v="97641"/>
    <s v="Medium"/>
    <n v="6"/>
    <n v="2025"/>
    <s v="Low"/>
    <n v="6"/>
  </r>
  <r>
    <n v="1898"/>
    <x v="5"/>
    <x v="1"/>
    <s v="Enterprise"/>
    <s v="Retail"/>
    <x v="5"/>
    <x v="2"/>
    <s v="Onsite/Hybrid"/>
    <x v="2"/>
    <s v="0-2 yrs"/>
    <n v="1"/>
    <s v="PhD"/>
    <n v="0"/>
    <n v="1"/>
    <n v="0"/>
    <n v="0"/>
    <n v="0"/>
    <n v="1"/>
    <n v="90402"/>
    <s v="Medium"/>
    <n v="8"/>
    <n v="2026"/>
    <s v="High"/>
    <n v="9"/>
  </r>
  <r>
    <n v="1899"/>
    <x v="4"/>
    <x v="0"/>
    <s v="Medium"/>
    <s v="Education"/>
    <x v="3"/>
    <x v="1"/>
    <s v="Onsite/Hybrid"/>
    <x v="1"/>
    <s v="3-6 yrs"/>
    <n v="5"/>
    <s v="PhD"/>
    <n v="1"/>
    <n v="0"/>
    <n v="1"/>
    <n v="1"/>
    <n v="0"/>
    <n v="3"/>
    <n v="103187"/>
    <s v="Medium"/>
    <n v="5"/>
    <n v="2025"/>
    <s v="High"/>
    <n v="7"/>
  </r>
  <r>
    <n v="1900"/>
    <x v="5"/>
    <x v="1"/>
    <s v="Enterprise"/>
    <s v="Technology"/>
    <x v="6"/>
    <x v="2"/>
    <s v="Onsite/Hybrid"/>
    <x v="2"/>
    <s v="0-2 yrs"/>
    <n v="2"/>
    <s v="Bachelor"/>
    <n v="0"/>
    <n v="0"/>
    <n v="0"/>
    <n v="0"/>
    <n v="0"/>
    <n v="0"/>
    <n v="87553"/>
    <s v="Medium"/>
    <n v="2"/>
    <n v="2024"/>
    <s v="Low"/>
    <n v="2"/>
  </r>
  <r>
    <n v="1901"/>
    <x v="5"/>
    <x v="1"/>
    <s v="Medium"/>
    <s v="Retail"/>
    <x v="1"/>
    <x v="2"/>
    <s v="Onsite/Hybrid"/>
    <x v="2"/>
    <s v="0-2 yrs"/>
    <n v="2"/>
    <s v="Master"/>
    <n v="0"/>
    <n v="1"/>
    <n v="1"/>
    <n v="1"/>
    <n v="1"/>
    <n v="4"/>
    <n v="127014"/>
    <s v="High"/>
    <n v="1"/>
    <n v="2020"/>
    <s v="High"/>
    <n v="7"/>
  </r>
  <r>
    <n v="1902"/>
    <x v="3"/>
    <x v="0"/>
    <s v="Medium"/>
    <s v="E-commerce"/>
    <x v="3"/>
    <x v="0"/>
    <s v="Remote"/>
    <x v="0"/>
    <s v="7+ yrs"/>
    <n v="10"/>
    <s v="Bachelor"/>
    <n v="0"/>
    <n v="0"/>
    <n v="0"/>
    <n v="0"/>
    <n v="0"/>
    <n v="0"/>
    <n v="102454"/>
    <s v="Medium"/>
    <n v="8"/>
    <n v="2023"/>
    <s v="Medium"/>
    <n v="5"/>
  </r>
  <r>
    <n v="1903"/>
    <x v="1"/>
    <x v="1"/>
    <s v="Enterprise"/>
    <s v="Healthcare"/>
    <x v="0"/>
    <x v="0"/>
    <s v="Remote"/>
    <x v="0"/>
    <s v="7+ yrs"/>
    <n v="15"/>
    <s v="Bachelor"/>
    <n v="1"/>
    <n v="0"/>
    <n v="0"/>
    <n v="1"/>
    <n v="1"/>
    <n v="3"/>
    <n v="168312"/>
    <s v="High"/>
    <n v="1"/>
    <n v="2023"/>
    <s v="Medium"/>
    <n v="5"/>
  </r>
  <r>
    <n v="1904"/>
    <x v="5"/>
    <x v="1"/>
    <s v="MNC"/>
    <s v="Education"/>
    <x v="3"/>
    <x v="1"/>
    <s v="Onsite/Hybrid"/>
    <x v="2"/>
    <s v="0-2 yrs"/>
    <n v="2"/>
    <s v="Bachelor"/>
    <n v="1"/>
    <n v="0"/>
    <n v="0"/>
    <n v="0"/>
    <n v="0"/>
    <n v="1"/>
    <n v="108222"/>
    <s v="Medium"/>
    <n v="6"/>
    <n v="2026"/>
    <s v="Medium"/>
    <n v="2"/>
  </r>
  <r>
    <n v="1905"/>
    <x v="1"/>
    <x v="1"/>
    <s v="Startup"/>
    <s v="Healthcare"/>
    <x v="5"/>
    <x v="2"/>
    <s v="Onsite/Hybrid"/>
    <x v="0"/>
    <s v="7+ yrs"/>
    <n v="8"/>
    <s v="Master"/>
    <n v="1"/>
    <n v="0"/>
    <n v="0"/>
    <n v="1"/>
    <n v="0"/>
    <n v="2"/>
    <n v="155334"/>
    <s v="High"/>
    <n v="10"/>
    <n v="2026"/>
    <s v="Low"/>
    <n v="2"/>
  </r>
  <r>
    <n v="1906"/>
    <x v="0"/>
    <x v="0"/>
    <s v="Startup"/>
    <s v="Healthcare"/>
    <x v="3"/>
    <x v="0"/>
    <s v="Remote"/>
    <x v="2"/>
    <s v="0-2 yrs"/>
    <n v="2"/>
    <s v="Master"/>
    <n v="1"/>
    <n v="1"/>
    <n v="0"/>
    <n v="0"/>
    <n v="1"/>
    <n v="3"/>
    <n v="56949"/>
    <s v="Low"/>
    <n v="1"/>
    <n v="2023"/>
    <s v="Medium"/>
    <n v="4"/>
  </r>
  <r>
    <n v="1907"/>
    <x v="0"/>
    <x v="0"/>
    <s v="Enterprise"/>
    <s v="Technology"/>
    <x v="4"/>
    <x v="1"/>
    <s v="Onsite/Hybrid"/>
    <x v="2"/>
    <s v="0-2 yrs"/>
    <n v="1"/>
    <s v="Master"/>
    <n v="0"/>
    <n v="0"/>
    <n v="0"/>
    <n v="0"/>
    <n v="0"/>
    <n v="0"/>
    <n v="48490"/>
    <s v="Low"/>
    <n v="3"/>
    <n v="2022"/>
    <s v="Low"/>
    <n v="5"/>
  </r>
  <r>
    <n v="1908"/>
    <x v="2"/>
    <x v="2"/>
    <s v="Medium"/>
    <s v="E-commerce"/>
    <x v="2"/>
    <x v="0"/>
    <s v="Remote"/>
    <x v="2"/>
    <s v="0-2 yrs"/>
    <n v="0"/>
    <s v="Master"/>
    <n v="0"/>
    <n v="1"/>
    <n v="0"/>
    <n v="0"/>
    <n v="1"/>
    <n v="2"/>
    <n v="64096"/>
    <s v="Low"/>
    <n v="6"/>
    <n v="2026"/>
    <s v="Low"/>
    <n v="2"/>
  </r>
  <r>
    <n v="1909"/>
    <x v="3"/>
    <x v="0"/>
    <s v="Startup"/>
    <s v="Technology"/>
    <x v="5"/>
    <x v="0"/>
    <s v="Remote"/>
    <x v="2"/>
    <s v="0-2 yrs"/>
    <n v="0"/>
    <s v="Master"/>
    <n v="0"/>
    <n v="0"/>
    <n v="1"/>
    <n v="1"/>
    <n v="0"/>
    <n v="2"/>
    <n v="84122"/>
    <s v="Medium"/>
    <n v="6"/>
    <n v="2021"/>
    <s v="High"/>
    <n v="7"/>
  </r>
  <r>
    <n v="1910"/>
    <x v="4"/>
    <x v="0"/>
    <s v="Medium"/>
    <s v="E-commerce"/>
    <x v="1"/>
    <x v="0"/>
    <s v="Remote"/>
    <x v="0"/>
    <s v="7+ yrs"/>
    <n v="12"/>
    <s v="Bachelor"/>
    <n v="0"/>
    <n v="1"/>
    <n v="1"/>
    <n v="1"/>
    <n v="1"/>
    <n v="4"/>
    <n v="143244"/>
    <s v="High"/>
    <n v="4"/>
    <n v="2024"/>
    <s v="High"/>
    <n v="2"/>
  </r>
  <r>
    <n v="1911"/>
    <x v="4"/>
    <x v="0"/>
    <s v="Enterprise"/>
    <s v="Finance"/>
    <x v="1"/>
    <x v="2"/>
    <s v="Onsite/Hybrid"/>
    <x v="0"/>
    <s v="7+ yrs"/>
    <n v="11"/>
    <s v="Bachelor"/>
    <n v="0"/>
    <n v="1"/>
    <n v="0"/>
    <n v="0"/>
    <n v="0"/>
    <n v="1"/>
    <n v="101775"/>
    <s v="Medium"/>
    <n v="7"/>
    <n v="2022"/>
    <s v="High"/>
    <n v="7"/>
  </r>
  <r>
    <n v="1912"/>
    <x v="0"/>
    <x v="0"/>
    <s v="Medium"/>
    <s v="E-commerce"/>
    <x v="4"/>
    <x v="0"/>
    <s v="Remote"/>
    <x v="0"/>
    <s v="7+ yrs"/>
    <n v="10"/>
    <s v="Bachelor"/>
    <n v="1"/>
    <n v="0"/>
    <n v="1"/>
    <n v="1"/>
    <n v="0"/>
    <n v="3"/>
    <n v="129345"/>
    <s v="High"/>
    <n v="7"/>
    <n v="2022"/>
    <s v="High"/>
    <n v="6"/>
  </r>
  <r>
    <n v="1913"/>
    <x v="0"/>
    <x v="0"/>
    <s v="Enterprise"/>
    <s v="Education"/>
    <x v="4"/>
    <x v="0"/>
    <s v="Remote"/>
    <x v="0"/>
    <s v="7+ yrs"/>
    <n v="7"/>
    <s v="Bachelor"/>
    <n v="0"/>
    <n v="1"/>
    <n v="1"/>
    <n v="1"/>
    <n v="1"/>
    <n v="4"/>
    <n v="143010"/>
    <s v="High"/>
    <n v="10"/>
    <n v="2023"/>
    <s v="High"/>
    <n v="4"/>
  </r>
  <r>
    <n v="1914"/>
    <x v="4"/>
    <x v="0"/>
    <s v="Startup"/>
    <s v="E-commerce"/>
    <x v="0"/>
    <x v="2"/>
    <s v="Onsite/Hybrid"/>
    <x v="1"/>
    <s v="3-6 yrs"/>
    <n v="3"/>
    <s v="Master"/>
    <n v="0"/>
    <n v="0"/>
    <n v="1"/>
    <n v="0"/>
    <n v="1"/>
    <n v="2"/>
    <n v="96688"/>
    <s v="Medium"/>
    <n v="6"/>
    <n v="2022"/>
    <s v="High"/>
    <n v="7"/>
  </r>
  <r>
    <n v="1915"/>
    <x v="3"/>
    <x v="0"/>
    <s v="Enterprise"/>
    <s v="Healthcare"/>
    <x v="2"/>
    <x v="2"/>
    <s v="Onsite/Hybrid"/>
    <x v="1"/>
    <s v="3-6 yrs"/>
    <n v="3"/>
    <s v="Master"/>
    <n v="0"/>
    <n v="1"/>
    <n v="0"/>
    <n v="0"/>
    <n v="0"/>
    <n v="1"/>
    <n v="76673"/>
    <s v="Medium"/>
    <n v="9"/>
    <n v="2025"/>
    <s v="Low"/>
    <n v="2"/>
  </r>
  <r>
    <n v="1916"/>
    <x v="1"/>
    <x v="1"/>
    <s v="Enterprise"/>
    <s v="Education"/>
    <x v="4"/>
    <x v="1"/>
    <s v="Onsite/Hybrid"/>
    <x v="0"/>
    <s v="7+ yrs"/>
    <n v="13"/>
    <s v="Master"/>
    <n v="1"/>
    <n v="0"/>
    <n v="0"/>
    <n v="0"/>
    <n v="0"/>
    <n v="1"/>
    <n v="141929"/>
    <s v="High"/>
    <n v="5"/>
    <n v="2025"/>
    <s v="Medium"/>
    <n v="4"/>
  </r>
  <r>
    <n v="1917"/>
    <x v="3"/>
    <x v="0"/>
    <s v="MNC"/>
    <s v="Finance"/>
    <x v="5"/>
    <x v="0"/>
    <s v="Remote"/>
    <x v="1"/>
    <s v="3-6 yrs"/>
    <n v="5"/>
    <s v="Bachelor"/>
    <n v="1"/>
    <n v="0"/>
    <n v="1"/>
    <n v="0"/>
    <n v="0"/>
    <n v="2"/>
    <n v="110318"/>
    <s v="Medium"/>
    <n v="9"/>
    <n v="2023"/>
    <s v="Low"/>
    <n v="2"/>
  </r>
  <r>
    <n v="1918"/>
    <x v="1"/>
    <x v="1"/>
    <s v="Medium"/>
    <s v="E-commerce"/>
    <x v="2"/>
    <x v="2"/>
    <s v="Onsite/Hybrid"/>
    <x v="1"/>
    <s v="3-6 yrs"/>
    <n v="4"/>
    <s v="PhD"/>
    <n v="0"/>
    <n v="0"/>
    <n v="0"/>
    <n v="0"/>
    <n v="0"/>
    <n v="0"/>
    <n v="118432"/>
    <s v="Medium"/>
    <n v="2"/>
    <n v="2023"/>
    <s v="Low"/>
    <n v="3"/>
  </r>
  <r>
    <n v="1919"/>
    <x v="2"/>
    <x v="2"/>
    <s v="MNC"/>
    <s v="Retail"/>
    <x v="6"/>
    <x v="0"/>
    <s v="Remote"/>
    <x v="2"/>
    <s v="0-2 yrs"/>
    <n v="0"/>
    <s v="Master"/>
    <n v="0"/>
    <n v="1"/>
    <n v="0"/>
    <n v="0"/>
    <n v="1"/>
    <n v="2"/>
    <n v="76011"/>
    <s v="Medium"/>
    <n v="4"/>
    <n v="2020"/>
    <s v="High"/>
    <n v="7"/>
  </r>
  <r>
    <n v="1920"/>
    <x v="2"/>
    <x v="2"/>
    <s v="Medium"/>
    <s v="E-commerce"/>
    <x v="3"/>
    <x v="0"/>
    <s v="Remote"/>
    <x v="0"/>
    <s v="7+ yrs"/>
    <n v="10"/>
    <s v="PhD"/>
    <n v="0"/>
    <n v="1"/>
    <n v="0"/>
    <n v="1"/>
    <n v="1"/>
    <n v="3"/>
    <n v="125456"/>
    <s v="High"/>
    <n v="6"/>
    <n v="2021"/>
    <s v="Low"/>
    <n v="6"/>
  </r>
  <r>
    <n v="1921"/>
    <x v="1"/>
    <x v="1"/>
    <s v="Enterprise"/>
    <s v="Technology"/>
    <x v="1"/>
    <x v="2"/>
    <s v="Onsite/Hybrid"/>
    <x v="0"/>
    <s v="7+ yrs"/>
    <n v="14"/>
    <s v="PhD"/>
    <n v="0"/>
    <n v="1"/>
    <n v="0"/>
    <n v="1"/>
    <n v="1"/>
    <n v="3"/>
    <n v="166548"/>
    <s v="High"/>
    <n v="12"/>
    <n v="2021"/>
    <s v="High"/>
    <n v="7"/>
  </r>
  <r>
    <n v="1922"/>
    <x v="0"/>
    <x v="0"/>
    <s v="Enterprise"/>
    <s v="Finance"/>
    <x v="4"/>
    <x v="0"/>
    <s v="Remote"/>
    <x v="1"/>
    <s v="3-6 yrs"/>
    <n v="4"/>
    <s v="Bachelor"/>
    <n v="0"/>
    <n v="0"/>
    <n v="1"/>
    <n v="0"/>
    <n v="1"/>
    <n v="2"/>
    <n v="95522"/>
    <s v="Medium"/>
    <n v="6"/>
    <n v="2021"/>
    <s v="High"/>
    <n v="8"/>
  </r>
  <r>
    <n v="1923"/>
    <x v="4"/>
    <x v="0"/>
    <s v="Medium"/>
    <s v="Technology"/>
    <x v="0"/>
    <x v="1"/>
    <s v="Onsite/Hybrid"/>
    <x v="0"/>
    <s v="7+ yrs"/>
    <n v="8"/>
    <s v="PhD"/>
    <n v="0"/>
    <n v="0"/>
    <n v="1"/>
    <n v="0"/>
    <n v="1"/>
    <n v="2"/>
    <n v="123709"/>
    <s v="High"/>
    <n v="3"/>
    <n v="2023"/>
    <s v="Medium"/>
    <n v="4"/>
  </r>
  <r>
    <n v="1924"/>
    <x v="1"/>
    <x v="1"/>
    <s v="Enterprise"/>
    <s v="E-commerce"/>
    <x v="3"/>
    <x v="0"/>
    <s v="Remote"/>
    <x v="0"/>
    <s v="7+ yrs"/>
    <n v="14"/>
    <s v="Master"/>
    <n v="0"/>
    <n v="1"/>
    <n v="1"/>
    <n v="1"/>
    <n v="0"/>
    <n v="3"/>
    <n v="167910"/>
    <s v="High"/>
    <n v="4"/>
    <n v="2021"/>
    <s v="High"/>
    <n v="9"/>
  </r>
  <r>
    <n v="1925"/>
    <x v="2"/>
    <x v="2"/>
    <s v="Startup"/>
    <s v="Education"/>
    <x v="2"/>
    <x v="2"/>
    <s v="Onsite/Hybrid"/>
    <x v="1"/>
    <s v="3-6 yrs"/>
    <n v="5"/>
    <s v="Bachelor"/>
    <n v="1"/>
    <n v="0"/>
    <n v="0"/>
    <n v="1"/>
    <n v="0"/>
    <n v="2"/>
    <n v="92130"/>
    <s v="Medium"/>
    <n v="7"/>
    <n v="2020"/>
    <s v="Medium"/>
    <n v="3"/>
  </r>
  <r>
    <n v="1926"/>
    <x v="2"/>
    <x v="2"/>
    <s v="Startup"/>
    <s v="Education"/>
    <x v="4"/>
    <x v="2"/>
    <s v="Onsite/Hybrid"/>
    <x v="0"/>
    <s v="7+ yrs"/>
    <n v="11"/>
    <s v="PhD"/>
    <n v="1"/>
    <n v="0"/>
    <n v="1"/>
    <n v="1"/>
    <n v="1"/>
    <n v="4"/>
    <n v="135044"/>
    <s v="High"/>
    <n v="7"/>
    <n v="2022"/>
    <s v="High"/>
    <n v="2"/>
  </r>
  <r>
    <n v="1927"/>
    <x v="4"/>
    <x v="0"/>
    <s v="Startup"/>
    <s v="Retail"/>
    <x v="5"/>
    <x v="0"/>
    <s v="Remote"/>
    <x v="1"/>
    <s v="3-6 yrs"/>
    <n v="5"/>
    <s v="PhD"/>
    <n v="1"/>
    <n v="1"/>
    <n v="0"/>
    <n v="0"/>
    <n v="1"/>
    <n v="3"/>
    <n v="87551"/>
    <s v="Medium"/>
    <n v="3"/>
    <n v="2026"/>
    <s v="Low"/>
    <n v="2"/>
  </r>
  <r>
    <n v="1928"/>
    <x v="2"/>
    <x v="2"/>
    <s v="MNC"/>
    <s v="Finance"/>
    <x v="5"/>
    <x v="2"/>
    <s v="Onsite/Hybrid"/>
    <x v="0"/>
    <s v="7+ yrs"/>
    <n v="7"/>
    <s v="Master"/>
    <n v="0"/>
    <n v="0"/>
    <n v="0"/>
    <n v="1"/>
    <n v="0"/>
    <n v="1"/>
    <n v="138653"/>
    <s v="High"/>
    <n v="1"/>
    <n v="2021"/>
    <s v="High"/>
    <n v="7"/>
  </r>
  <r>
    <n v="1929"/>
    <x v="0"/>
    <x v="0"/>
    <s v="MNC"/>
    <s v="Education"/>
    <x v="1"/>
    <x v="0"/>
    <s v="Remote"/>
    <x v="1"/>
    <s v="3-6 yrs"/>
    <n v="4"/>
    <s v="Bachelor"/>
    <n v="0"/>
    <n v="1"/>
    <n v="0"/>
    <n v="1"/>
    <n v="1"/>
    <n v="3"/>
    <n v="116409"/>
    <s v="Medium"/>
    <n v="9"/>
    <n v="2020"/>
    <s v="Medium"/>
    <n v="6"/>
  </r>
  <r>
    <n v="1930"/>
    <x v="0"/>
    <x v="0"/>
    <s v="Startup"/>
    <s v="Healthcare"/>
    <x v="2"/>
    <x v="1"/>
    <s v="Onsite/Hybrid"/>
    <x v="0"/>
    <s v="7+ yrs"/>
    <n v="11"/>
    <s v="Master"/>
    <n v="1"/>
    <n v="1"/>
    <n v="1"/>
    <n v="0"/>
    <n v="0"/>
    <n v="3"/>
    <n v="112753"/>
    <s v="Medium"/>
    <n v="6"/>
    <n v="2025"/>
    <s v="Low"/>
    <n v="6"/>
  </r>
  <r>
    <n v="1931"/>
    <x v="3"/>
    <x v="0"/>
    <s v="Enterprise"/>
    <s v="Healthcare"/>
    <x v="4"/>
    <x v="1"/>
    <s v="Onsite/Hybrid"/>
    <x v="0"/>
    <s v="7+ yrs"/>
    <n v="11"/>
    <s v="Bachelor"/>
    <n v="0"/>
    <n v="1"/>
    <n v="0"/>
    <n v="0"/>
    <n v="0"/>
    <n v="1"/>
    <n v="101731"/>
    <s v="Medium"/>
    <n v="10"/>
    <n v="2022"/>
    <s v="Medium"/>
    <n v="4"/>
  </r>
  <r>
    <n v="1932"/>
    <x v="0"/>
    <x v="0"/>
    <s v="Startup"/>
    <s v="Technology"/>
    <x v="5"/>
    <x v="0"/>
    <s v="Remote"/>
    <x v="1"/>
    <s v="3-6 yrs"/>
    <n v="4"/>
    <s v="PhD"/>
    <n v="0"/>
    <n v="0"/>
    <n v="1"/>
    <n v="1"/>
    <n v="1"/>
    <n v="3"/>
    <n v="116671"/>
    <s v="Medium"/>
    <n v="3"/>
    <n v="2021"/>
    <s v="High"/>
    <n v="5"/>
  </r>
  <r>
    <n v="1933"/>
    <x v="5"/>
    <x v="1"/>
    <s v="Medium"/>
    <s v="Education"/>
    <x v="0"/>
    <x v="0"/>
    <s v="Remote"/>
    <x v="2"/>
    <s v="0-2 yrs"/>
    <n v="0"/>
    <s v="Bachelor"/>
    <n v="1"/>
    <n v="0"/>
    <n v="1"/>
    <n v="1"/>
    <n v="1"/>
    <n v="4"/>
    <n v="132428"/>
    <s v="High"/>
    <n v="3"/>
    <n v="2023"/>
    <s v="High"/>
    <n v="6"/>
  </r>
  <r>
    <n v="1934"/>
    <x v="1"/>
    <x v="1"/>
    <s v="Enterprise"/>
    <s v="Education"/>
    <x v="2"/>
    <x v="0"/>
    <s v="Remote"/>
    <x v="2"/>
    <s v="0-2 yrs"/>
    <n v="2"/>
    <s v="PhD"/>
    <n v="1"/>
    <n v="1"/>
    <n v="0"/>
    <n v="0"/>
    <n v="0"/>
    <n v="2"/>
    <n v="86302"/>
    <s v="Medium"/>
    <n v="6"/>
    <n v="2026"/>
    <s v="High"/>
    <n v="7"/>
  </r>
  <r>
    <n v="1935"/>
    <x v="1"/>
    <x v="1"/>
    <s v="Medium"/>
    <s v="E-commerce"/>
    <x v="0"/>
    <x v="2"/>
    <s v="Onsite/Hybrid"/>
    <x v="1"/>
    <s v="3-6 yrs"/>
    <n v="6"/>
    <s v="PhD"/>
    <n v="1"/>
    <n v="1"/>
    <n v="1"/>
    <n v="1"/>
    <n v="1"/>
    <n v="5"/>
    <n v="155979"/>
    <s v="High"/>
    <n v="12"/>
    <n v="2025"/>
    <s v="High"/>
    <n v="4"/>
  </r>
  <r>
    <n v="1936"/>
    <x v="4"/>
    <x v="0"/>
    <s v="Enterprise"/>
    <s v="Retail"/>
    <x v="5"/>
    <x v="1"/>
    <s v="Onsite/Hybrid"/>
    <x v="2"/>
    <s v="0-2 yrs"/>
    <n v="1"/>
    <s v="PhD"/>
    <n v="0"/>
    <n v="0"/>
    <n v="1"/>
    <n v="1"/>
    <n v="1"/>
    <n v="3"/>
    <n v="91257"/>
    <s v="Medium"/>
    <n v="4"/>
    <n v="2021"/>
    <s v="High"/>
    <n v="3"/>
  </r>
  <r>
    <n v="1937"/>
    <x v="3"/>
    <x v="0"/>
    <s v="Medium"/>
    <s v="Technology"/>
    <x v="6"/>
    <x v="1"/>
    <s v="Onsite/Hybrid"/>
    <x v="1"/>
    <s v="3-6 yrs"/>
    <n v="5"/>
    <s v="Bachelor"/>
    <n v="1"/>
    <n v="0"/>
    <n v="1"/>
    <n v="1"/>
    <n v="0"/>
    <n v="3"/>
    <n v="104487"/>
    <s v="Medium"/>
    <n v="11"/>
    <n v="2025"/>
    <s v="High"/>
    <n v="5"/>
  </r>
  <r>
    <n v="1938"/>
    <x v="4"/>
    <x v="0"/>
    <s v="Medium"/>
    <s v="Technology"/>
    <x v="0"/>
    <x v="2"/>
    <s v="Onsite/Hybrid"/>
    <x v="0"/>
    <s v="7+ yrs"/>
    <n v="7"/>
    <s v="PhD"/>
    <n v="1"/>
    <n v="0"/>
    <n v="1"/>
    <n v="1"/>
    <n v="0"/>
    <n v="3"/>
    <n v="131805"/>
    <s v="High"/>
    <n v="5"/>
    <n v="2026"/>
    <s v="High"/>
    <n v="4"/>
  </r>
  <r>
    <n v="1939"/>
    <x v="5"/>
    <x v="1"/>
    <s v="Startup"/>
    <s v="E-commerce"/>
    <x v="5"/>
    <x v="2"/>
    <s v="Onsite/Hybrid"/>
    <x v="2"/>
    <s v="0-2 yrs"/>
    <n v="2"/>
    <s v="PhD"/>
    <n v="1"/>
    <n v="0"/>
    <n v="0"/>
    <n v="0"/>
    <n v="0"/>
    <n v="1"/>
    <n v="89964"/>
    <s v="Medium"/>
    <n v="10"/>
    <n v="2025"/>
    <s v="High"/>
    <n v="9"/>
  </r>
  <r>
    <n v="1940"/>
    <x v="3"/>
    <x v="0"/>
    <s v="Startup"/>
    <s v="Finance"/>
    <x v="1"/>
    <x v="0"/>
    <s v="Remote"/>
    <x v="2"/>
    <s v="0-2 yrs"/>
    <n v="1"/>
    <s v="PhD"/>
    <n v="0"/>
    <n v="0"/>
    <n v="1"/>
    <n v="1"/>
    <n v="0"/>
    <n v="2"/>
    <n v="80237"/>
    <s v="Medium"/>
    <n v="2"/>
    <n v="2023"/>
    <s v="High"/>
    <n v="1"/>
  </r>
  <r>
    <n v="1941"/>
    <x v="0"/>
    <x v="0"/>
    <s v="MNC"/>
    <s v="Education"/>
    <x v="6"/>
    <x v="1"/>
    <s v="Onsite/Hybrid"/>
    <x v="0"/>
    <s v="7+ yrs"/>
    <n v="15"/>
    <s v="PhD"/>
    <n v="0"/>
    <n v="0"/>
    <n v="1"/>
    <n v="0"/>
    <n v="0"/>
    <n v="1"/>
    <n v="139938"/>
    <s v="High"/>
    <n v="11"/>
    <n v="2024"/>
    <s v="High"/>
    <n v="8"/>
  </r>
  <r>
    <n v="1942"/>
    <x v="5"/>
    <x v="1"/>
    <s v="Enterprise"/>
    <s v="Technology"/>
    <x v="3"/>
    <x v="1"/>
    <s v="Onsite/Hybrid"/>
    <x v="2"/>
    <s v="0-2 yrs"/>
    <n v="1"/>
    <s v="PhD"/>
    <n v="1"/>
    <n v="1"/>
    <n v="1"/>
    <n v="1"/>
    <n v="1"/>
    <n v="5"/>
    <n v="133428"/>
    <s v="High"/>
    <n v="1"/>
    <n v="2024"/>
    <s v="High"/>
    <n v="3"/>
  </r>
  <r>
    <n v="1943"/>
    <x v="5"/>
    <x v="1"/>
    <s v="Enterprise"/>
    <s v="Healthcare"/>
    <x v="0"/>
    <x v="1"/>
    <s v="Onsite/Hybrid"/>
    <x v="2"/>
    <s v="0-2 yrs"/>
    <n v="1"/>
    <s v="PhD"/>
    <n v="0"/>
    <n v="1"/>
    <n v="0"/>
    <n v="1"/>
    <n v="0"/>
    <n v="2"/>
    <n v="100717"/>
    <s v="Medium"/>
    <n v="10"/>
    <n v="2021"/>
    <s v="Medium"/>
    <n v="1"/>
  </r>
  <r>
    <n v="1944"/>
    <x v="0"/>
    <x v="0"/>
    <s v="Enterprise"/>
    <s v="Retail"/>
    <x v="6"/>
    <x v="1"/>
    <s v="Onsite/Hybrid"/>
    <x v="0"/>
    <s v="7+ yrs"/>
    <n v="7"/>
    <s v="PhD"/>
    <n v="1"/>
    <n v="1"/>
    <n v="0"/>
    <n v="0"/>
    <n v="1"/>
    <n v="3"/>
    <n v="112199"/>
    <s v="Medium"/>
    <n v="10"/>
    <n v="2022"/>
    <s v="Low"/>
    <n v="2"/>
  </r>
  <r>
    <n v="1945"/>
    <x v="3"/>
    <x v="0"/>
    <s v="Medium"/>
    <s v="E-commerce"/>
    <x v="4"/>
    <x v="0"/>
    <s v="Remote"/>
    <x v="2"/>
    <s v="0-2 yrs"/>
    <n v="0"/>
    <s v="Bachelor"/>
    <n v="0"/>
    <n v="0"/>
    <n v="1"/>
    <n v="1"/>
    <n v="0"/>
    <n v="2"/>
    <n v="78991"/>
    <s v="Medium"/>
    <n v="7"/>
    <n v="2022"/>
    <s v="High"/>
    <n v="5"/>
  </r>
  <r>
    <n v="1946"/>
    <x v="1"/>
    <x v="1"/>
    <s v="Medium"/>
    <s v="Healthcare"/>
    <x v="6"/>
    <x v="0"/>
    <s v="Remote"/>
    <x v="0"/>
    <s v="7+ yrs"/>
    <n v="10"/>
    <s v="PhD"/>
    <n v="0"/>
    <n v="0"/>
    <n v="1"/>
    <n v="0"/>
    <n v="1"/>
    <n v="2"/>
    <n v="168902"/>
    <s v="High"/>
    <n v="8"/>
    <n v="2022"/>
    <s v="Medium"/>
    <n v="3"/>
  </r>
  <r>
    <n v="1947"/>
    <x v="3"/>
    <x v="0"/>
    <s v="Startup"/>
    <s v="Retail"/>
    <x v="2"/>
    <x v="2"/>
    <s v="Onsite/Hybrid"/>
    <x v="0"/>
    <s v="7+ yrs"/>
    <n v="9"/>
    <s v="PhD"/>
    <n v="0"/>
    <n v="1"/>
    <n v="1"/>
    <n v="0"/>
    <n v="0"/>
    <n v="2"/>
    <n v="110683"/>
    <s v="Medium"/>
    <n v="7"/>
    <n v="2022"/>
    <s v="High"/>
    <n v="7"/>
  </r>
  <r>
    <n v="1948"/>
    <x v="1"/>
    <x v="1"/>
    <s v="Enterprise"/>
    <s v="Education"/>
    <x v="6"/>
    <x v="2"/>
    <s v="Onsite/Hybrid"/>
    <x v="2"/>
    <s v="0-2 yrs"/>
    <n v="1"/>
    <s v="Bachelor"/>
    <n v="1"/>
    <n v="1"/>
    <n v="1"/>
    <n v="0"/>
    <n v="1"/>
    <n v="4"/>
    <n v="117819"/>
    <s v="Medium"/>
    <n v="1"/>
    <n v="2025"/>
    <s v="Low"/>
    <n v="4"/>
  </r>
  <r>
    <n v="1949"/>
    <x v="4"/>
    <x v="0"/>
    <s v="Enterprise"/>
    <s v="Finance"/>
    <x v="2"/>
    <x v="0"/>
    <s v="Remote"/>
    <x v="0"/>
    <s v="7+ yrs"/>
    <n v="15"/>
    <s v="Bachelor"/>
    <n v="1"/>
    <n v="0"/>
    <n v="1"/>
    <n v="0"/>
    <n v="1"/>
    <n v="3"/>
    <n v="129077"/>
    <s v="High"/>
    <n v="8"/>
    <n v="2024"/>
    <s v="Low"/>
    <n v="4"/>
  </r>
  <r>
    <n v="1950"/>
    <x v="5"/>
    <x v="1"/>
    <s v="Enterprise"/>
    <s v="Technology"/>
    <x v="4"/>
    <x v="1"/>
    <s v="Onsite/Hybrid"/>
    <x v="1"/>
    <s v="3-6 yrs"/>
    <n v="3"/>
    <s v="Master"/>
    <n v="1"/>
    <n v="1"/>
    <n v="1"/>
    <n v="0"/>
    <n v="0"/>
    <n v="3"/>
    <n v="127430"/>
    <s v="High"/>
    <n v="6"/>
    <n v="2024"/>
    <s v="High"/>
    <n v="7"/>
  </r>
  <r>
    <n v="1951"/>
    <x v="3"/>
    <x v="0"/>
    <s v="Startup"/>
    <s v="Technology"/>
    <x v="2"/>
    <x v="1"/>
    <s v="Onsite/Hybrid"/>
    <x v="0"/>
    <s v="7+ yrs"/>
    <n v="11"/>
    <s v="Bachelor"/>
    <n v="1"/>
    <n v="0"/>
    <n v="0"/>
    <n v="0"/>
    <n v="1"/>
    <n v="2"/>
    <n v="111987"/>
    <s v="Medium"/>
    <n v="5"/>
    <n v="2024"/>
    <s v="Low"/>
    <n v="3"/>
  </r>
  <r>
    <n v="1952"/>
    <x v="4"/>
    <x v="0"/>
    <s v="MNC"/>
    <s v="Healthcare"/>
    <x v="6"/>
    <x v="1"/>
    <s v="Onsite/Hybrid"/>
    <x v="2"/>
    <s v="0-2 yrs"/>
    <n v="1"/>
    <s v="PhD"/>
    <n v="0"/>
    <n v="1"/>
    <n v="1"/>
    <n v="1"/>
    <n v="0"/>
    <n v="3"/>
    <n v="101834"/>
    <s v="Medium"/>
    <n v="10"/>
    <n v="2024"/>
    <s v="High"/>
    <n v="9"/>
  </r>
  <r>
    <n v="1953"/>
    <x v="4"/>
    <x v="0"/>
    <s v="Enterprise"/>
    <s v="Technology"/>
    <x v="5"/>
    <x v="2"/>
    <s v="Onsite/Hybrid"/>
    <x v="2"/>
    <s v="0-2 yrs"/>
    <n v="2"/>
    <s v="Master"/>
    <n v="1"/>
    <n v="1"/>
    <n v="1"/>
    <n v="0"/>
    <n v="0"/>
    <n v="3"/>
    <n v="66775"/>
    <s v="Low"/>
    <n v="3"/>
    <n v="2026"/>
    <s v="Medium"/>
    <n v="3"/>
  </r>
  <r>
    <n v="1954"/>
    <x v="4"/>
    <x v="0"/>
    <s v="Startup"/>
    <s v="E-commerce"/>
    <x v="6"/>
    <x v="0"/>
    <s v="Remote"/>
    <x v="1"/>
    <s v="3-6 yrs"/>
    <n v="4"/>
    <s v="PhD"/>
    <n v="0"/>
    <n v="0"/>
    <n v="1"/>
    <n v="1"/>
    <n v="0"/>
    <n v="2"/>
    <n v="103752"/>
    <s v="Medium"/>
    <n v="5"/>
    <n v="2025"/>
    <s v="High"/>
    <n v="9"/>
  </r>
  <r>
    <n v="1955"/>
    <x v="5"/>
    <x v="1"/>
    <s v="Startup"/>
    <s v="Technology"/>
    <x v="2"/>
    <x v="0"/>
    <s v="Remote"/>
    <x v="0"/>
    <s v="7+ yrs"/>
    <n v="7"/>
    <s v="PhD"/>
    <n v="1"/>
    <n v="1"/>
    <n v="1"/>
    <n v="0"/>
    <n v="0"/>
    <n v="3"/>
    <n v="159045"/>
    <s v="High"/>
    <n v="11"/>
    <n v="2026"/>
    <s v="Low"/>
    <n v="5"/>
  </r>
  <r>
    <n v="1956"/>
    <x v="5"/>
    <x v="1"/>
    <s v="Medium"/>
    <s v="Retail"/>
    <x v="5"/>
    <x v="0"/>
    <s v="Remote"/>
    <x v="1"/>
    <s v="3-6 yrs"/>
    <n v="6"/>
    <s v="Bachelor"/>
    <n v="1"/>
    <n v="1"/>
    <n v="1"/>
    <n v="0"/>
    <n v="0"/>
    <n v="3"/>
    <n v="130950"/>
    <s v="High"/>
    <n v="10"/>
    <n v="2023"/>
    <s v="High"/>
    <n v="8"/>
  </r>
  <r>
    <n v="1957"/>
    <x v="3"/>
    <x v="0"/>
    <s v="MNC"/>
    <s v="Technology"/>
    <x v="6"/>
    <x v="1"/>
    <s v="Onsite/Hybrid"/>
    <x v="2"/>
    <s v="0-2 yrs"/>
    <n v="0"/>
    <s v="PhD"/>
    <n v="1"/>
    <n v="1"/>
    <n v="0"/>
    <n v="0"/>
    <n v="0"/>
    <n v="2"/>
    <n v="65629"/>
    <s v="Low"/>
    <n v="1"/>
    <n v="2026"/>
    <s v="Low"/>
    <n v="6"/>
  </r>
  <r>
    <n v="1958"/>
    <x v="3"/>
    <x v="0"/>
    <s v="Enterprise"/>
    <s v="Education"/>
    <x v="5"/>
    <x v="0"/>
    <s v="Remote"/>
    <x v="1"/>
    <s v="3-6 yrs"/>
    <n v="5"/>
    <s v="Master"/>
    <n v="1"/>
    <n v="0"/>
    <n v="0"/>
    <n v="0"/>
    <n v="0"/>
    <n v="1"/>
    <n v="78456"/>
    <s v="Medium"/>
    <n v="1"/>
    <n v="2024"/>
    <s v="Low"/>
    <n v="4"/>
  </r>
  <r>
    <n v="1959"/>
    <x v="0"/>
    <x v="0"/>
    <s v="Enterprise"/>
    <s v="Retail"/>
    <x v="5"/>
    <x v="1"/>
    <s v="Onsite/Hybrid"/>
    <x v="2"/>
    <s v="0-2 yrs"/>
    <n v="2"/>
    <s v="PhD"/>
    <n v="0"/>
    <n v="0"/>
    <n v="0"/>
    <n v="0"/>
    <n v="0"/>
    <n v="0"/>
    <n v="54352"/>
    <s v="Low"/>
    <n v="2"/>
    <n v="2021"/>
    <s v="High"/>
    <n v="7"/>
  </r>
  <r>
    <n v="1960"/>
    <x v="5"/>
    <x v="1"/>
    <s v="Medium"/>
    <s v="Finance"/>
    <x v="5"/>
    <x v="2"/>
    <s v="Onsite/Hybrid"/>
    <x v="0"/>
    <s v="7+ yrs"/>
    <n v="8"/>
    <s v="PhD"/>
    <n v="0"/>
    <n v="0"/>
    <n v="0"/>
    <n v="1"/>
    <n v="1"/>
    <n v="2"/>
    <n v="160893"/>
    <s v="High"/>
    <n v="10"/>
    <n v="2023"/>
    <s v="Low"/>
    <n v="3"/>
  </r>
  <r>
    <n v="1961"/>
    <x v="2"/>
    <x v="2"/>
    <s v="Medium"/>
    <s v="Finance"/>
    <x v="1"/>
    <x v="0"/>
    <s v="Remote"/>
    <x v="1"/>
    <s v="3-6 yrs"/>
    <n v="4"/>
    <s v="Master"/>
    <n v="0"/>
    <n v="0"/>
    <n v="0"/>
    <n v="1"/>
    <n v="1"/>
    <n v="2"/>
    <n v="98779"/>
    <s v="Medium"/>
    <n v="6"/>
    <n v="2022"/>
    <s v="Medium"/>
    <n v="6"/>
  </r>
  <r>
    <n v="1962"/>
    <x v="2"/>
    <x v="2"/>
    <s v="Medium"/>
    <s v="Finance"/>
    <x v="3"/>
    <x v="2"/>
    <s v="Onsite/Hybrid"/>
    <x v="0"/>
    <s v="7+ yrs"/>
    <n v="12"/>
    <s v="Master"/>
    <n v="1"/>
    <n v="1"/>
    <n v="1"/>
    <n v="1"/>
    <n v="1"/>
    <n v="5"/>
    <n v="137309"/>
    <s v="High"/>
    <n v="3"/>
    <n v="2020"/>
    <s v="High"/>
    <n v="3"/>
  </r>
  <r>
    <n v="1963"/>
    <x v="5"/>
    <x v="1"/>
    <s v="MNC"/>
    <s v="Healthcare"/>
    <x v="0"/>
    <x v="1"/>
    <s v="Onsite/Hybrid"/>
    <x v="1"/>
    <s v="3-6 yrs"/>
    <n v="3"/>
    <s v="PhD"/>
    <n v="0"/>
    <n v="1"/>
    <n v="1"/>
    <n v="1"/>
    <n v="0"/>
    <n v="3"/>
    <n v="163166"/>
    <s v="High"/>
    <n v="6"/>
    <n v="2021"/>
    <s v="High"/>
    <n v="2"/>
  </r>
  <r>
    <n v="1964"/>
    <x v="5"/>
    <x v="1"/>
    <s v="MNC"/>
    <s v="Retail"/>
    <x v="2"/>
    <x v="1"/>
    <s v="Onsite/Hybrid"/>
    <x v="2"/>
    <s v="0-2 yrs"/>
    <n v="1"/>
    <s v="PhD"/>
    <n v="0"/>
    <n v="1"/>
    <n v="0"/>
    <n v="1"/>
    <n v="0"/>
    <n v="2"/>
    <n v="126378"/>
    <s v="High"/>
    <n v="5"/>
    <n v="2022"/>
    <s v="Medium"/>
    <n v="1"/>
  </r>
  <r>
    <n v="1965"/>
    <x v="0"/>
    <x v="0"/>
    <s v="Medium"/>
    <s v="Technology"/>
    <x v="1"/>
    <x v="1"/>
    <s v="Onsite/Hybrid"/>
    <x v="0"/>
    <s v="7+ yrs"/>
    <n v="7"/>
    <s v="PhD"/>
    <n v="1"/>
    <n v="0"/>
    <n v="0"/>
    <n v="1"/>
    <n v="1"/>
    <n v="3"/>
    <n v="121646"/>
    <s v="High"/>
    <n v="8"/>
    <n v="2025"/>
    <s v="Low"/>
    <n v="1"/>
  </r>
  <r>
    <n v="1966"/>
    <x v="1"/>
    <x v="1"/>
    <s v="MNC"/>
    <s v="E-commerce"/>
    <x v="1"/>
    <x v="0"/>
    <s v="Remote"/>
    <x v="1"/>
    <s v="3-6 yrs"/>
    <n v="5"/>
    <s v="PhD"/>
    <n v="1"/>
    <n v="0"/>
    <n v="1"/>
    <n v="1"/>
    <n v="0"/>
    <n v="3"/>
    <n v="160451"/>
    <s v="High"/>
    <n v="6"/>
    <n v="2022"/>
    <s v="High"/>
    <n v="4"/>
  </r>
  <r>
    <n v="1967"/>
    <x v="0"/>
    <x v="0"/>
    <s v="MNC"/>
    <s v="Education"/>
    <x v="1"/>
    <x v="1"/>
    <s v="Onsite/Hybrid"/>
    <x v="0"/>
    <s v="7+ yrs"/>
    <n v="9"/>
    <s v="PhD"/>
    <n v="1"/>
    <n v="1"/>
    <n v="1"/>
    <n v="0"/>
    <n v="1"/>
    <n v="4"/>
    <n v="141946"/>
    <s v="High"/>
    <n v="6"/>
    <n v="2022"/>
    <s v="High"/>
    <n v="8"/>
  </r>
  <r>
    <n v="1968"/>
    <x v="3"/>
    <x v="0"/>
    <s v="Startup"/>
    <s v="Education"/>
    <x v="6"/>
    <x v="2"/>
    <s v="Onsite/Hybrid"/>
    <x v="2"/>
    <s v="0-2 yrs"/>
    <n v="2"/>
    <s v="Bachelor"/>
    <n v="0"/>
    <n v="1"/>
    <n v="1"/>
    <n v="1"/>
    <n v="0"/>
    <n v="3"/>
    <n v="81591"/>
    <s v="Medium"/>
    <n v="10"/>
    <n v="2023"/>
    <s v="High"/>
    <n v="9"/>
  </r>
  <r>
    <n v="1969"/>
    <x v="1"/>
    <x v="1"/>
    <s v="MNC"/>
    <s v="Technology"/>
    <x v="0"/>
    <x v="1"/>
    <s v="Onsite/Hybrid"/>
    <x v="0"/>
    <s v="7+ yrs"/>
    <n v="12"/>
    <s v="PhD"/>
    <n v="0"/>
    <n v="1"/>
    <n v="1"/>
    <n v="1"/>
    <n v="1"/>
    <n v="4"/>
    <n v="201691"/>
    <s v="High"/>
    <n v="8"/>
    <n v="2020"/>
    <s v="High"/>
    <n v="2"/>
  </r>
  <r>
    <n v="1970"/>
    <x v="3"/>
    <x v="0"/>
    <s v="MNC"/>
    <s v="Education"/>
    <x v="1"/>
    <x v="2"/>
    <s v="Onsite/Hybrid"/>
    <x v="1"/>
    <s v="3-6 yrs"/>
    <n v="4"/>
    <s v="Bachelor"/>
    <n v="1"/>
    <n v="1"/>
    <n v="0"/>
    <n v="0"/>
    <n v="1"/>
    <n v="3"/>
    <n v="101266"/>
    <s v="Medium"/>
    <n v="9"/>
    <n v="2021"/>
    <s v="High"/>
    <n v="8"/>
  </r>
  <r>
    <n v="1971"/>
    <x v="2"/>
    <x v="2"/>
    <s v="Startup"/>
    <s v="Retail"/>
    <x v="2"/>
    <x v="0"/>
    <s v="Remote"/>
    <x v="1"/>
    <s v="3-6 yrs"/>
    <n v="4"/>
    <s v="Master"/>
    <n v="0"/>
    <n v="1"/>
    <n v="1"/>
    <n v="1"/>
    <n v="0"/>
    <n v="3"/>
    <n v="106900"/>
    <s v="Medium"/>
    <n v="4"/>
    <n v="2022"/>
    <s v="High"/>
    <n v="5"/>
  </r>
  <r>
    <n v="1972"/>
    <x v="2"/>
    <x v="2"/>
    <s v="Startup"/>
    <s v="Healthcare"/>
    <x v="1"/>
    <x v="0"/>
    <s v="Remote"/>
    <x v="2"/>
    <s v="0-2 yrs"/>
    <n v="0"/>
    <s v="Bachelor"/>
    <n v="1"/>
    <n v="0"/>
    <n v="1"/>
    <n v="1"/>
    <n v="1"/>
    <n v="4"/>
    <n v="87124"/>
    <s v="Medium"/>
    <n v="1"/>
    <n v="2022"/>
    <s v="High"/>
    <n v="4"/>
  </r>
  <r>
    <n v="1973"/>
    <x v="0"/>
    <x v="0"/>
    <s v="Enterprise"/>
    <s v="Healthcare"/>
    <x v="3"/>
    <x v="1"/>
    <s v="Onsite/Hybrid"/>
    <x v="2"/>
    <s v="0-2 yrs"/>
    <n v="1"/>
    <s v="PhD"/>
    <n v="1"/>
    <n v="1"/>
    <n v="0"/>
    <n v="1"/>
    <n v="1"/>
    <n v="4"/>
    <n v="77803"/>
    <s v="Medium"/>
    <n v="12"/>
    <n v="2023"/>
    <s v="Low"/>
    <n v="4"/>
  </r>
  <r>
    <n v="1974"/>
    <x v="5"/>
    <x v="1"/>
    <s v="Medium"/>
    <s v="Technology"/>
    <x v="2"/>
    <x v="0"/>
    <s v="Remote"/>
    <x v="1"/>
    <s v="3-6 yrs"/>
    <n v="3"/>
    <s v="Master"/>
    <n v="1"/>
    <n v="0"/>
    <n v="1"/>
    <n v="0"/>
    <n v="0"/>
    <n v="2"/>
    <n v="126756"/>
    <s v="High"/>
    <n v="12"/>
    <n v="2024"/>
    <s v="Low"/>
    <n v="6"/>
  </r>
  <r>
    <n v="1975"/>
    <x v="3"/>
    <x v="0"/>
    <s v="Startup"/>
    <s v="Education"/>
    <x v="2"/>
    <x v="1"/>
    <s v="Onsite/Hybrid"/>
    <x v="2"/>
    <s v="0-2 yrs"/>
    <n v="0"/>
    <s v="Bachelor"/>
    <n v="0"/>
    <n v="0"/>
    <n v="1"/>
    <n v="1"/>
    <n v="1"/>
    <n v="3"/>
    <n v="92281"/>
    <s v="Medium"/>
    <n v="7"/>
    <n v="2021"/>
    <s v="High"/>
    <n v="2"/>
  </r>
  <r>
    <n v="1976"/>
    <x v="2"/>
    <x v="2"/>
    <s v="Medium"/>
    <s v="Technology"/>
    <x v="4"/>
    <x v="1"/>
    <s v="Onsite/Hybrid"/>
    <x v="2"/>
    <s v="0-2 yrs"/>
    <n v="0"/>
    <s v="Bachelor"/>
    <n v="0"/>
    <n v="1"/>
    <n v="1"/>
    <n v="1"/>
    <n v="1"/>
    <n v="4"/>
    <n v="85641"/>
    <s v="Medium"/>
    <n v="12"/>
    <n v="2020"/>
    <s v="High"/>
    <n v="9"/>
  </r>
  <r>
    <n v="1977"/>
    <x v="0"/>
    <x v="0"/>
    <s v="Enterprise"/>
    <s v="Retail"/>
    <x v="2"/>
    <x v="2"/>
    <s v="Onsite/Hybrid"/>
    <x v="1"/>
    <s v="3-6 yrs"/>
    <n v="5"/>
    <s v="PhD"/>
    <n v="0"/>
    <n v="0"/>
    <n v="0"/>
    <n v="1"/>
    <n v="0"/>
    <n v="1"/>
    <n v="89150"/>
    <s v="Medium"/>
    <n v="9"/>
    <n v="2025"/>
    <s v="High"/>
    <n v="8"/>
  </r>
  <r>
    <n v="1978"/>
    <x v="5"/>
    <x v="1"/>
    <s v="Medium"/>
    <s v="Education"/>
    <x v="0"/>
    <x v="2"/>
    <s v="Onsite/Hybrid"/>
    <x v="2"/>
    <s v="0-2 yrs"/>
    <n v="2"/>
    <s v="Master"/>
    <n v="1"/>
    <n v="1"/>
    <n v="1"/>
    <n v="0"/>
    <n v="1"/>
    <n v="4"/>
    <n v="114814"/>
    <s v="Medium"/>
    <n v="12"/>
    <n v="2021"/>
    <s v="Low"/>
    <n v="1"/>
  </r>
  <r>
    <n v="1979"/>
    <x v="4"/>
    <x v="0"/>
    <s v="MNC"/>
    <s v="E-commerce"/>
    <x v="3"/>
    <x v="0"/>
    <s v="Remote"/>
    <x v="0"/>
    <s v="7+ yrs"/>
    <n v="15"/>
    <s v="Master"/>
    <n v="0"/>
    <n v="1"/>
    <n v="0"/>
    <n v="1"/>
    <n v="1"/>
    <n v="3"/>
    <n v="145623"/>
    <s v="High"/>
    <n v="11"/>
    <n v="2026"/>
    <s v="Low"/>
    <n v="3"/>
  </r>
  <r>
    <n v="1980"/>
    <x v="4"/>
    <x v="0"/>
    <s v="Medium"/>
    <s v="Finance"/>
    <x v="6"/>
    <x v="2"/>
    <s v="Onsite/Hybrid"/>
    <x v="1"/>
    <s v="3-6 yrs"/>
    <n v="4"/>
    <s v="Master"/>
    <n v="0"/>
    <n v="0"/>
    <n v="0"/>
    <n v="1"/>
    <n v="0"/>
    <n v="1"/>
    <n v="92224"/>
    <s v="Medium"/>
    <n v="10"/>
    <n v="2020"/>
    <s v="Low"/>
    <n v="4"/>
  </r>
  <r>
    <n v="1981"/>
    <x v="4"/>
    <x v="0"/>
    <s v="Enterprise"/>
    <s v="Healthcare"/>
    <x v="5"/>
    <x v="1"/>
    <s v="Onsite/Hybrid"/>
    <x v="0"/>
    <s v="7+ yrs"/>
    <n v="12"/>
    <s v="PhD"/>
    <n v="0"/>
    <n v="0"/>
    <n v="0"/>
    <n v="1"/>
    <n v="0"/>
    <n v="1"/>
    <n v="111376"/>
    <s v="Medium"/>
    <n v="1"/>
    <n v="2024"/>
    <s v="Medium"/>
    <n v="4"/>
  </r>
  <r>
    <n v="1982"/>
    <x v="4"/>
    <x v="0"/>
    <s v="Enterprise"/>
    <s v="Technology"/>
    <x v="0"/>
    <x v="2"/>
    <s v="Onsite/Hybrid"/>
    <x v="2"/>
    <s v="0-2 yrs"/>
    <n v="0"/>
    <s v="PhD"/>
    <n v="1"/>
    <n v="1"/>
    <n v="1"/>
    <n v="1"/>
    <n v="0"/>
    <n v="4"/>
    <n v="83823"/>
    <s v="Medium"/>
    <n v="3"/>
    <n v="2021"/>
    <s v="High"/>
    <n v="4"/>
  </r>
  <r>
    <n v="1983"/>
    <x v="3"/>
    <x v="0"/>
    <s v="Enterprise"/>
    <s v="Education"/>
    <x v="3"/>
    <x v="2"/>
    <s v="Onsite/Hybrid"/>
    <x v="1"/>
    <s v="3-6 yrs"/>
    <n v="3"/>
    <s v="Bachelor"/>
    <n v="0"/>
    <n v="0"/>
    <n v="0"/>
    <n v="0"/>
    <n v="0"/>
    <n v="0"/>
    <n v="73398"/>
    <s v="Medium"/>
    <n v="2"/>
    <n v="2022"/>
    <s v="High"/>
    <n v="7"/>
  </r>
  <r>
    <n v="1984"/>
    <x v="5"/>
    <x v="1"/>
    <s v="Medium"/>
    <s v="Healthcare"/>
    <x v="4"/>
    <x v="0"/>
    <s v="Remote"/>
    <x v="2"/>
    <s v="0-2 yrs"/>
    <n v="1"/>
    <s v="PhD"/>
    <n v="0"/>
    <n v="0"/>
    <n v="0"/>
    <n v="1"/>
    <n v="1"/>
    <n v="2"/>
    <n v="113447"/>
    <s v="Medium"/>
    <n v="1"/>
    <n v="2020"/>
    <s v="Medium"/>
    <n v="4"/>
  </r>
  <r>
    <n v="1985"/>
    <x v="2"/>
    <x v="2"/>
    <s v="MNC"/>
    <s v="Healthcare"/>
    <x v="4"/>
    <x v="1"/>
    <s v="Onsite/Hybrid"/>
    <x v="0"/>
    <s v="7+ yrs"/>
    <n v="9"/>
    <s v="PhD"/>
    <n v="1"/>
    <n v="1"/>
    <n v="0"/>
    <n v="0"/>
    <n v="1"/>
    <n v="3"/>
    <n v="129173"/>
    <s v="High"/>
    <n v="5"/>
    <n v="2024"/>
    <s v="Low"/>
    <n v="6"/>
  </r>
  <r>
    <n v="1986"/>
    <x v="4"/>
    <x v="0"/>
    <s v="Medium"/>
    <s v="Education"/>
    <x v="6"/>
    <x v="2"/>
    <s v="Onsite/Hybrid"/>
    <x v="1"/>
    <s v="3-6 yrs"/>
    <n v="6"/>
    <s v="Bachelor"/>
    <n v="0"/>
    <n v="0"/>
    <n v="0"/>
    <n v="1"/>
    <n v="0"/>
    <n v="1"/>
    <n v="94534"/>
    <s v="Medium"/>
    <n v="2"/>
    <n v="2023"/>
    <s v="High"/>
    <n v="7"/>
  </r>
  <r>
    <n v="1987"/>
    <x v="0"/>
    <x v="0"/>
    <s v="Medium"/>
    <s v="Finance"/>
    <x v="2"/>
    <x v="1"/>
    <s v="Onsite/Hybrid"/>
    <x v="1"/>
    <s v="3-6 yrs"/>
    <n v="3"/>
    <s v="Bachelor"/>
    <n v="0"/>
    <n v="1"/>
    <n v="1"/>
    <n v="0"/>
    <n v="0"/>
    <n v="2"/>
    <n v="86444"/>
    <s v="Medium"/>
    <n v="5"/>
    <n v="2022"/>
    <s v="High"/>
    <n v="9"/>
  </r>
  <r>
    <n v="1988"/>
    <x v="0"/>
    <x v="0"/>
    <s v="Startup"/>
    <s v="Retail"/>
    <x v="6"/>
    <x v="2"/>
    <s v="Onsite/Hybrid"/>
    <x v="2"/>
    <s v="0-2 yrs"/>
    <n v="2"/>
    <s v="Bachelor"/>
    <n v="1"/>
    <n v="0"/>
    <n v="1"/>
    <n v="1"/>
    <n v="0"/>
    <n v="3"/>
    <n v="79940"/>
    <s v="Medium"/>
    <n v="11"/>
    <n v="2021"/>
    <s v="High"/>
    <n v="4"/>
  </r>
  <r>
    <n v="1989"/>
    <x v="2"/>
    <x v="2"/>
    <s v="Startup"/>
    <s v="Education"/>
    <x v="4"/>
    <x v="1"/>
    <s v="Onsite/Hybrid"/>
    <x v="0"/>
    <s v="7+ yrs"/>
    <n v="11"/>
    <s v="Master"/>
    <n v="0"/>
    <n v="0"/>
    <n v="0"/>
    <n v="0"/>
    <n v="1"/>
    <n v="1"/>
    <n v="110229"/>
    <s v="Medium"/>
    <n v="9"/>
    <n v="2023"/>
    <s v="Medium"/>
    <n v="3"/>
  </r>
  <r>
    <n v="1990"/>
    <x v="1"/>
    <x v="1"/>
    <s v="Startup"/>
    <s v="Retail"/>
    <x v="1"/>
    <x v="0"/>
    <s v="Remote"/>
    <x v="1"/>
    <s v="3-6 yrs"/>
    <n v="6"/>
    <s v="Bachelor"/>
    <n v="1"/>
    <n v="0"/>
    <n v="0"/>
    <n v="0"/>
    <n v="0"/>
    <n v="1"/>
    <n v="114200"/>
    <s v="Medium"/>
    <n v="12"/>
    <n v="2021"/>
    <s v="High"/>
    <n v="9"/>
  </r>
  <r>
    <n v="1991"/>
    <x v="4"/>
    <x v="0"/>
    <s v="MNC"/>
    <s v="Finance"/>
    <x v="3"/>
    <x v="1"/>
    <s v="Onsite/Hybrid"/>
    <x v="2"/>
    <s v="0-2 yrs"/>
    <n v="2"/>
    <s v="PhD"/>
    <n v="0"/>
    <n v="0"/>
    <n v="1"/>
    <n v="1"/>
    <n v="0"/>
    <n v="2"/>
    <n v="101713"/>
    <s v="Medium"/>
    <n v="12"/>
    <n v="2022"/>
    <s v="High"/>
    <n v="4"/>
  </r>
  <r>
    <n v="1992"/>
    <x v="4"/>
    <x v="0"/>
    <s v="Startup"/>
    <s v="Technology"/>
    <x v="6"/>
    <x v="2"/>
    <s v="Onsite/Hybrid"/>
    <x v="0"/>
    <s v="7+ yrs"/>
    <n v="14"/>
    <s v="Bachelor"/>
    <n v="0"/>
    <n v="0"/>
    <n v="0"/>
    <n v="1"/>
    <n v="0"/>
    <n v="1"/>
    <n v="116207"/>
    <s v="Medium"/>
    <n v="9"/>
    <n v="2021"/>
    <s v="High"/>
    <n v="7"/>
  </r>
  <r>
    <n v="1993"/>
    <x v="3"/>
    <x v="0"/>
    <s v="MNC"/>
    <s v="Technology"/>
    <x v="6"/>
    <x v="2"/>
    <s v="Onsite/Hybrid"/>
    <x v="0"/>
    <s v="7+ yrs"/>
    <n v="13"/>
    <s v="Bachelor"/>
    <n v="0"/>
    <n v="0"/>
    <n v="1"/>
    <n v="0"/>
    <n v="1"/>
    <n v="2"/>
    <n v="148963"/>
    <s v="High"/>
    <n v="4"/>
    <n v="2020"/>
    <s v="Medium"/>
    <n v="1"/>
  </r>
  <r>
    <n v="1994"/>
    <x v="5"/>
    <x v="1"/>
    <s v="MNC"/>
    <s v="Education"/>
    <x v="2"/>
    <x v="2"/>
    <s v="Onsite/Hybrid"/>
    <x v="2"/>
    <s v="0-2 yrs"/>
    <n v="1"/>
    <s v="Master"/>
    <n v="0"/>
    <n v="1"/>
    <n v="1"/>
    <n v="0"/>
    <n v="0"/>
    <n v="2"/>
    <n v="121119"/>
    <s v="High"/>
    <n v="7"/>
    <n v="2020"/>
    <s v="Low"/>
    <n v="3"/>
  </r>
  <r>
    <n v="1995"/>
    <x v="0"/>
    <x v="0"/>
    <s v="Medium"/>
    <s v="E-commerce"/>
    <x v="1"/>
    <x v="1"/>
    <s v="Onsite/Hybrid"/>
    <x v="1"/>
    <s v="3-6 yrs"/>
    <n v="6"/>
    <s v="Bachelor"/>
    <n v="1"/>
    <n v="0"/>
    <n v="0"/>
    <n v="0"/>
    <n v="0"/>
    <n v="1"/>
    <n v="77084"/>
    <s v="Medium"/>
    <n v="6"/>
    <n v="2026"/>
    <s v="Medium"/>
    <n v="6"/>
  </r>
  <r>
    <n v="1996"/>
    <x v="2"/>
    <x v="2"/>
    <s v="Medium"/>
    <s v="E-commerce"/>
    <x v="1"/>
    <x v="2"/>
    <s v="Onsite/Hybrid"/>
    <x v="0"/>
    <s v="7+ yrs"/>
    <n v="7"/>
    <s v="Bachelor"/>
    <n v="0"/>
    <n v="1"/>
    <n v="1"/>
    <n v="1"/>
    <n v="1"/>
    <n v="4"/>
    <n v="137589"/>
    <s v="High"/>
    <n v="3"/>
    <n v="2021"/>
    <s v="High"/>
    <n v="4"/>
  </r>
  <r>
    <n v="1997"/>
    <x v="2"/>
    <x v="2"/>
    <s v="Enterprise"/>
    <s v="Education"/>
    <x v="2"/>
    <x v="1"/>
    <s v="Onsite/Hybrid"/>
    <x v="1"/>
    <s v="3-6 yrs"/>
    <n v="5"/>
    <s v="Master"/>
    <n v="0"/>
    <n v="1"/>
    <n v="1"/>
    <n v="0"/>
    <n v="0"/>
    <n v="2"/>
    <n v="89297"/>
    <s v="Medium"/>
    <n v="12"/>
    <n v="2023"/>
    <s v="High"/>
    <n v="7"/>
  </r>
  <r>
    <n v="1998"/>
    <x v="0"/>
    <x v="0"/>
    <s v="MNC"/>
    <s v="Education"/>
    <x v="2"/>
    <x v="1"/>
    <s v="Onsite/Hybrid"/>
    <x v="2"/>
    <s v="0-2 yrs"/>
    <n v="2"/>
    <s v="Bachelor"/>
    <n v="0"/>
    <n v="1"/>
    <n v="1"/>
    <n v="1"/>
    <n v="1"/>
    <n v="4"/>
    <n v="107805"/>
    <s v="Medium"/>
    <n v="8"/>
    <n v="2026"/>
    <s v="High"/>
    <n v="5"/>
  </r>
  <r>
    <n v="1999"/>
    <x v="0"/>
    <x v="0"/>
    <s v="Startup"/>
    <s v="Education"/>
    <x v="5"/>
    <x v="0"/>
    <s v="Remote"/>
    <x v="0"/>
    <s v="7+ yrs"/>
    <n v="13"/>
    <s v="Master"/>
    <n v="0"/>
    <n v="1"/>
    <n v="0"/>
    <n v="0"/>
    <n v="0"/>
    <n v="1"/>
    <n v="95434"/>
    <s v="Medium"/>
    <n v="9"/>
    <n v="2020"/>
    <s v="Medium"/>
    <n v="1"/>
  </r>
  <r>
    <n v="2000"/>
    <x v="3"/>
    <x v="0"/>
    <s v="Startup"/>
    <s v="Healthcare"/>
    <x v="2"/>
    <x v="2"/>
    <s v="Onsite/Hybrid"/>
    <x v="1"/>
    <s v="3-6 yrs"/>
    <n v="4"/>
    <s v="PhD"/>
    <n v="0"/>
    <n v="1"/>
    <n v="1"/>
    <n v="0"/>
    <n v="0"/>
    <n v="2"/>
    <n v="87679"/>
    <s v="Medium"/>
    <n v="12"/>
    <n v="2021"/>
    <s v="Low"/>
    <n v="6"/>
  </r>
  <r>
    <n v="2001"/>
    <x v="5"/>
    <x v="1"/>
    <s v="Medium"/>
    <s v="Retail"/>
    <x v="6"/>
    <x v="1"/>
    <s v="Onsite/Hybrid"/>
    <x v="2"/>
    <s v="0-2 yrs"/>
    <n v="0"/>
    <s v="PhD"/>
    <n v="1"/>
    <n v="0"/>
    <n v="1"/>
    <n v="1"/>
    <n v="0"/>
    <n v="3"/>
    <n v="121511"/>
    <s v="High"/>
    <n v="10"/>
    <n v="2025"/>
    <s v="High"/>
    <n v="7"/>
  </r>
  <r>
    <n v="2002"/>
    <x v="5"/>
    <x v="1"/>
    <s v="MNC"/>
    <s v="Healthcare"/>
    <x v="0"/>
    <x v="0"/>
    <s v="Remote"/>
    <x v="2"/>
    <s v="0-2 yrs"/>
    <n v="2"/>
    <s v="PhD"/>
    <n v="0"/>
    <n v="1"/>
    <n v="0"/>
    <n v="1"/>
    <n v="1"/>
    <n v="3"/>
    <n v="132621"/>
    <s v="High"/>
    <n v="2"/>
    <n v="2025"/>
    <s v="High"/>
    <n v="7"/>
  </r>
  <r>
    <n v="2003"/>
    <x v="2"/>
    <x v="2"/>
    <s v="Startup"/>
    <s v="E-commerce"/>
    <x v="0"/>
    <x v="0"/>
    <s v="Remote"/>
    <x v="0"/>
    <s v="7+ yrs"/>
    <n v="13"/>
    <s v="PhD"/>
    <n v="0"/>
    <n v="1"/>
    <n v="0"/>
    <n v="1"/>
    <n v="0"/>
    <n v="2"/>
    <n v="113768"/>
    <s v="Medium"/>
    <n v="11"/>
    <n v="2020"/>
    <s v="Medium"/>
    <n v="5"/>
  </r>
  <r>
    <n v="2004"/>
    <x v="5"/>
    <x v="1"/>
    <s v="Medium"/>
    <s v="Healthcare"/>
    <x v="3"/>
    <x v="0"/>
    <s v="Remote"/>
    <x v="1"/>
    <s v="3-6 yrs"/>
    <n v="3"/>
    <s v="PhD"/>
    <n v="0"/>
    <n v="1"/>
    <n v="0"/>
    <n v="1"/>
    <n v="1"/>
    <n v="3"/>
    <n v="137444"/>
    <s v="High"/>
    <n v="8"/>
    <n v="2024"/>
    <s v="Medium"/>
    <n v="2"/>
  </r>
  <r>
    <n v="2005"/>
    <x v="3"/>
    <x v="0"/>
    <s v="MNC"/>
    <s v="Technology"/>
    <x v="4"/>
    <x v="1"/>
    <s v="Onsite/Hybrid"/>
    <x v="2"/>
    <s v="0-2 yrs"/>
    <n v="1"/>
    <s v="Master"/>
    <n v="1"/>
    <n v="0"/>
    <n v="1"/>
    <n v="1"/>
    <n v="1"/>
    <n v="4"/>
    <n v="114991"/>
    <s v="Medium"/>
    <n v="6"/>
    <n v="2021"/>
    <s v="High"/>
    <n v="4"/>
  </r>
  <r>
    <n v="2006"/>
    <x v="2"/>
    <x v="2"/>
    <s v="MNC"/>
    <s v="Healthcare"/>
    <x v="2"/>
    <x v="0"/>
    <s v="Remote"/>
    <x v="0"/>
    <s v="7+ yrs"/>
    <n v="8"/>
    <s v="Master"/>
    <n v="0"/>
    <n v="1"/>
    <n v="0"/>
    <n v="1"/>
    <n v="0"/>
    <n v="2"/>
    <n v="138751"/>
    <s v="High"/>
    <n v="5"/>
    <n v="2022"/>
    <s v="Medium"/>
    <n v="4"/>
  </r>
  <r>
    <n v="2007"/>
    <x v="3"/>
    <x v="0"/>
    <s v="MNC"/>
    <s v="Retail"/>
    <x v="4"/>
    <x v="1"/>
    <s v="Onsite/Hybrid"/>
    <x v="0"/>
    <s v="7+ yrs"/>
    <n v="15"/>
    <s v="PhD"/>
    <n v="0"/>
    <n v="1"/>
    <n v="0"/>
    <n v="0"/>
    <n v="0"/>
    <n v="1"/>
    <n v="121932"/>
    <s v="High"/>
    <n v="6"/>
    <n v="2021"/>
    <s v="Low"/>
    <n v="5"/>
  </r>
  <r>
    <n v="2008"/>
    <x v="3"/>
    <x v="0"/>
    <s v="Medium"/>
    <s v="Healthcare"/>
    <x v="2"/>
    <x v="2"/>
    <s v="Onsite/Hybrid"/>
    <x v="2"/>
    <s v="0-2 yrs"/>
    <n v="0"/>
    <s v="Bachelor"/>
    <n v="1"/>
    <n v="1"/>
    <n v="1"/>
    <n v="0"/>
    <n v="1"/>
    <n v="4"/>
    <n v="77582"/>
    <s v="Medium"/>
    <n v="2"/>
    <n v="2020"/>
    <s v="High"/>
    <n v="9"/>
  </r>
  <r>
    <n v="2009"/>
    <x v="5"/>
    <x v="1"/>
    <s v="Enterprise"/>
    <s v="Technology"/>
    <x v="4"/>
    <x v="2"/>
    <s v="Onsite/Hybrid"/>
    <x v="0"/>
    <s v="7+ yrs"/>
    <n v="7"/>
    <s v="Bachelor"/>
    <n v="0"/>
    <n v="1"/>
    <n v="0"/>
    <n v="1"/>
    <n v="1"/>
    <n v="3"/>
    <n v="166712"/>
    <s v="High"/>
    <n v="8"/>
    <n v="2020"/>
    <s v="High"/>
    <n v="7"/>
  </r>
  <r>
    <n v="2010"/>
    <x v="5"/>
    <x v="1"/>
    <s v="Medium"/>
    <s v="Technology"/>
    <x v="6"/>
    <x v="0"/>
    <s v="Remote"/>
    <x v="1"/>
    <s v="3-6 yrs"/>
    <n v="4"/>
    <s v="Master"/>
    <n v="0"/>
    <n v="0"/>
    <n v="0"/>
    <n v="0"/>
    <n v="0"/>
    <n v="0"/>
    <n v="112789"/>
    <s v="Medium"/>
    <n v="9"/>
    <n v="2022"/>
    <s v="Low"/>
    <n v="3"/>
  </r>
  <r>
    <n v="2011"/>
    <x v="3"/>
    <x v="0"/>
    <s v="Enterprise"/>
    <s v="E-commerce"/>
    <x v="2"/>
    <x v="1"/>
    <s v="Onsite/Hybrid"/>
    <x v="0"/>
    <s v="7+ yrs"/>
    <n v="8"/>
    <s v="Bachelor"/>
    <n v="1"/>
    <n v="0"/>
    <n v="0"/>
    <n v="0"/>
    <n v="1"/>
    <n v="2"/>
    <n v="113370"/>
    <s v="Medium"/>
    <n v="12"/>
    <n v="2020"/>
    <s v="Low"/>
    <n v="4"/>
  </r>
  <r>
    <n v="2012"/>
    <x v="4"/>
    <x v="0"/>
    <s v="Medium"/>
    <s v="Education"/>
    <x v="4"/>
    <x v="2"/>
    <s v="Onsite/Hybrid"/>
    <x v="1"/>
    <s v="3-6 yrs"/>
    <n v="5"/>
    <s v="Bachelor"/>
    <n v="0"/>
    <n v="1"/>
    <n v="0"/>
    <n v="0"/>
    <n v="1"/>
    <n v="2"/>
    <n v="84363"/>
    <s v="Medium"/>
    <n v="12"/>
    <n v="2023"/>
    <s v="Low"/>
    <n v="6"/>
  </r>
  <r>
    <n v="2013"/>
    <x v="3"/>
    <x v="0"/>
    <s v="Startup"/>
    <s v="Education"/>
    <x v="5"/>
    <x v="1"/>
    <s v="Onsite/Hybrid"/>
    <x v="1"/>
    <s v="3-6 yrs"/>
    <n v="4"/>
    <s v="PhD"/>
    <n v="0"/>
    <n v="1"/>
    <n v="1"/>
    <n v="0"/>
    <n v="1"/>
    <n v="3"/>
    <n v="96630"/>
    <s v="Medium"/>
    <n v="7"/>
    <n v="2020"/>
    <s v="High"/>
    <n v="9"/>
  </r>
  <r>
    <n v="2014"/>
    <x v="1"/>
    <x v="1"/>
    <s v="Medium"/>
    <s v="Finance"/>
    <x v="1"/>
    <x v="1"/>
    <s v="Onsite/Hybrid"/>
    <x v="0"/>
    <s v="7+ yrs"/>
    <n v="14"/>
    <s v="PhD"/>
    <n v="1"/>
    <n v="0"/>
    <n v="0"/>
    <n v="0"/>
    <n v="0"/>
    <n v="1"/>
    <n v="136055"/>
    <s v="High"/>
    <n v="8"/>
    <n v="2020"/>
    <s v="High"/>
    <n v="7"/>
  </r>
  <r>
    <n v="2015"/>
    <x v="2"/>
    <x v="2"/>
    <s v="Medium"/>
    <s v="Retail"/>
    <x v="2"/>
    <x v="1"/>
    <s v="Onsite/Hybrid"/>
    <x v="2"/>
    <s v="0-2 yrs"/>
    <n v="2"/>
    <s v="Master"/>
    <n v="1"/>
    <n v="1"/>
    <n v="1"/>
    <n v="0"/>
    <n v="1"/>
    <n v="4"/>
    <n v="71363"/>
    <s v="Medium"/>
    <n v="2"/>
    <n v="2023"/>
    <s v="High"/>
    <n v="7"/>
  </r>
  <r>
    <n v="2016"/>
    <x v="3"/>
    <x v="0"/>
    <s v="Enterprise"/>
    <s v="Technology"/>
    <x v="1"/>
    <x v="0"/>
    <s v="Remote"/>
    <x v="2"/>
    <s v="0-2 yrs"/>
    <n v="0"/>
    <s v="Bachelor"/>
    <n v="1"/>
    <n v="0"/>
    <n v="1"/>
    <n v="0"/>
    <n v="1"/>
    <n v="3"/>
    <n v="74150"/>
    <s v="Medium"/>
    <n v="5"/>
    <n v="2022"/>
    <s v="Medium"/>
    <n v="1"/>
  </r>
  <r>
    <n v="2017"/>
    <x v="2"/>
    <x v="2"/>
    <s v="Enterprise"/>
    <s v="E-commerce"/>
    <x v="1"/>
    <x v="2"/>
    <s v="Onsite/Hybrid"/>
    <x v="1"/>
    <s v="3-6 yrs"/>
    <n v="6"/>
    <s v="PhD"/>
    <n v="1"/>
    <n v="1"/>
    <n v="1"/>
    <n v="1"/>
    <n v="1"/>
    <n v="5"/>
    <n v="114612"/>
    <s v="Medium"/>
    <n v="1"/>
    <n v="2022"/>
    <s v="High"/>
    <n v="8"/>
  </r>
  <r>
    <n v="2018"/>
    <x v="3"/>
    <x v="0"/>
    <s v="Medium"/>
    <s v="Finance"/>
    <x v="2"/>
    <x v="1"/>
    <s v="Onsite/Hybrid"/>
    <x v="2"/>
    <s v="0-2 yrs"/>
    <n v="1"/>
    <s v="PhD"/>
    <n v="1"/>
    <n v="1"/>
    <n v="1"/>
    <n v="0"/>
    <n v="0"/>
    <n v="3"/>
    <n v="60892"/>
    <s v="Low"/>
    <n v="1"/>
    <n v="2025"/>
    <s v="High"/>
    <n v="9"/>
  </r>
  <r>
    <n v="2019"/>
    <x v="5"/>
    <x v="1"/>
    <s v="Enterprise"/>
    <s v="Technology"/>
    <x v="0"/>
    <x v="1"/>
    <s v="Onsite/Hybrid"/>
    <x v="0"/>
    <s v="7+ yrs"/>
    <n v="9"/>
    <s v="PhD"/>
    <n v="1"/>
    <n v="1"/>
    <n v="1"/>
    <n v="1"/>
    <n v="1"/>
    <n v="5"/>
    <n v="179151"/>
    <s v="High"/>
    <n v="7"/>
    <n v="2025"/>
    <s v="High"/>
    <n v="7"/>
  </r>
  <r>
    <n v="2020"/>
    <x v="5"/>
    <x v="1"/>
    <s v="Enterprise"/>
    <s v="Retail"/>
    <x v="4"/>
    <x v="2"/>
    <s v="Onsite/Hybrid"/>
    <x v="2"/>
    <s v="0-2 yrs"/>
    <n v="0"/>
    <s v="Master"/>
    <n v="1"/>
    <n v="1"/>
    <n v="1"/>
    <n v="1"/>
    <n v="1"/>
    <n v="5"/>
    <n v="131044"/>
    <s v="High"/>
    <n v="10"/>
    <n v="2025"/>
    <s v="High"/>
    <n v="3"/>
  </r>
  <r>
    <n v="2021"/>
    <x v="2"/>
    <x v="2"/>
    <s v="Startup"/>
    <s v="E-commerce"/>
    <x v="4"/>
    <x v="0"/>
    <s v="Remote"/>
    <x v="0"/>
    <s v="7+ yrs"/>
    <n v="15"/>
    <s v="Bachelor"/>
    <n v="0"/>
    <n v="0"/>
    <n v="1"/>
    <n v="1"/>
    <n v="1"/>
    <n v="3"/>
    <n v="136715"/>
    <s v="High"/>
    <n v="8"/>
    <n v="2025"/>
    <s v="High"/>
    <n v="6"/>
  </r>
  <r>
    <n v="2022"/>
    <x v="1"/>
    <x v="1"/>
    <s v="Startup"/>
    <s v="Finance"/>
    <x v="6"/>
    <x v="1"/>
    <s v="Onsite/Hybrid"/>
    <x v="1"/>
    <s v="3-6 yrs"/>
    <n v="4"/>
    <s v="Bachelor"/>
    <n v="1"/>
    <n v="1"/>
    <n v="1"/>
    <n v="0"/>
    <n v="1"/>
    <n v="4"/>
    <n v="144302"/>
    <s v="High"/>
    <n v="10"/>
    <n v="2020"/>
    <s v="Low"/>
    <n v="5"/>
  </r>
  <r>
    <n v="2023"/>
    <x v="5"/>
    <x v="1"/>
    <s v="Enterprise"/>
    <s v="E-commerce"/>
    <x v="5"/>
    <x v="2"/>
    <s v="Onsite/Hybrid"/>
    <x v="1"/>
    <s v="3-6 yrs"/>
    <n v="5"/>
    <s v="Master"/>
    <n v="1"/>
    <n v="1"/>
    <n v="1"/>
    <n v="1"/>
    <n v="0"/>
    <n v="4"/>
    <n v="146463"/>
    <s v="High"/>
    <n v="3"/>
    <n v="2024"/>
    <s v="High"/>
    <n v="5"/>
  </r>
  <r>
    <n v="2024"/>
    <x v="2"/>
    <x v="2"/>
    <s v="MNC"/>
    <s v="E-commerce"/>
    <x v="0"/>
    <x v="2"/>
    <s v="Onsite/Hybrid"/>
    <x v="1"/>
    <s v="3-6 yrs"/>
    <n v="3"/>
    <s v="Bachelor"/>
    <n v="1"/>
    <n v="1"/>
    <n v="1"/>
    <n v="0"/>
    <n v="1"/>
    <n v="4"/>
    <n v="123720"/>
    <s v="High"/>
    <n v="6"/>
    <n v="2023"/>
    <s v="Low"/>
    <n v="6"/>
  </r>
  <r>
    <n v="2025"/>
    <x v="3"/>
    <x v="0"/>
    <s v="Startup"/>
    <s v="Education"/>
    <x v="2"/>
    <x v="1"/>
    <s v="Onsite/Hybrid"/>
    <x v="2"/>
    <s v="0-2 yrs"/>
    <n v="2"/>
    <s v="Bachelor"/>
    <n v="0"/>
    <n v="1"/>
    <n v="0"/>
    <n v="1"/>
    <n v="0"/>
    <n v="2"/>
    <n v="67530"/>
    <s v="Low"/>
    <n v="9"/>
    <n v="2024"/>
    <s v="Low"/>
    <n v="6"/>
  </r>
  <r>
    <n v="2026"/>
    <x v="2"/>
    <x v="2"/>
    <s v="Medium"/>
    <s v="Technology"/>
    <x v="0"/>
    <x v="2"/>
    <s v="Onsite/Hybrid"/>
    <x v="0"/>
    <s v="7+ yrs"/>
    <n v="14"/>
    <s v="Bachelor"/>
    <n v="1"/>
    <n v="1"/>
    <n v="1"/>
    <n v="0"/>
    <n v="0"/>
    <n v="3"/>
    <n v="114848"/>
    <s v="Medium"/>
    <n v="8"/>
    <n v="2020"/>
    <s v="High"/>
    <n v="7"/>
  </r>
  <r>
    <n v="2027"/>
    <x v="1"/>
    <x v="1"/>
    <s v="Enterprise"/>
    <s v="Finance"/>
    <x v="5"/>
    <x v="2"/>
    <s v="Onsite/Hybrid"/>
    <x v="1"/>
    <s v="3-6 yrs"/>
    <n v="3"/>
    <s v="Master"/>
    <n v="0"/>
    <n v="1"/>
    <n v="0"/>
    <n v="0"/>
    <n v="0"/>
    <n v="1"/>
    <n v="114789"/>
    <s v="Medium"/>
    <n v="6"/>
    <n v="2022"/>
    <s v="High"/>
    <n v="9"/>
  </r>
  <r>
    <n v="2028"/>
    <x v="3"/>
    <x v="0"/>
    <s v="Enterprise"/>
    <s v="Education"/>
    <x v="5"/>
    <x v="2"/>
    <s v="Onsite/Hybrid"/>
    <x v="0"/>
    <s v="7+ yrs"/>
    <n v="15"/>
    <s v="Master"/>
    <n v="1"/>
    <n v="1"/>
    <n v="1"/>
    <n v="0"/>
    <n v="1"/>
    <n v="4"/>
    <n v="129900"/>
    <s v="High"/>
    <n v="7"/>
    <n v="2020"/>
    <s v="Medium"/>
    <n v="4"/>
  </r>
  <r>
    <n v="2029"/>
    <x v="1"/>
    <x v="1"/>
    <s v="Startup"/>
    <s v="E-commerce"/>
    <x v="2"/>
    <x v="1"/>
    <s v="Onsite/Hybrid"/>
    <x v="2"/>
    <s v="0-2 yrs"/>
    <n v="0"/>
    <s v="Bachelor"/>
    <n v="1"/>
    <n v="1"/>
    <n v="0"/>
    <n v="0"/>
    <n v="1"/>
    <n v="3"/>
    <n v="96604"/>
    <s v="Medium"/>
    <n v="5"/>
    <n v="2021"/>
    <s v="High"/>
    <n v="9"/>
  </r>
  <r>
    <n v="2030"/>
    <x v="2"/>
    <x v="2"/>
    <s v="MNC"/>
    <s v="Technology"/>
    <x v="1"/>
    <x v="1"/>
    <s v="Onsite/Hybrid"/>
    <x v="2"/>
    <s v="0-2 yrs"/>
    <n v="2"/>
    <s v="Bachelor"/>
    <n v="0"/>
    <n v="0"/>
    <n v="0"/>
    <n v="0"/>
    <n v="1"/>
    <n v="1"/>
    <n v="76382"/>
    <s v="Medium"/>
    <n v="11"/>
    <n v="2020"/>
    <s v="Medium"/>
    <n v="5"/>
  </r>
  <r>
    <n v="2031"/>
    <x v="3"/>
    <x v="0"/>
    <s v="Medium"/>
    <s v="Retail"/>
    <x v="3"/>
    <x v="0"/>
    <s v="Remote"/>
    <x v="2"/>
    <s v="0-2 yrs"/>
    <n v="2"/>
    <s v="PhD"/>
    <n v="1"/>
    <n v="0"/>
    <n v="0"/>
    <n v="0"/>
    <n v="0"/>
    <n v="1"/>
    <n v="50745"/>
    <s v="Low"/>
    <n v="8"/>
    <n v="2024"/>
    <s v="Medium"/>
    <n v="2"/>
  </r>
  <r>
    <n v="2032"/>
    <x v="4"/>
    <x v="0"/>
    <s v="MNC"/>
    <s v="Retail"/>
    <x v="3"/>
    <x v="0"/>
    <s v="Remote"/>
    <x v="0"/>
    <s v="7+ yrs"/>
    <n v="12"/>
    <s v="PhD"/>
    <n v="1"/>
    <n v="0"/>
    <n v="0"/>
    <n v="1"/>
    <n v="1"/>
    <n v="3"/>
    <n v="141997"/>
    <s v="High"/>
    <n v="8"/>
    <n v="2021"/>
    <s v="Medium"/>
    <n v="4"/>
  </r>
  <r>
    <n v="2033"/>
    <x v="1"/>
    <x v="1"/>
    <s v="Enterprise"/>
    <s v="Healthcare"/>
    <x v="2"/>
    <x v="0"/>
    <s v="Remote"/>
    <x v="2"/>
    <s v="0-2 yrs"/>
    <n v="1"/>
    <s v="PhD"/>
    <n v="1"/>
    <n v="0"/>
    <n v="1"/>
    <n v="1"/>
    <n v="0"/>
    <n v="3"/>
    <n v="123813"/>
    <s v="High"/>
    <n v="9"/>
    <n v="2023"/>
    <s v="High"/>
    <n v="5"/>
  </r>
  <r>
    <n v="2034"/>
    <x v="1"/>
    <x v="1"/>
    <s v="Startup"/>
    <s v="Finance"/>
    <x v="2"/>
    <x v="0"/>
    <s v="Remote"/>
    <x v="2"/>
    <s v="0-2 yrs"/>
    <n v="1"/>
    <s v="PhD"/>
    <n v="1"/>
    <n v="1"/>
    <n v="1"/>
    <n v="0"/>
    <n v="0"/>
    <n v="3"/>
    <n v="103505"/>
    <s v="Medium"/>
    <n v="7"/>
    <n v="2025"/>
    <s v="Low"/>
    <n v="6"/>
  </r>
  <r>
    <n v="2035"/>
    <x v="0"/>
    <x v="0"/>
    <s v="MNC"/>
    <s v="Healthcare"/>
    <x v="3"/>
    <x v="0"/>
    <s v="Remote"/>
    <x v="1"/>
    <s v="3-6 yrs"/>
    <n v="6"/>
    <s v="Master"/>
    <n v="1"/>
    <n v="1"/>
    <n v="0"/>
    <n v="0"/>
    <n v="0"/>
    <n v="2"/>
    <n v="90610"/>
    <s v="Medium"/>
    <n v="1"/>
    <n v="2022"/>
    <s v="Medium"/>
    <n v="6"/>
  </r>
  <r>
    <n v="2036"/>
    <x v="0"/>
    <x v="0"/>
    <s v="Medium"/>
    <s v="Technology"/>
    <x v="5"/>
    <x v="0"/>
    <s v="Remote"/>
    <x v="0"/>
    <s v="7+ yrs"/>
    <n v="13"/>
    <s v="PhD"/>
    <n v="1"/>
    <n v="1"/>
    <n v="1"/>
    <n v="0"/>
    <n v="1"/>
    <n v="4"/>
    <n v="125817"/>
    <s v="High"/>
    <n v="12"/>
    <n v="2021"/>
    <s v="Low"/>
    <n v="3"/>
  </r>
  <r>
    <n v="2037"/>
    <x v="0"/>
    <x v="0"/>
    <s v="Startup"/>
    <s v="Finance"/>
    <x v="6"/>
    <x v="1"/>
    <s v="Onsite/Hybrid"/>
    <x v="0"/>
    <s v="7+ yrs"/>
    <n v="13"/>
    <s v="Bachelor"/>
    <n v="1"/>
    <n v="1"/>
    <n v="0"/>
    <n v="0"/>
    <n v="0"/>
    <n v="2"/>
    <n v="102988"/>
    <s v="Medium"/>
    <n v="7"/>
    <n v="2023"/>
    <s v="High"/>
    <n v="9"/>
  </r>
  <r>
    <n v="2038"/>
    <x v="2"/>
    <x v="2"/>
    <s v="MNC"/>
    <s v="Finance"/>
    <x v="3"/>
    <x v="2"/>
    <s v="Onsite/Hybrid"/>
    <x v="1"/>
    <s v="3-6 yrs"/>
    <n v="6"/>
    <s v="Master"/>
    <n v="0"/>
    <n v="1"/>
    <n v="0"/>
    <n v="1"/>
    <n v="0"/>
    <n v="2"/>
    <n v="113574"/>
    <s v="Medium"/>
    <n v="5"/>
    <n v="2026"/>
    <s v="High"/>
    <n v="7"/>
  </r>
  <r>
    <n v="2039"/>
    <x v="3"/>
    <x v="0"/>
    <s v="Enterprise"/>
    <s v="E-commerce"/>
    <x v="0"/>
    <x v="1"/>
    <s v="Onsite/Hybrid"/>
    <x v="1"/>
    <s v="3-6 yrs"/>
    <n v="5"/>
    <s v="Master"/>
    <n v="1"/>
    <n v="1"/>
    <n v="1"/>
    <n v="0"/>
    <n v="0"/>
    <n v="3"/>
    <n v="94121"/>
    <s v="Medium"/>
    <n v="5"/>
    <n v="2023"/>
    <s v="High"/>
    <n v="8"/>
  </r>
  <r>
    <n v="2040"/>
    <x v="2"/>
    <x v="2"/>
    <s v="Medium"/>
    <s v="Technology"/>
    <x v="1"/>
    <x v="1"/>
    <s v="Onsite/Hybrid"/>
    <x v="2"/>
    <s v="0-2 yrs"/>
    <n v="0"/>
    <s v="Master"/>
    <n v="0"/>
    <n v="1"/>
    <n v="0"/>
    <n v="1"/>
    <n v="0"/>
    <n v="2"/>
    <n v="67137"/>
    <s v="Low"/>
    <n v="11"/>
    <n v="2023"/>
    <s v="High"/>
    <n v="9"/>
  </r>
  <r>
    <n v="2041"/>
    <x v="0"/>
    <x v="0"/>
    <s v="Startup"/>
    <s v="Healthcare"/>
    <x v="0"/>
    <x v="2"/>
    <s v="Onsite/Hybrid"/>
    <x v="0"/>
    <s v="7+ yrs"/>
    <n v="9"/>
    <s v="Bachelor"/>
    <n v="0"/>
    <n v="1"/>
    <n v="0"/>
    <n v="1"/>
    <n v="0"/>
    <n v="2"/>
    <n v="111358"/>
    <s v="Medium"/>
    <n v="9"/>
    <n v="2023"/>
    <s v="High"/>
    <n v="7"/>
  </r>
  <r>
    <n v="2042"/>
    <x v="0"/>
    <x v="0"/>
    <s v="Enterprise"/>
    <s v="Technology"/>
    <x v="3"/>
    <x v="2"/>
    <s v="Onsite/Hybrid"/>
    <x v="1"/>
    <s v="3-6 yrs"/>
    <n v="3"/>
    <s v="Bachelor"/>
    <n v="0"/>
    <n v="1"/>
    <n v="0"/>
    <n v="1"/>
    <n v="0"/>
    <n v="2"/>
    <n v="89072"/>
    <s v="Medium"/>
    <n v="3"/>
    <n v="2026"/>
    <s v="Medium"/>
    <n v="3"/>
  </r>
  <r>
    <n v="2043"/>
    <x v="3"/>
    <x v="0"/>
    <s v="Enterprise"/>
    <s v="Finance"/>
    <x v="2"/>
    <x v="2"/>
    <s v="Onsite/Hybrid"/>
    <x v="0"/>
    <s v="7+ yrs"/>
    <n v="14"/>
    <s v="Master"/>
    <n v="1"/>
    <n v="1"/>
    <n v="0"/>
    <n v="1"/>
    <n v="0"/>
    <n v="3"/>
    <n v="114749"/>
    <s v="Medium"/>
    <n v="11"/>
    <n v="2020"/>
    <s v="Medium"/>
    <n v="2"/>
  </r>
  <r>
    <n v="2044"/>
    <x v="0"/>
    <x v="0"/>
    <s v="Medium"/>
    <s v="Retail"/>
    <x v="2"/>
    <x v="2"/>
    <s v="Onsite/Hybrid"/>
    <x v="1"/>
    <s v="3-6 yrs"/>
    <n v="6"/>
    <s v="Master"/>
    <n v="1"/>
    <n v="1"/>
    <n v="1"/>
    <n v="1"/>
    <n v="1"/>
    <n v="5"/>
    <n v="114264"/>
    <s v="Medium"/>
    <n v="8"/>
    <n v="2020"/>
    <s v="High"/>
    <n v="5"/>
  </r>
  <r>
    <n v="2045"/>
    <x v="3"/>
    <x v="0"/>
    <s v="Startup"/>
    <s v="Education"/>
    <x v="1"/>
    <x v="0"/>
    <s v="Remote"/>
    <x v="2"/>
    <s v="0-2 yrs"/>
    <n v="1"/>
    <s v="Bachelor"/>
    <n v="1"/>
    <n v="1"/>
    <n v="0"/>
    <n v="1"/>
    <n v="0"/>
    <n v="3"/>
    <n v="62475"/>
    <s v="Low"/>
    <n v="10"/>
    <n v="2021"/>
    <s v="High"/>
    <n v="7"/>
  </r>
  <r>
    <n v="2046"/>
    <x v="1"/>
    <x v="1"/>
    <s v="Medium"/>
    <s v="E-commerce"/>
    <x v="3"/>
    <x v="1"/>
    <s v="Onsite/Hybrid"/>
    <x v="1"/>
    <s v="3-6 yrs"/>
    <n v="3"/>
    <s v="PhD"/>
    <n v="0"/>
    <n v="1"/>
    <n v="0"/>
    <n v="0"/>
    <n v="1"/>
    <n v="2"/>
    <n v="128134"/>
    <s v="High"/>
    <n v="3"/>
    <n v="2020"/>
    <s v="High"/>
    <n v="9"/>
  </r>
  <r>
    <n v="2047"/>
    <x v="1"/>
    <x v="1"/>
    <s v="Enterprise"/>
    <s v="E-commerce"/>
    <x v="3"/>
    <x v="1"/>
    <s v="Onsite/Hybrid"/>
    <x v="1"/>
    <s v="3-6 yrs"/>
    <n v="6"/>
    <s v="Bachelor"/>
    <n v="1"/>
    <n v="1"/>
    <n v="1"/>
    <n v="1"/>
    <n v="1"/>
    <n v="5"/>
    <n v="152424"/>
    <s v="High"/>
    <n v="8"/>
    <n v="2020"/>
    <s v="High"/>
    <n v="6"/>
  </r>
  <r>
    <n v="2048"/>
    <x v="1"/>
    <x v="1"/>
    <s v="Enterprise"/>
    <s v="Finance"/>
    <x v="3"/>
    <x v="0"/>
    <s v="Remote"/>
    <x v="1"/>
    <s v="3-6 yrs"/>
    <n v="6"/>
    <s v="Bachelor"/>
    <n v="1"/>
    <n v="1"/>
    <n v="1"/>
    <n v="1"/>
    <n v="1"/>
    <n v="5"/>
    <n v="150121"/>
    <s v="High"/>
    <n v="3"/>
    <n v="2024"/>
    <s v="High"/>
    <n v="2"/>
  </r>
  <r>
    <n v="2049"/>
    <x v="3"/>
    <x v="0"/>
    <s v="Enterprise"/>
    <s v="Retail"/>
    <x v="2"/>
    <x v="0"/>
    <s v="Remote"/>
    <x v="0"/>
    <s v="7+ yrs"/>
    <n v="11"/>
    <s v="PhD"/>
    <n v="1"/>
    <n v="1"/>
    <n v="1"/>
    <n v="0"/>
    <n v="1"/>
    <n v="4"/>
    <n v="129676"/>
    <s v="High"/>
    <n v="5"/>
    <n v="2024"/>
    <s v="High"/>
    <n v="8"/>
  </r>
  <r>
    <n v="2050"/>
    <x v="5"/>
    <x v="1"/>
    <s v="Startup"/>
    <s v="E-commerce"/>
    <x v="0"/>
    <x v="1"/>
    <s v="Onsite/Hybrid"/>
    <x v="1"/>
    <s v="3-6 yrs"/>
    <n v="4"/>
    <s v="Master"/>
    <n v="0"/>
    <n v="0"/>
    <n v="0"/>
    <n v="1"/>
    <n v="0"/>
    <n v="1"/>
    <n v="131989"/>
    <s v="High"/>
    <n v="3"/>
    <n v="2024"/>
    <s v="Medium"/>
    <n v="5"/>
  </r>
  <r>
    <n v="2051"/>
    <x v="2"/>
    <x v="2"/>
    <s v="MNC"/>
    <s v="Healthcare"/>
    <x v="4"/>
    <x v="2"/>
    <s v="Onsite/Hybrid"/>
    <x v="0"/>
    <s v="7+ yrs"/>
    <n v="11"/>
    <s v="Bachelor"/>
    <n v="0"/>
    <n v="0"/>
    <n v="0"/>
    <n v="0"/>
    <n v="0"/>
    <n v="0"/>
    <n v="124851"/>
    <s v="High"/>
    <n v="3"/>
    <n v="2025"/>
    <s v="High"/>
    <n v="9"/>
  </r>
  <r>
    <n v="2052"/>
    <x v="4"/>
    <x v="0"/>
    <s v="Enterprise"/>
    <s v="Finance"/>
    <x v="3"/>
    <x v="2"/>
    <s v="Onsite/Hybrid"/>
    <x v="2"/>
    <s v="0-2 yrs"/>
    <n v="1"/>
    <s v="Master"/>
    <n v="1"/>
    <n v="1"/>
    <n v="0"/>
    <n v="1"/>
    <n v="1"/>
    <n v="4"/>
    <n v="79660"/>
    <s v="Medium"/>
    <n v="10"/>
    <n v="2025"/>
    <s v="Medium"/>
    <n v="4"/>
  </r>
  <r>
    <n v="2053"/>
    <x v="2"/>
    <x v="2"/>
    <s v="MNC"/>
    <s v="Finance"/>
    <x v="1"/>
    <x v="2"/>
    <s v="Onsite/Hybrid"/>
    <x v="1"/>
    <s v="3-6 yrs"/>
    <n v="4"/>
    <s v="PhD"/>
    <n v="1"/>
    <n v="0"/>
    <n v="0"/>
    <n v="1"/>
    <n v="1"/>
    <n v="3"/>
    <n v="123493"/>
    <s v="High"/>
    <n v="2"/>
    <n v="2020"/>
    <s v="High"/>
    <n v="8"/>
  </r>
  <r>
    <n v="2054"/>
    <x v="4"/>
    <x v="0"/>
    <s v="Startup"/>
    <s v="Education"/>
    <x v="2"/>
    <x v="2"/>
    <s v="Onsite/Hybrid"/>
    <x v="1"/>
    <s v="3-6 yrs"/>
    <n v="4"/>
    <s v="Master"/>
    <n v="1"/>
    <n v="0"/>
    <n v="1"/>
    <n v="1"/>
    <n v="0"/>
    <n v="3"/>
    <n v="105623"/>
    <s v="Medium"/>
    <n v="5"/>
    <n v="2026"/>
    <s v="High"/>
    <n v="7"/>
  </r>
  <r>
    <n v="2055"/>
    <x v="3"/>
    <x v="0"/>
    <s v="Enterprise"/>
    <s v="E-commerce"/>
    <x v="0"/>
    <x v="2"/>
    <s v="Onsite/Hybrid"/>
    <x v="1"/>
    <s v="3-6 yrs"/>
    <n v="4"/>
    <s v="Bachelor"/>
    <n v="1"/>
    <n v="0"/>
    <n v="0"/>
    <n v="0"/>
    <n v="1"/>
    <n v="2"/>
    <n v="80017"/>
    <s v="Medium"/>
    <n v="6"/>
    <n v="2026"/>
    <s v="High"/>
    <n v="9"/>
  </r>
  <r>
    <n v="2056"/>
    <x v="0"/>
    <x v="0"/>
    <s v="Startup"/>
    <s v="Education"/>
    <x v="5"/>
    <x v="1"/>
    <s v="Onsite/Hybrid"/>
    <x v="2"/>
    <s v="0-2 yrs"/>
    <n v="1"/>
    <s v="Bachelor"/>
    <n v="1"/>
    <n v="1"/>
    <n v="1"/>
    <n v="0"/>
    <n v="1"/>
    <n v="4"/>
    <n v="79897"/>
    <s v="Medium"/>
    <n v="10"/>
    <n v="2023"/>
    <s v="High"/>
    <n v="7"/>
  </r>
  <r>
    <n v="2057"/>
    <x v="5"/>
    <x v="1"/>
    <s v="Medium"/>
    <s v="E-commerce"/>
    <x v="0"/>
    <x v="0"/>
    <s v="Remote"/>
    <x v="0"/>
    <s v="7+ yrs"/>
    <n v="12"/>
    <s v="PhD"/>
    <n v="0"/>
    <n v="1"/>
    <n v="1"/>
    <n v="0"/>
    <n v="0"/>
    <n v="2"/>
    <n v="156260"/>
    <s v="High"/>
    <n v="2"/>
    <n v="2021"/>
    <s v="Low"/>
    <n v="3"/>
  </r>
  <r>
    <n v="2058"/>
    <x v="5"/>
    <x v="1"/>
    <s v="Enterprise"/>
    <s v="Education"/>
    <x v="6"/>
    <x v="0"/>
    <s v="Remote"/>
    <x v="1"/>
    <s v="3-6 yrs"/>
    <n v="4"/>
    <s v="Master"/>
    <n v="1"/>
    <n v="1"/>
    <n v="0"/>
    <n v="1"/>
    <n v="1"/>
    <n v="4"/>
    <n v="139648"/>
    <s v="High"/>
    <n v="9"/>
    <n v="2022"/>
    <s v="High"/>
    <n v="9"/>
  </r>
  <r>
    <n v="2059"/>
    <x v="5"/>
    <x v="1"/>
    <s v="Enterprise"/>
    <s v="Education"/>
    <x v="4"/>
    <x v="2"/>
    <s v="Onsite/Hybrid"/>
    <x v="1"/>
    <s v="3-6 yrs"/>
    <n v="5"/>
    <s v="PhD"/>
    <n v="1"/>
    <n v="0"/>
    <n v="0"/>
    <n v="0"/>
    <n v="1"/>
    <n v="2"/>
    <n v="125414"/>
    <s v="High"/>
    <n v="6"/>
    <n v="2026"/>
    <s v="Low"/>
    <n v="4"/>
  </r>
  <r>
    <n v="2060"/>
    <x v="4"/>
    <x v="0"/>
    <s v="Enterprise"/>
    <s v="Technology"/>
    <x v="1"/>
    <x v="2"/>
    <s v="Onsite/Hybrid"/>
    <x v="2"/>
    <s v="0-2 yrs"/>
    <n v="2"/>
    <s v="Bachelor"/>
    <n v="1"/>
    <n v="0"/>
    <n v="0"/>
    <n v="1"/>
    <n v="0"/>
    <n v="2"/>
    <n v="68213"/>
    <s v="Low"/>
    <n v="3"/>
    <n v="2021"/>
    <s v="High"/>
    <n v="9"/>
  </r>
  <r>
    <n v="2061"/>
    <x v="2"/>
    <x v="2"/>
    <s v="Medium"/>
    <s v="Education"/>
    <x v="0"/>
    <x v="0"/>
    <s v="Remote"/>
    <x v="0"/>
    <s v="7+ yrs"/>
    <n v="14"/>
    <s v="PhD"/>
    <n v="0"/>
    <n v="1"/>
    <n v="1"/>
    <n v="0"/>
    <n v="1"/>
    <n v="3"/>
    <n v="125021"/>
    <s v="High"/>
    <n v="7"/>
    <n v="2023"/>
    <s v="High"/>
    <n v="9"/>
  </r>
  <r>
    <n v="2062"/>
    <x v="4"/>
    <x v="0"/>
    <s v="Startup"/>
    <s v="Healthcare"/>
    <x v="4"/>
    <x v="2"/>
    <s v="Onsite/Hybrid"/>
    <x v="2"/>
    <s v="0-2 yrs"/>
    <n v="1"/>
    <s v="Bachelor"/>
    <n v="0"/>
    <n v="0"/>
    <n v="0"/>
    <n v="1"/>
    <n v="1"/>
    <n v="2"/>
    <n v="75599"/>
    <s v="Medium"/>
    <n v="5"/>
    <n v="2022"/>
    <s v="High"/>
    <n v="7"/>
  </r>
  <r>
    <n v="2063"/>
    <x v="0"/>
    <x v="0"/>
    <s v="MNC"/>
    <s v="Finance"/>
    <x v="4"/>
    <x v="1"/>
    <s v="Onsite/Hybrid"/>
    <x v="1"/>
    <s v="3-6 yrs"/>
    <n v="4"/>
    <s v="Bachelor"/>
    <n v="1"/>
    <n v="0"/>
    <n v="0"/>
    <n v="0"/>
    <n v="0"/>
    <n v="1"/>
    <n v="93528"/>
    <s v="Medium"/>
    <n v="9"/>
    <n v="2024"/>
    <s v="Low"/>
    <n v="4"/>
  </r>
  <r>
    <n v="2064"/>
    <x v="4"/>
    <x v="0"/>
    <s v="Startup"/>
    <s v="E-commerce"/>
    <x v="4"/>
    <x v="0"/>
    <s v="Remote"/>
    <x v="0"/>
    <s v="7+ yrs"/>
    <n v="9"/>
    <s v="Master"/>
    <n v="0"/>
    <n v="1"/>
    <n v="1"/>
    <n v="0"/>
    <n v="0"/>
    <n v="2"/>
    <n v="114174"/>
    <s v="Medium"/>
    <n v="4"/>
    <n v="2024"/>
    <s v="High"/>
    <n v="9"/>
  </r>
  <r>
    <n v="2065"/>
    <x v="0"/>
    <x v="0"/>
    <s v="Medium"/>
    <s v="Healthcare"/>
    <x v="1"/>
    <x v="2"/>
    <s v="Onsite/Hybrid"/>
    <x v="0"/>
    <s v="7+ yrs"/>
    <n v="9"/>
    <s v="PhD"/>
    <n v="0"/>
    <n v="1"/>
    <n v="1"/>
    <n v="1"/>
    <n v="1"/>
    <n v="4"/>
    <n v="136356"/>
    <s v="High"/>
    <n v="5"/>
    <n v="2025"/>
    <s v="High"/>
    <n v="7"/>
  </r>
  <r>
    <n v="2066"/>
    <x v="3"/>
    <x v="0"/>
    <s v="Startup"/>
    <s v="Education"/>
    <x v="1"/>
    <x v="2"/>
    <s v="Onsite/Hybrid"/>
    <x v="1"/>
    <s v="3-6 yrs"/>
    <n v="5"/>
    <s v="Bachelor"/>
    <n v="0"/>
    <n v="1"/>
    <n v="0"/>
    <n v="1"/>
    <n v="0"/>
    <n v="2"/>
    <n v="92282"/>
    <s v="Medium"/>
    <n v="8"/>
    <n v="2022"/>
    <s v="Low"/>
    <n v="2"/>
  </r>
  <r>
    <n v="2067"/>
    <x v="4"/>
    <x v="0"/>
    <s v="Startup"/>
    <s v="Technology"/>
    <x v="0"/>
    <x v="1"/>
    <s v="Onsite/Hybrid"/>
    <x v="0"/>
    <s v="7+ yrs"/>
    <n v="10"/>
    <s v="PhD"/>
    <n v="0"/>
    <n v="0"/>
    <n v="0"/>
    <n v="1"/>
    <n v="0"/>
    <n v="1"/>
    <n v="113254"/>
    <s v="Medium"/>
    <n v="5"/>
    <n v="2021"/>
    <s v="High"/>
    <n v="7"/>
  </r>
  <r>
    <n v="2068"/>
    <x v="4"/>
    <x v="0"/>
    <s v="Startup"/>
    <s v="E-commerce"/>
    <x v="0"/>
    <x v="1"/>
    <s v="Onsite/Hybrid"/>
    <x v="2"/>
    <s v="0-2 yrs"/>
    <n v="1"/>
    <s v="Bachelor"/>
    <n v="1"/>
    <n v="1"/>
    <n v="1"/>
    <n v="1"/>
    <n v="1"/>
    <n v="5"/>
    <n v="85359"/>
    <s v="Medium"/>
    <n v="3"/>
    <n v="2024"/>
    <s v="High"/>
    <n v="9"/>
  </r>
  <r>
    <n v="2069"/>
    <x v="1"/>
    <x v="1"/>
    <s v="Enterprise"/>
    <s v="Education"/>
    <x v="0"/>
    <x v="2"/>
    <s v="Onsite/Hybrid"/>
    <x v="1"/>
    <s v="3-6 yrs"/>
    <n v="5"/>
    <s v="Master"/>
    <n v="1"/>
    <n v="0"/>
    <n v="1"/>
    <n v="1"/>
    <n v="0"/>
    <n v="3"/>
    <n v="140878"/>
    <s v="High"/>
    <n v="1"/>
    <n v="2022"/>
    <s v="High"/>
    <n v="1"/>
  </r>
  <r>
    <n v="2070"/>
    <x v="4"/>
    <x v="0"/>
    <s v="Startup"/>
    <s v="Technology"/>
    <x v="6"/>
    <x v="0"/>
    <s v="Remote"/>
    <x v="2"/>
    <s v="0-2 yrs"/>
    <n v="2"/>
    <s v="PhD"/>
    <n v="1"/>
    <n v="1"/>
    <n v="1"/>
    <n v="0"/>
    <n v="0"/>
    <n v="3"/>
    <n v="61757"/>
    <s v="Low"/>
    <n v="1"/>
    <n v="2023"/>
    <s v="Medium"/>
    <n v="2"/>
  </r>
  <r>
    <n v="2071"/>
    <x v="0"/>
    <x v="0"/>
    <s v="Startup"/>
    <s v="Education"/>
    <x v="6"/>
    <x v="0"/>
    <s v="Remote"/>
    <x v="2"/>
    <s v="0-2 yrs"/>
    <n v="0"/>
    <s v="PhD"/>
    <n v="0"/>
    <n v="1"/>
    <n v="1"/>
    <n v="0"/>
    <n v="0"/>
    <n v="2"/>
    <n v="62768"/>
    <s v="Low"/>
    <n v="2"/>
    <n v="2025"/>
    <s v="Medium"/>
    <n v="1"/>
  </r>
  <r>
    <n v="2072"/>
    <x v="1"/>
    <x v="1"/>
    <s v="Startup"/>
    <s v="Technology"/>
    <x v="4"/>
    <x v="1"/>
    <s v="Onsite/Hybrid"/>
    <x v="0"/>
    <s v="7+ yrs"/>
    <n v="11"/>
    <s v="PhD"/>
    <n v="0"/>
    <n v="0"/>
    <n v="0"/>
    <n v="1"/>
    <n v="0"/>
    <n v="1"/>
    <n v="153752"/>
    <s v="High"/>
    <n v="9"/>
    <n v="2021"/>
    <s v="Low"/>
    <n v="4"/>
  </r>
  <r>
    <n v="2073"/>
    <x v="2"/>
    <x v="2"/>
    <s v="Enterprise"/>
    <s v="Finance"/>
    <x v="3"/>
    <x v="2"/>
    <s v="Onsite/Hybrid"/>
    <x v="2"/>
    <s v="0-2 yrs"/>
    <n v="1"/>
    <s v="Bachelor"/>
    <n v="1"/>
    <n v="0"/>
    <n v="1"/>
    <n v="0"/>
    <n v="1"/>
    <n v="3"/>
    <n v="71233"/>
    <s v="Medium"/>
    <n v="11"/>
    <n v="2025"/>
    <s v="High"/>
    <n v="8"/>
  </r>
  <r>
    <n v="2074"/>
    <x v="5"/>
    <x v="1"/>
    <s v="Enterprise"/>
    <s v="Healthcare"/>
    <x v="6"/>
    <x v="2"/>
    <s v="Onsite/Hybrid"/>
    <x v="1"/>
    <s v="3-6 yrs"/>
    <n v="6"/>
    <s v="PhD"/>
    <n v="0"/>
    <n v="1"/>
    <n v="0"/>
    <n v="1"/>
    <n v="1"/>
    <n v="3"/>
    <n v="144879"/>
    <s v="High"/>
    <n v="12"/>
    <n v="2024"/>
    <s v="Low"/>
    <n v="5"/>
  </r>
  <r>
    <n v="2075"/>
    <x v="2"/>
    <x v="2"/>
    <s v="Startup"/>
    <s v="Healthcare"/>
    <x v="0"/>
    <x v="2"/>
    <s v="Onsite/Hybrid"/>
    <x v="0"/>
    <s v="7+ yrs"/>
    <n v="8"/>
    <s v="PhD"/>
    <n v="0"/>
    <n v="1"/>
    <n v="1"/>
    <n v="0"/>
    <n v="1"/>
    <n v="3"/>
    <n v="123774"/>
    <s v="High"/>
    <n v="4"/>
    <n v="2024"/>
    <s v="High"/>
    <n v="9"/>
  </r>
  <r>
    <n v="2076"/>
    <x v="3"/>
    <x v="0"/>
    <s v="Enterprise"/>
    <s v="Education"/>
    <x v="6"/>
    <x v="2"/>
    <s v="Onsite/Hybrid"/>
    <x v="2"/>
    <s v="0-2 yrs"/>
    <n v="1"/>
    <s v="PhD"/>
    <n v="0"/>
    <n v="1"/>
    <n v="1"/>
    <n v="0"/>
    <n v="1"/>
    <n v="3"/>
    <n v="72287"/>
    <s v="Medium"/>
    <n v="2"/>
    <n v="2024"/>
    <s v="Low"/>
    <n v="2"/>
  </r>
  <r>
    <n v="2077"/>
    <x v="5"/>
    <x v="1"/>
    <s v="MNC"/>
    <s v="E-commerce"/>
    <x v="5"/>
    <x v="0"/>
    <s v="Remote"/>
    <x v="0"/>
    <s v="7+ yrs"/>
    <n v="7"/>
    <s v="PhD"/>
    <n v="1"/>
    <n v="1"/>
    <n v="1"/>
    <n v="0"/>
    <n v="0"/>
    <n v="3"/>
    <n v="175237"/>
    <s v="High"/>
    <n v="11"/>
    <n v="2020"/>
    <s v="High"/>
    <n v="8"/>
  </r>
  <r>
    <n v="2078"/>
    <x v="3"/>
    <x v="0"/>
    <s v="Enterprise"/>
    <s v="E-commerce"/>
    <x v="5"/>
    <x v="1"/>
    <s v="Onsite/Hybrid"/>
    <x v="2"/>
    <s v="0-2 yrs"/>
    <n v="0"/>
    <s v="Master"/>
    <n v="1"/>
    <n v="1"/>
    <n v="1"/>
    <n v="0"/>
    <n v="0"/>
    <n v="3"/>
    <n v="64902"/>
    <s v="Low"/>
    <n v="5"/>
    <n v="2023"/>
    <s v="Medium"/>
    <n v="3"/>
  </r>
  <r>
    <n v="2079"/>
    <x v="2"/>
    <x v="2"/>
    <s v="MNC"/>
    <s v="Finance"/>
    <x v="4"/>
    <x v="1"/>
    <s v="Onsite/Hybrid"/>
    <x v="2"/>
    <s v="0-2 yrs"/>
    <n v="0"/>
    <s v="Master"/>
    <n v="1"/>
    <n v="1"/>
    <n v="0"/>
    <n v="1"/>
    <n v="0"/>
    <n v="3"/>
    <n v="80260"/>
    <s v="Medium"/>
    <n v="8"/>
    <n v="2025"/>
    <s v="Low"/>
    <n v="2"/>
  </r>
  <r>
    <n v="2080"/>
    <x v="5"/>
    <x v="1"/>
    <s v="Enterprise"/>
    <s v="Technology"/>
    <x v="2"/>
    <x v="0"/>
    <s v="Remote"/>
    <x v="1"/>
    <s v="3-6 yrs"/>
    <n v="3"/>
    <s v="Master"/>
    <n v="1"/>
    <n v="1"/>
    <n v="1"/>
    <n v="1"/>
    <n v="0"/>
    <n v="4"/>
    <n v="142533"/>
    <s v="High"/>
    <n v="4"/>
    <n v="2022"/>
    <s v="High"/>
    <n v="8"/>
  </r>
  <r>
    <n v="2081"/>
    <x v="1"/>
    <x v="1"/>
    <s v="Enterprise"/>
    <s v="Healthcare"/>
    <x v="3"/>
    <x v="2"/>
    <s v="Onsite/Hybrid"/>
    <x v="1"/>
    <s v="3-6 yrs"/>
    <n v="5"/>
    <s v="Bachelor"/>
    <n v="1"/>
    <n v="1"/>
    <n v="1"/>
    <n v="1"/>
    <n v="1"/>
    <n v="5"/>
    <n v="154161"/>
    <s v="High"/>
    <n v="12"/>
    <n v="2020"/>
    <s v="High"/>
    <n v="2"/>
  </r>
  <r>
    <n v="2082"/>
    <x v="2"/>
    <x v="2"/>
    <s v="Startup"/>
    <s v="Finance"/>
    <x v="6"/>
    <x v="0"/>
    <s v="Remote"/>
    <x v="2"/>
    <s v="0-2 yrs"/>
    <n v="1"/>
    <s v="Bachelor"/>
    <n v="0"/>
    <n v="1"/>
    <n v="0"/>
    <n v="0"/>
    <n v="1"/>
    <n v="2"/>
    <n v="60051"/>
    <s v="Low"/>
    <n v="3"/>
    <n v="2026"/>
    <s v="Medium"/>
    <n v="2"/>
  </r>
  <r>
    <n v="2083"/>
    <x v="0"/>
    <x v="0"/>
    <s v="Startup"/>
    <s v="Education"/>
    <x v="6"/>
    <x v="0"/>
    <s v="Remote"/>
    <x v="2"/>
    <s v="0-2 yrs"/>
    <n v="2"/>
    <s v="Bachelor"/>
    <n v="0"/>
    <n v="0"/>
    <n v="0"/>
    <n v="0"/>
    <n v="0"/>
    <n v="0"/>
    <n v="49002"/>
    <s v="Low"/>
    <n v="6"/>
    <n v="2024"/>
    <s v="High"/>
    <n v="8"/>
  </r>
  <r>
    <n v="2084"/>
    <x v="0"/>
    <x v="0"/>
    <s v="Medium"/>
    <s v="Finance"/>
    <x v="2"/>
    <x v="0"/>
    <s v="Remote"/>
    <x v="1"/>
    <s v="3-6 yrs"/>
    <n v="3"/>
    <s v="Bachelor"/>
    <n v="1"/>
    <n v="1"/>
    <n v="1"/>
    <n v="1"/>
    <n v="1"/>
    <n v="5"/>
    <n v="114121"/>
    <s v="Medium"/>
    <n v="1"/>
    <n v="2026"/>
    <s v="High"/>
    <n v="6"/>
  </r>
  <r>
    <n v="2085"/>
    <x v="2"/>
    <x v="2"/>
    <s v="Startup"/>
    <s v="Education"/>
    <x v="0"/>
    <x v="1"/>
    <s v="Onsite/Hybrid"/>
    <x v="2"/>
    <s v="0-2 yrs"/>
    <n v="0"/>
    <s v="PhD"/>
    <n v="1"/>
    <n v="0"/>
    <n v="0"/>
    <n v="0"/>
    <n v="1"/>
    <n v="2"/>
    <n v="61355"/>
    <s v="Low"/>
    <n v="12"/>
    <n v="2020"/>
    <s v="Medium"/>
    <n v="6"/>
  </r>
  <r>
    <n v="2086"/>
    <x v="5"/>
    <x v="1"/>
    <s v="Medium"/>
    <s v="Education"/>
    <x v="6"/>
    <x v="2"/>
    <s v="Onsite/Hybrid"/>
    <x v="2"/>
    <s v="0-2 yrs"/>
    <n v="0"/>
    <s v="PhD"/>
    <n v="1"/>
    <n v="0"/>
    <n v="1"/>
    <n v="1"/>
    <n v="0"/>
    <n v="3"/>
    <n v="117773"/>
    <s v="Medium"/>
    <n v="11"/>
    <n v="2021"/>
    <s v="High"/>
    <n v="9"/>
  </r>
  <r>
    <n v="2087"/>
    <x v="1"/>
    <x v="1"/>
    <s v="Startup"/>
    <s v="Finance"/>
    <x v="2"/>
    <x v="1"/>
    <s v="Onsite/Hybrid"/>
    <x v="1"/>
    <s v="3-6 yrs"/>
    <n v="5"/>
    <s v="Bachelor"/>
    <n v="0"/>
    <n v="1"/>
    <n v="1"/>
    <n v="0"/>
    <n v="0"/>
    <n v="2"/>
    <n v="132203"/>
    <s v="High"/>
    <n v="4"/>
    <n v="2026"/>
    <s v="Low"/>
    <n v="4"/>
  </r>
  <r>
    <n v="2088"/>
    <x v="2"/>
    <x v="2"/>
    <s v="MNC"/>
    <s v="Education"/>
    <x v="1"/>
    <x v="1"/>
    <s v="Onsite/Hybrid"/>
    <x v="2"/>
    <s v="0-2 yrs"/>
    <n v="0"/>
    <s v="Bachelor"/>
    <n v="1"/>
    <n v="1"/>
    <n v="0"/>
    <n v="0"/>
    <n v="0"/>
    <n v="2"/>
    <n v="69716"/>
    <s v="Low"/>
    <n v="9"/>
    <n v="2020"/>
    <s v="Medium"/>
    <n v="4"/>
  </r>
  <r>
    <n v="2089"/>
    <x v="3"/>
    <x v="0"/>
    <s v="Medium"/>
    <s v="Technology"/>
    <x v="2"/>
    <x v="0"/>
    <s v="Remote"/>
    <x v="0"/>
    <s v="7+ yrs"/>
    <n v="11"/>
    <s v="PhD"/>
    <n v="0"/>
    <n v="1"/>
    <n v="1"/>
    <n v="0"/>
    <n v="1"/>
    <n v="3"/>
    <n v="127564"/>
    <s v="High"/>
    <n v="6"/>
    <n v="2021"/>
    <s v="Medium"/>
    <n v="1"/>
  </r>
  <r>
    <n v="2090"/>
    <x v="0"/>
    <x v="0"/>
    <s v="Medium"/>
    <s v="E-commerce"/>
    <x v="2"/>
    <x v="0"/>
    <s v="Remote"/>
    <x v="2"/>
    <s v="0-2 yrs"/>
    <n v="1"/>
    <s v="Bachelor"/>
    <n v="0"/>
    <n v="0"/>
    <n v="1"/>
    <n v="1"/>
    <n v="0"/>
    <n v="2"/>
    <n v="78496"/>
    <s v="Medium"/>
    <n v="5"/>
    <n v="2025"/>
    <s v="High"/>
    <n v="9"/>
  </r>
  <r>
    <n v="2091"/>
    <x v="2"/>
    <x v="2"/>
    <s v="Enterprise"/>
    <s v="Retail"/>
    <x v="2"/>
    <x v="0"/>
    <s v="Remote"/>
    <x v="0"/>
    <s v="7+ yrs"/>
    <n v="10"/>
    <s v="Bachelor"/>
    <n v="1"/>
    <n v="0"/>
    <n v="0"/>
    <n v="1"/>
    <n v="0"/>
    <n v="2"/>
    <n v="119752"/>
    <s v="Medium"/>
    <n v="7"/>
    <n v="2024"/>
    <s v="High"/>
    <n v="8"/>
  </r>
  <r>
    <n v="2092"/>
    <x v="2"/>
    <x v="2"/>
    <s v="Startup"/>
    <s v="E-commerce"/>
    <x v="2"/>
    <x v="0"/>
    <s v="Remote"/>
    <x v="1"/>
    <s v="3-6 yrs"/>
    <n v="4"/>
    <s v="Master"/>
    <n v="0"/>
    <n v="0"/>
    <n v="0"/>
    <n v="1"/>
    <n v="0"/>
    <n v="1"/>
    <n v="92872"/>
    <s v="Medium"/>
    <n v="11"/>
    <n v="2023"/>
    <s v="Medium"/>
    <n v="6"/>
  </r>
  <r>
    <n v="2093"/>
    <x v="2"/>
    <x v="2"/>
    <s v="Enterprise"/>
    <s v="Technology"/>
    <x v="1"/>
    <x v="0"/>
    <s v="Remote"/>
    <x v="1"/>
    <s v="3-6 yrs"/>
    <n v="5"/>
    <s v="Master"/>
    <n v="0"/>
    <n v="1"/>
    <n v="1"/>
    <n v="0"/>
    <n v="0"/>
    <n v="2"/>
    <n v="87560"/>
    <s v="Medium"/>
    <n v="4"/>
    <n v="2020"/>
    <s v="Medium"/>
    <n v="6"/>
  </r>
  <r>
    <n v="2094"/>
    <x v="5"/>
    <x v="1"/>
    <s v="Medium"/>
    <s v="Education"/>
    <x v="6"/>
    <x v="2"/>
    <s v="Onsite/Hybrid"/>
    <x v="0"/>
    <s v="7+ yrs"/>
    <n v="10"/>
    <s v="Bachelor"/>
    <n v="1"/>
    <n v="0"/>
    <n v="0"/>
    <n v="0"/>
    <n v="0"/>
    <n v="1"/>
    <n v="142597"/>
    <s v="High"/>
    <n v="5"/>
    <n v="2020"/>
    <s v="Medium"/>
    <n v="6"/>
  </r>
  <r>
    <n v="2095"/>
    <x v="2"/>
    <x v="2"/>
    <s v="Startup"/>
    <s v="Retail"/>
    <x v="6"/>
    <x v="0"/>
    <s v="Remote"/>
    <x v="2"/>
    <s v="0-2 yrs"/>
    <n v="0"/>
    <s v="Bachelor"/>
    <n v="1"/>
    <n v="0"/>
    <n v="1"/>
    <n v="1"/>
    <n v="1"/>
    <n v="4"/>
    <n v="85875"/>
    <s v="Medium"/>
    <n v="4"/>
    <n v="2021"/>
    <s v="High"/>
    <n v="1"/>
  </r>
  <r>
    <n v="2096"/>
    <x v="5"/>
    <x v="1"/>
    <s v="Medium"/>
    <s v="Finance"/>
    <x v="1"/>
    <x v="0"/>
    <s v="Remote"/>
    <x v="0"/>
    <s v="7+ yrs"/>
    <n v="11"/>
    <s v="Bachelor"/>
    <n v="1"/>
    <n v="0"/>
    <n v="0"/>
    <n v="0"/>
    <n v="0"/>
    <n v="1"/>
    <n v="136128"/>
    <s v="High"/>
    <n v="2"/>
    <n v="2023"/>
    <s v="Medium"/>
    <n v="5"/>
  </r>
  <r>
    <n v="2097"/>
    <x v="5"/>
    <x v="1"/>
    <s v="Startup"/>
    <s v="Education"/>
    <x v="4"/>
    <x v="2"/>
    <s v="Onsite/Hybrid"/>
    <x v="2"/>
    <s v="0-2 yrs"/>
    <n v="0"/>
    <s v="Master"/>
    <n v="1"/>
    <n v="0"/>
    <n v="0"/>
    <n v="0"/>
    <n v="1"/>
    <n v="2"/>
    <n v="102261"/>
    <s v="Medium"/>
    <n v="4"/>
    <n v="2026"/>
    <s v="High"/>
    <n v="9"/>
  </r>
  <r>
    <n v="2098"/>
    <x v="0"/>
    <x v="0"/>
    <s v="Medium"/>
    <s v="Education"/>
    <x v="5"/>
    <x v="1"/>
    <s v="Onsite/Hybrid"/>
    <x v="2"/>
    <s v="0-2 yrs"/>
    <n v="1"/>
    <s v="PhD"/>
    <n v="0"/>
    <n v="1"/>
    <n v="0"/>
    <n v="1"/>
    <n v="0"/>
    <n v="2"/>
    <n v="62260"/>
    <s v="Low"/>
    <n v="6"/>
    <n v="2021"/>
    <s v="Low"/>
    <n v="4"/>
  </r>
  <r>
    <n v="2099"/>
    <x v="1"/>
    <x v="1"/>
    <s v="Medium"/>
    <s v="E-commerce"/>
    <x v="4"/>
    <x v="2"/>
    <s v="Onsite/Hybrid"/>
    <x v="0"/>
    <s v="7+ yrs"/>
    <n v="13"/>
    <s v="Bachelor"/>
    <n v="0"/>
    <n v="1"/>
    <n v="1"/>
    <n v="1"/>
    <n v="0"/>
    <n v="3"/>
    <n v="168966"/>
    <s v="High"/>
    <n v="5"/>
    <n v="2021"/>
    <s v="High"/>
    <n v="9"/>
  </r>
  <r>
    <n v="2100"/>
    <x v="1"/>
    <x v="1"/>
    <s v="MNC"/>
    <s v="Retail"/>
    <x v="5"/>
    <x v="0"/>
    <s v="Remote"/>
    <x v="0"/>
    <s v="7+ yrs"/>
    <n v="14"/>
    <s v="Master"/>
    <n v="1"/>
    <n v="1"/>
    <n v="0"/>
    <n v="0"/>
    <n v="1"/>
    <n v="3"/>
    <n v="171867"/>
    <s v="High"/>
    <n v="4"/>
    <n v="2022"/>
    <s v="Medium"/>
    <n v="5"/>
  </r>
  <r>
    <n v="2101"/>
    <x v="5"/>
    <x v="1"/>
    <s v="Medium"/>
    <s v="Healthcare"/>
    <x v="2"/>
    <x v="1"/>
    <s v="Onsite/Hybrid"/>
    <x v="2"/>
    <s v="0-2 yrs"/>
    <n v="0"/>
    <s v="Master"/>
    <n v="1"/>
    <n v="0"/>
    <n v="1"/>
    <n v="1"/>
    <n v="0"/>
    <n v="3"/>
    <n v="120727"/>
    <s v="High"/>
    <n v="3"/>
    <n v="2026"/>
    <s v="High"/>
    <n v="7"/>
  </r>
  <r>
    <n v="2102"/>
    <x v="3"/>
    <x v="0"/>
    <s v="MNC"/>
    <s v="Finance"/>
    <x v="2"/>
    <x v="0"/>
    <s v="Remote"/>
    <x v="1"/>
    <s v="3-6 yrs"/>
    <n v="6"/>
    <s v="PhD"/>
    <n v="1"/>
    <n v="1"/>
    <n v="0"/>
    <n v="1"/>
    <n v="0"/>
    <n v="3"/>
    <n v="109475"/>
    <s v="Medium"/>
    <n v="12"/>
    <n v="2021"/>
    <s v="High"/>
    <n v="7"/>
  </r>
  <r>
    <n v="2103"/>
    <x v="5"/>
    <x v="1"/>
    <s v="Enterprise"/>
    <s v="Technology"/>
    <x v="3"/>
    <x v="0"/>
    <s v="Remote"/>
    <x v="1"/>
    <s v="3-6 yrs"/>
    <n v="4"/>
    <s v="Bachelor"/>
    <n v="1"/>
    <n v="1"/>
    <n v="1"/>
    <n v="0"/>
    <n v="0"/>
    <n v="3"/>
    <n v="130604"/>
    <s v="High"/>
    <n v="4"/>
    <n v="2026"/>
    <s v="High"/>
    <n v="8"/>
  </r>
  <r>
    <n v="2104"/>
    <x v="5"/>
    <x v="1"/>
    <s v="Medium"/>
    <s v="E-commerce"/>
    <x v="2"/>
    <x v="1"/>
    <s v="Onsite/Hybrid"/>
    <x v="2"/>
    <s v="0-2 yrs"/>
    <n v="1"/>
    <s v="PhD"/>
    <n v="1"/>
    <n v="1"/>
    <n v="1"/>
    <n v="0"/>
    <n v="1"/>
    <n v="4"/>
    <n v="115171"/>
    <s v="Medium"/>
    <n v="2"/>
    <n v="2025"/>
    <s v="Low"/>
    <n v="3"/>
  </r>
  <r>
    <n v="2105"/>
    <x v="2"/>
    <x v="2"/>
    <s v="Startup"/>
    <s v="Retail"/>
    <x v="2"/>
    <x v="1"/>
    <s v="Onsite/Hybrid"/>
    <x v="1"/>
    <s v="3-6 yrs"/>
    <n v="3"/>
    <s v="Bachelor"/>
    <n v="0"/>
    <n v="1"/>
    <n v="1"/>
    <n v="1"/>
    <n v="1"/>
    <n v="4"/>
    <n v="113532"/>
    <s v="Medium"/>
    <n v="1"/>
    <n v="2023"/>
    <s v="High"/>
    <n v="5"/>
  </r>
  <r>
    <n v="2106"/>
    <x v="0"/>
    <x v="0"/>
    <s v="Medium"/>
    <s v="E-commerce"/>
    <x v="2"/>
    <x v="1"/>
    <s v="Onsite/Hybrid"/>
    <x v="2"/>
    <s v="0-2 yrs"/>
    <n v="0"/>
    <s v="PhD"/>
    <n v="0"/>
    <n v="1"/>
    <n v="0"/>
    <n v="1"/>
    <n v="0"/>
    <n v="2"/>
    <n v="63726"/>
    <s v="Low"/>
    <n v="7"/>
    <n v="2023"/>
    <s v="Medium"/>
    <n v="1"/>
  </r>
  <r>
    <n v="2107"/>
    <x v="3"/>
    <x v="0"/>
    <s v="Medium"/>
    <s v="Retail"/>
    <x v="2"/>
    <x v="2"/>
    <s v="Onsite/Hybrid"/>
    <x v="0"/>
    <s v="7+ yrs"/>
    <n v="14"/>
    <s v="PhD"/>
    <n v="0"/>
    <n v="1"/>
    <n v="1"/>
    <n v="0"/>
    <n v="0"/>
    <n v="2"/>
    <n v="111058"/>
    <s v="Medium"/>
    <n v="5"/>
    <n v="2021"/>
    <s v="Medium"/>
    <n v="3"/>
  </r>
  <r>
    <n v="2108"/>
    <x v="3"/>
    <x v="0"/>
    <s v="MNC"/>
    <s v="Technology"/>
    <x v="5"/>
    <x v="0"/>
    <s v="Remote"/>
    <x v="2"/>
    <s v="0-2 yrs"/>
    <n v="2"/>
    <s v="Master"/>
    <n v="1"/>
    <n v="1"/>
    <n v="0"/>
    <n v="0"/>
    <n v="0"/>
    <n v="2"/>
    <n v="72011"/>
    <s v="Medium"/>
    <n v="5"/>
    <n v="2026"/>
    <s v="High"/>
    <n v="9"/>
  </r>
  <r>
    <n v="2109"/>
    <x v="1"/>
    <x v="1"/>
    <s v="Enterprise"/>
    <s v="Retail"/>
    <x v="6"/>
    <x v="2"/>
    <s v="Onsite/Hybrid"/>
    <x v="1"/>
    <s v="3-6 yrs"/>
    <n v="3"/>
    <s v="Bachelor"/>
    <n v="1"/>
    <n v="0"/>
    <n v="0"/>
    <n v="0"/>
    <n v="0"/>
    <n v="1"/>
    <n v="117710"/>
    <s v="Medium"/>
    <n v="3"/>
    <n v="2022"/>
    <s v="Medium"/>
    <n v="5"/>
  </r>
  <r>
    <n v="2110"/>
    <x v="3"/>
    <x v="0"/>
    <s v="Enterprise"/>
    <s v="Finance"/>
    <x v="2"/>
    <x v="1"/>
    <s v="Onsite/Hybrid"/>
    <x v="2"/>
    <s v="0-2 yrs"/>
    <n v="0"/>
    <s v="Bachelor"/>
    <n v="0"/>
    <n v="0"/>
    <n v="1"/>
    <n v="1"/>
    <n v="0"/>
    <n v="2"/>
    <n v="77079"/>
    <s v="Medium"/>
    <n v="1"/>
    <n v="2020"/>
    <s v="High"/>
    <n v="7"/>
  </r>
  <r>
    <n v="2111"/>
    <x v="0"/>
    <x v="0"/>
    <s v="Enterprise"/>
    <s v="Healthcare"/>
    <x v="6"/>
    <x v="1"/>
    <s v="Onsite/Hybrid"/>
    <x v="0"/>
    <s v="7+ yrs"/>
    <n v="9"/>
    <s v="PhD"/>
    <n v="0"/>
    <n v="1"/>
    <n v="0"/>
    <n v="0"/>
    <n v="0"/>
    <n v="1"/>
    <n v="100290"/>
    <s v="Medium"/>
    <n v="6"/>
    <n v="2026"/>
    <s v="Low"/>
    <n v="3"/>
  </r>
  <r>
    <n v="2112"/>
    <x v="2"/>
    <x v="2"/>
    <s v="Startup"/>
    <s v="E-commerce"/>
    <x v="3"/>
    <x v="0"/>
    <s v="Remote"/>
    <x v="1"/>
    <s v="3-6 yrs"/>
    <n v="6"/>
    <s v="Bachelor"/>
    <n v="1"/>
    <n v="0"/>
    <n v="1"/>
    <n v="1"/>
    <n v="0"/>
    <n v="3"/>
    <n v="102707"/>
    <s v="Medium"/>
    <n v="2"/>
    <n v="2025"/>
    <s v="High"/>
    <n v="4"/>
  </r>
  <r>
    <n v="2113"/>
    <x v="4"/>
    <x v="0"/>
    <s v="MNC"/>
    <s v="Finance"/>
    <x v="4"/>
    <x v="0"/>
    <s v="Remote"/>
    <x v="0"/>
    <s v="7+ yrs"/>
    <n v="15"/>
    <s v="Master"/>
    <n v="1"/>
    <n v="1"/>
    <n v="1"/>
    <n v="1"/>
    <n v="0"/>
    <n v="4"/>
    <n v="151485"/>
    <s v="High"/>
    <n v="10"/>
    <n v="2025"/>
    <s v="High"/>
    <n v="2"/>
  </r>
  <r>
    <n v="2114"/>
    <x v="2"/>
    <x v="2"/>
    <s v="Startup"/>
    <s v="Education"/>
    <x v="6"/>
    <x v="1"/>
    <s v="Onsite/Hybrid"/>
    <x v="0"/>
    <s v="7+ yrs"/>
    <n v="10"/>
    <s v="Master"/>
    <n v="0"/>
    <n v="0"/>
    <n v="0"/>
    <n v="0"/>
    <n v="1"/>
    <n v="1"/>
    <n v="111419"/>
    <s v="Medium"/>
    <n v="1"/>
    <n v="2020"/>
    <s v="Low"/>
    <n v="6"/>
  </r>
  <r>
    <n v="2115"/>
    <x v="1"/>
    <x v="1"/>
    <s v="Startup"/>
    <s v="Finance"/>
    <x v="3"/>
    <x v="2"/>
    <s v="Onsite/Hybrid"/>
    <x v="2"/>
    <s v="0-2 yrs"/>
    <n v="1"/>
    <s v="Master"/>
    <n v="1"/>
    <n v="1"/>
    <n v="0"/>
    <n v="1"/>
    <n v="1"/>
    <n v="4"/>
    <n v="110500"/>
    <s v="Medium"/>
    <n v="11"/>
    <n v="2022"/>
    <s v="High"/>
    <n v="9"/>
  </r>
  <r>
    <n v="2116"/>
    <x v="5"/>
    <x v="1"/>
    <s v="Enterprise"/>
    <s v="Education"/>
    <x v="5"/>
    <x v="2"/>
    <s v="Onsite/Hybrid"/>
    <x v="1"/>
    <s v="3-6 yrs"/>
    <n v="5"/>
    <s v="Bachelor"/>
    <n v="0"/>
    <n v="1"/>
    <n v="0"/>
    <n v="0"/>
    <n v="0"/>
    <n v="1"/>
    <n v="116608"/>
    <s v="Medium"/>
    <n v="3"/>
    <n v="2026"/>
    <s v="High"/>
    <n v="8"/>
  </r>
  <r>
    <n v="2117"/>
    <x v="1"/>
    <x v="1"/>
    <s v="MNC"/>
    <s v="Retail"/>
    <x v="5"/>
    <x v="2"/>
    <s v="Onsite/Hybrid"/>
    <x v="0"/>
    <s v="7+ yrs"/>
    <n v="15"/>
    <s v="Master"/>
    <n v="1"/>
    <n v="1"/>
    <n v="1"/>
    <n v="0"/>
    <n v="1"/>
    <n v="4"/>
    <n v="188734"/>
    <s v="High"/>
    <n v="10"/>
    <n v="2024"/>
    <s v="Medium"/>
    <n v="6"/>
  </r>
  <r>
    <n v="2118"/>
    <x v="3"/>
    <x v="0"/>
    <s v="MNC"/>
    <s v="Retail"/>
    <x v="6"/>
    <x v="0"/>
    <s v="Remote"/>
    <x v="0"/>
    <s v="7+ yrs"/>
    <n v="14"/>
    <s v="PhD"/>
    <n v="1"/>
    <n v="1"/>
    <n v="1"/>
    <n v="0"/>
    <n v="0"/>
    <n v="3"/>
    <n v="137798"/>
    <s v="High"/>
    <n v="9"/>
    <n v="2022"/>
    <s v="Low"/>
    <n v="4"/>
  </r>
  <r>
    <n v="2119"/>
    <x v="2"/>
    <x v="2"/>
    <s v="MNC"/>
    <s v="Finance"/>
    <x v="0"/>
    <x v="1"/>
    <s v="Onsite/Hybrid"/>
    <x v="1"/>
    <s v="3-6 yrs"/>
    <n v="4"/>
    <s v="Master"/>
    <n v="0"/>
    <n v="0"/>
    <n v="0"/>
    <n v="1"/>
    <n v="0"/>
    <n v="1"/>
    <n v="114350"/>
    <s v="Medium"/>
    <n v="9"/>
    <n v="2021"/>
    <s v="High"/>
    <n v="9"/>
  </r>
  <r>
    <n v="2120"/>
    <x v="4"/>
    <x v="0"/>
    <s v="Enterprise"/>
    <s v="Retail"/>
    <x v="1"/>
    <x v="1"/>
    <s v="Onsite/Hybrid"/>
    <x v="2"/>
    <s v="0-2 yrs"/>
    <n v="0"/>
    <s v="PhD"/>
    <n v="1"/>
    <n v="0"/>
    <n v="0"/>
    <n v="0"/>
    <n v="1"/>
    <n v="2"/>
    <n v="56284"/>
    <s v="Low"/>
    <n v="11"/>
    <n v="2024"/>
    <s v="Low"/>
    <n v="4"/>
  </r>
  <r>
    <n v="2121"/>
    <x v="3"/>
    <x v="0"/>
    <s v="Medium"/>
    <s v="Finance"/>
    <x v="1"/>
    <x v="1"/>
    <s v="Onsite/Hybrid"/>
    <x v="0"/>
    <s v="7+ yrs"/>
    <n v="15"/>
    <s v="Bachelor"/>
    <n v="0"/>
    <n v="0"/>
    <n v="0"/>
    <n v="1"/>
    <n v="1"/>
    <n v="2"/>
    <n v="128828"/>
    <s v="High"/>
    <n v="3"/>
    <n v="2026"/>
    <s v="Medium"/>
    <n v="2"/>
  </r>
  <r>
    <n v="2122"/>
    <x v="1"/>
    <x v="1"/>
    <s v="Startup"/>
    <s v="Finance"/>
    <x v="2"/>
    <x v="1"/>
    <s v="Onsite/Hybrid"/>
    <x v="0"/>
    <s v="7+ yrs"/>
    <n v="12"/>
    <s v="Master"/>
    <n v="0"/>
    <n v="1"/>
    <n v="1"/>
    <n v="1"/>
    <n v="0"/>
    <n v="3"/>
    <n v="166497"/>
    <s v="High"/>
    <n v="9"/>
    <n v="2021"/>
    <s v="High"/>
    <n v="7"/>
  </r>
  <r>
    <n v="2123"/>
    <x v="5"/>
    <x v="1"/>
    <s v="Medium"/>
    <s v="Finance"/>
    <x v="0"/>
    <x v="0"/>
    <s v="Remote"/>
    <x v="1"/>
    <s v="3-6 yrs"/>
    <n v="4"/>
    <s v="Master"/>
    <n v="0"/>
    <n v="0"/>
    <n v="0"/>
    <n v="1"/>
    <n v="1"/>
    <n v="2"/>
    <n v="142834"/>
    <s v="High"/>
    <n v="5"/>
    <n v="2026"/>
    <s v="Medium"/>
    <n v="5"/>
  </r>
  <r>
    <n v="2124"/>
    <x v="2"/>
    <x v="2"/>
    <s v="MNC"/>
    <s v="Retail"/>
    <x v="1"/>
    <x v="2"/>
    <s v="Onsite/Hybrid"/>
    <x v="2"/>
    <s v="0-2 yrs"/>
    <n v="1"/>
    <s v="Master"/>
    <n v="0"/>
    <n v="1"/>
    <n v="0"/>
    <n v="0"/>
    <n v="1"/>
    <n v="2"/>
    <n v="78918"/>
    <s v="Medium"/>
    <n v="3"/>
    <n v="2021"/>
    <s v="Medium"/>
    <n v="3"/>
  </r>
  <r>
    <n v="2125"/>
    <x v="3"/>
    <x v="0"/>
    <s v="Medium"/>
    <s v="Technology"/>
    <x v="5"/>
    <x v="2"/>
    <s v="Onsite/Hybrid"/>
    <x v="1"/>
    <s v="3-6 yrs"/>
    <n v="6"/>
    <s v="Bachelor"/>
    <n v="1"/>
    <n v="0"/>
    <n v="0"/>
    <n v="0"/>
    <n v="0"/>
    <n v="1"/>
    <n v="75982"/>
    <s v="Medium"/>
    <n v="1"/>
    <n v="2025"/>
    <s v="Medium"/>
    <n v="1"/>
  </r>
  <r>
    <n v="2126"/>
    <x v="2"/>
    <x v="2"/>
    <s v="MNC"/>
    <s v="Healthcare"/>
    <x v="4"/>
    <x v="1"/>
    <s v="Onsite/Hybrid"/>
    <x v="2"/>
    <s v="0-2 yrs"/>
    <n v="1"/>
    <s v="Master"/>
    <n v="1"/>
    <n v="0"/>
    <n v="1"/>
    <n v="0"/>
    <n v="1"/>
    <n v="3"/>
    <n v="98636"/>
    <s v="Medium"/>
    <n v="10"/>
    <n v="2023"/>
    <s v="Medium"/>
    <n v="3"/>
  </r>
  <r>
    <n v="2127"/>
    <x v="5"/>
    <x v="1"/>
    <s v="MNC"/>
    <s v="Education"/>
    <x v="0"/>
    <x v="2"/>
    <s v="Onsite/Hybrid"/>
    <x v="0"/>
    <s v="7+ yrs"/>
    <n v="12"/>
    <s v="PhD"/>
    <n v="0"/>
    <n v="1"/>
    <n v="0"/>
    <n v="1"/>
    <n v="0"/>
    <n v="2"/>
    <n v="172999"/>
    <s v="High"/>
    <n v="8"/>
    <n v="2020"/>
    <s v="Medium"/>
    <n v="3"/>
  </r>
  <r>
    <n v="2128"/>
    <x v="2"/>
    <x v="2"/>
    <s v="Startup"/>
    <s v="Healthcare"/>
    <x v="0"/>
    <x v="1"/>
    <s v="Onsite/Hybrid"/>
    <x v="0"/>
    <s v="7+ yrs"/>
    <n v="10"/>
    <s v="Master"/>
    <n v="1"/>
    <n v="1"/>
    <n v="1"/>
    <n v="1"/>
    <n v="0"/>
    <n v="4"/>
    <n v="133880"/>
    <s v="High"/>
    <n v="2"/>
    <n v="2025"/>
    <s v="High"/>
    <n v="6"/>
  </r>
  <r>
    <n v="2129"/>
    <x v="4"/>
    <x v="0"/>
    <s v="Startup"/>
    <s v="Finance"/>
    <x v="0"/>
    <x v="2"/>
    <s v="Onsite/Hybrid"/>
    <x v="2"/>
    <s v="0-2 yrs"/>
    <n v="0"/>
    <s v="Master"/>
    <n v="0"/>
    <n v="1"/>
    <n v="0"/>
    <n v="1"/>
    <n v="0"/>
    <n v="2"/>
    <n v="61527"/>
    <s v="Low"/>
    <n v="5"/>
    <n v="2026"/>
    <s v="Medium"/>
    <n v="4"/>
  </r>
  <r>
    <n v="2130"/>
    <x v="1"/>
    <x v="1"/>
    <s v="Medium"/>
    <s v="Education"/>
    <x v="4"/>
    <x v="1"/>
    <s v="Onsite/Hybrid"/>
    <x v="0"/>
    <s v="7+ yrs"/>
    <n v="8"/>
    <s v="Master"/>
    <n v="1"/>
    <n v="1"/>
    <n v="0"/>
    <n v="1"/>
    <n v="1"/>
    <n v="4"/>
    <n v="166626"/>
    <s v="High"/>
    <n v="8"/>
    <n v="2024"/>
    <s v="High"/>
    <n v="7"/>
  </r>
  <r>
    <n v="2131"/>
    <x v="1"/>
    <x v="1"/>
    <s v="Enterprise"/>
    <s v="Retail"/>
    <x v="5"/>
    <x v="2"/>
    <s v="Onsite/Hybrid"/>
    <x v="2"/>
    <s v="0-2 yrs"/>
    <n v="1"/>
    <s v="PhD"/>
    <n v="0"/>
    <n v="1"/>
    <n v="1"/>
    <n v="0"/>
    <n v="1"/>
    <n v="3"/>
    <n v="111827"/>
    <s v="Medium"/>
    <n v="4"/>
    <n v="2024"/>
    <s v="Medium"/>
    <n v="2"/>
  </r>
  <r>
    <n v="2132"/>
    <x v="2"/>
    <x v="2"/>
    <s v="Startup"/>
    <s v="Finance"/>
    <x v="4"/>
    <x v="0"/>
    <s v="Remote"/>
    <x v="0"/>
    <s v="7+ yrs"/>
    <n v="9"/>
    <s v="Master"/>
    <n v="0"/>
    <n v="0"/>
    <n v="0"/>
    <n v="0"/>
    <n v="1"/>
    <n v="1"/>
    <n v="113157"/>
    <s v="Medium"/>
    <n v="2"/>
    <n v="2026"/>
    <s v="Medium"/>
    <n v="3"/>
  </r>
  <r>
    <n v="2133"/>
    <x v="3"/>
    <x v="0"/>
    <s v="MNC"/>
    <s v="E-commerce"/>
    <x v="2"/>
    <x v="1"/>
    <s v="Onsite/Hybrid"/>
    <x v="2"/>
    <s v="0-2 yrs"/>
    <n v="1"/>
    <s v="Master"/>
    <n v="0"/>
    <n v="0"/>
    <n v="1"/>
    <n v="0"/>
    <n v="0"/>
    <n v="1"/>
    <n v="85767"/>
    <s v="Medium"/>
    <n v="6"/>
    <n v="2024"/>
    <s v="Medium"/>
    <n v="5"/>
  </r>
  <r>
    <n v="2134"/>
    <x v="0"/>
    <x v="0"/>
    <s v="Startup"/>
    <s v="Healthcare"/>
    <x v="4"/>
    <x v="0"/>
    <s v="Remote"/>
    <x v="0"/>
    <s v="7+ yrs"/>
    <n v="15"/>
    <s v="Master"/>
    <n v="1"/>
    <n v="1"/>
    <n v="1"/>
    <n v="0"/>
    <n v="0"/>
    <n v="3"/>
    <n v="119696"/>
    <s v="Medium"/>
    <n v="4"/>
    <n v="2024"/>
    <s v="Medium"/>
    <n v="1"/>
  </r>
  <r>
    <n v="2135"/>
    <x v="1"/>
    <x v="1"/>
    <s v="Enterprise"/>
    <s v="Education"/>
    <x v="4"/>
    <x v="0"/>
    <s v="Remote"/>
    <x v="0"/>
    <s v="7+ yrs"/>
    <n v="11"/>
    <s v="Master"/>
    <n v="0"/>
    <n v="1"/>
    <n v="0"/>
    <n v="1"/>
    <n v="1"/>
    <n v="3"/>
    <n v="169215"/>
    <s v="High"/>
    <n v="8"/>
    <n v="2024"/>
    <s v="Low"/>
    <n v="2"/>
  </r>
  <r>
    <n v="2136"/>
    <x v="0"/>
    <x v="0"/>
    <s v="Enterprise"/>
    <s v="Healthcare"/>
    <x v="6"/>
    <x v="0"/>
    <s v="Remote"/>
    <x v="2"/>
    <s v="0-2 yrs"/>
    <n v="2"/>
    <s v="Bachelor"/>
    <n v="0"/>
    <n v="1"/>
    <n v="1"/>
    <n v="0"/>
    <n v="0"/>
    <n v="2"/>
    <n v="67099"/>
    <s v="Low"/>
    <n v="8"/>
    <n v="2025"/>
    <s v="High"/>
    <n v="9"/>
  </r>
  <r>
    <n v="2137"/>
    <x v="1"/>
    <x v="1"/>
    <s v="Medium"/>
    <s v="Finance"/>
    <x v="1"/>
    <x v="0"/>
    <s v="Remote"/>
    <x v="0"/>
    <s v="7+ yrs"/>
    <n v="12"/>
    <s v="PhD"/>
    <n v="1"/>
    <n v="1"/>
    <n v="1"/>
    <n v="0"/>
    <n v="0"/>
    <n v="3"/>
    <n v="159220"/>
    <s v="High"/>
    <n v="4"/>
    <n v="2022"/>
    <s v="Medium"/>
    <n v="4"/>
  </r>
  <r>
    <n v="2138"/>
    <x v="4"/>
    <x v="0"/>
    <s v="MNC"/>
    <s v="Finance"/>
    <x v="4"/>
    <x v="0"/>
    <s v="Remote"/>
    <x v="2"/>
    <s v="0-2 yrs"/>
    <n v="0"/>
    <s v="PhD"/>
    <n v="0"/>
    <n v="1"/>
    <n v="0"/>
    <n v="0"/>
    <n v="1"/>
    <n v="2"/>
    <n v="79575"/>
    <s v="Medium"/>
    <n v="12"/>
    <n v="2024"/>
    <s v="Low"/>
    <n v="1"/>
  </r>
  <r>
    <n v="2139"/>
    <x v="3"/>
    <x v="0"/>
    <s v="Enterprise"/>
    <s v="Education"/>
    <x v="3"/>
    <x v="0"/>
    <s v="Remote"/>
    <x v="1"/>
    <s v="3-6 yrs"/>
    <n v="3"/>
    <s v="Master"/>
    <n v="0"/>
    <n v="1"/>
    <n v="1"/>
    <n v="0"/>
    <n v="0"/>
    <n v="2"/>
    <n v="93630"/>
    <s v="Medium"/>
    <n v="7"/>
    <n v="2025"/>
    <s v="High"/>
    <n v="8"/>
  </r>
  <r>
    <n v="2140"/>
    <x v="2"/>
    <x v="2"/>
    <s v="Enterprise"/>
    <s v="E-commerce"/>
    <x v="5"/>
    <x v="0"/>
    <s v="Remote"/>
    <x v="2"/>
    <s v="0-2 yrs"/>
    <n v="2"/>
    <s v="Bachelor"/>
    <n v="0"/>
    <n v="1"/>
    <n v="0"/>
    <n v="1"/>
    <n v="1"/>
    <n v="3"/>
    <n v="75905"/>
    <s v="Medium"/>
    <n v="1"/>
    <n v="2021"/>
    <s v="High"/>
    <n v="7"/>
  </r>
  <r>
    <n v="2141"/>
    <x v="4"/>
    <x v="0"/>
    <s v="Startup"/>
    <s v="Education"/>
    <x v="0"/>
    <x v="1"/>
    <s v="Onsite/Hybrid"/>
    <x v="2"/>
    <s v="0-2 yrs"/>
    <n v="1"/>
    <s v="PhD"/>
    <n v="0"/>
    <n v="0"/>
    <n v="1"/>
    <n v="0"/>
    <n v="0"/>
    <n v="1"/>
    <n v="61716"/>
    <s v="Low"/>
    <n v="5"/>
    <n v="2020"/>
    <s v="Medium"/>
    <n v="1"/>
  </r>
  <r>
    <n v="2142"/>
    <x v="2"/>
    <x v="2"/>
    <s v="MNC"/>
    <s v="E-commerce"/>
    <x v="0"/>
    <x v="2"/>
    <s v="Onsite/Hybrid"/>
    <x v="1"/>
    <s v="3-6 yrs"/>
    <n v="6"/>
    <s v="Bachelor"/>
    <n v="1"/>
    <n v="0"/>
    <n v="1"/>
    <n v="0"/>
    <n v="0"/>
    <n v="2"/>
    <n v="109876"/>
    <s v="Medium"/>
    <n v="11"/>
    <n v="2025"/>
    <s v="Low"/>
    <n v="6"/>
  </r>
  <r>
    <n v="2143"/>
    <x v="1"/>
    <x v="1"/>
    <s v="Startup"/>
    <s v="Finance"/>
    <x v="4"/>
    <x v="0"/>
    <s v="Remote"/>
    <x v="0"/>
    <s v="7+ yrs"/>
    <n v="10"/>
    <s v="Master"/>
    <n v="0"/>
    <n v="0"/>
    <n v="0"/>
    <n v="1"/>
    <n v="1"/>
    <n v="2"/>
    <n v="161192"/>
    <s v="High"/>
    <n v="1"/>
    <n v="2020"/>
    <s v="High"/>
    <n v="9"/>
  </r>
  <r>
    <n v="2144"/>
    <x v="5"/>
    <x v="1"/>
    <s v="MNC"/>
    <s v="Technology"/>
    <x v="0"/>
    <x v="1"/>
    <s v="Onsite/Hybrid"/>
    <x v="2"/>
    <s v="0-2 yrs"/>
    <n v="0"/>
    <s v="PhD"/>
    <n v="0"/>
    <n v="0"/>
    <n v="1"/>
    <n v="1"/>
    <n v="1"/>
    <n v="3"/>
    <n v="147850"/>
    <s v="High"/>
    <n v="4"/>
    <n v="2021"/>
    <s v="High"/>
    <n v="5"/>
  </r>
  <r>
    <n v="2145"/>
    <x v="5"/>
    <x v="1"/>
    <s v="Medium"/>
    <s v="Healthcare"/>
    <x v="0"/>
    <x v="1"/>
    <s v="Onsite/Hybrid"/>
    <x v="0"/>
    <s v="7+ yrs"/>
    <n v="12"/>
    <s v="Master"/>
    <n v="0"/>
    <n v="0"/>
    <n v="1"/>
    <n v="1"/>
    <n v="0"/>
    <n v="2"/>
    <n v="167187"/>
    <s v="High"/>
    <n v="3"/>
    <n v="2026"/>
    <s v="High"/>
    <n v="3"/>
  </r>
  <r>
    <n v="2146"/>
    <x v="1"/>
    <x v="1"/>
    <s v="Startup"/>
    <s v="E-commerce"/>
    <x v="1"/>
    <x v="2"/>
    <s v="Onsite/Hybrid"/>
    <x v="1"/>
    <s v="3-6 yrs"/>
    <n v="6"/>
    <s v="PhD"/>
    <n v="1"/>
    <n v="1"/>
    <n v="1"/>
    <n v="1"/>
    <n v="0"/>
    <n v="4"/>
    <n v="144505"/>
    <s v="High"/>
    <n v="1"/>
    <n v="2020"/>
    <s v="High"/>
    <n v="7"/>
  </r>
  <r>
    <n v="2147"/>
    <x v="2"/>
    <x v="2"/>
    <s v="Startup"/>
    <s v="E-commerce"/>
    <x v="2"/>
    <x v="0"/>
    <s v="Remote"/>
    <x v="2"/>
    <s v="0-2 yrs"/>
    <n v="2"/>
    <s v="Bachelor"/>
    <n v="0"/>
    <n v="0"/>
    <n v="1"/>
    <n v="1"/>
    <n v="0"/>
    <n v="2"/>
    <n v="84190"/>
    <s v="Medium"/>
    <n v="11"/>
    <n v="2021"/>
    <s v="High"/>
    <n v="6"/>
  </r>
  <r>
    <n v="2148"/>
    <x v="4"/>
    <x v="0"/>
    <s v="Enterprise"/>
    <s v="Finance"/>
    <x v="2"/>
    <x v="2"/>
    <s v="Onsite/Hybrid"/>
    <x v="1"/>
    <s v="3-6 yrs"/>
    <n v="4"/>
    <s v="Bachelor"/>
    <n v="1"/>
    <n v="0"/>
    <n v="0"/>
    <n v="0"/>
    <n v="1"/>
    <n v="2"/>
    <n v="84812"/>
    <s v="Medium"/>
    <n v="11"/>
    <n v="2022"/>
    <s v="High"/>
    <n v="7"/>
  </r>
  <r>
    <n v="2149"/>
    <x v="4"/>
    <x v="0"/>
    <s v="Enterprise"/>
    <s v="Finance"/>
    <x v="5"/>
    <x v="0"/>
    <s v="Remote"/>
    <x v="2"/>
    <s v="0-2 yrs"/>
    <n v="2"/>
    <s v="Master"/>
    <n v="0"/>
    <n v="1"/>
    <n v="0"/>
    <n v="1"/>
    <n v="1"/>
    <n v="3"/>
    <n v="76522"/>
    <s v="Medium"/>
    <n v="2"/>
    <n v="2021"/>
    <s v="Low"/>
    <n v="4"/>
  </r>
  <r>
    <n v="2150"/>
    <x v="2"/>
    <x v="2"/>
    <s v="Medium"/>
    <s v="E-commerce"/>
    <x v="1"/>
    <x v="1"/>
    <s v="Onsite/Hybrid"/>
    <x v="0"/>
    <s v="7+ yrs"/>
    <n v="9"/>
    <s v="Bachelor"/>
    <n v="1"/>
    <n v="1"/>
    <n v="0"/>
    <n v="0"/>
    <n v="1"/>
    <n v="3"/>
    <n v="109629"/>
    <s v="Medium"/>
    <n v="10"/>
    <n v="2024"/>
    <s v="Medium"/>
    <n v="3"/>
  </r>
  <r>
    <n v="2151"/>
    <x v="3"/>
    <x v="0"/>
    <s v="Startup"/>
    <s v="Healthcare"/>
    <x v="5"/>
    <x v="0"/>
    <s v="Remote"/>
    <x v="2"/>
    <s v="0-2 yrs"/>
    <n v="0"/>
    <s v="Bachelor"/>
    <n v="1"/>
    <n v="1"/>
    <n v="0"/>
    <n v="1"/>
    <n v="1"/>
    <n v="4"/>
    <n v="76834"/>
    <s v="Medium"/>
    <n v="2"/>
    <n v="2025"/>
    <s v="Low"/>
    <n v="2"/>
  </r>
  <r>
    <n v="2152"/>
    <x v="1"/>
    <x v="1"/>
    <s v="Startup"/>
    <s v="Finance"/>
    <x v="6"/>
    <x v="0"/>
    <s v="Remote"/>
    <x v="0"/>
    <s v="7+ yrs"/>
    <n v="11"/>
    <s v="Bachelor"/>
    <n v="0"/>
    <n v="0"/>
    <n v="1"/>
    <n v="1"/>
    <n v="1"/>
    <n v="3"/>
    <n v="179604"/>
    <s v="High"/>
    <n v="6"/>
    <n v="2020"/>
    <s v="High"/>
    <n v="7"/>
  </r>
  <r>
    <n v="2153"/>
    <x v="3"/>
    <x v="0"/>
    <s v="Medium"/>
    <s v="E-commerce"/>
    <x v="0"/>
    <x v="1"/>
    <s v="Onsite/Hybrid"/>
    <x v="0"/>
    <s v="7+ yrs"/>
    <n v="11"/>
    <s v="Master"/>
    <n v="0"/>
    <n v="1"/>
    <n v="0"/>
    <n v="1"/>
    <n v="1"/>
    <n v="3"/>
    <n v="121844"/>
    <s v="High"/>
    <n v="3"/>
    <n v="2026"/>
    <s v="Medium"/>
    <n v="3"/>
  </r>
  <r>
    <n v="2154"/>
    <x v="5"/>
    <x v="1"/>
    <s v="MNC"/>
    <s v="Finance"/>
    <x v="3"/>
    <x v="1"/>
    <s v="Onsite/Hybrid"/>
    <x v="0"/>
    <s v="7+ yrs"/>
    <n v="15"/>
    <s v="PhD"/>
    <n v="1"/>
    <n v="1"/>
    <n v="1"/>
    <n v="1"/>
    <n v="0"/>
    <n v="4"/>
    <n v="190634"/>
    <s v="High"/>
    <n v="12"/>
    <n v="2020"/>
    <s v="High"/>
    <n v="1"/>
  </r>
  <r>
    <n v="2155"/>
    <x v="4"/>
    <x v="0"/>
    <s v="Enterprise"/>
    <s v="Finance"/>
    <x v="5"/>
    <x v="0"/>
    <s v="Remote"/>
    <x v="1"/>
    <s v="3-6 yrs"/>
    <n v="6"/>
    <s v="PhD"/>
    <n v="0"/>
    <n v="0"/>
    <n v="0"/>
    <n v="0"/>
    <n v="0"/>
    <n v="0"/>
    <n v="74906"/>
    <s v="Medium"/>
    <n v="6"/>
    <n v="2022"/>
    <s v="Medium"/>
    <n v="3"/>
  </r>
  <r>
    <n v="2156"/>
    <x v="3"/>
    <x v="0"/>
    <s v="MNC"/>
    <s v="Retail"/>
    <x v="3"/>
    <x v="0"/>
    <s v="Remote"/>
    <x v="2"/>
    <s v="0-2 yrs"/>
    <n v="0"/>
    <s v="PhD"/>
    <n v="0"/>
    <n v="0"/>
    <n v="0"/>
    <n v="0"/>
    <n v="1"/>
    <n v="1"/>
    <n v="84665"/>
    <s v="Medium"/>
    <n v="9"/>
    <n v="2026"/>
    <s v="Medium"/>
    <n v="4"/>
  </r>
  <r>
    <n v="2157"/>
    <x v="3"/>
    <x v="0"/>
    <s v="Startup"/>
    <s v="Healthcare"/>
    <x v="6"/>
    <x v="1"/>
    <s v="Onsite/Hybrid"/>
    <x v="0"/>
    <s v="7+ yrs"/>
    <n v="12"/>
    <s v="Master"/>
    <n v="1"/>
    <n v="0"/>
    <n v="0"/>
    <n v="0"/>
    <n v="0"/>
    <n v="1"/>
    <n v="104330"/>
    <s v="Medium"/>
    <n v="11"/>
    <n v="2022"/>
    <s v="Medium"/>
    <n v="4"/>
  </r>
  <r>
    <n v="2158"/>
    <x v="1"/>
    <x v="1"/>
    <s v="MNC"/>
    <s v="Finance"/>
    <x v="0"/>
    <x v="1"/>
    <s v="Onsite/Hybrid"/>
    <x v="1"/>
    <s v="3-6 yrs"/>
    <n v="4"/>
    <s v="Bachelor"/>
    <n v="0"/>
    <n v="1"/>
    <n v="1"/>
    <n v="1"/>
    <n v="0"/>
    <n v="3"/>
    <n v="163486"/>
    <s v="High"/>
    <n v="3"/>
    <n v="2021"/>
    <s v="High"/>
    <n v="6"/>
  </r>
  <r>
    <n v="2159"/>
    <x v="4"/>
    <x v="0"/>
    <s v="Medium"/>
    <s v="Healthcare"/>
    <x v="4"/>
    <x v="1"/>
    <s v="Onsite/Hybrid"/>
    <x v="0"/>
    <s v="7+ yrs"/>
    <n v="10"/>
    <s v="PhD"/>
    <n v="1"/>
    <n v="0"/>
    <n v="0"/>
    <n v="1"/>
    <n v="1"/>
    <n v="3"/>
    <n v="122501"/>
    <s v="High"/>
    <n v="10"/>
    <n v="2020"/>
    <s v="Low"/>
    <n v="4"/>
  </r>
  <r>
    <n v="2160"/>
    <x v="5"/>
    <x v="1"/>
    <s v="Startup"/>
    <s v="Finance"/>
    <x v="4"/>
    <x v="0"/>
    <s v="Remote"/>
    <x v="0"/>
    <s v="7+ yrs"/>
    <n v="15"/>
    <s v="Master"/>
    <n v="0"/>
    <n v="0"/>
    <n v="0"/>
    <n v="1"/>
    <n v="1"/>
    <n v="2"/>
    <n v="168290"/>
    <s v="High"/>
    <n v="4"/>
    <n v="2021"/>
    <s v="Low"/>
    <n v="3"/>
  </r>
  <r>
    <n v="2161"/>
    <x v="5"/>
    <x v="1"/>
    <s v="Medium"/>
    <s v="Education"/>
    <x v="3"/>
    <x v="2"/>
    <s v="Onsite/Hybrid"/>
    <x v="1"/>
    <s v="3-6 yrs"/>
    <n v="4"/>
    <s v="PhD"/>
    <n v="1"/>
    <n v="0"/>
    <n v="0"/>
    <n v="1"/>
    <n v="0"/>
    <n v="2"/>
    <n v="134334"/>
    <s v="High"/>
    <n v="9"/>
    <n v="2023"/>
    <s v="High"/>
    <n v="7"/>
  </r>
  <r>
    <n v="2162"/>
    <x v="3"/>
    <x v="0"/>
    <s v="MNC"/>
    <s v="Retail"/>
    <x v="2"/>
    <x v="1"/>
    <s v="Onsite/Hybrid"/>
    <x v="2"/>
    <s v="0-2 yrs"/>
    <n v="2"/>
    <s v="Master"/>
    <n v="0"/>
    <n v="0"/>
    <n v="0"/>
    <n v="1"/>
    <n v="1"/>
    <n v="2"/>
    <n v="99363"/>
    <s v="Medium"/>
    <n v="11"/>
    <n v="2024"/>
    <s v="Low"/>
    <n v="5"/>
  </r>
  <r>
    <n v="2163"/>
    <x v="1"/>
    <x v="1"/>
    <s v="Startup"/>
    <s v="Finance"/>
    <x v="3"/>
    <x v="0"/>
    <s v="Remote"/>
    <x v="1"/>
    <s v="3-6 yrs"/>
    <n v="3"/>
    <s v="Master"/>
    <n v="0"/>
    <n v="0"/>
    <n v="0"/>
    <n v="0"/>
    <n v="0"/>
    <n v="0"/>
    <n v="110244"/>
    <s v="Medium"/>
    <n v="6"/>
    <n v="2026"/>
    <s v="High"/>
    <n v="7"/>
  </r>
  <r>
    <n v="2164"/>
    <x v="1"/>
    <x v="1"/>
    <s v="Enterprise"/>
    <s v="Finance"/>
    <x v="6"/>
    <x v="1"/>
    <s v="Onsite/Hybrid"/>
    <x v="1"/>
    <s v="3-6 yrs"/>
    <n v="5"/>
    <s v="PhD"/>
    <n v="1"/>
    <n v="1"/>
    <n v="0"/>
    <n v="1"/>
    <n v="0"/>
    <n v="3"/>
    <n v="125203"/>
    <s v="High"/>
    <n v="7"/>
    <n v="2024"/>
    <s v="Low"/>
    <n v="2"/>
  </r>
  <r>
    <n v="2165"/>
    <x v="5"/>
    <x v="1"/>
    <s v="Startup"/>
    <s v="E-commerce"/>
    <x v="3"/>
    <x v="1"/>
    <s v="Onsite/Hybrid"/>
    <x v="1"/>
    <s v="3-6 yrs"/>
    <n v="4"/>
    <s v="Master"/>
    <n v="0"/>
    <n v="0"/>
    <n v="0"/>
    <n v="1"/>
    <n v="0"/>
    <n v="1"/>
    <n v="127546"/>
    <s v="High"/>
    <n v="9"/>
    <n v="2020"/>
    <s v="Low"/>
    <n v="5"/>
  </r>
  <r>
    <n v="2166"/>
    <x v="5"/>
    <x v="1"/>
    <s v="Startup"/>
    <s v="Technology"/>
    <x v="6"/>
    <x v="2"/>
    <s v="Onsite/Hybrid"/>
    <x v="1"/>
    <s v="3-6 yrs"/>
    <n v="4"/>
    <s v="Master"/>
    <n v="1"/>
    <n v="0"/>
    <n v="0"/>
    <n v="0"/>
    <n v="1"/>
    <n v="2"/>
    <n v="127146"/>
    <s v="High"/>
    <n v="8"/>
    <n v="2025"/>
    <s v="High"/>
    <n v="8"/>
  </r>
  <r>
    <n v="2167"/>
    <x v="1"/>
    <x v="1"/>
    <s v="MNC"/>
    <s v="Retail"/>
    <x v="5"/>
    <x v="2"/>
    <s v="Onsite/Hybrid"/>
    <x v="0"/>
    <s v="7+ yrs"/>
    <n v="9"/>
    <s v="Master"/>
    <n v="0"/>
    <n v="1"/>
    <n v="0"/>
    <n v="1"/>
    <n v="0"/>
    <n v="2"/>
    <n v="174720"/>
    <s v="High"/>
    <n v="6"/>
    <n v="2023"/>
    <s v="Low"/>
    <n v="1"/>
  </r>
  <r>
    <n v="2168"/>
    <x v="3"/>
    <x v="0"/>
    <s v="Startup"/>
    <s v="Education"/>
    <x v="2"/>
    <x v="1"/>
    <s v="Onsite/Hybrid"/>
    <x v="0"/>
    <s v="7+ yrs"/>
    <n v="10"/>
    <s v="Master"/>
    <n v="0"/>
    <n v="1"/>
    <n v="1"/>
    <n v="0"/>
    <n v="0"/>
    <n v="2"/>
    <n v="119064"/>
    <s v="Medium"/>
    <n v="3"/>
    <n v="2024"/>
    <s v="High"/>
    <n v="8"/>
  </r>
  <r>
    <n v="2169"/>
    <x v="4"/>
    <x v="0"/>
    <s v="Enterprise"/>
    <s v="Education"/>
    <x v="5"/>
    <x v="1"/>
    <s v="Onsite/Hybrid"/>
    <x v="0"/>
    <s v="7+ yrs"/>
    <n v="11"/>
    <s v="PhD"/>
    <n v="0"/>
    <n v="0"/>
    <n v="0"/>
    <n v="0"/>
    <n v="0"/>
    <n v="0"/>
    <n v="103412"/>
    <s v="Medium"/>
    <n v="12"/>
    <n v="2026"/>
    <s v="High"/>
    <n v="9"/>
  </r>
  <r>
    <n v="2170"/>
    <x v="5"/>
    <x v="1"/>
    <s v="MNC"/>
    <s v="E-commerce"/>
    <x v="3"/>
    <x v="2"/>
    <s v="Onsite/Hybrid"/>
    <x v="0"/>
    <s v="7+ yrs"/>
    <n v="12"/>
    <s v="Master"/>
    <n v="0"/>
    <n v="1"/>
    <n v="0"/>
    <n v="1"/>
    <n v="0"/>
    <n v="2"/>
    <n v="174993"/>
    <s v="High"/>
    <n v="5"/>
    <n v="2024"/>
    <s v="Low"/>
    <n v="3"/>
  </r>
  <r>
    <n v="2171"/>
    <x v="4"/>
    <x v="0"/>
    <s v="MNC"/>
    <s v="Technology"/>
    <x v="1"/>
    <x v="0"/>
    <s v="Remote"/>
    <x v="1"/>
    <s v="3-6 yrs"/>
    <n v="4"/>
    <s v="Master"/>
    <n v="0"/>
    <n v="0"/>
    <n v="0"/>
    <n v="1"/>
    <n v="0"/>
    <n v="1"/>
    <n v="106605"/>
    <s v="Medium"/>
    <n v="4"/>
    <n v="2025"/>
    <s v="Medium"/>
    <n v="5"/>
  </r>
  <r>
    <n v="2172"/>
    <x v="5"/>
    <x v="1"/>
    <s v="MNC"/>
    <s v="Retail"/>
    <x v="0"/>
    <x v="2"/>
    <s v="Onsite/Hybrid"/>
    <x v="0"/>
    <s v="7+ yrs"/>
    <n v="7"/>
    <s v="PhD"/>
    <n v="0"/>
    <n v="0"/>
    <n v="1"/>
    <n v="0"/>
    <n v="0"/>
    <n v="1"/>
    <n v="173996"/>
    <s v="High"/>
    <n v="3"/>
    <n v="2026"/>
    <s v="Medium"/>
    <n v="2"/>
  </r>
  <r>
    <n v="2173"/>
    <x v="0"/>
    <x v="0"/>
    <s v="MNC"/>
    <s v="Retail"/>
    <x v="0"/>
    <x v="1"/>
    <s v="Onsite/Hybrid"/>
    <x v="2"/>
    <s v="0-2 yrs"/>
    <n v="0"/>
    <s v="Bachelor"/>
    <n v="0"/>
    <n v="1"/>
    <n v="1"/>
    <n v="1"/>
    <n v="0"/>
    <n v="3"/>
    <n v="100971"/>
    <s v="Medium"/>
    <n v="5"/>
    <n v="2021"/>
    <s v="High"/>
    <n v="6"/>
  </r>
  <r>
    <n v="2174"/>
    <x v="5"/>
    <x v="1"/>
    <s v="Enterprise"/>
    <s v="Education"/>
    <x v="6"/>
    <x v="0"/>
    <s v="Remote"/>
    <x v="0"/>
    <s v="7+ yrs"/>
    <n v="15"/>
    <s v="PhD"/>
    <n v="1"/>
    <n v="1"/>
    <n v="0"/>
    <n v="1"/>
    <n v="1"/>
    <n v="4"/>
    <n v="168121"/>
    <s v="High"/>
    <n v="10"/>
    <n v="2024"/>
    <s v="Medium"/>
    <n v="2"/>
  </r>
  <r>
    <n v="2175"/>
    <x v="5"/>
    <x v="1"/>
    <s v="Medium"/>
    <s v="E-commerce"/>
    <x v="4"/>
    <x v="0"/>
    <s v="Remote"/>
    <x v="0"/>
    <s v="7+ yrs"/>
    <n v="10"/>
    <s v="Bachelor"/>
    <n v="1"/>
    <n v="0"/>
    <n v="0"/>
    <n v="0"/>
    <n v="0"/>
    <n v="1"/>
    <n v="139120"/>
    <s v="High"/>
    <n v="2"/>
    <n v="2023"/>
    <s v="Medium"/>
    <n v="2"/>
  </r>
  <r>
    <n v="2176"/>
    <x v="0"/>
    <x v="0"/>
    <s v="Medium"/>
    <s v="Healthcare"/>
    <x v="1"/>
    <x v="0"/>
    <s v="Remote"/>
    <x v="0"/>
    <s v="7+ yrs"/>
    <n v="8"/>
    <s v="Bachelor"/>
    <n v="0"/>
    <n v="0"/>
    <n v="1"/>
    <n v="0"/>
    <n v="1"/>
    <n v="2"/>
    <n v="128302"/>
    <s v="High"/>
    <n v="12"/>
    <n v="2023"/>
    <s v="High"/>
    <n v="8"/>
  </r>
  <r>
    <n v="2177"/>
    <x v="0"/>
    <x v="0"/>
    <s v="MNC"/>
    <s v="E-commerce"/>
    <x v="4"/>
    <x v="1"/>
    <s v="Onsite/Hybrid"/>
    <x v="1"/>
    <s v="3-6 yrs"/>
    <n v="6"/>
    <s v="PhD"/>
    <n v="1"/>
    <n v="0"/>
    <n v="0"/>
    <n v="0"/>
    <n v="1"/>
    <n v="2"/>
    <n v="102186"/>
    <s v="Medium"/>
    <n v="10"/>
    <n v="2022"/>
    <s v="High"/>
    <n v="9"/>
  </r>
  <r>
    <n v="2178"/>
    <x v="3"/>
    <x v="0"/>
    <s v="MNC"/>
    <s v="Technology"/>
    <x v="3"/>
    <x v="2"/>
    <s v="Onsite/Hybrid"/>
    <x v="1"/>
    <s v="3-6 yrs"/>
    <n v="6"/>
    <s v="Master"/>
    <n v="1"/>
    <n v="0"/>
    <n v="0"/>
    <n v="1"/>
    <n v="0"/>
    <n v="2"/>
    <n v="105450"/>
    <s v="Medium"/>
    <n v="7"/>
    <n v="2022"/>
    <s v="Medium"/>
    <n v="1"/>
  </r>
  <r>
    <n v="2179"/>
    <x v="2"/>
    <x v="2"/>
    <s v="Startup"/>
    <s v="Finance"/>
    <x v="5"/>
    <x v="2"/>
    <s v="Onsite/Hybrid"/>
    <x v="0"/>
    <s v="7+ yrs"/>
    <n v="11"/>
    <s v="Bachelor"/>
    <n v="1"/>
    <n v="1"/>
    <n v="0"/>
    <n v="0"/>
    <n v="1"/>
    <n v="3"/>
    <n v="107365"/>
    <s v="Medium"/>
    <n v="1"/>
    <n v="2021"/>
    <s v="Low"/>
    <n v="5"/>
  </r>
  <r>
    <n v="2180"/>
    <x v="1"/>
    <x v="1"/>
    <s v="Enterprise"/>
    <s v="Education"/>
    <x v="2"/>
    <x v="2"/>
    <s v="Onsite/Hybrid"/>
    <x v="0"/>
    <s v="7+ yrs"/>
    <n v="9"/>
    <s v="PhD"/>
    <n v="0"/>
    <n v="0"/>
    <n v="1"/>
    <n v="0"/>
    <n v="1"/>
    <n v="2"/>
    <n v="161231"/>
    <s v="High"/>
    <n v="5"/>
    <n v="2023"/>
    <s v="Low"/>
    <n v="5"/>
  </r>
  <r>
    <n v="2181"/>
    <x v="0"/>
    <x v="0"/>
    <s v="MNC"/>
    <s v="Retail"/>
    <x v="6"/>
    <x v="0"/>
    <s v="Remote"/>
    <x v="1"/>
    <s v="3-6 yrs"/>
    <n v="3"/>
    <s v="Master"/>
    <n v="1"/>
    <n v="1"/>
    <n v="0"/>
    <n v="0"/>
    <n v="0"/>
    <n v="2"/>
    <n v="91215"/>
    <s v="Medium"/>
    <n v="3"/>
    <n v="2020"/>
    <s v="Low"/>
    <n v="2"/>
  </r>
  <r>
    <n v="2182"/>
    <x v="4"/>
    <x v="0"/>
    <s v="Enterprise"/>
    <s v="Education"/>
    <x v="0"/>
    <x v="1"/>
    <s v="Onsite/Hybrid"/>
    <x v="0"/>
    <s v="7+ yrs"/>
    <n v="12"/>
    <s v="PhD"/>
    <n v="0"/>
    <n v="0"/>
    <n v="1"/>
    <n v="0"/>
    <n v="0"/>
    <n v="1"/>
    <n v="119912"/>
    <s v="Medium"/>
    <n v="8"/>
    <n v="2022"/>
    <s v="Medium"/>
    <n v="4"/>
  </r>
  <r>
    <n v="2183"/>
    <x v="2"/>
    <x v="2"/>
    <s v="Startup"/>
    <s v="Finance"/>
    <x v="5"/>
    <x v="2"/>
    <s v="Onsite/Hybrid"/>
    <x v="1"/>
    <s v="3-6 yrs"/>
    <n v="4"/>
    <s v="PhD"/>
    <n v="1"/>
    <n v="1"/>
    <n v="0"/>
    <n v="1"/>
    <n v="0"/>
    <n v="3"/>
    <n v="86706"/>
    <s v="Medium"/>
    <n v="7"/>
    <n v="2021"/>
    <s v="Medium"/>
    <n v="1"/>
  </r>
  <r>
    <n v="2184"/>
    <x v="1"/>
    <x v="1"/>
    <s v="Enterprise"/>
    <s v="E-commerce"/>
    <x v="1"/>
    <x v="2"/>
    <s v="Onsite/Hybrid"/>
    <x v="1"/>
    <s v="3-6 yrs"/>
    <n v="5"/>
    <s v="PhD"/>
    <n v="0"/>
    <n v="0"/>
    <n v="1"/>
    <n v="1"/>
    <n v="0"/>
    <n v="2"/>
    <n v="146410"/>
    <s v="High"/>
    <n v="5"/>
    <n v="2025"/>
    <s v="High"/>
    <n v="9"/>
  </r>
  <r>
    <n v="2185"/>
    <x v="4"/>
    <x v="0"/>
    <s v="MNC"/>
    <s v="Retail"/>
    <x v="1"/>
    <x v="1"/>
    <s v="Onsite/Hybrid"/>
    <x v="0"/>
    <s v="7+ yrs"/>
    <n v="9"/>
    <s v="Bachelor"/>
    <n v="1"/>
    <n v="0"/>
    <n v="0"/>
    <n v="1"/>
    <n v="0"/>
    <n v="2"/>
    <n v="136869"/>
    <s v="High"/>
    <n v="7"/>
    <n v="2026"/>
    <s v="High"/>
    <n v="8"/>
  </r>
  <r>
    <n v="2186"/>
    <x v="3"/>
    <x v="0"/>
    <s v="Enterprise"/>
    <s v="Healthcare"/>
    <x v="2"/>
    <x v="1"/>
    <s v="Onsite/Hybrid"/>
    <x v="2"/>
    <s v="0-2 yrs"/>
    <n v="0"/>
    <s v="Master"/>
    <n v="0"/>
    <n v="1"/>
    <n v="0"/>
    <n v="1"/>
    <n v="1"/>
    <n v="3"/>
    <n v="71961"/>
    <s v="Medium"/>
    <n v="2"/>
    <n v="2025"/>
    <s v="High"/>
    <n v="7"/>
  </r>
  <r>
    <n v="2187"/>
    <x v="2"/>
    <x v="2"/>
    <s v="Medium"/>
    <s v="Finance"/>
    <x v="0"/>
    <x v="2"/>
    <s v="Onsite/Hybrid"/>
    <x v="1"/>
    <s v="3-6 yrs"/>
    <n v="4"/>
    <s v="PhD"/>
    <n v="0"/>
    <n v="0"/>
    <n v="0"/>
    <n v="1"/>
    <n v="0"/>
    <n v="1"/>
    <n v="91268"/>
    <s v="Medium"/>
    <n v="10"/>
    <n v="2024"/>
    <s v="Medium"/>
    <n v="4"/>
  </r>
  <r>
    <n v="2188"/>
    <x v="2"/>
    <x v="2"/>
    <s v="Enterprise"/>
    <s v="Healthcare"/>
    <x v="0"/>
    <x v="0"/>
    <s v="Remote"/>
    <x v="2"/>
    <s v="0-2 yrs"/>
    <n v="2"/>
    <s v="Master"/>
    <n v="0"/>
    <n v="1"/>
    <n v="1"/>
    <n v="0"/>
    <n v="1"/>
    <n v="3"/>
    <n v="70260"/>
    <s v="Medium"/>
    <n v="9"/>
    <n v="2020"/>
    <s v="Low"/>
    <n v="5"/>
  </r>
  <r>
    <n v="2189"/>
    <x v="5"/>
    <x v="1"/>
    <s v="MNC"/>
    <s v="Education"/>
    <x v="0"/>
    <x v="2"/>
    <s v="Onsite/Hybrid"/>
    <x v="0"/>
    <s v="7+ yrs"/>
    <n v="15"/>
    <s v="PhD"/>
    <n v="0"/>
    <n v="0"/>
    <n v="0"/>
    <n v="1"/>
    <n v="1"/>
    <n v="2"/>
    <n v="184286"/>
    <s v="High"/>
    <n v="10"/>
    <n v="2020"/>
    <s v="High"/>
    <n v="7"/>
  </r>
  <r>
    <n v="2190"/>
    <x v="2"/>
    <x v="2"/>
    <s v="Enterprise"/>
    <s v="Technology"/>
    <x v="4"/>
    <x v="2"/>
    <s v="Onsite/Hybrid"/>
    <x v="0"/>
    <s v="7+ yrs"/>
    <n v="9"/>
    <s v="PhD"/>
    <n v="0"/>
    <n v="1"/>
    <n v="0"/>
    <n v="1"/>
    <n v="0"/>
    <n v="2"/>
    <n v="114287"/>
    <s v="Medium"/>
    <n v="11"/>
    <n v="2025"/>
    <s v="Medium"/>
    <n v="5"/>
  </r>
  <r>
    <n v="2191"/>
    <x v="1"/>
    <x v="1"/>
    <s v="Enterprise"/>
    <s v="E-commerce"/>
    <x v="2"/>
    <x v="1"/>
    <s v="Onsite/Hybrid"/>
    <x v="2"/>
    <s v="0-2 yrs"/>
    <n v="1"/>
    <s v="PhD"/>
    <n v="1"/>
    <n v="1"/>
    <n v="1"/>
    <n v="1"/>
    <n v="0"/>
    <n v="4"/>
    <n v="124289"/>
    <s v="High"/>
    <n v="12"/>
    <n v="2022"/>
    <s v="High"/>
    <n v="4"/>
  </r>
  <r>
    <n v="2192"/>
    <x v="0"/>
    <x v="0"/>
    <s v="Startup"/>
    <s v="E-commerce"/>
    <x v="6"/>
    <x v="1"/>
    <s v="Onsite/Hybrid"/>
    <x v="1"/>
    <s v="3-6 yrs"/>
    <n v="4"/>
    <s v="Master"/>
    <n v="0"/>
    <n v="1"/>
    <n v="1"/>
    <n v="1"/>
    <n v="1"/>
    <n v="4"/>
    <n v="116671"/>
    <s v="Medium"/>
    <n v="6"/>
    <n v="2020"/>
    <s v="High"/>
    <n v="8"/>
  </r>
  <r>
    <n v="2193"/>
    <x v="2"/>
    <x v="2"/>
    <s v="Startup"/>
    <s v="Education"/>
    <x v="3"/>
    <x v="1"/>
    <s v="Onsite/Hybrid"/>
    <x v="2"/>
    <s v="0-2 yrs"/>
    <n v="2"/>
    <s v="Bachelor"/>
    <n v="1"/>
    <n v="1"/>
    <n v="1"/>
    <n v="0"/>
    <n v="0"/>
    <n v="3"/>
    <n v="64656"/>
    <s v="Low"/>
    <n v="5"/>
    <n v="2023"/>
    <s v="High"/>
    <n v="8"/>
  </r>
  <r>
    <n v="2194"/>
    <x v="0"/>
    <x v="0"/>
    <s v="Medium"/>
    <s v="Retail"/>
    <x v="2"/>
    <x v="1"/>
    <s v="Onsite/Hybrid"/>
    <x v="2"/>
    <s v="0-2 yrs"/>
    <n v="0"/>
    <s v="Bachelor"/>
    <n v="0"/>
    <n v="0"/>
    <n v="0"/>
    <n v="0"/>
    <n v="1"/>
    <n v="1"/>
    <n v="60436"/>
    <s v="Low"/>
    <n v="3"/>
    <n v="2023"/>
    <s v="High"/>
    <n v="8"/>
  </r>
  <r>
    <n v="2195"/>
    <x v="2"/>
    <x v="2"/>
    <s v="MNC"/>
    <s v="Retail"/>
    <x v="5"/>
    <x v="2"/>
    <s v="Onsite/Hybrid"/>
    <x v="2"/>
    <s v="0-2 yrs"/>
    <n v="1"/>
    <s v="Bachelor"/>
    <n v="0"/>
    <n v="1"/>
    <n v="0"/>
    <n v="0"/>
    <n v="1"/>
    <n v="2"/>
    <n v="78146"/>
    <s v="Medium"/>
    <n v="3"/>
    <n v="2021"/>
    <s v="Medium"/>
    <n v="1"/>
  </r>
  <r>
    <n v="2196"/>
    <x v="5"/>
    <x v="1"/>
    <s v="Medium"/>
    <s v="E-commerce"/>
    <x v="0"/>
    <x v="2"/>
    <s v="Onsite/Hybrid"/>
    <x v="2"/>
    <s v="0-2 yrs"/>
    <n v="1"/>
    <s v="Bachelor"/>
    <n v="0"/>
    <n v="0"/>
    <n v="0"/>
    <n v="0"/>
    <n v="0"/>
    <n v="0"/>
    <n v="92925"/>
    <s v="Medium"/>
    <n v="9"/>
    <n v="2022"/>
    <s v="High"/>
    <n v="7"/>
  </r>
  <r>
    <n v="2197"/>
    <x v="3"/>
    <x v="0"/>
    <s v="MNC"/>
    <s v="Finance"/>
    <x v="1"/>
    <x v="2"/>
    <s v="Onsite/Hybrid"/>
    <x v="2"/>
    <s v="0-2 yrs"/>
    <n v="2"/>
    <s v="Master"/>
    <n v="0"/>
    <n v="0"/>
    <n v="0"/>
    <n v="0"/>
    <n v="0"/>
    <n v="0"/>
    <n v="69937"/>
    <s v="Low"/>
    <n v="3"/>
    <n v="2024"/>
    <s v="Low"/>
    <n v="5"/>
  </r>
  <r>
    <n v="2198"/>
    <x v="3"/>
    <x v="0"/>
    <s v="Enterprise"/>
    <s v="Finance"/>
    <x v="6"/>
    <x v="1"/>
    <s v="Onsite/Hybrid"/>
    <x v="2"/>
    <s v="0-2 yrs"/>
    <n v="2"/>
    <s v="PhD"/>
    <n v="0"/>
    <n v="0"/>
    <n v="0"/>
    <n v="1"/>
    <n v="1"/>
    <n v="2"/>
    <n v="73374"/>
    <s v="Medium"/>
    <n v="6"/>
    <n v="2025"/>
    <s v="High"/>
    <n v="9"/>
  </r>
  <r>
    <n v="2199"/>
    <x v="2"/>
    <x v="2"/>
    <s v="MNC"/>
    <s v="Healthcare"/>
    <x v="1"/>
    <x v="1"/>
    <s v="Onsite/Hybrid"/>
    <x v="2"/>
    <s v="0-2 yrs"/>
    <n v="1"/>
    <s v="Bachelor"/>
    <n v="1"/>
    <n v="0"/>
    <n v="0"/>
    <n v="0"/>
    <n v="0"/>
    <n v="1"/>
    <n v="68606"/>
    <s v="Low"/>
    <n v="7"/>
    <n v="2022"/>
    <s v="High"/>
    <n v="8"/>
  </r>
  <r>
    <n v="2200"/>
    <x v="1"/>
    <x v="1"/>
    <s v="Medium"/>
    <s v="E-commerce"/>
    <x v="3"/>
    <x v="2"/>
    <s v="Onsite/Hybrid"/>
    <x v="2"/>
    <s v="0-2 yrs"/>
    <n v="1"/>
    <s v="Master"/>
    <n v="1"/>
    <n v="1"/>
    <n v="0"/>
    <n v="0"/>
    <n v="1"/>
    <n v="3"/>
    <n v="100402"/>
    <s v="Medium"/>
    <n v="5"/>
    <n v="2020"/>
    <s v="Medium"/>
    <n v="6"/>
  </r>
  <r>
    <n v="2201"/>
    <x v="4"/>
    <x v="0"/>
    <s v="Startup"/>
    <s v="Technology"/>
    <x v="2"/>
    <x v="2"/>
    <s v="Onsite/Hybrid"/>
    <x v="1"/>
    <s v="3-6 yrs"/>
    <n v="3"/>
    <s v="Bachelor"/>
    <n v="0"/>
    <n v="0"/>
    <n v="0"/>
    <n v="0"/>
    <n v="1"/>
    <n v="1"/>
    <n v="87649"/>
    <s v="Medium"/>
    <n v="6"/>
    <n v="2022"/>
    <s v="High"/>
    <n v="7"/>
  </r>
  <r>
    <n v="2202"/>
    <x v="5"/>
    <x v="1"/>
    <s v="Enterprise"/>
    <s v="E-commerce"/>
    <x v="4"/>
    <x v="1"/>
    <s v="Onsite/Hybrid"/>
    <x v="1"/>
    <s v="3-6 yrs"/>
    <n v="4"/>
    <s v="Master"/>
    <n v="1"/>
    <n v="0"/>
    <n v="0"/>
    <n v="1"/>
    <n v="1"/>
    <n v="3"/>
    <n v="143775"/>
    <s v="High"/>
    <n v="2"/>
    <n v="2024"/>
    <s v="High"/>
    <n v="7"/>
  </r>
  <r>
    <n v="2203"/>
    <x v="1"/>
    <x v="1"/>
    <s v="MNC"/>
    <s v="E-commerce"/>
    <x v="6"/>
    <x v="1"/>
    <s v="Onsite/Hybrid"/>
    <x v="0"/>
    <s v="7+ yrs"/>
    <n v="11"/>
    <s v="PhD"/>
    <n v="0"/>
    <n v="1"/>
    <n v="1"/>
    <n v="1"/>
    <n v="0"/>
    <n v="3"/>
    <n v="191240"/>
    <s v="High"/>
    <n v="7"/>
    <n v="2021"/>
    <s v="High"/>
    <n v="3"/>
  </r>
  <r>
    <n v="2204"/>
    <x v="3"/>
    <x v="0"/>
    <s v="Startup"/>
    <s v="Technology"/>
    <x v="4"/>
    <x v="0"/>
    <s v="Remote"/>
    <x v="1"/>
    <s v="3-6 yrs"/>
    <n v="4"/>
    <s v="PhD"/>
    <n v="1"/>
    <n v="1"/>
    <n v="0"/>
    <n v="1"/>
    <n v="0"/>
    <n v="3"/>
    <n v="89379"/>
    <s v="Medium"/>
    <n v="4"/>
    <n v="2021"/>
    <s v="Medium"/>
    <n v="2"/>
  </r>
  <r>
    <n v="2205"/>
    <x v="0"/>
    <x v="0"/>
    <s v="Medium"/>
    <s v="E-commerce"/>
    <x v="1"/>
    <x v="1"/>
    <s v="Onsite/Hybrid"/>
    <x v="2"/>
    <s v="0-2 yrs"/>
    <n v="2"/>
    <s v="Bachelor"/>
    <n v="0"/>
    <n v="1"/>
    <n v="1"/>
    <n v="1"/>
    <n v="1"/>
    <n v="4"/>
    <n v="92081"/>
    <s v="Medium"/>
    <n v="4"/>
    <n v="2020"/>
    <s v="High"/>
    <n v="7"/>
  </r>
  <r>
    <n v="2206"/>
    <x v="5"/>
    <x v="1"/>
    <s v="MNC"/>
    <s v="E-commerce"/>
    <x v="0"/>
    <x v="0"/>
    <s v="Remote"/>
    <x v="1"/>
    <s v="3-6 yrs"/>
    <n v="5"/>
    <s v="Bachelor"/>
    <n v="1"/>
    <n v="1"/>
    <n v="1"/>
    <n v="1"/>
    <n v="1"/>
    <n v="5"/>
    <n v="175794"/>
    <s v="High"/>
    <n v="7"/>
    <n v="2021"/>
    <s v="High"/>
    <n v="5"/>
  </r>
  <r>
    <n v="2207"/>
    <x v="0"/>
    <x v="0"/>
    <s v="MNC"/>
    <s v="Retail"/>
    <x v="5"/>
    <x v="1"/>
    <s v="Onsite/Hybrid"/>
    <x v="0"/>
    <s v="7+ yrs"/>
    <n v="9"/>
    <s v="Bachelor"/>
    <n v="1"/>
    <n v="1"/>
    <n v="1"/>
    <n v="1"/>
    <n v="1"/>
    <n v="5"/>
    <n v="158687"/>
    <s v="High"/>
    <n v="12"/>
    <n v="2020"/>
    <s v="High"/>
    <n v="8"/>
  </r>
  <r>
    <n v="2208"/>
    <x v="1"/>
    <x v="1"/>
    <s v="Startup"/>
    <s v="Retail"/>
    <x v="6"/>
    <x v="0"/>
    <s v="Remote"/>
    <x v="1"/>
    <s v="3-6 yrs"/>
    <n v="4"/>
    <s v="Bachelor"/>
    <n v="1"/>
    <n v="1"/>
    <n v="0"/>
    <n v="0"/>
    <n v="0"/>
    <n v="2"/>
    <n v="113848"/>
    <s v="Medium"/>
    <n v="9"/>
    <n v="2020"/>
    <s v="High"/>
    <n v="8"/>
  </r>
  <r>
    <n v="2209"/>
    <x v="5"/>
    <x v="1"/>
    <s v="Enterprise"/>
    <s v="Healthcare"/>
    <x v="3"/>
    <x v="0"/>
    <s v="Remote"/>
    <x v="1"/>
    <s v="3-6 yrs"/>
    <n v="3"/>
    <s v="PhD"/>
    <n v="0"/>
    <n v="0"/>
    <n v="0"/>
    <n v="1"/>
    <n v="0"/>
    <n v="1"/>
    <n v="127923"/>
    <s v="High"/>
    <n v="2"/>
    <n v="2024"/>
    <s v="High"/>
    <n v="8"/>
  </r>
  <r>
    <n v="2210"/>
    <x v="5"/>
    <x v="1"/>
    <s v="Startup"/>
    <s v="Technology"/>
    <x v="4"/>
    <x v="1"/>
    <s v="Onsite/Hybrid"/>
    <x v="0"/>
    <s v="7+ yrs"/>
    <n v="10"/>
    <s v="PhD"/>
    <n v="1"/>
    <n v="0"/>
    <n v="1"/>
    <n v="1"/>
    <n v="0"/>
    <n v="3"/>
    <n v="170444"/>
    <s v="High"/>
    <n v="10"/>
    <n v="2026"/>
    <s v="High"/>
    <n v="9"/>
  </r>
  <r>
    <n v="2211"/>
    <x v="5"/>
    <x v="1"/>
    <s v="Medium"/>
    <s v="E-commerce"/>
    <x v="5"/>
    <x v="1"/>
    <s v="Onsite/Hybrid"/>
    <x v="2"/>
    <s v="0-2 yrs"/>
    <n v="2"/>
    <s v="PhD"/>
    <n v="0"/>
    <n v="0"/>
    <n v="1"/>
    <n v="1"/>
    <n v="1"/>
    <n v="3"/>
    <n v="129618"/>
    <s v="High"/>
    <n v="10"/>
    <n v="2024"/>
    <s v="High"/>
    <n v="3"/>
  </r>
  <r>
    <n v="2212"/>
    <x v="3"/>
    <x v="0"/>
    <s v="Startup"/>
    <s v="Finance"/>
    <x v="6"/>
    <x v="0"/>
    <s v="Remote"/>
    <x v="0"/>
    <s v="7+ yrs"/>
    <n v="10"/>
    <s v="Bachelor"/>
    <n v="1"/>
    <n v="1"/>
    <n v="1"/>
    <n v="0"/>
    <n v="0"/>
    <n v="3"/>
    <n v="117545"/>
    <s v="Medium"/>
    <n v="1"/>
    <n v="2025"/>
    <s v="Medium"/>
    <n v="6"/>
  </r>
  <r>
    <n v="2213"/>
    <x v="3"/>
    <x v="0"/>
    <s v="MNC"/>
    <s v="Retail"/>
    <x v="5"/>
    <x v="1"/>
    <s v="Onsite/Hybrid"/>
    <x v="1"/>
    <s v="3-6 yrs"/>
    <n v="6"/>
    <s v="Master"/>
    <n v="1"/>
    <n v="1"/>
    <n v="1"/>
    <n v="1"/>
    <n v="0"/>
    <n v="4"/>
    <n v="121665"/>
    <s v="High"/>
    <n v="3"/>
    <n v="2024"/>
    <s v="High"/>
    <n v="6"/>
  </r>
  <r>
    <n v="2214"/>
    <x v="3"/>
    <x v="0"/>
    <s v="Medium"/>
    <s v="Retail"/>
    <x v="4"/>
    <x v="2"/>
    <s v="Onsite/Hybrid"/>
    <x v="2"/>
    <s v="0-2 yrs"/>
    <n v="2"/>
    <s v="PhD"/>
    <n v="1"/>
    <n v="0"/>
    <n v="0"/>
    <n v="0"/>
    <n v="0"/>
    <n v="1"/>
    <n v="53325"/>
    <s v="Low"/>
    <n v="11"/>
    <n v="2025"/>
    <s v="High"/>
    <n v="9"/>
  </r>
  <r>
    <n v="2215"/>
    <x v="0"/>
    <x v="0"/>
    <s v="Startup"/>
    <s v="Retail"/>
    <x v="2"/>
    <x v="1"/>
    <s v="Onsite/Hybrid"/>
    <x v="1"/>
    <s v="3-6 yrs"/>
    <n v="3"/>
    <s v="Bachelor"/>
    <n v="0"/>
    <n v="1"/>
    <n v="0"/>
    <n v="0"/>
    <n v="0"/>
    <n v="1"/>
    <n v="71241"/>
    <s v="Medium"/>
    <n v="4"/>
    <n v="2021"/>
    <s v="Medium"/>
    <n v="4"/>
  </r>
  <r>
    <n v="2216"/>
    <x v="3"/>
    <x v="0"/>
    <s v="Startup"/>
    <s v="Retail"/>
    <x v="3"/>
    <x v="1"/>
    <s v="Onsite/Hybrid"/>
    <x v="2"/>
    <s v="0-2 yrs"/>
    <n v="2"/>
    <s v="Bachelor"/>
    <n v="0"/>
    <n v="0"/>
    <n v="1"/>
    <n v="1"/>
    <n v="0"/>
    <n v="2"/>
    <n v="84734"/>
    <s v="Medium"/>
    <n v="7"/>
    <n v="2022"/>
    <s v="High"/>
    <n v="7"/>
  </r>
  <r>
    <n v="2217"/>
    <x v="2"/>
    <x v="2"/>
    <s v="Enterprise"/>
    <s v="Finance"/>
    <x v="3"/>
    <x v="0"/>
    <s v="Remote"/>
    <x v="2"/>
    <s v="0-2 yrs"/>
    <n v="0"/>
    <s v="PhD"/>
    <n v="1"/>
    <n v="1"/>
    <n v="0"/>
    <n v="0"/>
    <n v="0"/>
    <n v="2"/>
    <n v="50086"/>
    <s v="Low"/>
    <n v="3"/>
    <n v="2021"/>
    <s v="Low"/>
    <n v="5"/>
  </r>
  <r>
    <n v="2218"/>
    <x v="3"/>
    <x v="0"/>
    <s v="Medium"/>
    <s v="Education"/>
    <x v="6"/>
    <x v="1"/>
    <s v="Onsite/Hybrid"/>
    <x v="1"/>
    <s v="3-6 yrs"/>
    <n v="4"/>
    <s v="PhD"/>
    <n v="1"/>
    <n v="1"/>
    <n v="1"/>
    <n v="0"/>
    <n v="0"/>
    <n v="3"/>
    <n v="94890"/>
    <s v="Medium"/>
    <n v="11"/>
    <n v="2020"/>
    <s v="Low"/>
    <n v="4"/>
  </r>
  <r>
    <n v="2219"/>
    <x v="1"/>
    <x v="1"/>
    <s v="Startup"/>
    <s v="E-commerce"/>
    <x v="6"/>
    <x v="0"/>
    <s v="Remote"/>
    <x v="2"/>
    <s v="0-2 yrs"/>
    <n v="1"/>
    <s v="PhD"/>
    <n v="1"/>
    <n v="1"/>
    <n v="1"/>
    <n v="1"/>
    <n v="0"/>
    <n v="4"/>
    <n v="115841"/>
    <s v="Medium"/>
    <n v="12"/>
    <n v="2025"/>
    <s v="High"/>
    <n v="3"/>
  </r>
  <r>
    <n v="2220"/>
    <x v="4"/>
    <x v="0"/>
    <s v="Startup"/>
    <s v="Finance"/>
    <x v="3"/>
    <x v="2"/>
    <s v="Onsite/Hybrid"/>
    <x v="1"/>
    <s v="3-6 yrs"/>
    <n v="5"/>
    <s v="Master"/>
    <n v="0"/>
    <n v="1"/>
    <n v="1"/>
    <n v="1"/>
    <n v="1"/>
    <n v="4"/>
    <n v="115630"/>
    <s v="Medium"/>
    <n v="5"/>
    <n v="2024"/>
    <s v="High"/>
    <n v="1"/>
  </r>
  <r>
    <n v="2221"/>
    <x v="0"/>
    <x v="0"/>
    <s v="MNC"/>
    <s v="E-commerce"/>
    <x v="2"/>
    <x v="2"/>
    <s v="Onsite/Hybrid"/>
    <x v="0"/>
    <s v="7+ yrs"/>
    <n v="7"/>
    <s v="Bachelor"/>
    <n v="1"/>
    <n v="1"/>
    <n v="1"/>
    <n v="1"/>
    <n v="1"/>
    <n v="5"/>
    <n v="156281"/>
    <s v="High"/>
    <n v="9"/>
    <n v="2024"/>
    <s v="High"/>
    <n v="8"/>
  </r>
  <r>
    <n v="2222"/>
    <x v="5"/>
    <x v="1"/>
    <s v="Medium"/>
    <s v="Finance"/>
    <x v="5"/>
    <x v="1"/>
    <s v="Onsite/Hybrid"/>
    <x v="0"/>
    <s v="7+ yrs"/>
    <n v="12"/>
    <s v="Bachelor"/>
    <n v="1"/>
    <n v="0"/>
    <n v="0"/>
    <n v="1"/>
    <n v="1"/>
    <n v="3"/>
    <n v="165680"/>
    <s v="High"/>
    <n v="7"/>
    <n v="2022"/>
    <s v="High"/>
    <n v="8"/>
  </r>
  <r>
    <n v="2223"/>
    <x v="5"/>
    <x v="1"/>
    <s v="Medium"/>
    <s v="Retail"/>
    <x v="2"/>
    <x v="0"/>
    <s v="Remote"/>
    <x v="2"/>
    <s v="0-2 yrs"/>
    <n v="2"/>
    <s v="PhD"/>
    <n v="0"/>
    <n v="1"/>
    <n v="0"/>
    <n v="0"/>
    <n v="1"/>
    <n v="2"/>
    <n v="99502"/>
    <s v="Medium"/>
    <n v="5"/>
    <n v="2023"/>
    <s v="Medium"/>
    <n v="3"/>
  </r>
  <r>
    <n v="2224"/>
    <x v="3"/>
    <x v="0"/>
    <s v="Medium"/>
    <s v="Technology"/>
    <x v="0"/>
    <x v="1"/>
    <s v="Onsite/Hybrid"/>
    <x v="0"/>
    <s v="7+ yrs"/>
    <n v="10"/>
    <s v="Bachelor"/>
    <n v="1"/>
    <n v="1"/>
    <n v="1"/>
    <n v="0"/>
    <n v="1"/>
    <n v="4"/>
    <n v="120353"/>
    <s v="High"/>
    <n v="8"/>
    <n v="2022"/>
    <s v="High"/>
    <n v="9"/>
  </r>
  <r>
    <n v="2225"/>
    <x v="5"/>
    <x v="1"/>
    <s v="MNC"/>
    <s v="Technology"/>
    <x v="5"/>
    <x v="0"/>
    <s v="Remote"/>
    <x v="0"/>
    <s v="7+ yrs"/>
    <n v="13"/>
    <s v="PhD"/>
    <n v="0"/>
    <n v="1"/>
    <n v="0"/>
    <n v="0"/>
    <n v="1"/>
    <n v="2"/>
    <n v="172174"/>
    <s v="High"/>
    <n v="12"/>
    <n v="2026"/>
    <s v="Medium"/>
    <n v="3"/>
  </r>
  <r>
    <n v="2226"/>
    <x v="5"/>
    <x v="1"/>
    <s v="Startup"/>
    <s v="E-commerce"/>
    <x v="2"/>
    <x v="0"/>
    <s v="Remote"/>
    <x v="0"/>
    <s v="7+ yrs"/>
    <n v="13"/>
    <s v="Master"/>
    <n v="0"/>
    <n v="1"/>
    <n v="0"/>
    <n v="1"/>
    <n v="1"/>
    <n v="3"/>
    <n v="169427"/>
    <s v="High"/>
    <n v="11"/>
    <n v="2021"/>
    <s v="Low"/>
    <n v="4"/>
  </r>
  <r>
    <n v="2227"/>
    <x v="2"/>
    <x v="2"/>
    <s v="Startup"/>
    <s v="Finance"/>
    <x v="4"/>
    <x v="2"/>
    <s v="Onsite/Hybrid"/>
    <x v="1"/>
    <s v="3-6 yrs"/>
    <n v="4"/>
    <s v="PhD"/>
    <n v="1"/>
    <n v="0"/>
    <n v="1"/>
    <n v="0"/>
    <n v="1"/>
    <n v="3"/>
    <n v="102160"/>
    <s v="Medium"/>
    <n v="10"/>
    <n v="2024"/>
    <s v="Medium"/>
    <n v="6"/>
  </r>
  <r>
    <n v="2228"/>
    <x v="5"/>
    <x v="1"/>
    <s v="MNC"/>
    <s v="Retail"/>
    <x v="2"/>
    <x v="0"/>
    <s v="Remote"/>
    <x v="2"/>
    <s v="0-2 yrs"/>
    <n v="1"/>
    <s v="Bachelor"/>
    <n v="1"/>
    <n v="0"/>
    <n v="1"/>
    <n v="1"/>
    <n v="1"/>
    <n v="4"/>
    <n v="146921"/>
    <s v="High"/>
    <n v="6"/>
    <n v="2023"/>
    <s v="High"/>
    <n v="5"/>
  </r>
  <r>
    <n v="2229"/>
    <x v="0"/>
    <x v="0"/>
    <s v="Enterprise"/>
    <s v="E-commerce"/>
    <x v="6"/>
    <x v="2"/>
    <s v="Onsite/Hybrid"/>
    <x v="1"/>
    <s v="3-6 yrs"/>
    <n v="3"/>
    <s v="Bachelor"/>
    <n v="0"/>
    <n v="1"/>
    <n v="1"/>
    <n v="0"/>
    <n v="0"/>
    <n v="2"/>
    <n v="90310"/>
    <s v="Medium"/>
    <n v="11"/>
    <n v="2021"/>
    <s v="Medium"/>
    <n v="5"/>
  </r>
  <r>
    <n v="2230"/>
    <x v="2"/>
    <x v="2"/>
    <s v="MNC"/>
    <s v="Healthcare"/>
    <x v="2"/>
    <x v="0"/>
    <s v="Remote"/>
    <x v="0"/>
    <s v="7+ yrs"/>
    <n v="11"/>
    <s v="Bachelor"/>
    <n v="0"/>
    <n v="1"/>
    <n v="0"/>
    <n v="1"/>
    <n v="0"/>
    <n v="2"/>
    <n v="134094"/>
    <s v="High"/>
    <n v="3"/>
    <n v="2020"/>
    <s v="Low"/>
    <n v="1"/>
  </r>
  <r>
    <n v="2231"/>
    <x v="0"/>
    <x v="0"/>
    <s v="Medium"/>
    <s v="Healthcare"/>
    <x v="0"/>
    <x v="0"/>
    <s v="Remote"/>
    <x v="0"/>
    <s v="7+ yrs"/>
    <n v="12"/>
    <s v="PhD"/>
    <n v="1"/>
    <n v="0"/>
    <n v="0"/>
    <n v="0"/>
    <n v="0"/>
    <n v="1"/>
    <n v="95913"/>
    <s v="Medium"/>
    <n v="9"/>
    <n v="2021"/>
    <s v="High"/>
    <n v="8"/>
  </r>
  <r>
    <n v="2232"/>
    <x v="3"/>
    <x v="0"/>
    <s v="MNC"/>
    <s v="Healthcare"/>
    <x v="3"/>
    <x v="1"/>
    <s v="Onsite/Hybrid"/>
    <x v="2"/>
    <s v="0-2 yrs"/>
    <n v="0"/>
    <s v="PhD"/>
    <n v="0"/>
    <n v="0"/>
    <n v="1"/>
    <n v="1"/>
    <n v="0"/>
    <n v="2"/>
    <n v="97456"/>
    <s v="Medium"/>
    <n v="2"/>
    <n v="2020"/>
    <s v="High"/>
    <n v="3"/>
  </r>
  <r>
    <n v="2233"/>
    <x v="1"/>
    <x v="1"/>
    <s v="MNC"/>
    <s v="E-commerce"/>
    <x v="1"/>
    <x v="2"/>
    <s v="Onsite/Hybrid"/>
    <x v="0"/>
    <s v="7+ yrs"/>
    <n v="15"/>
    <s v="Master"/>
    <n v="0"/>
    <n v="1"/>
    <n v="1"/>
    <n v="1"/>
    <n v="0"/>
    <n v="3"/>
    <n v="193199"/>
    <s v="High"/>
    <n v="8"/>
    <n v="2025"/>
    <s v="High"/>
    <n v="8"/>
  </r>
  <r>
    <n v="2234"/>
    <x v="1"/>
    <x v="1"/>
    <s v="MNC"/>
    <s v="E-commerce"/>
    <x v="1"/>
    <x v="0"/>
    <s v="Remote"/>
    <x v="2"/>
    <s v="0-2 yrs"/>
    <n v="0"/>
    <s v="Bachelor"/>
    <n v="0"/>
    <n v="1"/>
    <n v="1"/>
    <n v="1"/>
    <n v="1"/>
    <n v="4"/>
    <n v="148410"/>
    <s v="High"/>
    <n v="5"/>
    <n v="2020"/>
    <s v="High"/>
    <n v="3"/>
  </r>
  <r>
    <n v="2235"/>
    <x v="2"/>
    <x v="2"/>
    <s v="MNC"/>
    <s v="Healthcare"/>
    <x v="2"/>
    <x v="0"/>
    <s v="Remote"/>
    <x v="2"/>
    <s v="0-2 yrs"/>
    <n v="1"/>
    <s v="Master"/>
    <n v="1"/>
    <n v="1"/>
    <n v="0"/>
    <n v="0"/>
    <n v="0"/>
    <n v="2"/>
    <n v="71030"/>
    <s v="Medium"/>
    <n v="12"/>
    <n v="2024"/>
    <s v="Low"/>
    <n v="2"/>
  </r>
  <r>
    <n v="2236"/>
    <x v="5"/>
    <x v="1"/>
    <s v="Medium"/>
    <s v="Technology"/>
    <x v="3"/>
    <x v="2"/>
    <s v="Onsite/Hybrid"/>
    <x v="0"/>
    <s v="7+ yrs"/>
    <n v="8"/>
    <s v="Bachelor"/>
    <n v="1"/>
    <n v="1"/>
    <n v="1"/>
    <n v="0"/>
    <n v="0"/>
    <n v="3"/>
    <n v="159563"/>
    <s v="High"/>
    <n v="12"/>
    <n v="2023"/>
    <s v="Low"/>
    <n v="5"/>
  </r>
  <r>
    <n v="2237"/>
    <x v="0"/>
    <x v="0"/>
    <s v="Medium"/>
    <s v="Finance"/>
    <x v="1"/>
    <x v="2"/>
    <s v="Onsite/Hybrid"/>
    <x v="2"/>
    <s v="0-2 yrs"/>
    <n v="1"/>
    <s v="Master"/>
    <n v="0"/>
    <n v="0"/>
    <n v="1"/>
    <n v="1"/>
    <n v="0"/>
    <n v="2"/>
    <n v="80327"/>
    <s v="Medium"/>
    <n v="8"/>
    <n v="2026"/>
    <s v="High"/>
    <n v="9"/>
  </r>
  <r>
    <n v="2238"/>
    <x v="2"/>
    <x v="2"/>
    <s v="Medium"/>
    <s v="Healthcare"/>
    <x v="0"/>
    <x v="2"/>
    <s v="Onsite/Hybrid"/>
    <x v="2"/>
    <s v="0-2 yrs"/>
    <n v="2"/>
    <s v="Master"/>
    <n v="0"/>
    <n v="0"/>
    <n v="1"/>
    <n v="1"/>
    <n v="1"/>
    <n v="3"/>
    <n v="87153"/>
    <s v="Medium"/>
    <n v="10"/>
    <n v="2023"/>
    <s v="High"/>
    <n v="9"/>
  </r>
  <r>
    <n v="2239"/>
    <x v="1"/>
    <x v="1"/>
    <s v="Medium"/>
    <s v="Retail"/>
    <x v="3"/>
    <x v="2"/>
    <s v="Onsite/Hybrid"/>
    <x v="0"/>
    <s v="7+ yrs"/>
    <n v="7"/>
    <s v="PhD"/>
    <n v="1"/>
    <n v="0"/>
    <n v="1"/>
    <n v="0"/>
    <n v="0"/>
    <n v="2"/>
    <n v="153763"/>
    <s v="High"/>
    <n v="2"/>
    <n v="2025"/>
    <s v="Low"/>
    <n v="3"/>
  </r>
  <r>
    <n v="2240"/>
    <x v="1"/>
    <x v="1"/>
    <s v="MNC"/>
    <s v="Finance"/>
    <x v="4"/>
    <x v="2"/>
    <s v="Onsite/Hybrid"/>
    <x v="0"/>
    <s v="7+ yrs"/>
    <n v="14"/>
    <s v="Bachelor"/>
    <n v="0"/>
    <n v="1"/>
    <n v="0"/>
    <n v="0"/>
    <n v="0"/>
    <n v="1"/>
    <n v="157926"/>
    <s v="High"/>
    <n v="8"/>
    <n v="2026"/>
    <s v="Low"/>
    <n v="1"/>
  </r>
  <r>
    <n v="2241"/>
    <x v="4"/>
    <x v="0"/>
    <s v="Enterprise"/>
    <s v="Retail"/>
    <x v="2"/>
    <x v="2"/>
    <s v="Onsite/Hybrid"/>
    <x v="1"/>
    <s v="3-6 yrs"/>
    <n v="5"/>
    <s v="Master"/>
    <n v="1"/>
    <n v="0"/>
    <n v="0"/>
    <n v="0"/>
    <n v="1"/>
    <n v="2"/>
    <n v="86219"/>
    <s v="Medium"/>
    <n v="4"/>
    <n v="2020"/>
    <s v="High"/>
    <n v="7"/>
  </r>
  <r>
    <n v="2242"/>
    <x v="2"/>
    <x v="2"/>
    <s v="MNC"/>
    <s v="Retail"/>
    <x v="6"/>
    <x v="2"/>
    <s v="Onsite/Hybrid"/>
    <x v="0"/>
    <s v="7+ yrs"/>
    <n v="13"/>
    <s v="PhD"/>
    <n v="1"/>
    <n v="1"/>
    <n v="1"/>
    <n v="1"/>
    <n v="1"/>
    <n v="5"/>
    <n v="155051"/>
    <s v="High"/>
    <n v="11"/>
    <n v="2021"/>
    <s v="High"/>
    <n v="8"/>
  </r>
  <r>
    <n v="2243"/>
    <x v="5"/>
    <x v="1"/>
    <s v="Enterprise"/>
    <s v="Retail"/>
    <x v="2"/>
    <x v="2"/>
    <s v="Onsite/Hybrid"/>
    <x v="2"/>
    <s v="0-2 yrs"/>
    <n v="1"/>
    <s v="Master"/>
    <n v="0"/>
    <n v="1"/>
    <n v="0"/>
    <n v="1"/>
    <n v="1"/>
    <n v="3"/>
    <n v="117792"/>
    <s v="Medium"/>
    <n v="3"/>
    <n v="2020"/>
    <s v="Low"/>
    <n v="3"/>
  </r>
  <r>
    <n v="2244"/>
    <x v="0"/>
    <x v="0"/>
    <s v="MNC"/>
    <s v="Education"/>
    <x v="5"/>
    <x v="2"/>
    <s v="Onsite/Hybrid"/>
    <x v="2"/>
    <s v="0-2 yrs"/>
    <n v="0"/>
    <s v="Bachelor"/>
    <n v="1"/>
    <n v="0"/>
    <n v="0"/>
    <n v="1"/>
    <n v="1"/>
    <n v="3"/>
    <n v="99319"/>
    <s v="Medium"/>
    <n v="4"/>
    <n v="2020"/>
    <s v="Low"/>
    <n v="2"/>
  </r>
  <r>
    <n v="2245"/>
    <x v="5"/>
    <x v="1"/>
    <s v="Startup"/>
    <s v="Healthcare"/>
    <x v="0"/>
    <x v="1"/>
    <s v="Onsite/Hybrid"/>
    <x v="0"/>
    <s v="7+ yrs"/>
    <n v="12"/>
    <s v="Bachelor"/>
    <n v="1"/>
    <n v="0"/>
    <n v="0"/>
    <n v="0"/>
    <n v="1"/>
    <n v="2"/>
    <n v="153938"/>
    <s v="High"/>
    <n v="8"/>
    <n v="2023"/>
    <s v="High"/>
    <n v="7"/>
  </r>
  <r>
    <n v="2246"/>
    <x v="3"/>
    <x v="0"/>
    <s v="Startup"/>
    <s v="Technology"/>
    <x v="6"/>
    <x v="1"/>
    <s v="Onsite/Hybrid"/>
    <x v="2"/>
    <s v="0-2 yrs"/>
    <n v="0"/>
    <s v="Bachelor"/>
    <n v="1"/>
    <n v="0"/>
    <n v="0"/>
    <n v="0"/>
    <n v="0"/>
    <n v="1"/>
    <n v="48289"/>
    <s v="Low"/>
    <n v="6"/>
    <n v="2021"/>
    <s v="High"/>
    <n v="8"/>
  </r>
  <r>
    <n v="2247"/>
    <x v="2"/>
    <x v="2"/>
    <s v="Medium"/>
    <s v="Retail"/>
    <x v="0"/>
    <x v="2"/>
    <s v="Onsite/Hybrid"/>
    <x v="0"/>
    <s v="7+ yrs"/>
    <n v="15"/>
    <s v="Bachelor"/>
    <n v="0"/>
    <n v="0"/>
    <n v="0"/>
    <n v="1"/>
    <n v="1"/>
    <n v="2"/>
    <n v="129338"/>
    <s v="High"/>
    <n v="2"/>
    <n v="2024"/>
    <s v="Medium"/>
    <n v="6"/>
  </r>
  <r>
    <n v="2248"/>
    <x v="3"/>
    <x v="0"/>
    <s v="Enterprise"/>
    <s v="Education"/>
    <x v="1"/>
    <x v="0"/>
    <s v="Remote"/>
    <x v="0"/>
    <s v="7+ yrs"/>
    <n v="7"/>
    <s v="Master"/>
    <n v="0"/>
    <n v="1"/>
    <n v="0"/>
    <n v="0"/>
    <n v="0"/>
    <n v="1"/>
    <n v="103027"/>
    <s v="Medium"/>
    <n v="5"/>
    <n v="2023"/>
    <s v="Low"/>
    <n v="1"/>
  </r>
  <r>
    <n v="2249"/>
    <x v="2"/>
    <x v="2"/>
    <s v="Enterprise"/>
    <s v="Finance"/>
    <x v="4"/>
    <x v="0"/>
    <s v="Remote"/>
    <x v="0"/>
    <s v="7+ yrs"/>
    <n v="7"/>
    <s v="PhD"/>
    <n v="1"/>
    <n v="1"/>
    <n v="1"/>
    <n v="1"/>
    <n v="0"/>
    <n v="4"/>
    <n v="129294"/>
    <s v="High"/>
    <n v="2"/>
    <n v="2022"/>
    <s v="High"/>
    <n v="1"/>
  </r>
  <r>
    <n v="2250"/>
    <x v="3"/>
    <x v="0"/>
    <s v="Medium"/>
    <s v="Finance"/>
    <x v="0"/>
    <x v="0"/>
    <s v="Remote"/>
    <x v="1"/>
    <s v="3-6 yrs"/>
    <n v="3"/>
    <s v="PhD"/>
    <n v="1"/>
    <n v="0"/>
    <n v="0"/>
    <n v="0"/>
    <n v="1"/>
    <n v="2"/>
    <n v="85209"/>
    <s v="Medium"/>
    <n v="4"/>
    <n v="2025"/>
    <s v="High"/>
    <n v="8"/>
  </r>
  <r>
    <n v="2251"/>
    <x v="0"/>
    <x v="0"/>
    <s v="Medium"/>
    <s v="Technology"/>
    <x v="4"/>
    <x v="1"/>
    <s v="Onsite/Hybrid"/>
    <x v="1"/>
    <s v="3-6 yrs"/>
    <n v="5"/>
    <s v="Bachelor"/>
    <n v="1"/>
    <n v="1"/>
    <n v="0"/>
    <n v="1"/>
    <n v="1"/>
    <n v="4"/>
    <n v="98751"/>
    <s v="Medium"/>
    <n v="10"/>
    <n v="2021"/>
    <s v="High"/>
    <n v="7"/>
  </r>
  <r>
    <n v="2252"/>
    <x v="1"/>
    <x v="1"/>
    <s v="Medium"/>
    <s v="Education"/>
    <x v="2"/>
    <x v="0"/>
    <s v="Remote"/>
    <x v="0"/>
    <s v="7+ yrs"/>
    <n v="7"/>
    <s v="PhD"/>
    <n v="1"/>
    <n v="1"/>
    <n v="1"/>
    <n v="1"/>
    <n v="1"/>
    <n v="5"/>
    <n v="180289"/>
    <s v="High"/>
    <n v="1"/>
    <n v="2025"/>
    <s v="High"/>
    <n v="8"/>
  </r>
  <r>
    <n v="2253"/>
    <x v="1"/>
    <x v="1"/>
    <s v="Enterprise"/>
    <s v="Technology"/>
    <x v="2"/>
    <x v="2"/>
    <s v="Onsite/Hybrid"/>
    <x v="2"/>
    <s v="0-2 yrs"/>
    <n v="0"/>
    <s v="PhD"/>
    <n v="0"/>
    <n v="1"/>
    <n v="1"/>
    <n v="0"/>
    <n v="0"/>
    <n v="2"/>
    <n v="107834"/>
    <s v="Medium"/>
    <n v="3"/>
    <n v="2022"/>
    <s v="High"/>
    <n v="8"/>
  </r>
  <r>
    <n v="2254"/>
    <x v="5"/>
    <x v="1"/>
    <s v="Enterprise"/>
    <s v="E-commerce"/>
    <x v="4"/>
    <x v="2"/>
    <s v="Onsite/Hybrid"/>
    <x v="2"/>
    <s v="0-2 yrs"/>
    <n v="0"/>
    <s v="PhD"/>
    <n v="1"/>
    <n v="0"/>
    <n v="0"/>
    <n v="1"/>
    <n v="0"/>
    <n v="2"/>
    <n v="103508"/>
    <s v="Medium"/>
    <n v="10"/>
    <n v="2026"/>
    <s v="Medium"/>
    <n v="6"/>
  </r>
  <r>
    <n v="2255"/>
    <x v="0"/>
    <x v="0"/>
    <s v="Enterprise"/>
    <s v="Finance"/>
    <x v="3"/>
    <x v="1"/>
    <s v="Onsite/Hybrid"/>
    <x v="2"/>
    <s v="0-2 yrs"/>
    <n v="1"/>
    <s v="Bachelor"/>
    <n v="1"/>
    <n v="1"/>
    <n v="1"/>
    <n v="1"/>
    <n v="1"/>
    <n v="5"/>
    <n v="86530"/>
    <s v="Medium"/>
    <n v="10"/>
    <n v="2021"/>
    <s v="High"/>
    <n v="7"/>
  </r>
  <r>
    <n v="2256"/>
    <x v="0"/>
    <x v="0"/>
    <s v="MNC"/>
    <s v="Education"/>
    <x v="0"/>
    <x v="0"/>
    <s v="Remote"/>
    <x v="1"/>
    <s v="3-6 yrs"/>
    <n v="5"/>
    <s v="Bachelor"/>
    <n v="1"/>
    <n v="0"/>
    <n v="1"/>
    <n v="1"/>
    <n v="0"/>
    <n v="3"/>
    <n v="129248"/>
    <s v="High"/>
    <n v="8"/>
    <n v="2022"/>
    <s v="High"/>
    <n v="9"/>
  </r>
  <r>
    <n v="2257"/>
    <x v="0"/>
    <x v="0"/>
    <s v="Enterprise"/>
    <s v="Healthcare"/>
    <x v="0"/>
    <x v="2"/>
    <s v="Onsite/Hybrid"/>
    <x v="0"/>
    <s v="7+ yrs"/>
    <n v="15"/>
    <s v="Bachelor"/>
    <n v="1"/>
    <n v="1"/>
    <n v="1"/>
    <n v="0"/>
    <n v="1"/>
    <n v="4"/>
    <n v="127010"/>
    <s v="High"/>
    <n v="11"/>
    <n v="2023"/>
    <s v="High"/>
    <n v="9"/>
  </r>
  <r>
    <n v="2258"/>
    <x v="1"/>
    <x v="1"/>
    <s v="MNC"/>
    <s v="Finance"/>
    <x v="6"/>
    <x v="2"/>
    <s v="Onsite/Hybrid"/>
    <x v="1"/>
    <s v="3-6 yrs"/>
    <n v="3"/>
    <s v="Master"/>
    <n v="1"/>
    <n v="1"/>
    <n v="0"/>
    <n v="1"/>
    <n v="1"/>
    <n v="4"/>
    <n v="158351"/>
    <s v="High"/>
    <n v="9"/>
    <n v="2026"/>
    <s v="Low"/>
    <n v="4"/>
  </r>
  <r>
    <n v="2259"/>
    <x v="2"/>
    <x v="2"/>
    <s v="MNC"/>
    <s v="Finance"/>
    <x v="4"/>
    <x v="0"/>
    <s v="Remote"/>
    <x v="0"/>
    <s v="7+ yrs"/>
    <n v="14"/>
    <s v="Master"/>
    <n v="1"/>
    <n v="1"/>
    <n v="0"/>
    <n v="1"/>
    <n v="1"/>
    <n v="4"/>
    <n v="140452"/>
    <s v="High"/>
    <n v="1"/>
    <n v="2024"/>
    <s v="High"/>
    <n v="7"/>
  </r>
  <r>
    <n v="2260"/>
    <x v="4"/>
    <x v="0"/>
    <s v="Medium"/>
    <s v="E-commerce"/>
    <x v="1"/>
    <x v="0"/>
    <s v="Remote"/>
    <x v="0"/>
    <s v="7+ yrs"/>
    <n v="12"/>
    <s v="Master"/>
    <n v="0"/>
    <n v="1"/>
    <n v="1"/>
    <n v="1"/>
    <n v="1"/>
    <n v="4"/>
    <n v="138472"/>
    <s v="High"/>
    <n v="7"/>
    <n v="2023"/>
    <s v="High"/>
    <n v="3"/>
  </r>
  <r>
    <n v="2261"/>
    <x v="0"/>
    <x v="0"/>
    <s v="Enterprise"/>
    <s v="E-commerce"/>
    <x v="2"/>
    <x v="2"/>
    <s v="Onsite/Hybrid"/>
    <x v="2"/>
    <s v="0-2 yrs"/>
    <n v="1"/>
    <s v="PhD"/>
    <n v="0"/>
    <n v="1"/>
    <n v="1"/>
    <n v="1"/>
    <n v="0"/>
    <n v="3"/>
    <n v="83387"/>
    <s v="Medium"/>
    <n v="4"/>
    <n v="2026"/>
    <s v="High"/>
    <n v="6"/>
  </r>
  <r>
    <n v="2262"/>
    <x v="1"/>
    <x v="1"/>
    <s v="MNC"/>
    <s v="Finance"/>
    <x v="3"/>
    <x v="1"/>
    <s v="Onsite/Hybrid"/>
    <x v="2"/>
    <s v="0-2 yrs"/>
    <n v="0"/>
    <s v="Bachelor"/>
    <n v="0"/>
    <n v="0"/>
    <n v="1"/>
    <n v="1"/>
    <n v="1"/>
    <n v="3"/>
    <n v="145085"/>
    <s v="High"/>
    <n v="12"/>
    <n v="2020"/>
    <s v="High"/>
    <n v="4"/>
  </r>
  <r>
    <n v="2263"/>
    <x v="4"/>
    <x v="0"/>
    <s v="Medium"/>
    <s v="Healthcare"/>
    <x v="0"/>
    <x v="1"/>
    <s v="Onsite/Hybrid"/>
    <x v="1"/>
    <s v="3-6 yrs"/>
    <n v="3"/>
    <s v="Bachelor"/>
    <n v="1"/>
    <n v="0"/>
    <n v="1"/>
    <n v="0"/>
    <n v="0"/>
    <n v="2"/>
    <n v="86447"/>
    <s v="Medium"/>
    <n v="4"/>
    <n v="2022"/>
    <s v="Medium"/>
    <n v="1"/>
  </r>
  <r>
    <n v="2264"/>
    <x v="2"/>
    <x v="2"/>
    <s v="Startup"/>
    <s v="Education"/>
    <x v="5"/>
    <x v="1"/>
    <s v="Onsite/Hybrid"/>
    <x v="0"/>
    <s v="7+ yrs"/>
    <n v="8"/>
    <s v="Bachelor"/>
    <n v="0"/>
    <n v="1"/>
    <n v="1"/>
    <n v="0"/>
    <n v="0"/>
    <n v="2"/>
    <n v="117044"/>
    <s v="Medium"/>
    <n v="4"/>
    <n v="2021"/>
    <s v="High"/>
    <n v="9"/>
  </r>
  <r>
    <n v="2265"/>
    <x v="3"/>
    <x v="0"/>
    <s v="MNC"/>
    <s v="Technology"/>
    <x v="1"/>
    <x v="1"/>
    <s v="Onsite/Hybrid"/>
    <x v="1"/>
    <s v="3-6 yrs"/>
    <n v="4"/>
    <s v="Bachelor"/>
    <n v="0"/>
    <n v="1"/>
    <n v="0"/>
    <n v="1"/>
    <n v="0"/>
    <n v="2"/>
    <n v="107538"/>
    <s v="Medium"/>
    <n v="9"/>
    <n v="2023"/>
    <s v="Medium"/>
    <n v="6"/>
  </r>
  <r>
    <n v="2266"/>
    <x v="5"/>
    <x v="1"/>
    <s v="Enterprise"/>
    <s v="Technology"/>
    <x v="5"/>
    <x v="2"/>
    <s v="Onsite/Hybrid"/>
    <x v="2"/>
    <s v="0-2 yrs"/>
    <n v="0"/>
    <s v="PhD"/>
    <n v="1"/>
    <n v="1"/>
    <n v="0"/>
    <n v="1"/>
    <n v="1"/>
    <n v="4"/>
    <n v="110815"/>
    <s v="Medium"/>
    <n v="4"/>
    <n v="2022"/>
    <s v="High"/>
    <n v="9"/>
  </r>
  <r>
    <n v="2267"/>
    <x v="0"/>
    <x v="0"/>
    <s v="Startup"/>
    <s v="Retail"/>
    <x v="3"/>
    <x v="1"/>
    <s v="Onsite/Hybrid"/>
    <x v="1"/>
    <s v="3-6 yrs"/>
    <n v="6"/>
    <s v="PhD"/>
    <n v="1"/>
    <n v="0"/>
    <n v="1"/>
    <n v="1"/>
    <n v="1"/>
    <n v="4"/>
    <n v="110872"/>
    <s v="Medium"/>
    <n v="3"/>
    <n v="2023"/>
    <s v="High"/>
    <n v="8"/>
  </r>
  <r>
    <n v="2268"/>
    <x v="1"/>
    <x v="1"/>
    <s v="Enterprise"/>
    <s v="Finance"/>
    <x v="4"/>
    <x v="1"/>
    <s v="Onsite/Hybrid"/>
    <x v="2"/>
    <s v="0-2 yrs"/>
    <n v="2"/>
    <s v="Master"/>
    <n v="1"/>
    <n v="1"/>
    <n v="1"/>
    <n v="0"/>
    <n v="0"/>
    <n v="3"/>
    <n v="106826"/>
    <s v="Medium"/>
    <n v="11"/>
    <n v="2025"/>
    <s v="Low"/>
    <n v="6"/>
  </r>
  <r>
    <n v="2269"/>
    <x v="4"/>
    <x v="0"/>
    <s v="Enterprise"/>
    <s v="Healthcare"/>
    <x v="0"/>
    <x v="2"/>
    <s v="Onsite/Hybrid"/>
    <x v="1"/>
    <s v="3-6 yrs"/>
    <n v="4"/>
    <s v="PhD"/>
    <n v="1"/>
    <n v="0"/>
    <n v="0"/>
    <n v="1"/>
    <n v="1"/>
    <n v="3"/>
    <n v="99107"/>
    <s v="Medium"/>
    <n v="10"/>
    <n v="2022"/>
    <s v="Medium"/>
    <n v="5"/>
  </r>
  <r>
    <n v="2270"/>
    <x v="3"/>
    <x v="0"/>
    <s v="Enterprise"/>
    <s v="Retail"/>
    <x v="6"/>
    <x v="1"/>
    <s v="Onsite/Hybrid"/>
    <x v="1"/>
    <s v="3-6 yrs"/>
    <n v="6"/>
    <s v="Bachelor"/>
    <n v="0"/>
    <n v="0"/>
    <n v="1"/>
    <n v="1"/>
    <n v="0"/>
    <n v="2"/>
    <n v="105420"/>
    <s v="Medium"/>
    <n v="9"/>
    <n v="2024"/>
    <s v="High"/>
    <n v="2"/>
  </r>
  <r>
    <n v="2271"/>
    <x v="5"/>
    <x v="1"/>
    <s v="MNC"/>
    <s v="Healthcare"/>
    <x v="0"/>
    <x v="1"/>
    <s v="Onsite/Hybrid"/>
    <x v="0"/>
    <s v="7+ yrs"/>
    <n v="9"/>
    <s v="Master"/>
    <n v="0"/>
    <n v="0"/>
    <n v="0"/>
    <n v="0"/>
    <n v="1"/>
    <n v="1"/>
    <n v="171397"/>
    <s v="High"/>
    <n v="3"/>
    <n v="2025"/>
    <s v="Low"/>
    <n v="5"/>
  </r>
  <r>
    <n v="2272"/>
    <x v="5"/>
    <x v="1"/>
    <s v="Medium"/>
    <s v="Technology"/>
    <x v="1"/>
    <x v="2"/>
    <s v="Onsite/Hybrid"/>
    <x v="2"/>
    <s v="0-2 yrs"/>
    <n v="1"/>
    <s v="Bachelor"/>
    <n v="1"/>
    <n v="1"/>
    <n v="0"/>
    <n v="1"/>
    <n v="1"/>
    <n v="4"/>
    <n v="112567"/>
    <s v="Medium"/>
    <n v="3"/>
    <n v="2025"/>
    <s v="High"/>
    <n v="9"/>
  </r>
  <r>
    <n v="2273"/>
    <x v="4"/>
    <x v="0"/>
    <s v="MNC"/>
    <s v="Finance"/>
    <x v="4"/>
    <x v="2"/>
    <s v="Onsite/Hybrid"/>
    <x v="1"/>
    <s v="3-6 yrs"/>
    <n v="5"/>
    <s v="Bachelor"/>
    <n v="1"/>
    <n v="0"/>
    <n v="0"/>
    <n v="0"/>
    <n v="1"/>
    <n v="2"/>
    <n v="103282"/>
    <s v="Medium"/>
    <n v="3"/>
    <n v="2026"/>
    <s v="High"/>
    <n v="7"/>
  </r>
  <r>
    <n v="2274"/>
    <x v="4"/>
    <x v="0"/>
    <s v="Enterprise"/>
    <s v="Education"/>
    <x v="0"/>
    <x v="0"/>
    <s v="Remote"/>
    <x v="0"/>
    <s v="7+ yrs"/>
    <n v="15"/>
    <s v="Bachelor"/>
    <n v="0"/>
    <n v="1"/>
    <n v="0"/>
    <n v="0"/>
    <n v="0"/>
    <n v="1"/>
    <n v="102661"/>
    <s v="Medium"/>
    <n v="7"/>
    <n v="2023"/>
    <s v="Low"/>
    <n v="6"/>
  </r>
  <r>
    <n v="2275"/>
    <x v="0"/>
    <x v="0"/>
    <s v="Startup"/>
    <s v="Retail"/>
    <x v="3"/>
    <x v="0"/>
    <s v="Remote"/>
    <x v="1"/>
    <s v="3-6 yrs"/>
    <n v="6"/>
    <s v="Master"/>
    <n v="0"/>
    <n v="1"/>
    <n v="1"/>
    <n v="0"/>
    <n v="0"/>
    <n v="2"/>
    <n v="89223"/>
    <s v="Medium"/>
    <n v="1"/>
    <n v="2022"/>
    <s v="High"/>
    <n v="7"/>
  </r>
  <r>
    <n v="2276"/>
    <x v="0"/>
    <x v="0"/>
    <s v="Startup"/>
    <s v="Education"/>
    <x v="5"/>
    <x v="1"/>
    <s v="Onsite/Hybrid"/>
    <x v="0"/>
    <s v="7+ yrs"/>
    <n v="15"/>
    <s v="Master"/>
    <n v="0"/>
    <n v="0"/>
    <n v="0"/>
    <n v="1"/>
    <n v="0"/>
    <n v="1"/>
    <n v="112080"/>
    <s v="Medium"/>
    <n v="8"/>
    <n v="2026"/>
    <s v="Low"/>
    <n v="5"/>
  </r>
  <r>
    <n v="2277"/>
    <x v="2"/>
    <x v="2"/>
    <s v="Medium"/>
    <s v="Technology"/>
    <x v="4"/>
    <x v="1"/>
    <s v="Onsite/Hybrid"/>
    <x v="0"/>
    <s v="7+ yrs"/>
    <n v="14"/>
    <s v="Master"/>
    <n v="0"/>
    <n v="1"/>
    <n v="0"/>
    <n v="1"/>
    <n v="1"/>
    <n v="3"/>
    <n v="120402"/>
    <s v="High"/>
    <n v="3"/>
    <n v="2022"/>
    <s v="High"/>
    <n v="8"/>
  </r>
  <r>
    <n v="2278"/>
    <x v="3"/>
    <x v="0"/>
    <s v="MNC"/>
    <s v="Finance"/>
    <x v="0"/>
    <x v="0"/>
    <s v="Remote"/>
    <x v="2"/>
    <s v="0-2 yrs"/>
    <n v="2"/>
    <s v="PhD"/>
    <n v="0"/>
    <n v="0"/>
    <n v="0"/>
    <n v="1"/>
    <n v="0"/>
    <n v="1"/>
    <n v="86187"/>
    <s v="Medium"/>
    <n v="11"/>
    <n v="2026"/>
    <s v="High"/>
    <n v="9"/>
  </r>
  <r>
    <n v="2279"/>
    <x v="2"/>
    <x v="2"/>
    <s v="MNC"/>
    <s v="Education"/>
    <x v="3"/>
    <x v="1"/>
    <s v="Onsite/Hybrid"/>
    <x v="0"/>
    <s v="7+ yrs"/>
    <n v="13"/>
    <s v="PhD"/>
    <n v="0"/>
    <n v="1"/>
    <n v="1"/>
    <n v="0"/>
    <n v="0"/>
    <n v="2"/>
    <n v="138731"/>
    <s v="High"/>
    <n v="4"/>
    <n v="2025"/>
    <s v="Low"/>
    <n v="2"/>
  </r>
  <r>
    <n v="2280"/>
    <x v="5"/>
    <x v="1"/>
    <s v="Startup"/>
    <s v="Education"/>
    <x v="2"/>
    <x v="2"/>
    <s v="Onsite/Hybrid"/>
    <x v="1"/>
    <s v="3-6 yrs"/>
    <n v="4"/>
    <s v="Master"/>
    <n v="0"/>
    <n v="0"/>
    <n v="1"/>
    <n v="1"/>
    <n v="0"/>
    <n v="2"/>
    <n v="144876"/>
    <s v="High"/>
    <n v="9"/>
    <n v="2022"/>
    <s v="High"/>
    <n v="3"/>
  </r>
  <r>
    <n v="2281"/>
    <x v="2"/>
    <x v="2"/>
    <s v="MNC"/>
    <s v="E-commerce"/>
    <x v="6"/>
    <x v="1"/>
    <s v="Onsite/Hybrid"/>
    <x v="2"/>
    <s v="0-2 yrs"/>
    <n v="0"/>
    <s v="PhD"/>
    <n v="1"/>
    <n v="1"/>
    <n v="0"/>
    <n v="1"/>
    <n v="0"/>
    <n v="3"/>
    <n v="87121"/>
    <s v="Medium"/>
    <n v="3"/>
    <n v="2022"/>
    <s v="Low"/>
    <n v="1"/>
  </r>
  <r>
    <n v="2282"/>
    <x v="1"/>
    <x v="1"/>
    <s v="Medium"/>
    <s v="Finance"/>
    <x v="6"/>
    <x v="0"/>
    <s v="Remote"/>
    <x v="1"/>
    <s v="3-6 yrs"/>
    <n v="5"/>
    <s v="Bachelor"/>
    <n v="1"/>
    <n v="0"/>
    <n v="0"/>
    <n v="1"/>
    <n v="1"/>
    <n v="3"/>
    <n v="142652"/>
    <s v="High"/>
    <n v="1"/>
    <n v="2024"/>
    <s v="Low"/>
    <n v="2"/>
  </r>
  <r>
    <n v="2283"/>
    <x v="3"/>
    <x v="0"/>
    <s v="Startup"/>
    <s v="Retail"/>
    <x v="0"/>
    <x v="2"/>
    <s v="Onsite/Hybrid"/>
    <x v="0"/>
    <s v="7+ yrs"/>
    <n v="13"/>
    <s v="PhD"/>
    <n v="0"/>
    <n v="0"/>
    <n v="0"/>
    <n v="0"/>
    <n v="1"/>
    <n v="1"/>
    <n v="106738"/>
    <s v="Medium"/>
    <n v="6"/>
    <n v="2024"/>
    <s v="High"/>
    <n v="7"/>
  </r>
  <r>
    <n v="2284"/>
    <x v="5"/>
    <x v="1"/>
    <s v="Medium"/>
    <s v="E-commerce"/>
    <x v="2"/>
    <x v="2"/>
    <s v="Onsite/Hybrid"/>
    <x v="0"/>
    <s v="7+ yrs"/>
    <n v="7"/>
    <s v="Bachelor"/>
    <n v="0"/>
    <n v="0"/>
    <n v="0"/>
    <n v="1"/>
    <n v="0"/>
    <n v="1"/>
    <n v="159436"/>
    <s v="High"/>
    <n v="3"/>
    <n v="2026"/>
    <s v="High"/>
    <n v="9"/>
  </r>
  <r>
    <n v="2285"/>
    <x v="5"/>
    <x v="1"/>
    <s v="MNC"/>
    <s v="Education"/>
    <x v="1"/>
    <x v="0"/>
    <s v="Remote"/>
    <x v="1"/>
    <s v="3-6 yrs"/>
    <n v="6"/>
    <s v="PhD"/>
    <n v="0"/>
    <n v="0"/>
    <n v="0"/>
    <n v="0"/>
    <n v="0"/>
    <n v="0"/>
    <n v="138624"/>
    <s v="High"/>
    <n v="9"/>
    <n v="2025"/>
    <s v="Low"/>
    <n v="4"/>
  </r>
  <r>
    <n v="2286"/>
    <x v="0"/>
    <x v="0"/>
    <s v="Medium"/>
    <s v="E-commerce"/>
    <x v="5"/>
    <x v="2"/>
    <s v="Onsite/Hybrid"/>
    <x v="0"/>
    <s v="7+ yrs"/>
    <n v="7"/>
    <s v="Master"/>
    <n v="1"/>
    <n v="0"/>
    <n v="0"/>
    <n v="1"/>
    <n v="1"/>
    <n v="3"/>
    <n v="121813"/>
    <s v="High"/>
    <n v="1"/>
    <n v="2021"/>
    <s v="Low"/>
    <n v="5"/>
  </r>
  <r>
    <n v="2287"/>
    <x v="5"/>
    <x v="1"/>
    <s v="Medium"/>
    <s v="Retail"/>
    <x v="5"/>
    <x v="2"/>
    <s v="Onsite/Hybrid"/>
    <x v="0"/>
    <s v="7+ yrs"/>
    <n v="11"/>
    <s v="PhD"/>
    <n v="1"/>
    <n v="1"/>
    <n v="0"/>
    <n v="0"/>
    <n v="0"/>
    <n v="2"/>
    <n v="140859"/>
    <s v="High"/>
    <n v="2"/>
    <n v="2022"/>
    <s v="Low"/>
    <n v="6"/>
  </r>
  <r>
    <n v="2288"/>
    <x v="1"/>
    <x v="1"/>
    <s v="MNC"/>
    <s v="Technology"/>
    <x v="5"/>
    <x v="1"/>
    <s v="Onsite/Hybrid"/>
    <x v="0"/>
    <s v="7+ yrs"/>
    <n v="8"/>
    <s v="Master"/>
    <n v="1"/>
    <n v="0"/>
    <n v="1"/>
    <n v="1"/>
    <n v="0"/>
    <n v="3"/>
    <n v="191681"/>
    <s v="High"/>
    <n v="2"/>
    <n v="2025"/>
    <s v="High"/>
    <n v="2"/>
  </r>
  <r>
    <n v="2289"/>
    <x v="3"/>
    <x v="0"/>
    <s v="MNC"/>
    <s v="Education"/>
    <x v="3"/>
    <x v="2"/>
    <s v="Onsite/Hybrid"/>
    <x v="1"/>
    <s v="3-6 yrs"/>
    <n v="3"/>
    <s v="Master"/>
    <n v="0"/>
    <n v="1"/>
    <n v="0"/>
    <n v="0"/>
    <n v="0"/>
    <n v="1"/>
    <n v="95247"/>
    <s v="Medium"/>
    <n v="6"/>
    <n v="2022"/>
    <s v="Medium"/>
    <n v="6"/>
  </r>
  <r>
    <n v="2290"/>
    <x v="5"/>
    <x v="1"/>
    <s v="Medium"/>
    <s v="Retail"/>
    <x v="0"/>
    <x v="2"/>
    <s v="Onsite/Hybrid"/>
    <x v="0"/>
    <s v="7+ yrs"/>
    <n v="7"/>
    <s v="PhD"/>
    <n v="1"/>
    <n v="0"/>
    <n v="1"/>
    <n v="1"/>
    <n v="0"/>
    <n v="3"/>
    <n v="170971"/>
    <s v="High"/>
    <n v="9"/>
    <n v="2020"/>
    <s v="High"/>
    <n v="3"/>
  </r>
  <r>
    <n v="2291"/>
    <x v="0"/>
    <x v="0"/>
    <s v="Enterprise"/>
    <s v="E-commerce"/>
    <x v="5"/>
    <x v="0"/>
    <s v="Remote"/>
    <x v="1"/>
    <s v="3-6 yrs"/>
    <n v="4"/>
    <s v="Bachelor"/>
    <n v="1"/>
    <n v="0"/>
    <n v="0"/>
    <n v="0"/>
    <n v="0"/>
    <n v="1"/>
    <n v="76844"/>
    <s v="Medium"/>
    <n v="2"/>
    <n v="2024"/>
    <s v="High"/>
    <n v="8"/>
  </r>
  <r>
    <n v="2292"/>
    <x v="4"/>
    <x v="0"/>
    <s v="MNC"/>
    <s v="Technology"/>
    <x v="0"/>
    <x v="0"/>
    <s v="Remote"/>
    <x v="0"/>
    <s v="7+ yrs"/>
    <n v="9"/>
    <s v="Master"/>
    <n v="0"/>
    <n v="1"/>
    <n v="0"/>
    <n v="1"/>
    <n v="0"/>
    <n v="2"/>
    <n v="132931"/>
    <s v="High"/>
    <n v="12"/>
    <n v="2021"/>
    <s v="High"/>
    <n v="8"/>
  </r>
  <r>
    <n v="2293"/>
    <x v="5"/>
    <x v="1"/>
    <s v="Medium"/>
    <s v="Finance"/>
    <x v="6"/>
    <x v="0"/>
    <s v="Remote"/>
    <x v="2"/>
    <s v="0-2 yrs"/>
    <n v="1"/>
    <s v="Bachelor"/>
    <n v="0"/>
    <n v="1"/>
    <n v="0"/>
    <n v="1"/>
    <n v="1"/>
    <n v="3"/>
    <n v="112171"/>
    <s v="Medium"/>
    <n v="10"/>
    <n v="2025"/>
    <s v="High"/>
    <n v="7"/>
  </r>
  <r>
    <n v="2294"/>
    <x v="5"/>
    <x v="1"/>
    <s v="Startup"/>
    <s v="Retail"/>
    <x v="2"/>
    <x v="0"/>
    <s v="Remote"/>
    <x v="0"/>
    <s v="7+ yrs"/>
    <n v="8"/>
    <s v="Bachelor"/>
    <n v="1"/>
    <n v="1"/>
    <n v="0"/>
    <n v="0"/>
    <n v="0"/>
    <n v="2"/>
    <n v="139350"/>
    <s v="High"/>
    <n v="8"/>
    <n v="2026"/>
    <s v="Low"/>
    <n v="5"/>
  </r>
  <r>
    <n v="2295"/>
    <x v="2"/>
    <x v="2"/>
    <s v="Startup"/>
    <s v="Retail"/>
    <x v="3"/>
    <x v="0"/>
    <s v="Remote"/>
    <x v="1"/>
    <s v="3-6 yrs"/>
    <n v="4"/>
    <s v="Master"/>
    <n v="1"/>
    <n v="0"/>
    <n v="1"/>
    <n v="0"/>
    <n v="0"/>
    <n v="2"/>
    <n v="85284"/>
    <s v="Medium"/>
    <n v="7"/>
    <n v="2023"/>
    <s v="Medium"/>
    <n v="6"/>
  </r>
  <r>
    <n v="2296"/>
    <x v="0"/>
    <x v="0"/>
    <s v="Enterprise"/>
    <s v="Retail"/>
    <x v="3"/>
    <x v="0"/>
    <s v="Remote"/>
    <x v="0"/>
    <s v="7+ yrs"/>
    <n v="7"/>
    <s v="PhD"/>
    <n v="1"/>
    <n v="1"/>
    <n v="0"/>
    <n v="0"/>
    <n v="0"/>
    <n v="2"/>
    <n v="101450"/>
    <s v="Medium"/>
    <n v="8"/>
    <n v="2022"/>
    <s v="High"/>
    <n v="8"/>
  </r>
  <r>
    <n v="2297"/>
    <x v="2"/>
    <x v="2"/>
    <s v="Startup"/>
    <s v="Technology"/>
    <x v="0"/>
    <x v="1"/>
    <s v="Onsite/Hybrid"/>
    <x v="0"/>
    <s v="7+ yrs"/>
    <n v="11"/>
    <s v="Master"/>
    <n v="1"/>
    <n v="0"/>
    <n v="0"/>
    <n v="0"/>
    <n v="1"/>
    <n v="2"/>
    <n v="113785"/>
    <s v="Medium"/>
    <n v="10"/>
    <n v="2026"/>
    <s v="Low"/>
    <n v="1"/>
  </r>
  <r>
    <n v="2298"/>
    <x v="4"/>
    <x v="0"/>
    <s v="Startup"/>
    <s v="Retail"/>
    <x v="5"/>
    <x v="2"/>
    <s v="Onsite/Hybrid"/>
    <x v="0"/>
    <s v="7+ yrs"/>
    <n v="11"/>
    <s v="PhD"/>
    <n v="1"/>
    <n v="0"/>
    <n v="0"/>
    <n v="1"/>
    <n v="1"/>
    <n v="3"/>
    <n v="124544"/>
    <s v="High"/>
    <n v="12"/>
    <n v="2023"/>
    <s v="High"/>
    <n v="7"/>
  </r>
  <r>
    <n v="2299"/>
    <x v="3"/>
    <x v="0"/>
    <s v="MNC"/>
    <s v="Retail"/>
    <x v="1"/>
    <x v="0"/>
    <s v="Remote"/>
    <x v="0"/>
    <s v="7+ yrs"/>
    <n v="12"/>
    <s v="Bachelor"/>
    <n v="1"/>
    <n v="0"/>
    <n v="1"/>
    <n v="1"/>
    <n v="0"/>
    <n v="3"/>
    <n v="154917"/>
    <s v="High"/>
    <n v="7"/>
    <n v="2021"/>
    <s v="High"/>
    <n v="7"/>
  </r>
  <r>
    <n v="2300"/>
    <x v="1"/>
    <x v="1"/>
    <s v="Enterprise"/>
    <s v="Finance"/>
    <x v="0"/>
    <x v="2"/>
    <s v="Onsite/Hybrid"/>
    <x v="0"/>
    <s v="7+ yrs"/>
    <n v="8"/>
    <s v="PhD"/>
    <n v="1"/>
    <n v="1"/>
    <n v="0"/>
    <n v="0"/>
    <n v="0"/>
    <n v="2"/>
    <n v="139715"/>
    <s v="High"/>
    <n v="12"/>
    <n v="2020"/>
    <s v="Medium"/>
    <n v="2"/>
  </r>
  <r>
    <n v="2301"/>
    <x v="2"/>
    <x v="2"/>
    <s v="Enterprise"/>
    <s v="Healthcare"/>
    <x v="5"/>
    <x v="0"/>
    <s v="Remote"/>
    <x v="1"/>
    <s v="3-6 yrs"/>
    <n v="6"/>
    <s v="PhD"/>
    <n v="1"/>
    <n v="0"/>
    <n v="1"/>
    <n v="0"/>
    <n v="0"/>
    <n v="2"/>
    <n v="85515"/>
    <s v="Medium"/>
    <n v="12"/>
    <n v="2021"/>
    <s v="Medium"/>
    <n v="1"/>
  </r>
  <r>
    <n v="2302"/>
    <x v="2"/>
    <x v="2"/>
    <s v="Medium"/>
    <s v="E-commerce"/>
    <x v="5"/>
    <x v="2"/>
    <s v="Onsite/Hybrid"/>
    <x v="0"/>
    <s v="7+ yrs"/>
    <n v="10"/>
    <s v="PhD"/>
    <n v="1"/>
    <n v="0"/>
    <n v="1"/>
    <n v="0"/>
    <n v="1"/>
    <n v="3"/>
    <n v="128093"/>
    <s v="High"/>
    <n v="11"/>
    <n v="2020"/>
    <s v="Medium"/>
    <n v="3"/>
  </r>
  <r>
    <n v="2303"/>
    <x v="4"/>
    <x v="0"/>
    <s v="Startup"/>
    <s v="Retail"/>
    <x v="3"/>
    <x v="2"/>
    <s v="Onsite/Hybrid"/>
    <x v="1"/>
    <s v="3-6 yrs"/>
    <n v="6"/>
    <s v="Master"/>
    <n v="0"/>
    <n v="1"/>
    <n v="0"/>
    <n v="0"/>
    <n v="1"/>
    <n v="2"/>
    <n v="82261"/>
    <s v="Medium"/>
    <n v="3"/>
    <n v="2025"/>
    <s v="Low"/>
    <n v="6"/>
  </r>
  <r>
    <n v="2304"/>
    <x v="2"/>
    <x v="2"/>
    <s v="Medium"/>
    <s v="Finance"/>
    <x v="0"/>
    <x v="0"/>
    <s v="Remote"/>
    <x v="0"/>
    <s v="7+ yrs"/>
    <n v="7"/>
    <s v="PhD"/>
    <n v="1"/>
    <n v="0"/>
    <n v="0"/>
    <n v="1"/>
    <n v="1"/>
    <n v="3"/>
    <n v="129681"/>
    <s v="High"/>
    <n v="5"/>
    <n v="2022"/>
    <s v="Low"/>
    <n v="1"/>
  </r>
  <r>
    <n v="2305"/>
    <x v="1"/>
    <x v="1"/>
    <s v="Medium"/>
    <s v="E-commerce"/>
    <x v="4"/>
    <x v="2"/>
    <s v="Onsite/Hybrid"/>
    <x v="1"/>
    <s v="3-6 yrs"/>
    <n v="3"/>
    <s v="PhD"/>
    <n v="0"/>
    <n v="1"/>
    <n v="1"/>
    <n v="0"/>
    <n v="1"/>
    <n v="3"/>
    <n v="136196"/>
    <s v="High"/>
    <n v="6"/>
    <n v="2023"/>
    <s v="High"/>
    <n v="7"/>
  </r>
  <r>
    <n v="2306"/>
    <x v="3"/>
    <x v="0"/>
    <s v="MNC"/>
    <s v="Finance"/>
    <x v="5"/>
    <x v="2"/>
    <s v="Onsite/Hybrid"/>
    <x v="1"/>
    <s v="3-6 yrs"/>
    <n v="3"/>
    <s v="Bachelor"/>
    <n v="1"/>
    <n v="0"/>
    <n v="1"/>
    <n v="1"/>
    <n v="0"/>
    <n v="3"/>
    <n v="121604"/>
    <s v="High"/>
    <n v="12"/>
    <n v="2026"/>
    <s v="High"/>
    <n v="7"/>
  </r>
  <r>
    <n v="2307"/>
    <x v="3"/>
    <x v="0"/>
    <s v="Enterprise"/>
    <s v="Healthcare"/>
    <x v="5"/>
    <x v="2"/>
    <s v="Onsite/Hybrid"/>
    <x v="1"/>
    <s v="3-6 yrs"/>
    <n v="5"/>
    <s v="Master"/>
    <n v="1"/>
    <n v="1"/>
    <n v="0"/>
    <n v="0"/>
    <n v="1"/>
    <n v="3"/>
    <n v="85484"/>
    <s v="Medium"/>
    <n v="6"/>
    <n v="2020"/>
    <s v="High"/>
    <n v="7"/>
  </r>
  <r>
    <n v="2308"/>
    <x v="3"/>
    <x v="0"/>
    <s v="Medium"/>
    <s v="Education"/>
    <x v="4"/>
    <x v="1"/>
    <s v="Onsite/Hybrid"/>
    <x v="2"/>
    <s v="0-2 yrs"/>
    <n v="0"/>
    <s v="PhD"/>
    <n v="1"/>
    <n v="1"/>
    <n v="0"/>
    <n v="0"/>
    <n v="0"/>
    <n v="2"/>
    <n v="47467"/>
    <s v="Low"/>
    <n v="10"/>
    <n v="2023"/>
    <s v="Medium"/>
    <n v="5"/>
  </r>
  <r>
    <n v="2309"/>
    <x v="5"/>
    <x v="1"/>
    <s v="MNC"/>
    <s v="E-commerce"/>
    <x v="6"/>
    <x v="1"/>
    <s v="Onsite/Hybrid"/>
    <x v="1"/>
    <s v="3-6 yrs"/>
    <n v="4"/>
    <s v="PhD"/>
    <n v="1"/>
    <n v="0"/>
    <n v="0"/>
    <n v="0"/>
    <n v="0"/>
    <n v="1"/>
    <n v="133781"/>
    <s v="High"/>
    <n v="4"/>
    <n v="2021"/>
    <s v="High"/>
    <n v="8"/>
  </r>
  <r>
    <n v="2310"/>
    <x v="0"/>
    <x v="0"/>
    <s v="Medium"/>
    <s v="Technology"/>
    <x v="0"/>
    <x v="0"/>
    <s v="Remote"/>
    <x v="0"/>
    <s v="7+ yrs"/>
    <n v="11"/>
    <s v="Bachelor"/>
    <n v="1"/>
    <n v="1"/>
    <n v="1"/>
    <n v="0"/>
    <n v="1"/>
    <n v="4"/>
    <n v="125056"/>
    <s v="High"/>
    <n v="11"/>
    <n v="2025"/>
    <s v="Medium"/>
    <n v="4"/>
  </r>
  <r>
    <n v="2311"/>
    <x v="5"/>
    <x v="1"/>
    <s v="MNC"/>
    <s v="E-commerce"/>
    <x v="0"/>
    <x v="2"/>
    <s v="Onsite/Hybrid"/>
    <x v="1"/>
    <s v="3-6 yrs"/>
    <n v="4"/>
    <s v="Master"/>
    <n v="0"/>
    <n v="0"/>
    <n v="0"/>
    <n v="0"/>
    <n v="1"/>
    <n v="1"/>
    <n v="144936"/>
    <s v="High"/>
    <n v="10"/>
    <n v="2026"/>
    <s v="Medium"/>
    <n v="6"/>
  </r>
  <r>
    <n v="2312"/>
    <x v="2"/>
    <x v="2"/>
    <s v="Medium"/>
    <s v="Healthcare"/>
    <x v="2"/>
    <x v="1"/>
    <s v="Onsite/Hybrid"/>
    <x v="1"/>
    <s v="3-6 yrs"/>
    <n v="5"/>
    <s v="Bachelor"/>
    <n v="1"/>
    <n v="1"/>
    <n v="0"/>
    <n v="0"/>
    <n v="0"/>
    <n v="2"/>
    <n v="71351"/>
    <s v="Medium"/>
    <n v="5"/>
    <n v="2020"/>
    <s v="High"/>
    <n v="7"/>
  </r>
  <r>
    <n v="2313"/>
    <x v="3"/>
    <x v="0"/>
    <s v="MNC"/>
    <s v="Retail"/>
    <x v="1"/>
    <x v="1"/>
    <s v="Onsite/Hybrid"/>
    <x v="0"/>
    <s v="7+ yrs"/>
    <n v="13"/>
    <s v="Bachelor"/>
    <n v="1"/>
    <n v="1"/>
    <n v="0"/>
    <n v="1"/>
    <n v="1"/>
    <n v="4"/>
    <n v="146176"/>
    <s v="High"/>
    <n v="3"/>
    <n v="2023"/>
    <s v="High"/>
    <n v="8"/>
  </r>
  <r>
    <n v="2314"/>
    <x v="4"/>
    <x v="0"/>
    <s v="Medium"/>
    <s v="Finance"/>
    <x v="1"/>
    <x v="1"/>
    <s v="Onsite/Hybrid"/>
    <x v="2"/>
    <s v="0-2 yrs"/>
    <n v="0"/>
    <s v="Master"/>
    <n v="0"/>
    <n v="1"/>
    <n v="1"/>
    <n v="0"/>
    <n v="1"/>
    <n v="3"/>
    <n v="75639"/>
    <s v="Medium"/>
    <n v="4"/>
    <n v="2023"/>
    <s v="Low"/>
    <n v="5"/>
  </r>
  <r>
    <n v="2315"/>
    <x v="3"/>
    <x v="0"/>
    <s v="MNC"/>
    <s v="E-commerce"/>
    <x v="3"/>
    <x v="0"/>
    <s v="Remote"/>
    <x v="0"/>
    <s v="7+ yrs"/>
    <n v="10"/>
    <s v="Bachelor"/>
    <n v="1"/>
    <n v="1"/>
    <n v="1"/>
    <n v="1"/>
    <n v="0"/>
    <n v="4"/>
    <n v="146951"/>
    <s v="High"/>
    <n v="3"/>
    <n v="2023"/>
    <s v="High"/>
    <n v="9"/>
  </r>
  <r>
    <n v="2316"/>
    <x v="4"/>
    <x v="0"/>
    <s v="Startup"/>
    <s v="Healthcare"/>
    <x v="6"/>
    <x v="1"/>
    <s v="Onsite/Hybrid"/>
    <x v="1"/>
    <s v="3-6 yrs"/>
    <n v="5"/>
    <s v="Bachelor"/>
    <n v="0"/>
    <n v="0"/>
    <n v="1"/>
    <n v="0"/>
    <n v="1"/>
    <n v="2"/>
    <n v="99472"/>
    <s v="Medium"/>
    <n v="11"/>
    <n v="2021"/>
    <s v="Low"/>
    <n v="1"/>
  </r>
  <r>
    <n v="2317"/>
    <x v="5"/>
    <x v="1"/>
    <s v="Medium"/>
    <s v="Healthcare"/>
    <x v="0"/>
    <x v="1"/>
    <s v="Onsite/Hybrid"/>
    <x v="2"/>
    <s v="0-2 yrs"/>
    <n v="1"/>
    <s v="PhD"/>
    <n v="0"/>
    <n v="0"/>
    <n v="1"/>
    <n v="0"/>
    <n v="1"/>
    <n v="2"/>
    <n v="114468"/>
    <s v="Medium"/>
    <n v="11"/>
    <n v="2020"/>
    <s v="Medium"/>
    <n v="1"/>
  </r>
  <r>
    <n v="2318"/>
    <x v="0"/>
    <x v="0"/>
    <s v="MNC"/>
    <s v="Retail"/>
    <x v="4"/>
    <x v="0"/>
    <s v="Remote"/>
    <x v="1"/>
    <s v="3-6 yrs"/>
    <n v="4"/>
    <s v="PhD"/>
    <n v="0"/>
    <n v="0"/>
    <n v="0"/>
    <n v="0"/>
    <n v="1"/>
    <n v="1"/>
    <n v="100361"/>
    <s v="Medium"/>
    <n v="6"/>
    <n v="2022"/>
    <s v="High"/>
    <n v="8"/>
  </r>
  <r>
    <n v="2319"/>
    <x v="5"/>
    <x v="1"/>
    <s v="Startup"/>
    <s v="Retail"/>
    <x v="0"/>
    <x v="1"/>
    <s v="Onsite/Hybrid"/>
    <x v="1"/>
    <s v="3-6 yrs"/>
    <n v="3"/>
    <s v="Master"/>
    <n v="0"/>
    <n v="1"/>
    <n v="0"/>
    <n v="0"/>
    <n v="0"/>
    <n v="1"/>
    <n v="117425"/>
    <s v="Medium"/>
    <n v="9"/>
    <n v="2023"/>
    <s v="High"/>
    <n v="7"/>
  </r>
  <r>
    <n v="2320"/>
    <x v="4"/>
    <x v="0"/>
    <s v="Medium"/>
    <s v="Education"/>
    <x v="0"/>
    <x v="0"/>
    <s v="Remote"/>
    <x v="0"/>
    <s v="7+ yrs"/>
    <n v="7"/>
    <s v="PhD"/>
    <n v="0"/>
    <n v="0"/>
    <n v="0"/>
    <n v="0"/>
    <n v="0"/>
    <n v="0"/>
    <n v="100669"/>
    <s v="Medium"/>
    <n v="3"/>
    <n v="2021"/>
    <s v="High"/>
    <n v="8"/>
  </r>
  <r>
    <n v="2321"/>
    <x v="4"/>
    <x v="0"/>
    <s v="Startup"/>
    <s v="Retail"/>
    <x v="1"/>
    <x v="2"/>
    <s v="Onsite/Hybrid"/>
    <x v="2"/>
    <s v="0-2 yrs"/>
    <n v="2"/>
    <s v="Bachelor"/>
    <n v="0"/>
    <n v="0"/>
    <n v="1"/>
    <n v="0"/>
    <n v="0"/>
    <n v="1"/>
    <n v="67403"/>
    <s v="Low"/>
    <n v="11"/>
    <n v="2020"/>
    <s v="Medium"/>
    <n v="2"/>
  </r>
  <r>
    <n v="2322"/>
    <x v="5"/>
    <x v="1"/>
    <s v="Enterprise"/>
    <s v="Education"/>
    <x v="1"/>
    <x v="0"/>
    <s v="Remote"/>
    <x v="0"/>
    <s v="7+ yrs"/>
    <n v="15"/>
    <s v="Master"/>
    <n v="0"/>
    <n v="0"/>
    <n v="1"/>
    <n v="1"/>
    <n v="1"/>
    <n v="3"/>
    <n v="182845"/>
    <s v="High"/>
    <n v="3"/>
    <n v="2021"/>
    <s v="High"/>
    <n v="6"/>
  </r>
  <r>
    <n v="2323"/>
    <x v="3"/>
    <x v="0"/>
    <s v="Enterprise"/>
    <s v="Education"/>
    <x v="0"/>
    <x v="2"/>
    <s v="Onsite/Hybrid"/>
    <x v="1"/>
    <s v="3-6 yrs"/>
    <n v="6"/>
    <s v="PhD"/>
    <n v="0"/>
    <n v="1"/>
    <n v="1"/>
    <n v="1"/>
    <n v="0"/>
    <n v="3"/>
    <n v="101261"/>
    <s v="Medium"/>
    <n v="2"/>
    <n v="2020"/>
    <s v="High"/>
    <n v="3"/>
  </r>
  <r>
    <n v="2324"/>
    <x v="2"/>
    <x v="2"/>
    <s v="Enterprise"/>
    <s v="Education"/>
    <x v="0"/>
    <x v="1"/>
    <s v="Onsite/Hybrid"/>
    <x v="0"/>
    <s v="7+ yrs"/>
    <n v="7"/>
    <s v="Bachelor"/>
    <n v="1"/>
    <n v="0"/>
    <n v="0"/>
    <n v="0"/>
    <n v="1"/>
    <n v="2"/>
    <n v="105382"/>
    <s v="Medium"/>
    <n v="5"/>
    <n v="2021"/>
    <s v="Medium"/>
    <n v="6"/>
  </r>
  <r>
    <n v="2325"/>
    <x v="1"/>
    <x v="1"/>
    <s v="Medium"/>
    <s v="Education"/>
    <x v="1"/>
    <x v="2"/>
    <s v="Onsite/Hybrid"/>
    <x v="0"/>
    <s v="7+ yrs"/>
    <n v="13"/>
    <s v="PhD"/>
    <n v="1"/>
    <n v="0"/>
    <n v="0"/>
    <n v="0"/>
    <n v="1"/>
    <n v="2"/>
    <n v="148198"/>
    <s v="High"/>
    <n v="9"/>
    <n v="2025"/>
    <s v="Low"/>
    <n v="4"/>
  </r>
  <r>
    <n v="2326"/>
    <x v="4"/>
    <x v="0"/>
    <s v="MNC"/>
    <s v="Healthcare"/>
    <x v="3"/>
    <x v="0"/>
    <s v="Remote"/>
    <x v="0"/>
    <s v="7+ yrs"/>
    <n v="13"/>
    <s v="PhD"/>
    <n v="0"/>
    <n v="0"/>
    <n v="0"/>
    <n v="1"/>
    <n v="0"/>
    <n v="1"/>
    <n v="130121"/>
    <s v="High"/>
    <n v="8"/>
    <n v="2026"/>
    <s v="Medium"/>
    <n v="2"/>
  </r>
  <r>
    <n v="2327"/>
    <x v="5"/>
    <x v="1"/>
    <s v="Startup"/>
    <s v="Retail"/>
    <x v="1"/>
    <x v="0"/>
    <s v="Remote"/>
    <x v="2"/>
    <s v="0-2 yrs"/>
    <n v="0"/>
    <s v="Master"/>
    <n v="0"/>
    <n v="0"/>
    <n v="0"/>
    <n v="0"/>
    <n v="1"/>
    <n v="1"/>
    <n v="96729"/>
    <s v="Medium"/>
    <n v="4"/>
    <n v="2020"/>
    <s v="Low"/>
    <n v="2"/>
  </r>
  <r>
    <n v="2328"/>
    <x v="1"/>
    <x v="1"/>
    <s v="Enterprise"/>
    <s v="Finance"/>
    <x v="1"/>
    <x v="0"/>
    <s v="Remote"/>
    <x v="2"/>
    <s v="0-2 yrs"/>
    <n v="1"/>
    <s v="Bachelor"/>
    <n v="0"/>
    <n v="0"/>
    <n v="0"/>
    <n v="0"/>
    <n v="1"/>
    <n v="1"/>
    <n v="96050"/>
    <s v="Medium"/>
    <n v="1"/>
    <n v="2020"/>
    <s v="High"/>
    <n v="8"/>
  </r>
  <r>
    <n v="2329"/>
    <x v="5"/>
    <x v="1"/>
    <s v="MNC"/>
    <s v="Retail"/>
    <x v="4"/>
    <x v="2"/>
    <s v="Onsite/Hybrid"/>
    <x v="2"/>
    <s v="0-2 yrs"/>
    <n v="2"/>
    <s v="Bachelor"/>
    <n v="0"/>
    <n v="1"/>
    <n v="1"/>
    <n v="1"/>
    <n v="0"/>
    <n v="3"/>
    <n v="136918"/>
    <s v="High"/>
    <n v="2"/>
    <n v="2026"/>
    <s v="High"/>
    <n v="4"/>
  </r>
  <r>
    <n v="2330"/>
    <x v="0"/>
    <x v="0"/>
    <s v="MNC"/>
    <s v="Retail"/>
    <x v="4"/>
    <x v="2"/>
    <s v="Onsite/Hybrid"/>
    <x v="2"/>
    <s v="0-2 yrs"/>
    <n v="2"/>
    <s v="PhD"/>
    <n v="0"/>
    <n v="0"/>
    <n v="0"/>
    <n v="0"/>
    <n v="0"/>
    <n v="0"/>
    <n v="74347"/>
    <s v="Medium"/>
    <n v="5"/>
    <n v="2021"/>
    <s v="Medium"/>
    <n v="4"/>
  </r>
  <r>
    <n v="2331"/>
    <x v="3"/>
    <x v="0"/>
    <s v="Medium"/>
    <s v="Finance"/>
    <x v="6"/>
    <x v="2"/>
    <s v="Onsite/Hybrid"/>
    <x v="1"/>
    <s v="3-6 yrs"/>
    <n v="3"/>
    <s v="PhD"/>
    <n v="1"/>
    <n v="0"/>
    <n v="0"/>
    <n v="1"/>
    <n v="0"/>
    <n v="2"/>
    <n v="92063"/>
    <s v="Medium"/>
    <n v="3"/>
    <n v="2024"/>
    <s v="Low"/>
    <n v="6"/>
  </r>
  <r>
    <n v="2332"/>
    <x v="0"/>
    <x v="0"/>
    <s v="Medium"/>
    <s v="Technology"/>
    <x v="2"/>
    <x v="2"/>
    <s v="Onsite/Hybrid"/>
    <x v="1"/>
    <s v="3-6 yrs"/>
    <n v="6"/>
    <s v="Master"/>
    <n v="0"/>
    <n v="0"/>
    <n v="1"/>
    <n v="1"/>
    <n v="1"/>
    <n v="3"/>
    <n v="112075"/>
    <s v="Medium"/>
    <n v="9"/>
    <n v="2021"/>
    <s v="High"/>
    <n v="3"/>
  </r>
  <r>
    <n v="2333"/>
    <x v="2"/>
    <x v="2"/>
    <s v="Startup"/>
    <s v="Healthcare"/>
    <x v="4"/>
    <x v="2"/>
    <s v="Onsite/Hybrid"/>
    <x v="0"/>
    <s v="7+ yrs"/>
    <n v="15"/>
    <s v="PhD"/>
    <n v="1"/>
    <n v="0"/>
    <n v="1"/>
    <n v="1"/>
    <n v="1"/>
    <n v="4"/>
    <n v="141011"/>
    <s v="High"/>
    <n v="5"/>
    <n v="2024"/>
    <s v="High"/>
    <n v="6"/>
  </r>
  <r>
    <n v="2334"/>
    <x v="0"/>
    <x v="0"/>
    <s v="Medium"/>
    <s v="Retail"/>
    <x v="2"/>
    <x v="2"/>
    <s v="Onsite/Hybrid"/>
    <x v="1"/>
    <s v="3-6 yrs"/>
    <n v="4"/>
    <s v="Master"/>
    <n v="1"/>
    <n v="1"/>
    <n v="1"/>
    <n v="1"/>
    <n v="0"/>
    <n v="4"/>
    <n v="104680"/>
    <s v="Medium"/>
    <n v="4"/>
    <n v="2023"/>
    <s v="High"/>
    <n v="2"/>
  </r>
  <r>
    <n v="2335"/>
    <x v="1"/>
    <x v="1"/>
    <s v="Enterprise"/>
    <s v="E-commerce"/>
    <x v="0"/>
    <x v="1"/>
    <s v="Onsite/Hybrid"/>
    <x v="1"/>
    <s v="3-6 yrs"/>
    <n v="4"/>
    <s v="Master"/>
    <n v="1"/>
    <n v="0"/>
    <n v="0"/>
    <n v="1"/>
    <n v="0"/>
    <n v="2"/>
    <n v="126436"/>
    <s v="High"/>
    <n v="3"/>
    <n v="2023"/>
    <s v="High"/>
    <n v="7"/>
  </r>
  <r>
    <n v="2336"/>
    <x v="0"/>
    <x v="0"/>
    <s v="MNC"/>
    <s v="Education"/>
    <x v="2"/>
    <x v="1"/>
    <s v="Onsite/Hybrid"/>
    <x v="1"/>
    <s v="3-6 yrs"/>
    <n v="3"/>
    <s v="Bachelor"/>
    <n v="0"/>
    <n v="1"/>
    <n v="0"/>
    <n v="1"/>
    <n v="1"/>
    <n v="3"/>
    <n v="118489"/>
    <s v="Medium"/>
    <n v="12"/>
    <n v="2022"/>
    <s v="Medium"/>
    <n v="4"/>
  </r>
  <r>
    <n v="2337"/>
    <x v="1"/>
    <x v="1"/>
    <s v="Startup"/>
    <s v="E-commerce"/>
    <x v="2"/>
    <x v="2"/>
    <s v="Onsite/Hybrid"/>
    <x v="0"/>
    <s v="7+ yrs"/>
    <n v="14"/>
    <s v="Bachelor"/>
    <n v="0"/>
    <n v="1"/>
    <n v="1"/>
    <n v="0"/>
    <n v="0"/>
    <n v="2"/>
    <n v="156238"/>
    <s v="High"/>
    <n v="12"/>
    <n v="2024"/>
    <s v="Low"/>
    <n v="1"/>
  </r>
  <r>
    <n v="2338"/>
    <x v="2"/>
    <x v="2"/>
    <s v="Medium"/>
    <s v="Education"/>
    <x v="6"/>
    <x v="2"/>
    <s v="Onsite/Hybrid"/>
    <x v="2"/>
    <s v="0-2 yrs"/>
    <n v="2"/>
    <s v="PhD"/>
    <n v="1"/>
    <n v="0"/>
    <n v="0"/>
    <n v="1"/>
    <n v="1"/>
    <n v="3"/>
    <n v="76148"/>
    <s v="Medium"/>
    <n v="11"/>
    <n v="2025"/>
    <s v="Medium"/>
    <n v="4"/>
  </r>
  <r>
    <n v="2339"/>
    <x v="0"/>
    <x v="0"/>
    <s v="Enterprise"/>
    <s v="Finance"/>
    <x v="3"/>
    <x v="2"/>
    <s v="Onsite/Hybrid"/>
    <x v="2"/>
    <s v="0-2 yrs"/>
    <n v="1"/>
    <s v="Bachelor"/>
    <n v="1"/>
    <n v="1"/>
    <n v="0"/>
    <n v="1"/>
    <n v="1"/>
    <n v="4"/>
    <n v="71360"/>
    <s v="Medium"/>
    <n v="1"/>
    <n v="2024"/>
    <s v="High"/>
    <n v="9"/>
  </r>
  <r>
    <n v="2340"/>
    <x v="0"/>
    <x v="0"/>
    <s v="Startup"/>
    <s v="Education"/>
    <x v="5"/>
    <x v="1"/>
    <s v="Onsite/Hybrid"/>
    <x v="1"/>
    <s v="3-6 yrs"/>
    <n v="6"/>
    <s v="Master"/>
    <n v="1"/>
    <n v="1"/>
    <n v="0"/>
    <n v="1"/>
    <n v="0"/>
    <n v="3"/>
    <n v="92547"/>
    <s v="Medium"/>
    <n v="5"/>
    <n v="2024"/>
    <s v="Medium"/>
    <n v="6"/>
  </r>
  <r>
    <n v="2341"/>
    <x v="4"/>
    <x v="0"/>
    <s v="Enterprise"/>
    <s v="Education"/>
    <x v="0"/>
    <x v="0"/>
    <s v="Remote"/>
    <x v="1"/>
    <s v="3-6 yrs"/>
    <n v="6"/>
    <s v="Master"/>
    <n v="1"/>
    <n v="0"/>
    <n v="0"/>
    <n v="0"/>
    <n v="1"/>
    <n v="2"/>
    <n v="81733"/>
    <s v="Medium"/>
    <n v="12"/>
    <n v="2023"/>
    <s v="Medium"/>
    <n v="2"/>
  </r>
  <r>
    <n v="2342"/>
    <x v="3"/>
    <x v="0"/>
    <s v="Medium"/>
    <s v="Retail"/>
    <x v="5"/>
    <x v="1"/>
    <s v="Onsite/Hybrid"/>
    <x v="1"/>
    <s v="3-6 yrs"/>
    <n v="6"/>
    <s v="Bachelor"/>
    <n v="1"/>
    <n v="0"/>
    <n v="0"/>
    <n v="1"/>
    <n v="0"/>
    <n v="2"/>
    <n v="92300"/>
    <s v="Medium"/>
    <n v="5"/>
    <n v="2023"/>
    <s v="Medium"/>
    <n v="6"/>
  </r>
  <r>
    <n v="2343"/>
    <x v="1"/>
    <x v="1"/>
    <s v="Medium"/>
    <s v="Finance"/>
    <x v="3"/>
    <x v="1"/>
    <s v="Onsite/Hybrid"/>
    <x v="2"/>
    <s v="0-2 yrs"/>
    <n v="2"/>
    <s v="Master"/>
    <n v="1"/>
    <n v="0"/>
    <n v="1"/>
    <n v="1"/>
    <n v="1"/>
    <n v="4"/>
    <n v="133099"/>
    <s v="High"/>
    <n v="10"/>
    <n v="2021"/>
    <s v="High"/>
    <n v="7"/>
  </r>
  <r>
    <n v="2344"/>
    <x v="5"/>
    <x v="1"/>
    <s v="MNC"/>
    <s v="E-commerce"/>
    <x v="0"/>
    <x v="1"/>
    <s v="Onsite/Hybrid"/>
    <x v="0"/>
    <s v="7+ yrs"/>
    <n v="11"/>
    <s v="PhD"/>
    <n v="0"/>
    <n v="1"/>
    <n v="1"/>
    <n v="0"/>
    <n v="1"/>
    <n v="3"/>
    <n v="184036"/>
    <s v="High"/>
    <n v="5"/>
    <n v="2022"/>
    <s v="Low"/>
    <n v="4"/>
  </r>
  <r>
    <n v="2345"/>
    <x v="4"/>
    <x v="0"/>
    <s v="Startup"/>
    <s v="E-commerce"/>
    <x v="0"/>
    <x v="1"/>
    <s v="Onsite/Hybrid"/>
    <x v="1"/>
    <s v="3-6 yrs"/>
    <n v="3"/>
    <s v="Bachelor"/>
    <n v="0"/>
    <n v="1"/>
    <n v="0"/>
    <n v="0"/>
    <n v="1"/>
    <n v="2"/>
    <n v="82691"/>
    <s v="Medium"/>
    <n v="11"/>
    <n v="2022"/>
    <s v="Medium"/>
    <n v="6"/>
  </r>
  <r>
    <n v="2346"/>
    <x v="3"/>
    <x v="0"/>
    <s v="Enterprise"/>
    <s v="Retail"/>
    <x v="6"/>
    <x v="0"/>
    <s v="Remote"/>
    <x v="2"/>
    <s v="0-2 yrs"/>
    <n v="0"/>
    <s v="PhD"/>
    <n v="1"/>
    <n v="1"/>
    <n v="1"/>
    <n v="0"/>
    <n v="0"/>
    <n v="3"/>
    <n v="60939"/>
    <s v="Low"/>
    <n v="7"/>
    <n v="2025"/>
    <s v="High"/>
    <n v="7"/>
  </r>
  <r>
    <n v="2347"/>
    <x v="0"/>
    <x v="0"/>
    <s v="Medium"/>
    <s v="Finance"/>
    <x v="2"/>
    <x v="2"/>
    <s v="Onsite/Hybrid"/>
    <x v="1"/>
    <s v="3-6 yrs"/>
    <n v="4"/>
    <s v="Bachelor"/>
    <n v="0"/>
    <n v="1"/>
    <n v="0"/>
    <n v="0"/>
    <n v="0"/>
    <n v="1"/>
    <n v="72499"/>
    <s v="Medium"/>
    <n v="6"/>
    <n v="2024"/>
    <s v="High"/>
    <n v="7"/>
  </r>
  <r>
    <n v="2348"/>
    <x v="3"/>
    <x v="0"/>
    <s v="Medium"/>
    <s v="Finance"/>
    <x v="4"/>
    <x v="0"/>
    <s v="Remote"/>
    <x v="2"/>
    <s v="0-2 yrs"/>
    <n v="1"/>
    <s v="Master"/>
    <n v="0"/>
    <n v="0"/>
    <n v="0"/>
    <n v="1"/>
    <n v="0"/>
    <n v="1"/>
    <n v="62065"/>
    <s v="Low"/>
    <n v="6"/>
    <n v="2020"/>
    <s v="Low"/>
    <n v="2"/>
  </r>
  <r>
    <n v="2349"/>
    <x v="0"/>
    <x v="0"/>
    <s v="Enterprise"/>
    <s v="Healthcare"/>
    <x v="5"/>
    <x v="1"/>
    <s v="Onsite/Hybrid"/>
    <x v="2"/>
    <s v="0-2 yrs"/>
    <n v="1"/>
    <s v="PhD"/>
    <n v="0"/>
    <n v="0"/>
    <n v="1"/>
    <n v="1"/>
    <n v="0"/>
    <n v="2"/>
    <n v="82925"/>
    <s v="Medium"/>
    <n v="5"/>
    <n v="2025"/>
    <s v="High"/>
    <n v="1"/>
  </r>
  <r>
    <n v="2350"/>
    <x v="3"/>
    <x v="0"/>
    <s v="Medium"/>
    <s v="Healthcare"/>
    <x v="3"/>
    <x v="1"/>
    <s v="Onsite/Hybrid"/>
    <x v="1"/>
    <s v="3-6 yrs"/>
    <n v="6"/>
    <s v="Bachelor"/>
    <n v="0"/>
    <n v="0"/>
    <n v="1"/>
    <n v="0"/>
    <n v="0"/>
    <n v="1"/>
    <n v="88403"/>
    <s v="Medium"/>
    <n v="10"/>
    <n v="2026"/>
    <s v="Medium"/>
    <n v="6"/>
  </r>
  <r>
    <n v="2351"/>
    <x v="0"/>
    <x v="0"/>
    <s v="MNC"/>
    <s v="Retail"/>
    <x v="4"/>
    <x v="1"/>
    <s v="Onsite/Hybrid"/>
    <x v="0"/>
    <s v="7+ yrs"/>
    <n v="7"/>
    <s v="PhD"/>
    <n v="1"/>
    <n v="0"/>
    <n v="1"/>
    <n v="0"/>
    <n v="0"/>
    <n v="2"/>
    <n v="139717"/>
    <s v="High"/>
    <n v="11"/>
    <n v="2022"/>
    <s v="Medium"/>
    <n v="1"/>
  </r>
  <r>
    <n v="2352"/>
    <x v="3"/>
    <x v="0"/>
    <s v="Medium"/>
    <s v="Retail"/>
    <x v="6"/>
    <x v="0"/>
    <s v="Remote"/>
    <x v="2"/>
    <s v="0-2 yrs"/>
    <n v="1"/>
    <s v="PhD"/>
    <n v="0"/>
    <n v="1"/>
    <n v="0"/>
    <n v="0"/>
    <n v="1"/>
    <n v="2"/>
    <n v="63688"/>
    <s v="Low"/>
    <n v="4"/>
    <n v="2021"/>
    <s v="High"/>
    <n v="8"/>
  </r>
  <r>
    <n v="2353"/>
    <x v="1"/>
    <x v="1"/>
    <s v="Enterprise"/>
    <s v="Education"/>
    <x v="4"/>
    <x v="2"/>
    <s v="Onsite/Hybrid"/>
    <x v="2"/>
    <s v="0-2 yrs"/>
    <n v="1"/>
    <s v="Master"/>
    <n v="0"/>
    <n v="1"/>
    <n v="0"/>
    <n v="0"/>
    <n v="1"/>
    <n v="2"/>
    <n v="104648"/>
    <s v="Medium"/>
    <n v="7"/>
    <n v="2022"/>
    <s v="Medium"/>
    <n v="4"/>
  </r>
  <r>
    <n v="2354"/>
    <x v="4"/>
    <x v="0"/>
    <s v="Startup"/>
    <s v="Retail"/>
    <x v="6"/>
    <x v="1"/>
    <s v="Onsite/Hybrid"/>
    <x v="0"/>
    <s v="7+ yrs"/>
    <n v="8"/>
    <s v="PhD"/>
    <n v="0"/>
    <n v="1"/>
    <n v="0"/>
    <n v="0"/>
    <n v="1"/>
    <n v="2"/>
    <n v="113704"/>
    <s v="Medium"/>
    <n v="5"/>
    <n v="2021"/>
    <s v="Medium"/>
    <n v="6"/>
  </r>
  <r>
    <n v="2355"/>
    <x v="2"/>
    <x v="2"/>
    <s v="Medium"/>
    <s v="Education"/>
    <x v="6"/>
    <x v="0"/>
    <s v="Remote"/>
    <x v="1"/>
    <s v="3-6 yrs"/>
    <n v="5"/>
    <s v="Master"/>
    <n v="1"/>
    <n v="0"/>
    <n v="1"/>
    <n v="1"/>
    <n v="1"/>
    <n v="4"/>
    <n v="111275"/>
    <s v="Medium"/>
    <n v="1"/>
    <n v="2020"/>
    <s v="High"/>
    <n v="9"/>
  </r>
  <r>
    <n v="2356"/>
    <x v="5"/>
    <x v="1"/>
    <s v="MNC"/>
    <s v="Retail"/>
    <x v="2"/>
    <x v="2"/>
    <s v="Onsite/Hybrid"/>
    <x v="1"/>
    <s v="3-6 yrs"/>
    <n v="4"/>
    <s v="Master"/>
    <n v="1"/>
    <n v="1"/>
    <n v="0"/>
    <n v="0"/>
    <n v="1"/>
    <n v="3"/>
    <n v="147630"/>
    <s v="High"/>
    <n v="6"/>
    <n v="2021"/>
    <s v="High"/>
    <n v="9"/>
  </r>
  <r>
    <n v="2357"/>
    <x v="3"/>
    <x v="0"/>
    <s v="MNC"/>
    <s v="E-commerce"/>
    <x v="0"/>
    <x v="1"/>
    <s v="Onsite/Hybrid"/>
    <x v="2"/>
    <s v="0-2 yrs"/>
    <n v="2"/>
    <s v="Bachelor"/>
    <n v="1"/>
    <n v="0"/>
    <n v="1"/>
    <n v="0"/>
    <n v="1"/>
    <n v="3"/>
    <n v="93114"/>
    <s v="Medium"/>
    <n v="6"/>
    <n v="2020"/>
    <s v="Low"/>
    <n v="6"/>
  </r>
  <r>
    <n v="2358"/>
    <x v="1"/>
    <x v="1"/>
    <s v="Medium"/>
    <s v="Retail"/>
    <x v="5"/>
    <x v="2"/>
    <s v="Onsite/Hybrid"/>
    <x v="2"/>
    <s v="0-2 yrs"/>
    <n v="1"/>
    <s v="Master"/>
    <n v="0"/>
    <n v="0"/>
    <n v="0"/>
    <n v="0"/>
    <n v="1"/>
    <n v="1"/>
    <n v="100832"/>
    <s v="Medium"/>
    <n v="12"/>
    <n v="2025"/>
    <s v="Low"/>
    <n v="6"/>
  </r>
  <r>
    <n v="2359"/>
    <x v="1"/>
    <x v="1"/>
    <s v="Enterprise"/>
    <s v="E-commerce"/>
    <x v="1"/>
    <x v="1"/>
    <s v="Onsite/Hybrid"/>
    <x v="2"/>
    <s v="0-2 yrs"/>
    <n v="2"/>
    <s v="Master"/>
    <n v="0"/>
    <n v="0"/>
    <n v="0"/>
    <n v="0"/>
    <n v="1"/>
    <n v="1"/>
    <n v="104901"/>
    <s v="Medium"/>
    <n v="7"/>
    <n v="2026"/>
    <s v="Low"/>
    <n v="3"/>
  </r>
  <r>
    <n v="2360"/>
    <x v="1"/>
    <x v="1"/>
    <s v="Enterprise"/>
    <s v="Technology"/>
    <x v="6"/>
    <x v="1"/>
    <s v="Onsite/Hybrid"/>
    <x v="2"/>
    <s v="0-2 yrs"/>
    <n v="0"/>
    <s v="Master"/>
    <n v="0"/>
    <n v="1"/>
    <n v="1"/>
    <n v="1"/>
    <n v="0"/>
    <n v="3"/>
    <n v="115059"/>
    <s v="Medium"/>
    <n v="2"/>
    <n v="2023"/>
    <s v="High"/>
    <n v="6"/>
  </r>
  <r>
    <n v="2361"/>
    <x v="2"/>
    <x v="2"/>
    <s v="Startup"/>
    <s v="Retail"/>
    <x v="1"/>
    <x v="2"/>
    <s v="Onsite/Hybrid"/>
    <x v="1"/>
    <s v="3-6 yrs"/>
    <n v="5"/>
    <s v="PhD"/>
    <n v="1"/>
    <n v="1"/>
    <n v="1"/>
    <n v="1"/>
    <n v="1"/>
    <n v="5"/>
    <n v="113421"/>
    <s v="Medium"/>
    <n v="9"/>
    <n v="2024"/>
    <s v="High"/>
    <n v="3"/>
  </r>
  <r>
    <n v="2362"/>
    <x v="4"/>
    <x v="0"/>
    <s v="Startup"/>
    <s v="Education"/>
    <x v="6"/>
    <x v="0"/>
    <s v="Remote"/>
    <x v="2"/>
    <s v="0-2 yrs"/>
    <n v="0"/>
    <s v="PhD"/>
    <n v="1"/>
    <n v="1"/>
    <n v="0"/>
    <n v="1"/>
    <n v="1"/>
    <n v="4"/>
    <n v="77446"/>
    <s v="Medium"/>
    <n v="6"/>
    <n v="2025"/>
    <s v="Low"/>
    <n v="3"/>
  </r>
  <r>
    <n v="2363"/>
    <x v="1"/>
    <x v="1"/>
    <s v="Medium"/>
    <s v="Healthcare"/>
    <x v="2"/>
    <x v="2"/>
    <s v="Onsite/Hybrid"/>
    <x v="0"/>
    <s v="7+ yrs"/>
    <n v="14"/>
    <s v="PhD"/>
    <n v="0"/>
    <n v="1"/>
    <n v="1"/>
    <n v="0"/>
    <n v="0"/>
    <n v="2"/>
    <n v="159096"/>
    <s v="High"/>
    <n v="12"/>
    <n v="2024"/>
    <s v="Low"/>
    <n v="5"/>
  </r>
  <r>
    <n v="2364"/>
    <x v="3"/>
    <x v="0"/>
    <s v="Medium"/>
    <s v="Retail"/>
    <x v="6"/>
    <x v="1"/>
    <s v="Onsite/Hybrid"/>
    <x v="2"/>
    <s v="0-2 yrs"/>
    <n v="2"/>
    <s v="PhD"/>
    <n v="0"/>
    <n v="0"/>
    <n v="1"/>
    <n v="1"/>
    <n v="1"/>
    <n v="3"/>
    <n v="87594"/>
    <s v="Medium"/>
    <n v="12"/>
    <n v="2021"/>
    <s v="High"/>
    <n v="4"/>
  </r>
  <r>
    <n v="2365"/>
    <x v="0"/>
    <x v="0"/>
    <s v="MNC"/>
    <s v="Retail"/>
    <x v="2"/>
    <x v="2"/>
    <s v="Onsite/Hybrid"/>
    <x v="2"/>
    <s v="0-2 yrs"/>
    <n v="2"/>
    <s v="Bachelor"/>
    <n v="0"/>
    <n v="1"/>
    <n v="0"/>
    <n v="1"/>
    <n v="1"/>
    <n v="3"/>
    <n v="98555"/>
    <s v="Medium"/>
    <n v="8"/>
    <n v="2026"/>
    <s v="Low"/>
    <n v="2"/>
  </r>
  <r>
    <n v="2366"/>
    <x v="2"/>
    <x v="2"/>
    <s v="Medium"/>
    <s v="E-commerce"/>
    <x v="5"/>
    <x v="1"/>
    <s v="Onsite/Hybrid"/>
    <x v="1"/>
    <s v="3-6 yrs"/>
    <n v="3"/>
    <s v="Bachelor"/>
    <n v="0"/>
    <n v="1"/>
    <n v="1"/>
    <n v="0"/>
    <n v="1"/>
    <n v="3"/>
    <n v="100905"/>
    <s v="Medium"/>
    <n v="7"/>
    <n v="2024"/>
    <s v="Medium"/>
    <n v="6"/>
  </r>
  <r>
    <n v="2367"/>
    <x v="5"/>
    <x v="1"/>
    <s v="Medium"/>
    <s v="E-commerce"/>
    <x v="0"/>
    <x v="0"/>
    <s v="Remote"/>
    <x v="2"/>
    <s v="0-2 yrs"/>
    <n v="0"/>
    <s v="Bachelor"/>
    <n v="0"/>
    <n v="0"/>
    <n v="0"/>
    <n v="0"/>
    <n v="1"/>
    <n v="1"/>
    <n v="100394"/>
    <s v="Medium"/>
    <n v="12"/>
    <n v="2026"/>
    <s v="High"/>
    <n v="9"/>
  </r>
  <r>
    <n v="2368"/>
    <x v="2"/>
    <x v="2"/>
    <s v="Medium"/>
    <s v="Healthcare"/>
    <x v="0"/>
    <x v="2"/>
    <s v="Onsite/Hybrid"/>
    <x v="1"/>
    <s v="3-6 yrs"/>
    <n v="3"/>
    <s v="Master"/>
    <n v="0"/>
    <n v="0"/>
    <n v="1"/>
    <n v="0"/>
    <n v="1"/>
    <n v="2"/>
    <n v="95998"/>
    <s v="Medium"/>
    <n v="12"/>
    <n v="2025"/>
    <s v="Low"/>
    <n v="5"/>
  </r>
  <r>
    <n v="2369"/>
    <x v="5"/>
    <x v="1"/>
    <s v="Enterprise"/>
    <s v="Finance"/>
    <x v="0"/>
    <x v="2"/>
    <s v="Onsite/Hybrid"/>
    <x v="2"/>
    <s v="0-2 yrs"/>
    <n v="2"/>
    <s v="Bachelor"/>
    <n v="0"/>
    <n v="0"/>
    <n v="1"/>
    <n v="0"/>
    <n v="0"/>
    <n v="1"/>
    <n v="104798"/>
    <s v="Medium"/>
    <n v="10"/>
    <n v="2024"/>
    <s v="Medium"/>
    <n v="6"/>
  </r>
  <r>
    <n v="2370"/>
    <x v="0"/>
    <x v="0"/>
    <s v="Medium"/>
    <s v="Education"/>
    <x v="5"/>
    <x v="1"/>
    <s v="Onsite/Hybrid"/>
    <x v="1"/>
    <s v="3-6 yrs"/>
    <n v="3"/>
    <s v="Bachelor"/>
    <n v="1"/>
    <n v="0"/>
    <n v="0"/>
    <n v="1"/>
    <n v="1"/>
    <n v="3"/>
    <n v="100209"/>
    <s v="Medium"/>
    <n v="11"/>
    <n v="2022"/>
    <s v="High"/>
    <n v="9"/>
  </r>
  <r>
    <n v="2371"/>
    <x v="1"/>
    <x v="1"/>
    <s v="Medium"/>
    <s v="E-commerce"/>
    <x v="3"/>
    <x v="1"/>
    <s v="Onsite/Hybrid"/>
    <x v="0"/>
    <s v="7+ yrs"/>
    <n v="11"/>
    <s v="Master"/>
    <n v="0"/>
    <n v="0"/>
    <n v="1"/>
    <n v="1"/>
    <n v="0"/>
    <n v="2"/>
    <n v="170151"/>
    <s v="High"/>
    <n v="6"/>
    <n v="2020"/>
    <s v="High"/>
    <n v="9"/>
  </r>
  <r>
    <n v="2372"/>
    <x v="5"/>
    <x v="1"/>
    <s v="MNC"/>
    <s v="Retail"/>
    <x v="3"/>
    <x v="1"/>
    <s v="Onsite/Hybrid"/>
    <x v="0"/>
    <s v="7+ yrs"/>
    <n v="9"/>
    <s v="Master"/>
    <n v="0"/>
    <n v="1"/>
    <n v="0"/>
    <n v="0"/>
    <n v="0"/>
    <n v="1"/>
    <n v="155658"/>
    <s v="High"/>
    <n v="1"/>
    <n v="2025"/>
    <s v="Medium"/>
    <n v="5"/>
  </r>
  <r>
    <n v="2373"/>
    <x v="0"/>
    <x v="0"/>
    <s v="Enterprise"/>
    <s v="Finance"/>
    <x v="0"/>
    <x v="1"/>
    <s v="Onsite/Hybrid"/>
    <x v="1"/>
    <s v="3-6 yrs"/>
    <n v="4"/>
    <s v="Bachelor"/>
    <n v="1"/>
    <n v="1"/>
    <n v="0"/>
    <n v="0"/>
    <n v="0"/>
    <n v="2"/>
    <n v="75108"/>
    <s v="Medium"/>
    <n v="2"/>
    <n v="2025"/>
    <s v="Medium"/>
    <n v="5"/>
  </r>
  <r>
    <n v="2374"/>
    <x v="4"/>
    <x v="0"/>
    <s v="Startup"/>
    <s v="Finance"/>
    <x v="1"/>
    <x v="2"/>
    <s v="Onsite/Hybrid"/>
    <x v="0"/>
    <s v="7+ yrs"/>
    <n v="13"/>
    <s v="PhD"/>
    <n v="0"/>
    <n v="1"/>
    <n v="1"/>
    <n v="1"/>
    <n v="0"/>
    <n v="3"/>
    <n v="134168"/>
    <s v="High"/>
    <n v="6"/>
    <n v="2024"/>
    <s v="High"/>
    <n v="9"/>
  </r>
  <r>
    <n v="2375"/>
    <x v="4"/>
    <x v="0"/>
    <s v="Medium"/>
    <s v="Healthcare"/>
    <x v="6"/>
    <x v="0"/>
    <s v="Remote"/>
    <x v="2"/>
    <s v="0-2 yrs"/>
    <n v="0"/>
    <s v="Bachelor"/>
    <n v="0"/>
    <n v="1"/>
    <n v="1"/>
    <n v="1"/>
    <n v="1"/>
    <n v="4"/>
    <n v="94014"/>
    <s v="Medium"/>
    <n v="6"/>
    <n v="2020"/>
    <s v="High"/>
    <n v="4"/>
  </r>
  <r>
    <n v="2376"/>
    <x v="2"/>
    <x v="2"/>
    <s v="Startup"/>
    <s v="E-commerce"/>
    <x v="2"/>
    <x v="1"/>
    <s v="Onsite/Hybrid"/>
    <x v="1"/>
    <s v="3-6 yrs"/>
    <n v="4"/>
    <s v="Master"/>
    <n v="1"/>
    <n v="1"/>
    <n v="1"/>
    <n v="1"/>
    <n v="0"/>
    <n v="4"/>
    <n v="100852"/>
    <s v="Medium"/>
    <n v="11"/>
    <n v="2026"/>
    <s v="High"/>
    <n v="1"/>
  </r>
  <r>
    <n v="2377"/>
    <x v="1"/>
    <x v="1"/>
    <s v="Medium"/>
    <s v="E-commerce"/>
    <x v="6"/>
    <x v="0"/>
    <s v="Remote"/>
    <x v="1"/>
    <s v="3-6 yrs"/>
    <n v="3"/>
    <s v="Master"/>
    <n v="0"/>
    <n v="0"/>
    <n v="1"/>
    <n v="0"/>
    <n v="1"/>
    <n v="2"/>
    <n v="143498"/>
    <s v="High"/>
    <n v="9"/>
    <n v="2026"/>
    <s v="High"/>
    <n v="8"/>
  </r>
  <r>
    <n v="2378"/>
    <x v="4"/>
    <x v="0"/>
    <s v="Startup"/>
    <s v="Finance"/>
    <x v="5"/>
    <x v="1"/>
    <s v="Onsite/Hybrid"/>
    <x v="1"/>
    <s v="3-6 yrs"/>
    <n v="3"/>
    <s v="Bachelor"/>
    <n v="0"/>
    <n v="0"/>
    <n v="0"/>
    <n v="1"/>
    <n v="1"/>
    <n v="2"/>
    <n v="97024"/>
    <s v="Medium"/>
    <n v="8"/>
    <n v="2022"/>
    <s v="High"/>
    <n v="9"/>
  </r>
  <r>
    <n v="2379"/>
    <x v="3"/>
    <x v="0"/>
    <s v="Startup"/>
    <s v="E-commerce"/>
    <x v="6"/>
    <x v="1"/>
    <s v="Onsite/Hybrid"/>
    <x v="1"/>
    <s v="3-6 yrs"/>
    <n v="5"/>
    <s v="Master"/>
    <n v="0"/>
    <n v="1"/>
    <n v="1"/>
    <n v="1"/>
    <n v="1"/>
    <n v="4"/>
    <n v="110243"/>
    <s v="Medium"/>
    <n v="1"/>
    <n v="2021"/>
    <s v="High"/>
    <n v="8"/>
  </r>
  <r>
    <n v="2380"/>
    <x v="0"/>
    <x v="0"/>
    <s v="MNC"/>
    <s v="Education"/>
    <x v="4"/>
    <x v="2"/>
    <s v="Onsite/Hybrid"/>
    <x v="2"/>
    <s v="0-2 yrs"/>
    <n v="2"/>
    <s v="PhD"/>
    <n v="0"/>
    <n v="0"/>
    <n v="0"/>
    <n v="1"/>
    <n v="0"/>
    <n v="1"/>
    <n v="85999"/>
    <s v="Medium"/>
    <n v="6"/>
    <n v="2020"/>
    <s v="Low"/>
    <n v="1"/>
  </r>
  <r>
    <n v="2381"/>
    <x v="1"/>
    <x v="1"/>
    <s v="Enterprise"/>
    <s v="E-commerce"/>
    <x v="3"/>
    <x v="2"/>
    <s v="Onsite/Hybrid"/>
    <x v="1"/>
    <s v="3-6 yrs"/>
    <n v="4"/>
    <s v="Bachelor"/>
    <n v="0"/>
    <n v="0"/>
    <n v="1"/>
    <n v="0"/>
    <n v="0"/>
    <n v="1"/>
    <n v="133105"/>
    <s v="High"/>
    <n v="4"/>
    <n v="2022"/>
    <s v="Medium"/>
    <n v="2"/>
  </r>
  <r>
    <n v="2382"/>
    <x v="5"/>
    <x v="1"/>
    <s v="Enterprise"/>
    <s v="Finance"/>
    <x v="5"/>
    <x v="1"/>
    <s v="Onsite/Hybrid"/>
    <x v="1"/>
    <s v="3-6 yrs"/>
    <n v="6"/>
    <s v="Master"/>
    <n v="0"/>
    <n v="1"/>
    <n v="1"/>
    <n v="1"/>
    <n v="1"/>
    <n v="4"/>
    <n v="155700"/>
    <s v="High"/>
    <n v="4"/>
    <n v="2020"/>
    <s v="High"/>
    <n v="3"/>
  </r>
  <r>
    <n v="2383"/>
    <x v="2"/>
    <x v="2"/>
    <s v="Medium"/>
    <s v="Technology"/>
    <x v="0"/>
    <x v="2"/>
    <s v="Onsite/Hybrid"/>
    <x v="0"/>
    <s v="7+ yrs"/>
    <n v="12"/>
    <s v="PhD"/>
    <n v="1"/>
    <n v="1"/>
    <n v="0"/>
    <n v="0"/>
    <n v="0"/>
    <n v="2"/>
    <n v="103811"/>
    <s v="Medium"/>
    <n v="7"/>
    <n v="2025"/>
    <s v="Low"/>
    <n v="5"/>
  </r>
  <r>
    <n v="2384"/>
    <x v="2"/>
    <x v="2"/>
    <s v="Medium"/>
    <s v="Retail"/>
    <x v="6"/>
    <x v="2"/>
    <s v="Onsite/Hybrid"/>
    <x v="2"/>
    <s v="0-2 yrs"/>
    <n v="1"/>
    <s v="Master"/>
    <n v="0"/>
    <n v="0"/>
    <n v="0"/>
    <n v="1"/>
    <n v="0"/>
    <n v="1"/>
    <n v="64480"/>
    <s v="Low"/>
    <n v="4"/>
    <n v="2020"/>
    <s v="High"/>
    <n v="7"/>
  </r>
  <r>
    <n v="2385"/>
    <x v="5"/>
    <x v="1"/>
    <s v="MNC"/>
    <s v="E-commerce"/>
    <x v="0"/>
    <x v="2"/>
    <s v="Onsite/Hybrid"/>
    <x v="1"/>
    <s v="3-6 yrs"/>
    <n v="6"/>
    <s v="Master"/>
    <n v="0"/>
    <n v="1"/>
    <n v="1"/>
    <n v="0"/>
    <n v="0"/>
    <n v="2"/>
    <n v="150140"/>
    <s v="High"/>
    <n v="3"/>
    <n v="2024"/>
    <s v="Low"/>
    <n v="5"/>
  </r>
  <r>
    <n v="2386"/>
    <x v="4"/>
    <x v="0"/>
    <s v="MNC"/>
    <s v="Healthcare"/>
    <x v="3"/>
    <x v="0"/>
    <s v="Remote"/>
    <x v="1"/>
    <s v="3-6 yrs"/>
    <n v="3"/>
    <s v="PhD"/>
    <n v="0"/>
    <n v="1"/>
    <n v="1"/>
    <n v="1"/>
    <n v="1"/>
    <n v="4"/>
    <n v="137825"/>
    <s v="High"/>
    <n v="5"/>
    <n v="2025"/>
    <s v="High"/>
    <n v="8"/>
  </r>
  <r>
    <n v="2387"/>
    <x v="3"/>
    <x v="0"/>
    <s v="Enterprise"/>
    <s v="Education"/>
    <x v="4"/>
    <x v="1"/>
    <s v="Onsite/Hybrid"/>
    <x v="2"/>
    <s v="0-2 yrs"/>
    <n v="1"/>
    <s v="Bachelor"/>
    <n v="0"/>
    <n v="1"/>
    <n v="1"/>
    <n v="1"/>
    <n v="0"/>
    <n v="3"/>
    <n v="81652"/>
    <s v="Medium"/>
    <n v="4"/>
    <n v="2022"/>
    <s v="High"/>
    <n v="3"/>
  </r>
  <r>
    <n v="2388"/>
    <x v="0"/>
    <x v="0"/>
    <s v="Startup"/>
    <s v="Education"/>
    <x v="6"/>
    <x v="1"/>
    <s v="Onsite/Hybrid"/>
    <x v="2"/>
    <s v="0-2 yrs"/>
    <n v="0"/>
    <s v="Master"/>
    <n v="0"/>
    <n v="0"/>
    <n v="0"/>
    <n v="0"/>
    <n v="1"/>
    <n v="1"/>
    <n v="59553"/>
    <s v="Low"/>
    <n v="11"/>
    <n v="2021"/>
    <s v="Low"/>
    <n v="6"/>
  </r>
  <r>
    <n v="2389"/>
    <x v="1"/>
    <x v="1"/>
    <s v="Enterprise"/>
    <s v="Education"/>
    <x v="6"/>
    <x v="0"/>
    <s v="Remote"/>
    <x v="1"/>
    <s v="3-6 yrs"/>
    <n v="4"/>
    <s v="PhD"/>
    <n v="0"/>
    <n v="0"/>
    <n v="0"/>
    <n v="0"/>
    <n v="1"/>
    <n v="1"/>
    <n v="122536"/>
    <s v="High"/>
    <n v="12"/>
    <n v="2022"/>
    <s v="Low"/>
    <n v="1"/>
  </r>
  <r>
    <n v="2390"/>
    <x v="1"/>
    <x v="1"/>
    <s v="Enterprise"/>
    <s v="Retail"/>
    <x v="3"/>
    <x v="0"/>
    <s v="Remote"/>
    <x v="2"/>
    <s v="0-2 yrs"/>
    <n v="1"/>
    <s v="Master"/>
    <n v="0"/>
    <n v="1"/>
    <n v="1"/>
    <n v="0"/>
    <n v="1"/>
    <n v="3"/>
    <n v="110958"/>
    <s v="Medium"/>
    <n v="9"/>
    <n v="2026"/>
    <s v="Low"/>
    <n v="4"/>
  </r>
  <r>
    <n v="2391"/>
    <x v="0"/>
    <x v="0"/>
    <s v="Startup"/>
    <s v="Education"/>
    <x v="6"/>
    <x v="0"/>
    <s v="Remote"/>
    <x v="2"/>
    <s v="0-2 yrs"/>
    <n v="0"/>
    <s v="Master"/>
    <n v="1"/>
    <n v="0"/>
    <n v="0"/>
    <n v="1"/>
    <n v="0"/>
    <n v="2"/>
    <n v="65890"/>
    <s v="Low"/>
    <n v="6"/>
    <n v="2025"/>
    <s v="Medium"/>
    <n v="5"/>
  </r>
  <r>
    <n v="2392"/>
    <x v="3"/>
    <x v="0"/>
    <s v="MNC"/>
    <s v="E-commerce"/>
    <x v="2"/>
    <x v="1"/>
    <s v="Onsite/Hybrid"/>
    <x v="1"/>
    <s v="3-6 yrs"/>
    <n v="4"/>
    <s v="Master"/>
    <n v="1"/>
    <n v="0"/>
    <n v="1"/>
    <n v="0"/>
    <n v="1"/>
    <n v="3"/>
    <n v="119808"/>
    <s v="Medium"/>
    <n v="1"/>
    <n v="2023"/>
    <s v="Low"/>
    <n v="1"/>
  </r>
  <r>
    <n v="2393"/>
    <x v="3"/>
    <x v="0"/>
    <s v="Startup"/>
    <s v="Finance"/>
    <x v="1"/>
    <x v="0"/>
    <s v="Remote"/>
    <x v="1"/>
    <s v="3-6 yrs"/>
    <n v="3"/>
    <s v="Bachelor"/>
    <n v="1"/>
    <n v="1"/>
    <n v="1"/>
    <n v="1"/>
    <n v="0"/>
    <n v="4"/>
    <n v="101943"/>
    <s v="Medium"/>
    <n v="8"/>
    <n v="2020"/>
    <s v="High"/>
    <n v="4"/>
  </r>
  <r>
    <n v="2394"/>
    <x v="0"/>
    <x v="0"/>
    <s v="Medium"/>
    <s v="Retail"/>
    <x v="6"/>
    <x v="1"/>
    <s v="Onsite/Hybrid"/>
    <x v="2"/>
    <s v="0-2 yrs"/>
    <n v="0"/>
    <s v="Bachelor"/>
    <n v="0"/>
    <n v="0"/>
    <n v="0"/>
    <n v="1"/>
    <n v="0"/>
    <n v="1"/>
    <n v="68725"/>
    <s v="Low"/>
    <n v="8"/>
    <n v="2025"/>
    <s v="Low"/>
    <n v="6"/>
  </r>
  <r>
    <n v="2395"/>
    <x v="2"/>
    <x v="2"/>
    <s v="Medium"/>
    <s v="Technology"/>
    <x v="3"/>
    <x v="0"/>
    <s v="Remote"/>
    <x v="2"/>
    <s v="0-2 yrs"/>
    <n v="0"/>
    <s v="Master"/>
    <n v="0"/>
    <n v="0"/>
    <n v="1"/>
    <n v="0"/>
    <n v="0"/>
    <n v="1"/>
    <n v="66197"/>
    <s v="Low"/>
    <n v="8"/>
    <n v="2022"/>
    <s v="Low"/>
    <n v="5"/>
  </r>
  <r>
    <n v="2396"/>
    <x v="3"/>
    <x v="0"/>
    <s v="Enterprise"/>
    <s v="Finance"/>
    <x v="5"/>
    <x v="1"/>
    <s v="Onsite/Hybrid"/>
    <x v="2"/>
    <s v="0-2 yrs"/>
    <n v="0"/>
    <s v="PhD"/>
    <n v="0"/>
    <n v="0"/>
    <n v="0"/>
    <n v="1"/>
    <n v="1"/>
    <n v="2"/>
    <n v="76819"/>
    <s v="Medium"/>
    <n v="12"/>
    <n v="2022"/>
    <s v="High"/>
    <n v="9"/>
  </r>
  <r>
    <n v="2397"/>
    <x v="1"/>
    <x v="1"/>
    <s v="Startup"/>
    <s v="Technology"/>
    <x v="3"/>
    <x v="0"/>
    <s v="Remote"/>
    <x v="0"/>
    <s v="7+ yrs"/>
    <n v="12"/>
    <s v="PhD"/>
    <n v="1"/>
    <n v="0"/>
    <n v="1"/>
    <n v="0"/>
    <n v="1"/>
    <n v="3"/>
    <n v="165521"/>
    <s v="High"/>
    <n v="1"/>
    <n v="2021"/>
    <s v="High"/>
    <n v="8"/>
  </r>
  <r>
    <n v="2398"/>
    <x v="1"/>
    <x v="1"/>
    <s v="Medium"/>
    <s v="Technology"/>
    <x v="2"/>
    <x v="1"/>
    <s v="Onsite/Hybrid"/>
    <x v="2"/>
    <s v="0-2 yrs"/>
    <n v="1"/>
    <s v="PhD"/>
    <n v="0"/>
    <n v="0"/>
    <n v="1"/>
    <n v="1"/>
    <n v="1"/>
    <n v="3"/>
    <n v="127449"/>
    <s v="High"/>
    <n v="11"/>
    <n v="2020"/>
    <s v="High"/>
    <n v="7"/>
  </r>
  <r>
    <n v="2399"/>
    <x v="2"/>
    <x v="2"/>
    <s v="Startup"/>
    <s v="Retail"/>
    <x v="5"/>
    <x v="0"/>
    <s v="Remote"/>
    <x v="1"/>
    <s v="3-6 yrs"/>
    <n v="4"/>
    <s v="Bachelor"/>
    <n v="1"/>
    <n v="1"/>
    <n v="1"/>
    <n v="0"/>
    <n v="0"/>
    <n v="3"/>
    <n v="92551"/>
    <s v="Medium"/>
    <n v="10"/>
    <n v="2023"/>
    <s v="Low"/>
    <n v="4"/>
  </r>
  <r>
    <n v="2400"/>
    <x v="1"/>
    <x v="1"/>
    <s v="Medium"/>
    <s v="E-commerce"/>
    <x v="1"/>
    <x v="2"/>
    <s v="Onsite/Hybrid"/>
    <x v="2"/>
    <s v="0-2 yrs"/>
    <n v="2"/>
    <s v="PhD"/>
    <n v="1"/>
    <n v="0"/>
    <n v="1"/>
    <n v="0"/>
    <n v="1"/>
    <n v="3"/>
    <n v="113480"/>
    <s v="Medium"/>
    <n v="10"/>
    <n v="2025"/>
    <s v="Low"/>
    <n v="5"/>
  </r>
  <r>
    <n v="2401"/>
    <x v="1"/>
    <x v="1"/>
    <s v="Medium"/>
    <s v="Education"/>
    <x v="5"/>
    <x v="2"/>
    <s v="Onsite/Hybrid"/>
    <x v="1"/>
    <s v="3-6 yrs"/>
    <n v="3"/>
    <s v="Bachelor"/>
    <n v="0"/>
    <n v="0"/>
    <n v="1"/>
    <n v="0"/>
    <n v="0"/>
    <n v="1"/>
    <n v="133052"/>
    <s v="High"/>
    <n v="5"/>
    <n v="2026"/>
    <s v="Low"/>
    <n v="3"/>
  </r>
  <r>
    <n v="2402"/>
    <x v="5"/>
    <x v="1"/>
    <s v="MNC"/>
    <s v="Technology"/>
    <x v="3"/>
    <x v="2"/>
    <s v="Onsite/Hybrid"/>
    <x v="2"/>
    <s v="0-2 yrs"/>
    <n v="0"/>
    <s v="Bachelor"/>
    <n v="0"/>
    <n v="0"/>
    <n v="1"/>
    <n v="1"/>
    <n v="0"/>
    <n v="2"/>
    <n v="136182"/>
    <s v="High"/>
    <n v="11"/>
    <n v="2020"/>
    <s v="High"/>
    <n v="5"/>
  </r>
  <r>
    <n v="2403"/>
    <x v="5"/>
    <x v="1"/>
    <s v="Startup"/>
    <s v="Retail"/>
    <x v="4"/>
    <x v="0"/>
    <s v="Remote"/>
    <x v="1"/>
    <s v="3-6 yrs"/>
    <n v="5"/>
    <s v="Bachelor"/>
    <n v="0"/>
    <n v="0"/>
    <n v="0"/>
    <n v="0"/>
    <n v="1"/>
    <n v="1"/>
    <n v="123468"/>
    <s v="High"/>
    <n v="1"/>
    <n v="2023"/>
    <s v="High"/>
    <n v="9"/>
  </r>
  <r>
    <n v="2404"/>
    <x v="0"/>
    <x v="0"/>
    <s v="Startup"/>
    <s v="Healthcare"/>
    <x v="5"/>
    <x v="1"/>
    <s v="Onsite/Hybrid"/>
    <x v="1"/>
    <s v="3-6 yrs"/>
    <n v="4"/>
    <s v="PhD"/>
    <n v="1"/>
    <n v="0"/>
    <n v="0"/>
    <n v="1"/>
    <n v="1"/>
    <n v="3"/>
    <n v="101260"/>
    <s v="Medium"/>
    <n v="1"/>
    <n v="2025"/>
    <s v="Low"/>
    <n v="5"/>
  </r>
  <r>
    <n v="2405"/>
    <x v="4"/>
    <x v="0"/>
    <s v="Medium"/>
    <s v="Finance"/>
    <x v="1"/>
    <x v="0"/>
    <s v="Remote"/>
    <x v="2"/>
    <s v="0-2 yrs"/>
    <n v="1"/>
    <s v="Bachelor"/>
    <n v="1"/>
    <n v="0"/>
    <n v="1"/>
    <n v="1"/>
    <n v="0"/>
    <n v="3"/>
    <n v="83111"/>
    <s v="Medium"/>
    <n v="1"/>
    <n v="2025"/>
    <s v="High"/>
    <n v="3"/>
  </r>
  <r>
    <n v="2406"/>
    <x v="4"/>
    <x v="0"/>
    <s v="MNC"/>
    <s v="Technology"/>
    <x v="0"/>
    <x v="2"/>
    <s v="Onsite/Hybrid"/>
    <x v="2"/>
    <s v="0-2 yrs"/>
    <n v="0"/>
    <s v="PhD"/>
    <n v="0"/>
    <n v="1"/>
    <n v="1"/>
    <n v="1"/>
    <n v="0"/>
    <n v="3"/>
    <n v="104771"/>
    <s v="Medium"/>
    <n v="4"/>
    <n v="2022"/>
    <s v="High"/>
    <n v="3"/>
  </r>
  <r>
    <n v="2407"/>
    <x v="3"/>
    <x v="0"/>
    <s v="MNC"/>
    <s v="E-commerce"/>
    <x v="2"/>
    <x v="0"/>
    <s v="Remote"/>
    <x v="1"/>
    <s v="3-6 yrs"/>
    <n v="4"/>
    <s v="Master"/>
    <n v="1"/>
    <n v="0"/>
    <n v="1"/>
    <n v="0"/>
    <n v="1"/>
    <n v="3"/>
    <n v="122839"/>
    <s v="High"/>
    <n v="5"/>
    <n v="2023"/>
    <s v="Low"/>
    <n v="1"/>
  </r>
  <r>
    <n v="2408"/>
    <x v="3"/>
    <x v="0"/>
    <s v="Startup"/>
    <s v="Retail"/>
    <x v="6"/>
    <x v="1"/>
    <s v="Onsite/Hybrid"/>
    <x v="2"/>
    <s v="0-2 yrs"/>
    <n v="2"/>
    <s v="Master"/>
    <n v="0"/>
    <n v="1"/>
    <n v="1"/>
    <n v="1"/>
    <n v="1"/>
    <n v="4"/>
    <n v="89106"/>
    <s v="Medium"/>
    <n v="8"/>
    <n v="2020"/>
    <s v="High"/>
    <n v="2"/>
  </r>
  <r>
    <n v="2409"/>
    <x v="1"/>
    <x v="1"/>
    <s v="Medium"/>
    <s v="Education"/>
    <x v="3"/>
    <x v="0"/>
    <s v="Remote"/>
    <x v="2"/>
    <s v="0-2 yrs"/>
    <n v="2"/>
    <s v="Bachelor"/>
    <n v="1"/>
    <n v="1"/>
    <n v="1"/>
    <n v="0"/>
    <n v="0"/>
    <n v="3"/>
    <n v="101758"/>
    <s v="Medium"/>
    <n v="11"/>
    <n v="2024"/>
    <s v="Medium"/>
    <n v="2"/>
  </r>
  <r>
    <n v="2410"/>
    <x v="1"/>
    <x v="1"/>
    <s v="Startup"/>
    <s v="Education"/>
    <x v="5"/>
    <x v="1"/>
    <s v="Onsite/Hybrid"/>
    <x v="1"/>
    <s v="3-6 yrs"/>
    <n v="6"/>
    <s v="PhD"/>
    <n v="0"/>
    <n v="0"/>
    <n v="1"/>
    <n v="1"/>
    <n v="0"/>
    <n v="2"/>
    <n v="148121"/>
    <s v="High"/>
    <n v="8"/>
    <n v="2026"/>
    <s v="High"/>
    <n v="6"/>
  </r>
  <r>
    <n v="2411"/>
    <x v="4"/>
    <x v="0"/>
    <s v="MNC"/>
    <s v="Technology"/>
    <x v="2"/>
    <x v="1"/>
    <s v="Onsite/Hybrid"/>
    <x v="2"/>
    <s v="0-2 yrs"/>
    <n v="1"/>
    <s v="PhD"/>
    <n v="0"/>
    <n v="0"/>
    <n v="0"/>
    <n v="1"/>
    <n v="0"/>
    <n v="1"/>
    <n v="83047"/>
    <s v="Medium"/>
    <n v="7"/>
    <n v="2026"/>
    <s v="Medium"/>
    <n v="3"/>
  </r>
  <r>
    <n v="2412"/>
    <x v="2"/>
    <x v="2"/>
    <s v="Startup"/>
    <s v="Technology"/>
    <x v="6"/>
    <x v="1"/>
    <s v="Onsite/Hybrid"/>
    <x v="1"/>
    <s v="3-6 yrs"/>
    <n v="4"/>
    <s v="Bachelor"/>
    <n v="0"/>
    <n v="0"/>
    <n v="1"/>
    <n v="0"/>
    <n v="1"/>
    <n v="2"/>
    <n v="102181"/>
    <s v="Medium"/>
    <n v="6"/>
    <n v="2024"/>
    <s v="High"/>
    <n v="9"/>
  </r>
  <r>
    <n v="2413"/>
    <x v="4"/>
    <x v="0"/>
    <s v="Startup"/>
    <s v="Retail"/>
    <x v="2"/>
    <x v="0"/>
    <s v="Remote"/>
    <x v="2"/>
    <s v="0-2 yrs"/>
    <n v="0"/>
    <s v="PhD"/>
    <n v="0"/>
    <n v="1"/>
    <n v="1"/>
    <n v="0"/>
    <n v="0"/>
    <n v="2"/>
    <n v="67091"/>
    <s v="Low"/>
    <n v="5"/>
    <n v="2020"/>
    <s v="Low"/>
    <n v="2"/>
  </r>
  <r>
    <n v="2414"/>
    <x v="1"/>
    <x v="1"/>
    <s v="Medium"/>
    <s v="Finance"/>
    <x v="3"/>
    <x v="1"/>
    <s v="Onsite/Hybrid"/>
    <x v="0"/>
    <s v="7+ yrs"/>
    <n v="8"/>
    <s v="PhD"/>
    <n v="0"/>
    <n v="0"/>
    <n v="0"/>
    <n v="1"/>
    <n v="1"/>
    <n v="2"/>
    <n v="163138"/>
    <s v="High"/>
    <n v="4"/>
    <n v="2025"/>
    <s v="High"/>
    <n v="7"/>
  </r>
  <r>
    <n v="2415"/>
    <x v="2"/>
    <x v="2"/>
    <s v="Enterprise"/>
    <s v="E-commerce"/>
    <x v="2"/>
    <x v="0"/>
    <s v="Remote"/>
    <x v="0"/>
    <s v="7+ yrs"/>
    <n v="10"/>
    <s v="Bachelor"/>
    <n v="0"/>
    <n v="1"/>
    <n v="0"/>
    <n v="0"/>
    <n v="1"/>
    <n v="2"/>
    <n v="110335"/>
    <s v="Medium"/>
    <n v="1"/>
    <n v="2024"/>
    <s v="Medium"/>
    <n v="3"/>
  </r>
  <r>
    <n v="2416"/>
    <x v="4"/>
    <x v="0"/>
    <s v="Medium"/>
    <s v="E-commerce"/>
    <x v="3"/>
    <x v="2"/>
    <s v="Onsite/Hybrid"/>
    <x v="1"/>
    <s v="3-6 yrs"/>
    <n v="6"/>
    <s v="Bachelor"/>
    <n v="1"/>
    <n v="0"/>
    <n v="1"/>
    <n v="0"/>
    <n v="0"/>
    <n v="2"/>
    <n v="88357"/>
    <s v="Medium"/>
    <n v="9"/>
    <n v="2023"/>
    <s v="High"/>
    <n v="9"/>
  </r>
  <r>
    <n v="2417"/>
    <x v="0"/>
    <x v="0"/>
    <s v="Enterprise"/>
    <s v="Technology"/>
    <x v="5"/>
    <x v="2"/>
    <s v="Onsite/Hybrid"/>
    <x v="1"/>
    <s v="3-6 yrs"/>
    <n v="5"/>
    <s v="Bachelor"/>
    <n v="0"/>
    <n v="0"/>
    <n v="0"/>
    <n v="0"/>
    <n v="0"/>
    <n v="0"/>
    <n v="75467"/>
    <s v="Medium"/>
    <n v="6"/>
    <n v="2026"/>
    <s v="Low"/>
    <n v="3"/>
  </r>
  <r>
    <n v="2418"/>
    <x v="1"/>
    <x v="1"/>
    <s v="MNC"/>
    <s v="E-commerce"/>
    <x v="6"/>
    <x v="1"/>
    <s v="Onsite/Hybrid"/>
    <x v="0"/>
    <s v="7+ yrs"/>
    <n v="12"/>
    <s v="PhD"/>
    <n v="1"/>
    <n v="1"/>
    <n v="0"/>
    <n v="1"/>
    <n v="0"/>
    <n v="3"/>
    <n v="175690"/>
    <s v="High"/>
    <n v="9"/>
    <n v="2021"/>
    <s v="Medium"/>
    <n v="6"/>
  </r>
  <r>
    <n v="2419"/>
    <x v="5"/>
    <x v="1"/>
    <s v="Startup"/>
    <s v="Healthcare"/>
    <x v="5"/>
    <x v="2"/>
    <s v="Onsite/Hybrid"/>
    <x v="1"/>
    <s v="3-6 yrs"/>
    <n v="3"/>
    <s v="Master"/>
    <n v="0"/>
    <n v="0"/>
    <n v="1"/>
    <n v="0"/>
    <n v="0"/>
    <n v="1"/>
    <n v="125535"/>
    <s v="High"/>
    <n v="9"/>
    <n v="2021"/>
    <s v="Low"/>
    <n v="3"/>
  </r>
  <r>
    <n v="2420"/>
    <x v="2"/>
    <x v="2"/>
    <s v="MNC"/>
    <s v="Education"/>
    <x v="3"/>
    <x v="2"/>
    <s v="Onsite/Hybrid"/>
    <x v="1"/>
    <s v="3-6 yrs"/>
    <n v="3"/>
    <s v="Bachelor"/>
    <n v="1"/>
    <n v="0"/>
    <n v="0"/>
    <n v="1"/>
    <n v="0"/>
    <n v="2"/>
    <n v="108655"/>
    <s v="Medium"/>
    <n v="7"/>
    <n v="2020"/>
    <s v="High"/>
    <n v="9"/>
  </r>
  <r>
    <n v="2421"/>
    <x v="1"/>
    <x v="1"/>
    <s v="Startup"/>
    <s v="E-commerce"/>
    <x v="4"/>
    <x v="0"/>
    <s v="Remote"/>
    <x v="2"/>
    <s v="0-2 yrs"/>
    <n v="0"/>
    <s v="Bachelor"/>
    <n v="0"/>
    <n v="1"/>
    <n v="1"/>
    <n v="0"/>
    <n v="1"/>
    <n v="3"/>
    <n v="112449"/>
    <s v="Medium"/>
    <n v="5"/>
    <n v="2022"/>
    <s v="High"/>
    <n v="7"/>
  </r>
  <r>
    <n v="2422"/>
    <x v="3"/>
    <x v="0"/>
    <s v="Startup"/>
    <s v="Technology"/>
    <x v="3"/>
    <x v="2"/>
    <s v="Onsite/Hybrid"/>
    <x v="2"/>
    <s v="0-2 yrs"/>
    <n v="1"/>
    <s v="Master"/>
    <n v="1"/>
    <n v="1"/>
    <n v="0"/>
    <n v="1"/>
    <n v="0"/>
    <n v="3"/>
    <n v="69475"/>
    <s v="Low"/>
    <n v="2"/>
    <n v="2026"/>
    <s v="High"/>
    <n v="8"/>
  </r>
  <r>
    <n v="2423"/>
    <x v="5"/>
    <x v="1"/>
    <s v="MNC"/>
    <s v="Technology"/>
    <x v="5"/>
    <x v="2"/>
    <s v="Onsite/Hybrid"/>
    <x v="2"/>
    <s v="0-2 yrs"/>
    <n v="2"/>
    <s v="Master"/>
    <n v="0"/>
    <n v="0"/>
    <n v="1"/>
    <n v="0"/>
    <n v="0"/>
    <n v="1"/>
    <n v="124255"/>
    <s v="High"/>
    <n v="1"/>
    <n v="2026"/>
    <s v="High"/>
    <n v="9"/>
  </r>
  <r>
    <n v="2424"/>
    <x v="4"/>
    <x v="0"/>
    <s v="Enterprise"/>
    <s v="Finance"/>
    <x v="6"/>
    <x v="0"/>
    <s v="Remote"/>
    <x v="0"/>
    <s v="7+ yrs"/>
    <n v="14"/>
    <s v="Master"/>
    <n v="0"/>
    <n v="0"/>
    <n v="0"/>
    <n v="0"/>
    <n v="1"/>
    <n v="1"/>
    <n v="113702"/>
    <s v="Medium"/>
    <n v="10"/>
    <n v="2024"/>
    <s v="Medium"/>
    <n v="5"/>
  </r>
  <r>
    <n v="2425"/>
    <x v="3"/>
    <x v="0"/>
    <s v="Startup"/>
    <s v="Retail"/>
    <x v="4"/>
    <x v="2"/>
    <s v="Onsite/Hybrid"/>
    <x v="1"/>
    <s v="3-6 yrs"/>
    <n v="3"/>
    <s v="Bachelor"/>
    <n v="1"/>
    <n v="0"/>
    <n v="0"/>
    <n v="0"/>
    <n v="1"/>
    <n v="2"/>
    <n v="80303"/>
    <s v="Medium"/>
    <n v="7"/>
    <n v="2026"/>
    <s v="High"/>
    <n v="7"/>
  </r>
  <r>
    <n v="2426"/>
    <x v="4"/>
    <x v="0"/>
    <s v="MNC"/>
    <s v="Education"/>
    <x v="6"/>
    <x v="0"/>
    <s v="Remote"/>
    <x v="2"/>
    <s v="0-2 yrs"/>
    <n v="1"/>
    <s v="PhD"/>
    <n v="1"/>
    <n v="1"/>
    <n v="0"/>
    <n v="1"/>
    <n v="0"/>
    <n v="3"/>
    <n v="80104"/>
    <s v="Medium"/>
    <n v="4"/>
    <n v="2025"/>
    <s v="High"/>
    <n v="7"/>
  </r>
  <r>
    <n v="2427"/>
    <x v="1"/>
    <x v="1"/>
    <s v="MNC"/>
    <s v="E-commerce"/>
    <x v="6"/>
    <x v="1"/>
    <s v="Onsite/Hybrid"/>
    <x v="2"/>
    <s v="0-2 yrs"/>
    <n v="1"/>
    <s v="Master"/>
    <n v="0"/>
    <n v="1"/>
    <n v="0"/>
    <n v="1"/>
    <n v="0"/>
    <n v="2"/>
    <n v="121856"/>
    <s v="High"/>
    <n v="4"/>
    <n v="2022"/>
    <s v="Low"/>
    <n v="3"/>
  </r>
  <r>
    <n v="2428"/>
    <x v="1"/>
    <x v="1"/>
    <s v="Medium"/>
    <s v="Healthcare"/>
    <x v="5"/>
    <x v="0"/>
    <s v="Remote"/>
    <x v="1"/>
    <s v="3-6 yrs"/>
    <n v="6"/>
    <s v="Master"/>
    <n v="0"/>
    <n v="1"/>
    <n v="1"/>
    <n v="0"/>
    <n v="1"/>
    <n v="3"/>
    <n v="137153"/>
    <s v="High"/>
    <n v="12"/>
    <n v="2020"/>
    <s v="Medium"/>
    <n v="6"/>
  </r>
  <r>
    <n v="2429"/>
    <x v="1"/>
    <x v="1"/>
    <s v="Startup"/>
    <s v="Finance"/>
    <x v="2"/>
    <x v="0"/>
    <s v="Remote"/>
    <x v="1"/>
    <s v="3-6 yrs"/>
    <n v="6"/>
    <s v="Master"/>
    <n v="0"/>
    <n v="1"/>
    <n v="0"/>
    <n v="0"/>
    <n v="0"/>
    <n v="1"/>
    <n v="114022"/>
    <s v="Medium"/>
    <n v="9"/>
    <n v="2022"/>
    <s v="High"/>
    <n v="7"/>
  </r>
  <r>
    <n v="2430"/>
    <x v="5"/>
    <x v="1"/>
    <s v="MNC"/>
    <s v="Finance"/>
    <x v="1"/>
    <x v="2"/>
    <s v="Onsite/Hybrid"/>
    <x v="2"/>
    <s v="0-2 yrs"/>
    <n v="0"/>
    <s v="Bachelor"/>
    <n v="0"/>
    <n v="1"/>
    <n v="1"/>
    <n v="1"/>
    <n v="0"/>
    <n v="3"/>
    <n v="143352"/>
    <s v="High"/>
    <n v="9"/>
    <n v="2026"/>
    <s v="High"/>
    <n v="1"/>
  </r>
  <r>
    <n v="2431"/>
    <x v="2"/>
    <x v="2"/>
    <s v="MNC"/>
    <s v="Finance"/>
    <x v="0"/>
    <x v="2"/>
    <s v="Onsite/Hybrid"/>
    <x v="0"/>
    <s v="7+ yrs"/>
    <n v="15"/>
    <s v="Master"/>
    <n v="1"/>
    <n v="0"/>
    <n v="1"/>
    <n v="1"/>
    <n v="0"/>
    <n v="3"/>
    <n v="151277"/>
    <s v="High"/>
    <n v="6"/>
    <n v="2023"/>
    <s v="High"/>
    <n v="8"/>
  </r>
  <r>
    <n v="2432"/>
    <x v="1"/>
    <x v="1"/>
    <s v="Enterprise"/>
    <s v="E-commerce"/>
    <x v="1"/>
    <x v="1"/>
    <s v="Onsite/Hybrid"/>
    <x v="2"/>
    <s v="0-2 yrs"/>
    <n v="0"/>
    <s v="Master"/>
    <n v="1"/>
    <n v="1"/>
    <n v="0"/>
    <n v="0"/>
    <n v="1"/>
    <n v="3"/>
    <n v="98735"/>
    <s v="Medium"/>
    <n v="9"/>
    <n v="2025"/>
    <s v="Medium"/>
    <n v="5"/>
  </r>
  <r>
    <n v="2433"/>
    <x v="4"/>
    <x v="0"/>
    <s v="Startup"/>
    <s v="Technology"/>
    <x v="2"/>
    <x v="1"/>
    <s v="Onsite/Hybrid"/>
    <x v="0"/>
    <s v="7+ yrs"/>
    <n v="10"/>
    <s v="Master"/>
    <n v="0"/>
    <n v="0"/>
    <n v="0"/>
    <n v="1"/>
    <n v="1"/>
    <n v="2"/>
    <n v="126471"/>
    <s v="High"/>
    <n v="4"/>
    <n v="2021"/>
    <s v="High"/>
    <n v="9"/>
  </r>
  <r>
    <n v="2434"/>
    <x v="5"/>
    <x v="1"/>
    <s v="Medium"/>
    <s v="Technology"/>
    <x v="5"/>
    <x v="0"/>
    <s v="Remote"/>
    <x v="0"/>
    <s v="7+ yrs"/>
    <n v="10"/>
    <s v="PhD"/>
    <n v="0"/>
    <n v="0"/>
    <n v="1"/>
    <n v="0"/>
    <n v="0"/>
    <n v="1"/>
    <n v="157618"/>
    <s v="High"/>
    <n v="5"/>
    <n v="2024"/>
    <s v="Low"/>
    <n v="3"/>
  </r>
  <r>
    <n v="2435"/>
    <x v="5"/>
    <x v="1"/>
    <s v="Startup"/>
    <s v="Education"/>
    <x v="6"/>
    <x v="2"/>
    <s v="Onsite/Hybrid"/>
    <x v="1"/>
    <s v="3-6 yrs"/>
    <n v="5"/>
    <s v="PhD"/>
    <n v="0"/>
    <n v="0"/>
    <n v="0"/>
    <n v="0"/>
    <n v="0"/>
    <n v="0"/>
    <n v="116270"/>
    <s v="Medium"/>
    <n v="6"/>
    <n v="2021"/>
    <s v="High"/>
    <n v="9"/>
  </r>
  <r>
    <n v="2436"/>
    <x v="0"/>
    <x v="0"/>
    <s v="Startup"/>
    <s v="Retail"/>
    <x v="5"/>
    <x v="0"/>
    <s v="Remote"/>
    <x v="1"/>
    <s v="3-6 yrs"/>
    <n v="4"/>
    <s v="PhD"/>
    <n v="1"/>
    <n v="1"/>
    <n v="1"/>
    <n v="0"/>
    <n v="0"/>
    <n v="3"/>
    <n v="90182"/>
    <s v="Medium"/>
    <n v="6"/>
    <n v="2024"/>
    <s v="High"/>
    <n v="8"/>
  </r>
  <r>
    <n v="2437"/>
    <x v="0"/>
    <x v="0"/>
    <s v="MNC"/>
    <s v="Technology"/>
    <x v="4"/>
    <x v="2"/>
    <s v="Onsite/Hybrid"/>
    <x v="2"/>
    <s v="0-2 yrs"/>
    <n v="0"/>
    <s v="Master"/>
    <n v="0"/>
    <n v="0"/>
    <n v="0"/>
    <n v="1"/>
    <n v="0"/>
    <n v="1"/>
    <n v="88866"/>
    <s v="Medium"/>
    <n v="11"/>
    <n v="2020"/>
    <s v="High"/>
    <n v="7"/>
  </r>
  <r>
    <n v="2438"/>
    <x v="0"/>
    <x v="0"/>
    <s v="Enterprise"/>
    <s v="Retail"/>
    <x v="0"/>
    <x v="2"/>
    <s v="Onsite/Hybrid"/>
    <x v="0"/>
    <s v="7+ yrs"/>
    <n v="12"/>
    <s v="Master"/>
    <n v="1"/>
    <n v="0"/>
    <n v="0"/>
    <n v="1"/>
    <n v="0"/>
    <n v="2"/>
    <n v="111685"/>
    <s v="Medium"/>
    <n v="12"/>
    <n v="2024"/>
    <s v="Low"/>
    <n v="1"/>
  </r>
  <r>
    <n v="2439"/>
    <x v="4"/>
    <x v="0"/>
    <s v="Startup"/>
    <s v="Technology"/>
    <x v="5"/>
    <x v="2"/>
    <s v="Onsite/Hybrid"/>
    <x v="0"/>
    <s v="7+ yrs"/>
    <n v="8"/>
    <s v="Bachelor"/>
    <n v="1"/>
    <n v="0"/>
    <n v="0"/>
    <n v="0"/>
    <n v="1"/>
    <n v="2"/>
    <n v="106462"/>
    <s v="Medium"/>
    <n v="9"/>
    <n v="2024"/>
    <s v="Low"/>
    <n v="6"/>
  </r>
  <r>
    <n v="2440"/>
    <x v="3"/>
    <x v="0"/>
    <s v="MNC"/>
    <s v="Retail"/>
    <x v="5"/>
    <x v="2"/>
    <s v="Onsite/Hybrid"/>
    <x v="1"/>
    <s v="3-6 yrs"/>
    <n v="6"/>
    <s v="Master"/>
    <n v="1"/>
    <n v="1"/>
    <n v="0"/>
    <n v="0"/>
    <n v="0"/>
    <n v="2"/>
    <n v="92518"/>
    <s v="Medium"/>
    <n v="4"/>
    <n v="2025"/>
    <s v="High"/>
    <n v="8"/>
  </r>
  <r>
    <n v="2441"/>
    <x v="3"/>
    <x v="0"/>
    <s v="Medium"/>
    <s v="Finance"/>
    <x v="2"/>
    <x v="2"/>
    <s v="Onsite/Hybrid"/>
    <x v="0"/>
    <s v="7+ yrs"/>
    <n v="13"/>
    <s v="PhD"/>
    <n v="1"/>
    <n v="1"/>
    <n v="1"/>
    <n v="0"/>
    <n v="0"/>
    <n v="3"/>
    <n v="119755"/>
    <s v="Medium"/>
    <n v="4"/>
    <n v="2021"/>
    <s v="Medium"/>
    <n v="6"/>
  </r>
  <r>
    <n v="2442"/>
    <x v="4"/>
    <x v="0"/>
    <s v="Startup"/>
    <s v="E-commerce"/>
    <x v="3"/>
    <x v="2"/>
    <s v="Onsite/Hybrid"/>
    <x v="0"/>
    <s v="7+ yrs"/>
    <n v="10"/>
    <s v="Master"/>
    <n v="1"/>
    <n v="0"/>
    <n v="1"/>
    <n v="1"/>
    <n v="1"/>
    <n v="4"/>
    <n v="135244"/>
    <s v="High"/>
    <n v="7"/>
    <n v="2022"/>
    <s v="High"/>
    <n v="8"/>
  </r>
  <r>
    <n v="2443"/>
    <x v="5"/>
    <x v="1"/>
    <s v="Medium"/>
    <s v="Education"/>
    <x v="0"/>
    <x v="1"/>
    <s v="Onsite/Hybrid"/>
    <x v="1"/>
    <s v="3-6 yrs"/>
    <n v="5"/>
    <s v="PhD"/>
    <n v="0"/>
    <n v="1"/>
    <n v="1"/>
    <n v="1"/>
    <n v="1"/>
    <n v="4"/>
    <n v="152878"/>
    <s v="High"/>
    <n v="6"/>
    <n v="2023"/>
    <s v="High"/>
    <n v="9"/>
  </r>
  <r>
    <n v="2444"/>
    <x v="0"/>
    <x v="0"/>
    <s v="Startup"/>
    <s v="Healthcare"/>
    <x v="6"/>
    <x v="1"/>
    <s v="Onsite/Hybrid"/>
    <x v="1"/>
    <s v="3-6 yrs"/>
    <n v="6"/>
    <s v="Bachelor"/>
    <n v="0"/>
    <n v="0"/>
    <n v="0"/>
    <n v="1"/>
    <n v="0"/>
    <n v="1"/>
    <n v="88955"/>
    <s v="Medium"/>
    <n v="2"/>
    <n v="2024"/>
    <s v="Medium"/>
    <n v="1"/>
  </r>
  <r>
    <n v="2445"/>
    <x v="5"/>
    <x v="1"/>
    <s v="MNC"/>
    <s v="Retail"/>
    <x v="3"/>
    <x v="1"/>
    <s v="Onsite/Hybrid"/>
    <x v="2"/>
    <s v="0-2 yrs"/>
    <n v="0"/>
    <s v="Master"/>
    <n v="1"/>
    <n v="1"/>
    <n v="1"/>
    <n v="0"/>
    <n v="0"/>
    <n v="3"/>
    <n v="125700"/>
    <s v="High"/>
    <n v="3"/>
    <n v="2022"/>
    <s v="High"/>
    <n v="8"/>
  </r>
  <r>
    <n v="2446"/>
    <x v="1"/>
    <x v="1"/>
    <s v="Enterprise"/>
    <s v="Education"/>
    <x v="6"/>
    <x v="1"/>
    <s v="Onsite/Hybrid"/>
    <x v="2"/>
    <s v="0-2 yrs"/>
    <n v="2"/>
    <s v="Bachelor"/>
    <n v="0"/>
    <n v="1"/>
    <n v="0"/>
    <n v="0"/>
    <n v="0"/>
    <n v="1"/>
    <n v="88974"/>
    <s v="Medium"/>
    <n v="4"/>
    <n v="2024"/>
    <s v="Low"/>
    <n v="5"/>
  </r>
  <r>
    <n v="2447"/>
    <x v="1"/>
    <x v="1"/>
    <s v="Medium"/>
    <s v="Healthcare"/>
    <x v="4"/>
    <x v="1"/>
    <s v="Onsite/Hybrid"/>
    <x v="1"/>
    <s v="3-6 yrs"/>
    <n v="6"/>
    <s v="PhD"/>
    <n v="1"/>
    <n v="0"/>
    <n v="1"/>
    <n v="0"/>
    <n v="1"/>
    <n v="3"/>
    <n v="137343"/>
    <s v="High"/>
    <n v="11"/>
    <n v="2023"/>
    <s v="High"/>
    <n v="7"/>
  </r>
  <r>
    <n v="2448"/>
    <x v="5"/>
    <x v="1"/>
    <s v="MNC"/>
    <s v="Technology"/>
    <x v="5"/>
    <x v="1"/>
    <s v="Onsite/Hybrid"/>
    <x v="0"/>
    <s v="7+ yrs"/>
    <n v="13"/>
    <s v="PhD"/>
    <n v="1"/>
    <n v="0"/>
    <n v="0"/>
    <n v="0"/>
    <n v="0"/>
    <n v="1"/>
    <n v="155503"/>
    <s v="High"/>
    <n v="6"/>
    <n v="2022"/>
    <s v="Medium"/>
    <n v="2"/>
  </r>
  <r>
    <n v="2449"/>
    <x v="3"/>
    <x v="0"/>
    <s v="Enterprise"/>
    <s v="E-commerce"/>
    <x v="0"/>
    <x v="1"/>
    <s v="Onsite/Hybrid"/>
    <x v="1"/>
    <s v="3-6 yrs"/>
    <n v="6"/>
    <s v="Master"/>
    <n v="0"/>
    <n v="0"/>
    <n v="1"/>
    <n v="1"/>
    <n v="1"/>
    <n v="3"/>
    <n v="118944"/>
    <s v="Medium"/>
    <n v="1"/>
    <n v="2026"/>
    <s v="High"/>
    <n v="3"/>
  </r>
  <r>
    <n v="2450"/>
    <x v="3"/>
    <x v="0"/>
    <s v="Startup"/>
    <s v="E-commerce"/>
    <x v="6"/>
    <x v="2"/>
    <s v="Onsite/Hybrid"/>
    <x v="2"/>
    <s v="0-2 yrs"/>
    <n v="1"/>
    <s v="Master"/>
    <n v="0"/>
    <n v="0"/>
    <n v="1"/>
    <n v="1"/>
    <n v="1"/>
    <n v="3"/>
    <n v="85158"/>
    <s v="Medium"/>
    <n v="12"/>
    <n v="2024"/>
    <s v="High"/>
    <n v="9"/>
  </r>
  <r>
    <n v="2451"/>
    <x v="5"/>
    <x v="1"/>
    <s v="Startup"/>
    <s v="Education"/>
    <x v="0"/>
    <x v="2"/>
    <s v="Onsite/Hybrid"/>
    <x v="0"/>
    <s v="7+ yrs"/>
    <n v="11"/>
    <s v="Master"/>
    <n v="1"/>
    <n v="1"/>
    <n v="0"/>
    <n v="0"/>
    <n v="1"/>
    <n v="3"/>
    <n v="154448"/>
    <s v="High"/>
    <n v="4"/>
    <n v="2020"/>
    <s v="High"/>
    <n v="8"/>
  </r>
  <r>
    <n v="2452"/>
    <x v="0"/>
    <x v="0"/>
    <s v="Enterprise"/>
    <s v="Finance"/>
    <x v="3"/>
    <x v="0"/>
    <s v="Remote"/>
    <x v="2"/>
    <s v="0-2 yrs"/>
    <n v="2"/>
    <s v="PhD"/>
    <n v="1"/>
    <n v="0"/>
    <n v="0"/>
    <n v="0"/>
    <n v="1"/>
    <n v="2"/>
    <n v="59747"/>
    <s v="Low"/>
    <n v="11"/>
    <n v="2022"/>
    <s v="High"/>
    <n v="9"/>
  </r>
  <r>
    <n v="2453"/>
    <x v="5"/>
    <x v="1"/>
    <s v="Enterprise"/>
    <s v="Healthcare"/>
    <x v="4"/>
    <x v="1"/>
    <s v="Onsite/Hybrid"/>
    <x v="2"/>
    <s v="0-2 yrs"/>
    <n v="0"/>
    <s v="PhD"/>
    <n v="1"/>
    <n v="0"/>
    <n v="0"/>
    <n v="0"/>
    <n v="1"/>
    <n v="2"/>
    <n v="99127"/>
    <s v="Medium"/>
    <n v="11"/>
    <n v="2023"/>
    <s v="High"/>
    <n v="8"/>
  </r>
  <r>
    <n v="2454"/>
    <x v="3"/>
    <x v="0"/>
    <s v="MNC"/>
    <s v="Education"/>
    <x v="1"/>
    <x v="2"/>
    <s v="Onsite/Hybrid"/>
    <x v="1"/>
    <s v="3-6 yrs"/>
    <n v="3"/>
    <s v="Master"/>
    <n v="0"/>
    <n v="1"/>
    <n v="0"/>
    <n v="0"/>
    <n v="1"/>
    <n v="2"/>
    <n v="102173"/>
    <s v="Medium"/>
    <n v="6"/>
    <n v="2023"/>
    <s v="Low"/>
    <n v="3"/>
  </r>
  <r>
    <n v="2455"/>
    <x v="2"/>
    <x v="2"/>
    <s v="Enterprise"/>
    <s v="Education"/>
    <x v="4"/>
    <x v="1"/>
    <s v="Onsite/Hybrid"/>
    <x v="1"/>
    <s v="3-6 yrs"/>
    <n v="4"/>
    <s v="PhD"/>
    <n v="1"/>
    <n v="0"/>
    <n v="1"/>
    <n v="1"/>
    <n v="0"/>
    <n v="3"/>
    <n v="109914"/>
    <s v="Medium"/>
    <n v="3"/>
    <n v="2021"/>
    <s v="High"/>
    <n v="1"/>
  </r>
  <r>
    <n v="2456"/>
    <x v="4"/>
    <x v="0"/>
    <s v="Enterprise"/>
    <s v="E-commerce"/>
    <x v="5"/>
    <x v="1"/>
    <s v="Onsite/Hybrid"/>
    <x v="2"/>
    <s v="0-2 yrs"/>
    <n v="0"/>
    <s v="PhD"/>
    <n v="0"/>
    <n v="0"/>
    <n v="1"/>
    <n v="0"/>
    <n v="1"/>
    <n v="2"/>
    <n v="73964"/>
    <s v="Medium"/>
    <n v="4"/>
    <n v="2022"/>
    <s v="Medium"/>
    <n v="1"/>
  </r>
  <r>
    <n v="2457"/>
    <x v="1"/>
    <x v="1"/>
    <s v="Medium"/>
    <s v="Retail"/>
    <x v="0"/>
    <x v="2"/>
    <s v="Onsite/Hybrid"/>
    <x v="1"/>
    <s v="3-6 yrs"/>
    <n v="4"/>
    <s v="Bachelor"/>
    <n v="1"/>
    <n v="0"/>
    <n v="0"/>
    <n v="1"/>
    <n v="1"/>
    <n v="3"/>
    <n v="139641"/>
    <s v="High"/>
    <n v="8"/>
    <n v="2024"/>
    <s v="High"/>
    <n v="7"/>
  </r>
  <r>
    <n v="2458"/>
    <x v="1"/>
    <x v="1"/>
    <s v="MNC"/>
    <s v="Finance"/>
    <x v="4"/>
    <x v="2"/>
    <s v="Onsite/Hybrid"/>
    <x v="1"/>
    <s v="3-6 yrs"/>
    <n v="5"/>
    <s v="PhD"/>
    <n v="1"/>
    <n v="0"/>
    <n v="0"/>
    <n v="1"/>
    <n v="0"/>
    <n v="2"/>
    <n v="148260"/>
    <s v="High"/>
    <n v="11"/>
    <n v="2026"/>
    <s v="Low"/>
    <n v="3"/>
  </r>
  <r>
    <n v="2459"/>
    <x v="4"/>
    <x v="0"/>
    <s v="Enterprise"/>
    <s v="Education"/>
    <x v="5"/>
    <x v="2"/>
    <s v="Onsite/Hybrid"/>
    <x v="1"/>
    <s v="3-6 yrs"/>
    <n v="4"/>
    <s v="Bachelor"/>
    <n v="1"/>
    <n v="0"/>
    <n v="0"/>
    <n v="1"/>
    <n v="1"/>
    <n v="3"/>
    <n v="96854"/>
    <s v="Medium"/>
    <n v="11"/>
    <n v="2020"/>
    <s v="Medium"/>
    <n v="2"/>
  </r>
  <r>
    <n v="2460"/>
    <x v="0"/>
    <x v="0"/>
    <s v="MNC"/>
    <s v="Healthcare"/>
    <x v="0"/>
    <x v="2"/>
    <s v="Onsite/Hybrid"/>
    <x v="0"/>
    <s v="7+ yrs"/>
    <n v="14"/>
    <s v="Master"/>
    <n v="1"/>
    <n v="0"/>
    <n v="0"/>
    <n v="0"/>
    <n v="1"/>
    <n v="2"/>
    <n v="126683"/>
    <s v="High"/>
    <n v="7"/>
    <n v="2026"/>
    <s v="Low"/>
    <n v="6"/>
  </r>
  <r>
    <n v="2461"/>
    <x v="1"/>
    <x v="1"/>
    <s v="Startup"/>
    <s v="Technology"/>
    <x v="6"/>
    <x v="1"/>
    <s v="Onsite/Hybrid"/>
    <x v="2"/>
    <s v="0-2 yrs"/>
    <n v="2"/>
    <s v="Bachelor"/>
    <n v="0"/>
    <n v="0"/>
    <n v="0"/>
    <n v="1"/>
    <n v="1"/>
    <n v="2"/>
    <n v="111237"/>
    <s v="Medium"/>
    <n v="9"/>
    <n v="2022"/>
    <s v="High"/>
    <n v="7"/>
  </r>
  <r>
    <n v="2462"/>
    <x v="0"/>
    <x v="0"/>
    <s v="Enterprise"/>
    <s v="Technology"/>
    <x v="0"/>
    <x v="0"/>
    <s v="Remote"/>
    <x v="0"/>
    <s v="7+ yrs"/>
    <n v="15"/>
    <s v="Master"/>
    <n v="0"/>
    <n v="1"/>
    <n v="0"/>
    <n v="0"/>
    <n v="0"/>
    <n v="1"/>
    <n v="101874"/>
    <s v="Medium"/>
    <n v="9"/>
    <n v="2026"/>
    <s v="Medium"/>
    <n v="4"/>
  </r>
  <r>
    <n v="2463"/>
    <x v="0"/>
    <x v="0"/>
    <s v="Enterprise"/>
    <s v="Healthcare"/>
    <x v="3"/>
    <x v="0"/>
    <s v="Remote"/>
    <x v="2"/>
    <s v="0-2 yrs"/>
    <n v="0"/>
    <s v="Bachelor"/>
    <n v="0"/>
    <n v="1"/>
    <n v="1"/>
    <n v="0"/>
    <n v="0"/>
    <n v="2"/>
    <n v="64436"/>
    <s v="Low"/>
    <n v="7"/>
    <n v="2024"/>
    <s v="Medium"/>
    <n v="2"/>
  </r>
  <r>
    <n v="2464"/>
    <x v="1"/>
    <x v="1"/>
    <s v="Enterprise"/>
    <s v="Education"/>
    <x v="0"/>
    <x v="1"/>
    <s v="Onsite/Hybrid"/>
    <x v="1"/>
    <s v="3-6 yrs"/>
    <n v="4"/>
    <s v="Master"/>
    <n v="0"/>
    <n v="1"/>
    <n v="1"/>
    <n v="1"/>
    <n v="1"/>
    <n v="4"/>
    <n v="156911"/>
    <s v="High"/>
    <n v="4"/>
    <n v="2026"/>
    <s v="High"/>
    <n v="2"/>
  </r>
  <r>
    <n v="2465"/>
    <x v="3"/>
    <x v="0"/>
    <s v="Startup"/>
    <s v="Education"/>
    <x v="3"/>
    <x v="2"/>
    <s v="Onsite/Hybrid"/>
    <x v="1"/>
    <s v="3-6 yrs"/>
    <n v="6"/>
    <s v="PhD"/>
    <n v="0"/>
    <n v="0"/>
    <n v="1"/>
    <n v="1"/>
    <n v="1"/>
    <n v="3"/>
    <n v="110242"/>
    <s v="Medium"/>
    <n v="7"/>
    <n v="2025"/>
    <s v="High"/>
    <n v="4"/>
  </r>
  <r>
    <n v="2466"/>
    <x v="5"/>
    <x v="1"/>
    <s v="Startup"/>
    <s v="Retail"/>
    <x v="0"/>
    <x v="0"/>
    <s v="Remote"/>
    <x v="2"/>
    <s v="0-2 yrs"/>
    <n v="1"/>
    <s v="PhD"/>
    <n v="0"/>
    <n v="0"/>
    <n v="1"/>
    <n v="0"/>
    <n v="1"/>
    <n v="2"/>
    <n v="112195"/>
    <s v="Medium"/>
    <n v="6"/>
    <n v="2023"/>
    <s v="High"/>
    <n v="7"/>
  </r>
  <r>
    <n v="2467"/>
    <x v="1"/>
    <x v="1"/>
    <s v="MNC"/>
    <s v="Healthcare"/>
    <x v="3"/>
    <x v="1"/>
    <s v="Onsite/Hybrid"/>
    <x v="0"/>
    <s v="7+ yrs"/>
    <n v="13"/>
    <s v="PhD"/>
    <n v="0"/>
    <n v="0"/>
    <n v="1"/>
    <n v="1"/>
    <n v="0"/>
    <n v="2"/>
    <n v="190600"/>
    <s v="High"/>
    <n v="6"/>
    <n v="2023"/>
    <s v="High"/>
    <n v="6"/>
  </r>
  <r>
    <n v="2468"/>
    <x v="4"/>
    <x v="0"/>
    <s v="Medium"/>
    <s v="E-commerce"/>
    <x v="3"/>
    <x v="1"/>
    <s v="Onsite/Hybrid"/>
    <x v="1"/>
    <s v="3-6 yrs"/>
    <n v="5"/>
    <s v="PhD"/>
    <n v="1"/>
    <n v="0"/>
    <n v="1"/>
    <n v="1"/>
    <n v="0"/>
    <n v="3"/>
    <n v="101320"/>
    <s v="Medium"/>
    <n v="11"/>
    <n v="2021"/>
    <s v="High"/>
    <n v="4"/>
  </r>
  <r>
    <n v="2469"/>
    <x v="5"/>
    <x v="1"/>
    <s v="Medium"/>
    <s v="Technology"/>
    <x v="0"/>
    <x v="2"/>
    <s v="Onsite/Hybrid"/>
    <x v="2"/>
    <s v="0-2 yrs"/>
    <n v="1"/>
    <s v="Master"/>
    <n v="0"/>
    <n v="1"/>
    <n v="1"/>
    <n v="0"/>
    <n v="1"/>
    <n v="3"/>
    <n v="116555"/>
    <s v="Medium"/>
    <n v="11"/>
    <n v="2024"/>
    <s v="Low"/>
    <n v="4"/>
  </r>
  <r>
    <n v="2470"/>
    <x v="0"/>
    <x v="0"/>
    <s v="Startup"/>
    <s v="Retail"/>
    <x v="0"/>
    <x v="0"/>
    <s v="Remote"/>
    <x v="0"/>
    <s v="7+ yrs"/>
    <n v="14"/>
    <s v="Bachelor"/>
    <n v="1"/>
    <n v="0"/>
    <n v="0"/>
    <n v="0"/>
    <n v="1"/>
    <n v="2"/>
    <n v="111530"/>
    <s v="Medium"/>
    <n v="11"/>
    <n v="2023"/>
    <s v="High"/>
    <n v="8"/>
  </r>
  <r>
    <n v="2471"/>
    <x v="2"/>
    <x v="2"/>
    <s v="Enterprise"/>
    <s v="Healthcare"/>
    <x v="6"/>
    <x v="2"/>
    <s v="Onsite/Hybrid"/>
    <x v="1"/>
    <s v="3-6 yrs"/>
    <n v="5"/>
    <s v="Bachelor"/>
    <n v="0"/>
    <n v="0"/>
    <n v="0"/>
    <n v="0"/>
    <n v="0"/>
    <n v="0"/>
    <n v="71723"/>
    <s v="Medium"/>
    <n v="11"/>
    <n v="2022"/>
    <s v="Medium"/>
    <n v="6"/>
  </r>
  <r>
    <n v="2472"/>
    <x v="0"/>
    <x v="0"/>
    <s v="Enterprise"/>
    <s v="Retail"/>
    <x v="1"/>
    <x v="2"/>
    <s v="Onsite/Hybrid"/>
    <x v="2"/>
    <s v="0-2 yrs"/>
    <n v="2"/>
    <s v="PhD"/>
    <n v="1"/>
    <n v="0"/>
    <n v="0"/>
    <n v="0"/>
    <n v="0"/>
    <n v="1"/>
    <n v="45677"/>
    <s v="Low"/>
    <n v="8"/>
    <n v="2021"/>
    <s v="Low"/>
    <n v="3"/>
  </r>
  <r>
    <n v="2473"/>
    <x v="0"/>
    <x v="0"/>
    <s v="MNC"/>
    <s v="E-commerce"/>
    <x v="1"/>
    <x v="2"/>
    <s v="Onsite/Hybrid"/>
    <x v="0"/>
    <s v="7+ yrs"/>
    <n v="7"/>
    <s v="Bachelor"/>
    <n v="1"/>
    <n v="1"/>
    <n v="1"/>
    <n v="0"/>
    <n v="0"/>
    <n v="3"/>
    <n v="133866"/>
    <s v="High"/>
    <n v="2"/>
    <n v="2022"/>
    <s v="Medium"/>
    <n v="3"/>
  </r>
  <r>
    <n v="2474"/>
    <x v="2"/>
    <x v="2"/>
    <s v="Medium"/>
    <s v="Education"/>
    <x v="1"/>
    <x v="1"/>
    <s v="Onsite/Hybrid"/>
    <x v="0"/>
    <s v="7+ yrs"/>
    <n v="13"/>
    <s v="Bachelor"/>
    <n v="1"/>
    <n v="1"/>
    <n v="0"/>
    <n v="1"/>
    <n v="1"/>
    <n v="4"/>
    <n v="124058"/>
    <s v="High"/>
    <n v="1"/>
    <n v="2024"/>
    <s v="Medium"/>
    <n v="5"/>
  </r>
  <r>
    <n v="2475"/>
    <x v="2"/>
    <x v="2"/>
    <s v="Startup"/>
    <s v="Retail"/>
    <x v="4"/>
    <x v="2"/>
    <s v="Onsite/Hybrid"/>
    <x v="2"/>
    <s v="0-2 yrs"/>
    <n v="1"/>
    <s v="Bachelor"/>
    <n v="1"/>
    <n v="1"/>
    <n v="1"/>
    <n v="0"/>
    <n v="0"/>
    <n v="3"/>
    <n v="62883"/>
    <s v="Low"/>
    <n v="3"/>
    <n v="2023"/>
    <s v="High"/>
    <n v="7"/>
  </r>
  <r>
    <n v="2476"/>
    <x v="0"/>
    <x v="0"/>
    <s v="Medium"/>
    <s v="Retail"/>
    <x v="5"/>
    <x v="1"/>
    <s v="Onsite/Hybrid"/>
    <x v="1"/>
    <s v="3-6 yrs"/>
    <n v="5"/>
    <s v="Bachelor"/>
    <n v="1"/>
    <n v="0"/>
    <n v="0"/>
    <n v="0"/>
    <n v="1"/>
    <n v="2"/>
    <n v="85819"/>
    <s v="Medium"/>
    <n v="11"/>
    <n v="2023"/>
    <s v="Low"/>
    <n v="2"/>
  </r>
  <r>
    <n v="2477"/>
    <x v="3"/>
    <x v="0"/>
    <s v="Startup"/>
    <s v="E-commerce"/>
    <x v="3"/>
    <x v="0"/>
    <s v="Remote"/>
    <x v="1"/>
    <s v="3-6 yrs"/>
    <n v="6"/>
    <s v="Master"/>
    <n v="1"/>
    <n v="1"/>
    <n v="1"/>
    <n v="1"/>
    <n v="1"/>
    <n v="5"/>
    <n v="116254"/>
    <s v="Medium"/>
    <n v="10"/>
    <n v="2021"/>
    <s v="High"/>
    <n v="2"/>
  </r>
  <r>
    <n v="2478"/>
    <x v="4"/>
    <x v="0"/>
    <s v="Startup"/>
    <s v="Education"/>
    <x v="3"/>
    <x v="1"/>
    <s v="Onsite/Hybrid"/>
    <x v="2"/>
    <s v="0-2 yrs"/>
    <n v="0"/>
    <s v="Master"/>
    <n v="0"/>
    <n v="0"/>
    <n v="1"/>
    <n v="0"/>
    <n v="1"/>
    <n v="2"/>
    <n v="78935"/>
    <s v="Medium"/>
    <n v="3"/>
    <n v="2021"/>
    <s v="Low"/>
    <n v="5"/>
  </r>
  <r>
    <n v="2479"/>
    <x v="3"/>
    <x v="0"/>
    <s v="Medium"/>
    <s v="Healthcare"/>
    <x v="4"/>
    <x v="0"/>
    <s v="Remote"/>
    <x v="1"/>
    <s v="3-6 yrs"/>
    <n v="3"/>
    <s v="PhD"/>
    <n v="0"/>
    <n v="0"/>
    <n v="0"/>
    <n v="0"/>
    <n v="1"/>
    <n v="1"/>
    <n v="86723"/>
    <s v="Medium"/>
    <n v="9"/>
    <n v="2022"/>
    <s v="Medium"/>
    <n v="5"/>
  </r>
  <r>
    <n v="2480"/>
    <x v="5"/>
    <x v="1"/>
    <s v="Medium"/>
    <s v="Finance"/>
    <x v="4"/>
    <x v="2"/>
    <s v="Onsite/Hybrid"/>
    <x v="1"/>
    <s v="3-6 yrs"/>
    <n v="5"/>
    <s v="Bachelor"/>
    <n v="1"/>
    <n v="0"/>
    <n v="1"/>
    <n v="0"/>
    <n v="1"/>
    <n v="3"/>
    <n v="137921"/>
    <s v="High"/>
    <n v="7"/>
    <n v="2024"/>
    <s v="High"/>
    <n v="7"/>
  </r>
  <r>
    <n v="2481"/>
    <x v="4"/>
    <x v="0"/>
    <s v="MNC"/>
    <s v="Finance"/>
    <x v="5"/>
    <x v="2"/>
    <s v="Onsite/Hybrid"/>
    <x v="0"/>
    <s v="7+ yrs"/>
    <n v="7"/>
    <s v="Bachelor"/>
    <n v="0"/>
    <n v="1"/>
    <n v="0"/>
    <n v="0"/>
    <n v="1"/>
    <n v="2"/>
    <n v="130005"/>
    <s v="High"/>
    <n v="7"/>
    <n v="2026"/>
    <s v="High"/>
    <n v="7"/>
  </r>
  <r>
    <n v="2482"/>
    <x v="2"/>
    <x v="2"/>
    <s v="Startup"/>
    <s v="Technology"/>
    <x v="1"/>
    <x v="0"/>
    <s v="Remote"/>
    <x v="1"/>
    <s v="3-6 yrs"/>
    <n v="5"/>
    <s v="Bachelor"/>
    <n v="0"/>
    <n v="1"/>
    <n v="1"/>
    <n v="1"/>
    <n v="1"/>
    <n v="4"/>
    <n v="118925"/>
    <s v="Medium"/>
    <n v="4"/>
    <n v="2023"/>
    <s v="High"/>
    <n v="9"/>
  </r>
  <r>
    <n v="2483"/>
    <x v="2"/>
    <x v="2"/>
    <s v="Enterprise"/>
    <s v="E-commerce"/>
    <x v="2"/>
    <x v="2"/>
    <s v="Onsite/Hybrid"/>
    <x v="0"/>
    <s v="7+ yrs"/>
    <n v="9"/>
    <s v="Bachelor"/>
    <n v="0"/>
    <n v="1"/>
    <n v="1"/>
    <n v="0"/>
    <n v="1"/>
    <n v="3"/>
    <n v="129372"/>
    <s v="High"/>
    <n v="3"/>
    <n v="2024"/>
    <s v="Low"/>
    <n v="2"/>
  </r>
  <r>
    <n v="2484"/>
    <x v="1"/>
    <x v="1"/>
    <s v="Medium"/>
    <s v="Technology"/>
    <x v="6"/>
    <x v="2"/>
    <s v="Onsite/Hybrid"/>
    <x v="2"/>
    <s v="0-2 yrs"/>
    <n v="0"/>
    <s v="Master"/>
    <n v="0"/>
    <n v="0"/>
    <n v="1"/>
    <n v="0"/>
    <n v="1"/>
    <n v="2"/>
    <n v="117701"/>
    <s v="Medium"/>
    <n v="10"/>
    <n v="2023"/>
    <s v="Low"/>
    <n v="2"/>
  </r>
  <r>
    <n v="2485"/>
    <x v="3"/>
    <x v="0"/>
    <s v="Startup"/>
    <s v="Retail"/>
    <x v="3"/>
    <x v="2"/>
    <s v="Onsite/Hybrid"/>
    <x v="2"/>
    <s v="0-2 yrs"/>
    <n v="1"/>
    <s v="Master"/>
    <n v="0"/>
    <n v="1"/>
    <n v="1"/>
    <n v="1"/>
    <n v="1"/>
    <n v="4"/>
    <n v="93062"/>
    <s v="Medium"/>
    <n v="10"/>
    <n v="2021"/>
    <s v="High"/>
    <n v="1"/>
  </r>
  <r>
    <n v="2486"/>
    <x v="0"/>
    <x v="0"/>
    <s v="Medium"/>
    <s v="Technology"/>
    <x v="6"/>
    <x v="2"/>
    <s v="Onsite/Hybrid"/>
    <x v="2"/>
    <s v="0-2 yrs"/>
    <n v="2"/>
    <s v="Bachelor"/>
    <n v="1"/>
    <n v="1"/>
    <n v="0"/>
    <n v="0"/>
    <n v="1"/>
    <n v="3"/>
    <n v="61801"/>
    <s v="Low"/>
    <n v="8"/>
    <n v="2024"/>
    <s v="Low"/>
    <n v="2"/>
  </r>
  <r>
    <n v="2487"/>
    <x v="2"/>
    <x v="2"/>
    <s v="Startup"/>
    <s v="E-commerce"/>
    <x v="5"/>
    <x v="0"/>
    <s v="Remote"/>
    <x v="2"/>
    <s v="0-2 yrs"/>
    <n v="2"/>
    <s v="Master"/>
    <n v="1"/>
    <n v="1"/>
    <n v="1"/>
    <n v="0"/>
    <n v="0"/>
    <n v="3"/>
    <n v="68719"/>
    <s v="Low"/>
    <n v="12"/>
    <n v="2023"/>
    <s v="High"/>
    <n v="7"/>
  </r>
  <r>
    <n v="2488"/>
    <x v="5"/>
    <x v="1"/>
    <s v="MNC"/>
    <s v="Healthcare"/>
    <x v="5"/>
    <x v="2"/>
    <s v="Onsite/Hybrid"/>
    <x v="2"/>
    <s v="0-2 yrs"/>
    <n v="1"/>
    <s v="Bachelor"/>
    <n v="0"/>
    <n v="1"/>
    <n v="0"/>
    <n v="1"/>
    <n v="0"/>
    <n v="2"/>
    <n v="128384"/>
    <s v="High"/>
    <n v="3"/>
    <n v="2024"/>
    <s v="High"/>
    <n v="7"/>
  </r>
  <r>
    <n v="2489"/>
    <x v="0"/>
    <x v="0"/>
    <s v="Medium"/>
    <s v="Technology"/>
    <x v="3"/>
    <x v="1"/>
    <s v="Onsite/Hybrid"/>
    <x v="1"/>
    <s v="3-6 yrs"/>
    <n v="6"/>
    <s v="Bachelor"/>
    <n v="1"/>
    <n v="0"/>
    <n v="0"/>
    <n v="0"/>
    <n v="0"/>
    <n v="1"/>
    <n v="70158"/>
    <s v="Medium"/>
    <n v="6"/>
    <n v="2025"/>
    <s v="Medium"/>
    <n v="2"/>
  </r>
  <r>
    <n v="2490"/>
    <x v="5"/>
    <x v="1"/>
    <s v="Medium"/>
    <s v="E-commerce"/>
    <x v="1"/>
    <x v="2"/>
    <s v="Onsite/Hybrid"/>
    <x v="0"/>
    <s v="7+ yrs"/>
    <n v="12"/>
    <s v="Master"/>
    <n v="0"/>
    <n v="1"/>
    <n v="1"/>
    <n v="1"/>
    <n v="1"/>
    <n v="4"/>
    <n v="176588"/>
    <s v="High"/>
    <n v="6"/>
    <n v="2022"/>
    <s v="High"/>
    <n v="4"/>
  </r>
  <r>
    <n v="2491"/>
    <x v="4"/>
    <x v="0"/>
    <s v="Enterprise"/>
    <s v="Finance"/>
    <x v="2"/>
    <x v="1"/>
    <s v="Onsite/Hybrid"/>
    <x v="0"/>
    <s v="7+ yrs"/>
    <n v="15"/>
    <s v="Bachelor"/>
    <n v="0"/>
    <n v="0"/>
    <n v="1"/>
    <n v="1"/>
    <n v="1"/>
    <n v="3"/>
    <n v="138771"/>
    <s v="High"/>
    <n v="2"/>
    <n v="2020"/>
    <s v="High"/>
    <n v="7"/>
  </r>
  <r>
    <n v="2492"/>
    <x v="3"/>
    <x v="0"/>
    <s v="Enterprise"/>
    <s v="Education"/>
    <x v="6"/>
    <x v="0"/>
    <s v="Remote"/>
    <x v="2"/>
    <s v="0-2 yrs"/>
    <n v="1"/>
    <s v="PhD"/>
    <n v="0"/>
    <n v="1"/>
    <n v="1"/>
    <n v="1"/>
    <n v="0"/>
    <n v="3"/>
    <n v="84924"/>
    <s v="Medium"/>
    <n v="4"/>
    <n v="2026"/>
    <s v="High"/>
    <n v="3"/>
  </r>
  <r>
    <n v="2493"/>
    <x v="2"/>
    <x v="2"/>
    <s v="Enterprise"/>
    <s v="E-commerce"/>
    <x v="1"/>
    <x v="2"/>
    <s v="Onsite/Hybrid"/>
    <x v="1"/>
    <s v="3-6 yrs"/>
    <n v="5"/>
    <s v="Master"/>
    <n v="1"/>
    <n v="0"/>
    <n v="0"/>
    <n v="1"/>
    <n v="1"/>
    <n v="3"/>
    <n v="104635"/>
    <s v="Medium"/>
    <n v="5"/>
    <n v="2026"/>
    <s v="Low"/>
    <n v="5"/>
  </r>
  <r>
    <n v="2494"/>
    <x v="0"/>
    <x v="0"/>
    <s v="Startup"/>
    <s v="Education"/>
    <x v="4"/>
    <x v="2"/>
    <s v="Onsite/Hybrid"/>
    <x v="1"/>
    <s v="3-6 yrs"/>
    <n v="5"/>
    <s v="Master"/>
    <n v="1"/>
    <n v="0"/>
    <n v="0"/>
    <n v="1"/>
    <n v="1"/>
    <n v="3"/>
    <n v="101673"/>
    <s v="Medium"/>
    <n v="9"/>
    <n v="2022"/>
    <s v="Low"/>
    <n v="6"/>
  </r>
  <r>
    <n v="2495"/>
    <x v="1"/>
    <x v="1"/>
    <s v="MNC"/>
    <s v="E-commerce"/>
    <x v="4"/>
    <x v="0"/>
    <s v="Remote"/>
    <x v="1"/>
    <s v="3-6 yrs"/>
    <n v="6"/>
    <s v="Master"/>
    <n v="0"/>
    <n v="0"/>
    <n v="0"/>
    <n v="0"/>
    <n v="1"/>
    <n v="1"/>
    <n v="148082"/>
    <s v="High"/>
    <n v="3"/>
    <n v="2022"/>
    <s v="Medium"/>
    <n v="2"/>
  </r>
  <r>
    <n v="2496"/>
    <x v="4"/>
    <x v="0"/>
    <s v="MNC"/>
    <s v="Technology"/>
    <x v="5"/>
    <x v="2"/>
    <s v="Onsite/Hybrid"/>
    <x v="2"/>
    <s v="0-2 yrs"/>
    <n v="0"/>
    <s v="Master"/>
    <n v="1"/>
    <n v="0"/>
    <n v="1"/>
    <n v="0"/>
    <n v="0"/>
    <n v="2"/>
    <n v="86702"/>
    <s v="Medium"/>
    <n v="9"/>
    <n v="2023"/>
    <s v="Low"/>
    <n v="3"/>
  </r>
  <r>
    <n v="2497"/>
    <x v="5"/>
    <x v="1"/>
    <s v="Startup"/>
    <s v="Retail"/>
    <x v="6"/>
    <x v="0"/>
    <s v="Remote"/>
    <x v="0"/>
    <s v="7+ yrs"/>
    <n v="7"/>
    <s v="Bachelor"/>
    <n v="1"/>
    <n v="1"/>
    <n v="0"/>
    <n v="0"/>
    <n v="0"/>
    <n v="2"/>
    <n v="141742"/>
    <s v="High"/>
    <n v="4"/>
    <n v="2026"/>
    <s v="High"/>
    <n v="7"/>
  </r>
  <r>
    <n v="2498"/>
    <x v="2"/>
    <x v="2"/>
    <s v="Medium"/>
    <s v="E-commerce"/>
    <x v="1"/>
    <x v="0"/>
    <s v="Remote"/>
    <x v="1"/>
    <s v="3-6 yrs"/>
    <n v="6"/>
    <s v="Master"/>
    <n v="1"/>
    <n v="1"/>
    <n v="0"/>
    <n v="1"/>
    <n v="1"/>
    <n v="4"/>
    <n v="104498"/>
    <s v="Medium"/>
    <n v="2"/>
    <n v="2023"/>
    <s v="Low"/>
    <n v="3"/>
  </r>
  <r>
    <n v="2499"/>
    <x v="4"/>
    <x v="0"/>
    <s v="MNC"/>
    <s v="Retail"/>
    <x v="0"/>
    <x v="0"/>
    <s v="Remote"/>
    <x v="0"/>
    <s v="7+ yrs"/>
    <n v="9"/>
    <s v="Bachelor"/>
    <n v="1"/>
    <n v="0"/>
    <n v="0"/>
    <n v="1"/>
    <n v="0"/>
    <n v="2"/>
    <n v="134835"/>
    <s v="High"/>
    <n v="3"/>
    <n v="2025"/>
    <s v="High"/>
    <n v="7"/>
  </r>
  <r>
    <n v="2500"/>
    <x v="1"/>
    <x v="1"/>
    <s v="Medium"/>
    <s v="Finance"/>
    <x v="3"/>
    <x v="0"/>
    <s v="Remote"/>
    <x v="2"/>
    <s v="0-2 yrs"/>
    <n v="1"/>
    <s v="Master"/>
    <n v="0"/>
    <n v="0"/>
    <n v="0"/>
    <n v="0"/>
    <n v="1"/>
    <n v="1"/>
    <n v="97981"/>
    <s v="Medium"/>
    <n v="3"/>
    <n v="2023"/>
    <s v="High"/>
    <n v="8"/>
  </r>
  <r>
    <n v="2501"/>
    <x v="0"/>
    <x v="0"/>
    <s v="Enterprise"/>
    <s v="Technology"/>
    <x v="6"/>
    <x v="0"/>
    <s v="Remote"/>
    <x v="0"/>
    <s v="7+ yrs"/>
    <n v="12"/>
    <s v="Master"/>
    <n v="1"/>
    <n v="0"/>
    <n v="1"/>
    <n v="0"/>
    <n v="1"/>
    <n v="3"/>
    <n v="120689"/>
    <s v="High"/>
    <n v="4"/>
    <n v="2023"/>
    <s v="Medium"/>
    <n v="3"/>
  </r>
  <r>
    <n v="2502"/>
    <x v="3"/>
    <x v="0"/>
    <s v="Enterprise"/>
    <s v="Finance"/>
    <x v="6"/>
    <x v="2"/>
    <s v="Onsite/Hybrid"/>
    <x v="1"/>
    <s v="3-6 yrs"/>
    <n v="6"/>
    <s v="PhD"/>
    <n v="1"/>
    <n v="1"/>
    <n v="0"/>
    <n v="1"/>
    <n v="1"/>
    <n v="4"/>
    <n v="95533"/>
    <s v="Medium"/>
    <n v="4"/>
    <n v="2026"/>
    <s v="Low"/>
    <n v="1"/>
  </r>
  <r>
    <n v="2503"/>
    <x v="3"/>
    <x v="0"/>
    <s v="Startup"/>
    <s v="Education"/>
    <x v="1"/>
    <x v="1"/>
    <s v="Onsite/Hybrid"/>
    <x v="2"/>
    <s v="0-2 yrs"/>
    <n v="0"/>
    <s v="Bachelor"/>
    <n v="0"/>
    <n v="0"/>
    <n v="1"/>
    <n v="0"/>
    <n v="0"/>
    <n v="1"/>
    <n v="60119"/>
    <s v="Low"/>
    <n v="1"/>
    <n v="2024"/>
    <s v="Low"/>
    <n v="2"/>
  </r>
  <r>
    <n v="2504"/>
    <x v="4"/>
    <x v="0"/>
    <s v="Medium"/>
    <s v="Retail"/>
    <x v="5"/>
    <x v="2"/>
    <s v="Onsite/Hybrid"/>
    <x v="1"/>
    <s v="3-6 yrs"/>
    <n v="4"/>
    <s v="Master"/>
    <n v="0"/>
    <n v="0"/>
    <n v="1"/>
    <n v="0"/>
    <n v="0"/>
    <n v="1"/>
    <n v="85408"/>
    <s v="Medium"/>
    <n v="10"/>
    <n v="2026"/>
    <s v="Medium"/>
    <n v="3"/>
  </r>
  <r>
    <n v="2505"/>
    <x v="5"/>
    <x v="1"/>
    <s v="MNC"/>
    <s v="Finance"/>
    <x v="1"/>
    <x v="2"/>
    <s v="Onsite/Hybrid"/>
    <x v="1"/>
    <s v="3-6 yrs"/>
    <n v="4"/>
    <s v="PhD"/>
    <n v="1"/>
    <n v="1"/>
    <n v="1"/>
    <n v="1"/>
    <n v="1"/>
    <n v="5"/>
    <n v="173907"/>
    <s v="High"/>
    <n v="1"/>
    <n v="2021"/>
    <s v="High"/>
    <n v="1"/>
  </r>
  <r>
    <n v="2506"/>
    <x v="0"/>
    <x v="0"/>
    <s v="MNC"/>
    <s v="Technology"/>
    <x v="2"/>
    <x v="1"/>
    <s v="Onsite/Hybrid"/>
    <x v="2"/>
    <s v="0-2 yrs"/>
    <n v="0"/>
    <s v="PhD"/>
    <n v="0"/>
    <n v="1"/>
    <n v="0"/>
    <n v="1"/>
    <n v="0"/>
    <n v="2"/>
    <n v="82661"/>
    <s v="Medium"/>
    <n v="5"/>
    <n v="2021"/>
    <s v="High"/>
    <n v="9"/>
  </r>
  <r>
    <n v="2507"/>
    <x v="1"/>
    <x v="1"/>
    <s v="Startup"/>
    <s v="Retail"/>
    <x v="4"/>
    <x v="0"/>
    <s v="Remote"/>
    <x v="2"/>
    <s v="0-2 yrs"/>
    <n v="0"/>
    <s v="PhD"/>
    <n v="1"/>
    <n v="0"/>
    <n v="0"/>
    <n v="0"/>
    <n v="1"/>
    <n v="2"/>
    <n v="99438"/>
    <s v="Medium"/>
    <n v="11"/>
    <n v="2020"/>
    <s v="High"/>
    <n v="8"/>
  </r>
  <r>
    <n v="2508"/>
    <x v="0"/>
    <x v="0"/>
    <s v="Enterprise"/>
    <s v="Healthcare"/>
    <x v="5"/>
    <x v="0"/>
    <s v="Remote"/>
    <x v="1"/>
    <s v="3-6 yrs"/>
    <n v="4"/>
    <s v="Master"/>
    <n v="0"/>
    <n v="1"/>
    <n v="0"/>
    <n v="0"/>
    <n v="0"/>
    <n v="1"/>
    <n v="74380"/>
    <s v="Medium"/>
    <n v="1"/>
    <n v="2023"/>
    <s v="Medium"/>
    <n v="6"/>
  </r>
  <r>
    <n v="2509"/>
    <x v="0"/>
    <x v="0"/>
    <s v="MNC"/>
    <s v="Healthcare"/>
    <x v="6"/>
    <x v="0"/>
    <s v="Remote"/>
    <x v="0"/>
    <s v="7+ yrs"/>
    <n v="12"/>
    <s v="Bachelor"/>
    <n v="1"/>
    <n v="1"/>
    <n v="1"/>
    <n v="1"/>
    <n v="1"/>
    <n v="5"/>
    <n v="157285"/>
    <s v="High"/>
    <n v="1"/>
    <n v="2026"/>
    <s v="High"/>
    <n v="8"/>
  </r>
  <r>
    <n v="2510"/>
    <x v="1"/>
    <x v="1"/>
    <s v="Enterprise"/>
    <s v="Retail"/>
    <x v="2"/>
    <x v="1"/>
    <s v="Onsite/Hybrid"/>
    <x v="1"/>
    <s v="3-6 yrs"/>
    <n v="4"/>
    <s v="Bachelor"/>
    <n v="0"/>
    <n v="0"/>
    <n v="0"/>
    <n v="1"/>
    <n v="0"/>
    <n v="1"/>
    <n v="134092"/>
    <s v="High"/>
    <n v="11"/>
    <n v="2021"/>
    <s v="High"/>
    <n v="9"/>
  </r>
  <r>
    <n v="2511"/>
    <x v="0"/>
    <x v="0"/>
    <s v="Medium"/>
    <s v="Retail"/>
    <x v="5"/>
    <x v="1"/>
    <s v="Onsite/Hybrid"/>
    <x v="1"/>
    <s v="3-6 yrs"/>
    <n v="5"/>
    <s v="PhD"/>
    <n v="0"/>
    <n v="1"/>
    <n v="1"/>
    <n v="0"/>
    <n v="1"/>
    <n v="3"/>
    <n v="104692"/>
    <s v="Medium"/>
    <n v="6"/>
    <n v="2020"/>
    <s v="Low"/>
    <n v="4"/>
  </r>
  <r>
    <n v="2512"/>
    <x v="0"/>
    <x v="0"/>
    <s v="Enterprise"/>
    <s v="Healthcare"/>
    <x v="0"/>
    <x v="2"/>
    <s v="Onsite/Hybrid"/>
    <x v="0"/>
    <s v="7+ yrs"/>
    <n v="12"/>
    <s v="Bachelor"/>
    <n v="0"/>
    <n v="0"/>
    <n v="1"/>
    <n v="1"/>
    <n v="0"/>
    <n v="2"/>
    <n v="128761"/>
    <s v="High"/>
    <n v="3"/>
    <n v="2024"/>
    <s v="High"/>
    <n v="7"/>
  </r>
  <r>
    <n v="2513"/>
    <x v="2"/>
    <x v="2"/>
    <s v="MNC"/>
    <s v="Education"/>
    <x v="2"/>
    <x v="2"/>
    <s v="Onsite/Hybrid"/>
    <x v="0"/>
    <s v="7+ yrs"/>
    <n v="7"/>
    <s v="Master"/>
    <n v="1"/>
    <n v="0"/>
    <n v="0"/>
    <n v="0"/>
    <n v="1"/>
    <n v="2"/>
    <n v="129406"/>
    <s v="High"/>
    <n v="4"/>
    <n v="2024"/>
    <s v="Medium"/>
    <n v="1"/>
  </r>
  <r>
    <n v="2514"/>
    <x v="3"/>
    <x v="0"/>
    <s v="MNC"/>
    <s v="Technology"/>
    <x v="3"/>
    <x v="0"/>
    <s v="Remote"/>
    <x v="0"/>
    <s v="7+ yrs"/>
    <n v="7"/>
    <s v="Bachelor"/>
    <n v="0"/>
    <n v="0"/>
    <n v="0"/>
    <n v="0"/>
    <n v="0"/>
    <n v="0"/>
    <n v="123796"/>
    <s v="High"/>
    <n v="11"/>
    <n v="2020"/>
    <s v="High"/>
    <n v="7"/>
  </r>
  <r>
    <n v="2515"/>
    <x v="4"/>
    <x v="0"/>
    <s v="Enterprise"/>
    <s v="Retail"/>
    <x v="5"/>
    <x v="2"/>
    <s v="Onsite/Hybrid"/>
    <x v="2"/>
    <s v="0-2 yrs"/>
    <n v="0"/>
    <s v="PhD"/>
    <n v="0"/>
    <n v="1"/>
    <n v="1"/>
    <n v="0"/>
    <n v="0"/>
    <n v="2"/>
    <n v="63300"/>
    <s v="Low"/>
    <n v="5"/>
    <n v="2026"/>
    <s v="High"/>
    <n v="7"/>
  </r>
  <r>
    <n v="2516"/>
    <x v="4"/>
    <x v="0"/>
    <s v="MNC"/>
    <s v="Finance"/>
    <x v="6"/>
    <x v="1"/>
    <s v="Onsite/Hybrid"/>
    <x v="0"/>
    <s v="7+ yrs"/>
    <n v="11"/>
    <s v="Bachelor"/>
    <n v="0"/>
    <n v="0"/>
    <n v="1"/>
    <n v="1"/>
    <n v="0"/>
    <n v="2"/>
    <n v="145779"/>
    <s v="High"/>
    <n v="7"/>
    <n v="2024"/>
    <s v="High"/>
    <n v="9"/>
  </r>
  <r>
    <n v="2517"/>
    <x v="5"/>
    <x v="1"/>
    <s v="Enterprise"/>
    <s v="Retail"/>
    <x v="6"/>
    <x v="2"/>
    <s v="Onsite/Hybrid"/>
    <x v="2"/>
    <s v="0-2 yrs"/>
    <n v="2"/>
    <s v="PhD"/>
    <n v="1"/>
    <n v="1"/>
    <n v="0"/>
    <n v="0"/>
    <n v="0"/>
    <n v="2"/>
    <n v="87180"/>
    <s v="Medium"/>
    <n v="9"/>
    <n v="2022"/>
    <s v="High"/>
    <n v="7"/>
  </r>
  <r>
    <n v="2518"/>
    <x v="3"/>
    <x v="0"/>
    <s v="Startup"/>
    <s v="Retail"/>
    <x v="2"/>
    <x v="1"/>
    <s v="Onsite/Hybrid"/>
    <x v="1"/>
    <s v="3-6 yrs"/>
    <n v="3"/>
    <s v="PhD"/>
    <n v="1"/>
    <n v="1"/>
    <n v="1"/>
    <n v="1"/>
    <n v="0"/>
    <n v="4"/>
    <n v="104810"/>
    <s v="Medium"/>
    <n v="6"/>
    <n v="2024"/>
    <s v="High"/>
    <n v="4"/>
  </r>
  <r>
    <n v="2519"/>
    <x v="0"/>
    <x v="0"/>
    <s v="MNC"/>
    <s v="Education"/>
    <x v="4"/>
    <x v="2"/>
    <s v="Onsite/Hybrid"/>
    <x v="0"/>
    <s v="7+ yrs"/>
    <n v="14"/>
    <s v="PhD"/>
    <n v="0"/>
    <n v="0"/>
    <n v="0"/>
    <n v="0"/>
    <n v="0"/>
    <n v="0"/>
    <n v="119473"/>
    <s v="Medium"/>
    <n v="9"/>
    <n v="2022"/>
    <s v="High"/>
    <n v="9"/>
  </r>
  <r>
    <n v="2520"/>
    <x v="3"/>
    <x v="0"/>
    <s v="MNC"/>
    <s v="Healthcare"/>
    <x v="5"/>
    <x v="0"/>
    <s v="Remote"/>
    <x v="1"/>
    <s v="3-6 yrs"/>
    <n v="5"/>
    <s v="Bachelor"/>
    <n v="0"/>
    <n v="1"/>
    <n v="1"/>
    <n v="0"/>
    <n v="1"/>
    <n v="3"/>
    <n v="119041"/>
    <s v="Medium"/>
    <n v="2"/>
    <n v="2024"/>
    <s v="High"/>
    <n v="7"/>
  </r>
  <r>
    <n v="2521"/>
    <x v="5"/>
    <x v="1"/>
    <s v="MNC"/>
    <s v="Healthcare"/>
    <x v="5"/>
    <x v="0"/>
    <s v="Remote"/>
    <x v="1"/>
    <s v="3-6 yrs"/>
    <n v="3"/>
    <s v="PhD"/>
    <n v="0"/>
    <n v="0"/>
    <n v="1"/>
    <n v="1"/>
    <n v="0"/>
    <n v="2"/>
    <n v="168894"/>
    <s v="High"/>
    <n v="7"/>
    <n v="2023"/>
    <s v="High"/>
    <n v="3"/>
  </r>
  <r>
    <n v="2522"/>
    <x v="1"/>
    <x v="1"/>
    <s v="Medium"/>
    <s v="Healthcare"/>
    <x v="6"/>
    <x v="2"/>
    <s v="Onsite/Hybrid"/>
    <x v="1"/>
    <s v="3-6 yrs"/>
    <n v="4"/>
    <s v="PhD"/>
    <n v="1"/>
    <n v="1"/>
    <n v="1"/>
    <n v="1"/>
    <n v="0"/>
    <n v="4"/>
    <n v="140854"/>
    <s v="High"/>
    <n v="2"/>
    <n v="2020"/>
    <s v="High"/>
    <n v="8"/>
  </r>
  <r>
    <n v="2523"/>
    <x v="4"/>
    <x v="0"/>
    <s v="Enterprise"/>
    <s v="Finance"/>
    <x v="3"/>
    <x v="2"/>
    <s v="Onsite/Hybrid"/>
    <x v="2"/>
    <s v="0-2 yrs"/>
    <n v="2"/>
    <s v="Master"/>
    <n v="0"/>
    <n v="1"/>
    <n v="1"/>
    <n v="0"/>
    <n v="0"/>
    <n v="2"/>
    <n v="61732"/>
    <s v="Low"/>
    <n v="4"/>
    <n v="2025"/>
    <s v="Medium"/>
    <n v="2"/>
  </r>
  <r>
    <n v="2524"/>
    <x v="4"/>
    <x v="0"/>
    <s v="MNC"/>
    <s v="Retail"/>
    <x v="1"/>
    <x v="1"/>
    <s v="Onsite/Hybrid"/>
    <x v="2"/>
    <s v="0-2 yrs"/>
    <n v="1"/>
    <s v="Master"/>
    <n v="1"/>
    <n v="0"/>
    <n v="1"/>
    <n v="0"/>
    <n v="1"/>
    <n v="3"/>
    <n v="95041"/>
    <s v="Medium"/>
    <n v="7"/>
    <n v="2025"/>
    <s v="Low"/>
    <n v="3"/>
  </r>
  <r>
    <n v="2525"/>
    <x v="0"/>
    <x v="0"/>
    <s v="Startup"/>
    <s v="Finance"/>
    <x v="5"/>
    <x v="2"/>
    <s v="Onsite/Hybrid"/>
    <x v="0"/>
    <s v="7+ yrs"/>
    <n v="8"/>
    <s v="Master"/>
    <n v="0"/>
    <n v="1"/>
    <n v="0"/>
    <n v="0"/>
    <n v="1"/>
    <n v="2"/>
    <n v="108403"/>
    <s v="Medium"/>
    <n v="7"/>
    <n v="2024"/>
    <s v="Medium"/>
    <n v="2"/>
  </r>
  <r>
    <n v="2526"/>
    <x v="1"/>
    <x v="1"/>
    <s v="MNC"/>
    <s v="Technology"/>
    <x v="3"/>
    <x v="0"/>
    <s v="Remote"/>
    <x v="1"/>
    <s v="3-6 yrs"/>
    <n v="4"/>
    <s v="Master"/>
    <n v="0"/>
    <n v="1"/>
    <n v="1"/>
    <n v="1"/>
    <n v="1"/>
    <n v="4"/>
    <n v="177384"/>
    <s v="High"/>
    <n v="11"/>
    <n v="2026"/>
    <s v="High"/>
    <n v="6"/>
  </r>
  <r>
    <n v="2527"/>
    <x v="1"/>
    <x v="1"/>
    <s v="Startup"/>
    <s v="Education"/>
    <x v="2"/>
    <x v="2"/>
    <s v="Onsite/Hybrid"/>
    <x v="0"/>
    <s v="7+ yrs"/>
    <n v="8"/>
    <s v="PhD"/>
    <n v="1"/>
    <n v="1"/>
    <n v="0"/>
    <n v="0"/>
    <n v="1"/>
    <n v="3"/>
    <n v="146732"/>
    <s v="High"/>
    <n v="11"/>
    <n v="2023"/>
    <s v="Low"/>
    <n v="3"/>
  </r>
  <r>
    <n v="2528"/>
    <x v="3"/>
    <x v="0"/>
    <s v="Startup"/>
    <s v="Healthcare"/>
    <x v="1"/>
    <x v="1"/>
    <s v="Onsite/Hybrid"/>
    <x v="2"/>
    <s v="0-2 yrs"/>
    <n v="2"/>
    <s v="Master"/>
    <n v="1"/>
    <n v="0"/>
    <n v="0"/>
    <n v="1"/>
    <n v="1"/>
    <n v="3"/>
    <n v="71620"/>
    <s v="Medium"/>
    <n v="9"/>
    <n v="2026"/>
    <s v="High"/>
    <n v="8"/>
  </r>
  <r>
    <n v="2529"/>
    <x v="1"/>
    <x v="1"/>
    <s v="Startup"/>
    <s v="Technology"/>
    <x v="0"/>
    <x v="0"/>
    <s v="Remote"/>
    <x v="0"/>
    <s v="7+ yrs"/>
    <n v="9"/>
    <s v="Master"/>
    <n v="0"/>
    <n v="1"/>
    <n v="0"/>
    <n v="0"/>
    <n v="1"/>
    <n v="2"/>
    <n v="145079"/>
    <s v="High"/>
    <n v="1"/>
    <n v="2020"/>
    <s v="Medium"/>
    <n v="6"/>
  </r>
  <r>
    <n v="2530"/>
    <x v="2"/>
    <x v="2"/>
    <s v="Enterprise"/>
    <s v="Retail"/>
    <x v="5"/>
    <x v="0"/>
    <s v="Remote"/>
    <x v="0"/>
    <s v="7+ yrs"/>
    <n v="7"/>
    <s v="Master"/>
    <n v="0"/>
    <n v="1"/>
    <n v="1"/>
    <n v="0"/>
    <n v="1"/>
    <n v="3"/>
    <n v="129914"/>
    <s v="High"/>
    <n v="10"/>
    <n v="2021"/>
    <s v="Low"/>
    <n v="4"/>
  </r>
  <r>
    <n v="2531"/>
    <x v="3"/>
    <x v="0"/>
    <s v="MNC"/>
    <s v="Technology"/>
    <x v="6"/>
    <x v="0"/>
    <s v="Remote"/>
    <x v="1"/>
    <s v="3-6 yrs"/>
    <n v="4"/>
    <s v="Master"/>
    <n v="0"/>
    <n v="0"/>
    <n v="1"/>
    <n v="0"/>
    <n v="1"/>
    <n v="2"/>
    <n v="115844"/>
    <s v="Medium"/>
    <n v="2"/>
    <n v="2025"/>
    <s v="Medium"/>
    <n v="5"/>
  </r>
  <r>
    <n v="2532"/>
    <x v="2"/>
    <x v="2"/>
    <s v="MNC"/>
    <s v="Education"/>
    <x v="5"/>
    <x v="1"/>
    <s v="Onsite/Hybrid"/>
    <x v="0"/>
    <s v="7+ yrs"/>
    <n v="12"/>
    <s v="Bachelor"/>
    <n v="0"/>
    <n v="0"/>
    <n v="0"/>
    <n v="1"/>
    <n v="0"/>
    <n v="1"/>
    <n v="131116"/>
    <s v="High"/>
    <n v="7"/>
    <n v="2024"/>
    <s v="Medium"/>
    <n v="3"/>
  </r>
  <r>
    <n v="2533"/>
    <x v="2"/>
    <x v="2"/>
    <s v="Startup"/>
    <s v="Healthcare"/>
    <x v="4"/>
    <x v="0"/>
    <s v="Remote"/>
    <x v="2"/>
    <s v="0-2 yrs"/>
    <n v="0"/>
    <s v="Bachelor"/>
    <n v="0"/>
    <n v="0"/>
    <n v="1"/>
    <n v="1"/>
    <n v="1"/>
    <n v="3"/>
    <n v="88345"/>
    <s v="Medium"/>
    <n v="10"/>
    <n v="2024"/>
    <s v="High"/>
    <n v="9"/>
  </r>
  <r>
    <n v="2534"/>
    <x v="2"/>
    <x v="2"/>
    <s v="Medium"/>
    <s v="Education"/>
    <x v="2"/>
    <x v="0"/>
    <s v="Remote"/>
    <x v="1"/>
    <s v="3-6 yrs"/>
    <n v="3"/>
    <s v="Bachelor"/>
    <n v="1"/>
    <n v="1"/>
    <n v="0"/>
    <n v="0"/>
    <n v="1"/>
    <n v="3"/>
    <n v="84744"/>
    <s v="Medium"/>
    <n v="8"/>
    <n v="2024"/>
    <s v="Low"/>
    <n v="5"/>
  </r>
  <r>
    <n v="2535"/>
    <x v="4"/>
    <x v="0"/>
    <s v="Enterprise"/>
    <s v="Retail"/>
    <x v="1"/>
    <x v="0"/>
    <s v="Remote"/>
    <x v="0"/>
    <s v="7+ yrs"/>
    <n v="12"/>
    <s v="PhD"/>
    <n v="0"/>
    <n v="1"/>
    <n v="0"/>
    <n v="1"/>
    <n v="0"/>
    <n v="2"/>
    <n v="118748"/>
    <s v="Medium"/>
    <n v="5"/>
    <n v="2023"/>
    <s v="Low"/>
    <n v="1"/>
  </r>
  <r>
    <n v="2536"/>
    <x v="4"/>
    <x v="0"/>
    <s v="MNC"/>
    <s v="Healthcare"/>
    <x v="2"/>
    <x v="2"/>
    <s v="Onsite/Hybrid"/>
    <x v="2"/>
    <s v="0-2 yrs"/>
    <n v="2"/>
    <s v="PhD"/>
    <n v="1"/>
    <n v="0"/>
    <n v="0"/>
    <n v="1"/>
    <n v="1"/>
    <n v="3"/>
    <n v="95432"/>
    <s v="Medium"/>
    <n v="11"/>
    <n v="2026"/>
    <s v="High"/>
    <n v="7"/>
  </r>
  <r>
    <n v="2537"/>
    <x v="4"/>
    <x v="0"/>
    <s v="Enterprise"/>
    <s v="Technology"/>
    <x v="6"/>
    <x v="1"/>
    <s v="Onsite/Hybrid"/>
    <x v="0"/>
    <s v="7+ yrs"/>
    <n v="10"/>
    <s v="Master"/>
    <n v="1"/>
    <n v="0"/>
    <n v="0"/>
    <n v="0"/>
    <n v="0"/>
    <n v="1"/>
    <n v="104913"/>
    <s v="Medium"/>
    <n v="11"/>
    <n v="2024"/>
    <s v="High"/>
    <n v="9"/>
  </r>
  <r>
    <n v="2538"/>
    <x v="2"/>
    <x v="2"/>
    <s v="Enterprise"/>
    <s v="Technology"/>
    <x v="3"/>
    <x v="0"/>
    <s v="Remote"/>
    <x v="0"/>
    <s v="7+ yrs"/>
    <n v="15"/>
    <s v="Bachelor"/>
    <n v="0"/>
    <n v="0"/>
    <n v="0"/>
    <n v="0"/>
    <n v="0"/>
    <n v="0"/>
    <n v="95831"/>
    <s v="Medium"/>
    <n v="9"/>
    <n v="2024"/>
    <s v="Medium"/>
    <n v="2"/>
  </r>
  <r>
    <n v="2539"/>
    <x v="4"/>
    <x v="0"/>
    <s v="Medium"/>
    <s v="Education"/>
    <x v="3"/>
    <x v="2"/>
    <s v="Onsite/Hybrid"/>
    <x v="2"/>
    <s v="0-2 yrs"/>
    <n v="0"/>
    <s v="Bachelor"/>
    <n v="0"/>
    <n v="0"/>
    <n v="1"/>
    <n v="0"/>
    <n v="1"/>
    <n v="2"/>
    <n v="70410"/>
    <s v="Medium"/>
    <n v="12"/>
    <n v="2026"/>
    <s v="Medium"/>
    <n v="1"/>
  </r>
  <r>
    <n v="2540"/>
    <x v="0"/>
    <x v="0"/>
    <s v="Medium"/>
    <s v="Retail"/>
    <x v="3"/>
    <x v="2"/>
    <s v="Onsite/Hybrid"/>
    <x v="2"/>
    <s v="0-2 yrs"/>
    <n v="2"/>
    <s v="Master"/>
    <n v="0"/>
    <n v="0"/>
    <n v="0"/>
    <n v="0"/>
    <n v="1"/>
    <n v="1"/>
    <n v="58740"/>
    <s v="Low"/>
    <n v="1"/>
    <n v="2022"/>
    <s v="High"/>
    <n v="7"/>
  </r>
  <r>
    <n v="2541"/>
    <x v="3"/>
    <x v="0"/>
    <s v="Enterprise"/>
    <s v="Technology"/>
    <x v="0"/>
    <x v="0"/>
    <s v="Remote"/>
    <x v="2"/>
    <s v="0-2 yrs"/>
    <n v="2"/>
    <s v="Master"/>
    <n v="0"/>
    <n v="1"/>
    <n v="1"/>
    <n v="0"/>
    <n v="0"/>
    <n v="2"/>
    <n v="65615"/>
    <s v="Low"/>
    <n v="10"/>
    <n v="2021"/>
    <s v="Medium"/>
    <n v="4"/>
  </r>
  <r>
    <n v="2542"/>
    <x v="0"/>
    <x v="0"/>
    <s v="Enterprise"/>
    <s v="Technology"/>
    <x v="5"/>
    <x v="0"/>
    <s v="Remote"/>
    <x v="1"/>
    <s v="3-6 yrs"/>
    <n v="5"/>
    <s v="Bachelor"/>
    <n v="0"/>
    <n v="1"/>
    <n v="0"/>
    <n v="1"/>
    <n v="0"/>
    <n v="2"/>
    <n v="91454"/>
    <s v="Medium"/>
    <n v="1"/>
    <n v="2022"/>
    <s v="Low"/>
    <n v="5"/>
  </r>
  <r>
    <n v="2543"/>
    <x v="0"/>
    <x v="0"/>
    <s v="Startup"/>
    <s v="Education"/>
    <x v="1"/>
    <x v="0"/>
    <s v="Remote"/>
    <x v="0"/>
    <s v="7+ yrs"/>
    <n v="14"/>
    <s v="PhD"/>
    <n v="0"/>
    <n v="0"/>
    <n v="0"/>
    <n v="0"/>
    <n v="1"/>
    <n v="1"/>
    <n v="108368"/>
    <s v="Medium"/>
    <n v="4"/>
    <n v="2022"/>
    <s v="High"/>
    <n v="8"/>
  </r>
  <r>
    <n v="2544"/>
    <x v="2"/>
    <x v="2"/>
    <s v="Enterprise"/>
    <s v="E-commerce"/>
    <x v="6"/>
    <x v="2"/>
    <s v="Onsite/Hybrid"/>
    <x v="0"/>
    <s v="7+ yrs"/>
    <n v="12"/>
    <s v="PhD"/>
    <n v="0"/>
    <n v="1"/>
    <n v="0"/>
    <n v="0"/>
    <n v="0"/>
    <n v="1"/>
    <n v="95188"/>
    <s v="Medium"/>
    <n v="7"/>
    <n v="2025"/>
    <s v="High"/>
    <n v="9"/>
  </r>
  <r>
    <n v="2545"/>
    <x v="0"/>
    <x v="0"/>
    <s v="MNC"/>
    <s v="Healthcare"/>
    <x v="0"/>
    <x v="0"/>
    <s v="Remote"/>
    <x v="0"/>
    <s v="7+ yrs"/>
    <n v="12"/>
    <s v="Bachelor"/>
    <n v="1"/>
    <n v="1"/>
    <n v="0"/>
    <n v="0"/>
    <n v="1"/>
    <n v="3"/>
    <n v="125033"/>
    <s v="High"/>
    <n v="8"/>
    <n v="2024"/>
    <s v="Low"/>
    <n v="4"/>
  </r>
  <r>
    <n v="2546"/>
    <x v="5"/>
    <x v="1"/>
    <s v="Startup"/>
    <s v="Education"/>
    <x v="5"/>
    <x v="1"/>
    <s v="Onsite/Hybrid"/>
    <x v="0"/>
    <s v="7+ yrs"/>
    <n v="13"/>
    <s v="Master"/>
    <n v="1"/>
    <n v="1"/>
    <n v="0"/>
    <n v="1"/>
    <n v="1"/>
    <n v="4"/>
    <n v="166707"/>
    <s v="High"/>
    <n v="10"/>
    <n v="2020"/>
    <s v="Medium"/>
    <n v="4"/>
  </r>
  <r>
    <n v="2547"/>
    <x v="1"/>
    <x v="1"/>
    <s v="Startup"/>
    <s v="Technology"/>
    <x v="3"/>
    <x v="1"/>
    <s v="Onsite/Hybrid"/>
    <x v="1"/>
    <s v="3-6 yrs"/>
    <n v="6"/>
    <s v="Master"/>
    <n v="1"/>
    <n v="0"/>
    <n v="1"/>
    <n v="0"/>
    <n v="1"/>
    <n v="3"/>
    <n v="139978"/>
    <s v="High"/>
    <n v="6"/>
    <n v="2025"/>
    <s v="Low"/>
    <n v="1"/>
  </r>
  <r>
    <n v="2548"/>
    <x v="2"/>
    <x v="2"/>
    <s v="MNC"/>
    <s v="Healthcare"/>
    <x v="1"/>
    <x v="0"/>
    <s v="Remote"/>
    <x v="1"/>
    <s v="3-6 yrs"/>
    <n v="3"/>
    <s v="Master"/>
    <n v="1"/>
    <n v="0"/>
    <n v="1"/>
    <n v="1"/>
    <n v="1"/>
    <n v="4"/>
    <n v="138351"/>
    <s v="High"/>
    <n v="12"/>
    <n v="2026"/>
    <s v="High"/>
    <n v="6"/>
  </r>
  <r>
    <n v="2549"/>
    <x v="3"/>
    <x v="0"/>
    <s v="MNC"/>
    <s v="Education"/>
    <x v="1"/>
    <x v="1"/>
    <s v="Onsite/Hybrid"/>
    <x v="0"/>
    <s v="7+ yrs"/>
    <n v="7"/>
    <s v="Master"/>
    <n v="0"/>
    <n v="1"/>
    <n v="1"/>
    <n v="0"/>
    <n v="0"/>
    <n v="2"/>
    <n v="134328"/>
    <s v="High"/>
    <n v="5"/>
    <n v="2024"/>
    <s v="High"/>
    <n v="8"/>
  </r>
  <r>
    <n v="2550"/>
    <x v="4"/>
    <x v="0"/>
    <s v="MNC"/>
    <s v="Finance"/>
    <x v="4"/>
    <x v="1"/>
    <s v="Onsite/Hybrid"/>
    <x v="0"/>
    <s v="7+ yrs"/>
    <n v="7"/>
    <s v="Master"/>
    <n v="0"/>
    <n v="0"/>
    <n v="1"/>
    <n v="1"/>
    <n v="1"/>
    <n v="3"/>
    <n v="164786"/>
    <s v="High"/>
    <n v="10"/>
    <n v="2021"/>
    <s v="High"/>
    <n v="7"/>
  </r>
  <r>
    <n v="2551"/>
    <x v="4"/>
    <x v="0"/>
    <s v="Medium"/>
    <s v="Healthcare"/>
    <x v="4"/>
    <x v="0"/>
    <s v="Remote"/>
    <x v="1"/>
    <s v="3-6 yrs"/>
    <n v="4"/>
    <s v="Master"/>
    <n v="0"/>
    <n v="0"/>
    <n v="1"/>
    <n v="0"/>
    <n v="1"/>
    <n v="2"/>
    <n v="97818"/>
    <s v="Medium"/>
    <n v="9"/>
    <n v="2025"/>
    <s v="Low"/>
    <n v="4"/>
  </r>
  <r>
    <n v="2552"/>
    <x v="3"/>
    <x v="0"/>
    <s v="Enterprise"/>
    <s v="Finance"/>
    <x v="3"/>
    <x v="1"/>
    <s v="Onsite/Hybrid"/>
    <x v="2"/>
    <s v="0-2 yrs"/>
    <n v="1"/>
    <s v="PhD"/>
    <n v="0"/>
    <n v="1"/>
    <n v="0"/>
    <n v="1"/>
    <n v="1"/>
    <n v="3"/>
    <n v="79929"/>
    <s v="Medium"/>
    <n v="3"/>
    <n v="2026"/>
    <s v="High"/>
    <n v="7"/>
  </r>
  <r>
    <n v="2553"/>
    <x v="3"/>
    <x v="0"/>
    <s v="Medium"/>
    <s v="Technology"/>
    <x v="6"/>
    <x v="0"/>
    <s v="Remote"/>
    <x v="2"/>
    <s v="0-2 yrs"/>
    <n v="1"/>
    <s v="Bachelor"/>
    <n v="0"/>
    <n v="1"/>
    <n v="1"/>
    <n v="1"/>
    <n v="0"/>
    <n v="3"/>
    <n v="77931"/>
    <s v="Medium"/>
    <n v="3"/>
    <n v="2024"/>
    <s v="High"/>
    <n v="2"/>
  </r>
  <r>
    <n v="2554"/>
    <x v="2"/>
    <x v="2"/>
    <s v="Startup"/>
    <s v="Healthcare"/>
    <x v="0"/>
    <x v="0"/>
    <s v="Remote"/>
    <x v="1"/>
    <s v="3-6 yrs"/>
    <n v="3"/>
    <s v="PhD"/>
    <n v="1"/>
    <n v="0"/>
    <n v="1"/>
    <n v="0"/>
    <n v="0"/>
    <n v="2"/>
    <n v="93181"/>
    <s v="Medium"/>
    <n v="12"/>
    <n v="2022"/>
    <s v="Medium"/>
    <n v="5"/>
  </r>
  <r>
    <n v="2555"/>
    <x v="1"/>
    <x v="1"/>
    <s v="Startup"/>
    <s v="Finance"/>
    <x v="0"/>
    <x v="0"/>
    <s v="Remote"/>
    <x v="0"/>
    <s v="7+ yrs"/>
    <n v="11"/>
    <s v="PhD"/>
    <n v="0"/>
    <n v="0"/>
    <n v="0"/>
    <n v="0"/>
    <n v="0"/>
    <n v="0"/>
    <n v="142148"/>
    <s v="High"/>
    <n v="8"/>
    <n v="2024"/>
    <s v="High"/>
    <n v="8"/>
  </r>
  <r>
    <n v="2556"/>
    <x v="1"/>
    <x v="1"/>
    <s v="Startup"/>
    <s v="Technology"/>
    <x v="1"/>
    <x v="1"/>
    <s v="Onsite/Hybrid"/>
    <x v="0"/>
    <s v="7+ yrs"/>
    <n v="12"/>
    <s v="PhD"/>
    <n v="1"/>
    <n v="0"/>
    <n v="1"/>
    <n v="1"/>
    <n v="0"/>
    <n v="3"/>
    <n v="170529"/>
    <s v="High"/>
    <n v="1"/>
    <n v="2024"/>
    <s v="High"/>
    <n v="4"/>
  </r>
  <r>
    <n v="2557"/>
    <x v="1"/>
    <x v="1"/>
    <s v="Medium"/>
    <s v="E-commerce"/>
    <x v="6"/>
    <x v="1"/>
    <s v="Onsite/Hybrid"/>
    <x v="2"/>
    <s v="0-2 yrs"/>
    <n v="1"/>
    <s v="Master"/>
    <n v="0"/>
    <n v="0"/>
    <n v="1"/>
    <n v="0"/>
    <n v="1"/>
    <n v="2"/>
    <n v="111085"/>
    <s v="Medium"/>
    <n v="4"/>
    <n v="2023"/>
    <s v="Medium"/>
    <n v="3"/>
  </r>
  <r>
    <n v="2558"/>
    <x v="4"/>
    <x v="0"/>
    <s v="MNC"/>
    <s v="E-commerce"/>
    <x v="5"/>
    <x v="2"/>
    <s v="Onsite/Hybrid"/>
    <x v="0"/>
    <s v="7+ yrs"/>
    <n v="10"/>
    <s v="PhD"/>
    <n v="0"/>
    <n v="0"/>
    <n v="1"/>
    <n v="1"/>
    <n v="0"/>
    <n v="2"/>
    <n v="150570"/>
    <s v="High"/>
    <n v="12"/>
    <n v="2024"/>
    <s v="High"/>
    <n v="3"/>
  </r>
  <r>
    <n v="2559"/>
    <x v="4"/>
    <x v="0"/>
    <s v="MNC"/>
    <s v="Technology"/>
    <x v="4"/>
    <x v="1"/>
    <s v="Onsite/Hybrid"/>
    <x v="0"/>
    <s v="7+ yrs"/>
    <n v="14"/>
    <s v="Bachelor"/>
    <n v="1"/>
    <n v="0"/>
    <n v="1"/>
    <n v="1"/>
    <n v="1"/>
    <n v="4"/>
    <n v="156365"/>
    <s v="High"/>
    <n v="6"/>
    <n v="2024"/>
    <s v="High"/>
    <n v="4"/>
  </r>
  <r>
    <n v="2560"/>
    <x v="5"/>
    <x v="1"/>
    <s v="Enterprise"/>
    <s v="Education"/>
    <x v="3"/>
    <x v="0"/>
    <s v="Remote"/>
    <x v="1"/>
    <s v="3-6 yrs"/>
    <n v="6"/>
    <s v="Master"/>
    <n v="0"/>
    <n v="0"/>
    <n v="1"/>
    <n v="0"/>
    <n v="1"/>
    <n v="2"/>
    <n v="141669"/>
    <s v="High"/>
    <n v="6"/>
    <n v="2023"/>
    <s v="Medium"/>
    <n v="4"/>
  </r>
  <r>
    <n v="2561"/>
    <x v="2"/>
    <x v="2"/>
    <s v="Medium"/>
    <s v="Education"/>
    <x v="3"/>
    <x v="2"/>
    <s v="Onsite/Hybrid"/>
    <x v="1"/>
    <s v="3-6 yrs"/>
    <n v="6"/>
    <s v="Bachelor"/>
    <n v="1"/>
    <n v="1"/>
    <n v="0"/>
    <n v="0"/>
    <n v="0"/>
    <n v="2"/>
    <n v="70878"/>
    <s v="Medium"/>
    <n v="2"/>
    <n v="2022"/>
    <s v="Low"/>
    <n v="2"/>
  </r>
  <r>
    <n v="2562"/>
    <x v="3"/>
    <x v="0"/>
    <s v="Startup"/>
    <s v="Healthcare"/>
    <x v="2"/>
    <x v="2"/>
    <s v="Onsite/Hybrid"/>
    <x v="1"/>
    <s v="3-6 yrs"/>
    <n v="4"/>
    <s v="PhD"/>
    <n v="1"/>
    <n v="0"/>
    <n v="0"/>
    <n v="0"/>
    <n v="0"/>
    <n v="1"/>
    <n v="77763"/>
    <s v="Medium"/>
    <n v="1"/>
    <n v="2023"/>
    <s v="Low"/>
    <n v="6"/>
  </r>
  <r>
    <n v="2563"/>
    <x v="1"/>
    <x v="1"/>
    <s v="Medium"/>
    <s v="E-commerce"/>
    <x v="2"/>
    <x v="2"/>
    <s v="Onsite/Hybrid"/>
    <x v="2"/>
    <s v="0-2 yrs"/>
    <n v="0"/>
    <s v="Bachelor"/>
    <n v="1"/>
    <n v="0"/>
    <n v="1"/>
    <n v="0"/>
    <n v="0"/>
    <n v="2"/>
    <n v="107810"/>
    <s v="Medium"/>
    <n v="3"/>
    <n v="2025"/>
    <s v="High"/>
    <n v="9"/>
  </r>
  <r>
    <n v="2564"/>
    <x v="0"/>
    <x v="0"/>
    <s v="Startup"/>
    <s v="Retail"/>
    <x v="2"/>
    <x v="1"/>
    <s v="Onsite/Hybrid"/>
    <x v="0"/>
    <s v="7+ yrs"/>
    <n v="13"/>
    <s v="Bachelor"/>
    <n v="0"/>
    <n v="1"/>
    <n v="0"/>
    <n v="1"/>
    <n v="1"/>
    <n v="3"/>
    <n v="125493"/>
    <s v="High"/>
    <n v="5"/>
    <n v="2022"/>
    <s v="Low"/>
    <n v="4"/>
  </r>
  <r>
    <n v="2565"/>
    <x v="5"/>
    <x v="1"/>
    <s v="Medium"/>
    <s v="Finance"/>
    <x v="4"/>
    <x v="1"/>
    <s v="Onsite/Hybrid"/>
    <x v="2"/>
    <s v="0-2 yrs"/>
    <n v="2"/>
    <s v="Master"/>
    <n v="1"/>
    <n v="1"/>
    <n v="1"/>
    <n v="0"/>
    <n v="0"/>
    <n v="3"/>
    <n v="104457"/>
    <s v="Medium"/>
    <n v="4"/>
    <n v="2020"/>
    <s v="High"/>
    <n v="7"/>
  </r>
  <r>
    <n v="2566"/>
    <x v="2"/>
    <x v="2"/>
    <s v="MNC"/>
    <s v="Healthcare"/>
    <x v="3"/>
    <x v="0"/>
    <s v="Remote"/>
    <x v="2"/>
    <s v="0-2 yrs"/>
    <n v="1"/>
    <s v="Bachelor"/>
    <n v="0"/>
    <n v="1"/>
    <n v="1"/>
    <n v="1"/>
    <n v="0"/>
    <n v="3"/>
    <n v="104221"/>
    <s v="Medium"/>
    <n v="7"/>
    <n v="2021"/>
    <s v="High"/>
    <n v="8"/>
  </r>
  <r>
    <n v="2567"/>
    <x v="5"/>
    <x v="1"/>
    <s v="Startup"/>
    <s v="E-commerce"/>
    <x v="1"/>
    <x v="0"/>
    <s v="Remote"/>
    <x v="0"/>
    <s v="7+ yrs"/>
    <n v="13"/>
    <s v="PhD"/>
    <n v="0"/>
    <n v="0"/>
    <n v="0"/>
    <n v="0"/>
    <n v="1"/>
    <n v="1"/>
    <n v="152317"/>
    <s v="High"/>
    <n v="1"/>
    <n v="2025"/>
    <s v="Low"/>
    <n v="5"/>
  </r>
  <r>
    <n v="2568"/>
    <x v="5"/>
    <x v="1"/>
    <s v="Medium"/>
    <s v="Education"/>
    <x v="1"/>
    <x v="1"/>
    <s v="Onsite/Hybrid"/>
    <x v="1"/>
    <s v="3-6 yrs"/>
    <n v="3"/>
    <s v="Master"/>
    <n v="1"/>
    <n v="1"/>
    <n v="1"/>
    <n v="1"/>
    <n v="1"/>
    <n v="5"/>
    <n v="157902"/>
    <s v="High"/>
    <n v="2"/>
    <n v="2021"/>
    <s v="High"/>
    <n v="9"/>
  </r>
  <r>
    <n v="2569"/>
    <x v="2"/>
    <x v="2"/>
    <s v="Medium"/>
    <s v="Technology"/>
    <x v="1"/>
    <x v="2"/>
    <s v="Onsite/Hybrid"/>
    <x v="2"/>
    <s v="0-2 yrs"/>
    <n v="0"/>
    <s v="PhD"/>
    <n v="0"/>
    <n v="0"/>
    <n v="1"/>
    <n v="0"/>
    <n v="0"/>
    <n v="1"/>
    <n v="65142"/>
    <s v="Low"/>
    <n v="7"/>
    <n v="2026"/>
    <s v="Medium"/>
    <n v="3"/>
  </r>
  <r>
    <n v="2570"/>
    <x v="4"/>
    <x v="0"/>
    <s v="Medium"/>
    <s v="Healthcare"/>
    <x v="3"/>
    <x v="0"/>
    <s v="Remote"/>
    <x v="2"/>
    <s v="0-2 yrs"/>
    <n v="0"/>
    <s v="Master"/>
    <n v="0"/>
    <n v="0"/>
    <n v="0"/>
    <n v="1"/>
    <n v="0"/>
    <n v="1"/>
    <n v="65591"/>
    <s v="Low"/>
    <n v="8"/>
    <n v="2026"/>
    <s v="Medium"/>
    <n v="6"/>
  </r>
  <r>
    <n v="2571"/>
    <x v="4"/>
    <x v="0"/>
    <s v="Enterprise"/>
    <s v="Technology"/>
    <x v="4"/>
    <x v="0"/>
    <s v="Remote"/>
    <x v="1"/>
    <s v="3-6 yrs"/>
    <n v="5"/>
    <s v="Master"/>
    <n v="0"/>
    <n v="0"/>
    <n v="0"/>
    <n v="1"/>
    <n v="1"/>
    <n v="2"/>
    <n v="102978"/>
    <s v="Medium"/>
    <n v="10"/>
    <n v="2026"/>
    <s v="High"/>
    <n v="8"/>
  </r>
  <r>
    <n v="2572"/>
    <x v="2"/>
    <x v="2"/>
    <s v="Startup"/>
    <s v="Technology"/>
    <x v="1"/>
    <x v="2"/>
    <s v="Onsite/Hybrid"/>
    <x v="1"/>
    <s v="3-6 yrs"/>
    <n v="3"/>
    <s v="Master"/>
    <n v="1"/>
    <n v="1"/>
    <n v="0"/>
    <n v="0"/>
    <n v="1"/>
    <n v="3"/>
    <n v="83659"/>
    <s v="Medium"/>
    <n v="8"/>
    <n v="2020"/>
    <s v="Medium"/>
    <n v="3"/>
  </r>
  <r>
    <n v="2573"/>
    <x v="3"/>
    <x v="0"/>
    <s v="Startup"/>
    <s v="Finance"/>
    <x v="6"/>
    <x v="0"/>
    <s v="Remote"/>
    <x v="2"/>
    <s v="0-2 yrs"/>
    <n v="1"/>
    <s v="Bachelor"/>
    <n v="1"/>
    <n v="0"/>
    <n v="0"/>
    <n v="1"/>
    <n v="0"/>
    <n v="2"/>
    <n v="69949"/>
    <s v="Low"/>
    <n v="4"/>
    <n v="2020"/>
    <s v="Medium"/>
    <n v="2"/>
  </r>
  <r>
    <n v="2574"/>
    <x v="4"/>
    <x v="0"/>
    <s v="Startup"/>
    <s v="Education"/>
    <x v="3"/>
    <x v="2"/>
    <s v="Onsite/Hybrid"/>
    <x v="2"/>
    <s v="0-2 yrs"/>
    <n v="1"/>
    <s v="Master"/>
    <n v="1"/>
    <n v="0"/>
    <n v="0"/>
    <n v="1"/>
    <n v="1"/>
    <n v="3"/>
    <n v="71142"/>
    <s v="Medium"/>
    <n v="6"/>
    <n v="2024"/>
    <s v="High"/>
    <n v="9"/>
  </r>
  <r>
    <n v="2575"/>
    <x v="5"/>
    <x v="1"/>
    <s v="Enterprise"/>
    <s v="Retail"/>
    <x v="0"/>
    <x v="1"/>
    <s v="Onsite/Hybrid"/>
    <x v="2"/>
    <s v="0-2 yrs"/>
    <n v="0"/>
    <s v="PhD"/>
    <n v="0"/>
    <n v="1"/>
    <n v="0"/>
    <n v="0"/>
    <n v="0"/>
    <n v="1"/>
    <n v="86636"/>
    <s v="Medium"/>
    <n v="7"/>
    <n v="2020"/>
    <s v="Medium"/>
    <n v="3"/>
  </r>
  <r>
    <n v="2576"/>
    <x v="3"/>
    <x v="0"/>
    <s v="MNC"/>
    <s v="E-commerce"/>
    <x v="0"/>
    <x v="1"/>
    <s v="Onsite/Hybrid"/>
    <x v="0"/>
    <s v="7+ yrs"/>
    <n v="12"/>
    <s v="Master"/>
    <n v="0"/>
    <n v="0"/>
    <n v="0"/>
    <n v="0"/>
    <n v="0"/>
    <n v="0"/>
    <n v="123450"/>
    <s v="High"/>
    <n v="5"/>
    <n v="2026"/>
    <s v="Low"/>
    <n v="3"/>
  </r>
  <r>
    <n v="2577"/>
    <x v="2"/>
    <x v="2"/>
    <s v="Medium"/>
    <s v="Retail"/>
    <x v="2"/>
    <x v="0"/>
    <s v="Remote"/>
    <x v="2"/>
    <s v="0-2 yrs"/>
    <n v="0"/>
    <s v="Bachelor"/>
    <n v="1"/>
    <n v="0"/>
    <n v="1"/>
    <n v="1"/>
    <n v="1"/>
    <n v="4"/>
    <n v="93231"/>
    <s v="Medium"/>
    <n v="8"/>
    <n v="2023"/>
    <s v="High"/>
    <n v="1"/>
  </r>
  <r>
    <n v="2578"/>
    <x v="4"/>
    <x v="0"/>
    <s v="Startup"/>
    <s v="Education"/>
    <x v="2"/>
    <x v="0"/>
    <s v="Remote"/>
    <x v="2"/>
    <s v="0-2 yrs"/>
    <n v="0"/>
    <s v="Master"/>
    <n v="1"/>
    <n v="1"/>
    <n v="0"/>
    <n v="0"/>
    <n v="0"/>
    <n v="2"/>
    <n v="51186"/>
    <s v="Low"/>
    <n v="10"/>
    <n v="2024"/>
    <s v="Low"/>
    <n v="6"/>
  </r>
  <r>
    <n v="2579"/>
    <x v="3"/>
    <x v="0"/>
    <s v="MNC"/>
    <s v="Education"/>
    <x v="0"/>
    <x v="1"/>
    <s v="Onsite/Hybrid"/>
    <x v="2"/>
    <s v="0-2 yrs"/>
    <n v="1"/>
    <s v="Bachelor"/>
    <n v="1"/>
    <n v="1"/>
    <n v="0"/>
    <n v="1"/>
    <n v="0"/>
    <n v="3"/>
    <n v="85403"/>
    <s v="Medium"/>
    <n v="4"/>
    <n v="2023"/>
    <s v="Low"/>
    <n v="4"/>
  </r>
  <r>
    <n v="2580"/>
    <x v="4"/>
    <x v="0"/>
    <s v="Medium"/>
    <s v="Education"/>
    <x v="6"/>
    <x v="2"/>
    <s v="Onsite/Hybrid"/>
    <x v="0"/>
    <s v="7+ yrs"/>
    <n v="11"/>
    <s v="Master"/>
    <n v="0"/>
    <n v="0"/>
    <n v="1"/>
    <n v="0"/>
    <n v="0"/>
    <n v="1"/>
    <n v="110807"/>
    <s v="Medium"/>
    <n v="4"/>
    <n v="2021"/>
    <s v="Low"/>
    <n v="3"/>
  </r>
  <r>
    <n v="2581"/>
    <x v="0"/>
    <x v="0"/>
    <s v="MNC"/>
    <s v="Education"/>
    <x v="0"/>
    <x v="2"/>
    <s v="Onsite/Hybrid"/>
    <x v="2"/>
    <s v="0-2 yrs"/>
    <n v="1"/>
    <s v="Bachelor"/>
    <n v="1"/>
    <n v="0"/>
    <n v="0"/>
    <n v="1"/>
    <n v="1"/>
    <n v="3"/>
    <n v="99514"/>
    <s v="Medium"/>
    <n v="6"/>
    <n v="2022"/>
    <s v="Medium"/>
    <n v="1"/>
  </r>
  <r>
    <n v="2582"/>
    <x v="4"/>
    <x v="0"/>
    <s v="Startup"/>
    <s v="Education"/>
    <x v="5"/>
    <x v="1"/>
    <s v="Onsite/Hybrid"/>
    <x v="0"/>
    <s v="7+ yrs"/>
    <n v="9"/>
    <s v="Master"/>
    <n v="1"/>
    <n v="0"/>
    <n v="0"/>
    <n v="0"/>
    <n v="0"/>
    <n v="1"/>
    <n v="102724"/>
    <s v="Medium"/>
    <n v="8"/>
    <n v="2026"/>
    <s v="Low"/>
    <n v="4"/>
  </r>
  <r>
    <n v="2583"/>
    <x v="5"/>
    <x v="1"/>
    <s v="Enterprise"/>
    <s v="Finance"/>
    <x v="2"/>
    <x v="0"/>
    <s v="Remote"/>
    <x v="1"/>
    <s v="3-6 yrs"/>
    <n v="4"/>
    <s v="Bachelor"/>
    <n v="1"/>
    <n v="1"/>
    <n v="1"/>
    <n v="1"/>
    <n v="1"/>
    <n v="5"/>
    <n v="156768"/>
    <s v="High"/>
    <n v="3"/>
    <n v="2025"/>
    <s v="High"/>
    <n v="7"/>
  </r>
  <r>
    <n v="2584"/>
    <x v="2"/>
    <x v="2"/>
    <s v="Startup"/>
    <s v="Finance"/>
    <x v="1"/>
    <x v="2"/>
    <s v="Onsite/Hybrid"/>
    <x v="0"/>
    <s v="7+ yrs"/>
    <n v="8"/>
    <s v="Master"/>
    <n v="0"/>
    <n v="0"/>
    <n v="1"/>
    <n v="1"/>
    <n v="1"/>
    <n v="3"/>
    <n v="140860"/>
    <s v="High"/>
    <n v="7"/>
    <n v="2021"/>
    <s v="High"/>
    <n v="5"/>
  </r>
  <r>
    <n v="2585"/>
    <x v="1"/>
    <x v="1"/>
    <s v="MNC"/>
    <s v="Healthcare"/>
    <x v="6"/>
    <x v="2"/>
    <s v="Onsite/Hybrid"/>
    <x v="2"/>
    <s v="0-2 yrs"/>
    <n v="2"/>
    <s v="Bachelor"/>
    <n v="0"/>
    <n v="1"/>
    <n v="1"/>
    <n v="0"/>
    <n v="0"/>
    <n v="2"/>
    <n v="127051"/>
    <s v="High"/>
    <n v="5"/>
    <n v="2024"/>
    <s v="Low"/>
    <n v="6"/>
  </r>
  <r>
    <n v="2586"/>
    <x v="5"/>
    <x v="1"/>
    <s v="Enterprise"/>
    <s v="E-commerce"/>
    <x v="4"/>
    <x v="0"/>
    <s v="Remote"/>
    <x v="1"/>
    <s v="3-6 yrs"/>
    <n v="4"/>
    <s v="Master"/>
    <n v="0"/>
    <n v="1"/>
    <n v="1"/>
    <n v="0"/>
    <n v="1"/>
    <n v="3"/>
    <n v="143273"/>
    <s v="High"/>
    <n v="4"/>
    <n v="2022"/>
    <s v="Low"/>
    <n v="6"/>
  </r>
  <r>
    <n v="2587"/>
    <x v="2"/>
    <x v="2"/>
    <s v="Startup"/>
    <s v="Healthcare"/>
    <x v="1"/>
    <x v="1"/>
    <s v="Onsite/Hybrid"/>
    <x v="1"/>
    <s v="3-6 yrs"/>
    <n v="6"/>
    <s v="Master"/>
    <n v="0"/>
    <n v="0"/>
    <n v="0"/>
    <n v="0"/>
    <n v="0"/>
    <n v="0"/>
    <n v="70623"/>
    <s v="Medium"/>
    <n v="4"/>
    <n v="2024"/>
    <s v="Medium"/>
    <n v="2"/>
  </r>
  <r>
    <n v="2588"/>
    <x v="3"/>
    <x v="0"/>
    <s v="Enterprise"/>
    <s v="Healthcare"/>
    <x v="2"/>
    <x v="1"/>
    <s v="Onsite/Hybrid"/>
    <x v="2"/>
    <s v="0-2 yrs"/>
    <n v="0"/>
    <s v="PhD"/>
    <n v="1"/>
    <n v="1"/>
    <n v="1"/>
    <n v="1"/>
    <n v="1"/>
    <n v="5"/>
    <n v="93562"/>
    <s v="Medium"/>
    <n v="11"/>
    <n v="2023"/>
    <s v="High"/>
    <n v="3"/>
  </r>
  <r>
    <n v="2589"/>
    <x v="3"/>
    <x v="0"/>
    <s v="Startup"/>
    <s v="E-commerce"/>
    <x v="3"/>
    <x v="0"/>
    <s v="Remote"/>
    <x v="2"/>
    <s v="0-2 yrs"/>
    <n v="0"/>
    <s v="Master"/>
    <n v="0"/>
    <n v="0"/>
    <n v="1"/>
    <n v="0"/>
    <n v="1"/>
    <n v="2"/>
    <n v="73841"/>
    <s v="Medium"/>
    <n v="8"/>
    <n v="2026"/>
    <s v="Low"/>
    <n v="5"/>
  </r>
  <r>
    <n v="2590"/>
    <x v="0"/>
    <x v="0"/>
    <s v="Startup"/>
    <s v="Technology"/>
    <x v="3"/>
    <x v="2"/>
    <s v="Onsite/Hybrid"/>
    <x v="2"/>
    <s v="0-2 yrs"/>
    <n v="1"/>
    <s v="Bachelor"/>
    <n v="0"/>
    <n v="0"/>
    <n v="0"/>
    <n v="1"/>
    <n v="0"/>
    <n v="1"/>
    <n v="69711"/>
    <s v="Low"/>
    <n v="11"/>
    <n v="2021"/>
    <s v="Medium"/>
    <n v="1"/>
  </r>
  <r>
    <n v="2591"/>
    <x v="0"/>
    <x v="0"/>
    <s v="MNC"/>
    <s v="Retail"/>
    <x v="0"/>
    <x v="0"/>
    <s v="Remote"/>
    <x v="0"/>
    <s v="7+ yrs"/>
    <n v="9"/>
    <s v="Master"/>
    <n v="1"/>
    <n v="1"/>
    <n v="0"/>
    <n v="1"/>
    <n v="0"/>
    <n v="3"/>
    <n v="139965"/>
    <s v="High"/>
    <n v="8"/>
    <n v="2022"/>
    <s v="High"/>
    <n v="9"/>
  </r>
  <r>
    <n v="2592"/>
    <x v="1"/>
    <x v="1"/>
    <s v="Enterprise"/>
    <s v="Retail"/>
    <x v="4"/>
    <x v="0"/>
    <s v="Remote"/>
    <x v="1"/>
    <s v="3-6 yrs"/>
    <n v="4"/>
    <s v="PhD"/>
    <n v="0"/>
    <n v="0"/>
    <n v="0"/>
    <n v="0"/>
    <n v="1"/>
    <n v="1"/>
    <n v="128207"/>
    <s v="High"/>
    <n v="4"/>
    <n v="2026"/>
    <s v="High"/>
    <n v="7"/>
  </r>
  <r>
    <n v="2593"/>
    <x v="2"/>
    <x v="2"/>
    <s v="Medium"/>
    <s v="Education"/>
    <x v="4"/>
    <x v="1"/>
    <s v="Onsite/Hybrid"/>
    <x v="1"/>
    <s v="3-6 yrs"/>
    <n v="4"/>
    <s v="PhD"/>
    <n v="0"/>
    <n v="0"/>
    <n v="0"/>
    <n v="0"/>
    <n v="1"/>
    <n v="1"/>
    <n v="81113"/>
    <s v="Medium"/>
    <n v="8"/>
    <n v="2025"/>
    <s v="Low"/>
    <n v="4"/>
  </r>
  <r>
    <n v="2594"/>
    <x v="1"/>
    <x v="1"/>
    <s v="MNC"/>
    <s v="Finance"/>
    <x v="3"/>
    <x v="2"/>
    <s v="Onsite/Hybrid"/>
    <x v="2"/>
    <s v="0-2 yrs"/>
    <n v="2"/>
    <s v="Bachelor"/>
    <n v="1"/>
    <n v="1"/>
    <n v="1"/>
    <n v="0"/>
    <n v="0"/>
    <n v="3"/>
    <n v="127230"/>
    <s v="High"/>
    <n v="2"/>
    <n v="2024"/>
    <s v="Medium"/>
    <n v="6"/>
  </r>
  <r>
    <n v="2595"/>
    <x v="5"/>
    <x v="1"/>
    <s v="MNC"/>
    <s v="E-commerce"/>
    <x v="0"/>
    <x v="0"/>
    <s v="Remote"/>
    <x v="1"/>
    <s v="3-6 yrs"/>
    <n v="6"/>
    <s v="PhD"/>
    <n v="0"/>
    <n v="1"/>
    <n v="0"/>
    <n v="0"/>
    <n v="1"/>
    <n v="2"/>
    <n v="143447"/>
    <s v="High"/>
    <n v="2"/>
    <n v="2021"/>
    <s v="Medium"/>
    <n v="5"/>
  </r>
  <r>
    <n v="2596"/>
    <x v="3"/>
    <x v="0"/>
    <s v="Medium"/>
    <s v="E-commerce"/>
    <x v="5"/>
    <x v="0"/>
    <s v="Remote"/>
    <x v="1"/>
    <s v="3-6 yrs"/>
    <n v="6"/>
    <s v="Master"/>
    <n v="0"/>
    <n v="0"/>
    <n v="0"/>
    <n v="0"/>
    <n v="1"/>
    <n v="1"/>
    <n v="85450"/>
    <s v="Medium"/>
    <n v="5"/>
    <n v="2025"/>
    <s v="Medium"/>
    <n v="3"/>
  </r>
  <r>
    <n v="2597"/>
    <x v="0"/>
    <x v="0"/>
    <s v="Startup"/>
    <s v="Finance"/>
    <x v="3"/>
    <x v="2"/>
    <s v="Onsite/Hybrid"/>
    <x v="1"/>
    <s v="3-6 yrs"/>
    <n v="4"/>
    <s v="PhD"/>
    <n v="1"/>
    <n v="0"/>
    <n v="0"/>
    <n v="0"/>
    <n v="1"/>
    <n v="2"/>
    <n v="87816"/>
    <s v="Medium"/>
    <n v="2"/>
    <n v="2024"/>
    <s v="Low"/>
    <n v="3"/>
  </r>
  <r>
    <n v="2598"/>
    <x v="0"/>
    <x v="0"/>
    <s v="Enterprise"/>
    <s v="Education"/>
    <x v="1"/>
    <x v="1"/>
    <s v="Onsite/Hybrid"/>
    <x v="2"/>
    <s v="0-2 yrs"/>
    <n v="1"/>
    <s v="Bachelor"/>
    <n v="1"/>
    <n v="0"/>
    <n v="1"/>
    <n v="0"/>
    <n v="1"/>
    <n v="3"/>
    <n v="79399"/>
    <s v="Medium"/>
    <n v="5"/>
    <n v="2023"/>
    <s v="High"/>
    <n v="8"/>
  </r>
  <r>
    <n v="2599"/>
    <x v="3"/>
    <x v="0"/>
    <s v="Medium"/>
    <s v="Education"/>
    <x v="3"/>
    <x v="2"/>
    <s v="Onsite/Hybrid"/>
    <x v="2"/>
    <s v="0-2 yrs"/>
    <n v="2"/>
    <s v="Bachelor"/>
    <n v="0"/>
    <n v="0"/>
    <n v="0"/>
    <n v="0"/>
    <n v="1"/>
    <n v="1"/>
    <n v="55960"/>
    <s v="Low"/>
    <n v="1"/>
    <n v="2025"/>
    <s v="Medium"/>
    <n v="4"/>
  </r>
  <r>
    <n v="2600"/>
    <x v="1"/>
    <x v="1"/>
    <s v="Medium"/>
    <s v="Retail"/>
    <x v="2"/>
    <x v="2"/>
    <s v="Onsite/Hybrid"/>
    <x v="2"/>
    <s v="0-2 yrs"/>
    <n v="2"/>
    <s v="Bachelor"/>
    <n v="0"/>
    <n v="1"/>
    <n v="1"/>
    <n v="0"/>
    <n v="0"/>
    <n v="2"/>
    <n v="109112"/>
    <s v="Medium"/>
    <n v="8"/>
    <n v="2021"/>
    <s v="High"/>
    <n v="8"/>
  </r>
  <r>
    <n v="2601"/>
    <x v="1"/>
    <x v="1"/>
    <s v="Startup"/>
    <s v="Retail"/>
    <x v="0"/>
    <x v="2"/>
    <s v="Onsite/Hybrid"/>
    <x v="0"/>
    <s v="7+ yrs"/>
    <n v="8"/>
    <s v="Bachelor"/>
    <n v="1"/>
    <n v="0"/>
    <n v="1"/>
    <n v="1"/>
    <n v="1"/>
    <n v="4"/>
    <n v="181134"/>
    <s v="High"/>
    <n v="12"/>
    <n v="2024"/>
    <s v="High"/>
    <n v="9"/>
  </r>
  <r>
    <n v="2602"/>
    <x v="2"/>
    <x v="2"/>
    <s v="MNC"/>
    <s v="Education"/>
    <x v="2"/>
    <x v="0"/>
    <s v="Remote"/>
    <x v="1"/>
    <s v="3-6 yrs"/>
    <n v="6"/>
    <s v="PhD"/>
    <n v="0"/>
    <n v="0"/>
    <n v="1"/>
    <n v="0"/>
    <n v="0"/>
    <n v="1"/>
    <n v="114460"/>
    <s v="Medium"/>
    <n v="8"/>
    <n v="2024"/>
    <s v="Medium"/>
    <n v="1"/>
  </r>
  <r>
    <n v="2603"/>
    <x v="2"/>
    <x v="2"/>
    <s v="Enterprise"/>
    <s v="E-commerce"/>
    <x v="1"/>
    <x v="0"/>
    <s v="Remote"/>
    <x v="2"/>
    <s v="0-2 yrs"/>
    <n v="0"/>
    <s v="Bachelor"/>
    <n v="1"/>
    <n v="1"/>
    <n v="1"/>
    <n v="1"/>
    <n v="1"/>
    <n v="5"/>
    <n v="90338"/>
    <s v="Medium"/>
    <n v="5"/>
    <n v="2022"/>
    <s v="High"/>
    <n v="7"/>
  </r>
  <r>
    <n v="2604"/>
    <x v="1"/>
    <x v="1"/>
    <s v="Medium"/>
    <s v="Retail"/>
    <x v="5"/>
    <x v="1"/>
    <s v="Onsite/Hybrid"/>
    <x v="1"/>
    <s v="3-6 yrs"/>
    <n v="3"/>
    <s v="Master"/>
    <n v="1"/>
    <n v="0"/>
    <n v="0"/>
    <n v="0"/>
    <n v="0"/>
    <n v="1"/>
    <n v="116444"/>
    <s v="Medium"/>
    <n v="1"/>
    <n v="2026"/>
    <s v="Medium"/>
    <n v="1"/>
  </r>
  <r>
    <n v="2605"/>
    <x v="1"/>
    <x v="1"/>
    <s v="Enterprise"/>
    <s v="Retail"/>
    <x v="2"/>
    <x v="1"/>
    <s v="Onsite/Hybrid"/>
    <x v="2"/>
    <s v="0-2 yrs"/>
    <n v="0"/>
    <s v="PhD"/>
    <n v="0"/>
    <n v="1"/>
    <n v="1"/>
    <n v="0"/>
    <n v="0"/>
    <n v="2"/>
    <n v="105340"/>
    <s v="Medium"/>
    <n v="5"/>
    <n v="2026"/>
    <s v="Low"/>
    <n v="6"/>
  </r>
  <r>
    <n v="2606"/>
    <x v="5"/>
    <x v="1"/>
    <s v="Startup"/>
    <s v="Education"/>
    <x v="4"/>
    <x v="1"/>
    <s v="Onsite/Hybrid"/>
    <x v="1"/>
    <s v="3-6 yrs"/>
    <n v="3"/>
    <s v="Master"/>
    <n v="0"/>
    <n v="1"/>
    <n v="0"/>
    <n v="0"/>
    <n v="1"/>
    <n v="2"/>
    <n v="120165"/>
    <s v="High"/>
    <n v="2"/>
    <n v="2026"/>
    <s v="Medium"/>
    <n v="3"/>
  </r>
  <r>
    <n v="2607"/>
    <x v="4"/>
    <x v="0"/>
    <s v="MNC"/>
    <s v="Finance"/>
    <x v="0"/>
    <x v="1"/>
    <s v="Onsite/Hybrid"/>
    <x v="2"/>
    <s v="0-2 yrs"/>
    <n v="0"/>
    <s v="Bachelor"/>
    <n v="1"/>
    <n v="0"/>
    <n v="1"/>
    <n v="1"/>
    <n v="1"/>
    <n v="4"/>
    <n v="105980"/>
    <s v="Medium"/>
    <n v="8"/>
    <n v="2021"/>
    <s v="High"/>
    <n v="8"/>
  </r>
  <r>
    <n v="2608"/>
    <x v="1"/>
    <x v="1"/>
    <s v="Enterprise"/>
    <s v="Retail"/>
    <x v="3"/>
    <x v="2"/>
    <s v="Onsite/Hybrid"/>
    <x v="1"/>
    <s v="3-6 yrs"/>
    <n v="6"/>
    <s v="PhD"/>
    <n v="0"/>
    <n v="0"/>
    <n v="0"/>
    <n v="1"/>
    <n v="0"/>
    <n v="1"/>
    <n v="132775"/>
    <s v="High"/>
    <n v="6"/>
    <n v="2025"/>
    <s v="Low"/>
    <n v="5"/>
  </r>
  <r>
    <n v="2609"/>
    <x v="3"/>
    <x v="0"/>
    <s v="MNC"/>
    <s v="Technology"/>
    <x v="4"/>
    <x v="1"/>
    <s v="Onsite/Hybrid"/>
    <x v="0"/>
    <s v="7+ yrs"/>
    <n v="11"/>
    <s v="Bachelor"/>
    <n v="0"/>
    <n v="1"/>
    <n v="1"/>
    <n v="1"/>
    <n v="1"/>
    <n v="4"/>
    <n v="156474"/>
    <s v="High"/>
    <n v="11"/>
    <n v="2025"/>
    <s v="High"/>
    <n v="6"/>
  </r>
  <r>
    <n v="2610"/>
    <x v="4"/>
    <x v="0"/>
    <s v="MNC"/>
    <s v="Healthcare"/>
    <x v="0"/>
    <x v="0"/>
    <s v="Remote"/>
    <x v="1"/>
    <s v="3-6 yrs"/>
    <n v="6"/>
    <s v="Master"/>
    <n v="0"/>
    <n v="0"/>
    <n v="0"/>
    <n v="0"/>
    <n v="1"/>
    <n v="1"/>
    <n v="104957"/>
    <s v="Medium"/>
    <n v="5"/>
    <n v="2020"/>
    <s v="Low"/>
    <n v="6"/>
  </r>
  <r>
    <n v="2611"/>
    <x v="2"/>
    <x v="2"/>
    <s v="Medium"/>
    <s v="Education"/>
    <x v="2"/>
    <x v="1"/>
    <s v="Onsite/Hybrid"/>
    <x v="1"/>
    <s v="3-6 yrs"/>
    <n v="3"/>
    <s v="PhD"/>
    <n v="0"/>
    <n v="1"/>
    <n v="1"/>
    <n v="1"/>
    <n v="0"/>
    <n v="3"/>
    <n v="100444"/>
    <s v="Medium"/>
    <n v="6"/>
    <n v="2025"/>
    <s v="High"/>
    <n v="1"/>
  </r>
  <r>
    <n v="2612"/>
    <x v="0"/>
    <x v="0"/>
    <s v="Startup"/>
    <s v="Finance"/>
    <x v="1"/>
    <x v="2"/>
    <s v="Onsite/Hybrid"/>
    <x v="1"/>
    <s v="3-6 yrs"/>
    <n v="6"/>
    <s v="Bachelor"/>
    <n v="0"/>
    <n v="1"/>
    <n v="0"/>
    <n v="0"/>
    <n v="0"/>
    <n v="1"/>
    <n v="70733"/>
    <s v="Medium"/>
    <n v="9"/>
    <n v="2022"/>
    <s v="Medium"/>
    <n v="5"/>
  </r>
  <r>
    <n v="2613"/>
    <x v="4"/>
    <x v="0"/>
    <s v="Enterprise"/>
    <s v="Technology"/>
    <x v="3"/>
    <x v="2"/>
    <s v="Onsite/Hybrid"/>
    <x v="2"/>
    <s v="0-2 yrs"/>
    <n v="2"/>
    <s v="Master"/>
    <n v="1"/>
    <n v="1"/>
    <n v="1"/>
    <n v="1"/>
    <n v="1"/>
    <n v="5"/>
    <n v="93679"/>
    <s v="Medium"/>
    <n v="12"/>
    <n v="2024"/>
    <s v="High"/>
    <n v="7"/>
  </r>
  <r>
    <n v="2614"/>
    <x v="1"/>
    <x v="1"/>
    <s v="Enterprise"/>
    <s v="Finance"/>
    <x v="0"/>
    <x v="0"/>
    <s v="Remote"/>
    <x v="2"/>
    <s v="0-2 yrs"/>
    <n v="0"/>
    <s v="PhD"/>
    <n v="0"/>
    <n v="0"/>
    <n v="0"/>
    <n v="1"/>
    <n v="0"/>
    <n v="1"/>
    <n v="108669"/>
    <s v="Medium"/>
    <n v="1"/>
    <n v="2021"/>
    <s v="Medium"/>
    <n v="1"/>
  </r>
  <r>
    <n v="2615"/>
    <x v="0"/>
    <x v="0"/>
    <s v="Medium"/>
    <s v="Finance"/>
    <x v="2"/>
    <x v="2"/>
    <s v="Onsite/Hybrid"/>
    <x v="2"/>
    <s v="0-2 yrs"/>
    <n v="1"/>
    <s v="Master"/>
    <n v="1"/>
    <n v="1"/>
    <n v="0"/>
    <n v="1"/>
    <n v="0"/>
    <n v="3"/>
    <n v="66174"/>
    <s v="Low"/>
    <n v="3"/>
    <n v="2026"/>
    <s v="High"/>
    <n v="8"/>
  </r>
  <r>
    <n v="2616"/>
    <x v="4"/>
    <x v="0"/>
    <s v="Medium"/>
    <s v="Retail"/>
    <x v="1"/>
    <x v="2"/>
    <s v="Onsite/Hybrid"/>
    <x v="1"/>
    <s v="3-6 yrs"/>
    <n v="5"/>
    <s v="PhD"/>
    <n v="1"/>
    <n v="0"/>
    <n v="0"/>
    <n v="1"/>
    <n v="0"/>
    <n v="2"/>
    <n v="91914"/>
    <s v="Medium"/>
    <n v="10"/>
    <n v="2025"/>
    <s v="High"/>
    <n v="7"/>
  </r>
  <r>
    <n v="2617"/>
    <x v="0"/>
    <x v="0"/>
    <s v="Startup"/>
    <s v="Technology"/>
    <x v="0"/>
    <x v="0"/>
    <s v="Remote"/>
    <x v="2"/>
    <s v="0-2 yrs"/>
    <n v="1"/>
    <s v="Bachelor"/>
    <n v="0"/>
    <n v="1"/>
    <n v="1"/>
    <n v="0"/>
    <n v="1"/>
    <n v="3"/>
    <n v="73338"/>
    <s v="Medium"/>
    <n v="12"/>
    <n v="2025"/>
    <s v="High"/>
    <n v="8"/>
  </r>
  <r>
    <n v="2618"/>
    <x v="4"/>
    <x v="0"/>
    <s v="Startup"/>
    <s v="Finance"/>
    <x v="1"/>
    <x v="1"/>
    <s v="Onsite/Hybrid"/>
    <x v="2"/>
    <s v="0-2 yrs"/>
    <n v="1"/>
    <s v="Master"/>
    <n v="1"/>
    <n v="0"/>
    <n v="0"/>
    <n v="1"/>
    <n v="0"/>
    <n v="2"/>
    <n v="67303"/>
    <s v="Low"/>
    <n v="4"/>
    <n v="2022"/>
    <s v="Medium"/>
    <n v="2"/>
  </r>
  <r>
    <n v="2619"/>
    <x v="1"/>
    <x v="1"/>
    <s v="MNC"/>
    <s v="Education"/>
    <x v="5"/>
    <x v="0"/>
    <s v="Remote"/>
    <x v="2"/>
    <s v="0-2 yrs"/>
    <n v="0"/>
    <s v="Bachelor"/>
    <n v="1"/>
    <n v="0"/>
    <n v="1"/>
    <n v="1"/>
    <n v="1"/>
    <n v="4"/>
    <n v="152537"/>
    <s v="High"/>
    <n v="7"/>
    <n v="2026"/>
    <s v="High"/>
    <n v="7"/>
  </r>
  <r>
    <n v="2620"/>
    <x v="2"/>
    <x v="2"/>
    <s v="Enterprise"/>
    <s v="E-commerce"/>
    <x v="6"/>
    <x v="1"/>
    <s v="Onsite/Hybrid"/>
    <x v="2"/>
    <s v="0-2 yrs"/>
    <n v="1"/>
    <s v="PhD"/>
    <n v="0"/>
    <n v="0"/>
    <n v="0"/>
    <n v="1"/>
    <n v="1"/>
    <n v="2"/>
    <n v="74960"/>
    <s v="Medium"/>
    <n v="7"/>
    <n v="2020"/>
    <s v="High"/>
    <n v="9"/>
  </r>
  <r>
    <n v="2621"/>
    <x v="1"/>
    <x v="1"/>
    <s v="Startup"/>
    <s v="Technology"/>
    <x v="0"/>
    <x v="2"/>
    <s v="Onsite/Hybrid"/>
    <x v="1"/>
    <s v="3-6 yrs"/>
    <n v="5"/>
    <s v="Master"/>
    <n v="0"/>
    <n v="0"/>
    <n v="0"/>
    <n v="1"/>
    <n v="1"/>
    <n v="2"/>
    <n v="141728"/>
    <s v="High"/>
    <n v="7"/>
    <n v="2025"/>
    <s v="High"/>
    <n v="7"/>
  </r>
  <r>
    <n v="2622"/>
    <x v="0"/>
    <x v="0"/>
    <s v="Medium"/>
    <s v="Finance"/>
    <x v="6"/>
    <x v="0"/>
    <s v="Remote"/>
    <x v="0"/>
    <s v="7+ yrs"/>
    <n v="13"/>
    <s v="PhD"/>
    <n v="1"/>
    <n v="1"/>
    <n v="0"/>
    <n v="0"/>
    <n v="0"/>
    <n v="2"/>
    <n v="97337"/>
    <s v="Medium"/>
    <n v="10"/>
    <n v="2025"/>
    <s v="High"/>
    <n v="7"/>
  </r>
  <r>
    <n v="2623"/>
    <x v="3"/>
    <x v="0"/>
    <s v="Startup"/>
    <s v="Healthcare"/>
    <x v="3"/>
    <x v="1"/>
    <s v="Onsite/Hybrid"/>
    <x v="2"/>
    <s v="0-2 yrs"/>
    <n v="1"/>
    <s v="Master"/>
    <n v="1"/>
    <n v="0"/>
    <n v="1"/>
    <n v="1"/>
    <n v="0"/>
    <n v="3"/>
    <n v="79310"/>
    <s v="Medium"/>
    <n v="9"/>
    <n v="2022"/>
    <s v="High"/>
    <n v="8"/>
  </r>
  <r>
    <n v="2624"/>
    <x v="1"/>
    <x v="1"/>
    <s v="Startup"/>
    <s v="Finance"/>
    <x v="4"/>
    <x v="0"/>
    <s v="Remote"/>
    <x v="1"/>
    <s v="3-6 yrs"/>
    <n v="3"/>
    <s v="Master"/>
    <n v="1"/>
    <n v="0"/>
    <n v="1"/>
    <n v="0"/>
    <n v="0"/>
    <n v="2"/>
    <n v="130578"/>
    <s v="High"/>
    <n v="5"/>
    <n v="2022"/>
    <s v="Medium"/>
    <n v="6"/>
  </r>
  <r>
    <n v="2625"/>
    <x v="4"/>
    <x v="0"/>
    <s v="Enterprise"/>
    <s v="Retail"/>
    <x v="6"/>
    <x v="2"/>
    <s v="Onsite/Hybrid"/>
    <x v="2"/>
    <s v="0-2 yrs"/>
    <n v="1"/>
    <s v="Bachelor"/>
    <n v="0"/>
    <n v="1"/>
    <n v="0"/>
    <n v="0"/>
    <n v="1"/>
    <n v="2"/>
    <n v="62640"/>
    <s v="Low"/>
    <n v="7"/>
    <n v="2023"/>
    <s v="Medium"/>
    <n v="2"/>
  </r>
  <r>
    <n v="2626"/>
    <x v="5"/>
    <x v="1"/>
    <s v="MNC"/>
    <s v="E-commerce"/>
    <x v="6"/>
    <x v="1"/>
    <s v="Onsite/Hybrid"/>
    <x v="2"/>
    <s v="0-2 yrs"/>
    <n v="2"/>
    <s v="Master"/>
    <n v="1"/>
    <n v="1"/>
    <n v="0"/>
    <n v="0"/>
    <n v="1"/>
    <n v="3"/>
    <n v="115148"/>
    <s v="Medium"/>
    <n v="2"/>
    <n v="2022"/>
    <s v="Low"/>
    <n v="1"/>
  </r>
  <r>
    <n v="2627"/>
    <x v="4"/>
    <x v="0"/>
    <s v="Medium"/>
    <s v="Technology"/>
    <x v="3"/>
    <x v="1"/>
    <s v="Onsite/Hybrid"/>
    <x v="0"/>
    <s v="7+ yrs"/>
    <n v="10"/>
    <s v="PhD"/>
    <n v="1"/>
    <n v="0"/>
    <n v="1"/>
    <n v="1"/>
    <n v="1"/>
    <n v="4"/>
    <n v="144204"/>
    <s v="High"/>
    <n v="4"/>
    <n v="2022"/>
    <s v="High"/>
    <n v="3"/>
  </r>
  <r>
    <n v="2628"/>
    <x v="3"/>
    <x v="0"/>
    <s v="Enterprise"/>
    <s v="Retail"/>
    <x v="0"/>
    <x v="0"/>
    <s v="Remote"/>
    <x v="1"/>
    <s v="3-6 yrs"/>
    <n v="6"/>
    <s v="PhD"/>
    <n v="1"/>
    <n v="1"/>
    <n v="1"/>
    <n v="0"/>
    <n v="1"/>
    <n v="4"/>
    <n v="100148"/>
    <s v="Medium"/>
    <n v="7"/>
    <n v="2024"/>
    <s v="Low"/>
    <n v="1"/>
  </r>
  <r>
    <n v="2629"/>
    <x v="3"/>
    <x v="0"/>
    <s v="Enterprise"/>
    <s v="E-commerce"/>
    <x v="1"/>
    <x v="1"/>
    <s v="Onsite/Hybrid"/>
    <x v="1"/>
    <s v="3-6 yrs"/>
    <n v="3"/>
    <s v="Bachelor"/>
    <n v="1"/>
    <n v="0"/>
    <n v="0"/>
    <n v="1"/>
    <n v="1"/>
    <n v="3"/>
    <n v="100015"/>
    <s v="Medium"/>
    <n v="11"/>
    <n v="2020"/>
    <s v="Low"/>
    <n v="5"/>
  </r>
  <r>
    <n v="2630"/>
    <x v="1"/>
    <x v="1"/>
    <s v="Enterprise"/>
    <s v="Healthcare"/>
    <x v="3"/>
    <x v="2"/>
    <s v="Onsite/Hybrid"/>
    <x v="0"/>
    <s v="7+ yrs"/>
    <n v="8"/>
    <s v="PhD"/>
    <n v="0"/>
    <n v="1"/>
    <n v="1"/>
    <n v="1"/>
    <n v="1"/>
    <n v="4"/>
    <n v="177612"/>
    <s v="High"/>
    <n v="1"/>
    <n v="2025"/>
    <s v="High"/>
    <n v="8"/>
  </r>
  <r>
    <n v="2631"/>
    <x v="4"/>
    <x v="0"/>
    <s v="Startup"/>
    <s v="Finance"/>
    <x v="3"/>
    <x v="0"/>
    <s v="Remote"/>
    <x v="2"/>
    <s v="0-2 yrs"/>
    <n v="1"/>
    <s v="PhD"/>
    <n v="1"/>
    <n v="1"/>
    <n v="1"/>
    <n v="0"/>
    <n v="0"/>
    <n v="3"/>
    <n v="63162"/>
    <s v="Low"/>
    <n v="6"/>
    <n v="2020"/>
    <s v="High"/>
    <n v="7"/>
  </r>
  <r>
    <n v="2632"/>
    <x v="2"/>
    <x v="2"/>
    <s v="Startup"/>
    <s v="Healthcare"/>
    <x v="1"/>
    <x v="1"/>
    <s v="Onsite/Hybrid"/>
    <x v="1"/>
    <s v="3-6 yrs"/>
    <n v="5"/>
    <s v="Master"/>
    <n v="0"/>
    <n v="0"/>
    <n v="0"/>
    <n v="0"/>
    <n v="1"/>
    <n v="1"/>
    <n v="87426"/>
    <s v="Medium"/>
    <n v="10"/>
    <n v="2026"/>
    <s v="High"/>
    <n v="9"/>
  </r>
  <r>
    <n v="2633"/>
    <x v="3"/>
    <x v="0"/>
    <s v="Medium"/>
    <s v="E-commerce"/>
    <x v="1"/>
    <x v="0"/>
    <s v="Remote"/>
    <x v="0"/>
    <s v="7+ yrs"/>
    <n v="7"/>
    <s v="Master"/>
    <n v="0"/>
    <n v="0"/>
    <n v="1"/>
    <n v="0"/>
    <n v="0"/>
    <n v="1"/>
    <n v="116369"/>
    <s v="Medium"/>
    <n v="1"/>
    <n v="2023"/>
    <s v="High"/>
    <n v="7"/>
  </r>
  <r>
    <n v="2634"/>
    <x v="0"/>
    <x v="0"/>
    <s v="MNC"/>
    <s v="Finance"/>
    <x v="6"/>
    <x v="0"/>
    <s v="Remote"/>
    <x v="0"/>
    <s v="7+ yrs"/>
    <n v="13"/>
    <s v="Bachelor"/>
    <n v="1"/>
    <n v="1"/>
    <n v="1"/>
    <n v="1"/>
    <n v="1"/>
    <n v="5"/>
    <n v="160351"/>
    <s v="High"/>
    <n v="12"/>
    <n v="2024"/>
    <s v="High"/>
    <n v="5"/>
  </r>
  <r>
    <n v="2635"/>
    <x v="5"/>
    <x v="1"/>
    <s v="Startup"/>
    <s v="Finance"/>
    <x v="6"/>
    <x v="1"/>
    <s v="Onsite/Hybrid"/>
    <x v="1"/>
    <s v="3-6 yrs"/>
    <n v="6"/>
    <s v="Master"/>
    <n v="1"/>
    <n v="0"/>
    <n v="0"/>
    <n v="0"/>
    <n v="1"/>
    <n v="2"/>
    <n v="128047"/>
    <s v="High"/>
    <n v="4"/>
    <n v="2022"/>
    <s v="Low"/>
    <n v="3"/>
  </r>
  <r>
    <n v="2636"/>
    <x v="1"/>
    <x v="1"/>
    <s v="Startup"/>
    <s v="Finance"/>
    <x v="3"/>
    <x v="0"/>
    <s v="Remote"/>
    <x v="0"/>
    <s v="7+ yrs"/>
    <n v="11"/>
    <s v="Master"/>
    <n v="0"/>
    <n v="0"/>
    <n v="0"/>
    <n v="0"/>
    <n v="1"/>
    <n v="1"/>
    <n v="154876"/>
    <s v="High"/>
    <n v="10"/>
    <n v="2026"/>
    <s v="Low"/>
    <n v="5"/>
  </r>
  <r>
    <n v="2637"/>
    <x v="3"/>
    <x v="0"/>
    <s v="MNC"/>
    <s v="Retail"/>
    <x v="6"/>
    <x v="0"/>
    <s v="Remote"/>
    <x v="0"/>
    <s v="7+ yrs"/>
    <n v="13"/>
    <s v="Master"/>
    <n v="0"/>
    <n v="0"/>
    <n v="1"/>
    <n v="1"/>
    <n v="0"/>
    <n v="2"/>
    <n v="148921"/>
    <s v="High"/>
    <n v="11"/>
    <n v="2023"/>
    <s v="High"/>
    <n v="2"/>
  </r>
  <r>
    <n v="2638"/>
    <x v="3"/>
    <x v="0"/>
    <s v="Medium"/>
    <s v="Healthcare"/>
    <x v="3"/>
    <x v="0"/>
    <s v="Remote"/>
    <x v="1"/>
    <s v="3-6 yrs"/>
    <n v="4"/>
    <s v="Bachelor"/>
    <n v="0"/>
    <n v="0"/>
    <n v="1"/>
    <n v="0"/>
    <n v="1"/>
    <n v="2"/>
    <n v="96108"/>
    <s v="Medium"/>
    <n v="8"/>
    <n v="2025"/>
    <s v="Low"/>
    <n v="4"/>
  </r>
  <r>
    <n v="2639"/>
    <x v="3"/>
    <x v="0"/>
    <s v="MNC"/>
    <s v="Healthcare"/>
    <x v="4"/>
    <x v="1"/>
    <s v="Onsite/Hybrid"/>
    <x v="1"/>
    <s v="3-6 yrs"/>
    <n v="3"/>
    <s v="PhD"/>
    <n v="1"/>
    <n v="0"/>
    <n v="0"/>
    <n v="0"/>
    <n v="1"/>
    <n v="2"/>
    <n v="105764"/>
    <s v="Medium"/>
    <n v="8"/>
    <n v="2026"/>
    <s v="High"/>
    <n v="8"/>
  </r>
  <r>
    <n v="2640"/>
    <x v="2"/>
    <x v="2"/>
    <s v="Startup"/>
    <s v="Technology"/>
    <x v="4"/>
    <x v="0"/>
    <s v="Remote"/>
    <x v="1"/>
    <s v="3-6 yrs"/>
    <n v="5"/>
    <s v="Bachelor"/>
    <n v="0"/>
    <n v="0"/>
    <n v="0"/>
    <n v="0"/>
    <n v="0"/>
    <n v="0"/>
    <n v="76386"/>
    <s v="Medium"/>
    <n v="8"/>
    <n v="2026"/>
    <s v="High"/>
    <n v="7"/>
  </r>
  <r>
    <n v="2641"/>
    <x v="4"/>
    <x v="0"/>
    <s v="MNC"/>
    <s v="Healthcare"/>
    <x v="6"/>
    <x v="1"/>
    <s v="Onsite/Hybrid"/>
    <x v="2"/>
    <s v="0-2 yrs"/>
    <n v="1"/>
    <s v="PhD"/>
    <n v="0"/>
    <n v="0"/>
    <n v="1"/>
    <n v="1"/>
    <n v="1"/>
    <n v="3"/>
    <n v="110315"/>
    <s v="Medium"/>
    <n v="2"/>
    <n v="2022"/>
    <s v="High"/>
    <n v="5"/>
  </r>
  <r>
    <n v="2642"/>
    <x v="3"/>
    <x v="0"/>
    <s v="Enterprise"/>
    <s v="Healthcare"/>
    <x v="5"/>
    <x v="0"/>
    <s v="Remote"/>
    <x v="0"/>
    <s v="7+ yrs"/>
    <n v="9"/>
    <s v="Master"/>
    <n v="0"/>
    <n v="1"/>
    <n v="0"/>
    <n v="1"/>
    <n v="1"/>
    <n v="3"/>
    <n v="128698"/>
    <s v="High"/>
    <n v="8"/>
    <n v="2025"/>
    <s v="Medium"/>
    <n v="5"/>
  </r>
  <r>
    <n v="2643"/>
    <x v="4"/>
    <x v="0"/>
    <s v="MNC"/>
    <s v="Education"/>
    <x v="0"/>
    <x v="0"/>
    <s v="Remote"/>
    <x v="0"/>
    <s v="7+ yrs"/>
    <n v="11"/>
    <s v="PhD"/>
    <n v="0"/>
    <n v="1"/>
    <n v="0"/>
    <n v="0"/>
    <n v="1"/>
    <n v="2"/>
    <n v="129390"/>
    <s v="High"/>
    <n v="3"/>
    <n v="2022"/>
    <s v="Low"/>
    <n v="5"/>
  </r>
  <r>
    <n v="2644"/>
    <x v="5"/>
    <x v="1"/>
    <s v="Medium"/>
    <s v="Technology"/>
    <x v="2"/>
    <x v="0"/>
    <s v="Remote"/>
    <x v="0"/>
    <s v="7+ yrs"/>
    <n v="9"/>
    <s v="Master"/>
    <n v="0"/>
    <n v="1"/>
    <n v="1"/>
    <n v="1"/>
    <n v="0"/>
    <n v="3"/>
    <n v="170183"/>
    <s v="High"/>
    <n v="7"/>
    <n v="2026"/>
    <s v="High"/>
    <n v="2"/>
  </r>
  <r>
    <n v="2645"/>
    <x v="2"/>
    <x v="2"/>
    <s v="Startup"/>
    <s v="Retail"/>
    <x v="4"/>
    <x v="0"/>
    <s v="Remote"/>
    <x v="1"/>
    <s v="3-6 yrs"/>
    <n v="6"/>
    <s v="Bachelor"/>
    <n v="0"/>
    <n v="0"/>
    <n v="1"/>
    <n v="0"/>
    <n v="0"/>
    <n v="1"/>
    <n v="86047"/>
    <s v="Medium"/>
    <n v="7"/>
    <n v="2022"/>
    <s v="High"/>
    <n v="7"/>
  </r>
  <r>
    <n v="2646"/>
    <x v="2"/>
    <x v="2"/>
    <s v="MNC"/>
    <s v="Finance"/>
    <x v="4"/>
    <x v="1"/>
    <s v="Onsite/Hybrid"/>
    <x v="1"/>
    <s v="3-6 yrs"/>
    <n v="3"/>
    <s v="Master"/>
    <n v="0"/>
    <n v="1"/>
    <n v="0"/>
    <n v="0"/>
    <n v="1"/>
    <n v="2"/>
    <n v="105124"/>
    <s v="Medium"/>
    <n v="5"/>
    <n v="2020"/>
    <s v="Medium"/>
    <n v="2"/>
  </r>
  <r>
    <n v="2647"/>
    <x v="4"/>
    <x v="0"/>
    <s v="Startup"/>
    <s v="Healthcare"/>
    <x v="2"/>
    <x v="1"/>
    <s v="Onsite/Hybrid"/>
    <x v="1"/>
    <s v="3-6 yrs"/>
    <n v="5"/>
    <s v="PhD"/>
    <n v="0"/>
    <n v="1"/>
    <n v="0"/>
    <n v="1"/>
    <n v="0"/>
    <n v="2"/>
    <n v="90051"/>
    <s v="Medium"/>
    <n v="11"/>
    <n v="2022"/>
    <s v="Low"/>
    <n v="1"/>
  </r>
  <r>
    <n v="2648"/>
    <x v="5"/>
    <x v="1"/>
    <s v="Enterprise"/>
    <s v="Education"/>
    <x v="0"/>
    <x v="0"/>
    <s v="Remote"/>
    <x v="1"/>
    <s v="3-6 yrs"/>
    <n v="6"/>
    <s v="Master"/>
    <n v="0"/>
    <n v="0"/>
    <n v="0"/>
    <n v="1"/>
    <n v="0"/>
    <n v="1"/>
    <n v="126146"/>
    <s v="High"/>
    <n v="1"/>
    <n v="2022"/>
    <s v="High"/>
    <n v="9"/>
  </r>
  <r>
    <n v="2649"/>
    <x v="2"/>
    <x v="2"/>
    <s v="Medium"/>
    <s v="Technology"/>
    <x v="3"/>
    <x v="1"/>
    <s v="Onsite/Hybrid"/>
    <x v="1"/>
    <s v="3-6 yrs"/>
    <n v="3"/>
    <s v="Bachelor"/>
    <n v="0"/>
    <n v="0"/>
    <n v="1"/>
    <n v="0"/>
    <n v="0"/>
    <n v="1"/>
    <n v="87087"/>
    <s v="Medium"/>
    <n v="9"/>
    <n v="2026"/>
    <s v="High"/>
    <n v="9"/>
  </r>
  <r>
    <n v="2650"/>
    <x v="1"/>
    <x v="1"/>
    <s v="Medium"/>
    <s v="Finance"/>
    <x v="6"/>
    <x v="2"/>
    <s v="Onsite/Hybrid"/>
    <x v="1"/>
    <s v="3-6 yrs"/>
    <n v="5"/>
    <s v="Master"/>
    <n v="0"/>
    <n v="0"/>
    <n v="1"/>
    <n v="0"/>
    <n v="0"/>
    <n v="1"/>
    <n v="132150"/>
    <s v="High"/>
    <n v="8"/>
    <n v="2024"/>
    <s v="Low"/>
    <n v="4"/>
  </r>
  <r>
    <n v="2651"/>
    <x v="1"/>
    <x v="1"/>
    <s v="Startup"/>
    <s v="Technology"/>
    <x v="6"/>
    <x v="0"/>
    <s v="Remote"/>
    <x v="1"/>
    <s v="3-6 yrs"/>
    <n v="4"/>
    <s v="Bachelor"/>
    <n v="1"/>
    <n v="1"/>
    <n v="1"/>
    <n v="1"/>
    <n v="0"/>
    <n v="4"/>
    <n v="145307"/>
    <s v="High"/>
    <n v="9"/>
    <n v="2025"/>
    <s v="High"/>
    <n v="5"/>
  </r>
  <r>
    <n v="2652"/>
    <x v="2"/>
    <x v="2"/>
    <s v="MNC"/>
    <s v="Technology"/>
    <x v="4"/>
    <x v="0"/>
    <s v="Remote"/>
    <x v="2"/>
    <s v="0-2 yrs"/>
    <n v="2"/>
    <s v="PhD"/>
    <n v="1"/>
    <n v="1"/>
    <n v="1"/>
    <n v="0"/>
    <n v="1"/>
    <n v="4"/>
    <n v="92367"/>
    <s v="Medium"/>
    <n v="9"/>
    <n v="2023"/>
    <s v="Low"/>
    <n v="6"/>
  </r>
  <r>
    <n v="2653"/>
    <x v="1"/>
    <x v="1"/>
    <s v="Startup"/>
    <s v="Technology"/>
    <x v="0"/>
    <x v="2"/>
    <s v="Onsite/Hybrid"/>
    <x v="2"/>
    <s v="0-2 yrs"/>
    <n v="0"/>
    <s v="Master"/>
    <n v="1"/>
    <n v="1"/>
    <n v="1"/>
    <n v="1"/>
    <n v="0"/>
    <n v="4"/>
    <n v="120288"/>
    <s v="High"/>
    <n v="6"/>
    <n v="2022"/>
    <s v="High"/>
    <n v="7"/>
  </r>
  <r>
    <n v="2654"/>
    <x v="3"/>
    <x v="0"/>
    <s v="Medium"/>
    <s v="Technology"/>
    <x v="5"/>
    <x v="0"/>
    <s v="Remote"/>
    <x v="0"/>
    <s v="7+ yrs"/>
    <n v="14"/>
    <s v="PhD"/>
    <n v="1"/>
    <n v="1"/>
    <n v="0"/>
    <n v="1"/>
    <n v="1"/>
    <n v="4"/>
    <n v="128498"/>
    <s v="High"/>
    <n v="3"/>
    <n v="2020"/>
    <s v="High"/>
    <n v="8"/>
  </r>
  <r>
    <n v="2655"/>
    <x v="1"/>
    <x v="1"/>
    <s v="Medium"/>
    <s v="Retail"/>
    <x v="1"/>
    <x v="2"/>
    <s v="Onsite/Hybrid"/>
    <x v="1"/>
    <s v="3-6 yrs"/>
    <n v="5"/>
    <s v="Master"/>
    <n v="1"/>
    <n v="1"/>
    <n v="1"/>
    <n v="1"/>
    <n v="0"/>
    <n v="4"/>
    <n v="141214"/>
    <s v="High"/>
    <n v="10"/>
    <n v="2023"/>
    <s v="High"/>
    <n v="5"/>
  </r>
  <r>
    <n v="2656"/>
    <x v="2"/>
    <x v="2"/>
    <s v="Startup"/>
    <s v="Technology"/>
    <x v="3"/>
    <x v="0"/>
    <s v="Remote"/>
    <x v="0"/>
    <s v="7+ yrs"/>
    <n v="12"/>
    <s v="Master"/>
    <n v="0"/>
    <n v="0"/>
    <n v="0"/>
    <n v="1"/>
    <n v="1"/>
    <n v="2"/>
    <n v="128105"/>
    <s v="High"/>
    <n v="9"/>
    <n v="2020"/>
    <s v="High"/>
    <n v="7"/>
  </r>
  <r>
    <n v="2657"/>
    <x v="5"/>
    <x v="1"/>
    <s v="Enterprise"/>
    <s v="Retail"/>
    <x v="2"/>
    <x v="0"/>
    <s v="Remote"/>
    <x v="2"/>
    <s v="0-2 yrs"/>
    <n v="0"/>
    <s v="Bachelor"/>
    <n v="1"/>
    <n v="1"/>
    <n v="0"/>
    <n v="0"/>
    <n v="1"/>
    <n v="3"/>
    <n v="95496"/>
    <s v="Medium"/>
    <n v="8"/>
    <n v="2026"/>
    <s v="Low"/>
    <n v="1"/>
  </r>
  <r>
    <n v="2658"/>
    <x v="4"/>
    <x v="0"/>
    <s v="MNC"/>
    <s v="Technology"/>
    <x v="5"/>
    <x v="1"/>
    <s v="Onsite/Hybrid"/>
    <x v="0"/>
    <s v="7+ yrs"/>
    <n v="7"/>
    <s v="Master"/>
    <n v="1"/>
    <n v="1"/>
    <n v="1"/>
    <n v="1"/>
    <n v="0"/>
    <n v="4"/>
    <n v="145331"/>
    <s v="High"/>
    <n v="2"/>
    <n v="2021"/>
    <s v="High"/>
    <n v="7"/>
  </r>
  <r>
    <n v="2659"/>
    <x v="5"/>
    <x v="1"/>
    <s v="Startup"/>
    <s v="Finance"/>
    <x v="2"/>
    <x v="0"/>
    <s v="Remote"/>
    <x v="2"/>
    <s v="0-2 yrs"/>
    <n v="2"/>
    <s v="Bachelor"/>
    <n v="1"/>
    <n v="1"/>
    <n v="0"/>
    <n v="0"/>
    <n v="0"/>
    <n v="2"/>
    <n v="93679"/>
    <s v="Medium"/>
    <n v="4"/>
    <n v="2024"/>
    <s v="Low"/>
    <n v="1"/>
  </r>
  <r>
    <n v="2660"/>
    <x v="3"/>
    <x v="0"/>
    <s v="Enterprise"/>
    <s v="Retail"/>
    <x v="1"/>
    <x v="2"/>
    <s v="Onsite/Hybrid"/>
    <x v="2"/>
    <s v="0-2 yrs"/>
    <n v="2"/>
    <s v="Master"/>
    <n v="1"/>
    <n v="1"/>
    <n v="0"/>
    <n v="1"/>
    <n v="0"/>
    <n v="3"/>
    <n v="64497"/>
    <s v="Low"/>
    <n v="4"/>
    <n v="2022"/>
    <s v="High"/>
    <n v="9"/>
  </r>
  <r>
    <n v="2661"/>
    <x v="0"/>
    <x v="0"/>
    <s v="Startup"/>
    <s v="Healthcare"/>
    <x v="2"/>
    <x v="2"/>
    <s v="Onsite/Hybrid"/>
    <x v="0"/>
    <s v="7+ yrs"/>
    <n v="14"/>
    <s v="PhD"/>
    <n v="0"/>
    <n v="1"/>
    <n v="0"/>
    <n v="1"/>
    <n v="0"/>
    <n v="2"/>
    <n v="115941"/>
    <s v="Medium"/>
    <n v="11"/>
    <n v="2022"/>
    <s v="High"/>
    <n v="9"/>
  </r>
  <r>
    <n v="2662"/>
    <x v="1"/>
    <x v="1"/>
    <s v="MNC"/>
    <s v="Finance"/>
    <x v="1"/>
    <x v="1"/>
    <s v="Onsite/Hybrid"/>
    <x v="1"/>
    <s v="3-6 yrs"/>
    <n v="6"/>
    <s v="PhD"/>
    <n v="0"/>
    <n v="1"/>
    <n v="1"/>
    <n v="1"/>
    <n v="0"/>
    <n v="3"/>
    <n v="160788"/>
    <s v="High"/>
    <n v="9"/>
    <n v="2026"/>
    <s v="High"/>
    <n v="7"/>
  </r>
  <r>
    <n v="2663"/>
    <x v="4"/>
    <x v="0"/>
    <s v="Medium"/>
    <s v="E-commerce"/>
    <x v="0"/>
    <x v="0"/>
    <s v="Remote"/>
    <x v="1"/>
    <s v="3-6 yrs"/>
    <n v="3"/>
    <s v="Bachelor"/>
    <n v="1"/>
    <n v="0"/>
    <n v="1"/>
    <n v="0"/>
    <n v="1"/>
    <n v="3"/>
    <n v="95966"/>
    <s v="Medium"/>
    <n v="12"/>
    <n v="2023"/>
    <s v="High"/>
    <n v="9"/>
  </r>
  <r>
    <n v="2664"/>
    <x v="4"/>
    <x v="0"/>
    <s v="Enterprise"/>
    <s v="Finance"/>
    <x v="1"/>
    <x v="0"/>
    <s v="Remote"/>
    <x v="1"/>
    <s v="3-6 yrs"/>
    <n v="4"/>
    <s v="Bachelor"/>
    <n v="1"/>
    <n v="1"/>
    <n v="1"/>
    <n v="0"/>
    <n v="1"/>
    <n v="4"/>
    <n v="102164"/>
    <s v="Medium"/>
    <n v="8"/>
    <n v="2022"/>
    <s v="Medium"/>
    <n v="2"/>
  </r>
  <r>
    <n v="2665"/>
    <x v="4"/>
    <x v="0"/>
    <s v="Enterprise"/>
    <s v="Retail"/>
    <x v="5"/>
    <x v="2"/>
    <s v="Onsite/Hybrid"/>
    <x v="1"/>
    <s v="3-6 yrs"/>
    <n v="6"/>
    <s v="Master"/>
    <n v="1"/>
    <n v="1"/>
    <n v="0"/>
    <n v="1"/>
    <n v="1"/>
    <n v="4"/>
    <n v="99717"/>
    <s v="Medium"/>
    <n v="4"/>
    <n v="2025"/>
    <s v="Low"/>
    <n v="6"/>
  </r>
  <r>
    <n v="2666"/>
    <x v="4"/>
    <x v="0"/>
    <s v="MNC"/>
    <s v="Healthcare"/>
    <x v="3"/>
    <x v="0"/>
    <s v="Remote"/>
    <x v="0"/>
    <s v="7+ yrs"/>
    <n v="13"/>
    <s v="Master"/>
    <n v="1"/>
    <n v="1"/>
    <n v="1"/>
    <n v="1"/>
    <n v="0"/>
    <n v="4"/>
    <n v="149814"/>
    <s v="High"/>
    <n v="7"/>
    <n v="2021"/>
    <s v="High"/>
    <n v="2"/>
  </r>
  <r>
    <n v="2667"/>
    <x v="0"/>
    <x v="0"/>
    <s v="Enterprise"/>
    <s v="Retail"/>
    <x v="3"/>
    <x v="1"/>
    <s v="Onsite/Hybrid"/>
    <x v="2"/>
    <s v="0-2 yrs"/>
    <n v="2"/>
    <s v="PhD"/>
    <n v="1"/>
    <n v="1"/>
    <n v="1"/>
    <n v="0"/>
    <n v="0"/>
    <n v="3"/>
    <n v="63615"/>
    <s v="Low"/>
    <n v="6"/>
    <n v="2025"/>
    <s v="High"/>
    <n v="9"/>
  </r>
  <r>
    <n v="2668"/>
    <x v="1"/>
    <x v="1"/>
    <s v="Startup"/>
    <s v="Healthcare"/>
    <x v="6"/>
    <x v="0"/>
    <s v="Remote"/>
    <x v="1"/>
    <s v="3-6 yrs"/>
    <n v="3"/>
    <s v="PhD"/>
    <n v="0"/>
    <n v="0"/>
    <n v="0"/>
    <n v="0"/>
    <n v="1"/>
    <n v="1"/>
    <n v="124249"/>
    <s v="High"/>
    <n v="7"/>
    <n v="2021"/>
    <s v="High"/>
    <n v="7"/>
  </r>
  <r>
    <n v="2669"/>
    <x v="4"/>
    <x v="0"/>
    <s v="MNC"/>
    <s v="Retail"/>
    <x v="5"/>
    <x v="1"/>
    <s v="Onsite/Hybrid"/>
    <x v="1"/>
    <s v="3-6 yrs"/>
    <n v="5"/>
    <s v="PhD"/>
    <n v="1"/>
    <n v="0"/>
    <n v="0"/>
    <n v="0"/>
    <n v="1"/>
    <n v="2"/>
    <n v="105218"/>
    <s v="Medium"/>
    <n v="5"/>
    <n v="2023"/>
    <s v="Medium"/>
    <n v="6"/>
  </r>
  <r>
    <n v="2670"/>
    <x v="4"/>
    <x v="0"/>
    <s v="Startup"/>
    <s v="Education"/>
    <x v="0"/>
    <x v="2"/>
    <s v="Onsite/Hybrid"/>
    <x v="0"/>
    <s v="7+ yrs"/>
    <n v="8"/>
    <s v="Bachelor"/>
    <n v="1"/>
    <n v="0"/>
    <n v="0"/>
    <n v="1"/>
    <n v="0"/>
    <n v="2"/>
    <n v="114439"/>
    <s v="Medium"/>
    <n v="12"/>
    <n v="2023"/>
    <s v="Medium"/>
    <n v="2"/>
  </r>
  <r>
    <n v="2671"/>
    <x v="4"/>
    <x v="0"/>
    <s v="Medium"/>
    <s v="Education"/>
    <x v="6"/>
    <x v="0"/>
    <s v="Remote"/>
    <x v="1"/>
    <s v="3-6 yrs"/>
    <n v="4"/>
    <s v="PhD"/>
    <n v="1"/>
    <n v="0"/>
    <n v="0"/>
    <n v="0"/>
    <n v="0"/>
    <n v="1"/>
    <n v="76300"/>
    <s v="Medium"/>
    <n v="11"/>
    <n v="2026"/>
    <s v="Medium"/>
    <n v="5"/>
  </r>
  <r>
    <n v="2672"/>
    <x v="2"/>
    <x v="2"/>
    <s v="Medium"/>
    <s v="Retail"/>
    <x v="4"/>
    <x v="1"/>
    <s v="Onsite/Hybrid"/>
    <x v="1"/>
    <s v="3-6 yrs"/>
    <n v="5"/>
    <s v="PhD"/>
    <n v="0"/>
    <n v="0"/>
    <n v="0"/>
    <n v="0"/>
    <n v="0"/>
    <n v="0"/>
    <n v="79933"/>
    <s v="Medium"/>
    <n v="4"/>
    <n v="2025"/>
    <s v="Medium"/>
    <n v="3"/>
  </r>
  <r>
    <n v="2673"/>
    <x v="5"/>
    <x v="1"/>
    <s v="Startup"/>
    <s v="Healthcare"/>
    <x v="6"/>
    <x v="1"/>
    <s v="Onsite/Hybrid"/>
    <x v="2"/>
    <s v="0-2 yrs"/>
    <n v="2"/>
    <s v="Master"/>
    <n v="0"/>
    <n v="1"/>
    <n v="0"/>
    <n v="0"/>
    <n v="0"/>
    <n v="1"/>
    <n v="89167"/>
    <s v="Medium"/>
    <n v="11"/>
    <n v="2021"/>
    <s v="Low"/>
    <n v="2"/>
  </r>
  <r>
    <n v="2674"/>
    <x v="1"/>
    <x v="1"/>
    <s v="Medium"/>
    <s v="Retail"/>
    <x v="6"/>
    <x v="2"/>
    <s v="Onsite/Hybrid"/>
    <x v="2"/>
    <s v="0-2 yrs"/>
    <n v="2"/>
    <s v="Master"/>
    <n v="0"/>
    <n v="1"/>
    <n v="1"/>
    <n v="1"/>
    <n v="1"/>
    <n v="4"/>
    <n v="131041"/>
    <s v="High"/>
    <n v="1"/>
    <n v="2024"/>
    <s v="High"/>
    <n v="6"/>
  </r>
  <r>
    <n v="2675"/>
    <x v="2"/>
    <x v="2"/>
    <s v="Medium"/>
    <s v="Healthcare"/>
    <x v="5"/>
    <x v="0"/>
    <s v="Remote"/>
    <x v="2"/>
    <s v="0-2 yrs"/>
    <n v="1"/>
    <s v="PhD"/>
    <n v="0"/>
    <n v="0"/>
    <n v="0"/>
    <n v="0"/>
    <n v="1"/>
    <n v="1"/>
    <n v="61044"/>
    <s v="Low"/>
    <n v="10"/>
    <n v="2024"/>
    <s v="Medium"/>
    <n v="5"/>
  </r>
  <r>
    <n v="2676"/>
    <x v="4"/>
    <x v="0"/>
    <s v="MNC"/>
    <s v="Healthcare"/>
    <x v="0"/>
    <x v="2"/>
    <s v="Onsite/Hybrid"/>
    <x v="2"/>
    <s v="0-2 yrs"/>
    <n v="2"/>
    <s v="PhD"/>
    <n v="0"/>
    <n v="0"/>
    <n v="0"/>
    <n v="1"/>
    <n v="0"/>
    <n v="1"/>
    <n v="86357"/>
    <s v="Medium"/>
    <n v="1"/>
    <n v="2024"/>
    <s v="Low"/>
    <n v="1"/>
  </r>
  <r>
    <n v="2677"/>
    <x v="3"/>
    <x v="0"/>
    <s v="Enterprise"/>
    <s v="Education"/>
    <x v="2"/>
    <x v="0"/>
    <s v="Remote"/>
    <x v="1"/>
    <s v="3-6 yrs"/>
    <n v="5"/>
    <s v="Master"/>
    <n v="0"/>
    <n v="1"/>
    <n v="0"/>
    <n v="0"/>
    <n v="0"/>
    <n v="1"/>
    <n v="78709"/>
    <s v="Medium"/>
    <n v="6"/>
    <n v="2020"/>
    <s v="Low"/>
    <n v="6"/>
  </r>
  <r>
    <n v="2678"/>
    <x v="4"/>
    <x v="0"/>
    <s v="Enterprise"/>
    <s v="Healthcare"/>
    <x v="0"/>
    <x v="2"/>
    <s v="Onsite/Hybrid"/>
    <x v="1"/>
    <s v="3-6 yrs"/>
    <n v="3"/>
    <s v="Master"/>
    <n v="0"/>
    <n v="1"/>
    <n v="0"/>
    <n v="0"/>
    <n v="1"/>
    <n v="2"/>
    <n v="82650"/>
    <s v="Medium"/>
    <n v="10"/>
    <n v="2021"/>
    <s v="Low"/>
    <n v="6"/>
  </r>
  <r>
    <n v="2679"/>
    <x v="4"/>
    <x v="0"/>
    <s v="Medium"/>
    <s v="E-commerce"/>
    <x v="4"/>
    <x v="0"/>
    <s v="Remote"/>
    <x v="2"/>
    <s v="0-2 yrs"/>
    <n v="1"/>
    <s v="Bachelor"/>
    <n v="0"/>
    <n v="0"/>
    <n v="0"/>
    <n v="1"/>
    <n v="1"/>
    <n v="2"/>
    <n v="70567"/>
    <s v="Medium"/>
    <n v="2"/>
    <n v="2025"/>
    <s v="Medium"/>
    <n v="5"/>
  </r>
  <r>
    <n v="2680"/>
    <x v="2"/>
    <x v="2"/>
    <s v="MNC"/>
    <s v="Healthcare"/>
    <x v="0"/>
    <x v="1"/>
    <s v="Onsite/Hybrid"/>
    <x v="2"/>
    <s v="0-2 yrs"/>
    <n v="0"/>
    <s v="Master"/>
    <n v="0"/>
    <n v="0"/>
    <n v="1"/>
    <n v="0"/>
    <n v="0"/>
    <n v="1"/>
    <n v="80193"/>
    <s v="Medium"/>
    <n v="8"/>
    <n v="2026"/>
    <s v="Medium"/>
    <n v="6"/>
  </r>
  <r>
    <n v="2681"/>
    <x v="4"/>
    <x v="0"/>
    <s v="MNC"/>
    <s v="Technology"/>
    <x v="4"/>
    <x v="2"/>
    <s v="Onsite/Hybrid"/>
    <x v="0"/>
    <s v="7+ yrs"/>
    <n v="14"/>
    <s v="PhD"/>
    <n v="0"/>
    <n v="1"/>
    <n v="1"/>
    <n v="1"/>
    <n v="1"/>
    <n v="4"/>
    <n v="158537"/>
    <s v="High"/>
    <n v="12"/>
    <n v="2024"/>
    <s v="High"/>
    <n v="5"/>
  </r>
  <r>
    <n v="2682"/>
    <x v="5"/>
    <x v="1"/>
    <s v="MNC"/>
    <s v="Retail"/>
    <x v="0"/>
    <x v="0"/>
    <s v="Remote"/>
    <x v="0"/>
    <s v="7+ yrs"/>
    <n v="7"/>
    <s v="Master"/>
    <n v="0"/>
    <n v="0"/>
    <n v="0"/>
    <n v="0"/>
    <n v="0"/>
    <n v="0"/>
    <n v="162967"/>
    <s v="High"/>
    <n v="8"/>
    <n v="2022"/>
    <s v="High"/>
    <n v="7"/>
  </r>
  <r>
    <n v="2683"/>
    <x v="1"/>
    <x v="1"/>
    <s v="Startup"/>
    <s v="Retail"/>
    <x v="3"/>
    <x v="0"/>
    <s v="Remote"/>
    <x v="0"/>
    <s v="7+ yrs"/>
    <n v="11"/>
    <s v="Master"/>
    <n v="1"/>
    <n v="1"/>
    <n v="1"/>
    <n v="1"/>
    <n v="1"/>
    <n v="5"/>
    <n v="183070"/>
    <s v="High"/>
    <n v="3"/>
    <n v="2021"/>
    <s v="High"/>
    <n v="4"/>
  </r>
  <r>
    <n v="2684"/>
    <x v="4"/>
    <x v="0"/>
    <s v="Medium"/>
    <s v="Education"/>
    <x v="6"/>
    <x v="2"/>
    <s v="Onsite/Hybrid"/>
    <x v="1"/>
    <s v="3-6 yrs"/>
    <n v="5"/>
    <s v="Master"/>
    <n v="1"/>
    <n v="1"/>
    <n v="0"/>
    <n v="1"/>
    <n v="1"/>
    <n v="4"/>
    <n v="104382"/>
    <s v="Medium"/>
    <n v="8"/>
    <n v="2023"/>
    <s v="Medium"/>
    <n v="4"/>
  </r>
  <r>
    <n v="2685"/>
    <x v="2"/>
    <x v="2"/>
    <s v="Startup"/>
    <s v="Healthcare"/>
    <x v="1"/>
    <x v="1"/>
    <s v="Onsite/Hybrid"/>
    <x v="1"/>
    <s v="3-6 yrs"/>
    <n v="3"/>
    <s v="Bachelor"/>
    <n v="1"/>
    <n v="0"/>
    <n v="1"/>
    <n v="1"/>
    <n v="1"/>
    <n v="4"/>
    <n v="114837"/>
    <s v="Medium"/>
    <n v="6"/>
    <n v="2023"/>
    <s v="High"/>
    <n v="6"/>
  </r>
  <r>
    <n v="2686"/>
    <x v="2"/>
    <x v="2"/>
    <s v="MNC"/>
    <s v="Retail"/>
    <x v="4"/>
    <x v="1"/>
    <s v="Onsite/Hybrid"/>
    <x v="1"/>
    <s v="3-6 yrs"/>
    <n v="6"/>
    <s v="Master"/>
    <n v="0"/>
    <n v="1"/>
    <n v="1"/>
    <n v="0"/>
    <n v="1"/>
    <n v="3"/>
    <n v="123916"/>
    <s v="High"/>
    <n v="11"/>
    <n v="2022"/>
    <s v="High"/>
    <n v="9"/>
  </r>
  <r>
    <n v="2687"/>
    <x v="5"/>
    <x v="1"/>
    <s v="Medium"/>
    <s v="Retail"/>
    <x v="3"/>
    <x v="1"/>
    <s v="Onsite/Hybrid"/>
    <x v="0"/>
    <s v="7+ yrs"/>
    <n v="10"/>
    <s v="Master"/>
    <n v="0"/>
    <n v="1"/>
    <n v="0"/>
    <n v="1"/>
    <n v="0"/>
    <n v="2"/>
    <n v="156992"/>
    <s v="High"/>
    <n v="6"/>
    <n v="2025"/>
    <s v="Low"/>
    <n v="2"/>
  </r>
  <r>
    <n v="2688"/>
    <x v="3"/>
    <x v="0"/>
    <s v="Startup"/>
    <s v="Finance"/>
    <x v="3"/>
    <x v="1"/>
    <s v="Onsite/Hybrid"/>
    <x v="1"/>
    <s v="3-6 yrs"/>
    <n v="6"/>
    <s v="Master"/>
    <n v="0"/>
    <n v="1"/>
    <n v="0"/>
    <n v="0"/>
    <n v="0"/>
    <n v="1"/>
    <n v="70741"/>
    <s v="Medium"/>
    <n v="5"/>
    <n v="2024"/>
    <s v="Low"/>
    <n v="1"/>
  </r>
  <r>
    <n v="2689"/>
    <x v="3"/>
    <x v="0"/>
    <s v="Enterprise"/>
    <s v="Healthcare"/>
    <x v="0"/>
    <x v="1"/>
    <s v="Onsite/Hybrid"/>
    <x v="1"/>
    <s v="3-6 yrs"/>
    <n v="3"/>
    <s v="Master"/>
    <n v="0"/>
    <n v="1"/>
    <n v="1"/>
    <n v="1"/>
    <n v="1"/>
    <n v="4"/>
    <n v="116488"/>
    <s v="Medium"/>
    <n v="11"/>
    <n v="2025"/>
    <s v="High"/>
    <n v="9"/>
  </r>
  <r>
    <n v="2690"/>
    <x v="1"/>
    <x v="1"/>
    <s v="MNC"/>
    <s v="Retail"/>
    <x v="1"/>
    <x v="0"/>
    <s v="Remote"/>
    <x v="0"/>
    <s v="7+ yrs"/>
    <n v="10"/>
    <s v="Bachelor"/>
    <n v="0"/>
    <n v="0"/>
    <n v="0"/>
    <n v="1"/>
    <n v="0"/>
    <n v="1"/>
    <n v="170285"/>
    <s v="High"/>
    <n v="10"/>
    <n v="2022"/>
    <s v="Medium"/>
    <n v="4"/>
  </r>
  <r>
    <n v="2691"/>
    <x v="4"/>
    <x v="0"/>
    <s v="MNC"/>
    <s v="Healthcare"/>
    <x v="2"/>
    <x v="2"/>
    <s v="Onsite/Hybrid"/>
    <x v="0"/>
    <s v="7+ yrs"/>
    <n v="7"/>
    <s v="Master"/>
    <n v="0"/>
    <n v="0"/>
    <n v="0"/>
    <n v="1"/>
    <n v="0"/>
    <n v="1"/>
    <n v="135008"/>
    <s v="High"/>
    <n v="7"/>
    <n v="2026"/>
    <s v="Low"/>
    <n v="6"/>
  </r>
  <r>
    <n v="2692"/>
    <x v="1"/>
    <x v="1"/>
    <s v="Startup"/>
    <s v="Healthcare"/>
    <x v="1"/>
    <x v="0"/>
    <s v="Remote"/>
    <x v="2"/>
    <s v="0-2 yrs"/>
    <n v="1"/>
    <s v="PhD"/>
    <n v="1"/>
    <n v="1"/>
    <n v="1"/>
    <n v="1"/>
    <n v="1"/>
    <n v="5"/>
    <n v="134671"/>
    <s v="High"/>
    <n v="6"/>
    <n v="2023"/>
    <s v="High"/>
    <n v="5"/>
  </r>
  <r>
    <n v="2693"/>
    <x v="2"/>
    <x v="2"/>
    <s v="Medium"/>
    <s v="E-commerce"/>
    <x v="3"/>
    <x v="2"/>
    <s v="Onsite/Hybrid"/>
    <x v="0"/>
    <s v="7+ yrs"/>
    <n v="13"/>
    <s v="PhD"/>
    <n v="0"/>
    <n v="1"/>
    <n v="0"/>
    <n v="1"/>
    <n v="1"/>
    <n v="3"/>
    <n v="129030"/>
    <s v="High"/>
    <n v="5"/>
    <n v="2020"/>
    <s v="Low"/>
    <n v="2"/>
  </r>
  <r>
    <n v="2694"/>
    <x v="5"/>
    <x v="1"/>
    <s v="Medium"/>
    <s v="E-commerce"/>
    <x v="3"/>
    <x v="2"/>
    <s v="Onsite/Hybrid"/>
    <x v="0"/>
    <s v="7+ yrs"/>
    <n v="8"/>
    <s v="Master"/>
    <n v="1"/>
    <n v="0"/>
    <n v="0"/>
    <n v="1"/>
    <n v="1"/>
    <n v="3"/>
    <n v="165164"/>
    <s v="High"/>
    <n v="12"/>
    <n v="2024"/>
    <s v="High"/>
    <n v="8"/>
  </r>
  <r>
    <n v="2695"/>
    <x v="5"/>
    <x v="1"/>
    <s v="MNC"/>
    <s v="Technology"/>
    <x v="3"/>
    <x v="0"/>
    <s v="Remote"/>
    <x v="1"/>
    <s v="3-6 yrs"/>
    <n v="3"/>
    <s v="Master"/>
    <n v="0"/>
    <n v="0"/>
    <n v="1"/>
    <n v="1"/>
    <n v="0"/>
    <n v="2"/>
    <n v="167604"/>
    <s v="High"/>
    <n v="7"/>
    <n v="2023"/>
    <s v="High"/>
    <n v="4"/>
  </r>
  <r>
    <n v="2696"/>
    <x v="0"/>
    <x v="0"/>
    <s v="Medium"/>
    <s v="Healthcare"/>
    <x v="5"/>
    <x v="1"/>
    <s v="Onsite/Hybrid"/>
    <x v="1"/>
    <s v="3-6 yrs"/>
    <n v="5"/>
    <s v="Bachelor"/>
    <n v="0"/>
    <n v="0"/>
    <n v="0"/>
    <n v="0"/>
    <n v="0"/>
    <n v="0"/>
    <n v="78017"/>
    <s v="Medium"/>
    <n v="7"/>
    <n v="2020"/>
    <s v="High"/>
    <n v="9"/>
  </r>
  <r>
    <n v="2697"/>
    <x v="1"/>
    <x v="1"/>
    <s v="Startup"/>
    <s v="Retail"/>
    <x v="6"/>
    <x v="1"/>
    <s v="Onsite/Hybrid"/>
    <x v="0"/>
    <s v="7+ yrs"/>
    <n v="9"/>
    <s v="Bachelor"/>
    <n v="1"/>
    <n v="0"/>
    <n v="1"/>
    <n v="1"/>
    <n v="0"/>
    <n v="3"/>
    <n v="172707"/>
    <s v="High"/>
    <n v="3"/>
    <n v="2021"/>
    <s v="High"/>
    <n v="7"/>
  </r>
  <r>
    <n v="2698"/>
    <x v="2"/>
    <x v="2"/>
    <s v="MNC"/>
    <s v="Healthcare"/>
    <x v="5"/>
    <x v="1"/>
    <s v="Onsite/Hybrid"/>
    <x v="0"/>
    <s v="7+ yrs"/>
    <n v="15"/>
    <s v="Bachelor"/>
    <n v="1"/>
    <n v="0"/>
    <n v="1"/>
    <n v="0"/>
    <n v="1"/>
    <n v="3"/>
    <n v="140571"/>
    <s v="High"/>
    <n v="6"/>
    <n v="2023"/>
    <s v="Low"/>
    <n v="1"/>
  </r>
  <r>
    <n v="2699"/>
    <x v="0"/>
    <x v="0"/>
    <s v="MNC"/>
    <s v="Education"/>
    <x v="0"/>
    <x v="1"/>
    <s v="Onsite/Hybrid"/>
    <x v="0"/>
    <s v="7+ yrs"/>
    <n v="11"/>
    <s v="Master"/>
    <n v="0"/>
    <n v="1"/>
    <n v="1"/>
    <n v="1"/>
    <n v="0"/>
    <n v="3"/>
    <n v="151711"/>
    <s v="High"/>
    <n v="7"/>
    <n v="2022"/>
    <s v="High"/>
    <n v="7"/>
  </r>
  <r>
    <n v="2700"/>
    <x v="0"/>
    <x v="0"/>
    <s v="Medium"/>
    <s v="Education"/>
    <x v="2"/>
    <x v="0"/>
    <s v="Remote"/>
    <x v="0"/>
    <s v="7+ yrs"/>
    <n v="14"/>
    <s v="Bachelor"/>
    <n v="1"/>
    <n v="1"/>
    <n v="1"/>
    <n v="0"/>
    <n v="0"/>
    <n v="3"/>
    <n v="117851"/>
    <s v="Medium"/>
    <n v="9"/>
    <n v="2022"/>
    <s v="Low"/>
    <n v="4"/>
  </r>
  <r>
    <n v="2701"/>
    <x v="0"/>
    <x v="0"/>
    <s v="Enterprise"/>
    <s v="Technology"/>
    <x v="2"/>
    <x v="0"/>
    <s v="Remote"/>
    <x v="2"/>
    <s v="0-2 yrs"/>
    <n v="2"/>
    <s v="PhD"/>
    <n v="0"/>
    <n v="1"/>
    <n v="1"/>
    <n v="1"/>
    <n v="0"/>
    <n v="3"/>
    <n v="79928"/>
    <s v="Medium"/>
    <n v="2"/>
    <n v="2021"/>
    <s v="High"/>
    <n v="3"/>
  </r>
  <r>
    <n v="2702"/>
    <x v="4"/>
    <x v="0"/>
    <s v="Enterprise"/>
    <s v="Finance"/>
    <x v="3"/>
    <x v="0"/>
    <s v="Remote"/>
    <x v="0"/>
    <s v="7+ yrs"/>
    <n v="10"/>
    <s v="PhD"/>
    <n v="0"/>
    <n v="0"/>
    <n v="0"/>
    <n v="0"/>
    <n v="1"/>
    <n v="1"/>
    <n v="107695"/>
    <s v="Medium"/>
    <n v="1"/>
    <n v="2024"/>
    <s v="Medium"/>
    <n v="3"/>
  </r>
  <r>
    <n v="2703"/>
    <x v="0"/>
    <x v="0"/>
    <s v="Enterprise"/>
    <s v="E-commerce"/>
    <x v="6"/>
    <x v="2"/>
    <s v="Onsite/Hybrid"/>
    <x v="1"/>
    <s v="3-6 yrs"/>
    <n v="6"/>
    <s v="Master"/>
    <n v="1"/>
    <n v="0"/>
    <n v="1"/>
    <n v="0"/>
    <n v="0"/>
    <n v="2"/>
    <n v="86129"/>
    <s v="Medium"/>
    <n v="5"/>
    <n v="2020"/>
    <s v="High"/>
    <n v="9"/>
  </r>
  <r>
    <n v="2704"/>
    <x v="1"/>
    <x v="1"/>
    <s v="Medium"/>
    <s v="Finance"/>
    <x v="6"/>
    <x v="1"/>
    <s v="Onsite/Hybrid"/>
    <x v="1"/>
    <s v="3-6 yrs"/>
    <n v="6"/>
    <s v="Master"/>
    <n v="1"/>
    <n v="1"/>
    <n v="1"/>
    <n v="0"/>
    <n v="0"/>
    <n v="3"/>
    <n v="125559"/>
    <s v="High"/>
    <n v="6"/>
    <n v="2026"/>
    <s v="Low"/>
    <n v="6"/>
  </r>
  <r>
    <n v="2705"/>
    <x v="2"/>
    <x v="2"/>
    <s v="Enterprise"/>
    <s v="E-commerce"/>
    <x v="5"/>
    <x v="2"/>
    <s v="Onsite/Hybrid"/>
    <x v="0"/>
    <s v="7+ yrs"/>
    <n v="7"/>
    <s v="Bachelor"/>
    <n v="0"/>
    <n v="1"/>
    <n v="0"/>
    <n v="0"/>
    <n v="1"/>
    <n v="2"/>
    <n v="108600"/>
    <s v="Medium"/>
    <n v="10"/>
    <n v="2023"/>
    <s v="Low"/>
    <n v="4"/>
  </r>
  <r>
    <n v="2706"/>
    <x v="5"/>
    <x v="1"/>
    <s v="Medium"/>
    <s v="Technology"/>
    <x v="4"/>
    <x v="2"/>
    <s v="Onsite/Hybrid"/>
    <x v="0"/>
    <s v="7+ yrs"/>
    <n v="11"/>
    <s v="Bachelor"/>
    <n v="1"/>
    <n v="0"/>
    <n v="1"/>
    <n v="1"/>
    <n v="1"/>
    <n v="4"/>
    <n v="180506"/>
    <s v="High"/>
    <n v="8"/>
    <n v="2021"/>
    <s v="High"/>
    <n v="8"/>
  </r>
  <r>
    <n v="2707"/>
    <x v="0"/>
    <x v="0"/>
    <s v="Startup"/>
    <s v="E-commerce"/>
    <x v="0"/>
    <x v="1"/>
    <s v="Onsite/Hybrid"/>
    <x v="2"/>
    <s v="0-2 yrs"/>
    <n v="0"/>
    <s v="Bachelor"/>
    <n v="0"/>
    <n v="0"/>
    <n v="0"/>
    <n v="1"/>
    <n v="0"/>
    <n v="1"/>
    <n v="67214"/>
    <s v="Low"/>
    <n v="8"/>
    <n v="2026"/>
    <s v="High"/>
    <n v="7"/>
  </r>
  <r>
    <n v="2708"/>
    <x v="5"/>
    <x v="1"/>
    <s v="MNC"/>
    <s v="Retail"/>
    <x v="4"/>
    <x v="1"/>
    <s v="Onsite/Hybrid"/>
    <x v="0"/>
    <s v="7+ yrs"/>
    <n v="10"/>
    <s v="PhD"/>
    <n v="0"/>
    <n v="0"/>
    <n v="1"/>
    <n v="1"/>
    <n v="0"/>
    <n v="2"/>
    <n v="185013"/>
    <s v="High"/>
    <n v="4"/>
    <n v="2023"/>
    <s v="High"/>
    <n v="1"/>
  </r>
  <r>
    <n v="2709"/>
    <x v="3"/>
    <x v="0"/>
    <s v="Startup"/>
    <s v="E-commerce"/>
    <x v="0"/>
    <x v="2"/>
    <s v="Onsite/Hybrid"/>
    <x v="1"/>
    <s v="3-6 yrs"/>
    <n v="6"/>
    <s v="Bachelor"/>
    <n v="1"/>
    <n v="1"/>
    <n v="0"/>
    <n v="1"/>
    <n v="0"/>
    <n v="3"/>
    <n v="85180"/>
    <s v="Medium"/>
    <n v="7"/>
    <n v="2021"/>
    <s v="Low"/>
    <n v="1"/>
  </r>
  <r>
    <n v="2710"/>
    <x v="3"/>
    <x v="0"/>
    <s v="MNC"/>
    <s v="Technology"/>
    <x v="0"/>
    <x v="1"/>
    <s v="Onsite/Hybrid"/>
    <x v="0"/>
    <s v="7+ yrs"/>
    <n v="11"/>
    <s v="Master"/>
    <n v="0"/>
    <n v="0"/>
    <n v="0"/>
    <n v="1"/>
    <n v="1"/>
    <n v="2"/>
    <n v="142611"/>
    <s v="High"/>
    <n v="1"/>
    <n v="2024"/>
    <s v="Low"/>
    <n v="6"/>
  </r>
  <r>
    <n v="2711"/>
    <x v="3"/>
    <x v="0"/>
    <s v="Enterprise"/>
    <s v="Education"/>
    <x v="3"/>
    <x v="1"/>
    <s v="Onsite/Hybrid"/>
    <x v="2"/>
    <s v="0-2 yrs"/>
    <n v="1"/>
    <s v="Bachelor"/>
    <n v="1"/>
    <n v="0"/>
    <n v="0"/>
    <n v="1"/>
    <n v="0"/>
    <n v="2"/>
    <n v="68560"/>
    <s v="Low"/>
    <n v="11"/>
    <n v="2021"/>
    <s v="Low"/>
    <n v="2"/>
  </r>
  <r>
    <n v="2712"/>
    <x v="0"/>
    <x v="0"/>
    <s v="Startup"/>
    <s v="Technology"/>
    <x v="2"/>
    <x v="0"/>
    <s v="Remote"/>
    <x v="1"/>
    <s v="3-6 yrs"/>
    <n v="3"/>
    <s v="Bachelor"/>
    <n v="1"/>
    <n v="0"/>
    <n v="0"/>
    <n v="0"/>
    <n v="0"/>
    <n v="1"/>
    <n v="79545"/>
    <s v="Medium"/>
    <n v="6"/>
    <n v="2022"/>
    <s v="High"/>
    <n v="9"/>
  </r>
  <r>
    <n v="2713"/>
    <x v="3"/>
    <x v="0"/>
    <s v="MNC"/>
    <s v="Finance"/>
    <x v="0"/>
    <x v="1"/>
    <s v="Onsite/Hybrid"/>
    <x v="1"/>
    <s v="3-6 yrs"/>
    <n v="5"/>
    <s v="Master"/>
    <n v="1"/>
    <n v="0"/>
    <n v="0"/>
    <n v="0"/>
    <n v="0"/>
    <n v="1"/>
    <n v="92754"/>
    <s v="Medium"/>
    <n v="1"/>
    <n v="2025"/>
    <s v="Low"/>
    <n v="5"/>
  </r>
  <r>
    <n v="2714"/>
    <x v="0"/>
    <x v="0"/>
    <s v="MNC"/>
    <s v="Technology"/>
    <x v="4"/>
    <x v="1"/>
    <s v="Onsite/Hybrid"/>
    <x v="2"/>
    <s v="0-2 yrs"/>
    <n v="2"/>
    <s v="Master"/>
    <n v="1"/>
    <n v="0"/>
    <n v="0"/>
    <n v="0"/>
    <n v="0"/>
    <n v="1"/>
    <n v="67563"/>
    <s v="Low"/>
    <n v="4"/>
    <n v="2021"/>
    <s v="High"/>
    <n v="7"/>
  </r>
  <r>
    <n v="2715"/>
    <x v="4"/>
    <x v="0"/>
    <s v="Medium"/>
    <s v="Education"/>
    <x v="6"/>
    <x v="0"/>
    <s v="Remote"/>
    <x v="0"/>
    <s v="7+ yrs"/>
    <n v="7"/>
    <s v="PhD"/>
    <n v="1"/>
    <n v="1"/>
    <n v="1"/>
    <n v="0"/>
    <n v="0"/>
    <n v="3"/>
    <n v="113497"/>
    <s v="Medium"/>
    <n v="9"/>
    <n v="2022"/>
    <s v="High"/>
    <n v="7"/>
  </r>
  <r>
    <n v="2716"/>
    <x v="0"/>
    <x v="0"/>
    <s v="MNC"/>
    <s v="Retail"/>
    <x v="2"/>
    <x v="1"/>
    <s v="Onsite/Hybrid"/>
    <x v="2"/>
    <s v="0-2 yrs"/>
    <n v="0"/>
    <s v="Master"/>
    <n v="1"/>
    <n v="1"/>
    <n v="0"/>
    <n v="1"/>
    <n v="1"/>
    <n v="4"/>
    <n v="93061"/>
    <s v="Medium"/>
    <n v="11"/>
    <n v="2023"/>
    <s v="Medium"/>
    <n v="1"/>
  </r>
  <r>
    <n v="2717"/>
    <x v="3"/>
    <x v="0"/>
    <s v="MNC"/>
    <s v="Healthcare"/>
    <x v="0"/>
    <x v="0"/>
    <s v="Remote"/>
    <x v="1"/>
    <s v="3-6 yrs"/>
    <n v="5"/>
    <s v="PhD"/>
    <n v="1"/>
    <n v="0"/>
    <n v="0"/>
    <n v="1"/>
    <n v="1"/>
    <n v="3"/>
    <n v="116188"/>
    <s v="Medium"/>
    <n v="12"/>
    <n v="2023"/>
    <s v="Medium"/>
    <n v="3"/>
  </r>
  <r>
    <n v="2718"/>
    <x v="1"/>
    <x v="1"/>
    <s v="Startup"/>
    <s v="Technology"/>
    <x v="6"/>
    <x v="2"/>
    <s v="Onsite/Hybrid"/>
    <x v="2"/>
    <s v="0-2 yrs"/>
    <n v="1"/>
    <s v="Bachelor"/>
    <n v="1"/>
    <n v="0"/>
    <n v="0"/>
    <n v="0"/>
    <n v="0"/>
    <n v="1"/>
    <n v="90678"/>
    <s v="Medium"/>
    <n v="4"/>
    <n v="2022"/>
    <s v="Medium"/>
    <n v="5"/>
  </r>
  <r>
    <n v="2719"/>
    <x v="5"/>
    <x v="1"/>
    <s v="Medium"/>
    <s v="Technology"/>
    <x v="6"/>
    <x v="0"/>
    <s v="Remote"/>
    <x v="1"/>
    <s v="3-6 yrs"/>
    <n v="5"/>
    <s v="PhD"/>
    <n v="0"/>
    <n v="1"/>
    <n v="0"/>
    <n v="0"/>
    <n v="1"/>
    <n v="2"/>
    <n v="126924"/>
    <s v="High"/>
    <n v="2"/>
    <n v="2020"/>
    <s v="High"/>
    <n v="9"/>
  </r>
  <r>
    <n v="2720"/>
    <x v="1"/>
    <x v="1"/>
    <s v="MNC"/>
    <s v="Healthcare"/>
    <x v="6"/>
    <x v="1"/>
    <s v="Onsite/Hybrid"/>
    <x v="2"/>
    <s v="0-2 yrs"/>
    <n v="1"/>
    <s v="Master"/>
    <n v="1"/>
    <n v="0"/>
    <n v="0"/>
    <n v="0"/>
    <n v="1"/>
    <n v="2"/>
    <n v="121840"/>
    <s v="High"/>
    <n v="8"/>
    <n v="2025"/>
    <s v="Medium"/>
    <n v="3"/>
  </r>
  <r>
    <n v="2721"/>
    <x v="4"/>
    <x v="0"/>
    <s v="MNC"/>
    <s v="Technology"/>
    <x v="0"/>
    <x v="1"/>
    <s v="Onsite/Hybrid"/>
    <x v="1"/>
    <s v="3-6 yrs"/>
    <n v="5"/>
    <s v="Master"/>
    <n v="0"/>
    <n v="0"/>
    <n v="0"/>
    <n v="0"/>
    <n v="1"/>
    <n v="1"/>
    <n v="107416"/>
    <s v="Medium"/>
    <n v="8"/>
    <n v="2020"/>
    <s v="High"/>
    <n v="9"/>
  </r>
  <r>
    <n v="2722"/>
    <x v="2"/>
    <x v="2"/>
    <s v="MNC"/>
    <s v="Education"/>
    <x v="6"/>
    <x v="0"/>
    <s v="Remote"/>
    <x v="2"/>
    <s v="0-2 yrs"/>
    <n v="1"/>
    <s v="PhD"/>
    <n v="0"/>
    <n v="0"/>
    <n v="0"/>
    <n v="0"/>
    <n v="1"/>
    <n v="1"/>
    <n v="84977"/>
    <s v="Medium"/>
    <n v="11"/>
    <n v="2024"/>
    <s v="High"/>
    <n v="8"/>
  </r>
  <r>
    <n v="2723"/>
    <x v="1"/>
    <x v="1"/>
    <s v="Enterprise"/>
    <s v="E-commerce"/>
    <x v="6"/>
    <x v="2"/>
    <s v="Onsite/Hybrid"/>
    <x v="1"/>
    <s v="3-6 yrs"/>
    <n v="6"/>
    <s v="PhD"/>
    <n v="1"/>
    <n v="1"/>
    <n v="1"/>
    <n v="0"/>
    <n v="0"/>
    <n v="3"/>
    <n v="134201"/>
    <s v="High"/>
    <n v="3"/>
    <n v="2023"/>
    <s v="Low"/>
    <n v="2"/>
  </r>
  <r>
    <n v="2724"/>
    <x v="3"/>
    <x v="0"/>
    <s v="Startup"/>
    <s v="Education"/>
    <x v="5"/>
    <x v="1"/>
    <s v="Onsite/Hybrid"/>
    <x v="0"/>
    <s v="7+ yrs"/>
    <n v="11"/>
    <s v="Bachelor"/>
    <n v="0"/>
    <n v="0"/>
    <n v="0"/>
    <n v="1"/>
    <n v="1"/>
    <n v="2"/>
    <n v="121935"/>
    <s v="High"/>
    <n v="1"/>
    <n v="2022"/>
    <s v="High"/>
    <n v="7"/>
  </r>
  <r>
    <n v="2725"/>
    <x v="3"/>
    <x v="0"/>
    <s v="MNC"/>
    <s v="E-commerce"/>
    <x v="1"/>
    <x v="1"/>
    <s v="Onsite/Hybrid"/>
    <x v="2"/>
    <s v="0-2 yrs"/>
    <n v="0"/>
    <s v="Master"/>
    <n v="0"/>
    <n v="1"/>
    <n v="1"/>
    <n v="0"/>
    <n v="1"/>
    <n v="3"/>
    <n v="94149"/>
    <s v="Medium"/>
    <n v="4"/>
    <n v="2020"/>
    <s v="Medium"/>
    <n v="3"/>
  </r>
  <r>
    <n v="2726"/>
    <x v="3"/>
    <x v="0"/>
    <s v="Startup"/>
    <s v="Healthcare"/>
    <x v="1"/>
    <x v="0"/>
    <s v="Remote"/>
    <x v="0"/>
    <s v="7+ yrs"/>
    <n v="7"/>
    <s v="PhD"/>
    <n v="1"/>
    <n v="0"/>
    <n v="1"/>
    <n v="1"/>
    <n v="1"/>
    <n v="4"/>
    <n v="141551"/>
    <s v="High"/>
    <n v="7"/>
    <n v="2024"/>
    <s v="High"/>
    <n v="9"/>
  </r>
  <r>
    <n v="2727"/>
    <x v="2"/>
    <x v="2"/>
    <s v="Startup"/>
    <s v="Finance"/>
    <x v="2"/>
    <x v="2"/>
    <s v="Onsite/Hybrid"/>
    <x v="1"/>
    <s v="3-6 yrs"/>
    <n v="6"/>
    <s v="PhD"/>
    <n v="0"/>
    <n v="0"/>
    <n v="1"/>
    <n v="0"/>
    <n v="1"/>
    <n v="2"/>
    <n v="95424"/>
    <s v="Medium"/>
    <n v="8"/>
    <n v="2021"/>
    <s v="Low"/>
    <n v="3"/>
  </r>
  <r>
    <n v="2728"/>
    <x v="5"/>
    <x v="1"/>
    <s v="Enterprise"/>
    <s v="Technology"/>
    <x v="2"/>
    <x v="1"/>
    <s v="Onsite/Hybrid"/>
    <x v="2"/>
    <s v="0-2 yrs"/>
    <n v="1"/>
    <s v="Master"/>
    <n v="1"/>
    <n v="1"/>
    <n v="0"/>
    <n v="1"/>
    <n v="0"/>
    <n v="3"/>
    <n v="108628"/>
    <s v="Medium"/>
    <n v="6"/>
    <n v="2024"/>
    <s v="Low"/>
    <n v="6"/>
  </r>
  <r>
    <n v="2729"/>
    <x v="5"/>
    <x v="1"/>
    <s v="Enterprise"/>
    <s v="Retail"/>
    <x v="4"/>
    <x v="2"/>
    <s v="Onsite/Hybrid"/>
    <x v="0"/>
    <s v="7+ yrs"/>
    <n v="7"/>
    <s v="Master"/>
    <n v="0"/>
    <n v="1"/>
    <n v="0"/>
    <n v="1"/>
    <n v="1"/>
    <n v="3"/>
    <n v="166160"/>
    <s v="High"/>
    <n v="3"/>
    <n v="2023"/>
    <s v="Medium"/>
    <n v="3"/>
  </r>
  <r>
    <n v="2730"/>
    <x v="1"/>
    <x v="1"/>
    <s v="MNC"/>
    <s v="Education"/>
    <x v="0"/>
    <x v="2"/>
    <s v="Onsite/Hybrid"/>
    <x v="0"/>
    <s v="7+ yrs"/>
    <n v="7"/>
    <s v="Bachelor"/>
    <n v="1"/>
    <n v="1"/>
    <n v="1"/>
    <n v="0"/>
    <n v="1"/>
    <n v="4"/>
    <n v="181813"/>
    <s v="High"/>
    <n v="4"/>
    <n v="2024"/>
    <s v="Medium"/>
    <n v="2"/>
  </r>
  <r>
    <n v="2731"/>
    <x v="4"/>
    <x v="0"/>
    <s v="Medium"/>
    <s v="Education"/>
    <x v="1"/>
    <x v="2"/>
    <s v="Onsite/Hybrid"/>
    <x v="2"/>
    <s v="0-2 yrs"/>
    <n v="2"/>
    <s v="PhD"/>
    <n v="0"/>
    <n v="1"/>
    <n v="0"/>
    <n v="1"/>
    <n v="1"/>
    <n v="3"/>
    <n v="71305"/>
    <s v="Medium"/>
    <n v="12"/>
    <n v="2024"/>
    <s v="Low"/>
    <n v="3"/>
  </r>
  <r>
    <n v="2732"/>
    <x v="4"/>
    <x v="0"/>
    <s v="Enterprise"/>
    <s v="Technology"/>
    <x v="6"/>
    <x v="1"/>
    <s v="Onsite/Hybrid"/>
    <x v="2"/>
    <s v="0-2 yrs"/>
    <n v="0"/>
    <s v="Bachelor"/>
    <n v="1"/>
    <n v="0"/>
    <n v="1"/>
    <n v="0"/>
    <n v="0"/>
    <n v="2"/>
    <n v="68049"/>
    <s v="Low"/>
    <n v="8"/>
    <n v="2021"/>
    <s v="Medium"/>
    <n v="4"/>
  </r>
  <r>
    <n v="2733"/>
    <x v="3"/>
    <x v="0"/>
    <s v="MNC"/>
    <s v="Technology"/>
    <x v="0"/>
    <x v="1"/>
    <s v="Onsite/Hybrid"/>
    <x v="2"/>
    <s v="0-2 yrs"/>
    <n v="1"/>
    <s v="Bachelor"/>
    <n v="0"/>
    <n v="1"/>
    <n v="1"/>
    <n v="1"/>
    <n v="1"/>
    <n v="4"/>
    <n v="109957"/>
    <s v="Medium"/>
    <n v="5"/>
    <n v="2026"/>
    <s v="High"/>
    <n v="7"/>
  </r>
  <r>
    <n v="2734"/>
    <x v="2"/>
    <x v="2"/>
    <s v="MNC"/>
    <s v="Finance"/>
    <x v="0"/>
    <x v="1"/>
    <s v="Onsite/Hybrid"/>
    <x v="0"/>
    <s v="7+ yrs"/>
    <n v="14"/>
    <s v="Bachelor"/>
    <n v="1"/>
    <n v="1"/>
    <n v="1"/>
    <n v="0"/>
    <n v="1"/>
    <n v="4"/>
    <n v="140010"/>
    <s v="High"/>
    <n v="8"/>
    <n v="2025"/>
    <s v="Low"/>
    <n v="3"/>
  </r>
  <r>
    <n v="2735"/>
    <x v="0"/>
    <x v="0"/>
    <s v="MNC"/>
    <s v="Education"/>
    <x v="2"/>
    <x v="1"/>
    <s v="Onsite/Hybrid"/>
    <x v="2"/>
    <s v="0-2 yrs"/>
    <n v="2"/>
    <s v="PhD"/>
    <n v="0"/>
    <n v="0"/>
    <n v="1"/>
    <n v="0"/>
    <n v="1"/>
    <n v="2"/>
    <n v="90284"/>
    <s v="Medium"/>
    <n v="3"/>
    <n v="2023"/>
    <s v="High"/>
    <n v="7"/>
  </r>
  <r>
    <n v="2736"/>
    <x v="5"/>
    <x v="1"/>
    <s v="MNC"/>
    <s v="Technology"/>
    <x v="4"/>
    <x v="1"/>
    <s v="Onsite/Hybrid"/>
    <x v="1"/>
    <s v="3-6 yrs"/>
    <n v="5"/>
    <s v="Bachelor"/>
    <n v="1"/>
    <n v="0"/>
    <n v="0"/>
    <n v="1"/>
    <n v="1"/>
    <n v="3"/>
    <n v="159159"/>
    <s v="High"/>
    <n v="10"/>
    <n v="2022"/>
    <s v="High"/>
    <n v="9"/>
  </r>
  <r>
    <n v="2737"/>
    <x v="2"/>
    <x v="2"/>
    <s v="Enterprise"/>
    <s v="Education"/>
    <x v="4"/>
    <x v="0"/>
    <s v="Remote"/>
    <x v="1"/>
    <s v="3-6 yrs"/>
    <n v="4"/>
    <s v="Master"/>
    <n v="1"/>
    <n v="0"/>
    <n v="1"/>
    <n v="0"/>
    <n v="1"/>
    <n v="3"/>
    <n v="95838"/>
    <s v="Medium"/>
    <n v="10"/>
    <n v="2022"/>
    <s v="Low"/>
    <n v="1"/>
  </r>
  <r>
    <n v="2738"/>
    <x v="5"/>
    <x v="1"/>
    <s v="MNC"/>
    <s v="Finance"/>
    <x v="4"/>
    <x v="0"/>
    <s v="Remote"/>
    <x v="1"/>
    <s v="3-6 yrs"/>
    <n v="3"/>
    <s v="Bachelor"/>
    <n v="0"/>
    <n v="0"/>
    <n v="1"/>
    <n v="1"/>
    <n v="1"/>
    <n v="3"/>
    <n v="172808"/>
    <s v="High"/>
    <n v="4"/>
    <n v="2024"/>
    <s v="High"/>
    <n v="5"/>
  </r>
  <r>
    <n v="2739"/>
    <x v="5"/>
    <x v="1"/>
    <s v="MNC"/>
    <s v="Finance"/>
    <x v="5"/>
    <x v="1"/>
    <s v="Onsite/Hybrid"/>
    <x v="0"/>
    <s v="7+ yrs"/>
    <n v="8"/>
    <s v="Bachelor"/>
    <n v="1"/>
    <n v="0"/>
    <n v="0"/>
    <n v="1"/>
    <n v="1"/>
    <n v="3"/>
    <n v="182419"/>
    <s v="High"/>
    <n v="1"/>
    <n v="2023"/>
    <s v="Medium"/>
    <n v="4"/>
  </r>
  <r>
    <n v="2740"/>
    <x v="5"/>
    <x v="1"/>
    <s v="Startup"/>
    <s v="Technology"/>
    <x v="2"/>
    <x v="0"/>
    <s v="Remote"/>
    <x v="1"/>
    <s v="3-6 yrs"/>
    <n v="4"/>
    <s v="Master"/>
    <n v="1"/>
    <n v="1"/>
    <n v="1"/>
    <n v="1"/>
    <n v="1"/>
    <n v="5"/>
    <n v="158130"/>
    <s v="High"/>
    <n v="10"/>
    <n v="2023"/>
    <s v="High"/>
    <n v="9"/>
  </r>
  <r>
    <n v="2741"/>
    <x v="3"/>
    <x v="0"/>
    <s v="Enterprise"/>
    <s v="E-commerce"/>
    <x v="2"/>
    <x v="2"/>
    <s v="Onsite/Hybrid"/>
    <x v="1"/>
    <s v="3-6 yrs"/>
    <n v="4"/>
    <s v="Master"/>
    <n v="1"/>
    <n v="1"/>
    <n v="0"/>
    <n v="1"/>
    <n v="0"/>
    <n v="3"/>
    <n v="85645"/>
    <s v="Medium"/>
    <n v="10"/>
    <n v="2020"/>
    <s v="High"/>
    <n v="7"/>
  </r>
  <r>
    <n v="2742"/>
    <x v="4"/>
    <x v="0"/>
    <s v="Enterprise"/>
    <s v="Technology"/>
    <x v="4"/>
    <x v="2"/>
    <s v="Onsite/Hybrid"/>
    <x v="1"/>
    <s v="3-6 yrs"/>
    <n v="4"/>
    <s v="PhD"/>
    <n v="1"/>
    <n v="1"/>
    <n v="1"/>
    <n v="0"/>
    <n v="0"/>
    <n v="3"/>
    <n v="88501"/>
    <s v="Medium"/>
    <n v="10"/>
    <n v="2025"/>
    <s v="High"/>
    <n v="7"/>
  </r>
  <r>
    <n v="2743"/>
    <x v="3"/>
    <x v="0"/>
    <s v="Enterprise"/>
    <s v="Education"/>
    <x v="4"/>
    <x v="0"/>
    <s v="Remote"/>
    <x v="0"/>
    <s v="7+ yrs"/>
    <n v="8"/>
    <s v="Master"/>
    <n v="1"/>
    <n v="1"/>
    <n v="1"/>
    <n v="0"/>
    <n v="1"/>
    <n v="4"/>
    <n v="120611"/>
    <s v="High"/>
    <n v="6"/>
    <n v="2023"/>
    <s v="High"/>
    <n v="9"/>
  </r>
  <r>
    <n v="2744"/>
    <x v="5"/>
    <x v="1"/>
    <s v="Medium"/>
    <s v="Retail"/>
    <x v="0"/>
    <x v="2"/>
    <s v="Onsite/Hybrid"/>
    <x v="1"/>
    <s v="3-6 yrs"/>
    <n v="4"/>
    <s v="PhD"/>
    <n v="1"/>
    <n v="0"/>
    <n v="1"/>
    <n v="1"/>
    <n v="1"/>
    <n v="4"/>
    <n v="157235"/>
    <s v="High"/>
    <n v="4"/>
    <n v="2023"/>
    <s v="High"/>
    <n v="2"/>
  </r>
  <r>
    <n v="2745"/>
    <x v="2"/>
    <x v="2"/>
    <s v="Medium"/>
    <s v="Finance"/>
    <x v="0"/>
    <x v="1"/>
    <s v="Onsite/Hybrid"/>
    <x v="2"/>
    <s v="0-2 yrs"/>
    <n v="2"/>
    <s v="PhD"/>
    <n v="0"/>
    <n v="1"/>
    <n v="1"/>
    <n v="1"/>
    <n v="1"/>
    <n v="4"/>
    <n v="91010"/>
    <s v="Medium"/>
    <n v="4"/>
    <n v="2024"/>
    <s v="High"/>
    <n v="2"/>
  </r>
  <r>
    <n v="2746"/>
    <x v="5"/>
    <x v="1"/>
    <s v="MNC"/>
    <s v="E-commerce"/>
    <x v="1"/>
    <x v="0"/>
    <s v="Remote"/>
    <x v="1"/>
    <s v="3-6 yrs"/>
    <n v="3"/>
    <s v="PhD"/>
    <n v="1"/>
    <n v="0"/>
    <n v="0"/>
    <n v="0"/>
    <n v="1"/>
    <n v="2"/>
    <n v="146280"/>
    <s v="High"/>
    <n v="1"/>
    <n v="2026"/>
    <s v="Medium"/>
    <n v="4"/>
  </r>
  <r>
    <n v="2747"/>
    <x v="0"/>
    <x v="0"/>
    <s v="MNC"/>
    <s v="Education"/>
    <x v="0"/>
    <x v="0"/>
    <s v="Remote"/>
    <x v="0"/>
    <s v="7+ yrs"/>
    <n v="15"/>
    <s v="Master"/>
    <n v="1"/>
    <n v="1"/>
    <n v="0"/>
    <n v="1"/>
    <n v="0"/>
    <n v="3"/>
    <n v="135038"/>
    <s v="High"/>
    <n v="11"/>
    <n v="2025"/>
    <s v="Low"/>
    <n v="3"/>
  </r>
  <r>
    <n v="2748"/>
    <x v="4"/>
    <x v="0"/>
    <s v="Enterprise"/>
    <s v="E-commerce"/>
    <x v="4"/>
    <x v="0"/>
    <s v="Remote"/>
    <x v="1"/>
    <s v="3-6 yrs"/>
    <n v="6"/>
    <s v="PhD"/>
    <n v="1"/>
    <n v="0"/>
    <n v="0"/>
    <n v="1"/>
    <n v="0"/>
    <n v="2"/>
    <n v="87303"/>
    <s v="Medium"/>
    <n v="6"/>
    <n v="2020"/>
    <s v="High"/>
    <n v="8"/>
  </r>
  <r>
    <n v="2749"/>
    <x v="2"/>
    <x v="2"/>
    <s v="Startup"/>
    <s v="E-commerce"/>
    <x v="2"/>
    <x v="0"/>
    <s v="Remote"/>
    <x v="0"/>
    <s v="7+ yrs"/>
    <n v="13"/>
    <s v="PhD"/>
    <n v="0"/>
    <n v="0"/>
    <n v="0"/>
    <n v="1"/>
    <n v="0"/>
    <n v="1"/>
    <n v="113745"/>
    <s v="Medium"/>
    <n v="3"/>
    <n v="2023"/>
    <s v="Low"/>
    <n v="4"/>
  </r>
  <r>
    <n v="2750"/>
    <x v="3"/>
    <x v="0"/>
    <s v="Medium"/>
    <s v="Healthcare"/>
    <x v="5"/>
    <x v="0"/>
    <s v="Remote"/>
    <x v="2"/>
    <s v="0-2 yrs"/>
    <n v="0"/>
    <s v="Bachelor"/>
    <n v="1"/>
    <n v="0"/>
    <n v="0"/>
    <n v="0"/>
    <n v="0"/>
    <n v="1"/>
    <n v="49319"/>
    <s v="Low"/>
    <n v="12"/>
    <n v="2026"/>
    <s v="Low"/>
    <n v="6"/>
  </r>
  <r>
    <n v="2751"/>
    <x v="0"/>
    <x v="0"/>
    <s v="Medium"/>
    <s v="Technology"/>
    <x v="1"/>
    <x v="1"/>
    <s v="Onsite/Hybrid"/>
    <x v="0"/>
    <s v="7+ yrs"/>
    <n v="13"/>
    <s v="Master"/>
    <n v="1"/>
    <n v="1"/>
    <n v="1"/>
    <n v="0"/>
    <n v="0"/>
    <n v="3"/>
    <n v="117226"/>
    <s v="Medium"/>
    <n v="6"/>
    <n v="2025"/>
    <s v="High"/>
    <n v="8"/>
  </r>
  <r>
    <n v="2752"/>
    <x v="0"/>
    <x v="0"/>
    <s v="MNC"/>
    <s v="Technology"/>
    <x v="5"/>
    <x v="1"/>
    <s v="Onsite/Hybrid"/>
    <x v="1"/>
    <s v="3-6 yrs"/>
    <n v="4"/>
    <s v="Bachelor"/>
    <n v="1"/>
    <n v="0"/>
    <n v="1"/>
    <n v="1"/>
    <n v="1"/>
    <n v="4"/>
    <n v="139968"/>
    <s v="High"/>
    <n v="10"/>
    <n v="2020"/>
    <s v="High"/>
    <n v="3"/>
  </r>
  <r>
    <n v="2753"/>
    <x v="3"/>
    <x v="0"/>
    <s v="Startup"/>
    <s v="E-commerce"/>
    <x v="4"/>
    <x v="0"/>
    <s v="Remote"/>
    <x v="0"/>
    <s v="7+ yrs"/>
    <n v="15"/>
    <s v="Bachelor"/>
    <n v="1"/>
    <n v="0"/>
    <n v="0"/>
    <n v="1"/>
    <n v="1"/>
    <n v="3"/>
    <n v="122669"/>
    <s v="High"/>
    <n v="1"/>
    <n v="2024"/>
    <s v="High"/>
    <n v="8"/>
  </r>
  <r>
    <n v="2754"/>
    <x v="5"/>
    <x v="1"/>
    <s v="Enterprise"/>
    <s v="Finance"/>
    <x v="2"/>
    <x v="1"/>
    <s v="Onsite/Hybrid"/>
    <x v="0"/>
    <s v="7+ yrs"/>
    <n v="7"/>
    <s v="Master"/>
    <n v="0"/>
    <n v="0"/>
    <n v="0"/>
    <n v="1"/>
    <n v="1"/>
    <n v="2"/>
    <n v="161224"/>
    <s v="High"/>
    <n v="7"/>
    <n v="2022"/>
    <s v="Low"/>
    <n v="1"/>
  </r>
  <r>
    <n v="2755"/>
    <x v="5"/>
    <x v="1"/>
    <s v="Medium"/>
    <s v="Education"/>
    <x v="1"/>
    <x v="0"/>
    <s v="Remote"/>
    <x v="2"/>
    <s v="0-2 yrs"/>
    <n v="0"/>
    <s v="PhD"/>
    <n v="1"/>
    <n v="1"/>
    <n v="1"/>
    <n v="0"/>
    <n v="0"/>
    <n v="3"/>
    <n v="102288"/>
    <s v="Medium"/>
    <n v="8"/>
    <n v="2020"/>
    <s v="High"/>
    <n v="7"/>
  </r>
  <r>
    <n v="2756"/>
    <x v="5"/>
    <x v="1"/>
    <s v="MNC"/>
    <s v="Healthcare"/>
    <x v="4"/>
    <x v="1"/>
    <s v="Onsite/Hybrid"/>
    <x v="2"/>
    <s v="0-2 yrs"/>
    <n v="0"/>
    <s v="Bachelor"/>
    <n v="1"/>
    <n v="1"/>
    <n v="1"/>
    <n v="0"/>
    <n v="0"/>
    <n v="3"/>
    <n v="122983"/>
    <s v="High"/>
    <n v="5"/>
    <n v="2025"/>
    <s v="Medium"/>
    <n v="2"/>
  </r>
  <r>
    <n v="2757"/>
    <x v="5"/>
    <x v="1"/>
    <s v="Medium"/>
    <s v="Technology"/>
    <x v="1"/>
    <x v="1"/>
    <s v="Onsite/Hybrid"/>
    <x v="1"/>
    <s v="3-6 yrs"/>
    <n v="3"/>
    <s v="PhD"/>
    <n v="1"/>
    <n v="1"/>
    <n v="0"/>
    <n v="0"/>
    <n v="0"/>
    <n v="2"/>
    <n v="119038"/>
    <s v="Medium"/>
    <n v="9"/>
    <n v="2020"/>
    <s v="High"/>
    <n v="8"/>
  </r>
  <r>
    <n v="2758"/>
    <x v="5"/>
    <x v="1"/>
    <s v="Enterprise"/>
    <s v="Education"/>
    <x v="2"/>
    <x v="2"/>
    <s v="Onsite/Hybrid"/>
    <x v="0"/>
    <s v="7+ yrs"/>
    <n v="9"/>
    <s v="Master"/>
    <n v="1"/>
    <n v="1"/>
    <n v="0"/>
    <n v="1"/>
    <n v="0"/>
    <n v="3"/>
    <n v="159279"/>
    <s v="High"/>
    <n v="4"/>
    <n v="2023"/>
    <s v="High"/>
    <n v="8"/>
  </r>
  <r>
    <n v="2759"/>
    <x v="1"/>
    <x v="1"/>
    <s v="Enterprise"/>
    <s v="Retail"/>
    <x v="6"/>
    <x v="0"/>
    <s v="Remote"/>
    <x v="2"/>
    <s v="0-2 yrs"/>
    <n v="1"/>
    <s v="PhD"/>
    <n v="1"/>
    <n v="1"/>
    <n v="1"/>
    <n v="0"/>
    <n v="0"/>
    <n v="3"/>
    <n v="107989"/>
    <s v="Medium"/>
    <n v="11"/>
    <n v="2023"/>
    <s v="High"/>
    <n v="7"/>
  </r>
  <r>
    <n v="2760"/>
    <x v="5"/>
    <x v="1"/>
    <s v="Startup"/>
    <s v="Retail"/>
    <x v="0"/>
    <x v="0"/>
    <s v="Remote"/>
    <x v="0"/>
    <s v="7+ yrs"/>
    <n v="13"/>
    <s v="PhD"/>
    <n v="0"/>
    <n v="1"/>
    <n v="1"/>
    <n v="1"/>
    <n v="0"/>
    <n v="3"/>
    <n v="168410"/>
    <s v="High"/>
    <n v="5"/>
    <n v="2024"/>
    <s v="High"/>
    <n v="9"/>
  </r>
  <r>
    <n v="2761"/>
    <x v="1"/>
    <x v="1"/>
    <s v="MNC"/>
    <s v="Healthcare"/>
    <x v="6"/>
    <x v="0"/>
    <s v="Remote"/>
    <x v="2"/>
    <s v="0-2 yrs"/>
    <n v="1"/>
    <s v="Master"/>
    <n v="1"/>
    <n v="0"/>
    <n v="0"/>
    <n v="0"/>
    <n v="0"/>
    <n v="1"/>
    <n v="107625"/>
    <s v="Medium"/>
    <n v="11"/>
    <n v="2026"/>
    <s v="Medium"/>
    <n v="1"/>
  </r>
  <r>
    <n v="2762"/>
    <x v="5"/>
    <x v="1"/>
    <s v="Enterprise"/>
    <s v="Retail"/>
    <x v="1"/>
    <x v="2"/>
    <s v="Onsite/Hybrid"/>
    <x v="0"/>
    <s v="7+ yrs"/>
    <n v="14"/>
    <s v="Master"/>
    <n v="1"/>
    <n v="0"/>
    <n v="1"/>
    <n v="1"/>
    <n v="1"/>
    <n v="4"/>
    <n v="177728"/>
    <s v="High"/>
    <n v="6"/>
    <n v="2022"/>
    <s v="High"/>
    <n v="2"/>
  </r>
  <r>
    <n v="2763"/>
    <x v="2"/>
    <x v="2"/>
    <s v="Startup"/>
    <s v="E-commerce"/>
    <x v="5"/>
    <x v="2"/>
    <s v="Onsite/Hybrid"/>
    <x v="1"/>
    <s v="3-6 yrs"/>
    <n v="3"/>
    <s v="Master"/>
    <n v="1"/>
    <n v="1"/>
    <n v="1"/>
    <n v="0"/>
    <n v="0"/>
    <n v="3"/>
    <n v="88303"/>
    <s v="Medium"/>
    <n v="10"/>
    <n v="2022"/>
    <s v="High"/>
    <n v="7"/>
  </r>
  <r>
    <n v="2764"/>
    <x v="2"/>
    <x v="2"/>
    <s v="Enterprise"/>
    <s v="Finance"/>
    <x v="0"/>
    <x v="2"/>
    <s v="Onsite/Hybrid"/>
    <x v="0"/>
    <s v="7+ yrs"/>
    <n v="15"/>
    <s v="PhD"/>
    <n v="1"/>
    <n v="0"/>
    <n v="0"/>
    <n v="0"/>
    <n v="1"/>
    <n v="2"/>
    <n v="108048"/>
    <s v="Medium"/>
    <n v="12"/>
    <n v="2020"/>
    <s v="Medium"/>
    <n v="5"/>
  </r>
  <r>
    <n v="2765"/>
    <x v="4"/>
    <x v="0"/>
    <s v="Startup"/>
    <s v="Healthcare"/>
    <x v="6"/>
    <x v="2"/>
    <s v="Onsite/Hybrid"/>
    <x v="0"/>
    <s v="7+ yrs"/>
    <n v="11"/>
    <s v="PhD"/>
    <n v="1"/>
    <n v="0"/>
    <n v="0"/>
    <n v="0"/>
    <n v="1"/>
    <n v="2"/>
    <n v="108970"/>
    <s v="Medium"/>
    <n v="3"/>
    <n v="2026"/>
    <s v="Medium"/>
    <n v="1"/>
  </r>
  <r>
    <n v="2766"/>
    <x v="5"/>
    <x v="1"/>
    <s v="Enterprise"/>
    <s v="Healthcare"/>
    <x v="4"/>
    <x v="0"/>
    <s v="Remote"/>
    <x v="0"/>
    <s v="7+ yrs"/>
    <n v="7"/>
    <s v="Bachelor"/>
    <n v="1"/>
    <n v="0"/>
    <n v="1"/>
    <n v="0"/>
    <n v="0"/>
    <n v="2"/>
    <n v="157316"/>
    <s v="High"/>
    <n v="3"/>
    <n v="2021"/>
    <s v="Low"/>
    <n v="2"/>
  </r>
  <r>
    <n v="2767"/>
    <x v="5"/>
    <x v="1"/>
    <s v="Startup"/>
    <s v="Healthcare"/>
    <x v="3"/>
    <x v="1"/>
    <s v="Onsite/Hybrid"/>
    <x v="2"/>
    <s v="0-2 yrs"/>
    <n v="2"/>
    <s v="Master"/>
    <n v="1"/>
    <n v="0"/>
    <n v="0"/>
    <n v="0"/>
    <n v="0"/>
    <n v="1"/>
    <n v="94434"/>
    <s v="Medium"/>
    <n v="8"/>
    <n v="2021"/>
    <s v="Low"/>
    <n v="6"/>
  </r>
  <r>
    <n v="2768"/>
    <x v="2"/>
    <x v="2"/>
    <s v="MNC"/>
    <s v="E-commerce"/>
    <x v="2"/>
    <x v="1"/>
    <s v="Onsite/Hybrid"/>
    <x v="2"/>
    <s v="0-2 yrs"/>
    <n v="1"/>
    <s v="Bachelor"/>
    <n v="1"/>
    <n v="1"/>
    <n v="0"/>
    <n v="0"/>
    <n v="0"/>
    <n v="2"/>
    <n v="66752"/>
    <s v="Low"/>
    <n v="11"/>
    <n v="2025"/>
    <s v="Medium"/>
    <n v="6"/>
  </r>
  <r>
    <n v="2769"/>
    <x v="3"/>
    <x v="0"/>
    <s v="Enterprise"/>
    <s v="E-commerce"/>
    <x v="3"/>
    <x v="0"/>
    <s v="Remote"/>
    <x v="1"/>
    <s v="3-6 yrs"/>
    <n v="5"/>
    <s v="Master"/>
    <n v="0"/>
    <n v="1"/>
    <n v="0"/>
    <n v="1"/>
    <n v="0"/>
    <n v="2"/>
    <n v="86189"/>
    <s v="Medium"/>
    <n v="5"/>
    <n v="2024"/>
    <s v="Low"/>
    <n v="4"/>
  </r>
  <r>
    <n v="2770"/>
    <x v="2"/>
    <x v="2"/>
    <s v="Enterprise"/>
    <s v="E-commerce"/>
    <x v="2"/>
    <x v="0"/>
    <s v="Remote"/>
    <x v="1"/>
    <s v="3-6 yrs"/>
    <n v="4"/>
    <s v="Master"/>
    <n v="0"/>
    <n v="1"/>
    <n v="0"/>
    <n v="1"/>
    <n v="0"/>
    <n v="2"/>
    <n v="86324"/>
    <s v="Medium"/>
    <n v="5"/>
    <n v="2023"/>
    <s v="Medium"/>
    <n v="2"/>
  </r>
  <r>
    <n v="2771"/>
    <x v="5"/>
    <x v="1"/>
    <s v="Enterprise"/>
    <s v="Technology"/>
    <x v="5"/>
    <x v="2"/>
    <s v="Onsite/Hybrid"/>
    <x v="0"/>
    <s v="7+ yrs"/>
    <n v="10"/>
    <s v="Master"/>
    <n v="0"/>
    <n v="0"/>
    <n v="0"/>
    <n v="1"/>
    <n v="0"/>
    <n v="1"/>
    <n v="153696"/>
    <s v="High"/>
    <n v="11"/>
    <n v="2022"/>
    <s v="High"/>
    <n v="7"/>
  </r>
  <r>
    <n v="2772"/>
    <x v="0"/>
    <x v="0"/>
    <s v="MNC"/>
    <s v="Education"/>
    <x v="1"/>
    <x v="1"/>
    <s v="Onsite/Hybrid"/>
    <x v="1"/>
    <s v="3-6 yrs"/>
    <n v="3"/>
    <s v="Master"/>
    <n v="1"/>
    <n v="0"/>
    <n v="0"/>
    <n v="0"/>
    <n v="0"/>
    <n v="1"/>
    <n v="95167"/>
    <s v="Medium"/>
    <n v="6"/>
    <n v="2023"/>
    <s v="Medium"/>
    <n v="6"/>
  </r>
  <r>
    <n v="2773"/>
    <x v="5"/>
    <x v="1"/>
    <s v="Enterprise"/>
    <s v="E-commerce"/>
    <x v="0"/>
    <x v="2"/>
    <s v="Onsite/Hybrid"/>
    <x v="1"/>
    <s v="3-6 yrs"/>
    <n v="6"/>
    <s v="Master"/>
    <n v="0"/>
    <n v="1"/>
    <n v="1"/>
    <n v="0"/>
    <n v="0"/>
    <n v="2"/>
    <n v="128764"/>
    <s v="High"/>
    <n v="10"/>
    <n v="2020"/>
    <s v="High"/>
    <n v="8"/>
  </r>
  <r>
    <n v="2774"/>
    <x v="1"/>
    <x v="1"/>
    <s v="Startup"/>
    <s v="Healthcare"/>
    <x v="5"/>
    <x v="1"/>
    <s v="Onsite/Hybrid"/>
    <x v="0"/>
    <s v="7+ yrs"/>
    <n v="7"/>
    <s v="Bachelor"/>
    <n v="0"/>
    <n v="0"/>
    <n v="1"/>
    <n v="1"/>
    <n v="1"/>
    <n v="3"/>
    <n v="176231"/>
    <s v="High"/>
    <n v="1"/>
    <n v="2020"/>
    <s v="High"/>
    <n v="8"/>
  </r>
  <r>
    <n v="2775"/>
    <x v="1"/>
    <x v="1"/>
    <s v="Medium"/>
    <s v="Education"/>
    <x v="6"/>
    <x v="0"/>
    <s v="Remote"/>
    <x v="0"/>
    <s v="7+ yrs"/>
    <n v="12"/>
    <s v="PhD"/>
    <n v="1"/>
    <n v="0"/>
    <n v="1"/>
    <n v="0"/>
    <n v="0"/>
    <n v="2"/>
    <n v="152455"/>
    <s v="High"/>
    <n v="7"/>
    <n v="2025"/>
    <s v="High"/>
    <n v="8"/>
  </r>
  <r>
    <n v="2776"/>
    <x v="5"/>
    <x v="1"/>
    <s v="MNC"/>
    <s v="Technology"/>
    <x v="6"/>
    <x v="0"/>
    <s v="Remote"/>
    <x v="2"/>
    <s v="0-2 yrs"/>
    <n v="1"/>
    <s v="Bachelor"/>
    <n v="1"/>
    <n v="1"/>
    <n v="0"/>
    <n v="0"/>
    <n v="0"/>
    <n v="2"/>
    <n v="110963"/>
    <s v="Medium"/>
    <n v="7"/>
    <n v="2026"/>
    <s v="High"/>
    <n v="7"/>
  </r>
  <r>
    <n v="2777"/>
    <x v="0"/>
    <x v="0"/>
    <s v="MNC"/>
    <s v="Technology"/>
    <x v="6"/>
    <x v="2"/>
    <s v="Onsite/Hybrid"/>
    <x v="0"/>
    <s v="7+ yrs"/>
    <n v="12"/>
    <s v="Master"/>
    <n v="0"/>
    <n v="0"/>
    <n v="0"/>
    <n v="0"/>
    <n v="1"/>
    <n v="1"/>
    <n v="131319"/>
    <s v="High"/>
    <n v="7"/>
    <n v="2023"/>
    <s v="Medium"/>
    <n v="2"/>
  </r>
  <r>
    <n v="2778"/>
    <x v="2"/>
    <x v="2"/>
    <s v="Enterprise"/>
    <s v="Education"/>
    <x v="0"/>
    <x v="1"/>
    <s v="Onsite/Hybrid"/>
    <x v="0"/>
    <s v="7+ yrs"/>
    <n v="12"/>
    <s v="Bachelor"/>
    <n v="0"/>
    <n v="0"/>
    <n v="0"/>
    <n v="0"/>
    <n v="0"/>
    <n v="0"/>
    <n v="98281"/>
    <s v="Medium"/>
    <n v="8"/>
    <n v="2026"/>
    <s v="Medium"/>
    <n v="1"/>
  </r>
  <r>
    <n v="2779"/>
    <x v="0"/>
    <x v="0"/>
    <s v="Startup"/>
    <s v="Retail"/>
    <x v="3"/>
    <x v="2"/>
    <s v="Onsite/Hybrid"/>
    <x v="2"/>
    <s v="0-2 yrs"/>
    <n v="0"/>
    <s v="PhD"/>
    <n v="1"/>
    <n v="0"/>
    <n v="0"/>
    <n v="1"/>
    <n v="0"/>
    <n v="2"/>
    <n v="69545"/>
    <s v="Low"/>
    <n v="11"/>
    <n v="2021"/>
    <s v="High"/>
    <n v="7"/>
  </r>
  <r>
    <n v="2780"/>
    <x v="3"/>
    <x v="0"/>
    <s v="Medium"/>
    <s v="Healthcare"/>
    <x v="0"/>
    <x v="1"/>
    <s v="Onsite/Hybrid"/>
    <x v="0"/>
    <s v="7+ yrs"/>
    <n v="15"/>
    <s v="Master"/>
    <n v="0"/>
    <n v="1"/>
    <n v="0"/>
    <n v="0"/>
    <n v="1"/>
    <n v="2"/>
    <n v="111316"/>
    <s v="Medium"/>
    <n v="2"/>
    <n v="2026"/>
    <s v="Medium"/>
    <n v="3"/>
  </r>
  <r>
    <n v="2781"/>
    <x v="0"/>
    <x v="0"/>
    <s v="Medium"/>
    <s v="Education"/>
    <x v="5"/>
    <x v="0"/>
    <s v="Remote"/>
    <x v="0"/>
    <s v="7+ yrs"/>
    <n v="13"/>
    <s v="PhD"/>
    <n v="0"/>
    <n v="1"/>
    <n v="1"/>
    <n v="1"/>
    <n v="0"/>
    <n v="3"/>
    <n v="129627"/>
    <s v="High"/>
    <n v="8"/>
    <n v="2025"/>
    <s v="High"/>
    <n v="1"/>
  </r>
  <r>
    <n v="2782"/>
    <x v="5"/>
    <x v="1"/>
    <s v="Medium"/>
    <s v="Education"/>
    <x v="4"/>
    <x v="1"/>
    <s v="Onsite/Hybrid"/>
    <x v="0"/>
    <s v="7+ yrs"/>
    <n v="13"/>
    <s v="Master"/>
    <n v="0"/>
    <n v="0"/>
    <n v="0"/>
    <n v="0"/>
    <n v="1"/>
    <n v="1"/>
    <n v="148244"/>
    <s v="High"/>
    <n v="9"/>
    <n v="2022"/>
    <s v="Low"/>
    <n v="5"/>
  </r>
  <r>
    <n v="2783"/>
    <x v="3"/>
    <x v="0"/>
    <s v="Enterprise"/>
    <s v="Education"/>
    <x v="6"/>
    <x v="1"/>
    <s v="Onsite/Hybrid"/>
    <x v="0"/>
    <s v="7+ yrs"/>
    <n v="10"/>
    <s v="PhD"/>
    <n v="1"/>
    <n v="1"/>
    <n v="0"/>
    <n v="0"/>
    <n v="1"/>
    <n v="3"/>
    <n v="105095"/>
    <s v="Medium"/>
    <n v="1"/>
    <n v="2024"/>
    <s v="High"/>
    <n v="7"/>
  </r>
  <r>
    <n v="2784"/>
    <x v="5"/>
    <x v="1"/>
    <s v="Enterprise"/>
    <s v="Finance"/>
    <x v="0"/>
    <x v="1"/>
    <s v="Onsite/Hybrid"/>
    <x v="0"/>
    <s v="7+ yrs"/>
    <n v="10"/>
    <s v="Master"/>
    <n v="0"/>
    <n v="1"/>
    <n v="1"/>
    <n v="0"/>
    <n v="1"/>
    <n v="3"/>
    <n v="167937"/>
    <s v="High"/>
    <n v="5"/>
    <n v="2022"/>
    <s v="Medium"/>
    <n v="6"/>
  </r>
  <r>
    <n v="2785"/>
    <x v="2"/>
    <x v="2"/>
    <s v="Medium"/>
    <s v="Retail"/>
    <x v="1"/>
    <x v="2"/>
    <s v="Onsite/Hybrid"/>
    <x v="0"/>
    <s v="7+ yrs"/>
    <n v="11"/>
    <s v="Master"/>
    <n v="0"/>
    <n v="1"/>
    <n v="1"/>
    <n v="1"/>
    <n v="0"/>
    <n v="3"/>
    <n v="132108"/>
    <s v="High"/>
    <n v="9"/>
    <n v="2025"/>
    <s v="High"/>
    <n v="2"/>
  </r>
  <r>
    <n v="2786"/>
    <x v="2"/>
    <x v="2"/>
    <s v="Startup"/>
    <s v="E-commerce"/>
    <x v="6"/>
    <x v="1"/>
    <s v="Onsite/Hybrid"/>
    <x v="2"/>
    <s v="0-2 yrs"/>
    <n v="2"/>
    <s v="Master"/>
    <n v="1"/>
    <n v="0"/>
    <n v="0"/>
    <n v="1"/>
    <n v="1"/>
    <n v="3"/>
    <n v="71369"/>
    <s v="Medium"/>
    <n v="5"/>
    <n v="2023"/>
    <s v="Medium"/>
    <n v="3"/>
  </r>
  <r>
    <n v="2787"/>
    <x v="0"/>
    <x v="0"/>
    <s v="Startup"/>
    <s v="Retail"/>
    <x v="1"/>
    <x v="1"/>
    <s v="Onsite/Hybrid"/>
    <x v="2"/>
    <s v="0-2 yrs"/>
    <n v="2"/>
    <s v="PhD"/>
    <n v="1"/>
    <n v="1"/>
    <n v="0"/>
    <n v="1"/>
    <n v="1"/>
    <n v="4"/>
    <n v="74482"/>
    <s v="Medium"/>
    <n v="7"/>
    <n v="2025"/>
    <s v="High"/>
    <n v="9"/>
  </r>
  <r>
    <n v="2788"/>
    <x v="5"/>
    <x v="1"/>
    <s v="Enterprise"/>
    <s v="Finance"/>
    <x v="3"/>
    <x v="2"/>
    <s v="Onsite/Hybrid"/>
    <x v="1"/>
    <s v="3-6 yrs"/>
    <n v="4"/>
    <s v="PhD"/>
    <n v="0"/>
    <n v="1"/>
    <n v="0"/>
    <n v="1"/>
    <n v="1"/>
    <n v="3"/>
    <n v="135463"/>
    <s v="High"/>
    <n v="3"/>
    <n v="2025"/>
    <s v="Low"/>
    <n v="3"/>
  </r>
  <r>
    <n v="2789"/>
    <x v="3"/>
    <x v="0"/>
    <s v="Enterprise"/>
    <s v="Healthcare"/>
    <x v="3"/>
    <x v="2"/>
    <s v="Onsite/Hybrid"/>
    <x v="0"/>
    <s v="7+ yrs"/>
    <n v="12"/>
    <s v="Bachelor"/>
    <n v="0"/>
    <n v="0"/>
    <n v="1"/>
    <n v="1"/>
    <n v="1"/>
    <n v="3"/>
    <n v="141732"/>
    <s v="High"/>
    <n v="4"/>
    <n v="2020"/>
    <s v="High"/>
    <n v="1"/>
  </r>
  <r>
    <n v="2790"/>
    <x v="5"/>
    <x v="1"/>
    <s v="MNC"/>
    <s v="Retail"/>
    <x v="6"/>
    <x v="1"/>
    <s v="Onsite/Hybrid"/>
    <x v="2"/>
    <s v="0-2 yrs"/>
    <n v="1"/>
    <s v="Master"/>
    <n v="1"/>
    <n v="0"/>
    <n v="1"/>
    <n v="0"/>
    <n v="1"/>
    <n v="3"/>
    <n v="131624"/>
    <s v="High"/>
    <n v="3"/>
    <n v="2023"/>
    <s v="High"/>
    <n v="9"/>
  </r>
  <r>
    <n v="2791"/>
    <x v="5"/>
    <x v="1"/>
    <s v="Medium"/>
    <s v="Healthcare"/>
    <x v="5"/>
    <x v="0"/>
    <s v="Remote"/>
    <x v="0"/>
    <s v="7+ yrs"/>
    <n v="14"/>
    <s v="Bachelor"/>
    <n v="1"/>
    <n v="0"/>
    <n v="0"/>
    <n v="1"/>
    <n v="0"/>
    <n v="2"/>
    <n v="151185"/>
    <s v="High"/>
    <n v="10"/>
    <n v="2020"/>
    <s v="High"/>
    <n v="9"/>
  </r>
  <r>
    <n v="2792"/>
    <x v="1"/>
    <x v="1"/>
    <s v="Startup"/>
    <s v="Healthcare"/>
    <x v="2"/>
    <x v="2"/>
    <s v="Onsite/Hybrid"/>
    <x v="0"/>
    <s v="7+ yrs"/>
    <n v="12"/>
    <s v="Bachelor"/>
    <n v="0"/>
    <n v="1"/>
    <n v="0"/>
    <n v="1"/>
    <n v="1"/>
    <n v="3"/>
    <n v="166069"/>
    <s v="High"/>
    <n v="5"/>
    <n v="2021"/>
    <s v="Low"/>
    <n v="2"/>
  </r>
  <r>
    <n v="2793"/>
    <x v="1"/>
    <x v="1"/>
    <s v="MNC"/>
    <s v="Finance"/>
    <x v="1"/>
    <x v="1"/>
    <s v="Onsite/Hybrid"/>
    <x v="1"/>
    <s v="3-6 yrs"/>
    <n v="6"/>
    <s v="PhD"/>
    <n v="0"/>
    <n v="1"/>
    <n v="0"/>
    <n v="0"/>
    <n v="0"/>
    <n v="1"/>
    <n v="132884"/>
    <s v="High"/>
    <n v="6"/>
    <n v="2023"/>
    <s v="High"/>
    <n v="8"/>
  </r>
  <r>
    <n v="2794"/>
    <x v="5"/>
    <x v="1"/>
    <s v="MNC"/>
    <s v="Finance"/>
    <x v="0"/>
    <x v="1"/>
    <s v="Onsite/Hybrid"/>
    <x v="1"/>
    <s v="3-6 yrs"/>
    <n v="4"/>
    <s v="PhD"/>
    <n v="1"/>
    <n v="0"/>
    <n v="0"/>
    <n v="0"/>
    <n v="0"/>
    <n v="1"/>
    <n v="132714"/>
    <s v="High"/>
    <n v="4"/>
    <n v="2022"/>
    <s v="Low"/>
    <n v="4"/>
  </r>
  <r>
    <n v="2795"/>
    <x v="1"/>
    <x v="1"/>
    <s v="Enterprise"/>
    <s v="Education"/>
    <x v="3"/>
    <x v="1"/>
    <s v="Onsite/Hybrid"/>
    <x v="2"/>
    <s v="0-2 yrs"/>
    <n v="1"/>
    <s v="PhD"/>
    <n v="0"/>
    <n v="1"/>
    <n v="1"/>
    <n v="0"/>
    <n v="1"/>
    <n v="3"/>
    <n v="111024"/>
    <s v="Medium"/>
    <n v="11"/>
    <n v="2024"/>
    <s v="Low"/>
    <n v="2"/>
  </r>
  <r>
    <n v="2796"/>
    <x v="1"/>
    <x v="1"/>
    <s v="Medium"/>
    <s v="Retail"/>
    <x v="2"/>
    <x v="0"/>
    <s v="Remote"/>
    <x v="2"/>
    <s v="0-2 yrs"/>
    <n v="2"/>
    <s v="PhD"/>
    <n v="0"/>
    <n v="1"/>
    <n v="1"/>
    <n v="1"/>
    <n v="0"/>
    <n v="3"/>
    <n v="121894"/>
    <s v="High"/>
    <n v="7"/>
    <n v="2022"/>
    <s v="High"/>
    <n v="6"/>
  </r>
  <r>
    <n v="2797"/>
    <x v="5"/>
    <x v="1"/>
    <s v="Enterprise"/>
    <s v="Healthcare"/>
    <x v="4"/>
    <x v="1"/>
    <s v="Onsite/Hybrid"/>
    <x v="0"/>
    <s v="7+ yrs"/>
    <n v="10"/>
    <s v="Bachelor"/>
    <n v="0"/>
    <n v="0"/>
    <n v="1"/>
    <n v="1"/>
    <n v="1"/>
    <n v="3"/>
    <n v="184559"/>
    <s v="High"/>
    <n v="8"/>
    <n v="2021"/>
    <s v="High"/>
    <n v="4"/>
  </r>
  <r>
    <n v="2798"/>
    <x v="2"/>
    <x v="2"/>
    <s v="MNC"/>
    <s v="E-commerce"/>
    <x v="4"/>
    <x v="1"/>
    <s v="Onsite/Hybrid"/>
    <x v="0"/>
    <s v="7+ yrs"/>
    <n v="14"/>
    <s v="Bachelor"/>
    <n v="1"/>
    <n v="1"/>
    <n v="1"/>
    <n v="1"/>
    <n v="0"/>
    <n v="4"/>
    <n v="145146"/>
    <s v="High"/>
    <n v="3"/>
    <n v="2024"/>
    <s v="High"/>
    <n v="7"/>
  </r>
  <r>
    <n v="2799"/>
    <x v="0"/>
    <x v="0"/>
    <s v="Startup"/>
    <s v="Education"/>
    <x v="4"/>
    <x v="2"/>
    <s v="Onsite/Hybrid"/>
    <x v="2"/>
    <s v="0-2 yrs"/>
    <n v="1"/>
    <s v="Master"/>
    <n v="1"/>
    <n v="1"/>
    <n v="1"/>
    <n v="0"/>
    <n v="0"/>
    <n v="3"/>
    <n v="68526"/>
    <s v="Low"/>
    <n v="4"/>
    <n v="2021"/>
    <s v="Medium"/>
    <n v="2"/>
  </r>
  <r>
    <n v="2800"/>
    <x v="2"/>
    <x v="2"/>
    <s v="Medium"/>
    <s v="Healthcare"/>
    <x v="1"/>
    <x v="1"/>
    <s v="Onsite/Hybrid"/>
    <x v="2"/>
    <s v="0-2 yrs"/>
    <n v="2"/>
    <s v="PhD"/>
    <n v="0"/>
    <n v="1"/>
    <n v="1"/>
    <n v="1"/>
    <n v="1"/>
    <n v="4"/>
    <n v="89541"/>
    <s v="Medium"/>
    <n v="7"/>
    <n v="2020"/>
    <s v="High"/>
    <n v="2"/>
  </r>
  <r>
    <n v="2801"/>
    <x v="0"/>
    <x v="0"/>
    <s v="Enterprise"/>
    <s v="Retail"/>
    <x v="2"/>
    <x v="1"/>
    <s v="Onsite/Hybrid"/>
    <x v="0"/>
    <s v="7+ yrs"/>
    <n v="8"/>
    <s v="Bachelor"/>
    <n v="0"/>
    <n v="0"/>
    <n v="0"/>
    <n v="1"/>
    <n v="0"/>
    <n v="1"/>
    <n v="114695"/>
    <s v="Medium"/>
    <n v="8"/>
    <n v="2022"/>
    <s v="High"/>
    <n v="8"/>
  </r>
  <r>
    <n v="2802"/>
    <x v="5"/>
    <x v="1"/>
    <s v="Enterprise"/>
    <s v="Retail"/>
    <x v="3"/>
    <x v="0"/>
    <s v="Remote"/>
    <x v="2"/>
    <s v="0-2 yrs"/>
    <n v="2"/>
    <s v="Master"/>
    <n v="1"/>
    <n v="0"/>
    <n v="1"/>
    <n v="1"/>
    <n v="1"/>
    <n v="4"/>
    <n v="131282"/>
    <s v="High"/>
    <n v="11"/>
    <n v="2026"/>
    <s v="High"/>
    <n v="4"/>
  </r>
  <r>
    <n v="2803"/>
    <x v="4"/>
    <x v="0"/>
    <s v="Medium"/>
    <s v="Technology"/>
    <x v="2"/>
    <x v="0"/>
    <s v="Remote"/>
    <x v="1"/>
    <s v="3-6 yrs"/>
    <n v="4"/>
    <s v="Master"/>
    <n v="1"/>
    <n v="0"/>
    <n v="0"/>
    <n v="0"/>
    <n v="1"/>
    <n v="2"/>
    <n v="87614"/>
    <s v="Medium"/>
    <n v="9"/>
    <n v="2022"/>
    <s v="Medium"/>
    <n v="4"/>
  </r>
  <r>
    <n v="2804"/>
    <x v="5"/>
    <x v="1"/>
    <s v="Medium"/>
    <s v="Healthcare"/>
    <x v="3"/>
    <x v="1"/>
    <s v="Onsite/Hybrid"/>
    <x v="1"/>
    <s v="3-6 yrs"/>
    <n v="5"/>
    <s v="Bachelor"/>
    <n v="1"/>
    <n v="1"/>
    <n v="0"/>
    <n v="0"/>
    <n v="1"/>
    <n v="3"/>
    <n v="121176"/>
    <s v="High"/>
    <n v="8"/>
    <n v="2021"/>
    <s v="Medium"/>
    <n v="1"/>
  </r>
  <r>
    <n v="2805"/>
    <x v="3"/>
    <x v="0"/>
    <s v="Enterprise"/>
    <s v="E-commerce"/>
    <x v="0"/>
    <x v="0"/>
    <s v="Remote"/>
    <x v="0"/>
    <s v="7+ yrs"/>
    <n v="7"/>
    <s v="PhD"/>
    <n v="1"/>
    <n v="0"/>
    <n v="0"/>
    <n v="0"/>
    <n v="1"/>
    <n v="2"/>
    <n v="105977"/>
    <s v="Medium"/>
    <n v="8"/>
    <n v="2023"/>
    <s v="Medium"/>
    <n v="4"/>
  </r>
  <r>
    <n v="2806"/>
    <x v="1"/>
    <x v="1"/>
    <s v="Medium"/>
    <s v="E-commerce"/>
    <x v="3"/>
    <x v="1"/>
    <s v="Onsite/Hybrid"/>
    <x v="1"/>
    <s v="3-6 yrs"/>
    <n v="6"/>
    <s v="PhD"/>
    <n v="0"/>
    <n v="0"/>
    <n v="1"/>
    <n v="0"/>
    <n v="1"/>
    <n v="2"/>
    <n v="139268"/>
    <s v="High"/>
    <n v="8"/>
    <n v="2023"/>
    <s v="High"/>
    <n v="7"/>
  </r>
  <r>
    <n v="2807"/>
    <x v="5"/>
    <x v="1"/>
    <s v="MNC"/>
    <s v="Retail"/>
    <x v="0"/>
    <x v="0"/>
    <s v="Remote"/>
    <x v="2"/>
    <s v="0-2 yrs"/>
    <n v="0"/>
    <s v="Bachelor"/>
    <n v="0"/>
    <n v="0"/>
    <n v="1"/>
    <n v="1"/>
    <n v="0"/>
    <n v="2"/>
    <n v="139631"/>
    <s v="High"/>
    <n v="9"/>
    <n v="2020"/>
    <s v="High"/>
    <n v="3"/>
  </r>
  <r>
    <n v="2808"/>
    <x v="5"/>
    <x v="1"/>
    <s v="Medium"/>
    <s v="Education"/>
    <x v="5"/>
    <x v="2"/>
    <s v="Onsite/Hybrid"/>
    <x v="1"/>
    <s v="3-6 yrs"/>
    <n v="4"/>
    <s v="PhD"/>
    <n v="1"/>
    <n v="0"/>
    <n v="0"/>
    <n v="1"/>
    <n v="0"/>
    <n v="2"/>
    <n v="128721"/>
    <s v="High"/>
    <n v="4"/>
    <n v="2022"/>
    <s v="Low"/>
    <n v="1"/>
  </r>
  <r>
    <n v="2809"/>
    <x v="1"/>
    <x v="1"/>
    <s v="Medium"/>
    <s v="Finance"/>
    <x v="2"/>
    <x v="1"/>
    <s v="Onsite/Hybrid"/>
    <x v="2"/>
    <s v="0-2 yrs"/>
    <n v="1"/>
    <s v="Master"/>
    <n v="0"/>
    <n v="0"/>
    <n v="1"/>
    <n v="1"/>
    <n v="0"/>
    <n v="2"/>
    <n v="124097"/>
    <s v="High"/>
    <n v="2"/>
    <n v="2024"/>
    <s v="High"/>
    <n v="8"/>
  </r>
  <r>
    <n v="2810"/>
    <x v="3"/>
    <x v="0"/>
    <s v="Enterprise"/>
    <s v="Retail"/>
    <x v="2"/>
    <x v="2"/>
    <s v="Onsite/Hybrid"/>
    <x v="1"/>
    <s v="3-6 yrs"/>
    <n v="3"/>
    <s v="Bachelor"/>
    <n v="0"/>
    <n v="0"/>
    <n v="1"/>
    <n v="1"/>
    <n v="1"/>
    <n v="3"/>
    <n v="114010"/>
    <s v="Medium"/>
    <n v="4"/>
    <n v="2026"/>
    <s v="High"/>
    <n v="1"/>
  </r>
  <r>
    <n v="2811"/>
    <x v="5"/>
    <x v="1"/>
    <s v="Startup"/>
    <s v="Education"/>
    <x v="6"/>
    <x v="0"/>
    <s v="Remote"/>
    <x v="1"/>
    <s v="3-6 yrs"/>
    <n v="5"/>
    <s v="Bachelor"/>
    <n v="0"/>
    <n v="1"/>
    <n v="1"/>
    <n v="1"/>
    <n v="0"/>
    <n v="3"/>
    <n v="144990"/>
    <s v="High"/>
    <n v="9"/>
    <n v="2022"/>
    <s v="High"/>
    <n v="2"/>
  </r>
  <r>
    <n v="2812"/>
    <x v="5"/>
    <x v="1"/>
    <s v="MNC"/>
    <s v="Education"/>
    <x v="5"/>
    <x v="2"/>
    <s v="Onsite/Hybrid"/>
    <x v="1"/>
    <s v="3-6 yrs"/>
    <n v="3"/>
    <s v="Bachelor"/>
    <n v="1"/>
    <n v="1"/>
    <n v="0"/>
    <n v="1"/>
    <n v="0"/>
    <n v="3"/>
    <n v="147019"/>
    <s v="High"/>
    <n v="1"/>
    <n v="2021"/>
    <s v="Low"/>
    <n v="1"/>
  </r>
  <r>
    <n v="2813"/>
    <x v="1"/>
    <x v="1"/>
    <s v="Medium"/>
    <s v="Healthcare"/>
    <x v="5"/>
    <x v="2"/>
    <s v="Onsite/Hybrid"/>
    <x v="2"/>
    <s v="0-2 yrs"/>
    <n v="1"/>
    <s v="PhD"/>
    <n v="0"/>
    <n v="0"/>
    <n v="0"/>
    <n v="1"/>
    <n v="1"/>
    <n v="2"/>
    <n v="115887"/>
    <s v="Medium"/>
    <n v="7"/>
    <n v="2020"/>
    <s v="Low"/>
    <n v="1"/>
  </r>
  <r>
    <n v="2814"/>
    <x v="3"/>
    <x v="0"/>
    <s v="Startup"/>
    <s v="Healthcare"/>
    <x v="4"/>
    <x v="1"/>
    <s v="Onsite/Hybrid"/>
    <x v="1"/>
    <s v="3-6 yrs"/>
    <n v="6"/>
    <s v="Bachelor"/>
    <n v="0"/>
    <n v="0"/>
    <n v="0"/>
    <n v="0"/>
    <n v="0"/>
    <n v="0"/>
    <n v="75660"/>
    <s v="Medium"/>
    <n v="4"/>
    <n v="2026"/>
    <s v="High"/>
    <n v="9"/>
  </r>
  <r>
    <n v="2815"/>
    <x v="0"/>
    <x v="0"/>
    <s v="MNC"/>
    <s v="Technology"/>
    <x v="0"/>
    <x v="2"/>
    <s v="Onsite/Hybrid"/>
    <x v="1"/>
    <s v="3-6 yrs"/>
    <n v="3"/>
    <s v="PhD"/>
    <n v="1"/>
    <n v="0"/>
    <n v="1"/>
    <n v="0"/>
    <n v="0"/>
    <n v="2"/>
    <n v="108289"/>
    <s v="Medium"/>
    <n v="6"/>
    <n v="2020"/>
    <s v="Low"/>
    <n v="6"/>
  </r>
  <r>
    <n v="2816"/>
    <x v="3"/>
    <x v="0"/>
    <s v="Enterprise"/>
    <s v="Retail"/>
    <x v="2"/>
    <x v="0"/>
    <s v="Remote"/>
    <x v="0"/>
    <s v="7+ yrs"/>
    <n v="12"/>
    <s v="Master"/>
    <n v="1"/>
    <n v="0"/>
    <n v="1"/>
    <n v="1"/>
    <n v="0"/>
    <n v="3"/>
    <n v="127062"/>
    <s v="High"/>
    <n v="9"/>
    <n v="2023"/>
    <s v="High"/>
    <n v="1"/>
  </r>
  <r>
    <n v="2817"/>
    <x v="5"/>
    <x v="1"/>
    <s v="Enterprise"/>
    <s v="E-commerce"/>
    <x v="4"/>
    <x v="2"/>
    <s v="Onsite/Hybrid"/>
    <x v="0"/>
    <s v="7+ yrs"/>
    <n v="12"/>
    <s v="PhD"/>
    <n v="1"/>
    <n v="1"/>
    <n v="0"/>
    <n v="1"/>
    <n v="1"/>
    <n v="4"/>
    <n v="160588"/>
    <s v="High"/>
    <n v="12"/>
    <n v="2021"/>
    <s v="Low"/>
    <n v="2"/>
  </r>
  <r>
    <n v="2818"/>
    <x v="5"/>
    <x v="1"/>
    <s v="Medium"/>
    <s v="Education"/>
    <x v="2"/>
    <x v="0"/>
    <s v="Remote"/>
    <x v="2"/>
    <s v="0-2 yrs"/>
    <n v="0"/>
    <s v="PhD"/>
    <n v="0"/>
    <n v="1"/>
    <n v="0"/>
    <n v="1"/>
    <n v="0"/>
    <n v="2"/>
    <n v="104482"/>
    <s v="Medium"/>
    <n v="5"/>
    <n v="2020"/>
    <s v="High"/>
    <n v="8"/>
  </r>
  <r>
    <n v="2819"/>
    <x v="3"/>
    <x v="0"/>
    <s v="Medium"/>
    <s v="Retail"/>
    <x v="2"/>
    <x v="1"/>
    <s v="Onsite/Hybrid"/>
    <x v="2"/>
    <s v="0-2 yrs"/>
    <n v="1"/>
    <s v="Master"/>
    <n v="0"/>
    <n v="1"/>
    <n v="1"/>
    <n v="1"/>
    <n v="1"/>
    <n v="4"/>
    <n v="86598"/>
    <s v="Medium"/>
    <n v="7"/>
    <n v="2024"/>
    <s v="High"/>
    <n v="8"/>
  </r>
  <r>
    <n v="2820"/>
    <x v="4"/>
    <x v="0"/>
    <s v="Startup"/>
    <s v="Healthcare"/>
    <x v="6"/>
    <x v="2"/>
    <s v="Onsite/Hybrid"/>
    <x v="0"/>
    <s v="7+ yrs"/>
    <n v="8"/>
    <s v="Bachelor"/>
    <n v="1"/>
    <n v="1"/>
    <n v="0"/>
    <n v="0"/>
    <n v="0"/>
    <n v="2"/>
    <n v="101239"/>
    <s v="Medium"/>
    <n v="6"/>
    <n v="2022"/>
    <s v="Medium"/>
    <n v="2"/>
  </r>
  <r>
    <n v="2821"/>
    <x v="2"/>
    <x v="2"/>
    <s v="MNC"/>
    <s v="Healthcare"/>
    <x v="5"/>
    <x v="2"/>
    <s v="Onsite/Hybrid"/>
    <x v="0"/>
    <s v="7+ yrs"/>
    <n v="8"/>
    <s v="Master"/>
    <n v="0"/>
    <n v="0"/>
    <n v="1"/>
    <n v="1"/>
    <n v="1"/>
    <n v="3"/>
    <n v="158107"/>
    <s v="High"/>
    <n v="12"/>
    <n v="2023"/>
    <s v="High"/>
    <n v="5"/>
  </r>
  <r>
    <n v="2822"/>
    <x v="1"/>
    <x v="1"/>
    <s v="MNC"/>
    <s v="E-commerce"/>
    <x v="6"/>
    <x v="0"/>
    <s v="Remote"/>
    <x v="2"/>
    <s v="0-2 yrs"/>
    <n v="1"/>
    <s v="Master"/>
    <n v="0"/>
    <n v="1"/>
    <n v="0"/>
    <n v="1"/>
    <n v="1"/>
    <n v="3"/>
    <n v="137951"/>
    <s v="High"/>
    <n v="12"/>
    <n v="2021"/>
    <s v="High"/>
    <n v="8"/>
  </r>
  <r>
    <n v="2823"/>
    <x v="2"/>
    <x v="2"/>
    <s v="MNC"/>
    <s v="Healthcare"/>
    <x v="4"/>
    <x v="1"/>
    <s v="Onsite/Hybrid"/>
    <x v="1"/>
    <s v="3-6 yrs"/>
    <n v="5"/>
    <s v="Bachelor"/>
    <n v="1"/>
    <n v="0"/>
    <n v="0"/>
    <n v="1"/>
    <n v="0"/>
    <n v="2"/>
    <n v="106210"/>
    <s v="Medium"/>
    <n v="12"/>
    <n v="2022"/>
    <s v="High"/>
    <n v="7"/>
  </r>
  <r>
    <n v="2824"/>
    <x v="2"/>
    <x v="2"/>
    <s v="Startup"/>
    <s v="Finance"/>
    <x v="2"/>
    <x v="2"/>
    <s v="Onsite/Hybrid"/>
    <x v="0"/>
    <s v="7+ yrs"/>
    <n v="14"/>
    <s v="Bachelor"/>
    <n v="0"/>
    <n v="1"/>
    <n v="0"/>
    <n v="0"/>
    <n v="0"/>
    <n v="1"/>
    <n v="100999"/>
    <s v="Medium"/>
    <n v="9"/>
    <n v="2025"/>
    <s v="Low"/>
    <n v="2"/>
  </r>
  <r>
    <n v="2825"/>
    <x v="0"/>
    <x v="0"/>
    <s v="Startup"/>
    <s v="Healthcare"/>
    <x v="2"/>
    <x v="2"/>
    <s v="Onsite/Hybrid"/>
    <x v="1"/>
    <s v="3-6 yrs"/>
    <n v="6"/>
    <s v="Bachelor"/>
    <n v="0"/>
    <n v="0"/>
    <n v="1"/>
    <n v="0"/>
    <n v="0"/>
    <n v="1"/>
    <n v="91463"/>
    <s v="Medium"/>
    <n v="5"/>
    <n v="2025"/>
    <s v="High"/>
    <n v="8"/>
  </r>
  <r>
    <n v="2826"/>
    <x v="2"/>
    <x v="2"/>
    <s v="Startup"/>
    <s v="Finance"/>
    <x v="6"/>
    <x v="2"/>
    <s v="Onsite/Hybrid"/>
    <x v="0"/>
    <s v="7+ yrs"/>
    <n v="14"/>
    <s v="Bachelor"/>
    <n v="1"/>
    <n v="0"/>
    <n v="0"/>
    <n v="0"/>
    <n v="1"/>
    <n v="2"/>
    <n v="113103"/>
    <s v="Medium"/>
    <n v="9"/>
    <n v="2024"/>
    <s v="Medium"/>
    <n v="3"/>
  </r>
  <r>
    <n v="2827"/>
    <x v="2"/>
    <x v="2"/>
    <s v="Enterprise"/>
    <s v="Technology"/>
    <x v="1"/>
    <x v="1"/>
    <s v="Onsite/Hybrid"/>
    <x v="0"/>
    <s v="7+ yrs"/>
    <n v="14"/>
    <s v="Master"/>
    <n v="0"/>
    <n v="1"/>
    <n v="0"/>
    <n v="0"/>
    <n v="1"/>
    <n v="2"/>
    <n v="109141"/>
    <s v="Medium"/>
    <n v="1"/>
    <n v="2026"/>
    <s v="High"/>
    <n v="8"/>
  </r>
  <r>
    <n v="2828"/>
    <x v="3"/>
    <x v="0"/>
    <s v="Medium"/>
    <s v="Education"/>
    <x v="6"/>
    <x v="2"/>
    <s v="Onsite/Hybrid"/>
    <x v="2"/>
    <s v="0-2 yrs"/>
    <n v="0"/>
    <s v="PhD"/>
    <n v="1"/>
    <n v="0"/>
    <n v="1"/>
    <n v="1"/>
    <n v="0"/>
    <n v="3"/>
    <n v="78498"/>
    <s v="Medium"/>
    <n v="12"/>
    <n v="2022"/>
    <s v="High"/>
    <n v="7"/>
  </r>
  <r>
    <n v="2829"/>
    <x v="5"/>
    <x v="1"/>
    <s v="Enterprise"/>
    <s v="E-commerce"/>
    <x v="0"/>
    <x v="1"/>
    <s v="Onsite/Hybrid"/>
    <x v="2"/>
    <s v="0-2 yrs"/>
    <n v="1"/>
    <s v="Master"/>
    <n v="0"/>
    <n v="0"/>
    <n v="1"/>
    <n v="0"/>
    <n v="1"/>
    <n v="2"/>
    <n v="114563"/>
    <s v="Medium"/>
    <n v="1"/>
    <n v="2026"/>
    <s v="Medium"/>
    <n v="2"/>
  </r>
  <r>
    <n v="2830"/>
    <x v="2"/>
    <x v="2"/>
    <s v="Enterprise"/>
    <s v="Retail"/>
    <x v="3"/>
    <x v="2"/>
    <s v="Onsite/Hybrid"/>
    <x v="1"/>
    <s v="3-6 yrs"/>
    <n v="5"/>
    <s v="Bachelor"/>
    <n v="1"/>
    <n v="1"/>
    <n v="0"/>
    <n v="1"/>
    <n v="0"/>
    <n v="3"/>
    <n v="91054"/>
    <s v="Medium"/>
    <n v="2"/>
    <n v="2026"/>
    <s v="Low"/>
    <n v="2"/>
  </r>
  <r>
    <n v="2831"/>
    <x v="4"/>
    <x v="0"/>
    <s v="Enterprise"/>
    <s v="Healthcare"/>
    <x v="0"/>
    <x v="2"/>
    <s v="Onsite/Hybrid"/>
    <x v="0"/>
    <s v="7+ yrs"/>
    <n v="14"/>
    <s v="Master"/>
    <n v="0"/>
    <n v="0"/>
    <n v="1"/>
    <n v="1"/>
    <n v="1"/>
    <n v="3"/>
    <n v="136771"/>
    <s v="High"/>
    <n v="12"/>
    <n v="2021"/>
    <s v="High"/>
    <n v="7"/>
  </r>
  <r>
    <n v="2832"/>
    <x v="2"/>
    <x v="2"/>
    <s v="Startup"/>
    <s v="E-commerce"/>
    <x v="1"/>
    <x v="2"/>
    <s v="Onsite/Hybrid"/>
    <x v="0"/>
    <s v="7+ yrs"/>
    <n v="11"/>
    <s v="PhD"/>
    <n v="0"/>
    <n v="0"/>
    <n v="0"/>
    <n v="0"/>
    <n v="0"/>
    <n v="0"/>
    <n v="98319"/>
    <s v="Medium"/>
    <n v="2"/>
    <n v="2023"/>
    <s v="High"/>
    <n v="8"/>
  </r>
  <r>
    <n v="2833"/>
    <x v="5"/>
    <x v="1"/>
    <s v="MNC"/>
    <s v="Healthcare"/>
    <x v="2"/>
    <x v="2"/>
    <s v="Onsite/Hybrid"/>
    <x v="1"/>
    <s v="3-6 yrs"/>
    <n v="5"/>
    <s v="Master"/>
    <n v="1"/>
    <n v="1"/>
    <n v="0"/>
    <n v="0"/>
    <n v="0"/>
    <n v="2"/>
    <n v="130722"/>
    <s v="High"/>
    <n v="4"/>
    <n v="2022"/>
    <s v="Low"/>
    <n v="3"/>
  </r>
  <r>
    <n v="2834"/>
    <x v="0"/>
    <x v="0"/>
    <s v="Startup"/>
    <s v="Retail"/>
    <x v="6"/>
    <x v="1"/>
    <s v="Onsite/Hybrid"/>
    <x v="0"/>
    <s v="7+ yrs"/>
    <n v="7"/>
    <s v="Master"/>
    <n v="1"/>
    <n v="1"/>
    <n v="0"/>
    <n v="1"/>
    <n v="1"/>
    <n v="4"/>
    <n v="128142"/>
    <s v="High"/>
    <n v="7"/>
    <n v="2026"/>
    <s v="High"/>
    <n v="7"/>
  </r>
  <r>
    <n v="2835"/>
    <x v="3"/>
    <x v="0"/>
    <s v="Medium"/>
    <s v="E-commerce"/>
    <x v="1"/>
    <x v="0"/>
    <s v="Remote"/>
    <x v="0"/>
    <s v="7+ yrs"/>
    <n v="10"/>
    <s v="Bachelor"/>
    <n v="1"/>
    <n v="1"/>
    <n v="0"/>
    <n v="0"/>
    <n v="0"/>
    <n v="2"/>
    <n v="96389"/>
    <s v="Medium"/>
    <n v="4"/>
    <n v="2026"/>
    <s v="Low"/>
    <n v="4"/>
  </r>
  <r>
    <n v="2836"/>
    <x v="4"/>
    <x v="0"/>
    <s v="MNC"/>
    <s v="Retail"/>
    <x v="1"/>
    <x v="1"/>
    <s v="Onsite/Hybrid"/>
    <x v="0"/>
    <s v="7+ yrs"/>
    <n v="14"/>
    <s v="Master"/>
    <n v="1"/>
    <n v="1"/>
    <n v="1"/>
    <n v="0"/>
    <n v="1"/>
    <n v="4"/>
    <n v="149778"/>
    <s v="High"/>
    <n v="12"/>
    <n v="2022"/>
    <s v="Low"/>
    <n v="1"/>
  </r>
  <r>
    <n v="2837"/>
    <x v="4"/>
    <x v="0"/>
    <s v="Startup"/>
    <s v="Retail"/>
    <x v="2"/>
    <x v="0"/>
    <s v="Remote"/>
    <x v="2"/>
    <s v="0-2 yrs"/>
    <n v="0"/>
    <s v="PhD"/>
    <n v="0"/>
    <n v="0"/>
    <n v="1"/>
    <n v="1"/>
    <n v="1"/>
    <n v="3"/>
    <n v="91882"/>
    <s v="Medium"/>
    <n v="11"/>
    <n v="2024"/>
    <s v="High"/>
    <n v="9"/>
  </r>
  <r>
    <n v="2838"/>
    <x v="2"/>
    <x v="2"/>
    <s v="Startup"/>
    <s v="Retail"/>
    <x v="3"/>
    <x v="0"/>
    <s v="Remote"/>
    <x v="0"/>
    <s v="7+ yrs"/>
    <n v="12"/>
    <s v="Master"/>
    <n v="1"/>
    <n v="0"/>
    <n v="0"/>
    <n v="0"/>
    <n v="0"/>
    <n v="1"/>
    <n v="103572"/>
    <s v="Medium"/>
    <n v="11"/>
    <n v="2020"/>
    <s v="Medium"/>
    <n v="5"/>
  </r>
  <r>
    <n v="2839"/>
    <x v="4"/>
    <x v="0"/>
    <s v="Medium"/>
    <s v="Retail"/>
    <x v="0"/>
    <x v="0"/>
    <s v="Remote"/>
    <x v="1"/>
    <s v="3-6 yrs"/>
    <n v="3"/>
    <s v="Bachelor"/>
    <n v="0"/>
    <n v="1"/>
    <n v="0"/>
    <n v="0"/>
    <n v="0"/>
    <n v="1"/>
    <n v="77695"/>
    <s v="Medium"/>
    <n v="12"/>
    <n v="2020"/>
    <s v="Medium"/>
    <n v="6"/>
  </r>
  <r>
    <n v="2840"/>
    <x v="0"/>
    <x v="0"/>
    <s v="Enterprise"/>
    <s v="Healthcare"/>
    <x v="2"/>
    <x v="1"/>
    <s v="Onsite/Hybrid"/>
    <x v="0"/>
    <s v="7+ yrs"/>
    <n v="9"/>
    <s v="Bachelor"/>
    <n v="0"/>
    <n v="0"/>
    <n v="0"/>
    <n v="0"/>
    <n v="1"/>
    <n v="1"/>
    <n v="107472"/>
    <s v="Medium"/>
    <n v="7"/>
    <n v="2024"/>
    <s v="Medium"/>
    <n v="1"/>
  </r>
  <r>
    <n v="2841"/>
    <x v="4"/>
    <x v="0"/>
    <s v="Enterprise"/>
    <s v="Retail"/>
    <x v="3"/>
    <x v="2"/>
    <s v="Onsite/Hybrid"/>
    <x v="0"/>
    <s v="7+ yrs"/>
    <n v="10"/>
    <s v="PhD"/>
    <n v="1"/>
    <n v="0"/>
    <n v="1"/>
    <n v="0"/>
    <n v="1"/>
    <n v="3"/>
    <n v="124655"/>
    <s v="High"/>
    <n v="3"/>
    <n v="2024"/>
    <s v="High"/>
    <n v="7"/>
  </r>
  <r>
    <n v="2842"/>
    <x v="1"/>
    <x v="1"/>
    <s v="Startup"/>
    <s v="Finance"/>
    <x v="0"/>
    <x v="0"/>
    <s v="Remote"/>
    <x v="0"/>
    <s v="7+ yrs"/>
    <n v="9"/>
    <s v="Master"/>
    <n v="1"/>
    <n v="0"/>
    <n v="1"/>
    <n v="0"/>
    <n v="0"/>
    <n v="2"/>
    <n v="150594"/>
    <s v="High"/>
    <n v="1"/>
    <n v="2026"/>
    <s v="Medium"/>
    <n v="2"/>
  </r>
  <r>
    <n v="2843"/>
    <x v="0"/>
    <x v="0"/>
    <s v="Medium"/>
    <s v="Technology"/>
    <x v="0"/>
    <x v="2"/>
    <s v="Onsite/Hybrid"/>
    <x v="0"/>
    <s v="7+ yrs"/>
    <n v="9"/>
    <s v="PhD"/>
    <n v="0"/>
    <n v="0"/>
    <n v="0"/>
    <n v="0"/>
    <n v="1"/>
    <n v="1"/>
    <n v="111579"/>
    <s v="Medium"/>
    <n v="4"/>
    <n v="2020"/>
    <s v="Low"/>
    <n v="5"/>
  </r>
  <r>
    <n v="2844"/>
    <x v="5"/>
    <x v="1"/>
    <s v="Enterprise"/>
    <s v="Education"/>
    <x v="0"/>
    <x v="0"/>
    <s v="Remote"/>
    <x v="0"/>
    <s v="7+ yrs"/>
    <n v="8"/>
    <s v="PhD"/>
    <n v="1"/>
    <n v="0"/>
    <n v="0"/>
    <n v="1"/>
    <n v="0"/>
    <n v="2"/>
    <n v="158878"/>
    <s v="High"/>
    <n v="5"/>
    <n v="2023"/>
    <s v="Low"/>
    <n v="4"/>
  </r>
  <r>
    <n v="2845"/>
    <x v="3"/>
    <x v="0"/>
    <s v="MNC"/>
    <s v="Education"/>
    <x v="2"/>
    <x v="0"/>
    <s v="Remote"/>
    <x v="0"/>
    <s v="7+ yrs"/>
    <n v="13"/>
    <s v="Master"/>
    <n v="1"/>
    <n v="0"/>
    <n v="1"/>
    <n v="1"/>
    <n v="0"/>
    <n v="3"/>
    <n v="146127"/>
    <s v="High"/>
    <n v="12"/>
    <n v="2026"/>
    <s v="High"/>
    <n v="9"/>
  </r>
  <r>
    <n v="2846"/>
    <x v="3"/>
    <x v="0"/>
    <s v="Startup"/>
    <s v="Healthcare"/>
    <x v="6"/>
    <x v="1"/>
    <s v="Onsite/Hybrid"/>
    <x v="2"/>
    <s v="0-2 yrs"/>
    <n v="0"/>
    <s v="Master"/>
    <n v="1"/>
    <n v="0"/>
    <n v="1"/>
    <n v="0"/>
    <n v="1"/>
    <n v="3"/>
    <n v="73198"/>
    <s v="Medium"/>
    <n v="10"/>
    <n v="2023"/>
    <s v="Low"/>
    <n v="3"/>
  </r>
  <r>
    <n v="2847"/>
    <x v="0"/>
    <x v="0"/>
    <s v="Startup"/>
    <s v="Education"/>
    <x v="3"/>
    <x v="1"/>
    <s v="Onsite/Hybrid"/>
    <x v="1"/>
    <s v="3-6 yrs"/>
    <n v="3"/>
    <s v="Master"/>
    <n v="1"/>
    <n v="0"/>
    <n v="1"/>
    <n v="0"/>
    <n v="1"/>
    <n v="3"/>
    <n v="103503"/>
    <s v="Medium"/>
    <n v="4"/>
    <n v="2021"/>
    <s v="Low"/>
    <n v="4"/>
  </r>
  <r>
    <n v="2848"/>
    <x v="0"/>
    <x v="0"/>
    <s v="Startup"/>
    <s v="Technology"/>
    <x v="0"/>
    <x v="0"/>
    <s v="Remote"/>
    <x v="2"/>
    <s v="0-2 yrs"/>
    <n v="0"/>
    <s v="PhD"/>
    <n v="0"/>
    <n v="0"/>
    <n v="0"/>
    <n v="1"/>
    <n v="0"/>
    <n v="1"/>
    <n v="68822"/>
    <s v="Low"/>
    <n v="3"/>
    <n v="2023"/>
    <s v="Low"/>
    <n v="5"/>
  </r>
  <r>
    <n v="2849"/>
    <x v="4"/>
    <x v="0"/>
    <s v="MNC"/>
    <s v="Retail"/>
    <x v="6"/>
    <x v="0"/>
    <s v="Remote"/>
    <x v="2"/>
    <s v="0-2 yrs"/>
    <n v="2"/>
    <s v="PhD"/>
    <n v="0"/>
    <n v="0"/>
    <n v="1"/>
    <n v="0"/>
    <n v="0"/>
    <n v="1"/>
    <n v="89233"/>
    <s v="Medium"/>
    <n v="11"/>
    <n v="2023"/>
    <s v="High"/>
    <n v="7"/>
  </r>
  <r>
    <n v="2850"/>
    <x v="1"/>
    <x v="1"/>
    <s v="MNC"/>
    <s v="Education"/>
    <x v="6"/>
    <x v="1"/>
    <s v="Onsite/Hybrid"/>
    <x v="0"/>
    <s v="7+ yrs"/>
    <n v="10"/>
    <s v="Bachelor"/>
    <n v="0"/>
    <n v="1"/>
    <n v="1"/>
    <n v="1"/>
    <n v="0"/>
    <n v="3"/>
    <n v="185165"/>
    <s v="High"/>
    <n v="2"/>
    <n v="2020"/>
    <s v="High"/>
    <n v="1"/>
  </r>
  <r>
    <n v="2851"/>
    <x v="5"/>
    <x v="1"/>
    <s v="Enterprise"/>
    <s v="E-commerce"/>
    <x v="5"/>
    <x v="1"/>
    <s v="Onsite/Hybrid"/>
    <x v="1"/>
    <s v="3-6 yrs"/>
    <n v="3"/>
    <s v="PhD"/>
    <n v="1"/>
    <n v="0"/>
    <n v="0"/>
    <n v="1"/>
    <n v="1"/>
    <n v="3"/>
    <n v="144419"/>
    <s v="High"/>
    <n v="3"/>
    <n v="2025"/>
    <s v="Low"/>
    <n v="6"/>
  </r>
  <r>
    <n v="2852"/>
    <x v="4"/>
    <x v="0"/>
    <s v="Medium"/>
    <s v="Finance"/>
    <x v="1"/>
    <x v="0"/>
    <s v="Remote"/>
    <x v="1"/>
    <s v="3-6 yrs"/>
    <n v="3"/>
    <s v="Master"/>
    <n v="0"/>
    <n v="1"/>
    <n v="1"/>
    <n v="1"/>
    <n v="0"/>
    <n v="3"/>
    <n v="105630"/>
    <s v="Medium"/>
    <n v="9"/>
    <n v="2022"/>
    <s v="High"/>
    <n v="8"/>
  </r>
  <r>
    <n v="2853"/>
    <x v="4"/>
    <x v="0"/>
    <s v="Medium"/>
    <s v="E-commerce"/>
    <x v="3"/>
    <x v="2"/>
    <s v="Onsite/Hybrid"/>
    <x v="2"/>
    <s v="0-2 yrs"/>
    <n v="0"/>
    <s v="Master"/>
    <n v="0"/>
    <n v="1"/>
    <n v="1"/>
    <n v="0"/>
    <n v="0"/>
    <n v="2"/>
    <n v="60957"/>
    <s v="Low"/>
    <n v="8"/>
    <n v="2022"/>
    <s v="High"/>
    <n v="8"/>
  </r>
  <r>
    <n v="2854"/>
    <x v="0"/>
    <x v="0"/>
    <s v="Medium"/>
    <s v="Education"/>
    <x v="1"/>
    <x v="2"/>
    <s v="Onsite/Hybrid"/>
    <x v="1"/>
    <s v="3-6 yrs"/>
    <n v="4"/>
    <s v="Master"/>
    <n v="0"/>
    <n v="1"/>
    <n v="0"/>
    <n v="0"/>
    <n v="0"/>
    <n v="1"/>
    <n v="74921"/>
    <s v="Medium"/>
    <n v="6"/>
    <n v="2026"/>
    <s v="High"/>
    <n v="9"/>
  </r>
  <r>
    <n v="2855"/>
    <x v="3"/>
    <x v="0"/>
    <s v="Enterprise"/>
    <s v="Retail"/>
    <x v="3"/>
    <x v="1"/>
    <s v="Onsite/Hybrid"/>
    <x v="2"/>
    <s v="0-2 yrs"/>
    <n v="1"/>
    <s v="Master"/>
    <n v="1"/>
    <n v="0"/>
    <n v="1"/>
    <n v="1"/>
    <n v="1"/>
    <n v="4"/>
    <n v="87294"/>
    <s v="Medium"/>
    <n v="6"/>
    <n v="2025"/>
    <s v="High"/>
    <n v="9"/>
  </r>
  <r>
    <n v="2856"/>
    <x v="3"/>
    <x v="0"/>
    <s v="Startup"/>
    <s v="Healthcare"/>
    <x v="5"/>
    <x v="2"/>
    <s v="Onsite/Hybrid"/>
    <x v="1"/>
    <s v="3-6 yrs"/>
    <n v="6"/>
    <s v="PhD"/>
    <n v="1"/>
    <n v="0"/>
    <n v="0"/>
    <n v="1"/>
    <n v="0"/>
    <n v="2"/>
    <n v="93526"/>
    <s v="Medium"/>
    <n v="4"/>
    <n v="2020"/>
    <s v="Medium"/>
    <n v="1"/>
  </r>
  <r>
    <n v="2857"/>
    <x v="3"/>
    <x v="0"/>
    <s v="MNC"/>
    <s v="Finance"/>
    <x v="4"/>
    <x v="0"/>
    <s v="Remote"/>
    <x v="1"/>
    <s v="3-6 yrs"/>
    <n v="5"/>
    <s v="Bachelor"/>
    <n v="1"/>
    <n v="1"/>
    <n v="1"/>
    <n v="1"/>
    <n v="0"/>
    <n v="4"/>
    <n v="125508"/>
    <s v="High"/>
    <n v="12"/>
    <n v="2022"/>
    <s v="High"/>
    <n v="9"/>
  </r>
  <r>
    <n v="2858"/>
    <x v="3"/>
    <x v="0"/>
    <s v="Enterprise"/>
    <s v="Healthcare"/>
    <x v="0"/>
    <x v="0"/>
    <s v="Remote"/>
    <x v="1"/>
    <s v="3-6 yrs"/>
    <n v="4"/>
    <s v="Bachelor"/>
    <n v="1"/>
    <n v="0"/>
    <n v="1"/>
    <n v="1"/>
    <n v="1"/>
    <n v="4"/>
    <n v="110446"/>
    <s v="Medium"/>
    <n v="7"/>
    <n v="2023"/>
    <s v="High"/>
    <n v="7"/>
  </r>
  <r>
    <n v="2859"/>
    <x v="0"/>
    <x v="0"/>
    <s v="MNC"/>
    <s v="Retail"/>
    <x v="4"/>
    <x v="1"/>
    <s v="Onsite/Hybrid"/>
    <x v="1"/>
    <s v="3-6 yrs"/>
    <n v="5"/>
    <s v="Master"/>
    <n v="1"/>
    <n v="1"/>
    <n v="1"/>
    <n v="1"/>
    <n v="0"/>
    <n v="4"/>
    <n v="124819"/>
    <s v="High"/>
    <n v="1"/>
    <n v="2025"/>
    <s v="High"/>
    <n v="8"/>
  </r>
  <r>
    <n v="2860"/>
    <x v="5"/>
    <x v="1"/>
    <s v="MNC"/>
    <s v="Education"/>
    <x v="1"/>
    <x v="2"/>
    <s v="Onsite/Hybrid"/>
    <x v="1"/>
    <s v="3-6 yrs"/>
    <n v="6"/>
    <s v="Master"/>
    <n v="0"/>
    <n v="0"/>
    <n v="1"/>
    <n v="1"/>
    <n v="0"/>
    <n v="2"/>
    <n v="163249"/>
    <s v="High"/>
    <n v="12"/>
    <n v="2022"/>
    <s v="High"/>
    <n v="6"/>
  </r>
  <r>
    <n v="2861"/>
    <x v="2"/>
    <x v="2"/>
    <s v="Enterprise"/>
    <s v="Technology"/>
    <x v="3"/>
    <x v="0"/>
    <s v="Remote"/>
    <x v="0"/>
    <s v="7+ yrs"/>
    <n v="7"/>
    <s v="Bachelor"/>
    <n v="1"/>
    <n v="0"/>
    <n v="0"/>
    <n v="0"/>
    <n v="1"/>
    <n v="2"/>
    <n v="108636"/>
    <s v="Medium"/>
    <n v="5"/>
    <n v="2026"/>
    <s v="Medium"/>
    <n v="5"/>
  </r>
  <r>
    <n v="2862"/>
    <x v="1"/>
    <x v="1"/>
    <s v="Enterprise"/>
    <s v="Education"/>
    <x v="0"/>
    <x v="2"/>
    <s v="Onsite/Hybrid"/>
    <x v="1"/>
    <s v="3-6 yrs"/>
    <n v="3"/>
    <s v="Bachelor"/>
    <n v="1"/>
    <n v="0"/>
    <n v="1"/>
    <n v="1"/>
    <n v="0"/>
    <n v="3"/>
    <n v="147718"/>
    <s v="High"/>
    <n v="4"/>
    <n v="2026"/>
    <s v="High"/>
    <n v="4"/>
  </r>
  <r>
    <n v="2863"/>
    <x v="2"/>
    <x v="2"/>
    <s v="Medium"/>
    <s v="Healthcare"/>
    <x v="3"/>
    <x v="1"/>
    <s v="Onsite/Hybrid"/>
    <x v="1"/>
    <s v="3-6 yrs"/>
    <n v="5"/>
    <s v="Bachelor"/>
    <n v="1"/>
    <n v="1"/>
    <n v="1"/>
    <n v="0"/>
    <n v="1"/>
    <n v="4"/>
    <n v="102086"/>
    <s v="Medium"/>
    <n v="2"/>
    <n v="2026"/>
    <s v="High"/>
    <n v="8"/>
  </r>
  <r>
    <n v="2864"/>
    <x v="2"/>
    <x v="2"/>
    <s v="MNC"/>
    <s v="Healthcare"/>
    <x v="0"/>
    <x v="0"/>
    <s v="Remote"/>
    <x v="1"/>
    <s v="3-6 yrs"/>
    <n v="3"/>
    <s v="PhD"/>
    <n v="1"/>
    <n v="1"/>
    <n v="0"/>
    <n v="0"/>
    <n v="0"/>
    <n v="2"/>
    <n v="97975"/>
    <s v="Medium"/>
    <n v="11"/>
    <n v="2025"/>
    <s v="Medium"/>
    <n v="4"/>
  </r>
  <r>
    <n v="2865"/>
    <x v="4"/>
    <x v="0"/>
    <s v="MNC"/>
    <s v="Retail"/>
    <x v="3"/>
    <x v="0"/>
    <s v="Remote"/>
    <x v="1"/>
    <s v="3-6 yrs"/>
    <n v="3"/>
    <s v="Master"/>
    <n v="1"/>
    <n v="0"/>
    <n v="0"/>
    <n v="1"/>
    <n v="0"/>
    <n v="2"/>
    <n v="112273"/>
    <s v="Medium"/>
    <n v="1"/>
    <n v="2026"/>
    <s v="Medium"/>
    <n v="4"/>
  </r>
  <r>
    <n v="2866"/>
    <x v="0"/>
    <x v="0"/>
    <s v="MNC"/>
    <s v="Healthcare"/>
    <x v="2"/>
    <x v="0"/>
    <s v="Remote"/>
    <x v="0"/>
    <s v="7+ yrs"/>
    <n v="12"/>
    <s v="PhD"/>
    <n v="0"/>
    <n v="0"/>
    <n v="0"/>
    <n v="1"/>
    <n v="0"/>
    <n v="1"/>
    <n v="132237"/>
    <s v="High"/>
    <n v="3"/>
    <n v="2025"/>
    <s v="Medium"/>
    <n v="5"/>
  </r>
  <r>
    <n v="2867"/>
    <x v="2"/>
    <x v="2"/>
    <s v="Enterprise"/>
    <s v="E-commerce"/>
    <x v="6"/>
    <x v="1"/>
    <s v="Onsite/Hybrid"/>
    <x v="0"/>
    <s v="7+ yrs"/>
    <n v="9"/>
    <s v="Master"/>
    <n v="0"/>
    <n v="1"/>
    <n v="1"/>
    <n v="1"/>
    <n v="0"/>
    <n v="3"/>
    <n v="133043"/>
    <s v="High"/>
    <n v="3"/>
    <n v="2026"/>
    <s v="High"/>
    <n v="2"/>
  </r>
  <r>
    <n v="2868"/>
    <x v="3"/>
    <x v="0"/>
    <s v="Medium"/>
    <s v="Finance"/>
    <x v="6"/>
    <x v="0"/>
    <s v="Remote"/>
    <x v="0"/>
    <s v="7+ yrs"/>
    <n v="7"/>
    <s v="Bachelor"/>
    <n v="0"/>
    <n v="0"/>
    <n v="1"/>
    <n v="1"/>
    <n v="1"/>
    <n v="3"/>
    <n v="140413"/>
    <s v="High"/>
    <n v="9"/>
    <n v="2023"/>
    <s v="High"/>
    <n v="8"/>
  </r>
  <r>
    <n v="2869"/>
    <x v="5"/>
    <x v="1"/>
    <s v="MNC"/>
    <s v="Education"/>
    <x v="1"/>
    <x v="2"/>
    <s v="Onsite/Hybrid"/>
    <x v="0"/>
    <s v="7+ yrs"/>
    <n v="8"/>
    <s v="Bachelor"/>
    <n v="0"/>
    <n v="0"/>
    <n v="0"/>
    <n v="1"/>
    <n v="1"/>
    <n v="2"/>
    <n v="182091"/>
    <s v="High"/>
    <n v="11"/>
    <n v="2023"/>
    <s v="Low"/>
    <n v="6"/>
  </r>
  <r>
    <n v="2870"/>
    <x v="5"/>
    <x v="1"/>
    <s v="Startup"/>
    <s v="Technology"/>
    <x v="5"/>
    <x v="2"/>
    <s v="Onsite/Hybrid"/>
    <x v="1"/>
    <s v="3-6 yrs"/>
    <n v="6"/>
    <s v="Master"/>
    <n v="0"/>
    <n v="1"/>
    <n v="1"/>
    <n v="1"/>
    <n v="0"/>
    <n v="3"/>
    <n v="143014"/>
    <s v="High"/>
    <n v="8"/>
    <n v="2020"/>
    <s v="High"/>
    <n v="8"/>
  </r>
  <r>
    <n v="2871"/>
    <x v="3"/>
    <x v="0"/>
    <s v="MNC"/>
    <s v="Retail"/>
    <x v="6"/>
    <x v="2"/>
    <s v="Onsite/Hybrid"/>
    <x v="0"/>
    <s v="7+ yrs"/>
    <n v="7"/>
    <s v="PhD"/>
    <n v="0"/>
    <n v="1"/>
    <n v="0"/>
    <n v="1"/>
    <n v="1"/>
    <n v="3"/>
    <n v="142942"/>
    <s v="High"/>
    <n v="1"/>
    <n v="2024"/>
    <s v="Low"/>
    <n v="5"/>
  </r>
  <r>
    <n v="2872"/>
    <x v="4"/>
    <x v="0"/>
    <s v="Medium"/>
    <s v="E-commerce"/>
    <x v="0"/>
    <x v="1"/>
    <s v="Onsite/Hybrid"/>
    <x v="1"/>
    <s v="3-6 yrs"/>
    <n v="4"/>
    <s v="Bachelor"/>
    <n v="1"/>
    <n v="0"/>
    <n v="0"/>
    <n v="0"/>
    <n v="1"/>
    <n v="2"/>
    <n v="82774"/>
    <s v="Medium"/>
    <n v="4"/>
    <n v="2025"/>
    <s v="Medium"/>
    <n v="1"/>
  </r>
  <r>
    <n v="2873"/>
    <x v="2"/>
    <x v="2"/>
    <s v="Enterprise"/>
    <s v="E-commerce"/>
    <x v="4"/>
    <x v="2"/>
    <s v="Onsite/Hybrid"/>
    <x v="0"/>
    <s v="7+ yrs"/>
    <n v="8"/>
    <s v="Bachelor"/>
    <n v="1"/>
    <n v="1"/>
    <n v="1"/>
    <n v="1"/>
    <n v="0"/>
    <n v="4"/>
    <n v="133694"/>
    <s v="High"/>
    <n v="1"/>
    <n v="2020"/>
    <s v="High"/>
    <n v="4"/>
  </r>
  <r>
    <n v="2874"/>
    <x v="1"/>
    <x v="1"/>
    <s v="Startup"/>
    <s v="Retail"/>
    <x v="1"/>
    <x v="1"/>
    <s v="Onsite/Hybrid"/>
    <x v="1"/>
    <s v="3-6 yrs"/>
    <n v="4"/>
    <s v="Master"/>
    <n v="0"/>
    <n v="0"/>
    <n v="0"/>
    <n v="1"/>
    <n v="0"/>
    <n v="1"/>
    <n v="128261"/>
    <s v="High"/>
    <n v="6"/>
    <n v="2024"/>
    <s v="High"/>
    <n v="8"/>
  </r>
  <r>
    <n v="2875"/>
    <x v="3"/>
    <x v="0"/>
    <s v="MNC"/>
    <s v="Technology"/>
    <x v="0"/>
    <x v="1"/>
    <s v="Onsite/Hybrid"/>
    <x v="2"/>
    <s v="0-2 yrs"/>
    <n v="0"/>
    <s v="Master"/>
    <n v="0"/>
    <n v="0"/>
    <n v="1"/>
    <n v="1"/>
    <n v="0"/>
    <n v="2"/>
    <n v="102181"/>
    <s v="Medium"/>
    <n v="10"/>
    <n v="2023"/>
    <s v="High"/>
    <n v="6"/>
  </r>
  <r>
    <n v="2876"/>
    <x v="1"/>
    <x v="1"/>
    <s v="Enterprise"/>
    <s v="Retail"/>
    <x v="6"/>
    <x v="2"/>
    <s v="Onsite/Hybrid"/>
    <x v="0"/>
    <s v="7+ yrs"/>
    <n v="14"/>
    <s v="Bachelor"/>
    <n v="0"/>
    <n v="1"/>
    <n v="0"/>
    <n v="0"/>
    <n v="0"/>
    <n v="1"/>
    <n v="139038"/>
    <s v="High"/>
    <n v="8"/>
    <n v="2025"/>
    <s v="Medium"/>
    <n v="6"/>
  </r>
  <r>
    <n v="2877"/>
    <x v="4"/>
    <x v="0"/>
    <s v="MNC"/>
    <s v="Finance"/>
    <x v="5"/>
    <x v="0"/>
    <s v="Remote"/>
    <x v="0"/>
    <s v="7+ yrs"/>
    <n v="7"/>
    <s v="PhD"/>
    <n v="0"/>
    <n v="0"/>
    <n v="1"/>
    <n v="1"/>
    <n v="0"/>
    <n v="2"/>
    <n v="150647"/>
    <s v="High"/>
    <n v="7"/>
    <n v="2025"/>
    <s v="High"/>
    <n v="1"/>
  </r>
  <r>
    <n v="2878"/>
    <x v="0"/>
    <x v="0"/>
    <s v="Medium"/>
    <s v="Retail"/>
    <x v="6"/>
    <x v="2"/>
    <s v="Onsite/Hybrid"/>
    <x v="1"/>
    <s v="3-6 yrs"/>
    <n v="4"/>
    <s v="Bachelor"/>
    <n v="0"/>
    <n v="1"/>
    <n v="0"/>
    <n v="1"/>
    <n v="1"/>
    <n v="3"/>
    <n v="103551"/>
    <s v="Medium"/>
    <n v="5"/>
    <n v="2024"/>
    <s v="Medium"/>
    <n v="1"/>
  </r>
  <r>
    <n v="2879"/>
    <x v="4"/>
    <x v="0"/>
    <s v="MNC"/>
    <s v="Education"/>
    <x v="1"/>
    <x v="2"/>
    <s v="Onsite/Hybrid"/>
    <x v="0"/>
    <s v="7+ yrs"/>
    <n v="10"/>
    <s v="Bachelor"/>
    <n v="1"/>
    <n v="0"/>
    <n v="1"/>
    <n v="0"/>
    <n v="0"/>
    <n v="2"/>
    <n v="133465"/>
    <s v="High"/>
    <n v="1"/>
    <n v="2022"/>
    <s v="Medium"/>
    <n v="6"/>
  </r>
  <r>
    <n v="2880"/>
    <x v="4"/>
    <x v="0"/>
    <s v="Startup"/>
    <s v="Technology"/>
    <x v="1"/>
    <x v="0"/>
    <s v="Remote"/>
    <x v="0"/>
    <s v="7+ yrs"/>
    <n v="8"/>
    <s v="Master"/>
    <n v="1"/>
    <n v="0"/>
    <n v="0"/>
    <n v="0"/>
    <n v="0"/>
    <n v="1"/>
    <n v="102986"/>
    <s v="Medium"/>
    <n v="10"/>
    <n v="2022"/>
    <s v="High"/>
    <n v="8"/>
  </r>
  <r>
    <n v="2881"/>
    <x v="4"/>
    <x v="0"/>
    <s v="Enterprise"/>
    <s v="Retail"/>
    <x v="1"/>
    <x v="2"/>
    <s v="Onsite/Hybrid"/>
    <x v="1"/>
    <s v="3-6 yrs"/>
    <n v="4"/>
    <s v="Master"/>
    <n v="0"/>
    <n v="1"/>
    <n v="0"/>
    <n v="0"/>
    <n v="1"/>
    <n v="2"/>
    <n v="88054"/>
    <s v="Medium"/>
    <n v="8"/>
    <n v="2026"/>
    <s v="High"/>
    <n v="7"/>
  </r>
  <r>
    <n v="2882"/>
    <x v="2"/>
    <x v="2"/>
    <s v="MNC"/>
    <s v="Retail"/>
    <x v="0"/>
    <x v="0"/>
    <s v="Remote"/>
    <x v="1"/>
    <s v="3-6 yrs"/>
    <n v="4"/>
    <s v="Bachelor"/>
    <n v="0"/>
    <n v="0"/>
    <n v="1"/>
    <n v="1"/>
    <n v="1"/>
    <n v="3"/>
    <n v="131685"/>
    <s v="High"/>
    <n v="6"/>
    <n v="2020"/>
    <s v="High"/>
    <n v="4"/>
  </r>
  <r>
    <n v="2883"/>
    <x v="2"/>
    <x v="2"/>
    <s v="Medium"/>
    <s v="Education"/>
    <x v="5"/>
    <x v="0"/>
    <s v="Remote"/>
    <x v="2"/>
    <s v="0-2 yrs"/>
    <n v="1"/>
    <s v="PhD"/>
    <n v="1"/>
    <n v="0"/>
    <n v="0"/>
    <n v="1"/>
    <n v="0"/>
    <n v="2"/>
    <n v="66342"/>
    <s v="Low"/>
    <n v="1"/>
    <n v="2022"/>
    <s v="High"/>
    <n v="7"/>
  </r>
  <r>
    <n v="2884"/>
    <x v="0"/>
    <x v="0"/>
    <s v="Medium"/>
    <s v="Education"/>
    <x v="5"/>
    <x v="0"/>
    <s v="Remote"/>
    <x v="0"/>
    <s v="7+ yrs"/>
    <n v="10"/>
    <s v="Bachelor"/>
    <n v="1"/>
    <n v="0"/>
    <n v="0"/>
    <n v="0"/>
    <n v="0"/>
    <n v="1"/>
    <n v="95885"/>
    <s v="Medium"/>
    <n v="5"/>
    <n v="2020"/>
    <s v="Low"/>
    <n v="3"/>
  </r>
  <r>
    <n v="2885"/>
    <x v="5"/>
    <x v="1"/>
    <s v="MNC"/>
    <s v="Retail"/>
    <x v="5"/>
    <x v="0"/>
    <s v="Remote"/>
    <x v="2"/>
    <s v="0-2 yrs"/>
    <n v="2"/>
    <s v="PhD"/>
    <n v="0"/>
    <n v="0"/>
    <n v="1"/>
    <n v="0"/>
    <n v="1"/>
    <n v="2"/>
    <n v="138016"/>
    <s v="High"/>
    <n v="3"/>
    <n v="2026"/>
    <s v="Low"/>
    <n v="4"/>
  </r>
  <r>
    <n v="2886"/>
    <x v="0"/>
    <x v="0"/>
    <s v="MNC"/>
    <s v="Healthcare"/>
    <x v="4"/>
    <x v="2"/>
    <s v="Onsite/Hybrid"/>
    <x v="0"/>
    <s v="7+ yrs"/>
    <n v="11"/>
    <s v="PhD"/>
    <n v="0"/>
    <n v="1"/>
    <n v="1"/>
    <n v="1"/>
    <n v="0"/>
    <n v="3"/>
    <n v="148750"/>
    <s v="High"/>
    <n v="10"/>
    <n v="2026"/>
    <s v="High"/>
    <n v="6"/>
  </r>
  <r>
    <n v="2887"/>
    <x v="4"/>
    <x v="0"/>
    <s v="Enterprise"/>
    <s v="Education"/>
    <x v="6"/>
    <x v="0"/>
    <s v="Remote"/>
    <x v="2"/>
    <s v="0-2 yrs"/>
    <n v="2"/>
    <s v="PhD"/>
    <n v="0"/>
    <n v="1"/>
    <n v="0"/>
    <n v="0"/>
    <n v="0"/>
    <n v="1"/>
    <n v="48614"/>
    <s v="Low"/>
    <n v="1"/>
    <n v="2024"/>
    <s v="Medium"/>
    <n v="2"/>
  </r>
  <r>
    <n v="2888"/>
    <x v="3"/>
    <x v="0"/>
    <s v="Enterprise"/>
    <s v="Education"/>
    <x v="1"/>
    <x v="2"/>
    <s v="Onsite/Hybrid"/>
    <x v="0"/>
    <s v="7+ yrs"/>
    <n v="12"/>
    <s v="Master"/>
    <n v="0"/>
    <n v="1"/>
    <n v="1"/>
    <n v="1"/>
    <n v="0"/>
    <n v="3"/>
    <n v="129417"/>
    <s v="High"/>
    <n v="7"/>
    <n v="2022"/>
    <s v="High"/>
    <n v="6"/>
  </r>
  <r>
    <n v="2889"/>
    <x v="0"/>
    <x v="0"/>
    <s v="Medium"/>
    <s v="Healthcare"/>
    <x v="2"/>
    <x v="0"/>
    <s v="Remote"/>
    <x v="1"/>
    <s v="3-6 yrs"/>
    <n v="5"/>
    <s v="Bachelor"/>
    <n v="0"/>
    <n v="0"/>
    <n v="1"/>
    <n v="1"/>
    <n v="0"/>
    <n v="2"/>
    <n v="106339"/>
    <s v="Medium"/>
    <n v="3"/>
    <n v="2021"/>
    <s v="High"/>
    <n v="3"/>
  </r>
  <r>
    <n v="2890"/>
    <x v="2"/>
    <x v="2"/>
    <s v="Startup"/>
    <s v="E-commerce"/>
    <x v="3"/>
    <x v="0"/>
    <s v="Remote"/>
    <x v="0"/>
    <s v="7+ yrs"/>
    <n v="12"/>
    <s v="Bachelor"/>
    <n v="1"/>
    <n v="0"/>
    <n v="0"/>
    <n v="0"/>
    <n v="0"/>
    <n v="1"/>
    <n v="95953"/>
    <s v="Medium"/>
    <n v="4"/>
    <n v="2026"/>
    <s v="Medium"/>
    <n v="2"/>
  </r>
  <r>
    <n v="2891"/>
    <x v="0"/>
    <x v="0"/>
    <s v="Medium"/>
    <s v="Education"/>
    <x v="5"/>
    <x v="2"/>
    <s v="Onsite/Hybrid"/>
    <x v="0"/>
    <s v="7+ yrs"/>
    <n v="11"/>
    <s v="Master"/>
    <n v="1"/>
    <n v="1"/>
    <n v="1"/>
    <n v="0"/>
    <n v="1"/>
    <n v="4"/>
    <n v="129074"/>
    <s v="High"/>
    <n v="9"/>
    <n v="2023"/>
    <s v="Low"/>
    <n v="4"/>
  </r>
  <r>
    <n v="2892"/>
    <x v="1"/>
    <x v="1"/>
    <s v="Medium"/>
    <s v="Education"/>
    <x v="4"/>
    <x v="0"/>
    <s v="Remote"/>
    <x v="1"/>
    <s v="3-6 yrs"/>
    <n v="4"/>
    <s v="Master"/>
    <n v="0"/>
    <n v="1"/>
    <n v="0"/>
    <n v="0"/>
    <n v="0"/>
    <n v="1"/>
    <n v="117269"/>
    <s v="Medium"/>
    <n v="9"/>
    <n v="2026"/>
    <s v="Low"/>
    <n v="5"/>
  </r>
  <r>
    <n v="2893"/>
    <x v="5"/>
    <x v="1"/>
    <s v="Medium"/>
    <s v="E-commerce"/>
    <x v="6"/>
    <x v="0"/>
    <s v="Remote"/>
    <x v="1"/>
    <s v="3-6 yrs"/>
    <n v="4"/>
    <s v="PhD"/>
    <n v="1"/>
    <n v="1"/>
    <n v="1"/>
    <n v="0"/>
    <n v="1"/>
    <n v="4"/>
    <n v="138753"/>
    <s v="High"/>
    <n v="2"/>
    <n v="2022"/>
    <s v="Medium"/>
    <n v="5"/>
  </r>
  <r>
    <n v="2894"/>
    <x v="5"/>
    <x v="1"/>
    <s v="Medium"/>
    <s v="Healthcare"/>
    <x v="2"/>
    <x v="1"/>
    <s v="Onsite/Hybrid"/>
    <x v="2"/>
    <s v="0-2 yrs"/>
    <n v="1"/>
    <s v="PhD"/>
    <n v="0"/>
    <n v="0"/>
    <n v="1"/>
    <n v="1"/>
    <n v="0"/>
    <n v="2"/>
    <n v="116277"/>
    <s v="Medium"/>
    <n v="8"/>
    <n v="2026"/>
    <s v="High"/>
    <n v="5"/>
  </r>
  <r>
    <n v="2895"/>
    <x v="5"/>
    <x v="1"/>
    <s v="Enterprise"/>
    <s v="E-commerce"/>
    <x v="6"/>
    <x v="0"/>
    <s v="Remote"/>
    <x v="0"/>
    <s v="7+ yrs"/>
    <n v="10"/>
    <s v="Bachelor"/>
    <n v="1"/>
    <n v="1"/>
    <n v="0"/>
    <n v="1"/>
    <n v="1"/>
    <n v="4"/>
    <n v="161935"/>
    <s v="High"/>
    <n v="4"/>
    <n v="2022"/>
    <s v="Low"/>
    <n v="6"/>
  </r>
  <r>
    <n v="2896"/>
    <x v="4"/>
    <x v="0"/>
    <s v="Medium"/>
    <s v="Education"/>
    <x v="3"/>
    <x v="1"/>
    <s v="Onsite/Hybrid"/>
    <x v="2"/>
    <s v="0-2 yrs"/>
    <n v="1"/>
    <s v="Bachelor"/>
    <n v="0"/>
    <n v="0"/>
    <n v="0"/>
    <n v="1"/>
    <n v="0"/>
    <n v="1"/>
    <n v="68379"/>
    <s v="Low"/>
    <n v="1"/>
    <n v="2022"/>
    <s v="Low"/>
    <n v="2"/>
  </r>
  <r>
    <n v="2897"/>
    <x v="5"/>
    <x v="1"/>
    <s v="Startup"/>
    <s v="Finance"/>
    <x v="6"/>
    <x v="1"/>
    <s v="Onsite/Hybrid"/>
    <x v="2"/>
    <s v="0-2 yrs"/>
    <n v="1"/>
    <s v="Bachelor"/>
    <n v="1"/>
    <n v="0"/>
    <n v="1"/>
    <n v="0"/>
    <n v="1"/>
    <n v="3"/>
    <n v="110559"/>
    <s v="Medium"/>
    <n v="3"/>
    <n v="2023"/>
    <s v="High"/>
    <n v="8"/>
  </r>
  <r>
    <n v="2898"/>
    <x v="2"/>
    <x v="2"/>
    <s v="Startup"/>
    <s v="E-commerce"/>
    <x v="2"/>
    <x v="0"/>
    <s v="Remote"/>
    <x v="1"/>
    <s v="3-6 yrs"/>
    <n v="5"/>
    <s v="Bachelor"/>
    <n v="0"/>
    <n v="0"/>
    <n v="1"/>
    <n v="1"/>
    <n v="0"/>
    <n v="2"/>
    <n v="109455"/>
    <s v="Medium"/>
    <n v="8"/>
    <n v="2024"/>
    <s v="High"/>
    <n v="2"/>
  </r>
  <r>
    <n v="2899"/>
    <x v="2"/>
    <x v="2"/>
    <s v="Medium"/>
    <s v="Finance"/>
    <x v="5"/>
    <x v="0"/>
    <s v="Remote"/>
    <x v="2"/>
    <s v="0-2 yrs"/>
    <n v="0"/>
    <s v="Master"/>
    <n v="0"/>
    <n v="1"/>
    <n v="0"/>
    <n v="1"/>
    <n v="0"/>
    <n v="2"/>
    <n v="66241"/>
    <s v="Low"/>
    <n v="10"/>
    <n v="2020"/>
    <s v="Medium"/>
    <n v="4"/>
  </r>
  <r>
    <n v="2900"/>
    <x v="5"/>
    <x v="1"/>
    <s v="Medium"/>
    <s v="Technology"/>
    <x v="3"/>
    <x v="1"/>
    <s v="Onsite/Hybrid"/>
    <x v="2"/>
    <s v="0-2 yrs"/>
    <n v="0"/>
    <s v="Bachelor"/>
    <n v="1"/>
    <n v="1"/>
    <n v="0"/>
    <n v="1"/>
    <n v="1"/>
    <n v="4"/>
    <n v="113391"/>
    <s v="Medium"/>
    <n v="5"/>
    <n v="2021"/>
    <s v="Low"/>
    <n v="1"/>
  </r>
  <r>
    <n v="2901"/>
    <x v="0"/>
    <x v="0"/>
    <s v="Startup"/>
    <s v="Healthcare"/>
    <x v="2"/>
    <x v="2"/>
    <s v="Onsite/Hybrid"/>
    <x v="1"/>
    <s v="3-6 yrs"/>
    <n v="4"/>
    <s v="Master"/>
    <n v="0"/>
    <n v="0"/>
    <n v="0"/>
    <n v="0"/>
    <n v="0"/>
    <n v="0"/>
    <n v="70498"/>
    <s v="Medium"/>
    <n v="8"/>
    <n v="2026"/>
    <s v="Low"/>
    <n v="2"/>
  </r>
  <r>
    <n v="2902"/>
    <x v="2"/>
    <x v="2"/>
    <s v="Enterprise"/>
    <s v="E-commerce"/>
    <x v="5"/>
    <x v="1"/>
    <s v="Onsite/Hybrid"/>
    <x v="0"/>
    <s v="7+ yrs"/>
    <n v="12"/>
    <s v="Master"/>
    <n v="0"/>
    <n v="0"/>
    <n v="1"/>
    <n v="1"/>
    <n v="1"/>
    <n v="3"/>
    <n v="140976"/>
    <s v="High"/>
    <n v="1"/>
    <n v="2024"/>
    <s v="High"/>
    <n v="3"/>
  </r>
  <r>
    <n v="2903"/>
    <x v="0"/>
    <x v="0"/>
    <s v="MNC"/>
    <s v="E-commerce"/>
    <x v="5"/>
    <x v="2"/>
    <s v="Onsite/Hybrid"/>
    <x v="0"/>
    <s v="7+ yrs"/>
    <n v="7"/>
    <s v="Bachelor"/>
    <n v="0"/>
    <n v="0"/>
    <n v="0"/>
    <n v="1"/>
    <n v="1"/>
    <n v="2"/>
    <n v="142933"/>
    <s v="High"/>
    <n v="12"/>
    <n v="2021"/>
    <s v="Medium"/>
    <n v="2"/>
  </r>
  <r>
    <n v="2904"/>
    <x v="0"/>
    <x v="0"/>
    <s v="Enterprise"/>
    <s v="Finance"/>
    <x v="0"/>
    <x v="1"/>
    <s v="Onsite/Hybrid"/>
    <x v="0"/>
    <s v="7+ yrs"/>
    <n v="7"/>
    <s v="Bachelor"/>
    <n v="1"/>
    <n v="1"/>
    <n v="0"/>
    <n v="1"/>
    <n v="0"/>
    <n v="3"/>
    <n v="112781"/>
    <s v="Medium"/>
    <n v="10"/>
    <n v="2020"/>
    <s v="High"/>
    <n v="8"/>
  </r>
  <r>
    <n v="2905"/>
    <x v="2"/>
    <x v="2"/>
    <s v="Enterprise"/>
    <s v="Finance"/>
    <x v="1"/>
    <x v="0"/>
    <s v="Remote"/>
    <x v="2"/>
    <s v="0-2 yrs"/>
    <n v="2"/>
    <s v="PhD"/>
    <n v="1"/>
    <n v="1"/>
    <n v="1"/>
    <n v="1"/>
    <n v="1"/>
    <n v="5"/>
    <n v="88575"/>
    <s v="Medium"/>
    <n v="1"/>
    <n v="2025"/>
    <s v="High"/>
    <n v="8"/>
  </r>
  <r>
    <n v="2906"/>
    <x v="3"/>
    <x v="0"/>
    <s v="Startup"/>
    <s v="Healthcare"/>
    <x v="2"/>
    <x v="1"/>
    <s v="Onsite/Hybrid"/>
    <x v="2"/>
    <s v="0-2 yrs"/>
    <n v="1"/>
    <s v="PhD"/>
    <n v="0"/>
    <n v="0"/>
    <n v="0"/>
    <n v="0"/>
    <n v="0"/>
    <n v="0"/>
    <n v="50940"/>
    <s v="Low"/>
    <n v="1"/>
    <n v="2021"/>
    <s v="Medium"/>
    <n v="4"/>
  </r>
  <r>
    <n v="2907"/>
    <x v="2"/>
    <x v="2"/>
    <s v="Medium"/>
    <s v="Finance"/>
    <x v="6"/>
    <x v="2"/>
    <s v="Onsite/Hybrid"/>
    <x v="0"/>
    <s v="7+ yrs"/>
    <n v="7"/>
    <s v="Bachelor"/>
    <n v="1"/>
    <n v="1"/>
    <n v="1"/>
    <n v="0"/>
    <n v="0"/>
    <n v="3"/>
    <n v="119336"/>
    <s v="Medium"/>
    <n v="7"/>
    <n v="2024"/>
    <s v="Medium"/>
    <n v="2"/>
  </r>
  <r>
    <n v="2908"/>
    <x v="5"/>
    <x v="1"/>
    <s v="MNC"/>
    <s v="E-commerce"/>
    <x v="1"/>
    <x v="1"/>
    <s v="Onsite/Hybrid"/>
    <x v="0"/>
    <s v="7+ yrs"/>
    <n v="14"/>
    <s v="Master"/>
    <n v="1"/>
    <n v="0"/>
    <n v="0"/>
    <n v="1"/>
    <n v="0"/>
    <n v="2"/>
    <n v="179442"/>
    <s v="High"/>
    <n v="12"/>
    <n v="2026"/>
    <s v="Medium"/>
    <n v="3"/>
  </r>
  <r>
    <n v="2909"/>
    <x v="3"/>
    <x v="0"/>
    <s v="Startup"/>
    <s v="Education"/>
    <x v="1"/>
    <x v="1"/>
    <s v="Onsite/Hybrid"/>
    <x v="0"/>
    <s v="7+ yrs"/>
    <n v="15"/>
    <s v="PhD"/>
    <n v="0"/>
    <n v="0"/>
    <n v="1"/>
    <n v="0"/>
    <n v="1"/>
    <n v="2"/>
    <n v="124143"/>
    <s v="High"/>
    <n v="4"/>
    <n v="2024"/>
    <s v="Medium"/>
    <n v="1"/>
  </r>
  <r>
    <n v="2910"/>
    <x v="5"/>
    <x v="1"/>
    <s v="Medium"/>
    <s v="Finance"/>
    <x v="6"/>
    <x v="1"/>
    <s v="Onsite/Hybrid"/>
    <x v="1"/>
    <s v="3-6 yrs"/>
    <n v="5"/>
    <s v="Master"/>
    <n v="0"/>
    <n v="1"/>
    <n v="1"/>
    <n v="0"/>
    <n v="1"/>
    <n v="3"/>
    <n v="144586"/>
    <s v="High"/>
    <n v="6"/>
    <n v="2022"/>
    <s v="High"/>
    <n v="7"/>
  </r>
  <r>
    <n v="2911"/>
    <x v="1"/>
    <x v="1"/>
    <s v="MNC"/>
    <s v="E-commerce"/>
    <x v="5"/>
    <x v="2"/>
    <s v="Onsite/Hybrid"/>
    <x v="2"/>
    <s v="0-2 yrs"/>
    <n v="0"/>
    <s v="PhD"/>
    <n v="1"/>
    <n v="0"/>
    <n v="1"/>
    <n v="1"/>
    <n v="1"/>
    <n v="4"/>
    <n v="145391"/>
    <s v="High"/>
    <n v="7"/>
    <n v="2024"/>
    <s v="High"/>
    <n v="4"/>
  </r>
  <r>
    <n v="2912"/>
    <x v="1"/>
    <x v="1"/>
    <s v="Medium"/>
    <s v="Finance"/>
    <x v="5"/>
    <x v="2"/>
    <s v="Onsite/Hybrid"/>
    <x v="2"/>
    <s v="0-2 yrs"/>
    <n v="0"/>
    <s v="Bachelor"/>
    <n v="1"/>
    <n v="0"/>
    <n v="0"/>
    <n v="1"/>
    <n v="1"/>
    <n v="3"/>
    <n v="110368"/>
    <s v="Medium"/>
    <n v="6"/>
    <n v="2025"/>
    <s v="Low"/>
    <n v="4"/>
  </r>
  <r>
    <n v="2913"/>
    <x v="3"/>
    <x v="0"/>
    <s v="MNC"/>
    <s v="Healthcare"/>
    <x v="3"/>
    <x v="0"/>
    <s v="Remote"/>
    <x v="0"/>
    <s v="7+ yrs"/>
    <n v="13"/>
    <s v="PhD"/>
    <n v="0"/>
    <n v="0"/>
    <n v="0"/>
    <n v="0"/>
    <n v="0"/>
    <n v="0"/>
    <n v="118781"/>
    <s v="Medium"/>
    <n v="8"/>
    <n v="2024"/>
    <s v="Low"/>
    <n v="6"/>
  </r>
  <r>
    <n v="2914"/>
    <x v="3"/>
    <x v="0"/>
    <s v="Startup"/>
    <s v="Technology"/>
    <x v="6"/>
    <x v="0"/>
    <s v="Remote"/>
    <x v="0"/>
    <s v="7+ yrs"/>
    <n v="9"/>
    <s v="Master"/>
    <n v="0"/>
    <n v="1"/>
    <n v="1"/>
    <n v="0"/>
    <n v="1"/>
    <n v="3"/>
    <n v="121255"/>
    <s v="High"/>
    <n v="9"/>
    <n v="2021"/>
    <s v="Low"/>
    <n v="4"/>
  </r>
  <r>
    <n v="2915"/>
    <x v="5"/>
    <x v="1"/>
    <s v="Medium"/>
    <s v="Healthcare"/>
    <x v="3"/>
    <x v="0"/>
    <s v="Remote"/>
    <x v="2"/>
    <s v="0-2 yrs"/>
    <n v="0"/>
    <s v="Master"/>
    <n v="1"/>
    <n v="0"/>
    <n v="0"/>
    <n v="1"/>
    <n v="1"/>
    <n v="3"/>
    <n v="116632"/>
    <s v="Medium"/>
    <n v="6"/>
    <n v="2025"/>
    <s v="Medium"/>
    <n v="6"/>
  </r>
  <r>
    <n v="2916"/>
    <x v="5"/>
    <x v="1"/>
    <s v="Startup"/>
    <s v="Education"/>
    <x v="5"/>
    <x v="0"/>
    <s v="Remote"/>
    <x v="1"/>
    <s v="3-6 yrs"/>
    <n v="3"/>
    <s v="Master"/>
    <n v="0"/>
    <n v="1"/>
    <n v="1"/>
    <n v="0"/>
    <n v="0"/>
    <n v="2"/>
    <n v="128991"/>
    <s v="High"/>
    <n v="2"/>
    <n v="2024"/>
    <s v="Low"/>
    <n v="2"/>
  </r>
  <r>
    <n v="2917"/>
    <x v="3"/>
    <x v="0"/>
    <s v="Startup"/>
    <s v="Education"/>
    <x v="1"/>
    <x v="0"/>
    <s v="Remote"/>
    <x v="0"/>
    <s v="7+ yrs"/>
    <n v="8"/>
    <s v="Master"/>
    <n v="0"/>
    <n v="1"/>
    <n v="1"/>
    <n v="0"/>
    <n v="1"/>
    <n v="3"/>
    <n v="128146"/>
    <s v="High"/>
    <n v="11"/>
    <n v="2020"/>
    <s v="Medium"/>
    <n v="6"/>
  </r>
  <r>
    <n v="2918"/>
    <x v="5"/>
    <x v="1"/>
    <s v="Startup"/>
    <s v="Technology"/>
    <x v="3"/>
    <x v="1"/>
    <s v="Onsite/Hybrid"/>
    <x v="0"/>
    <s v="7+ yrs"/>
    <n v="9"/>
    <s v="Master"/>
    <n v="1"/>
    <n v="1"/>
    <n v="0"/>
    <n v="0"/>
    <n v="1"/>
    <n v="3"/>
    <n v="152449"/>
    <s v="High"/>
    <n v="8"/>
    <n v="2020"/>
    <s v="High"/>
    <n v="8"/>
  </r>
  <r>
    <n v="2919"/>
    <x v="4"/>
    <x v="0"/>
    <s v="Enterprise"/>
    <s v="E-commerce"/>
    <x v="5"/>
    <x v="1"/>
    <s v="Onsite/Hybrid"/>
    <x v="1"/>
    <s v="3-6 yrs"/>
    <n v="6"/>
    <s v="Master"/>
    <n v="1"/>
    <n v="1"/>
    <n v="1"/>
    <n v="1"/>
    <n v="1"/>
    <n v="5"/>
    <n v="118750"/>
    <s v="Medium"/>
    <n v="5"/>
    <n v="2021"/>
    <s v="High"/>
    <n v="6"/>
  </r>
  <r>
    <n v="2920"/>
    <x v="3"/>
    <x v="0"/>
    <s v="Enterprise"/>
    <s v="Healthcare"/>
    <x v="2"/>
    <x v="1"/>
    <s v="Onsite/Hybrid"/>
    <x v="2"/>
    <s v="0-2 yrs"/>
    <n v="0"/>
    <s v="Bachelor"/>
    <n v="1"/>
    <n v="1"/>
    <n v="0"/>
    <n v="1"/>
    <n v="0"/>
    <n v="3"/>
    <n v="65409"/>
    <s v="Low"/>
    <n v="5"/>
    <n v="2022"/>
    <s v="High"/>
    <n v="7"/>
  </r>
  <r>
    <n v="2921"/>
    <x v="3"/>
    <x v="0"/>
    <s v="Medium"/>
    <s v="Finance"/>
    <x v="6"/>
    <x v="0"/>
    <s v="Remote"/>
    <x v="2"/>
    <s v="0-2 yrs"/>
    <n v="2"/>
    <s v="Master"/>
    <n v="1"/>
    <n v="0"/>
    <n v="1"/>
    <n v="0"/>
    <n v="0"/>
    <n v="2"/>
    <n v="66642"/>
    <s v="Low"/>
    <n v="11"/>
    <n v="2025"/>
    <s v="Low"/>
    <n v="1"/>
  </r>
  <r>
    <n v="2922"/>
    <x v="5"/>
    <x v="1"/>
    <s v="Medium"/>
    <s v="Healthcare"/>
    <x v="1"/>
    <x v="0"/>
    <s v="Remote"/>
    <x v="2"/>
    <s v="0-2 yrs"/>
    <n v="2"/>
    <s v="Master"/>
    <n v="0"/>
    <n v="1"/>
    <n v="1"/>
    <n v="0"/>
    <n v="1"/>
    <n v="3"/>
    <n v="111693"/>
    <s v="Medium"/>
    <n v="5"/>
    <n v="2025"/>
    <s v="Low"/>
    <n v="4"/>
  </r>
  <r>
    <n v="2923"/>
    <x v="3"/>
    <x v="0"/>
    <s v="Enterprise"/>
    <s v="Healthcare"/>
    <x v="4"/>
    <x v="2"/>
    <s v="Onsite/Hybrid"/>
    <x v="1"/>
    <s v="3-6 yrs"/>
    <n v="5"/>
    <s v="PhD"/>
    <n v="1"/>
    <n v="1"/>
    <n v="0"/>
    <n v="1"/>
    <n v="0"/>
    <n v="3"/>
    <n v="90225"/>
    <s v="Medium"/>
    <n v="2"/>
    <n v="2024"/>
    <s v="High"/>
    <n v="9"/>
  </r>
  <r>
    <n v="2924"/>
    <x v="0"/>
    <x v="0"/>
    <s v="Enterprise"/>
    <s v="Retail"/>
    <x v="0"/>
    <x v="0"/>
    <s v="Remote"/>
    <x v="1"/>
    <s v="3-6 yrs"/>
    <n v="3"/>
    <s v="PhD"/>
    <n v="1"/>
    <n v="1"/>
    <n v="0"/>
    <n v="0"/>
    <n v="0"/>
    <n v="2"/>
    <n v="77947"/>
    <s v="Medium"/>
    <n v="8"/>
    <n v="2020"/>
    <s v="Low"/>
    <n v="5"/>
  </r>
  <r>
    <n v="2925"/>
    <x v="5"/>
    <x v="1"/>
    <s v="Enterprise"/>
    <s v="Technology"/>
    <x v="2"/>
    <x v="0"/>
    <s v="Remote"/>
    <x v="0"/>
    <s v="7+ yrs"/>
    <n v="10"/>
    <s v="Bachelor"/>
    <n v="1"/>
    <n v="0"/>
    <n v="0"/>
    <n v="1"/>
    <n v="0"/>
    <n v="2"/>
    <n v="153568"/>
    <s v="High"/>
    <n v="3"/>
    <n v="2022"/>
    <s v="Low"/>
    <n v="3"/>
  </r>
  <r>
    <n v="2926"/>
    <x v="1"/>
    <x v="1"/>
    <s v="Startup"/>
    <s v="Healthcare"/>
    <x v="0"/>
    <x v="1"/>
    <s v="Onsite/Hybrid"/>
    <x v="2"/>
    <s v="0-2 yrs"/>
    <n v="0"/>
    <s v="PhD"/>
    <n v="0"/>
    <n v="0"/>
    <n v="1"/>
    <n v="0"/>
    <n v="0"/>
    <n v="1"/>
    <n v="106346"/>
    <s v="Medium"/>
    <n v="1"/>
    <n v="2020"/>
    <s v="High"/>
    <n v="9"/>
  </r>
  <r>
    <n v="2927"/>
    <x v="3"/>
    <x v="0"/>
    <s v="MNC"/>
    <s v="Retail"/>
    <x v="2"/>
    <x v="2"/>
    <s v="Onsite/Hybrid"/>
    <x v="1"/>
    <s v="3-6 yrs"/>
    <n v="5"/>
    <s v="Bachelor"/>
    <n v="0"/>
    <n v="0"/>
    <n v="1"/>
    <n v="1"/>
    <n v="1"/>
    <n v="3"/>
    <n v="135179"/>
    <s v="High"/>
    <n v="7"/>
    <n v="2023"/>
    <s v="High"/>
    <n v="3"/>
  </r>
  <r>
    <n v="2928"/>
    <x v="5"/>
    <x v="1"/>
    <s v="Enterprise"/>
    <s v="Education"/>
    <x v="3"/>
    <x v="0"/>
    <s v="Remote"/>
    <x v="1"/>
    <s v="3-6 yrs"/>
    <n v="4"/>
    <s v="PhD"/>
    <n v="0"/>
    <n v="0"/>
    <n v="1"/>
    <n v="1"/>
    <n v="1"/>
    <n v="3"/>
    <n v="155031"/>
    <s v="High"/>
    <n v="3"/>
    <n v="2025"/>
    <s v="High"/>
    <n v="5"/>
  </r>
  <r>
    <n v="2929"/>
    <x v="3"/>
    <x v="0"/>
    <s v="Medium"/>
    <s v="Healthcare"/>
    <x v="5"/>
    <x v="2"/>
    <s v="Onsite/Hybrid"/>
    <x v="2"/>
    <s v="0-2 yrs"/>
    <n v="0"/>
    <s v="Master"/>
    <n v="0"/>
    <n v="1"/>
    <n v="1"/>
    <n v="0"/>
    <n v="0"/>
    <n v="2"/>
    <n v="61653"/>
    <s v="Low"/>
    <n v="1"/>
    <n v="2026"/>
    <s v="High"/>
    <n v="8"/>
  </r>
  <r>
    <n v="2930"/>
    <x v="5"/>
    <x v="1"/>
    <s v="Startup"/>
    <s v="Finance"/>
    <x v="4"/>
    <x v="2"/>
    <s v="Onsite/Hybrid"/>
    <x v="0"/>
    <s v="7+ yrs"/>
    <n v="12"/>
    <s v="Master"/>
    <n v="0"/>
    <n v="0"/>
    <n v="1"/>
    <n v="1"/>
    <n v="0"/>
    <n v="2"/>
    <n v="168781"/>
    <s v="High"/>
    <n v="7"/>
    <n v="2020"/>
    <s v="High"/>
    <n v="6"/>
  </r>
  <r>
    <n v="2931"/>
    <x v="4"/>
    <x v="0"/>
    <s v="MNC"/>
    <s v="Technology"/>
    <x v="4"/>
    <x v="2"/>
    <s v="Onsite/Hybrid"/>
    <x v="0"/>
    <s v="7+ yrs"/>
    <n v="9"/>
    <s v="Master"/>
    <n v="1"/>
    <n v="1"/>
    <n v="0"/>
    <n v="1"/>
    <n v="0"/>
    <n v="3"/>
    <n v="131475"/>
    <s v="High"/>
    <n v="8"/>
    <n v="2025"/>
    <s v="High"/>
    <n v="9"/>
  </r>
  <r>
    <n v="2932"/>
    <x v="4"/>
    <x v="0"/>
    <s v="MNC"/>
    <s v="Education"/>
    <x v="6"/>
    <x v="1"/>
    <s v="Onsite/Hybrid"/>
    <x v="1"/>
    <s v="3-6 yrs"/>
    <n v="6"/>
    <s v="Master"/>
    <n v="0"/>
    <n v="0"/>
    <n v="1"/>
    <n v="0"/>
    <n v="1"/>
    <n v="2"/>
    <n v="116296"/>
    <s v="Medium"/>
    <n v="4"/>
    <n v="2025"/>
    <s v="Medium"/>
    <n v="4"/>
  </r>
  <r>
    <n v="2933"/>
    <x v="2"/>
    <x v="2"/>
    <s v="MNC"/>
    <s v="E-commerce"/>
    <x v="0"/>
    <x v="1"/>
    <s v="Onsite/Hybrid"/>
    <x v="2"/>
    <s v="0-2 yrs"/>
    <n v="0"/>
    <s v="Master"/>
    <n v="0"/>
    <n v="0"/>
    <n v="1"/>
    <n v="0"/>
    <n v="0"/>
    <n v="1"/>
    <n v="89535"/>
    <s v="Medium"/>
    <n v="4"/>
    <n v="2024"/>
    <s v="High"/>
    <n v="7"/>
  </r>
  <r>
    <n v="2934"/>
    <x v="0"/>
    <x v="0"/>
    <s v="Enterprise"/>
    <s v="Healthcare"/>
    <x v="2"/>
    <x v="1"/>
    <s v="Onsite/Hybrid"/>
    <x v="0"/>
    <s v="7+ yrs"/>
    <n v="15"/>
    <s v="PhD"/>
    <n v="1"/>
    <n v="0"/>
    <n v="0"/>
    <n v="0"/>
    <n v="0"/>
    <n v="1"/>
    <n v="104320"/>
    <s v="Medium"/>
    <n v="3"/>
    <n v="2022"/>
    <s v="Low"/>
    <n v="3"/>
  </r>
  <r>
    <n v="2935"/>
    <x v="2"/>
    <x v="2"/>
    <s v="Startup"/>
    <s v="E-commerce"/>
    <x v="2"/>
    <x v="1"/>
    <s v="Onsite/Hybrid"/>
    <x v="0"/>
    <s v="7+ yrs"/>
    <n v="13"/>
    <s v="Bachelor"/>
    <n v="1"/>
    <n v="0"/>
    <n v="0"/>
    <n v="0"/>
    <n v="1"/>
    <n v="2"/>
    <n v="107662"/>
    <s v="Medium"/>
    <n v="10"/>
    <n v="2026"/>
    <s v="Medium"/>
    <n v="2"/>
  </r>
  <r>
    <n v="2936"/>
    <x v="1"/>
    <x v="1"/>
    <s v="Enterprise"/>
    <s v="E-commerce"/>
    <x v="3"/>
    <x v="0"/>
    <s v="Remote"/>
    <x v="0"/>
    <s v="7+ yrs"/>
    <n v="8"/>
    <s v="Bachelor"/>
    <n v="0"/>
    <n v="1"/>
    <n v="1"/>
    <n v="1"/>
    <n v="0"/>
    <n v="3"/>
    <n v="167307"/>
    <s v="High"/>
    <n v="10"/>
    <n v="2023"/>
    <s v="High"/>
    <n v="4"/>
  </r>
  <r>
    <n v="2937"/>
    <x v="2"/>
    <x v="2"/>
    <s v="MNC"/>
    <s v="Healthcare"/>
    <x v="5"/>
    <x v="1"/>
    <s v="Onsite/Hybrid"/>
    <x v="2"/>
    <s v="0-2 yrs"/>
    <n v="0"/>
    <s v="Master"/>
    <n v="1"/>
    <n v="1"/>
    <n v="0"/>
    <n v="1"/>
    <n v="1"/>
    <n v="4"/>
    <n v="93778"/>
    <s v="Medium"/>
    <n v="2"/>
    <n v="2025"/>
    <s v="Medium"/>
    <n v="5"/>
  </r>
  <r>
    <n v="2938"/>
    <x v="1"/>
    <x v="1"/>
    <s v="MNC"/>
    <s v="Technology"/>
    <x v="1"/>
    <x v="0"/>
    <s v="Remote"/>
    <x v="2"/>
    <s v="0-2 yrs"/>
    <n v="1"/>
    <s v="Master"/>
    <n v="1"/>
    <n v="1"/>
    <n v="1"/>
    <n v="0"/>
    <n v="0"/>
    <n v="3"/>
    <n v="129625"/>
    <s v="High"/>
    <n v="1"/>
    <n v="2022"/>
    <s v="Low"/>
    <n v="2"/>
  </r>
  <r>
    <n v="2939"/>
    <x v="1"/>
    <x v="1"/>
    <s v="MNC"/>
    <s v="Healthcare"/>
    <x v="0"/>
    <x v="1"/>
    <s v="Onsite/Hybrid"/>
    <x v="1"/>
    <s v="3-6 yrs"/>
    <n v="3"/>
    <s v="Bachelor"/>
    <n v="1"/>
    <n v="1"/>
    <n v="0"/>
    <n v="1"/>
    <n v="1"/>
    <n v="4"/>
    <n v="160117"/>
    <s v="High"/>
    <n v="4"/>
    <n v="2022"/>
    <s v="Low"/>
    <n v="6"/>
  </r>
  <r>
    <n v="2940"/>
    <x v="0"/>
    <x v="0"/>
    <s v="Medium"/>
    <s v="Finance"/>
    <x v="6"/>
    <x v="2"/>
    <s v="Onsite/Hybrid"/>
    <x v="1"/>
    <s v="3-6 yrs"/>
    <n v="3"/>
    <s v="Master"/>
    <n v="0"/>
    <n v="0"/>
    <n v="0"/>
    <n v="0"/>
    <n v="1"/>
    <n v="1"/>
    <n v="87193"/>
    <s v="Medium"/>
    <n v="10"/>
    <n v="2020"/>
    <s v="Low"/>
    <n v="4"/>
  </r>
  <r>
    <n v="2941"/>
    <x v="3"/>
    <x v="0"/>
    <s v="Enterprise"/>
    <s v="Education"/>
    <x v="3"/>
    <x v="2"/>
    <s v="Onsite/Hybrid"/>
    <x v="2"/>
    <s v="0-2 yrs"/>
    <n v="2"/>
    <s v="Bachelor"/>
    <n v="1"/>
    <n v="1"/>
    <n v="0"/>
    <n v="1"/>
    <n v="1"/>
    <n v="4"/>
    <n v="76035"/>
    <s v="Medium"/>
    <n v="1"/>
    <n v="2020"/>
    <s v="Medium"/>
    <n v="5"/>
  </r>
  <r>
    <n v="2942"/>
    <x v="2"/>
    <x v="2"/>
    <s v="Medium"/>
    <s v="Technology"/>
    <x v="2"/>
    <x v="0"/>
    <s v="Remote"/>
    <x v="0"/>
    <s v="7+ yrs"/>
    <n v="14"/>
    <s v="PhD"/>
    <n v="0"/>
    <n v="0"/>
    <n v="1"/>
    <n v="1"/>
    <n v="1"/>
    <n v="3"/>
    <n v="142662"/>
    <s v="High"/>
    <n v="9"/>
    <n v="2025"/>
    <s v="High"/>
    <n v="4"/>
  </r>
  <r>
    <n v="2943"/>
    <x v="0"/>
    <x v="0"/>
    <s v="Enterprise"/>
    <s v="Education"/>
    <x v="0"/>
    <x v="1"/>
    <s v="Onsite/Hybrid"/>
    <x v="2"/>
    <s v="0-2 yrs"/>
    <n v="1"/>
    <s v="Bachelor"/>
    <n v="1"/>
    <n v="1"/>
    <n v="1"/>
    <n v="1"/>
    <n v="1"/>
    <n v="5"/>
    <n v="87263"/>
    <s v="Medium"/>
    <n v="5"/>
    <n v="2022"/>
    <s v="High"/>
    <n v="7"/>
  </r>
  <r>
    <n v="2944"/>
    <x v="1"/>
    <x v="1"/>
    <s v="Enterprise"/>
    <s v="Retail"/>
    <x v="3"/>
    <x v="2"/>
    <s v="Onsite/Hybrid"/>
    <x v="0"/>
    <s v="7+ yrs"/>
    <n v="8"/>
    <s v="Bachelor"/>
    <n v="0"/>
    <n v="1"/>
    <n v="0"/>
    <n v="1"/>
    <n v="1"/>
    <n v="3"/>
    <n v="164688"/>
    <s v="High"/>
    <n v="9"/>
    <n v="2021"/>
    <s v="Medium"/>
    <n v="2"/>
  </r>
  <r>
    <n v="2945"/>
    <x v="5"/>
    <x v="1"/>
    <s v="Startup"/>
    <s v="Finance"/>
    <x v="2"/>
    <x v="2"/>
    <s v="Onsite/Hybrid"/>
    <x v="2"/>
    <s v="0-2 yrs"/>
    <n v="1"/>
    <s v="Master"/>
    <n v="1"/>
    <n v="1"/>
    <n v="1"/>
    <n v="0"/>
    <n v="1"/>
    <n v="4"/>
    <n v="113547"/>
    <s v="Medium"/>
    <n v="8"/>
    <n v="2023"/>
    <s v="High"/>
    <n v="8"/>
  </r>
  <r>
    <n v="2946"/>
    <x v="5"/>
    <x v="1"/>
    <s v="Enterprise"/>
    <s v="Education"/>
    <x v="0"/>
    <x v="2"/>
    <s v="Onsite/Hybrid"/>
    <x v="2"/>
    <s v="0-2 yrs"/>
    <n v="1"/>
    <s v="PhD"/>
    <n v="1"/>
    <n v="0"/>
    <n v="1"/>
    <n v="0"/>
    <n v="0"/>
    <n v="2"/>
    <n v="103324"/>
    <s v="Medium"/>
    <n v="12"/>
    <n v="2025"/>
    <s v="Medium"/>
    <n v="1"/>
  </r>
  <r>
    <n v="2947"/>
    <x v="4"/>
    <x v="0"/>
    <s v="MNC"/>
    <s v="Healthcare"/>
    <x v="1"/>
    <x v="1"/>
    <s v="Onsite/Hybrid"/>
    <x v="1"/>
    <s v="3-6 yrs"/>
    <n v="4"/>
    <s v="Master"/>
    <n v="0"/>
    <n v="1"/>
    <n v="1"/>
    <n v="1"/>
    <n v="1"/>
    <n v="4"/>
    <n v="130857"/>
    <s v="High"/>
    <n v="10"/>
    <n v="2021"/>
    <s v="High"/>
    <n v="6"/>
  </r>
  <r>
    <n v="2948"/>
    <x v="0"/>
    <x v="0"/>
    <s v="MNC"/>
    <s v="Healthcare"/>
    <x v="5"/>
    <x v="2"/>
    <s v="Onsite/Hybrid"/>
    <x v="1"/>
    <s v="3-6 yrs"/>
    <n v="5"/>
    <s v="Bachelor"/>
    <n v="1"/>
    <n v="0"/>
    <n v="1"/>
    <n v="0"/>
    <n v="1"/>
    <n v="3"/>
    <n v="118392"/>
    <s v="Medium"/>
    <n v="11"/>
    <n v="2026"/>
    <s v="Medium"/>
    <n v="6"/>
  </r>
  <r>
    <n v="2949"/>
    <x v="0"/>
    <x v="0"/>
    <s v="Startup"/>
    <s v="E-commerce"/>
    <x v="4"/>
    <x v="1"/>
    <s v="Onsite/Hybrid"/>
    <x v="0"/>
    <s v="7+ yrs"/>
    <n v="11"/>
    <s v="Master"/>
    <n v="0"/>
    <n v="1"/>
    <n v="0"/>
    <n v="0"/>
    <n v="0"/>
    <n v="1"/>
    <n v="98069"/>
    <s v="Medium"/>
    <n v="12"/>
    <n v="2022"/>
    <s v="High"/>
    <n v="9"/>
  </r>
  <r>
    <n v="2950"/>
    <x v="1"/>
    <x v="1"/>
    <s v="MNC"/>
    <s v="Retail"/>
    <x v="5"/>
    <x v="0"/>
    <s v="Remote"/>
    <x v="1"/>
    <s v="3-6 yrs"/>
    <n v="5"/>
    <s v="PhD"/>
    <n v="1"/>
    <n v="0"/>
    <n v="1"/>
    <n v="1"/>
    <n v="0"/>
    <n v="3"/>
    <n v="166074"/>
    <s v="High"/>
    <n v="7"/>
    <n v="2026"/>
    <s v="High"/>
    <n v="7"/>
  </r>
  <r>
    <n v="2951"/>
    <x v="2"/>
    <x v="2"/>
    <s v="Startup"/>
    <s v="Retail"/>
    <x v="6"/>
    <x v="0"/>
    <s v="Remote"/>
    <x v="1"/>
    <s v="3-6 yrs"/>
    <n v="4"/>
    <s v="Master"/>
    <n v="1"/>
    <n v="1"/>
    <n v="0"/>
    <n v="0"/>
    <n v="0"/>
    <n v="2"/>
    <n v="75871"/>
    <s v="Medium"/>
    <n v="11"/>
    <n v="2025"/>
    <s v="Low"/>
    <n v="4"/>
  </r>
  <r>
    <n v="2952"/>
    <x v="0"/>
    <x v="0"/>
    <s v="Enterprise"/>
    <s v="E-commerce"/>
    <x v="2"/>
    <x v="0"/>
    <s v="Remote"/>
    <x v="1"/>
    <s v="3-6 yrs"/>
    <n v="4"/>
    <s v="Master"/>
    <n v="0"/>
    <n v="1"/>
    <n v="1"/>
    <n v="0"/>
    <n v="1"/>
    <n v="3"/>
    <n v="103358"/>
    <s v="Medium"/>
    <n v="4"/>
    <n v="2021"/>
    <s v="Medium"/>
    <n v="2"/>
  </r>
  <r>
    <n v="2953"/>
    <x v="5"/>
    <x v="1"/>
    <s v="Startup"/>
    <s v="Healthcare"/>
    <x v="4"/>
    <x v="1"/>
    <s v="Onsite/Hybrid"/>
    <x v="1"/>
    <s v="3-6 yrs"/>
    <n v="6"/>
    <s v="PhD"/>
    <n v="0"/>
    <n v="1"/>
    <n v="0"/>
    <n v="1"/>
    <n v="0"/>
    <n v="2"/>
    <n v="133174"/>
    <s v="High"/>
    <n v="8"/>
    <n v="2025"/>
    <s v="High"/>
    <n v="9"/>
  </r>
  <r>
    <n v="2954"/>
    <x v="1"/>
    <x v="1"/>
    <s v="Medium"/>
    <s v="Retail"/>
    <x v="4"/>
    <x v="1"/>
    <s v="Onsite/Hybrid"/>
    <x v="1"/>
    <s v="3-6 yrs"/>
    <n v="6"/>
    <s v="PhD"/>
    <n v="0"/>
    <n v="1"/>
    <n v="1"/>
    <n v="1"/>
    <n v="1"/>
    <n v="4"/>
    <n v="159552"/>
    <s v="High"/>
    <n v="12"/>
    <n v="2025"/>
    <s v="High"/>
    <n v="6"/>
  </r>
  <r>
    <n v="2955"/>
    <x v="2"/>
    <x v="2"/>
    <s v="Medium"/>
    <s v="Finance"/>
    <x v="6"/>
    <x v="1"/>
    <s v="Onsite/Hybrid"/>
    <x v="1"/>
    <s v="3-6 yrs"/>
    <n v="4"/>
    <s v="Master"/>
    <n v="1"/>
    <n v="1"/>
    <n v="1"/>
    <n v="1"/>
    <n v="0"/>
    <n v="4"/>
    <n v="100802"/>
    <s v="Medium"/>
    <n v="7"/>
    <n v="2026"/>
    <s v="High"/>
    <n v="3"/>
  </r>
  <r>
    <n v="2956"/>
    <x v="0"/>
    <x v="0"/>
    <s v="Enterprise"/>
    <s v="Retail"/>
    <x v="0"/>
    <x v="1"/>
    <s v="Onsite/Hybrid"/>
    <x v="1"/>
    <s v="3-6 yrs"/>
    <n v="4"/>
    <s v="PhD"/>
    <n v="0"/>
    <n v="0"/>
    <n v="0"/>
    <n v="1"/>
    <n v="1"/>
    <n v="2"/>
    <n v="101979"/>
    <s v="Medium"/>
    <n v="4"/>
    <n v="2022"/>
    <s v="Low"/>
    <n v="2"/>
  </r>
  <r>
    <n v="2957"/>
    <x v="3"/>
    <x v="0"/>
    <s v="MNC"/>
    <s v="Finance"/>
    <x v="1"/>
    <x v="1"/>
    <s v="Onsite/Hybrid"/>
    <x v="2"/>
    <s v="0-2 yrs"/>
    <n v="1"/>
    <s v="Bachelor"/>
    <n v="0"/>
    <n v="1"/>
    <n v="0"/>
    <n v="0"/>
    <n v="1"/>
    <n v="2"/>
    <n v="84319"/>
    <s v="Medium"/>
    <n v="1"/>
    <n v="2025"/>
    <s v="Low"/>
    <n v="4"/>
  </r>
  <r>
    <n v="2958"/>
    <x v="2"/>
    <x v="2"/>
    <s v="MNC"/>
    <s v="Retail"/>
    <x v="2"/>
    <x v="2"/>
    <s v="Onsite/Hybrid"/>
    <x v="0"/>
    <s v="7+ yrs"/>
    <n v="9"/>
    <s v="Master"/>
    <n v="1"/>
    <n v="0"/>
    <n v="1"/>
    <n v="1"/>
    <n v="0"/>
    <n v="3"/>
    <n v="151524"/>
    <s v="High"/>
    <n v="2"/>
    <n v="2026"/>
    <s v="High"/>
    <n v="1"/>
  </r>
  <r>
    <n v="2959"/>
    <x v="0"/>
    <x v="0"/>
    <s v="Startup"/>
    <s v="Retail"/>
    <x v="3"/>
    <x v="1"/>
    <s v="Onsite/Hybrid"/>
    <x v="2"/>
    <s v="0-2 yrs"/>
    <n v="0"/>
    <s v="PhD"/>
    <n v="1"/>
    <n v="1"/>
    <n v="1"/>
    <n v="1"/>
    <n v="1"/>
    <n v="5"/>
    <n v="92341"/>
    <s v="Medium"/>
    <n v="7"/>
    <n v="2022"/>
    <s v="High"/>
    <n v="6"/>
  </r>
  <r>
    <n v="2960"/>
    <x v="4"/>
    <x v="0"/>
    <s v="Enterprise"/>
    <s v="E-commerce"/>
    <x v="4"/>
    <x v="2"/>
    <s v="Onsite/Hybrid"/>
    <x v="1"/>
    <s v="3-6 yrs"/>
    <n v="3"/>
    <s v="Bachelor"/>
    <n v="0"/>
    <n v="0"/>
    <n v="0"/>
    <n v="1"/>
    <n v="0"/>
    <n v="1"/>
    <n v="89738"/>
    <s v="Medium"/>
    <n v="4"/>
    <n v="2020"/>
    <s v="Medium"/>
    <n v="1"/>
  </r>
  <r>
    <n v="2961"/>
    <x v="2"/>
    <x v="2"/>
    <s v="Medium"/>
    <s v="Finance"/>
    <x v="6"/>
    <x v="2"/>
    <s v="Onsite/Hybrid"/>
    <x v="2"/>
    <s v="0-2 yrs"/>
    <n v="2"/>
    <s v="Bachelor"/>
    <n v="1"/>
    <n v="1"/>
    <n v="1"/>
    <n v="0"/>
    <n v="0"/>
    <n v="3"/>
    <n v="63699"/>
    <s v="Low"/>
    <n v="1"/>
    <n v="2021"/>
    <s v="Medium"/>
    <n v="4"/>
  </r>
  <r>
    <n v="2962"/>
    <x v="0"/>
    <x v="0"/>
    <s v="Medium"/>
    <s v="E-commerce"/>
    <x v="6"/>
    <x v="2"/>
    <s v="Onsite/Hybrid"/>
    <x v="2"/>
    <s v="0-2 yrs"/>
    <n v="0"/>
    <s v="Bachelor"/>
    <n v="0"/>
    <n v="0"/>
    <n v="0"/>
    <n v="0"/>
    <n v="0"/>
    <n v="0"/>
    <n v="46803"/>
    <s v="Low"/>
    <n v="12"/>
    <n v="2020"/>
    <s v="Low"/>
    <n v="6"/>
  </r>
  <r>
    <n v="2963"/>
    <x v="0"/>
    <x v="0"/>
    <s v="Medium"/>
    <s v="E-commerce"/>
    <x v="4"/>
    <x v="2"/>
    <s v="Onsite/Hybrid"/>
    <x v="1"/>
    <s v="3-6 yrs"/>
    <n v="3"/>
    <s v="Bachelor"/>
    <n v="0"/>
    <n v="0"/>
    <n v="0"/>
    <n v="1"/>
    <n v="0"/>
    <n v="1"/>
    <n v="85102"/>
    <s v="Medium"/>
    <n v="7"/>
    <n v="2020"/>
    <s v="Low"/>
    <n v="3"/>
  </r>
  <r>
    <n v="2964"/>
    <x v="0"/>
    <x v="0"/>
    <s v="Medium"/>
    <s v="E-commerce"/>
    <x v="2"/>
    <x v="1"/>
    <s v="Onsite/Hybrid"/>
    <x v="2"/>
    <s v="0-2 yrs"/>
    <n v="2"/>
    <s v="Bachelor"/>
    <n v="0"/>
    <n v="1"/>
    <n v="1"/>
    <n v="0"/>
    <n v="0"/>
    <n v="2"/>
    <n v="67184"/>
    <s v="Low"/>
    <n v="2"/>
    <n v="2024"/>
    <s v="Low"/>
    <n v="3"/>
  </r>
  <r>
    <n v="2965"/>
    <x v="4"/>
    <x v="0"/>
    <s v="Medium"/>
    <s v="Retail"/>
    <x v="1"/>
    <x v="2"/>
    <s v="Onsite/Hybrid"/>
    <x v="2"/>
    <s v="0-2 yrs"/>
    <n v="2"/>
    <s v="PhD"/>
    <n v="0"/>
    <n v="1"/>
    <n v="1"/>
    <n v="0"/>
    <n v="0"/>
    <n v="2"/>
    <n v="67230"/>
    <s v="Low"/>
    <n v="4"/>
    <n v="2021"/>
    <s v="Medium"/>
    <n v="5"/>
  </r>
  <r>
    <n v="2966"/>
    <x v="0"/>
    <x v="0"/>
    <s v="Enterprise"/>
    <s v="Technology"/>
    <x v="6"/>
    <x v="0"/>
    <s v="Remote"/>
    <x v="1"/>
    <s v="3-6 yrs"/>
    <n v="3"/>
    <s v="Master"/>
    <n v="1"/>
    <n v="0"/>
    <n v="1"/>
    <n v="0"/>
    <n v="0"/>
    <n v="2"/>
    <n v="86408"/>
    <s v="Medium"/>
    <n v="7"/>
    <n v="2023"/>
    <s v="High"/>
    <n v="7"/>
  </r>
  <r>
    <n v="2967"/>
    <x v="0"/>
    <x v="0"/>
    <s v="MNC"/>
    <s v="Finance"/>
    <x v="1"/>
    <x v="2"/>
    <s v="Onsite/Hybrid"/>
    <x v="0"/>
    <s v="7+ yrs"/>
    <n v="14"/>
    <s v="Master"/>
    <n v="0"/>
    <n v="1"/>
    <n v="1"/>
    <n v="1"/>
    <n v="1"/>
    <n v="4"/>
    <n v="164863"/>
    <s v="High"/>
    <n v="7"/>
    <n v="2021"/>
    <s v="High"/>
    <n v="4"/>
  </r>
  <r>
    <n v="2968"/>
    <x v="2"/>
    <x v="2"/>
    <s v="Medium"/>
    <s v="Education"/>
    <x v="3"/>
    <x v="2"/>
    <s v="Onsite/Hybrid"/>
    <x v="2"/>
    <s v="0-2 yrs"/>
    <n v="0"/>
    <s v="Master"/>
    <n v="1"/>
    <n v="0"/>
    <n v="1"/>
    <n v="0"/>
    <n v="0"/>
    <n v="2"/>
    <n v="61605"/>
    <s v="Low"/>
    <n v="2"/>
    <n v="2026"/>
    <s v="Low"/>
    <n v="1"/>
  </r>
  <r>
    <n v="2969"/>
    <x v="2"/>
    <x v="2"/>
    <s v="Startup"/>
    <s v="E-commerce"/>
    <x v="5"/>
    <x v="1"/>
    <s v="Onsite/Hybrid"/>
    <x v="2"/>
    <s v="0-2 yrs"/>
    <n v="1"/>
    <s v="Master"/>
    <n v="0"/>
    <n v="1"/>
    <n v="0"/>
    <n v="0"/>
    <n v="0"/>
    <n v="1"/>
    <n v="54159"/>
    <s v="Low"/>
    <n v="7"/>
    <n v="2026"/>
    <s v="High"/>
    <n v="8"/>
  </r>
  <r>
    <n v="2970"/>
    <x v="3"/>
    <x v="0"/>
    <s v="Enterprise"/>
    <s v="Technology"/>
    <x v="3"/>
    <x v="2"/>
    <s v="Onsite/Hybrid"/>
    <x v="1"/>
    <s v="3-6 yrs"/>
    <n v="3"/>
    <s v="Master"/>
    <n v="1"/>
    <n v="1"/>
    <n v="0"/>
    <n v="1"/>
    <n v="1"/>
    <n v="4"/>
    <n v="103301"/>
    <s v="Medium"/>
    <n v="9"/>
    <n v="2026"/>
    <s v="High"/>
    <n v="9"/>
  </r>
  <r>
    <n v="2971"/>
    <x v="4"/>
    <x v="0"/>
    <s v="Startup"/>
    <s v="Retail"/>
    <x v="0"/>
    <x v="2"/>
    <s v="Onsite/Hybrid"/>
    <x v="0"/>
    <s v="7+ yrs"/>
    <n v="14"/>
    <s v="Bachelor"/>
    <n v="1"/>
    <n v="1"/>
    <n v="0"/>
    <n v="0"/>
    <n v="1"/>
    <n v="3"/>
    <n v="106201"/>
    <s v="Medium"/>
    <n v="3"/>
    <n v="2021"/>
    <s v="High"/>
    <n v="7"/>
  </r>
  <r>
    <n v="2972"/>
    <x v="3"/>
    <x v="0"/>
    <s v="MNC"/>
    <s v="Technology"/>
    <x v="3"/>
    <x v="2"/>
    <s v="Onsite/Hybrid"/>
    <x v="1"/>
    <s v="3-6 yrs"/>
    <n v="5"/>
    <s v="Master"/>
    <n v="0"/>
    <n v="1"/>
    <n v="1"/>
    <n v="1"/>
    <n v="1"/>
    <n v="4"/>
    <n v="137393"/>
    <s v="High"/>
    <n v="6"/>
    <n v="2024"/>
    <s v="High"/>
    <n v="9"/>
  </r>
  <r>
    <n v="2973"/>
    <x v="5"/>
    <x v="1"/>
    <s v="Medium"/>
    <s v="Technology"/>
    <x v="4"/>
    <x v="2"/>
    <s v="Onsite/Hybrid"/>
    <x v="1"/>
    <s v="3-6 yrs"/>
    <n v="3"/>
    <s v="PhD"/>
    <n v="0"/>
    <n v="0"/>
    <n v="1"/>
    <n v="1"/>
    <n v="1"/>
    <n v="3"/>
    <n v="152849"/>
    <s v="High"/>
    <n v="4"/>
    <n v="2024"/>
    <s v="High"/>
    <n v="1"/>
  </r>
  <r>
    <n v="2974"/>
    <x v="2"/>
    <x v="2"/>
    <s v="MNC"/>
    <s v="Technology"/>
    <x v="3"/>
    <x v="1"/>
    <s v="Onsite/Hybrid"/>
    <x v="2"/>
    <s v="0-2 yrs"/>
    <n v="0"/>
    <s v="Bachelor"/>
    <n v="1"/>
    <n v="0"/>
    <n v="1"/>
    <n v="0"/>
    <n v="1"/>
    <n v="3"/>
    <n v="95457"/>
    <s v="Medium"/>
    <n v="7"/>
    <n v="2020"/>
    <s v="Medium"/>
    <n v="4"/>
  </r>
  <r>
    <n v="2975"/>
    <x v="2"/>
    <x v="2"/>
    <s v="Medium"/>
    <s v="Retail"/>
    <x v="4"/>
    <x v="2"/>
    <s v="Onsite/Hybrid"/>
    <x v="2"/>
    <s v="0-2 yrs"/>
    <n v="1"/>
    <s v="Master"/>
    <n v="0"/>
    <n v="0"/>
    <n v="0"/>
    <n v="0"/>
    <n v="0"/>
    <n v="0"/>
    <n v="54675"/>
    <s v="Low"/>
    <n v="11"/>
    <n v="2026"/>
    <s v="Low"/>
    <n v="4"/>
  </r>
  <r>
    <n v="2976"/>
    <x v="4"/>
    <x v="0"/>
    <s v="MNC"/>
    <s v="Retail"/>
    <x v="1"/>
    <x v="1"/>
    <s v="Onsite/Hybrid"/>
    <x v="1"/>
    <s v="3-6 yrs"/>
    <n v="3"/>
    <s v="Bachelor"/>
    <n v="1"/>
    <n v="1"/>
    <n v="0"/>
    <n v="0"/>
    <n v="1"/>
    <n v="3"/>
    <n v="108525"/>
    <s v="Medium"/>
    <n v="7"/>
    <n v="2020"/>
    <s v="Medium"/>
    <n v="2"/>
  </r>
  <r>
    <n v="2977"/>
    <x v="5"/>
    <x v="1"/>
    <s v="MNC"/>
    <s v="Technology"/>
    <x v="2"/>
    <x v="0"/>
    <s v="Remote"/>
    <x v="2"/>
    <s v="0-2 yrs"/>
    <n v="1"/>
    <s v="PhD"/>
    <n v="0"/>
    <n v="1"/>
    <n v="0"/>
    <n v="0"/>
    <n v="0"/>
    <n v="1"/>
    <n v="106844"/>
    <s v="Medium"/>
    <n v="12"/>
    <n v="2021"/>
    <s v="High"/>
    <n v="9"/>
  </r>
  <r>
    <n v="2978"/>
    <x v="3"/>
    <x v="0"/>
    <s v="Startup"/>
    <s v="Healthcare"/>
    <x v="5"/>
    <x v="0"/>
    <s v="Remote"/>
    <x v="0"/>
    <s v="7+ yrs"/>
    <n v="9"/>
    <s v="Master"/>
    <n v="1"/>
    <n v="1"/>
    <n v="1"/>
    <n v="1"/>
    <n v="1"/>
    <n v="5"/>
    <n v="141463"/>
    <s v="High"/>
    <n v="12"/>
    <n v="2021"/>
    <s v="High"/>
    <n v="4"/>
  </r>
  <r>
    <n v="2979"/>
    <x v="3"/>
    <x v="0"/>
    <s v="Enterprise"/>
    <s v="Healthcare"/>
    <x v="5"/>
    <x v="2"/>
    <s v="Onsite/Hybrid"/>
    <x v="2"/>
    <s v="0-2 yrs"/>
    <n v="0"/>
    <s v="PhD"/>
    <n v="1"/>
    <n v="1"/>
    <n v="0"/>
    <n v="1"/>
    <n v="0"/>
    <n v="3"/>
    <n v="68200"/>
    <s v="Low"/>
    <n v="1"/>
    <n v="2024"/>
    <s v="High"/>
    <n v="8"/>
  </r>
  <r>
    <n v="2980"/>
    <x v="1"/>
    <x v="1"/>
    <s v="Medium"/>
    <s v="Healthcare"/>
    <x v="6"/>
    <x v="0"/>
    <s v="Remote"/>
    <x v="1"/>
    <s v="3-6 yrs"/>
    <n v="5"/>
    <s v="Master"/>
    <n v="0"/>
    <n v="1"/>
    <n v="0"/>
    <n v="1"/>
    <n v="0"/>
    <n v="2"/>
    <n v="132636"/>
    <s v="High"/>
    <n v="6"/>
    <n v="2022"/>
    <s v="Medium"/>
    <n v="4"/>
  </r>
  <r>
    <n v="2981"/>
    <x v="4"/>
    <x v="0"/>
    <s v="MNC"/>
    <s v="Technology"/>
    <x v="1"/>
    <x v="0"/>
    <s v="Remote"/>
    <x v="1"/>
    <s v="3-6 yrs"/>
    <n v="5"/>
    <s v="Master"/>
    <n v="0"/>
    <n v="0"/>
    <n v="1"/>
    <n v="0"/>
    <n v="0"/>
    <n v="1"/>
    <n v="112262"/>
    <s v="Medium"/>
    <n v="9"/>
    <n v="2024"/>
    <s v="Medium"/>
    <n v="5"/>
  </r>
  <r>
    <n v="2982"/>
    <x v="5"/>
    <x v="1"/>
    <s v="MNC"/>
    <s v="Healthcare"/>
    <x v="6"/>
    <x v="2"/>
    <s v="Onsite/Hybrid"/>
    <x v="2"/>
    <s v="0-2 yrs"/>
    <n v="0"/>
    <s v="PhD"/>
    <n v="0"/>
    <n v="1"/>
    <n v="0"/>
    <n v="0"/>
    <n v="1"/>
    <n v="2"/>
    <n v="117264"/>
    <s v="Medium"/>
    <n v="6"/>
    <n v="2025"/>
    <s v="High"/>
    <n v="8"/>
  </r>
  <r>
    <n v="2983"/>
    <x v="2"/>
    <x v="2"/>
    <s v="Enterprise"/>
    <s v="Retail"/>
    <x v="3"/>
    <x v="1"/>
    <s v="Onsite/Hybrid"/>
    <x v="0"/>
    <s v="7+ yrs"/>
    <n v="12"/>
    <s v="PhD"/>
    <n v="1"/>
    <n v="0"/>
    <n v="1"/>
    <n v="1"/>
    <n v="0"/>
    <n v="3"/>
    <n v="134639"/>
    <s v="High"/>
    <n v="4"/>
    <n v="2026"/>
    <s v="High"/>
    <n v="6"/>
  </r>
  <r>
    <n v="2984"/>
    <x v="1"/>
    <x v="1"/>
    <s v="MNC"/>
    <s v="Retail"/>
    <x v="6"/>
    <x v="1"/>
    <s v="Onsite/Hybrid"/>
    <x v="2"/>
    <s v="0-2 yrs"/>
    <n v="1"/>
    <s v="Master"/>
    <n v="1"/>
    <n v="1"/>
    <n v="0"/>
    <n v="0"/>
    <n v="0"/>
    <n v="2"/>
    <n v="108320"/>
    <s v="Medium"/>
    <n v="10"/>
    <n v="2026"/>
    <s v="Medium"/>
    <n v="1"/>
  </r>
  <r>
    <n v="2985"/>
    <x v="0"/>
    <x v="0"/>
    <s v="Enterprise"/>
    <s v="E-commerce"/>
    <x v="4"/>
    <x v="0"/>
    <s v="Remote"/>
    <x v="1"/>
    <s v="3-6 yrs"/>
    <n v="5"/>
    <s v="PhD"/>
    <n v="1"/>
    <n v="1"/>
    <n v="0"/>
    <n v="0"/>
    <n v="0"/>
    <n v="2"/>
    <n v="73818"/>
    <s v="Medium"/>
    <n v="8"/>
    <n v="2022"/>
    <s v="High"/>
    <n v="7"/>
  </r>
  <r>
    <n v="2986"/>
    <x v="1"/>
    <x v="1"/>
    <s v="Enterprise"/>
    <s v="E-commerce"/>
    <x v="6"/>
    <x v="1"/>
    <s v="Onsite/Hybrid"/>
    <x v="0"/>
    <s v="7+ yrs"/>
    <n v="7"/>
    <s v="Bachelor"/>
    <n v="0"/>
    <n v="0"/>
    <n v="0"/>
    <n v="1"/>
    <n v="1"/>
    <n v="2"/>
    <n v="162797"/>
    <s v="High"/>
    <n v="4"/>
    <n v="2023"/>
    <s v="Medium"/>
    <n v="4"/>
  </r>
  <r>
    <n v="2987"/>
    <x v="0"/>
    <x v="0"/>
    <s v="Startup"/>
    <s v="E-commerce"/>
    <x v="4"/>
    <x v="0"/>
    <s v="Remote"/>
    <x v="0"/>
    <s v="7+ yrs"/>
    <n v="14"/>
    <s v="PhD"/>
    <n v="0"/>
    <n v="0"/>
    <n v="1"/>
    <n v="0"/>
    <n v="1"/>
    <n v="2"/>
    <n v="126267"/>
    <s v="High"/>
    <n v="6"/>
    <n v="2024"/>
    <s v="High"/>
    <n v="8"/>
  </r>
  <r>
    <n v="2988"/>
    <x v="4"/>
    <x v="0"/>
    <s v="Enterprise"/>
    <s v="Education"/>
    <x v="0"/>
    <x v="0"/>
    <s v="Remote"/>
    <x v="1"/>
    <s v="3-6 yrs"/>
    <n v="5"/>
    <s v="Master"/>
    <n v="1"/>
    <n v="1"/>
    <n v="1"/>
    <n v="0"/>
    <n v="1"/>
    <n v="4"/>
    <n v="101984"/>
    <s v="Medium"/>
    <n v="11"/>
    <n v="2026"/>
    <s v="High"/>
    <n v="8"/>
  </r>
  <r>
    <n v="2989"/>
    <x v="3"/>
    <x v="0"/>
    <s v="Enterprise"/>
    <s v="E-commerce"/>
    <x v="4"/>
    <x v="2"/>
    <s v="Onsite/Hybrid"/>
    <x v="0"/>
    <s v="7+ yrs"/>
    <n v="7"/>
    <s v="PhD"/>
    <n v="1"/>
    <n v="0"/>
    <n v="1"/>
    <n v="1"/>
    <n v="1"/>
    <n v="4"/>
    <n v="144448"/>
    <s v="High"/>
    <n v="9"/>
    <n v="2021"/>
    <s v="High"/>
    <n v="2"/>
  </r>
  <r>
    <n v="2990"/>
    <x v="3"/>
    <x v="0"/>
    <s v="Enterprise"/>
    <s v="Education"/>
    <x v="5"/>
    <x v="1"/>
    <s v="Onsite/Hybrid"/>
    <x v="1"/>
    <s v="3-6 yrs"/>
    <n v="3"/>
    <s v="Master"/>
    <n v="1"/>
    <n v="0"/>
    <n v="1"/>
    <n v="1"/>
    <n v="0"/>
    <n v="3"/>
    <n v="106389"/>
    <s v="Medium"/>
    <n v="10"/>
    <n v="2021"/>
    <s v="High"/>
    <n v="2"/>
  </r>
  <r>
    <n v="2991"/>
    <x v="1"/>
    <x v="1"/>
    <s v="MNC"/>
    <s v="Retail"/>
    <x v="5"/>
    <x v="1"/>
    <s v="Onsite/Hybrid"/>
    <x v="0"/>
    <s v="7+ yrs"/>
    <n v="10"/>
    <s v="Bachelor"/>
    <n v="1"/>
    <n v="1"/>
    <n v="0"/>
    <n v="0"/>
    <n v="1"/>
    <n v="3"/>
    <n v="168692"/>
    <s v="High"/>
    <n v="7"/>
    <n v="2021"/>
    <s v="High"/>
    <n v="8"/>
  </r>
  <r>
    <n v="2992"/>
    <x v="4"/>
    <x v="0"/>
    <s v="Medium"/>
    <s v="E-commerce"/>
    <x v="2"/>
    <x v="2"/>
    <s v="Onsite/Hybrid"/>
    <x v="2"/>
    <s v="0-2 yrs"/>
    <n v="1"/>
    <s v="Bachelor"/>
    <n v="1"/>
    <n v="0"/>
    <n v="0"/>
    <n v="1"/>
    <n v="0"/>
    <n v="2"/>
    <n v="67889"/>
    <s v="Low"/>
    <n v="4"/>
    <n v="2026"/>
    <s v="High"/>
    <n v="8"/>
  </r>
  <r>
    <n v="2993"/>
    <x v="5"/>
    <x v="1"/>
    <s v="Enterprise"/>
    <s v="Retail"/>
    <x v="3"/>
    <x v="0"/>
    <s v="Remote"/>
    <x v="1"/>
    <s v="3-6 yrs"/>
    <n v="5"/>
    <s v="Master"/>
    <n v="1"/>
    <n v="0"/>
    <n v="1"/>
    <n v="1"/>
    <n v="0"/>
    <n v="3"/>
    <n v="140894"/>
    <s v="High"/>
    <n v="1"/>
    <n v="2020"/>
    <s v="High"/>
    <n v="8"/>
  </r>
  <r>
    <n v="2994"/>
    <x v="5"/>
    <x v="1"/>
    <s v="Enterprise"/>
    <s v="Healthcare"/>
    <x v="3"/>
    <x v="1"/>
    <s v="Onsite/Hybrid"/>
    <x v="0"/>
    <s v="7+ yrs"/>
    <n v="14"/>
    <s v="PhD"/>
    <n v="1"/>
    <n v="0"/>
    <n v="0"/>
    <n v="0"/>
    <n v="1"/>
    <n v="2"/>
    <n v="147934"/>
    <s v="High"/>
    <n v="7"/>
    <n v="2023"/>
    <s v="Low"/>
    <n v="2"/>
  </r>
  <r>
    <n v="2995"/>
    <x v="5"/>
    <x v="1"/>
    <s v="Medium"/>
    <s v="Technology"/>
    <x v="3"/>
    <x v="2"/>
    <s v="Onsite/Hybrid"/>
    <x v="2"/>
    <s v="0-2 yrs"/>
    <n v="0"/>
    <s v="PhD"/>
    <n v="1"/>
    <n v="1"/>
    <n v="0"/>
    <n v="1"/>
    <n v="0"/>
    <n v="3"/>
    <n v="101007"/>
    <s v="Medium"/>
    <n v="3"/>
    <n v="2023"/>
    <s v="High"/>
    <n v="9"/>
  </r>
  <r>
    <n v="2996"/>
    <x v="4"/>
    <x v="0"/>
    <s v="Enterprise"/>
    <s v="Retail"/>
    <x v="5"/>
    <x v="1"/>
    <s v="Onsite/Hybrid"/>
    <x v="2"/>
    <s v="0-2 yrs"/>
    <n v="1"/>
    <s v="Master"/>
    <n v="1"/>
    <n v="0"/>
    <n v="1"/>
    <n v="0"/>
    <n v="0"/>
    <n v="2"/>
    <n v="64804"/>
    <s v="Low"/>
    <n v="12"/>
    <n v="2025"/>
    <s v="High"/>
    <n v="7"/>
  </r>
  <r>
    <n v="2997"/>
    <x v="1"/>
    <x v="1"/>
    <s v="MNC"/>
    <s v="Technology"/>
    <x v="5"/>
    <x v="1"/>
    <s v="Onsite/Hybrid"/>
    <x v="0"/>
    <s v="7+ yrs"/>
    <n v="8"/>
    <s v="Master"/>
    <n v="1"/>
    <n v="0"/>
    <n v="0"/>
    <n v="1"/>
    <n v="0"/>
    <n v="2"/>
    <n v="177330"/>
    <s v="High"/>
    <n v="8"/>
    <n v="2022"/>
    <s v="Low"/>
    <n v="2"/>
  </r>
  <r>
    <n v="2998"/>
    <x v="5"/>
    <x v="1"/>
    <s v="Startup"/>
    <s v="Healthcare"/>
    <x v="0"/>
    <x v="1"/>
    <s v="Onsite/Hybrid"/>
    <x v="1"/>
    <s v="3-6 yrs"/>
    <n v="3"/>
    <s v="Master"/>
    <n v="1"/>
    <n v="0"/>
    <n v="0"/>
    <n v="1"/>
    <n v="1"/>
    <n v="3"/>
    <n v="139159"/>
    <s v="High"/>
    <n v="8"/>
    <n v="2026"/>
    <s v="Medium"/>
    <n v="6"/>
  </r>
  <r>
    <n v="2999"/>
    <x v="1"/>
    <x v="1"/>
    <s v="Startup"/>
    <s v="Technology"/>
    <x v="3"/>
    <x v="0"/>
    <s v="Remote"/>
    <x v="0"/>
    <s v="7+ yrs"/>
    <n v="15"/>
    <s v="PhD"/>
    <n v="0"/>
    <n v="1"/>
    <n v="0"/>
    <n v="1"/>
    <n v="1"/>
    <n v="3"/>
    <n v="166124"/>
    <s v="High"/>
    <n v="6"/>
    <n v="2025"/>
    <s v="High"/>
    <n v="9"/>
  </r>
  <r>
    <n v="3000"/>
    <x v="5"/>
    <x v="1"/>
    <s v="Startup"/>
    <s v="Retail"/>
    <x v="4"/>
    <x v="1"/>
    <s v="Onsite/Hybrid"/>
    <x v="0"/>
    <s v="7+ yrs"/>
    <n v="12"/>
    <s v="PhD"/>
    <n v="0"/>
    <n v="0"/>
    <n v="0"/>
    <n v="1"/>
    <n v="1"/>
    <n v="2"/>
    <n v="164564"/>
    <s v="High"/>
    <n v="1"/>
    <n v="2024"/>
    <s v="High"/>
    <n v="7"/>
  </r>
  <r>
    <n v="3001"/>
    <x v="0"/>
    <x v="0"/>
    <s v="MNC"/>
    <s v="Finance"/>
    <x v="2"/>
    <x v="1"/>
    <s v="Onsite/Hybrid"/>
    <x v="2"/>
    <s v="0-2 yrs"/>
    <n v="0"/>
    <s v="PhD"/>
    <n v="0"/>
    <n v="1"/>
    <n v="1"/>
    <n v="1"/>
    <n v="1"/>
    <n v="4"/>
    <n v="107680"/>
    <s v="Medium"/>
    <n v="12"/>
    <n v="2021"/>
    <s v="High"/>
    <n v="9"/>
  </r>
  <r>
    <n v="3002"/>
    <x v="0"/>
    <x v="0"/>
    <s v="Startup"/>
    <s v="Finance"/>
    <x v="2"/>
    <x v="0"/>
    <s v="Remote"/>
    <x v="2"/>
    <s v="0-2 yrs"/>
    <n v="0"/>
    <s v="Master"/>
    <n v="0"/>
    <n v="0"/>
    <n v="0"/>
    <n v="0"/>
    <n v="0"/>
    <n v="0"/>
    <n v="53531"/>
    <s v="Low"/>
    <n v="2"/>
    <n v="2020"/>
    <s v="Medium"/>
    <n v="2"/>
  </r>
  <r>
    <n v="3003"/>
    <x v="5"/>
    <x v="1"/>
    <s v="Startup"/>
    <s v="Technology"/>
    <x v="1"/>
    <x v="2"/>
    <s v="Onsite/Hybrid"/>
    <x v="2"/>
    <s v="0-2 yrs"/>
    <n v="1"/>
    <s v="PhD"/>
    <n v="0"/>
    <n v="0"/>
    <n v="1"/>
    <n v="0"/>
    <n v="1"/>
    <n v="2"/>
    <n v="112544"/>
    <s v="Medium"/>
    <n v="8"/>
    <n v="2024"/>
    <s v="High"/>
    <n v="8"/>
  </r>
  <r>
    <n v="3004"/>
    <x v="2"/>
    <x v="2"/>
    <s v="MNC"/>
    <s v="Healthcare"/>
    <x v="6"/>
    <x v="2"/>
    <s v="Onsite/Hybrid"/>
    <x v="2"/>
    <s v="0-2 yrs"/>
    <n v="1"/>
    <s v="Bachelor"/>
    <n v="0"/>
    <n v="1"/>
    <n v="0"/>
    <n v="1"/>
    <n v="1"/>
    <n v="3"/>
    <n v="91074"/>
    <s v="Medium"/>
    <n v="5"/>
    <n v="2026"/>
    <s v="Medium"/>
    <n v="4"/>
  </r>
  <r>
    <n v="3005"/>
    <x v="3"/>
    <x v="0"/>
    <s v="Startup"/>
    <s v="Healthcare"/>
    <x v="1"/>
    <x v="0"/>
    <s v="Remote"/>
    <x v="0"/>
    <s v="7+ yrs"/>
    <n v="15"/>
    <s v="PhD"/>
    <n v="1"/>
    <n v="1"/>
    <n v="0"/>
    <n v="0"/>
    <n v="0"/>
    <n v="2"/>
    <n v="104537"/>
    <s v="Medium"/>
    <n v="11"/>
    <n v="2025"/>
    <s v="Medium"/>
    <n v="2"/>
  </r>
  <r>
    <n v="3006"/>
    <x v="1"/>
    <x v="1"/>
    <s v="Startup"/>
    <s v="Technology"/>
    <x v="6"/>
    <x v="1"/>
    <s v="Onsite/Hybrid"/>
    <x v="2"/>
    <s v="0-2 yrs"/>
    <n v="0"/>
    <s v="PhD"/>
    <n v="1"/>
    <n v="1"/>
    <n v="1"/>
    <n v="0"/>
    <n v="1"/>
    <n v="4"/>
    <n v="119599"/>
    <s v="Medium"/>
    <n v="12"/>
    <n v="2020"/>
    <s v="High"/>
    <n v="8"/>
  </r>
  <r>
    <n v="3007"/>
    <x v="5"/>
    <x v="1"/>
    <s v="Enterprise"/>
    <s v="Finance"/>
    <x v="2"/>
    <x v="2"/>
    <s v="Onsite/Hybrid"/>
    <x v="0"/>
    <s v="7+ yrs"/>
    <n v="9"/>
    <s v="Bachelor"/>
    <n v="1"/>
    <n v="1"/>
    <n v="1"/>
    <n v="1"/>
    <n v="0"/>
    <n v="4"/>
    <n v="170020"/>
    <s v="High"/>
    <n v="5"/>
    <n v="2023"/>
    <s v="High"/>
    <n v="8"/>
  </r>
  <r>
    <n v="3008"/>
    <x v="0"/>
    <x v="0"/>
    <s v="Enterprise"/>
    <s v="Education"/>
    <x v="2"/>
    <x v="1"/>
    <s v="Onsite/Hybrid"/>
    <x v="0"/>
    <s v="7+ yrs"/>
    <n v="15"/>
    <s v="Bachelor"/>
    <n v="0"/>
    <n v="1"/>
    <n v="0"/>
    <n v="0"/>
    <n v="1"/>
    <n v="2"/>
    <n v="105546"/>
    <s v="Medium"/>
    <n v="1"/>
    <n v="2026"/>
    <s v="Low"/>
    <n v="2"/>
  </r>
  <r>
    <n v="3009"/>
    <x v="1"/>
    <x v="1"/>
    <s v="Medium"/>
    <s v="Finance"/>
    <x v="2"/>
    <x v="2"/>
    <s v="Onsite/Hybrid"/>
    <x v="1"/>
    <s v="3-6 yrs"/>
    <n v="5"/>
    <s v="Master"/>
    <n v="0"/>
    <n v="0"/>
    <n v="0"/>
    <n v="1"/>
    <n v="0"/>
    <n v="1"/>
    <n v="127770"/>
    <s v="High"/>
    <n v="2"/>
    <n v="2026"/>
    <s v="High"/>
    <n v="9"/>
  </r>
  <r>
    <n v="3010"/>
    <x v="0"/>
    <x v="0"/>
    <s v="Enterprise"/>
    <s v="E-commerce"/>
    <x v="6"/>
    <x v="2"/>
    <s v="Onsite/Hybrid"/>
    <x v="2"/>
    <s v="0-2 yrs"/>
    <n v="2"/>
    <s v="PhD"/>
    <n v="1"/>
    <n v="0"/>
    <n v="1"/>
    <n v="0"/>
    <n v="1"/>
    <n v="3"/>
    <n v="75353"/>
    <s v="Medium"/>
    <n v="8"/>
    <n v="2021"/>
    <s v="Medium"/>
    <n v="4"/>
  </r>
  <r>
    <n v="3011"/>
    <x v="4"/>
    <x v="0"/>
    <s v="MNC"/>
    <s v="Retail"/>
    <x v="2"/>
    <x v="0"/>
    <s v="Remote"/>
    <x v="2"/>
    <s v="0-2 yrs"/>
    <n v="2"/>
    <s v="PhD"/>
    <n v="1"/>
    <n v="0"/>
    <n v="0"/>
    <n v="0"/>
    <n v="0"/>
    <n v="1"/>
    <n v="72729"/>
    <s v="Medium"/>
    <n v="12"/>
    <n v="2024"/>
    <s v="Low"/>
    <n v="3"/>
  </r>
  <r>
    <n v="3012"/>
    <x v="0"/>
    <x v="0"/>
    <s v="Medium"/>
    <s v="E-commerce"/>
    <x v="5"/>
    <x v="2"/>
    <s v="Onsite/Hybrid"/>
    <x v="1"/>
    <s v="3-6 yrs"/>
    <n v="5"/>
    <s v="Master"/>
    <n v="1"/>
    <n v="0"/>
    <n v="1"/>
    <n v="0"/>
    <n v="1"/>
    <n v="3"/>
    <n v="98105"/>
    <s v="Medium"/>
    <n v="1"/>
    <n v="2023"/>
    <s v="Medium"/>
    <n v="2"/>
  </r>
  <r>
    <n v="3013"/>
    <x v="4"/>
    <x v="0"/>
    <s v="Medium"/>
    <s v="Healthcare"/>
    <x v="6"/>
    <x v="0"/>
    <s v="Remote"/>
    <x v="2"/>
    <s v="0-2 yrs"/>
    <n v="1"/>
    <s v="Bachelor"/>
    <n v="0"/>
    <n v="0"/>
    <n v="1"/>
    <n v="1"/>
    <n v="1"/>
    <n v="3"/>
    <n v="86408"/>
    <s v="Medium"/>
    <n v="1"/>
    <n v="2025"/>
    <s v="High"/>
    <n v="7"/>
  </r>
  <r>
    <n v="3014"/>
    <x v="4"/>
    <x v="0"/>
    <s v="Medium"/>
    <s v="Retail"/>
    <x v="1"/>
    <x v="2"/>
    <s v="Onsite/Hybrid"/>
    <x v="0"/>
    <s v="7+ yrs"/>
    <n v="10"/>
    <s v="Master"/>
    <n v="1"/>
    <n v="0"/>
    <n v="0"/>
    <n v="0"/>
    <n v="1"/>
    <n v="2"/>
    <n v="110007"/>
    <s v="Medium"/>
    <n v="10"/>
    <n v="2025"/>
    <s v="High"/>
    <n v="7"/>
  </r>
  <r>
    <n v="3015"/>
    <x v="3"/>
    <x v="0"/>
    <s v="Medium"/>
    <s v="Retail"/>
    <x v="5"/>
    <x v="0"/>
    <s v="Remote"/>
    <x v="1"/>
    <s v="3-6 yrs"/>
    <n v="3"/>
    <s v="Bachelor"/>
    <n v="0"/>
    <n v="1"/>
    <n v="1"/>
    <n v="0"/>
    <n v="0"/>
    <n v="2"/>
    <n v="93250"/>
    <s v="Medium"/>
    <n v="10"/>
    <n v="2025"/>
    <s v="High"/>
    <n v="7"/>
  </r>
  <r>
    <n v="3016"/>
    <x v="3"/>
    <x v="0"/>
    <s v="Medium"/>
    <s v="Technology"/>
    <x v="6"/>
    <x v="0"/>
    <s v="Remote"/>
    <x v="1"/>
    <s v="3-6 yrs"/>
    <n v="6"/>
    <s v="PhD"/>
    <n v="0"/>
    <n v="1"/>
    <n v="0"/>
    <n v="1"/>
    <n v="1"/>
    <n v="3"/>
    <n v="98640"/>
    <s v="Medium"/>
    <n v="4"/>
    <n v="2020"/>
    <s v="Medium"/>
    <n v="3"/>
  </r>
  <r>
    <n v="3017"/>
    <x v="3"/>
    <x v="0"/>
    <s v="Enterprise"/>
    <s v="Technology"/>
    <x v="1"/>
    <x v="2"/>
    <s v="Onsite/Hybrid"/>
    <x v="0"/>
    <s v="7+ yrs"/>
    <n v="12"/>
    <s v="Bachelor"/>
    <n v="0"/>
    <n v="0"/>
    <n v="1"/>
    <n v="0"/>
    <n v="1"/>
    <n v="2"/>
    <n v="129592"/>
    <s v="High"/>
    <n v="2"/>
    <n v="2025"/>
    <s v="Medium"/>
    <n v="6"/>
  </r>
  <r>
    <n v="3018"/>
    <x v="1"/>
    <x v="1"/>
    <s v="Startup"/>
    <s v="Technology"/>
    <x v="6"/>
    <x v="2"/>
    <s v="Onsite/Hybrid"/>
    <x v="1"/>
    <s v="3-6 yrs"/>
    <n v="3"/>
    <s v="PhD"/>
    <n v="1"/>
    <n v="0"/>
    <n v="1"/>
    <n v="1"/>
    <n v="0"/>
    <n v="3"/>
    <n v="141075"/>
    <s v="High"/>
    <n v="10"/>
    <n v="2022"/>
    <s v="High"/>
    <n v="8"/>
  </r>
  <r>
    <n v="3019"/>
    <x v="0"/>
    <x v="0"/>
    <s v="MNC"/>
    <s v="Finance"/>
    <x v="1"/>
    <x v="1"/>
    <s v="Onsite/Hybrid"/>
    <x v="0"/>
    <s v="7+ yrs"/>
    <n v="7"/>
    <s v="Master"/>
    <n v="1"/>
    <n v="0"/>
    <n v="1"/>
    <n v="0"/>
    <n v="0"/>
    <n v="2"/>
    <n v="134943"/>
    <s v="High"/>
    <n v="8"/>
    <n v="2022"/>
    <s v="Low"/>
    <n v="6"/>
  </r>
  <r>
    <n v="3020"/>
    <x v="3"/>
    <x v="0"/>
    <s v="Startup"/>
    <s v="Technology"/>
    <x v="5"/>
    <x v="2"/>
    <s v="Onsite/Hybrid"/>
    <x v="1"/>
    <s v="3-6 yrs"/>
    <n v="4"/>
    <s v="PhD"/>
    <n v="0"/>
    <n v="0"/>
    <n v="0"/>
    <n v="0"/>
    <n v="0"/>
    <n v="0"/>
    <n v="70065"/>
    <s v="Medium"/>
    <n v="11"/>
    <n v="2025"/>
    <s v="Low"/>
    <n v="2"/>
  </r>
  <r>
    <n v="3021"/>
    <x v="3"/>
    <x v="0"/>
    <s v="MNC"/>
    <s v="Finance"/>
    <x v="6"/>
    <x v="2"/>
    <s v="Onsite/Hybrid"/>
    <x v="2"/>
    <s v="0-2 yrs"/>
    <n v="1"/>
    <s v="Bachelor"/>
    <n v="0"/>
    <n v="0"/>
    <n v="1"/>
    <n v="0"/>
    <n v="1"/>
    <n v="2"/>
    <n v="91960"/>
    <s v="Medium"/>
    <n v="12"/>
    <n v="2020"/>
    <s v="Medium"/>
    <n v="6"/>
  </r>
  <r>
    <n v="3022"/>
    <x v="5"/>
    <x v="1"/>
    <s v="MNC"/>
    <s v="Education"/>
    <x v="3"/>
    <x v="1"/>
    <s v="Onsite/Hybrid"/>
    <x v="2"/>
    <s v="0-2 yrs"/>
    <n v="2"/>
    <s v="PhD"/>
    <n v="0"/>
    <n v="0"/>
    <n v="1"/>
    <n v="0"/>
    <n v="1"/>
    <n v="2"/>
    <n v="136842"/>
    <s v="High"/>
    <n v="5"/>
    <n v="2025"/>
    <s v="Medium"/>
    <n v="3"/>
  </r>
  <r>
    <n v="3023"/>
    <x v="0"/>
    <x v="0"/>
    <s v="Enterprise"/>
    <s v="Technology"/>
    <x v="3"/>
    <x v="0"/>
    <s v="Remote"/>
    <x v="2"/>
    <s v="0-2 yrs"/>
    <n v="0"/>
    <s v="Bachelor"/>
    <n v="0"/>
    <n v="1"/>
    <n v="0"/>
    <n v="1"/>
    <n v="1"/>
    <n v="3"/>
    <n v="74319"/>
    <s v="Medium"/>
    <n v="10"/>
    <n v="2026"/>
    <s v="Low"/>
    <n v="1"/>
  </r>
  <r>
    <n v="3024"/>
    <x v="3"/>
    <x v="0"/>
    <s v="Medium"/>
    <s v="E-commerce"/>
    <x v="2"/>
    <x v="0"/>
    <s v="Remote"/>
    <x v="0"/>
    <s v="7+ yrs"/>
    <n v="14"/>
    <s v="Master"/>
    <n v="1"/>
    <n v="0"/>
    <n v="1"/>
    <n v="1"/>
    <n v="1"/>
    <n v="4"/>
    <n v="140764"/>
    <s v="High"/>
    <n v="8"/>
    <n v="2023"/>
    <s v="High"/>
    <n v="1"/>
  </r>
  <r>
    <n v="3025"/>
    <x v="3"/>
    <x v="0"/>
    <s v="Startup"/>
    <s v="Healthcare"/>
    <x v="4"/>
    <x v="0"/>
    <s v="Remote"/>
    <x v="2"/>
    <s v="0-2 yrs"/>
    <n v="2"/>
    <s v="Master"/>
    <n v="0"/>
    <n v="1"/>
    <n v="0"/>
    <n v="1"/>
    <n v="0"/>
    <n v="2"/>
    <n v="64701"/>
    <s v="Low"/>
    <n v="8"/>
    <n v="2024"/>
    <s v="Medium"/>
    <n v="3"/>
  </r>
  <r>
    <n v="3026"/>
    <x v="4"/>
    <x v="0"/>
    <s v="Enterprise"/>
    <s v="Technology"/>
    <x v="2"/>
    <x v="0"/>
    <s v="Remote"/>
    <x v="1"/>
    <s v="3-6 yrs"/>
    <n v="3"/>
    <s v="Bachelor"/>
    <n v="1"/>
    <n v="0"/>
    <n v="0"/>
    <n v="0"/>
    <n v="1"/>
    <n v="2"/>
    <n v="81335"/>
    <s v="Medium"/>
    <n v="9"/>
    <n v="2022"/>
    <s v="Medium"/>
    <n v="6"/>
  </r>
  <r>
    <n v="3027"/>
    <x v="2"/>
    <x v="2"/>
    <s v="Medium"/>
    <s v="Healthcare"/>
    <x v="0"/>
    <x v="2"/>
    <s v="Onsite/Hybrid"/>
    <x v="1"/>
    <s v="3-6 yrs"/>
    <n v="6"/>
    <s v="Master"/>
    <n v="0"/>
    <n v="1"/>
    <n v="0"/>
    <n v="0"/>
    <n v="0"/>
    <n v="1"/>
    <n v="73694"/>
    <s v="Medium"/>
    <n v="12"/>
    <n v="2025"/>
    <s v="High"/>
    <n v="8"/>
  </r>
  <r>
    <n v="3028"/>
    <x v="5"/>
    <x v="1"/>
    <s v="Medium"/>
    <s v="E-commerce"/>
    <x v="4"/>
    <x v="0"/>
    <s v="Remote"/>
    <x v="2"/>
    <s v="0-2 yrs"/>
    <n v="2"/>
    <s v="PhD"/>
    <n v="1"/>
    <n v="0"/>
    <n v="0"/>
    <n v="0"/>
    <n v="1"/>
    <n v="2"/>
    <n v="95721"/>
    <s v="Medium"/>
    <n v="8"/>
    <n v="2021"/>
    <s v="Medium"/>
    <n v="4"/>
  </r>
  <r>
    <n v="3029"/>
    <x v="5"/>
    <x v="1"/>
    <s v="Startup"/>
    <s v="Education"/>
    <x v="4"/>
    <x v="2"/>
    <s v="Onsite/Hybrid"/>
    <x v="2"/>
    <s v="0-2 yrs"/>
    <n v="2"/>
    <s v="PhD"/>
    <n v="0"/>
    <n v="0"/>
    <n v="1"/>
    <n v="1"/>
    <n v="1"/>
    <n v="3"/>
    <n v="134467"/>
    <s v="High"/>
    <n v="7"/>
    <n v="2025"/>
    <s v="High"/>
    <n v="1"/>
  </r>
  <r>
    <n v="3030"/>
    <x v="2"/>
    <x v="2"/>
    <s v="Startup"/>
    <s v="E-commerce"/>
    <x v="1"/>
    <x v="1"/>
    <s v="Onsite/Hybrid"/>
    <x v="0"/>
    <s v="7+ yrs"/>
    <n v="13"/>
    <s v="Bachelor"/>
    <n v="1"/>
    <n v="1"/>
    <n v="1"/>
    <n v="1"/>
    <n v="1"/>
    <n v="5"/>
    <n v="141564"/>
    <s v="High"/>
    <n v="6"/>
    <n v="2024"/>
    <s v="High"/>
    <n v="1"/>
  </r>
  <r>
    <n v="3031"/>
    <x v="3"/>
    <x v="0"/>
    <s v="Enterprise"/>
    <s v="Technology"/>
    <x v="0"/>
    <x v="1"/>
    <s v="Onsite/Hybrid"/>
    <x v="2"/>
    <s v="0-2 yrs"/>
    <n v="1"/>
    <s v="Bachelor"/>
    <n v="0"/>
    <n v="1"/>
    <n v="1"/>
    <n v="1"/>
    <n v="0"/>
    <n v="3"/>
    <n v="84233"/>
    <s v="Medium"/>
    <n v="1"/>
    <n v="2023"/>
    <s v="High"/>
    <n v="9"/>
  </r>
  <r>
    <n v="3032"/>
    <x v="0"/>
    <x v="0"/>
    <s v="Enterprise"/>
    <s v="Retail"/>
    <x v="6"/>
    <x v="0"/>
    <s v="Remote"/>
    <x v="0"/>
    <s v="7+ yrs"/>
    <n v="12"/>
    <s v="Master"/>
    <n v="0"/>
    <n v="0"/>
    <n v="0"/>
    <n v="1"/>
    <n v="1"/>
    <n v="2"/>
    <n v="129866"/>
    <s v="High"/>
    <n v="8"/>
    <n v="2024"/>
    <s v="High"/>
    <n v="8"/>
  </r>
  <r>
    <n v="3033"/>
    <x v="1"/>
    <x v="1"/>
    <s v="Enterprise"/>
    <s v="Education"/>
    <x v="2"/>
    <x v="0"/>
    <s v="Remote"/>
    <x v="2"/>
    <s v="0-2 yrs"/>
    <n v="0"/>
    <s v="PhD"/>
    <n v="1"/>
    <n v="0"/>
    <n v="0"/>
    <n v="0"/>
    <n v="0"/>
    <n v="1"/>
    <n v="92828"/>
    <s v="Medium"/>
    <n v="3"/>
    <n v="2023"/>
    <s v="Medium"/>
    <n v="4"/>
  </r>
  <r>
    <n v="3034"/>
    <x v="0"/>
    <x v="0"/>
    <s v="Medium"/>
    <s v="Technology"/>
    <x v="0"/>
    <x v="2"/>
    <s v="Onsite/Hybrid"/>
    <x v="0"/>
    <s v="7+ yrs"/>
    <n v="13"/>
    <s v="PhD"/>
    <n v="1"/>
    <n v="1"/>
    <n v="1"/>
    <n v="0"/>
    <n v="1"/>
    <n v="4"/>
    <n v="122203"/>
    <s v="High"/>
    <n v="3"/>
    <n v="2025"/>
    <s v="Medium"/>
    <n v="4"/>
  </r>
  <r>
    <n v="3035"/>
    <x v="1"/>
    <x v="1"/>
    <s v="Medium"/>
    <s v="Retail"/>
    <x v="5"/>
    <x v="1"/>
    <s v="Onsite/Hybrid"/>
    <x v="1"/>
    <s v="3-6 yrs"/>
    <n v="3"/>
    <s v="Bachelor"/>
    <n v="0"/>
    <n v="1"/>
    <n v="1"/>
    <n v="0"/>
    <n v="0"/>
    <n v="2"/>
    <n v="129785"/>
    <s v="High"/>
    <n v="1"/>
    <n v="2025"/>
    <s v="High"/>
    <n v="9"/>
  </r>
  <r>
    <n v="3036"/>
    <x v="2"/>
    <x v="2"/>
    <s v="Startup"/>
    <s v="Healthcare"/>
    <x v="1"/>
    <x v="1"/>
    <s v="Onsite/Hybrid"/>
    <x v="0"/>
    <s v="7+ yrs"/>
    <n v="9"/>
    <s v="Bachelor"/>
    <n v="1"/>
    <n v="1"/>
    <n v="0"/>
    <n v="0"/>
    <n v="1"/>
    <n v="3"/>
    <n v="109968"/>
    <s v="Medium"/>
    <n v="3"/>
    <n v="2025"/>
    <s v="Medium"/>
    <n v="5"/>
  </r>
  <r>
    <n v="3037"/>
    <x v="3"/>
    <x v="0"/>
    <s v="Startup"/>
    <s v="Retail"/>
    <x v="3"/>
    <x v="2"/>
    <s v="Onsite/Hybrid"/>
    <x v="1"/>
    <s v="3-6 yrs"/>
    <n v="5"/>
    <s v="Bachelor"/>
    <n v="0"/>
    <n v="0"/>
    <n v="1"/>
    <n v="0"/>
    <n v="1"/>
    <n v="2"/>
    <n v="98734"/>
    <s v="Medium"/>
    <n v="5"/>
    <n v="2021"/>
    <s v="Low"/>
    <n v="6"/>
  </r>
  <r>
    <n v="3038"/>
    <x v="2"/>
    <x v="2"/>
    <s v="Medium"/>
    <s v="Retail"/>
    <x v="3"/>
    <x v="2"/>
    <s v="Onsite/Hybrid"/>
    <x v="0"/>
    <s v="7+ yrs"/>
    <n v="15"/>
    <s v="PhD"/>
    <n v="1"/>
    <n v="1"/>
    <n v="0"/>
    <n v="1"/>
    <n v="1"/>
    <n v="4"/>
    <n v="123923"/>
    <s v="High"/>
    <n v="1"/>
    <n v="2024"/>
    <s v="High"/>
    <n v="8"/>
  </r>
  <r>
    <n v="3039"/>
    <x v="3"/>
    <x v="0"/>
    <s v="Startup"/>
    <s v="Education"/>
    <x v="5"/>
    <x v="0"/>
    <s v="Remote"/>
    <x v="0"/>
    <s v="7+ yrs"/>
    <n v="9"/>
    <s v="PhD"/>
    <n v="0"/>
    <n v="0"/>
    <n v="0"/>
    <n v="0"/>
    <n v="0"/>
    <n v="0"/>
    <n v="99208"/>
    <s v="Medium"/>
    <n v="12"/>
    <n v="2023"/>
    <s v="High"/>
    <n v="8"/>
  </r>
  <r>
    <n v="3040"/>
    <x v="5"/>
    <x v="1"/>
    <s v="MNC"/>
    <s v="Technology"/>
    <x v="4"/>
    <x v="1"/>
    <s v="Onsite/Hybrid"/>
    <x v="1"/>
    <s v="3-6 yrs"/>
    <n v="5"/>
    <s v="Master"/>
    <n v="1"/>
    <n v="0"/>
    <n v="0"/>
    <n v="1"/>
    <n v="0"/>
    <n v="2"/>
    <n v="154219"/>
    <s v="High"/>
    <n v="9"/>
    <n v="2025"/>
    <s v="Low"/>
    <n v="5"/>
  </r>
  <r>
    <n v="3041"/>
    <x v="1"/>
    <x v="1"/>
    <s v="Medium"/>
    <s v="Retail"/>
    <x v="1"/>
    <x v="1"/>
    <s v="Onsite/Hybrid"/>
    <x v="2"/>
    <s v="0-2 yrs"/>
    <n v="2"/>
    <s v="PhD"/>
    <n v="1"/>
    <n v="1"/>
    <n v="1"/>
    <n v="0"/>
    <n v="1"/>
    <n v="4"/>
    <n v="117317"/>
    <s v="Medium"/>
    <n v="2"/>
    <n v="2021"/>
    <s v="Low"/>
    <n v="1"/>
  </r>
  <r>
    <n v="3042"/>
    <x v="5"/>
    <x v="1"/>
    <s v="MNC"/>
    <s v="Technology"/>
    <x v="6"/>
    <x v="1"/>
    <s v="Onsite/Hybrid"/>
    <x v="2"/>
    <s v="0-2 yrs"/>
    <n v="2"/>
    <s v="Master"/>
    <n v="0"/>
    <n v="1"/>
    <n v="1"/>
    <n v="0"/>
    <n v="1"/>
    <n v="3"/>
    <n v="134062"/>
    <s v="High"/>
    <n v="5"/>
    <n v="2026"/>
    <s v="Low"/>
    <n v="3"/>
  </r>
  <r>
    <n v="3043"/>
    <x v="1"/>
    <x v="1"/>
    <s v="Enterprise"/>
    <s v="Education"/>
    <x v="1"/>
    <x v="1"/>
    <s v="Onsite/Hybrid"/>
    <x v="1"/>
    <s v="3-6 yrs"/>
    <n v="3"/>
    <s v="Bachelor"/>
    <n v="1"/>
    <n v="0"/>
    <n v="1"/>
    <n v="0"/>
    <n v="1"/>
    <n v="3"/>
    <n v="142061"/>
    <s v="High"/>
    <n v="6"/>
    <n v="2024"/>
    <s v="Low"/>
    <n v="4"/>
  </r>
  <r>
    <n v="3044"/>
    <x v="0"/>
    <x v="0"/>
    <s v="MNC"/>
    <s v="E-commerce"/>
    <x v="2"/>
    <x v="2"/>
    <s v="Onsite/Hybrid"/>
    <x v="0"/>
    <s v="7+ yrs"/>
    <n v="15"/>
    <s v="PhD"/>
    <n v="1"/>
    <n v="1"/>
    <n v="0"/>
    <n v="1"/>
    <n v="1"/>
    <n v="4"/>
    <n v="148453"/>
    <s v="High"/>
    <n v="2"/>
    <n v="2023"/>
    <s v="Medium"/>
    <n v="4"/>
  </r>
  <r>
    <n v="3045"/>
    <x v="1"/>
    <x v="1"/>
    <s v="Enterprise"/>
    <s v="Technology"/>
    <x v="2"/>
    <x v="0"/>
    <s v="Remote"/>
    <x v="0"/>
    <s v="7+ yrs"/>
    <n v="8"/>
    <s v="Master"/>
    <n v="1"/>
    <n v="1"/>
    <n v="0"/>
    <n v="1"/>
    <n v="1"/>
    <n v="4"/>
    <n v="167092"/>
    <s v="High"/>
    <n v="9"/>
    <n v="2024"/>
    <s v="Low"/>
    <n v="4"/>
  </r>
  <r>
    <n v="3046"/>
    <x v="3"/>
    <x v="0"/>
    <s v="Startup"/>
    <s v="E-commerce"/>
    <x v="1"/>
    <x v="1"/>
    <s v="Onsite/Hybrid"/>
    <x v="2"/>
    <s v="0-2 yrs"/>
    <n v="1"/>
    <s v="PhD"/>
    <n v="1"/>
    <n v="1"/>
    <n v="0"/>
    <n v="0"/>
    <n v="0"/>
    <n v="2"/>
    <n v="46819"/>
    <s v="Low"/>
    <n v="11"/>
    <n v="2025"/>
    <s v="Low"/>
    <n v="2"/>
  </r>
  <r>
    <n v="3047"/>
    <x v="4"/>
    <x v="0"/>
    <s v="Startup"/>
    <s v="Healthcare"/>
    <x v="5"/>
    <x v="1"/>
    <s v="Onsite/Hybrid"/>
    <x v="1"/>
    <s v="3-6 yrs"/>
    <n v="3"/>
    <s v="Bachelor"/>
    <n v="1"/>
    <n v="1"/>
    <n v="1"/>
    <n v="0"/>
    <n v="0"/>
    <n v="3"/>
    <n v="91002"/>
    <s v="Medium"/>
    <n v="9"/>
    <n v="2024"/>
    <s v="High"/>
    <n v="8"/>
  </r>
  <r>
    <n v="3048"/>
    <x v="4"/>
    <x v="0"/>
    <s v="MNC"/>
    <s v="Technology"/>
    <x v="5"/>
    <x v="1"/>
    <s v="Onsite/Hybrid"/>
    <x v="1"/>
    <s v="3-6 yrs"/>
    <n v="4"/>
    <s v="Bachelor"/>
    <n v="1"/>
    <n v="1"/>
    <n v="1"/>
    <n v="0"/>
    <n v="1"/>
    <n v="4"/>
    <n v="119403"/>
    <s v="Medium"/>
    <n v="1"/>
    <n v="2022"/>
    <s v="Low"/>
    <n v="1"/>
  </r>
  <r>
    <n v="3049"/>
    <x v="0"/>
    <x v="0"/>
    <s v="Enterprise"/>
    <s v="Education"/>
    <x v="5"/>
    <x v="0"/>
    <s v="Remote"/>
    <x v="0"/>
    <s v="7+ yrs"/>
    <n v="15"/>
    <s v="Bachelor"/>
    <n v="0"/>
    <n v="1"/>
    <n v="0"/>
    <n v="0"/>
    <n v="0"/>
    <n v="1"/>
    <n v="95532"/>
    <s v="Medium"/>
    <n v="8"/>
    <n v="2020"/>
    <s v="Low"/>
    <n v="3"/>
  </r>
  <r>
    <n v="3050"/>
    <x v="1"/>
    <x v="1"/>
    <s v="Startup"/>
    <s v="E-commerce"/>
    <x v="4"/>
    <x v="0"/>
    <s v="Remote"/>
    <x v="2"/>
    <s v="0-2 yrs"/>
    <n v="2"/>
    <s v="Bachelor"/>
    <n v="1"/>
    <n v="0"/>
    <n v="1"/>
    <n v="0"/>
    <n v="1"/>
    <n v="3"/>
    <n v="113589"/>
    <s v="Medium"/>
    <n v="3"/>
    <n v="2026"/>
    <s v="High"/>
    <n v="8"/>
  </r>
  <r>
    <n v="3051"/>
    <x v="0"/>
    <x v="0"/>
    <s v="MNC"/>
    <s v="E-commerce"/>
    <x v="5"/>
    <x v="1"/>
    <s v="Onsite/Hybrid"/>
    <x v="1"/>
    <s v="3-6 yrs"/>
    <n v="4"/>
    <s v="Master"/>
    <n v="0"/>
    <n v="0"/>
    <n v="0"/>
    <n v="1"/>
    <n v="0"/>
    <n v="1"/>
    <n v="109956"/>
    <s v="Medium"/>
    <n v="7"/>
    <n v="2020"/>
    <s v="High"/>
    <n v="8"/>
  </r>
  <r>
    <n v="3052"/>
    <x v="0"/>
    <x v="0"/>
    <s v="Enterprise"/>
    <s v="Education"/>
    <x v="3"/>
    <x v="2"/>
    <s v="Onsite/Hybrid"/>
    <x v="0"/>
    <s v="7+ yrs"/>
    <n v="7"/>
    <s v="Master"/>
    <n v="1"/>
    <n v="1"/>
    <n v="1"/>
    <n v="0"/>
    <n v="1"/>
    <n v="4"/>
    <n v="122157"/>
    <s v="High"/>
    <n v="1"/>
    <n v="2023"/>
    <s v="Medium"/>
    <n v="2"/>
  </r>
  <r>
    <n v="3053"/>
    <x v="4"/>
    <x v="0"/>
    <s v="Enterprise"/>
    <s v="Technology"/>
    <x v="2"/>
    <x v="0"/>
    <s v="Remote"/>
    <x v="0"/>
    <s v="7+ yrs"/>
    <n v="15"/>
    <s v="PhD"/>
    <n v="1"/>
    <n v="1"/>
    <n v="0"/>
    <n v="0"/>
    <n v="0"/>
    <n v="2"/>
    <n v="96604"/>
    <s v="Medium"/>
    <n v="2"/>
    <n v="2024"/>
    <s v="High"/>
    <n v="9"/>
  </r>
  <r>
    <n v="3054"/>
    <x v="4"/>
    <x v="0"/>
    <s v="MNC"/>
    <s v="Retail"/>
    <x v="5"/>
    <x v="1"/>
    <s v="Onsite/Hybrid"/>
    <x v="0"/>
    <s v="7+ yrs"/>
    <n v="8"/>
    <s v="PhD"/>
    <n v="1"/>
    <n v="1"/>
    <n v="0"/>
    <n v="0"/>
    <n v="1"/>
    <n v="3"/>
    <n v="128390"/>
    <s v="High"/>
    <n v="10"/>
    <n v="2026"/>
    <s v="Medium"/>
    <n v="5"/>
  </r>
  <r>
    <n v="3055"/>
    <x v="2"/>
    <x v="2"/>
    <s v="Startup"/>
    <s v="Technology"/>
    <x v="2"/>
    <x v="0"/>
    <s v="Remote"/>
    <x v="1"/>
    <s v="3-6 yrs"/>
    <n v="5"/>
    <s v="Bachelor"/>
    <n v="1"/>
    <n v="0"/>
    <n v="0"/>
    <n v="0"/>
    <n v="0"/>
    <n v="1"/>
    <n v="76433"/>
    <s v="Medium"/>
    <n v="9"/>
    <n v="2026"/>
    <s v="High"/>
    <n v="8"/>
  </r>
  <r>
    <n v="3056"/>
    <x v="4"/>
    <x v="0"/>
    <s v="Enterprise"/>
    <s v="Retail"/>
    <x v="4"/>
    <x v="2"/>
    <s v="Onsite/Hybrid"/>
    <x v="0"/>
    <s v="7+ yrs"/>
    <n v="13"/>
    <s v="PhD"/>
    <n v="0"/>
    <n v="1"/>
    <n v="0"/>
    <n v="1"/>
    <n v="1"/>
    <n v="3"/>
    <n v="122260"/>
    <s v="High"/>
    <n v="1"/>
    <n v="2024"/>
    <s v="High"/>
    <n v="9"/>
  </r>
  <r>
    <n v="3057"/>
    <x v="2"/>
    <x v="2"/>
    <s v="Startup"/>
    <s v="Finance"/>
    <x v="0"/>
    <x v="0"/>
    <s v="Remote"/>
    <x v="0"/>
    <s v="7+ yrs"/>
    <n v="7"/>
    <s v="Master"/>
    <n v="1"/>
    <n v="0"/>
    <n v="1"/>
    <n v="0"/>
    <n v="0"/>
    <n v="2"/>
    <n v="113286"/>
    <s v="Medium"/>
    <n v="10"/>
    <n v="2025"/>
    <s v="Low"/>
    <n v="4"/>
  </r>
  <r>
    <n v="3058"/>
    <x v="4"/>
    <x v="0"/>
    <s v="Startup"/>
    <s v="Retail"/>
    <x v="3"/>
    <x v="0"/>
    <s v="Remote"/>
    <x v="1"/>
    <s v="3-6 yrs"/>
    <n v="3"/>
    <s v="PhD"/>
    <n v="0"/>
    <n v="1"/>
    <n v="1"/>
    <n v="0"/>
    <n v="1"/>
    <n v="3"/>
    <n v="98091"/>
    <s v="Medium"/>
    <n v="10"/>
    <n v="2022"/>
    <s v="High"/>
    <n v="9"/>
  </r>
  <r>
    <n v="3059"/>
    <x v="1"/>
    <x v="1"/>
    <s v="Medium"/>
    <s v="Finance"/>
    <x v="0"/>
    <x v="1"/>
    <s v="Onsite/Hybrid"/>
    <x v="2"/>
    <s v="0-2 yrs"/>
    <n v="1"/>
    <s v="Master"/>
    <n v="1"/>
    <n v="0"/>
    <n v="1"/>
    <n v="0"/>
    <n v="0"/>
    <n v="2"/>
    <n v="103815"/>
    <s v="Medium"/>
    <n v="8"/>
    <n v="2021"/>
    <s v="Medium"/>
    <n v="4"/>
  </r>
  <r>
    <n v="3060"/>
    <x v="3"/>
    <x v="0"/>
    <s v="MNC"/>
    <s v="E-commerce"/>
    <x v="6"/>
    <x v="0"/>
    <s v="Remote"/>
    <x v="1"/>
    <s v="3-6 yrs"/>
    <n v="3"/>
    <s v="Master"/>
    <n v="1"/>
    <n v="0"/>
    <n v="0"/>
    <n v="0"/>
    <n v="0"/>
    <n v="1"/>
    <n v="96422"/>
    <s v="Medium"/>
    <n v="7"/>
    <n v="2020"/>
    <s v="High"/>
    <n v="9"/>
  </r>
  <r>
    <n v="3061"/>
    <x v="3"/>
    <x v="0"/>
    <s v="Medium"/>
    <s v="E-commerce"/>
    <x v="2"/>
    <x v="1"/>
    <s v="Onsite/Hybrid"/>
    <x v="2"/>
    <s v="0-2 yrs"/>
    <n v="2"/>
    <s v="PhD"/>
    <n v="1"/>
    <n v="1"/>
    <n v="0"/>
    <n v="1"/>
    <n v="0"/>
    <n v="3"/>
    <n v="66352"/>
    <s v="Low"/>
    <n v="2"/>
    <n v="2026"/>
    <s v="Medium"/>
    <n v="3"/>
  </r>
  <r>
    <n v="3062"/>
    <x v="3"/>
    <x v="0"/>
    <s v="Startup"/>
    <s v="Technology"/>
    <x v="4"/>
    <x v="0"/>
    <s v="Remote"/>
    <x v="2"/>
    <s v="0-2 yrs"/>
    <n v="0"/>
    <s v="Master"/>
    <n v="0"/>
    <n v="1"/>
    <n v="0"/>
    <n v="0"/>
    <n v="0"/>
    <n v="1"/>
    <n v="46272"/>
    <s v="Low"/>
    <n v="8"/>
    <n v="2020"/>
    <s v="Low"/>
    <n v="4"/>
  </r>
  <r>
    <n v="3063"/>
    <x v="2"/>
    <x v="2"/>
    <s v="Medium"/>
    <s v="Finance"/>
    <x v="2"/>
    <x v="1"/>
    <s v="Onsite/Hybrid"/>
    <x v="1"/>
    <s v="3-6 yrs"/>
    <n v="5"/>
    <s v="Master"/>
    <n v="1"/>
    <n v="1"/>
    <n v="0"/>
    <n v="0"/>
    <n v="0"/>
    <n v="2"/>
    <n v="75099"/>
    <s v="Medium"/>
    <n v="1"/>
    <n v="2024"/>
    <s v="High"/>
    <n v="9"/>
  </r>
  <r>
    <n v="3064"/>
    <x v="1"/>
    <x v="1"/>
    <s v="Medium"/>
    <s v="Finance"/>
    <x v="4"/>
    <x v="0"/>
    <s v="Remote"/>
    <x v="2"/>
    <s v="0-2 yrs"/>
    <n v="0"/>
    <s v="Master"/>
    <n v="1"/>
    <n v="0"/>
    <n v="0"/>
    <n v="1"/>
    <n v="1"/>
    <n v="3"/>
    <n v="112340"/>
    <s v="Medium"/>
    <n v="2"/>
    <n v="2020"/>
    <s v="Medium"/>
    <n v="6"/>
  </r>
  <r>
    <n v="3065"/>
    <x v="2"/>
    <x v="2"/>
    <s v="Medium"/>
    <s v="Finance"/>
    <x v="3"/>
    <x v="1"/>
    <s v="Onsite/Hybrid"/>
    <x v="2"/>
    <s v="0-2 yrs"/>
    <n v="1"/>
    <s v="Bachelor"/>
    <n v="0"/>
    <n v="1"/>
    <n v="1"/>
    <n v="1"/>
    <n v="1"/>
    <n v="4"/>
    <n v="93067"/>
    <s v="Medium"/>
    <n v="12"/>
    <n v="2025"/>
    <s v="High"/>
    <n v="8"/>
  </r>
  <r>
    <n v="3066"/>
    <x v="5"/>
    <x v="1"/>
    <s v="Enterprise"/>
    <s v="Technology"/>
    <x v="4"/>
    <x v="0"/>
    <s v="Remote"/>
    <x v="1"/>
    <s v="3-6 yrs"/>
    <n v="4"/>
    <s v="Master"/>
    <n v="1"/>
    <n v="0"/>
    <n v="0"/>
    <n v="0"/>
    <n v="1"/>
    <n v="2"/>
    <n v="120058"/>
    <s v="High"/>
    <n v="9"/>
    <n v="2026"/>
    <s v="Low"/>
    <n v="1"/>
  </r>
  <r>
    <n v="3067"/>
    <x v="1"/>
    <x v="1"/>
    <s v="MNC"/>
    <s v="Finance"/>
    <x v="2"/>
    <x v="1"/>
    <s v="Onsite/Hybrid"/>
    <x v="0"/>
    <s v="7+ yrs"/>
    <n v="11"/>
    <s v="Master"/>
    <n v="0"/>
    <n v="1"/>
    <n v="1"/>
    <n v="1"/>
    <n v="1"/>
    <n v="4"/>
    <n v="203738"/>
    <s v="High"/>
    <n v="4"/>
    <n v="2025"/>
    <s v="High"/>
    <n v="1"/>
  </r>
  <r>
    <n v="3068"/>
    <x v="0"/>
    <x v="0"/>
    <s v="Startup"/>
    <s v="Education"/>
    <x v="6"/>
    <x v="2"/>
    <s v="Onsite/Hybrid"/>
    <x v="0"/>
    <s v="7+ yrs"/>
    <n v="9"/>
    <s v="PhD"/>
    <n v="0"/>
    <n v="1"/>
    <n v="1"/>
    <n v="1"/>
    <n v="1"/>
    <n v="4"/>
    <n v="137145"/>
    <s v="High"/>
    <n v="7"/>
    <n v="2026"/>
    <s v="High"/>
    <n v="3"/>
  </r>
  <r>
    <n v="3069"/>
    <x v="3"/>
    <x v="0"/>
    <s v="Medium"/>
    <s v="Retail"/>
    <x v="4"/>
    <x v="0"/>
    <s v="Remote"/>
    <x v="0"/>
    <s v="7+ yrs"/>
    <n v="14"/>
    <s v="Master"/>
    <n v="1"/>
    <n v="1"/>
    <n v="1"/>
    <n v="1"/>
    <n v="0"/>
    <n v="4"/>
    <n v="130606"/>
    <s v="High"/>
    <n v="4"/>
    <n v="2025"/>
    <s v="High"/>
    <n v="2"/>
  </r>
  <r>
    <n v="3070"/>
    <x v="4"/>
    <x v="0"/>
    <s v="Enterprise"/>
    <s v="Finance"/>
    <x v="6"/>
    <x v="0"/>
    <s v="Remote"/>
    <x v="2"/>
    <s v="0-2 yrs"/>
    <n v="0"/>
    <s v="Bachelor"/>
    <n v="0"/>
    <n v="1"/>
    <n v="1"/>
    <n v="1"/>
    <n v="0"/>
    <n v="3"/>
    <n v="78185"/>
    <s v="Medium"/>
    <n v="12"/>
    <n v="2023"/>
    <s v="High"/>
    <n v="8"/>
  </r>
  <r>
    <n v="3071"/>
    <x v="3"/>
    <x v="0"/>
    <s v="Startup"/>
    <s v="Retail"/>
    <x v="3"/>
    <x v="2"/>
    <s v="Onsite/Hybrid"/>
    <x v="2"/>
    <s v="0-2 yrs"/>
    <n v="2"/>
    <s v="PhD"/>
    <n v="0"/>
    <n v="1"/>
    <n v="0"/>
    <n v="0"/>
    <n v="0"/>
    <n v="1"/>
    <n v="52082"/>
    <s v="Low"/>
    <n v="5"/>
    <n v="2023"/>
    <s v="High"/>
    <n v="8"/>
  </r>
  <r>
    <n v="3072"/>
    <x v="3"/>
    <x v="0"/>
    <s v="Medium"/>
    <s v="Education"/>
    <x v="2"/>
    <x v="2"/>
    <s v="Onsite/Hybrid"/>
    <x v="2"/>
    <s v="0-2 yrs"/>
    <n v="0"/>
    <s v="PhD"/>
    <n v="0"/>
    <n v="1"/>
    <n v="0"/>
    <n v="1"/>
    <n v="1"/>
    <n v="3"/>
    <n v="76301"/>
    <s v="Medium"/>
    <n v="7"/>
    <n v="2024"/>
    <s v="Medium"/>
    <n v="1"/>
  </r>
  <r>
    <n v="3073"/>
    <x v="3"/>
    <x v="0"/>
    <s v="Startup"/>
    <s v="Education"/>
    <x v="2"/>
    <x v="1"/>
    <s v="Onsite/Hybrid"/>
    <x v="1"/>
    <s v="3-6 yrs"/>
    <n v="4"/>
    <s v="Bachelor"/>
    <n v="0"/>
    <n v="0"/>
    <n v="1"/>
    <n v="1"/>
    <n v="1"/>
    <n v="3"/>
    <n v="117276"/>
    <s v="Medium"/>
    <n v="4"/>
    <n v="2022"/>
    <s v="High"/>
    <n v="5"/>
  </r>
  <r>
    <n v="3074"/>
    <x v="0"/>
    <x v="0"/>
    <s v="Medium"/>
    <s v="Education"/>
    <x v="2"/>
    <x v="0"/>
    <s v="Remote"/>
    <x v="1"/>
    <s v="3-6 yrs"/>
    <n v="5"/>
    <s v="Bachelor"/>
    <n v="0"/>
    <n v="1"/>
    <n v="1"/>
    <n v="1"/>
    <n v="1"/>
    <n v="4"/>
    <n v="116211"/>
    <s v="Medium"/>
    <n v="11"/>
    <n v="2022"/>
    <s v="High"/>
    <n v="1"/>
  </r>
  <r>
    <n v="3075"/>
    <x v="1"/>
    <x v="1"/>
    <s v="Enterprise"/>
    <s v="E-commerce"/>
    <x v="3"/>
    <x v="2"/>
    <s v="Onsite/Hybrid"/>
    <x v="0"/>
    <s v="7+ yrs"/>
    <n v="8"/>
    <s v="PhD"/>
    <n v="1"/>
    <n v="0"/>
    <n v="1"/>
    <n v="0"/>
    <n v="1"/>
    <n v="3"/>
    <n v="164339"/>
    <s v="High"/>
    <n v="8"/>
    <n v="2025"/>
    <s v="Low"/>
    <n v="3"/>
  </r>
  <r>
    <n v="3076"/>
    <x v="3"/>
    <x v="0"/>
    <s v="MNC"/>
    <s v="Education"/>
    <x v="3"/>
    <x v="1"/>
    <s v="Onsite/Hybrid"/>
    <x v="1"/>
    <s v="3-6 yrs"/>
    <n v="5"/>
    <s v="PhD"/>
    <n v="0"/>
    <n v="0"/>
    <n v="0"/>
    <n v="0"/>
    <n v="1"/>
    <n v="1"/>
    <n v="106105"/>
    <s v="Medium"/>
    <n v="9"/>
    <n v="2023"/>
    <s v="High"/>
    <n v="7"/>
  </r>
  <r>
    <n v="3077"/>
    <x v="5"/>
    <x v="1"/>
    <s v="MNC"/>
    <s v="Finance"/>
    <x v="2"/>
    <x v="1"/>
    <s v="Onsite/Hybrid"/>
    <x v="0"/>
    <s v="7+ yrs"/>
    <n v="14"/>
    <s v="PhD"/>
    <n v="0"/>
    <n v="0"/>
    <n v="0"/>
    <n v="1"/>
    <n v="0"/>
    <n v="1"/>
    <n v="173045"/>
    <s v="High"/>
    <n v="12"/>
    <n v="2021"/>
    <s v="High"/>
    <n v="8"/>
  </r>
  <r>
    <n v="3078"/>
    <x v="2"/>
    <x v="2"/>
    <s v="MNC"/>
    <s v="Retail"/>
    <x v="1"/>
    <x v="1"/>
    <s v="Onsite/Hybrid"/>
    <x v="0"/>
    <s v="7+ yrs"/>
    <n v="14"/>
    <s v="PhD"/>
    <n v="0"/>
    <n v="1"/>
    <n v="1"/>
    <n v="0"/>
    <n v="1"/>
    <n v="3"/>
    <n v="144714"/>
    <s v="High"/>
    <n v="11"/>
    <n v="2021"/>
    <s v="High"/>
    <n v="8"/>
  </r>
  <r>
    <n v="3079"/>
    <x v="0"/>
    <x v="0"/>
    <s v="Medium"/>
    <s v="Technology"/>
    <x v="2"/>
    <x v="1"/>
    <s v="Onsite/Hybrid"/>
    <x v="1"/>
    <s v="3-6 yrs"/>
    <n v="4"/>
    <s v="Master"/>
    <n v="0"/>
    <n v="0"/>
    <n v="0"/>
    <n v="0"/>
    <n v="1"/>
    <n v="1"/>
    <n v="89726"/>
    <s v="Medium"/>
    <n v="3"/>
    <n v="2023"/>
    <s v="Medium"/>
    <n v="6"/>
  </r>
  <r>
    <n v="3080"/>
    <x v="4"/>
    <x v="0"/>
    <s v="MNC"/>
    <s v="Finance"/>
    <x v="1"/>
    <x v="2"/>
    <s v="Onsite/Hybrid"/>
    <x v="1"/>
    <s v="3-6 yrs"/>
    <n v="3"/>
    <s v="Bachelor"/>
    <n v="0"/>
    <n v="1"/>
    <n v="1"/>
    <n v="1"/>
    <n v="1"/>
    <n v="4"/>
    <n v="131545"/>
    <s v="High"/>
    <n v="4"/>
    <n v="2024"/>
    <s v="High"/>
    <n v="3"/>
  </r>
  <r>
    <n v="3081"/>
    <x v="5"/>
    <x v="1"/>
    <s v="Medium"/>
    <s v="Finance"/>
    <x v="6"/>
    <x v="2"/>
    <s v="Onsite/Hybrid"/>
    <x v="1"/>
    <s v="3-6 yrs"/>
    <n v="5"/>
    <s v="Master"/>
    <n v="0"/>
    <n v="0"/>
    <n v="1"/>
    <n v="1"/>
    <n v="0"/>
    <n v="2"/>
    <n v="142051"/>
    <s v="High"/>
    <n v="3"/>
    <n v="2022"/>
    <s v="High"/>
    <n v="2"/>
  </r>
  <r>
    <n v="3082"/>
    <x v="0"/>
    <x v="0"/>
    <s v="Startup"/>
    <s v="E-commerce"/>
    <x v="2"/>
    <x v="2"/>
    <s v="Onsite/Hybrid"/>
    <x v="1"/>
    <s v="3-6 yrs"/>
    <n v="6"/>
    <s v="Master"/>
    <n v="0"/>
    <n v="0"/>
    <n v="1"/>
    <n v="1"/>
    <n v="0"/>
    <n v="2"/>
    <n v="103443"/>
    <s v="Medium"/>
    <n v="7"/>
    <n v="2023"/>
    <s v="High"/>
    <n v="8"/>
  </r>
  <r>
    <n v="3083"/>
    <x v="3"/>
    <x v="0"/>
    <s v="MNC"/>
    <s v="Retail"/>
    <x v="2"/>
    <x v="2"/>
    <s v="Onsite/Hybrid"/>
    <x v="1"/>
    <s v="3-6 yrs"/>
    <n v="3"/>
    <s v="PhD"/>
    <n v="1"/>
    <n v="1"/>
    <n v="1"/>
    <n v="0"/>
    <n v="0"/>
    <n v="3"/>
    <n v="113516"/>
    <s v="Medium"/>
    <n v="1"/>
    <n v="2022"/>
    <s v="Low"/>
    <n v="6"/>
  </r>
  <r>
    <n v="3084"/>
    <x v="0"/>
    <x v="0"/>
    <s v="MNC"/>
    <s v="Technology"/>
    <x v="0"/>
    <x v="2"/>
    <s v="Onsite/Hybrid"/>
    <x v="2"/>
    <s v="0-2 yrs"/>
    <n v="1"/>
    <s v="PhD"/>
    <n v="1"/>
    <n v="1"/>
    <n v="1"/>
    <n v="0"/>
    <n v="0"/>
    <n v="3"/>
    <n v="86286"/>
    <s v="Medium"/>
    <n v="3"/>
    <n v="2020"/>
    <s v="Medium"/>
    <n v="6"/>
  </r>
  <r>
    <n v="3085"/>
    <x v="1"/>
    <x v="1"/>
    <s v="Startup"/>
    <s v="Finance"/>
    <x v="3"/>
    <x v="0"/>
    <s v="Remote"/>
    <x v="2"/>
    <s v="0-2 yrs"/>
    <n v="2"/>
    <s v="Master"/>
    <n v="1"/>
    <n v="1"/>
    <n v="1"/>
    <n v="1"/>
    <n v="0"/>
    <n v="4"/>
    <n v="116467"/>
    <s v="Medium"/>
    <n v="5"/>
    <n v="2025"/>
    <s v="High"/>
    <n v="4"/>
  </r>
  <r>
    <n v="3086"/>
    <x v="5"/>
    <x v="1"/>
    <s v="Startup"/>
    <s v="Education"/>
    <x v="4"/>
    <x v="1"/>
    <s v="Onsite/Hybrid"/>
    <x v="1"/>
    <s v="3-6 yrs"/>
    <n v="6"/>
    <s v="PhD"/>
    <n v="0"/>
    <n v="1"/>
    <n v="1"/>
    <n v="1"/>
    <n v="1"/>
    <n v="4"/>
    <n v="150728"/>
    <s v="High"/>
    <n v="1"/>
    <n v="2022"/>
    <s v="High"/>
    <n v="5"/>
  </r>
  <r>
    <n v="3087"/>
    <x v="3"/>
    <x v="0"/>
    <s v="MNC"/>
    <s v="Retail"/>
    <x v="4"/>
    <x v="2"/>
    <s v="Onsite/Hybrid"/>
    <x v="2"/>
    <s v="0-2 yrs"/>
    <n v="1"/>
    <s v="PhD"/>
    <n v="0"/>
    <n v="1"/>
    <n v="1"/>
    <n v="0"/>
    <n v="1"/>
    <n v="3"/>
    <n v="99710"/>
    <s v="Medium"/>
    <n v="2"/>
    <n v="2020"/>
    <s v="Low"/>
    <n v="6"/>
  </r>
  <r>
    <n v="3088"/>
    <x v="0"/>
    <x v="0"/>
    <s v="Medium"/>
    <s v="Technology"/>
    <x v="2"/>
    <x v="2"/>
    <s v="Onsite/Hybrid"/>
    <x v="2"/>
    <s v="0-2 yrs"/>
    <n v="2"/>
    <s v="PhD"/>
    <n v="1"/>
    <n v="1"/>
    <n v="1"/>
    <n v="1"/>
    <n v="0"/>
    <n v="4"/>
    <n v="78249"/>
    <s v="Medium"/>
    <n v="8"/>
    <n v="2024"/>
    <s v="High"/>
    <n v="3"/>
  </r>
  <r>
    <n v="3089"/>
    <x v="2"/>
    <x v="2"/>
    <s v="MNC"/>
    <s v="Education"/>
    <x v="1"/>
    <x v="2"/>
    <s v="Onsite/Hybrid"/>
    <x v="0"/>
    <s v="7+ yrs"/>
    <n v="9"/>
    <s v="Bachelor"/>
    <n v="1"/>
    <n v="0"/>
    <n v="1"/>
    <n v="0"/>
    <n v="0"/>
    <n v="2"/>
    <n v="137552"/>
    <s v="High"/>
    <n v="3"/>
    <n v="2026"/>
    <s v="High"/>
    <n v="8"/>
  </r>
  <r>
    <n v="3090"/>
    <x v="3"/>
    <x v="0"/>
    <s v="MNC"/>
    <s v="Healthcare"/>
    <x v="5"/>
    <x v="1"/>
    <s v="Onsite/Hybrid"/>
    <x v="0"/>
    <s v="7+ yrs"/>
    <n v="10"/>
    <s v="Bachelor"/>
    <n v="0"/>
    <n v="1"/>
    <n v="0"/>
    <n v="0"/>
    <n v="1"/>
    <n v="2"/>
    <n v="131115"/>
    <s v="High"/>
    <n v="1"/>
    <n v="2026"/>
    <s v="High"/>
    <n v="7"/>
  </r>
  <r>
    <n v="3091"/>
    <x v="3"/>
    <x v="0"/>
    <s v="Enterprise"/>
    <s v="Technology"/>
    <x v="0"/>
    <x v="2"/>
    <s v="Onsite/Hybrid"/>
    <x v="2"/>
    <s v="0-2 yrs"/>
    <n v="2"/>
    <s v="Bachelor"/>
    <n v="0"/>
    <n v="0"/>
    <n v="0"/>
    <n v="1"/>
    <n v="0"/>
    <n v="1"/>
    <n v="60464"/>
    <s v="Low"/>
    <n v="4"/>
    <n v="2021"/>
    <s v="High"/>
    <n v="8"/>
  </r>
  <r>
    <n v="3092"/>
    <x v="5"/>
    <x v="1"/>
    <s v="Medium"/>
    <s v="Education"/>
    <x v="5"/>
    <x v="0"/>
    <s v="Remote"/>
    <x v="0"/>
    <s v="7+ yrs"/>
    <n v="14"/>
    <s v="Bachelor"/>
    <n v="1"/>
    <n v="1"/>
    <n v="1"/>
    <n v="1"/>
    <n v="1"/>
    <n v="5"/>
    <n v="180022"/>
    <s v="High"/>
    <n v="1"/>
    <n v="2024"/>
    <s v="High"/>
    <n v="9"/>
  </r>
  <r>
    <n v="3093"/>
    <x v="0"/>
    <x v="0"/>
    <s v="MNC"/>
    <s v="E-commerce"/>
    <x v="3"/>
    <x v="2"/>
    <s v="Onsite/Hybrid"/>
    <x v="1"/>
    <s v="3-6 yrs"/>
    <n v="3"/>
    <s v="PhD"/>
    <n v="1"/>
    <n v="0"/>
    <n v="0"/>
    <n v="1"/>
    <n v="1"/>
    <n v="3"/>
    <n v="118021"/>
    <s v="Medium"/>
    <n v="11"/>
    <n v="2025"/>
    <s v="Low"/>
    <n v="5"/>
  </r>
  <r>
    <n v="3094"/>
    <x v="1"/>
    <x v="1"/>
    <s v="Enterprise"/>
    <s v="Technology"/>
    <x v="5"/>
    <x v="1"/>
    <s v="Onsite/Hybrid"/>
    <x v="2"/>
    <s v="0-2 yrs"/>
    <n v="0"/>
    <s v="Master"/>
    <n v="1"/>
    <n v="0"/>
    <n v="1"/>
    <n v="1"/>
    <n v="0"/>
    <n v="3"/>
    <n v="118460"/>
    <s v="Medium"/>
    <n v="5"/>
    <n v="2025"/>
    <s v="High"/>
    <n v="8"/>
  </r>
  <r>
    <n v="3095"/>
    <x v="0"/>
    <x v="0"/>
    <s v="Medium"/>
    <s v="Healthcare"/>
    <x v="3"/>
    <x v="2"/>
    <s v="Onsite/Hybrid"/>
    <x v="2"/>
    <s v="0-2 yrs"/>
    <n v="0"/>
    <s v="Bachelor"/>
    <n v="0"/>
    <n v="1"/>
    <n v="1"/>
    <n v="0"/>
    <n v="1"/>
    <n v="3"/>
    <n v="71268"/>
    <s v="Medium"/>
    <n v="3"/>
    <n v="2021"/>
    <s v="Low"/>
    <n v="3"/>
  </r>
  <r>
    <n v="3096"/>
    <x v="3"/>
    <x v="0"/>
    <s v="Medium"/>
    <s v="Education"/>
    <x v="0"/>
    <x v="0"/>
    <s v="Remote"/>
    <x v="0"/>
    <s v="7+ yrs"/>
    <n v="7"/>
    <s v="Bachelor"/>
    <n v="0"/>
    <n v="0"/>
    <n v="0"/>
    <n v="0"/>
    <n v="1"/>
    <n v="1"/>
    <n v="109780"/>
    <s v="Medium"/>
    <n v="4"/>
    <n v="2025"/>
    <s v="High"/>
    <n v="9"/>
  </r>
  <r>
    <n v="3097"/>
    <x v="0"/>
    <x v="0"/>
    <s v="Medium"/>
    <s v="Technology"/>
    <x v="5"/>
    <x v="1"/>
    <s v="Onsite/Hybrid"/>
    <x v="0"/>
    <s v="7+ yrs"/>
    <n v="9"/>
    <s v="Master"/>
    <n v="1"/>
    <n v="1"/>
    <n v="0"/>
    <n v="1"/>
    <n v="1"/>
    <n v="4"/>
    <n v="123856"/>
    <s v="High"/>
    <n v="11"/>
    <n v="2026"/>
    <s v="High"/>
    <n v="9"/>
  </r>
  <r>
    <n v="3098"/>
    <x v="3"/>
    <x v="0"/>
    <s v="MNC"/>
    <s v="Finance"/>
    <x v="4"/>
    <x v="1"/>
    <s v="Onsite/Hybrid"/>
    <x v="1"/>
    <s v="3-6 yrs"/>
    <n v="3"/>
    <s v="Master"/>
    <n v="1"/>
    <n v="0"/>
    <n v="0"/>
    <n v="1"/>
    <n v="1"/>
    <n v="3"/>
    <n v="116727"/>
    <s v="Medium"/>
    <n v="1"/>
    <n v="2020"/>
    <s v="Low"/>
    <n v="4"/>
  </r>
  <r>
    <n v="3099"/>
    <x v="0"/>
    <x v="0"/>
    <s v="Enterprise"/>
    <s v="Finance"/>
    <x v="5"/>
    <x v="2"/>
    <s v="Onsite/Hybrid"/>
    <x v="1"/>
    <s v="3-6 yrs"/>
    <n v="4"/>
    <s v="Bachelor"/>
    <n v="0"/>
    <n v="1"/>
    <n v="0"/>
    <n v="0"/>
    <n v="1"/>
    <n v="2"/>
    <n v="82039"/>
    <s v="Medium"/>
    <n v="8"/>
    <n v="2026"/>
    <s v="Low"/>
    <n v="1"/>
  </r>
  <r>
    <n v="3100"/>
    <x v="5"/>
    <x v="1"/>
    <s v="Startup"/>
    <s v="Retail"/>
    <x v="2"/>
    <x v="0"/>
    <s v="Remote"/>
    <x v="0"/>
    <s v="7+ yrs"/>
    <n v="8"/>
    <s v="PhD"/>
    <n v="0"/>
    <n v="1"/>
    <n v="0"/>
    <n v="1"/>
    <n v="0"/>
    <n v="2"/>
    <n v="153061"/>
    <s v="High"/>
    <n v="2"/>
    <n v="2022"/>
    <s v="High"/>
    <n v="9"/>
  </r>
  <r>
    <n v="3101"/>
    <x v="2"/>
    <x v="2"/>
    <s v="MNC"/>
    <s v="Technology"/>
    <x v="6"/>
    <x v="2"/>
    <s v="Onsite/Hybrid"/>
    <x v="0"/>
    <s v="7+ yrs"/>
    <n v="14"/>
    <s v="Bachelor"/>
    <n v="1"/>
    <n v="0"/>
    <n v="0"/>
    <n v="1"/>
    <n v="0"/>
    <n v="2"/>
    <n v="136510"/>
    <s v="High"/>
    <n v="7"/>
    <n v="2024"/>
    <s v="High"/>
    <n v="9"/>
  </r>
  <r>
    <n v="3102"/>
    <x v="2"/>
    <x v="2"/>
    <s v="Startup"/>
    <s v="Education"/>
    <x v="0"/>
    <x v="2"/>
    <s v="Onsite/Hybrid"/>
    <x v="2"/>
    <s v="0-2 yrs"/>
    <n v="1"/>
    <s v="PhD"/>
    <n v="0"/>
    <n v="0"/>
    <n v="0"/>
    <n v="1"/>
    <n v="0"/>
    <n v="1"/>
    <n v="64112"/>
    <s v="Low"/>
    <n v="3"/>
    <n v="2026"/>
    <s v="Low"/>
    <n v="2"/>
  </r>
  <r>
    <n v="3103"/>
    <x v="0"/>
    <x v="0"/>
    <s v="Medium"/>
    <s v="Healthcare"/>
    <x v="3"/>
    <x v="0"/>
    <s v="Remote"/>
    <x v="0"/>
    <s v="7+ yrs"/>
    <n v="14"/>
    <s v="PhD"/>
    <n v="0"/>
    <n v="1"/>
    <n v="1"/>
    <n v="1"/>
    <n v="0"/>
    <n v="3"/>
    <n v="127865"/>
    <s v="High"/>
    <n v="7"/>
    <n v="2022"/>
    <s v="High"/>
    <n v="5"/>
  </r>
  <r>
    <n v="3104"/>
    <x v="4"/>
    <x v="0"/>
    <s v="Startup"/>
    <s v="Retail"/>
    <x v="4"/>
    <x v="0"/>
    <s v="Remote"/>
    <x v="0"/>
    <s v="7+ yrs"/>
    <n v="10"/>
    <s v="Master"/>
    <n v="1"/>
    <n v="1"/>
    <n v="0"/>
    <n v="1"/>
    <n v="1"/>
    <n v="4"/>
    <n v="127560"/>
    <s v="High"/>
    <n v="1"/>
    <n v="2020"/>
    <s v="High"/>
    <n v="7"/>
  </r>
  <r>
    <n v="3105"/>
    <x v="1"/>
    <x v="1"/>
    <s v="Startup"/>
    <s v="Finance"/>
    <x v="1"/>
    <x v="1"/>
    <s v="Onsite/Hybrid"/>
    <x v="0"/>
    <s v="7+ yrs"/>
    <n v="9"/>
    <s v="Master"/>
    <n v="1"/>
    <n v="0"/>
    <n v="0"/>
    <n v="1"/>
    <n v="0"/>
    <n v="2"/>
    <n v="154439"/>
    <s v="High"/>
    <n v="5"/>
    <n v="2023"/>
    <s v="Low"/>
    <n v="1"/>
  </r>
  <r>
    <n v="3106"/>
    <x v="0"/>
    <x v="0"/>
    <s v="Startup"/>
    <s v="E-commerce"/>
    <x v="4"/>
    <x v="2"/>
    <s v="Onsite/Hybrid"/>
    <x v="0"/>
    <s v="7+ yrs"/>
    <n v="12"/>
    <s v="PhD"/>
    <n v="1"/>
    <n v="0"/>
    <n v="1"/>
    <n v="1"/>
    <n v="1"/>
    <n v="4"/>
    <n v="137510"/>
    <s v="High"/>
    <n v="10"/>
    <n v="2023"/>
    <s v="High"/>
    <n v="8"/>
  </r>
  <r>
    <n v="3107"/>
    <x v="4"/>
    <x v="0"/>
    <s v="Startup"/>
    <s v="Technology"/>
    <x v="1"/>
    <x v="1"/>
    <s v="Onsite/Hybrid"/>
    <x v="0"/>
    <s v="7+ yrs"/>
    <n v="14"/>
    <s v="Bachelor"/>
    <n v="1"/>
    <n v="1"/>
    <n v="1"/>
    <n v="0"/>
    <n v="1"/>
    <n v="4"/>
    <n v="126847"/>
    <s v="High"/>
    <n v="10"/>
    <n v="2020"/>
    <s v="Low"/>
    <n v="1"/>
  </r>
  <r>
    <n v="3108"/>
    <x v="5"/>
    <x v="1"/>
    <s v="MNC"/>
    <s v="Education"/>
    <x v="1"/>
    <x v="0"/>
    <s v="Remote"/>
    <x v="1"/>
    <s v="3-6 yrs"/>
    <n v="5"/>
    <s v="PhD"/>
    <n v="0"/>
    <n v="1"/>
    <n v="0"/>
    <n v="1"/>
    <n v="1"/>
    <n v="3"/>
    <n v="157952"/>
    <s v="High"/>
    <n v="8"/>
    <n v="2020"/>
    <s v="Low"/>
    <n v="5"/>
  </r>
  <r>
    <n v="3109"/>
    <x v="1"/>
    <x v="1"/>
    <s v="Enterprise"/>
    <s v="Education"/>
    <x v="1"/>
    <x v="0"/>
    <s v="Remote"/>
    <x v="1"/>
    <s v="3-6 yrs"/>
    <n v="3"/>
    <s v="Bachelor"/>
    <n v="0"/>
    <n v="1"/>
    <n v="1"/>
    <n v="0"/>
    <n v="1"/>
    <n v="3"/>
    <n v="137693"/>
    <s v="High"/>
    <n v="12"/>
    <n v="2021"/>
    <s v="High"/>
    <n v="7"/>
  </r>
  <r>
    <n v="3110"/>
    <x v="5"/>
    <x v="1"/>
    <s v="Enterprise"/>
    <s v="Technology"/>
    <x v="5"/>
    <x v="2"/>
    <s v="Onsite/Hybrid"/>
    <x v="1"/>
    <s v="3-6 yrs"/>
    <n v="3"/>
    <s v="Master"/>
    <n v="0"/>
    <n v="0"/>
    <n v="1"/>
    <n v="1"/>
    <n v="1"/>
    <n v="3"/>
    <n v="159958"/>
    <s v="High"/>
    <n v="5"/>
    <n v="2022"/>
    <s v="High"/>
    <n v="2"/>
  </r>
  <r>
    <n v="3111"/>
    <x v="4"/>
    <x v="0"/>
    <s v="Medium"/>
    <s v="Finance"/>
    <x v="3"/>
    <x v="0"/>
    <s v="Remote"/>
    <x v="0"/>
    <s v="7+ yrs"/>
    <n v="9"/>
    <s v="Bachelor"/>
    <n v="0"/>
    <n v="1"/>
    <n v="1"/>
    <n v="1"/>
    <n v="0"/>
    <n v="3"/>
    <n v="128534"/>
    <s v="High"/>
    <n v="6"/>
    <n v="2020"/>
    <s v="High"/>
    <n v="6"/>
  </r>
  <r>
    <n v="3112"/>
    <x v="5"/>
    <x v="1"/>
    <s v="MNC"/>
    <s v="Healthcare"/>
    <x v="4"/>
    <x v="2"/>
    <s v="Onsite/Hybrid"/>
    <x v="2"/>
    <s v="0-2 yrs"/>
    <n v="0"/>
    <s v="Master"/>
    <n v="1"/>
    <n v="1"/>
    <n v="1"/>
    <n v="0"/>
    <n v="1"/>
    <n v="4"/>
    <n v="138984"/>
    <s v="High"/>
    <n v="11"/>
    <n v="2022"/>
    <s v="Low"/>
    <n v="2"/>
  </r>
  <r>
    <n v="3113"/>
    <x v="3"/>
    <x v="0"/>
    <s v="MNC"/>
    <s v="Technology"/>
    <x v="1"/>
    <x v="2"/>
    <s v="Onsite/Hybrid"/>
    <x v="0"/>
    <s v="7+ yrs"/>
    <n v="14"/>
    <s v="Bachelor"/>
    <n v="0"/>
    <n v="0"/>
    <n v="0"/>
    <n v="0"/>
    <n v="1"/>
    <n v="1"/>
    <n v="128051"/>
    <s v="High"/>
    <n v="2"/>
    <n v="2021"/>
    <s v="Low"/>
    <n v="1"/>
  </r>
  <r>
    <n v="3114"/>
    <x v="0"/>
    <x v="0"/>
    <s v="Medium"/>
    <s v="Finance"/>
    <x v="3"/>
    <x v="0"/>
    <s v="Remote"/>
    <x v="1"/>
    <s v="3-6 yrs"/>
    <n v="3"/>
    <s v="Bachelor"/>
    <n v="1"/>
    <n v="0"/>
    <n v="1"/>
    <n v="1"/>
    <n v="0"/>
    <n v="3"/>
    <n v="103809"/>
    <s v="Medium"/>
    <n v="12"/>
    <n v="2025"/>
    <s v="High"/>
    <n v="7"/>
  </r>
  <r>
    <n v="3115"/>
    <x v="4"/>
    <x v="0"/>
    <s v="MNC"/>
    <s v="E-commerce"/>
    <x v="0"/>
    <x v="1"/>
    <s v="Onsite/Hybrid"/>
    <x v="2"/>
    <s v="0-2 yrs"/>
    <n v="0"/>
    <s v="Bachelor"/>
    <n v="1"/>
    <n v="0"/>
    <n v="0"/>
    <n v="0"/>
    <n v="1"/>
    <n v="2"/>
    <n v="75306"/>
    <s v="Medium"/>
    <n v="1"/>
    <n v="2024"/>
    <s v="Medium"/>
    <n v="1"/>
  </r>
  <r>
    <n v="3116"/>
    <x v="4"/>
    <x v="0"/>
    <s v="Medium"/>
    <s v="Finance"/>
    <x v="6"/>
    <x v="2"/>
    <s v="Onsite/Hybrid"/>
    <x v="0"/>
    <s v="7+ yrs"/>
    <n v="14"/>
    <s v="Bachelor"/>
    <n v="1"/>
    <n v="0"/>
    <n v="1"/>
    <n v="0"/>
    <n v="0"/>
    <n v="2"/>
    <n v="113148"/>
    <s v="Medium"/>
    <n v="1"/>
    <n v="2023"/>
    <s v="Low"/>
    <n v="1"/>
  </r>
  <r>
    <n v="3117"/>
    <x v="1"/>
    <x v="1"/>
    <s v="MNC"/>
    <s v="Education"/>
    <x v="1"/>
    <x v="2"/>
    <s v="Onsite/Hybrid"/>
    <x v="1"/>
    <s v="3-6 yrs"/>
    <n v="3"/>
    <s v="Bachelor"/>
    <n v="1"/>
    <n v="0"/>
    <n v="0"/>
    <n v="0"/>
    <n v="0"/>
    <n v="1"/>
    <n v="131989"/>
    <s v="High"/>
    <n v="5"/>
    <n v="2022"/>
    <s v="High"/>
    <n v="7"/>
  </r>
  <r>
    <n v="3118"/>
    <x v="5"/>
    <x v="1"/>
    <s v="Startup"/>
    <s v="E-commerce"/>
    <x v="5"/>
    <x v="1"/>
    <s v="Onsite/Hybrid"/>
    <x v="0"/>
    <s v="7+ yrs"/>
    <n v="9"/>
    <s v="PhD"/>
    <n v="1"/>
    <n v="1"/>
    <n v="1"/>
    <n v="1"/>
    <n v="1"/>
    <n v="5"/>
    <n v="184427"/>
    <s v="High"/>
    <n v="7"/>
    <n v="2026"/>
    <s v="High"/>
    <n v="3"/>
  </r>
  <r>
    <n v="3119"/>
    <x v="4"/>
    <x v="0"/>
    <s v="Medium"/>
    <s v="Finance"/>
    <x v="6"/>
    <x v="2"/>
    <s v="Onsite/Hybrid"/>
    <x v="1"/>
    <s v="3-6 yrs"/>
    <n v="3"/>
    <s v="Bachelor"/>
    <n v="1"/>
    <n v="0"/>
    <n v="1"/>
    <n v="0"/>
    <n v="0"/>
    <n v="2"/>
    <n v="89350"/>
    <s v="Medium"/>
    <n v="12"/>
    <n v="2025"/>
    <s v="High"/>
    <n v="7"/>
  </r>
  <r>
    <n v="3120"/>
    <x v="0"/>
    <x v="0"/>
    <s v="MNC"/>
    <s v="Retail"/>
    <x v="2"/>
    <x v="1"/>
    <s v="Onsite/Hybrid"/>
    <x v="0"/>
    <s v="7+ yrs"/>
    <n v="9"/>
    <s v="Master"/>
    <n v="1"/>
    <n v="0"/>
    <n v="1"/>
    <n v="1"/>
    <n v="1"/>
    <n v="4"/>
    <n v="163061"/>
    <s v="High"/>
    <n v="7"/>
    <n v="2022"/>
    <s v="High"/>
    <n v="3"/>
  </r>
  <r>
    <n v="3121"/>
    <x v="5"/>
    <x v="1"/>
    <s v="Medium"/>
    <s v="E-commerce"/>
    <x v="6"/>
    <x v="1"/>
    <s v="Onsite/Hybrid"/>
    <x v="0"/>
    <s v="7+ yrs"/>
    <n v="8"/>
    <s v="Bachelor"/>
    <n v="1"/>
    <n v="1"/>
    <n v="1"/>
    <n v="0"/>
    <n v="1"/>
    <n v="4"/>
    <n v="160356"/>
    <s v="High"/>
    <n v="8"/>
    <n v="2023"/>
    <s v="Low"/>
    <n v="6"/>
  </r>
  <r>
    <n v="3122"/>
    <x v="5"/>
    <x v="1"/>
    <s v="Medium"/>
    <s v="Finance"/>
    <x v="6"/>
    <x v="1"/>
    <s v="Onsite/Hybrid"/>
    <x v="1"/>
    <s v="3-6 yrs"/>
    <n v="5"/>
    <s v="PhD"/>
    <n v="0"/>
    <n v="0"/>
    <n v="0"/>
    <n v="1"/>
    <n v="1"/>
    <n v="2"/>
    <n v="136735"/>
    <s v="High"/>
    <n v="6"/>
    <n v="2025"/>
    <s v="High"/>
    <n v="9"/>
  </r>
  <r>
    <n v="3123"/>
    <x v="4"/>
    <x v="0"/>
    <s v="Enterprise"/>
    <s v="Education"/>
    <x v="4"/>
    <x v="0"/>
    <s v="Remote"/>
    <x v="1"/>
    <s v="3-6 yrs"/>
    <n v="4"/>
    <s v="Master"/>
    <n v="1"/>
    <n v="0"/>
    <n v="1"/>
    <n v="0"/>
    <n v="0"/>
    <n v="2"/>
    <n v="92330"/>
    <s v="Medium"/>
    <n v="1"/>
    <n v="2020"/>
    <s v="Low"/>
    <n v="1"/>
  </r>
  <r>
    <n v="3124"/>
    <x v="4"/>
    <x v="0"/>
    <s v="Startup"/>
    <s v="Technology"/>
    <x v="6"/>
    <x v="0"/>
    <s v="Remote"/>
    <x v="0"/>
    <s v="7+ yrs"/>
    <n v="9"/>
    <s v="Master"/>
    <n v="0"/>
    <n v="1"/>
    <n v="1"/>
    <n v="1"/>
    <n v="1"/>
    <n v="4"/>
    <n v="136466"/>
    <s v="High"/>
    <n v="7"/>
    <n v="2026"/>
    <s v="High"/>
    <n v="8"/>
  </r>
  <r>
    <n v="3125"/>
    <x v="1"/>
    <x v="1"/>
    <s v="Startup"/>
    <s v="Technology"/>
    <x v="6"/>
    <x v="0"/>
    <s v="Remote"/>
    <x v="0"/>
    <s v="7+ yrs"/>
    <n v="10"/>
    <s v="Bachelor"/>
    <n v="1"/>
    <n v="1"/>
    <n v="0"/>
    <n v="1"/>
    <n v="1"/>
    <n v="4"/>
    <n v="163974"/>
    <s v="High"/>
    <n v="9"/>
    <n v="2022"/>
    <s v="Medium"/>
    <n v="5"/>
  </r>
  <r>
    <n v="3126"/>
    <x v="4"/>
    <x v="0"/>
    <s v="Startup"/>
    <s v="Retail"/>
    <x v="2"/>
    <x v="1"/>
    <s v="Onsite/Hybrid"/>
    <x v="1"/>
    <s v="3-6 yrs"/>
    <n v="6"/>
    <s v="PhD"/>
    <n v="0"/>
    <n v="0"/>
    <n v="0"/>
    <n v="1"/>
    <n v="1"/>
    <n v="2"/>
    <n v="97815"/>
    <s v="Medium"/>
    <n v="6"/>
    <n v="2025"/>
    <s v="High"/>
    <n v="8"/>
  </r>
  <r>
    <n v="3127"/>
    <x v="5"/>
    <x v="1"/>
    <s v="MNC"/>
    <s v="Education"/>
    <x v="6"/>
    <x v="0"/>
    <s v="Remote"/>
    <x v="1"/>
    <s v="3-6 yrs"/>
    <n v="3"/>
    <s v="Master"/>
    <n v="1"/>
    <n v="0"/>
    <n v="1"/>
    <n v="0"/>
    <n v="1"/>
    <n v="3"/>
    <n v="161897"/>
    <s v="High"/>
    <n v="4"/>
    <n v="2022"/>
    <s v="High"/>
    <n v="8"/>
  </r>
  <r>
    <n v="3128"/>
    <x v="3"/>
    <x v="0"/>
    <s v="MNC"/>
    <s v="Finance"/>
    <x v="0"/>
    <x v="0"/>
    <s v="Remote"/>
    <x v="0"/>
    <s v="7+ yrs"/>
    <n v="13"/>
    <s v="Bachelor"/>
    <n v="1"/>
    <n v="1"/>
    <n v="1"/>
    <n v="1"/>
    <n v="1"/>
    <n v="5"/>
    <n v="159925"/>
    <s v="High"/>
    <n v="3"/>
    <n v="2020"/>
    <s v="High"/>
    <n v="3"/>
  </r>
  <r>
    <n v="3129"/>
    <x v="2"/>
    <x v="2"/>
    <s v="Enterprise"/>
    <s v="Education"/>
    <x v="3"/>
    <x v="2"/>
    <s v="Onsite/Hybrid"/>
    <x v="1"/>
    <s v="3-6 yrs"/>
    <n v="4"/>
    <s v="PhD"/>
    <n v="1"/>
    <n v="1"/>
    <n v="0"/>
    <n v="0"/>
    <n v="1"/>
    <n v="3"/>
    <n v="85269"/>
    <s v="Medium"/>
    <n v="5"/>
    <n v="2024"/>
    <s v="High"/>
    <n v="7"/>
  </r>
  <r>
    <n v="3130"/>
    <x v="1"/>
    <x v="1"/>
    <s v="Startup"/>
    <s v="E-commerce"/>
    <x v="6"/>
    <x v="1"/>
    <s v="Onsite/Hybrid"/>
    <x v="0"/>
    <s v="7+ yrs"/>
    <n v="14"/>
    <s v="PhD"/>
    <n v="0"/>
    <n v="0"/>
    <n v="1"/>
    <n v="1"/>
    <n v="1"/>
    <n v="3"/>
    <n v="175139"/>
    <s v="High"/>
    <n v="12"/>
    <n v="2022"/>
    <s v="High"/>
    <n v="5"/>
  </r>
  <r>
    <n v="3131"/>
    <x v="5"/>
    <x v="1"/>
    <s v="Enterprise"/>
    <s v="E-commerce"/>
    <x v="5"/>
    <x v="1"/>
    <s v="Onsite/Hybrid"/>
    <x v="1"/>
    <s v="3-6 yrs"/>
    <n v="5"/>
    <s v="Bachelor"/>
    <n v="1"/>
    <n v="1"/>
    <n v="1"/>
    <n v="0"/>
    <n v="1"/>
    <n v="4"/>
    <n v="137697"/>
    <s v="High"/>
    <n v="2"/>
    <n v="2022"/>
    <s v="Medium"/>
    <n v="5"/>
  </r>
  <r>
    <n v="3132"/>
    <x v="1"/>
    <x v="1"/>
    <s v="Startup"/>
    <s v="Technology"/>
    <x v="6"/>
    <x v="0"/>
    <s v="Remote"/>
    <x v="2"/>
    <s v="0-2 yrs"/>
    <n v="0"/>
    <s v="Master"/>
    <n v="0"/>
    <n v="1"/>
    <n v="1"/>
    <n v="1"/>
    <n v="0"/>
    <n v="3"/>
    <n v="115372"/>
    <s v="Medium"/>
    <n v="10"/>
    <n v="2021"/>
    <s v="High"/>
    <n v="2"/>
  </r>
  <r>
    <n v="3133"/>
    <x v="5"/>
    <x v="1"/>
    <s v="Startup"/>
    <s v="Healthcare"/>
    <x v="3"/>
    <x v="0"/>
    <s v="Remote"/>
    <x v="1"/>
    <s v="3-6 yrs"/>
    <n v="6"/>
    <s v="Bachelor"/>
    <n v="1"/>
    <n v="1"/>
    <n v="1"/>
    <n v="0"/>
    <n v="1"/>
    <n v="4"/>
    <n v="141361"/>
    <s v="High"/>
    <n v="6"/>
    <n v="2023"/>
    <s v="Medium"/>
    <n v="5"/>
  </r>
  <r>
    <n v="3134"/>
    <x v="2"/>
    <x v="2"/>
    <s v="Medium"/>
    <s v="E-commerce"/>
    <x v="0"/>
    <x v="2"/>
    <s v="Onsite/Hybrid"/>
    <x v="1"/>
    <s v="3-6 yrs"/>
    <n v="4"/>
    <s v="Master"/>
    <n v="0"/>
    <n v="1"/>
    <n v="0"/>
    <n v="0"/>
    <n v="0"/>
    <n v="1"/>
    <n v="75613"/>
    <s v="Medium"/>
    <n v="10"/>
    <n v="2022"/>
    <s v="Low"/>
    <n v="2"/>
  </r>
  <r>
    <n v="3135"/>
    <x v="4"/>
    <x v="0"/>
    <s v="Startup"/>
    <s v="Retail"/>
    <x v="1"/>
    <x v="2"/>
    <s v="Onsite/Hybrid"/>
    <x v="0"/>
    <s v="7+ yrs"/>
    <n v="13"/>
    <s v="PhD"/>
    <n v="0"/>
    <n v="1"/>
    <n v="1"/>
    <n v="1"/>
    <n v="1"/>
    <n v="4"/>
    <n v="141746"/>
    <s v="High"/>
    <n v="2"/>
    <n v="2023"/>
    <s v="High"/>
    <n v="6"/>
  </r>
  <r>
    <n v="3136"/>
    <x v="5"/>
    <x v="1"/>
    <s v="Enterprise"/>
    <s v="Technology"/>
    <x v="2"/>
    <x v="2"/>
    <s v="Onsite/Hybrid"/>
    <x v="2"/>
    <s v="0-2 yrs"/>
    <n v="0"/>
    <s v="Master"/>
    <n v="1"/>
    <n v="0"/>
    <n v="0"/>
    <n v="0"/>
    <n v="0"/>
    <n v="1"/>
    <n v="90659"/>
    <s v="Medium"/>
    <n v="5"/>
    <n v="2023"/>
    <s v="Low"/>
    <n v="5"/>
  </r>
  <r>
    <n v="3137"/>
    <x v="3"/>
    <x v="0"/>
    <s v="MNC"/>
    <s v="E-commerce"/>
    <x v="0"/>
    <x v="1"/>
    <s v="Onsite/Hybrid"/>
    <x v="2"/>
    <s v="0-2 yrs"/>
    <n v="1"/>
    <s v="Master"/>
    <n v="0"/>
    <n v="0"/>
    <n v="1"/>
    <n v="0"/>
    <n v="1"/>
    <n v="2"/>
    <n v="91119"/>
    <s v="Medium"/>
    <n v="9"/>
    <n v="2022"/>
    <s v="Low"/>
    <n v="2"/>
  </r>
  <r>
    <n v="3138"/>
    <x v="1"/>
    <x v="1"/>
    <s v="Medium"/>
    <s v="Technology"/>
    <x v="0"/>
    <x v="1"/>
    <s v="Onsite/Hybrid"/>
    <x v="0"/>
    <s v="7+ yrs"/>
    <n v="7"/>
    <s v="Bachelor"/>
    <n v="0"/>
    <n v="0"/>
    <n v="0"/>
    <n v="0"/>
    <n v="1"/>
    <n v="1"/>
    <n v="149911"/>
    <s v="High"/>
    <n v="10"/>
    <n v="2024"/>
    <s v="Low"/>
    <n v="6"/>
  </r>
  <r>
    <n v="3139"/>
    <x v="5"/>
    <x v="1"/>
    <s v="Medium"/>
    <s v="Retail"/>
    <x v="0"/>
    <x v="2"/>
    <s v="Onsite/Hybrid"/>
    <x v="2"/>
    <s v="0-2 yrs"/>
    <n v="1"/>
    <s v="Master"/>
    <n v="1"/>
    <n v="1"/>
    <n v="1"/>
    <n v="1"/>
    <n v="0"/>
    <n v="4"/>
    <n v="116841"/>
    <s v="Medium"/>
    <n v="3"/>
    <n v="2026"/>
    <s v="High"/>
    <n v="5"/>
  </r>
  <r>
    <n v="3140"/>
    <x v="5"/>
    <x v="1"/>
    <s v="Startup"/>
    <s v="Healthcare"/>
    <x v="3"/>
    <x v="1"/>
    <s v="Onsite/Hybrid"/>
    <x v="2"/>
    <s v="0-2 yrs"/>
    <n v="0"/>
    <s v="Master"/>
    <n v="1"/>
    <n v="0"/>
    <n v="1"/>
    <n v="1"/>
    <n v="1"/>
    <n v="4"/>
    <n v="132460"/>
    <s v="High"/>
    <n v="1"/>
    <n v="2026"/>
    <s v="High"/>
    <n v="8"/>
  </r>
  <r>
    <n v="3141"/>
    <x v="2"/>
    <x v="2"/>
    <s v="Startup"/>
    <s v="E-commerce"/>
    <x v="2"/>
    <x v="2"/>
    <s v="Onsite/Hybrid"/>
    <x v="2"/>
    <s v="0-2 yrs"/>
    <n v="0"/>
    <s v="PhD"/>
    <n v="0"/>
    <n v="0"/>
    <n v="0"/>
    <n v="0"/>
    <n v="0"/>
    <n v="0"/>
    <n v="48165"/>
    <s v="Low"/>
    <n v="12"/>
    <n v="2022"/>
    <s v="High"/>
    <n v="9"/>
  </r>
  <r>
    <n v="3142"/>
    <x v="5"/>
    <x v="1"/>
    <s v="Startup"/>
    <s v="Healthcare"/>
    <x v="5"/>
    <x v="1"/>
    <s v="Onsite/Hybrid"/>
    <x v="0"/>
    <s v="7+ yrs"/>
    <n v="8"/>
    <s v="PhD"/>
    <n v="1"/>
    <n v="1"/>
    <n v="1"/>
    <n v="1"/>
    <n v="0"/>
    <n v="4"/>
    <n v="170388"/>
    <s v="High"/>
    <n v="5"/>
    <n v="2022"/>
    <s v="High"/>
    <n v="7"/>
  </r>
  <r>
    <n v="3143"/>
    <x v="1"/>
    <x v="1"/>
    <s v="Startup"/>
    <s v="Technology"/>
    <x v="6"/>
    <x v="0"/>
    <s v="Remote"/>
    <x v="1"/>
    <s v="3-6 yrs"/>
    <n v="3"/>
    <s v="Master"/>
    <n v="0"/>
    <n v="0"/>
    <n v="1"/>
    <n v="1"/>
    <n v="1"/>
    <n v="3"/>
    <n v="159991"/>
    <s v="High"/>
    <n v="12"/>
    <n v="2025"/>
    <s v="High"/>
    <n v="3"/>
  </r>
  <r>
    <n v="3144"/>
    <x v="5"/>
    <x v="1"/>
    <s v="MNC"/>
    <s v="Healthcare"/>
    <x v="0"/>
    <x v="0"/>
    <s v="Remote"/>
    <x v="0"/>
    <s v="7+ yrs"/>
    <n v="15"/>
    <s v="Master"/>
    <n v="0"/>
    <n v="1"/>
    <n v="0"/>
    <n v="1"/>
    <n v="0"/>
    <n v="2"/>
    <n v="177421"/>
    <s v="High"/>
    <n v="7"/>
    <n v="2024"/>
    <s v="High"/>
    <n v="7"/>
  </r>
  <r>
    <n v="3145"/>
    <x v="3"/>
    <x v="0"/>
    <s v="Medium"/>
    <s v="E-commerce"/>
    <x v="0"/>
    <x v="2"/>
    <s v="Onsite/Hybrid"/>
    <x v="2"/>
    <s v="0-2 yrs"/>
    <n v="1"/>
    <s v="Bachelor"/>
    <n v="1"/>
    <n v="1"/>
    <n v="1"/>
    <n v="1"/>
    <n v="0"/>
    <n v="4"/>
    <n v="78329"/>
    <s v="Medium"/>
    <n v="6"/>
    <n v="2026"/>
    <s v="High"/>
    <n v="5"/>
  </r>
  <r>
    <n v="3146"/>
    <x v="3"/>
    <x v="0"/>
    <s v="Enterprise"/>
    <s v="Technology"/>
    <x v="6"/>
    <x v="1"/>
    <s v="Onsite/Hybrid"/>
    <x v="0"/>
    <s v="7+ yrs"/>
    <n v="12"/>
    <s v="Bachelor"/>
    <n v="1"/>
    <n v="1"/>
    <n v="1"/>
    <n v="0"/>
    <n v="1"/>
    <n v="4"/>
    <n v="123155"/>
    <s v="High"/>
    <n v="12"/>
    <n v="2021"/>
    <s v="Medium"/>
    <n v="1"/>
  </r>
  <r>
    <n v="3147"/>
    <x v="2"/>
    <x v="2"/>
    <s v="Medium"/>
    <s v="Healthcare"/>
    <x v="4"/>
    <x v="1"/>
    <s v="Onsite/Hybrid"/>
    <x v="1"/>
    <s v="3-6 yrs"/>
    <n v="6"/>
    <s v="PhD"/>
    <n v="0"/>
    <n v="0"/>
    <n v="0"/>
    <n v="1"/>
    <n v="0"/>
    <n v="1"/>
    <n v="88936"/>
    <s v="Medium"/>
    <n v="2"/>
    <n v="2026"/>
    <s v="Low"/>
    <n v="4"/>
  </r>
  <r>
    <n v="3148"/>
    <x v="5"/>
    <x v="1"/>
    <s v="Medium"/>
    <s v="Technology"/>
    <x v="6"/>
    <x v="1"/>
    <s v="Onsite/Hybrid"/>
    <x v="1"/>
    <s v="3-6 yrs"/>
    <n v="6"/>
    <s v="Master"/>
    <n v="0"/>
    <n v="0"/>
    <n v="0"/>
    <n v="0"/>
    <n v="1"/>
    <n v="1"/>
    <n v="124934"/>
    <s v="High"/>
    <n v="12"/>
    <n v="2021"/>
    <s v="High"/>
    <n v="7"/>
  </r>
  <r>
    <n v="3149"/>
    <x v="3"/>
    <x v="0"/>
    <s v="Enterprise"/>
    <s v="Retail"/>
    <x v="4"/>
    <x v="1"/>
    <s v="Onsite/Hybrid"/>
    <x v="2"/>
    <s v="0-2 yrs"/>
    <n v="1"/>
    <s v="Bachelor"/>
    <n v="0"/>
    <n v="1"/>
    <n v="1"/>
    <n v="0"/>
    <n v="1"/>
    <n v="3"/>
    <n v="72272"/>
    <s v="Medium"/>
    <n v="8"/>
    <n v="2024"/>
    <s v="High"/>
    <n v="8"/>
  </r>
  <r>
    <n v="3150"/>
    <x v="3"/>
    <x v="0"/>
    <s v="Startup"/>
    <s v="Finance"/>
    <x v="5"/>
    <x v="2"/>
    <s v="Onsite/Hybrid"/>
    <x v="0"/>
    <s v="7+ yrs"/>
    <n v="8"/>
    <s v="PhD"/>
    <n v="0"/>
    <n v="0"/>
    <n v="0"/>
    <n v="0"/>
    <n v="1"/>
    <n v="1"/>
    <n v="113376"/>
    <s v="Medium"/>
    <n v="9"/>
    <n v="2024"/>
    <s v="High"/>
    <n v="7"/>
  </r>
  <r>
    <n v="3151"/>
    <x v="5"/>
    <x v="1"/>
    <s v="Startup"/>
    <s v="Education"/>
    <x v="6"/>
    <x v="1"/>
    <s v="Onsite/Hybrid"/>
    <x v="1"/>
    <s v="3-6 yrs"/>
    <n v="6"/>
    <s v="Bachelor"/>
    <n v="0"/>
    <n v="1"/>
    <n v="1"/>
    <n v="1"/>
    <n v="1"/>
    <n v="4"/>
    <n v="159894"/>
    <s v="High"/>
    <n v="12"/>
    <n v="2021"/>
    <s v="High"/>
    <n v="5"/>
  </r>
  <r>
    <n v="3152"/>
    <x v="4"/>
    <x v="0"/>
    <s v="Medium"/>
    <s v="Education"/>
    <x v="0"/>
    <x v="2"/>
    <s v="Onsite/Hybrid"/>
    <x v="2"/>
    <s v="0-2 yrs"/>
    <n v="0"/>
    <s v="Master"/>
    <n v="1"/>
    <n v="1"/>
    <n v="1"/>
    <n v="1"/>
    <n v="0"/>
    <n v="4"/>
    <n v="79595"/>
    <s v="Medium"/>
    <n v="10"/>
    <n v="2022"/>
    <s v="High"/>
    <n v="5"/>
  </r>
  <r>
    <n v="3153"/>
    <x v="2"/>
    <x v="2"/>
    <s v="Startup"/>
    <s v="Technology"/>
    <x v="0"/>
    <x v="1"/>
    <s v="Onsite/Hybrid"/>
    <x v="1"/>
    <s v="3-6 yrs"/>
    <n v="4"/>
    <s v="PhD"/>
    <n v="0"/>
    <n v="1"/>
    <n v="1"/>
    <n v="0"/>
    <n v="1"/>
    <n v="3"/>
    <n v="97987"/>
    <s v="Medium"/>
    <n v="11"/>
    <n v="2025"/>
    <s v="Medium"/>
    <n v="5"/>
  </r>
  <r>
    <n v="3154"/>
    <x v="1"/>
    <x v="1"/>
    <s v="MNC"/>
    <s v="Technology"/>
    <x v="0"/>
    <x v="0"/>
    <s v="Remote"/>
    <x v="2"/>
    <s v="0-2 yrs"/>
    <n v="1"/>
    <s v="Master"/>
    <n v="0"/>
    <n v="1"/>
    <n v="1"/>
    <n v="0"/>
    <n v="0"/>
    <n v="2"/>
    <n v="124928"/>
    <s v="High"/>
    <n v="5"/>
    <n v="2025"/>
    <s v="High"/>
    <n v="8"/>
  </r>
  <r>
    <n v="3155"/>
    <x v="2"/>
    <x v="2"/>
    <s v="Medium"/>
    <s v="E-commerce"/>
    <x v="0"/>
    <x v="1"/>
    <s v="Onsite/Hybrid"/>
    <x v="0"/>
    <s v="7+ yrs"/>
    <n v="11"/>
    <s v="Master"/>
    <n v="1"/>
    <n v="1"/>
    <n v="1"/>
    <n v="1"/>
    <n v="0"/>
    <n v="4"/>
    <n v="126358"/>
    <s v="High"/>
    <n v="10"/>
    <n v="2021"/>
    <s v="High"/>
    <n v="1"/>
  </r>
  <r>
    <n v="3156"/>
    <x v="0"/>
    <x v="0"/>
    <s v="Enterprise"/>
    <s v="Retail"/>
    <x v="1"/>
    <x v="1"/>
    <s v="Onsite/Hybrid"/>
    <x v="2"/>
    <s v="0-2 yrs"/>
    <n v="0"/>
    <s v="Bachelor"/>
    <n v="1"/>
    <n v="1"/>
    <n v="0"/>
    <n v="0"/>
    <n v="1"/>
    <n v="3"/>
    <n v="60243"/>
    <s v="Low"/>
    <n v="2"/>
    <n v="2022"/>
    <s v="Medium"/>
    <n v="3"/>
  </r>
  <r>
    <n v="3157"/>
    <x v="5"/>
    <x v="1"/>
    <s v="MNC"/>
    <s v="Healthcare"/>
    <x v="4"/>
    <x v="0"/>
    <s v="Remote"/>
    <x v="2"/>
    <s v="0-2 yrs"/>
    <n v="2"/>
    <s v="Master"/>
    <n v="1"/>
    <n v="0"/>
    <n v="1"/>
    <n v="0"/>
    <n v="0"/>
    <n v="2"/>
    <n v="129046"/>
    <s v="High"/>
    <n v="11"/>
    <n v="2024"/>
    <s v="High"/>
    <n v="9"/>
  </r>
  <r>
    <n v="3158"/>
    <x v="5"/>
    <x v="1"/>
    <s v="Enterprise"/>
    <s v="Education"/>
    <x v="1"/>
    <x v="0"/>
    <s v="Remote"/>
    <x v="2"/>
    <s v="0-2 yrs"/>
    <n v="0"/>
    <s v="PhD"/>
    <n v="0"/>
    <n v="0"/>
    <n v="1"/>
    <n v="1"/>
    <n v="1"/>
    <n v="3"/>
    <n v="127181"/>
    <s v="High"/>
    <n v="11"/>
    <n v="2020"/>
    <s v="High"/>
    <n v="8"/>
  </r>
  <r>
    <n v="3159"/>
    <x v="1"/>
    <x v="1"/>
    <s v="Startup"/>
    <s v="Education"/>
    <x v="5"/>
    <x v="2"/>
    <s v="Onsite/Hybrid"/>
    <x v="2"/>
    <s v="0-2 yrs"/>
    <n v="1"/>
    <s v="PhD"/>
    <n v="0"/>
    <n v="1"/>
    <n v="1"/>
    <n v="0"/>
    <n v="0"/>
    <n v="2"/>
    <n v="101658"/>
    <s v="Medium"/>
    <n v="4"/>
    <n v="2023"/>
    <s v="Low"/>
    <n v="2"/>
  </r>
  <r>
    <n v="3160"/>
    <x v="1"/>
    <x v="1"/>
    <s v="MNC"/>
    <s v="Retail"/>
    <x v="6"/>
    <x v="0"/>
    <s v="Remote"/>
    <x v="0"/>
    <s v="7+ yrs"/>
    <n v="14"/>
    <s v="Bachelor"/>
    <n v="0"/>
    <n v="1"/>
    <n v="0"/>
    <n v="0"/>
    <n v="0"/>
    <n v="1"/>
    <n v="164895"/>
    <s v="High"/>
    <n v="12"/>
    <n v="2024"/>
    <s v="High"/>
    <n v="9"/>
  </r>
  <r>
    <n v="3161"/>
    <x v="5"/>
    <x v="1"/>
    <s v="Startup"/>
    <s v="Healthcare"/>
    <x v="3"/>
    <x v="0"/>
    <s v="Remote"/>
    <x v="1"/>
    <s v="3-6 yrs"/>
    <n v="5"/>
    <s v="Bachelor"/>
    <n v="0"/>
    <n v="0"/>
    <n v="1"/>
    <n v="0"/>
    <n v="1"/>
    <n v="2"/>
    <n v="137377"/>
    <s v="High"/>
    <n v="3"/>
    <n v="2020"/>
    <s v="High"/>
    <n v="9"/>
  </r>
  <r>
    <n v="3162"/>
    <x v="2"/>
    <x v="2"/>
    <s v="Enterprise"/>
    <s v="Healthcare"/>
    <x v="3"/>
    <x v="0"/>
    <s v="Remote"/>
    <x v="0"/>
    <s v="7+ yrs"/>
    <n v="14"/>
    <s v="PhD"/>
    <n v="1"/>
    <n v="1"/>
    <n v="0"/>
    <n v="1"/>
    <n v="1"/>
    <n v="4"/>
    <n v="120710"/>
    <s v="High"/>
    <n v="9"/>
    <n v="2020"/>
    <s v="Medium"/>
    <n v="5"/>
  </r>
  <r>
    <n v="3163"/>
    <x v="3"/>
    <x v="0"/>
    <s v="Enterprise"/>
    <s v="Retail"/>
    <x v="2"/>
    <x v="1"/>
    <s v="Onsite/Hybrid"/>
    <x v="2"/>
    <s v="0-2 yrs"/>
    <n v="0"/>
    <s v="Master"/>
    <n v="1"/>
    <n v="0"/>
    <n v="1"/>
    <n v="0"/>
    <n v="0"/>
    <n v="2"/>
    <n v="65594"/>
    <s v="Low"/>
    <n v="5"/>
    <n v="2022"/>
    <s v="Medium"/>
    <n v="3"/>
  </r>
  <r>
    <n v="3164"/>
    <x v="5"/>
    <x v="1"/>
    <s v="MNC"/>
    <s v="Finance"/>
    <x v="1"/>
    <x v="2"/>
    <s v="Onsite/Hybrid"/>
    <x v="0"/>
    <s v="7+ yrs"/>
    <n v="15"/>
    <s v="PhD"/>
    <n v="1"/>
    <n v="0"/>
    <n v="1"/>
    <n v="0"/>
    <n v="0"/>
    <n v="2"/>
    <n v="176308"/>
    <s v="High"/>
    <n v="10"/>
    <n v="2021"/>
    <s v="High"/>
    <n v="7"/>
  </r>
  <r>
    <n v="3165"/>
    <x v="4"/>
    <x v="0"/>
    <s v="Enterprise"/>
    <s v="Retail"/>
    <x v="6"/>
    <x v="1"/>
    <s v="Onsite/Hybrid"/>
    <x v="2"/>
    <s v="0-2 yrs"/>
    <n v="1"/>
    <s v="PhD"/>
    <n v="0"/>
    <n v="0"/>
    <n v="1"/>
    <n v="0"/>
    <n v="0"/>
    <n v="1"/>
    <n v="63687"/>
    <s v="Low"/>
    <n v="9"/>
    <n v="2026"/>
    <s v="Low"/>
    <n v="5"/>
  </r>
  <r>
    <n v="3166"/>
    <x v="4"/>
    <x v="0"/>
    <s v="MNC"/>
    <s v="Healthcare"/>
    <x v="6"/>
    <x v="1"/>
    <s v="Onsite/Hybrid"/>
    <x v="0"/>
    <s v="7+ yrs"/>
    <n v="7"/>
    <s v="PhD"/>
    <n v="0"/>
    <n v="1"/>
    <n v="0"/>
    <n v="0"/>
    <n v="1"/>
    <n v="2"/>
    <n v="130473"/>
    <s v="High"/>
    <n v="2"/>
    <n v="2020"/>
    <s v="High"/>
    <n v="7"/>
  </r>
  <r>
    <n v="3167"/>
    <x v="3"/>
    <x v="0"/>
    <s v="MNC"/>
    <s v="Finance"/>
    <x v="1"/>
    <x v="0"/>
    <s v="Remote"/>
    <x v="2"/>
    <s v="0-2 yrs"/>
    <n v="0"/>
    <s v="PhD"/>
    <n v="1"/>
    <n v="0"/>
    <n v="0"/>
    <n v="1"/>
    <n v="1"/>
    <n v="3"/>
    <n v="94231"/>
    <s v="Medium"/>
    <n v="2"/>
    <n v="2021"/>
    <s v="Medium"/>
    <n v="6"/>
  </r>
  <r>
    <n v="3168"/>
    <x v="4"/>
    <x v="0"/>
    <s v="Startup"/>
    <s v="E-commerce"/>
    <x v="4"/>
    <x v="1"/>
    <s v="Onsite/Hybrid"/>
    <x v="2"/>
    <s v="0-2 yrs"/>
    <n v="2"/>
    <s v="PhD"/>
    <n v="1"/>
    <n v="0"/>
    <n v="1"/>
    <n v="0"/>
    <n v="1"/>
    <n v="3"/>
    <n v="76045"/>
    <s v="Medium"/>
    <n v="5"/>
    <n v="2023"/>
    <s v="Low"/>
    <n v="3"/>
  </r>
  <r>
    <n v="3169"/>
    <x v="1"/>
    <x v="1"/>
    <s v="MNC"/>
    <s v="E-commerce"/>
    <x v="6"/>
    <x v="0"/>
    <s v="Remote"/>
    <x v="2"/>
    <s v="0-2 yrs"/>
    <n v="2"/>
    <s v="Bachelor"/>
    <n v="0"/>
    <n v="1"/>
    <n v="1"/>
    <n v="1"/>
    <n v="1"/>
    <n v="4"/>
    <n v="149538"/>
    <s v="High"/>
    <n v="3"/>
    <n v="2025"/>
    <s v="High"/>
    <n v="9"/>
  </r>
  <r>
    <n v="3170"/>
    <x v="5"/>
    <x v="1"/>
    <s v="Enterprise"/>
    <s v="Retail"/>
    <x v="0"/>
    <x v="0"/>
    <s v="Remote"/>
    <x v="0"/>
    <s v="7+ yrs"/>
    <n v="9"/>
    <s v="PhD"/>
    <n v="1"/>
    <n v="0"/>
    <n v="1"/>
    <n v="0"/>
    <n v="1"/>
    <n v="3"/>
    <n v="166069"/>
    <s v="High"/>
    <n v="8"/>
    <n v="2025"/>
    <s v="High"/>
    <n v="7"/>
  </r>
  <r>
    <n v="3171"/>
    <x v="1"/>
    <x v="1"/>
    <s v="Startup"/>
    <s v="Retail"/>
    <x v="3"/>
    <x v="2"/>
    <s v="Onsite/Hybrid"/>
    <x v="0"/>
    <s v="7+ yrs"/>
    <n v="15"/>
    <s v="Bachelor"/>
    <n v="1"/>
    <n v="0"/>
    <n v="0"/>
    <n v="1"/>
    <n v="1"/>
    <n v="3"/>
    <n v="160698"/>
    <s v="High"/>
    <n v="6"/>
    <n v="2020"/>
    <s v="Low"/>
    <n v="5"/>
  </r>
  <r>
    <n v="3172"/>
    <x v="1"/>
    <x v="1"/>
    <s v="Medium"/>
    <s v="Technology"/>
    <x v="4"/>
    <x v="2"/>
    <s v="Onsite/Hybrid"/>
    <x v="2"/>
    <s v="0-2 yrs"/>
    <n v="0"/>
    <s v="PhD"/>
    <n v="1"/>
    <n v="0"/>
    <n v="0"/>
    <n v="1"/>
    <n v="1"/>
    <n v="3"/>
    <n v="116346"/>
    <s v="Medium"/>
    <n v="8"/>
    <n v="2020"/>
    <s v="High"/>
    <n v="9"/>
  </r>
  <r>
    <n v="3173"/>
    <x v="0"/>
    <x v="0"/>
    <s v="Startup"/>
    <s v="Education"/>
    <x v="0"/>
    <x v="1"/>
    <s v="Onsite/Hybrid"/>
    <x v="2"/>
    <s v="0-2 yrs"/>
    <n v="1"/>
    <s v="Master"/>
    <n v="0"/>
    <n v="0"/>
    <n v="1"/>
    <n v="1"/>
    <n v="0"/>
    <n v="2"/>
    <n v="83253"/>
    <s v="Medium"/>
    <n v="5"/>
    <n v="2023"/>
    <s v="High"/>
    <n v="4"/>
  </r>
  <r>
    <n v="3174"/>
    <x v="0"/>
    <x v="0"/>
    <s v="Startup"/>
    <s v="E-commerce"/>
    <x v="2"/>
    <x v="1"/>
    <s v="Onsite/Hybrid"/>
    <x v="0"/>
    <s v="7+ yrs"/>
    <n v="13"/>
    <s v="PhD"/>
    <n v="0"/>
    <n v="0"/>
    <n v="0"/>
    <n v="0"/>
    <n v="0"/>
    <n v="0"/>
    <n v="97799"/>
    <s v="Medium"/>
    <n v="9"/>
    <n v="2020"/>
    <s v="Low"/>
    <n v="2"/>
  </r>
  <r>
    <n v="3175"/>
    <x v="5"/>
    <x v="1"/>
    <s v="Medium"/>
    <s v="Healthcare"/>
    <x v="3"/>
    <x v="1"/>
    <s v="Onsite/Hybrid"/>
    <x v="1"/>
    <s v="3-6 yrs"/>
    <n v="6"/>
    <s v="Master"/>
    <n v="1"/>
    <n v="0"/>
    <n v="0"/>
    <n v="1"/>
    <n v="0"/>
    <n v="2"/>
    <n v="128643"/>
    <s v="High"/>
    <n v="3"/>
    <n v="2023"/>
    <s v="Medium"/>
    <n v="6"/>
  </r>
  <r>
    <n v="3176"/>
    <x v="5"/>
    <x v="1"/>
    <s v="Enterprise"/>
    <s v="Technology"/>
    <x v="2"/>
    <x v="0"/>
    <s v="Remote"/>
    <x v="2"/>
    <s v="0-2 yrs"/>
    <n v="2"/>
    <s v="Master"/>
    <n v="1"/>
    <n v="1"/>
    <n v="1"/>
    <n v="1"/>
    <n v="0"/>
    <n v="4"/>
    <n v="123567"/>
    <s v="High"/>
    <n v="1"/>
    <n v="2026"/>
    <s v="High"/>
    <n v="7"/>
  </r>
  <r>
    <n v="3177"/>
    <x v="3"/>
    <x v="0"/>
    <s v="Medium"/>
    <s v="Education"/>
    <x v="5"/>
    <x v="0"/>
    <s v="Remote"/>
    <x v="2"/>
    <s v="0-2 yrs"/>
    <n v="1"/>
    <s v="PhD"/>
    <n v="1"/>
    <n v="0"/>
    <n v="1"/>
    <n v="0"/>
    <n v="0"/>
    <n v="2"/>
    <n v="66113"/>
    <s v="Low"/>
    <n v="12"/>
    <n v="2025"/>
    <s v="High"/>
    <n v="8"/>
  </r>
  <r>
    <n v="3178"/>
    <x v="3"/>
    <x v="0"/>
    <s v="Enterprise"/>
    <s v="Finance"/>
    <x v="4"/>
    <x v="2"/>
    <s v="Onsite/Hybrid"/>
    <x v="0"/>
    <s v="7+ yrs"/>
    <n v="11"/>
    <s v="Master"/>
    <n v="0"/>
    <n v="0"/>
    <n v="0"/>
    <n v="0"/>
    <n v="1"/>
    <n v="1"/>
    <n v="110021"/>
    <s v="Medium"/>
    <n v="7"/>
    <n v="2024"/>
    <s v="High"/>
    <n v="7"/>
  </r>
  <r>
    <n v="3179"/>
    <x v="1"/>
    <x v="1"/>
    <s v="MNC"/>
    <s v="Technology"/>
    <x v="5"/>
    <x v="1"/>
    <s v="Onsite/Hybrid"/>
    <x v="1"/>
    <s v="3-6 yrs"/>
    <n v="4"/>
    <s v="PhD"/>
    <n v="0"/>
    <n v="1"/>
    <n v="0"/>
    <n v="1"/>
    <n v="0"/>
    <n v="2"/>
    <n v="153092"/>
    <s v="High"/>
    <n v="2"/>
    <n v="2020"/>
    <s v="Low"/>
    <n v="2"/>
  </r>
  <r>
    <n v="3180"/>
    <x v="0"/>
    <x v="0"/>
    <s v="Startup"/>
    <s v="Technology"/>
    <x v="2"/>
    <x v="2"/>
    <s v="Onsite/Hybrid"/>
    <x v="1"/>
    <s v="3-6 yrs"/>
    <n v="4"/>
    <s v="Bachelor"/>
    <n v="0"/>
    <n v="0"/>
    <n v="0"/>
    <n v="0"/>
    <n v="0"/>
    <n v="0"/>
    <n v="79434"/>
    <s v="Medium"/>
    <n v="9"/>
    <n v="2021"/>
    <s v="High"/>
    <n v="7"/>
  </r>
  <r>
    <n v="3181"/>
    <x v="0"/>
    <x v="0"/>
    <s v="MNC"/>
    <s v="Finance"/>
    <x v="4"/>
    <x v="0"/>
    <s v="Remote"/>
    <x v="2"/>
    <s v="0-2 yrs"/>
    <n v="0"/>
    <s v="Master"/>
    <n v="0"/>
    <n v="1"/>
    <n v="1"/>
    <n v="0"/>
    <n v="0"/>
    <n v="2"/>
    <n v="88004"/>
    <s v="Medium"/>
    <n v="8"/>
    <n v="2025"/>
    <s v="Medium"/>
    <n v="3"/>
  </r>
  <r>
    <n v="3182"/>
    <x v="3"/>
    <x v="0"/>
    <s v="Startup"/>
    <s v="Retail"/>
    <x v="4"/>
    <x v="0"/>
    <s v="Remote"/>
    <x v="2"/>
    <s v="0-2 yrs"/>
    <n v="1"/>
    <s v="Master"/>
    <n v="1"/>
    <n v="0"/>
    <n v="0"/>
    <n v="0"/>
    <n v="0"/>
    <n v="1"/>
    <n v="51529"/>
    <s v="Low"/>
    <n v="9"/>
    <n v="2024"/>
    <s v="Low"/>
    <n v="6"/>
  </r>
  <r>
    <n v="3183"/>
    <x v="1"/>
    <x v="1"/>
    <s v="Medium"/>
    <s v="Healthcare"/>
    <x v="0"/>
    <x v="1"/>
    <s v="Onsite/Hybrid"/>
    <x v="2"/>
    <s v="0-2 yrs"/>
    <n v="1"/>
    <s v="Master"/>
    <n v="0"/>
    <n v="1"/>
    <n v="0"/>
    <n v="1"/>
    <n v="1"/>
    <n v="3"/>
    <n v="119979"/>
    <s v="Medium"/>
    <n v="4"/>
    <n v="2023"/>
    <s v="High"/>
    <n v="7"/>
  </r>
  <r>
    <n v="3184"/>
    <x v="5"/>
    <x v="1"/>
    <s v="Medium"/>
    <s v="Finance"/>
    <x v="6"/>
    <x v="1"/>
    <s v="Onsite/Hybrid"/>
    <x v="1"/>
    <s v="3-6 yrs"/>
    <n v="5"/>
    <s v="PhD"/>
    <n v="0"/>
    <n v="0"/>
    <n v="0"/>
    <n v="0"/>
    <n v="1"/>
    <n v="1"/>
    <n v="123049"/>
    <s v="High"/>
    <n v="4"/>
    <n v="2021"/>
    <s v="High"/>
    <n v="9"/>
  </r>
  <r>
    <n v="3185"/>
    <x v="3"/>
    <x v="0"/>
    <s v="Medium"/>
    <s v="Education"/>
    <x v="3"/>
    <x v="0"/>
    <s v="Remote"/>
    <x v="1"/>
    <s v="3-6 yrs"/>
    <n v="6"/>
    <s v="PhD"/>
    <n v="1"/>
    <n v="1"/>
    <n v="1"/>
    <n v="1"/>
    <n v="1"/>
    <n v="5"/>
    <n v="117610"/>
    <s v="Medium"/>
    <n v="12"/>
    <n v="2020"/>
    <s v="High"/>
    <n v="9"/>
  </r>
  <r>
    <n v="3186"/>
    <x v="2"/>
    <x v="2"/>
    <s v="MNC"/>
    <s v="E-commerce"/>
    <x v="6"/>
    <x v="0"/>
    <s v="Remote"/>
    <x v="2"/>
    <s v="0-2 yrs"/>
    <n v="1"/>
    <s v="Master"/>
    <n v="0"/>
    <n v="0"/>
    <n v="1"/>
    <n v="1"/>
    <n v="1"/>
    <n v="3"/>
    <n v="113861"/>
    <s v="Medium"/>
    <n v="9"/>
    <n v="2026"/>
    <s v="High"/>
    <n v="4"/>
  </r>
  <r>
    <n v="3187"/>
    <x v="1"/>
    <x v="1"/>
    <s v="Medium"/>
    <s v="Retail"/>
    <x v="2"/>
    <x v="2"/>
    <s v="Onsite/Hybrid"/>
    <x v="2"/>
    <s v="0-2 yrs"/>
    <n v="1"/>
    <s v="PhD"/>
    <n v="1"/>
    <n v="0"/>
    <n v="0"/>
    <n v="1"/>
    <n v="0"/>
    <n v="2"/>
    <n v="106531"/>
    <s v="Medium"/>
    <n v="2"/>
    <n v="2025"/>
    <s v="Medium"/>
    <n v="2"/>
  </r>
  <r>
    <n v="3188"/>
    <x v="4"/>
    <x v="0"/>
    <s v="MNC"/>
    <s v="E-commerce"/>
    <x v="4"/>
    <x v="1"/>
    <s v="Onsite/Hybrid"/>
    <x v="2"/>
    <s v="0-2 yrs"/>
    <n v="2"/>
    <s v="Master"/>
    <n v="0"/>
    <n v="0"/>
    <n v="1"/>
    <n v="0"/>
    <n v="1"/>
    <n v="2"/>
    <n v="92585"/>
    <s v="Medium"/>
    <n v="6"/>
    <n v="2021"/>
    <s v="High"/>
    <n v="7"/>
  </r>
  <r>
    <n v="3189"/>
    <x v="3"/>
    <x v="0"/>
    <s v="Medium"/>
    <s v="Education"/>
    <x v="4"/>
    <x v="0"/>
    <s v="Remote"/>
    <x v="1"/>
    <s v="3-6 yrs"/>
    <n v="4"/>
    <s v="Bachelor"/>
    <n v="1"/>
    <n v="0"/>
    <n v="0"/>
    <n v="0"/>
    <n v="1"/>
    <n v="2"/>
    <n v="81224"/>
    <s v="Medium"/>
    <n v="6"/>
    <n v="2020"/>
    <s v="High"/>
    <n v="8"/>
  </r>
  <r>
    <n v="3190"/>
    <x v="3"/>
    <x v="0"/>
    <s v="Startup"/>
    <s v="Healthcare"/>
    <x v="6"/>
    <x v="1"/>
    <s v="Onsite/Hybrid"/>
    <x v="2"/>
    <s v="0-2 yrs"/>
    <n v="2"/>
    <s v="Bachelor"/>
    <n v="1"/>
    <n v="0"/>
    <n v="1"/>
    <n v="1"/>
    <n v="1"/>
    <n v="4"/>
    <n v="94092"/>
    <s v="Medium"/>
    <n v="8"/>
    <n v="2024"/>
    <s v="High"/>
    <n v="8"/>
  </r>
  <r>
    <n v="3191"/>
    <x v="1"/>
    <x v="1"/>
    <s v="Enterprise"/>
    <s v="Education"/>
    <x v="6"/>
    <x v="2"/>
    <s v="Onsite/Hybrid"/>
    <x v="0"/>
    <s v="7+ yrs"/>
    <n v="11"/>
    <s v="Bachelor"/>
    <n v="0"/>
    <n v="0"/>
    <n v="0"/>
    <n v="0"/>
    <n v="1"/>
    <n v="1"/>
    <n v="152931"/>
    <s v="High"/>
    <n v="8"/>
    <n v="2026"/>
    <s v="Medium"/>
    <n v="2"/>
  </r>
  <r>
    <n v="3192"/>
    <x v="5"/>
    <x v="1"/>
    <s v="Startup"/>
    <s v="Technology"/>
    <x v="3"/>
    <x v="1"/>
    <s v="Onsite/Hybrid"/>
    <x v="1"/>
    <s v="3-6 yrs"/>
    <n v="5"/>
    <s v="Master"/>
    <n v="0"/>
    <n v="1"/>
    <n v="1"/>
    <n v="0"/>
    <n v="1"/>
    <n v="3"/>
    <n v="137284"/>
    <s v="High"/>
    <n v="1"/>
    <n v="2023"/>
    <s v="Low"/>
    <n v="2"/>
  </r>
  <r>
    <n v="3193"/>
    <x v="5"/>
    <x v="1"/>
    <s v="Medium"/>
    <s v="Retail"/>
    <x v="6"/>
    <x v="1"/>
    <s v="Onsite/Hybrid"/>
    <x v="0"/>
    <s v="7+ yrs"/>
    <n v="15"/>
    <s v="Master"/>
    <n v="0"/>
    <n v="0"/>
    <n v="0"/>
    <n v="0"/>
    <n v="1"/>
    <n v="1"/>
    <n v="153609"/>
    <s v="High"/>
    <n v="1"/>
    <n v="2020"/>
    <s v="Medium"/>
    <n v="4"/>
  </r>
  <r>
    <n v="3194"/>
    <x v="1"/>
    <x v="1"/>
    <s v="Startup"/>
    <s v="Finance"/>
    <x v="5"/>
    <x v="1"/>
    <s v="Onsite/Hybrid"/>
    <x v="0"/>
    <s v="7+ yrs"/>
    <n v="9"/>
    <s v="Bachelor"/>
    <n v="1"/>
    <n v="0"/>
    <n v="1"/>
    <n v="0"/>
    <n v="0"/>
    <n v="2"/>
    <n v="154972"/>
    <s v="High"/>
    <n v="2"/>
    <n v="2025"/>
    <s v="Low"/>
    <n v="6"/>
  </r>
  <r>
    <n v="3195"/>
    <x v="2"/>
    <x v="2"/>
    <s v="MNC"/>
    <s v="Finance"/>
    <x v="5"/>
    <x v="2"/>
    <s v="Onsite/Hybrid"/>
    <x v="1"/>
    <s v="3-6 yrs"/>
    <n v="3"/>
    <s v="Bachelor"/>
    <n v="1"/>
    <n v="0"/>
    <n v="1"/>
    <n v="0"/>
    <n v="0"/>
    <n v="2"/>
    <n v="113888"/>
    <s v="Medium"/>
    <n v="3"/>
    <n v="2023"/>
    <s v="Low"/>
    <n v="3"/>
  </r>
  <r>
    <n v="3196"/>
    <x v="5"/>
    <x v="1"/>
    <s v="Enterprise"/>
    <s v="Technology"/>
    <x v="5"/>
    <x v="1"/>
    <s v="Onsite/Hybrid"/>
    <x v="2"/>
    <s v="0-2 yrs"/>
    <n v="2"/>
    <s v="Master"/>
    <n v="1"/>
    <n v="0"/>
    <n v="1"/>
    <n v="1"/>
    <n v="0"/>
    <n v="3"/>
    <n v="122777"/>
    <s v="High"/>
    <n v="8"/>
    <n v="2023"/>
    <s v="High"/>
    <n v="9"/>
  </r>
  <r>
    <n v="3197"/>
    <x v="0"/>
    <x v="0"/>
    <s v="MNC"/>
    <s v="Finance"/>
    <x v="1"/>
    <x v="0"/>
    <s v="Remote"/>
    <x v="0"/>
    <s v="7+ yrs"/>
    <n v="8"/>
    <s v="PhD"/>
    <n v="0"/>
    <n v="0"/>
    <n v="0"/>
    <n v="0"/>
    <n v="0"/>
    <n v="0"/>
    <n v="120696"/>
    <s v="High"/>
    <n v="11"/>
    <n v="2021"/>
    <s v="High"/>
    <n v="9"/>
  </r>
  <r>
    <n v="3198"/>
    <x v="3"/>
    <x v="0"/>
    <s v="Medium"/>
    <s v="E-commerce"/>
    <x v="4"/>
    <x v="1"/>
    <s v="Onsite/Hybrid"/>
    <x v="1"/>
    <s v="3-6 yrs"/>
    <n v="3"/>
    <s v="Master"/>
    <n v="1"/>
    <n v="0"/>
    <n v="0"/>
    <n v="1"/>
    <n v="0"/>
    <n v="2"/>
    <n v="90276"/>
    <s v="Medium"/>
    <n v="6"/>
    <n v="2023"/>
    <s v="Low"/>
    <n v="4"/>
  </r>
  <r>
    <n v="3199"/>
    <x v="2"/>
    <x v="2"/>
    <s v="MNC"/>
    <s v="Finance"/>
    <x v="5"/>
    <x v="2"/>
    <s v="Onsite/Hybrid"/>
    <x v="1"/>
    <s v="3-6 yrs"/>
    <n v="4"/>
    <s v="Bachelor"/>
    <n v="0"/>
    <n v="1"/>
    <n v="1"/>
    <n v="1"/>
    <n v="1"/>
    <n v="4"/>
    <n v="139682"/>
    <s v="High"/>
    <n v="11"/>
    <n v="2022"/>
    <s v="High"/>
    <n v="9"/>
  </r>
  <r>
    <n v="3200"/>
    <x v="5"/>
    <x v="1"/>
    <s v="Startup"/>
    <s v="Finance"/>
    <x v="4"/>
    <x v="2"/>
    <s v="Onsite/Hybrid"/>
    <x v="1"/>
    <s v="3-6 yrs"/>
    <n v="5"/>
    <s v="Bachelor"/>
    <n v="1"/>
    <n v="1"/>
    <n v="0"/>
    <n v="0"/>
    <n v="0"/>
    <n v="2"/>
    <n v="118132"/>
    <s v="Medium"/>
    <n v="3"/>
    <n v="2026"/>
    <s v="Low"/>
    <n v="6"/>
  </r>
  <r>
    <n v="3201"/>
    <x v="5"/>
    <x v="1"/>
    <s v="MNC"/>
    <s v="Finance"/>
    <x v="0"/>
    <x v="2"/>
    <s v="Onsite/Hybrid"/>
    <x v="0"/>
    <s v="7+ yrs"/>
    <n v="10"/>
    <s v="Master"/>
    <n v="1"/>
    <n v="0"/>
    <n v="1"/>
    <n v="1"/>
    <n v="0"/>
    <n v="3"/>
    <n v="194506"/>
    <s v="High"/>
    <n v="2"/>
    <n v="2025"/>
    <s v="High"/>
    <n v="2"/>
  </r>
  <r>
    <n v="3202"/>
    <x v="4"/>
    <x v="0"/>
    <s v="Medium"/>
    <s v="Finance"/>
    <x v="6"/>
    <x v="2"/>
    <s v="Onsite/Hybrid"/>
    <x v="1"/>
    <s v="3-6 yrs"/>
    <n v="3"/>
    <s v="PhD"/>
    <n v="0"/>
    <n v="1"/>
    <n v="0"/>
    <n v="0"/>
    <n v="1"/>
    <n v="2"/>
    <n v="85546"/>
    <s v="Medium"/>
    <n v="4"/>
    <n v="2023"/>
    <s v="Low"/>
    <n v="2"/>
  </r>
  <r>
    <n v="3203"/>
    <x v="4"/>
    <x v="0"/>
    <s v="Medium"/>
    <s v="Technology"/>
    <x v="2"/>
    <x v="0"/>
    <s v="Remote"/>
    <x v="0"/>
    <s v="7+ yrs"/>
    <n v="7"/>
    <s v="Master"/>
    <n v="0"/>
    <n v="0"/>
    <n v="0"/>
    <n v="1"/>
    <n v="1"/>
    <n v="2"/>
    <n v="128648"/>
    <s v="High"/>
    <n v="1"/>
    <n v="2022"/>
    <s v="High"/>
    <n v="8"/>
  </r>
  <r>
    <n v="3204"/>
    <x v="5"/>
    <x v="1"/>
    <s v="MNC"/>
    <s v="Retail"/>
    <x v="1"/>
    <x v="0"/>
    <s v="Remote"/>
    <x v="1"/>
    <s v="3-6 yrs"/>
    <n v="6"/>
    <s v="Master"/>
    <n v="0"/>
    <n v="0"/>
    <n v="1"/>
    <n v="0"/>
    <n v="1"/>
    <n v="2"/>
    <n v="157192"/>
    <s v="High"/>
    <n v="10"/>
    <n v="2025"/>
    <s v="Medium"/>
    <n v="4"/>
  </r>
  <r>
    <n v="3205"/>
    <x v="1"/>
    <x v="1"/>
    <s v="Startup"/>
    <s v="Retail"/>
    <x v="3"/>
    <x v="2"/>
    <s v="Onsite/Hybrid"/>
    <x v="0"/>
    <s v="7+ yrs"/>
    <n v="12"/>
    <s v="Bachelor"/>
    <n v="1"/>
    <n v="1"/>
    <n v="1"/>
    <n v="1"/>
    <n v="1"/>
    <n v="5"/>
    <n v="182094"/>
    <s v="High"/>
    <n v="2"/>
    <n v="2025"/>
    <s v="High"/>
    <n v="6"/>
  </r>
  <r>
    <n v="3206"/>
    <x v="1"/>
    <x v="1"/>
    <s v="Enterprise"/>
    <s v="Retail"/>
    <x v="4"/>
    <x v="0"/>
    <s v="Remote"/>
    <x v="1"/>
    <s v="3-6 yrs"/>
    <n v="4"/>
    <s v="PhD"/>
    <n v="0"/>
    <n v="0"/>
    <n v="0"/>
    <n v="1"/>
    <n v="0"/>
    <n v="1"/>
    <n v="132779"/>
    <s v="High"/>
    <n v="11"/>
    <n v="2022"/>
    <s v="High"/>
    <n v="7"/>
  </r>
  <r>
    <n v="3207"/>
    <x v="3"/>
    <x v="0"/>
    <s v="Medium"/>
    <s v="E-commerce"/>
    <x v="2"/>
    <x v="1"/>
    <s v="Onsite/Hybrid"/>
    <x v="1"/>
    <s v="3-6 yrs"/>
    <n v="3"/>
    <s v="PhD"/>
    <n v="1"/>
    <n v="0"/>
    <n v="0"/>
    <n v="1"/>
    <n v="0"/>
    <n v="2"/>
    <n v="86338"/>
    <s v="Medium"/>
    <n v="10"/>
    <n v="2026"/>
    <s v="High"/>
    <n v="8"/>
  </r>
  <r>
    <n v="3208"/>
    <x v="5"/>
    <x v="1"/>
    <s v="Startup"/>
    <s v="E-commerce"/>
    <x v="3"/>
    <x v="1"/>
    <s v="Onsite/Hybrid"/>
    <x v="0"/>
    <s v="7+ yrs"/>
    <n v="8"/>
    <s v="Master"/>
    <n v="0"/>
    <n v="0"/>
    <n v="1"/>
    <n v="1"/>
    <n v="0"/>
    <n v="2"/>
    <n v="165193"/>
    <s v="High"/>
    <n v="7"/>
    <n v="2022"/>
    <s v="High"/>
    <n v="7"/>
  </r>
  <r>
    <n v="3209"/>
    <x v="2"/>
    <x v="2"/>
    <s v="Medium"/>
    <s v="Healthcare"/>
    <x v="6"/>
    <x v="2"/>
    <s v="Onsite/Hybrid"/>
    <x v="0"/>
    <s v="7+ yrs"/>
    <n v="10"/>
    <s v="Master"/>
    <n v="1"/>
    <n v="0"/>
    <n v="1"/>
    <n v="1"/>
    <n v="1"/>
    <n v="4"/>
    <n v="136785"/>
    <s v="High"/>
    <n v="11"/>
    <n v="2026"/>
    <s v="High"/>
    <n v="4"/>
  </r>
  <r>
    <n v="3210"/>
    <x v="1"/>
    <x v="1"/>
    <s v="MNC"/>
    <s v="Technology"/>
    <x v="4"/>
    <x v="1"/>
    <s v="Onsite/Hybrid"/>
    <x v="2"/>
    <s v="0-2 yrs"/>
    <n v="1"/>
    <s v="Master"/>
    <n v="1"/>
    <n v="1"/>
    <n v="0"/>
    <n v="0"/>
    <n v="0"/>
    <n v="2"/>
    <n v="110430"/>
    <s v="Medium"/>
    <n v="9"/>
    <n v="2026"/>
    <s v="High"/>
    <n v="8"/>
  </r>
  <r>
    <n v="3211"/>
    <x v="0"/>
    <x v="0"/>
    <s v="Medium"/>
    <s v="Finance"/>
    <x v="1"/>
    <x v="2"/>
    <s v="Onsite/Hybrid"/>
    <x v="1"/>
    <s v="3-6 yrs"/>
    <n v="3"/>
    <s v="PhD"/>
    <n v="1"/>
    <n v="0"/>
    <n v="1"/>
    <n v="1"/>
    <n v="1"/>
    <n v="4"/>
    <n v="112989"/>
    <s v="Medium"/>
    <n v="8"/>
    <n v="2025"/>
    <s v="High"/>
    <n v="8"/>
  </r>
  <r>
    <n v="3212"/>
    <x v="1"/>
    <x v="1"/>
    <s v="Enterprise"/>
    <s v="Healthcare"/>
    <x v="2"/>
    <x v="0"/>
    <s v="Remote"/>
    <x v="1"/>
    <s v="3-6 yrs"/>
    <n v="4"/>
    <s v="Bachelor"/>
    <n v="0"/>
    <n v="0"/>
    <n v="0"/>
    <n v="1"/>
    <n v="0"/>
    <n v="1"/>
    <n v="127297"/>
    <s v="High"/>
    <n v="11"/>
    <n v="2026"/>
    <s v="Low"/>
    <n v="4"/>
  </r>
  <r>
    <n v="3213"/>
    <x v="0"/>
    <x v="0"/>
    <s v="Medium"/>
    <s v="Education"/>
    <x v="4"/>
    <x v="1"/>
    <s v="Onsite/Hybrid"/>
    <x v="0"/>
    <s v="7+ yrs"/>
    <n v="7"/>
    <s v="Bachelor"/>
    <n v="0"/>
    <n v="0"/>
    <n v="0"/>
    <n v="0"/>
    <n v="1"/>
    <n v="1"/>
    <n v="108876"/>
    <s v="Medium"/>
    <n v="5"/>
    <n v="2022"/>
    <s v="Low"/>
    <n v="4"/>
  </r>
  <r>
    <n v="3214"/>
    <x v="5"/>
    <x v="1"/>
    <s v="Medium"/>
    <s v="E-commerce"/>
    <x v="0"/>
    <x v="0"/>
    <s v="Remote"/>
    <x v="1"/>
    <s v="3-6 yrs"/>
    <n v="3"/>
    <s v="Bachelor"/>
    <n v="1"/>
    <n v="0"/>
    <n v="1"/>
    <n v="1"/>
    <n v="0"/>
    <n v="3"/>
    <n v="143588"/>
    <s v="High"/>
    <n v="6"/>
    <n v="2025"/>
    <s v="High"/>
    <n v="2"/>
  </r>
  <r>
    <n v="3215"/>
    <x v="1"/>
    <x v="1"/>
    <s v="MNC"/>
    <s v="Education"/>
    <x v="3"/>
    <x v="1"/>
    <s v="Onsite/Hybrid"/>
    <x v="1"/>
    <s v="3-6 yrs"/>
    <n v="5"/>
    <s v="Master"/>
    <n v="0"/>
    <n v="1"/>
    <n v="1"/>
    <n v="1"/>
    <n v="0"/>
    <n v="3"/>
    <n v="161625"/>
    <s v="High"/>
    <n v="9"/>
    <n v="2025"/>
    <s v="High"/>
    <n v="3"/>
  </r>
  <r>
    <n v="3216"/>
    <x v="1"/>
    <x v="1"/>
    <s v="MNC"/>
    <s v="Retail"/>
    <x v="4"/>
    <x v="2"/>
    <s v="Onsite/Hybrid"/>
    <x v="1"/>
    <s v="3-6 yrs"/>
    <n v="5"/>
    <s v="PhD"/>
    <n v="1"/>
    <n v="1"/>
    <n v="0"/>
    <n v="0"/>
    <n v="1"/>
    <n v="3"/>
    <n v="145413"/>
    <s v="High"/>
    <n v="5"/>
    <n v="2023"/>
    <s v="High"/>
    <n v="9"/>
  </r>
  <r>
    <n v="3217"/>
    <x v="0"/>
    <x v="0"/>
    <s v="Enterprise"/>
    <s v="Technology"/>
    <x v="6"/>
    <x v="1"/>
    <s v="Onsite/Hybrid"/>
    <x v="1"/>
    <s v="3-6 yrs"/>
    <n v="4"/>
    <s v="Bachelor"/>
    <n v="1"/>
    <n v="1"/>
    <n v="1"/>
    <n v="0"/>
    <n v="0"/>
    <n v="3"/>
    <n v="85761"/>
    <s v="Medium"/>
    <n v="9"/>
    <n v="2026"/>
    <s v="High"/>
    <n v="9"/>
  </r>
  <r>
    <n v="3218"/>
    <x v="3"/>
    <x v="0"/>
    <s v="Medium"/>
    <s v="Healthcare"/>
    <x v="3"/>
    <x v="0"/>
    <s v="Remote"/>
    <x v="1"/>
    <s v="3-6 yrs"/>
    <n v="5"/>
    <s v="Bachelor"/>
    <n v="0"/>
    <n v="1"/>
    <n v="1"/>
    <n v="0"/>
    <n v="0"/>
    <n v="2"/>
    <n v="92961"/>
    <s v="Medium"/>
    <n v="11"/>
    <n v="2021"/>
    <s v="Medium"/>
    <n v="6"/>
  </r>
  <r>
    <n v="3219"/>
    <x v="3"/>
    <x v="0"/>
    <s v="Startup"/>
    <s v="Retail"/>
    <x v="5"/>
    <x v="0"/>
    <s v="Remote"/>
    <x v="1"/>
    <s v="3-6 yrs"/>
    <n v="5"/>
    <s v="PhD"/>
    <n v="0"/>
    <n v="1"/>
    <n v="1"/>
    <n v="1"/>
    <n v="0"/>
    <n v="3"/>
    <n v="103449"/>
    <s v="Medium"/>
    <n v="2"/>
    <n v="2025"/>
    <s v="High"/>
    <n v="1"/>
  </r>
  <r>
    <n v="3220"/>
    <x v="4"/>
    <x v="0"/>
    <s v="Startup"/>
    <s v="Healthcare"/>
    <x v="5"/>
    <x v="2"/>
    <s v="Onsite/Hybrid"/>
    <x v="2"/>
    <s v="0-2 yrs"/>
    <n v="1"/>
    <s v="Bachelor"/>
    <n v="0"/>
    <n v="0"/>
    <n v="0"/>
    <n v="0"/>
    <n v="0"/>
    <n v="0"/>
    <n v="47367"/>
    <s v="Low"/>
    <n v="2"/>
    <n v="2022"/>
    <s v="Medium"/>
    <n v="4"/>
  </r>
  <r>
    <n v="3221"/>
    <x v="0"/>
    <x v="0"/>
    <s v="MNC"/>
    <s v="E-commerce"/>
    <x v="5"/>
    <x v="1"/>
    <s v="Onsite/Hybrid"/>
    <x v="2"/>
    <s v="0-2 yrs"/>
    <n v="2"/>
    <s v="PhD"/>
    <n v="1"/>
    <n v="1"/>
    <n v="0"/>
    <n v="0"/>
    <n v="1"/>
    <n v="3"/>
    <n v="82879"/>
    <s v="Medium"/>
    <n v="1"/>
    <n v="2025"/>
    <s v="Medium"/>
    <n v="4"/>
  </r>
  <r>
    <n v="3222"/>
    <x v="1"/>
    <x v="1"/>
    <s v="Enterprise"/>
    <s v="E-commerce"/>
    <x v="4"/>
    <x v="0"/>
    <s v="Remote"/>
    <x v="2"/>
    <s v="0-2 yrs"/>
    <n v="0"/>
    <s v="Master"/>
    <n v="1"/>
    <n v="1"/>
    <n v="0"/>
    <n v="1"/>
    <n v="1"/>
    <n v="4"/>
    <n v="111616"/>
    <s v="Medium"/>
    <n v="12"/>
    <n v="2024"/>
    <s v="Medium"/>
    <n v="2"/>
  </r>
  <r>
    <n v="3223"/>
    <x v="0"/>
    <x v="0"/>
    <s v="Medium"/>
    <s v="Healthcare"/>
    <x v="5"/>
    <x v="2"/>
    <s v="Onsite/Hybrid"/>
    <x v="2"/>
    <s v="0-2 yrs"/>
    <n v="1"/>
    <s v="PhD"/>
    <n v="0"/>
    <n v="0"/>
    <n v="0"/>
    <n v="1"/>
    <n v="1"/>
    <n v="2"/>
    <n v="79333"/>
    <s v="Medium"/>
    <n v="8"/>
    <n v="2021"/>
    <s v="Low"/>
    <n v="5"/>
  </r>
  <r>
    <n v="3224"/>
    <x v="0"/>
    <x v="0"/>
    <s v="Medium"/>
    <s v="Retail"/>
    <x v="5"/>
    <x v="1"/>
    <s v="Onsite/Hybrid"/>
    <x v="0"/>
    <s v="7+ yrs"/>
    <n v="14"/>
    <s v="PhD"/>
    <n v="0"/>
    <n v="0"/>
    <n v="1"/>
    <n v="0"/>
    <n v="1"/>
    <n v="2"/>
    <n v="124865"/>
    <s v="High"/>
    <n v="10"/>
    <n v="2020"/>
    <s v="Medium"/>
    <n v="3"/>
  </r>
  <r>
    <n v="3225"/>
    <x v="3"/>
    <x v="0"/>
    <s v="Startup"/>
    <s v="Healthcare"/>
    <x v="3"/>
    <x v="0"/>
    <s v="Remote"/>
    <x v="2"/>
    <s v="0-2 yrs"/>
    <n v="0"/>
    <s v="PhD"/>
    <n v="1"/>
    <n v="0"/>
    <n v="0"/>
    <n v="1"/>
    <n v="0"/>
    <n v="2"/>
    <n v="61077"/>
    <s v="Low"/>
    <n v="8"/>
    <n v="2020"/>
    <s v="Low"/>
    <n v="6"/>
  </r>
  <r>
    <n v="3226"/>
    <x v="3"/>
    <x v="0"/>
    <s v="Enterprise"/>
    <s v="Healthcare"/>
    <x v="1"/>
    <x v="2"/>
    <s v="Onsite/Hybrid"/>
    <x v="2"/>
    <s v="0-2 yrs"/>
    <n v="2"/>
    <s v="Master"/>
    <n v="1"/>
    <n v="0"/>
    <n v="1"/>
    <n v="0"/>
    <n v="0"/>
    <n v="2"/>
    <n v="65361"/>
    <s v="Low"/>
    <n v="10"/>
    <n v="2024"/>
    <s v="High"/>
    <n v="9"/>
  </r>
  <r>
    <n v="3227"/>
    <x v="2"/>
    <x v="2"/>
    <s v="Enterprise"/>
    <s v="Healthcare"/>
    <x v="6"/>
    <x v="2"/>
    <s v="Onsite/Hybrid"/>
    <x v="2"/>
    <s v="0-2 yrs"/>
    <n v="1"/>
    <s v="PhD"/>
    <n v="0"/>
    <n v="1"/>
    <n v="1"/>
    <n v="0"/>
    <n v="1"/>
    <n v="3"/>
    <n v="79724"/>
    <s v="Medium"/>
    <n v="5"/>
    <n v="2020"/>
    <s v="Medium"/>
    <n v="5"/>
  </r>
  <r>
    <n v="3228"/>
    <x v="2"/>
    <x v="2"/>
    <s v="Enterprise"/>
    <s v="Finance"/>
    <x v="3"/>
    <x v="0"/>
    <s v="Remote"/>
    <x v="1"/>
    <s v="3-6 yrs"/>
    <n v="6"/>
    <s v="Bachelor"/>
    <n v="1"/>
    <n v="1"/>
    <n v="1"/>
    <n v="1"/>
    <n v="1"/>
    <n v="5"/>
    <n v="116637"/>
    <s v="Medium"/>
    <n v="3"/>
    <n v="2023"/>
    <s v="High"/>
    <n v="8"/>
  </r>
  <r>
    <n v="3229"/>
    <x v="3"/>
    <x v="0"/>
    <s v="Startup"/>
    <s v="Finance"/>
    <x v="6"/>
    <x v="0"/>
    <s v="Remote"/>
    <x v="2"/>
    <s v="0-2 yrs"/>
    <n v="2"/>
    <s v="Master"/>
    <n v="0"/>
    <n v="1"/>
    <n v="0"/>
    <n v="0"/>
    <n v="0"/>
    <n v="1"/>
    <n v="46068"/>
    <s v="Low"/>
    <n v="1"/>
    <n v="2023"/>
    <s v="High"/>
    <n v="8"/>
  </r>
  <r>
    <n v="3230"/>
    <x v="4"/>
    <x v="0"/>
    <s v="Startup"/>
    <s v="Finance"/>
    <x v="5"/>
    <x v="2"/>
    <s v="Onsite/Hybrid"/>
    <x v="0"/>
    <s v="7+ yrs"/>
    <n v="11"/>
    <s v="Master"/>
    <n v="0"/>
    <n v="1"/>
    <n v="0"/>
    <n v="0"/>
    <n v="1"/>
    <n v="2"/>
    <n v="107825"/>
    <s v="Medium"/>
    <n v="11"/>
    <n v="2023"/>
    <s v="High"/>
    <n v="9"/>
  </r>
  <r>
    <n v="3231"/>
    <x v="1"/>
    <x v="1"/>
    <s v="Enterprise"/>
    <s v="Finance"/>
    <x v="3"/>
    <x v="1"/>
    <s v="Onsite/Hybrid"/>
    <x v="0"/>
    <s v="7+ yrs"/>
    <n v="7"/>
    <s v="Bachelor"/>
    <n v="0"/>
    <n v="1"/>
    <n v="1"/>
    <n v="1"/>
    <n v="0"/>
    <n v="3"/>
    <n v="170642"/>
    <s v="High"/>
    <n v="3"/>
    <n v="2026"/>
    <s v="High"/>
    <n v="3"/>
  </r>
  <r>
    <n v="3232"/>
    <x v="2"/>
    <x v="2"/>
    <s v="Medium"/>
    <s v="Finance"/>
    <x v="3"/>
    <x v="2"/>
    <s v="Onsite/Hybrid"/>
    <x v="1"/>
    <s v="3-6 yrs"/>
    <n v="4"/>
    <s v="PhD"/>
    <n v="0"/>
    <n v="1"/>
    <n v="0"/>
    <n v="1"/>
    <n v="0"/>
    <n v="2"/>
    <n v="88228"/>
    <s v="Medium"/>
    <n v="8"/>
    <n v="2023"/>
    <s v="Low"/>
    <n v="3"/>
  </r>
  <r>
    <n v="3233"/>
    <x v="3"/>
    <x v="0"/>
    <s v="Startup"/>
    <s v="Education"/>
    <x v="6"/>
    <x v="1"/>
    <s v="Onsite/Hybrid"/>
    <x v="2"/>
    <s v="0-2 yrs"/>
    <n v="0"/>
    <s v="Bachelor"/>
    <n v="1"/>
    <n v="1"/>
    <n v="0"/>
    <n v="0"/>
    <n v="1"/>
    <n v="3"/>
    <n v="55641"/>
    <s v="Low"/>
    <n v="8"/>
    <n v="2021"/>
    <s v="High"/>
    <n v="7"/>
  </r>
  <r>
    <n v="3234"/>
    <x v="0"/>
    <x v="0"/>
    <s v="Startup"/>
    <s v="Education"/>
    <x v="6"/>
    <x v="0"/>
    <s v="Remote"/>
    <x v="2"/>
    <s v="0-2 yrs"/>
    <n v="2"/>
    <s v="PhD"/>
    <n v="1"/>
    <n v="0"/>
    <n v="0"/>
    <n v="1"/>
    <n v="1"/>
    <n v="3"/>
    <n v="72255"/>
    <s v="Medium"/>
    <n v="10"/>
    <n v="2025"/>
    <s v="Low"/>
    <n v="6"/>
  </r>
  <r>
    <n v="3235"/>
    <x v="1"/>
    <x v="1"/>
    <s v="Medium"/>
    <s v="Finance"/>
    <x v="3"/>
    <x v="2"/>
    <s v="Onsite/Hybrid"/>
    <x v="0"/>
    <s v="7+ yrs"/>
    <n v="11"/>
    <s v="PhD"/>
    <n v="1"/>
    <n v="1"/>
    <n v="1"/>
    <n v="0"/>
    <n v="0"/>
    <n v="3"/>
    <n v="158180"/>
    <s v="High"/>
    <n v="12"/>
    <n v="2023"/>
    <s v="High"/>
    <n v="9"/>
  </r>
  <r>
    <n v="3236"/>
    <x v="5"/>
    <x v="1"/>
    <s v="Medium"/>
    <s v="Healthcare"/>
    <x v="6"/>
    <x v="1"/>
    <s v="Onsite/Hybrid"/>
    <x v="1"/>
    <s v="3-6 yrs"/>
    <n v="3"/>
    <s v="Master"/>
    <n v="1"/>
    <n v="0"/>
    <n v="0"/>
    <n v="0"/>
    <n v="1"/>
    <n v="2"/>
    <n v="126089"/>
    <s v="High"/>
    <n v="10"/>
    <n v="2024"/>
    <s v="Low"/>
    <n v="4"/>
  </r>
  <r>
    <n v="3237"/>
    <x v="2"/>
    <x v="2"/>
    <s v="MNC"/>
    <s v="Technology"/>
    <x v="6"/>
    <x v="1"/>
    <s v="Onsite/Hybrid"/>
    <x v="0"/>
    <s v="7+ yrs"/>
    <n v="14"/>
    <s v="Master"/>
    <n v="1"/>
    <n v="1"/>
    <n v="1"/>
    <n v="1"/>
    <n v="1"/>
    <n v="5"/>
    <n v="161983"/>
    <s v="High"/>
    <n v="7"/>
    <n v="2023"/>
    <s v="High"/>
    <n v="3"/>
  </r>
  <r>
    <n v="3238"/>
    <x v="3"/>
    <x v="0"/>
    <s v="MNC"/>
    <s v="E-commerce"/>
    <x v="1"/>
    <x v="2"/>
    <s v="Onsite/Hybrid"/>
    <x v="0"/>
    <s v="7+ yrs"/>
    <n v="9"/>
    <s v="Master"/>
    <n v="1"/>
    <n v="1"/>
    <n v="0"/>
    <n v="1"/>
    <n v="1"/>
    <n v="4"/>
    <n v="143996"/>
    <s v="High"/>
    <n v="2"/>
    <n v="2023"/>
    <s v="High"/>
    <n v="9"/>
  </r>
  <r>
    <n v="3239"/>
    <x v="3"/>
    <x v="0"/>
    <s v="Enterprise"/>
    <s v="Retail"/>
    <x v="1"/>
    <x v="0"/>
    <s v="Remote"/>
    <x v="1"/>
    <s v="3-6 yrs"/>
    <n v="6"/>
    <s v="Bachelor"/>
    <n v="0"/>
    <n v="0"/>
    <n v="0"/>
    <n v="0"/>
    <n v="0"/>
    <n v="0"/>
    <n v="79572"/>
    <s v="Medium"/>
    <n v="1"/>
    <n v="2025"/>
    <s v="Low"/>
    <n v="4"/>
  </r>
  <r>
    <n v="3240"/>
    <x v="0"/>
    <x v="0"/>
    <s v="Enterprise"/>
    <s v="Healthcare"/>
    <x v="6"/>
    <x v="1"/>
    <s v="Onsite/Hybrid"/>
    <x v="2"/>
    <s v="0-2 yrs"/>
    <n v="1"/>
    <s v="Master"/>
    <n v="0"/>
    <n v="0"/>
    <n v="0"/>
    <n v="0"/>
    <n v="1"/>
    <n v="1"/>
    <n v="63328"/>
    <s v="Low"/>
    <n v="7"/>
    <n v="2026"/>
    <s v="High"/>
    <n v="9"/>
  </r>
  <r>
    <n v="3241"/>
    <x v="5"/>
    <x v="1"/>
    <s v="Enterprise"/>
    <s v="Technology"/>
    <x v="5"/>
    <x v="2"/>
    <s v="Onsite/Hybrid"/>
    <x v="0"/>
    <s v="7+ yrs"/>
    <n v="14"/>
    <s v="Master"/>
    <n v="1"/>
    <n v="1"/>
    <n v="1"/>
    <n v="1"/>
    <n v="1"/>
    <n v="5"/>
    <n v="176707"/>
    <s v="High"/>
    <n v="3"/>
    <n v="2023"/>
    <s v="High"/>
    <n v="9"/>
  </r>
  <r>
    <n v="3242"/>
    <x v="1"/>
    <x v="1"/>
    <s v="MNC"/>
    <s v="Finance"/>
    <x v="5"/>
    <x v="0"/>
    <s v="Remote"/>
    <x v="1"/>
    <s v="3-6 yrs"/>
    <n v="3"/>
    <s v="PhD"/>
    <n v="0"/>
    <n v="0"/>
    <n v="0"/>
    <n v="0"/>
    <n v="1"/>
    <n v="1"/>
    <n v="144851"/>
    <s v="High"/>
    <n v="7"/>
    <n v="2020"/>
    <s v="Medium"/>
    <n v="2"/>
  </r>
  <r>
    <n v="3243"/>
    <x v="5"/>
    <x v="1"/>
    <s v="Enterprise"/>
    <s v="Retail"/>
    <x v="3"/>
    <x v="2"/>
    <s v="Onsite/Hybrid"/>
    <x v="1"/>
    <s v="3-6 yrs"/>
    <n v="5"/>
    <s v="Master"/>
    <n v="1"/>
    <n v="1"/>
    <n v="1"/>
    <n v="1"/>
    <n v="1"/>
    <n v="5"/>
    <n v="151377"/>
    <s v="High"/>
    <n v="4"/>
    <n v="2023"/>
    <s v="High"/>
    <n v="3"/>
  </r>
  <r>
    <n v="3244"/>
    <x v="1"/>
    <x v="1"/>
    <s v="MNC"/>
    <s v="Technology"/>
    <x v="5"/>
    <x v="1"/>
    <s v="Onsite/Hybrid"/>
    <x v="0"/>
    <s v="7+ yrs"/>
    <n v="9"/>
    <s v="Bachelor"/>
    <n v="0"/>
    <n v="1"/>
    <n v="0"/>
    <n v="0"/>
    <n v="1"/>
    <n v="2"/>
    <n v="172657"/>
    <s v="High"/>
    <n v="7"/>
    <n v="2021"/>
    <s v="High"/>
    <n v="9"/>
  </r>
  <r>
    <n v="3245"/>
    <x v="5"/>
    <x v="1"/>
    <s v="Medium"/>
    <s v="Healthcare"/>
    <x v="0"/>
    <x v="0"/>
    <s v="Remote"/>
    <x v="2"/>
    <s v="0-2 yrs"/>
    <n v="0"/>
    <s v="PhD"/>
    <n v="1"/>
    <n v="0"/>
    <n v="1"/>
    <n v="1"/>
    <n v="1"/>
    <n v="4"/>
    <n v="134041"/>
    <s v="High"/>
    <n v="2"/>
    <n v="2024"/>
    <s v="High"/>
    <n v="4"/>
  </r>
  <r>
    <n v="3246"/>
    <x v="0"/>
    <x v="0"/>
    <s v="MNC"/>
    <s v="Technology"/>
    <x v="5"/>
    <x v="2"/>
    <s v="Onsite/Hybrid"/>
    <x v="1"/>
    <s v="3-6 yrs"/>
    <n v="6"/>
    <s v="Bachelor"/>
    <n v="1"/>
    <n v="1"/>
    <n v="0"/>
    <n v="1"/>
    <n v="0"/>
    <n v="3"/>
    <n v="107623"/>
    <s v="Medium"/>
    <n v="3"/>
    <n v="2026"/>
    <s v="Low"/>
    <n v="3"/>
  </r>
  <r>
    <n v="3247"/>
    <x v="2"/>
    <x v="2"/>
    <s v="Enterprise"/>
    <s v="Finance"/>
    <x v="4"/>
    <x v="1"/>
    <s v="Onsite/Hybrid"/>
    <x v="2"/>
    <s v="0-2 yrs"/>
    <n v="1"/>
    <s v="Master"/>
    <n v="0"/>
    <n v="1"/>
    <n v="1"/>
    <n v="0"/>
    <n v="0"/>
    <n v="2"/>
    <n v="62926"/>
    <s v="Low"/>
    <n v="11"/>
    <n v="2021"/>
    <s v="Medium"/>
    <n v="3"/>
  </r>
  <r>
    <n v="3248"/>
    <x v="1"/>
    <x v="1"/>
    <s v="Startup"/>
    <s v="Finance"/>
    <x v="0"/>
    <x v="1"/>
    <s v="Onsite/Hybrid"/>
    <x v="0"/>
    <s v="7+ yrs"/>
    <n v="10"/>
    <s v="Master"/>
    <n v="0"/>
    <n v="0"/>
    <n v="0"/>
    <n v="1"/>
    <n v="0"/>
    <n v="1"/>
    <n v="153925"/>
    <s v="High"/>
    <n v="5"/>
    <n v="2020"/>
    <s v="Medium"/>
    <n v="2"/>
  </r>
  <r>
    <n v="3249"/>
    <x v="0"/>
    <x v="0"/>
    <s v="Enterprise"/>
    <s v="Finance"/>
    <x v="6"/>
    <x v="0"/>
    <s v="Remote"/>
    <x v="1"/>
    <s v="3-6 yrs"/>
    <n v="6"/>
    <s v="Bachelor"/>
    <n v="0"/>
    <n v="1"/>
    <n v="1"/>
    <n v="1"/>
    <n v="1"/>
    <n v="4"/>
    <n v="110384"/>
    <s v="Medium"/>
    <n v="5"/>
    <n v="2021"/>
    <s v="High"/>
    <n v="3"/>
  </r>
  <r>
    <n v="3250"/>
    <x v="2"/>
    <x v="2"/>
    <s v="Enterprise"/>
    <s v="E-commerce"/>
    <x v="5"/>
    <x v="1"/>
    <s v="Onsite/Hybrid"/>
    <x v="1"/>
    <s v="3-6 yrs"/>
    <n v="4"/>
    <s v="Bachelor"/>
    <n v="1"/>
    <n v="0"/>
    <n v="1"/>
    <n v="1"/>
    <n v="1"/>
    <n v="4"/>
    <n v="114385"/>
    <s v="Medium"/>
    <n v="12"/>
    <n v="2026"/>
    <s v="High"/>
    <n v="3"/>
  </r>
  <r>
    <n v="3251"/>
    <x v="3"/>
    <x v="0"/>
    <s v="Enterprise"/>
    <s v="Healthcare"/>
    <x v="2"/>
    <x v="2"/>
    <s v="Onsite/Hybrid"/>
    <x v="0"/>
    <s v="7+ yrs"/>
    <n v="13"/>
    <s v="PhD"/>
    <n v="1"/>
    <n v="0"/>
    <n v="0"/>
    <n v="1"/>
    <n v="1"/>
    <n v="3"/>
    <n v="129226"/>
    <s v="High"/>
    <n v="5"/>
    <n v="2026"/>
    <s v="Medium"/>
    <n v="6"/>
  </r>
  <r>
    <n v="3252"/>
    <x v="1"/>
    <x v="1"/>
    <s v="Enterprise"/>
    <s v="Finance"/>
    <x v="1"/>
    <x v="1"/>
    <s v="Onsite/Hybrid"/>
    <x v="0"/>
    <s v="7+ yrs"/>
    <n v="11"/>
    <s v="PhD"/>
    <n v="0"/>
    <n v="0"/>
    <n v="1"/>
    <n v="1"/>
    <n v="0"/>
    <n v="2"/>
    <n v="174914"/>
    <s v="High"/>
    <n v="1"/>
    <n v="2022"/>
    <s v="High"/>
    <n v="7"/>
  </r>
  <r>
    <n v="3253"/>
    <x v="3"/>
    <x v="0"/>
    <s v="Enterprise"/>
    <s v="Retail"/>
    <x v="2"/>
    <x v="1"/>
    <s v="Onsite/Hybrid"/>
    <x v="0"/>
    <s v="7+ yrs"/>
    <n v="10"/>
    <s v="PhD"/>
    <n v="1"/>
    <n v="1"/>
    <n v="0"/>
    <n v="0"/>
    <n v="0"/>
    <n v="2"/>
    <n v="96237"/>
    <s v="Medium"/>
    <n v="9"/>
    <n v="2022"/>
    <s v="High"/>
    <n v="7"/>
  </r>
  <r>
    <n v="3254"/>
    <x v="1"/>
    <x v="1"/>
    <s v="Enterprise"/>
    <s v="Healthcare"/>
    <x v="1"/>
    <x v="1"/>
    <s v="Onsite/Hybrid"/>
    <x v="0"/>
    <s v="7+ yrs"/>
    <n v="8"/>
    <s v="Master"/>
    <n v="0"/>
    <n v="1"/>
    <n v="1"/>
    <n v="0"/>
    <n v="0"/>
    <n v="2"/>
    <n v="158079"/>
    <s v="High"/>
    <n v="10"/>
    <n v="2024"/>
    <s v="Low"/>
    <n v="2"/>
  </r>
  <r>
    <n v="3255"/>
    <x v="3"/>
    <x v="0"/>
    <s v="Enterprise"/>
    <s v="E-commerce"/>
    <x v="5"/>
    <x v="1"/>
    <s v="Onsite/Hybrid"/>
    <x v="0"/>
    <s v="7+ yrs"/>
    <n v="10"/>
    <s v="Master"/>
    <n v="1"/>
    <n v="1"/>
    <n v="0"/>
    <n v="0"/>
    <n v="1"/>
    <n v="3"/>
    <n v="106189"/>
    <s v="Medium"/>
    <n v="7"/>
    <n v="2021"/>
    <s v="Medium"/>
    <n v="6"/>
  </r>
  <r>
    <n v="3256"/>
    <x v="0"/>
    <x v="0"/>
    <s v="Startup"/>
    <s v="E-commerce"/>
    <x v="2"/>
    <x v="2"/>
    <s v="Onsite/Hybrid"/>
    <x v="1"/>
    <s v="3-6 yrs"/>
    <n v="6"/>
    <s v="PhD"/>
    <n v="0"/>
    <n v="0"/>
    <n v="0"/>
    <n v="1"/>
    <n v="0"/>
    <n v="1"/>
    <n v="87155"/>
    <s v="Medium"/>
    <n v="5"/>
    <n v="2021"/>
    <s v="Medium"/>
    <n v="4"/>
  </r>
  <r>
    <n v="3257"/>
    <x v="4"/>
    <x v="0"/>
    <s v="Medium"/>
    <s v="Technology"/>
    <x v="3"/>
    <x v="2"/>
    <s v="Onsite/Hybrid"/>
    <x v="1"/>
    <s v="3-6 yrs"/>
    <n v="3"/>
    <s v="Master"/>
    <n v="1"/>
    <n v="1"/>
    <n v="0"/>
    <n v="1"/>
    <n v="1"/>
    <n v="4"/>
    <n v="100795"/>
    <s v="Medium"/>
    <n v="12"/>
    <n v="2021"/>
    <s v="Medium"/>
    <n v="1"/>
  </r>
  <r>
    <n v="3258"/>
    <x v="0"/>
    <x v="0"/>
    <s v="MNC"/>
    <s v="Technology"/>
    <x v="2"/>
    <x v="1"/>
    <s v="Onsite/Hybrid"/>
    <x v="2"/>
    <s v="0-2 yrs"/>
    <n v="2"/>
    <s v="Master"/>
    <n v="1"/>
    <n v="1"/>
    <n v="1"/>
    <n v="0"/>
    <n v="0"/>
    <n v="3"/>
    <n v="81198"/>
    <s v="Medium"/>
    <n v="12"/>
    <n v="2020"/>
    <s v="Medium"/>
    <n v="6"/>
  </r>
  <r>
    <n v="3259"/>
    <x v="3"/>
    <x v="0"/>
    <s v="Enterprise"/>
    <s v="Retail"/>
    <x v="6"/>
    <x v="2"/>
    <s v="Onsite/Hybrid"/>
    <x v="2"/>
    <s v="0-2 yrs"/>
    <n v="0"/>
    <s v="Master"/>
    <n v="1"/>
    <n v="0"/>
    <n v="1"/>
    <n v="0"/>
    <n v="1"/>
    <n v="3"/>
    <n v="73087"/>
    <s v="Medium"/>
    <n v="10"/>
    <n v="2025"/>
    <s v="High"/>
    <n v="8"/>
  </r>
  <r>
    <n v="3260"/>
    <x v="0"/>
    <x v="0"/>
    <s v="Medium"/>
    <s v="Healthcare"/>
    <x v="1"/>
    <x v="1"/>
    <s v="Onsite/Hybrid"/>
    <x v="2"/>
    <s v="0-2 yrs"/>
    <n v="0"/>
    <s v="PhD"/>
    <n v="0"/>
    <n v="0"/>
    <n v="0"/>
    <n v="1"/>
    <n v="0"/>
    <n v="1"/>
    <n v="66455"/>
    <s v="Low"/>
    <n v="3"/>
    <n v="2022"/>
    <s v="Medium"/>
    <n v="4"/>
  </r>
  <r>
    <n v="3261"/>
    <x v="0"/>
    <x v="0"/>
    <s v="MNC"/>
    <s v="Retail"/>
    <x v="2"/>
    <x v="1"/>
    <s v="Onsite/Hybrid"/>
    <x v="2"/>
    <s v="0-2 yrs"/>
    <n v="1"/>
    <s v="PhD"/>
    <n v="0"/>
    <n v="0"/>
    <n v="0"/>
    <n v="0"/>
    <n v="1"/>
    <n v="1"/>
    <n v="78586"/>
    <s v="Medium"/>
    <n v="9"/>
    <n v="2021"/>
    <s v="High"/>
    <n v="7"/>
  </r>
  <r>
    <n v="3262"/>
    <x v="3"/>
    <x v="0"/>
    <s v="Medium"/>
    <s v="Technology"/>
    <x v="5"/>
    <x v="0"/>
    <s v="Remote"/>
    <x v="2"/>
    <s v="0-2 yrs"/>
    <n v="0"/>
    <s v="Bachelor"/>
    <n v="0"/>
    <n v="1"/>
    <n v="1"/>
    <n v="0"/>
    <n v="1"/>
    <n v="3"/>
    <n v="70984"/>
    <s v="Medium"/>
    <n v="7"/>
    <n v="2026"/>
    <s v="Medium"/>
    <n v="6"/>
  </r>
  <r>
    <n v="3263"/>
    <x v="0"/>
    <x v="0"/>
    <s v="Enterprise"/>
    <s v="Healthcare"/>
    <x v="1"/>
    <x v="0"/>
    <s v="Remote"/>
    <x v="1"/>
    <s v="3-6 yrs"/>
    <n v="6"/>
    <s v="Master"/>
    <n v="0"/>
    <n v="1"/>
    <n v="0"/>
    <n v="1"/>
    <n v="0"/>
    <n v="2"/>
    <n v="93639"/>
    <s v="Medium"/>
    <n v="9"/>
    <n v="2025"/>
    <s v="Medium"/>
    <n v="6"/>
  </r>
  <r>
    <n v="3264"/>
    <x v="2"/>
    <x v="2"/>
    <s v="Enterprise"/>
    <s v="E-commerce"/>
    <x v="4"/>
    <x v="2"/>
    <s v="Onsite/Hybrid"/>
    <x v="2"/>
    <s v="0-2 yrs"/>
    <n v="1"/>
    <s v="Master"/>
    <n v="0"/>
    <n v="1"/>
    <n v="1"/>
    <n v="0"/>
    <n v="0"/>
    <n v="2"/>
    <n v="61813"/>
    <s v="Low"/>
    <n v="7"/>
    <n v="2024"/>
    <s v="Low"/>
    <n v="5"/>
  </r>
  <r>
    <n v="3265"/>
    <x v="5"/>
    <x v="1"/>
    <s v="Enterprise"/>
    <s v="Education"/>
    <x v="1"/>
    <x v="2"/>
    <s v="Onsite/Hybrid"/>
    <x v="0"/>
    <s v="7+ yrs"/>
    <n v="12"/>
    <s v="Bachelor"/>
    <n v="1"/>
    <n v="0"/>
    <n v="0"/>
    <n v="1"/>
    <n v="0"/>
    <n v="2"/>
    <n v="151540"/>
    <s v="High"/>
    <n v="5"/>
    <n v="2020"/>
    <s v="Medium"/>
    <n v="4"/>
  </r>
  <r>
    <n v="3266"/>
    <x v="3"/>
    <x v="0"/>
    <s v="Medium"/>
    <s v="Technology"/>
    <x v="5"/>
    <x v="0"/>
    <s v="Remote"/>
    <x v="0"/>
    <s v="7+ yrs"/>
    <n v="13"/>
    <s v="PhD"/>
    <n v="0"/>
    <n v="1"/>
    <n v="1"/>
    <n v="1"/>
    <n v="1"/>
    <n v="4"/>
    <n v="140156"/>
    <s v="High"/>
    <n v="6"/>
    <n v="2024"/>
    <s v="High"/>
    <n v="8"/>
  </r>
  <r>
    <n v="3267"/>
    <x v="4"/>
    <x v="0"/>
    <s v="Medium"/>
    <s v="Retail"/>
    <x v="0"/>
    <x v="2"/>
    <s v="Onsite/Hybrid"/>
    <x v="1"/>
    <s v="3-6 yrs"/>
    <n v="6"/>
    <s v="Bachelor"/>
    <n v="1"/>
    <n v="1"/>
    <n v="0"/>
    <n v="0"/>
    <n v="0"/>
    <n v="2"/>
    <n v="74765"/>
    <s v="Medium"/>
    <n v="8"/>
    <n v="2024"/>
    <s v="Low"/>
    <n v="1"/>
  </r>
  <r>
    <n v="3268"/>
    <x v="4"/>
    <x v="0"/>
    <s v="Medium"/>
    <s v="Healthcare"/>
    <x v="2"/>
    <x v="0"/>
    <s v="Remote"/>
    <x v="0"/>
    <s v="7+ yrs"/>
    <n v="14"/>
    <s v="Master"/>
    <n v="0"/>
    <n v="0"/>
    <n v="1"/>
    <n v="0"/>
    <n v="0"/>
    <n v="1"/>
    <n v="110031"/>
    <s v="Medium"/>
    <n v="4"/>
    <n v="2024"/>
    <s v="Medium"/>
    <n v="4"/>
  </r>
  <r>
    <n v="3269"/>
    <x v="2"/>
    <x v="2"/>
    <s v="Startup"/>
    <s v="Finance"/>
    <x v="4"/>
    <x v="0"/>
    <s v="Remote"/>
    <x v="1"/>
    <s v="3-6 yrs"/>
    <n v="4"/>
    <s v="Master"/>
    <n v="1"/>
    <n v="1"/>
    <n v="0"/>
    <n v="1"/>
    <n v="0"/>
    <n v="3"/>
    <n v="92985"/>
    <s v="Medium"/>
    <n v="5"/>
    <n v="2023"/>
    <s v="High"/>
    <n v="9"/>
  </r>
  <r>
    <n v="3270"/>
    <x v="4"/>
    <x v="0"/>
    <s v="Enterprise"/>
    <s v="Healthcare"/>
    <x v="2"/>
    <x v="1"/>
    <s v="Onsite/Hybrid"/>
    <x v="2"/>
    <s v="0-2 yrs"/>
    <n v="0"/>
    <s v="Master"/>
    <n v="1"/>
    <n v="1"/>
    <n v="0"/>
    <n v="1"/>
    <n v="1"/>
    <n v="4"/>
    <n v="75516"/>
    <s v="Medium"/>
    <n v="8"/>
    <n v="2025"/>
    <s v="Medium"/>
    <n v="1"/>
  </r>
  <r>
    <n v="3271"/>
    <x v="0"/>
    <x v="0"/>
    <s v="Startup"/>
    <s v="Education"/>
    <x v="5"/>
    <x v="1"/>
    <s v="Onsite/Hybrid"/>
    <x v="2"/>
    <s v="0-2 yrs"/>
    <n v="2"/>
    <s v="Bachelor"/>
    <n v="1"/>
    <n v="0"/>
    <n v="1"/>
    <n v="1"/>
    <n v="0"/>
    <n v="3"/>
    <n v="81343"/>
    <s v="Medium"/>
    <n v="5"/>
    <n v="2024"/>
    <s v="High"/>
    <n v="7"/>
  </r>
  <r>
    <n v="3272"/>
    <x v="4"/>
    <x v="0"/>
    <s v="MNC"/>
    <s v="Retail"/>
    <x v="2"/>
    <x v="2"/>
    <s v="Onsite/Hybrid"/>
    <x v="1"/>
    <s v="3-6 yrs"/>
    <n v="5"/>
    <s v="Master"/>
    <n v="1"/>
    <n v="1"/>
    <n v="1"/>
    <n v="0"/>
    <n v="0"/>
    <n v="3"/>
    <n v="111802"/>
    <s v="Medium"/>
    <n v="10"/>
    <n v="2024"/>
    <s v="Low"/>
    <n v="5"/>
  </r>
  <r>
    <n v="3273"/>
    <x v="2"/>
    <x v="2"/>
    <s v="Medium"/>
    <s v="E-commerce"/>
    <x v="3"/>
    <x v="2"/>
    <s v="Onsite/Hybrid"/>
    <x v="0"/>
    <s v="7+ yrs"/>
    <n v="12"/>
    <s v="Bachelor"/>
    <n v="1"/>
    <n v="1"/>
    <n v="0"/>
    <n v="0"/>
    <n v="0"/>
    <n v="2"/>
    <n v="102824"/>
    <s v="Medium"/>
    <n v="1"/>
    <n v="2020"/>
    <s v="High"/>
    <n v="7"/>
  </r>
  <r>
    <n v="3274"/>
    <x v="0"/>
    <x v="0"/>
    <s v="Medium"/>
    <s v="Education"/>
    <x v="3"/>
    <x v="1"/>
    <s v="Onsite/Hybrid"/>
    <x v="0"/>
    <s v="7+ yrs"/>
    <n v="9"/>
    <s v="Bachelor"/>
    <n v="1"/>
    <n v="1"/>
    <n v="0"/>
    <n v="0"/>
    <n v="0"/>
    <n v="2"/>
    <n v="100010"/>
    <s v="Medium"/>
    <n v="2"/>
    <n v="2022"/>
    <s v="High"/>
    <n v="9"/>
  </r>
  <r>
    <n v="3275"/>
    <x v="5"/>
    <x v="1"/>
    <s v="Enterprise"/>
    <s v="Technology"/>
    <x v="6"/>
    <x v="1"/>
    <s v="Onsite/Hybrid"/>
    <x v="1"/>
    <s v="3-6 yrs"/>
    <n v="4"/>
    <s v="Bachelor"/>
    <n v="0"/>
    <n v="0"/>
    <n v="0"/>
    <n v="0"/>
    <n v="0"/>
    <n v="0"/>
    <n v="113621"/>
    <s v="Medium"/>
    <n v="9"/>
    <n v="2020"/>
    <s v="Low"/>
    <n v="1"/>
  </r>
  <r>
    <n v="3276"/>
    <x v="0"/>
    <x v="0"/>
    <s v="MNC"/>
    <s v="E-commerce"/>
    <x v="0"/>
    <x v="0"/>
    <s v="Remote"/>
    <x v="1"/>
    <s v="3-6 yrs"/>
    <n v="6"/>
    <s v="PhD"/>
    <n v="1"/>
    <n v="0"/>
    <n v="1"/>
    <n v="1"/>
    <n v="0"/>
    <n v="3"/>
    <n v="121440"/>
    <s v="High"/>
    <n v="2"/>
    <n v="2020"/>
    <s v="High"/>
    <n v="7"/>
  </r>
  <r>
    <n v="3277"/>
    <x v="4"/>
    <x v="0"/>
    <s v="MNC"/>
    <s v="E-commerce"/>
    <x v="3"/>
    <x v="2"/>
    <s v="Onsite/Hybrid"/>
    <x v="1"/>
    <s v="3-6 yrs"/>
    <n v="4"/>
    <s v="Bachelor"/>
    <n v="0"/>
    <n v="1"/>
    <n v="0"/>
    <n v="1"/>
    <n v="1"/>
    <n v="3"/>
    <n v="116045"/>
    <s v="Medium"/>
    <n v="12"/>
    <n v="2021"/>
    <s v="Low"/>
    <n v="6"/>
  </r>
  <r>
    <n v="3278"/>
    <x v="1"/>
    <x v="1"/>
    <s v="Startup"/>
    <s v="Technology"/>
    <x v="6"/>
    <x v="1"/>
    <s v="Onsite/Hybrid"/>
    <x v="0"/>
    <s v="7+ yrs"/>
    <n v="12"/>
    <s v="PhD"/>
    <n v="1"/>
    <n v="1"/>
    <n v="1"/>
    <n v="0"/>
    <n v="0"/>
    <n v="3"/>
    <n v="158651"/>
    <s v="High"/>
    <n v="10"/>
    <n v="2024"/>
    <s v="Medium"/>
    <n v="6"/>
  </r>
  <r>
    <n v="3279"/>
    <x v="0"/>
    <x v="0"/>
    <s v="Enterprise"/>
    <s v="Technology"/>
    <x v="5"/>
    <x v="1"/>
    <s v="Onsite/Hybrid"/>
    <x v="1"/>
    <s v="3-6 yrs"/>
    <n v="4"/>
    <s v="PhD"/>
    <n v="1"/>
    <n v="1"/>
    <n v="1"/>
    <n v="1"/>
    <n v="0"/>
    <n v="4"/>
    <n v="104538"/>
    <s v="Medium"/>
    <n v="11"/>
    <n v="2022"/>
    <s v="High"/>
    <n v="6"/>
  </r>
  <r>
    <n v="3280"/>
    <x v="1"/>
    <x v="1"/>
    <s v="Medium"/>
    <s v="Retail"/>
    <x v="3"/>
    <x v="0"/>
    <s v="Remote"/>
    <x v="1"/>
    <s v="3-6 yrs"/>
    <n v="6"/>
    <s v="Master"/>
    <n v="0"/>
    <n v="0"/>
    <n v="1"/>
    <n v="1"/>
    <n v="0"/>
    <n v="2"/>
    <n v="142420"/>
    <s v="High"/>
    <n v="1"/>
    <n v="2025"/>
    <s v="High"/>
    <n v="4"/>
  </r>
  <r>
    <n v="3281"/>
    <x v="5"/>
    <x v="1"/>
    <s v="Startup"/>
    <s v="Technology"/>
    <x v="6"/>
    <x v="1"/>
    <s v="Onsite/Hybrid"/>
    <x v="0"/>
    <s v="7+ yrs"/>
    <n v="9"/>
    <s v="PhD"/>
    <n v="0"/>
    <n v="1"/>
    <n v="0"/>
    <n v="1"/>
    <n v="0"/>
    <n v="2"/>
    <n v="156460"/>
    <s v="High"/>
    <n v="10"/>
    <n v="2026"/>
    <s v="High"/>
    <n v="9"/>
  </r>
  <r>
    <n v="3282"/>
    <x v="1"/>
    <x v="1"/>
    <s v="MNC"/>
    <s v="Technology"/>
    <x v="1"/>
    <x v="0"/>
    <s v="Remote"/>
    <x v="0"/>
    <s v="7+ yrs"/>
    <n v="13"/>
    <s v="Bachelor"/>
    <n v="0"/>
    <n v="0"/>
    <n v="1"/>
    <n v="1"/>
    <n v="1"/>
    <n v="3"/>
    <n v="196465"/>
    <s v="High"/>
    <n v="1"/>
    <n v="2023"/>
    <s v="High"/>
    <n v="2"/>
  </r>
  <r>
    <n v="3283"/>
    <x v="5"/>
    <x v="1"/>
    <s v="Medium"/>
    <s v="Retail"/>
    <x v="0"/>
    <x v="1"/>
    <s v="Onsite/Hybrid"/>
    <x v="1"/>
    <s v="3-6 yrs"/>
    <n v="3"/>
    <s v="PhD"/>
    <n v="1"/>
    <n v="0"/>
    <n v="0"/>
    <n v="0"/>
    <n v="1"/>
    <n v="2"/>
    <n v="120805"/>
    <s v="High"/>
    <n v="6"/>
    <n v="2021"/>
    <s v="High"/>
    <n v="7"/>
  </r>
  <r>
    <n v="3284"/>
    <x v="3"/>
    <x v="0"/>
    <s v="Medium"/>
    <s v="Healthcare"/>
    <x v="2"/>
    <x v="0"/>
    <s v="Remote"/>
    <x v="2"/>
    <s v="0-2 yrs"/>
    <n v="0"/>
    <s v="PhD"/>
    <n v="0"/>
    <n v="0"/>
    <n v="1"/>
    <n v="1"/>
    <n v="1"/>
    <n v="3"/>
    <n v="86742"/>
    <s v="Medium"/>
    <n v="4"/>
    <n v="2024"/>
    <s v="High"/>
    <n v="4"/>
  </r>
  <r>
    <n v="3285"/>
    <x v="1"/>
    <x v="1"/>
    <s v="MNC"/>
    <s v="Technology"/>
    <x v="2"/>
    <x v="2"/>
    <s v="Onsite/Hybrid"/>
    <x v="0"/>
    <s v="7+ yrs"/>
    <n v="8"/>
    <s v="Bachelor"/>
    <n v="1"/>
    <n v="0"/>
    <n v="0"/>
    <n v="1"/>
    <n v="0"/>
    <n v="2"/>
    <n v="175829"/>
    <s v="High"/>
    <n v="10"/>
    <n v="2022"/>
    <s v="Low"/>
    <n v="6"/>
  </r>
  <r>
    <n v="3286"/>
    <x v="1"/>
    <x v="1"/>
    <s v="Startup"/>
    <s v="Education"/>
    <x v="6"/>
    <x v="2"/>
    <s v="Onsite/Hybrid"/>
    <x v="2"/>
    <s v="0-2 yrs"/>
    <n v="1"/>
    <s v="Master"/>
    <n v="0"/>
    <n v="1"/>
    <n v="1"/>
    <n v="1"/>
    <n v="1"/>
    <n v="4"/>
    <n v="130429"/>
    <s v="High"/>
    <n v="3"/>
    <n v="2020"/>
    <s v="High"/>
    <n v="6"/>
  </r>
  <r>
    <n v="3287"/>
    <x v="1"/>
    <x v="1"/>
    <s v="Startup"/>
    <s v="Technology"/>
    <x v="4"/>
    <x v="0"/>
    <s v="Remote"/>
    <x v="0"/>
    <s v="7+ yrs"/>
    <n v="14"/>
    <s v="PhD"/>
    <n v="0"/>
    <n v="1"/>
    <n v="0"/>
    <n v="1"/>
    <n v="1"/>
    <n v="3"/>
    <n v="164944"/>
    <s v="High"/>
    <n v="9"/>
    <n v="2023"/>
    <s v="Medium"/>
    <n v="3"/>
  </r>
  <r>
    <n v="3288"/>
    <x v="3"/>
    <x v="0"/>
    <s v="Enterprise"/>
    <s v="E-commerce"/>
    <x v="6"/>
    <x v="2"/>
    <s v="Onsite/Hybrid"/>
    <x v="2"/>
    <s v="0-2 yrs"/>
    <n v="0"/>
    <s v="PhD"/>
    <n v="0"/>
    <n v="1"/>
    <n v="1"/>
    <n v="1"/>
    <n v="1"/>
    <n v="4"/>
    <n v="87146"/>
    <s v="Medium"/>
    <n v="5"/>
    <n v="2020"/>
    <s v="High"/>
    <n v="2"/>
  </r>
  <r>
    <n v="3289"/>
    <x v="0"/>
    <x v="0"/>
    <s v="Medium"/>
    <s v="Education"/>
    <x v="2"/>
    <x v="2"/>
    <s v="Onsite/Hybrid"/>
    <x v="2"/>
    <s v="0-2 yrs"/>
    <n v="2"/>
    <s v="PhD"/>
    <n v="1"/>
    <n v="1"/>
    <n v="0"/>
    <n v="0"/>
    <n v="0"/>
    <n v="2"/>
    <n v="48212"/>
    <s v="Low"/>
    <n v="9"/>
    <n v="2020"/>
    <s v="High"/>
    <n v="7"/>
  </r>
  <r>
    <n v="3290"/>
    <x v="3"/>
    <x v="0"/>
    <s v="Medium"/>
    <s v="Retail"/>
    <x v="0"/>
    <x v="0"/>
    <s v="Remote"/>
    <x v="0"/>
    <s v="7+ yrs"/>
    <n v="10"/>
    <s v="Master"/>
    <n v="0"/>
    <n v="0"/>
    <n v="1"/>
    <n v="0"/>
    <n v="1"/>
    <n v="2"/>
    <n v="127101"/>
    <s v="High"/>
    <n v="3"/>
    <n v="2022"/>
    <s v="Medium"/>
    <n v="3"/>
  </r>
  <r>
    <n v="3291"/>
    <x v="4"/>
    <x v="0"/>
    <s v="MNC"/>
    <s v="Technology"/>
    <x v="4"/>
    <x v="1"/>
    <s v="Onsite/Hybrid"/>
    <x v="2"/>
    <s v="0-2 yrs"/>
    <n v="0"/>
    <s v="PhD"/>
    <n v="0"/>
    <n v="0"/>
    <n v="0"/>
    <n v="0"/>
    <n v="0"/>
    <n v="0"/>
    <n v="68700"/>
    <s v="Low"/>
    <n v="4"/>
    <n v="2020"/>
    <s v="Low"/>
    <n v="5"/>
  </r>
  <r>
    <n v="3292"/>
    <x v="4"/>
    <x v="0"/>
    <s v="Medium"/>
    <s v="Technology"/>
    <x v="5"/>
    <x v="1"/>
    <s v="Onsite/Hybrid"/>
    <x v="1"/>
    <s v="3-6 yrs"/>
    <n v="4"/>
    <s v="Master"/>
    <n v="0"/>
    <n v="0"/>
    <n v="0"/>
    <n v="0"/>
    <n v="1"/>
    <n v="1"/>
    <n v="89545"/>
    <s v="Medium"/>
    <n v="5"/>
    <n v="2020"/>
    <s v="Low"/>
    <n v="4"/>
  </r>
  <r>
    <n v="3293"/>
    <x v="0"/>
    <x v="0"/>
    <s v="Enterprise"/>
    <s v="Technology"/>
    <x v="6"/>
    <x v="2"/>
    <s v="Onsite/Hybrid"/>
    <x v="1"/>
    <s v="3-6 yrs"/>
    <n v="3"/>
    <s v="PhD"/>
    <n v="1"/>
    <n v="0"/>
    <n v="1"/>
    <n v="1"/>
    <n v="1"/>
    <n v="4"/>
    <n v="110547"/>
    <s v="Medium"/>
    <n v="5"/>
    <n v="2022"/>
    <s v="High"/>
    <n v="1"/>
  </r>
  <r>
    <n v="3294"/>
    <x v="1"/>
    <x v="1"/>
    <s v="Enterprise"/>
    <s v="E-commerce"/>
    <x v="1"/>
    <x v="0"/>
    <s v="Remote"/>
    <x v="0"/>
    <s v="7+ yrs"/>
    <n v="15"/>
    <s v="PhD"/>
    <n v="0"/>
    <n v="1"/>
    <n v="1"/>
    <n v="1"/>
    <n v="0"/>
    <n v="3"/>
    <n v="172492"/>
    <s v="High"/>
    <n v="9"/>
    <n v="2022"/>
    <s v="High"/>
    <n v="9"/>
  </r>
  <r>
    <n v="3295"/>
    <x v="4"/>
    <x v="0"/>
    <s v="Startup"/>
    <s v="Finance"/>
    <x v="2"/>
    <x v="1"/>
    <s v="Onsite/Hybrid"/>
    <x v="0"/>
    <s v="7+ yrs"/>
    <n v="14"/>
    <s v="Bachelor"/>
    <n v="1"/>
    <n v="1"/>
    <n v="0"/>
    <n v="1"/>
    <n v="0"/>
    <n v="3"/>
    <n v="119571"/>
    <s v="Medium"/>
    <n v="6"/>
    <n v="2024"/>
    <s v="Low"/>
    <n v="5"/>
  </r>
  <r>
    <n v="3296"/>
    <x v="1"/>
    <x v="1"/>
    <s v="Startup"/>
    <s v="Retail"/>
    <x v="2"/>
    <x v="0"/>
    <s v="Remote"/>
    <x v="1"/>
    <s v="3-6 yrs"/>
    <n v="3"/>
    <s v="Bachelor"/>
    <n v="1"/>
    <n v="0"/>
    <n v="0"/>
    <n v="0"/>
    <n v="1"/>
    <n v="2"/>
    <n v="121914"/>
    <s v="High"/>
    <n v="7"/>
    <n v="2022"/>
    <s v="Medium"/>
    <n v="6"/>
  </r>
  <r>
    <n v="3297"/>
    <x v="4"/>
    <x v="0"/>
    <s v="Startup"/>
    <s v="Retail"/>
    <x v="1"/>
    <x v="1"/>
    <s v="Onsite/Hybrid"/>
    <x v="0"/>
    <s v="7+ yrs"/>
    <n v="10"/>
    <s v="Master"/>
    <n v="1"/>
    <n v="1"/>
    <n v="1"/>
    <n v="1"/>
    <n v="0"/>
    <n v="4"/>
    <n v="127652"/>
    <s v="High"/>
    <n v="11"/>
    <n v="2020"/>
    <s v="High"/>
    <n v="7"/>
  </r>
  <r>
    <n v="3298"/>
    <x v="5"/>
    <x v="1"/>
    <s v="Medium"/>
    <s v="E-commerce"/>
    <x v="3"/>
    <x v="2"/>
    <s v="Onsite/Hybrid"/>
    <x v="0"/>
    <s v="7+ yrs"/>
    <n v="15"/>
    <s v="Bachelor"/>
    <n v="0"/>
    <n v="0"/>
    <n v="0"/>
    <n v="1"/>
    <n v="1"/>
    <n v="2"/>
    <n v="164681"/>
    <s v="High"/>
    <n v="2"/>
    <n v="2022"/>
    <s v="Medium"/>
    <n v="6"/>
  </r>
  <r>
    <n v="3299"/>
    <x v="5"/>
    <x v="1"/>
    <s v="MNC"/>
    <s v="Education"/>
    <x v="3"/>
    <x v="0"/>
    <s v="Remote"/>
    <x v="0"/>
    <s v="7+ yrs"/>
    <n v="9"/>
    <s v="PhD"/>
    <n v="1"/>
    <n v="1"/>
    <n v="0"/>
    <n v="1"/>
    <n v="1"/>
    <n v="4"/>
    <n v="181593"/>
    <s v="High"/>
    <n v="2"/>
    <n v="2025"/>
    <s v="Low"/>
    <n v="2"/>
  </r>
  <r>
    <n v="3300"/>
    <x v="2"/>
    <x v="2"/>
    <s v="Medium"/>
    <s v="Finance"/>
    <x v="2"/>
    <x v="1"/>
    <s v="Onsite/Hybrid"/>
    <x v="0"/>
    <s v="7+ yrs"/>
    <n v="8"/>
    <s v="Bachelor"/>
    <n v="0"/>
    <n v="1"/>
    <n v="0"/>
    <n v="1"/>
    <n v="0"/>
    <n v="2"/>
    <n v="113529"/>
    <s v="Medium"/>
    <n v="5"/>
    <n v="2020"/>
    <s v="High"/>
    <n v="7"/>
  </r>
  <r>
    <n v="3301"/>
    <x v="3"/>
    <x v="0"/>
    <s v="Enterprise"/>
    <s v="Technology"/>
    <x v="4"/>
    <x v="1"/>
    <s v="Onsite/Hybrid"/>
    <x v="0"/>
    <s v="7+ yrs"/>
    <n v="9"/>
    <s v="Bachelor"/>
    <n v="1"/>
    <n v="1"/>
    <n v="0"/>
    <n v="1"/>
    <n v="1"/>
    <n v="4"/>
    <n v="127019"/>
    <s v="High"/>
    <n v="7"/>
    <n v="2026"/>
    <s v="Medium"/>
    <n v="4"/>
  </r>
  <r>
    <n v="3302"/>
    <x v="4"/>
    <x v="0"/>
    <s v="Medium"/>
    <s v="Retail"/>
    <x v="6"/>
    <x v="1"/>
    <s v="Onsite/Hybrid"/>
    <x v="2"/>
    <s v="0-2 yrs"/>
    <n v="2"/>
    <s v="Bachelor"/>
    <n v="1"/>
    <n v="0"/>
    <n v="0"/>
    <n v="0"/>
    <n v="0"/>
    <n v="1"/>
    <n v="54905"/>
    <s v="Low"/>
    <n v="2"/>
    <n v="2026"/>
    <s v="High"/>
    <n v="7"/>
  </r>
  <r>
    <n v="3303"/>
    <x v="2"/>
    <x v="2"/>
    <s v="Medium"/>
    <s v="Finance"/>
    <x v="4"/>
    <x v="2"/>
    <s v="Onsite/Hybrid"/>
    <x v="1"/>
    <s v="3-6 yrs"/>
    <n v="6"/>
    <s v="Master"/>
    <n v="1"/>
    <n v="0"/>
    <n v="1"/>
    <n v="1"/>
    <n v="0"/>
    <n v="3"/>
    <n v="100149"/>
    <s v="Medium"/>
    <n v="8"/>
    <n v="2021"/>
    <s v="High"/>
    <n v="8"/>
  </r>
  <r>
    <n v="3304"/>
    <x v="5"/>
    <x v="1"/>
    <s v="Medium"/>
    <s v="Retail"/>
    <x v="0"/>
    <x v="1"/>
    <s v="Onsite/Hybrid"/>
    <x v="1"/>
    <s v="3-6 yrs"/>
    <n v="4"/>
    <s v="PhD"/>
    <n v="1"/>
    <n v="1"/>
    <n v="0"/>
    <n v="1"/>
    <n v="0"/>
    <n v="3"/>
    <n v="133181"/>
    <s v="High"/>
    <n v="9"/>
    <n v="2022"/>
    <s v="High"/>
    <n v="7"/>
  </r>
  <r>
    <n v="3305"/>
    <x v="4"/>
    <x v="0"/>
    <s v="Startup"/>
    <s v="Finance"/>
    <x v="5"/>
    <x v="1"/>
    <s v="Onsite/Hybrid"/>
    <x v="1"/>
    <s v="3-6 yrs"/>
    <n v="3"/>
    <s v="Master"/>
    <n v="1"/>
    <n v="0"/>
    <n v="1"/>
    <n v="0"/>
    <n v="1"/>
    <n v="3"/>
    <n v="103288"/>
    <s v="Medium"/>
    <n v="3"/>
    <n v="2022"/>
    <s v="High"/>
    <n v="9"/>
  </r>
  <r>
    <n v="3306"/>
    <x v="4"/>
    <x v="0"/>
    <s v="Startup"/>
    <s v="Retail"/>
    <x v="5"/>
    <x v="1"/>
    <s v="Onsite/Hybrid"/>
    <x v="1"/>
    <s v="3-6 yrs"/>
    <n v="4"/>
    <s v="Bachelor"/>
    <n v="1"/>
    <n v="0"/>
    <n v="1"/>
    <n v="0"/>
    <n v="0"/>
    <n v="2"/>
    <n v="91816"/>
    <s v="Medium"/>
    <n v="9"/>
    <n v="2026"/>
    <s v="Low"/>
    <n v="2"/>
  </r>
  <r>
    <n v="3307"/>
    <x v="4"/>
    <x v="0"/>
    <s v="Startup"/>
    <s v="Finance"/>
    <x v="0"/>
    <x v="0"/>
    <s v="Remote"/>
    <x v="1"/>
    <s v="3-6 yrs"/>
    <n v="5"/>
    <s v="Master"/>
    <n v="1"/>
    <n v="1"/>
    <n v="0"/>
    <n v="0"/>
    <n v="0"/>
    <n v="2"/>
    <n v="75922"/>
    <s v="Medium"/>
    <n v="8"/>
    <n v="2026"/>
    <s v="Low"/>
    <n v="4"/>
  </r>
  <r>
    <n v="3308"/>
    <x v="2"/>
    <x v="2"/>
    <s v="MNC"/>
    <s v="Finance"/>
    <x v="2"/>
    <x v="2"/>
    <s v="Onsite/Hybrid"/>
    <x v="1"/>
    <s v="3-6 yrs"/>
    <n v="4"/>
    <s v="Master"/>
    <n v="0"/>
    <n v="0"/>
    <n v="1"/>
    <n v="1"/>
    <n v="1"/>
    <n v="3"/>
    <n v="138678"/>
    <s v="High"/>
    <n v="4"/>
    <n v="2024"/>
    <s v="High"/>
    <n v="8"/>
  </r>
  <r>
    <n v="3309"/>
    <x v="4"/>
    <x v="0"/>
    <s v="Medium"/>
    <s v="Retail"/>
    <x v="6"/>
    <x v="1"/>
    <s v="Onsite/Hybrid"/>
    <x v="1"/>
    <s v="3-6 yrs"/>
    <n v="4"/>
    <s v="PhD"/>
    <n v="1"/>
    <n v="1"/>
    <n v="1"/>
    <n v="0"/>
    <n v="1"/>
    <n v="4"/>
    <n v="99302"/>
    <s v="Medium"/>
    <n v="6"/>
    <n v="2022"/>
    <s v="Low"/>
    <n v="6"/>
  </r>
  <r>
    <n v="3310"/>
    <x v="5"/>
    <x v="1"/>
    <s v="MNC"/>
    <s v="Healthcare"/>
    <x v="5"/>
    <x v="2"/>
    <s v="Onsite/Hybrid"/>
    <x v="1"/>
    <s v="3-6 yrs"/>
    <n v="4"/>
    <s v="Bachelor"/>
    <n v="1"/>
    <n v="0"/>
    <n v="0"/>
    <n v="0"/>
    <n v="1"/>
    <n v="2"/>
    <n v="144199"/>
    <s v="High"/>
    <n v="9"/>
    <n v="2026"/>
    <s v="Low"/>
    <n v="2"/>
  </r>
  <r>
    <n v="3311"/>
    <x v="1"/>
    <x v="1"/>
    <s v="Medium"/>
    <s v="Education"/>
    <x v="3"/>
    <x v="0"/>
    <s v="Remote"/>
    <x v="2"/>
    <s v="0-2 yrs"/>
    <n v="2"/>
    <s v="Bachelor"/>
    <n v="1"/>
    <n v="1"/>
    <n v="0"/>
    <n v="0"/>
    <n v="0"/>
    <n v="2"/>
    <n v="89342"/>
    <s v="Medium"/>
    <n v="2"/>
    <n v="2022"/>
    <s v="Medium"/>
    <n v="2"/>
  </r>
  <r>
    <n v="3312"/>
    <x v="3"/>
    <x v="0"/>
    <s v="MNC"/>
    <s v="Healthcare"/>
    <x v="1"/>
    <x v="1"/>
    <s v="Onsite/Hybrid"/>
    <x v="0"/>
    <s v="7+ yrs"/>
    <n v="10"/>
    <s v="Bachelor"/>
    <n v="1"/>
    <n v="0"/>
    <n v="0"/>
    <n v="1"/>
    <n v="1"/>
    <n v="3"/>
    <n v="149418"/>
    <s v="High"/>
    <n v="10"/>
    <n v="2026"/>
    <s v="High"/>
    <n v="7"/>
  </r>
  <r>
    <n v="3313"/>
    <x v="5"/>
    <x v="1"/>
    <s v="Enterprise"/>
    <s v="Technology"/>
    <x v="6"/>
    <x v="2"/>
    <s v="Onsite/Hybrid"/>
    <x v="2"/>
    <s v="0-2 yrs"/>
    <n v="0"/>
    <s v="Bachelor"/>
    <n v="1"/>
    <n v="1"/>
    <n v="1"/>
    <n v="0"/>
    <n v="1"/>
    <n v="4"/>
    <n v="111107"/>
    <s v="Medium"/>
    <n v="4"/>
    <n v="2026"/>
    <s v="High"/>
    <n v="9"/>
  </r>
  <r>
    <n v="3314"/>
    <x v="2"/>
    <x v="2"/>
    <s v="Enterprise"/>
    <s v="Healthcare"/>
    <x v="4"/>
    <x v="1"/>
    <s v="Onsite/Hybrid"/>
    <x v="0"/>
    <s v="7+ yrs"/>
    <n v="14"/>
    <s v="Master"/>
    <n v="1"/>
    <n v="1"/>
    <n v="1"/>
    <n v="1"/>
    <n v="0"/>
    <n v="4"/>
    <n v="130418"/>
    <s v="High"/>
    <n v="5"/>
    <n v="2022"/>
    <s v="High"/>
    <n v="7"/>
  </r>
  <r>
    <n v="3315"/>
    <x v="2"/>
    <x v="2"/>
    <s v="Enterprise"/>
    <s v="Technology"/>
    <x v="2"/>
    <x v="1"/>
    <s v="Onsite/Hybrid"/>
    <x v="0"/>
    <s v="7+ yrs"/>
    <n v="12"/>
    <s v="Bachelor"/>
    <n v="0"/>
    <n v="1"/>
    <n v="1"/>
    <n v="1"/>
    <n v="1"/>
    <n v="4"/>
    <n v="135609"/>
    <s v="High"/>
    <n v="2"/>
    <n v="2025"/>
    <s v="High"/>
    <n v="4"/>
  </r>
  <r>
    <n v="3316"/>
    <x v="5"/>
    <x v="1"/>
    <s v="Medium"/>
    <s v="Retail"/>
    <x v="0"/>
    <x v="1"/>
    <s v="Onsite/Hybrid"/>
    <x v="1"/>
    <s v="3-6 yrs"/>
    <n v="6"/>
    <s v="Master"/>
    <n v="1"/>
    <n v="0"/>
    <n v="1"/>
    <n v="0"/>
    <n v="1"/>
    <n v="3"/>
    <n v="141970"/>
    <s v="High"/>
    <n v="7"/>
    <n v="2024"/>
    <s v="Low"/>
    <n v="4"/>
  </r>
  <r>
    <n v="3317"/>
    <x v="1"/>
    <x v="1"/>
    <s v="MNC"/>
    <s v="Healthcare"/>
    <x v="6"/>
    <x v="2"/>
    <s v="Onsite/Hybrid"/>
    <x v="2"/>
    <s v="0-2 yrs"/>
    <n v="2"/>
    <s v="Bachelor"/>
    <n v="1"/>
    <n v="1"/>
    <n v="1"/>
    <n v="1"/>
    <n v="1"/>
    <n v="5"/>
    <n v="146761"/>
    <s v="High"/>
    <n v="8"/>
    <n v="2026"/>
    <s v="High"/>
    <n v="2"/>
  </r>
  <r>
    <n v="3318"/>
    <x v="4"/>
    <x v="0"/>
    <s v="Enterprise"/>
    <s v="E-commerce"/>
    <x v="6"/>
    <x v="1"/>
    <s v="Onsite/Hybrid"/>
    <x v="2"/>
    <s v="0-2 yrs"/>
    <n v="0"/>
    <s v="Master"/>
    <n v="0"/>
    <n v="0"/>
    <n v="1"/>
    <n v="0"/>
    <n v="0"/>
    <n v="1"/>
    <n v="63202"/>
    <s v="Low"/>
    <n v="7"/>
    <n v="2021"/>
    <s v="Low"/>
    <n v="4"/>
  </r>
  <r>
    <n v="3319"/>
    <x v="1"/>
    <x v="1"/>
    <s v="MNC"/>
    <s v="Technology"/>
    <x v="6"/>
    <x v="1"/>
    <s v="Onsite/Hybrid"/>
    <x v="1"/>
    <s v="3-6 yrs"/>
    <n v="3"/>
    <s v="PhD"/>
    <n v="1"/>
    <n v="0"/>
    <n v="0"/>
    <n v="0"/>
    <n v="1"/>
    <n v="2"/>
    <n v="142951"/>
    <s v="High"/>
    <n v="2"/>
    <n v="2024"/>
    <s v="Low"/>
    <n v="5"/>
  </r>
  <r>
    <n v="3320"/>
    <x v="3"/>
    <x v="0"/>
    <s v="Medium"/>
    <s v="Finance"/>
    <x v="3"/>
    <x v="0"/>
    <s v="Remote"/>
    <x v="0"/>
    <s v="7+ yrs"/>
    <n v="10"/>
    <s v="Bachelor"/>
    <n v="0"/>
    <n v="0"/>
    <n v="1"/>
    <n v="0"/>
    <n v="1"/>
    <n v="2"/>
    <n v="120923"/>
    <s v="High"/>
    <n v="2"/>
    <n v="2022"/>
    <s v="Low"/>
    <n v="4"/>
  </r>
  <r>
    <n v="3321"/>
    <x v="5"/>
    <x v="1"/>
    <s v="MNC"/>
    <s v="Finance"/>
    <x v="0"/>
    <x v="1"/>
    <s v="Onsite/Hybrid"/>
    <x v="2"/>
    <s v="0-2 yrs"/>
    <n v="2"/>
    <s v="PhD"/>
    <n v="1"/>
    <n v="1"/>
    <n v="0"/>
    <n v="1"/>
    <n v="0"/>
    <n v="3"/>
    <n v="126544"/>
    <s v="High"/>
    <n v="9"/>
    <n v="2020"/>
    <s v="Medium"/>
    <n v="3"/>
  </r>
  <r>
    <n v="3322"/>
    <x v="5"/>
    <x v="1"/>
    <s v="Enterprise"/>
    <s v="Technology"/>
    <x v="4"/>
    <x v="2"/>
    <s v="Onsite/Hybrid"/>
    <x v="1"/>
    <s v="3-6 yrs"/>
    <n v="4"/>
    <s v="Bachelor"/>
    <n v="1"/>
    <n v="1"/>
    <n v="1"/>
    <n v="1"/>
    <n v="1"/>
    <n v="5"/>
    <n v="152259"/>
    <s v="High"/>
    <n v="11"/>
    <n v="2026"/>
    <s v="High"/>
    <n v="5"/>
  </r>
  <r>
    <n v="3323"/>
    <x v="4"/>
    <x v="0"/>
    <s v="Startup"/>
    <s v="Retail"/>
    <x v="3"/>
    <x v="1"/>
    <s v="Onsite/Hybrid"/>
    <x v="2"/>
    <s v="0-2 yrs"/>
    <n v="0"/>
    <s v="Bachelor"/>
    <n v="0"/>
    <n v="1"/>
    <n v="1"/>
    <n v="1"/>
    <n v="0"/>
    <n v="3"/>
    <n v="84382"/>
    <s v="Medium"/>
    <n v="7"/>
    <n v="2024"/>
    <s v="High"/>
    <n v="4"/>
  </r>
  <r>
    <n v="3324"/>
    <x v="4"/>
    <x v="0"/>
    <s v="Medium"/>
    <s v="Finance"/>
    <x v="3"/>
    <x v="1"/>
    <s v="Onsite/Hybrid"/>
    <x v="0"/>
    <s v="7+ yrs"/>
    <n v="7"/>
    <s v="PhD"/>
    <n v="0"/>
    <n v="1"/>
    <n v="0"/>
    <n v="0"/>
    <n v="1"/>
    <n v="2"/>
    <n v="112153"/>
    <s v="Medium"/>
    <n v="10"/>
    <n v="2024"/>
    <s v="Low"/>
    <n v="3"/>
  </r>
  <r>
    <n v="3325"/>
    <x v="3"/>
    <x v="0"/>
    <s v="MNC"/>
    <s v="Retail"/>
    <x v="1"/>
    <x v="2"/>
    <s v="Onsite/Hybrid"/>
    <x v="1"/>
    <s v="3-6 yrs"/>
    <n v="3"/>
    <s v="PhD"/>
    <n v="1"/>
    <n v="1"/>
    <n v="1"/>
    <n v="0"/>
    <n v="0"/>
    <n v="3"/>
    <n v="112774"/>
    <s v="Medium"/>
    <n v="2"/>
    <n v="2020"/>
    <s v="Medium"/>
    <n v="1"/>
  </r>
  <r>
    <n v="3326"/>
    <x v="1"/>
    <x v="1"/>
    <s v="Enterprise"/>
    <s v="E-commerce"/>
    <x v="3"/>
    <x v="0"/>
    <s v="Remote"/>
    <x v="1"/>
    <s v="3-6 yrs"/>
    <n v="3"/>
    <s v="Master"/>
    <n v="1"/>
    <n v="0"/>
    <n v="0"/>
    <n v="0"/>
    <n v="1"/>
    <n v="2"/>
    <n v="126570"/>
    <s v="High"/>
    <n v="9"/>
    <n v="2020"/>
    <s v="Medium"/>
    <n v="5"/>
  </r>
  <r>
    <n v="3327"/>
    <x v="1"/>
    <x v="1"/>
    <s v="MNC"/>
    <s v="Education"/>
    <x v="6"/>
    <x v="2"/>
    <s v="Onsite/Hybrid"/>
    <x v="1"/>
    <s v="3-6 yrs"/>
    <n v="3"/>
    <s v="Master"/>
    <n v="1"/>
    <n v="0"/>
    <n v="1"/>
    <n v="0"/>
    <n v="0"/>
    <n v="2"/>
    <n v="154352"/>
    <s v="High"/>
    <n v="5"/>
    <n v="2025"/>
    <s v="Medium"/>
    <n v="3"/>
  </r>
  <r>
    <n v="3328"/>
    <x v="5"/>
    <x v="1"/>
    <s v="Startup"/>
    <s v="Healthcare"/>
    <x v="3"/>
    <x v="2"/>
    <s v="Onsite/Hybrid"/>
    <x v="2"/>
    <s v="0-2 yrs"/>
    <n v="0"/>
    <s v="PhD"/>
    <n v="1"/>
    <n v="1"/>
    <n v="0"/>
    <n v="0"/>
    <n v="1"/>
    <n v="3"/>
    <n v="99671"/>
    <s v="Medium"/>
    <n v="12"/>
    <n v="2023"/>
    <s v="Low"/>
    <n v="5"/>
  </r>
  <r>
    <n v="3329"/>
    <x v="5"/>
    <x v="1"/>
    <s v="Startup"/>
    <s v="Technology"/>
    <x v="3"/>
    <x v="1"/>
    <s v="Onsite/Hybrid"/>
    <x v="2"/>
    <s v="0-2 yrs"/>
    <n v="2"/>
    <s v="PhD"/>
    <n v="0"/>
    <n v="0"/>
    <n v="1"/>
    <n v="0"/>
    <n v="1"/>
    <n v="2"/>
    <n v="111067"/>
    <s v="Medium"/>
    <n v="2"/>
    <n v="2022"/>
    <s v="High"/>
    <n v="9"/>
  </r>
  <r>
    <n v="3330"/>
    <x v="2"/>
    <x v="2"/>
    <s v="Startup"/>
    <s v="Healthcare"/>
    <x v="0"/>
    <x v="2"/>
    <s v="Onsite/Hybrid"/>
    <x v="0"/>
    <s v="7+ yrs"/>
    <n v="12"/>
    <s v="Master"/>
    <n v="0"/>
    <n v="0"/>
    <n v="0"/>
    <n v="1"/>
    <n v="0"/>
    <n v="1"/>
    <n v="110388"/>
    <s v="Medium"/>
    <n v="12"/>
    <n v="2021"/>
    <s v="High"/>
    <n v="8"/>
  </r>
  <r>
    <n v="3331"/>
    <x v="4"/>
    <x v="0"/>
    <s v="Medium"/>
    <s v="Technology"/>
    <x v="1"/>
    <x v="0"/>
    <s v="Remote"/>
    <x v="2"/>
    <s v="0-2 yrs"/>
    <n v="2"/>
    <s v="Bachelor"/>
    <n v="0"/>
    <n v="1"/>
    <n v="1"/>
    <n v="1"/>
    <n v="0"/>
    <n v="3"/>
    <n v="78662"/>
    <s v="Medium"/>
    <n v="9"/>
    <n v="2026"/>
    <s v="High"/>
    <n v="6"/>
  </r>
  <r>
    <n v="3332"/>
    <x v="4"/>
    <x v="0"/>
    <s v="Medium"/>
    <s v="Finance"/>
    <x v="2"/>
    <x v="2"/>
    <s v="Onsite/Hybrid"/>
    <x v="2"/>
    <s v="0-2 yrs"/>
    <n v="0"/>
    <s v="PhD"/>
    <n v="1"/>
    <n v="0"/>
    <n v="1"/>
    <n v="0"/>
    <n v="0"/>
    <n v="2"/>
    <n v="68946"/>
    <s v="Low"/>
    <n v="10"/>
    <n v="2023"/>
    <s v="Low"/>
    <n v="1"/>
  </r>
  <r>
    <n v="3333"/>
    <x v="4"/>
    <x v="0"/>
    <s v="Startup"/>
    <s v="Technology"/>
    <x v="1"/>
    <x v="2"/>
    <s v="Onsite/Hybrid"/>
    <x v="0"/>
    <s v="7+ yrs"/>
    <n v="11"/>
    <s v="Master"/>
    <n v="0"/>
    <n v="0"/>
    <n v="1"/>
    <n v="1"/>
    <n v="0"/>
    <n v="2"/>
    <n v="130752"/>
    <s v="High"/>
    <n v="12"/>
    <n v="2024"/>
    <s v="High"/>
    <n v="9"/>
  </r>
  <r>
    <n v="3334"/>
    <x v="5"/>
    <x v="1"/>
    <s v="Medium"/>
    <s v="E-commerce"/>
    <x v="2"/>
    <x v="2"/>
    <s v="Onsite/Hybrid"/>
    <x v="0"/>
    <s v="7+ yrs"/>
    <n v="11"/>
    <s v="Bachelor"/>
    <n v="0"/>
    <n v="1"/>
    <n v="0"/>
    <n v="0"/>
    <n v="0"/>
    <n v="1"/>
    <n v="140029"/>
    <s v="High"/>
    <n v="5"/>
    <n v="2022"/>
    <s v="Medium"/>
    <n v="2"/>
  </r>
  <r>
    <n v="3335"/>
    <x v="1"/>
    <x v="1"/>
    <s v="MNC"/>
    <s v="E-commerce"/>
    <x v="6"/>
    <x v="0"/>
    <s v="Remote"/>
    <x v="1"/>
    <s v="3-6 yrs"/>
    <n v="6"/>
    <s v="Bachelor"/>
    <n v="1"/>
    <n v="0"/>
    <n v="1"/>
    <n v="0"/>
    <n v="1"/>
    <n v="3"/>
    <n v="164721"/>
    <s v="High"/>
    <n v="7"/>
    <n v="2024"/>
    <s v="Medium"/>
    <n v="1"/>
  </r>
  <r>
    <n v="3336"/>
    <x v="3"/>
    <x v="0"/>
    <s v="Startup"/>
    <s v="Technology"/>
    <x v="0"/>
    <x v="0"/>
    <s v="Remote"/>
    <x v="0"/>
    <s v="7+ yrs"/>
    <n v="10"/>
    <s v="PhD"/>
    <n v="1"/>
    <n v="1"/>
    <n v="1"/>
    <n v="0"/>
    <n v="0"/>
    <n v="3"/>
    <n v="112387"/>
    <s v="Medium"/>
    <n v="6"/>
    <n v="2024"/>
    <s v="High"/>
    <n v="8"/>
  </r>
  <r>
    <n v="3337"/>
    <x v="2"/>
    <x v="2"/>
    <s v="Medium"/>
    <s v="Education"/>
    <x v="2"/>
    <x v="2"/>
    <s v="Onsite/Hybrid"/>
    <x v="2"/>
    <s v="0-2 yrs"/>
    <n v="2"/>
    <s v="Bachelor"/>
    <n v="0"/>
    <n v="1"/>
    <n v="0"/>
    <n v="0"/>
    <n v="0"/>
    <n v="1"/>
    <n v="54056"/>
    <s v="Low"/>
    <n v="5"/>
    <n v="2024"/>
    <s v="Medium"/>
    <n v="4"/>
  </r>
  <r>
    <n v="3338"/>
    <x v="0"/>
    <x v="0"/>
    <s v="Startup"/>
    <s v="Finance"/>
    <x v="3"/>
    <x v="2"/>
    <s v="Onsite/Hybrid"/>
    <x v="2"/>
    <s v="0-2 yrs"/>
    <n v="0"/>
    <s v="PhD"/>
    <n v="0"/>
    <n v="0"/>
    <n v="1"/>
    <n v="0"/>
    <n v="1"/>
    <n v="2"/>
    <n v="72486"/>
    <s v="Medium"/>
    <n v="2"/>
    <n v="2023"/>
    <s v="High"/>
    <n v="9"/>
  </r>
  <r>
    <n v="3339"/>
    <x v="0"/>
    <x v="0"/>
    <s v="Enterprise"/>
    <s v="E-commerce"/>
    <x v="5"/>
    <x v="0"/>
    <s v="Remote"/>
    <x v="2"/>
    <s v="0-2 yrs"/>
    <n v="0"/>
    <s v="PhD"/>
    <n v="0"/>
    <n v="1"/>
    <n v="0"/>
    <n v="1"/>
    <n v="0"/>
    <n v="2"/>
    <n v="62163"/>
    <s v="Low"/>
    <n v="7"/>
    <n v="2025"/>
    <s v="Low"/>
    <n v="4"/>
  </r>
  <r>
    <n v="3340"/>
    <x v="1"/>
    <x v="1"/>
    <s v="Startup"/>
    <s v="E-commerce"/>
    <x v="1"/>
    <x v="2"/>
    <s v="Onsite/Hybrid"/>
    <x v="0"/>
    <s v="7+ yrs"/>
    <n v="7"/>
    <s v="Master"/>
    <n v="0"/>
    <n v="1"/>
    <n v="0"/>
    <n v="0"/>
    <n v="1"/>
    <n v="2"/>
    <n v="152906"/>
    <s v="High"/>
    <n v="4"/>
    <n v="2023"/>
    <s v="High"/>
    <n v="8"/>
  </r>
  <r>
    <n v="3341"/>
    <x v="3"/>
    <x v="0"/>
    <s v="Enterprise"/>
    <s v="Technology"/>
    <x v="6"/>
    <x v="1"/>
    <s v="Onsite/Hybrid"/>
    <x v="1"/>
    <s v="3-6 yrs"/>
    <n v="5"/>
    <s v="Master"/>
    <n v="0"/>
    <n v="0"/>
    <n v="1"/>
    <n v="1"/>
    <n v="1"/>
    <n v="3"/>
    <n v="111667"/>
    <s v="Medium"/>
    <n v="4"/>
    <n v="2022"/>
    <s v="High"/>
    <n v="6"/>
  </r>
  <r>
    <n v="3342"/>
    <x v="1"/>
    <x v="1"/>
    <s v="MNC"/>
    <s v="Healthcare"/>
    <x v="6"/>
    <x v="1"/>
    <s v="Onsite/Hybrid"/>
    <x v="1"/>
    <s v="3-6 yrs"/>
    <n v="5"/>
    <s v="PhD"/>
    <n v="1"/>
    <n v="1"/>
    <n v="1"/>
    <n v="1"/>
    <n v="0"/>
    <n v="4"/>
    <n v="161620"/>
    <s v="High"/>
    <n v="4"/>
    <n v="2026"/>
    <s v="High"/>
    <n v="3"/>
  </r>
  <r>
    <n v="3343"/>
    <x v="1"/>
    <x v="1"/>
    <s v="Enterprise"/>
    <s v="Education"/>
    <x v="5"/>
    <x v="2"/>
    <s v="Onsite/Hybrid"/>
    <x v="2"/>
    <s v="0-2 yrs"/>
    <n v="0"/>
    <s v="PhD"/>
    <n v="0"/>
    <n v="0"/>
    <n v="1"/>
    <n v="0"/>
    <n v="1"/>
    <n v="2"/>
    <n v="110156"/>
    <s v="Medium"/>
    <n v="7"/>
    <n v="2026"/>
    <s v="Medium"/>
    <n v="3"/>
  </r>
  <r>
    <n v="3344"/>
    <x v="1"/>
    <x v="1"/>
    <s v="Medium"/>
    <s v="Technology"/>
    <x v="1"/>
    <x v="2"/>
    <s v="Onsite/Hybrid"/>
    <x v="0"/>
    <s v="7+ yrs"/>
    <n v="13"/>
    <s v="Bachelor"/>
    <n v="1"/>
    <n v="0"/>
    <n v="0"/>
    <n v="1"/>
    <n v="1"/>
    <n v="3"/>
    <n v="163757"/>
    <s v="High"/>
    <n v="6"/>
    <n v="2023"/>
    <s v="Low"/>
    <n v="3"/>
  </r>
  <r>
    <n v="3345"/>
    <x v="2"/>
    <x v="2"/>
    <s v="Enterprise"/>
    <s v="Retail"/>
    <x v="2"/>
    <x v="1"/>
    <s v="Onsite/Hybrid"/>
    <x v="0"/>
    <s v="7+ yrs"/>
    <n v="8"/>
    <s v="Bachelor"/>
    <n v="0"/>
    <n v="1"/>
    <n v="0"/>
    <n v="0"/>
    <n v="0"/>
    <n v="1"/>
    <n v="96586"/>
    <s v="Medium"/>
    <n v="10"/>
    <n v="2021"/>
    <s v="Low"/>
    <n v="3"/>
  </r>
  <r>
    <n v="3346"/>
    <x v="5"/>
    <x v="1"/>
    <s v="Enterprise"/>
    <s v="Education"/>
    <x v="3"/>
    <x v="2"/>
    <s v="Onsite/Hybrid"/>
    <x v="0"/>
    <s v="7+ yrs"/>
    <n v="12"/>
    <s v="Master"/>
    <n v="0"/>
    <n v="0"/>
    <n v="1"/>
    <n v="0"/>
    <n v="1"/>
    <n v="2"/>
    <n v="167501"/>
    <s v="High"/>
    <n v="8"/>
    <n v="2025"/>
    <s v="Low"/>
    <n v="2"/>
  </r>
  <r>
    <n v="3347"/>
    <x v="1"/>
    <x v="1"/>
    <s v="Enterprise"/>
    <s v="Technology"/>
    <x v="6"/>
    <x v="0"/>
    <s v="Remote"/>
    <x v="1"/>
    <s v="3-6 yrs"/>
    <n v="4"/>
    <s v="PhD"/>
    <n v="0"/>
    <n v="1"/>
    <n v="0"/>
    <n v="0"/>
    <n v="0"/>
    <n v="1"/>
    <n v="117817"/>
    <s v="Medium"/>
    <n v="10"/>
    <n v="2023"/>
    <s v="Low"/>
    <n v="1"/>
  </r>
  <r>
    <n v="3348"/>
    <x v="4"/>
    <x v="0"/>
    <s v="Enterprise"/>
    <s v="Technology"/>
    <x v="2"/>
    <x v="0"/>
    <s v="Remote"/>
    <x v="2"/>
    <s v="0-2 yrs"/>
    <n v="0"/>
    <s v="Master"/>
    <n v="1"/>
    <n v="1"/>
    <n v="0"/>
    <n v="0"/>
    <n v="1"/>
    <n v="3"/>
    <n v="56927"/>
    <s v="Low"/>
    <n v="1"/>
    <n v="2022"/>
    <s v="Low"/>
    <n v="5"/>
  </r>
  <r>
    <n v="3349"/>
    <x v="2"/>
    <x v="2"/>
    <s v="MNC"/>
    <s v="Retail"/>
    <x v="3"/>
    <x v="1"/>
    <s v="Onsite/Hybrid"/>
    <x v="1"/>
    <s v="3-6 yrs"/>
    <n v="6"/>
    <s v="Bachelor"/>
    <n v="1"/>
    <n v="1"/>
    <n v="1"/>
    <n v="1"/>
    <n v="0"/>
    <n v="4"/>
    <n v="128066"/>
    <s v="High"/>
    <n v="5"/>
    <n v="2024"/>
    <s v="High"/>
    <n v="4"/>
  </r>
  <r>
    <n v="3350"/>
    <x v="4"/>
    <x v="0"/>
    <s v="Enterprise"/>
    <s v="Retail"/>
    <x v="4"/>
    <x v="0"/>
    <s v="Remote"/>
    <x v="1"/>
    <s v="3-6 yrs"/>
    <n v="4"/>
    <s v="Bachelor"/>
    <n v="0"/>
    <n v="0"/>
    <n v="1"/>
    <n v="0"/>
    <n v="0"/>
    <n v="1"/>
    <n v="92655"/>
    <s v="Medium"/>
    <n v="3"/>
    <n v="2024"/>
    <s v="High"/>
    <n v="7"/>
  </r>
  <r>
    <n v="3351"/>
    <x v="3"/>
    <x v="0"/>
    <s v="Enterprise"/>
    <s v="Finance"/>
    <x v="6"/>
    <x v="1"/>
    <s v="Onsite/Hybrid"/>
    <x v="1"/>
    <s v="3-6 yrs"/>
    <n v="3"/>
    <s v="PhD"/>
    <n v="0"/>
    <n v="0"/>
    <n v="0"/>
    <n v="1"/>
    <n v="1"/>
    <n v="2"/>
    <n v="102889"/>
    <s v="Medium"/>
    <n v="9"/>
    <n v="2024"/>
    <s v="Low"/>
    <n v="6"/>
  </r>
  <r>
    <n v="3352"/>
    <x v="1"/>
    <x v="1"/>
    <s v="MNC"/>
    <s v="Technology"/>
    <x v="4"/>
    <x v="2"/>
    <s v="Onsite/Hybrid"/>
    <x v="2"/>
    <s v="0-2 yrs"/>
    <n v="2"/>
    <s v="Master"/>
    <n v="0"/>
    <n v="1"/>
    <n v="0"/>
    <n v="1"/>
    <n v="1"/>
    <n v="3"/>
    <n v="137122"/>
    <s v="High"/>
    <n v="11"/>
    <n v="2026"/>
    <s v="Low"/>
    <n v="5"/>
  </r>
  <r>
    <n v="3353"/>
    <x v="1"/>
    <x v="1"/>
    <s v="Enterprise"/>
    <s v="Finance"/>
    <x v="2"/>
    <x v="0"/>
    <s v="Remote"/>
    <x v="0"/>
    <s v="7+ yrs"/>
    <n v="12"/>
    <s v="Master"/>
    <n v="0"/>
    <n v="1"/>
    <n v="0"/>
    <n v="0"/>
    <n v="0"/>
    <n v="1"/>
    <n v="139020"/>
    <s v="High"/>
    <n v="4"/>
    <n v="2024"/>
    <s v="Medium"/>
    <n v="1"/>
  </r>
  <r>
    <n v="3354"/>
    <x v="3"/>
    <x v="0"/>
    <s v="Enterprise"/>
    <s v="Technology"/>
    <x v="3"/>
    <x v="1"/>
    <s v="Onsite/Hybrid"/>
    <x v="2"/>
    <s v="0-2 yrs"/>
    <n v="0"/>
    <s v="PhD"/>
    <n v="1"/>
    <n v="0"/>
    <n v="0"/>
    <n v="0"/>
    <n v="1"/>
    <n v="2"/>
    <n v="61688"/>
    <s v="Low"/>
    <n v="8"/>
    <n v="2023"/>
    <s v="Low"/>
    <n v="1"/>
  </r>
  <r>
    <n v="3355"/>
    <x v="5"/>
    <x v="1"/>
    <s v="Medium"/>
    <s v="Healthcare"/>
    <x v="3"/>
    <x v="1"/>
    <s v="Onsite/Hybrid"/>
    <x v="1"/>
    <s v="3-6 yrs"/>
    <n v="6"/>
    <s v="Bachelor"/>
    <n v="1"/>
    <n v="1"/>
    <n v="1"/>
    <n v="1"/>
    <n v="0"/>
    <n v="4"/>
    <n v="143730"/>
    <s v="High"/>
    <n v="3"/>
    <n v="2024"/>
    <s v="High"/>
    <n v="5"/>
  </r>
  <r>
    <n v="3356"/>
    <x v="5"/>
    <x v="1"/>
    <s v="Enterprise"/>
    <s v="Retail"/>
    <x v="5"/>
    <x v="0"/>
    <s v="Remote"/>
    <x v="2"/>
    <s v="0-2 yrs"/>
    <n v="2"/>
    <s v="Master"/>
    <n v="1"/>
    <n v="1"/>
    <n v="0"/>
    <n v="0"/>
    <n v="0"/>
    <n v="2"/>
    <n v="86818"/>
    <s v="Medium"/>
    <n v="7"/>
    <n v="2025"/>
    <s v="High"/>
    <n v="7"/>
  </r>
  <r>
    <n v="3357"/>
    <x v="3"/>
    <x v="0"/>
    <s v="MNC"/>
    <s v="Technology"/>
    <x v="6"/>
    <x v="2"/>
    <s v="Onsite/Hybrid"/>
    <x v="0"/>
    <s v="7+ yrs"/>
    <n v="7"/>
    <s v="Bachelor"/>
    <n v="0"/>
    <n v="1"/>
    <n v="1"/>
    <n v="0"/>
    <n v="0"/>
    <n v="2"/>
    <n v="136686"/>
    <s v="High"/>
    <n v="5"/>
    <n v="2026"/>
    <s v="High"/>
    <n v="9"/>
  </r>
  <r>
    <n v="3358"/>
    <x v="4"/>
    <x v="0"/>
    <s v="Enterprise"/>
    <s v="Finance"/>
    <x v="6"/>
    <x v="0"/>
    <s v="Remote"/>
    <x v="0"/>
    <s v="7+ yrs"/>
    <n v="10"/>
    <s v="Bachelor"/>
    <n v="0"/>
    <n v="1"/>
    <n v="0"/>
    <n v="0"/>
    <n v="1"/>
    <n v="2"/>
    <n v="111874"/>
    <s v="Medium"/>
    <n v="6"/>
    <n v="2025"/>
    <s v="High"/>
    <n v="8"/>
  </r>
  <r>
    <n v="3359"/>
    <x v="4"/>
    <x v="0"/>
    <s v="MNC"/>
    <s v="Education"/>
    <x v="5"/>
    <x v="2"/>
    <s v="Onsite/Hybrid"/>
    <x v="1"/>
    <s v="3-6 yrs"/>
    <n v="6"/>
    <s v="Master"/>
    <n v="1"/>
    <n v="1"/>
    <n v="1"/>
    <n v="0"/>
    <n v="1"/>
    <n v="4"/>
    <n v="118587"/>
    <s v="Medium"/>
    <n v="10"/>
    <n v="2024"/>
    <s v="Low"/>
    <n v="4"/>
  </r>
  <r>
    <n v="3360"/>
    <x v="5"/>
    <x v="1"/>
    <s v="Enterprise"/>
    <s v="Technology"/>
    <x v="2"/>
    <x v="2"/>
    <s v="Onsite/Hybrid"/>
    <x v="1"/>
    <s v="3-6 yrs"/>
    <n v="6"/>
    <s v="PhD"/>
    <n v="1"/>
    <n v="0"/>
    <n v="0"/>
    <n v="1"/>
    <n v="1"/>
    <n v="3"/>
    <n v="141109"/>
    <s v="High"/>
    <n v="9"/>
    <n v="2021"/>
    <s v="Low"/>
    <n v="4"/>
  </r>
  <r>
    <n v="3361"/>
    <x v="0"/>
    <x v="0"/>
    <s v="Medium"/>
    <s v="Finance"/>
    <x v="5"/>
    <x v="0"/>
    <s v="Remote"/>
    <x v="0"/>
    <s v="7+ yrs"/>
    <n v="13"/>
    <s v="Master"/>
    <n v="1"/>
    <n v="1"/>
    <n v="0"/>
    <n v="1"/>
    <n v="1"/>
    <n v="4"/>
    <n v="125009"/>
    <s v="High"/>
    <n v="7"/>
    <n v="2020"/>
    <s v="Medium"/>
    <n v="2"/>
  </r>
  <r>
    <n v="3362"/>
    <x v="0"/>
    <x v="0"/>
    <s v="Enterprise"/>
    <s v="Healthcare"/>
    <x v="0"/>
    <x v="1"/>
    <s v="Onsite/Hybrid"/>
    <x v="1"/>
    <s v="3-6 yrs"/>
    <n v="5"/>
    <s v="Bachelor"/>
    <n v="0"/>
    <n v="0"/>
    <n v="1"/>
    <n v="0"/>
    <n v="1"/>
    <n v="2"/>
    <n v="100097"/>
    <s v="Medium"/>
    <n v="11"/>
    <n v="2026"/>
    <s v="Medium"/>
    <n v="5"/>
  </r>
  <r>
    <n v="3363"/>
    <x v="1"/>
    <x v="1"/>
    <s v="Enterprise"/>
    <s v="Technology"/>
    <x v="3"/>
    <x v="1"/>
    <s v="Onsite/Hybrid"/>
    <x v="1"/>
    <s v="3-6 yrs"/>
    <n v="5"/>
    <s v="PhD"/>
    <n v="0"/>
    <n v="1"/>
    <n v="1"/>
    <n v="0"/>
    <n v="1"/>
    <n v="3"/>
    <n v="143696"/>
    <s v="High"/>
    <n v="1"/>
    <n v="2020"/>
    <s v="Low"/>
    <n v="2"/>
  </r>
  <r>
    <n v="3364"/>
    <x v="4"/>
    <x v="0"/>
    <s v="MNC"/>
    <s v="Retail"/>
    <x v="3"/>
    <x v="0"/>
    <s v="Remote"/>
    <x v="0"/>
    <s v="7+ yrs"/>
    <n v="15"/>
    <s v="Master"/>
    <n v="1"/>
    <n v="1"/>
    <n v="0"/>
    <n v="0"/>
    <n v="0"/>
    <n v="2"/>
    <n v="119158"/>
    <s v="Medium"/>
    <n v="3"/>
    <n v="2022"/>
    <s v="Low"/>
    <n v="5"/>
  </r>
  <r>
    <n v="3365"/>
    <x v="0"/>
    <x v="0"/>
    <s v="Enterprise"/>
    <s v="Retail"/>
    <x v="4"/>
    <x v="1"/>
    <s v="Onsite/Hybrid"/>
    <x v="2"/>
    <s v="0-2 yrs"/>
    <n v="2"/>
    <s v="PhD"/>
    <n v="1"/>
    <n v="1"/>
    <n v="1"/>
    <n v="0"/>
    <n v="1"/>
    <n v="4"/>
    <n v="77421"/>
    <s v="Medium"/>
    <n v="11"/>
    <n v="2025"/>
    <s v="Medium"/>
    <n v="3"/>
  </r>
  <r>
    <n v="3366"/>
    <x v="5"/>
    <x v="1"/>
    <s v="Medium"/>
    <s v="Retail"/>
    <x v="0"/>
    <x v="0"/>
    <s v="Remote"/>
    <x v="0"/>
    <s v="7+ yrs"/>
    <n v="14"/>
    <s v="PhD"/>
    <n v="1"/>
    <n v="0"/>
    <n v="0"/>
    <n v="1"/>
    <n v="0"/>
    <n v="2"/>
    <n v="153284"/>
    <s v="High"/>
    <n v="5"/>
    <n v="2026"/>
    <s v="High"/>
    <n v="8"/>
  </r>
  <r>
    <n v="3367"/>
    <x v="4"/>
    <x v="0"/>
    <s v="Enterprise"/>
    <s v="Education"/>
    <x v="1"/>
    <x v="2"/>
    <s v="Onsite/Hybrid"/>
    <x v="1"/>
    <s v="3-6 yrs"/>
    <n v="6"/>
    <s v="Bachelor"/>
    <n v="1"/>
    <n v="1"/>
    <n v="1"/>
    <n v="1"/>
    <n v="1"/>
    <n v="5"/>
    <n v="115276"/>
    <s v="Medium"/>
    <n v="7"/>
    <n v="2025"/>
    <s v="High"/>
    <n v="1"/>
  </r>
  <r>
    <n v="3368"/>
    <x v="5"/>
    <x v="1"/>
    <s v="Startup"/>
    <s v="Education"/>
    <x v="6"/>
    <x v="2"/>
    <s v="Onsite/Hybrid"/>
    <x v="1"/>
    <s v="3-6 yrs"/>
    <n v="4"/>
    <s v="Bachelor"/>
    <n v="1"/>
    <n v="0"/>
    <n v="1"/>
    <n v="1"/>
    <n v="0"/>
    <n v="3"/>
    <n v="144011"/>
    <s v="High"/>
    <n v="5"/>
    <n v="2025"/>
    <s v="High"/>
    <n v="2"/>
  </r>
  <r>
    <n v="3369"/>
    <x v="5"/>
    <x v="1"/>
    <s v="MNC"/>
    <s v="E-commerce"/>
    <x v="5"/>
    <x v="2"/>
    <s v="Onsite/Hybrid"/>
    <x v="0"/>
    <s v="7+ yrs"/>
    <n v="13"/>
    <s v="PhD"/>
    <n v="1"/>
    <n v="0"/>
    <n v="1"/>
    <n v="0"/>
    <n v="1"/>
    <n v="3"/>
    <n v="186360"/>
    <s v="High"/>
    <n v="12"/>
    <n v="2024"/>
    <s v="Medium"/>
    <n v="5"/>
  </r>
  <r>
    <n v="3370"/>
    <x v="4"/>
    <x v="0"/>
    <s v="Enterprise"/>
    <s v="Retail"/>
    <x v="6"/>
    <x v="2"/>
    <s v="Onsite/Hybrid"/>
    <x v="0"/>
    <s v="7+ yrs"/>
    <n v="10"/>
    <s v="Bachelor"/>
    <n v="0"/>
    <n v="0"/>
    <n v="0"/>
    <n v="1"/>
    <n v="1"/>
    <n v="2"/>
    <n v="125019"/>
    <s v="High"/>
    <n v="4"/>
    <n v="2022"/>
    <s v="High"/>
    <n v="8"/>
  </r>
  <r>
    <n v="3371"/>
    <x v="2"/>
    <x v="2"/>
    <s v="Medium"/>
    <s v="Retail"/>
    <x v="2"/>
    <x v="0"/>
    <s v="Remote"/>
    <x v="1"/>
    <s v="3-6 yrs"/>
    <n v="5"/>
    <s v="Bachelor"/>
    <n v="1"/>
    <n v="0"/>
    <n v="0"/>
    <n v="0"/>
    <n v="1"/>
    <n v="2"/>
    <n v="85979"/>
    <s v="Medium"/>
    <n v="11"/>
    <n v="2023"/>
    <s v="Low"/>
    <n v="1"/>
  </r>
  <r>
    <n v="3372"/>
    <x v="4"/>
    <x v="0"/>
    <s v="Medium"/>
    <s v="Retail"/>
    <x v="3"/>
    <x v="1"/>
    <s v="Onsite/Hybrid"/>
    <x v="2"/>
    <s v="0-2 yrs"/>
    <n v="0"/>
    <s v="Master"/>
    <n v="0"/>
    <n v="0"/>
    <n v="1"/>
    <n v="0"/>
    <n v="1"/>
    <n v="2"/>
    <n v="77033"/>
    <s v="Medium"/>
    <n v="1"/>
    <n v="2023"/>
    <s v="High"/>
    <n v="8"/>
  </r>
  <r>
    <n v="3373"/>
    <x v="3"/>
    <x v="0"/>
    <s v="Startup"/>
    <s v="Finance"/>
    <x v="1"/>
    <x v="2"/>
    <s v="Onsite/Hybrid"/>
    <x v="1"/>
    <s v="3-6 yrs"/>
    <n v="3"/>
    <s v="Bachelor"/>
    <n v="0"/>
    <n v="0"/>
    <n v="0"/>
    <n v="0"/>
    <n v="1"/>
    <n v="1"/>
    <n v="84193"/>
    <s v="Medium"/>
    <n v="3"/>
    <n v="2025"/>
    <s v="High"/>
    <n v="9"/>
  </r>
  <r>
    <n v="3374"/>
    <x v="0"/>
    <x v="0"/>
    <s v="Enterprise"/>
    <s v="Healthcare"/>
    <x v="5"/>
    <x v="0"/>
    <s v="Remote"/>
    <x v="1"/>
    <s v="3-6 yrs"/>
    <n v="5"/>
    <s v="Bachelor"/>
    <n v="0"/>
    <n v="1"/>
    <n v="0"/>
    <n v="1"/>
    <n v="0"/>
    <n v="2"/>
    <n v="91660"/>
    <s v="Medium"/>
    <n v="1"/>
    <n v="2026"/>
    <s v="Low"/>
    <n v="4"/>
  </r>
  <r>
    <n v="3375"/>
    <x v="4"/>
    <x v="0"/>
    <s v="Medium"/>
    <s v="E-commerce"/>
    <x v="3"/>
    <x v="2"/>
    <s v="Onsite/Hybrid"/>
    <x v="2"/>
    <s v="0-2 yrs"/>
    <n v="1"/>
    <s v="Master"/>
    <n v="1"/>
    <n v="1"/>
    <n v="0"/>
    <n v="1"/>
    <n v="1"/>
    <n v="4"/>
    <n v="73351"/>
    <s v="Medium"/>
    <n v="9"/>
    <n v="2025"/>
    <s v="Low"/>
    <n v="5"/>
  </r>
  <r>
    <n v="3376"/>
    <x v="2"/>
    <x v="2"/>
    <s v="Enterprise"/>
    <s v="Healthcare"/>
    <x v="5"/>
    <x v="0"/>
    <s v="Remote"/>
    <x v="0"/>
    <s v="7+ yrs"/>
    <n v="12"/>
    <s v="Bachelor"/>
    <n v="1"/>
    <n v="0"/>
    <n v="1"/>
    <n v="1"/>
    <n v="1"/>
    <n v="4"/>
    <n v="141787"/>
    <s v="High"/>
    <n v="3"/>
    <n v="2022"/>
    <s v="High"/>
    <n v="3"/>
  </r>
  <r>
    <n v="3377"/>
    <x v="1"/>
    <x v="1"/>
    <s v="Medium"/>
    <s v="E-commerce"/>
    <x v="5"/>
    <x v="1"/>
    <s v="Onsite/Hybrid"/>
    <x v="1"/>
    <s v="3-6 yrs"/>
    <n v="6"/>
    <s v="Master"/>
    <n v="1"/>
    <n v="1"/>
    <n v="1"/>
    <n v="1"/>
    <n v="1"/>
    <n v="5"/>
    <n v="152254"/>
    <s v="High"/>
    <n v="9"/>
    <n v="2022"/>
    <s v="High"/>
    <n v="6"/>
  </r>
  <r>
    <n v="3378"/>
    <x v="4"/>
    <x v="0"/>
    <s v="Enterprise"/>
    <s v="Healthcare"/>
    <x v="6"/>
    <x v="1"/>
    <s v="Onsite/Hybrid"/>
    <x v="1"/>
    <s v="3-6 yrs"/>
    <n v="6"/>
    <s v="Master"/>
    <n v="0"/>
    <n v="0"/>
    <n v="1"/>
    <n v="0"/>
    <n v="0"/>
    <n v="1"/>
    <n v="86225"/>
    <s v="Medium"/>
    <n v="12"/>
    <n v="2026"/>
    <s v="Low"/>
    <n v="2"/>
  </r>
  <r>
    <n v="3379"/>
    <x v="3"/>
    <x v="0"/>
    <s v="Medium"/>
    <s v="E-commerce"/>
    <x v="4"/>
    <x v="0"/>
    <s v="Remote"/>
    <x v="1"/>
    <s v="3-6 yrs"/>
    <n v="4"/>
    <s v="Bachelor"/>
    <n v="0"/>
    <n v="1"/>
    <n v="1"/>
    <n v="0"/>
    <n v="1"/>
    <n v="3"/>
    <n v="98174"/>
    <s v="Medium"/>
    <n v="7"/>
    <n v="2025"/>
    <s v="High"/>
    <n v="7"/>
  </r>
  <r>
    <n v="3380"/>
    <x v="4"/>
    <x v="0"/>
    <s v="MNC"/>
    <s v="Finance"/>
    <x v="2"/>
    <x v="2"/>
    <s v="Onsite/Hybrid"/>
    <x v="2"/>
    <s v="0-2 yrs"/>
    <n v="0"/>
    <s v="PhD"/>
    <n v="1"/>
    <n v="0"/>
    <n v="0"/>
    <n v="0"/>
    <n v="0"/>
    <n v="1"/>
    <n v="74078"/>
    <s v="Medium"/>
    <n v="3"/>
    <n v="2025"/>
    <s v="Low"/>
    <n v="6"/>
  </r>
  <r>
    <n v="3381"/>
    <x v="4"/>
    <x v="0"/>
    <s v="Enterprise"/>
    <s v="Technology"/>
    <x v="5"/>
    <x v="1"/>
    <s v="Onsite/Hybrid"/>
    <x v="1"/>
    <s v="3-6 yrs"/>
    <n v="3"/>
    <s v="Master"/>
    <n v="0"/>
    <n v="0"/>
    <n v="0"/>
    <n v="0"/>
    <n v="0"/>
    <n v="0"/>
    <n v="76156"/>
    <s v="Medium"/>
    <n v="2"/>
    <n v="2020"/>
    <s v="High"/>
    <n v="8"/>
  </r>
  <r>
    <n v="3382"/>
    <x v="3"/>
    <x v="0"/>
    <s v="Medium"/>
    <s v="Technology"/>
    <x v="6"/>
    <x v="2"/>
    <s v="Onsite/Hybrid"/>
    <x v="2"/>
    <s v="0-2 yrs"/>
    <n v="1"/>
    <s v="PhD"/>
    <n v="0"/>
    <n v="0"/>
    <n v="0"/>
    <n v="1"/>
    <n v="0"/>
    <n v="1"/>
    <n v="62673"/>
    <s v="Low"/>
    <n v="1"/>
    <n v="2021"/>
    <s v="High"/>
    <n v="8"/>
  </r>
  <r>
    <n v="3383"/>
    <x v="4"/>
    <x v="0"/>
    <s v="Medium"/>
    <s v="Finance"/>
    <x v="3"/>
    <x v="0"/>
    <s v="Remote"/>
    <x v="2"/>
    <s v="0-2 yrs"/>
    <n v="0"/>
    <s v="Master"/>
    <n v="1"/>
    <n v="1"/>
    <n v="0"/>
    <n v="1"/>
    <n v="0"/>
    <n v="3"/>
    <n v="62039"/>
    <s v="Low"/>
    <n v="2"/>
    <n v="2023"/>
    <s v="Low"/>
    <n v="5"/>
  </r>
  <r>
    <n v="3384"/>
    <x v="4"/>
    <x v="0"/>
    <s v="Startup"/>
    <s v="Technology"/>
    <x v="1"/>
    <x v="0"/>
    <s v="Remote"/>
    <x v="0"/>
    <s v="7+ yrs"/>
    <n v="10"/>
    <s v="PhD"/>
    <n v="0"/>
    <n v="0"/>
    <n v="1"/>
    <n v="1"/>
    <n v="1"/>
    <n v="3"/>
    <n v="136778"/>
    <s v="High"/>
    <n v="7"/>
    <n v="2024"/>
    <s v="High"/>
    <n v="2"/>
  </r>
  <r>
    <n v="3385"/>
    <x v="0"/>
    <x v="0"/>
    <s v="Startup"/>
    <s v="Healthcare"/>
    <x v="0"/>
    <x v="0"/>
    <s v="Remote"/>
    <x v="0"/>
    <s v="7+ yrs"/>
    <n v="10"/>
    <s v="Master"/>
    <n v="0"/>
    <n v="0"/>
    <n v="0"/>
    <n v="1"/>
    <n v="1"/>
    <n v="2"/>
    <n v="121631"/>
    <s v="High"/>
    <n v="12"/>
    <n v="2020"/>
    <s v="Low"/>
    <n v="3"/>
  </r>
  <r>
    <n v="3386"/>
    <x v="1"/>
    <x v="1"/>
    <s v="Startup"/>
    <s v="Retail"/>
    <x v="5"/>
    <x v="2"/>
    <s v="Onsite/Hybrid"/>
    <x v="1"/>
    <s v="3-6 yrs"/>
    <n v="6"/>
    <s v="Master"/>
    <n v="0"/>
    <n v="1"/>
    <n v="1"/>
    <n v="1"/>
    <n v="1"/>
    <n v="4"/>
    <n v="157252"/>
    <s v="High"/>
    <n v="8"/>
    <n v="2020"/>
    <s v="High"/>
    <n v="3"/>
  </r>
  <r>
    <n v="3387"/>
    <x v="3"/>
    <x v="0"/>
    <s v="MNC"/>
    <s v="Education"/>
    <x v="1"/>
    <x v="0"/>
    <s v="Remote"/>
    <x v="2"/>
    <s v="0-2 yrs"/>
    <n v="1"/>
    <s v="Bachelor"/>
    <n v="0"/>
    <n v="0"/>
    <n v="1"/>
    <n v="0"/>
    <n v="1"/>
    <n v="2"/>
    <n v="93973"/>
    <s v="Medium"/>
    <n v="9"/>
    <n v="2026"/>
    <s v="Medium"/>
    <n v="1"/>
  </r>
  <r>
    <n v="3388"/>
    <x v="5"/>
    <x v="1"/>
    <s v="Medium"/>
    <s v="Healthcare"/>
    <x v="4"/>
    <x v="2"/>
    <s v="Onsite/Hybrid"/>
    <x v="0"/>
    <s v="7+ yrs"/>
    <n v="10"/>
    <s v="PhD"/>
    <n v="1"/>
    <n v="0"/>
    <n v="0"/>
    <n v="1"/>
    <n v="0"/>
    <n v="2"/>
    <n v="157430"/>
    <s v="High"/>
    <n v="6"/>
    <n v="2023"/>
    <s v="Low"/>
    <n v="6"/>
  </r>
  <r>
    <n v="3389"/>
    <x v="0"/>
    <x v="0"/>
    <s v="MNC"/>
    <s v="Finance"/>
    <x v="4"/>
    <x v="1"/>
    <s v="Onsite/Hybrid"/>
    <x v="1"/>
    <s v="3-6 yrs"/>
    <n v="4"/>
    <s v="PhD"/>
    <n v="0"/>
    <n v="0"/>
    <n v="1"/>
    <n v="0"/>
    <n v="1"/>
    <n v="2"/>
    <n v="120860"/>
    <s v="High"/>
    <n v="11"/>
    <n v="2025"/>
    <s v="High"/>
    <n v="9"/>
  </r>
  <r>
    <n v="3390"/>
    <x v="2"/>
    <x v="2"/>
    <s v="Startup"/>
    <s v="Retail"/>
    <x v="1"/>
    <x v="2"/>
    <s v="Onsite/Hybrid"/>
    <x v="0"/>
    <s v="7+ yrs"/>
    <n v="14"/>
    <s v="Master"/>
    <n v="1"/>
    <n v="1"/>
    <n v="1"/>
    <n v="0"/>
    <n v="0"/>
    <n v="3"/>
    <n v="111192"/>
    <s v="Medium"/>
    <n v="1"/>
    <n v="2026"/>
    <s v="Medium"/>
    <n v="1"/>
  </r>
  <r>
    <n v="3391"/>
    <x v="5"/>
    <x v="1"/>
    <s v="MNC"/>
    <s v="Healthcare"/>
    <x v="4"/>
    <x v="0"/>
    <s v="Remote"/>
    <x v="2"/>
    <s v="0-2 yrs"/>
    <n v="0"/>
    <s v="Master"/>
    <n v="1"/>
    <n v="1"/>
    <n v="0"/>
    <n v="1"/>
    <n v="0"/>
    <n v="3"/>
    <n v="123569"/>
    <s v="High"/>
    <n v="8"/>
    <n v="2024"/>
    <s v="High"/>
    <n v="7"/>
  </r>
  <r>
    <n v="3392"/>
    <x v="0"/>
    <x v="0"/>
    <s v="Medium"/>
    <s v="Technology"/>
    <x v="4"/>
    <x v="1"/>
    <s v="Onsite/Hybrid"/>
    <x v="0"/>
    <s v="7+ yrs"/>
    <n v="15"/>
    <s v="PhD"/>
    <n v="1"/>
    <n v="0"/>
    <n v="0"/>
    <n v="1"/>
    <n v="1"/>
    <n v="3"/>
    <n v="120479"/>
    <s v="High"/>
    <n v="3"/>
    <n v="2026"/>
    <s v="Low"/>
    <n v="4"/>
  </r>
  <r>
    <n v="3393"/>
    <x v="2"/>
    <x v="2"/>
    <s v="MNC"/>
    <s v="Finance"/>
    <x v="1"/>
    <x v="0"/>
    <s v="Remote"/>
    <x v="0"/>
    <s v="7+ yrs"/>
    <n v="9"/>
    <s v="Master"/>
    <n v="1"/>
    <n v="1"/>
    <n v="0"/>
    <n v="0"/>
    <n v="1"/>
    <n v="3"/>
    <n v="132413"/>
    <s v="High"/>
    <n v="10"/>
    <n v="2025"/>
    <s v="High"/>
    <n v="7"/>
  </r>
  <r>
    <n v="3394"/>
    <x v="0"/>
    <x v="0"/>
    <s v="MNC"/>
    <s v="E-commerce"/>
    <x v="6"/>
    <x v="0"/>
    <s v="Remote"/>
    <x v="2"/>
    <s v="0-2 yrs"/>
    <n v="1"/>
    <s v="Bachelor"/>
    <n v="1"/>
    <n v="0"/>
    <n v="0"/>
    <n v="1"/>
    <n v="1"/>
    <n v="3"/>
    <n v="91841"/>
    <s v="Medium"/>
    <n v="2"/>
    <n v="2023"/>
    <s v="Low"/>
    <n v="5"/>
  </r>
  <r>
    <n v="3395"/>
    <x v="1"/>
    <x v="1"/>
    <s v="MNC"/>
    <s v="Retail"/>
    <x v="0"/>
    <x v="1"/>
    <s v="Onsite/Hybrid"/>
    <x v="1"/>
    <s v="3-6 yrs"/>
    <n v="3"/>
    <s v="Master"/>
    <n v="1"/>
    <n v="1"/>
    <n v="1"/>
    <n v="0"/>
    <n v="1"/>
    <n v="4"/>
    <n v="162735"/>
    <s v="High"/>
    <n v="12"/>
    <n v="2026"/>
    <s v="Medium"/>
    <n v="5"/>
  </r>
  <r>
    <n v="3396"/>
    <x v="3"/>
    <x v="0"/>
    <s v="Medium"/>
    <s v="Technology"/>
    <x v="2"/>
    <x v="0"/>
    <s v="Remote"/>
    <x v="0"/>
    <s v="7+ yrs"/>
    <n v="13"/>
    <s v="PhD"/>
    <n v="0"/>
    <n v="0"/>
    <n v="1"/>
    <n v="0"/>
    <n v="0"/>
    <n v="1"/>
    <n v="111881"/>
    <s v="Medium"/>
    <n v="4"/>
    <n v="2022"/>
    <s v="Low"/>
    <n v="5"/>
  </r>
  <r>
    <n v="3397"/>
    <x v="4"/>
    <x v="0"/>
    <s v="Medium"/>
    <s v="Retail"/>
    <x v="4"/>
    <x v="1"/>
    <s v="Onsite/Hybrid"/>
    <x v="1"/>
    <s v="3-6 yrs"/>
    <n v="3"/>
    <s v="PhD"/>
    <n v="0"/>
    <n v="1"/>
    <n v="0"/>
    <n v="0"/>
    <n v="1"/>
    <n v="2"/>
    <n v="85487"/>
    <s v="Medium"/>
    <n v="10"/>
    <n v="2025"/>
    <s v="Low"/>
    <n v="3"/>
  </r>
  <r>
    <n v="3398"/>
    <x v="0"/>
    <x v="0"/>
    <s v="MNC"/>
    <s v="Healthcare"/>
    <x v="1"/>
    <x v="0"/>
    <s v="Remote"/>
    <x v="0"/>
    <s v="7+ yrs"/>
    <n v="14"/>
    <s v="PhD"/>
    <n v="1"/>
    <n v="1"/>
    <n v="1"/>
    <n v="0"/>
    <n v="1"/>
    <n v="4"/>
    <n v="146955"/>
    <s v="High"/>
    <n v="6"/>
    <n v="2023"/>
    <s v="High"/>
    <n v="9"/>
  </r>
  <r>
    <n v="3399"/>
    <x v="4"/>
    <x v="0"/>
    <s v="MNC"/>
    <s v="Technology"/>
    <x v="3"/>
    <x v="1"/>
    <s v="Onsite/Hybrid"/>
    <x v="1"/>
    <s v="3-6 yrs"/>
    <n v="4"/>
    <s v="Master"/>
    <n v="1"/>
    <n v="0"/>
    <n v="0"/>
    <n v="1"/>
    <n v="1"/>
    <n v="3"/>
    <n v="123453"/>
    <s v="High"/>
    <n v="2"/>
    <n v="2026"/>
    <s v="Low"/>
    <n v="4"/>
  </r>
  <r>
    <n v="3400"/>
    <x v="0"/>
    <x v="0"/>
    <s v="Enterprise"/>
    <s v="Finance"/>
    <x v="2"/>
    <x v="1"/>
    <s v="Onsite/Hybrid"/>
    <x v="1"/>
    <s v="3-6 yrs"/>
    <n v="5"/>
    <s v="Master"/>
    <n v="1"/>
    <n v="0"/>
    <n v="1"/>
    <n v="0"/>
    <n v="1"/>
    <n v="3"/>
    <n v="102477"/>
    <s v="Medium"/>
    <n v="5"/>
    <n v="2025"/>
    <s v="Medium"/>
    <n v="1"/>
  </r>
  <r>
    <n v="3401"/>
    <x v="2"/>
    <x v="2"/>
    <s v="Startup"/>
    <s v="Technology"/>
    <x v="5"/>
    <x v="0"/>
    <s v="Remote"/>
    <x v="0"/>
    <s v="7+ yrs"/>
    <n v="13"/>
    <s v="Bachelor"/>
    <n v="1"/>
    <n v="1"/>
    <n v="1"/>
    <n v="1"/>
    <n v="1"/>
    <n v="5"/>
    <n v="143012"/>
    <s v="High"/>
    <n v="8"/>
    <n v="2025"/>
    <s v="High"/>
    <n v="3"/>
  </r>
  <r>
    <n v="3402"/>
    <x v="4"/>
    <x v="0"/>
    <s v="Startup"/>
    <s v="Healthcare"/>
    <x v="4"/>
    <x v="1"/>
    <s v="Onsite/Hybrid"/>
    <x v="2"/>
    <s v="0-2 yrs"/>
    <n v="1"/>
    <s v="PhD"/>
    <n v="0"/>
    <n v="0"/>
    <n v="0"/>
    <n v="1"/>
    <n v="0"/>
    <n v="1"/>
    <n v="64064"/>
    <s v="Low"/>
    <n v="11"/>
    <n v="2024"/>
    <s v="Low"/>
    <n v="3"/>
  </r>
  <r>
    <n v="3403"/>
    <x v="2"/>
    <x v="2"/>
    <s v="Enterprise"/>
    <s v="Education"/>
    <x v="0"/>
    <x v="1"/>
    <s v="Onsite/Hybrid"/>
    <x v="0"/>
    <s v="7+ yrs"/>
    <n v="15"/>
    <s v="PhD"/>
    <n v="0"/>
    <n v="1"/>
    <n v="1"/>
    <n v="1"/>
    <n v="1"/>
    <n v="4"/>
    <n v="141537"/>
    <s v="High"/>
    <n v="9"/>
    <n v="2025"/>
    <s v="High"/>
    <n v="5"/>
  </r>
  <r>
    <n v="3404"/>
    <x v="3"/>
    <x v="0"/>
    <s v="MNC"/>
    <s v="Technology"/>
    <x v="2"/>
    <x v="0"/>
    <s v="Remote"/>
    <x v="1"/>
    <s v="3-6 yrs"/>
    <n v="5"/>
    <s v="Bachelor"/>
    <n v="0"/>
    <n v="0"/>
    <n v="0"/>
    <n v="1"/>
    <n v="1"/>
    <n v="2"/>
    <n v="122747"/>
    <s v="High"/>
    <n v="1"/>
    <n v="2024"/>
    <s v="Medium"/>
    <n v="2"/>
  </r>
  <r>
    <n v="3405"/>
    <x v="0"/>
    <x v="0"/>
    <s v="Startup"/>
    <s v="Healthcare"/>
    <x v="0"/>
    <x v="2"/>
    <s v="Onsite/Hybrid"/>
    <x v="1"/>
    <s v="3-6 yrs"/>
    <n v="5"/>
    <s v="Bachelor"/>
    <n v="0"/>
    <n v="0"/>
    <n v="0"/>
    <n v="1"/>
    <n v="1"/>
    <n v="2"/>
    <n v="99120"/>
    <s v="Medium"/>
    <n v="1"/>
    <n v="2021"/>
    <s v="High"/>
    <n v="7"/>
  </r>
  <r>
    <n v="3406"/>
    <x v="4"/>
    <x v="0"/>
    <s v="MNC"/>
    <s v="Finance"/>
    <x v="6"/>
    <x v="1"/>
    <s v="Onsite/Hybrid"/>
    <x v="2"/>
    <s v="0-2 yrs"/>
    <n v="1"/>
    <s v="PhD"/>
    <n v="0"/>
    <n v="0"/>
    <n v="0"/>
    <n v="1"/>
    <n v="0"/>
    <n v="1"/>
    <n v="85653"/>
    <s v="Medium"/>
    <n v="7"/>
    <n v="2026"/>
    <s v="Low"/>
    <n v="1"/>
  </r>
  <r>
    <n v="3407"/>
    <x v="1"/>
    <x v="1"/>
    <s v="Enterprise"/>
    <s v="Technology"/>
    <x v="0"/>
    <x v="2"/>
    <s v="Onsite/Hybrid"/>
    <x v="1"/>
    <s v="3-6 yrs"/>
    <n v="4"/>
    <s v="Bachelor"/>
    <n v="0"/>
    <n v="0"/>
    <n v="0"/>
    <n v="0"/>
    <n v="1"/>
    <n v="1"/>
    <n v="129702"/>
    <s v="High"/>
    <n v="3"/>
    <n v="2023"/>
    <s v="Medium"/>
    <n v="5"/>
  </r>
  <r>
    <n v="3408"/>
    <x v="3"/>
    <x v="0"/>
    <s v="Startup"/>
    <s v="Healthcare"/>
    <x v="1"/>
    <x v="2"/>
    <s v="Onsite/Hybrid"/>
    <x v="1"/>
    <s v="3-6 yrs"/>
    <n v="4"/>
    <s v="Bachelor"/>
    <n v="0"/>
    <n v="1"/>
    <n v="1"/>
    <n v="0"/>
    <n v="1"/>
    <n v="3"/>
    <n v="97420"/>
    <s v="Medium"/>
    <n v="3"/>
    <n v="2023"/>
    <s v="Low"/>
    <n v="2"/>
  </r>
  <r>
    <n v="3409"/>
    <x v="0"/>
    <x v="0"/>
    <s v="Enterprise"/>
    <s v="Education"/>
    <x v="1"/>
    <x v="1"/>
    <s v="Onsite/Hybrid"/>
    <x v="0"/>
    <s v="7+ yrs"/>
    <n v="7"/>
    <s v="PhD"/>
    <n v="1"/>
    <n v="0"/>
    <n v="1"/>
    <n v="1"/>
    <n v="0"/>
    <n v="3"/>
    <n v="126562"/>
    <s v="High"/>
    <n v="3"/>
    <n v="2021"/>
    <s v="High"/>
    <n v="7"/>
  </r>
  <r>
    <n v="3410"/>
    <x v="0"/>
    <x v="0"/>
    <s v="Enterprise"/>
    <s v="Technology"/>
    <x v="5"/>
    <x v="2"/>
    <s v="Onsite/Hybrid"/>
    <x v="0"/>
    <s v="7+ yrs"/>
    <n v="11"/>
    <s v="Bachelor"/>
    <n v="1"/>
    <n v="0"/>
    <n v="0"/>
    <n v="0"/>
    <n v="1"/>
    <n v="2"/>
    <n v="108140"/>
    <s v="Medium"/>
    <n v="12"/>
    <n v="2021"/>
    <s v="Low"/>
    <n v="6"/>
  </r>
  <r>
    <n v="3411"/>
    <x v="1"/>
    <x v="1"/>
    <s v="Enterprise"/>
    <s v="Retail"/>
    <x v="6"/>
    <x v="1"/>
    <s v="Onsite/Hybrid"/>
    <x v="0"/>
    <s v="7+ yrs"/>
    <n v="9"/>
    <s v="PhD"/>
    <n v="1"/>
    <n v="0"/>
    <n v="0"/>
    <n v="0"/>
    <n v="0"/>
    <n v="1"/>
    <n v="139131"/>
    <s v="High"/>
    <n v="11"/>
    <n v="2020"/>
    <s v="Low"/>
    <n v="2"/>
  </r>
  <r>
    <n v="3412"/>
    <x v="1"/>
    <x v="1"/>
    <s v="Startup"/>
    <s v="E-commerce"/>
    <x v="2"/>
    <x v="1"/>
    <s v="Onsite/Hybrid"/>
    <x v="0"/>
    <s v="7+ yrs"/>
    <n v="13"/>
    <s v="PhD"/>
    <n v="1"/>
    <n v="1"/>
    <n v="0"/>
    <n v="0"/>
    <n v="0"/>
    <n v="2"/>
    <n v="143634"/>
    <s v="High"/>
    <n v="10"/>
    <n v="2025"/>
    <s v="High"/>
    <n v="8"/>
  </r>
  <r>
    <n v="3413"/>
    <x v="4"/>
    <x v="0"/>
    <s v="Enterprise"/>
    <s v="E-commerce"/>
    <x v="1"/>
    <x v="1"/>
    <s v="Onsite/Hybrid"/>
    <x v="2"/>
    <s v="0-2 yrs"/>
    <n v="2"/>
    <s v="PhD"/>
    <n v="0"/>
    <n v="1"/>
    <n v="1"/>
    <n v="1"/>
    <n v="0"/>
    <n v="3"/>
    <n v="81967"/>
    <s v="Medium"/>
    <n v="9"/>
    <n v="2022"/>
    <s v="High"/>
    <n v="9"/>
  </r>
  <r>
    <n v="3414"/>
    <x v="0"/>
    <x v="0"/>
    <s v="Startup"/>
    <s v="Healthcare"/>
    <x v="3"/>
    <x v="0"/>
    <s v="Remote"/>
    <x v="2"/>
    <s v="0-2 yrs"/>
    <n v="1"/>
    <s v="Bachelor"/>
    <n v="1"/>
    <n v="0"/>
    <n v="0"/>
    <n v="0"/>
    <n v="0"/>
    <n v="1"/>
    <n v="54085"/>
    <s v="Low"/>
    <n v="11"/>
    <n v="2024"/>
    <s v="Medium"/>
    <n v="4"/>
  </r>
  <r>
    <n v="3415"/>
    <x v="3"/>
    <x v="0"/>
    <s v="MNC"/>
    <s v="Finance"/>
    <x v="3"/>
    <x v="2"/>
    <s v="Onsite/Hybrid"/>
    <x v="0"/>
    <s v="7+ yrs"/>
    <n v="14"/>
    <s v="Bachelor"/>
    <n v="1"/>
    <n v="1"/>
    <n v="1"/>
    <n v="0"/>
    <n v="1"/>
    <n v="4"/>
    <n v="145320"/>
    <s v="High"/>
    <n v="5"/>
    <n v="2024"/>
    <s v="Low"/>
    <n v="1"/>
  </r>
  <r>
    <n v="3416"/>
    <x v="4"/>
    <x v="0"/>
    <s v="Enterprise"/>
    <s v="Technology"/>
    <x v="4"/>
    <x v="2"/>
    <s v="Onsite/Hybrid"/>
    <x v="0"/>
    <s v="7+ yrs"/>
    <n v="7"/>
    <s v="PhD"/>
    <n v="0"/>
    <n v="0"/>
    <n v="0"/>
    <n v="0"/>
    <n v="1"/>
    <n v="1"/>
    <n v="114769"/>
    <s v="Medium"/>
    <n v="9"/>
    <n v="2024"/>
    <s v="Low"/>
    <n v="2"/>
  </r>
  <r>
    <n v="3417"/>
    <x v="0"/>
    <x v="0"/>
    <s v="Medium"/>
    <s v="E-commerce"/>
    <x v="4"/>
    <x v="1"/>
    <s v="Onsite/Hybrid"/>
    <x v="1"/>
    <s v="3-6 yrs"/>
    <n v="4"/>
    <s v="Master"/>
    <n v="1"/>
    <n v="1"/>
    <n v="1"/>
    <n v="0"/>
    <n v="0"/>
    <n v="3"/>
    <n v="93120"/>
    <s v="Medium"/>
    <n v="12"/>
    <n v="2026"/>
    <s v="High"/>
    <n v="9"/>
  </r>
  <r>
    <n v="3418"/>
    <x v="0"/>
    <x v="0"/>
    <s v="Medium"/>
    <s v="Healthcare"/>
    <x v="1"/>
    <x v="0"/>
    <s v="Remote"/>
    <x v="0"/>
    <s v="7+ yrs"/>
    <n v="8"/>
    <s v="PhD"/>
    <n v="1"/>
    <n v="1"/>
    <n v="0"/>
    <n v="0"/>
    <n v="1"/>
    <n v="3"/>
    <n v="110487"/>
    <s v="Medium"/>
    <n v="12"/>
    <n v="2021"/>
    <s v="Medium"/>
    <n v="1"/>
  </r>
  <r>
    <n v="3419"/>
    <x v="2"/>
    <x v="2"/>
    <s v="Medium"/>
    <s v="E-commerce"/>
    <x v="0"/>
    <x v="0"/>
    <s v="Remote"/>
    <x v="2"/>
    <s v="0-2 yrs"/>
    <n v="2"/>
    <s v="PhD"/>
    <n v="0"/>
    <n v="0"/>
    <n v="0"/>
    <n v="0"/>
    <n v="0"/>
    <n v="0"/>
    <n v="53766"/>
    <s v="Low"/>
    <n v="6"/>
    <n v="2026"/>
    <s v="Low"/>
    <n v="3"/>
  </r>
  <r>
    <n v="3420"/>
    <x v="4"/>
    <x v="0"/>
    <s v="Enterprise"/>
    <s v="E-commerce"/>
    <x v="5"/>
    <x v="0"/>
    <s v="Remote"/>
    <x v="0"/>
    <s v="7+ yrs"/>
    <n v="10"/>
    <s v="PhD"/>
    <n v="1"/>
    <n v="0"/>
    <n v="1"/>
    <n v="0"/>
    <n v="0"/>
    <n v="2"/>
    <n v="118488"/>
    <s v="Medium"/>
    <n v="11"/>
    <n v="2026"/>
    <s v="Medium"/>
    <n v="6"/>
  </r>
  <r>
    <n v="3421"/>
    <x v="0"/>
    <x v="0"/>
    <s v="Medium"/>
    <s v="Healthcare"/>
    <x v="5"/>
    <x v="0"/>
    <s v="Remote"/>
    <x v="0"/>
    <s v="7+ yrs"/>
    <n v="15"/>
    <s v="Master"/>
    <n v="0"/>
    <n v="0"/>
    <n v="1"/>
    <n v="1"/>
    <n v="1"/>
    <n v="3"/>
    <n v="136585"/>
    <s v="High"/>
    <n v="10"/>
    <n v="2021"/>
    <s v="High"/>
    <n v="3"/>
  </r>
  <r>
    <n v="3422"/>
    <x v="2"/>
    <x v="2"/>
    <s v="Startup"/>
    <s v="E-commerce"/>
    <x v="1"/>
    <x v="2"/>
    <s v="Onsite/Hybrid"/>
    <x v="0"/>
    <s v="7+ yrs"/>
    <n v="14"/>
    <s v="Master"/>
    <n v="0"/>
    <n v="0"/>
    <n v="1"/>
    <n v="1"/>
    <n v="1"/>
    <n v="3"/>
    <n v="138658"/>
    <s v="High"/>
    <n v="2"/>
    <n v="2021"/>
    <s v="High"/>
    <n v="8"/>
  </r>
  <r>
    <n v="3423"/>
    <x v="1"/>
    <x v="1"/>
    <s v="Medium"/>
    <s v="Technology"/>
    <x v="4"/>
    <x v="2"/>
    <s v="Onsite/Hybrid"/>
    <x v="2"/>
    <s v="0-2 yrs"/>
    <n v="2"/>
    <s v="Bachelor"/>
    <n v="1"/>
    <n v="0"/>
    <n v="0"/>
    <n v="1"/>
    <n v="0"/>
    <n v="2"/>
    <n v="107773"/>
    <s v="Medium"/>
    <n v="8"/>
    <n v="2025"/>
    <s v="Low"/>
    <n v="6"/>
  </r>
  <r>
    <n v="3424"/>
    <x v="1"/>
    <x v="1"/>
    <s v="Medium"/>
    <s v="Education"/>
    <x v="2"/>
    <x v="2"/>
    <s v="Onsite/Hybrid"/>
    <x v="1"/>
    <s v="3-6 yrs"/>
    <n v="5"/>
    <s v="Master"/>
    <n v="0"/>
    <n v="0"/>
    <n v="0"/>
    <n v="1"/>
    <n v="0"/>
    <n v="1"/>
    <n v="129993"/>
    <s v="High"/>
    <n v="11"/>
    <n v="2021"/>
    <s v="Medium"/>
    <n v="1"/>
  </r>
  <r>
    <n v="3425"/>
    <x v="4"/>
    <x v="0"/>
    <s v="MNC"/>
    <s v="E-commerce"/>
    <x v="1"/>
    <x v="1"/>
    <s v="Onsite/Hybrid"/>
    <x v="2"/>
    <s v="0-2 yrs"/>
    <n v="0"/>
    <s v="Bachelor"/>
    <n v="1"/>
    <n v="1"/>
    <n v="1"/>
    <n v="1"/>
    <n v="0"/>
    <n v="4"/>
    <n v="101937"/>
    <s v="Medium"/>
    <n v="8"/>
    <n v="2023"/>
    <s v="High"/>
    <n v="8"/>
  </r>
  <r>
    <n v="3426"/>
    <x v="4"/>
    <x v="0"/>
    <s v="Enterprise"/>
    <s v="Education"/>
    <x v="5"/>
    <x v="2"/>
    <s v="Onsite/Hybrid"/>
    <x v="2"/>
    <s v="0-2 yrs"/>
    <n v="0"/>
    <s v="Master"/>
    <n v="1"/>
    <n v="1"/>
    <n v="0"/>
    <n v="1"/>
    <n v="0"/>
    <n v="3"/>
    <n v="66905"/>
    <s v="Low"/>
    <n v="10"/>
    <n v="2021"/>
    <s v="High"/>
    <n v="9"/>
  </r>
  <r>
    <n v="3427"/>
    <x v="1"/>
    <x v="1"/>
    <s v="Enterprise"/>
    <s v="Education"/>
    <x v="2"/>
    <x v="2"/>
    <s v="Onsite/Hybrid"/>
    <x v="0"/>
    <s v="7+ yrs"/>
    <n v="9"/>
    <s v="PhD"/>
    <n v="0"/>
    <n v="0"/>
    <n v="1"/>
    <n v="1"/>
    <n v="1"/>
    <n v="3"/>
    <n v="176104"/>
    <s v="High"/>
    <n v="4"/>
    <n v="2023"/>
    <s v="High"/>
    <n v="7"/>
  </r>
  <r>
    <n v="3428"/>
    <x v="2"/>
    <x v="2"/>
    <s v="Startup"/>
    <s v="Technology"/>
    <x v="6"/>
    <x v="2"/>
    <s v="Onsite/Hybrid"/>
    <x v="1"/>
    <s v="3-6 yrs"/>
    <n v="6"/>
    <s v="Master"/>
    <n v="0"/>
    <n v="1"/>
    <n v="1"/>
    <n v="0"/>
    <n v="0"/>
    <n v="2"/>
    <n v="87792"/>
    <s v="Medium"/>
    <n v="4"/>
    <n v="2020"/>
    <s v="Low"/>
    <n v="1"/>
  </r>
  <r>
    <n v="3429"/>
    <x v="2"/>
    <x v="2"/>
    <s v="Medium"/>
    <s v="Healthcare"/>
    <x v="2"/>
    <x v="0"/>
    <s v="Remote"/>
    <x v="0"/>
    <s v="7+ yrs"/>
    <n v="8"/>
    <s v="Master"/>
    <n v="0"/>
    <n v="0"/>
    <n v="0"/>
    <n v="0"/>
    <n v="0"/>
    <n v="0"/>
    <n v="98639"/>
    <s v="Medium"/>
    <n v="3"/>
    <n v="2022"/>
    <s v="High"/>
    <n v="8"/>
  </r>
  <r>
    <n v="3430"/>
    <x v="3"/>
    <x v="0"/>
    <s v="Medium"/>
    <s v="Technology"/>
    <x v="4"/>
    <x v="1"/>
    <s v="Onsite/Hybrid"/>
    <x v="2"/>
    <s v="0-2 yrs"/>
    <n v="2"/>
    <s v="Master"/>
    <n v="1"/>
    <n v="0"/>
    <n v="1"/>
    <n v="0"/>
    <n v="1"/>
    <n v="3"/>
    <n v="71815"/>
    <s v="Medium"/>
    <n v="5"/>
    <n v="2024"/>
    <s v="Medium"/>
    <n v="2"/>
  </r>
  <r>
    <n v="3431"/>
    <x v="0"/>
    <x v="0"/>
    <s v="Medium"/>
    <s v="Finance"/>
    <x v="6"/>
    <x v="2"/>
    <s v="Onsite/Hybrid"/>
    <x v="0"/>
    <s v="7+ yrs"/>
    <n v="15"/>
    <s v="Bachelor"/>
    <n v="0"/>
    <n v="0"/>
    <n v="0"/>
    <n v="1"/>
    <n v="0"/>
    <n v="1"/>
    <n v="115352"/>
    <s v="Medium"/>
    <n v="1"/>
    <n v="2025"/>
    <s v="Medium"/>
    <n v="5"/>
  </r>
  <r>
    <n v="3432"/>
    <x v="5"/>
    <x v="1"/>
    <s v="MNC"/>
    <s v="Education"/>
    <x v="1"/>
    <x v="0"/>
    <s v="Remote"/>
    <x v="0"/>
    <s v="7+ yrs"/>
    <n v="15"/>
    <s v="Bachelor"/>
    <n v="1"/>
    <n v="0"/>
    <n v="0"/>
    <n v="1"/>
    <n v="0"/>
    <n v="2"/>
    <n v="178759"/>
    <s v="High"/>
    <n v="7"/>
    <n v="2022"/>
    <s v="Low"/>
    <n v="5"/>
  </r>
  <r>
    <n v="3433"/>
    <x v="1"/>
    <x v="1"/>
    <s v="MNC"/>
    <s v="E-commerce"/>
    <x v="3"/>
    <x v="0"/>
    <s v="Remote"/>
    <x v="1"/>
    <s v="3-6 yrs"/>
    <n v="6"/>
    <s v="Master"/>
    <n v="0"/>
    <n v="0"/>
    <n v="1"/>
    <n v="0"/>
    <n v="1"/>
    <n v="2"/>
    <n v="161014"/>
    <s v="High"/>
    <n v="5"/>
    <n v="2024"/>
    <s v="Medium"/>
    <n v="6"/>
  </r>
  <r>
    <n v="3434"/>
    <x v="4"/>
    <x v="0"/>
    <s v="Enterprise"/>
    <s v="Technology"/>
    <x v="5"/>
    <x v="2"/>
    <s v="Onsite/Hybrid"/>
    <x v="1"/>
    <s v="3-6 yrs"/>
    <n v="4"/>
    <s v="Bachelor"/>
    <n v="0"/>
    <n v="0"/>
    <n v="0"/>
    <n v="0"/>
    <n v="1"/>
    <n v="1"/>
    <n v="81797"/>
    <s v="Medium"/>
    <n v="7"/>
    <n v="2024"/>
    <s v="Low"/>
    <n v="5"/>
  </r>
  <r>
    <n v="3435"/>
    <x v="5"/>
    <x v="1"/>
    <s v="Startup"/>
    <s v="Technology"/>
    <x v="0"/>
    <x v="0"/>
    <s v="Remote"/>
    <x v="0"/>
    <s v="7+ yrs"/>
    <n v="7"/>
    <s v="PhD"/>
    <n v="1"/>
    <n v="1"/>
    <n v="1"/>
    <n v="0"/>
    <n v="0"/>
    <n v="3"/>
    <n v="157038"/>
    <s v="High"/>
    <n v="8"/>
    <n v="2022"/>
    <s v="Low"/>
    <n v="6"/>
  </r>
  <r>
    <n v="3436"/>
    <x v="3"/>
    <x v="0"/>
    <s v="Medium"/>
    <s v="Healthcare"/>
    <x v="6"/>
    <x v="2"/>
    <s v="Onsite/Hybrid"/>
    <x v="1"/>
    <s v="3-6 yrs"/>
    <n v="6"/>
    <s v="Master"/>
    <n v="0"/>
    <n v="1"/>
    <n v="0"/>
    <n v="0"/>
    <n v="1"/>
    <n v="2"/>
    <n v="87524"/>
    <s v="Medium"/>
    <n v="1"/>
    <n v="2026"/>
    <s v="High"/>
    <n v="8"/>
  </r>
  <r>
    <n v="3437"/>
    <x v="3"/>
    <x v="0"/>
    <s v="Medium"/>
    <s v="E-commerce"/>
    <x v="6"/>
    <x v="2"/>
    <s v="Onsite/Hybrid"/>
    <x v="2"/>
    <s v="0-2 yrs"/>
    <n v="0"/>
    <s v="Master"/>
    <n v="0"/>
    <n v="1"/>
    <n v="0"/>
    <n v="1"/>
    <n v="1"/>
    <n v="3"/>
    <n v="73290"/>
    <s v="Medium"/>
    <n v="12"/>
    <n v="2023"/>
    <s v="High"/>
    <n v="8"/>
  </r>
  <r>
    <n v="3438"/>
    <x v="0"/>
    <x v="0"/>
    <s v="MNC"/>
    <s v="Retail"/>
    <x v="3"/>
    <x v="1"/>
    <s v="Onsite/Hybrid"/>
    <x v="0"/>
    <s v="7+ yrs"/>
    <n v="9"/>
    <s v="Bachelor"/>
    <n v="1"/>
    <n v="0"/>
    <n v="0"/>
    <n v="1"/>
    <n v="1"/>
    <n v="3"/>
    <n v="146377"/>
    <s v="High"/>
    <n v="2"/>
    <n v="2026"/>
    <s v="Low"/>
    <n v="3"/>
  </r>
  <r>
    <n v="3439"/>
    <x v="0"/>
    <x v="0"/>
    <s v="MNC"/>
    <s v="Finance"/>
    <x v="1"/>
    <x v="1"/>
    <s v="Onsite/Hybrid"/>
    <x v="0"/>
    <s v="7+ yrs"/>
    <n v="7"/>
    <s v="Master"/>
    <n v="1"/>
    <n v="1"/>
    <n v="1"/>
    <n v="1"/>
    <n v="1"/>
    <n v="5"/>
    <n v="162897"/>
    <s v="High"/>
    <n v="10"/>
    <n v="2024"/>
    <s v="High"/>
    <n v="5"/>
  </r>
  <r>
    <n v="3440"/>
    <x v="5"/>
    <x v="1"/>
    <s v="Enterprise"/>
    <s v="Finance"/>
    <x v="2"/>
    <x v="0"/>
    <s v="Remote"/>
    <x v="0"/>
    <s v="7+ yrs"/>
    <n v="8"/>
    <s v="Master"/>
    <n v="0"/>
    <n v="1"/>
    <n v="0"/>
    <n v="0"/>
    <n v="1"/>
    <n v="2"/>
    <n v="146289"/>
    <s v="High"/>
    <n v="12"/>
    <n v="2026"/>
    <s v="Low"/>
    <n v="2"/>
  </r>
  <r>
    <n v="3441"/>
    <x v="3"/>
    <x v="0"/>
    <s v="Startup"/>
    <s v="Retail"/>
    <x v="3"/>
    <x v="0"/>
    <s v="Remote"/>
    <x v="2"/>
    <s v="0-2 yrs"/>
    <n v="0"/>
    <s v="Bachelor"/>
    <n v="0"/>
    <n v="1"/>
    <n v="0"/>
    <n v="0"/>
    <n v="0"/>
    <n v="1"/>
    <n v="48983"/>
    <s v="Low"/>
    <n v="10"/>
    <n v="2025"/>
    <s v="High"/>
    <n v="8"/>
  </r>
  <r>
    <n v="3442"/>
    <x v="0"/>
    <x v="0"/>
    <s v="Medium"/>
    <s v="Retail"/>
    <x v="5"/>
    <x v="1"/>
    <s v="Onsite/Hybrid"/>
    <x v="2"/>
    <s v="0-2 yrs"/>
    <n v="2"/>
    <s v="PhD"/>
    <n v="0"/>
    <n v="1"/>
    <n v="1"/>
    <n v="1"/>
    <n v="0"/>
    <n v="3"/>
    <n v="76492"/>
    <s v="Medium"/>
    <n v="4"/>
    <n v="2022"/>
    <s v="High"/>
    <n v="8"/>
  </r>
  <r>
    <n v="3443"/>
    <x v="2"/>
    <x v="2"/>
    <s v="MNC"/>
    <s v="Finance"/>
    <x v="3"/>
    <x v="2"/>
    <s v="Onsite/Hybrid"/>
    <x v="2"/>
    <s v="0-2 yrs"/>
    <n v="2"/>
    <s v="PhD"/>
    <n v="1"/>
    <n v="1"/>
    <n v="1"/>
    <n v="0"/>
    <n v="0"/>
    <n v="3"/>
    <n v="80536"/>
    <s v="Medium"/>
    <n v="9"/>
    <n v="2022"/>
    <s v="High"/>
    <n v="7"/>
  </r>
  <r>
    <n v="3444"/>
    <x v="5"/>
    <x v="1"/>
    <s v="Enterprise"/>
    <s v="Education"/>
    <x v="4"/>
    <x v="0"/>
    <s v="Remote"/>
    <x v="1"/>
    <s v="3-6 yrs"/>
    <n v="4"/>
    <s v="Bachelor"/>
    <n v="0"/>
    <n v="1"/>
    <n v="0"/>
    <n v="0"/>
    <n v="1"/>
    <n v="2"/>
    <n v="128578"/>
    <s v="High"/>
    <n v="2"/>
    <n v="2022"/>
    <s v="Low"/>
    <n v="2"/>
  </r>
  <r>
    <n v="3445"/>
    <x v="5"/>
    <x v="1"/>
    <s v="Medium"/>
    <s v="Finance"/>
    <x v="2"/>
    <x v="1"/>
    <s v="Onsite/Hybrid"/>
    <x v="2"/>
    <s v="0-2 yrs"/>
    <n v="2"/>
    <s v="PhD"/>
    <n v="1"/>
    <n v="0"/>
    <n v="1"/>
    <n v="1"/>
    <n v="1"/>
    <n v="4"/>
    <n v="131982"/>
    <s v="High"/>
    <n v="9"/>
    <n v="2024"/>
    <s v="High"/>
    <n v="7"/>
  </r>
  <r>
    <n v="3446"/>
    <x v="5"/>
    <x v="1"/>
    <s v="Enterprise"/>
    <s v="Finance"/>
    <x v="6"/>
    <x v="1"/>
    <s v="Onsite/Hybrid"/>
    <x v="2"/>
    <s v="0-2 yrs"/>
    <n v="0"/>
    <s v="Bachelor"/>
    <n v="0"/>
    <n v="1"/>
    <n v="0"/>
    <n v="1"/>
    <n v="1"/>
    <n v="3"/>
    <n v="115484"/>
    <s v="Medium"/>
    <n v="5"/>
    <n v="2020"/>
    <s v="High"/>
    <n v="7"/>
  </r>
  <r>
    <n v="3447"/>
    <x v="1"/>
    <x v="1"/>
    <s v="Startup"/>
    <s v="Healthcare"/>
    <x v="2"/>
    <x v="2"/>
    <s v="Onsite/Hybrid"/>
    <x v="0"/>
    <s v="7+ yrs"/>
    <n v="8"/>
    <s v="Master"/>
    <n v="0"/>
    <n v="0"/>
    <n v="0"/>
    <n v="0"/>
    <n v="1"/>
    <n v="1"/>
    <n v="153756"/>
    <s v="High"/>
    <n v="9"/>
    <n v="2026"/>
    <s v="High"/>
    <n v="8"/>
  </r>
  <r>
    <n v="3448"/>
    <x v="2"/>
    <x v="2"/>
    <s v="Enterprise"/>
    <s v="Healthcare"/>
    <x v="6"/>
    <x v="0"/>
    <s v="Remote"/>
    <x v="1"/>
    <s v="3-6 yrs"/>
    <n v="4"/>
    <s v="PhD"/>
    <n v="0"/>
    <n v="0"/>
    <n v="1"/>
    <n v="0"/>
    <n v="0"/>
    <n v="1"/>
    <n v="93359"/>
    <s v="Medium"/>
    <n v="5"/>
    <n v="2026"/>
    <s v="Low"/>
    <n v="1"/>
  </r>
  <r>
    <n v="3449"/>
    <x v="3"/>
    <x v="0"/>
    <s v="Medium"/>
    <s v="Finance"/>
    <x v="6"/>
    <x v="0"/>
    <s v="Remote"/>
    <x v="2"/>
    <s v="0-2 yrs"/>
    <n v="2"/>
    <s v="Bachelor"/>
    <n v="1"/>
    <n v="1"/>
    <n v="1"/>
    <n v="1"/>
    <n v="0"/>
    <n v="4"/>
    <n v="79194"/>
    <s v="Medium"/>
    <n v="4"/>
    <n v="2020"/>
    <s v="High"/>
    <n v="3"/>
  </r>
  <r>
    <n v="3450"/>
    <x v="2"/>
    <x v="2"/>
    <s v="MNC"/>
    <s v="Technology"/>
    <x v="1"/>
    <x v="0"/>
    <s v="Remote"/>
    <x v="2"/>
    <s v="0-2 yrs"/>
    <n v="1"/>
    <s v="Bachelor"/>
    <n v="1"/>
    <n v="0"/>
    <n v="0"/>
    <n v="1"/>
    <n v="0"/>
    <n v="2"/>
    <n v="82301"/>
    <s v="Medium"/>
    <n v="1"/>
    <n v="2024"/>
    <s v="Medium"/>
    <n v="3"/>
  </r>
  <r>
    <n v="3451"/>
    <x v="5"/>
    <x v="1"/>
    <s v="MNC"/>
    <s v="Finance"/>
    <x v="5"/>
    <x v="2"/>
    <s v="Onsite/Hybrid"/>
    <x v="0"/>
    <s v="7+ yrs"/>
    <n v="9"/>
    <s v="Master"/>
    <n v="0"/>
    <n v="1"/>
    <n v="0"/>
    <n v="1"/>
    <n v="1"/>
    <n v="3"/>
    <n v="183635"/>
    <s v="High"/>
    <n v="12"/>
    <n v="2020"/>
    <s v="Low"/>
    <n v="3"/>
  </r>
  <r>
    <n v="3452"/>
    <x v="0"/>
    <x v="0"/>
    <s v="Startup"/>
    <s v="Retail"/>
    <x v="6"/>
    <x v="0"/>
    <s v="Remote"/>
    <x v="2"/>
    <s v="0-2 yrs"/>
    <n v="2"/>
    <s v="Bachelor"/>
    <n v="0"/>
    <n v="1"/>
    <n v="0"/>
    <n v="1"/>
    <n v="1"/>
    <n v="3"/>
    <n v="77798"/>
    <s v="Medium"/>
    <n v="7"/>
    <n v="2025"/>
    <s v="Low"/>
    <n v="3"/>
  </r>
  <r>
    <n v="3453"/>
    <x v="5"/>
    <x v="1"/>
    <s v="MNC"/>
    <s v="Technology"/>
    <x v="3"/>
    <x v="1"/>
    <s v="Onsite/Hybrid"/>
    <x v="1"/>
    <s v="3-6 yrs"/>
    <n v="5"/>
    <s v="PhD"/>
    <n v="0"/>
    <n v="1"/>
    <n v="1"/>
    <n v="0"/>
    <n v="1"/>
    <n v="3"/>
    <n v="164592"/>
    <s v="High"/>
    <n v="2"/>
    <n v="2021"/>
    <s v="Medium"/>
    <n v="2"/>
  </r>
  <r>
    <n v="3454"/>
    <x v="0"/>
    <x v="0"/>
    <s v="Enterprise"/>
    <s v="Healthcare"/>
    <x v="6"/>
    <x v="2"/>
    <s v="Onsite/Hybrid"/>
    <x v="2"/>
    <s v="0-2 yrs"/>
    <n v="0"/>
    <s v="PhD"/>
    <n v="0"/>
    <n v="0"/>
    <n v="0"/>
    <n v="0"/>
    <n v="1"/>
    <n v="1"/>
    <n v="59048"/>
    <s v="Low"/>
    <n v="1"/>
    <n v="2026"/>
    <s v="High"/>
    <n v="7"/>
  </r>
  <r>
    <n v="3455"/>
    <x v="1"/>
    <x v="1"/>
    <s v="Startup"/>
    <s v="Healthcare"/>
    <x v="4"/>
    <x v="0"/>
    <s v="Remote"/>
    <x v="1"/>
    <s v="3-6 yrs"/>
    <n v="4"/>
    <s v="Master"/>
    <n v="1"/>
    <n v="1"/>
    <n v="1"/>
    <n v="1"/>
    <n v="1"/>
    <n v="5"/>
    <n v="150768"/>
    <s v="High"/>
    <n v="3"/>
    <n v="2020"/>
    <s v="High"/>
    <n v="3"/>
  </r>
  <r>
    <n v="3456"/>
    <x v="0"/>
    <x v="0"/>
    <s v="MNC"/>
    <s v="Retail"/>
    <x v="0"/>
    <x v="2"/>
    <s v="Onsite/Hybrid"/>
    <x v="1"/>
    <s v="3-6 yrs"/>
    <n v="5"/>
    <s v="Master"/>
    <n v="0"/>
    <n v="0"/>
    <n v="0"/>
    <n v="0"/>
    <n v="0"/>
    <n v="0"/>
    <n v="92659"/>
    <s v="Medium"/>
    <n v="10"/>
    <n v="2024"/>
    <s v="High"/>
    <n v="9"/>
  </r>
  <r>
    <n v="3457"/>
    <x v="2"/>
    <x v="2"/>
    <s v="Startup"/>
    <s v="Finance"/>
    <x v="5"/>
    <x v="2"/>
    <s v="Onsite/Hybrid"/>
    <x v="0"/>
    <s v="7+ yrs"/>
    <n v="9"/>
    <s v="PhD"/>
    <n v="0"/>
    <n v="1"/>
    <n v="0"/>
    <n v="0"/>
    <n v="1"/>
    <n v="2"/>
    <n v="114622"/>
    <s v="Medium"/>
    <n v="4"/>
    <n v="2020"/>
    <s v="High"/>
    <n v="9"/>
  </r>
  <r>
    <n v="3458"/>
    <x v="5"/>
    <x v="1"/>
    <s v="Startup"/>
    <s v="Retail"/>
    <x v="6"/>
    <x v="0"/>
    <s v="Remote"/>
    <x v="0"/>
    <s v="7+ yrs"/>
    <n v="8"/>
    <s v="Bachelor"/>
    <n v="1"/>
    <n v="0"/>
    <n v="1"/>
    <n v="1"/>
    <n v="1"/>
    <n v="4"/>
    <n v="183681"/>
    <s v="High"/>
    <n v="1"/>
    <n v="2024"/>
    <s v="High"/>
    <n v="6"/>
  </r>
  <r>
    <n v="3459"/>
    <x v="2"/>
    <x v="2"/>
    <s v="MNC"/>
    <s v="Finance"/>
    <x v="1"/>
    <x v="0"/>
    <s v="Remote"/>
    <x v="2"/>
    <s v="0-2 yrs"/>
    <n v="2"/>
    <s v="Bachelor"/>
    <n v="1"/>
    <n v="0"/>
    <n v="0"/>
    <n v="0"/>
    <n v="0"/>
    <n v="1"/>
    <n v="72053"/>
    <s v="Medium"/>
    <n v="8"/>
    <n v="2025"/>
    <s v="Medium"/>
    <n v="1"/>
  </r>
  <r>
    <n v="3460"/>
    <x v="5"/>
    <x v="1"/>
    <s v="Startup"/>
    <s v="Retail"/>
    <x v="5"/>
    <x v="1"/>
    <s v="Onsite/Hybrid"/>
    <x v="2"/>
    <s v="0-2 yrs"/>
    <n v="2"/>
    <s v="PhD"/>
    <n v="0"/>
    <n v="1"/>
    <n v="1"/>
    <n v="0"/>
    <n v="1"/>
    <n v="3"/>
    <n v="115204"/>
    <s v="Medium"/>
    <n v="10"/>
    <n v="2022"/>
    <s v="Medium"/>
    <n v="5"/>
  </r>
  <r>
    <n v="3461"/>
    <x v="5"/>
    <x v="1"/>
    <s v="MNC"/>
    <s v="E-commerce"/>
    <x v="1"/>
    <x v="1"/>
    <s v="Onsite/Hybrid"/>
    <x v="1"/>
    <s v="3-6 yrs"/>
    <n v="4"/>
    <s v="Bachelor"/>
    <n v="1"/>
    <n v="1"/>
    <n v="0"/>
    <n v="1"/>
    <n v="0"/>
    <n v="3"/>
    <n v="149682"/>
    <s v="High"/>
    <n v="2"/>
    <n v="2020"/>
    <s v="Low"/>
    <n v="3"/>
  </r>
  <r>
    <n v="3462"/>
    <x v="4"/>
    <x v="0"/>
    <s v="MNC"/>
    <s v="Technology"/>
    <x v="0"/>
    <x v="1"/>
    <s v="Onsite/Hybrid"/>
    <x v="2"/>
    <s v="0-2 yrs"/>
    <n v="2"/>
    <s v="PhD"/>
    <n v="1"/>
    <n v="0"/>
    <n v="1"/>
    <n v="1"/>
    <n v="1"/>
    <n v="4"/>
    <n v="108402"/>
    <s v="Medium"/>
    <n v="4"/>
    <n v="2021"/>
    <s v="High"/>
    <n v="4"/>
  </r>
  <r>
    <n v="3463"/>
    <x v="0"/>
    <x v="0"/>
    <s v="MNC"/>
    <s v="Education"/>
    <x v="4"/>
    <x v="0"/>
    <s v="Remote"/>
    <x v="1"/>
    <s v="3-6 yrs"/>
    <n v="3"/>
    <s v="Bachelor"/>
    <n v="1"/>
    <n v="0"/>
    <n v="0"/>
    <n v="1"/>
    <n v="1"/>
    <n v="3"/>
    <n v="122141"/>
    <s v="High"/>
    <n v="6"/>
    <n v="2025"/>
    <s v="Low"/>
    <n v="6"/>
  </r>
  <r>
    <n v="3464"/>
    <x v="5"/>
    <x v="1"/>
    <s v="Medium"/>
    <s v="Education"/>
    <x v="2"/>
    <x v="2"/>
    <s v="Onsite/Hybrid"/>
    <x v="2"/>
    <s v="0-2 yrs"/>
    <n v="2"/>
    <s v="Master"/>
    <n v="0"/>
    <n v="0"/>
    <n v="0"/>
    <n v="0"/>
    <n v="1"/>
    <n v="1"/>
    <n v="104177"/>
    <s v="Medium"/>
    <n v="10"/>
    <n v="2025"/>
    <s v="High"/>
    <n v="7"/>
  </r>
  <r>
    <n v="3465"/>
    <x v="2"/>
    <x v="2"/>
    <s v="Startup"/>
    <s v="Education"/>
    <x v="3"/>
    <x v="0"/>
    <s v="Remote"/>
    <x v="0"/>
    <s v="7+ yrs"/>
    <n v="12"/>
    <s v="Master"/>
    <n v="0"/>
    <n v="1"/>
    <n v="0"/>
    <n v="0"/>
    <n v="0"/>
    <n v="1"/>
    <n v="99914"/>
    <s v="Medium"/>
    <n v="5"/>
    <n v="2021"/>
    <s v="Medium"/>
    <n v="4"/>
  </r>
  <r>
    <n v="3466"/>
    <x v="0"/>
    <x v="0"/>
    <s v="Medium"/>
    <s v="Healthcare"/>
    <x v="1"/>
    <x v="2"/>
    <s v="Onsite/Hybrid"/>
    <x v="1"/>
    <s v="3-6 yrs"/>
    <n v="3"/>
    <s v="Master"/>
    <n v="0"/>
    <n v="0"/>
    <n v="0"/>
    <n v="0"/>
    <n v="1"/>
    <n v="1"/>
    <n v="81682"/>
    <s v="Medium"/>
    <n v="8"/>
    <n v="2026"/>
    <s v="High"/>
    <n v="7"/>
  </r>
  <r>
    <n v="3467"/>
    <x v="5"/>
    <x v="1"/>
    <s v="Startup"/>
    <s v="E-commerce"/>
    <x v="0"/>
    <x v="1"/>
    <s v="Onsite/Hybrid"/>
    <x v="0"/>
    <s v="7+ yrs"/>
    <n v="7"/>
    <s v="Master"/>
    <n v="0"/>
    <n v="0"/>
    <n v="0"/>
    <n v="1"/>
    <n v="1"/>
    <n v="2"/>
    <n v="168616"/>
    <s v="High"/>
    <n v="3"/>
    <n v="2026"/>
    <s v="Medium"/>
    <n v="4"/>
  </r>
  <r>
    <n v="3468"/>
    <x v="0"/>
    <x v="0"/>
    <s v="Enterprise"/>
    <s v="Healthcare"/>
    <x v="2"/>
    <x v="2"/>
    <s v="Onsite/Hybrid"/>
    <x v="1"/>
    <s v="3-6 yrs"/>
    <n v="6"/>
    <s v="PhD"/>
    <n v="0"/>
    <n v="0"/>
    <n v="0"/>
    <n v="1"/>
    <n v="0"/>
    <n v="1"/>
    <n v="91862"/>
    <s v="Medium"/>
    <n v="7"/>
    <n v="2022"/>
    <s v="High"/>
    <n v="9"/>
  </r>
  <r>
    <n v="3469"/>
    <x v="2"/>
    <x v="2"/>
    <s v="Medium"/>
    <s v="Education"/>
    <x v="6"/>
    <x v="0"/>
    <s v="Remote"/>
    <x v="0"/>
    <s v="7+ yrs"/>
    <n v="9"/>
    <s v="Bachelor"/>
    <n v="1"/>
    <n v="1"/>
    <n v="1"/>
    <n v="0"/>
    <n v="1"/>
    <n v="4"/>
    <n v="126745"/>
    <s v="High"/>
    <n v="6"/>
    <n v="2022"/>
    <s v="Medium"/>
    <n v="1"/>
  </r>
  <r>
    <n v="3470"/>
    <x v="4"/>
    <x v="0"/>
    <s v="MNC"/>
    <s v="E-commerce"/>
    <x v="6"/>
    <x v="0"/>
    <s v="Remote"/>
    <x v="1"/>
    <s v="3-6 yrs"/>
    <n v="6"/>
    <s v="PhD"/>
    <n v="0"/>
    <n v="1"/>
    <n v="1"/>
    <n v="0"/>
    <n v="0"/>
    <n v="2"/>
    <n v="109436"/>
    <s v="Medium"/>
    <n v="10"/>
    <n v="2026"/>
    <s v="High"/>
    <n v="9"/>
  </r>
  <r>
    <n v="3471"/>
    <x v="0"/>
    <x v="0"/>
    <s v="MNC"/>
    <s v="Healthcare"/>
    <x v="2"/>
    <x v="1"/>
    <s v="Onsite/Hybrid"/>
    <x v="1"/>
    <s v="3-6 yrs"/>
    <n v="3"/>
    <s v="PhD"/>
    <n v="1"/>
    <n v="0"/>
    <n v="0"/>
    <n v="1"/>
    <n v="1"/>
    <n v="3"/>
    <n v="116615"/>
    <s v="Medium"/>
    <n v="2"/>
    <n v="2024"/>
    <s v="Medium"/>
    <n v="5"/>
  </r>
  <r>
    <n v="3472"/>
    <x v="3"/>
    <x v="0"/>
    <s v="Enterprise"/>
    <s v="Education"/>
    <x v="5"/>
    <x v="2"/>
    <s v="Onsite/Hybrid"/>
    <x v="0"/>
    <s v="7+ yrs"/>
    <n v="11"/>
    <s v="Master"/>
    <n v="1"/>
    <n v="1"/>
    <n v="0"/>
    <n v="0"/>
    <n v="0"/>
    <n v="2"/>
    <n v="102218"/>
    <s v="Medium"/>
    <n v="3"/>
    <n v="2023"/>
    <s v="Low"/>
    <n v="6"/>
  </r>
  <r>
    <n v="3473"/>
    <x v="3"/>
    <x v="0"/>
    <s v="MNC"/>
    <s v="E-commerce"/>
    <x v="1"/>
    <x v="2"/>
    <s v="Onsite/Hybrid"/>
    <x v="1"/>
    <s v="3-6 yrs"/>
    <n v="4"/>
    <s v="Bachelor"/>
    <n v="1"/>
    <n v="1"/>
    <n v="0"/>
    <n v="1"/>
    <n v="0"/>
    <n v="3"/>
    <n v="107512"/>
    <s v="Medium"/>
    <n v="6"/>
    <n v="2021"/>
    <s v="High"/>
    <n v="8"/>
  </r>
  <r>
    <n v="3474"/>
    <x v="0"/>
    <x v="0"/>
    <s v="MNC"/>
    <s v="E-commerce"/>
    <x v="0"/>
    <x v="1"/>
    <s v="Onsite/Hybrid"/>
    <x v="0"/>
    <s v="7+ yrs"/>
    <n v="13"/>
    <s v="Bachelor"/>
    <n v="1"/>
    <n v="1"/>
    <n v="1"/>
    <n v="1"/>
    <n v="1"/>
    <n v="5"/>
    <n v="164544"/>
    <s v="High"/>
    <n v="12"/>
    <n v="2023"/>
    <s v="High"/>
    <n v="1"/>
  </r>
  <r>
    <n v="3475"/>
    <x v="4"/>
    <x v="0"/>
    <s v="MNC"/>
    <s v="Technology"/>
    <x v="6"/>
    <x v="1"/>
    <s v="Onsite/Hybrid"/>
    <x v="1"/>
    <s v="3-6 yrs"/>
    <n v="6"/>
    <s v="PhD"/>
    <n v="1"/>
    <n v="0"/>
    <n v="0"/>
    <n v="1"/>
    <n v="0"/>
    <n v="2"/>
    <n v="110526"/>
    <s v="Medium"/>
    <n v="6"/>
    <n v="2025"/>
    <s v="Medium"/>
    <n v="5"/>
  </r>
  <r>
    <n v="3476"/>
    <x v="5"/>
    <x v="1"/>
    <s v="Enterprise"/>
    <s v="Healthcare"/>
    <x v="4"/>
    <x v="2"/>
    <s v="Onsite/Hybrid"/>
    <x v="2"/>
    <s v="0-2 yrs"/>
    <n v="0"/>
    <s v="PhD"/>
    <n v="1"/>
    <n v="1"/>
    <n v="1"/>
    <n v="0"/>
    <n v="0"/>
    <n v="3"/>
    <n v="103185"/>
    <s v="Medium"/>
    <n v="6"/>
    <n v="2025"/>
    <s v="Medium"/>
    <n v="2"/>
  </r>
  <r>
    <n v="3477"/>
    <x v="4"/>
    <x v="0"/>
    <s v="MNC"/>
    <s v="Retail"/>
    <x v="1"/>
    <x v="2"/>
    <s v="Onsite/Hybrid"/>
    <x v="0"/>
    <s v="7+ yrs"/>
    <n v="7"/>
    <s v="PhD"/>
    <n v="1"/>
    <n v="0"/>
    <n v="0"/>
    <n v="0"/>
    <n v="1"/>
    <n v="2"/>
    <n v="128675"/>
    <s v="High"/>
    <n v="8"/>
    <n v="2022"/>
    <s v="Low"/>
    <n v="6"/>
  </r>
  <r>
    <n v="3478"/>
    <x v="3"/>
    <x v="0"/>
    <s v="Startup"/>
    <s v="Retail"/>
    <x v="1"/>
    <x v="0"/>
    <s v="Remote"/>
    <x v="1"/>
    <s v="3-6 yrs"/>
    <n v="6"/>
    <s v="Bachelor"/>
    <n v="1"/>
    <n v="0"/>
    <n v="0"/>
    <n v="0"/>
    <n v="0"/>
    <n v="1"/>
    <n v="73752"/>
    <s v="Medium"/>
    <n v="1"/>
    <n v="2023"/>
    <s v="Medium"/>
    <n v="3"/>
  </r>
  <r>
    <n v="3479"/>
    <x v="0"/>
    <x v="0"/>
    <s v="Enterprise"/>
    <s v="E-commerce"/>
    <x v="1"/>
    <x v="1"/>
    <s v="Onsite/Hybrid"/>
    <x v="0"/>
    <s v="7+ yrs"/>
    <n v="12"/>
    <s v="Master"/>
    <n v="1"/>
    <n v="1"/>
    <n v="1"/>
    <n v="1"/>
    <n v="0"/>
    <n v="4"/>
    <n v="129416"/>
    <s v="High"/>
    <n v="1"/>
    <n v="2025"/>
    <s v="High"/>
    <n v="3"/>
  </r>
  <r>
    <n v="3480"/>
    <x v="5"/>
    <x v="1"/>
    <s v="Medium"/>
    <s v="Education"/>
    <x v="1"/>
    <x v="1"/>
    <s v="Onsite/Hybrid"/>
    <x v="0"/>
    <s v="7+ yrs"/>
    <n v="10"/>
    <s v="Bachelor"/>
    <n v="1"/>
    <n v="1"/>
    <n v="1"/>
    <n v="0"/>
    <n v="0"/>
    <n v="3"/>
    <n v="159539"/>
    <s v="High"/>
    <n v="2"/>
    <n v="2023"/>
    <s v="High"/>
    <n v="8"/>
  </r>
  <r>
    <n v="3481"/>
    <x v="2"/>
    <x v="2"/>
    <s v="Startup"/>
    <s v="Finance"/>
    <x v="5"/>
    <x v="2"/>
    <s v="Onsite/Hybrid"/>
    <x v="2"/>
    <s v="0-2 yrs"/>
    <n v="0"/>
    <s v="PhD"/>
    <n v="0"/>
    <n v="1"/>
    <n v="1"/>
    <n v="1"/>
    <n v="1"/>
    <n v="4"/>
    <n v="92639"/>
    <s v="Medium"/>
    <n v="11"/>
    <n v="2024"/>
    <s v="High"/>
    <n v="6"/>
  </r>
  <r>
    <n v="3482"/>
    <x v="3"/>
    <x v="0"/>
    <s v="MNC"/>
    <s v="Retail"/>
    <x v="6"/>
    <x v="2"/>
    <s v="Onsite/Hybrid"/>
    <x v="2"/>
    <s v="0-2 yrs"/>
    <n v="2"/>
    <s v="Bachelor"/>
    <n v="0"/>
    <n v="1"/>
    <n v="0"/>
    <n v="1"/>
    <n v="1"/>
    <n v="3"/>
    <n v="91456"/>
    <s v="Medium"/>
    <n v="6"/>
    <n v="2025"/>
    <s v="Low"/>
    <n v="5"/>
  </r>
  <r>
    <n v="3483"/>
    <x v="0"/>
    <x v="0"/>
    <s v="MNC"/>
    <s v="E-commerce"/>
    <x v="6"/>
    <x v="2"/>
    <s v="Onsite/Hybrid"/>
    <x v="1"/>
    <s v="3-6 yrs"/>
    <n v="4"/>
    <s v="PhD"/>
    <n v="0"/>
    <n v="0"/>
    <n v="1"/>
    <n v="0"/>
    <n v="0"/>
    <n v="1"/>
    <n v="112289"/>
    <s v="Medium"/>
    <n v="1"/>
    <n v="2024"/>
    <s v="High"/>
    <n v="8"/>
  </r>
  <r>
    <n v="3484"/>
    <x v="2"/>
    <x v="2"/>
    <s v="Enterprise"/>
    <s v="E-commerce"/>
    <x v="1"/>
    <x v="0"/>
    <s v="Remote"/>
    <x v="2"/>
    <s v="0-2 yrs"/>
    <n v="2"/>
    <s v="Bachelor"/>
    <n v="1"/>
    <n v="1"/>
    <n v="0"/>
    <n v="1"/>
    <n v="1"/>
    <n v="4"/>
    <n v="75234"/>
    <s v="Medium"/>
    <n v="12"/>
    <n v="2021"/>
    <s v="High"/>
    <n v="9"/>
  </r>
  <r>
    <n v="3485"/>
    <x v="5"/>
    <x v="1"/>
    <s v="MNC"/>
    <s v="Finance"/>
    <x v="2"/>
    <x v="0"/>
    <s v="Remote"/>
    <x v="1"/>
    <s v="3-6 yrs"/>
    <n v="5"/>
    <s v="Bachelor"/>
    <n v="1"/>
    <n v="1"/>
    <n v="0"/>
    <n v="1"/>
    <n v="0"/>
    <n v="3"/>
    <n v="152584"/>
    <s v="High"/>
    <n v="11"/>
    <n v="2022"/>
    <s v="Medium"/>
    <n v="3"/>
  </r>
  <r>
    <n v="3486"/>
    <x v="2"/>
    <x v="2"/>
    <s v="MNC"/>
    <s v="Technology"/>
    <x v="1"/>
    <x v="2"/>
    <s v="Onsite/Hybrid"/>
    <x v="0"/>
    <s v="7+ yrs"/>
    <n v="13"/>
    <s v="Master"/>
    <n v="0"/>
    <n v="0"/>
    <n v="1"/>
    <n v="1"/>
    <n v="0"/>
    <n v="2"/>
    <n v="153052"/>
    <s v="High"/>
    <n v="3"/>
    <n v="2022"/>
    <s v="High"/>
    <n v="3"/>
  </r>
  <r>
    <n v="3487"/>
    <x v="4"/>
    <x v="0"/>
    <s v="MNC"/>
    <s v="E-commerce"/>
    <x v="0"/>
    <x v="1"/>
    <s v="Onsite/Hybrid"/>
    <x v="1"/>
    <s v="3-6 yrs"/>
    <n v="5"/>
    <s v="Bachelor"/>
    <n v="1"/>
    <n v="0"/>
    <n v="1"/>
    <n v="1"/>
    <n v="1"/>
    <n v="4"/>
    <n v="137889"/>
    <s v="High"/>
    <n v="3"/>
    <n v="2022"/>
    <s v="High"/>
    <n v="3"/>
  </r>
  <r>
    <n v="3488"/>
    <x v="3"/>
    <x v="0"/>
    <s v="Enterprise"/>
    <s v="Retail"/>
    <x v="2"/>
    <x v="0"/>
    <s v="Remote"/>
    <x v="2"/>
    <s v="0-2 yrs"/>
    <n v="0"/>
    <s v="Bachelor"/>
    <n v="1"/>
    <n v="0"/>
    <n v="1"/>
    <n v="0"/>
    <n v="1"/>
    <n v="3"/>
    <n v="70215"/>
    <s v="Medium"/>
    <n v="12"/>
    <n v="2024"/>
    <s v="Low"/>
    <n v="1"/>
  </r>
  <r>
    <n v="3489"/>
    <x v="4"/>
    <x v="0"/>
    <s v="MNC"/>
    <s v="E-commerce"/>
    <x v="2"/>
    <x v="0"/>
    <s v="Remote"/>
    <x v="2"/>
    <s v="0-2 yrs"/>
    <n v="0"/>
    <s v="Bachelor"/>
    <n v="0"/>
    <n v="1"/>
    <n v="0"/>
    <n v="0"/>
    <n v="1"/>
    <n v="2"/>
    <n v="84694"/>
    <s v="Medium"/>
    <n v="7"/>
    <n v="2020"/>
    <s v="High"/>
    <n v="8"/>
  </r>
  <r>
    <n v="3490"/>
    <x v="3"/>
    <x v="0"/>
    <s v="Startup"/>
    <s v="Healthcare"/>
    <x v="6"/>
    <x v="1"/>
    <s v="Onsite/Hybrid"/>
    <x v="2"/>
    <s v="0-2 yrs"/>
    <n v="2"/>
    <s v="Bachelor"/>
    <n v="0"/>
    <n v="1"/>
    <n v="1"/>
    <n v="0"/>
    <n v="1"/>
    <n v="3"/>
    <n v="76520"/>
    <s v="Medium"/>
    <n v="12"/>
    <n v="2026"/>
    <s v="Low"/>
    <n v="3"/>
  </r>
  <r>
    <n v="3491"/>
    <x v="5"/>
    <x v="1"/>
    <s v="MNC"/>
    <s v="Finance"/>
    <x v="0"/>
    <x v="1"/>
    <s v="Onsite/Hybrid"/>
    <x v="0"/>
    <s v="7+ yrs"/>
    <n v="11"/>
    <s v="Bachelor"/>
    <n v="0"/>
    <n v="0"/>
    <n v="1"/>
    <n v="0"/>
    <n v="0"/>
    <n v="1"/>
    <n v="178021"/>
    <s v="High"/>
    <n v="2"/>
    <n v="2021"/>
    <s v="High"/>
    <n v="9"/>
  </r>
  <r>
    <n v="3492"/>
    <x v="3"/>
    <x v="0"/>
    <s v="MNC"/>
    <s v="E-commerce"/>
    <x v="1"/>
    <x v="1"/>
    <s v="Onsite/Hybrid"/>
    <x v="0"/>
    <s v="7+ yrs"/>
    <n v="10"/>
    <s v="Master"/>
    <n v="1"/>
    <n v="1"/>
    <n v="0"/>
    <n v="1"/>
    <n v="1"/>
    <n v="4"/>
    <n v="146705"/>
    <s v="High"/>
    <n v="8"/>
    <n v="2024"/>
    <s v="Medium"/>
    <n v="3"/>
  </r>
  <r>
    <n v="3493"/>
    <x v="2"/>
    <x v="2"/>
    <s v="MNC"/>
    <s v="Retail"/>
    <x v="5"/>
    <x v="0"/>
    <s v="Remote"/>
    <x v="0"/>
    <s v="7+ yrs"/>
    <n v="12"/>
    <s v="Bachelor"/>
    <n v="0"/>
    <n v="1"/>
    <n v="0"/>
    <n v="0"/>
    <n v="0"/>
    <n v="1"/>
    <n v="120349"/>
    <s v="High"/>
    <n v="3"/>
    <n v="2026"/>
    <s v="Low"/>
    <n v="3"/>
  </r>
  <r>
    <n v="3494"/>
    <x v="5"/>
    <x v="1"/>
    <s v="Enterprise"/>
    <s v="Technology"/>
    <x v="0"/>
    <x v="1"/>
    <s v="Onsite/Hybrid"/>
    <x v="0"/>
    <s v="7+ yrs"/>
    <n v="13"/>
    <s v="Master"/>
    <n v="0"/>
    <n v="0"/>
    <n v="1"/>
    <n v="0"/>
    <n v="0"/>
    <n v="1"/>
    <n v="155412"/>
    <s v="High"/>
    <n v="3"/>
    <n v="2021"/>
    <s v="Low"/>
    <n v="1"/>
  </r>
  <r>
    <n v="3495"/>
    <x v="5"/>
    <x v="1"/>
    <s v="Medium"/>
    <s v="Finance"/>
    <x v="4"/>
    <x v="0"/>
    <s v="Remote"/>
    <x v="1"/>
    <s v="3-6 yrs"/>
    <n v="5"/>
    <s v="PhD"/>
    <n v="0"/>
    <n v="0"/>
    <n v="1"/>
    <n v="0"/>
    <n v="0"/>
    <n v="1"/>
    <n v="132727"/>
    <s v="High"/>
    <n v="8"/>
    <n v="2023"/>
    <s v="Low"/>
    <n v="2"/>
  </r>
  <r>
    <n v="3496"/>
    <x v="5"/>
    <x v="1"/>
    <s v="MNC"/>
    <s v="Technology"/>
    <x v="0"/>
    <x v="0"/>
    <s v="Remote"/>
    <x v="0"/>
    <s v="7+ yrs"/>
    <n v="7"/>
    <s v="Master"/>
    <n v="1"/>
    <n v="0"/>
    <n v="1"/>
    <n v="1"/>
    <n v="0"/>
    <n v="3"/>
    <n v="192865"/>
    <s v="High"/>
    <n v="12"/>
    <n v="2021"/>
    <s v="High"/>
    <n v="5"/>
  </r>
  <r>
    <n v="3497"/>
    <x v="2"/>
    <x v="2"/>
    <s v="Enterprise"/>
    <s v="Education"/>
    <x v="3"/>
    <x v="2"/>
    <s v="Onsite/Hybrid"/>
    <x v="0"/>
    <s v="7+ yrs"/>
    <n v="9"/>
    <s v="Bachelor"/>
    <n v="0"/>
    <n v="1"/>
    <n v="0"/>
    <n v="1"/>
    <n v="0"/>
    <n v="2"/>
    <n v="111268"/>
    <s v="Medium"/>
    <n v="10"/>
    <n v="2025"/>
    <s v="Low"/>
    <n v="2"/>
  </r>
  <r>
    <n v="3498"/>
    <x v="0"/>
    <x v="0"/>
    <s v="Enterprise"/>
    <s v="Retail"/>
    <x v="5"/>
    <x v="0"/>
    <s v="Remote"/>
    <x v="1"/>
    <s v="3-6 yrs"/>
    <n v="3"/>
    <s v="Master"/>
    <n v="1"/>
    <n v="1"/>
    <n v="0"/>
    <n v="0"/>
    <n v="1"/>
    <n v="3"/>
    <n v="84677"/>
    <s v="Medium"/>
    <n v="1"/>
    <n v="2024"/>
    <s v="Medium"/>
    <n v="3"/>
  </r>
  <r>
    <n v="3499"/>
    <x v="1"/>
    <x v="1"/>
    <s v="Startup"/>
    <s v="E-commerce"/>
    <x v="5"/>
    <x v="1"/>
    <s v="Onsite/Hybrid"/>
    <x v="2"/>
    <s v="0-2 yrs"/>
    <n v="1"/>
    <s v="Master"/>
    <n v="0"/>
    <n v="0"/>
    <n v="0"/>
    <n v="1"/>
    <n v="1"/>
    <n v="2"/>
    <n v="114662"/>
    <s v="Medium"/>
    <n v="11"/>
    <n v="2020"/>
    <s v="Low"/>
    <n v="3"/>
  </r>
  <r>
    <n v="3500"/>
    <x v="1"/>
    <x v="1"/>
    <s v="Startup"/>
    <s v="Education"/>
    <x v="5"/>
    <x v="0"/>
    <s v="Remote"/>
    <x v="2"/>
    <s v="0-2 yrs"/>
    <n v="2"/>
    <s v="Bachelor"/>
    <n v="1"/>
    <n v="0"/>
    <n v="1"/>
    <n v="1"/>
    <n v="0"/>
    <n v="3"/>
    <n v="124890"/>
    <s v="High"/>
    <n v="4"/>
    <n v="2021"/>
    <s v="High"/>
    <n v="9"/>
  </r>
  <r>
    <n v="3501"/>
    <x v="2"/>
    <x v="2"/>
    <s v="Enterprise"/>
    <s v="E-commerce"/>
    <x v="4"/>
    <x v="1"/>
    <s v="Onsite/Hybrid"/>
    <x v="0"/>
    <s v="7+ yrs"/>
    <n v="10"/>
    <s v="Master"/>
    <n v="0"/>
    <n v="1"/>
    <n v="1"/>
    <n v="1"/>
    <n v="0"/>
    <n v="3"/>
    <n v="134792"/>
    <s v="High"/>
    <n v="1"/>
    <n v="2024"/>
    <s v="High"/>
    <n v="7"/>
  </r>
  <r>
    <n v="3502"/>
    <x v="4"/>
    <x v="0"/>
    <s v="Medium"/>
    <s v="Healthcare"/>
    <x v="6"/>
    <x v="1"/>
    <s v="Onsite/Hybrid"/>
    <x v="1"/>
    <s v="3-6 yrs"/>
    <n v="6"/>
    <s v="PhD"/>
    <n v="1"/>
    <n v="1"/>
    <n v="0"/>
    <n v="0"/>
    <n v="0"/>
    <n v="2"/>
    <n v="71327"/>
    <s v="Medium"/>
    <n v="10"/>
    <n v="2026"/>
    <s v="High"/>
    <n v="8"/>
  </r>
  <r>
    <n v="3503"/>
    <x v="3"/>
    <x v="0"/>
    <s v="Enterprise"/>
    <s v="Technology"/>
    <x v="4"/>
    <x v="0"/>
    <s v="Remote"/>
    <x v="0"/>
    <s v="7+ yrs"/>
    <n v="12"/>
    <s v="Master"/>
    <n v="1"/>
    <n v="0"/>
    <n v="1"/>
    <n v="1"/>
    <n v="0"/>
    <n v="3"/>
    <n v="134877"/>
    <s v="High"/>
    <n v="8"/>
    <n v="2025"/>
    <s v="High"/>
    <n v="8"/>
  </r>
  <r>
    <n v="3504"/>
    <x v="4"/>
    <x v="0"/>
    <s v="MNC"/>
    <s v="Healthcare"/>
    <x v="3"/>
    <x v="2"/>
    <s v="Onsite/Hybrid"/>
    <x v="0"/>
    <s v="7+ yrs"/>
    <n v="7"/>
    <s v="Bachelor"/>
    <n v="0"/>
    <n v="0"/>
    <n v="1"/>
    <n v="1"/>
    <n v="1"/>
    <n v="3"/>
    <n v="163638"/>
    <s v="High"/>
    <n v="11"/>
    <n v="2021"/>
    <s v="High"/>
    <n v="2"/>
  </r>
  <r>
    <n v="3505"/>
    <x v="5"/>
    <x v="1"/>
    <s v="Medium"/>
    <s v="Education"/>
    <x v="0"/>
    <x v="1"/>
    <s v="Onsite/Hybrid"/>
    <x v="0"/>
    <s v="7+ yrs"/>
    <n v="10"/>
    <s v="Bachelor"/>
    <n v="1"/>
    <n v="0"/>
    <n v="0"/>
    <n v="0"/>
    <n v="1"/>
    <n v="2"/>
    <n v="145283"/>
    <s v="High"/>
    <n v="5"/>
    <n v="2026"/>
    <s v="Medium"/>
    <n v="4"/>
  </r>
  <r>
    <n v="3506"/>
    <x v="0"/>
    <x v="0"/>
    <s v="Startup"/>
    <s v="Healthcare"/>
    <x v="3"/>
    <x v="0"/>
    <s v="Remote"/>
    <x v="0"/>
    <s v="7+ yrs"/>
    <n v="13"/>
    <s v="Master"/>
    <n v="1"/>
    <n v="0"/>
    <n v="1"/>
    <n v="1"/>
    <n v="1"/>
    <n v="4"/>
    <n v="144235"/>
    <s v="High"/>
    <n v="11"/>
    <n v="2023"/>
    <s v="High"/>
    <n v="4"/>
  </r>
  <r>
    <n v="3507"/>
    <x v="5"/>
    <x v="1"/>
    <s v="Medium"/>
    <s v="Healthcare"/>
    <x v="0"/>
    <x v="0"/>
    <s v="Remote"/>
    <x v="0"/>
    <s v="7+ yrs"/>
    <n v="12"/>
    <s v="Master"/>
    <n v="0"/>
    <n v="0"/>
    <n v="1"/>
    <n v="1"/>
    <n v="0"/>
    <n v="2"/>
    <n v="167042"/>
    <s v="High"/>
    <n v="6"/>
    <n v="2025"/>
    <s v="High"/>
    <n v="7"/>
  </r>
  <r>
    <n v="3508"/>
    <x v="1"/>
    <x v="1"/>
    <s v="Medium"/>
    <s v="E-commerce"/>
    <x v="4"/>
    <x v="0"/>
    <s v="Remote"/>
    <x v="2"/>
    <s v="0-2 yrs"/>
    <n v="0"/>
    <s v="PhD"/>
    <n v="1"/>
    <n v="0"/>
    <n v="1"/>
    <n v="0"/>
    <n v="0"/>
    <n v="2"/>
    <n v="105614"/>
    <s v="Medium"/>
    <n v="2"/>
    <n v="2021"/>
    <s v="Medium"/>
    <n v="3"/>
  </r>
  <r>
    <n v="3509"/>
    <x v="5"/>
    <x v="1"/>
    <s v="MNC"/>
    <s v="Technology"/>
    <x v="3"/>
    <x v="2"/>
    <s v="Onsite/Hybrid"/>
    <x v="0"/>
    <s v="7+ yrs"/>
    <n v="7"/>
    <s v="Master"/>
    <n v="0"/>
    <n v="0"/>
    <n v="0"/>
    <n v="0"/>
    <n v="1"/>
    <n v="1"/>
    <n v="172667"/>
    <s v="High"/>
    <n v="4"/>
    <n v="2024"/>
    <s v="Low"/>
    <n v="1"/>
  </r>
  <r>
    <n v="3510"/>
    <x v="4"/>
    <x v="0"/>
    <s v="Medium"/>
    <s v="E-commerce"/>
    <x v="2"/>
    <x v="0"/>
    <s v="Remote"/>
    <x v="2"/>
    <s v="0-2 yrs"/>
    <n v="2"/>
    <s v="PhD"/>
    <n v="0"/>
    <n v="1"/>
    <n v="0"/>
    <n v="0"/>
    <n v="1"/>
    <n v="2"/>
    <n v="59182"/>
    <s v="Low"/>
    <n v="1"/>
    <n v="2025"/>
    <s v="Low"/>
    <n v="5"/>
  </r>
  <r>
    <n v="3511"/>
    <x v="5"/>
    <x v="1"/>
    <s v="Medium"/>
    <s v="Education"/>
    <x v="2"/>
    <x v="2"/>
    <s v="Onsite/Hybrid"/>
    <x v="0"/>
    <s v="7+ yrs"/>
    <n v="9"/>
    <s v="Master"/>
    <n v="1"/>
    <n v="1"/>
    <n v="1"/>
    <n v="1"/>
    <n v="0"/>
    <n v="4"/>
    <n v="170594"/>
    <s v="High"/>
    <n v="12"/>
    <n v="2025"/>
    <s v="High"/>
    <n v="4"/>
  </r>
  <r>
    <n v="3512"/>
    <x v="3"/>
    <x v="0"/>
    <s v="MNC"/>
    <s v="Education"/>
    <x v="5"/>
    <x v="0"/>
    <s v="Remote"/>
    <x v="2"/>
    <s v="0-2 yrs"/>
    <n v="2"/>
    <s v="PhD"/>
    <n v="1"/>
    <n v="0"/>
    <n v="0"/>
    <n v="0"/>
    <n v="1"/>
    <n v="2"/>
    <n v="84301"/>
    <s v="Medium"/>
    <n v="12"/>
    <n v="2025"/>
    <s v="High"/>
    <n v="8"/>
  </r>
  <r>
    <n v="3513"/>
    <x v="2"/>
    <x v="2"/>
    <s v="Startup"/>
    <s v="Technology"/>
    <x v="5"/>
    <x v="0"/>
    <s v="Remote"/>
    <x v="0"/>
    <s v="7+ yrs"/>
    <n v="15"/>
    <s v="Master"/>
    <n v="0"/>
    <n v="0"/>
    <n v="0"/>
    <n v="1"/>
    <n v="0"/>
    <n v="1"/>
    <n v="117194"/>
    <s v="Medium"/>
    <n v="10"/>
    <n v="2025"/>
    <s v="Low"/>
    <n v="5"/>
  </r>
  <r>
    <n v="3514"/>
    <x v="3"/>
    <x v="0"/>
    <s v="Medium"/>
    <s v="Retail"/>
    <x v="2"/>
    <x v="0"/>
    <s v="Remote"/>
    <x v="0"/>
    <s v="7+ yrs"/>
    <n v="7"/>
    <s v="PhD"/>
    <n v="0"/>
    <n v="0"/>
    <n v="0"/>
    <n v="1"/>
    <n v="1"/>
    <n v="2"/>
    <n v="122887"/>
    <s v="High"/>
    <n v="5"/>
    <n v="2025"/>
    <s v="Low"/>
    <n v="6"/>
  </r>
  <r>
    <n v="3515"/>
    <x v="0"/>
    <x v="0"/>
    <s v="Enterprise"/>
    <s v="Healthcare"/>
    <x v="1"/>
    <x v="1"/>
    <s v="Onsite/Hybrid"/>
    <x v="1"/>
    <s v="3-6 yrs"/>
    <n v="3"/>
    <s v="Master"/>
    <n v="1"/>
    <n v="1"/>
    <n v="1"/>
    <n v="0"/>
    <n v="0"/>
    <n v="3"/>
    <n v="85755"/>
    <s v="Medium"/>
    <n v="9"/>
    <n v="2021"/>
    <s v="Low"/>
    <n v="3"/>
  </r>
  <r>
    <n v="3516"/>
    <x v="2"/>
    <x v="2"/>
    <s v="MNC"/>
    <s v="E-commerce"/>
    <x v="0"/>
    <x v="0"/>
    <s v="Remote"/>
    <x v="1"/>
    <s v="3-6 yrs"/>
    <n v="4"/>
    <s v="PhD"/>
    <n v="1"/>
    <n v="1"/>
    <n v="0"/>
    <n v="0"/>
    <n v="0"/>
    <n v="2"/>
    <n v="96977"/>
    <s v="Medium"/>
    <n v="3"/>
    <n v="2023"/>
    <s v="Low"/>
    <n v="3"/>
  </r>
  <r>
    <n v="3517"/>
    <x v="5"/>
    <x v="1"/>
    <s v="Startup"/>
    <s v="Retail"/>
    <x v="3"/>
    <x v="1"/>
    <s v="Onsite/Hybrid"/>
    <x v="2"/>
    <s v="0-2 yrs"/>
    <n v="0"/>
    <s v="Bachelor"/>
    <n v="1"/>
    <n v="1"/>
    <n v="0"/>
    <n v="0"/>
    <n v="0"/>
    <n v="2"/>
    <n v="93080"/>
    <s v="Medium"/>
    <n v="12"/>
    <n v="2024"/>
    <s v="Low"/>
    <n v="6"/>
  </r>
  <r>
    <n v="3518"/>
    <x v="4"/>
    <x v="0"/>
    <s v="Medium"/>
    <s v="Finance"/>
    <x v="2"/>
    <x v="1"/>
    <s v="Onsite/Hybrid"/>
    <x v="2"/>
    <s v="0-2 yrs"/>
    <n v="2"/>
    <s v="Bachelor"/>
    <n v="1"/>
    <n v="1"/>
    <n v="0"/>
    <n v="1"/>
    <n v="1"/>
    <n v="4"/>
    <n v="75561"/>
    <s v="Medium"/>
    <n v="11"/>
    <n v="2021"/>
    <s v="High"/>
    <n v="8"/>
  </r>
  <r>
    <n v="3519"/>
    <x v="2"/>
    <x v="2"/>
    <s v="Enterprise"/>
    <s v="Finance"/>
    <x v="2"/>
    <x v="2"/>
    <s v="Onsite/Hybrid"/>
    <x v="2"/>
    <s v="0-2 yrs"/>
    <n v="0"/>
    <s v="PhD"/>
    <n v="0"/>
    <n v="1"/>
    <n v="1"/>
    <n v="0"/>
    <n v="1"/>
    <n v="3"/>
    <n v="79125"/>
    <s v="Medium"/>
    <n v="6"/>
    <n v="2023"/>
    <s v="Medium"/>
    <n v="3"/>
  </r>
  <r>
    <n v="3520"/>
    <x v="5"/>
    <x v="1"/>
    <s v="MNC"/>
    <s v="E-commerce"/>
    <x v="5"/>
    <x v="0"/>
    <s v="Remote"/>
    <x v="2"/>
    <s v="0-2 yrs"/>
    <n v="0"/>
    <s v="Bachelor"/>
    <n v="1"/>
    <n v="1"/>
    <n v="0"/>
    <n v="1"/>
    <n v="1"/>
    <n v="4"/>
    <n v="137935"/>
    <s v="High"/>
    <n v="11"/>
    <n v="2022"/>
    <s v="Medium"/>
    <n v="6"/>
  </r>
  <r>
    <n v="3521"/>
    <x v="2"/>
    <x v="2"/>
    <s v="MNC"/>
    <s v="Technology"/>
    <x v="3"/>
    <x v="1"/>
    <s v="Onsite/Hybrid"/>
    <x v="0"/>
    <s v="7+ yrs"/>
    <n v="15"/>
    <s v="PhD"/>
    <n v="0"/>
    <n v="1"/>
    <n v="1"/>
    <n v="1"/>
    <n v="1"/>
    <n v="4"/>
    <n v="161191"/>
    <s v="High"/>
    <n v="5"/>
    <n v="2020"/>
    <s v="High"/>
    <n v="8"/>
  </r>
  <r>
    <n v="3522"/>
    <x v="4"/>
    <x v="0"/>
    <s v="Medium"/>
    <s v="Technology"/>
    <x v="0"/>
    <x v="1"/>
    <s v="Onsite/Hybrid"/>
    <x v="0"/>
    <s v="7+ yrs"/>
    <n v="10"/>
    <s v="PhD"/>
    <n v="0"/>
    <n v="0"/>
    <n v="1"/>
    <n v="0"/>
    <n v="1"/>
    <n v="2"/>
    <n v="129040"/>
    <s v="High"/>
    <n v="5"/>
    <n v="2021"/>
    <s v="Medium"/>
    <n v="5"/>
  </r>
  <r>
    <n v="3523"/>
    <x v="0"/>
    <x v="0"/>
    <s v="Startup"/>
    <s v="Finance"/>
    <x v="1"/>
    <x v="2"/>
    <s v="Onsite/Hybrid"/>
    <x v="0"/>
    <s v="7+ yrs"/>
    <n v="13"/>
    <s v="Bachelor"/>
    <n v="1"/>
    <n v="0"/>
    <n v="0"/>
    <n v="0"/>
    <n v="1"/>
    <n v="2"/>
    <n v="109559"/>
    <s v="Medium"/>
    <n v="1"/>
    <n v="2021"/>
    <s v="Medium"/>
    <n v="1"/>
  </r>
  <r>
    <n v="3524"/>
    <x v="5"/>
    <x v="1"/>
    <s v="Medium"/>
    <s v="Finance"/>
    <x v="0"/>
    <x v="2"/>
    <s v="Onsite/Hybrid"/>
    <x v="1"/>
    <s v="3-6 yrs"/>
    <n v="3"/>
    <s v="Master"/>
    <n v="1"/>
    <n v="1"/>
    <n v="1"/>
    <n v="1"/>
    <n v="1"/>
    <n v="5"/>
    <n v="158611"/>
    <s v="High"/>
    <n v="6"/>
    <n v="2024"/>
    <s v="High"/>
    <n v="3"/>
  </r>
  <r>
    <n v="3525"/>
    <x v="4"/>
    <x v="0"/>
    <s v="Medium"/>
    <s v="Technology"/>
    <x v="1"/>
    <x v="2"/>
    <s v="Onsite/Hybrid"/>
    <x v="0"/>
    <s v="7+ yrs"/>
    <n v="12"/>
    <s v="PhD"/>
    <n v="1"/>
    <n v="1"/>
    <n v="1"/>
    <n v="1"/>
    <n v="0"/>
    <n v="4"/>
    <n v="132113"/>
    <s v="High"/>
    <n v="11"/>
    <n v="2020"/>
    <s v="High"/>
    <n v="9"/>
  </r>
  <r>
    <n v="3526"/>
    <x v="1"/>
    <x v="1"/>
    <s v="Startup"/>
    <s v="Technology"/>
    <x v="1"/>
    <x v="2"/>
    <s v="Onsite/Hybrid"/>
    <x v="2"/>
    <s v="0-2 yrs"/>
    <n v="1"/>
    <s v="Master"/>
    <n v="1"/>
    <n v="0"/>
    <n v="1"/>
    <n v="0"/>
    <n v="1"/>
    <n v="3"/>
    <n v="111695"/>
    <s v="Medium"/>
    <n v="5"/>
    <n v="2022"/>
    <s v="Medium"/>
    <n v="4"/>
  </r>
  <r>
    <n v="3527"/>
    <x v="2"/>
    <x v="2"/>
    <s v="MNC"/>
    <s v="Education"/>
    <x v="3"/>
    <x v="2"/>
    <s v="Onsite/Hybrid"/>
    <x v="2"/>
    <s v="0-2 yrs"/>
    <n v="1"/>
    <s v="Bachelor"/>
    <n v="1"/>
    <n v="0"/>
    <n v="1"/>
    <n v="0"/>
    <n v="0"/>
    <n v="2"/>
    <n v="86941"/>
    <s v="Medium"/>
    <n v="7"/>
    <n v="2020"/>
    <s v="Low"/>
    <n v="5"/>
  </r>
  <r>
    <n v="3528"/>
    <x v="4"/>
    <x v="0"/>
    <s v="Startup"/>
    <s v="Retail"/>
    <x v="2"/>
    <x v="2"/>
    <s v="Onsite/Hybrid"/>
    <x v="2"/>
    <s v="0-2 yrs"/>
    <n v="1"/>
    <s v="Master"/>
    <n v="0"/>
    <n v="1"/>
    <n v="0"/>
    <n v="1"/>
    <n v="1"/>
    <n v="3"/>
    <n v="71482"/>
    <s v="Medium"/>
    <n v="1"/>
    <n v="2022"/>
    <s v="Medium"/>
    <n v="6"/>
  </r>
  <r>
    <n v="3529"/>
    <x v="0"/>
    <x v="0"/>
    <s v="MNC"/>
    <s v="Education"/>
    <x v="6"/>
    <x v="0"/>
    <s v="Remote"/>
    <x v="1"/>
    <s v="3-6 yrs"/>
    <n v="5"/>
    <s v="Bachelor"/>
    <n v="0"/>
    <n v="0"/>
    <n v="1"/>
    <n v="0"/>
    <n v="1"/>
    <n v="2"/>
    <n v="124543"/>
    <s v="High"/>
    <n v="8"/>
    <n v="2025"/>
    <s v="Low"/>
    <n v="2"/>
  </r>
  <r>
    <n v="3530"/>
    <x v="2"/>
    <x v="2"/>
    <s v="Medium"/>
    <s v="Technology"/>
    <x v="2"/>
    <x v="1"/>
    <s v="Onsite/Hybrid"/>
    <x v="2"/>
    <s v="0-2 yrs"/>
    <n v="1"/>
    <s v="PhD"/>
    <n v="1"/>
    <n v="0"/>
    <n v="1"/>
    <n v="0"/>
    <n v="1"/>
    <n v="3"/>
    <n v="77949"/>
    <s v="Medium"/>
    <n v="10"/>
    <n v="2020"/>
    <s v="Low"/>
    <n v="4"/>
  </r>
  <r>
    <n v="3531"/>
    <x v="3"/>
    <x v="0"/>
    <s v="MNC"/>
    <s v="Finance"/>
    <x v="1"/>
    <x v="1"/>
    <s v="Onsite/Hybrid"/>
    <x v="1"/>
    <s v="3-6 yrs"/>
    <n v="6"/>
    <s v="Master"/>
    <n v="1"/>
    <n v="0"/>
    <n v="1"/>
    <n v="0"/>
    <n v="1"/>
    <n v="3"/>
    <n v="119693"/>
    <s v="Medium"/>
    <n v="2"/>
    <n v="2026"/>
    <s v="High"/>
    <n v="9"/>
  </r>
  <r>
    <n v="3532"/>
    <x v="0"/>
    <x v="0"/>
    <s v="Medium"/>
    <s v="Education"/>
    <x v="4"/>
    <x v="0"/>
    <s v="Remote"/>
    <x v="2"/>
    <s v="0-2 yrs"/>
    <n v="2"/>
    <s v="Bachelor"/>
    <n v="1"/>
    <n v="0"/>
    <n v="1"/>
    <n v="1"/>
    <n v="1"/>
    <n v="4"/>
    <n v="91198"/>
    <s v="Medium"/>
    <n v="6"/>
    <n v="2023"/>
    <s v="High"/>
    <n v="8"/>
  </r>
  <r>
    <n v="3533"/>
    <x v="1"/>
    <x v="1"/>
    <s v="Startup"/>
    <s v="Finance"/>
    <x v="6"/>
    <x v="1"/>
    <s v="Onsite/Hybrid"/>
    <x v="2"/>
    <s v="0-2 yrs"/>
    <n v="2"/>
    <s v="PhD"/>
    <n v="1"/>
    <n v="0"/>
    <n v="0"/>
    <n v="1"/>
    <n v="1"/>
    <n v="3"/>
    <n v="117529"/>
    <s v="Medium"/>
    <n v="6"/>
    <n v="2020"/>
    <s v="Medium"/>
    <n v="3"/>
  </r>
  <r>
    <n v="3534"/>
    <x v="4"/>
    <x v="0"/>
    <s v="MNC"/>
    <s v="Healthcare"/>
    <x v="1"/>
    <x v="1"/>
    <s v="Onsite/Hybrid"/>
    <x v="2"/>
    <s v="0-2 yrs"/>
    <n v="0"/>
    <s v="Master"/>
    <n v="1"/>
    <n v="1"/>
    <n v="0"/>
    <n v="1"/>
    <n v="1"/>
    <n v="4"/>
    <n v="94210"/>
    <s v="Medium"/>
    <n v="4"/>
    <n v="2021"/>
    <s v="Low"/>
    <n v="1"/>
  </r>
  <r>
    <n v="3535"/>
    <x v="5"/>
    <x v="1"/>
    <s v="Medium"/>
    <s v="Education"/>
    <x v="1"/>
    <x v="2"/>
    <s v="Onsite/Hybrid"/>
    <x v="0"/>
    <s v="7+ yrs"/>
    <n v="13"/>
    <s v="Master"/>
    <n v="0"/>
    <n v="0"/>
    <n v="0"/>
    <n v="1"/>
    <n v="1"/>
    <n v="2"/>
    <n v="165461"/>
    <s v="High"/>
    <n v="4"/>
    <n v="2023"/>
    <s v="High"/>
    <n v="8"/>
  </r>
  <r>
    <n v="3536"/>
    <x v="2"/>
    <x v="2"/>
    <s v="Enterprise"/>
    <s v="Technology"/>
    <x v="1"/>
    <x v="2"/>
    <s v="Onsite/Hybrid"/>
    <x v="0"/>
    <s v="7+ yrs"/>
    <n v="7"/>
    <s v="Bachelor"/>
    <n v="0"/>
    <n v="0"/>
    <n v="0"/>
    <n v="1"/>
    <n v="1"/>
    <n v="2"/>
    <n v="129352"/>
    <s v="High"/>
    <n v="12"/>
    <n v="2022"/>
    <s v="Medium"/>
    <n v="4"/>
  </r>
  <r>
    <n v="3537"/>
    <x v="2"/>
    <x v="2"/>
    <s v="Medium"/>
    <s v="Technology"/>
    <x v="6"/>
    <x v="2"/>
    <s v="Onsite/Hybrid"/>
    <x v="1"/>
    <s v="3-6 yrs"/>
    <n v="5"/>
    <s v="Bachelor"/>
    <n v="1"/>
    <n v="0"/>
    <n v="1"/>
    <n v="1"/>
    <n v="1"/>
    <n v="4"/>
    <n v="119778"/>
    <s v="Medium"/>
    <n v="11"/>
    <n v="2024"/>
    <s v="High"/>
    <n v="7"/>
  </r>
  <r>
    <n v="3538"/>
    <x v="2"/>
    <x v="2"/>
    <s v="MNC"/>
    <s v="Finance"/>
    <x v="4"/>
    <x v="1"/>
    <s v="Onsite/Hybrid"/>
    <x v="0"/>
    <s v="7+ yrs"/>
    <n v="8"/>
    <s v="Bachelor"/>
    <n v="0"/>
    <n v="1"/>
    <n v="0"/>
    <n v="1"/>
    <n v="0"/>
    <n v="2"/>
    <n v="137655"/>
    <s v="High"/>
    <n v="6"/>
    <n v="2021"/>
    <s v="Low"/>
    <n v="6"/>
  </r>
  <r>
    <n v="3539"/>
    <x v="2"/>
    <x v="2"/>
    <s v="Medium"/>
    <s v="Education"/>
    <x v="0"/>
    <x v="2"/>
    <s v="Onsite/Hybrid"/>
    <x v="0"/>
    <s v="7+ yrs"/>
    <n v="9"/>
    <s v="PhD"/>
    <n v="1"/>
    <n v="1"/>
    <n v="1"/>
    <n v="0"/>
    <n v="1"/>
    <n v="4"/>
    <n v="128699"/>
    <s v="High"/>
    <n v="4"/>
    <n v="2022"/>
    <s v="Low"/>
    <n v="4"/>
  </r>
  <r>
    <n v="3540"/>
    <x v="5"/>
    <x v="1"/>
    <s v="Medium"/>
    <s v="E-commerce"/>
    <x v="0"/>
    <x v="0"/>
    <s v="Remote"/>
    <x v="1"/>
    <s v="3-6 yrs"/>
    <n v="5"/>
    <s v="PhD"/>
    <n v="1"/>
    <n v="0"/>
    <n v="0"/>
    <n v="1"/>
    <n v="1"/>
    <n v="3"/>
    <n v="141591"/>
    <s v="High"/>
    <n v="5"/>
    <n v="2026"/>
    <s v="Medium"/>
    <n v="1"/>
  </r>
  <r>
    <n v="3541"/>
    <x v="3"/>
    <x v="0"/>
    <s v="Startup"/>
    <s v="Education"/>
    <x v="6"/>
    <x v="2"/>
    <s v="Onsite/Hybrid"/>
    <x v="2"/>
    <s v="0-2 yrs"/>
    <n v="2"/>
    <s v="Master"/>
    <n v="0"/>
    <n v="0"/>
    <n v="1"/>
    <n v="1"/>
    <n v="1"/>
    <n v="3"/>
    <n v="86620"/>
    <s v="Medium"/>
    <n v="8"/>
    <n v="2024"/>
    <s v="High"/>
    <n v="4"/>
  </r>
  <r>
    <n v="3542"/>
    <x v="4"/>
    <x v="0"/>
    <s v="Medium"/>
    <s v="Education"/>
    <x v="6"/>
    <x v="0"/>
    <s v="Remote"/>
    <x v="2"/>
    <s v="0-2 yrs"/>
    <n v="2"/>
    <s v="Master"/>
    <n v="0"/>
    <n v="0"/>
    <n v="0"/>
    <n v="1"/>
    <n v="1"/>
    <n v="2"/>
    <n v="78379"/>
    <s v="Medium"/>
    <n v="5"/>
    <n v="2022"/>
    <s v="High"/>
    <n v="9"/>
  </r>
  <r>
    <n v="3543"/>
    <x v="0"/>
    <x v="0"/>
    <s v="Medium"/>
    <s v="Retail"/>
    <x v="2"/>
    <x v="2"/>
    <s v="Onsite/Hybrid"/>
    <x v="2"/>
    <s v="0-2 yrs"/>
    <n v="2"/>
    <s v="Master"/>
    <n v="0"/>
    <n v="0"/>
    <n v="0"/>
    <n v="0"/>
    <n v="1"/>
    <n v="1"/>
    <n v="57007"/>
    <s v="Low"/>
    <n v="12"/>
    <n v="2020"/>
    <s v="Medium"/>
    <n v="2"/>
  </r>
  <r>
    <n v="3544"/>
    <x v="0"/>
    <x v="0"/>
    <s v="Startup"/>
    <s v="Technology"/>
    <x v="5"/>
    <x v="1"/>
    <s v="Onsite/Hybrid"/>
    <x v="0"/>
    <s v="7+ yrs"/>
    <n v="12"/>
    <s v="Master"/>
    <n v="1"/>
    <n v="1"/>
    <n v="1"/>
    <n v="1"/>
    <n v="1"/>
    <n v="5"/>
    <n v="137075"/>
    <s v="High"/>
    <n v="11"/>
    <n v="2020"/>
    <s v="High"/>
    <n v="7"/>
  </r>
  <r>
    <n v="3545"/>
    <x v="3"/>
    <x v="0"/>
    <s v="Enterprise"/>
    <s v="Technology"/>
    <x v="2"/>
    <x v="1"/>
    <s v="Onsite/Hybrid"/>
    <x v="2"/>
    <s v="0-2 yrs"/>
    <n v="2"/>
    <s v="PhD"/>
    <n v="0"/>
    <n v="1"/>
    <n v="1"/>
    <n v="0"/>
    <n v="0"/>
    <n v="2"/>
    <n v="63268"/>
    <s v="Low"/>
    <n v="5"/>
    <n v="2023"/>
    <s v="Low"/>
    <n v="2"/>
  </r>
  <r>
    <n v="3546"/>
    <x v="1"/>
    <x v="1"/>
    <s v="Medium"/>
    <s v="Healthcare"/>
    <x v="6"/>
    <x v="0"/>
    <s v="Remote"/>
    <x v="2"/>
    <s v="0-2 yrs"/>
    <n v="1"/>
    <s v="Bachelor"/>
    <n v="1"/>
    <n v="1"/>
    <n v="0"/>
    <n v="0"/>
    <n v="0"/>
    <n v="2"/>
    <n v="94640"/>
    <s v="Medium"/>
    <n v="3"/>
    <n v="2024"/>
    <s v="Low"/>
    <n v="4"/>
  </r>
  <r>
    <n v="3547"/>
    <x v="2"/>
    <x v="2"/>
    <s v="MNC"/>
    <s v="Healthcare"/>
    <x v="6"/>
    <x v="0"/>
    <s v="Remote"/>
    <x v="0"/>
    <s v="7+ yrs"/>
    <n v="10"/>
    <s v="Bachelor"/>
    <n v="0"/>
    <n v="1"/>
    <n v="0"/>
    <n v="1"/>
    <n v="1"/>
    <n v="3"/>
    <n v="145110"/>
    <s v="High"/>
    <n v="2"/>
    <n v="2025"/>
    <s v="Low"/>
    <n v="3"/>
  </r>
  <r>
    <n v="3548"/>
    <x v="5"/>
    <x v="1"/>
    <s v="MNC"/>
    <s v="Healthcare"/>
    <x v="3"/>
    <x v="2"/>
    <s v="Onsite/Hybrid"/>
    <x v="2"/>
    <s v="0-2 yrs"/>
    <n v="1"/>
    <s v="Master"/>
    <n v="1"/>
    <n v="0"/>
    <n v="0"/>
    <n v="1"/>
    <n v="1"/>
    <n v="3"/>
    <n v="137931"/>
    <s v="High"/>
    <n v="3"/>
    <n v="2023"/>
    <s v="Medium"/>
    <n v="1"/>
  </r>
  <r>
    <n v="3549"/>
    <x v="5"/>
    <x v="1"/>
    <s v="MNC"/>
    <s v="E-commerce"/>
    <x v="2"/>
    <x v="0"/>
    <s v="Remote"/>
    <x v="2"/>
    <s v="0-2 yrs"/>
    <n v="1"/>
    <s v="Bachelor"/>
    <n v="0"/>
    <n v="0"/>
    <n v="0"/>
    <n v="0"/>
    <n v="1"/>
    <n v="1"/>
    <n v="118532"/>
    <s v="Medium"/>
    <n v="5"/>
    <n v="2022"/>
    <s v="Medium"/>
    <n v="6"/>
  </r>
  <r>
    <n v="3550"/>
    <x v="2"/>
    <x v="2"/>
    <s v="Enterprise"/>
    <s v="Technology"/>
    <x v="2"/>
    <x v="0"/>
    <s v="Remote"/>
    <x v="2"/>
    <s v="0-2 yrs"/>
    <n v="0"/>
    <s v="PhD"/>
    <n v="1"/>
    <n v="0"/>
    <n v="1"/>
    <n v="0"/>
    <n v="0"/>
    <n v="2"/>
    <n v="60118"/>
    <s v="Low"/>
    <n v="1"/>
    <n v="2023"/>
    <s v="Medium"/>
    <n v="4"/>
  </r>
  <r>
    <n v="3551"/>
    <x v="4"/>
    <x v="0"/>
    <s v="Medium"/>
    <s v="Education"/>
    <x v="4"/>
    <x v="2"/>
    <s v="Onsite/Hybrid"/>
    <x v="1"/>
    <s v="3-6 yrs"/>
    <n v="5"/>
    <s v="Bachelor"/>
    <n v="0"/>
    <n v="0"/>
    <n v="1"/>
    <n v="0"/>
    <n v="1"/>
    <n v="2"/>
    <n v="97708"/>
    <s v="Medium"/>
    <n v="12"/>
    <n v="2024"/>
    <s v="Low"/>
    <n v="4"/>
  </r>
  <r>
    <n v="3552"/>
    <x v="0"/>
    <x v="0"/>
    <s v="Startup"/>
    <s v="Finance"/>
    <x v="2"/>
    <x v="2"/>
    <s v="Onsite/Hybrid"/>
    <x v="2"/>
    <s v="0-2 yrs"/>
    <n v="2"/>
    <s v="Master"/>
    <n v="0"/>
    <n v="0"/>
    <n v="0"/>
    <n v="1"/>
    <n v="0"/>
    <n v="1"/>
    <n v="67393"/>
    <s v="Low"/>
    <n v="8"/>
    <n v="2022"/>
    <s v="High"/>
    <n v="8"/>
  </r>
  <r>
    <n v="3553"/>
    <x v="2"/>
    <x v="2"/>
    <s v="Medium"/>
    <s v="Healthcare"/>
    <x v="0"/>
    <x v="2"/>
    <s v="Onsite/Hybrid"/>
    <x v="2"/>
    <s v="0-2 yrs"/>
    <n v="2"/>
    <s v="Bachelor"/>
    <n v="1"/>
    <n v="1"/>
    <n v="1"/>
    <n v="0"/>
    <n v="1"/>
    <n v="4"/>
    <n v="70965"/>
    <s v="Medium"/>
    <n v="11"/>
    <n v="2023"/>
    <s v="Medium"/>
    <n v="1"/>
  </r>
  <r>
    <n v="3554"/>
    <x v="3"/>
    <x v="0"/>
    <s v="Startup"/>
    <s v="Education"/>
    <x v="6"/>
    <x v="2"/>
    <s v="Onsite/Hybrid"/>
    <x v="2"/>
    <s v="0-2 yrs"/>
    <n v="2"/>
    <s v="PhD"/>
    <n v="0"/>
    <n v="1"/>
    <n v="0"/>
    <n v="1"/>
    <n v="0"/>
    <n v="2"/>
    <n v="68249"/>
    <s v="Low"/>
    <n v="9"/>
    <n v="2022"/>
    <s v="Low"/>
    <n v="1"/>
  </r>
  <r>
    <n v="3555"/>
    <x v="1"/>
    <x v="1"/>
    <s v="MNC"/>
    <s v="Technology"/>
    <x v="3"/>
    <x v="0"/>
    <s v="Remote"/>
    <x v="2"/>
    <s v="0-2 yrs"/>
    <n v="1"/>
    <s v="Bachelor"/>
    <n v="1"/>
    <n v="1"/>
    <n v="0"/>
    <n v="1"/>
    <n v="1"/>
    <n v="4"/>
    <n v="139312"/>
    <s v="High"/>
    <n v="8"/>
    <n v="2020"/>
    <s v="Low"/>
    <n v="2"/>
  </r>
  <r>
    <n v="3556"/>
    <x v="2"/>
    <x v="2"/>
    <s v="Startup"/>
    <s v="Finance"/>
    <x v="6"/>
    <x v="2"/>
    <s v="Onsite/Hybrid"/>
    <x v="2"/>
    <s v="0-2 yrs"/>
    <n v="1"/>
    <s v="PhD"/>
    <n v="1"/>
    <n v="1"/>
    <n v="1"/>
    <n v="0"/>
    <n v="0"/>
    <n v="3"/>
    <n v="64058"/>
    <s v="Low"/>
    <n v="4"/>
    <n v="2025"/>
    <s v="High"/>
    <n v="7"/>
  </r>
  <r>
    <n v="3557"/>
    <x v="1"/>
    <x v="1"/>
    <s v="Startup"/>
    <s v="Education"/>
    <x v="4"/>
    <x v="2"/>
    <s v="Onsite/Hybrid"/>
    <x v="1"/>
    <s v="3-6 yrs"/>
    <n v="5"/>
    <s v="Master"/>
    <n v="0"/>
    <n v="0"/>
    <n v="0"/>
    <n v="1"/>
    <n v="1"/>
    <n v="2"/>
    <n v="144182"/>
    <s v="High"/>
    <n v="5"/>
    <n v="2021"/>
    <s v="Low"/>
    <n v="4"/>
  </r>
  <r>
    <n v="3558"/>
    <x v="4"/>
    <x v="0"/>
    <s v="Medium"/>
    <s v="Healthcare"/>
    <x v="5"/>
    <x v="2"/>
    <s v="Onsite/Hybrid"/>
    <x v="2"/>
    <s v="0-2 yrs"/>
    <n v="1"/>
    <s v="Master"/>
    <n v="1"/>
    <n v="1"/>
    <n v="1"/>
    <n v="0"/>
    <n v="1"/>
    <n v="4"/>
    <n v="73420"/>
    <s v="Medium"/>
    <n v="1"/>
    <n v="2021"/>
    <s v="Low"/>
    <n v="3"/>
  </r>
  <r>
    <n v="3559"/>
    <x v="1"/>
    <x v="1"/>
    <s v="Enterprise"/>
    <s v="Finance"/>
    <x v="4"/>
    <x v="0"/>
    <s v="Remote"/>
    <x v="1"/>
    <s v="3-6 yrs"/>
    <n v="6"/>
    <s v="Bachelor"/>
    <n v="1"/>
    <n v="1"/>
    <n v="1"/>
    <n v="0"/>
    <n v="1"/>
    <n v="4"/>
    <n v="139539"/>
    <s v="High"/>
    <n v="9"/>
    <n v="2021"/>
    <s v="High"/>
    <n v="7"/>
  </r>
  <r>
    <n v="3560"/>
    <x v="0"/>
    <x v="0"/>
    <s v="MNC"/>
    <s v="E-commerce"/>
    <x v="0"/>
    <x v="1"/>
    <s v="Onsite/Hybrid"/>
    <x v="2"/>
    <s v="0-2 yrs"/>
    <n v="2"/>
    <s v="Bachelor"/>
    <n v="0"/>
    <n v="0"/>
    <n v="1"/>
    <n v="1"/>
    <n v="0"/>
    <n v="2"/>
    <n v="98880"/>
    <s v="Medium"/>
    <n v="3"/>
    <n v="2020"/>
    <s v="High"/>
    <n v="5"/>
  </r>
  <r>
    <n v="3561"/>
    <x v="1"/>
    <x v="1"/>
    <s v="Medium"/>
    <s v="Healthcare"/>
    <x v="0"/>
    <x v="0"/>
    <s v="Remote"/>
    <x v="2"/>
    <s v="0-2 yrs"/>
    <n v="0"/>
    <s v="PhD"/>
    <n v="0"/>
    <n v="1"/>
    <n v="1"/>
    <n v="0"/>
    <n v="1"/>
    <n v="3"/>
    <n v="114501"/>
    <s v="Medium"/>
    <n v="5"/>
    <n v="2022"/>
    <s v="High"/>
    <n v="7"/>
  </r>
  <r>
    <n v="3562"/>
    <x v="1"/>
    <x v="1"/>
    <s v="Startup"/>
    <s v="E-commerce"/>
    <x v="2"/>
    <x v="0"/>
    <s v="Remote"/>
    <x v="1"/>
    <s v="3-6 yrs"/>
    <n v="3"/>
    <s v="PhD"/>
    <n v="1"/>
    <n v="1"/>
    <n v="1"/>
    <n v="0"/>
    <n v="1"/>
    <n v="4"/>
    <n v="136378"/>
    <s v="High"/>
    <n v="6"/>
    <n v="2023"/>
    <s v="Medium"/>
    <n v="1"/>
  </r>
  <r>
    <n v="3563"/>
    <x v="0"/>
    <x v="0"/>
    <s v="Medium"/>
    <s v="E-commerce"/>
    <x v="2"/>
    <x v="2"/>
    <s v="Onsite/Hybrid"/>
    <x v="2"/>
    <s v="0-2 yrs"/>
    <n v="0"/>
    <s v="Bachelor"/>
    <n v="1"/>
    <n v="0"/>
    <n v="0"/>
    <n v="1"/>
    <n v="0"/>
    <n v="2"/>
    <n v="65257"/>
    <s v="Low"/>
    <n v="6"/>
    <n v="2025"/>
    <s v="High"/>
    <n v="8"/>
  </r>
  <r>
    <n v="3564"/>
    <x v="2"/>
    <x v="2"/>
    <s v="Startup"/>
    <s v="E-commerce"/>
    <x v="3"/>
    <x v="0"/>
    <s v="Remote"/>
    <x v="1"/>
    <s v="3-6 yrs"/>
    <n v="3"/>
    <s v="PhD"/>
    <n v="1"/>
    <n v="0"/>
    <n v="0"/>
    <n v="1"/>
    <n v="0"/>
    <n v="2"/>
    <n v="91766"/>
    <s v="Medium"/>
    <n v="11"/>
    <n v="2026"/>
    <s v="Medium"/>
    <n v="3"/>
  </r>
  <r>
    <n v="3565"/>
    <x v="5"/>
    <x v="1"/>
    <s v="Startup"/>
    <s v="Healthcare"/>
    <x v="5"/>
    <x v="1"/>
    <s v="Onsite/Hybrid"/>
    <x v="1"/>
    <s v="3-6 yrs"/>
    <n v="5"/>
    <s v="Master"/>
    <n v="1"/>
    <n v="0"/>
    <n v="1"/>
    <n v="1"/>
    <n v="1"/>
    <n v="4"/>
    <n v="156838"/>
    <s v="High"/>
    <n v="5"/>
    <n v="2026"/>
    <s v="High"/>
    <n v="2"/>
  </r>
  <r>
    <n v="3566"/>
    <x v="1"/>
    <x v="1"/>
    <s v="MNC"/>
    <s v="Education"/>
    <x v="2"/>
    <x v="0"/>
    <s v="Remote"/>
    <x v="0"/>
    <s v="7+ yrs"/>
    <n v="7"/>
    <s v="Master"/>
    <n v="0"/>
    <n v="1"/>
    <n v="1"/>
    <n v="0"/>
    <n v="0"/>
    <n v="2"/>
    <n v="178452"/>
    <s v="High"/>
    <n v="12"/>
    <n v="2020"/>
    <s v="Medium"/>
    <n v="3"/>
  </r>
  <r>
    <n v="3567"/>
    <x v="2"/>
    <x v="2"/>
    <s v="Enterprise"/>
    <s v="Healthcare"/>
    <x v="6"/>
    <x v="0"/>
    <s v="Remote"/>
    <x v="2"/>
    <s v="0-2 yrs"/>
    <n v="0"/>
    <s v="Bachelor"/>
    <n v="1"/>
    <n v="0"/>
    <n v="0"/>
    <n v="1"/>
    <n v="1"/>
    <n v="3"/>
    <n v="77521"/>
    <s v="Medium"/>
    <n v="3"/>
    <n v="2021"/>
    <s v="Low"/>
    <n v="3"/>
  </r>
  <r>
    <n v="3568"/>
    <x v="4"/>
    <x v="0"/>
    <s v="MNC"/>
    <s v="Retail"/>
    <x v="0"/>
    <x v="1"/>
    <s v="Onsite/Hybrid"/>
    <x v="0"/>
    <s v="7+ yrs"/>
    <n v="14"/>
    <s v="Master"/>
    <n v="0"/>
    <n v="1"/>
    <n v="0"/>
    <n v="0"/>
    <n v="0"/>
    <n v="1"/>
    <n v="115568"/>
    <s v="Medium"/>
    <n v="9"/>
    <n v="2026"/>
    <s v="High"/>
    <n v="8"/>
  </r>
  <r>
    <n v="3569"/>
    <x v="5"/>
    <x v="1"/>
    <s v="MNC"/>
    <s v="Technology"/>
    <x v="0"/>
    <x v="2"/>
    <s v="Onsite/Hybrid"/>
    <x v="2"/>
    <s v="0-2 yrs"/>
    <n v="0"/>
    <s v="Bachelor"/>
    <n v="1"/>
    <n v="0"/>
    <n v="1"/>
    <n v="1"/>
    <n v="0"/>
    <n v="3"/>
    <n v="138875"/>
    <s v="High"/>
    <n v="11"/>
    <n v="2023"/>
    <s v="High"/>
    <n v="5"/>
  </r>
  <r>
    <n v="3570"/>
    <x v="0"/>
    <x v="0"/>
    <s v="MNC"/>
    <s v="Technology"/>
    <x v="5"/>
    <x v="1"/>
    <s v="Onsite/Hybrid"/>
    <x v="1"/>
    <s v="3-6 yrs"/>
    <n v="6"/>
    <s v="Bachelor"/>
    <n v="0"/>
    <n v="0"/>
    <n v="1"/>
    <n v="0"/>
    <n v="1"/>
    <n v="2"/>
    <n v="120283"/>
    <s v="High"/>
    <n v="4"/>
    <n v="2023"/>
    <s v="High"/>
    <n v="7"/>
  </r>
  <r>
    <n v="3571"/>
    <x v="1"/>
    <x v="1"/>
    <s v="Enterprise"/>
    <s v="Technology"/>
    <x v="4"/>
    <x v="0"/>
    <s v="Remote"/>
    <x v="2"/>
    <s v="0-2 yrs"/>
    <n v="1"/>
    <s v="PhD"/>
    <n v="1"/>
    <n v="1"/>
    <n v="1"/>
    <n v="1"/>
    <n v="1"/>
    <n v="5"/>
    <n v="126061"/>
    <s v="High"/>
    <n v="7"/>
    <n v="2026"/>
    <s v="High"/>
    <n v="8"/>
  </r>
  <r>
    <n v="3572"/>
    <x v="1"/>
    <x v="1"/>
    <s v="Medium"/>
    <s v="Retail"/>
    <x v="6"/>
    <x v="1"/>
    <s v="Onsite/Hybrid"/>
    <x v="1"/>
    <s v="3-6 yrs"/>
    <n v="3"/>
    <s v="Bachelor"/>
    <n v="0"/>
    <n v="1"/>
    <n v="1"/>
    <n v="1"/>
    <n v="0"/>
    <n v="3"/>
    <n v="147070"/>
    <s v="High"/>
    <n v="5"/>
    <n v="2024"/>
    <s v="High"/>
    <n v="8"/>
  </r>
  <r>
    <n v="3573"/>
    <x v="1"/>
    <x v="1"/>
    <s v="Startup"/>
    <s v="Retail"/>
    <x v="4"/>
    <x v="1"/>
    <s v="Onsite/Hybrid"/>
    <x v="2"/>
    <s v="0-2 yrs"/>
    <n v="2"/>
    <s v="PhD"/>
    <n v="1"/>
    <n v="1"/>
    <n v="0"/>
    <n v="1"/>
    <n v="1"/>
    <n v="4"/>
    <n v="117777"/>
    <s v="Medium"/>
    <n v="9"/>
    <n v="2023"/>
    <s v="High"/>
    <n v="9"/>
  </r>
  <r>
    <n v="3574"/>
    <x v="0"/>
    <x v="0"/>
    <s v="Startup"/>
    <s v="Finance"/>
    <x v="6"/>
    <x v="0"/>
    <s v="Remote"/>
    <x v="1"/>
    <s v="3-6 yrs"/>
    <n v="6"/>
    <s v="PhD"/>
    <n v="0"/>
    <n v="0"/>
    <n v="0"/>
    <n v="0"/>
    <n v="1"/>
    <n v="1"/>
    <n v="86500"/>
    <s v="Medium"/>
    <n v="6"/>
    <n v="2020"/>
    <s v="Low"/>
    <n v="5"/>
  </r>
  <r>
    <n v="3575"/>
    <x v="4"/>
    <x v="0"/>
    <s v="Startup"/>
    <s v="E-commerce"/>
    <x v="3"/>
    <x v="1"/>
    <s v="Onsite/Hybrid"/>
    <x v="1"/>
    <s v="3-6 yrs"/>
    <n v="5"/>
    <s v="PhD"/>
    <n v="1"/>
    <n v="0"/>
    <n v="1"/>
    <n v="1"/>
    <n v="0"/>
    <n v="3"/>
    <n v="105529"/>
    <s v="Medium"/>
    <n v="7"/>
    <n v="2026"/>
    <s v="High"/>
    <n v="9"/>
  </r>
  <r>
    <n v="3576"/>
    <x v="0"/>
    <x v="0"/>
    <s v="Enterprise"/>
    <s v="Finance"/>
    <x v="6"/>
    <x v="2"/>
    <s v="Onsite/Hybrid"/>
    <x v="1"/>
    <s v="3-6 yrs"/>
    <n v="5"/>
    <s v="Bachelor"/>
    <n v="0"/>
    <n v="1"/>
    <n v="1"/>
    <n v="1"/>
    <n v="0"/>
    <n v="3"/>
    <n v="106683"/>
    <s v="Medium"/>
    <n v="4"/>
    <n v="2022"/>
    <s v="High"/>
    <n v="9"/>
  </r>
  <r>
    <n v="3577"/>
    <x v="1"/>
    <x v="1"/>
    <s v="Enterprise"/>
    <s v="E-commerce"/>
    <x v="0"/>
    <x v="1"/>
    <s v="Onsite/Hybrid"/>
    <x v="2"/>
    <s v="0-2 yrs"/>
    <n v="2"/>
    <s v="PhD"/>
    <n v="1"/>
    <n v="1"/>
    <n v="0"/>
    <n v="0"/>
    <n v="0"/>
    <n v="2"/>
    <n v="86918"/>
    <s v="Medium"/>
    <n v="9"/>
    <n v="2025"/>
    <s v="Medium"/>
    <n v="4"/>
  </r>
  <r>
    <n v="3578"/>
    <x v="1"/>
    <x v="1"/>
    <s v="Medium"/>
    <s v="Retail"/>
    <x v="0"/>
    <x v="1"/>
    <s v="Onsite/Hybrid"/>
    <x v="2"/>
    <s v="0-2 yrs"/>
    <n v="0"/>
    <s v="Bachelor"/>
    <n v="1"/>
    <n v="0"/>
    <n v="1"/>
    <n v="1"/>
    <n v="1"/>
    <n v="4"/>
    <n v="130716"/>
    <s v="High"/>
    <n v="4"/>
    <n v="2024"/>
    <s v="High"/>
    <n v="3"/>
  </r>
  <r>
    <n v="3579"/>
    <x v="0"/>
    <x v="0"/>
    <s v="Medium"/>
    <s v="Retail"/>
    <x v="2"/>
    <x v="1"/>
    <s v="Onsite/Hybrid"/>
    <x v="0"/>
    <s v="7+ yrs"/>
    <n v="8"/>
    <s v="Bachelor"/>
    <n v="0"/>
    <n v="1"/>
    <n v="1"/>
    <n v="1"/>
    <n v="1"/>
    <n v="4"/>
    <n v="142366"/>
    <s v="High"/>
    <n v="7"/>
    <n v="2023"/>
    <s v="High"/>
    <n v="8"/>
  </r>
  <r>
    <n v="3580"/>
    <x v="4"/>
    <x v="0"/>
    <s v="Startup"/>
    <s v="Healthcare"/>
    <x v="3"/>
    <x v="2"/>
    <s v="Onsite/Hybrid"/>
    <x v="1"/>
    <s v="3-6 yrs"/>
    <n v="4"/>
    <s v="Master"/>
    <n v="0"/>
    <n v="1"/>
    <n v="0"/>
    <n v="1"/>
    <n v="1"/>
    <n v="3"/>
    <n v="102671"/>
    <s v="Medium"/>
    <n v="12"/>
    <n v="2026"/>
    <s v="Medium"/>
    <n v="2"/>
  </r>
  <r>
    <n v="3581"/>
    <x v="0"/>
    <x v="0"/>
    <s v="Startup"/>
    <s v="Healthcare"/>
    <x v="5"/>
    <x v="0"/>
    <s v="Remote"/>
    <x v="2"/>
    <s v="0-2 yrs"/>
    <n v="2"/>
    <s v="Bachelor"/>
    <n v="0"/>
    <n v="1"/>
    <n v="1"/>
    <n v="1"/>
    <n v="0"/>
    <n v="3"/>
    <n v="75026"/>
    <s v="Medium"/>
    <n v="8"/>
    <n v="2026"/>
    <s v="High"/>
    <n v="5"/>
  </r>
  <r>
    <n v="3582"/>
    <x v="5"/>
    <x v="1"/>
    <s v="MNC"/>
    <s v="Finance"/>
    <x v="3"/>
    <x v="2"/>
    <s v="Onsite/Hybrid"/>
    <x v="2"/>
    <s v="0-2 yrs"/>
    <n v="1"/>
    <s v="Bachelor"/>
    <n v="0"/>
    <n v="1"/>
    <n v="1"/>
    <n v="0"/>
    <n v="1"/>
    <n v="3"/>
    <n v="136101"/>
    <s v="High"/>
    <n v="6"/>
    <n v="2025"/>
    <s v="Low"/>
    <n v="1"/>
  </r>
  <r>
    <n v="3583"/>
    <x v="1"/>
    <x v="1"/>
    <s v="Startup"/>
    <s v="Education"/>
    <x v="1"/>
    <x v="0"/>
    <s v="Remote"/>
    <x v="1"/>
    <s v="3-6 yrs"/>
    <n v="6"/>
    <s v="Bachelor"/>
    <n v="0"/>
    <n v="0"/>
    <n v="0"/>
    <n v="0"/>
    <n v="0"/>
    <n v="0"/>
    <n v="111925"/>
    <s v="Medium"/>
    <n v="2"/>
    <n v="2026"/>
    <s v="Low"/>
    <n v="6"/>
  </r>
  <r>
    <n v="3584"/>
    <x v="1"/>
    <x v="1"/>
    <s v="Enterprise"/>
    <s v="Finance"/>
    <x v="4"/>
    <x v="2"/>
    <s v="Onsite/Hybrid"/>
    <x v="1"/>
    <s v="3-6 yrs"/>
    <n v="4"/>
    <s v="PhD"/>
    <n v="0"/>
    <n v="1"/>
    <n v="1"/>
    <n v="0"/>
    <n v="0"/>
    <n v="2"/>
    <n v="128444"/>
    <s v="High"/>
    <n v="7"/>
    <n v="2026"/>
    <s v="Medium"/>
    <n v="4"/>
  </r>
  <r>
    <n v="3585"/>
    <x v="2"/>
    <x v="2"/>
    <s v="MNC"/>
    <s v="Finance"/>
    <x v="0"/>
    <x v="0"/>
    <s v="Remote"/>
    <x v="2"/>
    <s v="0-2 yrs"/>
    <n v="2"/>
    <s v="Master"/>
    <n v="1"/>
    <n v="1"/>
    <n v="0"/>
    <n v="1"/>
    <n v="1"/>
    <n v="4"/>
    <n v="99458"/>
    <s v="Medium"/>
    <n v="8"/>
    <n v="2023"/>
    <s v="Medium"/>
    <n v="5"/>
  </r>
  <r>
    <n v="3586"/>
    <x v="5"/>
    <x v="1"/>
    <s v="Medium"/>
    <s v="Retail"/>
    <x v="3"/>
    <x v="1"/>
    <s v="Onsite/Hybrid"/>
    <x v="1"/>
    <s v="3-6 yrs"/>
    <n v="3"/>
    <s v="Bachelor"/>
    <n v="0"/>
    <n v="0"/>
    <n v="1"/>
    <n v="1"/>
    <n v="1"/>
    <n v="3"/>
    <n v="155072"/>
    <s v="High"/>
    <n v="7"/>
    <n v="2025"/>
    <s v="High"/>
    <n v="2"/>
  </r>
  <r>
    <n v="3587"/>
    <x v="4"/>
    <x v="0"/>
    <s v="MNC"/>
    <s v="Healthcare"/>
    <x v="6"/>
    <x v="2"/>
    <s v="Onsite/Hybrid"/>
    <x v="2"/>
    <s v="0-2 yrs"/>
    <n v="0"/>
    <s v="Master"/>
    <n v="1"/>
    <n v="1"/>
    <n v="0"/>
    <n v="0"/>
    <n v="1"/>
    <n v="3"/>
    <n v="77998"/>
    <s v="Medium"/>
    <n v="6"/>
    <n v="2020"/>
    <s v="Low"/>
    <n v="3"/>
  </r>
  <r>
    <n v="3588"/>
    <x v="3"/>
    <x v="0"/>
    <s v="Enterprise"/>
    <s v="Education"/>
    <x v="4"/>
    <x v="0"/>
    <s v="Remote"/>
    <x v="1"/>
    <s v="3-6 yrs"/>
    <n v="5"/>
    <s v="Master"/>
    <n v="1"/>
    <n v="1"/>
    <n v="1"/>
    <n v="0"/>
    <n v="0"/>
    <n v="3"/>
    <n v="87858"/>
    <s v="Medium"/>
    <n v="8"/>
    <n v="2020"/>
    <s v="Low"/>
    <n v="1"/>
  </r>
  <r>
    <n v="3589"/>
    <x v="5"/>
    <x v="1"/>
    <s v="Enterprise"/>
    <s v="Education"/>
    <x v="5"/>
    <x v="2"/>
    <s v="Onsite/Hybrid"/>
    <x v="0"/>
    <s v="7+ yrs"/>
    <n v="13"/>
    <s v="Master"/>
    <n v="1"/>
    <n v="0"/>
    <n v="1"/>
    <n v="0"/>
    <n v="1"/>
    <n v="3"/>
    <n v="164973"/>
    <s v="High"/>
    <n v="1"/>
    <n v="2023"/>
    <s v="Low"/>
    <n v="3"/>
  </r>
  <r>
    <n v="3590"/>
    <x v="4"/>
    <x v="0"/>
    <s v="Medium"/>
    <s v="Retail"/>
    <x v="4"/>
    <x v="1"/>
    <s v="Onsite/Hybrid"/>
    <x v="1"/>
    <s v="3-6 yrs"/>
    <n v="4"/>
    <s v="PhD"/>
    <n v="0"/>
    <n v="0"/>
    <n v="0"/>
    <n v="0"/>
    <n v="1"/>
    <n v="1"/>
    <n v="85366"/>
    <s v="Medium"/>
    <n v="5"/>
    <n v="2021"/>
    <s v="High"/>
    <n v="8"/>
  </r>
  <r>
    <n v="3591"/>
    <x v="4"/>
    <x v="0"/>
    <s v="MNC"/>
    <s v="Retail"/>
    <x v="5"/>
    <x v="2"/>
    <s v="Onsite/Hybrid"/>
    <x v="1"/>
    <s v="3-6 yrs"/>
    <n v="5"/>
    <s v="Master"/>
    <n v="1"/>
    <n v="0"/>
    <n v="1"/>
    <n v="1"/>
    <n v="0"/>
    <n v="3"/>
    <n v="121016"/>
    <s v="High"/>
    <n v="9"/>
    <n v="2025"/>
    <s v="High"/>
    <n v="1"/>
  </r>
  <r>
    <n v="3592"/>
    <x v="1"/>
    <x v="1"/>
    <s v="Medium"/>
    <s v="Education"/>
    <x v="3"/>
    <x v="0"/>
    <s v="Remote"/>
    <x v="2"/>
    <s v="0-2 yrs"/>
    <n v="2"/>
    <s v="Bachelor"/>
    <n v="0"/>
    <n v="0"/>
    <n v="0"/>
    <n v="0"/>
    <n v="0"/>
    <n v="0"/>
    <n v="93785"/>
    <s v="Medium"/>
    <n v="12"/>
    <n v="2024"/>
    <s v="Low"/>
    <n v="6"/>
  </r>
  <r>
    <n v="3593"/>
    <x v="3"/>
    <x v="0"/>
    <s v="MNC"/>
    <s v="Healthcare"/>
    <x v="1"/>
    <x v="2"/>
    <s v="Onsite/Hybrid"/>
    <x v="2"/>
    <s v="0-2 yrs"/>
    <n v="1"/>
    <s v="Bachelor"/>
    <n v="1"/>
    <n v="1"/>
    <n v="1"/>
    <n v="0"/>
    <n v="1"/>
    <n v="4"/>
    <n v="91454"/>
    <s v="Medium"/>
    <n v="4"/>
    <n v="2020"/>
    <s v="Medium"/>
    <n v="4"/>
  </r>
  <r>
    <n v="3594"/>
    <x v="4"/>
    <x v="0"/>
    <s v="MNC"/>
    <s v="Finance"/>
    <x v="6"/>
    <x v="0"/>
    <s v="Remote"/>
    <x v="1"/>
    <s v="3-6 yrs"/>
    <n v="3"/>
    <s v="Bachelor"/>
    <n v="1"/>
    <n v="1"/>
    <n v="0"/>
    <n v="0"/>
    <n v="0"/>
    <n v="2"/>
    <n v="94993"/>
    <s v="Medium"/>
    <n v="8"/>
    <n v="2023"/>
    <s v="Low"/>
    <n v="2"/>
  </r>
  <r>
    <n v="3595"/>
    <x v="0"/>
    <x v="0"/>
    <s v="MNC"/>
    <s v="Healthcare"/>
    <x v="4"/>
    <x v="0"/>
    <s v="Remote"/>
    <x v="2"/>
    <s v="0-2 yrs"/>
    <n v="1"/>
    <s v="PhD"/>
    <n v="0"/>
    <n v="0"/>
    <n v="0"/>
    <n v="0"/>
    <n v="1"/>
    <n v="1"/>
    <n v="76955"/>
    <s v="Medium"/>
    <n v="1"/>
    <n v="2024"/>
    <s v="High"/>
    <n v="7"/>
  </r>
  <r>
    <n v="3596"/>
    <x v="0"/>
    <x v="0"/>
    <s v="Enterprise"/>
    <s v="Healthcare"/>
    <x v="4"/>
    <x v="1"/>
    <s v="Onsite/Hybrid"/>
    <x v="0"/>
    <s v="7+ yrs"/>
    <n v="15"/>
    <s v="Master"/>
    <n v="1"/>
    <n v="1"/>
    <n v="0"/>
    <n v="1"/>
    <n v="1"/>
    <n v="4"/>
    <n v="120458"/>
    <s v="High"/>
    <n v="4"/>
    <n v="2024"/>
    <s v="High"/>
    <n v="7"/>
  </r>
  <r>
    <n v="3597"/>
    <x v="5"/>
    <x v="1"/>
    <s v="Enterprise"/>
    <s v="E-commerce"/>
    <x v="5"/>
    <x v="1"/>
    <s v="Onsite/Hybrid"/>
    <x v="0"/>
    <s v="7+ yrs"/>
    <n v="12"/>
    <s v="PhD"/>
    <n v="0"/>
    <n v="0"/>
    <n v="0"/>
    <n v="1"/>
    <n v="1"/>
    <n v="2"/>
    <n v="166808"/>
    <s v="High"/>
    <n v="12"/>
    <n v="2023"/>
    <s v="High"/>
    <n v="7"/>
  </r>
  <r>
    <n v="3598"/>
    <x v="3"/>
    <x v="0"/>
    <s v="Startup"/>
    <s v="E-commerce"/>
    <x v="6"/>
    <x v="2"/>
    <s v="Onsite/Hybrid"/>
    <x v="2"/>
    <s v="0-2 yrs"/>
    <n v="0"/>
    <s v="PhD"/>
    <n v="1"/>
    <n v="1"/>
    <n v="0"/>
    <n v="0"/>
    <n v="0"/>
    <n v="2"/>
    <n v="46556"/>
    <s v="Low"/>
    <n v="2"/>
    <n v="2025"/>
    <s v="Low"/>
    <n v="5"/>
  </r>
  <r>
    <n v="3599"/>
    <x v="2"/>
    <x v="2"/>
    <s v="MNC"/>
    <s v="Technology"/>
    <x v="6"/>
    <x v="1"/>
    <s v="Onsite/Hybrid"/>
    <x v="2"/>
    <s v="0-2 yrs"/>
    <n v="2"/>
    <s v="Bachelor"/>
    <n v="1"/>
    <n v="0"/>
    <n v="0"/>
    <n v="0"/>
    <n v="0"/>
    <n v="1"/>
    <n v="69702"/>
    <s v="Low"/>
    <n v="7"/>
    <n v="2024"/>
    <s v="Medium"/>
    <n v="4"/>
  </r>
  <r>
    <n v="3600"/>
    <x v="5"/>
    <x v="1"/>
    <s v="Medium"/>
    <s v="Technology"/>
    <x v="2"/>
    <x v="2"/>
    <s v="Onsite/Hybrid"/>
    <x v="1"/>
    <s v="3-6 yrs"/>
    <n v="6"/>
    <s v="Bachelor"/>
    <n v="1"/>
    <n v="0"/>
    <n v="0"/>
    <n v="0"/>
    <n v="1"/>
    <n v="2"/>
    <n v="122533"/>
    <s v="High"/>
    <n v="3"/>
    <n v="2024"/>
    <s v="High"/>
    <n v="9"/>
  </r>
  <r>
    <n v="3601"/>
    <x v="4"/>
    <x v="0"/>
    <s v="Medium"/>
    <s v="Retail"/>
    <x v="0"/>
    <x v="1"/>
    <s v="Onsite/Hybrid"/>
    <x v="2"/>
    <s v="0-2 yrs"/>
    <n v="0"/>
    <s v="Bachelor"/>
    <n v="0"/>
    <n v="1"/>
    <n v="0"/>
    <n v="1"/>
    <n v="1"/>
    <n v="3"/>
    <n v="70209"/>
    <s v="Medium"/>
    <n v="2"/>
    <n v="2021"/>
    <s v="Medium"/>
    <n v="1"/>
  </r>
  <r>
    <n v="3602"/>
    <x v="0"/>
    <x v="0"/>
    <s v="Startup"/>
    <s v="Finance"/>
    <x v="6"/>
    <x v="1"/>
    <s v="Onsite/Hybrid"/>
    <x v="0"/>
    <s v="7+ yrs"/>
    <n v="11"/>
    <s v="PhD"/>
    <n v="0"/>
    <n v="1"/>
    <n v="0"/>
    <n v="0"/>
    <n v="0"/>
    <n v="1"/>
    <n v="98761"/>
    <s v="Medium"/>
    <n v="12"/>
    <n v="2025"/>
    <s v="High"/>
    <n v="9"/>
  </r>
  <r>
    <n v="3603"/>
    <x v="0"/>
    <x v="0"/>
    <s v="Medium"/>
    <s v="Retail"/>
    <x v="3"/>
    <x v="2"/>
    <s v="Onsite/Hybrid"/>
    <x v="2"/>
    <s v="0-2 yrs"/>
    <n v="0"/>
    <s v="Bachelor"/>
    <n v="1"/>
    <n v="1"/>
    <n v="0"/>
    <n v="1"/>
    <n v="1"/>
    <n v="4"/>
    <n v="78948"/>
    <s v="Medium"/>
    <n v="1"/>
    <n v="2020"/>
    <s v="High"/>
    <n v="8"/>
  </r>
  <r>
    <n v="3604"/>
    <x v="3"/>
    <x v="0"/>
    <s v="Medium"/>
    <s v="Retail"/>
    <x v="3"/>
    <x v="1"/>
    <s v="Onsite/Hybrid"/>
    <x v="2"/>
    <s v="0-2 yrs"/>
    <n v="1"/>
    <s v="Bachelor"/>
    <n v="1"/>
    <n v="1"/>
    <n v="0"/>
    <n v="0"/>
    <n v="1"/>
    <n v="3"/>
    <n v="61214"/>
    <s v="Low"/>
    <n v="2"/>
    <n v="2025"/>
    <s v="Medium"/>
    <n v="6"/>
  </r>
  <r>
    <n v="3605"/>
    <x v="2"/>
    <x v="2"/>
    <s v="Medium"/>
    <s v="Retail"/>
    <x v="0"/>
    <x v="1"/>
    <s v="Onsite/Hybrid"/>
    <x v="0"/>
    <s v="7+ yrs"/>
    <n v="15"/>
    <s v="PhD"/>
    <n v="0"/>
    <n v="0"/>
    <n v="0"/>
    <n v="1"/>
    <n v="0"/>
    <n v="1"/>
    <n v="113454"/>
    <s v="Medium"/>
    <n v="9"/>
    <n v="2025"/>
    <s v="High"/>
    <n v="7"/>
  </r>
  <r>
    <n v="3606"/>
    <x v="3"/>
    <x v="0"/>
    <s v="Startup"/>
    <s v="Healthcare"/>
    <x v="5"/>
    <x v="1"/>
    <s v="Onsite/Hybrid"/>
    <x v="2"/>
    <s v="0-2 yrs"/>
    <n v="0"/>
    <s v="Master"/>
    <n v="0"/>
    <n v="0"/>
    <n v="1"/>
    <n v="1"/>
    <n v="0"/>
    <n v="2"/>
    <n v="77974"/>
    <s v="Medium"/>
    <n v="11"/>
    <n v="2022"/>
    <s v="High"/>
    <n v="7"/>
  </r>
  <r>
    <n v="3607"/>
    <x v="4"/>
    <x v="0"/>
    <s v="Medium"/>
    <s v="Technology"/>
    <x v="6"/>
    <x v="0"/>
    <s v="Remote"/>
    <x v="1"/>
    <s v="3-6 yrs"/>
    <n v="4"/>
    <s v="Master"/>
    <n v="0"/>
    <n v="0"/>
    <n v="0"/>
    <n v="1"/>
    <n v="1"/>
    <n v="2"/>
    <n v="102435"/>
    <s v="Medium"/>
    <n v="8"/>
    <n v="2020"/>
    <s v="Medium"/>
    <n v="4"/>
  </r>
  <r>
    <n v="3608"/>
    <x v="1"/>
    <x v="1"/>
    <s v="Enterprise"/>
    <s v="Education"/>
    <x v="1"/>
    <x v="0"/>
    <s v="Remote"/>
    <x v="0"/>
    <s v="7+ yrs"/>
    <n v="13"/>
    <s v="Master"/>
    <n v="0"/>
    <n v="0"/>
    <n v="0"/>
    <n v="1"/>
    <n v="0"/>
    <n v="1"/>
    <n v="158173"/>
    <s v="High"/>
    <n v="1"/>
    <n v="2020"/>
    <s v="Low"/>
    <n v="5"/>
  </r>
  <r>
    <n v="3609"/>
    <x v="0"/>
    <x v="0"/>
    <s v="Enterprise"/>
    <s v="E-commerce"/>
    <x v="2"/>
    <x v="0"/>
    <s v="Remote"/>
    <x v="1"/>
    <s v="3-6 yrs"/>
    <n v="3"/>
    <s v="Master"/>
    <n v="1"/>
    <n v="0"/>
    <n v="0"/>
    <n v="0"/>
    <n v="0"/>
    <n v="1"/>
    <n v="71699"/>
    <s v="Medium"/>
    <n v="7"/>
    <n v="2026"/>
    <s v="Low"/>
    <n v="1"/>
  </r>
  <r>
    <n v="3610"/>
    <x v="4"/>
    <x v="0"/>
    <s v="Startup"/>
    <s v="Healthcare"/>
    <x v="5"/>
    <x v="2"/>
    <s v="Onsite/Hybrid"/>
    <x v="1"/>
    <s v="3-6 yrs"/>
    <n v="3"/>
    <s v="PhD"/>
    <n v="1"/>
    <n v="0"/>
    <n v="0"/>
    <n v="0"/>
    <n v="0"/>
    <n v="1"/>
    <n v="77405"/>
    <s v="Medium"/>
    <n v="8"/>
    <n v="2023"/>
    <s v="High"/>
    <n v="8"/>
  </r>
  <r>
    <n v="3611"/>
    <x v="1"/>
    <x v="1"/>
    <s v="Enterprise"/>
    <s v="Finance"/>
    <x v="2"/>
    <x v="0"/>
    <s v="Remote"/>
    <x v="1"/>
    <s v="3-6 yrs"/>
    <n v="4"/>
    <s v="Bachelor"/>
    <n v="1"/>
    <n v="1"/>
    <n v="0"/>
    <n v="1"/>
    <n v="1"/>
    <n v="4"/>
    <n v="144237"/>
    <s v="High"/>
    <n v="4"/>
    <n v="2026"/>
    <s v="High"/>
    <n v="7"/>
  </r>
  <r>
    <n v="3612"/>
    <x v="0"/>
    <x v="0"/>
    <s v="Enterprise"/>
    <s v="Education"/>
    <x v="1"/>
    <x v="1"/>
    <s v="Onsite/Hybrid"/>
    <x v="0"/>
    <s v="7+ yrs"/>
    <n v="14"/>
    <s v="Master"/>
    <n v="1"/>
    <n v="1"/>
    <n v="0"/>
    <n v="1"/>
    <n v="1"/>
    <n v="4"/>
    <n v="128611"/>
    <s v="High"/>
    <n v="2"/>
    <n v="2020"/>
    <s v="Medium"/>
    <n v="3"/>
  </r>
  <r>
    <n v="3613"/>
    <x v="5"/>
    <x v="1"/>
    <s v="Medium"/>
    <s v="Healthcare"/>
    <x v="3"/>
    <x v="2"/>
    <s v="Onsite/Hybrid"/>
    <x v="2"/>
    <s v="0-2 yrs"/>
    <n v="1"/>
    <s v="Master"/>
    <n v="0"/>
    <n v="1"/>
    <n v="0"/>
    <n v="1"/>
    <n v="0"/>
    <n v="2"/>
    <n v="107135"/>
    <s v="Medium"/>
    <n v="12"/>
    <n v="2022"/>
    <s v="Low"/>
    <n v="4"/>
  </r>
  <r>
    <n v="3614"/>
    <x v="1"/>
    <x v="1"/>
    <s v="Medium"/>
    <s v="E-commerce"/>
    <x v="2"/>
    <x v="2"/>
    <s v="Onsite/Hybrid"/>
    <x v="1"/>
    <s v="3-6 yrs"/>
    <n v="5"/>
    <s v="Master"/>
    <n v="1"/>
    <n v="1"/>
    <n v="1"/>
    <n v="1"/>
    <n v="1"/>
    <n v="5"/>
    <n v="155889"/>
    <s v="High"/>
    <n v="10"/>
    <n v="2023"/>
    <s v="High"/>
    <n v="9"/>
  </r>
  <r>
    <n v="3615"/>
    <x v="0"/>
    <x v="0"/>
    <s v="MNC"/>
    <s v="Finance"/>
    <x v="6"/>
    <x v="2"/>
    <s v="Onsite/Hybrid"/>
    <x v="2"/>
    <s v="0-2 yrs"/>
    <n v="0"/>
    <s v="Master"/>
    <n v="0"/>
    <n v="0"/>
    <n v="1"/>
    <n v="1"/>
    <n v="0"/>
    <n v="2"/>
    <n v="96622"/>
    <s v="Medium"/>
    <n v="6"/>
    <n v="2022"/>
    <s v="High"/>
    <n v="1"/>
  </r>
  <r>
    <n v="3616"/>
    <x v="5"/>
    <x v="1"/>
    <s v="MNC"/>
    <s v="Healthcare"/>
    <x v="6"/>
    <x v="2"/>
    <s v="Onsite/Hybrid"/>
    <x v="0"/>
    <s v="7+ yrs"/>
    <n v="7"/>
    <s v="PhD"/>
    <n v="1"/>
    <n v="0"/>
    <n v="1"/>
    <n v="1"/>
    <n v="0"/>
    <n v="3"/>
    <n v="192204"/>
    <s v="High"/>
    <n v="12"/>
    <n v="2021"/>
    <s v="High"/>
    <n v="7"/>
  </r>
  <r>
    <n v="3617"/>
    <x v="0"/>
    <x v="0"/>
    <s v="Startup"/>
    <s v="Finance"/>
    <x v="1"/>
    <x v="2"/>
    <s v="Onsite/Hybrid"/>
    <x v="0"/>
    <s v="7+ yrs"/>
    <n v="13"/>
    <s v="Master"/>
    <n v="1"/>
    <n v="0"/>
    <n v="0"/>
    <n v="1"/>
    <n v="0"/>
    <n v="2"/>
    <n v="117073"/>
    <s v="Medium"/>
    <n v="9"/>
    <n v="2020"/>
    <s v="Medium"/>
    <n v="1"/>
  </r>
  <r>
    <n v="3618"/>
    <x v="4"/>
    <x v="0"/>
    <s v="Enterprise"/>
    <s v="Technology"/>
    <x v="5"/>
    <x v="0"/>
    <s v="Remote"/>
    <x v="0"/>
    <s v="7+ yrs"/>
    <n v="14"/>
    <s v="PhD"/>
    <n v="1"/>
    <n v="1"/>
    <n v="1"/>
    <n v="0"/>
    <n v="0"/>
    <n v="3"/>
    <n v="114991"/>
    <s v="Medium"/>
    <n v="11"/>
    <n v="2025"/>
    <s v="Low"/>
    <n v="4"/>
  </r>
  <r>
    <n v="3619"/>
    <x v="3"/>
    <x v="0"/>
    <s v="Startup"/>
    <s v="Retail"/>
    <x v="5"/>
    <x v="2"/>
    <s v="Onsite/Hybrid"/>
    <x v="0"/>
    <s v="7+ yrs"/>
    <n v="11"/>
    <s v="Bachelor"/>
    <n v="1"/>
    <n v="0"/>
    <n v="1"/>
    <n v="0"/>
    <n v="1"/>
    <n v="3"/>
    <n v="127179"/>
    <s v="High"/>
    <n v="6"/>
    <n v="2021"/>
    <s v="Medium"/>
    <n v="2"/>
  </r>
  <r>
    <n v="3620"/>
    <x v="5"/>
    <x v="1"/>
    <s v="MNC"/>
    <s v="Finance"/>
    <x v="3"/>
    <x v="2"/>
    <s v="Onsite/Hybrid"/>
    <x v="1"/>
    <s v="3-6 yrs"/>
    <n v="4"/>
    <s v="PhD"/>
    <n v="1"/>
    <n v="0"/>
    <n v="0"/>
    <n v="1"/>
    <n v="1"/>
    <n v="3"/>
    <n v="164673"/>
    <s v="High"/>
    <n v="11"/>
    <n v="2023"/>
    <s v="Medium"/>
    <n v="1"/>
  </r>
  <r>
    <n v="3621"/>
    <x v="0"/>
    <x v="0"/>
    <s v="Medium"/>
    <s v="Healthcare"/>
    <x v="5"/>
    <x v="1"/>
    <s v="Onsite/Hybrid"/>
    <x v="2"/>
    <s v="0-2 yrs"/>
    <n v="2"/>
    <s v="Master"/>
    <n v="1"/>
    <n v="0"/>
    <n v="1"/>
    <n v="1"/>
    <n v="1"/>
    <n v="4"/>
    <n v="85211"/>
    <s v="Medium"/>
    <n v="11"/>
    <n v="2022"/>
    <s v="High"/>
    <n v="8"/>
  </r>
  <r>
    <n v="3622"/>
    <x v="1"/>
    <x v="1"/>
    <s v="MNC"/>
    <s v="Finance"/>
    <x v="3"/>
    <x v="2"/>
    <s v="Onsite/Hybrid"/>
    <x v="1"/>
    <s v="3-6 yrs"/>
    <n v="5"/>
    <s v="PhD"/>
    <n v="1"/>
    <n v="0"/>
    <n v="0"/>
    <n v="0"/>
    <n v="0"/>
    <n v="1"/>
    <n v="133398"/>
    <s v="High"/>
    <n v="8"/>
    <n v="2025"/>
    <s v="Low"/>
    <n v="2"/>
  </r>
  <r>
    <n v="3623"/>
    <x v="2"/>
    <x v="2"/>
    <s v="Enterprise"/>
    <s v="Healthcare"/>
    <x v="0"/>
    <x v="0"/>
    <s v="Remote"/>
    <x v="1"/>
    <s v="3-6 yrs"/>
    <n v="3"/>
    <s v="Master"/>
    <n v="0"/>
    <n v="0"/>
    <n v="1"/>
    <n v="0"/>
    <n v="1"/>
    <n v="2"/>
    <n v="101553"/>
    <s v="Medium"/>
    <n v="8"/>
    <n v="2026"/>
    <s v="Low"/>
    <n v="3"/>
  </r>
  <r>
    <n v="3624"/>
    <x v="2"/>
    <x v="2"/>
    <s v="MNC"/>
    <s v="Healthcare"/>
    <x v="6"/>
    <x v="1"/>
    <s v="Onsite/Hybrid"/>
    <x v="0"/>
    <s v="7+ yrs"/>
    <n v="13"/>
    <s v="Master"/>
    <n v="0"/>
    <n v="1"/>
    <n v="1"/>
    <n v="1"/>
    <n v="1"/>
    <n v="4"/>
    <n v="160304"/>
    <s v="High"/>
    <n v="10"/>
    <n v="2021"/>
    <s v="High"/>
    <n v="8"/>
  </r>
  <r>
    <n v="3625"/>
    <x v="3"/>
    <x v="0"/>
    <s v="Enterprise"/>
    <s v="E-commerce"/>
    <x v="2"/>
    <x v="0"/>
    <s v="Remote"/>
    <x v="0"/>
    <s v="7+ yrs"/>
    <n v="10"/>
    <s v="Master"/>
    <n v="1"/>
    <n v="0"/>
    <n v="0"/>
    <n v="0"/>
    <n v="0"/>
    <n v="1"/>
    <n v="99631"/>
    <s v="Medium"/>
    <n v="10"/>
    <n v="2025"/>
    <s v="Low"/>
    <n v="5"/>
  </r>
  <r>
    <n v="3626"/>
    <x v="1"/>
    <x v="1"/>
    <s v="Startup"/>
    <s v="Healthcare"/>
    <x v="0"/>
    <x v="2"/>
    <s v="Onsite/Hybrid"/>
    <x v="2"/>
    <s v="0-2 yrs"/>
    <n v="0"/>
    <s v="Master"/>
    <n v="0"/>
    <n v="0"/>
    <n v="0"/>
    <n v="1"/>
    <n v="0"/>
    <n v="1"/>
    <n v="100508"/>
    <s v="Medium"/>
    <n v="2"/>
    <n v="2023"/>
    <s v="Medium"/>
    <n v="4"/>
  </r>
  <r>
    <n v="3627"/>
    <x v="5"/>
    <x v="1"/>
    <s v="MNC"/>
    <s v="Technology"/>
    <x v="0"/>
    <x v="2"/>
    <s v="Onsite/Hybrid"/>
    <x v="1"/>
    <s v="3-6 yrs"/>
    <n v="5"/>
    <s v="Master"/>
    <n v="0"/>
    <n v="0"/>
    <n v="1"/>
    <n v="1"/>
    <n v="1"/>
    <n v="3"/>
    <n v="178961"/>
    <s v="High"/>
    <n v="12"/>
    <n v="2022"/>
    <s v="High"/>
    <n v="1"/>
  </r>
  <r>
    <n v="3628"/>
    <x v="5"/>
    <x v="1"/>
    <s v="Startup"/>
    <s v="Finance"/>
    <x v="3"/>
    <x v="2"/>
    <s v="Onsite/Hybrid"/>
    <x v="1"/>
    <s v="3-6 yrs"/>
    <n v="5"/>
    <s v="PhD"/>
    <n v="0"/>
    <n v="0"/>
    <n v="1"/>
    <n v="1"/>
    <n v="0"/>
    <n v="2"/>
    <n v="146502"/>
    <s v="High"/>
    <n v="12"/>
    <n v="2026"/>
    <s v="High"/>
    <n v="2"/>
  </r>
  <r>
    <n v="3629"/>
    <x v="5"/>
    <x v="1"/>
    <s v="Medium"/>
    <s v="E-commerce"/>
    <x v="4"/>
    <x v="0"/>
    <s v="Remote"/>
    <x v="0"/>
    <s v="7+ yrs"/>
    <n v="9"/>
    <s v="PhD"/>
    <n v="0"/>
    <n v="1"/>
    <n v="0"/>
    <n v="1"/>
    <n v="1"/>
    <n v="3"/>
    <n v="167196"/>
    <s v="High"/>
    <n v="2"/>
    <n v="2026"/>
    <s v="Low"/>
    <n v="1"/>
  </r>
  <r>
    <n v="3630"/>
    <x v="2"/>
    <x v="2"/>
    <s v="Enterprise"/>
    <s v="Education"/>
    <x v="2"/>
    <x v="0"/>
    <s v="Remote"/>
    <x v="0"/>
    <s v="7+ yrs"/>
    <n v="7"/>
    <s v="Master"/>
    <n v="1"/>
    <n v="0"/>
    <n v="1"/>
    <n v="0"/>
    <n v="0"/>
    <n v="2"/>
    <n v="115605"/>
    <s v="Medium"/>
    <n v="6"/>
    <n v="2025"/>
    <s v="High"/>
    <n v="9"/>
  </r>
  <r>
    <n v="3631"/>
    <x v="0"/>
    <x v="0"/>
    <s v="MNC"/>
    <s v="Technology"/>
    <x v="1"/>
    <x v="1"/>
    <s v="Onsite/Hybrid"/>
    <x v="1"/>
    <s v="3-6 yrs"/>
    <n v="3"/>
    <s v="PhD"/>
    <n v="0"/>
    <n v="1"/>
    <n v="1"/>
    <n v="0"/>
    <n v="1"/>
    <n v="3"/>
    <n v="122230"/>
    <s v="High"/>
    <n v="11"/>
    <n v="2020"/>
    <s v="Low"/>
    <n v="5"/>
  </r>
  <r>
    <n v="3632"/>
    <x v="3"/>
    <x v="0"/>
    <s v="MNC"/>
    <s v="Education"/>
    <x v="2"/>
    <x v="2"/>
    <s v="Onsite/Hybrid"/>
    <x v="0"/>
    <s v="7+ yrs"/>
    <n v="13"/>
    <s v="Bachelor"/>
    <n v="1"/>
    <n v="0"/>
    <n v="0"/>
    <n v="0"/>
    <n v="1"/>
    <n v="2"/>
    <n v="130116"/>
    <s v="High"/>
    <n v="9"/>
    <n v="2021"/>
    <s v="Medium"/>
    <n v="5"/>
  </r>
  <r>
    <n v="3633"/>
    <x v="0"/>
    <x v="0"/>
    <s v="Medium"/>
    <s v="E-commerce"/>
    <x v="4"/>
    <x v="1"/>
    <s v="Onsite/Hybrid"/>
    <x v="0"/>
    <s v="7+ yrs"/>
    <n v="9"/>
    <s v="Master"/>
    <n v="1"/>
    <n v="0"/>
    <n v="1"/>
    <n v="1"/>
    <n v="1"/>
    <n v="4"/>
    <n v="143305"/>
    <s v="High"/>
    <n v="4"/>
    <n v="2024"/>
    <s v="High"/>
    <n v="8"/>
  </r>
  <r>
    <n v="3634"/>
    <x v="5"/>
    <x v="1"/>
    <s v="Startup"/>
    <s v="E-commerce"/>
    <x v="2"/>
    <x v="2"/>
    <s v="Onsite/Hybrid"/>
    <x v="0"/>
    <s v="7+ yrs"/>
    <n v="13"/>
    <s v="PhD"/>
    <n v="0"/>
    <n v="0"/>
    <n v="1"/>
    <n v="1"/>
    <n v="0"/>
    <n v="2"/>
    <n v="174619"/>
    <s v="High"/>
    <n v="10"/>
    <n v="2025"/>
    <s v="High"/>
    <n v="6"/>
  </r>
  <r>
    <n v="3635"/>
    <x v="1"/>
    <x v="1"/>
    <s v="Medium"/>
    <s v="E-commerce"/>
    <x v="6"/>
    <x v="1"/>
    <s v="Onsite/Hybrid"/>
    <x v="2"/>
    <s v="0-2 yrs"/>
    <n v="1"/>
    <s v="PhD"/>
    <n v="0"/>
    <n v="0"/>
    <n v="0"/>
    <n v="1"/>
    <n v="0"/>
    <n v="1"/>
    <n v="109659"/>
    <s v="Medium"/>
    <n v="9"/>
    <n v="2023"/>
    <s v="Medium"/>
    <n v="3"/>
  </r>
  <r>
    <n v="3636"/>
    <x v="2"/>
    <x v="2"/>
    <s v="Medium"/>
    <s v="E-commerce"/>
    <x v="4"/>
    <x v="1"/>
    <s v="Onsite/Hybrid"/>
    <x v="0"/>
    <s v="7+ yrs"/>
    <n v="10"/>
    <s v="PhD"/>
    <n v="0"/>
    <n v="0"/>
    <n v="0"/>
    <n v="1"/>
    <n v="0"/>
    <n v="1"/>
    <n v="111759"/>
    <s v="Medium"/>
    <n v="10"/>
    <n v="2024"/>
    <s v="Low"/>
    <n v="2"/>
  </r>
  <r>
    <n v="3637"/>
    <x v="3"/>
    <x v="0"/>
    <s v="Enterprise"/>
    <s v="E-commerce"/>
    <x v="1"/>
    <x v="2"/>
    <s v="Onsite/Hybrid"/>
    <x v="0"/>
    <s v="7+ yrs"/>
    <n v="13"/>
    <s v="Bachelor"/>
    <n v="0"/>
    <n v="1"/>
    <n v="0"/>
    <n v="1"/>
    <n v="1"/>
    <n v="3"/>
    <n v="129339"/>
    <s v="High"/>
    <n v="7"/>
    <n v="2020"/>
    <s v="Low"/>
    <n v="3"/>
  </r>
  <r>
    <n v="3638"/>
    <x v="3"/>
    <x v="0"/>
    <s v="Enterprise"/>
    <s v="Finance"/>
    <x v="1"/>
    <x v="2"/>
    <s v="Onsite/Hybrid"/>
    <x v="1"/>
    <s v="3-6 yrs"/>
    <n v="4"/>
    <s v="PhD"/>
    <n v="1"/>
    <n v="0"/>
    <n v="1"/>
    <n v="1"/>
    <n v="1"/>
    <n v="4"/>
    <n v="119046"/>
    <s v="Medium"/>
    <n v="4"/>
    <n v="2021"/>
    <s v="High"/>
    <n v="4"/>
  </r>
  <r>
    <n v="3639"/>
    <x v="1"/>
    <x v="1"/>
    <s v="Enterprise"/>
    <s v="E-commerce"/>
    <x v="0"/>
    <x v="0"/>
    <s v="Remote"/>
    <x v="2"/>
    <s v="0-2 yrs"/>
    <n v="2"/>
    <s v="Master"/>
    <n v="0"/>
    <n v="1"/>
    <n v="0"/>
    <n v="0"/>
    <n v="1"/>
    <n v="2"/>
    <n v="102921"/>
    <s v="Medium"/>
    <n v="2"/>
    <n v="2026"/>
    <s v="High"/>
    <n v="7"/>
  </r>
  <r>
    <n v="3640"/>
    <x v="5"/>
    <x v="1"/>
    <s v="Enterprise"/>
    <s v="Education"/>
    <x v="1"/>
    <x v="2"/>
    <s v="Onsite/Hybrid"/>
    <x v="2"/>
    <s v="0-2 yrs"/>
    <n v="1"/>
    <s v="Master"/>
    <n v="0"/>
    <n v="0"/>
    <n v="1"/>
    <n v="0"/>
    <n v="1"/>
    <n v="2"/>
    <n v="116140"/>
    <s v="Medium"/>
    <n v="7"/>
    <n v="2020"/>
    <s v="Low"/>
    <n v="4"/>
  </r>
  <r>
    <n v="3641"/>
    <x v="3"/>
    <x v="0"/>
    <s v="Startup"/>
    <s v="Technology"/>
    <x v="1"/>
    <x v="0"/>
    <s v="Remote"/>
    <x v="1"/>
    <s v="3-6 yrs"/>
    <n v="6"/>
    <s v="Master"/>
    <n v="1"/>
    <n v="1"/>
    <n v="1"/>
    <n v="0"/>
    <n v="1"/>
    <n v="4"/>
    <n v="97562"/>
    <s v="Medium"/>
    <n v="5"/>
    <n v="2021"/>
    <s v="Low"/>
    <n v="3"/>
  </r>
  <r>
    <n v="3642"/>
    <x v="5"/>
    <x v="1"/>
    <s v="MNC"/>
    <s v="Technology"/>
    <x v="1"/>
    <x v="2"/>
    <s v="Onsite/Hybrid"/>
    <x v="0"/>
    <s v="7+ yrs"/>
    <n v="15"/>
    <s v="Master"/>
    <n v="0"/>
    <n v="0"/>
    <n v="1"/>
    <n v="0"/>
    <n v="0"/>
    <n v="1"/>
    <n v="173307"/>
    <s v="High"/>
    <n v="2"/>
    <n v="2020"/>
    <s v="Medium"/>
    <n v="6"/>
  </r>
  <r>
    <n v="3643"/>
    <x v="3"/>
    <x v="0"/>
    <s v="MNC"/>
    <s v="Education"/>
    <x v="1"/>
    <x v="1"/>
    <s v="Onsite/Hybrid"/>
    <x v="0"/>
    <s v="7+ yrs"/>
    <n v="15"/>
    <s v="Master"/>
    <n v="1"/>
    <n v="0"/>
    <n v="0"/>
    <n v="1"/>
    <n v="0"/>
    <n v="2"/>
    <n v="134010"/>
    <s v="High"/>
    <n v="6"/>
    <n v="2021"/>
    <s v="Medium"/>
    <n v="1"/>
  </r>
  <r>
    <n v="3644"/>
    <x v="2"/>
    <x v="2"/>
    <s v="Medium"/>
    <s v="Healthcare"/>
    <x v="0"/>
    <x v="2"/>
    <s v="Onsite/Hybrid"/>
    <x v="0"/>
    <s v="7+ yrs"/>
    <n v="15"/>
    <s v="Master"/>
    <n v="0"/>
    <n v="0"/>
    <n v="1"/>
    <n v="0"/>
    <n v="0"/>
    <n v="1"/>
    <n v="118835"/>
    <s v="Medium"/>
    <n v="1"/>
    <n v="2026"/>
    <s v="High"/>
    <n v="7"/>
  </r>
  <r>
    <n v="3645"/>
    <x v="4"/>
    <x v="0"/>
    <s v="Enterprise"/>
    <s v="Technology"/>
    <x v="6"/>
    <x v="0"/>
    <s v="Remote"/>
    <x v="0"/>
    <s v="7+ yrs"/>
    <n v="13"/>
    <s v="Master"/>
    <n v="0"/>
    <n v="1"/>
    <n v="0"/>
    <n v="0"/>
    <n v="1"/>
    <n v="2"/>
    <n v="114992"/>
    <s v="Medium"/>
    <n v="4"/>
    <n v="2020"/>
    <s v="Low"/>
    <n v="5"/>
  </r>
  <r>
    <n v="3646"/>
    <x v="3"/>
    <x v="0"/>
    <s v="MNC"/>
    <s v="Retail"/>
    <x v="1"/>
    <x v="0"/>
    <s v="Remote"/>
    <x v="2"/>
    <s v="0-2 yrs"/>
    <n v="0"/>
    <s v="Bachelor"/>
    <n v="1"/>
    <n v="1"/>
    <n v="1"/>
    <n v="0"/>
    <n v="1"/>
    <n v="4"/>
    <n v="91688"/>
    <s v="Medium"/>
    <n v="11"/>
    <n v="2022"/>
    <s v="High"/>
    <n v="7"/>
  </r>
  <r>
    <n v="3647"/>
    <x v="2"/>
    <x v="2"/>
    <s v="Enterprise"/>
    <s v="Education"/>
    <x v="0"/>
    <x v="2"/>
    <s v="Onsite/Hybrid"/>
    <x v="2"/>
    <s v="0-2 yrs"/>
    <n v="2"/>
    <s v="PhD"/>
    <n v="0"/>
    <n v="0"/>
    <n v="1"/>
    <n v="1"/>
    <n v="0"/>
    <n v="2"/>
    <n v="82915"/>
    <s v="Medium"/>
    <n v="6"/>
    <n v="2021"/>
    <s v="High"/>
    <n v="3"/>
  </r>
  <r>
    <n v="3648"/>
    <x v="2"/>
    <x v="2"/>
    <s v="Startup"/>
    <s v="Technology"/>
    <x v="2"/>
    <x v="1"/>
    <s v="Onsite/Hybrid"/>
    <x v="2"/>
    <s v="0-2 yrs"/>
    <n v="2"/>
    <s v="Bachelor"/>
    <n v="1"/>
    <n v="1"/>
    <n v="0"/>
    <n v="0"/>
    <n v="0"/>
    <n v="2"/>
    <n v="46232"/>
    <s v="Low"/>
    <n v="12"/>
    <n v="2023"/>
    <s v="Low"/>
    <n v="6"/>
  </r>
  <r>
    <n v="3649"/>
    <x v="3"/>
    <x v="0"/>
    <s v="MNC"/>
    <s v="Healthcare"/>
    <x v="1"/>
    <x v="2"/>
    <s v="Onsite/Hybrid"/>
    <x v="0"/>
    <s v="7+ yrs"/>
    <n v="12"/>
    <s v="PhD"/>
    <n v="0"/>
    <n v="1"/>
    <n v="0"/>
    <n v="0"/>
    <n v="1"/>
    <n v="2"/>
    <n v="132394"/>
    <s v="High"/>
    <n v="2"/>
    <n v="2025"/>
    <s v="Medium"/>
    <n v="5"/>
  </r>
  <r>
    <n v="3650"/>
    <x v="3"/>
    <x v="0"/>
    <s v="Enterprise"/>
    <s v="Education"/>
    <x v="5"/>
    <x v="1"/>
    <s v="Onsite/Hybrid"/>
    <x v="1"/>
    <s v="3-6 yrs"/>
    <n v="4"/>
    <s v="PhD"/>
    <n v="0"/>
    <n v="0"/>
    <n v="0"/>
    <n v="0"/>
    <n v="0"/>
    <n v="0"/>
    <n v="71506"/>
    <s v="Medium"/>
    <n v="9"/>
    <n v="2021"/>
    <s v="Low"/>
    <n v="1"/>
  </r>
  <r>
    <n v="3651"/>
    <x v="3"/>
    <x v="0"/>
    <s v="Startup"/>
    <s v="E-commerce"/>
    <x v="3"/>
    <x v="0"/>
    <s v="Remote"/>
    <x v="1"/>
    <s v="3-6 yrs"/>
    <n v="5"/>
    <s v="Master"/>
    <n v="1"/>
    <n v="1"/>
    <n v="1"/>
    <n v="0"/>
    <n v="0"/>
    <n v="3"/>
    <n v="85739"/>
    <s v="Medium"/>
    <n v="8"/>
    <n v="2020"/>
    <s v="Low"/>
    <n v="3"/>
  </r>
  <r>
    <n v="3652"/>
    <x v="1"/>
    <x v="1"/>
    <s v="Medium"/>
    <s v="Education"/>
    <x v="1"/>
    <x v="2"/>
    <s v="Onsite/Hybrid"/>
    <x v="0"/>
    <s v="7+ yrs"/>
    <n v="7"/>
    <s v="Bachelor"/>
    <n v="0"/>
    <n v="1"/>
    <n v="1"/>
    <n v="0"/>
    <n v="1"/>
    <n v="3"/>
    <n v="169983"/>
    <s v="High"/>
    <n v="4"/>
    <n v="2023"/>
    <s v="Low"/>
    <n v="5"/>
  </r>
  <r>
    <n v="3653"/>
    <x v="2"/>
    <x v="2"/>
    <s v="Enterprise"/>
    <s v="Finance"/>
    <x v="2"/>
    <x v="1"/>
    <s v="Onsite/Hybrid"/>
    <x v="0"/>
    <s v="7+ yrs"/>
    <n v="7"/>
    <s v="PhD"/>
    <n v="1"/>
    <n v="0"/>
    <n v="1"/>
    <n v="0"/>
    <n v="1"/>
    <n v="3"/>
    <n v="126981"/>
    <s v="High"/>
    <n v="7"/>
    <n v="2025"/>
    <s v="High"/>
    <n v="9"/>
  </r>
  <r>
    <n v="3654"/>
    <x v="1"/>
    <x v="1"/>
    <s v="Startup"/>
    <s v="Finance"/>
    <x v="0"/>
    <x v="2"/>
    <s v="Onsite/Hybrid"/>
    <x v="0"/>
    <s v="7+ yrs"/>
    <n v="8"/>
    <s v="Bachelor"/>
    <n v="0"/>
    <n v="0"/>
    <n v="0"/>
    <n v="1"/>
    <n v="1"/>
    <n v="2"/>
    <n v="162279"/>
    <s v="High"/>
    <n v="5"/>
    <n v="2025"/>
    <s v="High"/>
    <n v="7"/>
  </r>
  <r>
    <n v="3655"/>
    <x v="5"/>
    <x v="1"/>
    <s v="Enterprise"/>
    <s v="Technology"/>
    <x v="0"/>
    <x v="0"/>
    <s v="Remote"/>
    <x v="1"/>
    <s v="3-6 yrs"/>
    <n v="3"/>
    <s v="Bachelor"/>
    <n v="1"/>
    <n v="0"/>
    <n v="1"/>
    <n v="1"/>
    <n v="1"/>
    <n v="4"/>
    <n v="159253"/>
    <s v="High"/>
    <n v="9"/>
    <n v="2025"/>
    <s v="High"/>
    <n v="8"/>
  </r>
  <r>
    <n v="3656"/>
    <x v="0"/>
    <x v="0"/>
    <s v="Enterprise"/>
    <s v="Technology"/>
    <x v="0"/>
    <x v="1"/>
    <s v="Onsite/Hybrid"/>
    <x v="1"/>
    <s v="3-6 yrs"/>
    <n v="5"/>
    <s v="PhD"/>
    <n v="1"/>
    <n v="1"/>
    <n v="1"/>
    <n v="0"/>
    <n v="0"/>
    <n v="3"/>
    <n v="92573"/>
    <s v="Medium"/>
    <n v="3"/>
    <n v="2020"/>
    <s v="High"/>
    <n v="8"/>
  </r>
  <r>
    <n v="3657"/>
    <x v="1"/>
    <x v="1"/>
    <s v="Enterprise"/>
    <s v="E-commerce"/>
    <x v="1"/>
    <x v="2"/>
    <s v="Onsite/Hybrid"/>
    <x v="1"/>
    <s v="3-6 yrs"/>
    <n v="3"/>
    <s v="Master"/>
    <n v="1"/>
    <n v="0"/>
    <n v="0"/>
    <n v="1"/>
    <n v="0"/>
    <n v="2"/>
    <n v="128501"/>
    <s v="High"/>
    <n v="3"/>
    <n v="2025"/>
    <s v="Low"/>
    <n v="6"/>
  </r>
  <r>
    <n v="3658"/>
    <x v="0"/>
    <x v="0"/>
    <s v="MNC"/>
    <s v="Education"/>
    <x v="4"/>
    <x v="2"/>
    <s v="Onsite/Hybrid"/>
    <x v="1"/>
    <s v="3-6 yrs"/>
    <n v="6"/>
    <s v="Bachelor"/>
    <n v="0"/>
    <n v="1"/>
    <n v="1"/>
    <n v="1"/>
    <n v="0"/>
    <n v="3"/>
    <n v="121954"/>
    <s v="High"/>
    <n v="10"/>
    <n v="2021"/>
    <s v="High"/>
    <n v="6"/>
  </r>
  <r>
    <n v="3659"/>
    <x v="4"/>
    <x v="0"/>
    <s v="Medium"/>
    <s v="Retail"/>
    <x v="5"/>
    <x v="0"/>
    <s v="Remote"/>
    <x v="2"/>
    <s v="0-2 yrs"/>
    <n v="2"/>
    <s v="Bachelor"/>
    <n v="0"/>
    <n v="1"/>
    <n v="0"/>
    <n v="1"/>
    <n v="0"/>
    <n v="2"/>
    <n v="60096"/>
    <s v="Low"/>
    <n v="6"/>
    <n v="2025"/>
    <s v="High"/>
    <n v="8"/>
  </r>
  <r>
    <n v="3660"/>
    <x v="0"/>
    <x v="0"/>
    <s v="Medium"/>
    <s v="Education"/>
    <x v="3"/>
    <x v="2"/>
    <s v="Onsite/Hybrid"/>
    <x v="0"/>
    <s v="7+ yrs"/>
    <n v="11"/>
    <s v="PhD"/>
    <n v="0"/>
    <n v="0"/>
    <n v="0"/>
    <n v="1"/>
    <n v="1"/>
    <n v="2"/>
    <n v="122030"/>
    <s v="High"/>
    <n v="6"/>
    <n v="2021"/>
    <s v="High"/>
    <n v="9"/>
  </r>
  <r>
    <n v="3661"/>
    <x v="5"/>
    <x v="1"/>
    <s v="Enterprise"/>
    <s v="E-commerce"/>
    <x v="5"/>
    <x v="2"/>
    <s v="Onsite/Hybrid"/>
    <x v="0"/>
    <s v="7+ yrs"/>
    <n v="14"/>
    <s v="PhD"/>
    <n v="0"/>
    <n v="1"/>
    <n v="0"/>
    <n v="1"/>
    <n v="1"/>
    <n v="3"/>
    <n v="163970"/>
    <s v="High"/>
    <n v="10"/>
    <n v="2026"/>
    <s v="Medium"/>
    <n v="2"/>
  </r>
  <r>
    <n v="3662"/>
    <x v="5"/>
    <x v="1"/>
    <s v="Enterprise"/>
    <s v="Technology"/>
    <x v="0"/>
    <x v="2"/>
    <s v="Onsite/Hybrid"/>
    <x v="0"/>
    <s v="7+ yrs"/>
    <n v="7"/>
    <s v="Master"/>
    <n v="0"/>
    <n v="1"/>
    <n v="1"/>
    <n v="0"/>
    <n v="1"/>
    <n v="3"/>
    <n v="167811"/>
    <s v="High"/>
    <n v="3"/>
    <n v="2024"/>
    <s v="Medium"/>
    <n v="5"/>
  </r>
  <r>
    <n v="3663"/>
    <x v="2"/>
    <x v="2"/>
    <s v="Startup"/>
    <s v="Retail"/>
    <x v="4"/>
    <x v="0"/>
    <s v="Remote"/>
    <x v="2"/>
    <s v="0-2 yrs"/>
    <n v="2"/>
    <s v="Master"/>
    <n v="0"/>
    <n v="1"/>
    <n v="0"/>
    <n v="0"/>
    <n v="1"/>
    <n v="2"/>
    <n v="60727"/>
    <s v="Low"/>
    <n v="4"/>
    <n v="2026"/>
    <s v="High"/>
    <n v="9"/>
  </r>
  <r>
    <n v="3664"/>
    <x v="3"/>
    <x v="0"/>
    <s v="Enterprise"/>
    <s v="Healthcare"/>
    <x v="1"/>
    <x v="0"/>
    <s v="Remote"/>
    <x v="1"/>
    <s v="3-6 yrs"/>
    <n v="5"/>
    <s v="PhD"/>
    <n v="1"/>
    <n v="0"/>
    <n v="1"/>
    <n v="0"/>
    <n v="1"/>
    <n v="3"/>
    <n v="100000"/>
    <s v="Medium"/>
    <n v="2"/>
    <n v="2023"/>
    <s v="High"/>
    <n v="8"/>
  </r>
  <r>
    <n v="3665"/>
    <x v="0"/>
    <x v="0"/>
    <s v="Medium"/>
    <s v="Healthcare"/>
    <x v="3"/>
    <x v="2"/>
    <s v="Onsite/Hybrid"/>
    <x v="1"/>
    <s v="3-6 yrs"/>
    <n v="6"/>
    <s v="PhD"/>
    <n v="1"/>
    <n v="1"/>
    <n v="0"/>
    <n v="1"/>
    <n v="1"/>
    <n v="4"/>
    <n v="95517"/>
    <s v="Medium"/>
    <n v="7"/>
    <n v="2023"/>
    <s v="Low"/>
    <n v="5"/>
  </r>
  <r>
    <n v="3666"/>
    <x v="4"/>
    <x v="0"/>
    <s v="Startup"/>
    <s v="Finance"/>
    <x v="3"/>
    <x v="1"/>
    <s v="Onsite/Hybrid"/>
    <x v="1"/>
    <s v="3-6 yrs"/>
    <n v="3"/>
    <s v="Master"/>
    <n v="0"/>
    <n v="0"/>
    <n v="0"/>
    <n v="1"/>
    <n v="0"/>
    <n v="1"/>
    <n v="93791"/>
    <s v="Medium"/>
    <n v="4"/>
    <n v="2020"/>
    <s v="Low"/>
    <n v="6"/>
  </r>
  <r>
    <n v="3667"/>
    <x v="5"/>
    <x v="1"/>
    <s v="MNC"/>
    <s v="Finance"/>
    <x v="3"/>
    <x v="1"/>
    <s v="Onsite/Hybrid"/>
    <x v="0"/>
    <s v="7+ yrs"/>
    <n v="15"/>
    <s v="PhD"/>
    <n v="0"/>
    <n v="0"/>
    <n v="1"/>
    <n v="1"/>
    <n v="1"/>
    <n v="3"/>
    <n v="195781"/>
    <s v="High"/>
    <n v="2"/>
    <n v="2020"/>
    <s v="High"/>
    <n v="7"/>
  </r>
  <r>
    <n v="3668"/>
    <x v="5"/>
    <x v="1"/>
    <s v="Medium"/>
    <s v="E-commerce"/>
    <x v="4"/>
    <x v="2"/>
    <s v="Onsite/Hybrid"/>
    <x v="0"/>
    <s v="7+ yrs"/>
    <n v="13"/>
    <s v="PhD"/>
    <n v="1"/>
    <n v="1"/>
    <n v="1"/>
    <n v="1"/>
    <n v="0"/>
    <n v="4"/>
    <n v="167899"/>
    <s v="High"/>
    <n v="9"/>
    <n v="2025"/>
    <s v="High"/>
    <n v="4"/>
  </r>
  <r>
    <n v="3669"/>
    <x v="3"/>
    <x v="0"/>
    <s v="Startup"/>
    <s v="E-commerce"/>
    <x v="0"/>
    <x v="2"/>
    <s v="Onsite/Hybrid"/>
    <x v="0"/>
    <s v="7+ yrs"/>
    <n v="10"/>
    <s v="PhD"/>
    <n v="1"/>
    <n v="1"/>
    <n v="1"/>
    <n v="0"/>
    <n v="1"/>
    <n v="4"/>
    <n v="129709"/>
    <s v="High"/>
    <n v="12"/>
    <n v="2026"/>
    <s v="High"/>
    <n v="9"/>
  </r>
  <r>
    <n v="3670"/>
    <x v="2"/>
    <x v="2"/>
    <s v="Startup"/>
    <s v="Retail"/>
    <x v="0"/>
    <x v="0"/>
    <s v="Remote"/>
    <x v="2"/>
    <s v="0-2 yrs"/>
    <n v="0"/>
    <s v="Master"/>
    <n v="0"/>
    <n v="1"/>
    <n v="0"/>
    <n v="1"/>
    <n v="1"/>
    <n v="3"/>
    <n v="75707"/>
    <s v="Medium"/>
    <n v="3"/>
    <n v="2026"/>
    <s v="Low"/>
    <n v="3"/>
  </r>
  <r>
    <n v="3671"/>
    <x v="1"/>
    <x v="1"/>
    <s v="Startup"/>
    <s v="Retail"/>
    <x v="0"/>
    <x v="2"/>
    <s v="Onsite/Hybrid"/>
    <x v="2"/>
    <s v="0-2 yrs"/>
    <n v="0"/>
    <s v="Master"/>
    <n v="1"/>
    <n v="1"/>
    <n v="1"/>
    <n v="1"/>
    <n v="0"/>
    <n v="4"/>
    <n v="124441"/>
    <s v="High"/>
    <n v="10"/>
    <n v="2025"/>
    <s v="High"/>
    <n v="5"/>
  </r>
  <r>
    <n v="3672"/>
    <x v="1"/>
    <x v="1"/>
    <s v="Enterprise"/>
    <s v="Technology"/>
    <x v="5"/>
    <x v="2"/>
    <s v="Onsite/Hybrid"/>
    <x v="2"/>
    <s v="0-2 yrs"/>
    <n v="0"/>
    <s v="Bachelor"/>
    <n v="1"/>
    <n v="1"/>
    <n v="0"/>
    <n v="0"/>
    <n v="0"/>
    <n v="2"/>
    <n v="89526"/>
    <s v="Medium"/>
    <n v="3"/>
    <n v="2020"/>
    <s v="Medium"/>
    <n v="1"/>
  </r>
  <r>
    <n v="3673"/>
    <x v="3"/>
    <x v="0"/>
    <s v="Enterprise"/>
    <s v="Healthcare"/>
    <x v="2"/>
    <x v="2"/>
    <s v="Onsite/Hybrid"/>
    <x v="2"/>
    <s v="0-2 yrs"/>
    <n v="0"/>
    <s v="Bachelor"/>
    <n v="1"/>
    <n v="1"/>
    <n v="0"/>
    <n v="0"/>
    <n v="0"/>
    <n v="2"/>
    <n v="50340"/>
    <s v="Low"/>
    <n v="1"/>
    <n v="2025"/>
    <s v="Low"/>
    <n v="6"/>
  </r>
  <r>
    <n v="3674"/>
    <x v="0"/>
    <x v="0"/>
    <s v="MNC"/>
    <s v="Finance"/>
    <x v="2"/>
    <x v="0"/>
    <s v="Remote"/>
    <x v="2"/>
    <s v="0-2 yrs"/>
    <n v="1"/>
    <s v="Bachelor"/>
    <n v="0"/>
    <n v="1"/>
    <n v="0"/>
    <n v="1"/>
    <n v="1"/>
    <n v="3"/>
    <n v="90803"/>
    <s v="Medium"/>
    <n v="4"/>
    <n v="2020"/>
    <s v="High"/>
    <n v="9"/>
  </r>
  <r>
    <n v="3675"/>
    <x v="1"/>
    <x v="1"/>
    <s v="Medium"/>
    <s v="Healthcare"/>
    <x v="4"/>
    <x v="2"/>
    <s v="Onsite/Hybrid"/>
    <x v="2"/>
    <s v="0-2 yrs"/>
    <n v="2"/>
    <s v="Master"/>
    <n v="0"/>
    <n v="0"/>
    <n v="0"/>
    <n v="1"/>
    <n v="0"/>
    <n v="1"/>
    <n v="104455"/>
    <s v="Medium"/>
    <n v="6"/>
    <n v="2024"/>
    <s v="High"/>
    <n v="9"/>
  </r>
  <r>
    <n v="3676"/>
    <x v="2"/>
    <x v="2"/>
    <s v="Startup"/>
    <s v="E-commerce"/>
    <x v="1"/>
    <x v="0"/>
    <s v="Remote"/>
    <x v="0"/>
    <s v="7+ yrs"/>
    <n v="7"/>
    <s v="Bachelor"/>
    <n v="1"/>
    <n v="0"/>
    <n v="1"/>
    <n v="0"/>
    <n v="0"/>
    <n v="2"/>
    <n v="113991"/>
    <s v="Medium"/>
    <n v="12"/>
    <n v="2024"/>
    <s v="Low"/>
    <n v="1"/>
  </r>
  <r>
    <n v="3677"/>
    <x v="4"/>
    <x v="0"/>
    <s v="Medium"/>
    <s v="Finance"/>
    <x v="6"/>
    <x v="1"/>
    <s v="Onsite/Hybrid"/>
    <x v="1"/>
    <s v="3-6 yrs"/>
    <n v="4"/>
    <s v="Master"/>
    <n v="0"/>
    <n v="0"/>
    <n v="1"/>
    <n v="0"/>
    <n v="1"/>
    <n v="2"/>
    <n v="99649"/>
    <s v="Medium"/>
    <n v="12"/>
    <n v="2026"/>
    <s v="Medium"/>
    <n v="3"/>
  </r>
  <r>
    <n v="3678"/>
    <x v="1"/>
    <x v="1"/>
    <s v="Startup"/>
    <s v="Technology"/>
    <x v="5"/>
    <x v="0"/>
    <s v="Remote"/>
    <x v="1"/>
    <s v="3-6 yrs"/>
    <n v="5"/>
    <s v="Master"/>
    <n v="0"/>
    <n v="1"/>
    <n v="1"/>
    <n v="1"/>
    <n v="1"/>
    <n v="4"/>
    <n v="150236"/>
    <s v="High"/>
    <n v="7"/>
    <n v="2025"/>
    <s v="High"/>
    <n v="3"/>
  </r>
  <r>
    <n v="3679"/>
    <x v="2"/>
    <x v="2"/>
    <s v="Medium"/>
    <s v="Education"/>
    <x v="2"/>
    <x v="2"/>
    <s v="Onsite/Hybrid"/>
    <x v="0"/>
    <s v="7+ yrs"/>
    <n v="13"/>
    <s v="PhD"/>
    <n v="1"/>
    <n v="1"/>
    <n v="0"/>
    <n v="0"/>
    <n v="0"/>
    <n v="2"/>
    <n v="97373"/>
    <s v="Medium"/>
    <n v="9"/>
    <n v="2022"/>
    <s v="Low"/>
    <n v="5"/>
  </r>
  <r>
    <n v="3680"/>
    <x v="5"/>
    <x v="1"/>
    <s v="MNC"/>
    <s v="Finance"/>
    <x v="5"/>
    <x v="0"/>
    <s v="Remote"/>
    <x v="1"/>
    <s v="3-6 yrs"/>
    <n v="6"/>
    <s v="Master"/>
    <n v="1"/>
    <n v="1"/>
    <n v="0"/>
    <n v="0"/>
    <n v="0"/>
    <n v="2"/>
    <n v="132386"/>
    <s v="High"/>
    <n v="8"/>
    <n v="2024"/>
    <s v="Medium"/>
    <n v="5"/>
  </r>
  <r>
    <n v="3681"/>
    <x v="3"/>
    <x v="0"/>
    <s v="Startup"/>
    <s v="E-commerce"/>
    <x v="1"/>
    <x v="0"/>
    <s v="Remote"/>
    <x v="0"/>
    <s v="7+ yrs"/>
    <n v="11"/>
    <s v="Master"/>
    <n v="0"/>
    <n v="1"/>
    <n v="0"/>
    <n v="1"/>
    <n v="1"/>
    <n v="3"/>
    <n v="124720"/>
    <s v="High"/>
    <n v="2"/>
    <n v="2022"/>
    <s v="Medium"/>
    <n v="2"/>
  </r>
  <r>
    <n v="3682"/>
    <x v="5"/>
    <x v="1"/>
    <s v="Startup"/>
    <s v="Education"/>
    <x v="1"/>
    <x v="2"/>
    <s v="Onsite/Hybrid"/>
    <x v="0"/>
    <s v="7+ yrs"/>
    <n v="12"/>
    <s v="PhD"/>
    <n v="0"/>
    <n v="1"/>
    <n v="0"/>
    <n v="1"/>
    <n v="1"/>
    <n v="3"/>
    <n v="165162"/>
    <s v="High"/>
    <n v="2"/>
    <n v="2021"/>
    <s v="Medium"/>
    <n v="3"/>
  </r>
  <r>
    <n v="3683"/>
    <x v="2"/>
    <x v="2"/>
    <s v="Enterprise"/>
    <s v="Finance"/>
    <x v="6"/>
    <x v="1"/>
    <s v="Onsite/Hybrid"/>
    <x v="2"/>
    <s v="0-2 yrs"/>
    <n v="0"/>
    <s v="Bachelor"/>
    <n v="1"/>
    <n v="0"/>
    <n v="0"/>
    <n v="0"/>
    <n v="1"/>
    <n v="2"/>
    <n v="55816"/>
    <s v="Low"/>
    <n v="1"/>
    <n v="2022"/>
    <s v="Low"/>
    <n v="3"/>
  </r>
  <r>
    <n v="3684"/>
    <x v="2"/>
    <x v="2"/>
    <s v="Enterprise"/>
    <s v="Education"/>
    <x v="5"/>
    <x v="1"/>
    <s v="Onsite/Hybrid"/>
    <x v="2"/>
    <s v="0-2 yrs"/>
    <n v="2"/>
    <s v="PhD"/>
    <n v="0"/>
    <n v="0"/>
    <n v="1"/>
    <n v="1"/>
    <n v="0"/>
    <n v="2"/>
    <n v="84504"/>
    <s v="Medium"/>
    <n v="10"/>
    <n v="2021"/>
    <s v="High"/>
    <n v="7"/>
  </r>
  <r>
    <n v="3685"/>
    <x v="0"/>
    <x v="0"/>
    <s v="Startup"/>
    <s v="E-commerce"/>
    <x v="6"/>
    <x v="2"/>
    <s v="Onsite/Hybrid"/>
    <x v="2"/>
    <s v="0-2 yrs"/>
    <n v="1"/>
    <s v="PhD"/>
    <n v="0"/>
    <n v="1"/>
    <n v="1"/>
    <n v="1"/>
    <n v="0"/>
    <n v="3"/>
    <n v="83471"/>
    <s v="Medium"/>
    <n v="7"/>
    <n v="2023"/>
    <s v="High"/>
    <n v="3"/>
  </r>
  <r>
    <n v="3686"/>
    <x v="4"/>
    <x v="0"/>
    <s v="Startup"/>
    <s v="E-commerce"/>
    <x v="3"/>
    <x v="1"/>
    <s v="Onsite/Hybrid"/>
    <x v="1"/>
    <s v="3-6 yrs"/>
    <n v="4"/>
    <s v="Master"/>
    <n v="0"/>
    <n v="1"/>
    <n v="1"/>
    <n v="0"/>
    <n v="1"/>
    <n v="3"/>
    <n v="104130"/>
    <s v="Medium"/>
    <n v="1"/>
    <n v="2024"/>
    <s v="Low"/>
    <n v="4"/>
  </r>
  <r>
    <n v="3687"/>
    <x v="5"/>
    <x v="1"/>
    <s v="MNC"/>
    <s v="Technology"/>
    <x v="6"/>
    <x v="1"/>
    <s v="Onsite/Hybrid"/>
    <x v="0"/>
    <s v="7+ yrs"/>
    <n v="8"/>
    <s v="Master"/>
    <n v="1"/>
    <n v="1"/>
    <n v="1"/>
    <n v="1"/>
    <n v="1"/>
    <n v="5"/>
    <n v="201230"/>
    <s v="High"/>
    <n v="10"/>
    <n v="2025"/>
    <s v="High"/>
    <n v="5"/>
  </r>
  <r>
    <n v="3688"/>
    <x v="2"/>
    <x v="2"/>
    <s v="MNC"/>
    <s v="Education"/>
    <x v="4"/>
    <x v="1"/>
    <s v="Onsite/Hybrid"/>
    <x v="0"/>
    <s v="7+ yrs"/>
    <n v="15"/>
    <s v="Bachelor"/>
    <n v="1"/>
    <n v="0"/>
    <n v="1"/>
    <n v="1"/>
    <n v="1"/>
    <n v="4"/>
    <n v="155242"/>
    <s v="High"/>
    <n v="9"/>
    <n v="2026"/>
    <s v="High"/>
    <n v="4"/>
  </r>
  <r>
    <n v="3689"/>
    <x v="3"/>
    <x v="0"/>
    <s v="MNC"/>
    <s v="Retail"/>
    <x v="6"/>
    <x v="1"/>
    <s v="Onsite/Hybrid"/>
    <x v="0"/>
    <s v="7+ yrs"/>
    <n v="9"/>
    <s v="PhD"/>
    <n v="1"/>
    <n v="1"/>
    <n v="1"/>
    <n v="1"/>
    <n v="0"/>
    <n v="4"/>
    <n v="153470"/>
    <s v="High"/>
    <n v="3"/>
    <n v="2020"/>
    <s v="High"/>
    <n v="4"/>
  </r>
  <r>
    <n v="3690"/>
    <x v="1"/>
    <x v="1"/>
    <s v="MNC"/>
    <s v="Education"/>
    <x v="1"/>
    <x v="2"/>
    <s v="Onsite/Hybrid"/>
    <x v="1"/>
    <s v="3-6 yrs"/>
    <n v="3"/>
    <s v="Bachelor"/>
    <n v="0"/>
    <n v="0"/>
    <n v="0"/>
    <n v="1"/>
    <n v="0"/>
    <n v="1"/>
    <n v="145293"/>
    <s v="High"/>
    <n v="4"/>
    <n v="2020"/>
    <s v="Medium"/>
    <n v="6"/>
  </r>
  <r>
    <n v="3691"/>
    <x v="5"/>
    <x v="1"/>
    <s v="Enterprise"/>
    <s v="E-commerce"/>
    <x v="6"/>
    <x v="1"/>
    <s v="Onsite/Hybrid"/>
    <x v="0"/>
    <s v="7+ yrs"/>
    <n v="15"/>
    <s v="Master"/>
    <n v="1"/>
    <n v="1"/>
    <n v="0"/>
    <n v="0"/>
    <n v="1"/>
    <n v="3"/>
    <n v="151246"/>
    <s v="High"/>
    <n v="5"/>
    <n v="2022"/>
    <s v="Medium"/>
    <n v="4"/>
  </r>
  <r>
    <n v="3692"/>
    <x v="3"/>
    <x v="0"/>
    <s v="Medium"/>
    <s v="E-commerce"/>
    <x v="1"/>
    <x v="2"/>
    <s v="Onsite/Hybrid"/>
    <x v="2"/>
    <s v="0-2 yrs"/>
    <n v="2"/>
    <s v="PhD"/>
    <n v="1"/>
    <n v="1"/>
    <n v="0"/>
    <n v="0"/>
    <n v="1"/>
    <n v="3"/>
    <n v="58377"/>
    <s v="Low"/>
    <n v="6"/>
    <n v="2022"/>
    <s v="High"/>
    <n v="8"/>
  </r>
  <r>
    <n v="3693"/>
    <x v="3"/>
    <x v="0"/>
    <s v="Startup"/>
    <s v="E-commerce"/>
    <x v="1"/>
    <x v="1"/>
    <s v="Onsite/Hybrid"/>
    <x v="2"/>
    <s v="0-2 yrs"/>
    <n v="1"/>
    <s v="PhD"/>
    <n v="0"/>
    <n v="0"/>
    <n v="1"/>
    <n v="1"/>
    <n v="1"/>
    <n v="3"/>
    <n v="90956"/>
    <s v="Medium"/>
    <n v="10"/>
    <n v="2021"/>
    <s v="High"/>
    <n v="6"/>
  </r>
  <r>
    <n v="3694"/>
    <x v="0"/>
    <x v="0"/>
    <s v="Startup"/>
    <s v="Technology"/>
    <x v="1"/>
    <x v="0"/>
    <s v="Remote"/>
    <x v="2"/>
    <s v="0-2 yrs"/>
    <n v="2"/>
    <s v="Master"/>
    <n v="0"/>
    <n v="0"/>
    <n v="0"/>
    <n v="0"/>
    <n v="0"/>
    <n v="0"/>
    <n v="53651"/>
    <s v="Low"/>
    <n v="2"/>
    <n v="2022"/>
    <s v="Medium"/>
    <n v="6"/>
  </r>
  <r>
    <n v="3695"/>
    <x v="1"/>
    <x v="1"/>
    <s v="MNC"/>
    <s v="Technology"/>
    <x v="3"/>
    <x v="2"/>
    <s v="Onsite/Hybrid"/>
    <x v="1"/>
    <s v="3-6 yrs"/>
    <n v="4"/>
    <s v="Master"/>
    <n v="0"/>
    <n v="0"/>
    <n v="1"/>
    <n v="1"/>
    <n v="1"/>
    <n v="3"/>
    <n v="170471"/>
    <s v="High"/>
    <n v="3"/>
    <n v="2021"/>
    <s v="High"/>
    <n v="3"/>
  </r>
  <r>
    <n v="3696"/>
    <x v="2"/>
    <x v="2"/>
    <s v="Startup"/>
    <s v="Finance"/>
    <x v="4"/>
    <x v="0"/>
    <s v="Remote"/>
    <x v="0"/>
    <s v="7+ yrs"/>
    <n v="10"/>
    <s v="Master"/>
    <n v="1"/>
    <n v="1"/>
    <n v="1"/>
    <n v="1"/>
    <n v="1"/>
    <n v="5"/>
    <n v="143697"/>
    <s v="High"/>
    <n v="1"/>
    <n v="2021"/>
    <s v="High"/>
    <n v="8"/>
  </r>
  <r>
    <n v="3697"/>
    <x v="4"/>
    <x v="0"/>
    <s v="Startup"/>
    <s v="Healthcare"/>
    <x v="2"/>
    <x v="0"/>
    <s v="Remote"/>
    <x v="2"/>
    <s v="0-2 yrs"/>
    <n v="0"/>
    <s v="PhD"/>
    <n v="1"/>
    <n v="1"/>
    <n v="1"/>
    <n v="1"/>
    <n v="1"/>
    <n v="5"/>
    <n v="89971"/>
    <s v="Medium"/>
    <n v="12"/>
    <n v="2024"/>
    <s v="High"/>
    <n v="2"/>
  </r>
  <r>
    <n v="3698"/>
    <x v="5"/>
    <x v="1"/>
    <s v="Enterprise"/>
    <s v="Healthcare"/>
    <x v="4"/>
    <x v="0"/>
    <s v="Remote"/>
    <x v="2"/>
    <s v="0-2 yrs"/>
    <n v="2"/>
    <s v="Bachelor"/>
    <n v="0"/>
    <n v="0"/>
    <n v="1"/>
    <n v="1"/>
    <n v="0"/>
    <n v="2"/>
    <n v="122866"/>
    <s v="High"/>
    <n v="6"/>
    <n v="2023"/>
    <s v="High"/>
    <n v="6"/>
  </r>
  <r>
    <n v="3699"/>
    <x v="0"/>
    <x v="0"/>
    <s v="Medium"/>
    <s v="Healthcare"/>
    <x v="0"/>
    <x v="2"/>
    <s v="Onsite/Hybrid"/>
    <x v="1"/>
    <s v="3-6 yrs"/>
    <n v="4"/>
    <s v="PhD"/>
    <n v="1"/>
    <n v="0"/>
    <n v="0"/>
    <n v="1"/>
    <n v="0"/>
    <n v="2"/>
    <n v="87744"/>
    <s v="Medium"/>
    <n v="5"/>
    <n v="2020"/>
    <s v="Low"/>
    <n v="1"/>
  </r>
  <r>
    <n v="3700"/>
    <x v="0"/>
    <x v="0"/>
    <s v="Medium"/>
    <s v="Healthcare"/>
    <x v="1"/>
    <x v="0"/>
    <s v="Remote"/>
    <x v="1"/>
    <s v="3-6 yrs"/>
    <n v="5"/>
    <s v="PhD"/>
    <n v="0"/>
    <n v="0"/>
    <n v="1"/>
    <n v="0"/>
    <n v="0"/>
    <n v="1"/>
    <n v="91942"/>
    <s v="Medium"/>
    <n v="2"/>
    <n v="2024"/>
    <s v="Medium"/>
    <n v="5"/>
  </r>
  <r>
    <n v="3701"/>
    <x v="3"/>
    <x v="0"/>
    <s v="Startup"/>
    <s v="Technology"/>
    <x v="1"/>
    <x v="2"/>
    <s v="Onsite/Hybrid"/>
    <x v="0"/>
    <s v="7+ yrs"/>
    <n v="7"/>
    <s v="PhD"/>
    <n v="1"/>
    <n v="1"/>
    <n v="0"/>
    <n v="1"/>
    <n v="0"/>
    <n v="3"/>
    <n v="115268"/>
    <s v="Medium"/>
    <n v="12"/>
    <n v="2021"/>
    <s v="Low"/>
    <n v="5"/>
  </r>
  <r>
    <n v="3702"/>
    <x v="1"/>
    <x v="1"/>
    <s v="Enterprise"/>
    <s v="Healthcare"/>
    <x v="0"/>
    <x v="0"/>
    <s v="Remote"/>
    <x v="2"/>
    <s v="0-2 yrs"/>
    <n v="1"/>
    <s v="Bachelor"/>
    <n v="1"/>
    <n v="1"/>
    <n v="0"/>
    <n v="0"/>
    <n v="0"/>
    <n v="2"/>
    <n v="89728"/>
    <s v="Medium"/>
    <n v="11"/>
    <n v="2020"/>
    <s v="Low"/>
    <n v="2"/>
  </r>
  <r>
    <n v="3703"/>
    <x v="5"/>
    <x v="1"/>
    <s v="MNC"/>
    <s v="Technology"/>
    <x v="2"/>
    <x v="0"/>
    <s v="Remote"/>
    <x v="2"/>
    <s v="0-2 yrs"/>
    <n v="0"/>
    <s v="Bachelor"/>
    <n v="1"/>
    <n v="1"/>
    <n v="1"/>
    <n v="0"/>
    <n v="0"/>
    <n v="3"/>
    <n v="129738"/>
    <s v="High"/>
    <n v="9"/>
    <n v="2024"/>
    <s v="Low"/>
    <n v="3"/>
  </r>
  <r>
    <n v="3704"/>
    <x v="3"/>
    <x v="0"/>
    <s v="Medium"/>
    <s v="Technology"/>
    <x v="6"/>
    <x v="1"/>
    <s v="Onsite/Hybrid"/>
    <x v="1"/>
    <s v="3-6 yrs"/>
    <n v="6"/>
    <s v="PhD"/>
    <n v="0"/>
    <n v="0"/>
    <n v="1"/>
    <n v="1"/>
    <n v="1"/>
    <n v="3"/>
    <n v="115107"/>
    <s v="Medium"/>
    <n v="1"/>
    <n v="2020"/>
    <s v="High"/>
    <n v="9"/>
  </r>
  <r>
    <n v="3705"/>
    <x v="2"/>
    <x v="2"/>
    <s v="Medium"/>
    <s v="Finance"/>
    <x v="0"/>
    <x v="1"/>
    <s v="Onsite/Hybrid"/>
    <x v="1"/>
    <s v="3-6 yrs"/>
    <n v="6"/>
    <s v="Master"/>
    <n v="1"/>
    <n v="1"/>
    <n v="0"/>
    <n v="1"/>
    <n v="0"/>
    <n v="3"/>
    <n v="93146"/>
    <s v="Medium"/>
    <n v="12"/>
    <n v="2024"/>
    <s v="Medium"/>
    <n v="2"/>
  </r>
  <r>
    <n v="3706"/>
    <x v="5"/>
    <x v="1"/>
    <s v="Startup"/>
    <s v="E-commerce"/>
    <x v="5"/>
    <x v="2"/>
    <s v="Onsite/Hybrid"/>
    <x v="2"/>
    <s v="0-2 yrs"/>
    <n v="0"/>
    <s v="PhD"/>
    <n v="1"/>
    <n v="0"/>
    <n v="0"/>
    <n v="0"/>
    <n v="1"/>
    <n v="2"/>
    <n v="95343"/>
    <s v="Medium"/>
    <n v="1"/>
    <n v="2023"/>
    <s v="High"/>
    <n v="9"/>
  </r>
  <r>
    <n v="3707"/>
    <x v="5"/>
    <x v="1"/>
    <s v="Startup"/>
    <s v="E-commerce"/>
    <x v="0"/>
    <x v="0"/>
    <s v="Remote"/>
    <x v="2"/>
    <s v="0-2 yrs"/>
    <n v="0"/>
    <s v="Bachelor"/>
    <n v="0"/>
    <n v="1"/>
    <n v="1"/>
    <n v="1"/>
    <n v="1"/>
    <n v="4"/>
    <n v="126735"/>
    <s v="High"/>
    <n v="7"/>
    <n v="2026"/>
    <s v="High"/>
    <n v="7"/>
  </r>
  <r>
    <n v="3708"/>
    <x v="0"/>
    <x v="0"/>
    <s v="Enterprise"/>
    <s v="Healthcare"/>
    <x v="3"/>
    <x v="0"/>
    <s v="Remote"/>
    <x v="0"/>
    <s v="7+ yrs"/>
    <n v="7"/>
    <s v="Master"/>
    <n v="1"/>
    <n v="1"/>
    <n v="0"/>
    <n v="0"/>
    <n v="1"/>
    <n v="3"/>
    <n v="106606"/>
    <s v="Medium"/>
    <n v="3"/>
    <n v="2020"/>
    <s v="High"/>
    <n v="8"/>
  </r>
  <r>
    <n v="3709"/>
    <x v="5"/>
    <x v="1"/>
    <s v="Startup"/>
    <s v="Healthcare"/>
    <x v="5"/>
    <x v="2"/>
    <s v="Onsite/Hybrid"/>
    <x v="0"/>
    <s v="7+ yrs"/>
    <n v="12"/>
    <s v="PhD"/>
    <n v="0"/>
    <n v="1"/>
    <n v="0"/>
    <n v="1"/>
    <n v="0"/>
    <n v="2"/>
    <n v="152894"/>
    <s v="High"/>
    <n v="4"/>
    <n v="2020"/>
    <s v="Medium"/>
    <n v="5"/>
  </r>
  <r>
    <n v="3710"/>
    <x v="3"/>
    <x v="0"/>
    <s v="Startup"/>
    <s v="Technology"/>
    <x v="6"/>
    <x v="0"/>
    <s v="Remote"/>
    <x v="2"/>
    <s v="0-2 yrs"/>
    <n v="1"/>
    <s v="Bachelor"/>
    <n v="1"/>
    <n v="1"/>
    <n v="1"/>
    <n v="1"/>
    <n v="1"/>
    <n v="5"/>
    <n v="85745"/>
    <s v="Medium"/>
    <n v="3"/>
    <n v="2023"/>
    <s v="High"/>
    <n v="7"/>
  </r>
  <r>
    <n v="3711"/>
    <x v="0"/>
    <x v="0"/>
    <s v="Medium"/>
    <s v="Finance"/>
    <x v="3"/>
    <x v="1"/>
    <s v="Onsite/Hybrid"/>
    <x v="0"/>
    <s v="7+ yrs"/>
    <n v="9"/>
    <s v="PhD"/>
    <n v="0"/>
    <n v="0"/>
    <n v="0"/>
    <n v="1"/>
    <n v="1"/>
    <n v="2"/>
    <n v="122663"/>
    <s v="High"/>
    <n v="11"/>
    <n v="2022"/>
    <s v="High"/>
    <n v="9"/>
  </r>
  <r>
    <n v="3712"/>
    <x v="3"/>
    <x v="0"/>
    <s v="MNC"/>
    <s v="Education"/>
    <x v="5"/>
    <x v="1"/>
    <s v="Onsite/Hybrid"/>
    <x v="1"/>
    <s v="3-6 yrs"/>
    <n v="6"/>
    <s v="Master"/>
    <n v="0"/>
    <n v="0"/>
    <n v="1"/>
    <n v="0"/>
    <n v="0"/>
    <n v="1"/>
    <n v="108881"/>
    <s v="Medium"/>
    <n v="2"/>
    <n v="2024"/>
    <s v="Medium"/>
    <n v="1"/>
  </r>
  <r>
    <n v="3713"/>
    <x v="2"/>
    <x v="2"/>
    <s v="Startup"/>
    <s v="Technology"/>
    <x v="0"/>
    <x v="1"/>
    <s v="Onsite/Hybrid"/>
    <x v="0"/>
    <s v="7+ yrs"/>
    <n v="14"/>
    <s v="PhD"/>
    <n v="1"/>
    <n v="0"/>
    <n v="0"/>
    <n v="0"/>
    <n v="0"/>
    <n v="1"/>
    <n v="96492"/>
    <s v="Medium"/>
    <n v="5"/>
    <n v="2026"/>
    <s v="High"/>
    <n v="8"/>
  </r>
  <r>
    <n v="3714"/>
    <x v="4"/>
    <x v="0"/>
    <s v="Medium"/>
    <s v="Healthcare"/>
    <x v="4"/>
    <x v="0"/>
    <s v="Remote"/>
    <x v="2"/>
    <s v="0-2 yrs"/>
    <n v="2"/>
    <s v="Master"/>
    <n v="0"/>
    <n v="0"/>
    <n v="1"/>
    <n v="0"/>
    <n v="0"/>
    <n v="1"/>
    <n v="69715"/>
    <s v="Low"/>
    <n v="5"/>
    <n v="2023"/>
    <s v="High"/>
    <n v="8"/>
  </r>
  <r>
    <n v="3715"/>
    <x v="5"/>
    <x v="1"/>
    <s v="Startup"/>
    <s v="E-commerce"/>
    <x v="4"/>
    <x v="1"/>
    <s v="Onsite/Hybrid"/>
    <x v="0"/>
    <s v="7+ yrs"/>
    <n v="13"/>
    <s v="Master"/>
    <n v="0"/>
    <n v="1"/>
    <n v="1"/>
    <n v="1"/>
    <n v="1"/>
    <n v="4"/>
    <n v="177803"/>
    <s v="High"/>
    <n v="12"/>
    <n v="2020"/>
    <s v="High"/>
    <n v="7"/>
  </r>
  <r>
    <n v="3716"/>
    <x v="2"/>
    <x v="2"/>
    <s v="Medium"/>
    <s v="Finance"/>
    <x v="4"/>
    <x v="2"/>
    <s v="Onsite/Hybrid"/>
    <x v="2"/>
    <s v="0-2 yrs"/>
    <n v="1"/>
    <s v="Bachelor"/>
    <n v="1"/>
    <n v="1"/>
    <n v="0"/>
    <n v="1"/>
    <n v="1"/>
    <n v="4"/>
    <n v="77818"/>
    <s v="Medium"/>
    <n v="3"/>
    <n v="2024"/>
    <s v="High"/>
    <n v="7"/>
  </r>
  <r>
    <n v="3717"/>
    <x v="4"/>
    <x v="0"/>
    <s v="Enterprise"/>
    <s v="Healthcare"/>
    <x v="5"/>
    <x v="1"/>
    <s v="Onsite/Hybrid"/>
    <x v="2"/>
    <s v="0-2 yrs"/>
    <n v="1"/>
    <s v="Bachelor"/>
    <n v="0"/>
    <n v="1"/>
    <n v="0"/>
    <n v="1"/>
    <n v="1"/>
    <n v="3"/>
    <n v="79490"/>
    <s v="Medium"/>
    <n v="4"/>
    <n v="2022"/>
    <s v="Low"/>
    <n v="1"/>
  </r>
  <r>
    <n v="3718"/>
    <x v="3"/>
    <x v="0"/>
    <s v="Enterprise"/>
    <s v="Technology"/>
    <x v="5"/>
    <x v="2"/>
    <s v="Onsite/Hybrid"/>
    <x v="2"/>
    <s v="0-2 yrs"/>
    <n v="1"/>
    <s v="Bachelor"/>
    <n v="1"/>
    <n v="1"/>
    <n v="1"/>
    <n v="1"/>
    <n v="1"/>
    <n v="5"/>
    <n v="87556"/>
    <s v="Medium"/>
    <n v="5"/>
    <n v="2021"/>
    <s v="High"/>
    <n v="3"/>
  </r>
  <r>
    <n v="3719"/>
    <x v="0"/>
    <x v="0"/>
    <s v="MNC"/>
    <s v="E-commerce"/>
    <x v="0"/>
    <x v="2"/>
    <s v="Onsite/Hybrid"/>
    <x v="0"/>
    <s v="7+ yrs"/>
    <n v="13"/>
    <s v="Master"/>
    <n v="0"/>
    <n v="0"/>
    <n v="0"/>
    <n v="0"/>
    <n v="1"/>
    <n v="1"/>
    <n v="134795"/>
    <s v="High"/>
    <n v="4"/>
    <n v="2020"/>
    <s v="Medium"/>
    <n v="4"/>
  </r>
  <r>
    <n v="3720"/>
    <x v="3"/>
    <x v="0"/>
    <s v="Medium"/>
    <s v="Retail"/>
    <x v="6"/>
    <x v="2"/>
    <s v="Onsite/Hybrid"/>
    <x v="0"/>
    <s v="7+ yrs"/>
    <n v="14"/>
    <s v="Bachelor"/>
    <n v="0"/>
    <n v="0"/>
    <n v="1"/>
    <n v="0"/>
    <n v="0"/>
    <n v="1"/>
    <n v="114050"/>
    <s v="Medium"/>
    <n v="3"/>
    <n v="2021"/>
    <s v="Low"/>
    <n v="1"/>
  </r>
  <r>
    <n v="3721"/>
    <x v="3"/>
    <x v="0"/>
    <s v="MNC"/>
    <s v="Technology"/>
    <x v="2"/>
    <x v="1"/>
    <s v="Onsite/Hybrid"/>
    <x v="1"/>
    <s v="3-6 yrs"/>
    <n v="5"/>
    <s v="Bachelor"/>
    <n v="1"/>
    <n v="1"/>
    <n v="1"/>
    <n v="0"/>
    <n v="0"/>
    <n v="3"/>
    <n v="112650"/>
    <s v="Medium"/>
    <n v="11"/>
    <n v="2024"/>
    <s v="Medium"/>
    <n v="2"/>
  </r>
  <r>
    <n v="3722"/>
    <x v="2"/>
    <x v="2"/>
    <s v="Startup"/>
    <s v="Healthcare"/>
    <x v="6"/>
    <x v="1"/>
    <s v="Onsite/Hybrid"/>
    <x v="2"/>
    <s v="0-2 yrs"/>
    <n v="2"/>
    <s v="Bachelor"/>
    <n v="1"/>
    <n v="0"/>
    <n v="0"/>
    <n v="0"/>
    <n v="1"/>
    <n v="2"/>
    <n v="57951"/>
    <s v="Low"/>
    <n v="6"/>
    <n v="2020"/>
    <s v="High"/>
    <n v="8"/>
  </r>
  <r>
    <n v="3723"/>
    <x v="1"/>
    <x v="1"/>
    <s v="Startup"/>
    <s v="Finance"/>
    <x v="2"/>
    <x v="0"/>
    <s v="Remote"/>
    <x v="2"/>
    <s v="0-2 yrs"/>
    <n v="1"/>
    <s v="PhD"/>
    <n v="0"/>
    <n v="1"/>
    <n v="1"/>
    <n v="1"/>
    <n v="0"/>
    <n v="3"/>
    <n v="116750"/>
    <s v="Medium"/>
    <n v="7"/>
    <n v="2025"/>
    <s v="High"/>
    <n v="2"/>
  </r>
  <r>
    <n v="3724"/>
    <x v="3"/>
    <x v="0"/>
    <s v="Medium"/>
    <s v="Education"/>
    <x v="3"/>
    <x v="0"/>
    <s v="Remote"/>
    <x v="1"/>
    <s v="3-6 yrs"/>
    <n v="4"/>
    <s v="Master"/>
    <n v="1"/>
    <n v="1"/>
    <n v="1"/>
    <n v="0"/>
    <n v="0"/>
    <n v="3"/>
    <n v="91745"/>
    <s v="Medium"/>
    <n v="7"/>
    <n v="2026"/>
    <s v="High"/>
    <n v="7"/>
  </r>
  <r>
    <n v="3725"/>
    <x v="5"/>
    <x v="1"/>
    <s v="Medium"/>
    <s v="Technology"/>
    <x v="2"/>
    <x v="0"/>
    <s v="Remote"/>
    <x v="0"/>
    <s v="7+ yrs"/>
    <n v="9"/>
    <s v="Bachelor"/>
    <n v="1"/>
    <n v="1"/>
    <n v="1"/>
    <n v="0"/>
    <n v="0"/>
    <n v="3"/>
    <n v="150892"/>
    <s v="High"/>
    <n v="7"/>
    <n v="2025"/>
    <s v="High"/>
    <n v="7"/>
  </r>
  <r>
    <n v="3726"/>
    <x v="5"/>
    <x v="1"/>
    <s v="Medium"/>
    <s v="E-commerce"/>
    <x v="2"/>
    <x v="1"/>
    <s v="Onsite/Hybrid"/>
    <x v="2"/>
    <s v="0-2 yrs"/>
    <n v="1"/>
    <s v="PhD"/>
    <n v="1"/>
    <n v="1"/>
    <n v="0"/>
    <n v="1"/>
    <n v="1"/>
    <n v="4"/>
    <n v="113311"/>
    <s v="Medium"/>
    <n v="2"/>
    <n v="2021"/>
    <s v="Medium"/>
    <n v="6"/>
  </r>
  <r>
    <n v="3727"/>
    <x v="5"/>
    <x v="1"/>
    <s v="Medium"/>
    <s v="Technology"/>
    <x v="4"/>
    <x v="2"/>
    <s v="Onsite/Hybrid"/>
    <x v="2"/>
    <s v="0-2 yrs"/>
    <n v="2"/>
    <s v="PhD"/>
    <n v="0"/>
    <n v="0"/>
    <n v="0"/>
    <n v="0"/>
    <n v="1"/>
    <n v="1"/>
    <n v="104179"/>
    <s v="Medium"/>
    <n v="4"/>
    <n v="2021"/>
    <s v="Low"/>
    <n v="3"/>
  </r>
  <r>
    <n v="3728"/>
    <x v="0"/>
    <x v="0"/>
    <s v="Medium"/>
    <s v="Technology"/>
    <x v="3"/>
    <x v="1"/>
    <s v="Onsite/Hybrid"/>
    <x v="2"/>
    <s v="0-2 yrs"/>
    <n v="0"/>
    <s v="Bachelor"/>
    <n v="1"/>
    <n v="1"/>
    <n v="1"/>
    <n v="0"/>
    <n v="1"/>
    <n v="4"/>
    <n v="70654"/>
    <s v="Medium"/>
    <n v="1"/>
    <n v="2025"/>
    <s v="Medium"/>
    <n v="1"/>
  </r>
  <r>
    <n v="3729"/>
    <x v="2"/>
    <x v="2"/>
    <s v="Startup"/>
    <s v="Education"/>
    <x v="1"/>
    <x v="0"/>
    <s v="Remote"/>
    <x v="2"/>
    <s v="0-2 yrs"/>
    <n v="0"/>
    <s v="PhD"/>
    <n v="0"/>
    <n v="0"/>
    <n v="1"/>
    <n v="1"/>
    <n v="0"/>
    <n v="2"/>
    <n v="82350"/>
    <s v="Medium"/>
    <n v="1"/>
    <n v="2020"/>
    <s v="High"/>
    <n v="9"/>
  </r>
  <r>
    <n v="3730"/>
    <x v="5"/>
    <x v="1"/>
    <s v="MNC"/>
    <s v="Healthcare"/>
    <x v="0"/>
    <x v="2"/>
    <s v="Onsite/Hybrid"/>
    <x v="1"/>
    <s v="3-6 yrs"/>
    <n v="4"/>
    <s v="PhD"/>
    <n v="0"/>
    <n v="0"/>
    <n v="1"/>
    <n v="0"/>
    <n v="1"/>
    <n v="2"/>
    <n v="162335"/>
    <s v="High"/>
    <n v="6"/>
    <n v="2020"/>
    <s v="High"/>
    <n v="9"/>
  </r>
  <r>
    <n v="3731"/>
    <x v="4"/>
    <x v="0"/>
    <s v="MNC"/>
    <s v="Finance"/>
    <x v="6"/>
    <x v="2"/>
    <s v="Onsite/Hybrid"/>
    <x v="1"/>
    <s v="3-6 yrs"/>
    <n v="3"/>
    <s v="PhD"/>
    <n v="1"/>
    <n v="1"/>
    <n v="0"/>
    <n v="0"/>
    <n v="1"/>
    <n v="3"/>
    <n v="100246"/>
    <s v="Medium"/>
    <n v="4"/>
    <n v="2022"/>
    <s v="Low"/>
    <n v="3"/>
  </r>
  <r>
    <n v="3732"/>
    <x v="4"/>
    <x v="0"/>
    <s v="Startup"/>
    <s v="Technology"/>
    <x v="2"/>
    <x v="0"/>
    <s v="Remote"/>
    <x v="0"/>
    <s v="7+ yrs"/>
    <n v="11"/>
    <s v="Master"/>
    <n v="0"/>
    <n v="0"/>
    <n v="1"/>
    <n v="1"/>
    <n v="1"/>
    <n v="3"/>
    <n v="140226"/>
    <s v="High"/>
    <n v="11"/>
    <n v="2020"/>
    <s v="High"/>
    <n v="5"/>
  </r>
  <r>
    <n v="3733"/>
    <x v="2"/>
    <x v="2"/>
    <s v="Startup"/>
    <s v="Technology"/>
    <x v="4"/>
    <x v="1"/>
    <s v="Onsite/Hybrid"/>
    <x v="2"/>
    <s v="0-2 yrs"/>
    <n v="0"/>
    <s v="Bachelor"/>
    <n v="0"/>
    <n v="1"/>
    <n v="1"/>
    <n v="1"/>
    <n v="0"/>
    <n v="3"/>
    <n v="79823"/>
    <s v="Medium"/>
    <n v="6"/>
    <n v="2023"/>
    <s v="High"/>
    <n v="4"/>
  </r>
  <r>
    <n v="3734"/>
    <x v="2"/>
    <x v="2"/>
    <s v="Startup"/>
    <s v="Retail"/>
    <x v="1"/>
    <x v="2"/>
    <s v="Onsite/Hybrid"/>
    <x v="0"/>
    <s v="7+ yrs"/>
    <n v="11"/>
    <s v="Master"/>
    <n v="0"/>
    <n v="0"/>
    <n v="0"/>
    <n v="1"/>
    <n v="0"/>
    <n v="1"/>
    <n v="119848"/>
    <s v="Medium"/>
    <n v="12"/>
    <n v="2020"/>
    <s v="Medium"/>
    <n v="3"/>
  </r>
  <r>
    <n v="3735"/>
    <x v="4"/>
    <x v="0"/>
    <s v="Enterprise"/>
    <s v="Finance"/>
    <x v="2"/>
    <x v="1"/>
    <s v="Onsite/Hybrid"/>
    <x v="2"/>
    <s v="0-2 yrs"/>
    <n v="2"/>
    <s v="Bachelor"/>
    <n v="1"/>
    <n v="1"/>
    <n v="0"/>
    <n v="0"/>
    <n v="1"/>
    <n v="3"/>
    <n v="64671"/>
    <s v="Low"/>
    <n v="3"/>
    <n v="2023"/>
    <s v="Low"/>
    <n v="2"/>
  </r>
  <r>
    <n v="3736"/>
    <x v="1"/>
    <x v="1"/>
    <s v="Startup"/>
    <s v="Education"/>
    <x v="5"/>
    <x v="1"/>
    <s v="Onsite/Hybrid"/>
    <x v="1"/>
    <s v="3-6 yrs"/>
    <n v="5"/>
    <s v="Bachelor"/>
    <n v="0"/>
    <n v="0"/>
    <n v="0"/>
    <n v="1"/>
    <n v="0"/>
    <n v="1"/>
    <n v="129035"/>
    <s v="High"/>
    <n v="1"/>
    <n v="2022"/>
    <s v="Medium"/>
    <n v="3"/>
  </r>
  <r>
    <n v="3737"/>
    <x v="4"/>
    <x v="0"/>
    <s v="Medium"/>
    <s v="Finance"/>
    <x v="6"/>
    <x v="0"/>
    <s v="Remote"/>
    <x v="1"/>
    <s v="3-6 yrs"/>
    <n v="6"/>
    <s v="PhD"/>
    <n v="0"/>
    <n v="0"/>
    <n v="1"/>
    <n v="1"/>
    <n v="1"/>
    <n v="3"/>
    <n v="116174"/>
    <s v="Medium"/>
    <n v="1"/>
    <n v="2025"/>
    <s v="High"/>
    <n v="6"/>
  </r>
  <r>
    <n v="3738"/>
    <x v="3"/>
    <x v="0"/>
    <s v="Startup"/>
    <s v="Education"/>
    <x v="3"/>
    <x v="0"/>
    <s v="Remote"/>
    <x v="2"/>
    <s v="0-2 yrs"/>
    <n v="0"/>
    <s v="Master"/>
    <n v="1"/>
    <n v="0"/>
    <n v="0"/>
    <n v="0"/>
    <n v="1"/>
    <n v="2"/>
    <n v="61646"/>
    <s v="Low"/>
    <n v="4"/>
    <n v="2022"/>
    <s v="Medium"/>
    <n v="4"/>
  </r>
  <r>
    <n v="3739"/>
    <x v="5"/>
    <x v="1"/>
    <s v="Medium"/>
    <s v="Technology"/>
    <x v="6"/>
    <x v="1"/>
    <s v="Onsite/Hybrid"/>
    <x v="1"/>
    <s v="3-6 yrs"/>
    <n v="6"/>
    <s v="Master"/>
    <n v="0"/>
    <n v="0"/>
    <n v="0"/>
    <n v="0"/>
    <n v="1"/>
    <n v="1"/>
    <n v="120895"/>
    <s v="High"/>
    <n v="5"/>
    <n v="2020"/>
    <s v="Medium"/>
    <n v="4"/>
  </r>
  <r>
    <n v="3740"/>
    <x v="1"/>
    <x v="1"/>
    <s v="Medium"/>
    <s v="Healthcare"/>
    <x v="5"/>
    <x v="1"/>
    <s v="Onsite/Hybrid"/>
    <x v="2"/>
    <s v="0-2 yrs"/>
    <n v="1"/>
    <s v="PhD"/>
    <n v="0"/>
    <n v="0"/>
    <n v="0"/>
    <n v="0"/>
    <n v="1"/>
    <n v="1"/>
    <n v="102007"/>
    <s v="Medium"/>
    <n v="1"/>
    <n v="2024"/>
    <s v="Low"/>
    <n v="2"/>
  </r>
  <r>
    <n v="3741"/>
    <x v="5"/>
    <x v="1"/>
    <s v="MNC"/>
    <s v="Healthcare"/>
    <x v="0"/>
    <x v="1"/>
    <s v="Onsite/Hybrid"/>
    <x v="0"/>
    <s v="7+ yrs"/>
    <n v="15"/>
    <s v="PhD"/>
    <n v="0"/>
    <n v="0"/>
    <n v="0"/>
    <n v="0"/>
    <n v="1"/>
    <n v="1"/>
    <n v="172280"/>
    <s v="High"/>
    <n v="2"/>
    <n v="2025"/>
    <s v="High"/>
    <n v="9"/>
  </r>
  <r>
    <n v="3742"/>
    <x v="4"/>
    <x v="0"/>
    <s v="MNC"/>
    <s v="Retail"/>
    <x v="3"/>
    <x v="2"/>
    <s v="Onsite/Hybrid"/>
    <x v="1"/>
    <s v="3-6 yrs"/>
    <n v="6"/>
    <s v="PhD"/>
    <n v="1"/>
    <n v="1"/>
    <n v="0"/>
    <n v="0"/>
    <n v="1"/>
    <n v="3"/>
    <n v="100973"/>
    <s v="Medium"/>
    <n v="11"/>
    <n v="2021"/>
    <s v="High"/>
    <n v="9"/>
  </r>
  <r>
    <n v="3743"/>
    <x v="4"/>
    <x v="0"/>
    <s v="MNC"/>
    <s v="E-commerce"/>
    <x v="2"/>
    <x v="0"/>
    <s v="Remote"/>
    <x v="2"/>
    <s v="0-2 yrs"/>
    <n v="1"/>
    <s v="Bachelor"/>
    <n v="1"/>
    <n v="0"/>
    <n v="0"/>
    <n v="0"/>
    <n v="0"/>
    <n v="1"/>
    <n v="70832"/>
    <s v="Medium"/>
    <n v="5"/>
    <n v="2021"/>
    <s v="Low"/>
    <n v="6"/>
  </r>
  <r>
    <n v="3744"/>
    <x v="0"/>
    <x v="0"/>
    <s v="Enterprise"/>
    <s v="Healthcare"/>
    <x v="3"/>
    <x v="0"/>
    <s v="Remote"/>
    <x v="2"/>
    <s v="0-2 yrs"/>
    <n v="2"/>
    <s v="Bachelor"/>
    <n v="1"/>
    <n v="1"/>
    <n v="0"/>
    <n v="1"/>
    <n v="1"/>
    <n v="4"/>
    <n v="72025"/>
    <s v="Medium"/>
    <n v="8"/>
    <n v="2025"/>
    <s v="High"/>
    <n v="9"/>
  </r>
  <r>
    <n v="3745"/>
    <x v="2"/>
    <x v="2"/>
    <s v="Medium"/>
    <s v="Finance"/>
    <x v="4"/>
    <x v="0"/>
    <s v="Remote"/>
    <x v="2"/>
    <s v="0-2 yrs"/>
    <n v="0"/>
    <s v="Bachelor"/>
    <n v="0"/>
    <n v="0"/>
    <n v="1"/>
    <n v="1"/>
    <n v="0"/>
    <n v="2"/>
    <n v="81157"/>
    <s v="Medium"/>
    <n v="7"/>
    <n v="2023"/>
    <s v="High"/>
    <n v="8"/>
  </r>
  <r>
    <n v="3746"/>
    <x v="1"/>
    <x v="1"/>
    <s v="MNC"/>
    <s v="Finance"/>
    <x v="5"/>
    <x v="0"/>
    <s v="Remote"/>
    <x v="1"/>
    <s v="3-6 yrs"/>
    <n v="5"/>
    <s v="PhD"/>
    <n v="0"/>
    <n v="1"/>
    <n v="1"/>
    <n v="1"/>
    <n v="0"/>
    <n v="3"/>
    <n v="165138"/>
    <s v="High"/>
    <n v="4"/>
    <n v="2025"/>
    <s v="High"/>
    <n v="5"/>
  </r>
  <r>
    <n v="3747"/>
    <x v="4"/>
    <x v="0"/>
    <s v="Enterprise"/>
    <s v="Education"/>
    <x v="6"/>
    <x v="2"/>
    <s v="Onsite/Hybrid"/>
    <x v="1"/>
    <s v="3-6 yrs"/>
    <n v="4"/>
    <s v="Master"/>
    <n v="1"/>
    <n v="1"/>
    <n v="1"/>
    <n v="1"/>
    <n v="1"/>
    <n v="5"/>
    <n v="118705"/>
    <s v="Medium"/>
    <n v="4"/>
    <n v="2024"/>
    <s v="High"/>
    <n v="3"/>
  </r>
  <r>
    <n v="3748"/>
    <x v="0"/>
    <x v="0"/>
    <s v="Startup"/>
    <s v="Education"/>
    <x v="0"/>
    <x v="0"/>
    <s v="Remote"/>
    <x v="2"/>
    <s v="0-2 yrs"/>
    <n v="0"/>
    <s v="PhD"/>
    <n v="1"/>
    <n v="1"/>
    <n v="1"/>
    <n v="0"/>
    <n v="1"/>
    <n v="4"/>
    <n v="75592"/>
    <s v="Medium"/>
    <n v="3"/>
    <n v="2025"/>
    <s v="Low"/>
    <n v="2"/>
  </r>
  <r>
    <n v="3749"/>
    <x v="4"/>
    <x v="0"/>
    <s v="Startup"/>
    <s v="Technology"/>
    <x v="3"/>
    <x v="2"/>
    <s v="Onsite/Hybrid"/>
    <x v="0"/>
    <s v="7+ yrs"/>
    <n v="14"/>
    <s v="PhD"/>
    <n v="0"/>
    <n v="0"/>
    <n v="1"/>
    <n v="0"/>
    <n v="1"/>
    <n v="2"/>
    <n v="126861"/>
    <s v="High"/>
    <n v="8"/>
    <n v="2021"/>
    <s v="Low"/>
    <n v="6"/>
  </r>
  <r>
    <n v="3750"/>
    <x v="5"/>
    <x v="1"/>
    <s v="Enterprise"/>
    <s v="Retail"/>
    <x v="6"/>
    <x v="1"/>
    <s v="Onsite/Hybrid"/>
    <x v="0"/>
    <s v="7+ yrs"/>
    <n v="12"/>
    <s v="PhD"/>
    <n v="1"/>
    <n v="1"/>
    <n v="0"/>
    <n v="0"/>
    <n v="0"/>
    <n v="2"/>
    <n v="142015"/>
    <s v="High"/>
    <n v="8"/>
    <n v="2022"/>
    <s v="High"/>
    <n v="9"/>
  </r>
  <r>
    <n v="3751"/>
    <x v="2"/>
    <x v="2"/>
    <s v="Startup"/>
    <s v="Technology"/>
    <x v="5"/>
    <x v="1"/>
    <s v="Onsite/Hybrid"/>
    <x v="2"/>
    <s v="0-2 yrs"/>
    <n v="2"/>
    <s v="Master"/>
    <n v="1"/>
    <n v="0"/>
    <n v="1"/>
    <n v="0"/>
    <n v="0"/>
    <n v="2"/>
    <n v="69226"/>
    <s v="Low"/>
    <n v="2"/>
    <n v="2020"/>
    <s v="Low"/>
    <n v="1"/>
  </r>
  <r>
    <n v="3752"/>
    <x v="4"/>
    <x v="0"/>
    <s v="Enterprise"/>
    <s v="E-commerce"/>
    <x v="0"/>
    <x v="0"/>
    <s v="Remote"/>
    <x v="1"/>
    <s v="3-6 yrs"/>
    <n v="5"/>
    <s v="Master"/>
    <n v="1"/>
    <n v="1"/>
    <n v="0"/>
    <n v="0"/>
    <n v="1"/>
    <n v="3"/>
    <n v="82852"/>
    <s v="Medium"/>
    <n v="1"/>
    <n v="2024"/>
    <s v="Low"/>
    <n v="5"/>
  </r>
  <r>
    <n v="3753"/>
    <x v="2"/>
    <x v="2"/>
    <s v="Startup"/>
    <s v="E-commerce"/>
    <x v="2"/>
    <x v="2"/>
    <s v="Onsite/Hybrid"/>
    <x v="1"/>
    <s v="3-6 yrs"/>
    <n v="3"/>
    <s v="PhD"/>
    <n v="0"/>
    <n v="1"/>
    <n v="0"/>
    <n v="0"/>
    <n v="1"/>
    <n v="2"/>
    <n v="82429"/>
    <s v="Medium"/>
    <n v="10"/>
    <n v="2026"/>
    <s v="Medium"/>
    <n v="5"/>
  </r>
  <r>
    <n v="3754"/>
    <x v="4"/>
    <x v="0"/>
    <s v="Enterprise"/>
    <s v="Finance"/>
    <x v="5"/>
    <x v="2"/>
    <s v="Onsite/Hybrid"/>
    <x v="1"/>
    <s v="3-6 yrs"/>
    <n v="4"/>
    <s v="PhD"/>
    <n v="1"/>
    <n v="0"/>
    <n v="1"/>
    <n v="0"/>
    <n v="1"/>
    <n v="3"/>
    <n v="99478"/>
    <s v="Medium"/>
    <n v="7"/>
    <n v="2026"/>
    <s v="Low"/>
    <n v="6"/>
  </r>
  <r>
    <n v="3755"/>
    <x v="0"/>
    <x v="0"/>
    <s v="Startup"/>
    <s v="Education"/>
    <x v="5"/>
    <x v="2"/>
    <s v="Onsite/Hybrid"/>
    <x v="1"/>
    <s v="3-6 yrs"/>
    <n v="4"/>
    <s v="PhD"/>
    <n v="0"/>
    <n v="1"/>
    <n v="1"/>
    <n v="1"/>
    <n v="0"/>
    <n v="3"/>
    <n v="107248"/>
    <s v="Medium"/>
    <n v="6"/>
    <n v="2024"/>
    <s v="High"/>
    <n v="8"/>
  </r>
  <r>
    <n v="3756"/>
    <x v="0"/>
    <x v="0"/>
    <s v="Startup"/>
    <s v="Finance"/>
    <x v="5"/>
    <x v="1"/>
    <s v="Onsite/Hybrid"/>
    <x v="2"/>
    <s v="0-2 yrs"/>
    <n v="2"/>
    <s v="PhD"/>
    <n v="1"/>
    <n v="1"/>
    <n v="1"/>
    <n v="0"/>
    <n v="1"/>
    <n v="4"/>
    <n v="76781"/>
    <s v="Medium"/>
    <n v="9"/>
    <n v="2021"/>
    <s v="Low"/>
    <n v="4"/>
  </r>
  <r>
    <n v="3757"/>
    <x v="5"/>
    <x v="1"/>
    <s v="MNC"/>
    <s v="Technology"/>
    <x v="6"/>
    <x v="0"/>
    <s v="Remote"/>
    <x v="0"/>
    <s v="7+ yrs"/>
    <n v="14"/>
    <s v="PhD"/>
    <n v="1"/>
    <n v="0"/>
    <n v="0"/>
    <n v="1"/>
    <n v="0"/>
    <n v="2"/>
    <n v="175909"/>
    <s v="High"/>
    <n v="2"/>
    <n v="2022"/>
    <s v="High"/>
    <n v="9"/>
  </r>
  <r>
    <n v="3758"/>
    <x v="0"/>
    <x v="0"/>
    <s v="Medium"/>
    <s v="Education"/>
    <x v="0"/>
    <x v="2"/>
    <s v="Onsite/Hybrid"/>
    <x v="1"/>
    <s v="3-6 yrs"/>
    <n v="3"/>
    <s v="PhD"/>
    <n v="1"/>
    <n v="0"/>
    <n v="1"/>
    <n v="0"/>
    <n v="1"/>
    <n v="3"/>
    <n v="103784"/>
    <s v="Medium"/>
    <n v="7"/>
    <n v="2021"/>
    <s v="Medium"/>
    <n v="5"/>
  </r>
  <r>
    <n v="3759"/>
    <x v="0"/>
    <x v="0"/>
    <s v="Startup"/>
    <s v="Finance"/>
    <x v="1"/>
    <x v="2"/>
    <s v="Onsite/Hybrid"/>
    <x v="1"/>
    <s v="3-6 yrs"/>
    <n v="6"/>
    <s v="Master"/>
    <n v="1"/>
    <n v="0"/>
    <n v="0"/>
    <n v="1"/>
    <n v="1"/>
    <n v="3"/>
    <n v="95910"/>
    <s v="Medium"/>
    <n v="4"/>
    <n v="2021"/>
    <s v="High"/>
    <n v="9"/>
  </r>
  <r>
    <n v="3760"/>
    <x v="1"/>
    <x v="1"/>
    <s v="MNC"/>
    <s v="Education"/>
    <x v="1"/>
    <x v="0"/>
    <s v="Remote"/>
    <x v="1"/>
    <s v="3-6 yrs"/>
    <n v="3"/>
    <s v="Bachelor"/>
    <n v="0"/>
    <n v="0"/>
    <n v="0"/>
    <n v="0"/>
    <n v="1"/>
    <n v="1"/>
    <n v="140202"/>
    <s v="High"/>
    <n v="3"/>
    <n v="2021"/>
    <s v="Medium"/>
    <n v="6"/>
  </r>
  <r>
    <n v="3761"/>
    <x v="2"/>
    <x v="2"/>
    <s v="Medium"/>
    <s v="Retail"/>
    <x v="2"/>
    <x v="0"/>
    <s v="Remote"/>
    <x v="0"/>
    <s v="7+ yrs"/>
    <n v="9"/>
    <s v="PhD"/>
    <n v="0"/>
    <n v="1"/>
    <n v="1"/>
    <n v="0"/>
    <n v="0"/>
    <n v="2"/>
    <n v="116558"/>
    <s v="Medium"/>
    <n v="10"/>
    <n v="2026"/>
    <s v="Low"/>
    <n v="1"/>
  </r>
  <r>
    <n v="3762"/>
    <x v="3"/>
    <x v="0"/>
    <s v="Medium"/>
    <s v="E-commerce"/>
    <x v="3"/>
    <x v="1"/>
    <s v="Onsite/Hybrid"/>
    <x v="2"/>
    <s v="0-2 yrs"/>
    <n v="2"/>
    <s v="PhD"/>
    <n v="1"/>
    <n v="1"/>
    <n v="1"/>
    <n v="0"/>
    <n v="0"/>
    <n v="3"/>
    <n v="65090"/>
    <s v="Low"/>
    <n v="12"/>
    <n v="2026"/>
    <s v="Medium"/>
    <n v="4"/>
  </r>
  <r>
    <n v="3763"/>
    <x v="5"/>
    <x v="1"/>
    <s v="Medium"/>
    <s v="Retail"/>
    <x v="5"/>
    <x v="2"/>
    <s v="Onsite/Hybrid"/>
    <x v="1"/>
    <s v="3-6 yrs"/>
    <n v="6"/>
    <s v="Master"/>
    <n v="0"/>
    <n v="1"/>
    <n v="0"/>
    <n v="1"/>
    <n v="1"/>
    <n v="3"/>
    <n v="142391"/>
    <s v="High"/>
    <n v="2"/>
    <n v="2021"/>
    <s v="Medium"/>
    <n v="6"/>
  </r>
  <r>
    <n v="3764"/>
    <x v="3"/>
    <x v="0"/>
    <s v="Startup"/>
    <s v="Finance"/>
    <x v="4"/>
    <x v="1"/>
    <s v="Onsite/Hybrid"/>
    <x v="2"/>
    <s v="0-2 yrs"/>
    <n v="0"/>
    <s v="Master"/>
    <n v="0"/>
    <n v="0"/>
    <n v="0"/>
    <n v="1"/>
    <n v="0"/>
    <n v="1"/>
    <n v="62207"/>
    <s v="Low"/>
    <n v="1"/>
    <n v="2022"/>
    <s v="Low"/>
    <n v="4"/>
  </r>
  <r>
    <n v="3765"/>
    <x v="5"/>
    <x v="1"/>
    <s v="Enterprise"/>
    <s v="Education"/>
    <x v="5"/>
    <x v="1"/>
    <s v="Onsite/Hybrid"/>
    <x v="1"/>
    <s v="3-6 yrs"/>
    <n v="5"/>
    <s v="Bachelor"/>
    <n v="1"/>
    <n v="0"/>
    <n v="0"/>
    <n v="1"/>
    <n v="1"/>
    <n v="3"/>
    <n v="141357"/>
    <s v="High"/>
    <n v="12"/>
    <n v="2024"/>
    <s v="Low"/>
    <n v="4"/>
  </r>
  <r>
    <n v="3766"/>
    <x v="0"/>
    <x v="0"/>
    <s v="Medium"/>
    <s v="E-commerce"/>
    <x v="1"/>
    <x v="0"/>
    <s v="Remote"/>
    <x v="2"/>
    <s v="0-2 yrs"/>
    <n v="1"/>
    <s v="PhD"/>
    <n v="0"/>
    <n v="0"/>
    <n v="0"/>
    <n v="1"/>
    <n v="1"/>
    <n v="2"/>
    <n v="78479"/>
    <s v="Medium"/>
    <n v="10"/>
    <n v="2023"/>
    <s v="High"/>
    <n v="9"/>
  </r>
  <r>
    <n v="3767"/>
    <x v="4"/>
    <x v="0"/>
    <s v="Startup"/>
    <s v="Education"/>
    <x v="1"/>
    <x v="1"/>
    <s v="Onsite/Hybrid"/>
    <x v="0"/>
    <s v="7+ yrs"/>
    <n v="15"/>
    <s v="Bachelor"/>
    <n v="0"/>
    <n v="0"/>
    <n v="1"/>
    <n v="0"/>
    <n v="1"/>
    <n v="2"/>
    <n v="125933"/>
    <s v="High"/>
    <n v="3"/>
    <n v="2024"/>
    <s v="High"/>
    <n v="7"/>
  </r>
  <r>
    <n v="3768"/>
    <x v="5"/>
    <x v="1"/>
    <s v="Startup"/>
    <s v="Finance"/>
    <x v="0"/>
    <x v="2"/>
    <s v="Onsite/Hybrid"/>
    <x v="0"/>
    <s v="7+ yrs"/>
    <n v="13"/>
    <s v="Master"/>
    <n v="1"/>
    <n v="1"/>
    <n v="0"/>
    <n v="1"/>
    <n v="1"/>
    <n v="4"/>
    <n v="169420"/>
    <s v="High"/>
    <n v="11"/>
    <n v="2022"/>
    <s v="High"/>
    <n v="8"/>
  </r>
  <r>
    <n v="3769"/>
    <x v="4"/>
    <x v="0"/>
    <s v="Enterprise"/>
    <s v="Healthcare"/>
    <x v="3"/>
    <x v="0"/>
    <s v="Remote"/>
    <x v="2"/>
    <s v="0-2 yrs"/>
    <n v="2"/>
    <s v="Bachelor"/>
    <n v="0"/>
    <n v="1"/>
    <n v="0"/>
    <n v="0"/>
    <n v="1"/>
    <n v="2"/>
    <n v="56066"/>
    <s v="Low"/>
    <n v="9"/>
    <n v="2020"/>
    <s v="High"/>
    <n v="8"/>
  </r>
  <r>
    <n v="3770"/>
    <x v="4"/>
    <x v="0"/>
    <s v="Medium"/>
    <s v="Education"/>
    <x v="6"/>
    <x v="0"/>
    <s v="Remote"/>
    <x v="2"/>
    <s v="0-2 yrs"/>
    <n v="1"/>
    <s v="Master"/>
    <n v="0"/>
    <n v="0"/>
    <n v="0"/>
    <n v="0"/>
    <n v="0"/>
    <n v="0"/>
    <n v="49133"/>
    <s v="Low"/>
    <n v="6"/>
    <n v="2025"/>
    <s v="Medium"/>
    <n v="4"/>
  </r>
  <r>
    <n v="3771"/>
    <x v="5"/>
    <x v="1"/>
    <s v="Medium"/>
    <s v="Healthcare"/>
    <x v="5"/>
    <x v="1"/>
    <s v="Onsite/Hybrid"/>
    <x v="1"/>
    <s v="3-6 yrs"/>
    <n v="5"/>
    <s v="Bachelor"/>
    <n v="1"/>
    <n v="0"/>
    <n v="0"/>
    <n v="0"/>
    <n v="0"/>
    <n v="1"/>
    <n v="111709"/>
    <s v="Medium"/>
    <n v="3"/>
    <n v="2022"/>
    <s v="Low"/>
    <n v="4"/>
  </r>
  <r>
    <n v="3772"/>
    <x v="3"/>
    <x v="0"/>
    <s v="Enterprise"/>
    <s v="E-commerce"/>
    <x v="4"/>
    <x v="1"/>
    <s v="Onsite/Hybrid"/>
    <x v="2"/>
    <s v="0-2 yrs"/>
    <n v="2"/>
    <s v="Bachelor"/>
    <n v="1"/>
    <n v="0"/>
    <n v="1"/>
    <n v="1"/>
    <n v="0"/>
    <n v="3"/>
    <n v="76894"/>
    <s v="Medium"/>
    <n v="1"/>
    <n v="2021"/>
    <s v="High"/>
    <n v="7"/>
  </r>
  <r>
    <n v="3773"/>
    <x v="2"/>
    <x v="2"/>
    <s v="Medium"/>
    <s v="Technology"/>
    <x v="5"/>
    <x v="0"/>
    <s v="Remote"/>
    <x v="2"/>
    <s v="0-2 yrs"/>
    <n v="2"/>
    <s v="PhD"/>
    <n v="0"/>
    <n v="0"/>
    <n v="0"/>
    <n v="0"/>
    <n v="0"/>
    <n v="0"/>
    <n v="51021"/>
    <s v="Low"/>
    <n v="7"/>
    <n v="2022"/>
    <s v="Medium"/>
    <n v="5"/>
  </r>
  <r>
    <n v="3774"/>
    <x v="4"/>
    <x v="0"/>
    <s v="MNC"/>
    <s v="E-commerce"/>
    <x v="4"/>
    <x v="2"/>
    <s v="Onsite/Hybrid"/>
    <x v="0"/>
    <s v="7+ yrs"/>
    <n v="14"/>
    <s v="Bachelor"/>
    <n v="1"/>
    <n v="0"/>
    <n v="1"/>
    <n v="0"/>
    <n v="1"/>
    <n v="3"/>
    <n v="141012"/>
    <s v="High"/>
    <n v="11"/>
    <n v="2025"/>
    <s v="High"/>
    <n v="9"/>
  </r>
  <r>
    <n v="3775"/>
    <x v="2"/>
    <x v="2"/>
    <s v="Startup"/>
    <s v="Education"/>
    <x v="1"/>
    <x v="1"/>
    <s v="Onsite/Hybrid"/>
    <x v="0"/>
    <s v="7+ yrs"/>
    <n v="9"/>
    <s v="Bachelor"/>
    <n v="1"/>
    <n v="0"/>
    <n v="1"/>
    <n v="1"/>
    <n v="1"/>
    <n v="4"/>
    <n v="139521"/>
    <s v="High"/>
    <n v="10"/>
    <n v="2023"/>
    <s v="High"/>
    <n v="7"/>
  </r>
  <r>
    <n v="3776"/>
    <x v="4"/>
    <x v="0"/>
    <s v="Startup"/>
    <s v="E-commerce"/>
    <x v="5"/>
    <x v="2"/>
    <s v="Onsite/Hybrid"/>
    <x v="2"/>
    <s v="0-2 yrs"/>
    <n v="2"/>
    <s v="PhD"/>
    <n v="0"/>
    <n v="1"/>
    <n v="0"/>
    <n v="1"/>
    <n v="1"/>
    <n v="3"/>
    <n v="78075"/>
    <s v="Medium"/>
    <n v="12"/>
    <n v="2024"/>
    <s v="Medium"/>
    <n v="1"/>
  </r>
  <r>
    <n v="3777"/>
    <x v="1"/>
    <x v="1"/>
    <s v="Enterprise"/>
    <s v="Healthcare"/>
    <x v="0"/>
    <x v="0"/>
    <s v="Remote"/>
    <x v="2"/>
    <s v="0-2 yrs"/>
    <n v="2"/>
    <s v="Master"/>
    <n v="1"/>
    <n v="0"/>
    <n v="0"/>
    <n v="1"/>
    <n v="1"/>
    <n v="3"/>
    <n v="115119"/>
    <s v="Medium"/>
    <n v="4"/>
    <n v="2023"/>
    <s v="High"/>
    <n v="7"/>
  </r>
  <r>
    <n v="3778"/>
    <x v="2"/>
    <x v="2"/>
    <s v="Medium"/>
    <s v="Retail"/>
    <x v="6"/>
    <x v="0"/>
    <s v="Remote"/>
    <x v="1"/>
    <s v="3-6 yrs"/>
    <n v="5"/>
    <s v="PhD"/>
    <n v="0"/>
    <n v="1"/>
    <n v="0"/>
    <n v="1"/>
    <n v="1"/>
    <n v="3"/>
    <n v="104183"/>
    <s v="Medium"/>
    <n v="5"/>
    <n v="2026"/>
    <s v="Low"/>
    <n v="1"/>
  </r>
  <r>
    <n v="3779"/>
    <x v="4"/>
    <x v="0"/>
    <s v="Medium"/>
    <s v="Education"/>
    <x v="3"/>
    <x v="1"/>
    <s v="Onsite/Hybrid"/>
    <x v="2"/>
    <s v="0-2 yrs"/>
    <n v="0"/>
    <s v="Master"/>
    <n v="0"/>
    <n v="1"/>
    <n v="0"/>
    <n v="0"/>
    <n v="0"/>
    <n v="1"/>
    <n v="51746"/>
    <s v="Low"/>
    <n v="4"/>
    <n v="2025"/>
    <s v="Low"/>
    <n v="2"/>
  </r>
  <r>
    <n v="3780"/>
    <x v="0"/>
    <x v="0"/>
    <s v="Enterprise"/>
    <s v="Technology"/>
    <x v="5"/>
    <x v="1"/>
    <s v="Onsite/Hybrid"/>
    <x v="0"/>
    <s v="7+ yrs"/>
    <n v="8"/>
    <s v="Bachelor"/>
    <n v="0"/>
    <n v="0"/>
    <n v="1"/>
    <n v="1"/>
    <n v="0"/>
    <n v="2"/>
    <n v="131434"/>
    <s v="High"/>
    <n v="3"/>
    <n v="2024"/>
    <s v="High"/>
    <n v="9"/>
  </r>
  <r>
    <n v="3781"/>
    <x v="2"/>
    <x v="2"/>
    <s v="MNC"/>
    <s v="E-commerce"/>
    <x v="0"/>
    <x v="0"/>
    <s v="Remote"/>
    <x v="0"/>
    <s v="7+ yrs"/>
    <n v="12"/>
    <s v="Master"/>
    <n v="0"/>
    <n v="0"/>
    <n v="1"/>
    <n v="1"/>
    <n v="0"/>
    <n v="2"/>
    <n v="150426"/>
    <s v="High"/>
    <n v="2"/>
    <n v="2024"/>
    <s v="High"/>
    <n v="9"/>
  </r>
  <r>
    <n v="3782"/>
    <x v="3"/>
    <x v="0"/>
    <s v="Enterprise"/>
    <s v="E-commerce"/>
    <x v="4"/>
    <x v="0"/>
    <s v="Remote"/>
    <x v="2"/>
    <s v="0-2 yrs"/>
    <n v="0"/>
    <s v="Bachelor"/>
    <n v="0"/>
    <n v="1"/>
    <n v="0"/>
    <n v="0"/>
    <n v="1"/>
    <n v="2"/>
    <n v="62668"/>
    <s v="Low"/>
    <n v="3"/>
    <n v="2023"/>
    <s v="Low"/>
    <n v="2"/>
  </r>
  <r>
    <n v="3783"/>
    <x v="4"/>
    <x v="0"/>
    <s v="Enterprise"/>
    <s v="E-commerce"/>
    <x v="0"/>
    <x v="1"/>
    <s v="Onsite/Hybrid"/>
    <x v="1"/>
    <s v="3-6 yrs"/>
    <n v="4"/>
    <s v="PhD"/>
    <n v="1"/>
    <n v="1"/>
    <n v="1"/>
    <n v="1"/>
    <n v="0"/>
    <n v="4"/>
    <n v="104653"/>
    <s v="Medium"/>
    <n v="12"/>
    <n v="2025"/>
    <s v="High"/>
    <n v="5"/>
  </r>
  <r>
    <n v="3784"/>
    <x v="4"/>
    <x v="0"/>
    <s v="Startup"/>
    <s v="Retail"/>
    <x v="4"/>
    <x v="2"/>
    <s v="Onsite/Hybrid"/>
    <x v="0"/>
    <s v="7+ yrs"/>
    <n v="8"/>
    <s v="Master"/>
    <n v="1"/>
    <n v="1"/>
    <n v="0"/>
    <n v="1"/>
    <n v="1"/>
    <n v="4"/>
    <n v="128200"/>
    <s v="High"/>
    <n v="7"/>
    <n v="2025"/>
    <s v="Low"/>
    <n v="4"/>
  </r>
  <r>
    <n v="3785"/>
    <x v="5"/>
    <x v="1"/>
    <s v="MNC"/>
    <s v="Finance"/>
    <x v="0"/>
    <x v="2"/>
    <s v="Onsite/Hybrid"/>
    <x v="1"/>
    <s v="3-6 yrs"/>
    <n v="5"/>
    <s v="Master"/>
    <n v="1"/>
    <n v="0"/>
    <n v="0"/>
    <n v="1"/>
    <n v="0"/>
    <n v="2"/>
    <n v="152571"/>
    <s v="High"/>
    <n v="3"/>
    <n v="2025"/>
    <s v="High"/>
    <n v="7"/>
  </r>
  <r>
    <n v="3786"/>
    <x v="0"/>
    <x v="0"/>
    <s v="Enterprise"/>
    <s v="Finance"/>
    <x v="5"/>
    <x v="2"/>
    <s v="Onsite/Hybrid"/>
    <x v="2"/>
    <s v="0-2 yrs"/>
    <n v="0"/>
    <s v="Master"/>
    <n v="0"/>
    <n v="1"/>
    <n v="1"/>
    <n v="0"/>
    <n v="1"/>
    <n v="3"/>
    <n v="79077"/>
    <s v="Medium"/>
    <n v="2"/>
    <n v="2026"/>
    <s v="Low"/>
    <n v="6"/>
  </r>
  <r>
    <n v="3787"/>
    <x v="4"/>
    <x v="0"/>
    <s v="MNC"/>
    <s v="Finance"/>
    <x v="0"/>
    <x v="1"/>
    <s v="Onsite/Hybrid"/>
    <x v="0"/>
    <s v="7+ yrs"/>
    <n v="14"/>
    <s v="Bachelor"/>
    <n v="0"/>
    <n v="1"/>
    <n v="1"/>
    <n v="0"/>
    <n v="0"/>
    <n v="2"/>
    <n v="133756"/>
    <s v="High"/>
    <n v="4"/>
    <n v="2025"/>
    <s v="Low"/>
    <n v="1"/>
  </r>
  <r>
    <n v="3788"/>
    <x v="2"/>
    <x v="2"/>
    <s v="Medium"/>
    <s v="Finance"/>
    <x v="3"/>
    <x v="1"/>
    <s v="Onsite/Hybrid"/>
    <x v="0"/>
    <s v="7+ yrs"/>
    <n v="14"/>
    <s v="PhD"/>
    <n v="0"/>
    <n v="1"/>
    <n v="0"/>
    <n v="0"/>
    <n v="0"/>
    <n v="1"/>
    <n v="103276"/>
    <s v="Medium"/>
    <n v="11"/>
    <n v="2020"/>
    <s v="High"/>
    <n v="8"/>
  </r>
  <r>
    <n v="3789"/>
    <x v="3"/>
    <x v="0"/>
    <s v="Medium"/>
    <s v="Technology"/>
    <x v="6"/>
    <x v="2"/>
    <s v="Onsite/Hybrid"/>
    <x v="0"/>
    <s v="7+ yrs"/>
    <n v="7"/>
    <s v="PhD"/>
    <n v="0"/>
    <n v="1"/>
    <n v="0"/>
    <n v="0"/>
    <n v="1"/>
    <n v="2"/>
    <n v="106821"/>
    <s v="Medium"/>
    <n v="4"/>
    <n v="2021"/>
    <s v="Low"/>
    <n v="4"/>
  </r>
  <r>
    <n v="3790"/>
    <x v="1"/>
    <x v="1"/>
    <s v="Enterprise"/>
    <s v="Technology"/>
    <x v="5"/>
    <x v="1"/>
    <s v="Onsite/Hybrid"/>
    <x v="2"/>
    <s v="0-2 yrs"/>
    <n v="2"/>
    <s v="Master"/>
    <n v="0"/>
    <n v="1"/>
    <n v="1"/>
    <n v="0"/>
    <n v="0"/>
    <n v="2"/>
    <n v="101207"/>
    <s v="Medium"/>
    <n v="11"/>
    <n v="2025"/>
    <s v="Low"/>
    <n v="2"/>
  </r>
  <r>
    <n v="3791"/>
    <x v="4"/>
    <x v="0"/>
    <s v="Enterprise"/>
    <s v="Retail"/>
    <x v="3"/>
    <x v="2"/>
    <s v="Onsite/Hybrid"/>
    <x v="1"/>
    <s v="3-6 yrs"/>
    <n v="5"/>
    <s v="PhD"/>
    <n v="0"/>
    <n v="1"/>
    <n v="0"/>
    <n v="0"/>
    <n v="0"/>
    <n v="1"/>
    <n v="76632"/>
    <s v="Medium"/>
    <n v="7"/>
    <n v="2025"/>
    <s v="High"/>
    <n v="7"/>
  </r>
  <r>
    <n v="3792"/>
    <x v="1"/>
    <x v="1"/>
    <s v="Startup"/>
    <s v="Finance"/>
    <x v="1"/>
    <x v="1"/>
    <s v="Onsite/Hybrid"/>
    <x v="0"/>
    <s v="7+ yrs"/>
    <n v="7"/>
    <s v="PhD"/>
    <n v="1"/>
    <n v="1"/>
    <n v="0"/>
    <n v="1"/>
    <n v="1"/>
    <n v="4"/>
    <n v="168995"/>
    <s v="High"/>
    <n v="3"/>
    <n v="2021"/>
    <s v="Low"/>
    <n v="2"/>
  </r>
  <r>
    <n v="3793"/>
    <x v="1"/>
    <x v="1"/>
    <s v="Enterprise"/>
    <s v="Healthcare"/>
    <x v="2"/>
    <x v="2"/>
    <s v="Onsite/Hybrid"/>
    <x v="0"/>
    <s v="7+ yrs"/>
    <n v="10"/>
    <s v="PhD"/>
    <n v="0"/>
    <n v="1"/>
    <n v="0"/>
    <n v="0"/>
    <n v="0"/>
    <n v="1"/>
    <n v="137065"/>
    <s v="High"/>
    <n v="3"/>
    <n v="2023"/>
    <s v="High"/>
    <n v="8"/>
  </r>
  <r>
    <n v="3794"/>
    <x v="0"/>
    <x v="0"/>
    <s v="Medium"/>
    <s v="Finance"/>
    <x v="6"/>
    <x v="1"/>
    <s v="Onsite/Hybrid"/>
    <x v="1"/>
    <s v="3-6 yrs"/>
    <n v="3"/>
    <s v="Bachelor"/>
    <n v="1"/>
    <n v="1"/>
    <n v="0"/>
    <n v="1"/>
    <n v="1"/>
    <n v="4"/>
    <n v="101477"/>
    <s v="Medium"/>
    <n v="3"/>
    <n v="2024"/>
    <s v="Medium"/>
    <n v="2"/>
  </r>
  <r>
    <n v="3795"/>
    <x v="5"/>
    <x v="1"/>
    <s v="Enterprise"/>
    <s v="Education"/>
    <x v="0"/>
    <x v="2"/>
    <s v="Onsite/Hybrid"/>
    <x v="1"/>
    <s v="3-6 yrs"/>
    <n v="5"/>
    <s v="Bachelor"/>
    <n v="1"/>
    <n v="0"/>
    <n v="0"/>
    <n v="1"/>
    <n v="1"/>
    <n v="3"/>
    <n v="140921"/>
    <s v="High"/>
    <n v="1"/>
    <n v="2023"/>
    <s v="Medium"/>
    <n v="6"/>
  </r>
  <r>
    <n v="3796"/>
    <x v="4"/>
    <x v="0"/>
    <s v="MNC"/>
    <s v="E-commerce"/>
    <x v="0"/>
    <x v="2"/>
    <s v="Onsite/Hybrid"/>
    <x v="2"/>
    <s v="0-2 yrs"/>
    <n v="2"/>
    <s v="Master"/>
    <n v="0"/>
    <n v="0"/>
    <n v="1"/>
    <n v="0"/>
    <n v="0"/>
    <n v="1"/>
    <n v="89924"/>
    <s v="Medium"/>
    <n v="7"/>
    <n v="2024"/>
    <s v="High"/>
    <n v="8"/>
  </r>
  <r>
    <n v="3797"/>
    <x v="4"/>
    <x v="0"/>
    <s v="MNC"/>
    <s v="Finance"/>
    <x v="3"/>
    <x v="2"/>
    <s v="Onsite/Hybrid"/>
    <x v="1"/>
    <s v="3-6 yrs"/>
    <n v="5"/>
    <s v="Master"/>
    <n v="1"/>
    <n v="1"/>
    <n v="0"/>
    <n v="0"/>
    <n v="1"/>
    <n v="3"/>
    <n v="104052"/>
    <s v="Medium"/>
    <n v="12"/>
    <n v="2020"/>
    <s v="Low"/>
    <n v="6"/>
  </r>
  <r>
    <n v="3798"/>
    <x v="1"/>
    <x v="1"/>
    <s v="MNC"/>
    <s v="Retail"/>
    <x v="4"/>
    <x v="1"/>
    <s v="Onsite/Hybrid"/>
    <x v="0"/>
    <s v="7+ yrs"/>
    <n v="8"/>
    <s v="Bachelor"/>
    <n v="1"/>
    <n v="0"/>
    <n v="0"/>
    <n v="1"/>
    <n v="1"/>
    <n v="3"/>
    <n v="182537"/>
    <s v="High"/>
    <n v="4"/>
    <n v="2023"/>
    <s v="Low"/>
    <n v="2"/>
  </r>
  <r>
    <n v="3799"/>
    <x v="5"/>
    <x v="1"/>
    <s v="Enterprise"/>
    <s v="Technology"/>
    <x v="3"/>
    <x v="2"/>
    <s v="Onsite/Hybrid"/>
    <x v="0"/>
    <s v="7+ yrs"/>
    <n v="13"/>
    <s v="PhD"/>
    <n v="1"/>
    <n v="1"/>
    <n v="1"/>
    <n v="1"/>
    <n v="0"/>
    <n v="4"/>
    <n v="171518"/>
    <s v="High"/>
    <n v="12"/>
    <n v="2021"/>
    <s v="High"/>
    <n v="2"/>
  </r>
  <r>
    <n v="3800"/>
    <x v="5"/>
    <x v="1"/>
    <s v="MNC"/>
    <s v="Retail"/>
    <x v="0"/>
    <x v="0"/>
    <s v="Remote"/>
    <x v="0"/>
    <s v="7+ yrs"/>
    <n v="9"/>
    <s v="Master"/>
    <n v="1"/>
    <n v="0"/>
    <n v="0"/>
    <n v="0"/>
    <n v="0"/>
    <n v="1"/>
    <n v="155785"/>
    <s v="High"/>
    <n v="3"/>
    <n v="2020"/>
    <s v="Medium"/>
    <n v="2"/>
  </r>
  <r>
    <n v="3801"/>
    <x v="0"/>
    <x v="0"/>
    <s v="Medium"/>
    <s v="Retail"/>
    <x v="0"/>
    <x v="0"/>
    <s v="Remote"/>
    <x v="1"/>
    <s v="3-6 yrs"/>
    <n v="3"/>
    <s v="Master"/>
    <n v="0"/>
    <n v="0"/>
    <n v="0"/>
    <n v="1"/>
    <n v="0"/>
    <n v="1"/>
    <n v="90637"/>
    <s v="Medium"/>
    <n v="4"/>
    <n v="2020"/>
    <s v="High"/>
    <n v="8"/>
  </r>
  <r>
    <n v="3802"/>
    <x v="2"/>
    <x v="2"/>
    <s v="MNC"/>
    <s v="Education"/>
    <x v="4"/>
    <x v="1"/>
    <s v="Onsite/Hybrid"/>
    <x v="0"/>
    <s v="7+ yrs"/>
    <n v="12"/>
    <s v="PhD"/>
    <n v="0"/>
    <n v="1"/>
    <n v="0"/>
    <n v="1"/>
    <n v="1"/>
    <n v="3"/>
    <n v="144140"/>
    <s v="High"/>
    <n v="5"/>
    <n v="2021"/>
    <s v="High"/>
    <n v="9"/>
  </r>
  <r>
    <n v="3803"/>
    <x v="0"/>
    <x v="0"/>
    <s v="MNC"/>
    <s v="Education"/>
    <x v="0"/>
    <x v="0"/>
    <s v="Remote"/>
    <x v="1"/>
    <s v="3-6 yrs"/>
    <n v="3"/>
    <s v="Bachelor"/>
    <n v="1"/>
    <n v="0"/>
    <n v="0"/>
    <n v="0"/>
    <n v="0"/>
    <n v="1"/>
    <n v="92790"/>
    <s v="Medium"/>
    <n v="1"/>
    <n v="2024"/>
    <s v="Low"/>
    <n v="3"/>
  </r>
  <r>
    <n v="3804"/>
    <x v="4"/>
    <x v="0"/>
    <s v="Startup"/>
    <s v="Education"/>
    <x v="5"/>
    <x v="1"/>
    <s v="Onsite/Hybrid"/>
    <x v="1"/>
    <s v="3-6 yrs"/>
    <n v="6"/>
    <s v="Bachelor"/>
    <n v="0"/>
    <n v="0"/>
    <n v="0"/>
    <n v="0"/>
    <n v="1"/>
    <n v="1"/>
    <n v="82843"/>
    <s v="Medium"/>
    <n v="3"/>
    <n v="2023"/>
    <s v="High"/>
    <n v="7"/>
  </r>
  <r>
    <n v="3805"/>
    <x v="0"/>
    <x v="0"/>
    <s v="Enterprise"/>
    <s v="E-commerce"/>
    <x v="0"/>
    <x v="1"/>
    <s v="Onsite/Hybrid"/>
    <x v="1"/>
    <s v="3-6 yrs"/>
    <n v="4"/>
    <s v="Bachelor"/>
    <n v="0"/>
    <n v="1"/>
    <n v="0"/>
    <n v="1"/>
    <n v="1"/>
    <n v="3"/>
    <n v="100261"/>
    <s v="Medium"/>
    <n v="2"/>
    <n v="2026"/>
    <s v="Medium"/>
    <n v="1"/>
  </r>
  <r>
    <n v="3806"/>
    <x v="1"/>
    <x v="1"/>
    <s v="Startup"/>
    <s v="Education"/>
    <x v="5"/>
    <x v="0"/>
    <s v="Remote"/>
    <x v="1"/>
    <s v="3-6 yrs"/>
    <n v="4"/>
    <s v="Bachelor"/>
    <n v="0"/>
    <n v="1"/>
    <n v="1"/>
    <n v="1"/>
    <n v="0"/>
    <n v="3"/>
    <n v="149870"/>
    <s v="High"/>
    <n v="6"/>
    <n v="2023"/>
    <s v="High"/>
    <n v="2"/>
  </r>
  <r>
    <n v="3807"/>
    <x v="2"/>
    <x v="2"/>
    <s v="Startup"/>
    <s v="Retail"/>
    <x v="6"/>
    <x v="2"/>
    <s v="Onsite/Hybrid"/>
    <x v="2"/>
    <s v="0-2 yrs"/>
    <n v="2"/>
    <s v="Master"/>
    <n v="1"/>
    <n v="1"/>
    <n v="0"/>
    <n v="1"/>
    <n v="0"/>
    <n v="3"/>
    <n v="63838"/>
    <s v="Low"/>
    <n v="6"/>
    <n v="2021"/>
    <s v="High"/>
    <n v="8"/>
  </r>
  <r>
    <n v="3808"/>
    <x v="1"/>
    <x v="1"/>
    <s v="Startup"/>
    <s v="Healthcare"/>
    <x v="5"/>
    <x v="0"/>
    <s v="Remote"/>
    <x v="1"/>
    <s v="3-6 yrs"/>
    <n v="3"/>
    <s v="PhD"/>
    <n v="0"/>
    <n v="0"/>
    <n v="0"/>
    <n v="0"/>
    <n v="0"/>
    <n v="0"/>
    <n v="114836"/>
    <s v="Medium"/>
    <n v="6"/>
    <n v="2026"/>
    <s v="High"/>
    <n v="9"/>
  </r>
  <r>
    <n v="3809"/>
    <x v="1"/>
    <x v="1"/>
    <s v="Medium"/>
    <s v="Healthcare"/>
    <x v="1"/>
    <x v="0"/>
    <s v="Remote"/>
    <x v="2"/>
    <s v="0-2 yrs"/>
    <n v="0"/>
    <s v="Bachelor"/>
    <n v="0"/>
    <n v="1"/>
    <n v="1"/>
    <n v="1"/>
    <n v="1"/>
    <n v="4"/>
    <n v="127460"/>
    <s v="High"/>
    <n v="3"/>
    <n v="2023"/>
    <s v="High"/>
    <n v="6"/>
  </r>
  <r>
    <n v="3810"/>
    <x v="0"/>
    <x v="0"/>
    <s v="Startup"/>
    <s v="Retail"/>
    <x v="3"/>
    <x v="1"/>
    <s v="Onsite/Hybrid"/>
    <x v="0"/>
    <s v="7+ yrs"/>
    <n v="10"/>
    <s v="Bachelor"/>
    <n v="1"/>
    <n v="1"/>
    <n v="0"/>
    <n v="1"/>
    <n v="1"/>
    <n v="4"/>
    <n v="125976"/>
    <s v="High"/>
    <n v="3"/>
    <n v="2021"/>
    <s v="Medium"/>
    <n v="4"/>
  </r>
  <r>
    <n v="3811"/>
    <x v="0"/>
    <x v="0"/>
    <s v="Startup"/>
    <s v="Finance"/>
    <x v="6"/>
    <x v="0"/>
    <s v="Remote"/>
    <x v="2"/>
    <s v="0-2 yrs"/>
    <n v="1"/>
    <s v="Master"/>
    <n v="1"/>
    <n v="0"/>
    <n v="0"/>
    <n v="1"/>
    <n v="1"/>
    <n v="3"/>
    <n v="71096"/>
    <s v="Medium"/>
    <n v="1"/>
    <n v="2023"/>
    <s v="High"/>
    <n v="7"/>
  </r>
  <r>
    <n v="3812"/>
    <x v="1"/>
    <x v="1"/>
    <s v="MNC"/>
    <s v="Education"/>
    <x v="2"/>
    <x v="2"/>
    <s v="Onsite/Hybrid"/>
    <x v="1"/>
    <s v="3-6 yrs"/>
    <n v="6"/>
    <s v="PhD"/>
    <n v="1"/>
    <n v="1"/>
    <n v="1"/>
    <n v="0"/>
    <n v="0"/>
    <n v="3"/>
    <n v="153980"/>
    <s v="High"/>
    <n v="11"/>
    <n v="2020"/>
    <s v="Low"/>
    <n v="5"/>
  </r>
  <r>
    <n v="3813"/>
    <x v="5"/>
    <x v="1"/>
    <s v="Startup"/>
    <s v="Healthcare"/>
    <x v="1"/>
    <x v="1"/>
    <s v="Onsite/Hybrid"/>
    <x v="2"/>
    <s v="0-2 yrs"/>
    <n v="1"/>
    <s v="Bachelor"/>
    <n v="1"/>
    <n v="0"/>
    <n v="1"/>
    <n v="0"/>
    <n v="0"/>
    <n v="2"/>
    <n v="101438"/>
    <s v="Medium"/>
    <n v="11"/>
    <n v="2025"/>
    <s v="High"/>
    <n v="7"/>
  </r>
  <r>
    <n v="3814"/>
    <x v="5"/>
    <x v="1"/>
    <s v="MNC"/>
    <s v="Finance"/>
    <x v="4"/>
    <x v="1"/>
    <s v="Onsite/Hybrid"/>
    <x v="1"/>
    <s v="3-6 yrs"/>
    <n v="6"/>
    <s v="Master"/>
    <n v="0"/>
    <n v="1"/>
    <n v="0"/>
    <n v="0"/>
    <n v="0"/>
    <n v="1"/>
    <n v="130819"/>
    <s v="High"/>
    <n v="3"/>
    <n v="2021"/>
    <s v="High"/>
    <n v="7"/>
  </r>
  <r>
    <n v="3815"/>
    <x v="2"/>
    <x v="2"/>
    <s v="Medium"/>
    <s v="Finance"/>
    <x v="0"/>
    <x v="1"/>
    <s v="Onsite/Hybrid"/>
    <x v="2"/>
    <s v="0-2 yrs"/>
    <n v="0"/>
    <s v="Master"/>
    <n v="0"/>
    <n v="0"/>
    <n v="1"/>
    <n v="1"/>
    <n v="0"/>
    <n v="2"/>
    <n v="78644"/>
    <s v="Medium"/>
    <n v="8"/>
    <n v="2026"/>
    <s v="High"/>
    <n v="5"/>
  </r>
  <r>
    <n v="3816"/>
    <x v="3"/>
    <x v="0"/>
    <s v="Startup"/>
    <s v="Retail"/>
    <x v="0"/>
    <x v="2"/>
    <s v="Onsite/Hybrid"/>
    <x v="0"/>
    <s v="7+ yrs"/>
    <n v="12"/>
    <s v="PhD"/>
    <n v="1"/>
    <n v="1"/>
    <n v="1"/>
    <n v="1"/>
    <n v="0"/>
    <n v="4"/>
    <n v="131567"/>
    <s v="High"/>
    <n v="5"/>
    <n v="2020"/>
    <s v="High"/>
    <n v="4"/>
  </r>
  <r>
    <n v="3817"/>
    <x v="1"/>
    <x v="1"/>
    <s v="Enterprise"/>
    <s v="E-commerce"/>
    <x v="4"/>
    <x v="0"/>
    <s v="Remote"/>
    <x v="0"/>
    <s v="7+ yrs"/>
    <n v="9"/>
    <s v="Master"/>
    <n v="1"/>
    <n v="0"/>
    <n v="1"/>
    <n v="0"/>
    <n v="1"/>
    <n v="3"/>
    <n v="162632"/>
    <s v="High"/>
    <n v="12"/>
    <n v="2021"/>
    <s v="Medium"/>
    <n v="4"/>
  </r>
  <r>
    <n v="3818"/>
    <x v="1"/>
    <x v="1"/>
    <s v="Enterprise"/>
    <s v="Retail"/>
    <x v="5"/>
    <x v="2"/>
    <s v="Onsite/Hybrid"/>
    <x v="1"/>
    <s v="3-6 yrs"/>
    <n v="5"/>
    <s v="PhD"/>
    <n v="0"/>
    <n v="1"/>
    <n v="0"/>
    <n v="0"/>
    <n v="0"/>
    <n v="1"/>
    <n v="112345"/>
    <s v="Medium"/>
    <n v="9"/>
    <n v="2025"/>
    <s v="High"/>
    <n v="7"/>
  </r>
  <r>
    <n v="3819"/>
    <x v="0"/>
    <x v="0"/>
    <s v="Enterprise"/>
    <s v="Technology"/>
    <x v="6"/>
    <x v="0"/>
    <s v="Remote"/>
    <x v="2"/>
    <s v="0-2 yrs"/>
    <n v="2"/>
    <s v="Bachelor"/>
    <n v="0"/>
    <n v="1"/>
    <n v="1"/>
    <n v="1"/>
    <n v="0"/>
    <n v="3"/>
    <n v="76429"/>
    <s v="Medium"/>
    <n v="10"/>
    <n v="2023"/>
    <s v="High"/>
    <n v="7"/>
  </r>
  <r>
    <n v="3820"/>
    <x v="1"/>
    <x v="1"/>
    <s v="Enterprise"/>
    <s v="Retail"/>
    <x v="2"/>
    <x v="2"/>
    <s v="Onsite/Hybrid"/>
    <x v="1"/>
    <s v="3-6 yrs"/>
    <n v="3"/>
    <s v="PhD"/>
    <n v="1"/>
    <n v="0"/>
    <n v="1"/>
    <n v="1"/>
    <n v="0"/>
    <n v="3"/>
    <n v="142828"/>
    <s v="High"/>
    <n v="3"/>
    <n v="2021"/>
    <s v="High"/>
    <n v="5"/>
  </r>
  <r>
    <n v="3821"/>
    <x v="5"/>
    <x v="1"/>
    <s v="Startup"/>
    <s v="Finance"/>
    <x v="5"/>
    <x v="2"/>
    <s v="Onsite/Hybrid"/>
    <x v="2"/>
    <s v="0-2 yrs"/>
    <n v="1"/>
    <s v="Master"/>
    <n v="0"/>
    <n v="1"/>
    <n v="0"/>
    <n v="1"/>
    <n v="0"/>
    <n v="2"/>
    <n v="103080"/>
    <s v="Medium"/>
    <n v="8"/>
    <n v="2020"/>
    <s v="Low"/>
    <n v="2"/>
  </r>
  <r>
    <n v="3822"/>
    <x v="5"/>
    <x v="1"/>
    <s v="Startup"/>
    <s v="Technology"/>
    <x v="5"/>
    <x v="0"/>
    <s v="Remote"/>
    <x v="1"/>
    <s v="3-6 yrs"/>
    <n v="4"/>
    <s v="PhD"/>
    <n v="0"/>
    <n v="0"/>
    <n v="1"/>
    <n v="0"/>
    <n v="1"/>
    <n v="2"/>
    <n v="143381"/>
    <s v="High"/>
    <n v="2"/>
    <n v="2022"/>
    <s v="Low"/>
    <n v="2"/>
  </r>
  <r>
    <n v="3823"/>
    <x v="5"/>
    <x v="1"/>
    <s v="Medium"/>
    <s v="Education"/>
    <x v="1"/>
    <x v="1"/>
    <s v="Onsite/Hybrid"/>
    <x v="1"/>
    <s v="3-6 yrs"/>
    <n v="3"/>
    <s v="Master"/>
    <n v="1"/>
    <n v="0"/>
    <n v="0"/>
    <n v="0"/>
    <n v="1"/>
    <n v="2"/>
    <n v="120913"/>
    <s v="High"/>
    <n v="7"/>
    <n v="2025"/>
    <s v="High"/>
    <n v="8"/>
  </r>
  <r>
    <n v="3824"/>
    <x v="1"/>
    <x v="1"/>
    <s v="Medium"/>
    <s v="Finance"/>
    <x v="1"/>
    <x v="0"/>
    <s v="Remote"/>
    <x v="1"/>
    <s v="3-6 yrs"/>
    <n v="6"/>
    <s v="Master"/>
    <n v="1"/>
    <n v="0"/>
    <n v="1"/>
    <n v="1"/>
    <n v="1"/>
    <n v="4"/>
    <n v="156609"/>
    <s v="High"/>
    <n v="5"/>
    <n v="2021"/>
    <s v="High"/>
    <n v="5"/>
  </r>
  <r>
    <n v="3825"/>
    <x v="3"/>
    <x v="0"/>
    <s v="Startup"/>
    <s v="Finance"/>
    <x v="4"/>
    <x v="1"/>
    <s v="Onsite/Hybrid"/>
    <x v="0"/>
    <s v="7+ yrs"/>
    <n v="10"/>
    <s v="Bachelor"/>
    <n v="0"/>
    <n v="0"/>
    <n v="1"/>
    <n v="0"/>
    <n v="0"/>
    <n v="1"/>
    <n v="113807"/>
    <s v="Medium"/>
    <n v="6"/>
    <n v="2021"/>
    <s v="High"/>
    <n v="9"/>
  </r>
  <r>
    <n v="3826"/>
    <x v="1"/>
    <x v="1"/>
    <s v="Medium"/>
    <s v="Technology"/>
    <x v="0"/>
    <x v="2"/>
    <s v="Onsite/Hybrid"/>
    <x v="1"/>
    <s v="3-6 yrs"/>
    <n v="4"/>
    <s v="Master"/>
    <n v="1"/>
    <n v="1"/>
    <n v="0"/>
    <n v="1"/>
    <n v="0"/>
    <n v="3"/>
    <n v="130054"/>
    <s v="High"/>
    <n v="11"/>
    <n v="2023"/>
    <s v="High"/>
    <n v="7"/>
  </r>
  <r>
    <n v="3827"/>
    <x v="4"/>
    <x v="0"/>
    <s v="Enterprise"/>
    <s v="E-commerce"/>
    <x v="5"/>
    <x v="2"/>
    <s v="Onsite/Hybrid"/>
    <x v="0"/>
    <s v="7+ yrs"/>
    <n v="9"/>
    <s v="Bachelor"/>
    <n v="1"/>
    <n v="1"/>
    <n v="0"/>
    <n v="1"/>
    <n v="0"/>
    <n v="3"/>
    <n v="119745"/>
    <s v="Medium"/>
    <n v="6"/>
    <n v="2022"/>
    <s v="High"/>
    <n v="9"/>
  </r>
  <r>
    <n v="3828"/>
    <x v="4"/>
    <x v="0"/>
    <s v="MNC"/>
    <s v="Finance"/>
    <x v="3"/>
    <x v="1"/>
    <s v="Onsite/Hybrid"/>
    <x v="0"/>
    <s v="7+ yrs"/>
    <n v="7"/>
    <s v="Master"/>
    <n v="0"/>
    <n v="0"/>
    <n v="0"/>
    <n v="1"/>
    <n v="0"/>
    <n v="1"/>
    <n v="131281"/>
    <s v="High"/>
    <n v="1"/>
    <n v="2024"/>
    <s v="High"/>
    <n v="7"/>
  </r>
  <r>
    <n v="3829"/>
    <x v="0"/>
    <x v="0"/>
    <s v="Enterprise"/>
    <s v="Education"/>
    <x v="3"/>
    <x v="2"/>
    <s v="Onsite/Hybrid"/>
    <x v="1"/>
    <s v="3-6 yrs"/>
    <n v="4"/>
    <s v="PhD"/>
    <n v="1"/>
    <n v="0"/>
    <n v="1"/>
    <n v="0"/>
    <n v="0"/>
    <n v="2"/>
    <n v="94951"/>
    <s v="Medium"/>
    <n v="10"/>
    <n v="2021"/>
    <s v="Medium"/>
    <n v="4"/>
  </r>
  <r>
    <n v="3830"/>
    <x v="0"/>
    <x v="0"/>
    <s v="MNC"/>
    <s v="Finance"/>
    <x v="0"/>
    <x v="1"/>
    <s v="Onsite/Hybrid"/>
    <x v="0"/>
    <s v="7+ yrs"/>
    <n v="8"/>
    <s v="Master"/>
    <n v="1"/>
    <n v="1"/>
    <n v="1"/>
    <n v="1"/>
    <n v="1"/>
    <n v="5"/>
    <n v="155323"/>
    <s v="High"/>
    <n v="5"/>
    <n v="2025"/>
    <s v="High"/>
    <n v="7"/>
  </r>
  <r>
    <n v="3831"/>
    <x v="4"/>
    <x v="0"/>
    <s v="Enterprise"/>
    <s v="Finance"/>
    <x v="2"/>
    <x v="0"/>
    <s v="Remote"/>
    <x v="0"/>
    <s v="7+ yrs"/>
    <n v="11"/>
    <s v="Master"/>
    <n v="1"/>
    <n v="1"/>
    <n v="1"/>
    <n v="0"/>
    <n v="1"/>
    <n v="4"/>
    <n v="121958"/>
    <s v="High"/>
    <n v="1"/>
    <n v="2025"/>
    <s v="Low"/>
    <n v="3"/>
  </r>
  <r>
    <n v="3832"/>
    <x v="0"/>
    <x v="0"/>
    <s v="Enterprise"/>
    <s v="Education"/>
    <x v="2"/>
    <x v="0"/>
    <s v="Remote"/>
    <x v="0"/>
    <s v="7+ yrs"/>
    <n v="14"/>
    <s v="PhD"/>
    <n v="0"/>
    <n v="1"/>
    <n v="0"/>
    <n v="0"/>
    <n v="1"/>
    <n v="2"/>
    <n v="111361"/>
    <s v="Medium"/>
    <n v="6"/>
    <n v="2021"/>
    <s v="Low"/>
    <n v="4"/>
  </r>
  <r>
    <n v="3833"/>
    <x v="3"/>
    <x v="0"/>
    <s v="Startup"/>
    <s v="E-commerce"/>
    <x v="2"/>
    <x v="2"/>
    <s v="Onsite/Hybrid"/>
    <x v="1"/>
    <s v="3-6 yrs"/>
    <n v="4"/>
    <s v="PhD"/>
    <n v="1"/>
    <n v="1"/>
    <n v="1"/>
    <n v="0"/>
    <n v="0"/>
    <n v="3"/>
    <n v="87525"/>
    <s v="Medium"/>
    <n v="11"/>
    <n v="2021"/>
    <s v="High"/>
    <n v="9"/>
  </r>
  <r>
    <n v="3834"/>
    <x v="5"/>
    <x v="1"/>
    <s v="MNC"/>
    <s v="E-commerce"/>
    <x v="1"/>
    <x v="2"/>
    <s v="Onsite/Hybrid"/>
    <x v="2"/>
    <s v="0-2 yrs"/>
    <n v="0"/>
    <s v="Bachelor"/>
    <n v="0"/>
    <n v="1"/>
    <n v="1"/>
    <n v="1"/>
    <n v="0"/>
    <n v="3"/>
    <n v="136666"/>
    <s v="High"/>
    <n v="4"/>
    <n v="2023"/>
    <s v="High"/>
    <n v="2"/>
  </r>
  <r>
    <n v="3835"/>
    <x v="1"/>
    <x v="1"/>
    <s v="MNC"/>
    <s v="Education"/>
    <x v="4"/>
    <x v="1"/>
    <s v="Onsite/Hybrid"/>
    <x v="0"/>
    <s v="7+ yrs"/>
    <n v="12"/>
    <s v="Master"/>
    <n v="0"/>
    <n v="1"/>
    <n v="1"/>
    <n v="1"/>
    <n v="0"/>
    <n v="3"/>
    <n v="193368"/>
    <s v="High"/>
    <n v="9"/>
    <n v="2022"/>
    <s v="High"/>
    <n v="1"/>
  </r>
  <r>
    <n v="3836"/>
    <x v="3"/>
    <x v="0"/>
    <s v="Startup"/>
    <s v="Finance"/>
    <x v="5"/>
    <x v="2"/>
    <s v="Onsite/Hybrid"/>
    <x v="1"/>
    <s v="3-6 yrs"/>
    <n v="4"/>
    <s v="Bachelor"/>
    <n v="0"/>
    <n v="1"/>
    <n v="0"/>
    <n v="1"/>
    <n v="0"/>
    <n v="2"/>
    <n v="87886"/>
    <s v="Medium"/>
    <n v="4"/>
    <n v="2024"/>
    <s v="Low"/>
    <n v="3"/>
  </r>
  <r>
    <n v="3837"/>
    <x v="5"/>
    <x v="1"/>
    <s v="MNC"/>
    <s v="Finance"/>
    <x v="3"/>
    <x v="2"/>
    <s v="Onsite/Hybrid"/>
    <x v="2"/>
    <s v="0-2 yrs"/>
    <n v="0"/>
    <s v="Bachelor"/>
    <n v="1"/>
    <n v="0"/>
    <n v="0"/>
    <n v="1"/>
    <n v="0"/>
    <n v="2"/>
    <n v="127300"/>
    <s v="High"/>
    <n v="12"/>
    <n v="2026"/>
    <s v="Medium"/>
    <n v="6"/>
  </r>
  <r>
    <n v="3838"/>
    <x v="1"/>
    <x v="1"/>
    <s v="Startup"/>
    <s v="Retail"/>
    <x v="3"/>
    <x v="1"/>
    <s v="Onsite/Hybrid"/>
    <x v="2"/>
    <s v="0-2 yrs"/>
    <n v="0"/>
    <s v="PhD"/>
    <n v="1"/>
    <n v="1"/>
    <n v="0"/>
    <n v="1"/>
    <n v="1"/>
    <n v="4"/>
    <n v="113527"/>
    <s v="Medium"/>
    <n v="10"/>
    <n v="2024"/>
    <s v="High"/>
    <n v="8"/>
  </r>
  <r>
    <n v="3839"/>
    <x v="0"/>
    <x v="0"/>
    <s v="Startup"/>
    <s v="Finance"/>
    <x v="0"/>
    <x v="1"/>
    <s v="Onsite/Hybrid"/>
    <x v="1"/>
    <s v="3-6 yrs"/>
    <n v="4"/>
    <s v="Bachelor"/>
    <n v="1"/>
    <n v="0"/>
    <n v="0"/>
    <n v="0"/>
    <n v="1"/>
    <n v="2"/>
    <n v="83778"/>
    <s v="Medium"/>
    <n v="4"/>
    <n v="2024"/>
    <s v="Low"/>
    <n v="2"/>
  </r>
  <r>
    <n v="3840"/>
    <x v="3"/>
    <x v="0"/>
    <s v="Startup"/>
    <s v="Education"/>
    <x v="3"/>
    <x v="2"/>
    <s v="Onsite/Hybrid"/>
    <x v="0"/>
    <s v="7+ yrs"/>
    <n v="7"/>
    <s v="PhD"/>
    <n v="0"/>
    <n v="1"/>
    <n v="0"/>
    <n v="0"/>
    <n v="1"/>
    <n v="2"/>
    <n v="112911"/>
    <s v="Medium"/>
    <n v="3"/>
    <n v="2022"/>
    <s v="Low"/>
    <n v="3"/>
  </r>
  <r>
    <n v="3841"/>
    <x v="3"/>
    <x v="0"/>
    <s v="Enterprise"/>
    <s v="E-commerce"/>
    <x v="1"/>
    <x v="0"/>
    <s v="Remote"/>
    <x v="2"/>
    <s v="0-2 yrs"/>
    <n v="2"/>
    <s v="PhD"/>
    <n v="1"/>
    <n v="0"/>
    <n v="0"/>
    <n v="0"/>
    <n v="1"/>
    <n v="2"/>
    <n v="63615"/>
    <s v="Low"/>
    <n v="10"/>
    <n v="2025"/>
    <s v="High"/>
    <n v="7"/>
  </r>
  <r>
    <n v="3842"/>
    <x v="1"/>
    <x v="1"/>
    <s v="Startup"/>
    <s v="Retail"/>
    <x v="4"/>
    <x v="2"/>
    <s v="Onsite/Hybrid"/>
    <x v="1"/>
    <s v="3-6 yrs"/>
    <n v="5"/>
    <s v="Master"/>
    <n v="1"/>
    <n v="0"/>
    <n v="0"/>
    <n v="1"/>
    <n v="0"/>
    <n v="2"/>
    <n v="132358"/>
    <s v="High"/>
    <n v="6"/>
    <n v="2026"/>
    <s v="Medium"/>
    <n v="6"/>
  </r>
  <r>
    <n v="3843"/>
    <x v="1"/>
    <x v="1"/>
    <s v="Startup"/>
    <s v="Retail"/>
    <x v="2"/>
    <x v="2"/>
    <s v="Onsite/Hybrid"/>
    <x v="2"/>
    <s v="0-2 yrs"/>
    <n v="1"/>
    <s v="Bachelor"/>
    <n v="1"/>
    <n v="1"/>
    <n v="0"/>
    <n v="1"/>
    <n v="1"/>
    <n v="4"/>
    <n v="118811"/>
    <s v="Medium"/>
    <n v="8"/>
    <n v="2020"/>
    <s v="High"/>
    <n v="8"/>
  </r>
  <r>
    <n v="3844"/>
    <x v="1"/>
    <x v="1"/>
    <s v="Enterprise"/>
    <s v="Retail"/>
    <x v="0"/>
    <x v="2"/>
    <s v="Onsite/Hybrid"/>
    <x v="1"/>
    <s v="3-6 yrs"/>
    <n v="5"/>
    <s v="PhD"/>
    <n v="1"/>
    <n v="0"/>
    <n v="0"/>
    <n v="1"/>
    <n v="0"/>
    <n v="2"/>
    <n v="133408"/>
    <s v="High"/>
    <n v="10"/>
    <n v="2021"/>
    <s v="Medium"/>
    <n v="1"/>
  </r>
  <r>
    <n v="3845"/>
    <x v="4"/>
    <x v="0"/>
    <s v="Medium"/>
    <s v="E-commerce"/>
    <x v="1"/>
    <x v="1"/>
    <s v="Onsite/Hybrid"/>
    <x v="1"/>
    <s v="3-6 yrs"/>
    <n v="6"/>
    <s v="PhD"/>
    <n v="0"/>
    <n v="1"/>
    <n v="1"/>
    <n v="0"/>
    <n v="1"/>
    <n v="3"/>
    <n v="104811"/>
    <s v="Medium"/>
    <n v="7"/>
    <n v="2023"/>
    <s v="High"/>
    <n v="7"/>
  </r>
  <r>
    <n v="3846"/>
    <x v="5"/>
    <x v="1"/>
    <s v="Enterprise"/>
    <s v="Education"/>
    <x v="1"/>
    <x v="0"/>
    <s v="Remote"/>
    <x v="2"/>
    <s v="0-2 yrs"/>
    <n v="0"/>
    <s v="PhD"/>
    <n v="1"/>
    <n v="0"/>
    <n v="0"/>
    <n v="1"/>
    <n v="0"/>
    <n v="2"/>
    <n v="108190"/>
    <s v="Medium"/>
    <n v="6"/>
    <n v="2021"/>
    <s v="High"/>
    <n v="7"/>
  </r>
  <r>
    <n v="3847"/>
    <x v="4"/>
    <x v="0"/>
    <s v="MNC"/>
    <s v="E-commerce"/>
    <x v="4"/>
    <x v="2"/>
    <s v="Onsite/Hybrid"/>
    <x v="1"/>
    <s v="3-6 yrs"/>
    <n v="3"/>
    <s v="PhD"/>
    <n v="1"/>
    <n v="0"/>
    <n v="0"/>
    <n v="0"/>
    <n v="0"/>
    <n v="1"/>
    <n v="96093"/>
    <s v="Medium"/>
    <n v="10"/>
    <n v="2020"/>
    <s v="Low"/>
    <n v="6"/>
  </r>
  <r>
    <n v="3848"/>
    <x v="4"/>
    <x v="0"/>
    <s v="Startup"/>
    <s v="Technology"/>
    <x v="2"/>
    <x v="0"/>
    <s v="Remote"/>
    <x v="1"/>
    <s v="3-6 yrs"/>
    <n v="6"/>
    <s v="Master"/>
    <n v="0"/>
    <n v="1"/>
    <n v="1"/>
    <n v="1"/>
    <n v="0"/>
    <n v="3"/>
    <n v="101455"/>
    <s v="Medium"/>
    <n v="3"/>
    <n v="2026"/>
    <s v="High"/>
    <n v="5"/>
  </r>
  <r>
    <n v="3849"/>
    <x v="0"/>
    <x v="0"/>
    <s v="Enterprise"/>
    <s v="Retail"/>
    <x v="2"/>
    <x v="1"/>
    <s v="Onsite/Hybrid"/>
    <x v="2"/>
    <s v="0-2 yrs"/>
    <n v="0"/>
    <s v="Bachelor"/>
    <n v="0"/>
    <n v="1"/>
    <n v="0"/>
    <n v="1"/>
    <n v="0"/>
    <n v="2"/>
    <n v="67347"/>
    <s v="Low"/>
    <n v="4"/>
    <n v="2022"/>
    <s v="Low"/>
    <n v="1"/>
  </r>
  <r>
    <n v="3850"/>
    <x v="1"/>
    <x v="1"/>
    <s v="Enterprise"/>
    <s v="Finance"/>
    <x v="3"/>
    <x v="1"/>
    <s v="Onsite/Hybrid"/>
    <x v="0"/>
    <s v="7+ yrs"/>
    <n v="12"/>
    <s v="Bachelor"/>
    <n v="1"/>
    <n v="0"/>
    <n v="0"/>
    <n v="0"/>
    <n v="0"/>
    <n v="1"/>
    <n v="139496"/>
    <s v="High"/>
    <n v="8"/>
    <n v="2024"/>
    <s v="High"/>
    <n v="8"/>
  </r>
  <r>
    <n v="3851"/>
    <x v="4"/>
    <x v="0"/>
    <s v="Medium"/>
    <s v="Healthcare"/>
    <x v="4"/>
    <x v="2"/>
    <s v="Onsite/Hybrid"/>
    <x v="0"/>
    <s v="7+ yrs"/>
    <n v="13"/>
    <s v="PhD"/>
    <n v="0"/>
    <n v="1"/>
    <n v="0"/>
    <n v="1"/>
    <n v="1"/>
    <n v="3"/>
    <n v="120901"/>
    <s v="High"/>
    <n v="12"/>
    <n v="2023"/>
    <s v="High"/>
    <n v="7"/>
  </r>
  <r>
    <n v="3852"/>
    <x v="2"/>
    <x v="2"/>
    <s v="Enterprise"/>
    <s v="Healthcare"/>
    <x v="2"/>
    <x v="2"/>
    <s v="Onsite/Hybrid"/>
    <x v="2"/>
    <s v="0-2 yrs"/>
    <n v="0"/>
    <s v="PhD"/>
    <n v="0"/>
    <n v="0"/>
    <n v="0"/>
    <n v="1"/>
    <n v="1"/>
    <n v="2"/>
    <n v="72582"/>
    <s v="Medium"/>
    <n v="7"/>
    <n v="2024"/>
    <s v="Medium"/>
    <n v="2"/>
  </r>
  <r>
    <n v="3853"/>
    <x v="0"/>
    <x v="0"/>
    <s v="Medium"/>
    <s v="Technology"/>
    <x v="2"/>
    <x v="2"/>
    <s v="Onsite/Hybrid"/>
    <x v="0"/>
    <s v="7+ yrs"/>
    <n v="13"/>
    <s v="Bachelor"/>
    <n v="0"/>
    <n v="0"/>
    <n v="1"/>
    <n v="0"/>
    <n v="1"/>
    <n v="2"/>
    <n v="129729"/>
    <s v="High"/>
    <n v="5"/>
    <n v="2025"/>
    <s v="High"/>
    <n v="9"/>
  </r>
  <r>
    <n v="3854"/>
    <x v="2"/>
    <x v="2"/>
    <s v="Startup"/>
    <s v="E-commerce"/>
    <x v="3"/>
    <x v="0"/>
    <s v="Remote"/>
    <x v="0"/>
    <s v="7+ yrs"/>
    <n v="8"/>
    <s v="PhD"/>
    <n v="1"/>
    <n v="0"/>
    <n v="1"/>
    <n v="0"/>
    <n v="0"/>
    <n v="2"/>
    <n v="113138"/>
    <s v="Medium"/>
    <n v="3"/>
    <n v="2023"/>
    <s v="Low"/>
    <n v="1"/>
  </r>
  <r>
    <n v="3855"/>
    <x v="2"/>
    <x v="2"/>
    <s v="Enterprise"/>
    <s v="Healthcare"/>
    <x v="1"/>
    <x v="1"/>
    <s v="Onsite/Hybrid"/>
    <x v="0"/>
    <s v="7+ yrs"/>
    <n v="7"/>
    <s v="Bachelor"/>
    <n v="0"/>
    <n v="0"/>
    <n v="1"/>
    <n v="0"/>
    <n v="1"/>
    <n v="2"/>
    <n v="125467"/>
    <s v="High"/>
    <n v="3"/>
    <n v="2022"/>
    <s v="Medium"/>
    <n v="4"/>
  </r>
  <r>
    <n v="3856"/>
    <x v="5"/>
    <x v="1"/>
    <s v="MNC"/>
    <s v="Technology"/>
    <x v="4"/>
    <x v="0"/>
    <s v="Remote"/>
    <x v="1"/>
    <s v="3-6 yrs"/>
    <n v="4"/>
    <s v="Master"/>
    <n v="1"/>
    <n v="0"/>
    <n v="0"/>
    <n v="1"/>
    <n v="1"/>
    <n v="3"/>
    <n v="157381"/>
    <s v="High"/>
    <n v="9"/>
    <n v="2021"/>
    <s v="High"/>
    <n v="9"/>
  </r>
  <r>
    <n v="3857"/>
    <x v="0"/>
    <x v="0"/>
    <s v="Medium"/>
    <s v="Retail"/>
    <x v="5"/>
    <x v="1"/>
    <s v="Onsite/Hybrid"/>
    <x v="2"/>
    <s v="0-2 yrs"/>
    <n v="2"/>
    <s v="Master"/>
    <n v="0"/>
    <n v="0"/>
    <n v="0"/>
    <n v="0"/>
    <n v="1"/>
    <n v="1"/>
    <n v="63624"/>
    <s v="Low"/>
    <n v="12"/>
    <n v="2023"/>
    <s v="Medium"/>
    <n v="3"/>
  </r>
  <r>
    <n v="3858"/>
    <x v="0"/>
    <x v="0"/>
    <s v="Medium"/>
    <s v="Retail"/>
    <x v="5"/>
    <x v="0"/>
    <s v="Remote"/>
    <x v="1"/>
    <s v="3-6 yrs"/>
    <n v="4"/>
    <s v="Master"/>
    <n v="0"/>
    <n v="0"/>
    <n v="1"/>
    <n v="1"/>
    <n v="0"/>
    <n v="2"/>
    <n v="107816"/>
    <s v="Medium"/>
    <n v="3"/>
    <n v="2025"/>
    <s v="High"/>
    <n v="1"/>
  </r>
  <r>
    <n v="3859"/>
    <x v="1"/>
    <x v="1"/>
    <s v="MNC"/>
    <s v="Education"/>
    <x v="2"/>
    <x v="0"/>
    <s v="Remote"/>
    <x v="0"/>
    <s v="7+ yrs"/>
    <n v="12"/>
    <s v="Bachelor"/>
    <n v="0"/>
    <n v="1"/>
    <n v="0"/>
    <n v="1"/>
    <n v="0"/>
    <n v="2"/>
    <n v="173508"/>
    <s v="High"/>
    <n v="7"/>
    <n v="2026"/>
    <s v="High"/>
    <n v="8"/>
  </r>
  <r>
    <n v="3860"/>
    <x v="3"/>
    <x v="0"/>
    <s v="Startup"/>
    <s v="Healthcare"/>
    <x v="1"/>
    <x v="0"/>
    <s v="Remote"/>
    <x v="1"/>
    <s v="3-6 yrs"/>
    <n v="5"/>
    <s v="Master"/>
    <n v="0"/>
    <n v="0"/>
    <n v="0"/>
    <n v="1"/>
    <n v="0"/>
    <n v="1"/>
    <n v="91363"/>
    <s v="Medium"/>
    <n v="10"/>
    <n v="2023"/>
    <s v="Low"/>
    <n v="6"/>
  </r>
  <r>
    <n v="3861"/>
    <x v="4"/>
    <x v="0"/>
    <s v="Medium"/>
    <s v="Healthcare"/>
    <x v="3"/>
    <x v="0"/>
    <s v="Remote"/>
    <x v="0"/>
    <s v="7+ yrs"/>
    <n v="12"/>
    <s v="PhD"/>
    <n v="1"/>
    <n v="1"/>
    <n v="1"/>
    <n v="1"/>
    <n v="0"/>
    <n v="4"/>
    <n v="126944"/>
    <s v="High"/>
    <n v="5"/>
    <n v="2024"/>
    <s v="High"/>
    <n v="7"/>
  </r>
  <r>
    <n v="3862"/>
    <x v="2"/>
    <x v="2"/>
    <s v="MNC"/>
    <s v="E-commerce"/>
    <x v="6"/>
    <x v="0"/>
    <s v="Remote"/>
    <x v="0"/>
    <s v="7+ yrs"/>
    <n v="7"/>
    <s v="Master"/>
    <n v="1"/>
    <n v="1"/>
    <n v="0"/>
    <n v="0"/>
    <n v="0"/>
    <n v="2"/>
    <n v="120403"/>
    <s v="High"/>
    <n v="4"/>
    <n v="2024"/>
    <s v="High"/>
    <n v="8"/>
  </r>
  <r>
    <n v="3863"/>
    <x v="2"/>
    <x v="2"/>
    <s v="Medium"/>
    <s v="Healthcare"/>
    <x v="1"/>
    <x v="2"/>
    <s v="Onsite/Hybrid"/>
    <x v="2"/>
    <s v="0-2 yrs"/>
    <n v="2"/>
    <s v="Master"/>
    <n v="1"/>
    <n v="1"/>
    <n v="1"/>
    <n v="0"/>
    <n v="1"/>
    <n v="4"/>
    <n v="73985"/>
    <s v="Medium"/>
    <n v="5"/>
    <n v="2025"/>
    <s v="High"/>
    <n v="9"/>
  </r>
  <r>
    <n v="3864"/>
    <x v="4"/>
    <x v="0"/>
    <s v="Enterprise"/>
    <s v="E-commerce"/>
    <x v="1"/>
    <x v="2"/>
    <s v="Onsite/Hybrid"/>
    <x v="2"/>
    <s v="0-2 yrs"/>
    <n v="1"/>
    <s v="Master"/>
    <n v="1"/>
    <n v="1"/>
    <n v="0"/>
    <n v="0"/>
    <n v="1"/>
    <n v="3"/>
    <n v="64775"/>
    <s v="Low"/>
    <n v="6"/>
    <n v="2023"/>
    <s v="Medium"/>
    <n v="3"/>
  </r>
  <r>
    <n v="3865"/>
    <x v="4"/>
    <x v="0"/>
    <s v="Enterprise"/>
    <s v="Technology"/>
    <x v="3"/>
    <x v="1"/>
    <s v="Onsite/Hybrid"/>
    <x v="2"/>
    <s v="0-2 yrs"/>
    <n v="1"/>
    <s v="Bachelor"/>
    <n v="0"/>
    <n v="0"/>
    <n v="0"/>
    <n v="1"/>
    <n v="0"/>
    <n v="1"/>
    <n v="67552"/>
    <s v="Low"/>
    <n v="11"/>
    <n v="2023"/>
    <s v="Low"/>
    <n v="3"/>
  </r>
  <r>
    <n v="3866"/>
    <x v="0"/>
    <x v="0"/>
    <s v="Enterprise"/>
    <s v="Healthcare"/>
    <x v="3"/>
    <x v="2"/>
    <s v="Onsite/Hybrid"/>
    <x v="2"/>
    <s v="0-2 yrs"/>
    <n v="1"/>
    <s v="Master"/>
    <n v="0"/>
    <n v="1"/>
    <n v="1"/>
    <n v="1"/>
    <n v="1"/>
    <n v="4"/>
    <n v="88372"/>
    <s v="Medium"/>
    <n v="11"/>
    <n v="2020"/>
    <s v="High"/>
    <n v="8"/>
  </r>
  <r>
    <n v="3867"/>
    <x v="3"/>
    <x v="0"/>
    <s v="Startup"/>
    <s v="Finance"/>
    <x v="5"/>
    <x v="2"/>
    <s v="Onsite/Hybrid"/>
    <x v="2"/>
    <s v="0-2 yrs"/>
    <n v="0"/>
    <s v="PhD"/>
    <n v="0"/>
    <n v="1"/>
    <n v="1"/>
    <n v="0"/>
    <n v="0"/>
    <n v="2"/>
    <n v="65249"/>
    <s v="Low"/>
    <n v="2"/>
    <n v="2020"/>
    <s v="Medium"/>
    <n v="3"/>
  </r>
  <r>
    <n v="3868"/>
    <x v="4"/>
    <x v="0"/>
    <s v="MNC"/>
    <s v="Healthcare"/>
    <x v="1"/>
    <x v="0"/>
    <s v="Remote"/>
    <x v="0"/>
    <s v="7+ yrs"/>
    <n v="9"/>
    <s v="PhD"/>
    <n v="1"/>
    <n v="0"/>
    <n v="1"/>
    <n v="0"/>
    <n v="1"/>
    <n v="3"/>
    <n v="143148"/>
    <s v="High"/>
    <n v="11"/>
    <n v="2022"/>
    <s v="Low"/>
    <n v="3"/>
  </r>
  <r>
    <n v="3869"/>
    <x v="2"/>
    <x v="2"/>
    <s v="Enterprise"/>
    <s v="Retail"/>
    <x v="3"/>
    <x v="0"/>
    <s v="Remote"/>
    <x v="2"/>
    <s v="0-2 yrs"/>
    <n v="1"/>
    <s v="Master"/>
    <n v="1"/>
    <n v="0"/>
    <n v="1"/>
    <n v="0"/>
    <n v="0"/>
    <n v="2"/>
    <n v="68131"/>
    <s v="Low"/>
    <n v="8"/>
    <n v="2024"/>
    <s v="High"/>
    <n v="8"/>
  </r>
  <r>
    <n v="3870"/>
    <x v="4"/>
    <x v="0"/>
    <s v="MNC"/>
    <s v="Finance"/>
    <x v="5"/>
    <x v="2"/>
    <s v="Onsite/Hybrid"/>
    <x v="1"/>
    <s v="3-6 yrs"/>
    <n v="5"/>
    <s v="Master"/>
    <n v="0"/>
    <n v="1"/>
    <n v="0"/>
    <n v="1"/>
    <n v="1"/>
    <n v="3"/>
    <n v="117965"/>
    <s v="Medium"/>
    <n v="7"/>
    <n v="2025"/>
    <s v="Low"/>
    <n v="5"/>
  </r>
  <r>
    <n v="3871"/>
    <x v="3"/>
    <x v="0"/>
    <s v="Enterprise"/>
    <s v="E-commerce"/>
    <x v="2"/>
    <x v="2"/>
    <s v="Onsite/Hybrid"/>
    <x v="2"/>
    <s v="0-2 yrs"/>
    <n v="0"/>
    <s v="Master"/>
    <n v="1"/>
    <n v="0"/>
    <n v="0"/>
    <n v="0"/>
    <n v="1"/>
    <n v="2"/>
    <n v="60015"/>
    <s v="Low"/>
    <n v="5"/>
    <n v="2025"/>
    <s v="Medium"/>
    <n v="2"/>
  </r>
  <r>
    <n v="3872"/>
    <x v="3"/>
    <x v="0"/>
    <s v="Startup"/>
    <s v="Healthcare"/>
    <x v="5"/>
    <x v="1"/>
    <s v="Onsite/Hybrid"/>
    <x v="0"/>
    <s v="7+ yrs"/>
    <n v="14"/>
    <s v="Master"/>
    <n v="1"/>
    <n v="1"/>
    <n v="0"/>
    <n v="0"/>
    <n v="0"/>
    <n v="2"/>
    <n v="95231"/>
    <s v="Medium"/>
    <n v="12"/>
    <n v="2024"/>
    <s v="High"/>
    <n v="8"/>
  </r>
  <r>
    <n v="3873"/>
    <x v="1"/>
    <x v="1"/>
    <s v="Medium"/>
    <s v="Education"/>
    <x v="5"/>
    <x v="1"/>
    <s v="Onsite/Hybrid"/>
    <x v="2"/>
    <s v="0-2 yrs"/>
    <n v="1"/>
    <s v="Bachelor"/>
    <n v="1"/>
    <n v="0"/>
    <n v="0"/>
    <n v="0"/>
    <n v="0"/>
    <n v="1"/>
    <n v="93505"/>
    <s v="Medium"/>
    <n v="3"/>
    <n v="2022"/>
    <s v="High"/>
    <n v="8"/>
  </r>
  <r>
    <n v="3874"/>
    <x v="3"/>
    <x v="0"/>
    <s v="MNC"/>
    <s v="Finance"/>
    <x v="0"/>
    <x v="2"/>
    <s v="Onsite/Hybrid"/>
    <x v="2"/>
    <s v="0-2 yrs"/>
    <n v="1"/>
    <s v="Bachelor"/>
    <n v="0"/>
    <n v="0"/>
    <n v="1"/>
    <n v="1"/>
    <n v="1"/>
    <n v="3"/>
    <n v="110680"/>
    <s v="Medium"/>
    <n v="4"/>
    <n v="2026"/>
    <s v="High"/>
    <n v="8"/>
  </r>
  <r>
    <n v="3875"/>
    <x v="4"/>
    <x v="0"/>
    <s v="MNC"/>
    <s v="Finance"/>
    <x v="1"/>
    <x v="1"/>
    <s v="Onsite/Hybrid"/>
    <x v="1"/>
    <s v="3-6 yrs"/>
    <n v="3"/>
    <s v="Master"/>
    <n v="0"/>
    <n v="0"/>
    <n v="0"/>
    <n v="0"/>
    <n v="1"/>
    <n v="1"/>
    <n v="106372"/>
    <s v="Medium"/>
    <n v="7"/>
    <n v="2022"/>
    <s v="Medium"/>
    <n v="1"/>
  </r>
  <r>
    <n v="3876"/>
    <x v="4"/>
    <x v="0"/>
    <s v="MNC"/>
    <s v="Retail"/>
    <x v="2"/>
    <x v="0"/>
    <s v="Remote"/>
    <x v="1"/>
    <s v="3-6 yrs"/>
    <n v="5"/>
    <s v="Master"/>
    <n v="1"/>
    <n v="1"/>
    <n v="0"/>
    <n v="1"/>
    <n v="1"/>
    <n v="4"/>
    <n v="123876"/>
    <s v="High"/>
    <n v="1"/>
    <n v="2024"/>
    <s v="Low"/>
    <n v="5"/>
  </r>
  <r>
    <n v="3877"/>
    <x v="3"/>
    <x v="0"/>
    <s v="Enterprise"/>
    <s v="Healthcare"/>
    <x v="2"/>
    <x v="1"/>
    <s v="Onsite/Hybrid"/>
    <x v="1"/>
    <s v="3-6 yrs"/>
    <n v="4"/>
    <s v="PhD"/>
    <n v="0"/>
    <n v="1"/>
    <n v="0"/>
    <n v="1"/>
    <n v="0"/>
    <n v="2"/>
    <n v="94324"/>
    <s v="Medium"/>
    <n v="4"/>
    <n v="2020"/>
    <s v="Low"/>
    <n v="4"/>
  </r>
  <r>
    <n v="3878"/>
    <x v="2"/>
    <x v="2"/>
    <s v="Medium"/>
    <s v="Retail"/>
    <x v="2"/>
    <x v="0"/>
    <s v="Remote"/>
    <x v="0"/>
    <s v="7+ yrs"/>
    <n v="12"/>
    <s v="Bachelor"/>
    <n v="0"/>
    <n v="1"/>
    <n v="1"/>
    <n v="0"/>
    <n v="1"/>
    <n v="3"/>
    <n v="121933"/>
    <s v="High"/>
    <n v="1"/>
    <n v="2020"/>
    <s v="Medium"/>
    <n v="2"/>
  </r>
  <r>
    <n v="3879"/>
    <x v="4"/>
    <x v="0"/>
    <s v="Startup"/>
    <s v="E-commerce"/>
    <x v="5"/>
    <x v="2"/>
    <s v="Onsite/Hybrid"/>
    <x v="1"/>
    <s v="3-6 yrs"/>
    <n v="3"/>
    <s v="Master"/>
    <n v="1"/>
    <n v="0"/>
    <n v="0"/>
    <n v="1"/>
    <n v="1"/>
    <n v="3"/>
    <n v="104070"/>
    <s v="Medium"/>
    <n v="1"/>
    <n v="2025"/>
    <s v="Low"/>
    <n v="2"/>
  </r>
  <r>
    <n v="3880"/>
    <x v="3"/>
    <x v="0"/>
    <s v="MNC"/>
    <s v="Education"/>
    <x v="5"/>
    <x v="1"/>
    <s v="Onsite/Hybrid"/>
    <x v="1"/>
    <s v="3-6 yrs"/>
    <n v="4"/>
    <s v="PhD"/>
    <n v="1"/>
    <n v="1"/>
    <n v="1"/>
    <n v="1"/>
    <n v="1"/>
    <n v="5"/>
    <n v="134581"/>
    <s v="High"/>
    <n v="12"/>
    <n v="2022"/>
    <s v="High"/>
    <n v="4"/>
  </r>
  <r>
    <n v="3881"/>
    <x v="1"/>
    <x v="1"/>
    <s v="Enterprise"/>
    <s v="E-commerce"/>
    <x v="0"/>
    <x v="1"/>
    <s v="Onsite/Hybrid"/>
    <x v="2"/>
    <s v="0-2 yrs"/>
    <n v="2"/>
    <s v="PhD"/>
    <n v="0"/>
    <n v="1"/>
    <n v="0"/>
    <n v="1"/>
    <n v="0"/>
    <n v="2"/>
    <n v="108219"/>
    <s v="Medium"/>
    <n v="10"/>
    <n v="2023"/>
    <s v="Medium"/>
    <n v="3"/>
  </r>
  <r>
    <n v="3882"/>
    <x v="0"/>
    <x v="0"/>
    <s v="Startup"/>
    <s v="Healthcare"/>
    <x v="6"/>
    <x v="0"/>
    <s v="Remote"/>
    <x v="2"/>
    <s v="0-2 yrs"/>
    <n v="2"/>
    <s v="Master"/>
    <n v="1"/>
    <n v="0"/>
    <n v="1"/>
    <n v="0"/>
    <n v="0"/>
    <n v="2"/>
    <n v="68091"/>
    <s v="Low"/>
    <n v="9"/>
    <n v="2023"/>
    <s v="Low"/>
    <n v="1"/>
  </r>
  <r>
    <n v="3883"/>
    <x v="1"/>
    <x v="1"/>
    <s v="MNC"/>
    <s v="Healthcare"/>
    <x v="1"/>
    <x v="1"/>
    <s v="Onsite/Hybrid"/>
    <x v="0"/>
    <s v="7+ yrs"/>
    <n v="14"/>
    <s v="PhD"/>
    <n v="0"/>
    <n v="0"/>
    <n v="0"/>
    <n v="1"/>
    <n v="1"/>
    <n v="2"/>
    <n v="181051"/>
    <s v="High"/>
    <n v="1"/>
    <n v="2026"/>
    <s v="High"/>
    <n v="9"/>
  </r>
  <r>
    <n v="3884"/>
    <x v="1"/>
    <x v="1"/>
    <s v="MNC"/>
    <s v="Retail"/>
    <x v="3"/>
    <x v="2"/>
    <s v="Onsite/Hybrid"/>
    <x v="0"/>
    <s v="7+ yrs"/>
    <n v="12"/>
    <s v="Master"/>
    <n v="0"/>
    <n v="0"/>
    <n v="0"/>
    <n v="0"/>
    <n v="1"/>
    <n v="1"/>
    <n v="165360"/>
    <s v="High"/>
    <n v="12"/>
    <n v="2022"/>
    <s v="High"/>
    <n v="7"/>
  </r>
  <r>
    <n v="3885"/>
    <x v="3"/>
    <x v="0"/>
    <s v="Medium"/>
    <s v="Healthcare"/>
    <x v="3"/>
    <x v="2"/>
    <s v="Onsite/Hybrid"/>
    <x v="0"/>
    <s v="7+ yrs"/>
    <n v="10"/>
    <s v="Master"/>
    <n v="0"/>
    <n v="0"/>
    <n v="0"/>
    <n v="1"/>
    <n v="1"/>
    <n v="2"/>
    <n v="123328"/>
    <s v="High"/>
    <n v="10"/>
    <n v="2024"/>
    <s v="High"/>
    <n v="9"/>
  </r>
  <r>
    <n v="3886"/>
    <x v="4"/>
    <x v="0"/>
    <s v="Enterprise"/>
    <s v="Education"/>
    <x v="3"/>
    <x v="2"/>
    <s v="Onsite/Hybrid"/>
    <x v="1"/>
    <s v="3-6 yrs"/>
    <n v="5"/>
    <s v="Bachelor"/>
    <n v="0"/>
    <n v="0"/>
    <n v="1"/>
    <n v="1"/>
    <n v="1"/>
    <n v="3"/>
    <n v="115678"/>
    <s v="Medium"/>
    <n v="10"/>
    <n v="2021"/>
    <s v="High"/>
    <n v="1"/>
  </r>
  <r>
    <n v="3887"/>
    <x v="5"/>
    <x v="1"/>
    <s v="Medium"/>
    <s v="Education"/>
    <x v="3"/>
    <x v="1"/>
    <s v="Onsite/Hybrid"/>
    <x v="2"/>
    <s v="0-2 yrs"/>
    <n v="1"/>
    <s v="PhD"/>
    <n v="1"/>
    <n v="1"/>
    <n v="1"/>
    <n v="0"/>
    <n v="0"/>
    <n v="3"/>
    <n v="104200"/>
    <s v="Medium"/>
    <n v="10"/>
    <n v="2021"/>
    <s v="High"/>
    <n v="7"/>
  </r>
  <r>
    <n v="3888"/>
    <x v="3"/>
    <x v="0"/>
    <s v="Enterprise"/>
    <s v="Finance"/>
    <x v="3"/>
    <x v="2"/>
    <s v="Onsite/Hybrid"/>
    <x v="2"/>
    <s v="0-2 yrs"/>
    <n v="2"/>
    <s v="PhD"/>
    <n v="0"/>
    <n v="1"/>
    <n v="1"/>
    <n v="1"/>
    <n v="0"/>
    <n v="3"/>
    <n v="83061"/>
    <s v="Medium"/>
    <n v="11"/>
    <n v="2021"/>
    <s v="High"/>
    <n v="9"/>
  </r>
  <r>
    <n v="3889"/>
    <x v="2"/>
    <x v="2"/>
    <s v="Medium"/>
    <s v="Education"/>
    <x v="3"/>
    <x v="0"/>
    <s v="Remote"/>
    <x v="2"/>
    <s v="0-2 yrs"/>
    <n v="1"/>
    <s v="Master"/>
    <n v="1"/>
    <n v="1"/>
    <n v="1"/>
    <n v="0"/>
    <n v="1"/>
    <n v="4"/>
    <n v="78556"/>
    <s v="Medium"/>
    <n v="6"/>
    <n v="2023"/>
    <s v="High"/>
    <n v="7"/>
  </r>
  <r>
    <n v="3890"/>
    <x v="3"/>
    <x v="0"/>
    <s v="MNC"/>
    <s v="Healthcare"/>
    <x v="0"/>
    <x v="2"/>
    <s v="Onsite/Hybrid"/>
    <x v="1"/>
    <s v="3-6 yrs"/>
    <n v="4"/>
    <s v="Master"/>
    <n v="1"/>
    <n v="0"/>
    <n v="0"/>
    <n v="0"/>
    <n v="0"/>
    <n v="1"/>
    <n v="93975"/>
    <s v="Medium"/>
    <n v="9"/>
    <n v="2022"/>
    <s v="Low"/>
    <n v="3"/>
  </r>
  <r>
    <n v="3891"/>
    <x v="0"/>
    <x v="0"/>
    <s v="Enterprise"/>
    <s v="E-commerce"/>
    <x v="1"/>
    <x v="0"/>
    <s v="Remote"/>
    <x v="0"/>
    <s v="7+ yrs"/>
    <n v="7"/>
    <s v="Master"/>
    <n v="0"/>
    <n v="0"/>
    <n v="0"/>
    <n v="0"/>
    <n v="0"/>
    <n v="0"/>
    <n v="101168"/>
    <s v="Medium"/>
    <n v="2"/>
    <n v="2021"/>
    <s v="Low"/>
    <n v="6"/>
  </r>
  <r>
    <n v="3892"/>
    <x v="2"/>
    <x v="2"/>
    <s v="Medium"/>
    <s v="Healthcare"/>
    <x v="4"/>
    <x v="1"/>
    <s v="Onsite/Hybrid"/>
    <x v="0"/>
    <s v="7+ yrs"/>
    <n v="14"/>
    <s v="Bachelor"/>
    <n v="1"/>
    <n v="0"/>
    <n v="0"/>
    <n v="1"/>
    <n v="1"/>
    <n v="3"/>
    <n v="128546"/>
    <s v="High"/>
    <n v="10"/>
    <n v="2021"/>
    <s v="High"/>
    <n v="9"/>
  </r>
  <r>
    <n v="3893"/>
    <x v="2"/>
    <x v="2"/>
    <s v="MNC"/>
    <s v="Education"/>
    <x v="6"/>
    <x v="1"/>
    <s v="Onsite/Hybrid"/>
    <x v="2"/>
    <s v="0-2 yrs"/>
    <n v="0"/>
    <s v="PhD"/>
    <n v="0"/>
    <n v="1"/>
    <n v="0"/>
    <n v="0"/>
    <n v="0"/>
    <n v="1"/>
    <n v="69799"/>
    <s v="Low"/>
    <n v="5"/>
    <n v="2023"/>
    <s v="Medium"/>
    <n v="4"/>
  </r>
  <r>
    <n v="3894"/>
    <x v="1"/>
    <x v="1"/>
    <s v="Enterprise"/>
    <s v="Finance"/>
    <x v="4"/>
    <x v="0"/>
    <s v="Remote"/>
    <x v="1"/>
    <s v="3-6 yrs"/>
    <n v="5"/>
    <s v="Bachelor"/>
    <n v="1"/>
    <n v="0"/>
    <n v="1"/>
    <n v="1"/>
    <n v="1"/>
    <n v="4"/>
    <n v="159397"/>
    <s v="High"/>
    <n v="1"/>
    <n v="2020"/>
    <s v="High"/>
    <n v="4"/>
  </r>
  <r>
    <n v="3895"/>
    <x v="0"/>
    <x v="0"/>
    <s v="Startup"/>
    <s v="Technology"/>
    <x v="3"/>
    <x v="2"/>
    <s v="Onsite/Hybrid"/>
    <x v="0"/>
    <s v="7+ yrs"/>
    <n v="7"/>
    <s v="Bachelor"/>
    <n v="0"/>
    <n v="0"/>
    <n v="0"/>
    <n v="0"/>
    <n v="0"/>
    <n v="0"/>
    <n v="101524"/>
    <s v="Medium"/>
    <n v="8"/>
    <n v="2026"/>
    <s v="Medium"/>
    <n v="1"/>
  </r>
  <r>
    <n v="3896"/>
    <x v="3"/>
    <x v="0"/>
    <s v="MNC"/>
    <s v="Technology"/>
    <x v="1"/>
    <x v="1"/>
    <s v="Onsite/Hybrid"/>
    <x v="1"/>
    <s v="3-6 yrs"/>
    <n v="5"/>
    <s v="Bachelor"/>
    <n v="1"/>
    <n v="1"/>
    <n v="1"/>
    <n v="0"/>
    <n v="1"/>
    <n v="4"/>
    <n v="116403"/>
    <s v="Medium"/>
    <n v="4"/>
    <n v="2025"/>
    <s v="Medium"/>
    <n v="6"/>
  </r>
  <r>
    <n v="3897"/>
    <x v="0"/>
    <x v="0"/>
    <s v="Enterprise"/>
    <s v="Education"/>
    <x v="5"/>
    <x v="0"/>
    <s v="Remote"/>
    <x v="0"/>
    <s v="7+ yrs"/>
    <n v="9"/>
    <s v="Bachelor"/>
    <n v="0"/>
    <n v="0"/>
    <n v="0"/>
    <n v="0"/>
    <n v="0"/>
    <n v="0"/>
    <n v="96279"/>
    <s v="Medium"/>
    <n v="6"/>
    <n v="2021"/>
    <s v="Medium"/>
    <n v="5"/>
  </r>
  <r>
    <n v="3898"/>
    <x v="5"/>
    <x v="1"/>
    <s v="Startup"/>
    <s v="Education"/>
    <x v="5"/>
    <x v="2"/>
    <s v="Onsite/Hybrid"/>
    <x v="2"/>
    <s v="0-2 yrs"/>
    <n v="0"/>
    <s v="PhD"/>
    <n v="1"/>
    <n v="1"/>
    <n v="0"/>
    <n v="1"/>
    <n v="0"/>
    <n v="3"/>
    <n v="102888"/>
    <s v="Medium"/>
    <n v="10"/>
    <n v="2022"/>
    <s v="High"/>
    <n v="7"/>
  </r>
  <r>
    <n v="3899"/>
    <x v="5"/>
    <x v="1"/>
    <s v="Startup"/>
    <s v="Retail"/>
    <x v="1"/>
    <x v="2"/>
    <s v="Onsite/Hybrid"/>
    <x v="2"/>
    <s v="0-2 yrs"/>
    <n v="0"/>
    <s v="Bachelor"/>
    <n v="1"/>
    <n v="0"/>
    <n v="1"/>
    <n v="0"/>
    <n v="0"/>
    <n v="2"/>
    <n v="100792"/>
    <s v="Medium"/>
    <n v="3"/>
    <n v="2021"/>
    <s v="Low"/>
    <n v="6"/>
  </r>
  <r>
    <n v="3900"/>
    <x v="2"/>
    <x v="2"/>
    <s v="Enterprise"/>
    <s v="Healthcare"/>
    <x v="0"/>
    <x v="2"/>
    <s v="Onsite/Hybrid"/>
    <x v="0"/>
    <s v="7+ yrs"/>
    <n v="10"/>
    <s v="PhD"/>
    <n v="0"/>
    <n v="0"/>
    <n v="1"/>
    <n v="1"/>
    <n v="0"/>
    <n v="2"/>
    <n v="125608"/>
    <s v="High"/>
    <n v="1"/>
    <n v="2021"/>
    <s v="High"/>
    <n v="2"/>
  </r>
  <r>
    <n v="3901"/>
    <x v="0"/>
    <x v="0"/>
    <s v="Enterprise"/>
    <s v="Education"/>
    <x v="3"/>
    <x v="1"/>
    <s v="Onsite/Hybrid"/>
    <x v="2"/>
    <s v="0-2 yrs"/>
    <n v="0"/>
    <s v="PhD"/>
    <n v="0"/>
    <n v="0"/>
    <n v="0"/>
    <n v="0"/>
    <n v="1"/>
    <n v="1"/>
    <n v="63125"/>
    <s v="Low"/>
    <n v="3"/>
    <n v="2021"/>
    <s v="Low"/>
    <n v="3"/>
  </r>
  <r>
    <n v="3902"/>
    <x v="3"/>
    <x v="0"/>
    <s v="MNC"/>
    <s v="Retail"/>
    <x v="0"/>
    <x v="0"/>
    <s v="Remote"/>
    <x v="0"/>
    <s v="7+ yrs"/>
    <n v="15"/>
    <s v="PhD"/>
    <n v="0"/>
    <n v="0"/>
    <n v="1"/>
    <n v="1"/>
    <n v="0"/>
    <n v="2"/>
    <n v="153943"/>
    <s v="High"/>
    <n v="8"/>
    <n v="2024"/>
    <s v="High"/>
    <n v="7"/>
  </r>
  <r>
    <n v="3903"/>
    <x v="3"/>
    <x v="0"/>
    <s v="Enterprise"/>
    <s v="Healthcare"/>
    <x v="3"/>
    <x v="2"/>
    <s v="Onsite/Hybrid"/>
    <x v="2"/>
    <s v="0-2 yrs"/>
    <n v="1"/>
    <s v="PhD"/>
    <n v="0"/>
    <n v="0"/>
    <n v="1"/>
    <n v="1"/>
    <n v="1"/>
    <n v="3"/>
    <n v="87000"/>
    <s v="Medium"/>
    <n v="10"/>
    <n v="2026"/>
    <s v="High"/>
    <n v="6"/>
  </r>
  <r>
    <n v="3904"/>
    <x v="1"/>
    <x v="1"/>
    <s v="Enterprise"/>
    <s v="Technology"/>
    <x v="2"/>
    <x v="2"/>
    <s v="Onsite/Hybrid"/>
    <x v="1"/>
    <s v="3-6 yrs"/>
    <n v="6"/>
    <s v="PhD"/>
    <n v="1"/>
    <n v="0"/>
    <n v="1"/>
    <n v="1"/>
    <n v="0"/>
    <n v="3"/>
    <n v="145065"/>
    <s v="High"/>
    <n v="8"/>
    <n v="2024"/>
    <s v="High"/>
    <n v="4"/>
  </r>
  <r>
    <n v="3905"/>
    <x v="2"/>
    <x v="2"/>
    <s v="MNC"/>
    <s v="Finance"/>
    <x v="2"/>
    <x v="0"/>
    <s v="Remote"/>
    <x v="1"/>
    <s v="3-6 yrs"/>
    <n v="4"/>
    <s v="PhD"/>
    <n v="0"/>
    <n v="0"/>
    <n v="1"/>
    <n v="0"/>
    <n v="0"/>
    <n v="1"/>
    <n v="110968"/>
    <s v="Medium"/>
    <n v="7"/>
    <n v="2024"/>
    <s v="Medium"/>
    <n v="3"/>
  </r>
  <r>
    <n v="3906"/>
    <x v="5"/>
    <x v="1"/>
    <s v="MNC"/>
    <s v="Education"/>
    <x v="5"/>
    <x v="0"/>
    <s v="Remote"/>
    <x v="1"/>
    <s v="3-6 yrs"/>
    <n v="4"/>
    <s v="Master"/>
    <n v="1"/>
    <n v="1"/>
    <n v="0"/>
    <n v="1"/>
    <n v="1"/>
    <n v="4"/>
    <n v="160676"/>
    <s v="High"/>
    <n v="3"/>
    <n v="2024"/>
    <s v="High"/>
    <n v="9"/>
  </r>
  <r>
    <n v="3907"/>
    <x v="0"/>
    <x v="0"/>
    <s v="Startup"/>
    <s v="E-commerce"/>
    <x v="6"/>
    <x v="1"/>
    <s v="Onsite/Hybrid"/>
    <x v="0"/>
    <s v="7+ yrs"/>
    <n v="10"/>
    <s v="PhD"/>
    <n v="0"/>
    <n v="0"/>
    <n v="0"/>
    <n v="1"/>
    <n v="0"/>
    <n v="1"/>
    <n v="117190"/>
    <s v="Medium"/>
    <n v="10"/>
    <n v="2023"/>
    <s v="Medium"/>
    <n v="2"/>
  </r>
  <r>
    <n v="3908"/>
    <x v="1"/>
    <x v="1"/>
    <s v="MNC"/>
    <s v="Education"/>
    <x v="4"/>
    <x v="1"/>
    <s v="Onsite/Hybrid"/>
    <x v="0"/>
    <s v="7+ yrs"/>
    <n v="14"/>
    <s v="PhD"/>
    <n v="0"/>
    <n v="1"/>
    <n v="0"/>
    <n v="1"/>
    <n v="0"/>
    <n v="2"/>
    <n v="174060"/>
    <s v="High"/>
    <n v="9"/>
    <n v="2024"/>
    <s v="Low"/>
    <n v="2"/>
  </r>
  <r>
    <n v="3909"/>
    <x v="2"/>
    <x v="2"/>
    <s v="MNC"/>
    <s v="E-commerce"/>
    <x v="4"/>
    <x v="0"/>
    <s v="Remote"/>
    <x v="0"/>
    <s v="7+ yrs"/>
    <n v="10"/>
    <s v="Master"/>
    <n v="0"/>
    <n v="0"/>
    <n v="1"/>
    <n v="0"/>
    <n v="1"/>
    <n v="2"/>
    <n v="149183"/>
    <s v="High"/>
    <n v="8"/>
    <n v="2024"/>
    <s v="High"/>
    <n v="7"/>
  </r>
  <r>
    <n v="3910"/>
    <x v="5"/>
    <x v="1"/>
    <s v="Startup"/>
    <s v="Healthcare"/>
    <x v="6"/>
    <x v="2"/>
    <s v="Onsite/Hybrid"/>
    <x v="1"/>
    <s v="3-6 yrs"/>
    <n v="3"/>
    <s v="Master"/>
    <n v="0"/>
    <n v="1"/>
    <n v="1"/>
    <n v="0"/>
    <n v="1"/>
    <n v="3"/>
    <n v="139619"/>
    <s v="High"/>
    <n v="11"/>
    <n v="2025"/>
    <s v="High"/>
    <n v="7"/>
  </r>
  <r>
    <n v="3911"/>
    <x v="5"/>
    <x v="1"/>
    <s v="Startup"/>
    <s v="Retail"/>
    <x v="5"/>
    <x v="2"/>
    <s v="Onsite/Hybrid"/>
    <x v="1"/>
    <s v="3-6 yrs"/>
    <n v="4"/>
    <s v="PhD"/>
    <n v="0"/>
    <n v="0"/>
    <n v="0"/>
    <n v="1"/>
    <n v="1"/>
    <n v="2"/>
    <n v="139305"/>
    <s v="High"/>
    <n v="4"/>
    <n v="2020"/>
    <s v="High"/>
    <n v="7"/>
  </r>
  <r>
    <n v="3912"/>
    <x v="1"/>
    <x v="1"/>
    <s v="Enterprise"/>
    <s v="E-commerce"/>
    <x v="6"/>
    <x v="2"/>
    <s v="Onsite/Hybrid"/>
    <x v="1"/>
    <s v="3-6 yrs"/>
    <n v="5"/>
    <s v="PhD"/>
    <n v="1"/>
    <n v="1"/>
    <n v="0"/>
    <n v="1"/>
    <n v="0"/>
    <n v="3"/>
    <n v="132682"/>
    <s v="High"/>
    <n v="4"/>
    <n v="2026"/>
    <s v="Low"/>
    <n v="2"/>
  </r>
  <r>
    <n v="3913"/>
    <x v="4"/>
    <x v="0"/>
    <s v="Medium"/>
    <s v="E-commerce"/>
    <x v="1"/>
    <x v="1"/>
    <s v="Onsite/Hybrid"/>
    <x v="0"/>
    <s v="7+ yrs"/>
    <n v="15"/>
    <s v="Bachelor"/>
    <n v="0"/>
    <n v="1"/>
    <n v="0"/>
    <n v="1"/>
    <n v="0"/>
    <n v="2"/>
    <n v="116079"/>
    <s v="Medium"/>
    <n v="3"/>
    <n v="2020"/>
    <s v="Low"/>
    <n v="2"/>
  </r>
  <r>
    <n v="3914"/>
    <x v="2"/>
    <x v="2"/>
    <s v="Enterprise"/>
    <s v="Retail"/>
    <x v="5"/>
    <x v="2"/>
    <s v="Onsite/Hybrid"/>
    <x v="2"/>
    <s v="0-2 yrs"/>
    <n v="0"/>
    <s v="Bachelor"/>
    <n v="0"/>
    <n v="1"/>
    <n v="1"/>
    <n v="0"/>
    <n v="1"/>
    <n v="3"/>
    <n v="70955"/>
    <s v="Medium"/>
    <n v="1"/>
    <n v="2021"/>
    <s v="Low"/>
    <n v="2"/>
  </r>
  <r>
    <n v="3915"/>
    <x v="0"/>
    <x v="0"/>
    <s v="Startup"/>
    <s v="Healthcare"/>
    <x v="2"/>
    <x v="0"/>
    <s v="Remote"/>
    <x v="1"/>
    <s v="3-6 yrs"/>
    <n v="6"/>
    <s v="Bachelor"/>
    <n v="1"/>
    <n v="1"/>
    <n v="1"/>
    <n v="0"/>
    <n v="0"/>
    <n v="3"/>
    <n v="88727"/>
    <s v="Medium"/>
    <n v="12"/>
    <n v="2022"/>
    <s v="Low"/>
    <n v="6"/>
  </r>
  <r>
    <n v="3916"/>
    <x v="1"/>
    <x v="1"/>
    <s v="Enterprise"/>
    <s v="Healthcare"/>
    <x v="0"/>
    <x v="0"/>
    <s v="Remote"/>
    <x v="0"/>
    <s v="7+ yrs"/>
    <n v="7"/>
    <s v="Master"/>
    <n v="0"/>
    <n v="1"/>
    <n v="1"/>
    <n v="1"/>
    <n v="0"/>
    <n v="3"/>
    <n v="171786"/>
    <s v="High"/>
    <n v="4"/>
    <n v="2025"/>
    <s v="High"/>
    <n v="1"/>
  </r>
  <r>
    <n v="3917"/>
    <x v="0"/>
    <x v="0"/>
    <s v="MNC"/>
    <s v="E-commerce"/>
    <x v="3"/>
    <x v="2"/>
    <s v="Onsite/Hybrid"/>
    <x v="1"/>
    <s v="3-6 yrs"/>
    <n v="4"/>
    <s v="PhD"/>
    <n v="1"/>
    <n v="0"/>
    <n v="0"/>
    <n v="1"/>
    <n v="0"/>
    <n v="2"/>
    <n v="106452"/>
    <s v="Medium"/>
    <n v="4"/>
    <n v="2020"/>
    <s v="Low"/>
    <n v="4"/>
  </r>
  <r>
    <n v="3918"/>
    <x v="2"/>
    <x v="2"/>
    <s v="Startup"/>
    <s v="Technology"/>
    <x v="2"/>
    <x v="2"/>
    <s v="Onsite/Hybrid"/>
    <x v="0"/>
    <s v="7+ yrs"/>
    <n v="8"/>
    <s v="PhD"/>
    <n v="0"/>
    <n v="0"/>
    <n v="1"/>
    <n v="1"/>
    <n v="0"/>
    <n v="2"/>
    <n v="131267"/>
    <s v="High"/>
    <n v="1"/>
    <n v="2023"/>
    <s v="High"/>
    <n v="4"/>
  </r>
  <r>
    <n v="3919"/>
    <x v="1"/>
    <x v="1"/>
    <s v="Medium"/>
    <s v="E-commerce"/>
    <x v="1"/>
    <x v="0"/>
    <s v="Remote"/>
    <x v="0"/>
    <s v="7+ yrs"/>
    <n v="14"/>
    <s v="PhD"/>
    <n v="0"/>
    <n v="1"/>
    <n v="0"/>
    <n v="1"/>
    <n v="0"/>
    <n v="2"/>
    <n v="154970"/>
    <s v="High"/>
    <n v="12"/>
    <n v="2024"/>
    <s v="High"/>
    <n v="8"/>
  </r>
  <r>
    <n v="3920"/>
    <x v="1"/>
    <x v="1"/>
    <s v="MNC"/>
    <s v="Retail"/>
    <x v="1"/>
    <x v="0"/>
    <s v="Remote"/>
    <x v="2"/>
    <s v="0-2 yrs"/>
    <n v="1"/>
    <s v="Master"/>
    <n v="1"/>
    <n v="1"/>
    <n v="1"/>
    <n v="1"/>
    <n v="0"/>
    <n v="4"/>
    <n v="143884"/>
    <s v="High"/>
    <n v="9"/>
    <n v="2022"/>
    <s v="High"/>
    <n v="2"/>
  </r>
  <r>
    <n v="3921"/>
    <x v="4"/>
    <x v="0"/>
    <s v="MNC"/>
    <s v="Technology"/>
    <x v="3"/>
    <x v="1"/>
    <s v="Onsite/Hybrid"/>
    <x v="2"/>
    <s v="0-2 yrs"/>
    <n v="0"/>
    <s v="Bachelor"/>
    <n v="0"/>
    <n v="1"/>
    <n v="0"/>
    <n v="1"/>
    <n v="1"/>
    <n v="3"/>
    <n v="92000"/>
    <s v="Medium"/>
    <n v="4"/>
    <n v="2026"/>
    <s v="Medium"/>
    <n v="1"/>
  </r>
  <r>
    <n v="3922"/>
    <x v="5"/>
    <x v="1"/>
    <s v="Medium"/>
    <s v="Retail"/>
    <x v="5"/>
    <x v="0"/>
    <s v="Remote"/>
    <x v="1"/>
    <s v="3-6 yrs"/>
    <n v="4"/>
    <s v="Master"/>
    <n v="0"/>
    <n v="0"/>
    <n v="1"/>
    <n v="1"/>
    <n v="1"/>
    <n v="3"/>
    <n v="154590"/>
    <s v="High"/>
    <n v="2"/>
    <n v="2022"/>
    <s v="High"/>
    <n v="2"/>
  </r>
  <r>
    <n v="3923"/>
    <x v="2"/>
    <x v="2"/>
    <s v="Startup"/>
    <s v="Finance"/>
    <x v="1"/>
    <x v="1"/>
    <s v="Onsite/Hybrid"/>
    <x v="1"/>
    <s v="3-6 yrs"/>
    <n v="3"/>
    <s v="Bachelor"/>
    <n v="0"/>
    <n v="0"/>
    <n v="0"/>
    <n v="0"/>
    <n v="1"/>
    <n v="1"/>
    <n v="85381"/>
    <s v="Medium"/>
    <n v="4"/>
    <n v="2020"/>
    <s v="Low"/>
    <n v="1"/>
  </r>
  <r>
    <n v="3924"/>
    <x v="4"/>
    <x v="0"/>
    <s v="Enterprise"/>
    <s v="Finance"/>
    <x v="1"/>
    <x v="2"/>
    <s v="Onsite/Hybrid"/>
    <x v="0"/>
    <s v="7+ yrs"/>
    <n v="8"/>
    <s v="PhD"/>
    <n v="0"/>
    <n v="0"/>
    <n v="0"/>
    <n v="0"/>
    <n v="1"/>
    <n v="1"/>
    <n v="109044"/>
    <s v="Medium"/>
    <n v="2"/>
    <n v="2025"/>
    <s v="Low"/>
    <n v="6"/>
  </r>
  <r>
    <n v="3925"/>
    <x v="2"/>
    <x v="2"/>
    <s v="Enterprise"/>
    <s v="Education"/>
    <x v="2"/>
    <x v="1"/>
    <s v="Onsite/Hybrid"/>
    <x v="0"/>
    <s v="7+ yrs"/>
    <n v="14"/>
    <s v="Bachelor"/>
    <n v="0"/>
    <n v="1"/>
    <n v="1"/>
    <n v="0"/>
    <n v="1"/>
    <n v="3"/>
    <n v="120347"/>
    <s v="High"/>
    <n v="10"/>
    <n v="2020"/>
    <s v="High"/>
    <n v="8"/>
  </r>
  <r>
    <n v="3926"/>
    <x v="1"/>
    <x v="1"/>
    <s v="Enterprise"/>
    <s v="Technology"/>
    <x v="5"/>
    <x v="1"/>
    <s v="Onsite/Hybrid"/>
    <x v="2"/>
    <s v="0-2 yrs"/>
    <n v="0"/>
    <s v="Master"/>
    <n v="1"/>
    <n v="0"/>
    <n v="1"/>
    <n v="1"/>
    <n v="0"/>
    <n v="3"/>
    <n v="116725"/>
    <s v="Medium"/>
    <n v="3"/>
    <n v="2026"/>
    <s v="High"/>
    <n v="3"/>
  </r>
  <r>
    <n v="3927"/>
    <x v="2"/>
    <x v="2"/>
    <s v="MNC"/>
    <s v="Healthcare"/>
    <x v="1"/>
    <x v="2"/>
    <s v="Onsite/Hybrid"/>
    <x v="1"/>
    <s v="3-6 yrs"/>
    <n v="4"/>
    <s v="Master"/>
    <n v="0"/>
    <n v="1"/>
    <n v="1"/>
    <n v="0"/>
    <n v="1"/>
    <n v="3"/>
    <n v="117108"/>
    <s v="Medium"/>
    <n v="3"/>
    <n v="2024"/>
    <s v="Medium"/>
    <n v="6"/>
  </r>
  <r>
    <n v="3928"/>
    <x v="0"/>
    <x v="0"/>
    <s v="Startup"/>
    <s v="Finance"/>
    <x v="0"/>
    <x v="2"/>
    <s v="Onsite/Hybrid"/>
    <x v="2"/>
    <s v="0-2 yrs"/>
    <n v="2"/>
    <s v="Bachelor"/>
    <n v="1"/>
    <n v="0"/>
    <n v="1"/>
    <n v="0"/>
    <n v="1"/>
    <n v="3"/>
    <n v="70331"/>
    <s v="Medium"/>
    <n v="10"/>
    <n v="2022"/>
    <s v="High"/>
    <n v="9"/>
  </r>
  <r>
    <n v="3929"/>
    <x v="1"/>
    <x v="1"/>
    <s v="MNC"/>
    <s v="Education"/>
    <x v="3"/>
    <x v="0"/>
    <s v="Remote"/>
    <x v="2"/>
    <s v="0-2 yrs"/>
    <n v="0"/>
    <s v="Master"/>
    <n v="0"/>
    <n v="0"/>
    <n v="0"/>
    <n v="1"/>
    <n v="1"/>
    <n v="2"/>
    <n v="139432"/>
    <s v="High"/>
    <n v="9"/>
    <n v="2025"/>
    <s v="Low"/>
    <n v="5"/>
  </r>
  <r>
    <n v="3930"/>
    <x v="3"/>
    <x v="0"/>
    <s v="Startup"/>
    <s v="E-commerce"/>
    <x v="0"/>
    <x v="2"/>
    <s v="Onsite/Hybrid"/>
    <x v="0"/>
    <s v="7+ yrs"/>
    <n v="14"/>
    <s v="Bachelor"/>
    <n v="1"/>
    <n v="0"/>
    <n v="1"/>
    <n v="1"/>
    <n v="0"/>
    <n v="3"/>
    <n v="131420"/>
    <s v="High"/>
    <n v="9"/>
    <n v="2022"/>
    <s v="High"/>
    <n v="5"/>
  </r>
  <r>
    <n v="3931"/>
    <x v="4"/>
    <x v="0"/>
    <s v="Enterprise"/>
    <s v="Retail"/>
    <x v="5"/>
    <x v="2"/>
    <s v="Onsite/Hybrid"/>
    <x v="2"/>
    <s v="0-2 yrs"/>
    <n v="1"/>
    <s v="PhD"/>
    <n v="1"/>
    <n v="1"/>
    <n v="1"/>
    <n v="1"/>
    <n v="0"/>
    <n v="4"/>
    <n v="79294"/>
    <s v="Medium"/>
    <n v="8"/>
    <n v="2022"/>
    <s v="High"/>
    <n v="3"/>
  </r>
  <r>
    <n v="3932"/>
    <x v="4"/>
    <x v="0"/>
    <s v="Startup"/>
    <s v="Education"/>
    <x v="5"/>
    <x v="1"/>
    <s v="Onsite/Hybrid"/>
    <x v="0"/>
    <s v="7+ yrs"/>
    <n v="13"/>
    <s v="PhD"/>
    <n v="0"/>
    <n v="1"/>
    <n v="0"/>
    <n v="0"/>
    <n v="0"/>
    <n v="1"/>
    <n v="99950"/>
    <s v="Medium"/>
    <n v="3"/>
    <n v="2024"/>
    <s v="High"/>
    <n v="9"/>
  </r>
  <r>
    <n v="3933"/>
    <x v="1"/>
    <x v="1"/>
    <s v="Startup"/>
    <s v="E-commerce"/>
    <x v="6"/>
    <x v="2"/>
    <s v="Onsite/Hybrid"/>
    <x v="0"/>
    <s v="7+ yrs"/>
    <n v="13"/>
    <s v="Master"/>
    <n v="0"/>
    <n v="1"/>
    <n v="1"/>
    <n v="1"/>
    <n v="0"/>
    <n v="3"/>
    <n v="174571"/>
    <s v="High"/>
    <n v="6"/>
    <n v="2021"/>
    <s v="High"/>
    <n v="2"/>
  </r>
  <r>
    <n v="3934"/>
    <x v="1"/>
    <x v="1"/>
    <s v="Startup"/>
    <s v="Technology"/>
    <x v="3"/>
    <x v="0"/>
    <s v="Remote"/>
    <x v="1"/>
    <s v="3-6 yrs"/>
    <n v="4"/>
    <s v="PhD"/>
    <n v="0"/>
    <n v="1"/>
    <n v="1"/>
    <n v="1"/>
    <n v="0"/>
    <n v="3"/>
    <n v="149980"/>
    <s v="High"/>
    <n v="1"/>
    <n v="2025"/>
    <s v="High"/>
    <n v="4"/>
  </r>
  <r>
    <n v="3935"/>
    <x v="0"/>
    <x v="0"/>
    <s v="Startup"/>
    <s v="Education"/>
    <x v="5"/>
    <x v="1"/>
    <s v="Onsite/Hybrid"/>
    <x v="1"/>
    <s v="3-6 yrs"/>
    <n v="3"/>
    <s v="Master"/>
    <n v="1"/>
    <n v="1"/>
    <n v="1"/>
    <n v="0"/>
    <n v="1"/>
    <n v="4"/>
    <n v="98889"/>
    <s v="Medium"/>
    <n v="9"/>
    <n v="2023"/>
    <s v="Medium"/>
    <n v="4"/>
  </r>
  <r>
    <n v="3936"/>
    <x v="4"/>
    <x v="0"/>
    <s v="MNC"/>
    <s v="Healthcare"/>
    <x v="6"/>
    <x v="0"/>
    <s v="Remote"/>
    <x v="2"/>
    <s v="0-2 yrs"/>
    <n v="1"/>
    <s v="Bachelor"/>
    <n v="0"/>
    <n v="1"/>
    <n v="1"/>
    <n v="0"/>
    <n v="1"/>
    <n v="3"/>
    <n v="95701"/>
    <s v="Medium"/>
    <n v="4"/>
    <n v="2022"/>
    <s v="Low"/>
    <n v="1"/>
  </r>
  <r>
    <n v="3937"/>
    <x v="5"/>
    <x v="1"/>
    <s v="MNC"/>
    <s v="Retail"/>
    <x v="1"/>
    <x v="0"/>
    <s v="Remote"/>
    <x v="2"/>
    <s v="0-2 yrs"/>
    <n v="1"/>
    <s v="PhD"/>
    <n v="1"/>
    <n v="1"/>
    <n v="0"/>
    <n v="1"/>
    <n v="1"/>
    <n v="4"/>
    <n v="134156"/>
    <s v="High"/>
    <n v="10"/>
    <n v="2022"/>
    <s v="Medium"/>
    <n v="6"/>
  </r>
  <r>
    <n v="3938"/>
    <x v="4"/>
    <x v="0"/>
    <s v="Medium"/>
    <s v="Technology"/>
    <x v="5"/>
    <x v="0"/>
    <s v="Remote"/>
    <x v="2"/>
    <s v="0-2 yrs"/>
    <n v="1"/>
    <s v="Bachelor"/>
    <n v="1"/>
    <n v="1"/>
    <n v="0"/>
    <n v="0"/>
    <n v="1"/>
    <n v="3"/>
    <n v="60585"/>
    <s v="Low"/>
    <n v="10"/>
    <n v="2020"/>
    <s v="Low"/>
    <n v="3"/>
  </r>
  <r>
    <n v="3939"/>
    <x v="0"/>
    <x v="0"/>
    <s v="MNC"/>
    <s v="Healthcare"/>
    <x v="3"/>
    <x v="1"/>
    <s v="Onsite/Hybrid"/>
    <x v="2"/>
    <s v="0-2 yrs"/>
    <n v="2"/>
    <s v="Master"/>
    <n v="1"/>
    <n v="0"/>
    <n v="0"/>
    <n v="1"/>
    <n v="1"/>
    <n v="3"/>
    <n v="99211"/>
    <s v="Medium"/>
    <n v="11"/>
    <n v="2026"/>
    <s v="High"/>
    <n v="8"/>
  </r>
  <r>
    <n v="3940"/>
    <x v="4"/>
    <x v="0"/>
    <s v="Enterprise"/>
    <s v="Healthcare"/>
    <x v="3"/>
    <x v="0"/>
    <s v="Remote"/>
    <x v="1"/>
    <s v="3-6 yrs"/>
    <n v="4"/>
    <s v="Bachelor"/>
    <n v="1"/>
    <n v="1"/>
    <n v="1"/>
    <n v="1"/>
    <n v="1"/>
    <n v="5"/>
    <n v="117406"/>
    <s v="Medium"/>
    <n v="9"/>
    <n v="2021"/>
    <s v="High"/>
    <n v="3"/>
  </r>
  <r>
    <n v="3941"/>
    <x v="2"/>
    <x v="2"/>
    <s v="Enterprise"/>
    <s v="E-commerce"/>
    <x v="0"/>
    <x v="1"/>
    <s v="Onsite/Hybrid"/>
    <x v="1"/>
    <s v="3-6 yrs"/>
    <n v="3"/>
    <s v="Bachelor"/>
    <n v="0"/>
    <n v="0"/>
    <n v="0"/>
    <n v="0"/>
    <n v="1"/>
    <n v="1"/>
    <n v="84948"/>
    <s v="Medium"/>
    <n v="1"/>
    <n v="2022"/>
    <s v="Medium"/>
    <n v="5"/>
  </r>
  <r>
    <n v="3942"/>
    <x v="5"/>
    <x v="1"/>
    <s v="Enterprise"/>
    <s v="Technology"/>
    <x v="3"/>
    <x v="0"/>
    <s v="Remote"/>
    <x v="0"/>
    <s v="7+ yrs"/>
    <n v="15"/>
    <s v="Bachelor"/>
    <n v="0"/>
    <n v="0"/>
    <n v="0"/>
    <n v="0"/>
    <n v="0"/>
    <n v="0"/>
    <n v="140932"/>
    <s v="High"/>
    <n v="12"/>
    <n v="2025"/>
    <s v="Medium"/>
    <n v="2"/>
  </r>
  <r>
    <n v="3943"/>
    <x v="2"/>
    <x v="2"/>
    <s v="Startup"/>
    <s v="Education"/>
    <x v="1"/>
    <x v="0"/>
    <s v="Remote"/>
    <x v="1"/>
    <s v="3-6 yrs"/>
    <n v="4"/>
    <s v="PhD"/>
    <n v="1"/>
    <n v="0"/>
    <n v="1"/>
    <n v="1"/>
    <n v="1"/>
    <n v="4"/>
    <n v="116473"/>
    <s v="Medium"/>
    <n v="7"/>
    <n v="2021"/>
    <s v="High"/>
    <n v="7"/>
  </r>
  <r>
    <n v="3944"/>
    <x v="2"/>
    <x v="2"/>
    <s v="MNC"/>
    <s v="Finance"/>
    <x v="0"/>
    <x v="0"/>
    <s v="Remote"/>
    <x v="1"/>
    <s v="3-6 yrs"/>
    <n v="4"/>
    <s v="PhD"/>
    <n v="1"/>
    <n v="1"/>
    <n v="1"/>
    <n v="1"/>
    <n v="0"/>
    <n v="4"/>
    <n v="124677"/>
    <s v="High"/>
    <n v="11"/>
    <n v="2021"/>
    <s v="High"/>
    <n v="1"/>
  </r>
  <r>
    <n v="3945"/>
    <x v="3"/>
    <x v="0"/>
    <s v="MNC"/>
    <s v="E-commerce"/>
    <x v="0"/>
    <x v="2"/>
    <s v="Onsite/Hybrid"/>
    <x v="0"/>
    <s v="7+ yrs"/>
    <n v="9"/>
    <s v="PhD"/>
    <n v="1"/>
    <n v="1"/>
    <n v="0"/>
    <n v="0"/>
    <n v="0"/>
    <n v="2"/>
    <n v="123962"/>
    <s v="High"/>
    <n v="12"/>
    <n v="2026"/>
    <s v="Medium"/>
    <n v="5"/>
  </r>
  <r>
    <n v="3946"/>
    <x v="1"/>
    <x v="1"/>
    <s v="MNC"/>
    <s v="Finance"/>
    <x v="3"/>
    <x v="1"/>
    <s v="Onsite/Hybrid"/>
    <x v="1"/>
    <s v="3-6 yrs"/>
    <n v="4"/>
    <s v="PhD"/>
    <n v="0"/>
    <n v="0"/>
    <n v="0"/>
    <n v="0"/>
    <n v="1"/>
    <n v="1"/>
    <n v="147675"/>
    <s v="High"/>
    <n v="6"/>
    <n v="2025"/>
    <s v="Low"/>
    <n v="5"/>
  </r>
  <r>
    <n v="3947"/>
    <x v="5"/>
    <x v="1"/>
    <s v="Medium"/>
    <s v="Finance"/>
    <x v="1"/>
    <x v="0"/>
    <s v="Remote"/>
    <x v="2"/>
    <s v="0-2 yrs"/>
    <n v="1"/>
    <s v="Bachelor"/>
    <n v="1"/>
    <n v="1"/>
    <n v="0"/>
    <n v="0"/>
    <n v="0"/>
    <n v="2"/>
    <n v="86060"/>
    <s v="Medium"/>
    <n v="9"/>
    <n v="2021"/>
    <s v="High"/>
    <n v="7"/>
  </r>
  <r>
    <n v="3948"/>
    <x v="5"/>
    <x v="1"/>
    <s v="Medium"/>
    <s v="E-commerce"/>
    <x v="6"/>
    <x v="1"/>
    <s v="Onsite/Hybrid"/>
    <x v="0"/>
    <s v="7+ yrs"/>
    <n v="9"/>
    <s v="PhD"/>
    <n v="0"/>
    <n v="0"/>
    <n v="0"/>
    <n v="1"/>
    <n v="0"/>
    <n v="1"/>
    <n v="154412"/>
    <s v="High"/>
    <n v="6"/>
    <n v="2024"/>
    <s v="High"/>
    <n v="7"/>
  </r>
  <r>
    <n v="3949"/>
    <x v="1"/>
    <x v="1"/>
    <s v="Medium"/>
    <s v="Finance"/>
    <x v="0"/>
    <x v="2"/>
    <s v="Onsite/Hybrid"/>
    <x v="2"/>
    <s v="0-2 yrs"/>
    <n v="1"/>
    <s v="Bachelor"/>
    <n v="0"/>
    <n v="1"/>
    <n v="0"/>
    <n v="0"/>
    <n v="1"/>
    <n v="2"/>
    <n v="104106"/>
    <s v="Medium"/>
    <n v="7"/>
    <n v="2021"/>
    <s v="High"/>
    <n v="8"/>
  </r>
  <r>
    <n v="3950"/>
    <x v="0"/>
    <x v="0"/>
    <s v="Medium"/>
    <s v="Technology"/>
    <x v="0"/>
    <x v="1"/>
    <s v="Onsite/Hybrid"/>
    <x v="1"/>
    <s v="3-6 yrs"/>
    <n v="3"/>
    <s v="Master"/>
    <n v="1"/>
    <n v="1"/>
    <n v="0"/>
    <n v="0"/>
    <n v="0"/>
    <n v="2"/>
    <n v="71951"/>
    <s v="Medium"/>
    <n v="3"/>
    <n v="2021"/>
    <s v="Low"/>
    <n v="6"/>
  </r>
  <r>
    <n v="3951"/>
    <x v="2"/>
    <x v="2"/>
    <s v="MNC"/>
    <s v="Technology"/>
    <x v="1"/>
    <x v="0"/>
    <s v="Remote"/>
    <x v="0"/>
    <s v="7+ yrs"/>
    <n v="9"/>
    <s v="PhD"/>
    <n v="0"/>
    <n v="1"/>
    <n v="1"/>
    <n v="1"/>
    <n v="1"/>
    <n v="4"/>
    <n v="158277"/>
    <s v="High"/>
    <n v="9"/>
    <n v="2020"/>
    <s v="High"/>
    <n v="7"/>
  </r>
  <r>
    <n v="3952"/>
    <x v="1"/>
    <x v="1"/>
    <s v="Medium"/>
    <s v="Finance"/>
    <x v="4"/>
    <x v="2"/>
    <s v="Onsite/Hybrid"/>
    <x v="1"/>
    <s v="3-6 yrs"/>
    <n v="6"/>
    <s v="PhD"/>
    <n v="0"/>
    <n v="1"/>
    <n v="1"/>
    <n v="0"/>
    <n v="0"/>
    <n v="2"/>
    <n v="133194"/>
    <s v="High"/>
    <n v="12"/>
    <n v="2023"/>
    <s v="Medium"/>
    <n v="4"/>
  </r>
  <r>
    <n v="3953"/>
    <x v="5"/>
    <x v="1"/>
    <s v="Enterprise"/>
    <s v="Finance"/>
    <x v="1"/>
    <x v="1"/>
    <s v="Onsite/Hybrid"/>
    <x v="1"/>
    <s v="3-6 yrs"/>
    <n v="4"/>
    <s v="Master"/>
    <n v="0"/>
    <n v="1"/>
    <n v="0"/>
    <n v="0"/>
    <n v="0"/>
    <n v="1"/>
    <n v="119063"/>
    <s v="Medium"/>
    <n v="6"/>
    <n v="2023"/>
    <s v="Low"/>
    <n v="1"/>
  </r>
  <r>
    <n v="3954"/>
    <x v="0"/>
    <x v="0"/>
    <s v="Startup"/>
    <s v="Finance"/>
    <x v="4"/>
    <x v="2"/>
    <s v="Onsite/Hybrid"/>
    <x v="0"/>
    <s v="7+ yrs"/>
    <n v="8"/>
    <s v="Master"/>
    <n v="1"/>
    <n v="0"/>
    <n v="1"/>
    <n v="0"/>
    <n v="1"/>
    <n v="3"/>
    <n v="125967"/>
    <s v="High"/>
    <n v="7"/>
    <n v="2023"/>
    <s v="Medium"/>
    <n v="6"/>
  </r>
  <r>
    <n v="3955"/>
    <x v="5"/>
    <x v="1"/>
    <s v="Startup"/>
    <s v="Finance"/>
    <x v="6"/>
    <x v="0"/>
    <s v="Remote"/>
    <x v="2"/>
    <s v="0-2 yrs"/>
    <n v="2"/>
    <s v="Master"/>
    <n v="0"/>
    <n v="0"/>
    <n v="0"/>
    <n v="0"/>
    <n v="0"/>
    <n v="0"/>
    <n v="86974"/>
    <s v="Medium"/>
    <n v="2"/>
    <n v="2025"/>
    <s v="Low"/>
    <n v="1"/>
  </r>
  <r>
    <n v="3956"/>
    <x v="5"/>
    <x v="1"/>
    <s v="MNC"/>
    <s v="E-commerce"/>
    <x v="3"/>
    <x v="0"/>
    <s v="Remote"/>
    <x v="2"/>
    <s v="0-2 yrs"/>
    <n v="2"/>
    <s v="PhD"/>
    <n v="0"/>
    <n v="1"/>
    <n v="0"/>
    <n v="0"/>
    <n v="1"/>
    <n v="2"/>
    <n v="119742"/>
    <s v="Medium"/>
    <n v="6"/>
    <n v="2026"/>
    <s v="High"/>
    <n v="8"/>
  </r>
  <r>
    <n v="3957"/>
    <x v="1"/>
    <x v="1"/>
    <s v="MNC"/>
    <s v="Technology"/>
    <x v="0"/>
    <x v="0"/>
    <s v="Remote"/>
    <x v="1"/>
    <s v="3-6 yrs"/>
    <n v="5"/>
    <s v="Master"/>
    <n v="0"/>
    <n v="1"/>
    <n v="1"/>
    <n v="0"/>
    <n v="1"/>
    <n v="3"/>
    <n v="156461"/>
    <s v="High"/>
    <n v="9"/>
    <n v="2025"/>
    <s v="Low"/>
    <n v="4"/>
  </r>
  <r>
    <n v="3958"/>
    <x v="0"/>
    <x v="0"/>
    <s v="MNC"/>
    <s v="Technology"/>
    <x v="1"/>
    <x v="0"/>
    <s v="Remote"/>
    <x v="0"/>
    <s v="7+ yrs"/>
    <n v="15"/>
    <s v="Master"/>
    <n v="0"/>
    <n v="0"/>
    <n v="1"/>
    <n v="1"/>
    <n v="0"/>
    <n v="2"/>
    <n v="153696"/>
    <s v="High"/>
    <n v="5"/>
    <n v="2020"/>
    <s v="High"/>
    <n v="7"/>
  </r>
  <r>
    <n v="3959"/>
    <x v="2"/>
    <x v="2"/>
    <s v="MNC"/>
    <s v="Education"/>
    <x v="2"/>
    <x v="0"/>
    <s v="Remote"/>
    <x v="1"/>
    <s v="3-6 yrs"/>
    <n v="5"/>
    <s v="Bachelor"/>
    <n v="1"/>
    <n v="0"/>
    <n v="0"/>
    <n v="1"/>
    <n v="1"/>
    <n v="3"/>
    <n v="122072"/>
    <s v="High"/>
    <n v="3"/>
    <n v="2025"/>
    <s v="High"/>
    <n v="8"/>
  </r>
  <r>
    <n v="3960"/>
    <x v="3"/>
    <x v="0"/>
    <s v="Medium"/>
    <s v="Technology"/>
    <x v="1"/>
    <x v="1"/>
    <s v="Onsite/Hybrid"/>
    <x v="1"/>
    <s v="3-6 yrs"/>
    <n v="4"/>
    <s v="Master"/>
    <n v="0"/>
    <n v="1"/>
    <n v="1"/>
    <n v="0"/>
    <n v="1"/>
    <n v="3"/>
    <n v="104165"/>
    <s v="Medium"/>
    <n v="12"/>
    <n v="2025"/>
    <s v="Low"/>
    <n v="1"/>
  </r>
  <r>
    <n v="3961"/>
    <x v="4"/>
    <x v="0"/>
    <s v="MNC"/>
    <s v="E-commerce"/>
    <x v="2"/>
    <x v="1"/>
    <s v="Onsite/Hybrid"/>
    <x v="2"/>
    <s v="0-2 yrs"/>
    <n v="0"/>
    <s v="PhD"/>
    <n v="0"/>
    <n v="1"/>
    <n v="0"/>
    <n v="1"/>
    <n v="1"/>
    <n v="3"/>
    <n v="90421"/>
    <s v="Medium"/>
    <n v="8"/>
    <n v="2022"/>
    <s v="High"/>
    <n v="7"/>
  </r>
  <r>
    <n v="3962"/>
    <x v="0"/>
    <x v="0"/>
    <s v="Medium"/>
    <s v="Finance"/>
    <x v="0"/>
    <x v="2"/>
    <s v="Onsite/Hybrid"/>
    <x v="0"/>
    <s v="7+ yrs"/>
    <n v="13"/>
    <s v="Bachelor"/>
    <n v="0"/>
    <n v="0"/>
    <n v="1"/>
    <n v="0"/>
    <n v="1"/>
    <n v="2"/>
    <n v="125232"/>
    <s v="High"/>
    <n v="12"/>
    <n v="2025"/>
    <s v="Low"/>
    <n v="3"/>
  </r>
  <r>
    <n v="3963"/>
    <x v="0"/>
    <x v="0"/>
    <s v="MNC"/>
    <s v="Retail"/>
    <x v="1"/>
    <x v="2"/>
    <s v="Onsite/Hybrid"/>
    <x v="1"/>
    <s v="3-6 yrs"/>
    <n v="4"/>
    <s v="Master"/>
    <n v="1"/>
    <n v="0"/>
    <n v="1"/>
    <n v="0"/>
    <n v="0"/>
    <n v="2"/>
    <n v="113436"/>
    <s v="Medium"/>
    <n v="7"/>
    <n v="2026"/>
    <s v="Medium"/>
    <n v="2"/>
  </r>
  <r>
    <n v="3964"/>
    <x v="1"/>
    <x v="1"/>
    <s v="Enterprise"/>
    <s v="Technology"/>
    <x v="3"/>
    <x v="2"/>
    <s v="Onsite/Hybrid"/>
    <x v="0"/>
    <s v="7+ yrs"/>
    <n v="15"/>
    <s v="Master"/>
    <n v="1"/>
    <n v="1"/>
    <n v="0"/>
    <n v="0"/>
    <n v="1"/>
    <n v="3"/>
    <n v="148492"/>
    <s v="High"/>
    <n v="2"/>
    <n v="2026"/>
    <s v="High"/>
    <n v="9"/>
  </r>
  <r>
    <n v="3965"/>
    <x v="3"/>
    <x v="0"/>
    <s v="Startup"/>
    <s v="Retail"/>
    <x v="2"/>
    <x v="0"/>
    <s v="Remote"/>
    <x v="0"/>
    <s v="7+ yrs"/>
    <n v="14"/>
    <s v="Master"/>
    <n v="0"/>
    <n v="0"/>
    <n v="1"/>
    <n v="0"/>
    <n v="1"/>
    <n v="2"/>
    <n v="123676"/>
    <s v="High"/>
    <n v="4"/>
    <n v="2022"/>
    <s v="High"/>
    <n v="9"/>
  </r>
  <r>
    <n v="3966"/>
    <x v="3"/>
    <x v="0"/>
    <s v="Startup"/>
    <s v="Technology"/>
    <x v="1"/>
    <x v="2"/>
    <s v="Onsite/Hybrid"/>
    <x v="2"/>
    <s v="0-2 yrs"/>
    <n v="0"/>
    <s v="Bachelor"/>
    <n v="1"/>
    <n v="1"/>
    <n v="0"/>
    <n v="0"/>
    <n v="1"/>
    <n v="3"/>
    <n v="60439"/>
    <s v="Low"/>
    <n v="6"/>
    <n v="2021"/>
    <s v="Medium"/>
    <n v="6"/>
  </r>
  <r>
    <n v="3967"/>
    <x v="2"/>
    <x v="2"/>
    <s v="Medium"/>
    <s v="Education"/>
    <x v="5"/>
    <x v="1"/>
    <s v="Onsite/Hybrid"/>
    <x v="1"/>
    <s v="3-6 yrs"/>
    <n v="4"/>
    <s v="Bachelor"/>
    <n v="0"/>
    <n v="0"/>
    <n v="1"/>
    <n v="1"/>
    <n v="1"/>
    <n v="3"/>
    <n v="117764"/>
    <s v="Medium"/>
    <n v="12"/>
    <n v="2026"/>
    <s v="High"/>
    <n v="8"/>
  </r>
  <r>
    <n v="3968"/>
    <x v="5"/>
    <x v="1"/>
    <s v="Medium"/>
    <s v="Technology"/>
    <x v="0"/>
    <x v="0"/>
    <s v="Remote"/>
    <x v="2"/>
    <s v="0-2 yrs"/>
    <n v="1"/>
    <s v="PhD"/>
    <n v="1"/>
    <n v="0"/>
    <n v="1"/>
    <n v="0"/>
    <n v="1"/>
    <n v="3"/>
    <n v="114017"/>
    <s v="Medium"/>
    <n v="6"/>
    <n v="2021"/>
    <s v="Low"/>
    <n v="2"/>
  </r>
  <r>
    <n v="3969"/>
    <x v="4"/>
    <x v="0"/>
    <s v="Startup"/>
    <s v="Finance"/>
    <x v="0"/>
    <x v="2"/>
    <s v="Onsite/Hybrid"/>
    <x v="0"/>
    <s v="7+ yrs"/>
    <n v="7"/>
    <s v="PhD"/>
    <n v="0"/>
    <n v="1"/>
    <n v="1"/>
    <n v="1"/>
    <n v="1"/>
    <n v="4"/>
    <n v="137564"/>
    <s v="High"/>
    <n v="11"/>
    <n v="2026"/>
    <s v="High"/>
    <n v="3"/>
  </r>
  <r>
    <n v="3970"/>
    <x v="5"/>
    <x v="1"/>
    <s v="MNC"/>
    <s v="Retail"/>
    <x v="2"/>
    <x v="1"/>
    <s v="Onsite/Hybrid"/>
    <x v="2"/>
    <s v="0-2 yrs"/>
    <n v="0"/>
    <s v="Master"/>
    <n v="1"/>
    <n v="1"/>
    <n v="0"/>
    <n v="1"/>
    <n v="1"/>
    <n v="4"/>
    <n v="137054"/>
    <s v="High"/>
    <n v="8"/>
    <n v="2025"/>
    <s v="Medium"/>
    <n v="3"/>
  </r>
  <r>
    <n v="3971"/>
    <x v="1"/>
    <x v="1"/>
    <s v="MNC"/>
    <s v="E-commerce"/>
    <x v="4"/>
    <x v="2"/>
    <s v="Onsite/Hybrid"/>
    <x v="2"/>
    <s v="0-2 yrs"/>
    <n v="1"/>
    <s v="Master"/>
    <n v="0"/>
    <n v="0"/>
    <n v="1"/>
    <n v="0"/>
    <n v="1"/>
    <n v="2"/>
    <n v="132785"/>
    <s v="High"/>
    <n v="4"/>
    <n v="2024"/>
    <s v="High"/>
    <n v="9"/>
  </r>
  <r>
    <n v="3972"/>
    <x v="1"/>
    <x v="1"/>
    <s v="Startup"/>
    <s v="Healthcare"/>
    <x v="5"/>
    <x v="0"/>
    <s v="Remote"/>
    <x v="1"/>
    <s v="3-6 yrs"/>
    <n v="3"/>
    <s v="Bachelor"/>
    <n v="1"/>
    <n v="0"/>
    <n v="0"/>
    <n v="1"/>
    <n v="1"/>
    <n v="3"/>
    <n v="138079"/>
    <s v="High"/>
    <n v="11"/>
    <n v="2024"/>
    <s v="Medium"/>
    <n v="2"/>
  </r>
  <r>
    <n v="3973"/>
    <x v="4"/>
    <x v="0"/>
    <s v="MNC"/>
    <s v="E-commerce"/>
    <x v="0"/>
    <x v="0"/>
    <s v="Remote"/>
    <x v="1"/>
    <s v="3-6 yrs"/>
    <n v="3"/>
    <s v="PhD"/>
    <n v="0"/>
    <n v="0"/>
    <n v="1"/>
    <n v="1"/>
    <n v="0"/>
    <n v="2"/>
    <n v="120073"/>
    <s v="High"/>
    <n v="6"/>
    <n v="2024"/>
    <s v="High"/>
    <n v="7"/>
  </r>
  <r>
    <n v="3974"/>
    <x v="2"/>
    <x v="2"/>
    <s v="Enterprise"/>
    <s v="Finance"/>
    <x v="6"/>
    <x v="0"/>
    <s v="Remote"/>
    <x v="2"/>
    <s v="0-2 yrs"/>
    <n v="2"/>
    <s v="Master"/>
    <n v="0"/>
    <n v="0"/>
    <n v="0"/>
    <n v="0"/>
    <n v="1"/>
    <n v="1"/>
    <n v="57139"/>
    <s v="Low"/>
    <n v="10"/>
    <n v="2021"/>
    <s v="High"/>
    <n v="7"/>
  </r>
  <r>
    <n v="3975"/>
    <x v="1"/>
    <x v="1"/>
    <s v="Medium"/>
    <s v="Healthcare"/>
    <x v="6"/>
    <x v="1"/>
    <s v="Onsite/Hybrid"/>
    <x v="1"/>
    <s v="3-6 yrs"/>
    <n v="3"/>
    <s v="Bachelor"/>
    <n v="0"/>
    <n v="1"/>
    <n v="0"/>
    <n v="1"/>
    <n v="0"/>
    <n v="2"/>
    <n v="132444"/>
    <s v="High"/>
    <n v="2"/>
    <n v="2022"/>
    <s v="Low"/>
    <n v="3"/>
  </r>
  <r>
    <n v="3976"/>
    <x v="3"/>
    <x v="0"/>
    <s v="Startup"/>
    <s v="Technology"/>
    <x v="6"/>
    <x v="1"/>
    <s v="Onsite/Hybrid"/>
    <x v="2"/>
    <s v="0-2 yrs"/>
    <n v="0"/>
    <s v="Master"/>
    <n v="1"/>
    <n v="1"/>
    <n v="1"/>
    <n v="0"/>
    <n v="1"/>
    <n v="4"/>
    <n v="70448"/>
    <s v="Medium"/>
    <n v="5"/>
    <n v="2020"/>
    <s v="High"/>
    <n v="8"/>
  </r>
  <r>
    <n v="3977"/>
    <x v="2"/>
    <x v="2"/>
    <s v="Startup"/>
    <s v="Healthcare"/>
    <x v="5"/>
    <x v="1"/>
    <s v="Onsite/Hybrid"/>
    <x v="0"/>
    <s v="7+ yrs"/>
    <n v="10"/>
    <s v="Bachelor"/>
    <n v="1"/>
    <n v="0"/>
    <n v="0"/>
    <n v="0"/>
    <n v="0"/>
    <n v="1"/>
    <n v="104706"/>
    <s v="Medium"/>
    <n v="12"/>
    <n v="2024"/>
    <s v="High"/>
    <n v="9"/>
  </r>
  <r>
    <n v="3978"/>
    <x v="3"/>
    <x v="0"/>
    <s v="Startup"/>
    <s v="Retail"/>
    <x v="3"/>
    <x v="0"/>
    <s v="Remote"/>
    <x v="1"/>
    <s v="3-6 yrs"/>
    <n v="5"/>
    <s v="PhD"/>
    <n v="0"/>
    <n v="1"/>
    <n v="1"/>
    <n v="0"/>
    <n v="0"/>
    <n v="2"/>
    <n v="88086"/>
    <s v="Medium"/>
    <n v="5"/>
    <n v="2023"/>
    <s v="Medium"/>
    <n v="4"/>
  </r>
  <r>
    <n v="3979"/>
    <x v="3"/>
    <x v="0"/>
    <s v="Enterprise"/>
    <s v="Education"/>
    <x v="0"/>
    <x v="2"/>
    <s v="Onsite/Hybrid"/>
    <x v="0"/>
    <s v="7+ yrs"/>
    <n v="15"/>
    <s v="Bachelor"/>
    <n v="0"/>
    <n v="0"/>
    <n v="0"/>
    <n v="1"/>
    <n v="1"/>
    <n v="2"/>
    <n v="128751"/>
    <s v="High"/>
    <n v="12"/>
    <n v="2020"/>
    <s v="Medium"/>
    <n v="1"/>
  </r>
  <r>
    <n v="3980"/>
    <x v="3"/>
    <x v="0"/>
    <s v="Medium"/>
    <s v="Technology"/>
    <x v="1"/>
    <x v="1"/>
    <s v="Onsite/Hybrid"/>
    <x v="1"/>
    <s v="3-6 yrs"/>
    <n v="6"/>
    <s v="Master"/>
    <n v="0"/>
    <n v="1"/>
    <n v="1"/>
    <n v="1"/>
    <n v="0"/>
    <n v="3"/>
    <n v="105365"/>
    <s v="Medium"/>
    <n v="12"/>
    <n v="2025"/>
    <s v="High"/>
    <n v="8"/>
  </r>
  <r>
    <n v="3981"/>
    <x v="1"/>
    <x v="1"/>
    <s v="Medium"/>
    <s v="Finance"/>
    <x v="1"/>
    <x v="2"/>
    <s v="Onsite/Hybrid"/>
    <x v="2"/>
    <s v="0-2 yrs"/>
    <n v="2"/>
    <s v="PhD"/>
    <n v="1"/>
    <n v="0"/>
    <n v="1"/>
    <n v="1"/>
    <n v="1"/>
    <n v="4"/>
    <n v="127172"/>
    <s v="High"/>
    <n v="12"/>
    <n v="2021"/>
    <s v="High"/>
    <n v="3"/>
  </r>
  <r>
    <n v="3982"/>
    <x v="3"/>
    <x v="0"/>
    <s v="Medium"/>
    <s v="Healthcare"/>
    <x v="3"/>
    <x v="1"/>
    <s v="Onsite/Hybrid"/>
    <x v="1"/>
    <s v="3-6 yrs"/>
    <n v="6"/>
    <s v="Bachelor"/>
    <n v="0"/>
    <n v="1"/>
    <n v="1"/>
    <n v="1"/>
    <n v="0"/>
    <n v="3"/>
    <n v="107433"/>
    <s v="Medium"/>
    <n v="12"/>
    <n v="2021"/>
    <s v="High"/>
    <n v="3"/>
  </r>
  <r>
    <n v="3983"/>
    <x v="0"/>
    <x v="0"/>
    <s v="MNC"/>
    <s v="Retail"/>
    <x v="2"/>
    <x v="0"/>
    <s v="Remote"/>
    <x v="0"/>
    <s v="7+ yrs"/>
    <n v="8"/>
    <s v="Bachelor"/>
    <n v="0"/>
    <n v="0"/>
    <n v="0"/>
    <n v="1"/>
    <n v="0"/>
    <n v="1"/>
    <n v="136328"/>
    <s v="High"/>
    <n v="10"/>
    <n v="2026"/>
    <s v="Low"/>
    <n v="3"/>
  </r>
  <r>
    <n v="3984"/>
    <x v="2"/>
    <x v="2"/>
    <s v="Enterprise"/>
    <s v="Retail"/>
    <x v="0"/>
    <x v="2"/>
    <s v="Onsite/Hybrid"/>
    <x v="2"/>
    <s v="0-2 yrs"/>
    <n v="2"/>
    <s v="Bachelor"/>
    <n v="1"/>
    <n v="1"/>
    <n v="0"/>
    <n v="1"/>
    <n v="1"/>
    <n v="4"/>
    <n v="77302"/>
    <s v="Medium"/>
    <n v="11"/>
    <n v="2022"/>
    <s v="Low"/>
    <n v="5"/>
  </r>
  <r>
    <n v="3985"/>
    <x v="4"/>
    <x v="0"/>
    <s v="MNC"/>
    <s v="Education"/>
    <x v="5"/>
    <x v="0"/>
    <s v="Remote"/>
    <x v="2"/>
    <s v="0-2 yrs"/>
    <n v="1"/>
    <s v="Bachelor"/>
    <n v="1"/>
    <n v="0"/>
    <n v="0"/>
    <n v="0"/>
    <n v="0"/>
    <n v="1"/>
    <n v="66612"/>
    <s v="Low"/>
    <n v="10"/>
    <n v="2022"/>
    <s v="Low"/>
    <n v="6"/>
  </r>
  <r>
    <n v="3986"/>
    <x v="3"/>
    <x v="0"/>
    <s v="Startup"/>
    <s v="E-commerce"/>
    <x v="3"/>
    <x v="2"/>
    <s v="Onsite/Hybrid"/>
    <x v="2"/>
    <s v="0-2 yrs"/>
    <n v="2"/>
    <s v="PhD"/>
    <n v="1"/>
    <n v="1"/>
    <n v="0"/>
    <n v="0"/>
    <n v="1"/>
    <n v="3"/>
    <n v="57153"/>
    <s v="Low"/>
    <n v="5"/>
    <n v="2026"/>
    <s v="Medium"/>
    <n v="6"/>
  </r>
  <r>
    <n v="3987"/>
    <x v="4"/>
    <x v="0"/>
    <s v="Medium"/>
    <s v="E-commerce"/>
    <x v="3"/>
    <x v="2"/>
    <s v="Onsite/Hybrid"/>
    <x v="2"/>
    <s v="0-2 yrs"/>
    <n v="0"/>
    <s v="Master"/>
    <n v="0"/>
    <n v="1"/>
    <n v="0"/>
    <n v="1"/>
    <n v="1"/>
    <n v="3"/>
    <n v="75886"/>
    <s v="Medium"/>
    <n v="1"/>
    <n v="2023"/>
    <s v="Low"/>
    <n v="1"/>
  </r>
  <r>
    <n v="3988"/>
    <x v="3"/>
    <x v="0"/>
    <s v="MNC"/>
    <s v="Retail"/>
    <x v="6"/>
    <x v="0"/>
    <s v="Remote"/>
    <x v="2"/>
    <s v="0-2 yrs"/>
    <n v="1"/>
    <s v="Master"/>
    <n v="1"/>
    <n v="1"/>
    <n v="1"/>
    <n v="1"/>
    <n v="0"/>
    <n v="4"/>
    <n v="100547"/>
    <s v="Medium"/>
    <n v="7"/>
    <n v="2024"/>
    <s v="High"/>
    <n v="5"/>
  </r>
  <r>
    <n v="3989"/>
    <x v="0"/>
    <x v="0"/>
    <s v="Medium"/>
    <s v="Retail"/>
    <x v="1"/>
    <x v="1"/>
    <s v="Onsite/Hybrid"/>
    <x v="1"/>
    <s v="3-6 yrs"/>
    <n v="6"/>
    <s v="Bachelor"/>
    <n v="1"/>
    <n v="0"/>
    <n v="1"/>
    <n v="1"/>
    <n v="0"/>
    <n v="3"/>
    <n v="109404"/>
    <s v="Medium"/>
    <n v="9"/>
    <n v="2022"/>
    <s v="High"/>
    <n v="5"/>
  </r>
  <r>
    <n v="3990"/>
    <x v="2"/>
    <x v="2"/>
    <s v="Enterprise"/>
    <s v="Technology"/>
    <x v="0"/>
    <x v="0"/>
    <s v="Remote"/>
    <x v="0"/>
    <s v="7+ yrs"/>
    <n v="9"/>
    <s v="Master"/>
    <n v="1"/>
    <n v="0"/>
    <n v="1"/>
    <n v="0"/>
    <n v="1"/>
    <n v="3"/>
    <n v="121693"/>
    <s v="High"/>
    <n v="9"/>
    <n v="2021"/>
    <s v="Medium"/>
    <n v="4"/>
  </r>
  <r>
    <n v="3991"/>
    <x v="4"/>
    <x v="0"/>
    <s v="MNC"/>
    <s v="Retail"/>
    <x v="4"/>
    <x v="0"/>
    <s v="Remote"/>
    <x v="2"/>
    <s v="0-2 yrs"/>
    <n v="1"/>
    <s v="PhD"/>
    <n v="1"/>
    <n v="1"/>
    <n v="1"/>
    <n v="0"/>
    <n v="0"/>
    <n v="3"/>
    <n v="89964"/>
    <s v="Medium"/>
    <n v="12"/>
    <n v="2021"/>
    <s v="High"/>
    <n v="7"/>
  </r>
  <r>
    <n v="3992"/>
    <x v="3"/>
    <x v="0"/>
    <s v="Medium"/>
    <s v="Healthcare"/>
    <x v="3"/>
    <x v="1"/>
    <s v="Onsite/Hybrid"/>
    <x v="2"/>
    <s v="0-2 yrs"/>
    <n v="1"/>
    <s v="PhD"/>
    <n v="1"/>
    <n v="1"/>
    <n v="1"/>
    <n v="1"/>
    <n v="0"/>
    <n v="4"/>
    <n v="81316"/>
    <s v="Medium"/>
    <n v="3"/>
    <n v="2023"/>
    <s v="High"/>
    <n v="1"/>
  </r>
  <r>
    <n v="3993"/>
    <x v="0"/>
    <x v="0"/>
    <s v="Medium"/>
    <s v="Healthcare"/>
    <x v="0"/>
    <x v="0"/>
    <s v="Remote"/>
    <x v="2"/>
    <s v="0-2 yrs"/>
    <n v="1"/>
    <s v="Master"/>
    <n v="1"/>
    <n v="0"/>
    <n v="0"/>
    <n v="0"/>
    <n v="1"/>
    <n v="2"/>
    <n v="64752"/>
    <s v="Low"/>
    <n v="2"/>
    <n v="2026"/>
    <s v="High"/>
    <n v="8"/>
  </r>
  <r>
    <n v="3994"/>
    <x v="1"/>
    <x v="1"/>
    <s v="Enterprise"/>
    <s v="Healthcare"/>
    <x v="4"/>
    <x v="0"/>
    <s v="Remote"/>
    <x v="1"/>
    <s v="3-6 yrs"/>
    <n v="6"/>
    <s v="Master"/>
    <n v="0"/>
    <n v="1"/>
    <n v="0"/>
    <n v="1"/>
    <n v="1"/>
    <n v="3"/>
    <n v="144918"/>
    <s v="High"/>
    <n v="1"/>
    <n v="2021"/>
    <s v="High"/>
    <n v="8"/>
  </r>
  <r>
    <n v="3995"/>
    <x v="2"/>
    <x v="2"/>
    <s v="Enterprise"/>
    <s v="Technology"/>
    <x v="4"/>
    <x v="0"/>
    <s v="Remote"/>
    <x v="2"/>
    <s v="0-2 yrs"/>
    <n v="2"/>
    <s v="Bachelor"/>
    <n v="1"/>
    <n v="0"/>
    <n v="0"/>
    <n v="1"/>
    <n v="1"/>
    <n v="3"/>
    <n v="79980"/>
    <s v="Medium"/>
    <n v="12"/>
    <n v="2020"/>
    <s v="Low"/>
    <n v="6"/>
  </r>
  <r>
    <n v="3996"/>
    <x v="1"/>
    <x v="1"/>
    <s v="MNC"/>
    <s v="Retail"/>
    <x v="1"/>
    <x v="2"/>
    <s v="Onsite/Hybrid"/>
    <x v="2"/>
    <s v="0-2 yrs"/>
    <n v="0"/>
    <s v="Bachelor"/>
    <n v="1"/>
    <n v="1"/>
    <n v="1"/>
    <n v="1"/>
    <n v="1"/>
    <n v="5"/>
    <n v="154125"/>
    <s v="High"/>
    <n v="11"/>
    <n v="2023"/>
    <s v="High"/>
    <n v="2"/>
  </r>
  <r>
    <n v="3997"/>
    <x v="2"/>
    <x v="2"/>
    <s v="Startup"/>
    <s v="Finance"/>
    <x v="6"/>
    <x v="0"/>
    <s v="Remote"/>
    <x v="1"/>
    <s v="3-6 yrs"/>
    <n v="5"/>
    <s v="PhD"/>
    <n v="0"/>
    <n v="1"/>
    <n v="1"/>
    <n v="0"/>
    <n v="1"/>
    <n v="3"/>
    <n v="95216"/>
    <s v="Medium"/>
    <n v="10"/>
    <n v="2026"/>
    <s v="High"/>
    <n v="9"/>
  </r>
  <r>
    <n v="3998"/>
    <x v="4"/>
    <x v="0"/>
    <s v="Startup"/>
    <s v="Retail"/>
    <x v="1"/>
    <x v="2"/>
    <s v="Onsite/Hybrid"/>
    <x v="0"/>
    <s v="7+ yrs"/>
    <n v="7"/>
    <s v="Master"/>
    <n v="1"/>
    <n v="1"/>
    <n v="1"/>
    <n v="1"/>
    <n v="0"/>
    <n v="4"/>
    <n v="127164"/>
    <s v="High"/>
    <n v="4"/>
    <n v="2023"/>
    <s v="High"/>
    <n v="8"/>
  </r>
  <r>
    <n v="3999"/>
    <x v="3"/>
    <x v="0"/>
    <s v="Enterprise"/>
    <s v="Finance"/>
    <x v="2"/>
    <x v="0"/>
    <s v="Remote"/>
    <x v="1"/>
    <s v="3-6 yrs"/>
    <n v="6"/>
    <s v="PhD"/>
    <n v="0"/>
    <n v="0"/>
    <n v="0"/>
    <n v="0"/>
    <n v="1"/>
    <n v="1"/>
    <n v="89368"/>
    <s v="Medium"/>
    <n v="7"/>
    <n v="2025"/>
    <s v="High"/>
    <n v="7"/>
  </r>
  <r>
    <n v="4000"/>
    <x v="3"/>
    <x v="0"/>
    <s v="Startup"/>
    <s v="Education"/>
    <x v="0"/>
    <x v="0"/>
    <s v="Remote"/>
    <x v="2"/>
    <s v="0-2 yrs"/>
    <n v="1"/>
    <s v="Master"/>
    <n v="1"/>
    <n v="0"/>
    <n v="1"/>
    <n v="1"/>
    <n v="1"/>
    <n v="4"/>
    <n v="86040"/>
    <s v="Medium"/>
    <n v="2"/>
    <n v="2022"/>
    <s v="High"/>
    <n v="6"/>
  </r>
  <r>
    <n v="4001"/>
    <x v="0"/>
    <x v="0"/>
    <s v="Medium"/>
    <s v="Education"/>
    <x v="2"/>
    <x v="1"/>
    <s v="Onsite/Hybrid"/>
    <x v="1"/>
    <s v="3-6 yrs"/>
    <n v="6"/>
    <s v="Bachelor"/>
    <n v="0"/>
    <n v="1"/>
    <n v="0"/>
    <n v="1"/>
    <n v="1"/>
    <n v="3"/>
    <n v="100306"/>
    <s v="Medium"/>
    <n v="2"/>
    <n v="2026"/>
    <s v="Low"/>
    <n v="6"/>
  </r>
  <r>
    <n v="4002"/>
    <x v="0"/>
    <x v="0"/>
    <s v="Startup"/>
    <s v="Finance"/>
    <x v="1"/>
    <x v="2"/>
    <s v="Onsite/Hybrid"/>
    <x v="2"/>
    <s v="0-2 yrs"/>
    <n v="0"/>
    <s v="PhD"/>
    <n v="0"/>
    <n v="1"/>
    <n v="0"/>
    <n v="0"/>
    <n v="1"/>
    <n v="2"/>
    <n v="56793"/>
    <s v="Low"/>
    <n v="5"/>
    <n v="2023"/>
    <s v="Low"/>
    <n v="2"/>
  </r>
  <r>
    <n v="4003"/>
    <x v="1"/>
    <x v="1"/>
    <s v="MNC"/>
    <s v="Healthcare"/>
    <x v="4"/>
    <x v="0"/>
    <s v="Remote"/>
    <x v="1"/>
    <s v="3-6 yrs"/>
    <n v="5"/>
    <s v="PhD"/>
    <n v="0"/>
    <n v="0"/>
    <n v="1"/>
    <n v="1"/>
    <n v="0"/>
    <n v="2"/>
    <n v="167888"/>
    <s v="High"/>
    <n v="1"/>
    <n v="2021"/>
    <s v="High"/>
    <n v="2"/>
  </r>
  <r>
    <n v="4004"/>
    <x v="2"/>
    <x v="2"/>
    <s v="MNC"/>
    <s v="E-commerce"/>
    <x v="1"/>
    <x v="1"/>
    <s v="Onsite/Hybrid"/>
    <x v="0"/>
    <s v="7+ yrs"/>
    <n v="8"/>
    <s v="Bachelor"/>
    <n v="0"/>
    <n v="0"/>
    <n v="1"/>
    <n v="1"/>
    <n v="0"/>
    <n v="2"/>
    <n v="150908"/>
    <s v="High"/>
    <n v="4"/>
    <n v="2020"/>
    <s v="High"/>
    <n v="9"/>
  </r>
  <r>
    <n v="4005"/>
    <x v="4"/>
    <x v="0"/>
    <s v="Enterprise"/>
    <s v="Education"/>
    <x v="4"/>
    <x v="1"/>
    <s v="Onsite/Hybrid"/>
    <x v="0"/>
    <s v="7+ yrs"/>
    <n v="8"/>
    <s v="Bachelor"/>
    <n v="0"/>
    <n v="1"/>
    <n v="1"/>
    <n v="0"/>
    <n v="1"/>
    <n v="3"/>
    <n v="121789"/>
    <s v="High"/>
    <n v="1"/>
    <n v="2026"/>
    <s v="High"/>
    <n v="7"/>
  </r>
  <r>
    <n v="4006"/>
    <x v="5"/>
    <x v="1"/>
    <s v="MNC"/>
    <s v="E-commerce"/>
    <x v="2"/>
    <x v="2"/>
    <s v="Onsite/Hybrid"/>
    <x v="0"/>
    <s v="7+ yrs"/>
    <n v="13"/>
    <s v="PhD"/>
    <n v="1"/>
    <n v="0"/>
    <n v="0"/>
    <n v="0"/>
    <n v="1"/>
    <n v="2"/>
    <n v="174535"/>
    <s v="High"/>
    <n v="10"/>
    <n v="2024"/>
    <s v="Low"/>
    <n v="3"/>
  </r>
  <r>
    <n v="4007"/>
    <x v="4"/>
    <x v="0"/>
    <s v="Enterprise"/>
    <s v="Finance"/>
    <x v="0"/>
    <x v="2"/>
    <s v="Onsite/Hybrid"/>
    <x v="1"/>
    <s v="3-6 yrs"/>
    <n v="4"/>
    <s v="Bachelor"/>
    <n v="1"/>
    <n v="1"/>
    <n v="1"/>
    <n v="0"/>
    <n v="0"/>
    <n v="3"/>
    <n v="94107"/>
    <s v="Medium"/>
    <n v="5"/>
    <n v="2026"/>
    <s v="Medium"/>
    <n v="6"/>
  </r>
  <r>
    <n v="4008"/>
    <x v="2"/>
    <x v="2"/>
    <s v="Medium"/>
    <s v="Finance"/>
    <x v="1"/>
    <x v="1"/>
    <s v="Onsite/Hybrid"/>
    <x v="1"/>
    <s v="3-6 yrs"/>
    <n v="4"/>
    <s v="Bachelor"/>
    <n v="1"/>
    <n v="1"/>
    <n v="0"/>
    <n v="1"/>
    <n v="1"/>
    <n v="4"/>
    <n v="100721"/>
    <s v="Medium"/>
    <n v="5"/>
    <n v="2021"/>
    <s v="Low"/>
    <n v="5"/>
  </r>
  <r>
    <n v="4009"/>
    <x v="5"/>
    <x v="1"/>
    <s v="MNC"/>
    <s v="Healthcare"/>
    <x v="6"/>
    <x v="2"/>
    <s v="Onsite/Hybrid"/>
    <x v="2"/>
    <s v="0-2 yrs"/>
    <n v="1"/>
    <s v="PhD"/>
    <n v="1"/>
    <n v="0"/>
    <n v="0"/>
    <n v="1"/>
    <n v="1"/>
    <n v="3"/>
    <n v="133247"/>
    <s v="High"/>
    <n v="1"/>
    <n v="2025"/>
    <s v="Medium"/>
    <n v="2"/>
  </r>
  <r>
    <n v="4010"/>
    <x v="4"/>
    <x v="0"/>
    <s v="Startup"/>
    <s v="Finance"/>
    <x v="2"/>
    <x v="0"/>
    <s v="Remote"/>
    <x v="2"/>
    <s v="0-2 yrs"/>
    <n v="0"/>
    <s v="Master"/>
    <n v="0"/>
    <n v="1"/>
    <n v="0"/>
    <n v="0"/>
    <n v="1"/>
    <n v="2"/>
    <n v="58172"/>
    <s v="Low"/>
    <n v="5"/>
    <n v="2020"/>
    <s v="Low"/>
    <n v="3"/>
  </r>
  <r>
    <n v="4011"/>
    <x v="3"/>
    <x v="0"/>
    <s v="Startup"/>
    <s v="Education"/>
    <x v="3"/>
    <x v="0"/>
    <s v="Remote"/>
    <x v="2"/>
    <s v="0-2 yrs"/>
    <n v="0"/>
    <s v="Master"/>
    <n v="1"/>
    <n v="1"/>
    <n v="0"/>
    <n v="1"/>
    <n v="0"/>
    <n v="3"/>
    <n v="63128"/>
    <s v="Low"/>
    <n v="7"/>
    <n v="2023"/>
    <s v="Low"/>
    <n v="4"/>
  </r>
  <r>
    <n v="4012"/>
    <x v="3"/>
    <x v="0"/>
    <s v="Enterprise"/>
    <s v="Retail"/>
    <x v="0"/>
    <x v="2"/>
    <s v="Onsite/Hybrid"/>
    <x v="1"/>
    <s v="3-6 yrs"/>
    <n v="4"/>
    <s v="Master"/>
    <n v="1"/>
    <n v="1"/>
    <n v="1"/>
    <n v="0"/>
    <n v="1"/>
    <n v="4"/>
    <n v="104141"/>
    <s v="Medium"/>
    <n v="1"/>
    <n v="2021"/>
    <s v="Low"/>
    <n v="4"/>
  </r>
  <r>
    <n v="4013"/>
    <x v="4"/>
    <x v="0"/>
    <s v="Startup"/>
    <s v="Healthcare"/>
    <x v="2"/>
    <x v="0"/>
    <s v="Remote"/>
    <x v="0"/>
    <s v="7+ yrs"/>
    <n v="9"/>
    <s v="Master"/>
    <n v="1"/>
    <n v="0"/>
    <n v="1"/>
    <n v="1"/>
    <n v="1"/>
    <n v="4"/>
    <n v="139044"/>
    <s v="High"/>
    <n v="5"/>
    <n v="2020"/>
    <s v="High"/>
    <n v="5"/>
  </r>
  <r>
    <n v="4014"/>
    <x v="5"/>
    <x v="1"/>
    <s v="Medium"/>
    <s v="Technology"/>
    <x v="4"/>
    <x v="2"/>
    <s v="Onsite/Hybrid"/>
    <x v="0"/>
    <s v="7+ yrs"/>
    <n v="9"/>
    <s v="Master"/>
    <n v="1"/>
    <n v="1"/>
    <n v="0"/>
    <n v="0"/>
    <n v="0"/>
    <n v="2"/>
    <n v="142179"/>
    <s v="High"/>
    <n v="9"/>
    <n v="2026"/>
    <s v="Medium"/>
    <n v="5"/>
  </r>
  <r>
    <n v="4015"/>
    <x v="1"/>
    <x v="1"/>
    <s v="Enterprise"/>
    <s v="Retail"/>
    <x v="4"/>
    <x v="1"/>
    <s v="Onsite/Hybrid"/>
    <x v="0"/>
    <s v="7+ yrs"/>
    <n v="11"/>
    <s v="PhD"/>
    <n v="0"/>
    <n v="0"/>
    <n v="1"/>
    <n v="0"/>
    <n v="0"/>
    <n v="1"/>
    <n v="154288"/>
    <s v="High"/>
    <n v="2"/>
    <n v="2020"/>
    <s v="Medium"/>
    <n v="1"/>
  </r>
  <r>
    <n v="4016"/>
    <x v="1"/>
    <x v="1"/>
    <s v="MNC"/>
    <s v="Retail"/>
    <x v="3"/>
    <x v="0"/>
    <s v="Remote"/>
    <x v="2"/>
    <s v="0-2 yrs"/>
    <n v="0"/>
    <s v="Master"/>
    <n v="0"/>
    <n v="0"/>
    <n v="1"/>
    <n v="0"/>
    <n v="1"/>
    <n v="2"/>
    <n v="131778"/>
    <s v="High"/>
    <n v="4"/>
    <n v="2024"/>
    <s v="Low"/>
    <n v="3"/>
  </r>
  <r>
    <n v="4017"/>
    <x v="2"/>
    <x v="2"/>
    <s v="Startup"/>
    <s v="Healthcare"/>
    <x v="3"/>
    <x v="1"/>
    <s v="Onsite/Hybrid"/>
    <x v="1"/>
    <s v="3-6 yrs"/>
    <n v="6"/>
    <s v="PhD"/>
    <n v="0"/>
    <n v="0"/>
    <n v="0"/>
    <n v="0"/>
    <n v="1"/>
    <n v="1"/>
    <n v="81281"/>
    <s v="Medium"/>
    <n v="3"/>
    <n v="2025"/>
    <s v="Low"/>
    <n v="3"/>
  </r>
  <r>
    <n v="4018"/>
    <x v="2"/>
    <x v="2"/>
    <s v="MNC"/>
    <s v="Healthcare"/>
    <x v="2"/>
    <x v="1"/>
    <s v="Onsite/Hybrid"/>
    <x v="0"/>
    <s v="7+ yrs"/>
    <n v="9"/>
    <s v="Bachelor"/>
    <n v="1"/>
    <n v="0"/>
    <n v="1"/>
    <n v="1"/>
    <n v="1"/>
    <n v="4"/>
    <n v="158187"/>
    <s v="High"/>
    <n v="4"/>
    <n v="2026"/>
    <s v="High"/>
    <n v="9"/>
  </r>
  <r>
    <n v="4019"/>
    <x v="0"/>
    <x v="0"/>
    <s v="MNC"/>
    <s v="Technology"/>
    <x v="6"/>
    <x v="2"/>
    <s v="Onsite/Hybrid"/>
    <x v="1"/>
    <s v="3-6 yrs"/>
    <n v="3"/>
    <s v="PhD"/>
    <n v="1"/>
    <n v="0"/>
    <n v="0"/>
    <n v="0"/>
    <n v="0"/>
    <n v="1"/>
    <n v="96870"/>
    <s v="Medium"/>
    <n v="3"/>
    <n v="2025"/>
    <s v="Medium"/>
    <n v="3"/>
  </r>
  <r>
    <n v="4020"/>
    <x v="0"/>
    <x v="0"/>
    <s v="MNC"/>
    <s v="Education"/>
    <x v="1"/>
    <x v="0"/>
    <s v="Remote"/>
    <x v="0"/>
    <s v="7+ yrs"/>
    <n v="11"/>
    <s v="PhD"/>
    <n v="1"/>
    <n v="1"/>
    <n v="1"/>
    <n v="1"/>
    <n v="1"/>
    <n v="5"/>
    <n v="158622"/>
    <s v="High"/>
    <n v="10"/>
    <n v="2021"/>
    <s v="High"/>
    <n v="6"/>
  </r>
  <r>
    <n v="4021"/>
    <x v="3"/>
    <x v="0"/>
    <s v="Enterprise"/>
    <s v="E-commerce"/>
    <x v="2"/>
    <x v="1"/>
    <s v="Onsite/Hybrid"/>
    <x v="0"/>
    <s v="7+ yrs"/>
    <n v="12"/>
    <s v="PhD"/>
    <n v="1"/>
    <n v="0"/>
    <n v="0"/>
    <n v="1"/>
    <n v="1"/>
    <n v="3"/>
    <n v="121950"/>
    <s v="High"/>
    <n v="3"/>
    <n v="2023"/>
    <s v="Low"/>
    <n v="5"/>
  </r>
  <r>
    <n v="4022"/>
    <x v="0"/>
    <x v="0"/>
    <s v="Enterprise"/>
    <s v="Finance"/>
    <x v="2"/>
    <x v="1"/>
    <s v="Onsite/Hybrid"/>
    <x v="0"/>
    <s v="7+ yrs"/>
    <n v="7"/>
    <s v="PhD"/>
    <n v="1"/>
    <n v="0"/>
    <n v="0"/>
    <n v="1"/>
    <n v="1"/>
    <n v="3"/>
    <n v="122865"/>
    <s v="High"/>
    <n v="3"/>
    <n v="2022"/>
    <s v="High"/>
    <n v="9"/>
  </r>
  <r>
    <n v="4023"/>
    <x v="2"/>
    <x v="2"/>
    <s v="Enterprise"/>
    <s v="Education"/>
    <x v="2"/>
    <x v="1"/>
    <s v="Onsite/Hybrid"/>
    <x v="1"/>
    <s v="3-6 yrs"/>
    <n v="3"/>
    <s v="PhD"/>
    <n v="0"/>
    <n v="1"/>
    <n v="0"/>
    <n v="1"/>
    <n v="1"/>
    <n v="3"/>
    <n v="99313"/>
    <s v="Medium"/>
    <n v="8"/>
    <n v="2026"/>
    <s v="High"/>
    <n v="8"/>
  </r>
  <r>
    <n v="4024"/>
    <x v="3"/>
    <x v="0"/>
    <s v="MNC"/>
    <s v="Finance"/>
    <x v="3"/>
    <x v="2"/>
    <s v="Onsite/Hybrid"/>
    <x v="1"/>
    <s v="3-6 yrs"/>
    <n v="5"/>
    <s v="Bachelor"/>
    <n v="0"/>
    <n v="0"/>
    <n v="0"/>
    <n v="0"/>
    <n v="1"/>
    <n v="1"/>
    <n v="101566"/>
    <s v="Medium"/>
    <n v="5"/>
    <n v="2022"/>
    <s v="Medium"/>
    <n v="2"/>
  </r>
  <r>
    <n v="4025"/>
    <x v="2"/>
    <x v="2"/>
    <s v="Startup"/>
    <s v="Healthcare"/>
    <x v="2"/>
    <x v="2"/>
    <s v="Onsite/Hybrid"/>
    <x v="0"/>
    <s v="7+ yrs"/>
    <n v="13"/>
    <s v="Master"/>
    <n v="1"/>
    <n v="0"/>
    <n v="0"/>
    <n v="1"/>
    <n v="1"/>
    <n v="3"/>
    <n v="129551"/>
    <s v="High"/>
    <n v="12"/>
    <n v="2025"/>
    <s v="High"/>
    <n v="8"/>
  </r>
  <r>
    <n v="4026"/>
    <x v="0"/>
    <x v="0"/>
    <s v="Enterprise"/>
    <s v="Retail"/>
    <x v="1"/>
    <x v="1"/>
    <s v="Onsite/Hybrid"/>
    <x v="0"/>
    <s v="7+ yrs"/>
    <n v="15"/>
    <s v="Master"/>
    <n v="1"/>
    <n v="1"/>
    <n v="1"/>
    <n v="0"/>
    <n v="0"/>
    <n v="3"/>
    <n v="116798"/>
    <s v="Medium"/>
    <n v="1"/>
    <n v="2022"/>
    <s v="Low"/>
    <n v="4"/>
  </r>
  <r>
    <n v="4027"/>
    <x v="0"/>
    <x v="0"/>
    <s v="MNC"/>
    <s v="Retail"/>
    <x v="4"/>
    <x v="2"/>
    <s v="Onsite/Hybrid"/>
    <x v="0"/>
    <s v="7+ yrs"/>
    <n v="7"/>
    <s v="Bachelor"/>
    <n v="0"/>
    <n v="1"/>
    <n v="1"/>
    <n v="1"/>
    <n v="0"/>
    <n v="3"/>
    <n v="145562"/>
    <s v="High"/>
    <n v="3"/>
    <n v="2020"/>
    <s v="High"/>
    <n v="5"/>
  </r>
  <r>
    <n v="4028"/>
    <x v="5"/>
    <x v="1"/>
    <s v="Medium"/>
    <s v="Finance"/>
    <x v="2"/>
    <x v="1"/>
    <s v="Onsite/Hybrid"/>
    <x v="1"/>
    <s v="3-6 yrs"/>
    <n v="5"/>
    <s v="Master"/>
    <n v="0"/>
    <n v="1"/>
    <n v="0"/>
    <n v="1"/>
    <n v="0"/>
    <n v="2"/>
    <n v="127426"/>
    <s v="High"/>
    <n v="2"/>
    <n v="2023"/>
    <s v="Medium"/>
    <n v="3"/>
  </r>
  <r>
    <n v="4029"/>
    <x v="4"/>
    <x v="0"/>
    <s v="MNC"/>
    <s v="Healthcare"/>
    <x v="4"/>
    <x v="2"/>
    <s v="Onsite/Hybrid"/>
    <x v="1"/>
    <s v="3-6 yrs"/>
    <n v="5"/>
    <s v="Bachelor"/>
    <n v="0"/>
    <n v="1"/>
    <n v="0"/>
    <n v="1"/>
    <n v="1"/>
    <n v="3"/>
    <n v="123707"/>
    <s v="High"/>
    <n v="10"/>
    <n v="2021"/>
    <s v="Medium"/>
    <n v="4"/>
  </r>
  <r>
    <n v="4030"/>
    <x v="2"/>
    <x v="2"/>
    <s v="Medium"/>
    <s v="Technology"/>
    <x v="3"/>
    <x v="1"/>
    <s v="Onsite/Hybrid"/>
    <x v="2"/>
    <s v="0-2 yrs"/>
    <n v="1"/>
    <s v="PhD"/>
    <n v="1"/>
    <n v="1"/>
    <n v="1"/>
    <n v="0"/>
    <n v="1"/>
    <n v="4"/>
    <n v="71511"/>
    <s v="Medium"/>
    <n v="11"/>
    <n v="2025"/>
    <s v="Medium"/>
    <n v="1"/>
  </r>
  <r>
    <n v="4031"/>
    <x v="2"/>
    <x v="2"/>
    <s v="Medium"/>
    <s v="Healthcare"/>
    <x v="5"/>
    <x v="1"/>
    <s v="Onsite/Hybrid"/>
    <x v="2"/>
    <s v="0-2 yrs"/>
    <n v="1"/>
    <s v="Bachelor"/>
    <n v="0"/>
    <n v="1"/>
    <n v="1"/>
    <n v="1"/>
    <n v="0"/>
    <n v="3"/>
    <n v="77692"/>
    <s v="Medium"/>
    <n v="12"/>
    <n v="2020"/>
    <s v="High"/>
    <n v="5"/>
  </r>
  <r>
    <n v="4032"/>
    <x v="2"/>
    <x v="2"/>
    <s v="Startup"/>
    <s v="Retail"/>
    <x v="5"/>
    <x v="0"/>
    <s v="Remote"/>
    <x v="2"/>
    <s v="0-2 yrs"/>
    <n v="0"/>
    <s v="Master"/>
    <n v="1"/>
    <n v="0"/>
    <n v="1"/>
    <n v="1"/>
    <n v="0"/>
    <n v="3"/>
    <n v="80077"/>
    <s v="Medium"/>
    <n v="4"/>
    <n v="2023"/>
    <s v="High"/>
    <n v="5"/>
  </r>
  <r>
    <n v="4033"/>
    <x v="0"/>
    <x v="0"/>
    <s v="Enterprise"/>
    <s v="Retail"/>
    <x v="2"/>
    <x v="0"/>
    <s v="Remote"/>
    <x v="2"/>
    <s v="0-2 yrs"/>
    <n v="1"/>
    <s v="PhD"/>
    <n v="0"/>
    <n v="1"/>
    <n v="1"/>
    <n v="0"/>
    <n v="0"/>
    <n v="2"/>
    <n v="61023"/>
    <s v="Low"/>
    <n v="6"/>
    <n v="2025"/>
    <s v="Low"/>
    <n v="5"/>
  </r>
  <r>
    <n v="4034"/>
    <x v="4"/>
    <x v="0"/>
    <s v="Enterprise"/>
    <s v="Finance"/>
    <x v="1"/>
    <x v="1"/>
    <s v="Onsite/Hybrid"/>
    <x v="1"/>
    <s v="3-6 yrs"/>
    <n v="5"/>
    <s v="Master"/>
    <n v="0"/>
    <n v="0"/>
    <n v="0"/>
    <n v="1"/>
    <n v="1"/>
    <n v="2"/>
    <n v="96442"/>
    <s v="Medium"/>
    <n v="7"/>
    <n v="2024"/>
    <s v="High"/>
    <n v="7"/>
  </r>
  <r>
    <n v="4035"/>
    <x v="3"/>
    <x v="0"/>
    <s v="Enterprise"/>
    <s v="Education"/>
    <x v="0"/>
    <x v="0"/>
    <s v="Remote"/>
    <x v="1"/>
    <s v="3-6 yrs"/>
    <n v="5"/>
    <s v="Master"/>
    <n v="1"/>
    <n v="1"/>
    <n v="1"/>
    <n v="1"/>
    <n v="1"/>
    <n v="5"/>
    <n v="118787"/>
    <s v="Medium"/>
    <n v="11"/>
    <n v="2024"/>
    <s v="High"/>
    <n v="6"/>
  </r>
  <r>
    <n v="4036"/>
    <x v="0"/>
    <x v="0"/>
    <s v="Enterprise"/>
    <s v="Technology"/>
    <x v="3"/>
    <x v="0"/>
    <s v="Remote"/>
    <x v="2"/>
    <s v="0-2 yrs"/>
    <n v="2"/>
    <s v="Bachelor"/>
    <n v="0"/>
    <n v="1"/>
    <n v="0"/>
    <n v="0"/>
    <n v="1"/>
    <n v="2"/>
    <n v="60755"/>
    <s v="Low"/>
    <n v="8"/>
    <n v="2025"/>
    <s v="Low"/>
    <n v="5"/>
  </r>
  <r>
    <n v="4037"/>
    <x v="0"/>
    <x v="0"/>
    <s v="MNC"/>
    <s v="E-commerce"/>
    <x v="0"/>
    <x v="1"/>
    <s v="Onsite/Hybrid"/>
    <x v="0"/>
    <s v="7+ yrs"/>
    <n v="9"/>
    <s v="PhD"/>
    <n v="1"/>
    <n v="0"/>
    <n v="0"/>
    <n v="0"/>
    <n v="0"/>
    <n v="1"/>
    <n v="124010"/>
    <s v="High"/>
    <n v="9"/>
    <n v="2023"/>
    <s v="High"/>
    <n v="8"/>
  </r>
  <r>
    <n v="4038"/>
    <x v="2"/>
    <x v="2"/>
    <s v="Enterprise"/>
    <s v="Technology"/>
    <x v="3"/>
    <x v="2"/>
    <s v="Onsite/Hybrid"/>
    <x v="1"/>
    <s v="3-6 yrs"/>
    <n v="5"/>
    <s v="PhD"/>
    <n v="0"/>
    <n v="0"/>
    <n v="1"/>
    <n v="1"/>
    <n v="0"/>
    <n v="2"/>
    <n v="109620"/>
    <s v="Medium"/>
    <n v="2"/>
    <n v="2026"/>
    <s v="High"/>
    <n v="8"/>
  </r>
  <r>
    <n v="4039"/>
    <x v="0"/>
    <x v="0"/>
    <s v="MNC"/>
    <s v="Technology"/>
    <x v="3"/>
    <x v="2"/>
    <s v="Onsite/Hybrid"/>
    <x v="1"/>
    <s v="3-6 yrs"/>
    <n v="5"/>
    <s v="Master"/>
    <n v="1"/>
    <n v="1"/>
    <n v="0"/>
    <n v="1"/>
    <n v="0"/>
    <n v="3"/>
    <n v="114468"/>
    <s v="Medium"/>
    <n v="8"/>
    <n v="2024"/>
    <s v="High"/>
    <n v="9"/>
  </r>
  <r>
    <n v="4040"/>
    <x v="5"/>
    <x v="1"/>
    <s v="Enterprise"/>
    <s v="Education"/>
    <x v="2"/>
    <x v="2"/>
    <s v="Onsite/Hybrid"/>
    <x v="2"/>
    <s v="0-2 yrs"/>
    <n v="0"/>
    <s v="PhD"/>
    <n v="0"/>
    <n v="1"/>
    <n v="0"/>
    <n v="1"/>
    <n v="0"/>
    <n v="2"/>
    <n v="108756"/>
    <s v="Medium"/>
    <n v="6"/>
    <n v="2020"/>
    <s v="Medium"/>
    <n v="1"/>
  </r>
  <r>
    <n v="4041"/>
    <x v="0"/>
    <x v="0"/>
    <s v="Medium"/>
    <s v="Education"/>
    <x v="5"/>
    <x v="2"/>
    <s v="Onsite/Hybrid"/>
    <x v="0"/>
    <s v="7+ yrs"/>
    <n v="10"/>
    <s v="PhD"/>
    <n v="0"/>
    <n v="1"/>
    <n v="0"/>
    <n v="0"/>
    <n v="1"/>
    <n v="2"/>
    <n v="113253"/>
    <s v="Medium"/>
    <n v="1"/>
    <n v="2021"/>
    <s v="Low"/>
    <n v="6"/>
  </r>
  <r>
    <n v="4042"/>
    <x v="1"/>
    <x v="1"/>
    <s v="MNC"/>
    <s v="Technology"/>
    <x v="1"/>
    <x v="1"/>
    <s v="Onsite/Hybrid"/>
    <x v="2"/>
    <s v="0-2 yrs"/>
    <n v="0"/>
    <s v="PhD"/>
    <n v="0"/>
    <n v="0"/>
    <n v="1"/>
    <n v="1"/>
    <n v="0"/>
    <n v="2"/>
    <n v="144321"/>
    <s v="High"/>
    <n v="5"/>
    <n v="2024"/>
    <s v="High"/>
    <n v="2"/>
  </r>
  <r>
    <n v="4043"/>
    <x v="3"/>
    <x v="0"/>
    <s v="Medium"/>
    <s v="E-commerce"/>
    <x v="6"/>
    <x v="0"/>
    <s v="Remote"/>
    <x v="1"/>
    <s v="3-6 yrs"/>
    <n v="3"/>
    <s v="PhD"/>
    <n v="1"/>
    <n v="0"/>
    <n v="1"/>
    <n v="0"/>
    <n v="0"/>
    <n v="2"/>
    <n v="94070"/>
    <s v="Medium"/>
    <n v="9"/>
    <n v="2026"/>
    <s v="Medium"/>
    <n v="2"/>
  </r>
  <r>
    <n v="4044"/>
    <x v="2"/>
    <x v="2"/>
    <s v="Enterprise"/>
    <s v="Finance"/>
    <x v="5"/>
    <x v="2"/>
    <s v="Onsite/Hybrid"/>
    <x v="2"/>
    <s v="0-2 yrs"/>
    <n v="2"/>
    <s v="PhD"/>
    <n v="0"/>
    <n v="1"/>
    <n v="0"/>
    <n v="0"/>
    <n v="0"/>
    <n v="1"/>
    <n v="46106"/>
    <s v="Low"/>
    <n v="8"/>
    <n v="2021"/>
    <s v="Low"/>
    <n v="4"/>
  </r>
  <r>
    <n v="4045"/>
    <x v="5"/>
    <x v="1"/>
    <s v="Startup"/>
    <s v="Retail"/>
    <x v="6"/>
    <x v="2"/>
    <s v="Onsite/Hybrid"/>
    <x v="0"/>
    <s v="7+ yrs"/>
    <n v="11"/>
    <s v="PhD"/>
    <n v="1"/>
    <n v="0"/>
    <n v="0"/>
    <n v="0"/>
    <n v="1"/>
    <n v="2"/>
    <n v="151226"/>
    <s v="High"/>
    <n v="4"/>
    <n v="2025"/>
    <s v="High"/>
    <n v="7"/>
  </r>
  <r>
    <n v="4046"/>
    <x v="0"/>
    <x v="0"/>
    <s v="Enterprise"/>
    <s v="Technology"/>
    <x v="4"/>
    <x v="2"/>
    <s v="Onsite/Hybrid"/>
    <x v="1"/>
    <s v="3-6 yrs"/>
    <n v="4"/>
    <s v="Master"/>
    <n v="0"/>
    <n v="1"/>
    <n v="0"/>
    <n v="0"/>
    <n v="0"/>
    <n v="1"/>
    <n v="75400"/>
    <s v="Medium"/>
    <n v="6"/>
    <n v="2025"/>
    <s v="Medium"/>
    <n v="4"/>
  </r>
  <r>
    <n v="4047"/>
    <x v="4"/>
    <x v="0"/>
    <s v="Enterprise"/>
    <s v="E-commerce"/>
    <x v="1"/>
    <x v="2"/>
    <s v="Onsite/Hybrid"/>
    <x v="1"/>
    <s v="3-6 yrs"/>
    <n v="4"/>
    <s v="Master"/>
    <n v="1"/>
    <n v="1"/>
    <n v="1"/>
    <n v="1"/>
    <n v="0"/>
    <n v="4"/>
    <n v="105772"/>
    <s v="Medium"/>
    <n v="7"/>
    <n v="2023"/>
    <s v="High"/>
    <n v="1"/>
  </r>
  <r>
    <n v="4048"/>
    <x v="2"/>
    <x v="2"/>
    <s v="MNC"/>
    <s v="Retail"/>
    <x v="4"/>
    <x v="1"/>
    <s v="Onsite/Hybrid"/>
    <x v="1"/>
    <s v="3-6 yrs"/>
    <n v="3"/>
    <s v="Master"/>
    <n v="0"/>
    <n v="1"/>
    <n v="0"/>
    <n v="0"/>
    <n v="1"/>
    <n v="2"/>
    <n v="100065"/>
    <s v="Medium"/>
    <n v="5"/>
    <n v="2025"/>
    <s v="Low"/>
    <n v="6"/>
  </r>
  <r>
    <n v="4049"/>
    <x v="1"/>
    <x v="1"/>
    <s v="Startup"/>
    <s v="Technology"/>
    <x v="2"/>
    <x v="1"/>
    <s v="Onsite/Hybrid"/>
    <x v="1"/>
    <s v="3-6 yrs"/>
    <n v="3"/>
    <s v="Master"/>
    <n v="1"/>
    <n v="1"/>
    <n v="0"/>
    <n v="0"/>
    <n v="1"/>
    <n v="3"/>
    <n v="125406"/>
    <s v="High"/>
    <n v="3"/>
    <n v="2022"/>
    <s v="High"/>
    <n v="7"/>
  </r>
  <r>
    <n v="4050"/>
    <x v="4"/>
    <x v="0"/>
    <s v="Enterprise"/>
    <s v="E-commerce"/>
    <x v="1"/>
    <x v="1"/>
    <s v="Onsite/Hybrid"/>
    <x v="0"/>
    <s v="7+ yrs"/>
    <n v="7"/>
    <s v="PhD"/>
    <n v="0"/>
    <n v="1"/>
    <n v="1"/>
    <n v="0"/>
    <n v="0"/>
    <n v="2"/>
    <n v="111598"/>
    <s v="Medium"/>
    <n v="12"/>
    <n v="2022"/>
    <s v="High"/>
    <n v="7"/>
  </r>
  <r>
    <n v="4051"/>
    <x v="3"/>
    <x v="0"/>
    <s v="Enterprise"/>
    <s v="E-commerce"/>
    <x v="1"/>
    <x v="2"/>
    <s v="Onsite/Hybrid"/>
    <x v="1"/>
    <s v="3-6 yrs"/>
    <n v="4"/>
    <s v="PhD"/>
    <n v="1"/>
    <n v="0"/>
    <n v="0"/>
    <n v="1"/>
    <n v="1"/>
    <n v="3"/>
    <n v="104394"/>
    <s v="Medium"/>
    <n v="6"/>
    <n v="2022"/>
    <s v="High"/>
    <n v="7"/>
  </r>
  <r>
    <n v="4052"/>
    <x v="2"/>
    <x v="2"/>
    <s v="Medium"/>
    <s v="Finance"/>
    <x v="6"/>
    <x v="1"/>
    <s v="Onsite/Hybrid"/>
    <x v="0"/>
    <s v="7+ yrs"/>
    <n v="12"/>
    <s v="Master"/>
    <n v="0"/>
    <n v="1"/>
    <n v="1"/>
    <n v="1"/>
    <n v="0"/>
    <n v="3"/>
    <n v="126225"/>
    <s v="High"/>
    <n v="11"/>
    <n v="2022"/>
    <s v="High"/>
    <n v="5"/>
  </r>
  <r>
    <n v="4053"/>
    <x v="5"/>
    <x v="1"/>
    <s v="Enterprise"/>
    <s v="Finance"/>
    <x v="5"/>
    <x v="1"/>
    <s v="Onsite/Hybrid"/>
    <x v="2"/>
    <s v="0-2 yrs"/>
    <n v="2"/>
    <s v="Bachelor"/>
    <n v="1"/>
    <n v="1"/>
    <n v="0"/>
    <n v="0"/>
    <n v="0"/>
    <n v="2"/>
    <n v="92298"/>
    <s v="Medium"/>
    <n v="10"/>
    <n v="2020"/>
    <s v="Low"/>
    <n v="1"/>
  </r>
  <r>
    <n v="4054"/>
    <x v="3"/>
    <x v="0"/>
    <s v="Medium"/>
    <s v="Technology"/>
    <x v="0"/>
    <x v="1"/>
    <s v="Onsite/Hybrid"/>
    <x v="0"/>
    <s v="7+ yrs"/>
    <n v="15"/>
    <s v="PhD"/>
    <n v="0"/>
    <n v="1"/>
    <n v="0"/>
    <n v="1"/>
    <n v="1"/>
    <n v="3"/>
    <n v="128354"/>
    <s v="High"/>
    <n v="12"/>
    <n v="2026"/>
    <s v="High"/>
    <n v="8"/>
  </r>
  <r>
    <n v="4055"/>
    <x v="0"/>
    <x v="0"/>
    <s v="MNC"/>
    <s v="E-commerce"/>
    <x v="1"/>
    <x v="0"/>
    <s v="Remote"/>
    <x v="0"/>
    <s v="7+ yrs"/>
    <n v="14"/>
    <s v="PhD"/>
    <n v="1"/>
    <n v="0"/>
    <n v="1"/>
    <n v="0"/>
    <n v="0"/>
    <n v="2"/>
    <n v="131346"/>
    <s v="High"/>
    <n v="9"/>
    <n v="2024"/>
    <s v="Medium"/>
    <n v="4"/>
  </r>
  <r>
    <n v="4056"/>
    <x v="5"/>
    <x v="1"/>
    <s v="Startup"/>
    <s v="Retail"/>
    <x v="6"/>
    <x v="1"/>
    <s v="Onsite/Hybrid"/>
    <x v="0"/>
    <s v="7+ yrs"/>
    <n v="7"/>
    <s v="Bachelor"/>
    <n v="1"/>
    <n v="0"/>
    <n v="0"/>
    <n v="1"/>
    <n v="1"/>
    <n v="3"/>
    <n v="164326"/>
    <s v="High"/>
    <n v="7"/>
    <n v="2024"/>
    <s v="High"/>
    <n v="8"/>
  </r>
  <r>
    <n v="4057"/>
    <x v="1"/>
    <x v="1"/>
    <s v="MNC"/>
    <s v="Healthcare"/>
    <x v="0"/>
    <x v="0"/>
    <s v="Remote"/>
    <x v="2"/>
    <s v="0-2 yrs"/>
    <n v="1"/>
    <s v="PhD"/>
    <n v="0"/>
    <n v="1"/>
    <n v="1"/>
    <n v="0"/>
    <n v="1"/>
    <n v="3"/>
    <n v="137118"/>
    <s v="High"/>
    <n v="1"/>
    <n v="2020"/>
    <s v="Medium"/>
    <n v="1"/>
  </r>
  <r>
    <n v="4058"/>
    <x v="5"/>
    <x v="1"/>
    <s v="MNC"/>
    <s v="Education"/>
    <x v="0"/>
    <x v="1"/>
    <s v="Onsite/Hybrid"/>
    <x v="2"/>
    <s v="0-2 yrs"/>
    <n v="1"/>
    <s v="PhD"/>
    <n v="0"/>
    <n v="1"/>
    <n v="0"/>
    <n v="1"/>
    <n v="0"/>
    <n v="2"/>
    <n v="121620"/>
    <s v="High"/>
    <n v="12"/>
    <n v="2024"/>
    <s v="Low"/>
    <n v="4"/>
  </r>
  <r>
    <n v="4059"/>
    <x v="5"/>
    <x v="1"/>
    <s v="MNC"/>
    <s v="Healthcare"/>
    <x v="0"/>
    <x v="0"/>
    <s v="Remote"/>
    <x v="1"/>
    <s v="3-6 yrs"/>
    <n v="6"/>
    <s v="Master"/>
    <n v="1"/>
    <n v="0"/>
    <n v="1"/>
    <n v="1"/>
    <n v="1"/>
    <n v="4"/>
    <n v="170519"/>
    <s v="High"/>
    <n v="1"/>
    <n v="2025"/>
    <s v="High"/>
    <n v="1"/>
  </r>
  <r>
    <n v="4060"/>
    <x v="1"/>
    <x v="1"/>
    <s v="MNC"/>
    <s v="Retail"/>
    <x v="4"/>
    <x v="1"/>
    <s v="Onsite/Hybrid"/>
    <x v="0"/>
    <s v="7+ yrs"/>
    <n v="7"/>
    <s v="PhD"/>
    <n v="1"/>
    <n v="1"/>
    <n v="0"/>
    <n v="0"/>
    <n v="0"/>
    <n v="2"/>
    <n v="156184"/>
    <s v="High"/>
    <n v="8"/>
    <n v="2025"/>
    <s v="High"/>
    <n v="7"/>
  </r>
  <r>
    <n v="4061"/>
    <x v="5"/>
    <x v="1"/>
    <s v="Startup"/>
    <s v="Finance"/>
    <x v="2"/>
    <x v="1"/>
    <s v="Onsite/Hybrid"/>
    <x v="1"/>
    <s v="3-6 yrs"/>
    <n v="4"/>
    <s v="PhD"/>
    <n v="0"/>
    <n v="1"/>
    <n v="1"/>
    <n v="1"/>
    <n v="1"/>
    <n v="4"/>
    <n v="156851"/>
    <s v="High"/>
    <n v="4"/>
    <n v="2021"/>
    <s v="High"/>
    <n v="2"/>
  </r>
  <r>
    <n v="4062"/>
    <x v="5"/>
    <x v="1"/>
    <s v="Medium"/>
    <s v="Retail"/>
    <x v="6"/>
    <x v="0"/>
    <s v="Remote"/>
    <x v="2"/>
    <s v="0-2 yrs"/>
    <n v="2"/>
    <s v="Master"/>
    <n v="1"/>
    <n v="0"/>
    <n v="0"/>
    <n v="0"/>
    <n v="0"/>
    <n v="1"/>
    <n v="92511"/>
    <s v="Medium"/>
    <n v="3"/>
    <n v="2022"/>
    <s v="High"/>
    <n v="8"/>
  </r>
  <r>
    <n v="4063"/>
    <x v="2"/>
    <x v="2"/>
    <s v="Startup"/>
    <s v="Healthcare"/>
    <x v="0"/>
    <x v="0"/>
    <s v="Remote"/>
    <x v="0"/>
    <s v="7+ yrs"/>
    <n v="10"/>
    <s v="PhD"/>
    <n v="0"/>
    <n v="0"/>
    <n v="0"/>
    <n v="0"/>
    <n v="0"/>
    <n v="0"/>
    <n v="97860"/>
    <s v="Medium"/>
    <n v="11"/>
    <n v="2020"/>
    <s v="High"/>
    <n v="8"/>
  </r>
  <r>
    <n v="4064"/>
    <x v="0"/>
    <x v="0"/>
    <s v="Medium"/>
    <s v="Education"/>
    <x v="1"/>
    <x v="2"/>
    <s v="Onsite/Hybrid"/>
    <x v="1"/>
    <s v="3-6 yrs"/>
    <n v="3"/>
    <s v="Bachelor"/>
    <n v="1"/>
    <n v="1"/>
    <n v="1"/>
    <n v="0"/>
    <n v="1"/>
    <n v="4"/>
    <n v="95827"/>
    <s v="Medium"/>
    <n v="3"/>
    <n v="2026"/>
    <s v="Low"/>
    <n v="6"/>
  </r>
  <r>
    <n v="4065"/>
    <x v="4"/>
    <x v="0"/>
    <s v="Medium"/>
    <s v="Retail"/>
    <x v="4"/>
    <x v="0"/>
    <s v="Remote"/>
    <x v="1"/>
    <s v="3-6 yrs"/>
    <n v="6"/>
    <s v="Bachelor"/>
    <n v="1"/>
    <n v="1"/>
    <n v="1"/>
    <n v="0"/>
    <n v="1"/>
    <n v="4"/>
    <n v="98102"/>
    <s v="Medium"/>
    <n v="10"/>
    <n v="2020"/>
    <s v="High"/>
    <n v="9"/>
  </r>
  <r>
    <n v="4066"/>
    <x v="0"/>
    <x v="0"/>
    <s v="Startup"/>
    <s v="Retail"/>
    <x v="4"/>
    <x v="2"/>
    <s v="Onsite/Hybrid"/>
    <x v="0"/>
    <s v="7+ yrs"/>
    <n v="13"/>
    <s v="Master"/>
    <n v="1"/>
    <n v="0"/>
    <n v="1"/>
    <n v="1"/>
    <n v="1"/>
    <n v="4"/>
    <n v="138432"/>
    <s v="High"/>
    <n v="11"/>
    <n v="2023"/>
    <s v="High"/>
    <n v="1"/>
  </r>
  <r>
    <n v="4067"/>
    <x v="3"/>
    <x v="0"/>
    <s v="Medium"/>
    <s v="E-commerce"/>
    <x v="4"/>
    <x v="1"/>
    <s v="Onsite/Hybrid"/>
    <x v="1"/>
    <s v="3-6 yrs"/>
    <n v="3"/>
    <s v="Bachelor"/>
    <n v="0"/>
    <n v="1"/>
    <n v="0"/>
    <n v="1"/>
    <n v="1"/>
    <n v="3"/>
    <n v="100736"/>
    <s v="Medium"/>
    <n v="7"/>
    <n v="2022"/>
    <s v="Low"/>
    <n v="4"/>
  </r>
  <r>
    <n v="4068"/>
    <x v="4"/>
    <x v="0"/>
    <s v="Startup"/>
    <s v="Education"/>
    <x v="0"/>
    <x v="0"/>
    <s v="Remote"/>
    <x v="2"/>
    <s v="0-2 yrs"/>
    <n v="0"/>
    <s v="Bachelor"/>
    <n v="0"/>
    <n v="0"/>
    <n v="0"/>
    <n v="1"/>
    <n v="1"/>
    <n v="2"/>
    <n v="73614"/>
    <s v="Medium"/>
    <n v="9"/>
    <n v="2026"/>
    <s v="High"/>
    <n v="7"/>
  </r>
  <r>
    <n v="4069"/>
    <x v="3"/>
    <x v="0"/>
    <s v="Medium"/>
    <s v="Education"/>
    <x v="5"/>
    <x v="0"/>
    <s v="Remote"/>
    <x v="0"/>
    <s v="7+ yrs"/>
    <n v="14"/>
    <s v="Bachelor"/>
    <n v="1"/>
    <n v="1"/>
    <n v="1"/>
    <n v="1"/>
    <n v="0"/>
    <n v="4"/>
    <n v="125575"/>
    <s v="High"/>
    <n v="2"/>
    <n v="2022"/>
    <s v="High"/>
    <n v="5"/>
  </r>
  <r>
    <n v="4070"/>
    <x v="2"/>
    <x v="2"/>
    <s v="Medium"/>
    <s v="Finance"/>
    <x v="1"/>
    <x v="1"/>
    <s v="Onsite/Hybrid"/>
    <x v="2"/>
    <s v="0-2 yrs"/>
    <n v="2"/>
    <s v="Bachelor"/>
    <n v="1"/>
    <n v="1"/>
    <n v="1"/>
    <n v="1"/>
    <n v="1"/>
    <n v="5"/>
    <n v="94170"/>
    <s v="Medium"/>
    <n v="9"/>
    <n v="2026"/>
    <s v="High"/>
    <n v="4"/>
  </r>
  <r>
    <n v="4071"/>
    <x v="3"/>
    <x v="0"/>
    <s v="Enterprise"/>
    <s v="Technology"/>
    <x v="6"/>
    <x v="0"/>
    <s v="Remote"/>
    <x v="2"/>
    <s v="0-2 yrs"/>
    <n v="0"/>
    <s v="Bachelor"/>
    <n v="0"/>
    <n v="1"/>
    <n v="0"/>
    <n v="0"/>
    <n v="0"/>
    <n v="1"/>
    <n v="54615"/>
    <s v="Low"/>
    <n v="11"/>
    <n v="2021"/>
    <s v="High"/>
    <n v="8"/>
  </r>
  <r>
    <n v="4072"/>
    <x v="0"/>
    <x v="0"/>
    <s v="MNC"/>
    <s v="Finance"/>
    <x v="4"/>
    <x v="0"/>
    <s v="Remote"/>
    <x v="2"/>
    <s v="0-2 yrs"/>
    <n v="2"/>
    <s v="Master"/>
    <n v="0"/>
    <n v="0"/>
    <n v="1"/>
    <n v="0"/>
    <n v="1"/>
    <n v="2"/>
    <n v="97526"/>
    <s v="Medium"/>
    <n v="9"/>
    <n v="2022"/>
    <s v="Medium"/>
    <n v="3"/>
  </r>
  <r>
    <n v="4073"/>
    <x v="0"/>
    <x v="0"/>
    <s v="Enterprise"/>
    <s v="Technology"/>
    <x v="2"/>
    <x v="1"/>
    <s v="Onsite/Hybrid"/>
    <x v="1"/>
    <s v="3-6 yrs"/>
    <n v="4"/>
    <s v="Master"/>
    <n v="0"/>
    <n v="1"/>
    <n v="1"/>
    <n v="0"/>
    <n v="1"/>
    <n v="3"/>
    <n v="96146"/>
    <s v="Medium"/>
    <n v="4"/>
    <n v="2023"/>
    <s v="Low"/>
    <n v="3"/>
  </r>
  <r>
    <n v="4074"/>
    <x v="2"/>
    <x v="2"/>
    <s v="Medium"/>
    <s v="Healthcare"/>
    <x v="2"/>
    <x v="2"/>
    <s v="Onsite/Hybrid"/>
    <x v="0"/>
    <s v="7+ yrs"/>
    <n v="7"/>
    <s v="Master"/>
    <n v="0"/>
    <n v="1"/>
    <n v="1"/>
    <n v="0"/>
    <n v="0"/>
    <n v="2"/>
    <n v="116856"/>
    <s v="Medium"/>
    <n v="8"/>
    <n v="2024"/>
    <s v="Medium"/>
    <n v="2"/>
  </r>
  <r>
    <n v="4075"/>
    <x v="2"/>
    <x v="2"/>
    <s v="Startup"/>
    <s v="E-commerce"/>
    <x v="0"/>
    <x v="0"/>
    <s v="Remote"/>
    <x v="0"/>
    <s v="7+ yrs"/>
    <n v="7"/>
    <s v="PhD"/>
    <n v="1"/>
    <n v="0"/>
    <n v="0"/>
    <n v="1"/>
    <n v="0"/>
    <n v="2"/>
    <n v="114486"/>
    <s v="Medium"/>
    <n v="12"/>
    <n v="2025"/>
    <s v="Low"/>
    <n v="4"/>
  </r>
  <r>
    <n v="4076"/>
    <x v="1"/>
    <x v="1"/>
    <s v="Medium"/>
    <s v="E-commerce"/>
    <x v="5"/>
    <x v="2"/>
    <s v="Onsite/Hybrid"/>
    <x v="1"/>
    <s v="3-6 yrs"/>
    <n v="3"/>
    <s v="PhD"/>
    <n v="0"/>
    <n v="1"/>
    <n v="1"/>
    <n v="1"/>
    <n v="0"/>
    <n v="3"/>
    <n v="145208"/>
    <s v="High"/>
    <n v="3"/>
    <n v="2024"/>
    <s v="High"/>
    <n v="1"/>
  </r>
  <r>
    <n v="4077"/>
    <x v="2"/>
    <x v="2"/>
    <s v="MNC"/>
    <s v="Retail"/>
    <x v="5"/>
    <x v="2"/>
    <s v="Onsite/Hybrid"/>
    <x v="0"/>
    <s v="7+ yrs"/>
    <n v="12"/>
    <s v="Bachelor"/>
    <n v="0"/>
    <n v="1"/>
    <n v="0"/>
    <n v="0"/>
    <n v="0"/>
    <n v="1"/>
    <n v="117133"/>
    <s v="Medium"/>
    <n v="7"/>
    <n v="2024"/>
    <s v="High"/>
    <n v="8"/>
  </r>
  <r>
    <n v="4078"/>
    <x v="1"/>
    <x v="1"/>
    <s v="MNC"/>
    <s v="Healthcare"/>
    <x v="3"/>
    <x v="1"/>
    <s v="Onsite/Hybrid"/>
    <x v="2"/>
    <s v="0-2 yrs"/>
    <n v="1"/>
    <s v="PhD"/>
    <n v="0"/>
    <n v="0"/>
    <n v="1"/>
    <n v="0"/>
    <n v="1"/>
    <n v="2"/>
    <n v="132823"/>
    <s v="High"/>
    <n v="8"/>
    <n v="2021"/>
    <s v="Medium"/>
    <n v="4"/>
  </r>
  <r>
    <n v="4079"/>
    <x v="4"/>
    <x v="0"/>
    <s v="MNC"/>
    <s v="Technology"/>
    <x v="1"/>
    <x v="0"/>
    <s v="Remote"/>
    <x v="2"/>
    <s v="0-2 yrs"/>
    <n v="0"/>
    <s v="PhD"/>
    <n v="0"/>
    <n v="0"/>
    <n v="0"/>
    <n v="1"/>
    <n v="1"/>
    <n v="2"/>
    <n v="98876"/>
    <s v="Medium"/>
    <n v="10"/>
    <n v="2024"/>
    <s v="Low"/>
    <n v="6"/>
  </r>
  <r>
    <n v="4080"/>
    <x v="0"/>
    <x v="0"/>
    <s v="Startup"/>
    <s v="Finance"/>
    <x v="6"/>
    <x v="1"/>
    <s v="Onsite/Hybrid"/>
    <x v="1"/>
    <s v="3-6 yrs"/>
    <n v="4"/>
    <s v="PhD"/>
    <n v="0"/>
    <n v="1"/>
    <n v="1"/>
    <n v="1"/>
    <n v="1"/>
    <n v="4"/>
    <n v="110020"/>
    <s v="Medium"/>
    <n v="1"/>
    <n v="2020"/>
    <s v="High"/>
    <n v="8"/>
  </r>
  <r>
    <n v="4081"/>
    <x v="5"/>
    <x v="1"/>
    <s v="Enterprise"/>
    <s v="Healthcare"/>
    <x v="0"/>
    <x v="1"/>
    <s v="Onsite/Hybrid"/>
    <x v="2"/>
    <s v="0-2 yrs"/>
    <n v="0"/>
    <s v="Master"/>
    <n v="0"/>
    <n v="0"/>
    <n v="0"/>
    <n v="0"/>
    <n v="1"/>
    <n v="1"/>
    <n v="97452"/>
    <s v="Medium"/>
    <n v="11"/>
    <n v="2025"/>
    <s v="Medium"/>
    <n v="5"/>
  </r>
  <r>
    <n v="4082"/>
    <x v="1"/>
    <x v="1"/>
    <s v="Startup"/>
    <s v="Finance"/>
    <x v="4"/>
    <x v="2"/>
    <s v="Onsite/Hybrid"/>
    <x v="2"/>
    <s v="0-2 yrs"/>
    <n v="0"/>
    <s v="Bachelor"/>
    <n v="0"/>
    <n v="1"/>
    <n v="0"/>
    <n v="0"/>
    <n v="1"/>
    <n v="2"/>
    <n v="101595"/>
    <s v="Medium"/>
    <n v="2"/>
    <n v="2021"/>
    <s v="Medium"/>
    <n v="4"/>
  </r>
  <r>
    <n v="4083"/>
    <x v="0"/>
    <x v="0"/>
    <s v="Startup"/>
    <s v="E-commerce"/>
    <x v="2"/>
    <x v="1"/>
    <s v="Onsite/Hybrid"/>
    <x v="0"/>
    <s v="7+ yrs"/>
    <n v="15"/>
    <s v="Master"/>
    <n v="1"/>
    <n v="0"/>
    <n v="0"/>
    <n v="0"/>
    <n v="1"/>
    <n v="2"/>
    <n v="108578"/>
    <s v="Medium"/>
    <n v="5"/>
    <n v="2023"/>
    <s v="Medium"/>
    <n v="3"/>
  </r>
  <r>
    <n v="4084"/>
    <x v="2"/>
    <x v="2"/>
    <s v="Medium"/>
    <s v="Technology"/>
    <x v="5"/>
    <x v="1"/>
    <s v="Onsite/Hybrid"/>
    <x v="1"/>
    <s v="3-6 yrs"/>
    <n v="3"/>
    <s v="Master"/>
    <n v="0"/>
    <n v="1"/>
    <n v="0"/>
    <n v="1"/>
    <n v="1"/>
    <n v="3"/>
    <n v="103523"/>
    <s v="Medium"/>
    <n v="4"/>
    <n v="2026"/>
    <s v="High"/>
    <n v="9"/>
  </r>
  <r>
    <n v="4085"/>
    <x v="3"/>
    <x v="0"/>
    <s v="MNC"/>
    <s v="Finance"/>
    <x v="6"/>
    <x v="2"/>
    <s v="Onsite/Hybrid"/>
    <x v="1"/>
    <s v="3-6 yrs"/>
    <n v="3"/>
    <s v="Bachelor"/>
    <n v="0"/>
    <n v="0"/>
    <n v="0"/>
    <n v="0"/>
    <n v="0"/>
    <n v="0"/>
    <n v="96517"/>
    <s v="Medium"/>
    <n v="12"/>
    <n v="2025"/>
    <s v="High"/>
    <n v="9"/>
  </r>
  <r>
    <n v="4086"/>
    <x v="4"/>
    <x v="0"/>
    <s v="Startup"/>
    <s v="Finance"/>
    <x v="0"/>
    <x v="0"/>
    <s v="Remote"/>
    <x v="1"/>
    <s v="3-6 yrs"/>
    <n v="4"/>
    <s v="PhD"/>
    <n v="0"/>
    <n v="1"/>
    <n v="1"/>
    <n v="1"/>
    <n v="1"/>
    <n v="4"/>
    <n v="117487"/>
    <s v="Medium"/>
    <n v="6"/>
    <n v="2023"/>
    <s v="High"/>
    <n v="3"/>
  </r>
  <r>
    <n v="4087"/>
    <x v="1"/>
    <x v="1"/>
    <s v="Medium"/>
    <s v="Finance"/>
    <x v="5"/>
    <x v="1"/>
    <s v="Onsite/Hybrid"/>
    <x v="2"/>
    <s v="0-2 yrs"/>
    <n v="0"/>
    <s v="Bachelor"/>
    <n v="0"/>
    <n v="0"/>
    <n v="1"/>
    <n v="0"/>
    <n v="0"/>
    <n v="1"/>
    <n v="103229"/>
    <s v="Medium"/>
    <n v="12"/>
    <n v="2022"/>
    <s v="High"/>
    <n v="8"/>
  </r>
  <r>
    <n v="4088"/>
    <x v="4"/>
    <x v="0"/>
    <s v="Startup"/>
    <s v="Retail"/>
    <x v="1"/>
    <x v="0"/>
    <s v="Remote"/>
    <x v="1"/>
    <s v="3-6 yrs"/>
    <n v="6"/>
    <s v="PhD"/>
    <n v="0"/>
    <n v="1"/>
    <n v="1"/>
    <n v="1"/>
    <n v="0"/>
    <n v="3"/>
    <n v="105770"/>
    <s v="Medium"/>
    <n v="3"/>
    <n v="2021"/>
    <s v="High"/>
    <n v="4"/>
  </r>
  <r>
    <n v="4089"/>
    <x v="1"/>
    <x v="1"/>
    <s v="Medium"/>
    <s v="Retail"/>
    <x v="5"/>
    <x v="1"/>
    <s v="Onsite/Hybrid"/>
    <x v="1"/>
    <s v="3-6 yrs"/>
    <n v="4"/>
    <s v="Bachelor"/>
    <n v="0"/>
    <n v="0"/>
    <n v="1"/>
    <n v="0"/>
    <n v="0"/>
    <n v="1"/>
    <n v="130422"/>
    <s v="High"/>
    <n v="12"/>
    <n v="2020"/>
    <s v="High"/>
    <n v="9"/>
  </r>
  <r>
    <n v="4090"/>
    <x v="1"/>
    <x v="1"/>
    <s v="Startup"/>
    <s v="Retail"/>
    <x v="3"/>
    <x v="2"/>
    <s v="Onsite/Hybrid"/>
    <x v="1"/>
    <s v="3-6 yrs"/>
    <n v="3"/>
    <s v="Bachelor"/>
    <n v="1"/>
    <n v="1"/>
    <n v="0"/>
    <n v="0"/>
    <n v="0"/>
    <n v="2"/>
    <n v="114101"/>
    <s v="Medium"/>
    <n v="5"/>
    <n v="2020"/>
    <s v="High"/>
    <n v="7"/>
  </r>
  <r>
    <n v="4091"/>
    <x v="3"/>
    <x v="0"/>
    <s v="Medium"/>
    <s v="Retail"/>
    <x v="4"/>
    <x v="2"/>
    <s v="Onsite/Hybrid"/>
    <x v="1"/>
    <s v="3-6 yrs"/>
    <n v="5"/>
    <s v="PhD"/>
    <n v="1"/>
    <n v="0"/>
    <n v="1"/>
    <n v="0"/>
    <n v="0"/>
    <n v="2"/>
    <n v="85247"/>
    <s v="Medium"/>
    <n v="4"/>
    <n v="2024"/>
    <s v="Low"/>
    <n v="6"/>
  </r>
  <r>
    <n v="4092"/>
    <x v="4"/>
    <x v="0"/>
    <s v="Startup"/>
    <s v="Healthcare"/>
    <x v="6"/>
    <x v="0"/>
    <s v="Remote"/>
    <x v="2"/>
    <s v="0-2 yrs"/>
    <n v="2"/>
    <s v="PhD"/>
    <n v="1"/>
    <n v="1"/>
    <n v="1"/>
    <n v="1"/>
    <n v="1"/>
    <n v="5"/>
    <n v="92311"/>
    <s v="Medium"/>
    <n v="7"/>
    <n v="2026"/>
    <s v="High"/>
    <n v="7"/>
  </r>
  <r>
    <n v="4093"/>
    <x v="1"/>
    <x v="1"/>
    <s v="Startup"/>
    <s v="E-commerce"/>
    <x v="1"/>
    <x v="2"/>
    <s v="Onsite/Hybrid"/>
    <x v="2"/>
    <s v="0-2 yrs"/>
    <n v="0"/>
    <s v="Bachelor"/>
    <n v="1"/>
    <n v="1"/>
    <n v="1"/>
    <n v="1"/>
    <n v="1"/>
    <n v="5"/>
    <n v="132482"/>
    <s v="High"/>
    <n v="12"/>
    <n v="2020"/>
    <s v="High"/>
    <n v="1"/>
  </r>
  <r>
    <n v="4094"/>
    <x v="5"/>
    <x v="1"/>
    <s v="Startup"/>
    <s v="E-commerce"/>
    <x v="2"/>
    <x v="2"/>
    <s v="Onsite/Hybrid"/>
    <x v="2"/>
    <s v="0-2 yrs"/>
    <n v="1"/>
    <s v="Bachelor"/>
    <n v="1"/>
    <n v="1"/>
    <n v="1"/>
    <n v="1"/>
    <n v="0"/>
    <n v="4"/>
    <n v="122925"/>
    <s v="High"/>
    <n v="10"/>
    <n v="2020"/>
    <s v="High"/>
    <n v="8"/>
  </r>
  <r>
    <n v="4095"/>
    <x v="1"/>
    <x v="1"/>
    <s v="Startup"/>
    <s v="Technology"/>
    <x v="6"/>
    <x v="2"/>
    <s v="Onsite/Hybrid"/>
    <x v="0"/>
    <s v="7+ yrs"/>
    <n v="13"/>
    <s v="Master"/>
    <n v="0"/>
    <n v="0"/>
    <n v="1"/>
    <n v="1"/>
    <n v="1"/>
    <n v="3"/>
    <n v="177907"/>
    <s v="High"/>
    <n v="4"/>
    <n v="2024"/>
    <s v="High"/>
    <n v="5"/>
  </r>
  <r>
    <n v="4096"/>
    <x v="5"/>
    <x v="1"/>
    <s v="Medium"/>
    <s v="Finance"/>
    <x v="6"/>
    <x v="0"/>
    <s v="Remote"/>
    <x v="0"/>
    <s v="7+ yrs"/>
    <n v="12"/>
    <s v="Master"/>
    <n v="1"/>
    <n v="0"/>
    <n v="0"/>
    <n v="1"/>
    <n v="1"/>
    <n v="3"/>
    <n v="168873"/>
    <s v="High"/>
    <n v="8"/>
    <n v="2023"/>
    <s v="Medium"/>
    <n v="6"/>
  </r>
  <r>
    <n v="4097"/>
    <x v="3"/>
    <x v="0"/>
    <s v="Medium"/>
    <s v="Finance"/>
    <x v="3"/>
    <x v="1"/>
    <s v="Onsite/Hybrid"/>
    <x v="1"/>
    <s v="3-6 yrs"/>
    <n v="5"/>
    <s v="Master"/>
    <n v="0"/>
    <n v="0"/>
    <n v="0"/>
    <n v="0"/>
    <n v="0"/>
    <n v="0"/>
    <n v="70522"/>
    <s v="Medium"/>
    <n v="8"/>
    <n v="2021"/>
    <s v="High"/>
    <n v="9"/>
  </r>
  <r>
    <n v="4098"/>
    <x v="3"/>
    <x v="0"/>
    <s v="MNC"/>
    <s v="Education"/>
    <x v="5"/>
    <x v="1"/>
    <s v="Onsite/Hybrid"/>
    <x v="0"/>
    <s v="7+ yrs"/>
    <n v="7"/>
    <s v="Bachelor"/>
    <n v="1"/>
    <n v="1"/>
    <n v="0"/>
    <n v="1"/>
    <n v="1"/>
    <n v="4"/>
    <n v="141714"/>
    <s v="High"/>
    <n v="11"/>
    <n v="2020"/>
    <s v="High"/>
    <n v="7"/>
  </r>
  <r>
    <n v="4099"/>
    <x v="3"/>
    <x v="0"/>
    <s v="Startup"/>
    <s v="Education"/>
    <x v="2"/>
    <x v="0"/>
    <s v="Remote"/>
    <x v="0"/>
    <s v="7+ yrs"/>
    <n v="12"/>
    <s v="PhD"/>
    <n v="0"/>
    <n v="1"/>
    <n v="0"/>
    <n v="1"/>
    <n v="0"/>
    <n v="2"/>
    <n v="111554"/>
    <s v="Medium"/>
    <n v="4"/>
    <n v="2024"/>
    <s v="Low"/>
    <n v="6"/>
  </r>
  <r>
    <n v="4100"/>
    <x v="3"/>
    <x v="0"/>
    <s v="Enterprise"/>
    <s v="Retail"/>
    <x v="5"/>
    <x v="0"/>
    <s v="Remote"/>
    <x v="2"/>
    <s v="0-2 yrs"/>
    <n v="1"/>
    <s v="Bachelor"/>
    <n v="1"/>
    <n v="1"/>
    <n v="1"/>
    <n v="0"/>
    <n v="0"/>
    <n v="3"/>
    <n v="67138"/>
    <s v="Low"/>
    <n v="8"/>
    <n v="2021"/>
    <s v="High"/>
    <n v="8"/>
  </r>
  <r>
    <n v="4101"/>
    <x v="2"/>
    <x v="2"/>
    <s v="Enterprise"/>
    <s v="Healthcare"/>
    <x v="4"/>
    <x v="1"/>
    <s v="Onsite/Hybrid"/>
    <x v="0"/>
    <s v="7+ yrs"/>
    <n v="14"/>
    <s v="Master"/>
    <n v="0"/>
    <n v="0"/>
    <n v="0"/>
    <n v="1"/>
    <n v="1"/>
    <n v="2"/>
    <n v="124059"/>
    <s v="High"/>
    <n v="11"/>
    <n v="2024"/>
    <s v="Low"/>
    <n v="5"/>
  </r>
  <r>
    <n v="4102"/>
    <x v="5"/>
    <x v="1"/>
    <s v="Medium"/>
    <s v="Retail"/>
    <x v="1"/>
    <x v="2"/>
    <s v="Onsite/Hybrid"/>
    <x v="2"/>
    <s v="0-2 yrs"/>
    <n v="1"/>
    <s v="Master"/>
    <n v="1"/>
    <n v="1"/>
    <n v="1"/>
    <n v="0"/>
    <n v="0"/>
    <n v="3"/>
    <n v="109043"/>
    <s v="Medium"/>
    <n v="6"/>
    <n v="2026"/>
    <s v="Low"/>
    <n v="1"/>
  </r>
  <r>
    <n v="4103"/>
    <x v="5"/>
    <x v="1"/>
    <s v="MNC"/>
    <s v="Finance"/>
    <x v="3"/>
    <x v="1"/>
    <s v="Onsite/Hybrid"/>
    <x v="1"/>
    <s v="3-6 yrs"/>
    <n v="4"/>
    <s v="Bachelor"/>
    <n v="0"/>
    <n v="0"/>
    <n v="1"/>
    <n v="0"/>
    <n v="1"/>
    <n v="2"/>
    <n v="158076"/>
    <s v="High"/>
    <n v="5"/>
    <n v="2021"/>
    <s v="Medium"/>
    <n v="1"/>
  </r>
  <r>
    <n v="4104"/>
    <x v="3"/>
    <x v="0"/>
    <s v="Startup"/>
    <s v="E-commerce"/>
    <x v="5"/>
    <x v="2"/>
    <s v="Onsite/Hybrid"/>
    <x v="1"/>
    <s v="3-6 yrs"/>
    <n v="3"/>
    <s v="Master"/>
    <n v="1"/>
    <n v="0"/>
    <n v="1"/>
    <n v="1"/>
    <n v="1"/>
    <n v="4"/>
    <n v="114484"/>
    <s v="Medium"/>
    <n v="9"/>
    <n v="2026"/>
    <s v="High"/>
    <n v="5"/>
  </r>
  <r>
    <n v="4105"/>
    <x v="1"/>
    <x v="1"/>
    <s v="Medium"/>
    <s v="Retail"/>
    <x v="6"/>
    <x v="0"/>
    <s v="Remote"/>
    <x v="2"/>
    <s v="0-2 yrs"/>
    <n v="1"/>
    <s v="PhD"/>
    <n v="0"/>
    <n v="1"/>
    <n v="1"/>
    <n v="0"/>
    <n v="1"/>
    <n v="3"/>
    <n v="115847"/>
    <s v="Medium"/>
    <n v="1"/>
    <n v="2020"/>
    <s v="Low"/>
    <n v="5"/>
  </r>
  <r>
    <n v="4106"/>
    <x v="4"/>
    <x v="0"/>
    <s v="Startup"/>
    <s v="Healthcare"/>
    <x v="3"/>
    <x v="0"/>
    <s v="Remote"/>
    <x v="2"/>
    <s v="0-2 yrs"/>
    <n v="0"/>
    <s v="Master"/>
    <n v="0"/>
    <n v="0"/>
    <n v="0"/>
    <n v="0"/>
    <n v="1"/>
    <n v="1"/>
    <n v="61060"/>
    <s v="Low"/>
    <n v="11"/>
    <n v="2026"/>
    <s v="High"/>
    <n v="8"/>
  </r>
  <r>
    <n v="4107"/>
    <x v="5"/>
    <x v="1"/>
    <s v="Startup"/>
    <s v="E-commerce"/>
    <x v="5"/>
    <x v="1"/>
    <s v="Onsite/Hybrid"/>
    <x v="0"/>
    <s v="7+ yrs"/>
    <n v="9"/>
    <s v="PhD"/>
    <n v="0"/>
    <n v="1"/>
    <n v="0"/>
    <n v="1"/>
    <n v="1"/>
    <n v="3"/>
    <n v="162700"/>
    <s v="High"/>
    <n v="5"/>
    <n v="2021"/>
    <s v="High"/>
    <n v="8"/>
  </r>
  <r>
    <n v="4108"/>
    <x v="5"/>
    <x v="1"/>
    <s v="MNC"/>
    <s v="Finance"/>
    <x v="1"/>
    <x v="0"/>
    <s v="Remote"/>
    <x v="2"/>
    <s v="0-2 yrs"/>
    <n v="1"/>
    <s v="PhD"/>
    <n v="1"/>
    <n v="0"/>
    <n v="1"/>
    <n v="1"/>
    <n v="0"/>
    <n v="3"/>
    <n v="136915"/>
    <s v="High"/>
    <n v="10"/>
    <n v="2026"/>
    <s v="High"/>
    <n v="4"/>
  </r>
  <r>
    <n v="4109"/>
    <x v="3"/>
    <x v="0"/>
    <s v="Startup"/>
    <s v="Healthcare"/>
    <x v="4"/>
    <x v="2"/>
    <s v="Onsite/Hybrid"/>
    <x v="1"/>
    <s v="3-6 yrs"/>
    <n v="6"/>
    <s v="PhD"/>
    <n v="1"/>
    <n v="1"/>
    <n v="0"/>
    <n v="0"/>
    <n v="0"/>
    <n v="2"/>
    <n v="78430"/>
    <s v="Medium"/>
    <n v="11"/>
    <n v="2022"/>
    <s v="Medium"/>
    <n v="5"/>
  </r>
  <r>
    <n v="4110"/>
    <x v="4"/>
    <x v="0"/>
    <s v="Medium"/>
    <s v="E-commerce"/>
    <x v="0"/>
    <x v="1"/>
    <s v="Onsite/Hybrid"/>
    <x v="0"/>
    <s v="7+ yrs"/>
    <n v="11"/>
    <s v="PhD"/>
    <n v="1"/>
    <n v="1"/>
    <n v="0"/>
    <n v="0"/>
    <n v="1"/>
    <n v="3"/>
    <n v="108275"/>
    <s v="Medium"/>
    <n v="7"/>
    <n v="2023"/>
    <s v="Medium"/>
    <n v="6"/>
  </r>
  <r>
    <n v="4111"/>
    <x v="0"/>
    <x v="0"/>
    <s v="Medium"/>
    <s v="Retail"/>
    <x v="0"/>
    <x v="1"/>
    <s v="Onsite/Hybrid"/>
    <x v="0"/>
    <s v="7+ yrs"/>
    <n v="14"/>
    <s v="Master"/>
    <n v="1"/>
    <n v="0"/>
    <n v="1"/>
    <n v="0"/>
    <n v="1"/>
    <n v="3"/>
    <n v="125513"/>
    <s v="High"/>
    <n v="11"/>
    <n v="2024"/>
    <s v="Low"/>
    <n v="2"/>
  </r>
  <r>
    <n v="4112"/>
    <x v="0"/>
    <x v="0"/>
    <s v="Medium"/>
    <s v="E-commerce"/>
    <x v="4"/>
    <x v="0"/>
    <s v="Remote"/>
    <x v="2"/>
    <s v="0-2 yrs"/>
    <n v="2"/>
    <s v="Master"/>
    <n v="0"/>
    <n v="1"/>
    <n v="1"/>
    <n v="1"/>
    <n v="0"/>
    <n v="3"/>
    <n v="84452"/>
    <s v="Medium"/>
    <n v="3"/>
    <n v="2023"/>
    <s v="High"/>
    <n v="5"/>
  </r>
  <r>
    <n v="4113"/>
    <x v="0"/>
    <x v="0"/>
    <s v="Startup"/>
    <s v="Retail"/>
    <x v="3"/>
    <x v="2"/>
    <s v="Onsite/Hybrid"/>
    <x v="2"/>
    <s v="0-2 yrs"/>
    <n v="2"/>
    <s v="Master"/>
    <n v="1"/>
    <n v="1"/>
    <n v="1"/>
    <n v="1"/>
    <n v="0"/>
    <n v="4"/>
    <n v="80409"/>
    <s v="Medium"/>
    <n v="2"/>
    <n v="2026"/>
    <s v="High"/>
    <n v="1"/>
  </r>
  <r>
    <n v="4114"/>
    <x v="5"/>
    <x v="1"/>
    <s v="MNC"/>
    <s v="Education"/>
    <x v="1"/>
    <x v="0"/>
    <s v="Remote"/>
    <x v="0"/>
    <s v="7+ yrs"/>
    <n v="10"/>
    <s v="PhD"/>
    <n v="1"/>
    <n v="0"/>
    <n v="0"/>
    <n v="0"/>
    <n v="0"/>
    <n v="1"/>
    <n v="160709"/>
    <s v="High"/>
    <n v="1"/>
    <n v="2022"/>
    <s v="Medium"/>
    <n v="5"/>
  </r>
  <r>
    <n v="4115"/>
    <x v="0"/>
    <x v="0"/>
    <s v="Startup"/>
    <s v="Technology"/>
    <x v="2"/>
    <x v="0"/>
    <s v="Remote"/>
    <x v="0"/>
    <s v="7+ yrs"/>
    <n v="9"/>
    <s v="Master"/>
    <n v="1"/>
    <n v="0"/>
    <n v="1"/>
    <n v="0"/>
    <n v="1"/>
    <n v="3"/>
    <n v="128500"/>
    <s v="High"/>
    <n v="5"/>
    <n v="2021"/>
    <s v="Medium"/>
    <n v="6"/>
  </r>
  <r>
    <n v="4116"/>
    <x v="3"/>
    <x v="0"/>
    <s v="MNC"/>
    <s v="E-commerce"/>
    <x v="3"/>
    <x v="1"/>
    <s v="Onsite/Hybrid"/>
    <x v="1"/>
    <s v="3-6 yrs"/>
    <n v="4"/>
    <s v="PhD"/>
    <n v="1"/>
    <n v="1"/>
    <n v="0"/>
    <n v="1"/>
    <n v="0"/>
    <n v="3"/>
    <n v="106578"/>
    <s v="Medium"/>
    <n v="9"/>
    <n v="2021"/>
    <s v="High"/>
    <n v="7"/>
  </r>
  <r>
    <n v="4117"/>
    <x v="3"/>
    <x v="0"/>
    <s v="MNC"/>
    <s v="Education"/>
    <x v="3"/>
    <x v="2"/>
    <s v="Onsite/Hybrid"/>
    <x v="0"/>
    <s v="7+ yrs"/>
    <n v="13"/>
    <s v="Bachelor"/>
    <n v="1"/>
    <n v="0"/>
    <n v="1"/>
    <n v="1"/>
    <n v="1"/>
    <n v="4"/>
    <n v="163092"/>
    <s v="High"/>
    <n v="2"/>
    <n v="2021"/>
    <s v="High"/>
    <n v="5"/>
  </r>
  <r>
    <n v="4118"/>
    <x v="1"/>
    <x v="1"/>
    <s v="Startup"/>
    <s v="Education"/>
    <x v="0"/>
    <x v="2"/>
    <s v="Onsite/Hybrid"/>
    <x v="0"/>
    <s v="7+ yrs"/>
    <n v="7"/>
    <s v="Master"/>
    <n v="0"/>
    <n v="0"/>
    <n v="0"/>
    <n v="0"/>
    <n v="1"/>
    <n v="1"/>
    <n v="153059"/>
    <s v="High"/>
    <n v="1"/>
    <n v="2022"/>
    <s v="Medium"/>
    <n v="4"/>
  </r>
  <r>
    <n v="4119"/>
    <x v="1"/>
    <x v="1"/>
    <s v="Medium"/>
    <s v="Healthcare"/>
    <x v="5"/>
    <x v="2"/>
    <s v="Onsite/Hybrid"/>
    <x v="0"/>
    <s v="7+ yrs"/>
    <n v="12"/>
    <s v="Bachelor"/>
    <n v="0"/>
    <n v="1"/>
    <n v="1"/>
    <n v="1"/>
    <n v="0"/>
    <n v="3"/>
    <n v="168779"/>
    <s v="High"/>
    <n v="2"/>
    <n v="2026"/>
    <s v="High"/>
    <n v="3"/>
  </r>
  <r>
    <n v="4120"/>
    <x v="3"/>
    <x v="0"/>
    <s v="Startup"/>
    <s v="Retail"/>
    <x v="0"/>
    <x v="0"/>
    <s v="Remote"/>
    <x v="2"/>
    <s v="0-2 yrs"/>
    <n v="2"/>
    <s v="Master"/>
    <n v="0"/>
    <n v="1"/>
    <n v="0"/>
    <n v="1"/>
    <n v="1"/>
    <n v="3"/>
    <n v="75568"/>
    <s v="Medium"/>
    <n v="2"/>
    <n v="2024"/>
    <s v="Low"/>
    <n v="2"/>
  </r>
  <r>
    <n v="4121"/>
    <x v="1"/>
    <x v="1"/>
    <s v="Medium"/>
    <s v="E-commerce"/>
    <x v="2"/>
    <x v="0"/>
    <s v="Remote"/>
    <x v="0"/>
    <s v="7+ yrs"/>
    <n v="11"/>
    <s v="PhD"/>
    <n v="1"/>
    <n v="1"/>
    <n v="0"/>
    <n v="0"/>
    <n v="0"/>
    <n v="2"/>
    <n v="143766"/>
    <s v="High"/>
    <n v="2"/>
    <n v="2026"/>
    <s v="High"/>
    <n v="8"/>
  </r>
  <r>
    <n v="4122"/>
    <x v="0"/>
    <x v="0"/>
    <s v="Enterprise"/>
    <s v="Education"/>
    <x v="5"/>
    <x v="2"/>
    <s v="Onsite/Hybrid"/>
    <x v="1"/>
    <s v="3-6 yrs"/>
    <n v="3"/>
    <s v="PhD"/>
    <n v="1"/>
    <n v="0"/>
    <n v="0"/>
    <n v="0"/>
    <n v="1"/>
    <n v="2"/>
    <n v="82037"/>
    <s v="Medium"/>
    <n v="5"/>
    <n v="2026"/>
    <s v="High"/>
    <n v="9"/>
  </r>
  <r>
    <n v="4123"/>
    <x v="1"/>
    <x v="1"/>
    <s v="Enterprise"/>
    <s v="Healthcare"/>
    <x v="5"/>
    <x v="1"/>
    <s v="Onsite/Hybrid"/>
    <x v="1"/>
    <s v="3-6 yrs"/>
    <n v="4"/>
    <s v="Bachelor"/>
    <n v="1"/>
    <n v="1"/>
    <n v="1"/>
    <n v="0"/>
    <n v="1"/>
    <n v="4"/>
    <n v="139166"/>
    <s v="High"/>
    <n v="12"/>
    <n v="2021"/>
    <s v="Medium"/>
    <n v="2"/>
  </r>
  <r>
    <n v="4124"/>
    <x v="4"/>
    <x v="0"/>
    <s v="Startup"/>
    <s v="Finance"/>
    <x v="6"/>
    <x v="2"/>
    <s v="Onsite/Hybrid"/>
    <x v="2"/>
    <s v="0-2 yrs"/>
    <n v="0"/>
    <s v="PhD"/>
    <n v="0"/>
    <n v="0"/>
    <n v="1"/>
    <n v="1"/>
    <n v="0"/>
    <n v="2"/>
    <n v="80025"/>
    <s v="Medium"/>
    <n v="7"/>
    <n v="2025"/>
    <s v="High"/>
    <n v="2"/>
  </r>
  <r>
    <n v="4125"/>
    <x v="5"/>
    <x v="1"/>
    <s v="Medium"/>
    <s v="Technology"/>
    <x v="1"/>
    <x v="2"/>
    <s v="Onsite/Hybrid"/>
    <x v="1"/>
    <s v="3-6 yrs"/>
    <n v="5"/>
    <s v="Bachelor"/>
    <n v="1"/>
    <n v="1"/>
    <n v="0"/>
    <n v="0"/>
    <n v="1"/>
    <n v="3"/>
    <n v="121507"/>
    <s v="High"/>
    <n v="9"/>
    <n v="2025"/>
    <s v="High"/>
    <n v="8"/>
  </r>
  <r>
    <n v="4126"/>
    <x v="4"/>
    <x v="0"/>
    <s v="MNC"/>
    <s v="E-commerce"/>
    <x v="2"/>
    <x v="0"/>
    <s v="Remote"/>
    <x v="0"/>
    <s v="7+ yrs"/>
    <n v="11"/>
    <s v="Master"/>
    <n v="1"/>
    <n v="0"/>
    <n v="1"/>
    <n v="1"/>
    <n v="1"/>
    <n v="4"/>
    <n v="158154"/>
    <s v="High"/>
    <n v="5"/>
    <n v="2026"/>
    <s v="High"/>
    <n v="1"/>
  </r>
  <r>
    <n v="4127"/>
    <x v="1"/>
    <x v="1"/>
    <s v="Startup"/>
    <s v="E-commerce"/>
    <x v="0"/>
    <x v="1"/>
    <s v="Onsite/Hybrid"/>
    <x v="1"/>
    <s v="3-6 yrs"/>
    <n v="3"/>
    <s v="PhD"/>
    <n v="1"/>
    <n v="1"/>
    <n v="1"/>
    <n v="0"/>
    <n v="1"/>
    <n v="4"/>
    <n v="144173"/>
    <s v="High"/>
    <n v="2"/>
    <n v="2023"/>
    <s v="Low"/>
    <n v="1"/>
  </r>
  <r>
    <n v="4128"/>
    <x v="0"/>
    <x v="0"/>
    <s v="MNC"/>
    <s v="Healthcare"/>
    <x v="0"/>
    <x v="1"/>
    <s v="Onsite/Hybrid"/>
    <x v="2"/>
    <s v="0-2 yrs"/>
    <n v="1"/>
    <s v="Master"/>
    <n v="1"/>
    <n v="1"/>
    <n v="0"/>
    <n v="0"/>
    <n v="0"/>
    <n v="2"/>
    <n v="70874"/>
    <s v="Medium"/>
    <n v="3"/>
    <n v="2024"/>
    <s v="Medium"/>
    <n v="6"/>
  </r>
  <r>
    <n v="4129"/>
    <x v="4"/>
    <x v="0"/>
    <s v="MNC"/>
    <s v="Technology"/>
    <x v="0"/>
    <x v="2"/>
    <s v="Onsite/Hybrid"/>
    <x v="1"/>
    <s v="3-6 yrs"/>
    <n v="5"/>
    <s v="Bachelor"/>
    <n v="1"/>
    <n v="1"/>
    <n v="0"/>
    <n v="1"/>
    <n v="1"/>
    <n v="4"/>
    <n v="121388"/>
    <s v="High"/>
    <n v="1"/>
    <n v="2023"/>
    <s v="Low"/>
    <n v="4"/>
  </r>
  <r>
    <n v="4130"/>
    <x v="2"/>
    <x v="2"/>
    <s v="Enterprise"/>
    <s v="E-commerce"/>
    <x v="5"/>
    <x v="0"/>
    <s v="Remote"/>
    <x v="2"/>
    <s v="0-2 yrs"/>
    <n v="2"/>
    <s v="Bachelor"/>
    <n v="0"/>
    <n v="1"/>
    <n v="1"/>
    <n v="0"/>
    <n v="1"/>
    <n v="3"/>
    <n v="71876"/>
    <s v="Medium"/>
    <n v="1"/>
    <n v="2025"/>
    <s v="Low"/>
    <n v="2"/>
  </r>
  <r>
    <n v="4131"/>
    <x v="1"/>
    <x v="1"/>
    <s v="Enterprise"/>
    <s v="Healthcare"/>
    <x v="0"/>
    <x v="2"/>
    <s v="Onsite/Hybrid"/>
    <x v="1"/>
    <s v="3-6 yrs"/>
    <n v="3"/>
    <s v="PhD"/>
    <n v="1"/>
    <n v="1"/>
    <n v="0"/>
    <n v="1"/>
    <n v="0"/>
    <n v="3"/>
    <n v="125016"/>
    <s v="High"/>
    <n v="3"/>
    <n v="2021"/>
    <s v="High"/>
    <n v="8"/>
  </r>
  <r>
    <n v="4132"/>
    <x v="5"/>
    <x v="1"/>
    <s v="MNC"/>
    <s v="Technology"/>
    <x v="1"/>
    <x v="1"/>
    <s v="Onsite/Hybrid"/>
    <x v="2"/>
    <s v="0-2 yrs"/>
    <n v="2"/>
    <s v="PhD"/>
    <n v="1"/>
    <n v="1"/>
    <n v="0"/>
    <n v="0"/>
    <n v="1"/>
    <n v="3"/>
    <n v="122707"/>
    <s v="High"/>
    <n v="4"/>
    <n v="2024"/>
    <s v="Medium"/>
    <n v="4"/>
  </r>
  <r>
    <n v="4133"/>
    <x v="2"/>
    <x v="2"/>
    <s v="MNC"/>
    <s v="E-commerce"/>
    <x v="5"/>
    <x v="0"/>
    <s v="Remote"/>
    <x v="1"/>
    <s v="3-6 yrs"/>
    <n v="5"/>
    <s v="Master"/>
    <n v="0"/>
    <n v="0"/>
    <n v="1"/>
    <n v="1"/>
    <n v="1"/>
    <n v="3"/>
    <n v="135865"/>
    <s v="High"/>
    <n v="3"/>
    <n v="2026"/>
    <s v="High"/>
    <n v="5"/>
  </r>
  <r>
    <n v="4134"/>
    <x v="1"/>
    <x v="1"/>
    <s v="Startup"/>
    <s v="Finance"/>
    <x v="2"/>
    <x v="1"/>
    <s v="Onsite/Hybrid"/>
    <x v="0"/>
    <s v="7+ yrs"/>
    <n v="10"/>
    <s v="Master"/>
    <n v="0"/>
    <n v="0"/>
    <n v="0"/>
    <n v="1"/>
    <n v="1"/>
    <n v="2"/>
    <n v="163454"/>
    <s v="High"/>
    <n v="3"/>
    <n v="2020"/>
    <s v="Medium"/>
    <n v="2"/>
  </r>
  <r>
    <n v="4135"/>
    <x v="2"/>
    <x v="2"/>
    <s v="Enterprise"/>
    <s v="Technology"/>
    <x v="5"/>
    <x v="0"/>
    <s v="Remote"/>
    <x v="1"/>
    <s v="3-6 yrs"/>
    <n v="4"/>
    <s v="Master"/>
    <n v="0"/>
    <n v="0"/>
    <n v="0"/>
    <n v="1"/>
    <n v="1"/>
    <n v="2"/>
    <n v="96139"/>
    <s v="Medium"/>
    <n v="10"/>
    <n v="2026"/>
    <s v="Low"/>
    <n v="2"/>
  </r>
  <r>
    <n v="4136"/>
    <x v="3"/>
    <x v="0"/>
    <s v="MNC"/>
    <s v="Education"/>
    <x v="1"/>
    <x v="1"/>
    <s v="Onsite/Hybrid"/>
    <x v="0"/>
    <s v="7+ yrs"/>
    <n v="7"/>
    <s v="Bachelor"/>
    <n v="0"/>
    <n v="0"/>
    <n v="0"/>
    <n v="0"/>
    <n v="1"/>
    <n v="1"/>
    <n v="130916"/>
    <s v="High"/>
    <n v="11"/>
    <n v="2020"/>
    <s v="Medium"/>
    <n v="5"/>
  </r>
  <r>
    <n v="4137"/>
    <x v="2"/>
    <x v="2"/>
    <s v="MNC"/>
    <s v="Healthcare"/>
    <x v="5"/>
    <x v="0"/>
    <s v="Remote"/>
    <x v="1"/>
    <s v="3-6 yrs"/>
    <n v="6"/>
    <s v="Bachelor"/>
    <n v="0"/>
    <n v="0"/>
    <n v="1"/>
    <n v="1"/>
    <n v="1"/>
    <n v="3"/>
    <n v="131061"/>
    <s v="High"/>
    <n v="5"/>
    <n v="2021"/>
    <s v="High"/>
    <n v="7"/>
  </r>
  <r>
    <n v="4138"/>
    <x v="0"/>
    <x v="0"/>
    <s v="MNC"/>
    <s v="Technology"/>
    <x v="4"/>
    <x v="2"/>
    <s v="Onsite/Hybrid"/>
    <x v="2"/>
    <s v="0-2 yrs"/>
    <n v="1"/>
    <s v="Master"/>
    <n v="1"/>
    <n v="1"/>
    <n v="1"/>
    <n v="0"/>
    <n v="0"/>
    <n v="3"/>
    <n v="83457"/>
    <s v="Medium"/>
    <n v="9"/>
    <n v="2021"/>
    <s v="High"/>
    <n v="7"/>
  </r>
  <r>
    <n v="4139"/>
    <x v="3"/>
    <x v="0"/>
    <s v="MNC"/>
    <s v="Education"/>
    <x v="6"/>
    <x v="2"/>
    <s v="Onsite/Hybrid"/>
    <x v="0"/>
    <s v="7+ yrs"/>
    <n v="9"/>
    <s v="PhD"/>
    <n v="1"/>
    <n v="1"/>
    <n v="0"/>
    <n v="0"/>
    <n v="1"/>
    <n v="3"/>
    <n v="128406"/>
    <s v="High"/>
    <n v="9"/>
    <n v="2023"/>
    <s v="Medium"/>
    <n v="1"/>
  </r>
  <r>
    <n v="4140"/>
    <x v="5"/>
    <x v="1"/>
    <s v="Medium"/>
    <s v="Finance"/>
    <x v="5"/>
    <x v="2"/>
    <s v="Onsite/Hybrid"/>
    <x v="0"/>
    <s v="7+ yrs"/>
    <n v="15"/>
    <s v="PhD"/>
    <n v="1"/>
    <n v="0"/>
    <n v="1"/>
    <n v="1"/>
    <n v="1"/>
    <n v="4"/>
    <n v="182667"/>
    <s v="High"/>
    <n v="1"/>
    <n v="2025"/>
    <s v="High"/>
    <n v="5"/>
  </r>
  <r>
    <n v="4141"/>
    <x v="4"/>
    <x v="0"/>
    <s v="Enterprise"/>
    <s v="Finance"/>
    <x v="5"/>
    <x v="1"/>
    <s v="Onsite/Hybrid"/>
    <x v="1"/>
    <s v="3-6 yrs"/>
    <n v="6"/>
    <s v="Master"/>
    <n v="0"/>
    <n v="0"/>
    <n v="1"/>
    <n v="0"/>
    <n v="1"/>
    <n v="2"/>
    <n v="97878"/>
    <s v="Medium"/>
    <n v="10"/>
    <n v="2025"/>
    <s v="Low"/>
    <n v="6"/>
  </r>
  <r>
    <n v="4142"/>
    <x v="0"/>
    <x v="0"/>
    <s v="Enterprise"/>
    <s v="Healthcare"/>
    <x v="0"/>
    <x v="0"/>
    <s v="Remote"/>
    <x v="2"/>
    <s v="0-2 yrs"/>
    <n v="0"/>
    <s v="Master"/>
    <n v="0"/>
    <n v="0"/>
    <n v="0"/>
    <n v="1"/>
    <n v="0"/>
    <n v="1"/>
    <n v="63014"/>
    <s v="Low"/>
    <n v="5"/>
    <n v="2026"/>
    <s v="Low"/>
    <n v="4"/>
  </r>
  <r>
    <n v="4143"/>
    <x v="3"/>
    <x v="0"/>
    <s v="Medium"/>
    <s v="Technology"/>
    <x v="6"/>
    <x v="1"/>
    <s v="Onsite/Hybrid"/>
    <x v="0"/>
    <s v="7+ yrs"/>
    <n v="9"/>
    <s v="PhD"/>
    <n v="0"/>
    <n v="1"/>
    <n v="1"/>
    <n v="0"/>
    <n v="0"/>
    <n v="2"/>
    <n v="112168"/>
    <s v="Medium"/>
    <n v="6"/>
    <n v="2020"/>
    <s v="Medium"/>
    <n v="2"/>
  </r>
  <r>
    <n v="4144"/>
    <x v="3"/>
    <x v="0"/>
    <s v="MNC"/>
    <s v="Technology"/>
    <x v="5"/>
    <x v="1"/>
    <s v="Onsite/Hybrid"/>
    <x v="0"/>
    <s v="7+ yrs"/>
    <n v="8"/>
    <s v="PhD"/>
    <n v="1"/>
    <n v="0"/>
    <n v="0"/>
    <n v="0"/>
    <n v="1"/>
    <n v="2"/>
    <n v="130435"/>
    <s v="High"/>
    <n v="6"/>
    <n v="2024"/>
    <s v="Low"/>
    <n v="2"/>
  </r>
  <r>
    <n v="4145"/>
    <x v="5"/>
    <x v="1"/>
    <s v="MNC"/>
    <s v="Education"/>
    <x v="0"/>
    <x v="2"/>
    <s v="Onsite/Hybrid"/>
    <x v="1"/>
    <s v="3-6 yrs"/>
    <n v="6"/>
    <s v="Bachelor"/>
    <n v="0"/>
    <n v="0"/>
    <n v="1"/>
    <n v="1"/>
    <n v="1"/>
    <n v="3"/>
    <n v="172711"/>
    <s v="High"/>
    <n v="7"/>
    <n v="2025"/>
    <s v="High"/>
    <n v="1"/>
  </r>
  <r>
    <n v="4146"/>
    <x v="1"/>
    <x v="1"/>
    <s v="Startup"/>
    <s v="Education"/>
    <x v="4"/>
    <x v="0"/>
    <s v="Remote"/>
    <x v="0"/>
    <s v="7+ yrs"/>
    <n v="12"/>
    <s v="Bachelor"/>
    <n v="0"/>
    <n v="0"/>
    <n v="0"/>
    <n v="1"/>
    <n v="0"/>
    <n v="1"/>
    <n v="154899"/>
    <s v="High"/>
    <n v="3"/>
    <n v="2026"/>
    <s v="Low"/>
    <n v="4"/>
  </r>
  <r>
    <n v="4147"/>
    <x v="3"/>
    <x v="0"/>
    <s v="Medium"/>
    <s v="Healthcare"/>
    <x v="3"/>
    <x v="1"/>
    <s v="Onsite/Hybrid"/>
    <x v="1"/>
    <s v="3-6 yrs"/>
    <n v="4"/>
    <s v="Bachelor"/>
    <n v="1"/>
    <n v="1"/>
    <n v="1"/>
    <n v="1"/>
    <n v="1"/>
    <n v="5"/>
    <n v="115852"/>
    <s v="Medium"/>
    <n v="5"/>
    <n v="2023"/>
    <s v="High"/>
    <n v="2"/>
  </r>
  <r>
    <n v="4148"/>
    <x v="4"/>
    <x v="0"/>
    <s v="Startup"/>
    <s v="Finance"/>
    <x v="4"/>
    <x v="0"/>
    <s v="Remote"/>
    <x v="0"/>
    <s v="7+ yrs"/>
    <n v="8"/>
    <s v="PhD"/>
    <n v="0"/>
    <n v="0"/>
    <n v="1"/>
    <n v="0"/>
    <n v="1"/>
    <n v="2"/>
    <n v="122607"/>
    <s v="High"/>
    <n v="8"/>
    <n v="2020"/>
    <s v="Low"/>
    <n v="5"/>
  </r>
  <r>
    <n v="4149"/>
    <x v="2"/>
    <x v="2"/>
    <s v="MNC"/>
    <s v="E-commerce"/>
    <x v="6"/>
    <x v="0"/>
    <s v="Remote"/>
    <x v="2"/>
    <s v="0-2 yrs"/>
    <n v="1"/>
    <s v="Master"/>
    <n v="0"/>
    <n v="1"/>
    <n v="0"/>
    <n v="1"/>
    <n v="1"/>
    <n v="3"/>
    <n v="90185"/>
    <s v="Medium"/>
    <n v="2"/>
    <n v="2026"/>
    <s v="Low"/>
    <n v="1"/>
  </r>
  <r>
    <n v="4150"/>
    <x v="2"/>
    <x v="2"/>
    <s v="Startup"/>
    <s v="Finance"/>
    <x v="0"/>
    <x v="2"/>
    <s v="Onsite/Hybrid"/>
    <x v="2"/>
    <s v="0-2 yrs"/>
    <n v="2"/>
    <s v="Bachelor"/>
    <n v="0"/>
    <n v="0"/>
    <n v="1"/>
    <n v="1"/>
    <n v="1"/>
    <n v="3"/>
    <n v="87697"/>
    <s v="Medium"/>
    <n v="10"/>
    <n v="2024"/>
    <s v="High"/>
    <n v="5"/>
  </r>
  <r>
    <n v="4151"/>
    <x v="3"/>
    <x v="0"/>
    <s v="Medium"/>
    <s v="Retail"/>
    <x v="2"/>
    <x v="1"/>
    <s v="Onsite/Hybrid"/>
    <x v="0"/>
    <s v="7+ yrs"/>
    <n v="10"/>
    <s v="PhD"/>
    <n v="0"/>
    <n v="0"/>
    <n v="1"/>
    <n v="0"/>
    <n v="1"/>
    <n v="2"/>
    <n v="129929"/>
    <s v="High"/>
    <n v="8"/>
    <n v="2021"/>
    <s v="Low"/>
    <n v="4"/>
  </r>
  <r>
    <n v="4152"/>
    <x v="4"/>
    <x v="0"/>
    <s v="MNC"/>
    <s v="Retail"/>
    <x v="5"/>
    <x v="2"/>
    <s v="Onsite/Hybrid"/>
    <x v="0"/>
    <s v="7+ yrs"/>
    <n v="7"/>
    <s v="PhD"/>
    <n v="1"/>
    <n v="1"/>
    <n v="0"/>
    <n v="0"/>
    <n v="1"/>
    <n v="3"/>
    <n v="126514"/>
    <s v="High"/>
    <n v="12"/>
    <n v="2021"/>
    <s v="Low"/>
    <n v="3"/>
  </r>
  <r>
    <n v="4153"/>
    <x v="0"/>
    <x v="0"/>
    <s v="Medium"/>
    <s v="Finance"/>
    <x v="0"/>
    <x v="1"/>
    <s v="Onsite/Hybrid"/>
    <x v="1"/>
    <s v="3-6 yrs"/>
    <n v="4"/>
    <s v="Bachelor"/>
    <n v="0"/>
    <n v="0"/>
    <n v="0"/>
    <n v="1"/>
    <n v="0"/>
    <n v="1"/>
    <n v="89390"/>
    <s v="Medium"/>
    <n v="4"/>
    <n v="2020"/>
    <s v="Low"/>
    <n v="1"/>
  </r>
  <r>
    <n v="4154"/>
    <x v="0"/>
    <x v="0"/>
    <s v="MNC"/>
    <s v="Healthcare"/>
    <x v="4"/>
    <x v="2"/>
    <s v="Onsite/Hybrid"/>
    <x v="0"/>
    <s v="7+ yrs"/>
    <n v="13"/>
    <s v="PhD"/>
    <n v="1"/>
    <n v="1"/>
    <n v="1"/>
    <n v="1"/>
    <n v="0"/>
    <n v="4"/>
    <n v="153429"/>
    <s v="High"/>
    <n v="12"/>
    <n v="2020"/>
    <s v="High"/>
    <n v="8"/>
  </r>
  <r>
    <n v="4155"/>
    <x v="1"/>
    <x v="1"/>
    <s v="Medium"/>
    <s v="Finance"/>
    <x v="4"/>
    <x v="1"/>
    <s v="Onsite/Hybrid"/>
    <x v="1"/>
    <s v="3-6 yrs"/>
    <n v="3"/>
    <s v="Master"/>
    <n v="1"/>
    <n v="0"/>
    <n v="0"/>
    <n v="0"/>
    <n v="0"/>
    <n v="1"/>
    <n v="116040"/>
    <s v="Medium"/>
    <n v="4"/>
    <n v="2025"/>
    <s v="Low"/>
    <n v="3"/>
  </r>
  <r>
    <n v="4156"/>
    <x v="2"/>
    <x v="2"/>
    <s v="Enterprise"/>
    <s v="Technology"/>
    <x v="0"/>
    <x v="0"/>
    <s v="Remote"/>
    <x v="2"/>
    <s v="0-2 yrs"/>
    <n v="2"/>
    <s v="Bachelor"/>
    <n v="1"/>
    <n v="0"/>
    <n v="1"/>
    <n v="0"/>
    <n v="1"/>
    <n v="3"/>
    <n v="70369"/>
    <s v="Medium"/>
    <n v="9"/>
    <n v="2020"/>
    <s v="Medium"/>
    <n v="2"/>
  </r>
  <r>
    <n v="4157"/>
    <x v="3"/>
    <x v="0"/>
    <s v="Startup"/>
    <s v="Healthcare"/>
    <x v="6"/>
    <x v="2"/>
    <s v="Onsite/Hybrid"/>
    <x v="2"/>
    <s v="0-2 yrs"/>
    <n v="2"/>
    <s v="Bachelor"/>
    <n v="1"/>
    <n v="1"/>
    <n v="1"/>
    <n v="0"/>
    <n v="1"/>
    <n v="4"/>
    <n v="75477"/>
    <s v="Medium"/>
    <n v="1"/>
    <n v="2024"/>
    <s v="High"/>
    <n v="9"/>
  </r>
  <r>
    <n v="4158"/>
    <x v="1"/>
    <x v="1"/>
    <s v="MNC"/>
    <s v="Education"/>
    <x v="0"/>
    <x v="1"/>
    <s v="Onsite/Hybrid"/>
    <x v="2"/>
    <s v="0-2 yrs"/>
    <n v="1"/>
    <s v="Master"/>
    <n v="0"/>
    <n v="1"/>
    <n v="1"/>
    <n v="1"/>
    <n v="1"/>
    <n v="4"/>
    <n v="152899"/>
    <s v="High"/>
    <n v="6"/>
    <n v="2020"/>
    <s v="High"/>
    <n v="1"/>
  </r>
  <r>
    <n v="4159"/>
    <x v="3"/>
    <x v="0"/>
    <s v="Enterprise"/>
    <s v="Technology"/>
    <x v="5"/>
    <x v="1"/>
    <s v="Onsite/Hybrid"/>
    <x v="2"/>
    <s v="0-2 yrs"/>
    <n v="2"/>
    <s v="Master"/>
    <n v="0"/>
    <n v="1"/>
    <n v="1"/>
    <n v="1"/>
    <n v="0"/>
    <n v="3"/>
    <n v="79105"/>
    <s v="Medium"/>
    <n v="11"/>
    <n v="2026"/>
    <s v="High"/>
    <n v="9"/>
  </r>
  <r>
    <n v="4160"/>
    <x v="5"/>
    <x v="1"/>
    <s v="Startup"/>
    <s v="Technology"/>
    <x v="1"/>
    <x v="1"/>
    <s v="Onsite/Hybrid"/>
    <x v="1"/>
    <s v="3-6 yrs"/>
    <n v="5"/>
    <s v="Master"/>
    <n v="1"/>
    <n v="0"/>
    <n v="0"/>
    <n v="1"/>
    <n v="1"/>
    <n v="3"/>
    <n v="137620"/>
    <s v="High"/>
    <n v="11"/>
    <n v="2022"/>
    <s v="Low"/>
    <n v="2"/>
  </r>
  <r>
    <n v="4161"/>
    <x v="4"/>
    <x v="0"/>
    <s v="Startup"/>
    <s v="Retail"/>
    <x v="5"/>
    <x v="0"/>
    <s v="Remote"/>
    <x v="0"/>
    <s v="7+ yrs"/>
    <n v="14"/>
    <s v="Bachelor"/>
    <n v="0"/>
    <n v="1"/>
    <n v="0"/>
    <n v="0"/>
    <n v="1"/>
    <n v="2"/>
    <n v="113880"/>
    <s v="Medium"/>
    <n v="3"/>
    <n v="2026"/>
    <s v="High"/>
    <n v="7"/>
  </r>
  <r>
    <n v="4162"/>
    <x v="2"/>
    <x v="2"/>
    <s v="Enterprise"/>
    <s v="E-commerce"/>
    <x v="4"/>
    <x v="0"/>
    <s v="Remote"/>
    <x v="0"/>
    <s v="7+ yrs"/>
    <n v="15"/>
    <s v="Master"/>
    <n v="0"/>
    <n v="1"/>
    <n v="1"/>
    <n v="1"/>
    <n v="0"/>
    <n v="3"/>
    <n v="127115"/>
    <s v="High"/>
    <n v="9"/>
    <n v="2020"/>
    <s v="High"/>
    <n v="1"/>
  </r>
  <r>
    <n v="4163"/>
    <x v="0"/>
    <x v="0"/>
    <s v="Enterprise"/>
    <s v="Finance"/>
    <x v="5"/>
    <x v="0"/>
    <s v="Remote"/>
    <x v="2"/>
    <s v="0-2 yrs"/>
    <n v="1"/>
    <s v="Master"/>
    <n v="1"/>
    <n v="0"/>
    <n v="0"/>
    <n v="1"/>
    <n v="1"/>
    <n v="3"/>
    <n v="79553"/>
    <s v="Medium"/>
    <n v="9"/>
    <n v="2024"/>
    <s v="Medium"/>
    <n v="1"/>
  </r>
  <r>
    <n v="4164"/>
    <x v="5"/>
    <x v="1"/>
    <s v="Medium"/>
    <s v="Retail"/>
    <x v="5"/>
    <x v="0"/>
    <s v="Remote"/>
    <x v="1"/>
    <s v="3-6 yrs"/>
    <n v="6"/>
    <s v="Bachelor"/>
    <n v="1"/>
    <n v="0"/>
    <n v="1"/>
    <n v="1"/>
    <n v="0"/>
    <n v="3"/>
    <n v="147089"/>
    <s v="High"/>
    <n v="3"/>
    <n v="2024"/>
    <s v="High"/>
    <n v="5"/>
  </r>
  <r>
    <n v="4165"/>
    <x v="1"/>
    <x v="1"/>
    <s v="Startup"/>
    <s v="E-commerce"/>
    <x v="3"/>
    <x v="0"/>
    <s v="Remote"/>
    <x v="2"/>
    <s v="0-2 yrs"/>
    <n v="0"/>
    <s v="PhD"/>
    <n v="0"/>
    <n v="0"/>
    <n v="1"/>
    <n v="0"/>
    <n v="1"/>
    <n v="2"/>
    <n v="115277"/>
    <s v="Medium"/>
    <n v="3"/>
    <n v="2021"/>
    <s v="Medium"/>
    <n v="3"/>
  </r>
  <r>
    <n v="4166"/>
    <x v="1"/>
    <x v="1"/>
    <s v="Startup"/>
    <s v="Education"/>
    <x v="1"/>
    <x v="2"/>
    <s v="Onsite/Hybrid"/>
    <x v="0"/>
    <s v="7+ yrs"/>
    <n v="12"/>
    <s v="Bachelor"/>
    <n v="0"/>
    <n v="1"/>
    <n v="0"/>
    <n v="1"/>
    <n v="0"/>
    <n v="2"/>
    <n v="150485"/>
    <s v="High"/>
    <n v="11"/>
    <n v="2021"/>
    <s v="High"/>
    <n v="7"/>
  </r>
  <r>
    <n v="4167"/>
    <x v="5"/>
    <x v="1"/>
    <s v="Startup"/>
    <s v="Technology"/>
    <x v="6"/>
    <x v="1"/>
    <s v="Onsite/Hybrid"/>
    <x v="2"/>
    <s v="0-2 yrs"/>
    <n v="1"/>
    <s v="Bachelor"/>
    <n v="1"/>
    <n v="1"/>
    <n v="1"/>
    <n v="1"/>
    <n v="0"/>
    <n v="4"/>
    <n v="119524"/>
    <s v="Medium"/>
    <n v="3"/>
    <n v="2022"/>
    <s v="High"/>
    <n v="9"/>
  </r>
  <r>
    <n v="4168"/>
    <x v="2"/>
    <x v="2"/>
    <s v="MNC"/>
    <s v="Retail"/>
    <x v="5"/>
    <x v="1"/>
    <s v="Onsite/Hybrid"/>
    <x v="1"/>
    <s v="3-6 yrs"/>
    <n v="4"/>
    <s v="Master"/>
    <n v="0"/>
    <n v="0"/>
    <n v="1"/>
    <n v="1"/>
    <n v="1"/>
    <n v="3"/>
    <n v="136189"/>
    <s v="High"/>
    <n v="2"/>
    <n v="2026"/>
    <s v="High"/>
    <n v="6"/>
  </r>
  <r>
    <n v="4169"/>
    <x v="4"/>
    <x v="0"/>
    <s v="Medium"/>
    <s v="Technology"/>
    <x v="1"/>
    <x v="1"/>
    <s v="Onsite/Hybrid"/>
    <x v="1"/>
    <s v="3-6 yrs"/>
    <n v="4"/>
    <s v="Bachelor"/>
    <n v="0"/>
    <n v="1"/>
    <n v="0"/>
    <n v="0"/>
    <n v="0"/>
    <n v="1"/>
    <n v="76315"/>
    <s v="Medium"/>
    <n v="10"/>
    <n v="2022"/>
    <s v="High"/>
    <n v="7"/>
  </r>
  <r>
    <n v="4170"/>
    <x v="4"/>
    <x v="0"/>
    <s v="Startup"/>
    <s v="Finance"/>
    <x v="2"/>
    <x v="1"/>
    <s v="Onsite/Hybrid"/>
    <x v="0"/>
    <s v="7+ yrs"/>
    <n v="12"/>
    <s v="PhD"/>
    <n v="1"/>
    <n v="0"/>
    <n v="1"/>
    <n v="0"/>
    <n v="0"/>
    <n v="2"/>
    <n v="118926"/>
    <s v="Medium"/>
    <n v="11"/>
    <n v="2021"/>
    <s v="Low"/>
    <n v="2"/>
  </r>
  <r>
    <n v="4171"/>
    <x v="3"/>
    <x v="0"/>
    <s v="Medium"/>
    <s v="Finance"/>
    <x v="2"/>
    <x v="0"/>
    <s v="Remote"/>
    <x v="2"/>
    <s v="0-2 yrs"/>
    <n v="0"/>
    <s v="PhD"/>
    <n v="1"/>
    <n v="0"/>
    <n v="0"/>
    <n v="1"/>
    <n v="0"/>
    <n v="2"/>
    <n v="67198"/>
    <s v="Low"/>
    <n v="11"/>
    <n v="2025"/>
    <s v="High"/>
    <n v="8"/>
  </r>
  <r>
    <n v="4172"/>
    <x v="4"/>
    <x v="0"/>
    <s v="Startup"/>
    <s v="Finance"/>
    <x v="1"/>
    <x v="1"/>
    <s v="Onsite/Hybrid"/>
    <x v="0"/>
    <s v="7+ yrs"/>
    <n v="9"/>
    <s v="PhD"/>
    <n v="1"/>
    <n v="0"/>
    <n v="0"/>
    <n v="0"/>
    <n v="1"/>
    <n v="2"/>
    <n v="111030"/>
    <s v="Medium"/>
    <n v="11"/>
    <n v="2026"/>
    <s v="Low"/>
    <n v="2"/>
  </r>
  <r>
    <n v="4173"/>
    <x v="1"/>
    <x v="1"/>
    <s v="Medium"/>
    <s v="Finance"/>
    <x v="2"/>
    <x v="1"/>
    <s v="Onsite/Hybrid"/>
    <x v="0"/>
    <s v="7+ yrs"/>
    <n v="8"/>
    <s v="PhD"/>
    <n v="1"/>
    <n v="0"/>
    <n v="1"/>
    <n v="1"/>
    <n v="1"/>
    <n v="4"/>
    <n v="180746"/>
    <s v="High"/>
    <n v="4"/>
    <n v="2021"/>
    <s v="High"/>
    <n v="7"/>
  </r>
  <r>
    <n v="4174"/>
    <x v="5"/>
    <x v="1"/>
    <s v="Medium"/>
    <s v="E-commerce"/>
    <x v="5"/>
    <x v="0"/>
    <s v="Remote"/>
    <x v="0"/>
    <s v="7+ yrs"/>
    <n v="11"/>
    <s v="Bachelor"/>
    <n v="0"/>
    <n v="1"/>
    <n v="1"/>
    <n v="1"/>
    <n v="0"/>
    <n v="3"/>
    <n v="167366"/>
    <s v="High"/>
    <n v="10"/>
    <n v="2026"/>
    <s v="High"/>
    <n v="9"/>
  </r>
  <r>
    <n v="4175"/>
    <x v="1"/>
    <x v="1"/>
    <s v="MNC"/>
    <s v="Retail"/>
    <x v="1"/>
    <x v="2"/>
    <s v="Onsite/Hybrid"/>
    <x v="0"/>
    <s v="7+ yrs"/>
    <n v="11"/>
    <s v="Master"/>
    <n v="0"/>
    <n v="0"/>
    <n v="1"/>
    <n v="0"/>
    <n v="0"/>
    <n v="1"/>
    <n v="170521"/>
    <s v="High"/>
    <n v="3"/>
    <n v="2022"/>
    <s v="Low"/>
    <n v="1"/>
  </r>
  <r>
    <n v="4176"/>
    <x v="0"/>
    <x v="0"/>
    <s v="Medium"/>
    <s v="Retail"/>
    <x v="5"/>
    <x v="2"/>
    <s v="Onsite/Hybrid"/>
    <x v="2"/>
    <s v="0-2 yrs"/>
    <n v="1"/>
    <s v="PhD"/>
    <n v="1"/>
    <n v="1"/>
    <n v="1"/>
    <n v="0"/>
    <n v="1"/>
    <n v="4"/>
    <n v="70407"/>
    <s v="Medium"/>
    <n v="12"/>
    <n v="2020"/>
    <s v="Medium"/>
    <n v="5"/>
  </r>
  <r>
    <n v="4177"/>
    <x v="1"/>
    <x v="1"/>
    <s v="Enterprise"/>
    <s v="Education"/>
    <x v="1"/>
    <x v="1"/>
    <s v="Onsite/Hybrid"/>
    <x v="0"/>
    <s v="7+ yrs"/>
    <n v="12"/>
    <s v="Bachelor"/>
    <n v="0"/>
    <n v="0"/>
    <n v="0"/>
    <n v="0"/>
    <n v="1"/>
    <n v="1"/>
    <n v="149756"/>
    <s v="High"/>
    <n v="11"/>
    <n v="2024"/>
    <s v="Low"/>
    <n v="5"/>
  </r>
  <r>
    <n v="4178"/>
    <x v="3"/>
    <x v="0"/>
    <s v="MNC"/>
    <s v="Education"/>
    <x v="3"/>
    <x v="2"/>
    <s v="Onsite/Hybrid"/>
    <x v="2"/>
    <s v="0-2 yrs"/>
    <n v="0"/>
    <s v="Master"/>
    <n v="1"/>
    <n v="0"/>
    <n v="1"/>
    <n v="1"/>
    <n v="0"/>
    <n v="3"/>
    <n v="98821"/>
    <s v="Medium"/>
    <n v="1"/>
    <n v="2024"/>
    <s v="High"/>
    <n v="7"/>
  </r>
  <r>
    <n v="4179"/>
    <x v="5"/>
    <x v="1"/>
    <s v="Startup"/>
    <s v="Technology"/>
    <x v="3"/>
    <x v="1"/>
    <s v="Onsite/Hybrid"/>
    <x v="0"/>
    <s v="7+ yrs"/>
    <n v="10"/>
    <s v="PhD"/>
    <n v="0"/>
    <n v="0"/>
    <n v="1"/>
    <n v="0"/>
    <n v="1"/>
    <n v="2"/>
    <n v="162127"/>
    <s v="High"/>
    <n v="2"/>
    <n v="2022"/>
    <s v="High"/>
    <n v="7"/>
  </r>
  <r>
    <n v="4180"/>
    <x v="3"/>
    <x v="0"/>
    <s v="Startup"/>
    <s v="Finance"/>
    <x v="3"/>
    <x v="1"/>
    <s v="Onsite/Hybrid"/>
    <x v="0"/>
    <s v="7+ yrs"/>
    <n v="13"/>
    <s v="PhD"/>
    <n v="1"/>
    <n v="1"/>
    <n v="0"/>
    <n v="1"/>
    <n v="0"/>
    <n v="3"/>
    <n v="110415"/>
    <s v="Medium"/>
    <n v="4"/>
    <n v="2023"/>
    <s v="High"/>
    <n v="9"/>
  </r>
  <r>
    <n v="4181"/>
    <x v="0"/>
    <x v="0"/>
    <s v="Medium"/>
    <s v="Education"/>
    <x v="4"/>
    <x v="0"/>
    <s v="Remote"/>
    <x v="1"/>
    <s v="3-6 yrs"/>
    <n v="5"/>
    <s v="Bachelor"/>
    <n v="1"/>
    <n v="0"/>
    <n v="0"/>
    <n v="0"/>
    <n v="1"/>
    <n v="2"/>
    <n v="82393"/>
    <s v="Medium"/>
    <n v="1"/>
    <n v="2026"/>
    <s v="High"/>
    <n v="7"/>
  </r>
  <r>
    <n v="4182"/>
    <x v="2"/>
    <x v="2"/>
    <s v="Startup"/>
    <s v="Finance"/>
    <x v="4"/>
    <x v="1"/>
    <s v="Onsite/Hybrid"/>
    <x v="0"/>
    <s v="7+ yrs"/>
    <n v="8"/>
    <s v="Bachelor"/>
    <n v="1"/>
    <n v="1"/>
    <n v="0"/>
    <n v="1"/>
    <n v="1"/>
    <n v="4"/>
    <n v="123904"/>
    <s v="High"/>
    <n v="8"/>
    <n v="2024"/>
    <s v="Low"/>
    <n v="4"/>
  </r>
  <r>
    <n v="4183"/>
    <x v="5"/>
    <x v="1"/>
    <s v="MNC"/>
    <s v="Education"/>
    <x v="5"/>
    <x v="2"/>
    <s v="Onsite/Hybrid"/>
    <x v="1"/>
    <s v="3-6 yrs"/>
    <n v="6"/>
    <s v="Bachelor"/>
    <n v="0"/>
    <n v="1"/>
    <n v="1"/>
    <n v="0"/>
    <n v="1"/>
    <n v="3"/>
    <n v="162410"/>
    <s v="High"/>
    <n v="1"/>
    <n v="2022"/>
    <s v="Medium"/>
    <n v="5"/>
  </r>
  <r>
    <n v="4184"/>
    <x v="2"/>
    <x v="2"/>
    <s v="Enterprise"/>
    <s v="Finance"/>
    <x v="0"/>
    <x v="2"/>
    <s v="Onsite/Hybrid"/>
    <x v="2"/>
    <s v="0-2 yrs"/>
    <n v="1"/>
    <s v="Bachelor"/>
    <n v="0"/>
    <n v="0"/>
    <n v="1"/>
    <n v="0"/>
    <n v="1"/>
    <n v="2"/>
    <n v="76978"/>
    <s v="Medium"/>
    <n v="5"/>
    <n v="2026"/>
    <s v="Medium"/>
    <n v="1"/>
  </r>
  <r>
    <n v="4185"/>
    <x v="5"/>
    <x v="1"/>
    <s v="Startup"/>
    <s v="E-commerce"/>
    <x v="3"/>
    <x v="2"/>
    <s v="Onsite/Hybrid"/>
    <x v="1"/>
    <s v="3-6 yrs"/>
    <n v="4"/>
    <s v="PhD"/>
    <n v="1"/>
    <n v="0"/>
    <n v="1"/>
    <n v="1"/>
    <n v="0"/>
    <n v="3"/>
    <n v="143114"/>
    <s v="High"/>
    <n v="7"/>
    <n v="2025"/>
    <s v="High"/>
    <n v="2"/>
  </r>
  <r>
    <n v="4186"/>
    <x v="4"/>
    <x v="0"/>
    <s v="MNC"/>
    <s v="Education"/>
    <x v="3"/>
    <x v="1"/>
    <s v="Onsite/Hybrid"/>
    <x v="0"/>
    <s v="7+ yrs"/>
    <n v="14"/>
    <s v="Master"/>
    <n v="0"/>
    <n v="1"/>
    <n v="1"/>
    <n v="0"/>
    <n v="1"/>
    <n v="3"/>
    <n v="147408"/>
    <s v="High"/>
    <n v="2"/>
    <n v="2022"/>
    <s v="High"/>
    <n v="9"/>
  </r>
  <r>
    <n v="4187"/>
    <x v="1"/>
    <x v="1"/>
    <s v="Medium"/>
    <s v="Finance"/>
    <x v="2"/>
    <x v="1"/>
    <s v="Onsite/Hybrid"/>
    <x v="0"/>
    <s v="7+ yrs"/>
    <n v="15"/>
    <s v="Bachelor"/>
    <n v="1"/>
    <n v="0"/>
    <n v="0"/>
    <n v="1"/>
    <n v="1"/>
    <n v="3"/>
    <n v="162662"/>
    <s v="High"/>
    <n v="3"/>
    <n v="2026"/>
    <s v="Low"/>
    <n v="4"/>
  </r>
  <r>
    <n v="4188"/>
    <x v="1"/>
    <x v="1"/>
    <s v="Startup"/>
    <s v="Healthcare"/>
    <x v="0"/>
    <x v="2"/>
    <s v="Onsite/Hybrid"/>
    <x v="0"/>
    <s v="7+ yrs"/>
    <n v="12"/>
    <s v="Master"/>
    <n v="0"/>
    <n v="0"/>
    <n v="1"/>
    <n v="0"/>
    <n v="0"/>
    <n v="1"/>
    <n v="156726"/>
    <s v="High"/>
    <n v="4"/>
    <n v="2022"/>
    <s v="Low"/>
    <n v="2"/>
  </r>
  <r>
    <n v="4189"/>
    <x v="0"/>
    <x v="0"/>
    <s v="Medium"/>
    <s v="Retail"/>
    <x v="3"/>
    <x v="1"/>
    <s v="Onsite/Hybrid"/>
    <x v="2"/>
    <s v="0-2 yrs"/>
    <n v="2"/>
    <s v="Bachelor"/>
    <n v="1"/>
    <n v="1"/>
    <n v="1"/>
    <n v="1"/>
    <n v="0"/>
    <n v="4"/>
    <n v="78948"/>
    <s v="Medium"/>
    <n v="12"/>
    <n v="2020"/>
    <s v="High"/>
    <n v="3"/>
  </r>
  <r>
    <n v="4190"/>
    <x v="0"/>
    <x v="0"/>
    <s v="Medium"/>
    <s v="E-commerce"/>
    <x v="5"/>
    <x v="0"/>
    <s v="Remote"/>
    <x v="1"/>
    <s v="3-6 yrs"/>
    <n v="4"/>
    <s v="Master"/>
    <n v="1"/>
    <n v="0"/>
    <n v="0"/>
    <n v="0"/>
    <n v="0"/>
    <n v="1"/>
    <n v="73134"/>
    <s v="Medium"/>
    <n v="5"/>
    <n v="2023"/>
    <s v="High"/>
    <n v="7"/>
  </r>
  <r>
    <n v="4191"/>
    <x v="1"/>
    <x v="1"/>
    <s v="Enterprise"/>
    <s v="Healthcare"/>
    <x v="4"/>
    <x v="2"/>
    <s v="Onsite/Hybrid"/>
    <x v="0"/>
    <s v="7+ yrs"/>
    <n v="9"/>
    <s v="PhD"/>
    <n v="1"/>
    <n v="1"/>
    <n v="1"/>
    <n v="0"/>
    <n v="0"/>
    <n v="3"/>
    <n v="157557"/>
    <s v="High"/>
    <n v="5"/>
    <n v="2022"/>
    <s v="Medium"/>
    <n v="2"/>
  </r>
  <r>
    <n v="4192"/>
    <x v="2"/>
    <x v="2"/>
    <s v="Medium"/>
    <s v="Technology"/>
    <x v="5"/>
    <x v="0"/>
    <s v="Remote"/>
    <x v="2"/>
    <s v="0-2 yrs"/>
    <n v="2"/>
    <s v="PhD"/>
    <n v="0"/>
    <n v="0"/>
    <n v="0"/>
    <n v="1"/>
    <n v="0"/>
    <n v="1"/>
    <n v="62794"/>
    <s v="Low"/>
    <n v="1"/>
    <n v="2023"/>
    <s v="High"/>
    <n v="8"/>
  </r>
  <r>
    <n v="4193"/>
    <x v="0"/>
    <x v="0"/>
    <s v="Startup"/>
    <s v="Retail"/>
    <x v="0"/>
    <x v="2"/>
    <s v="Onsite/Hybrid"/>
    <x v="0"/>
    <s v="7+ yrs"/>
    <n v="10"/>
    <s v="Master"/>
    <n v="0"/>
    <n v="0"/>
    <n v="1"/>
    <n v="1"/>
    <n v="0"/>
    <n v="2"/>
    <n v="130888"/>
    <s v="High"/>
    <n v="9"/>
    <n v="2026"/>
    <s v="High"/>
    <n v="7"/>
  </r>
  <r>
    <n v="4194"/>
    <x v="1"/>
    <x v="1"/>
    <s v="Startup"/>
    <s v="Retail"/>
    <x v="4"/>
    <x v="1"/>
    <s v="Onsite/Hybrid"/>
    <x v="2"/>
    <s v="0-2 yrs"/>
    <n v="1"/>
    <s v="PhD"/>
    <n v="0"/>
    <n v="1"/>
    <n v="1"/>
    <n v="1"/>
    <n v="0"/>
    <n v="3"/>
    <n v="119289"/>
    <s v="Medium"/>
    <n v="6"/>
    <n v="2025"/>
    <s v="High"/>
    <n v="5"/>
  </r>
  <r>
    <n v="4195"/>
    <x v="5"/>
    <x v="1"/>
    <s v="Startup"/>
    <s v="Technology"/>
    <x v="6"/>
    <x v="0"/>
    <s v="Remote"/>
    <x v="2"/>
    <s v="0-2 yrs"/>
    <n v="1"/>
    <s v="Master"/>
    <n v="1"/>
    <n v="1"/>
    <n v="1"/>
    <n v="0"/>
    <n v="1"/>
    <n v="4"/>
    <n v="112305"/>
    <s v="Medium"/>
    <n v="9"/>
    <n v="2026"/>
    <s v="Low"/>
    <n v="2"/>
  </r>
  <r>
    <n v="4196"/>
    <x v="3"/>
    <x v="0"/>
    <s v="Medium"/>
    <s v="Education"/>
    <x v="4"/>
    <x v="0"/>
    <s v="Remote"/>
    <x v="1"/>
    <s v="3-6 yrs"/>
    <n v="6"/>
    <s v="PhD"/>
    <n v="0"/>
    <n v="1"/>
    <n v="1"/>
    <n v="0"/>
    <n v="0"/>
    <n v="2"/>
    <n v="88433"/>
    <s v="Medium"/>
    <n v="4"/>
    <n v="2021"/>
    <s v="Medium"/>
    <n v="2"/>
  </r>
  <r>
    <n v="4197"/>
    <x v="0"/>
    <x v="0"/>
    <s v="Startup"/>
    <s v="Healthcare"/>
    <x v="1"/>
    <x v="0"/>
    <s v="Remote"/>
    <x v="1"/>
    <s v="3-6 yrs"/>
    <n v="5"/>
    <s v="Master"/>
    <n v="0"/>
    <n v="1"/>
    <n v="1"/>
    <n v="1"/>
    <n v="0"/>
    <n v="3"/>
    <n v="100717"/>
    <s v="Medium"/>
    <n v="4"/>
    <n v="2020"/>
    <s v="High"/>
    <n v="8"/>
  </r>
  <r>
    <n v="4198"/>
    <x v="5"/>
    <x v="1"/>
    <s v="Startup"/>
    <s v="Retail"/>
    <x v="1"/>
    <x v="2"/>
    <s v="Onsite/Hybrid"/>
    <x v="0"/>
    <s v="7+ yrs"/>
    <n v="11"/>
    <s v="Bachelor"/>
    <n v="1"/>
    <n v="0"/>
    <n v="1"/>
    <n v="1"/>
    <n v="1"/>
    <n v="4"/>
    <n v="176081"/>
    <s v="High"/>
    <n v="7"/>
    <n v="2021"/>
    <s v="High"/>
    <n v="8"/>
  </r>
  <r>
    <n v="4199"/>
    <x v="1"/>
    <x v="1"/>
    <s v="MNC"/>
    <s v="Retail"/>
    <x v="1"/>
    <x v="1"/>
    <s v="Onsite/Hybrid"/>
    <x v="0"/>
    <s v="7+ yrs"/>
    <n v="15"/>
    <s v="PhD"/>
    <n v="0"/>
    <n v="0"/>
    <n v="1"/>
    <n v="1"/>
    <n v="0"/>
    <n v="2"/>
    <n v="185843"/>
    <s v="High"/>
    <n v="2"/>
    <n v="2023"/>
    <s v="High"/>
    <n v="1"/>
  </r>
  <r>
    <n v="4200"/>
    <x v="4"/>
    <x v="0"/>
    <s v="Startup"/>
    <s v="Finance"/>
    <x v="5"/>
    <x v="2"/>
    <s v="Onsite/Hybrid"/>
    <x v="1"/>
    <s v="3-6 yrs"/>
    <n v="5"/>
    <s v="Bachelor"/>
    <n v="0"/>
    <n v="0"/>
    <n v="1"/>
    <n v="0"/>
    <n v="1"/>
    <n v="2"/>
    <n v="104151"/>
    <s v="Medium"/>
    <n v="5"/>
    <n v="2021"/>
    <s v="Medium"/>
    <n v="3"/>
  </r>
  <r>
    <n v="4201"/>
    <x v="3"/>
    <x v="0"/>
    <s v="Startup"/>
    <s v="Technology"/>
    <x v="6"/>
    <x v="0"/>
    <s v="Remote"/>
    <x v="2"/>
    <s v="0-2 yrs"/>
    <n v="1"/>
    <s v="PhD"/>
    <n v="0"/>
    <n v="1"/>
    <n v="1"/>
    <n v="1"/>
    <n v="0"/>
    <n v="3"/>
    <n v="81813"/>
    <s v="Medium"/>
    <n v="1"/>
    <n v="2026"/>
    <s v="High"/>
    <n v="9"/>
  </r>
  <r>
    <n v="4202"/>
    <x v="1"/>
    <x v="1"/>
    <s v="Enterprise"/>
    <s v="E-commerce"/>
    <x v="4"/>
    <x v="1"/>
    <s v="Onsite/Hybrid"/>
    <x v="2"/>
    <s v="0-2 yrs"/>
    <n v="1"/>
    <s v="PhD"/>
    <n v="1"/>
    <n v="1"/>
    <n v="1"/>
    <n v="0"/>
    <n v="1"/>
    <n v="4"/>
    <n v="113307"/>
    <s v="Medium"/>
    <n v="11"/>
    <n v="2021"/>
    <s v="High"/>
    <n v="8"/>
  </r>
  <r>
    <n v="4203"/>
    <x v="5"/>
    <x v="1"/>
    <s v="MNC"/>
    <s v="Education"/>
    <x v="0"/>
    <x v="0"/>
    <s v="Remote"/>
    <x v="1"/>
    <s v="3-6 yrs"/>
    <n v="5"/>
    <s v="PhD"/>
    <n v="1"/>
    <n v="1"/>
    <n v="0"/>
    <n v="1"/>
    <n v="0"/>
    <n v="3"/>
    <n v="149433"/>
    <s v="High"/>
    <n v="10"/>
    <n v="2026"/>
    <s v="Low"/>
    <n v="1"/>
  </r>
  <r>
    <n v="4204"/>
    <x v="5"/>
    <x v="1"/>
    <s v="Medium"/>
    <s v="Technology"/>
    <x v="2"/>
    <x v="0"/>
    <s v="Remote"/>
    <x v="0"/>
    <s v="7+ yrs"/>
    <n v="11"/>
    <s v="Master"/>
    <n v="0"/>
    <n v="0"/>
    <n v="0"/>
    <n v="0"/>
    <n v="0"/>
    <n v="0"/>
    <n v="144333"/>
    <s v="High"/>
    <n v="4"/>
    <n v="2023"/>
    <s v="Medium"/>
    <n v="2"/>
  </r>
  <r>
    <n v="4205"/>
    <x v="5"/>
    <x v="1"/>
    <s v="Enterprise"/>
    <s v="Healthcare"/>
    <x v="5"/>
    <x v="1"/>
    <s v="Onsite/Hybrid"/>
    <x v="1"/>
    <s v="3-6 yrs"/>
    <n v="4"/>
    <s v="Bachelor"/>
    <n v="1"/>
    <n v="1"/>
    <n v="1"/>
    <n v="0"/>
    <n v="1"/>
    <n v="4"/>
    <n v="139865"/>
    <s v="High"/>
    <n v="12"/>
    <n v="2026"/>
    <s v="High"/>
    <n v="8"/>
  </r>
  <r>
    <n v="4206"/>
    <x v="2"/>
    <x v="2"/>
    <s v="Medium"/>
    <s v="Technology"/>
    <x v="0"/>
    <x v="2"/>
    <s v="Onsite/Hybrid"/>
    <x v="2"/>
    <s v="0-2 yrs"/>
    <n v="1"/>
    <s v="PhD"/>
    <n v="0"/>
    <n v="1"/>
    <n v="1"/>
    <n v="1"/>
    <n v="1"/>
    <n v="4"/>
    <n v="93785"/>
    <s v="Medium"/>
    <n v="11"/>
    <n v="2024"/>
    <s v="High"/>
    <n v="8"/>
  </r>
  <r>
    <n v="4207"/>
    <x v="5"/>
    <x v="1"/>
    <s v="Startup"/>
    <s v="E-commerce"/>
    <x v="0"/>
    <x v="2"/>
    <s v="Onsite/Hybrid"/>
    <x v="2"/>
    <s v="0-2 yrs"/>
    <n v="2"/>
    <s v="Bachelor"/>
    <n v="0"/>
    <n v="0"/>
    <n v="1"/>
    <n v="0"/>
    <n v="1"/>
    <n v="2"/>
    <n v="116314"/>
    <s v="Medium"/>
    <n v="6"/>
    <n v="2023"/>
    <s v="Low"/>
    <n v="3"/>
  </r>
  <r>
    <n v="4208"/>
    <x v="0"/>
    <x v="0"/>
    <s v="MNC"/>
    <s v="E-commerce"/>
    <x v="6"/>
    <x v="0"/>
    <s v="Remote"/>
    <x v="0"/>
    <s v="7+ yrs"/>
    <n v="12"/>
    <s v="PhD"/>
    <n v="0"/>
    <n v="1"/>
    <n v="1"/>
    <n v="0"/>
    <n v="0"/>
    <n v="2"/>
    <n v="133519"/>
    <s v="High"/>
    <n v="9"/>
    <n v="2026"/>
    <s v="Low"/>
    <n v="2"/>
  </r>
  <r>
    <n v="4209"/>
    <x v="0"/>
    <x v="0"/>
    <s v="MNC"/>
    <s v="Finance"/>
    <x v="3"/>
    <x v="0"/>
    <s v="Remote"/>
    <x v="2"/>
    <s v="0-2 yrs"/>
    <n v="0"/>
    <s v="Master"/>
    <n v="1"/>
    <n v="1"/>
    <n v="1"/>
    <n v="0"/>
    <n v="1"/>
    <n v="4"/>
    <n v="96744"/>
    <s v="Medium"/>
    <n v="2"/>
    <n v="2020"/>
    <s v="High"/>
    <n v="8"/>
  </r>
  <r>
    <n v="4210"/>
    <x v="2"/>
    <x v="2"/>
    <s v="Enterprise"/>
    <s v="Technology"/>
    <x v="5"/>
    <x v="2"/>
    <s v="Onsite/Hybrid"/>
    <x v="0"/>
    <s v="7+ yrs"/>
    <n v="12"/>
    <s v="Master"/>
    <n v="0"/>
    <n v="1"/>
    <n v="1"/>
    <n v="0"/>
    <n v="0"/>
    <n v="2"/>
    <n v="119141"/>
    <s v="Medium"/>
    <n v="8"/>
    <n v="2020"/>
    <s v="Medium"/>
    <n v="2"/>
  </r>
  <r>
    <n v="4211"/>
    <x v="5"/>
    <x v="1"/>
    <s v="Startup"/>
    <s v="Education"/>
    <x v="2"/>
    <x v="1"/>
    <s v="Onsite/Hybrid"/>
    <x v="0"/>
    <s v="7+ yrs"/>
    <n v="9"/>
    <s v="Bachelor"/>
    <n v="1"/>
    <n v="0"/>
    <n v="1"/>
    <n v="0"/>
    <n v="1"/>
    <n v="3"/>
    <n v="166312"/>
    <s v="High"/>
    <n v="9"/>
    <n v="2026"/>
    <s v="Low"/>
    <n v="2"/>
  </r>
  <r>
    <n v="4212"/>
    <x v="1"/>
    <x v="1"/>
    <s v="MNC"/>
    <s v="Retail"/>
    <x v="6"/>
    <x v="1"/>
    <s v="Onsite/Hybrid"/>
    <x v="2"/>
    <s v="0-2 yrs"/>
    <n v="1"/>
    <s v="PhD"/>
    <n v="1"/>
    <n v="0"/>
    <n v="0"/>
    <n v="0"/>
    <n v="0"/>
    <n v="1"/>
    <n v="108683"/>
    <s v="Medium"/>
    <n v="11"/>
    <n v="2020"/>
    <s v="Medium"/>
    <n v="6"/>
  </r>
  <r>
    <n v="4213"/>
    <x v="3"/>
    <x v="0"/>
    <s v="Enterprise"/>
    <s v="Education"/>
    <x v="1"/>
    <x v="1"/>
    <s v="Onsite/Hybrid"/>
    <x v="1"/>
    <s v="3-6 yrs"/>
    <n v="6"/>
    <s v="Bachelor"/>
    <n v="0"/>
    <n v="1"/>
    <n v="1"/>
    <n v="1"/>
    <n v="1"/>
    <n v="4"/>
    <n v="118576"/>
    <s v="Medium"/>
    <n v="8"/>
    <n v="2025"/>
    <s v="High"/>
    <n v="8"/>
  </r>
  <r>
    <n v="4214"/>
    <x v="3"/>
    <x v="0"/>
    <s v="MNC"/>
    <s v="Technology"/>
    <x v="4"/>
    <x v="0"/>
    <s v="Remote"/>
    <x v="2"/>
    <s v="0-2 yrs"/>
    <n v="0"/>
    <s v="Master"/>
    <n v="1"/>
    <n v="1"/>
    <n v="0"/>
    <n v="0"/>
    <n v="0"/>
    <n v="2"/>
    <n v="67576"/>
    <s v="Low"/>
    <n v="8"/>
    <n v="2023"/>
    <s v="Medium"/>
    <n v="1"/>
  </r>
  <r>
    <n v="4215"/>
    <x v="1"/>
    <x v="1"/>
    <s v="MNC"/>
    <s v="Healthcare"/>
    <x v="0"/>
    <x v="1"/>
    <s v="Onsite/Hybrid"/>
    <x v="0"/>
    <s v="7+ yrs"/>
    <n v="7"/>
    <s v="Bachelor"/>
    <n v="1"/>
    <n v="1"/>
    <n v="1"/>
    <n v="1"/>
    <n v="1"/>
    <n v="5"/>
    <n v="200825"/>
    <s v="High"/>
    <n v="5"/>
    <n v="2021"/>
    <s v="High"/>
    <n v="7"/>
  </r>
  <r>
    <n v="4216"/>
    <x v="2"/>
    <x v="2"/>
    <s v="Enterprise"/>
    <s v="Education"/>
    <x v="6"/>
    <x v="0"/>
    <s v="Remote"/>
    <x v="2"/>
    <s v="0-2 yrs"/>
    <n v="2"/>
    <s v="Master"/>
    <n v="1"/>
    <n v="1"/>
    <n v="0"/>
    <n v="0"/>
    <n v="1"/>
    <n v="3"/>
    <n v="57292"/>
    <s v="Low"/>
    <n v="3"/>
    <n v="2021"/>
    <s v="High"/>
    <n v="8"/>
  </r>
  <r>
    <n v="4217"/>
    <x v="1"/>
    <x v="1"/>
    <s v="Medium"/>
    <s v="Healthcare"/>
    <x v="2"/>
    <x v="2"/>
    <s v="Onsite/Hybrid"/>
    <x v="2"/>
    <s v="0-2 yrs"/>
    <n v="2"/>
    <s v="Master"/>
    <n v="1"/>
    <n v="1"/>
    <n v="1"/>
    <n v="0"/>
    <n v="0"/>
    <n v="3"/>
    <n v="103466"/>
    <s v="Medium"/>
    <n v="8"/>
    <n v="2023"/>
    <s v="Low"/>
    <n v="5"/>
  </r>
  <r>
    <n v="4218"/>
    <x v="4"/>
    <x v="0"/>
    <s v="Startup"/>
    <s v="Finance"/>
    <x v="6"/>
    <x v="0"/>
    <s v="Remote"/>
    <x v="1"/>
    <s v="3-6 yrs"/>
    <n v="4"/>
    <s v="Master"/>
    <n v="1"/>
    <n v="1"/>
    <n v="1"/>
    <n v="1"/>
    <n v="1"/>
    <n v="5"/>
    <n v="111531"/>
    <s v="Medium"/>
    <n v="8"/>
    <n v="2021"/>
    <s v="High"/>
    <n v="6"/>
  </r>
  <r>
    <n v="4219"/>
    <x v="5"/>
    <x v="1"/>
    <s v="MNC"/>
    <s v="Education"/>
    <x v="4"/>
    <x v="1"/>
    <s v="Onsite/Hybrid"/>
    <x v="1"/>
    <s v="3-6 yrs"/>
    <n v="6"/>
    <s v="PhD"/>
    <n v="1"/>
    <n v="1"/>
    <n v="0"/>
    <n v="1"/>
    <n v="0"/>
    <n v="3"/>
    <n v="145082"/>
    <s v="High"/>
    <n v="4"/>
    <n v="2022"/>
    <s v="Low"/>
    <n v="3"/>
  </r>
  <r>
    <n v="4220"/>
    <x v="2"/>
    <x v="2"/>
    <s v="MNC"/>
    <s v="Finance"/>
    <x v="2"/>
    <x v="2"/>
    <s v="Onsite/Hybrid"/>
    <x v="0"/>
    <s v="7+ yrs"/>
    <n v="9"/>
    <s v="Master"/>
    <n v="0"/>
    <n v="1"/>
    <n v="0"/>
    <n v="0"/>
    <n v="0"/>
    <n v="1"/>
    <n v="119012"/>
    <s v="Medium"/>
    <n v="12"/>
    <n v="2022"/>
    <s v="High"/>
    <n v="8"/>
  </r>
  <r>
    <n v="4221"/>
    <x v="4"/>
    <x v="0"/>
    <s v="MNC"/>
    <s v="Healthcare"/>
    <x v="5"/>
    <x v="0"/>
    <s v="Remote"/>
    <x v="0"/>
    <s v="7+ yrs"/>
    <n v="7"/>
    <s v="Bachelor"/>
    <n v="0"/>
    <n v="0"/>
    <n v="0"/>
    <n v="0"/>
    <n v="1"/>
    <n v="1"/>
    <n v="125342"/>
    <s v="High"/>
    <n v="3"/>
    <n v="2020"/>
    <s v="High"/>
    <n v="8"/>
  </r>
  <r>
    <n v="4222"/>
    <x v="4"/>
    <x v="0"/>
    <s v="Enterprise"/>
    <s v="Finance"/>
    <x v="4"/>
    <x v="2"/>
    <s v="Onsite/Hybrid"/>
    <x v="2"/>
    <s v="0-2 yrs"/>
    <n v="2"/>
    <s v="Master"/>
    <n v="1"/>
    <n v="0"/>
    <n v="0"/>
    <n v="1"/>
    <n v="0"/>
    <n v="2"/>
    <n v="69606"/>
    <s v="Low"/>
    <n v="2"/>
    <n v="2025"/>
    <s v="Low"/>
    <n v="3"/>
  </r>
  <r>
    <n v="4223"/>
    <x v="1"/>
    <x v="1"/>
    <s v="Medium"/>
    <s v="Finance"/>
    <x v="5"/>
    <x v="1"/>
    <s v="Onsite/Hybrid"/>
    <x v="2"/>
    <s v="0-2 yrs"/>
    <n v="0"/>
    <s v="Master"/>
    <n v="1"/>
    <n v="1"/>
    <n v="1"/>
    <n v="0"/>
    <n v="1"/>
    <n v="4"/>
    <n v="113103"/>
    <s v="Medium"/>
    <n v="1"/>
    <n v="2021"/>
    <s v="Medium"/>
    <n v="6"/>
  </r>
  <r>
    <n v="4224"/>
    <x v="3"/>
    <x v="0"/>
    <s v="Medium"/>
    <s v="Healthcare"/>
    <x v="5"/>
    <x v="1"/>
    <s v="Onsite/Hybrid"/>
    <x v="0"/>
    <s v="7+ yrs"/>
    <n v="15"/>
    <s v="PhD"/>
    <n v="1"/>
    <n v="1"/>
    <n v="0"/>
    <n v="1"/>
    <n v="0"/>
    <n v="3"/>
    <n v="115810"/>
    <s v="Medium"/>
    <n v="7"/>
    <n v="2026"/>
    <s v="Medium"/>
    <n v="5"/>
  </r>
  <r>
    <n v="4225"/>
    <x v="0"/>
    <x v="0"/>
    <s v="MNC"/>
    <s v="Education"/>
    <x v="3"/>
    <x v="1"/>
    <s v="Onsite/Hybrid"/>
    <x v="2"/>
    <s v="0-2 yrs"/>
    <n v="0"/>
    <s v="Master"/>
    <n v="1"/>
    <n v="0"/>
    <n v="1"/>
    <n v="0"/>
    <n v="0"/>
    <n v="2"/>
    <n v="88433"/>
    <s v="Medium"/>
    <n v="4"/>
    <n v="2025"/>
    <s v="Low"/>
    <n v="1"/>
  </r>
  <r>
    <n v="4226"/>
    <x v="4"/>
    <x v="0"/>
    <s v="Enterprise"/>
    <s v="Retail"/>
    <x v="1"/>
    <x v="1"/>
    <s v="Onsite/Hybrid"/>
    <x v="0"/>
    <s v="7+ yrs"/>
    <n v="11"/>
    <s v="Bachelor"/>
    <n v="1"/>
    <n v="1"/>
    <n v="0"/>
    <n v="1"/>
    <n v="1"/>
    <n v="4"/>
    <n v="127507"/>
    <s v="High"/>
    <n v="1"/>
    <n v="2024"/>
    <s v="Medium"/>
    <n v="6"/>
  </r>
  <r>
    <n v="4227"/>
    <x v="2"/>
    <x v="2"/>
    <s v="Startup"/>
    <s v="Education"/>
    <x v="5"/>
    <x v="0"/>
    <s v="Remote"/>
    <x v="2"/>
    <s v="0-2 yrs"/>
    <n v="1"/>
    <s v="PhD"/>
    <n v="0"/>
    <n v="0"/>
    <n v="0"/>
    <n v="0"/>
    <n v="0"/>
    <n v="0"/>
    <n v="45268"/>
    <s v="Low"/>
    <n v="8"/>
    <n v="2024"/>
    <s v="High"/>
    <n v="9"/>
  </r>
  <r>
    <n v="4228"/>
    <x v="4"/>
    <x v="0"/>
    <s v="Medium"/>
    <s v="Education"/>
    <x v="2"/>
    <x v="1"/>
    <s v="Onsite/Hybrid"/>
    <x v="2"/>
    <s v="0-2 yrs"/>
    <n v="1"/>
    <s v="Bachelor"/>
    <n v="0"/>
    <n v="1"/>
    <n v="0"/>
    <n v="1"/>
    <n v="0"/>
    <n v="2"/>
    <n v="65932"/>
    <s v="Low"/>
    <n v="10"/>
    <n v="2024"/>
    <s v="Medium"/>
    <n v="5"/>
  </r>
  <r>
    <n v="4229"/>
    <x v="4"/>
    <x v="0"/>
    <s v="Enterprise"/>
    <s v="Education"/>
    <x v="5"/>
    <x v="2"/>
    <s v="Onsite/Hybrid"/>
    <x v="1"/>
    <s v="3-6 yrs"/>
    <n v="5"/>
    <s v="Bachelor"/>
    <n v="0"/>
    <n v="0"/>
    <n v="0"/>
    <n v="0"/>
    <n v="0"/>
    <n v="0"/>
    <n v="75658"/>
    <s v="Medium"/>
    <n v="5"/>
    <n v="2020"/>
    <s v="Low"/>
    <n v="2"/>
  </r>
  <r>
    <n v="4230"/>
    <x v="4"/>
    <x v="0"/>
    <s v="MNC"/>
    <s v="Healthcare"/>
    <x v="0"/>
    <x v="2"/>
    <s v="Onsite/Hybrid"/>
    <x v="2"/>
    <s v="0-2 yrs"/>
    <n v="0"/>
    <s v="Master"/>
    <n v="0"/>
    <n v="0"/>
    <n v="0"/>
    <n v="1"/>
    <n v="0"/>
    <n v="1"/>
    <n v="87008"/>
    <s v="Medium"/>
    <n v="11"/>
    <n v="2021"/>
    <s v="High"/>
    <n v="9"/>
  </r>
  <r>
    <n v="4231"/>
    <x v="3"/>
    <x v="0"/>
    <s v="Enterprise"/>
    <s v="Retail"/>
    <x v="3"/>
    <x v="0"/>
    <s v="Remote"/>
    <x v="0"/>
    <s v="7+ yrs"/>
    <n v="9"/>
    <s v="Bachelor"/>
    <n v="1"/>
    <n v="0"/>
    <n v="0"/>
    <n v="1"/>
    <n v="0"/>
    <n v="2"/>
    <n v="112953"/>
    <s v="Medium"/>
    <n v="3"/>
    <n v="2026"/>
    <s v="High"/>
    <n v="7"/>
  </r>
  <r>
    <n v="4232"/>
    <x v="3"/>
    <x v="0"/>
    <s v="Startup"/>
    <s v="E-commerce"/>
    <x v="3"/>
    <x v="2"/>
    <s v="Onsite/Hybrid"/>
    <x v="0"/>
    <s v="7+ yrs"/>
    <n v="12"/>
    <s v="Bachelor"/>
    <n v="0"/>
    <n v="1"/>
    <n v="1"/>
    <n v="1"/>
    <n v="0"/>
    <n v="3"/>
    <n v="127423"/>
    <s v="High"/>
    <n v="4"/>
    <n v="2025"/>
    <s v="High"/>
    <n v="5"/>
  </r>
  <r>
    <n v="4233"/>
    <x v="5"/>
    <x v="1"/>
    <s v="MNC"/>
    <s v="Technology"/>
    <x v="3"/>
    <x v="1"/>
    <s v="Onsite/Hybrid"/>
    <x v="1"/>
    <s v="3-6 yrs"/>
    <n v="6"/>
    <s v="Bachelor"/>
    <n v="1"/>
    <n v="0"/>
    <n v="1"/>
    <n v="1"/>
    <n v="0"/>
    <n v="3"/>
    <n v="165228"/>
    <s v="High"/>
    <n v="4"/>
    <n v="2023"/>
    <s v="High"/>
    <n v="5"/>
  </r>
  <r>
    <n v="4234"/>
    <x v="1"/>
    <x v="1"/>
    <s v="MNC"/>
    <s v="Retail"/>
    <x v="5"/>
    <x v="0"/>
    <s v="Remote"/>
    <x v="2"/>
    <s v="0-2 yrs"/>
    <n v="0"/>
    <s v="Bachelor"/>
    <n v="0"/>
    <n v="1"/>
    <n v="0"/>
    <n v="1"/>
    <n v="1"/>
    <n v="3"/>
    <n v="132292"/>
    <s v="High"/>
    <n v="6"/>
    <n v="2022"/>
    <s v="Low"/>
    <n v="2"/>
  </r>
  <r>
    <n v="4235"/>
    <x v="1"/>
    <x v="1"/>
    <s v="Startup"/>
    <s v="Retail"/>
    <x v="5"/>
    <x v="1"/>
    <s v="Onsite/Hybrid"/>
    <x v="2"/>
    <s v="0-2 yrs"/>
    <n v="2"/>
    <s v="Bachelor"/>
    <n v="1"/>
    <n v="1"/>
    <n v="1"/>
    <n v="0"/>
    <n v="1"/>
    <n v="4"/>
    <n v="118429"/>
    <s v="Medium"/>
    <n v="5"/>
    <n v="2026"/>
    <s v="Low"/>
    <n v="6"/>
  </r>
  <r>
    <n v="4236"/>
    <x v="2"/>
    <x v="2"/>
    <s v="MNC"/>
    <s v="Finance"/>
    <x v="3"/>
    <x v="0"/>
    <s v="Remote"/>
    <x v="0"/>
    <s v="7+ yrs"/>
    <n v="11"/>
    <s v="PhD"/>
    <n v="1"/>
    <n v="0"/>
    <n v="0"/>
    <n v="1"/>
    <n v="0"/>
    <n v="2"/>
    <n v="134371"/>
    <s v="High"/>
    <n v="9"/>
    <n v="2025"/>
    <s v="High"/>
    <n v="7"/>
  </r>
  <r>
    <n v="4237"/>
    <x v="5"/>
    <x v="1"/>
    <s v="MNC"/>
    <s v="Healthcare"/>
    <x v="3"/>
    <x v="0"/>
    <s v="Remote"/>
    <x v="1"/>
    <s v="3-6 yrs"/>
    <n v="3"/>
    <s v="Master"/>
    <n v="1"/>
    <n v="1"/>
    <n v="0"/>
    <n v="0"/>
    <n v="0"/>
    <n v="2"/>
    <n v="136800"/>
    <s v="High"/>
    <n v="10"/>
    <n v="2020"/>
    <s v="Low"/>
    <n v="4"/>
  </r>
  <r>
    <n v="4238"/>
    <x v="1"/>
    <x v="1"/>
    <s v="Enterprise"/>
    <s v="E-commerce"/>
    <x v="4"/>
    <x v="1"/>
    <s v="Onsite/Hybrid"/>
    <x v="1"/>
    <s v="3-6 yrs"/>
    <n v="5"/>
    <s v="PhD"/>
    <n v="1"/>
    <n v="0"/>
    <n v="0"/>
    <n v="0"/>
    <n v="0"/>
    <n v="1"/>
    <n v="110872"/>
    <s v="Medium"/>
    <n v="3"/>
    <n v="2021"/>
    <s v="High"/>
    <n v="9"/>
  </r>
  <r>
    <n v="4239"/>
    <x v="2"/>
    <x v="2"/>
    <s v="Medium"/>
    <s v="Education"/>
    <x v="1"/>
    <x v="0"/>
    <s v="Remote"/>
    <x v="1"/>
    <s v="3-6 yrs"/>
    <n v="5"/>
    <s v="Bachelor"/>
    <n v="0"/>
    <n v="1"/>
    <n v="0"/>
    <n v="1"/>
    <n v="0"/>
    <n v="2"/>
    <n v="89037"/>
    <s v="Medium"/>
    <n v="2"/>
    <n v="2026"/>
    <s v="Low"/>
    <n v="3"/>
  </r>
  <r>
    <n v="4240"/>
    <x v="5"/>
    <x v="1"/>
    <s v="Startup"/>
    <s v="Healthcare"/>
    <x v="3"/>
    <x v="0"/>
    <s v="Remote"/>
    <x v="1"/>
    <s v="3-6 yrs"/>
    <n v="6"/>
    <s v="Bachelor"/>
    <n v="1"/>
    <n v="1"/>
    <n v="0"/>
    <n v="1"/>
    <n v="0"/>
    <n v="3"/>
    <n v="129060"/>
    <s v="High"/>
    <n v="3"/>
    <n v="2022"/>
    <s v="Low"/>
    <n v="2"/>
  </r>
  <r>
    <n v="4241"/>
    <x v="4"/>
    <x v="0"/>
    <s v="Startup"/>
    <s v="E-commerce"/>
    <x v="5"/>
    <x v="2"/>
    <s v="Onsite/Hybrid"/>
    <x v="2"/>
    <s v="0-2 yrs"/>
    <n v="0"/>
    <s v="Bachelor"/>
    <n v="0"/>
    <n v="1"/>
    <n v="1"/>
    <n v="1"/>
    <n v="0"/>
    <n v="3"/>
    <n v="78672"/>
    <s v="Medium"/>
    <n v="1"/>
    <n v="2025"/>
    <s v="High"/>
    <n v="3"/>
  </r>
  <r>
    <n v="4242"/>
    <x v="3"/>
    <x v="0"/>
    <s v="MNC"/>
    <s v="Education"/>
    <x v="3"/>
    <x v="1"/>
    <s v="Onsite/Hybrid"/>
    <x v="1"/>
    <s v="3-6 yrs"/>
    <n v="4"/>
    <s v="Bachelor"/>
    <n v="0"/>
    <n v="1"/>
    <n v="1"/>
    <n v="0"/>
    <n v="0"/>
    <n v="2"/>
    <n v="106071"/>
    <s v="Medium"/>
    <n v="6"/>
    <n v="2025"/>
    <s v="Low"/>
    <n v="2"/>
  </r>
  <r>
    <n v="4243"/>
    <x v="0"/>
    <x v="0"/>
    <s v="Enterprise"/>
    <s v="Technology"/>
    <x v="4"/>
    <x v="0"/>
    <s v="Remote"/>
    <x v="1"/>
    <s v="3-6 yrs"/>
    <n v="5"/>
    <s v="Bachelor"/>
    <n v="1"/>
    <n v="0"/>
    <n v="0"/>
    <n v="0"/>
    <n v="1"/>
    <n v="2"/>
    <n v="87287"/>
    <s v="Medium"/>
    <n v="12"/>
    <n v="2022"/>
    <s v="High"/>
    <n v="8"/>
  </r>
  <r>
    <n v="4244"/>
    <x v="5"/>
    <x v="1"/>
    <s v="MNC"/>
    <s v="Finance"/>
    <x v="3"/>
    <x v="0"/>
    <s v="Remote"/>
    <x v="1"/>
    <s v="3-6 yrs"/>
    <n v="6"/>
    <s v="PhD"/>
    <n v="0"/>
    <n v="0"/>
    <n v="0"/>
    <n v="1"/>
    <n v="0"/>
    <n v="1"/>
    <n v="149012"/>
    <s v="High"/>
    <n v="6"/>
    <n v="2022"/>
    <s v="High"/>
    <n v="9"/>
  </r>
  <r>
    <n v="4245"/>
    <x v="2"/>
    <x v="2"/>
    <s v="Enterprise"/>
    <s v="Finance"/>
    <x v="3"/>
    <x v="0"/>
    <s v="Remote"/>
    <x v="2"/>
    <s v="0-2 yrs"/>
    <n v="0"/>
    <s v="Master"/>
    <n v="1"/>
    <n v="0"/>
    <n v="1"/>
    <n v="1"/>
    <n v="1"/>
    <n v="4"/>
    <n v="94471"/>
    <s v="Medium"/>
    <n v="10"/>
    <n v="2024"/>
    <s v="High"/>
    <n v="6"/>
  </r>
  <r>
    <n v="4246"/>
    <x v="2"/>
    <x v="2"/>
    <s v="Medium"/>
    <s v="Education"/>
    <x v="6"/>
    <x v="0"/>
    <s v="Remote"/>
    <x v="1"/>
    <s v="3-6 yrs"/>
    <n v="5"/>
    <s v="PhD"/>
    <n v="1"/>
    <n v="1"/>
    <n v="0"/>
    <n v="1"/>
    <n v="1"/>
    <n v="4"/>
    <n v="100367"/>
    <s v="Medium"/>
    <n v="4"/>
    <n v="2024"/>
    <s v="Medium"/>
    <n v="4"/>
  </r>
  <r>
    <n v="4247"/>
    <x v="4"/>
    <x v="0"/>
    <s v="Enterprise"/>
    <s v="Finance"/>
    <x v="0"/>
    <x v="0"/>
    <s v="Remote"/>
    <x v="1"/>
    <s v="3-6 yrs"/>
    <n v="6"/>
    <s v="Master"/>
    <n v="0"/>
    <n v="1"/>
    <n v="0"/>
    <n v="1"/>
    <n v="1"/>
    <n v="3"/>
    <n v="95015"/>
    <s v="Medium"/>
    <n v="8"/>
    <n v="2022"/>
    <s v="Low"/>
    <n v="3"/>
  </r>
  <r>
    <n v="4248"/>
    <x v="1"/>
    <x v="1"/>
    <s v="Enterprise"/>
    <s v="Technology"/>
    <x v="4"/>
    <x v="0"/>
    <s v="Remote"/>
    <x v="1"/>
    <s v="3-6 yrs"/>
    <n v="5"/>
    <s v="Bachelor"/>
    <n v="1"/>
    <n v="0"/>
    <n v="1"/>
    <n v="1"/>
    <n v="0"/>
    <n v="3"/>
    <n v="146405"/>
    <s v="High"/>
    <n v="11"/>
    <n v="2021"/>
    <s v="High"/>
    <n v="6"/>
  </r>
  <r>
    <n v="4249"/>
    <x v="3"/>
    <x v="0"/>
    <s v="MNC"/>
    <s v="Education"/>
    <x v="0"/>
    <x v="1"/>
    <s v="Onsite/Hybrid"/>
    <x v="2"/>
    <s v="0-2 yrs"/>
    <n v="2"/>
    <s v="Master"/>
    <n v="0"/>
    <n v="0"/>
    <n v="0"/>
    <n v="0"/>
    <n v="1"/>
    <n v="1"/>
    <n v="83436"/>
    <s v="Medium"/>
    <n v="1"/>
    <n v="2024"/>
    <s v="High"/>
    <n v="7"/>
  </r>
  <r>
    <n v="4250"/>
    <x v="5"/>
    <x v="1"/>
    <s v="MNC"/>
    <s v="Finance"/>
    <x v="6"/>
    <x v="1"/>
    <s v="Onsite/Hybrid"/>
    <x v="2"/>
    <s v="0-2 yrs"/>
    <n v="2"/>
    <s v="PhD"/>
    <n v="0"/>
    <n v="0"/>
    <n v="1"/>
    <n v="0"/>
    <n v="1"/>
    <n v="2"/>
    <n v="137881"/>
    <s v="High"/>
    <n v="7"/>
    <n v="2026"/>
    <s v="Medium"/>
    <n v="4"/>
  </r>
  <r>
    <n v="4251"/>
    <x v="0"/>
    <x v="0"/>
    <s v="Medium"/>
    <s v="Technology"/>
    <x v="2"/>
    <x v="0"/>
    <s v="Remote"/>
    <x v="0"/>
    <s v="7+ yrs"/>
    <n v="14"/>
    <s v="PhD"/>
    <n v="1"/>
    <n v="0"/>
    <n v="1"/>
    <n v="0"/>
    <n v="1"/>
    <n v="3"/>
    <n v="125355"/>
    <s v="High"/>
    <n v="10"/>
    <n v="2024"/>
    <s v="Medium"/>
    <n v="2"/>
  </r>
  <r>
    <n v="4252"/>
    <x v="5"/>
    <x v="1"/>
    <s v="Startup"/>
    <s v="Retail"/>
    <x v="1"/>
    <x v="2"/>
    <s v="Onsite/Hybrid"/>
    <x v="2"/>
    <s v="0-2 yrs"/>
    <n v="2"/>
    <s v="Bachelor"/>
    <n v="0"/>
    <n v="1"/>
    <n v="1"/>
    <n v="0"/>
    <n v="1"/>
    <n v="3"/>
    <n v="116182"/>
    <s v="Medium"/>
    <n v="9"/>
    <n v="2024"/>
    <s v="Low"/>
    <n v="1"/>
  </r>
  <r>
    <n v="4253"/>
    <x v="5"/>
    <x v="1"/>
    <s v="MNC"/>
    <s v="Technology"/>
    <x v="0"/>
    <x v="0"/>
    <s v="Remote"/>
    <x v="0"/>
    <s v="7+ yrs"/>
    <n v="15"/>
    <s v="Bachelor"/>
    <n v="1"/>
    <n v="1"/>
    <n v="0"/>
    <n v="1"/>
    <n v="1"/>
    <n v="4"/>
    <n v="189365"/>
    <s v="High"/>
    <n v="1"/>
    <n v="2026"/>
    <s v="Low"/>
    <n v="4"/>
  </r>
  <r>
    <n v="4254"/>
    <x v="3"/>
    <x v="0"/>
    <s v="Startup"/>
    <s v="E-commerce"/>
    <x v="6"/>
    <x v="2"/>
    <s v="Onsite/Hybrid"/>
    <x v="1"/>
    <s v="3-6 yrs"/>
    <n v="3"/>
    <s v="Bachelor"/>
    <n v="1"/>
    <n v="1"/>
    <n v="0"/>
    <n v="1"/>
    <n v="1"/>
    <n v="4"/>
    <n v="101657"/>
    <s v="Medium"/>
    <n v="9"/>
    <n v="2026"/>
    <s v="Low"/>
    <n v="3"/>
  </r>
  <r>
    <n v="4255"/>
    <x v="3"/>
    <x v="0"/>
    <s v="Medium"/>
    <s v="Education"/>
    <x v="5"/>
    <x v="1"/>
    <s v="Onsite/Hybrid"/>
    <x v="1"/>
    <s v="3-6 yrs"/>
    <n v="5"/>
    <s v="Bachelor"/>
    <n v="1"/>
    <n v="0"/>
    <n v="1"/>
    <n v="0"/>
    <n v="1"/>
    <n v="3"/>
    <n v="102390"/>
    <s v="Medium"/>
    <n v="9"/>
    <n v="2021"/>
    <s v="High"/>
    <n v="7"/>
  </r>
  <r>
    <n v="4256"/>
    <x v="3"/>
    <x v="0"/>
    <s v="Enterprise"/>
    <s v="Technology"/>
    <x v="3"/>
    <x v="2"/>
    <s v="Onsite/Hybrid"/>
    <x v="1"/>
    <s v="3-6 yrs"/>
    <n v="3"/>
    <s v="Master"/>
    <n v="0"/>
    <n v="0"/>
    <n v="1"/>
    <n v="1"/>
    <n v="1"/>
    <n v="3"/>
    <n v="116070"/>
    <s v="Medium"/>
    <n v="10"/>
    <n v="2024"/>
    <s v="High"/>
    <n v="3"/>
  </r>
  <r>
    <n v="4257"/>
    <x v="2"/>
    <x v="2"/>
    <s v="MNC"/>
    <s v="E-commerce"/>
    <x v="4"/>
    <x v="1"/>
    <s v="Onsite/Hybrid"/>
    <x v="0"/>
    <s v="7+ yrs"/>
    <n v="12"/>
    <s v="Master"/>
    <n v="0"/>
    <n v="1"/>
    <n v="0"/>
    <n v="0"/>
    <n v="1"/>
    <n v="2"/>
    <n v="131872"/>
    <s v="High"/>
    <n v="2"/>
    <n v="2021"/>
    <s v="High"/>
    <n v="7"/>
  </r>
  <r>
    <n v="4258"/>
    <x v="0"/>
    <x v="0"/>
    <s v="Startup"/>
    <s v="Technology"/>
    <x v="6"/>
    <x v="1"/>
    <s v="Onsite/Hybrid"/>
    <x v="1"/>
    <s v="3-6 yrs"/>
    <n v="6"/>
    <s v="Master"/>
    <n v="0"/>
    <n v="0"/>
    <n v="0"/>
    <n v="0"/>
    <n v="0"/>
    <n v="0"/>
    <n v="71108"/>
    <s v="Medium"/>
    <n v="5"/>
    <n v="2022"/>
    <s v="High"/>
    <n v="8"/>
  </r>
  <r>
    <n v="4259"/>
    <x v="1"/>
    <x v="1"/>
    <s v="Medium"/>
    <s v="Technology"/>
    <x v="5"/>
    <x v="0"/>
    <s v="Remote"/>
    <x v="1"/>
    <s v="3-6 yrs"/>
    <n v="3"/>
    <s v="Master"/>
    <n v="1"/>
    <n v="0"/>
    <n v="1"/>
    <n v="0"/>
    <n v="0"/>
    <n v="2"/>
    <n v="132335"/>
    <s v="High"/>
    <n v="9"/>
    <n v="2025"/>
    <s v="Low"/>
    <n v="4"/>
  </r>
  <r>
    <n v="4260"/>
    <x v="1"/>
    <x v="1"/>
    <s v="Medium"/>
    <s v="Healthcare"/>
    <x v="5"/>
    <x v="0"/>
    <s v="Remote"/>
    <x v="0"/>
    <s v="7+ yrs"/>
    <n v="15"/>
    <s v="Master"/>
    <n v="0"/>
    <n v="0"/>
    <n v="1"/>
    <n v="1"/>
    <n v="1"/>
    <n v="3"/>
    <n v="181818"/>
    <s v="High"/>
    <n v="3"/>
    <n v="2023"/>
    <s v="High"/>
    <n v="4"/>
  </r>
  <r>
    <n v="4261"/>
    <x v="0"/>
    <x v="0"/>
    <s v="Startup"/>
    <s v="Technology"/>
    <x v="4"/>
    <x v="0"/>
    <s v="Remote"/>
    <x v="1"/>
    <s v="3-6 yrs"/>
    <n v="6"/>
    <s v="Master"/>
    <n v="1"/>
    <n v="1"/>
    <n v="1"/>
    <n v="1"/>
    <n v="0"/>
    <n v="4"/>
    <n v="100178"/>
    <s v="Medium"/>
    <n v="7"/>
    <n v="2022"/>
    <s v="High"/>
    <n v="6"/>
  </r>
  <r>
    <n v="4262"/>
    <x v="4"/>
    <x v="0"/>
    <s v="MNC"/>
    <s v="Healthcare"/>
    <x v="5"/>
    <x v="2"/>
    <s v="Onsite/Hybrid"/>
    <x v="1"/>
    <s v="3-6 yrs"/>
    <n v="6"/>
    <s v="Bachelor"/>
    <n v="0"/>
    <n v="0"/>
    <n v="0"/>
    <n v="1"/>
    <n v="1"/>
    <n v="2"/>
    <n v="123057"/>
    <s v="High"/>
    <n v="11"/>
    <n v="2020"/>
    <s v="Medium"/>
    <n v="1"/>
  </r>
  <r>
    <n v="4263"/>
    <x v="4"/>
    <x v="0"/>
    <s v="Medium"/>
    <s v="Retail"/>
    <x v="5"/>
    <x v="1"/>
    <s v="Onsite/Hybrid"/>
    <x v="2"/>
    <s v="0-2 yrs"/>
    <n v="2"/>
    <s v="Bachelor"/>
    <n v="1"/>
    <n v="1"/>
    <n v="0"/>
    <n v="0"/>
    <n v="0"/>
    <n v="2"/>
    <n v="51865"/>
    <s v="Low"/>
    <n v="7"/>
    <n v="2025"/>
    <s v="High"/>
    <n v="9"/>
  </r>
  <r>
    <n v="4264"/>
    <x v="5"/>
    <x v="1"/>
    <s v="Medium"/>
    <s v="Healthcare"/>
    <x v="1"/>
    <x v="2"/>
    <s v="Onsite/Hybrid"/>
    <x v="1"/>
    <s v="3-6 yrs"/>
    <n v="5"/>
    <s v="Bachelor"/>
    <n v="1"/>
    <n v="1"/>
    <n v="1"/>
    <n v="1"/>
    <n v="0"/>
    <n v="4"/>
    <n v="147462"/>
    <s v="High"/>
    <n v="5"/>
    <n v="2022"/>
    <s v="High"/>
    <n v="7"/>
  </r>
  <r>
    <n v="4265"/>
    <x v="4"/>
    <x v="0"/>
    <s v="Enterprise"/>
    <s v="Healthcare"/>
    <x v="5"/>
    <x v="0"/>
    <s v="Remote"/>
    <x v="1"/>
    <s v="3-6 yrs"/>
    <n v="4"/>
    <s v="Bachelor"/>
    <n v="0"/>
    <n v="0"/>
    <n v="1"/>
    <n v="0"/>
    <n v="1"/>
    <n v="2"/>
    <n v="103345"/>
    <s v="Medium"/>
    <n v="7"/>
    <n v="2023"/>
    <s v="Low"/>
    <n v="5"/>
  </r>
  <r>
    <n v="4266"/>
    <x v="3"/>
    <x v="0"/>
    <s v="Medium"/>
    <s v="Finance"/>
    <x v="2"/>
    <x v="0"/>
    <s v="Remote"/>
    <x v="0"/>
    <s v="7+ yrs"/>
    <n v="12"/>
    <s v="Master"/>
    <n v="1"/>
    <n v="0"/>
    <n v="1"/>
    <n v="0"/>
    <n v="1"/>
    <n v="3"/>
    <n v="128133"/>
    <s v="High"/>
    <n v="6"/>
    <n v="2024"/>
    <s v="Low"/>
    <n v="3"/>
  </r>
  <r>
    <n v="4267"/>
    <x v="0"/>
    <x v="0"/>
    <s v="Enterprise"/>
    <s v="Healthcare"/>
    <x v="4"/>
    <x v="1"/>
    <s v="Onsite/Hybrid"/>
    <x v="1"/>
    <s v="3-6 yrs"/>
    <n v="4"/>
    <s v="Bachelor"/>
    <n v="0"/>
    <n v="0"/>
    <n v="0"/>
    <n v="0"/>
    <n v="0"/>
    <n v="0"/>
    <n v="72070"/>
    <s v="Medium"/>
    <n v="7"/>
    <n v="2020"/>
    <s v="Medium"/>
    <n v="6"/>
  </r>
  <r>
    <n v="4268"/>
    <x v="1"/>
    <x v="1"/>
    <s v="Medium"/>
    <s v="Retail"/>
    <x v="4"/>
    <x v="2"/>
    <s v="Onsite/Hybrid"/>
    <x v="0"/>
    <s v="7+ yrs"/>
    <n v="8"/>
    <s v="Master"/>
    <n v="1"/>
    <n v="1"/>
    <n v="0"/>
    <n v="1"/>
    <n v="0"/>
    <n v="3"/>
    <n v="152709"/>
    <s v="High"/>
    <n v="1"/>
    <n v="2025"/>
    <s v="High"/>
    <n v="7"/>
  </r>
  <r>
    <n v="4269"/>
    <x v="3"/>
    <x v="0"/>
    <s v="Medium"/>
    <s v="Retail"/>
    <x v="6"/>
    <x v="2"/>
    <s v="Onsite/Hybrid"/>
    <x v="0"/>
    <s v="7+ yrs"/>
    <n v="7"/>
    <s v="Master"/>
    <n v="0"/>
    <n v="1"/>
    <n v="0"/>
    <n v="0"/>
    <n v="1"/>
    <n v="2"/>
    <n v="105900"/>
    <s v="Medium"/>
    <n v="5"/>
    <n v="2026"/>
    <s v="Medium"/>
    <n v="4"/>
  </r>
  <r>
    <n v="4270"/>
    <x v="3"/>
    <x v="0"/>
    <s v="Startup"/>
    <s v="Finance"/>
    <x v="4"/>
    <x v="1"/>
    <s v="Onsite/Hybrid"/>
    <x v="0"/>
    <s v="7+ yrs"/>
    <n v="7"/>
    <s v="Bachelor"/>
    <n v="1"/>
    <n v="1"/>
    <n v="0"/>
    <n v="0"/>
    <n v="1"/>
    <n v="3"/>
    <n v="113100"/>
    <s v="Medium"/>
    <n v="10"/>
    <n v="2021"/>
    <s v="Medium"/>
    <n v="5"/>
  </r>
  <r>
    <n v="4271"/>
    <x v="1"/>
    <x v="1"/>
    <s v="Startup"/>
    <s v="Retail"/>
    <x v="6"/>
    <x v="2"/>
    <s v="Onsite/Hybrid"/>
    <x v="2"/>
    <s v="0-2 yrs"/>
    <n v="0"/>
    <s v="Master"/>
    <n v="0"/>
    <n v="1"/>
    <n v="0"/>
    <n v="1"/>
    <n v="1"/>
    <n v="3"/>
    <n v="116519"/>
    <s v="Medium"/>
    <n v="11"/>
    <n v="2023"/>
    <s v="High"/>
    <n v="7"/>
  </r>
  <r>
    <n v="4272"/>
    <x v="4"/>
    <x v="0"/>
    <s v="Medium"/>
    <s v="Education"/>
    <x v="3"/>
    <x v="2"/>
    <s v="Onsite/Hybrid"/>
    <x v="2"/>
    <s v="0-2 yrs"/>
    <n v="0"/>
    <s v="PhD"/>
    <n v="0"/>
    <n v="1"/>
    <n v="0"/>
    <n v="0"/>
    <n v="0"/>
    <n v="1"/>
    <n v="53984"/>
    <s v="Low"/>
    <n v="7"/>
    <n v="2022"/>
    <s v="Medium"/>
    <n v="1"/>
  </r>
  <r>
    <n v="4273"/>
    <x v="5"/>
    <x v="1"/>
    <s v="Startup"/>
    <s v="Education"/>
    <x v="5"/>
    <x v="0"/>
    <s v="Remote"/>
    <x v="2"/>
    <s v="0-2 yrs"/>
    <n v="2"/>
    <s v="Bachelor"/>
    <n v="0"/>
    <n v="0"/>
    <n v="0"/>
    <n v="1"/>
    <n v="1"/>
    <n v="2"/>
    <n v="110782"/>
    <s v="Medium"/>
    <n v="3"/>
    <n v="2026"/>
    <s v="Low"/>
    <n v="2"/>
  </r>
  <r>
    <n v="4274"/>
    <x v="1"/>
    <x v="1"/>
    <s v="Medium"/>
    <s v="Retail"/>
    <x v="4"/>
    <x v="1"/>
    <s v="Onsite/Hybrid"/>
    <x v="0"/>
    <s v="7+ yrs"/>
    <n v="8"/>
    <s v="Master"/>
    <n v="0"/>
    <n v="1"/>
    <n v="0"/>
    <n v="1"/>
    <n v="1"/>
    <n v="3"/>
    <n v="160184"/>
    <s v="High"/>
    <n v="10"/>
    <n v="2026"/>
    <s v="High"/>
    <n v="7"/>
  </r>
  <r>
    <n v="4275"/>
    <x v="3"/>
    <x v="0"/>
    <s v="Enterprise"/>
    <s v="Finance"/>
    <x v="3"/>
    <x v="2"/>
    <s v="Onsite/Hybrid"/>
    <x v="1"/>
    <s v="3-6 yrs"/>
    <n v="3"/>
    <s v="Master"/>
    <n v="1"/>
    <n v="1"/>
    <n v="1"/>
    <n v="1"/>
    <n v="1"/>
    <n v="5"/>
    <n v="114095"/>
    <s v="Medium"/>
    <n v="4"/>
    <n v="2023"/>
    <s v="High"/>
    <n v="9"/>
  </r>
  <r>
    <n v="4276"/>
    <x v="3"/>
    <x v="0"/>
    <s v="Medium"/>
    <s v="Education"/>
    <x v="5"/>
    <x v="0"/>
    <s v="Remote"/>
    <x v="0"/>
    <s v="7+ yrs"/>
    <n v="8"/>
    <s v="PhD"/>
    <n v="0"/>
    <n v="0"/>
    <n v="0"/>
    <n v="0"/>
    <n v="1"/>
    <n v="1"/>
    <n v="110695"/>
    <s v="Medium"/>
    <n v="2"/>
    <n v="2021"/>
    <s v="High"/>
    <n v="8"/>
  </r>
  <r>
    <n v="4277"/>
    <x v="1"/>
    <x v="1"/>
    <s v="Startup"/>
    <s v="Technology"/>
    <x v="0"/>
    <x v="0"/>
    <s v="Remote"/>
    <x v="2"/>
    <s v="0-2 yrs"/>
    <n v="1"/>
    <s v="Bachelor"/>
    <n v="0"/>
    <n v="0"/>
    <n v="0"/>
    <n v="1"/>
    <n v="0"/>
    <n v="1"/>
    <n v="109606"/>
    <s v="Medium"/>
    <n v="1"/>
    <n v="2024"/>
    <s v="High"/>
    <n v="8"/>
  </r>
  <r>
    <n v="4278"/>
    <x v="3"/>
    <x v="0"/>
    <s v="Enterprise"/>
    <s v="Education"/>
    <x v="4"/>
    <x v="0"/>
    <s v="Remote"/>
    <x v="1"/>
    <s v="3-6 yrs"/>
    <n v="4"/>
    <s v="Master"/>
    <n v="0"/>
    <n v="1"/>
    <n v="1"/>
    <n v="0"/>
    <n v="0"/>
    <n v="2"/>
    <n v="94890"/>
    <s v="Medium"/>
    <n v="11"/>
    <n v="2023"/>
    <s v="High"/>
    <n v="8"/>
  </r>
  <r>
    <n v="4279"/>
    <x v="0"/>
    <x v="0"/>
    <s v="Startup"/>
    <s v="Retail"/>
    <x v="0"/>
    <x v="0"/>
    <s v="Remote"/>
    <x v="1"/>
    <s v="3-6 yrs"/>
    <n v="6"/>
    <s v="Bachelor"/>
    <n v="0"/>
    <n v="1"/>
    <n v="1"/>
    <n v="0"/>
    <n v="1"/>
    <n v="3"/>
    <n v="100927"/>
    <s v="Medium"/>
    <n v="5"/>
    <n v="2021"/>
    <s v="Low"/>
    <n v="3"/>
  </r>
  <r>
    <n v="4280"/>
    <x v="3"/>
    <x v="0"/>
    <s v="Enterprise"/>
    <s v="Healthcare"/>
    <x v="3"/>
    <x v="2"/>
    <s v="Onsite/Hybrid"/>
    <x v="2"/>
    <s v="0-2 yrs"/>
    <n v="0"/>
    <s v="Bachelor"/>
    <n v="1"/>
    <n v="1"/>
    <n v="1"/>
    <n v="1"/>
    <n v="1"/>
    <n v="5"/>
    <n v="92698"/>
    <s v="Medium"/>
    <n v="4"/>
    <n v="2023"/>
    <s v="High"/>
    <n v="7"/>
  </r>
  <r>
    <n v="4281"/>
    <x v="0"/>
    <x v="0"/>
    <s v="Startup"/>
    <s v="Technology"/>
    <x v="6"/>
    <x v="0"/>
    <s v="Remote"/>
    <x v="2"/>
    <s v="0-2 yrs"/>
    <n v="2"/>
    <s v="PhD"/>
    <n v="0"/>
    <n v="1"/>
    <n v="0"/>
    <n v="1"/>
    <n v="1"/>
    <n v="3"/>
    <n v="76275"/>
    <s v="Medium"/>
    <n v="2"/>
    <n v="2024"/>
    <s v="Medium"/>
    <n v="2"/>
  </r>
  <r>
    <n v="4282"/>
    <x v="1"/>
    <x v="1"/>
    <s v="Enterprise"/>
    <s v="Retail"/>
    <x v="2"/>
    <x v="2"/>
    <s v="Onsite/Hybrid"/>
    <x v="2"/>
    <s v="0-2 yrs"/>
    <n v="0"/>
    <s v="Master"/>
    <n v="1"/>
    <n v="0"/>
    <n v="1"/>
    <n v="1"/>
    <n v="1"/>
    <n v="4"/>
    <n v="128499"/>
    <s v="High"/>
    <n v="7"/>
    <n v="2024"/>
    <s v="High"/>
    <n v="1"/>
  </r>
  <r>
    <n v="4283"/>
    <x v="3"/>
    <x v="0"/>
    <s v="Startup"/>
    <s v="Healthcare"/>
    <x v="0"/>
    <x v="1"/>
    <s v="Onsite/Hybrid"/>
    <x v="2"/>
    <s v="0-2 yrs"/>
    <n v="2"/>
    <s v="Bachelor"/>
    <n v="1"/>
    <n v="0"/>
    <n v="0"/>
    <n v="1"/>
    <n v="1"/>
    <n v="3"/>
    <n v="74868"/>
    <s v="Medium"/>
    <n v="4"/>
    <n v="2024"/>
    <s v="High"/>
    <n v="8"/>
  </r>
  <r>
    <n v="4284"/>
    <x v="0"/>
    <x v="0"/>
    <s v="MNC"/>
    <s v="Technology"/>
    <x v="4"/>
    <x v="0"/>
    <s v="Remote"/>
    <x v="1"/>
    <s v="3-6 yrs"/>
    <n v="4"/>
    <s v="Master"/>
    <n v="1"/>
    <n v="0"/>
    <n v="1"/>
    <n v="1"/>
    <n v="0"/>
    <n v="3"/>
    <n v="120193"/>
    <s v="High"/>
    <n v="3"/>
    <n v="2024"/>
    <s v="High"/>
    <n v="4"/>
  </r>
  <r>
    <n v="4285"/>
    <x v="2"/>
    <x v="2"/>
    <s v="Enterprise"/>
    <s v="Technology"/>
    <x v="3"/>
    <x v="2"/>
    <s v="Onsite/Hybrid"/>
    <x v="0"/>
    <s v="7+ yrs"/>
    <n v="14"/>
    <s v="Master"/>
    <n v="1"/>
    <n v="0"/>
    <n v="0"/>
    <n v="1"/>
    <n v="1"/>
    <n v="3"/>
    <n v="127364"/>
    <s v="High"/>
    <n v="8"/>
    <n v="2024"/>
    <s v="High"/>
    <n v="8"/>
  </r>
  <r>
    <n v="4286"/>
    <x v="3"/>
    <x v="0"/>
    <s v="MNC"/>
    <s v="Healthcare"/>
    <x v="0"/>
    <x v="1"/>
    <s v="Onsite/Hybrid"/>
    <x v="1"/>
    <s v="3-6 yrs"/>
    <n v="5"/>
    <s v="Master"/>
    <n v="1"/>
    <n v="0"/>
    <n v="1"/>
    <n v="0"/>
    <n v="1"/>
    <n v="3"/>
    <n v="115649"/>
    <s v="Medium"/>
    <n v="5"/>
    <n v="2021"/>
    <s v="Low"/>
    <n v="5"/>
  </r>
  <r>
    <n v="4287"/>
    <x v="5"/>
    <x v="1"/>
    <s v="Enterprise"/>
    <s v="E-commerce"/>
    <x v="4"/>
    <x v="1"/>
    <s v="Onsite/Hybrid"/>
    <x v="2"/>
    <s v="0-2 yrs"/>
    <n v="2"/>
    <s v="Master"/>
    <n v="1"/>
    <n v="1"/>
    <n v="0"/>
    <n v="1"/>
    <n v="1"/>
    <n v="4"/>
    <n v="113260"/>
    <s v="Medium"/>
    <n v="1"/>
    <n v="2022"/>
    <s v="Medium"/>
    <n v="1"/>
  </r>
  <r>
    <n v="4288"/>
    <x v="5"/>
    <x v="1"/>
    <s v="MNC"/>
    <s v="Technology"/>
    <x v="1"/>
    <x v="2"/>
    <s v="Onsite/Hybrid"/>
    <x v="2"/>
    <s v="0-2 yrs"/>
    <n v="0"/>
    <s v="Master"/>
    <n v="0"/>
    <n v="1"/>
    <n v="1"/>
    <n v="1"/>
    <n v="1"/>
    <n v="4"/>
    <n v="147210"/>
    <s v="High"/>
    <n v="12"/>
    <n v="2024"/>
    <s v="High"/>
    <n v="1"/>
  </r>
  <r>
    <n v="4289"/>
    <x v="2"/>
    <x v="2"/>
    <s v="Enterprise"/>
    <s v="Healthcare"/>
    <x v="6"/>
    <x v="1"/>
    <s v="Onsite/Hybrid"/>
    <x v="1"/>
    <s v="3-6 yrs"/>
    <n v="5"/>
    <s v="PhD"/>
    <n v="1"/>
    <n v="1"/>
    <n v="1"/>
    <n v="0"/>
    <n v="1"/>
    <n v="4"/>
    <n v="103364"/>
    <s v="Medium"/>
    <n v="1"/>
    <n v="2023"/>
    <s v="Low"/>
    <n v="2"/>
  </r>
  <r>
    <n v="4290"/>
    <x v="3"/>
    <x v="0"/>
    <s v="MNC"/>
    <s v="Education"/>
    <x v="4"/>
    <x v="0"/>
    <s v="Remote"/>
    <x v="1"/>
    <s v="3-6 yrs"/>
    <n v="6"/>
    <s v="PhD"/>
    <n v="0"/>
    <n v="1"/>
    <n v="1"/>
    <n v="0"/>
    <n v="1"/>
    <n v="3"/>
    <n v="123145"/>
    <s v="High"/>
    <n v="8"/>
    <n v="2021"/>
    <s v="Medium"/>
    <n v="2"/>
  </r>
  <r>
    <n v="4291"/>
    <x v="0"/>
    <x v="0"/>
    <s v="MNC"/>
    <s v="Retail"/>
    <x v="6"/>
    <x v="1"/>
    <s v="Onsite/Hybrid"/>
    <x v="1"/>
    <s v="3-6 yrs"/>
    <n v="3"/>
    <s v="Bachelor"/>
    <n v="1"/>
    <n v="0"/>
    <n v="1"/>
    <n v="0"/>
    <n v="0"/>
    <n v="2"/>
    <n v="114779"/>
    <s v="Medium"/>
    <n v="6"/>
    <n v="2026"/>
    <s v="Low"/>
    <n v="1"/>
  </r>
  <r>
    <n v="4292"/>
    <x v="0"/>
    <x v="0"/>
    <s v="Enterprise"/>
    <s v="Healthcare"/>
    <x v="5"/>
    <x v="2"/>
    <s v="Onsite/Hybrid"/>
    <x v="2"/>
    <s v="0-2 yrs"/>
    <n v="0"/>
    <s v="Bachelor"/>
    <n v="1"/>
    <n v="0"/>
    <n v="1"/>
    <n v="1"/>
    <n v="0"/>
    <n v="3"/>
    <n v="84298"/>
    <s v="Medium"/>
    <n v="4"/>
    <n v="2025"/>
    <s v="High"/>
    <n v="3"/>
  </r>
  <r>
    <n v="4293"/>
    <x v="0"/>
    <x v="0"/>
    <s v="Startup"/>
    <s v="Healthcare"/>
    <x v="0"/>
    <x v="1"/>
    <s v="Onsite/Hybrid"/>
    <x v="2"/>
    <s v="0-2 yrs"/>
    <n v="1"/>
    <s v="Master"/>
    <n v="0"/>
    <n v="0"/>
    <n v="1"/>
    <n v="1"/>
    <n v="1"/>
    <n v="3"/>
    <n v="85610"/>
    <s v="Medium"/>
    <n v="12"/>
    <n v="2025"/>
    <s v="High"/>
    <n v="7"/>
  </r>
  <r>
    <n v="4294"/>
    <x v="5"/>
    <x v="1"/>
    <s v="Enterprise"/>
    <s v="Education"/>
    <x v="3"/>
    <x v="1"/>
    <s v="Onsite/Hybrid"/>
    <x v="1"/>
    <s v="3-6 yrs"/>
    <n v="3"/>
    <s v="Bachelor"/>
    <n v="1"/>
    <n v="0"/>
    <n v="0"/>
    <n v="1"/>
    <n v="1"/>
    <n v="3"/>
    <n v="140411"/>
    <s v="High"/>
    <n v="9"/>
    <n v="2026"/>
    <s v="Medium"/>
    <n v="5"/>
  </r>
  <r>
    <n v="4295"/>
    <x v="3"/>
    <x v="0"/>
    <s v="MNC"/>
    <s v="Finance"/>
    <x v="3"/>
    <x v="1"/>
    <s v="Onsite/Hybrid"/>
    <x v="1"/>
    <s v="3-6 yrs"/>
    <n v="5"/>
    <s v="PhD"/>
    <n v="0"/>
    <n v="0"/>
    <n v="1"/>
    <n v="0"/>
    <n v="1"/>
    <n v="2"/>
    <n v="117226"/>
    <s v="Medium"/>
    <n v="12"/>
    <n v="2021"/>
    <s v="Medium"/>
    <n v="6"/>
  </r>
  <r>
    <n v="4296"/>
    <x v="4"/>
    <x v="0"/>
    <s v="Startup"/>
    <s v="Technology"/>
    <x v="4"/>
    <x v="1"/>
    <s v="Onsite/Hybrid"/>
    <x v="0"/>
    <s v="7+ yrs"/>
    <n v="7"/>
    <s v="PhD"/>
    <n v="0"/>
    <n v="0"/>
    <n v="0"/>
    <n v="1"/>
    <n v="0"/>
    <n v="1"/>
    <n v="113784"/>
    <s v="Medium"/>
    <n v="5"/>
    <n v="2021"/>
    <s v="Low"/>
    <n v="5"/>
  </r>
  <r>
    <n v="4297"/>
    <x v="3"/>
    <x v="0"/>
    <s v="MNC"/>
    <s v="Finance"/>
    <x v="0"/>
    <x v="2"/>
    <s v="Onsite/Hybrid"/>
    <x v="2"/>
    <s v="0-2 yrs"/>
    <n v="0"/>
    <s v="PhD"/>
    <n v="1"/>
    <n v="1"/>
    <n v="0"/>
    <n v="1"/>
    <n v="0"/>
    <n v="3"/>
    <n v="80460"/>
    <s v="Medium"/>
    <n v="2"/>
    <n v="2023"/>
    <s v="Medium"/>
    <n v="2"/>
  </r>
  <r>
    <n v="4298"/>
    <x v="4"/>
    <x v="0"/>
    <s v="Medium"/>
    <s v="Education"/>
    <x v="1"/>
    <x v="2"/>
    <s v="Onsite/Hybrid"/>
    <x v="0"/>
    <s v="7+ yrs"/>
    <n v="13"/>
    <s v="Bachelor"/>
    <n v="0"/>
    <n v="1"/>
    <n v="0"/>
    <n v="0"/>
    <n v="1"/>
    <n v="2"/>
    <n v="110479"/>
    <s v="Medium"/>
    <n v="1"/>
    <n v="2020"/>
    <s v="Low"/>
    <n v="3"/>
  </r>
  <r>
    <n v="4299"/>
    <x v="0"/>
    <x v="0"/>
    <s v="Medium"/>
    <s v="Finance"/>
    <x v="1"/>
    <x v="0"/>
    <s v="Remote"/>
    <x v="0"/>
    <s v="7+ yrs"/>
    <n v="12"/>
    <s v="Master"/>
    <n v="0"/>
    <n v="0"/>
    <n v="1"/>
    <n v="1"/>
    <n v="0"/>
    <n v="2"/>
    <n v="125738"/>
    <s v="High"/>
    <n v="10"/>
    <n v="2020"/>
    <s v="High"/>
    <n v="8"/>
  </r>
  <r>
    <n v="4300"/>
    <x v="2"/>
    <x v="2"/>
    <s v="Enterprise"/>
    <s v="Finance"/>
    <x v="1"/>
    <x v="1"/>
    <s v="Onsite/Hybrid"/>
    <x v="0"/>
    <s v="7+ yrs"/>
    <n v="10"/>
    <s v="PhD"/>
    <n v="1"/>
    <n v="0"/>
    <n v="1"/>
    <n v="0"/>
    <n v="1"/>
    <n v="3"/>
    <n v="126519"/>
    <s v="High"/>
    <n v="1"/>
    <n v="2025"/>
    <s v="Medium"/>
    <n v="6"/>
  </r>
  <r>
    <n v="4301"/>
    <x v="1"/>
    <x v="1"/>
    <s v="Enterprise"/>
    <s v="Retail"/>
    <x v="1"/>
    <x v="2"/>
    <s v="Onsite/Hybrid"/>
    <x v="2"/>
    <s v="0-2 yrs"/>
    <n v="0"/>
    <s v="PhD"/>
    <n v="1"/>
    <n v="1"/>
    <n v="1"/>
    <n v="0"/>
    <n v="1"/>
    <n v="4"/>
    <n v="114775"/>
    <s v="Medium"/>
    <n v="9"/>
    <n v="2024"/>
    <s v="Low"/>
    <n v="6"/>
  </r>
  <r>
    <n v="4302"/>
    <x v="3"/>
    <x v="0"/>
    <s v="Startup"/>
    <s v="Finance"/>
    <x v="3"/>
    <x v="0"/>
    <s v="Remote"/>
    <x v="0"/>
    <s v="7+ yrs"/>
    <n v="11"/>
    <s v="PhD"/>
    <n v="1"/>
    <n v="1"/>
    <n v="0"/>
    <n v="0"/>
    <n v="1"/>
    <n v="3"/>
    <n v="113981"/>
    <s v="Medium"/>
    <n v="3"/>
    <n v="2021"/>
    <s v="High"/>
    <n v="7"/>
  </r>
  <r>
    <n v="4303"/>
    <x v="5"/>
    <x v="1"/>
    <s v="Startup"/>
    <s v="E-commerce"/>
    <x v="4"/>
    <x v="2"/>
    <s v="Onsite/Hybrid"/>
    <x v="2"/>
    <s v="0-2 yrs"/>
    <n v="1"/>
    <s v="Bachelor"/>
    <n v="1"/>
    <n v="1"/>
    <n v="1"/>
    <n v="1"/>
    <n v="0"/>
    <n v="4"/>
    <n v="121021"/>
    <s v="High"/>
    <n v="11"/>
    <n v="2025"/>
    <s v="High"/>
    <n v="6"/>
  </r>
  <r>
    <n v="4304"/>
    <x v="5"/>
    <x v="1"/>
    <s v="Medium"/>
    <s v="Education"/>
    <x v="5"/>
    <x v="0"/>
    <s v="Remote"/>
    <x v="0"/>
    <s v="7+ yrs"/>
    <n v="8"/>
    <s v="Bachelor"/>
    <n v="0"/>
    <n v="0"/>
    <n v="0"/>
    <n v="0"/>
    <n v="0"/>
    <n v="0"/>
    <n v="139416"/>
    <s v="High"/>
    <n v="7"/>
    <n v="2026"/>
    <s v="Low"/>
    <n v="3"/>
  </r>
  <r>
    <n v="4305"/>
    <x v="2"/>
    <x v="2"/>
    <s v="MNC"/>
    <s v="Education"/>
    <x v="5"/>
    <x v="2"/>
    <s v="Onsite/Hybrid"/>
    <x v="2"/>
    <s v="0-2 yrs"/>
    <n v="0"/>
    <s v="Master"/>
    <n v="0"/>
    <n v="0"/>
    <n v="1"/>
    <n v="0"/>
    <n v="1"/>
    <n v="2"/>
    <n v="98931"/>
    <s v="Medium"/>
    <n v="2"/>
    <n v="2021"/>
    <s v="Low"/>
    <n v="3"/>
  </r>
  <r>
    <n v="4306"/>
    <x v="4"/>
    <x v="0"/>
    <s v="Enterprise"/>
    <s v="Retail"/>
    <x v="2"/>
    <x v="2"/>
    <s v="Onsite/Hybrid"/>
    <x v="2"/>
    <s v="0-2 yrs"/>
    <n v="0"/>
    <s v="PhD"/>
    <n v="1"/>
    <n v="0"/>
    <n v="0"/>
    <n v="1"/>
    <n v="1"/>
    <n v="3"/>
    <n v="74100"/>
    <s v="Medium"/>
    <n v="11"/>
    <n v="2024"/>
    <s v="Low"/>
    <n v="5"/>
  </r>
  <r>
    <n v="4307"/>
    <x v="0"/>
    <x v="0"/>
    <s v="Enterprise"/>
    <s v="Finance"/>
    <x v="6"/>
    <x v="0"/>
    <s v="Remote"/>
    <x v="0"/>
    <s v="7+ yrs"/>
    <n v="7"/>
    <s v="Master"/>
    <n v="0"/>
    <n v="1"/>
    <n v="1"/>
    <n v="1"/>
    <n v="0"/>
    <n v="3"/>
    <n v="134628"/>
    <s v="High"/>
    <n v="11"/>
    <n v="2026"/>
    <s v="High"/>
    <n v="6"/>
  </r>
  <r>
    <n v="4308"/>
    <x v="5"/>
    <x v="1"/>
    <s v="Medium"/>
    <s v="Education"/>
    <x v="2"/>
    <x v="2"/>
    <s v="Onsite/Hybrid"/>
    <x v="1"/>
    <s v="3-6 yrs"/>
    <n v="6"/>
    <s v="PhD"/>
    <n v="1"/>
    <n v="0"/>
    <n v="0"/>
    <n v="1"/>
    <n v="1"/>
    <n v="3"/>
    <n v="137258"/>
    <s v="High"/>
    <n v="9"/>
    <n v="2026"/>
    <s v="Low"/>
    <n v="2"/>
  </r>
  <r>
    <n v="4309"/>
    <x v="4"/>
    <x v="0"/>
    <s v="Startup"/>
    <s v="Technology"/>
    <x v="6"/>
    <x v="1"/>
    <s v="Onsite/Hybrid"/>
    <x v="1"/>
    <s v="3-6 yrs"/>
    <n v="5"/>
    <s v="Master"/>
    <n v="1"/>
    <n v="1"/>
    <n v="1"/>
    <n v="0"/>
    <n v="1"/>
    <n v="4"/>
    <n v="103876"/>
    <s v="Medium"/>
    <n v="5"/>
    <n v="2025"/>
    <s v="High"/>
    <n v="9"/>
  </r>
  <r>
    <n v="4310"/>
    <x v="4"/>
    <x v="0"/>
    <s v="Startup"/>
    <s v="Healthcare"/>
    <x v="0"/>
    <x v="1"/>
    <s v="Onsite/Hybrid"/>
    <x v="1"/>
    <s v="3-6 yrs"/>
    <n v="6"/>
    <s v="Bachelor"/>
    <n v="0"/>
    <n v="0"/>
    <n v="1"/>
    <n v="1"/>
    <n v="0"/>
    <n v="2"/>
    <n v="109262"/>
    <s v="Medium"/>
    <n v="10"/>
    <n v="2026"/>
    <s v="High"/>
    <n v="5"/>
  </r>
  <r>
    <n v="4311"/>
    <x v="3"/>
    <x v="0"/>
    <s v="Enterprise"/>
    <s v="Finance"/>
    <x v="2"/>
    <x v="2"/>
    <s v="Onsite/Hybrid"/>
    <x v="0"/>
    <s v="7+ yrs"/>
    <n v="8"/>
    <s v="Master"/>
    <n v="0"/>
    <n v="0"/>
    <n v="1"/>
    <n v="0"/>
    <n v="0"/>
    <n v="1"/>
    <n v="117986"/>
    <s v="Medium"/>
    <n v="4"/>
    <n v="2023"/>
    <s v="High"/>
    <n v="9"/>
  </r>
  <r>
    <n v="4312"/>
    <x v="5"/>
    <x v="1"/>
    <s v="Startup"/>
    <s v="Finance"/>
    <x v="5"/>
    <x v="1"/>
    <s v="Onsite/Hybrid"/>
    <x v="2"/>
    <s v="0-2 yrs"/>
    <n v="0"/>
    <s v="PhD"/>
    <n v="0"/>
    <n v="0"/>
    <n v="1"/>
    <n v="1"/>
    <n v="0"/>
    <n v="2"/>
    <n v="117004"/>
    <s v="Medium"/>
    <n v="2"/>
    <n v="2020"/>
    <s v="High"/>
    <n v="6"/>
  </r>
  <r>
    <n v="4313"/>
    <x v="0"/>
    <x v="0"/>
    <s v="Medium"/>
    <s v="Finance"/>
    <x v="5"/>
    <x v="1"/>
    <s v="Onsite/Hybrid"/>
    <x v="2"/>
    <s v="0-2 yrs"/>
    <n v="0"/>
    <s v="Master"/>
    <n v="0"/>
    <n v="0"/>
    <n v="1"/>
    <n v="1"/>
    <n v="0"/>
    <n v="2"/>
    <n v="79728"/>
    <s v="Medium"/>
    <n v="7"/>
    <n v="2023"/>
    <s v="High"/>
    <n v="2"/>
  </r>
  <r>
    <n v="4314"/>
    <x v="2"/>
    <x v="2"/>
    <s v="Enterprise"/>
    <s v="E-commerce"/>
    <x v="2"/>
    <x v="0"/>
    <s v="Remote"/>
    <x v="2"/>
    <s v="0-2 yrs"/>
    <n v="2"/>
    <s v="Master"/>
    <n v="1"/>
    <n v="0"/>
    <n v="1"/>
    <n v="0"/>
    <n v="1"/>
    <n v="3"/>
    <n v="75242"/>
    <s v="Medium"/>
    <n v="3"/>
    <n v="2020"/>
    <s v="Medium"/>
    <n v="5"/>
  </r>
  <r>
    <n v="4315"/>
    <x v="5"/>
    <x v="1"/>
    <s v="Startup"/>
    <s v="E-commerce"/>
    <x v="2"/>
    <x v="0"/>
    <s v="Remote"/>
    <x v="1"/>
    <s v="3-6 yrs"/>
    <n v="4"/>
    <s v="PhD"/>
    <n v="1"/>
    <n v="0"/>
    <n v="0"/>
    <n v="0"/>
    <n v="0"/>
    <n v="1"/>
    <n v="114031"/>
    <s v="Medium"/>
    <n v="8"/>
    <n v="2026"/>
    <s v="Low"/>
    <n v="1"/>
  </r>
  <r>
    <n v="4316"/>
    <x v="4"/>
    <x v="0"/>
    <s v="Medium"/>
    <s v="Education"/>
    <x v="6"/>
    <x v="2"/>
    <s v="Onsite/Hybrid"/>
    <x v="0"/>
    <s v="7+ yrs"/>
    <n v="14"/>
    <s v="Master"/>
    <n v="1"/>
    <n v="0"/>
    <n v="1"/>
    <n v="0"/>
    <n v="1"/>
    <n v="3"/>
    <n v="122680"/>
    <s v="High"/>
    <n v="9"/>
    <n v="2023"/>
    <s v="Low"/>
    <n v="1"/>
  </r>
  <r>
    <n v="4317"/>
    <x v="3"/>
    <x v="0"/>
    <s v="Startup"/>
    <s v="Education"/>
    <x v="6"/>
    <x v="0"/>
    <s v="Remote"/>
    <x v="1"/>
    <s v="3-6 yrs"/>
    <n v="4"/>
    <s v="PhD"/>
    <n v="1"/>
    <n v="0"/>
    <n v="1"/>
    <n v="1"/>
    <n v="1"/>
    <n v="4"/>
    <n v="118438"/>
    <s v="Medium"/>
    <n v="4"/>
    <n v="2024"/>
    <s v="High"/>
    <n v="7"/>
  </r>
  <r>
    <n v="4318"/>
    <x v="1"/>
    <x v="1"/>
    <s v="Startup"/>
    <s v="Education"/>
    <x v="1"/>
    <x v="0"/>
    <s v="Remote"/>
    <x v="1"/>
    <s v="3-6 yrs"/>
    <n v="3"/>
    <s v="Master"/>
    <n v="0"/>
    <n v="0"/>
    <n v="0"/>
    <n v="1"/>
    <n v="1"/>
    <n v="2"/>
    <n v="143119"/>
    <s v="High"/>
    <n v="11"/>
    <n v="2022"/>
    <s v="High"/>
    <n v="9"/>
  </r>
  <r>
    <n v="4319"/>
    <x v="3"/>
    <x v="0"/>
    <s v="Medium"/>
    <s v="Technology"/>
    <x v="0"/>
    <x v="1"/>
    <s v="Onsite/Hybrid"/>
    <x v="2"/>
    <s v="0-2 yrs"/>
    <n v="2"/>
    <s v="Bachelor"/>
    <n v="0"/>
    <n v="0"/>
    <n v="0"/>
    <n v="0"/>
    <n v="0"/>
    <n v="0"/>
    <n v="50975"/>
    <s v="Low"/>
    <n v="7"/>
    <n v="2024"/>
    <s v="Medium"/>
    <n v="3"/>
  </r>
  <r>
    <n v="4320"/>
    <x v="5"/>
    <x v="1"/>
    <s v="Startup"/>
    <s v="Retail"/>
    <x v="4"/>
    <x v="0"/>
    <s v="Remote"/>
    <x v="2"/>
    <s v="0-2 yrs"/>
    <n v="2"/>
    <s v="Master"/>
    <n v="1"/>
    <n v="0"/>
    <n v="0"/>
    <n v="1"/>
    <n v="1"/>
    <n v="3"/>
    <n v="114046"/>
    <s v="Medium"/>
    <n v="7"/>
    <n v="2024"/>
    <s v="High"/>
    <n v="8"/>
  </r>
  <r>
    <n v="4321"/>
    <x v="1"/>
    <x v="1"/>
    <s v="Medium"/>
    <s v="Technology"/>
    <x v="5"/>
    <x v="1"/>
    <s v="Onsite/Hybrid"/>
    <x v="1"/>
    <s v="3-6 yrs"/>
    <n v="4"/>
    <s v="Bachelor"/>
    <n v="0"/>
    <n v="1"/>
    <n v="0"/>
    <n v="0"/>
    <n v="0"/>
    <n v="1"/>
    <n v="119491"/>
    <s v="Medium"/>
    <n v="11"/>
    <n v="2022"/>
    <s v="High"/>
    <n v="8"/>
  </r>
  <r>
    <n v="4322"/>
    <x v="0"/>
    <x v="0"/>
    <s v="Startup"/>
    <s v="Finance"/>
    <x v="6"/>
    <x v="2"/>
    <s v="Onsite/Hybrid"/>
    <x v="0"/>
    <s v="7+ yrs"/>
    <n v="7"/>
    <s v="Bachelor"/>
    <n v="1"/>
    <n v="0"/>
    <n v="1"/>
    <n v="1"/>
    <n v="1"/>
    <n v="4"/>
    <n v="136074"/>
    <s v="High"/>
    <n v="1"/>
    <n v="2022"/>
    <s v="High"/>
    <n v="7"/>
  </r>
  <r>
    <n v="4323"/>
    <x v="4"/>
    <x v="0"/>
    <s v="Startup"/>
    <s v="Healthcare"/>
    <x v="4"/>
    <x v="2"/>
    <s v="Onsite/Hybrid"/>
    <x v="1"/>
    <s v="3-6 yrs"/>
    <n v="4"/>
    <s v="Bachelor"/>
    <n v="1"/>
    <n v="1"/>
    <n v="0"/>
    <n v="0"/>
    <n v="1"/>
    <n v="3"/>
    <n v="89954"/>
    <s v="Medium"/>
    <n v="9"/>
    <n v="2020"/>
    <s v="High"/>
    <n v="8"/>
  </r>
  <r>
    <n v="4324"/>
    <x v="1"/>
    <x v="1"/>
    <s v="Startup"/>
    <s v="Technology"/>
    <x v="1"/>
    <x v="0"/>
    <s v="Remote"/>
    <x v="0"/>
    <s v="7+ yrs"/>
    <n v="11"/>
    <s v="PhD"/>
    <n v="0"/>
    <n v="1"/>
    <n v="1"/>
    <n v="0"/>
    <n v="0"/>
    <n v="2"/>
    <n v="150091"/>
    <s v="High"/>
    <n v="4"/>
    <n v="2020"/>
    <s v="Low"/>
    <n v="5"/>
  </r>
  <r>
    <n v="4325"/>
    <x v="4"/>
    <x v="0"/>
    <s v="Enterprise"/>
    <s v="E-commerce"/>
    <x v="1"/>
    <x v="1"/>
    <s v="Onsite/Hybrid"/>
    <x v="1"/>
    <s v="3-6 yrs"/>
    <n v="5"/>
    <s v="Master"/>
    <n v="1"/>
    <n v="0"/>
    <n v="0"/>
    <n v="0"/>
    <n v="0"/>
    <n v="1"/>
    <n v="76933"/>
    <s v="Medium"/>
    <n v="11"/>
    <n v="2025"/>
    <s v="Low"/>
    <n v="2"/>
  </r>
  <r>
    <n v="4326"/>
    <x v="1"/>
    <x v="1"/>
    <s v="Medium"/>
    <s v="Education"/>
    <x v="1"/>
    <x v="0"/>
    <s v="Remote"/>
    <x v="1"/>
    <s v="3-6 yrs"/>
    <n v="4"/>
    <s v="Bachelor"/>
    <n v="0"/>
    <n v="0"/>
    <n v="0"/>
    <n v="0"/>
    <n v="0"/>
    <n v="0"/>
    <n v="111700"/>
    <s v="Medium"/>
    <n v="2"/>
    <n v="2020"/>
    <s v="High"/>
    <n v="7"/>
  </r>
  <r>
    <n v="4327"/>
    <x v="2"/>
    <x v="2"/>
    <s v="Enterprise"/>
    <s v="Technology"/>
    <x v="5"/>
    <x v="1"/>
    <s v="Onsite/Hybrid"/>
    <x v="0"/>
    <s v="7+ yrs"/>
    <n v="7"/>
    <s v="PhD"/>
    <n v="0"/>
    <n v="0"/>
    <n v="1"/>
    <n v="1"/>
    <n v="0"/>
    <n v="2"/>
    <n v="128361"/>
    <s v="High"/>
    <n v="4"/>
    <n v="2020"/>
    <s v="High"/>
    <n v="9"/>
  </r>
  <r>
    <n v="4328"/>
    <x v="2"/>
    <x v="2"/>
    <s v="MNC"/>
    <s v="Technology"/>
    <x v="5"/>
    <x v="1"/>
    <s v="Onsite/Hybrid"/>
    <x v="1"/>
    <s v="3-6 yrs"/>
    <n v="5"/>
    <s v="PhD"/>
    <n v="1"/>
    <n v="0"/>
    <n v="0"/>
    <n v="1"/>
    <n v="1"/>
    <n v="3"/>
    <n v="117408"/>
    <s v="Medium"/>
    <n v="5"/>
    <n v="2024"/>
    <s v="Low"/>
    <n v="2"/>
  </r>
  <r>
    <n v="4329"/>
    <x v="4"/>
    <x v="0"/>
    <s v="Enterprise"/>
    <s v="Finance"/>
    <x v="0"/>
    <x v="2"/>
    <s v="Onsite/Hybrid"/>
    <x v="0"/>
    <s v="7+ yrs"/>
    <n v="10"/>
    <s v="Master"/>
    <n v="0"/>
    <n v="1"/>
    <n v="0"/>
    <n v="1"/>
    <n v="0"/>
    <n v="2"/>
    <n v="115587"/>
    <s v="Medium"/>
    <n v="11"/>
    <n v="2023"/>
    <s v="High"/>
    <n v="8"/>
  </r>
  <r>
    <n v="4330"/>
    <x v="1"/>
    <x v="1"/>
    <s v="MNC"/>
    <s v="Finance"/>
    <x v="5"/>
    <x v="1"/>
    <s v="Onsite/Hybrid"/>
    <x v="1"/>
    <s v="3-6 yrs"/>
    <n v="3"/>
    <s v="PhD"/>
    <n v="1"/>
    <n v="1"/>
    <n v="1"/>
    <n v="0"/>
    <n v="1"/>
    <n v="4"/>
    <n v="164758"/>
    <s v="High"/>
    <n v="11"/>
    <n v="2025"/>
    <s v="High"/>
    <n v="9"/>
  </r>
  <r>
    <n v="4331"/>
    <x v="0"/>
    <x v="0"/>
    <s v="Enterprise"/>
    <s v="Finance"/>
    <x v="0"/>
    <x v="1"/>
    <s v="Onsite/Hybrid"/>
    <x v="1"/>
    <s v="3-6 yrs"/>
    <n v="4"/>
    <s v="Bachelor"/>
    <n v="1"/>
    <n v="0"/>
    <n v="0"/>
    <n v="0"/>
    <n v="1"/>
    <n v="2"/>
    <n v="83066"/>
    <s v="Medium"/>
    <n v="8"/>
    <n v="2020"/>
    <s v="Low"/>
    <n v="6"/>
  </r>
  <r>
    <n v="4332"/>
    <x v="0"/>
    <x v="0"/>
    <s v="Medium"/>
    <s v="Healthcare"/>
    <x v="0"/>
    <x v="2"/>
    <s v="Onsite/Hybrid"/>
    <x v="0"/>
    <s v="7+ yrs"/>
    <n v="15"/>
    <s v="PhD"/>
    <n v="0"/>
    <n v="0"/>
    <n v="1"/>
    <n v="0"/>
    <n v="1"/>
    <n v="2"/>
    <n v="121222"/>
    <s v="High"/>
    <n v="4"/>
    <n v="2025"/>
    <s v="Low"/>
    <n v="4"/>
  </r>
  <r>
    <n v="4333"/>
    <x v="3"/>
    <x v="0"/>
    <s v="Medium"/>
    <s v="Healthcare"/>
    <x v="4"/>
    <x v="0"/>
    <s v="Remote"/>
    <x v="2"/>
    <s v="0-2 yrs"/>
    <n v="1"/>
    <s v="Bachelor"/>
    <n v="1"/>
    <n v="0"/>
    <n v="0"/>
    <n v="0"/>
    <n v="1"/>
    <n v="2"/>
    <n v="58722"/>
    <s v="Low"/>
    <n v="5"/>
    <n v="2025"/>
    <s v="Low"/>
    <n v="2"/>
  </r>
  <r>
    <n v="4334"/>
    <x v="5"/>
    <x v="1"/>
    <s v="Enterprise"/>
    <s v="Education"/>
    <x v="6"/>
    <x v="0"/>
    <s v="Remote"/>
    <x v="1"/>
    <s v="3-6 yrs"/>
    <n v="5"/>
    <s v="PhD"/>
    <n v="0"/>
    <n v="0"/>
    <n v="1"/>
    <n v="0"/>
    <n v="0"/>
    <n v="1"/>
    <n v="127217"/>
    <s v="High"/>
    <n v="5"/>
    <n v="2025"/>
    <s v="Low"/>
    <n v="3"/>
  </r>
  <r>
    <n v="4335"/>
    <x v="5"/>
    <x v="1"/>
    <s v="Medium"/>
    <s v="E-commerce"/>
    <x v="0"/>
    <x v="0"/>
    <s v="Remote"/>
    <x v="1"/>
    <s v="3-6 yrs"/>
    <n v="5"/>
    <s v="Master"/>
    <n v="1"/>
    <n v="1"/>
    <n v="1"/>
    <n v="0"/>
    <n v="0"/>
    <n v="3"/>
    <n v="133002"/>
    <s v="High"/>
    <n v="7"/>
    <n v="2022"/>
    <s v="Low"/>
    <n v="6"/>
  </r>
  <r>
    <n v="4336"/>
    <x v="1"/>
    <x v="1"/>
    <s v="MNC"/>
    <s v="Finance"/>
    <x v="5"/>
    <x v="1"/>
    <s v="Onsite/Hybrid"/>
    <x v="2"/>
    <s v="0-2 yrs"/>
    <n v="2"/>
    <s v="Master"/>
    <n v="0"/>
    <n v="1"/>
    <n v="0"/>
    <n v="0"/>
    <n v="0"/>
    <n v="1"/>
    <n v="105227"/>
    <s v="Medium"/>
    <n v="5"/>
    <n v="2023"/>
    <s v="High"/>
    <n v="7"/>
  </r>
  <r>
    <n v="4337"/>
    <x v="0"/>
    <x v="0"/>
    <s v="Startup"/>
    <s v="Retail"/>
    <x v="0"/>
    <x v="0"/>
    <s v="Remote"/>
    <x v="2"/>
    <s v="0-2 yrs"/>
    <n v="1"/>
    <s v="PhD"/>
    <n v="1"/>
    <n v="1"/>
    <n v="1"/>
    <n v="1"/>
    <n v="1"/>
    <n v="5"/>
    <n v="85342"/>
    <s v="Medium"/>
    <n v="3"/>
    <n v="2020"/>
    <s v="High"/>
    <n v="1"/>
  </r>
  <r>
    <n v="4338"/>
    <x v="5"/>
    <x v="1"/>
    <s v="Medium"/>
    <s v="Retail"/>
    <x v="4"/>
    <x v="2"/>
    <s v="Onsite/Hybrid"/>
    <x v="1"/>
    <s v="3-6 yrs"/>
    <n v="3"/>
    <s v="Master"/>
    <n v="0"/>
    <n v="0"/>
    <n v="1"/>
    <n v="1"/>
    <n v="0"/>
    <n v="2"/>
    <n v="148054"/>
    <s v="High"/>
    <n v="3"/>
    <n v="2025"/>
    <s v="High"/>
    <n v="2"/>
  </r>
  <r>
    <n v="4339"/>
    <x v="1"/>
    <x v="1"/>
    <s v="MNC"/>
    <s v="Technology"/>
    <x v="4"/>
    <x v="0"/>
    <s v="Remote"/>
    <x v="2"/>
    <s v="0-2 yrs"/>
    <n v="1"/>
    <s v="Master"/>
    <n v="1"/>
    <n v="0"/>
    <n v="1"/>
    <n v="1"/>
    <n v="0"/>
    <n v="3"/>
    <n v="144999"/>
    <s v="High"/>
    <n v="3"/>
    <n v="2024"/>
    <s v="High"/>
    <n v="9"/>
  </r>
  <r>
    <n v="4340"/>
    <x v="3"/>
    <x v="0"/>
    <s v="Medium"/>
    <s v="Technology"/>
    <x v="6"/>
    <x v="1"/>
    <s v="Onsite/Hybrid"/>
    <x v="0"/>
    <s v="7+ yrs"/>
    <n v="9"/>
    <s v="Master"/>
    <n v="0"/>
    <n v="1"/>
    <n v="0"/>
    <n v="0"/>
    <n v="1"/>
    <n v="2"/>
    <n v="106703"/>
    <s v="Medium"/>
    <n v="2"/>
    <n v="2024"/>
    <s v="Low"/>
    <n v="5"/>
  </r>
  <r>
    <n v="4341"/>
    <x v="1"/>
    <x v="1"/>
    <s v="Startup"/>
    <s v="Healthcare"/>
    <x v="0"/>
    <x v="0"/>
    <s v="Remote"/>
    <x v="0"/>
    <s v="7+ yrs"/>
    <n v="9"/>
    <s v="Master"/>
    <n v="1"/>
    <n v="1"/>
    <n v="0"/>
    <n v="1"/>
    <n v="0"/>
    <n v="3"/>
    <n v="154888"/>
    <s v="High"/>
    <n v="6"/>
    <n v="2020"/>
    <s v="Low"/>
    <n v="1"/>
  </r>
  <r>
    <n v="4342"/>
    <x v="3"/>
    <x v="0"/>
    <s v="Enterprise"/>
    <s v="Finance"/>
    <x v="4"/>
    <x v="0"/>
    <s v="Remote"/>
    <x v="0"/>
    <s v="7+ yrs"/>
    <n v="8"/>
    <s v="Bachelor"/>
    <n v="1"/>
    <n v="0"/>
    <n v="1"/>
    <n v="0"/>
    <n v="0"/>
    <n v="2"/>
    <n v="119702"/>
    <s v="Medium"/>
    <n v="1"/>
    <n v="2023"/>
    <s v="Low"/>
    <n v="1"/>
  </r>
  <r>
    <n v="4343"/>
    <x v="3"/>
    <x v="0"/>
    <s v="MNC"/>
    <s v="Retail"/>
    <x v="3"/>
    <x v="0"/>
    <s v="Remote"/>
    <x v="0"/>
    <s v="7+ yrs"/>
    <n v="9"/>
    <s v="Bachelor"/>
    <n v="1"/>
    <n v="0"/>
    <n v="0"/>
    <n v="0"/>
    <n v="0"/>
    <n v="1"/>
    <n v="120739"/>
    <s v="High"/>
    <n v="1"/>
    <n v="2022"/>
    <s v="Medium"/>
    <n v="1"/>
  </r>
  <r>
    <n v="4344"/>
    <x v="1"/>
    <x v="1"/>
    <s v="MNC"/>
    <s v="Healthcare"/>
    <x v="1"/>
    <x v="0"/>
    <s v="Remote"/>
    <x v="2"/>
    <s v="0-2 yrs"/>
    <n v="2"/>
    <s v="Master"/>
    <n v="0"/>
    <n v="0"/>
    <n v="0"/>
    <n v="0"/>
    <n v="1"/>
    <n v="1"/>
    <n v="115199"/>
    <s v="Medium"/>
    <n v="10"/>
    <n v="2025"/>
    <s v="High"/>
    <n v="7"/>
  </r>
  <r>
    <n v="4345"/>
    <x v="5"/>
    <x v="1"/>
    <s v="Startup"/>
    <s v="Healthcare"/>
    <x v="2"/>
    <x v="0"/>
    <s v="Remote"/>
    <x v="2"/>
    <s v="0-2 yrs"/>
    <n v="0"/>
    <s v="Master"/>
    <n v="0"/>
    <n v="0"/>
    <n v="1"/>
    <n v="1"/>
    <n v="1"/>
    <n v="3"/>
    <n v="126627"/>
    <s v="High"/>
    <n v="9"/>
    <n v="2020"/>
    <s v="High"/>
    <n v="8"/>
  </r>
  <r>
    <n v="4346"/>
    <x v="2"/>
    <x v="2"/>
    <s v="MNC"/>
    <s v="E-commerce"/>
    <x v="6"/>
    <x v="2"/>
    <s v="Onsite/Hybrid"/>
    <x v="2"/>
    <s v="0-2 yrs"/>
    <n v="1"/>
    <s v="Bachelor"/>
    <n v="1"/>
    <n v="0"/>
    <n v="1"/>
    <n v="0"/>
    <n v="1"/>
    <n v="3"/>
    <n v="95525"/>
    <s v="Medium"/>
    <n v="5"/>
    <n v="2023"/>
    <s v="Low"/>
    <n v="4"/>
  </r>
  <r>
    <n v="4347"/>
    <x v="2"/>
    <x v="2"/>
    <s v="MNC"/>
    <s v="Retail"/>
    <x v="3"/>
    <x v="1"/>
    <s v="Onsite/Hybrid"/>
    <x v="2"/>
    <s v="0-2 yrs"/>
    <n v="0"/>
    <s v="PhD"/>
    <n v="0"/>
    <n v="1"/>
    <n v="0"/>
    <n v="0"/>
    <n v="0"/>
    <n v="1"/>
    <n v="70993"/>
    <s v="Medium"/>
    <n v="4"/>
    <n v="2025"/>
    <s v="High"/>
    <n v="9"/>
  </r>
  <r>
    <n v="4348"/>
    <x v="1"/>
    <x v="1"/>
    <s v="Medium"/>
    <s v="E-commerce"/>
    <x v="5"/>
    <x v="0"/>
    <s v="Remote"/>
    <x v="2"/>
    <s v="0-2 yrs"/>
    <n v="1"/>
    <s v="Master"/>
    <n v="0"/>
    <n v="1"/>
    <n v="0"/>
    <n v="1"/>
    <n v="0"/>
    <n v="2"/>
    <n v="101567"/>
    <s v="Medium"/>
    <n v="2"/>
    <n v="2022"/>
    <s v="High"/>
    <n v="8"/>
  </r>
  <r>
    <n v="4349"/>
    <x v="2"/>
    <x v="2"/>
    <s v="Enterprise"/>
    <s v="Technology"/>
    <x v="1"/>
    <x v="1"/>
    <s v="Onsite/Hybrid"/>
    <x v="1"/>
    <s v="3-6 yrs"/>
    <n v="5"/>
    <s v="Bachelor"/>
    <n v="0"/>
    <n v="0"/>
    <n v="1"/>
    <n v="0"/>
    <n v="1"/>
    <n v="2"/>
    <n v="102918"/>
    <s v="Medium"/>
    <n v="8"/>
    <n v="2020"/>
    <s v="High"/>
    <n v="8"/>
  </r>
  <r>
    <n v="4350"/>
    <x v="0"/>
    <x v="0"/>
    <s v="Startup"/>
    <s v="Education"/>
    <x v="1"/>
    <x v="1"/>
    <s v="Onsite/Hybrid"/>
    <x v="2"/>
    <s v="0-2 yrs"/>
    <n v="1"/>
    <s v="Master"/>
    <n v="0"/>
    <n v="0"/>
    <n v="0"/>
    <n v="1"/>
    <n v="0"/>
    <n v="1"/>
    <n v="63478"/>
    <s v="Low"/>
    <n v="6"/>
    <n v="2024"/>
    <s v="Low"/>
    <n v="1"/>
  </r>
  <r>
    <n v="4351"/>
    <x v="4"/>
    <x v="0"/>
    <s v="MNC"/>
    <s v="Education"/>
    <x v="3"/>
    <x v="0"/>
    <s v="Remote"/>
    <x v="1"/>
    <s v="3-6 yrs"/>
    <n v="4"/>
    <s v="Bachelor"/>
    <n v="0"/>
    <n v="1"/>
    <n v="0"/>
    <n v="1"/>
    <n v="0"/>
    <n v="2"/>
    <n v="106400"/>
    <s v="Medium"/>
    <n v="3"/>
    <n v="2025"/>
    <s v="Low"/>
    <n v="3"/>
  </r>
  <r>
    <n v="4352"/>
    <x v="3"/>
    <x v="0"/>
    <s v="Enterprise"/>
    <s v="Healthcare"/>
    <x v="0"/>
    <x v="1"/>
    <s v="Onsite/Hybrid"/>
    <x v="0"/>
    <s v="7+ yrs"/>
    <n v="13"/>
    <s v="Bachelor"/>
    <n v="0"/>
    <n v="1"/>
    <n v="1"/>
    <n v="0"/>
    <n v="0"/>
    <n v="2"/>
    <n v="110863"/>
    <s v="Medium"/>
    <n v="2"/>
    <n v="2022"/>
    <s v="High"/>
    <n v="8"/>
  </r>
  <r>
    <n v="4353"/>
    <x v="3"/>
    <x v="0"/>
    <s v="Medium"/>
    <s v="Technology"/>
    <x v="6"/>
    <x v="2"/>
    <s v="Onsite/Hybrid"/>
    <x v="0"/>
    <s v="7+ yrs"/>
    <n v="12"/>
    <s v="Bachelor"/>
    <n v="0"/>
    <n v="1"/>
    <n v="0"/>
    <n v="0"/>
    <n v="0"/>
    <n v="1"/>
    <n v="95367"/>
    <s v="Medium"/>
    <n v="12"/>
    <n v="2025"/>
    <s v="Medium"/>
    <n v="1"/>
  </r>
  <r>
    <n v="4354"/>
    <x v="0"/>
    <x v="0"/>
    <s v="Medium"/>
    <s v="Education"/>
    <x v="5"/>
    <x v="2"/>
    <s v="Onsite/Hybrid"/>
    <x v="1"/>
    <s v="3-6 yrs"/>
    <n v="4"/>
    <s v="Bachelor"/>
    <n v="1"/>
    <n v="0"/>
    <n v="1"/>
    <n v="0"/>
    <n v="1"/>
    <n v="3"/>
    <n v="98735"/>
    <s v="Medium"/>
    <n v="2"/>
    <n v="2020"/>
    <s v="Low"/>
    <n v="5"/>
  </r>
  <r>
    <n v="4355"/>
    <x v="0"/>
    <x v="0"/>
    <s v="Startup"/>
    <s v="Technology"/>
    <x v="3"/>
    <x v="2"/>
    <s v="Onsite/Hybrid"/>
    <x v="2"/>
    <s v="0-2 yrs"/>
    <n v="2"/>
    <s v="PhD"/>
    <n v="1"/>
    <n v="0"/>
    <n v="0"/>
    <n v="0"/>
    <n v="1"/>
    <n v="2"/>
    <n v="57641"/>
    <s v="Low"/>
    <n v="9"/>
    <n v="2021"/>
    <s v="Medium"/>
    <n v="3"/>
  </r>
  <r>
    <n v="4356"/>
    <x v="0"/>
    <x v="0"/>
    <s v="Enterprise"/>
    <s v="Technology"/>
    <x v="3"/>
    <x v="2"/>
    <s v="Onsite/Hybrid"/>
    <x v="0"/>
    <s v="7+ yrs"/>
    <n v="7"/>
    <s v="PhD"/>
    <n v="0"/>
    <n v="1"/>
    <n v="1"/>
    <n v="1"/>
    <n v="1"/>
    <n v="4"/>
    <n v="135081"/>
    <s v="High"/>
    <n v="6"/>
    <n v="2025"/>
    <s v="High"/>
    <n v="5"/>
  </r>
  <r>
    <n v="4357"/>
    <x v="5"/>
    <x v="1"/>
    <s v="Startup"/>
    <s v="Education"/>
    <x v="1"/>
    <x v="0"/>
    <s v="Remote"/>
    <x v="0"/>
    <s v="7+ yrs"/>
    <n v="15"/>
    <s v="Master"/>
    <n v="1"/>
    <n v="0"/>
    <n v="1"/>
    <n v="0"/>
    <n v="0"/>
    <n v="2"/>
    <n v="158860"/>
    <s v="High"/>
    <n v="9"/>
    <n v="2026"/>
    <s v="Medium"/>
    <n v="4"/>
  </r>
  <r>
    <n v="4358"/>
    <x v="4"/>
    <x v="0"/>
    <s v="MNC"/>
    <s v="Technology"/>
    <x v="5"/>
    <x v="2"/>
    <s v="Onsite/Hybrid"/>
    <x v="1"/>
    <s v="3-6 yrs"/>
    <n v="3"/>
    <s v="Master"/>
    <n v="0"/>
    <n v="0"/>
    <n v="1"/>
    <n v="1"/>
    <n v="1"/>
    <n v="3"/>
    <n v="136489"/>
    <s v="High"/>
    <n v="9"/>
    <n v="2025"/>
    <s v="High"/>
    <n v="8"/>
  </r>
  <r>
    <n v="4359"/>
    <x v="4"/>
    <x v="0"/>
    <s v="MNC"/>
    <s v="E-commerce"/>
    <x v="5"/>
    <x v="0"/>
    <s v="Remote"/>
    <x v="2"/>
    <s v="0-2 yrs"/>
    <n v="0"/>
    <s v="Master"/>
    <n v="1"/>
    <n v="0"/>
    <n v="0"/>
    <n v="1"/>
    <n v="0"/>
    <n v="2"/>
    <n v="85993"/>
    <s v="Medium"/>
    <n v="8"/>
    <n v="2020"/>
    <s v="High"/>
    <n v="9"/>
  </r>
  <r>
    <n v="4360"/>
    <x v="3"/>
    <x v="0"/>
    <s v="Startup"/>
    <s v="Retail"/>
    <x v="5"/>
    <x v="1"/>
    <s v="Onsite/Hybrid"/>
    <x v="0"/>
    <s v="7+ yrs"/>
    <n v="7"/>
    <s v="PhD"/>
    <n v="1"/>
    <n v="1"/>
    <n v="1"/>
    <n v="1"/>
    <n v="1"/>
    <n v="5"/>
    <n v="136941"/>
    <s v="High"/>
    <n v="4"/>
    <n v="2023"/>
    <s v="High"/>
    <n v="4"/>
  </r>
  <r>
    <n v="4361"/>
    <x v="1"/>
    <x v="1"/>
    <s v="Medium"/>
    <s v="Finance"/>
    <x v="4"/>
    <x v="2"/>
    <s v="Onsite/Hybrid"/>
    <x v="0"/>
    <s v="7+ yrs"/>
    <n v="14"/>
    <s v="Master"/>
    <n v="1"/>
    <n v="0"/>
    <n v="0"/>
    <n v="0"/>
    <n v="1"/>
    <n v="2"/>
    <n v="148838"/>
    <s v="High"/>
    <n v="4"/>
    <n v="2023"/>
    <s v="High"/>
    <n v="9"/>
  </r>
  <r>
    <n v="4362"/>
    <x v="0"/>
    <x v="0"/>
    <s v="MNC"/>
    <s v="Education"/>
    <x v="3"/>
    <x v="2"/>
    <s v="Onsite/Hybrid"/>
    <x v="1"/>
    <s v="3-6 yrs"/>
    <n v="5"/>
    <s v="Bachelor"/>
    <n v="0"/>
    <n v="0"/>
    <n v="1"/>
    <n v="0"/>
    <n v="1"/>
    <n v="2"/>
    <n v="124402"/>
    <s v="High"/>
    <n v="12"/>
    <n v="2020"/>
    <s v="Medium"/>
    <n v="1"/>
  </r>
  <r>
    <n v="4363"/>
    <x v="0"/>
    <x v="0"/>
    <s v="MNC"/>
    <s v="Retail"/>
    <x v="0"/>
    <x v="0"/>
    <s v="Remote"/>
    <x v="0"/>
    <s v="7+ yrs"/>
    <n v="12"/>
    <s v="Bachelor"/>
    <n v="0"/>
    <n v="1"/>
    <n v="0"/>
    <n v="1"/>
    <n v="1"/>
    <n v="3"/>
    <n v="148689"/>
    <s v="High"/>
    <n v="5"/>
    <n v="2022"/>
    <s v="Low"/>
    <n v="4"/>
  </r>
  <r>
    <n v="4364"/>
    <x v="0"/>
    <x v="0"/>
    <s v="MNC"/>
    <s v="Technology"/>
    <x v="3"/>
    <x v="0"/>
    <s v="Remote"/>
    <x v="2"/>
    <s v="0-2 yrs"/>
    <n v="1"/>
    <s v="PhD"/>
    <n v="1"/>
    <n v="1"/>
    <n v="1"/>
    <n v="0"/>
    <n v="1"/>
    <n v="4"/>
    <n v="95342"/>
    <s v="Medium"/>
    <n v="3"/>
    <n v="2022"/>
    <s v="Medium"/>
    <n v="6"/>
  </r>
  <r>
    <n v="4365"/>
    <x v="1"/>
    <x v="1"/>
    <s v="Medium"/>
    <s v="E-commerce"/>
    <x v="5"/>
    <x v="0"/>
    <s v="Remote"/>
    <x v="1"/>
    <s v="3-6 yrs"/>
    <n v="5"/>
    <s v="Bachelor"/>
    <n v="0"/>
    <n v="0"/>
    <n v="1"/>
    <n v="1"/>
    <n v="1"/>
    <n v="3"/>
    <n v="159741"/>
    <s v="High"/>
    <n v="7"/>
    <n v="2022"/>
    <s v="High"/>
    <n v="2"/>
  </r>
  <r>
    <n v="4366"/>
    <x v="2"/>
    <x v="2"/>
    <s v="Enterprise"/>
    <s v="Technology"/>
    <x v="4"/>
    <x v="1"/>
    <s v="Onsite/Hybrid"/>
    <x v="2"/>
    <s v="0-2 yrs"/>
    <n v="2"/>
    <s v="Bachelor"/>
    <n v="0"/>
    <n v="0"/>
    <n v="0"/>
    <n v="0"/>
    <n v="0"/>
    <n v="0"/>
    <n v="48562"/>
    <s v="Low"/>
    <n v="6"/>
    <n v="2021"/>
    <s v="Low"/>
    <n v="3"/>
  </r>
  <r>
    <n v="4367"/>
    <x v="1"/>
    <x v="1"/>
    <s v="MNC"/>
    <s v="E-commerce"/>
    <x v="4"/>
    <x v="1"/>
    <s v="Onsite/Hybrid"/>
    <x v="1"/>
    <s v="3-6 yrs"/>
    <n v="4"/>
    <s v="Master"/>
    <n v="1"/>
    <n v="0"/>
    <n v="0"/>
    <n v="1"/>
    <n v="1"/>
    <n v="3"/>
    <n v="156892"/>
    <s v="High"/>
    <n v="10"/>
    <n v="2020"/>
    <s v="Medium"/>
    <n v="3"/>
  </r>
  <r>
    <n v="4368"/>
    <x v="3"/>
    <x v="0"/>
    <s v="Medium"/>
    <s v="Technology"/>
    <x v="1"/>
    <x v="0"/>
    <s v="Remote"/>
    <x v="0"/>
    <s v="7+ yrs"/>
    <n v="7"/>
    <s v="PhD"/>
    <n v="0"/>
    <n v="0"/>
    <n v="1"/>
    <n v="1"/>
    <n v="0"/>
    <n v="2"/>
    <n v="134891"/>
    <s v="High"/>
    <n v="7"/>
    <n v="2026"/>
    <s v="High"/>
    <n v="2"/>
  </r>
  <r>
    <n v="4369"/>
    <x v="2"/>
    <x v="2"/>
    <s v="Startup"/>
    <s v="Finance"/>
    <x v="1"/>
    <x v="0"/>
    <s v="Remote"/>
    <x v="1"/>
    <s v="3-6 yrs"/>
    <n v="5"/>
    <s v="Bachelor"/>
    <n v="1"/>
    <n v="0"/>
    <n v="0"/>
    <n v="1"/>
    <n v="0"/>
    <n v="2"/>
    <n v="93129"/>
    <s v="Medium"/>
    <n v="3"/>
    <n v="2022"/>
    <s v="Medium"/>
    <n v="2"/>
  </r>
  <r>
    <n v="4370"/>
    <x v="5"/>
    <x v="1"/>
    <s v="Enterprise"/>
    <s v="Education"/>
    <x v="4"/>
    <x v="1"/>
    <s v="Onsite/Hybrid"/>
    <x v="0"/>
    <s v="7+ yrs"/>
    <n v="13"/>
    <s v="Bachelor"/>
    <n v="0"/>
    <n v="1"/>
    <n v="0"/>
    <n v="0"/>
    <n v="0"/>
    <n v="1"/>
    <n v="135640"/>
    <s v="High"/>
    <n v="5"/>
    <n v="2022"/>
    <s v="Medium"/>
    <n v="3"/>
  </r>
  <r>
    <n v="4371"/>
    <x v="1"/>
    <x v="1"/>
    <s v="Startup"/>
    <s v="Education"/>
    <x v="3"/>
    <x v="0"/>
    <s v="Remote"/>
    <x v="1"/>
    <s v="3-6 yrs"/>
    <n v="3"/>
    <s v="PhD"/>
    <n v="1"/>
    <n v="1"/>
    <n v="1"/>
    <n v="0"/>
    <n v="1"/>
    <n v="4"/>
    <n v="138244"/>
    <s v="High"/>
    <n v="8"/>
    <n v="2026"/>
    <s v="High"/>
    <n v="8"/>
  </r>
  <r>
    <n v="4372"/>
    <x v="4"/>
    <x v="0"/>
    <s v="Medium"/>
    <s v="Education"/>
    <x v="3"/>
    <x v="1"/>
    <s v="Onsite/Hybrid"/>
    <x v="2"/>
    <s v="0-2 yrs"/>
    <n v="2"/>
    <s v="Master"/>
    <n v="0"/>
    <n v="1"/>
    <n v="1"/>
    <n v="0"/>
    <n v="1"/>
    <n v="3"/>
    <n v="76555"/>
    <s v="Medium"/>
    <n v="5"/>
    <n v="2022"/>
    <s v="Medium"/>
    <n v="4"/>
  </r>
  <r>
    <n v="4373"/>
    <x v="5"/>
    <x v="1"/>
    <s v="Enterprise"/>
    <s v="E-commerce"/>
    <x v="0"/>
    <x v="0"/>
    <s v="Remote"/>
    <x v="2"/>
    <s v="0-2 yrs"/>
    <n v="1"/>
    <s v="PhD"/>
    <n v="0"/>
    <n v="1"/>
    <n v="0"/>
    <n v="1"/>
    <n v="0"/>
    <n v="2"/>
    <n v="100335"/>
    <s v="Medium"/>
    <n v="7"/>
    <n v="2023"/>
    <s v="Medium"/>
    <n v="1"/>
  </r>
  <r>
    <n v="4374"/>
    <x v="2"/>
    <x v="2"/>
    <s v="MNC"/>
    <s v="Finance"/>
    <x v="2"/>
    <x v="2"/>
    <s v="Onsite/Hybrid"/>
    <x v="2"/>
    <s v="0-2 yrs"/>
    <n v="0"/>
    <s v="Master"/>
    <n v="0"/>
    <n v="0"/>
    <n v="1"/>
    <n v="0"/>
    <n v="1"/>
    <n v="2"/>
    <n v="99491"/>
    <s v="Medium"/>
    <n v="4"/>
    <n v="2022"/>
    <s v="High"/>
    <n v="8"/>
  </r>
  <r>
    <n v="4375"/>
    <x v="2"/>
    <x v="2"/>
    <s v="Medium"/>
    <s v="Finance"/>
    <x v="2"/>
    <x v="1"/>
    <s v="Onsite/Hybrid"/>
    <x v="1"/>
    <s v="3-6 yrs"/>
    <n v="6"/>
    <s v="Master"/>
    <n v="1"/>
    <n v="1"/>
    <n v="1"/>
    <n v="0"/>
    <n v="0"/>
    <n v="3"/>
    <n v="94694"/>
    <s v="Medium"/>
    <n v="2"/>
    <n v="2023"/>
    <s v="Low"/>
    <n v="1"/>
  </r>
  <r>
    <n v="4376"/>
    <x v="0"/>
    <x v="0"/>
    <s v="Enterprise"/>
    <s v="Retail"/>
    <x v="0"/>
    <x v="2"/>
    <s v="Onsite/Hybrid"/>
    <x v="1"/>
    <s v="3-6 yrs"/>
    <n v="6"/>
    <s v="PhD"/>
    <n v="0"/>
    <n v="1"/>
    <n v="0"/>
    <n v="1"/>
    <n v="0"/>
    <n v="2"/>
    <n v="92773"/>
    <s v="Medium"/>
    <n v="1"/>
    <n v="2024"/>
    <s v="High"/>
    <n v="7"/>
  </r>
  <r>
    <n v="4377"/>
    <x v="5"/>
    <x v="1"/>
    <s v="MNC"/>
    <s v="Technology"/>
    <x v="5"/>
    <x v="0"/>
    <s v="Remote"/>
    <x v="1"/>
    <s v="3-6 yrs"/>
    <n v="4"/>
    <s v="Bachelor"/>
    <n v="0"/>
    <n v="1"/>
    <n v="0"/>
    <n v="0"/>
    <n v="1"/>
    <n v="2"/>
    <n v="149614"/>
    <s v="High"/>
    <n v="8"/>
    <n v="2023"/>
    <s v="Low"/>
    <n v="2"/>
  </r>
  <r>
    <n v="4378"/>
    <x v="3"/>
    <x v="0"/>
    <s v="MNC"/>
    <s v="E-commerce"/>
    <x v="0"/>
    <x v="0"/>
    <s v="Remote"/>
    <x v="2"/>
    <s v="0-2 yrs"/>
    <n v="2"/>
    <s v="Master"/>
    <n v="0"/>
    <n v="0"/>
    <n v="1"/>
    <n v="0"/>
    <n v="0"/>
    <n v="1"/>
    <n v="88683"/>
    <s v="Medium"/>
    <n v="12"/>
    <n v="2025"/>
    <s v="Low"/>
    <n v="1"/>
  </r>
  <r>
    <n v="4379"/>
    <x v="3"/>
    <x v="0"/>
    <s v="Medium"/>
    <s v="Education"/>
    <x v="0"/>
    <x v="1"/>
    <s v="Onsite/Hybrid"/>
    <x v="2"/>
    <s v="0-2 yrs"/>
    <n v="1"/>
    <s v="Master"/>
    <n v="0"/>
    <n v="1"/>
    <n v="0"/>
    <n v="1"/>
    <n v="1"/>
    <n v="3"/>
    <n v="78425"/>
    <s v="Medium"/>
    <n v="9"/>
    <n v="2026"/>
    <s v="Low"/>
    <n v="4"/>
  </r>
  <r>
    <n v="4380"/>
    <x v="2"/>
    <x v="2"/>
    <s v="Enterprise"/>
    <s v="Education"/>
    <x v="5"/>
    <x v="0"/>
    <s v="Remote"/>
    <x v="2"/>
    <s v="0-2 yrs"/>
    <n v="1"/>
    <s v="PhD"/>
    <n v="1"/>
    <n v="0"/>
    <n v="1"/>
    <n v="1"/>
    <n v="0"/>
    <n v="3"/>
    <n v="83620"/>
    <s v="Medium"/>
    <n v="11"/>
    <n v="2024"/>
    <s v="High"/>
    <n v="5"/>
  </r>
  <r>
    <n v="4381"/>
    <x v="3"/>
    <x v="0"/>
    <s v="Enterprise"/>
    <s v="Education"/>
    <x v="0"/>
    <x v="1"/>
    <s v="Onsite/Hybrid"/>
    <x v="1"/>
    <s v="3-6 yrs"/>
    <n v="3"/>
    <s v="PhD"/>
    <n v="1"/>
    <n v="1"/>
    <n v="1"/>
    <n v="0"/>
    <n v="0"/>
    <n v="3"/>
    <n v="91923"/>
    <s v="Medium"/>
    <n v="6"/>
    <n v="2024"/>
    <s v="Medium"/>
    <n v="3"/>
  </r>
  <r>
    <n v="4382"/>
    <x v="1"/>
    <x v="1"/>
    <s v="Startup"/>
    <s v="Technology"/>
    <x v="3"/>
    <x v="2"/>
    <s v="Onsite/Hybrid"/>
    <x v="1"/>
    <s v="3-6 yrs"/>
    <n v="6"/>
    <s v="PhD"/>
    <n v="1"/>
    <n v="0"/>
    <n v="1"/>
    <n v="1"/>
    <n v="1"/>
    <n v="4"/>
    <n v="154860"/>
    <s v="High"/>
    <n v="12"/>
    <n v="2022"/>
    <s v="High"/>
    <n v="9"/>
  </r>
  <r>
    <n v="4383"/>
    <x v="2"/>
    <x v="2"/>
    <s v="Medium"/>
    <s v="Retail"/>
    <x v="6"/>
    <x v="1"/>
    <s v="Onsite/Hybrid"/>
    <x v="1"/>
    <s v="3-6 yrs"/>
    <n v="4"/>
    <s v="Master"/>
    <n v="0"/>
    <n v="1"/>
    <n v="0"/>
    <n v="0"/>
    <n v="1"/>
    <n v="2"/>
    <n v="87764"/>
    <s v="Medium"/>
    <n v="7"/>
    <n v="2025"/>
    <s v="Low"/>
    <n v="4"/>
  </r>
  <r>
    <n v="4384"/>
    <x v="4"/>
    <x v="0"/>
    <s v="MNC"/>
    <s v="Finance"/>
    <x v="4"/>
    <x v="1"/>
    <s v="Onsite/Hybrid"/>
    <x v="2"/>
    <s v="0-2 yrs"/>
    <n v="2"/>
    <s v="Bachelor"/>
    <n v="0"/>
    <n v="1"/>
    <n v="0"/>
    <n v="0"/>
    <n v="1"/>
    <n v="2"/>
    <n v="82133"/>
    <s v="Medium"/>
    <n v="12"/>
    <n v="2021"/>
    <s v="Medium"/>
    <n v="2"/>
  </r>
  <r>
    <n v="4385"/>
    <x v="0"/>
    <x v="0"/>
    <s v="Startup"/>
    <s v="Technology"/>
    <x v="1"/>
    <x v="0"/>
    <s v="Remote"/>
    <x v="1"/>
    <s v="3-6 yrs"/>
    <n v="6"/>
    <s v="Master"/>
    <n v="0"/>
    <n v="0"/>
    <n v="1"/>
    <n v="0"/>
    <n v="1"/>
    <n v="2"/>
    <n v="102914"/>
    <s v="Medium"/>
    <n v="10"/>
    <n v="2025"/>
    <s v="Low"/>
    <n v="3"/>
  </r>
  <r>
    <n v="4386"/>
    <x v="4"/>
    <x v="0"/>
    <s v="Medium"/>
    <s v="Healthcare"/>
    <x v="0"/>
    <x v="2"/>
    <s v="Onsite/Hybrid"/>
    <x v="1"/>
    <s v="3-6 yrs"/>
    <n v="5"/>
    <s v="PhD"/>
    <n v="1"/>
    <n v="0"/>
    <n v="0"/>
    <n v="1"/>
    <n v="1"/>
    <n v="3"/>
    <n v="101734"/>
    <s v="Medium"/>
    <n v="11"/>
    <n v="2025"/>
    <s v="Low"/>
    <n v="5"/>
  </r>
  <r>
    <n v="4387"/>
    <x v="5"/>
    <x v="1"/>
    <s v="Startup"/>
    <s v="Finance"/>
    <x v="1"/>
    <x v="2"/>
    <s v="Onsite/Hybrid"/>
    <x v="1"/>
    <s v="3-6 yrs"/>
    <n v="6"/>
    <s v="PhD"/>
    <n v="1"/>
    <n v="1"/>
    <n v="1"/>
    <n v="1"/>
    <n v="0"/>
    <n v="4"/>
    <n v="147594"/>
    <s v="High"/>
    <n v="4"/>
    <n v="2020"/>
    <s v="High"/>
    <n v="4"/>
  </r>
  <r>
    <n v="4388"/>
    <x v="0"/>
    <x v="0"/>
    <s v="Enterprise"/>
    <s v="Education"/>
    <x v="4"/>
    <x v="0"/>
    <s v="Remote"/>
    <x v="1"/>
    <s v="3-6 yrs"/>
    <n v="4"/>
    <s v="PhD"/>
    <n v="1"/>
    <n v="1"/>
    <n v="1"/>
    <n v="0"/>
    <n v="0"/>
    <n v="3"/>
    <n v="92297"/>
    <s v="Medium"/>
    <n v="3"/>
    <n v="2023"/>
    <s v="High"/>
    <n v="8"/>
  </r>
  <r>
    <n v="4389"/>
    <x v="1"/>
    <x v="1"/>
    <s v="Startup"/>
    <s v="E-commerce"/>
    <x v="5"/>
    <x v="0"/>
    <s v="Remote"/>
    <x v="1"/>
    <s v="3-6 yrs"/>
    <n v="4"/>
    <s v="Bachelor"/>
    <n v="1"/>
    <n v="0"/>
    <n v="1"/>
    <n v="0"/>
    <n v="1"/>
    <n v="3"/>
    <n v="141330"/>
    <s v="High"/>
    <n v="12"/>
    <n v="2026"/>
    <s v="Medium"/>
    <n v="5"/>
  </r>
  <r>
    <n v="4390"/>
    <x v="2"/>
    <x v="2"/>
    <s v="MNC"/>
    <s v="Healthcare"/>
    <x v="4"/>
    <x v="1"/>
    <s v="Onsite/Hybrid"/>
    <x v="1"/>
    <s v="3-6 yrs"/>
    <n v="6"/>
    <s v="PhD"/>
    <n v="0"/>
    <n v="0"/>
    <n v="1"/>
    <n v="1"/>
    <n v="1"/>
    <n v="3"/>
    <n v="131379"/>
    <s v="High"/>
    <n v="12"/>
    <n v="2026"/>
    <s v="High"/>
    <n v="4"/>
  </r>
  <r>
    <n v="4391"/>
    <x v="5"/>
    <x v="1"/>
    <s v="MNC"/>
    <s v="Healthcare"/>
    <x v="5"/>
    <x v="0"/>
    <s v="Remote"/>
    <x v="2"/>
    <s v="0-2 yrs"/>
    <n v="2"/>
    <s v="Master"/>
    <n v="1"/>
    <n v="0"/>
    <n v="1"/>
    <n v="0"/>
    <n v="1"/>
    <n v="3"/>
    <n v="136779"/>
    <s v="High"/>
    <n v="10"/>
    <n v="2020"/>
    <s v="High"/>
    <n v="9"/>
  </r>
  <r>
    <n v="4392"/>
    <x v="2"/>
    <x v="2"/>
    <s v="Startup"/>
    <s v="Healthcare"/>
    <x v="0"/>
    <x v="1"/>
    <s v="Onsite/Hybrid"/>
    <x v="1"/>
    <s v="3-6 yrs"/>
    <n v="6"/>
    <s v="Bachelor"/>
    <n v="1"/>
    <n v="0"/>
    <n v="1"/>
    <n v="1"/>
    <n v="1"/>
    <n v="4"/>
    <n v="115960"/>
    <s v="Medium"/>
    <n v="5"/>
    <n v="2020"/>
    <s v="High"/>
    <n v="7"/>
  </r>
  <r>
    <n v="4393"/>
    <x v="3"/>
    <x v="0"/>
    <s v="MNC"/>
    <s v="E-commerce"/>
    <x v="5"/>
    <x v="0"/>
    <s v="Remote"/>
    <x v="1"/>
    <s v="3-6 yrs"/>
    <n v="6"/>
    <s v="Master"/>
    <n v="1"/>
    <n v="0"/>
    <n v="1"/>
    <n v="1"/>
    <n v="0"/>
    <n v="3"/>
    <n v="122349"/>
    <s v="High"/>
    <n v="7"/>
    <n v="2022"/>
    <s v="High"/>
    <n v="2"/>
  </r>
  <r>
    <n v="4394"/>
    <x v="1"/>
    <x v="1"/>
    <s v="Enterprise"/>
    <s v="Finance"/>
    <x v="5"/>
    <x v="0"/>
    <s v="Remote"/>
    <x v="2"/>
    <s v="0-2 yrs"/>
    <n v="0"/>
    <s v="PhD"/>
    <n v="0"/>
    <n v="0"/>
    <n v="1"/>
    <n v="0"/>
    <n v="1"/>
    <n v="2"/>
    <n v="116912"/>
    <s v="Medium"/>
    <n v="5"/>
    <n v="2024"/>
    <s v="High"/>
    <n v="7"/>
  </r>
  <r>
    <n v="4395"/>
    <x v="1"/>
    <x v="1"/>
    <s v="Startup"/>
    <s v="Finance"/>
    <x v="0"/>
    <x v="1"/>
    <s v="Onsite/Hybrid"/>
    <x v="1"/>
    <s v="3-6 yrs"/>
    <n v="6"/>
    <s v="Bachelor"/>
    <n v="1"/>
    <n v="0"/>
    <n v="0"/>
    <n v="0"/>
    <n v="0"/>
    <n v="1"/>
    <n v="117763"/>
    <s v="Medium"/>
    <n v="12"/>
    <n v="2025"/>
    <s v="Low"/>
    <n v="6"/>
  </r>
  <r>
    <n v="4396"/>
    <x v="2"/>
    <x v="2"/>
    <s v="Startup"/>
    <s v="E-commerce"/>
    <x v="3"/>
    <x v="0"/>
    <s v="Remote"/>
    <x v="0"/>
    <s v="7+ yrs"/>
    <n v="14"/>
    <s v="Bachelor"/>
    <n v="0"/>
    <n v="0"/>
    <n v="1"/>
    <n v="0"/>
    <n v="0"/>
    <n v="1"/>
    <n v="112828"/>
    <s v="Medium"/>
    <n v="7"/>
    <n v="2024"/>
    <s v="High"/>
    <n v="8"/>
  </r>
  <r>
    <n v="4397"/>
    <x v="2"/>
    <x v="2"/>
    <s v="Startup"/>
    <s v="Retail"/>
    <x v="2"/>
    <x v="2"/>
    <s v="Onsite/Hybrid"/>
    <x v="2"/>
    <s v="0-2 yrs"/>
    <n v="1"/>
    <s v="Master"/>
    <n v="1"/>
    <n v="0"/>
    <n v="1"/>
    <n v="0"/>
    <n v="1"/>
    <n v="3"/>
    <n v="79062"/>
    <s v="Medium"/>
    <n v="2"/>
    <n v="2020"/>
    <s v="Medium"/>
    <n v="1"/>
  </r>
  <r>
    <n v="4398"/>
    <x v="1"/>
    <x v="1"/>
    <s v="Startup"/>
    <s v="Retail"/>
    <x v="1"/>
    <x v="2"/>
    <s v="Onsite/Hybrid"/>
    <x v="0"/>
    <s v="7+ yrs"/>
    <n v="13"/>
    <s v="Bachelor"/>
    <n v="1"/>
    <n v="0"/>
    <n v="1"/>
    <n v="1"/>
    <n v="1"/>
    <n v="4"/>
    <n v="180717"/>
    <s v="High"/>
    <n v="2"/>
    <n v="2022"/>
    <s v="High"/>
    <n v="2"/>
  </r>
  <r>
    <n v="4399"/>
    <x v="5"/>
    <x v="1"/>
    <s v="Medium"/>
    <s v="Technology"/>
    <x v="4"/>
    <x v="0"/>
    <s v="Remote"/>
    <x v="1"/>
    <s v="3-6 yrs"/>
    <n v="3"/>
    <s v="Master"/>
    <n v="1"/>
    <n v="1"/>
    <n v="0"/>
    <n v="1"/>
    <n v="1"/>
    <n v="4"/>
    <n v="136806"/>
    <s v="High"/>
    <n v="8"/>
    <n v="2024"/>
    <s v="High"/>
    <n v="8"/>
  </r>
  <r>
    <n v="4400"/>
    <x v="4"/>
    <x v="0"/>
    <s v="Startup"/>
    <s v="Education"/>
    <x v="6"/>
    <x v="0"/>
    <s v="Remote"/>
    <x v="2"/>
    <s v="0-2 yrs"/>
    <n v="0"/>
    <s v="Master"/>
    <n v="1"/>
    <n v="1"/>
    <n v="0"/>
    <n v="1"/>
    <n v="1"/>
    <n v="4"/>
    <n v="78068"/>
    <s v="Medium"/>
    <n v="11"/>
    <n v="2021"/>
    <s v="Low"/>
    <n v="2"/>
  </r>
  <r>
    <n v="4401"/>
    <x v="1"/>
    <x v="1"/>
    <s v="Medium"/>
    <s v="Education"/>
    <x v="1"/>
    <x v="1"/>
    <s v="Onsite/Hybrid"/>
    <x v="2"/>
    <s v="0-2 yrs"/>
    <n v="2"/>
    <s v="PhD"/>
    <n v="1"/>
    <n v="0"/>
    <n v="0"/>
    <n v="0"/>
    <n v="1"/>
    <n v="2"/>
    <n v="97946"/>
    <s v="Medium"/>
    <n v="5"/>
    <n v="2020"/>
    <s v="Medium"/>
    <n v="2"/>
  </r>
  <r>
    <n v="4402"/>
    <x v="5"/>
    <x v="1"/>
    <s v="MNC"/>
    <s v="E-commerce"/>
    <x v="2"/>
    <x v="1"/>
    <s v="Onsite/Hybrid"/>
    <x v="2"/>
    <s v="0-2 yrs"/>
    <n v="1"/>
    <s v="Bachelor"/>
    <n v="1"/>
    <n v="0"/>
    <n v="1"/>
    <n v="0"/>
    <n v="1"/>
    <n v="3"/>
    <n v="130749"/>
    <s v="High"/>
    <n v="4"/>
    <n v="2024"/>
    <s v="Low"/>
    <n v="1"/>
  </r>
  <r>
    <n v="4403"/>
    <x v="3"/>
    <x v="0"/>
    <s v="MNC"/>
    <s v="Retail"/>
    <x v="0"/>
    <x v="0"/>
    <s v="Remote"/>
    <x v="2"/>
    <s v="0-2 yrs"/>
    <n v="2"/>
    <s v="Master"/>
    <n v="0"/>
    <n v="1"/>
    <n v="1"/>
    <n v="1"/>
    <n v="0"/>
    <n v="3"/>
    <n v="103954"/>
    <s v="Medium"/>
    <n v="12"/>
    <n v="2022"/>
    <s v="High"/>
    <n v="8"/>
  </r>
  <r>
    <n v="4404"/>
    <x v="4"/>
    <x v="0"/>
    <s v="Enterprise"/>
    <s v="Healthcare"/>
    <x v="3"/>
    <x v="0"/>
    <s v="Remote"/>
    <x v="2"/>
    <s v="0-2 yrs"/>
    <n v="2"/>
    <s v="Bachelor"/>
    <n v="1"/>
    <n v="0"/>
    <n v="1"/>
    <n v="0"/>
    <n v="1"/>
    <n v="3"/>
    <n v="74463"/>
    <s v="Medium"/>
    <n v="11"/>
    <n v="2026"/>
    <s v="Low"/>
    <n v="1"/>
  </r>
  <r>
    <n v="4405"/>
    <x v="4"/>
    <x v="0"/>
    <s v="Enterprise"/>
    <s v="Healthcare"/>
    <x v="5"/>
    <x v="2"/>
    <s v="Onsite/Hybrid"/>
    <x v="0"/>
    <s v="7+ yrs"/>
    <n v="14"/>
    <s v="Master"/>
    <n v="1"/>
    <n v="1"/>
    <n v="0"/>
    <n v="0"/>
    <n v="1"/>
    <n v="3"/>
    <n v="114004"/>
    <s v="Medium"/>
    <n v="3"/>
    <n v="2024"/>
    <s v="Low"/>
    <n v="2"/>
  </r>
  <r>
    <n v="4406"/>
    <x v="5"/>
    <x v="1"/>
    <s v="Medium"/>
    <s v="E-commerce"/>
    <x v="2"/>
    <x v="0"/>
    <s v="Remote"/>
    <x v="2"/>
    <s v="0-2 yrs"/>
    <n v="0"/>
    <s v="Bachelor"/>
    <n v="1"/>
    <n v="1"/>
    <n v="1"/>
    <n v="0"/>
    <n v="0"/>
    <n v="3"/>
    <n v="106728"/>
    <s v="Medium"/>
    <n v="2"/>
    <n v="2020"/>
    <s v="Low"/>
    <n v="6"/>
  </r>
  <r>
    <n v="4407"/>
    <x v="0"/>
    <x v="0"/>
    <s v="Medium"/>
    <s v="Education"/>
    <x v="4"/>
    <x v="2"/>
    <s v="Onsite/Hybrid"/>
    <x v="1"/>
    <s v="3-6 yrs"/>
    <n v="5"/>
    <s v="Bachelor"/>
    <n v="0"/>
    <n v="1"/>
    <n v="1"/>
    <n v="1"/>
    <n v="1"/>
    <n v="4"/>
    <n v="115268"/>
    <s v="Medium"/>
    <n v="11"/>
    <n v="2025"/>
    <s v="High"/>
    <n v="6"/>
  </r>
  <r>
    <n v="4408"/>
    <x v="4"/>
    <x v="0"/>
    <s v="Startup"/>
    <s v="Technology"/>
    <x v="6"/>
    <x v="0"/>
    <s v="Remote"/>
    <x v="1"/>
    <s v="3-6 yrs"/>
    <n v="4"/>
    <s v="PhD"/>
    <n v="0"/>
    <n v="1"/>
    <n v="1"/>
    <n v="0"/>
    <n v="0"/>
    <n v="2"/>
    <n v="93374"/>
    <s v="Medium"/>
    <n v="11"/>
    <n v="2021"/>
    <s v="Low"/>
    <n v="5"/>
  </r>
  <r>
    <n v="4409"/>
    <x v="3"/>
    <x v="0"/>
    <s v="Enterprise"/>
    <s v="Technology"/>
    <x v="0"/>
    <x v="1"/>
    <s v="Onsite/Hybrid"/>
    <x v="2"/>
    <s v="0-2 yrs"/>
    <n v="2"/>
    <s v="PhD"/>
    <n v="0"/>
    <n v="1"/>
    <n v="0"/>
    <n v="0"/>
    <n v="0"/>
    <n v="1"/>
    <n v="49820"/>
    <s v="Low"/>
    <n v="4"/>
    <n v="2025"/>
    <s v="High"/>
    <n v="9"/>
  </r>
  <r>
    <n v="4410"/>
    <x v="1"/>
    <x v="1"/>
    <s v="Enterprise"/>
    <s v="E-commerce"/>
    <x v="2"/>
    <x v="1"/>
    <s v="Onsite/Hybrid"/>
    <x v="2"/>
    <s v="0-2 yrs"/>
    <n v="1"/>
    <s v="PhD"/>
    <n v="0"/>
    <n v="0"/>
    <n v="0"/>
    <n v="0"/>
    <n v="0"/>
    <n v="0"/>
    <n v="87939"/>
    <s v="Medium"/>
    <n v="3"/>
    <n v="2023"/>
    <s v="Medium"/>
    <n v="5"/>
  </r>
  <r>
    <n v="4411"/>
    <x v="5"/>
    <x v="1"/>
    <s v="Startup"/>
    <s v="E-commerce"/>
    <x v="2"/>
    <x v="1"/>
    <s v="Onsite/Hybrid"/>
    <x v="2"/>
    <s v="0-2 yrs"/>
    <n v="2"/>
    <s v="Bachelor"/>
    <n v="1"/>
    <n v="1"/>
    <n v="0"/>
    <n v="0"/>
    <n v="1"/>
    <n v="3"/>
    <n v="95365"/>
    <s v="Medium"/>
    <n v="3"/>
    <n v="2022"/>
    <s v="Medium"/>
    <n v="1"/>
  </r>
  <r>
    <n v="4412"/>
    <x v="5"/>
    <x v="1"/>
    <s v="Startup"/>
    <s v="E-commerce"/>
    <x v="6"/>
    <x v="1"/>
    <s v="Onsite/Hybrid"/>
    <x v="2"/>
    <s v="0-2 yrs"/>
    <n v="0"/>
    <s v="Bachelor"/>
    <n v="0"/>
    <n v="1"/>
    <n v="1"/>
    <n v="1"/>
    <n v="1"/>
    <n v="4"/>
    <n v="134681"/>
    <s v="High"/>
    <n v="7"/>
    <n v="2026"/>
    <s v="High"/>
    <n v="5"/>
  </r>
  <r>
    <n v="4413"/>
    <x v="1"/>
    <x v="1"/>
    <s v="Medium"/>
    <s v="Education"/>
    <x v="6"/>
    <x v="1"/>
    <s v="Onsite/Hybrid"/>
    <x v="0"/>
    <s v="7+ yrs"/>
    <n v="7"/>
    <s v="Master"/>
    <n v="1"/>
    <n v="0"/>
    <n v="1"/>
    <n v="0"/>
    <n v="0"/>
    <n v="2"/>
    <n v="151819"/>
    <s v="High"/>
    <n v="1"/>
    <n v="2025"/>
    <s v="High"/>
    <n v="8"/>
  </r>
  <r>
    <n v="4414"/>
    <x v="2"/>
    <x v="2"/>
    <s v="Startup"/>
    <s v="Retail"/>
    <x v="0"/>
    <x v="0"/>
    <s v="Remote"/>
    <x v="0"/>
    <s v="7+ yrs"/>
    <n v="8"/>
    <s v="Master"/>
    <n v="1"/>
    <n v="0"/>
    <n v="1"/>
    <n v="1"/>
    <n v="0"/>
    <n v="3"/>
    <n v="128407"/>
    <s v="High"/>
    <n v="2"/>
    <n v="2020"/>
    <s v="High"/>
    <n v="2"/>
  </r>
  <r>
    <n v="4415"/>
    <x v="0"/>
    <x v="0"/>
    <s v="MNC"/>
    <s v="E-commerce"/>
    <x v="0"/>
    <x v="1"/>
    <s v="Onsite/Hybrid"/>
    <x v="2"/>
    <s v="0-2 yrs"/>
    <n v="1"/>
    <s v="Master"/>
    <n v="0"/>
    <n v="1"/>
    <n v="1"/>
    <n v="0"/>
    <n v="1"/>
    <n v="3"/>
    <n v="94623"/>
    <s v="Medium"/>
    <n v="10"/>
    <n v="2025"/>
    <s v="High"/>
    <n v="9"/>
  </r>
  <r>
    <n v="4416"/>
    <x v="3"/>
    <x v="0"/>
    <s v="MNC"/>
    <s v="Education"/>
    <x v="2"/>
    <x v="1"/>
    <s v="Onsite/Hybrid"/>
    <x v="0"/>
    <s v="7+ yrs"/>
    <n v="11"/>
    <s v="Master"/>
    <n v="0"/>
    <n v="0"/>
    <n v="1"/>
    <n v="0"/>
    <n v="1"/>
    <n v="2"/>
    <n v="145562"/>
    <s v="High"/>
    <n v="11"/>
    <n v="2026"/>
    <s v="High"/>
    <n v="7"/>
  </r>
  <r>
    <n v="4417"/>
    <x v="5"/>
    <x v="1"/>
    <s v="Enterprise"/>
    <s v="Retail"/>
    <x v="0"/>
    <x v="2"/>
    <s v="Onsite/Hybrid"/>
    <x v="1"/>
    <s v="3-6 yrs"/>
    <n v="6"/>
    <s v="Master"/>
    <n v="1"/>
    <n v="1"/>
    <n v="0"/>
    <n v="1"/>
    <n v="0"/>
    <n v="3"/>
    <n v="134550"/>
    <s v="High"/>
    <n v="12"/>
    <n v="2026"/>
    <s v="Medium"/>
    <n v="1"/>
  </r>
  <r>
    <n v="4418"/>
    <x v="2"/>
    <x v="2"/>
    <s v="MNC"/>
    <s v="Technology"/>
    <x v="2"/>
    <x v="2"/>
    <s v="Onsite/Hybrid"/>
    <x v="2"/>
    <s v="0-2 yrs"/>
    <n v="0"/>
    <s v="PhD"/>
    <n v="0"/>
    <n v="1"/>
    <n v="1"/>
    <n v="1"/>
    <n v="1"/>
    <n v="4"/>
    <n v="112886"/>
    <s v="Medium"/>
    <n v="7"/>
    <n v="2023"/>
    <s v="High"/>
    <n v="5"/>
  </r>
  <r>
    <n v="4419"/>
    <x v="0"/>
    <x v="0"/>
    <s v="Enterprise"/>
    <s v="Healthcare"/>
    <x v="6"/>
    <x v="1"/>
    <s v="Onsite/Hybrid"/>
    <x v="1"/>
    <s v="3-6 yrs"/>
    <n v="6"/>
    <s v="Master"/>
    <n v="1"/>
    <n v="1"/>
    <n v="0"/>
    <n v="0"/>
    <n v="0"/>
    <n v="2"/>
    <n v="79896"/>
    <s v="Medium"/>
    <n v="10"/>
    <n v="2022"/>
    <s v="Medium"/>
    <n v="1"/>
  </r>
  <r>
    <n v="4420"/>
    <x v="2"/>
    <x v="2"/>
    <s v="MNC"/>
    <s v="Finance"/>
    <x v="1"/>
    <x v="0"/>
    <s v="Remote"/>
    <x v="0"/>
    <s v="7+ yrs"/>
    <n v="13"/>
    <s v="PhD"/>
    <n v="0"/>
    <n v="0"/>
    <n v="0"/>
    <n v="0"/>
    <n v="0"/>
    <n v="0"/>
    <n v="118411"/>
    <s v="Medium"/>
    <n v="1"/>
    <n v="2023"/>
    <s v="High"/>
    <n v="8"/>
  </r>
  <r>
    <n v="4421"/>
    <x v="3"/>
    <x v="0"/>
    <s v="Medium"/>
    <s v="Finance"/>
    <x v="3"/>
    <x v="2"/>
    <s v="Onsite/Hybrid"/>
    <x v="1"/>
    <s v="3-6 yrs"/>
    <n v="6"/>
    <s v="Bachelor"/>
    <n v="0"/>
    <n v="1"/>
    <n v="0"/>
    <n v="0"/>
    <n v="1"/>
    <n v="2"/>
    <n v="86119"/>
    <s v="Medium"/>
    <n v="9"/>
    <n v="2023"/>
    <s v="Medium"/>
    <n v="3"/>
  </r>
  <r>
    <n v="4422"/>
    <x v="2"/>
    <x v="2"/>
    <s v="Enterprise"/>
    <s v="Healthcare"/>
    <x v="2"/>
    <x v="1"/>
    <s v="Onsite/Hybrid"/>
    <x v="1"/>
    <s v="3-6 yrs"/>
    <n v="6"/>
    <s v="Master"/>
    <n v="0"/>
    <n v="1"/>
    <n v="0"/>
    <n v="1"/>
    <n v="0"/>
    <n v="2"/>
    <n v="85605"/>
    <s v="Medium"/>
    <n v="2"/>
    <n v="2020"/>
    <s v="High"/>
    <n v="9"/>
  </r>
  <r>
    <n v="4423"/>
    <x v="2"/>
    <x v="2"/>
    <s v="Enterprise"/>
    <s v="Education"/>
    <x v="6"/>
    <x v="1"/>
    <s v="Onsite/Hybrid"/>
    <x v="2"/>
    <s v="0-2 yrs"/>
    <n v="2"/>
    <s v="Master"/>
    <n v="1"/>
    <n v="0"/>
    <n v="0"/>
    <n v="0"/>
    <n v="1"/>
    <n v="2"/>
    <n v="55260"/>
    <s v="Low"/>
    <n v="5"/>
    <n v="2025"/>
    <s v="Medium"/>
    <n v="1"/>
  </r>
  <r>
    <n v="4424"/>
    <x v="1"/>
    <x v="1"/>
    <s v="Enterprise"/>
    <s v="Education"/>
    <x v="3"/>
    <x v="2"/>
    <s v="Onsite/Hybrid"/>
    <x v="0"/>
    <s v="7+ yrs"/>
    <n v="14"/>
    <s v="Bachelor"/>
    <n v="1"/>
    <n v="0"/>
    <n v="0"/>
    <n v="0"/>
    <n v="0"/>
    <n v="1"/>
    <n v="143495"/>
    <s v="High"/>
    <n v="9"/>
    <n v="2024"/>
    <s v="High"/>
    <n v="9"/>
  </r>
  <r>
    <n v="4425"/>
    <x v="0"/>
    <x v="0"/>
    <s v="Enterprise"/>
    <s v="Education"/>
    <x v="0"/>
    <x v="0"/>
    <s v="Remote"/>
    <x v="1"/>
    <s v="3-6 yrs"/>
    <n v="4"/>
    <s v="Bachelor"/>
    <n v="0"/>
    <n v="1"/>
    <n v="1"/>
    <n v="1"/>
    <n v="0"/>
    <n v="3"/>
    <n v="101148"/>
    <s v="Medium"/>
    <n v="9"/>
    <n v="2023"/>
    <s v="High"/>
    <n v="3"/>
  </r>
  <r>
    <n v="4426"/>
    <x v="3"/>
    <x v="0"/>
    <s v="Startup"/>
    <s v="Education"/>
    <x v="4"/>
    <x v="2"/>
    <s v="Onsite/Hybrid"/>
    <x v="1"/>
    <s v="3-6 yrs"/>
    <n v="6"/>
    <s v="Master"/>
    <n v="0"/>
    <n v="0"/>
    <n v="1"/>
    <n v="1"/>
    <n v="0"/>
    <n v="2"/>
    <n v="101612"/>
    <s v="Medium"/>
    <n v="11"/>
    <n v="2020"/>
    <s v="High"/>
    <n v="6"/>
  </r>
  <r>
    <n v="4427"/>
    <x v="5"/>
    <x v="1"/>
    <s v="Startup"/>
    <s v="Healthcare"/>
    <x v="6"/>
    <x v="0"/>
    <s v="Remote"/>
    <x v="2"/>
    <s v="0-2 yrs"/>
    <n v="1"/>
    <s v="Bachelor"/>
    <n v="0"/>
    <n v="0"/>
    <n v="1"/>
    <n v="0"/>
    <n v="1"/>
    <n v="2"/>
    <n v="118863"/>
    <s v="Medium"/>
    <n v="7"/>
    <n v="2026"/>
    <s v="Low"/>
    <n v="1"/>
  </r>
  <r>
    <n v="4428"/>
    <x v="0"/>
    <x v="0"/>
    <s v="Enterprise"/>
    <s v="Retail"/>
    <x v="1"/>
    <x v="1"/>
    <s v="Onsite/Hybrid"/>
    <x v="2"/>
    <s v="0-2 yrs"/>
    <n v="1"/>
    <s v="PhD"/>
    <n v="1"/>
    <n v="1"/>
    <n v="0"/>
    <n v="1"/>
    <n v="1"/>
    <n v="4"/>
    <n v="70442"/>
    <s v="Medium"/>
    <n v="5"/>
    <n v="2023"/>
    <s v="Medium"/>
    <n v="6"/>
  </r>
  <r>
    <n v="4429"/>
    <x v="1"/>
    <x v="1"/>
    <s v="MNC"/>
    <s v="Retail"/>
    <x v="5"/>
    <x v="1"/>
    <s v="Onsite/Hybrid"/>
    <x v="0"/>
    <s v="7+ yrs"/>
    <n v="15"/>
    <s v="Bachelor"/>
    <n v="1"/>
    <n v="1"/>
    <n v="1"/>
    <n v="1"/>
    <n v="1"/>
    <n v="5"/>
    <n v="196128"/>
    <s v="High"/>
    <n v="6"/>
    <n v="2025"/>
    <s v="High"/>
    <n v="7"/>
  </r>
  <r>
    <n v="4430"/>
    <x v="2"/>
    <x v="2"/>
    <s v="Medium"/>
    <s v="Retail"/>
    <x v="2"/>
    <x v="1"/>
    <s v="Onsite/Hybrid"/>
    <x v="1"/>
    <s v="3-6 yrs"/>
    <n v="5"/>
    <s v="PhD"/>
    <n v="1"/>
    <n v="0"/>
    <n v="0"/>
    <n v="1"/>
    <n v="1"/>
    <n v="3"/>
    <n v="98990"/>
    <s v="Medium"/>
    <n v="1"/>
    <n v="2026"/>
    <s v="Low"/>
    <n v="3"/>
  </r>
  <r>
    <n v="4431"/>
    <x v="0"/>
    <x v="0"/>
    <s v="Enterprise"/>
    <s v="Education"/>
    <x v="6"/>
    <x v="0"/>
    <s v="Remote"/>
    <x v="2"/>
    <s v="0-2 yrs"/>
    <n v="2"/>
    <s v="Master"/>
    <n v="1"/>
    <n v="1"/>
    <n v="1"/>
    <n v="1"/>
    <n v="1"/>
    <n v="5"/>
    <n v="85721"/>
    <s v="Medium"/>
    <n v="4"/>
    <n v="2022"/>
    <s v="High"/>
    <n v="1"/>
  </r>
  <r>
    <n v="4432"/>
    <x v="3"/>
    <x v="0"/>
    <s v="Startup"/>
    <s v="Finance"/>
    <x v="4"/>
    <x v="1"/>
    <s v="Onsite/Hybrid"/>
    <x v="1"/>
    <s v="3-6 yrs"/>
    <n v="5"/>
    <s v="Bachelor"/>
    <n v="1"/>
    <n v="1"/>
    <n v="0"/>
    <n v="0"/>
    <n v="0"/>
    <n v="2"/>
    <n v="76472"/>
    <s v="Medium"/>
    <n v="9"/>
    <n v="2023"/>
    <s v="Low"/>
    <n v="4"/>
  </r>
  <r>
    <n v="4433"/>
    <x v="5"/>
    <x v="1"/>
    <s v="Medium"/>
    <s v="Healthcare"/>
    <x v="4"/>
    <x v="2"/>
    <s v="Onsite/Hybrid"/>
    <x v="1"/>
    <s v="3-6 yrs"/>
    <n v="5"/>
    <s v="Bachelor"/>
    <n v="1"/>
    <n v="1"/>
    <n v="0"/>
    <n v="1"/>
    <n v="1"/>
    <n v="4"/>
    <n v="136501"/>
    <s v="High"/>
    <n v="3"/>
    <n v="2023"/>
    <s v="Medium"/>
    <n v="4"/>
  </r>
  <r>
    <n v="4434"/>
    <x v="4"/>
    <x v="0"/>
    <s v="Startup"/>
    <s v="E-commerce"/>
    <x v="6"/>
    <x v="0"/>
    <s v="Remote"/>
    <x v="2"/>
    <s v="0-2 yrs"/>
    <n v="2"/>
    <s v="Master"/>
    <n v="0"/>
    <n v="1"/>
    <n v="1"/>
    <n v="1"/>
    <n v="0"/>
    <n v="3"/>
    <n v="84379"/>
    <s v="Medium"/>
    <n v="3"/>
    <n v="2023"/>
    <s v="High"/>
    <n v="9"/>
  </r>
  <r>
    <n v="4435"/>
    <x v="2"/>
    <x v="2"/>
    <s v="Enterprise"/>
    <s v="Education"/>
    <x v="3"/>
    <x v="1"/>
    <s v="Onsite/Hybrid"/>
    <x v="2"/>
    <s v="0-2 yrs"/>
    <n v="1"/>
    <s v="PhD"/>
    <n v="1"/>
    <n v="1"/>
    <n v="1"/>
    <n v="1"/>
    <n v="1"/>
    <n v="5"/>
    <n v="91957"/>
    <s v="Medium"/>
    <n v="8"/>
    <n v="2025"/>
    <s v="High"/>
    <n v="9"/>
  </r>
  <r>
    <n v="4436"/>
    <x v="3"/>
    <x v="0"/>
    <s v="Medium"/>
    <s v="Education"/>
    <x v="1"/>
    <x v="1"/>
    <s v="Onsite/Hybrid"/>
    <x v="2"/>
    <s v="0-2 yrs"/>
    <n v="1"/>
    <s v="Bachelor"/>
    <n v="0"/>
    <n v="0"/>
    <n v="0"/>
    <n v="1"/>
    <n v="1"/>
    <n v="2"/>
    <n v="76332"/>
    <s v="Medium"/>
    <n v="9"/>
    <n v="2024"/>
    <s v="High"/>
    <n v="7"/>
  </r>
  <r>
    <n v="4437"/>
    <x v="4"/>
    <x v="0"/>
    <s v="MNC"/>
    <s v="Technology"/>
    <x v="1"/>
    <x v="1"/>
    <s v="Onsite/Hybrid"/>
    <x v="1"/>
    <s v="3-6 yrs"/>
    <n v="3"/>
    <s v="Bachelor"/>
    <n v="1"/>
    <n v="1"/>
    <n v="1"/>
    <n v="1"/>
    <n v="1"/>
    <n v="5"/>
    <n v="136672"/>
    <s v="High"/>
    <n v="10"/>
    <n v="2023"/>
    <s v="High"/>
    <n v="7"/>
  </r>
  <r>
    <n v="4438"/>
    <x v="2"/>
    <x v="2"/>
    <s v="MNC"/>
    <s v="Retail"/>
    <x v="4"/>
    <x v="2"/>
    <s v="Onsite/Hybrid"/>
    <x v="1"/>
    <s v="3-6 yrs"/>
    <n v="6"/>
    <s v="PhD"/>
    <n v="1"/>
    <n v="1"/>
    <n v="0"/>
    <n v="0"/>
    <n v="0"/>
    <n v="2"/>
    <n v="94627"/>
    <s v="Medium"/>
    <n v="1"/>
    <n v="2023"/>
    <s v="High"/>
    <n v="8"/>
  </r>
  <r>
    <n v="4439"/>
    <x v="2"/>
    <x v="2"/>
    <s v="Startup"/>
    <s v="Technology"/>
    <x v="1"/>
    <x v="0"/>
    <s v="Remote"/>
    <x v="0"/>
    <s v="7+ yrs"/>
    <n v="12"/>
    <s v="Master"/>
    <n v="1"/>
    <n v="1"/>
    <n v="0"/>
    <n v="0"/>
    <n v="0"/>
    <n v="2"/>
    <n v="98900"/>
    <s v="Medium"/>
    <n v="5"/>
    <n v="2026"/>
    <s v="High"/>
    <n v="7"/>
  </r>
  <r>
    <n v="4440"/>
    <x v="2"/>
    <x v="2"/>
    <s v="MNC"/>
    <s v="Technology"/>
    <x v="4"/>
    <x v="1"/>
    <s v="Onsite/Hybrid"/>
    <x v="2"/>
    <s v="0-2 yrs"/>
    <n v="1"/>
    <s v="PhD"/>
    <n v="0"/>
    <n v="1"/>
    <n v="0"/>
    <n v="0"/>
    <n v="1"/>
    <n v="2"/>
    <n v="75629"/>
    <s v="Medium"/>
    <n v="2"/>
    <n v="2022"/>
    <s v="Low"/>
    <n v="2"/>
  </r>
  <r>
    <n v="4441"/>
    <x v="3"/>
    <x v="0"/>
    <s v="Medium"/>
    <s v="Healthcare"/>
    <x v="3"/>
    <x v="1"/>
    <s v="Onsite/Hybrid"/>
    <x v="1"/>
    <s v="3-6 yrs"/>
    <n v="3"/>
    <s v="Bachelor"/>
    <n v="0"/>
    <n v="1"/>
    <n v="1"/>
    <n v="0"/>
    <n v="1"/>
    <n v="3"/>
    <n v="103671"/>
    <s v="Medium"/>
    <n v="6"/>
    <n v="2020"/>
    <s v="Low"/>
    <n v="2"/>
  </r>
  <r>
    <n v="4442"/>
    <x v="4"/>
    <x v="0"/>
    <s v="MNC"/>
    <s v="Technology"/>
    <x v="2"/>
    <x v="0"/>
    <s v="Remote"/>
    <x v="1"/>
    <s v="3-6 yrs"/>
    <n v="3"/>
    <s v="Bachelor"/>
    <n v="0"/>
    <n v="1"/>
    <n v="1"/>
    <n v="0"/>
    <n v="0"/>
    <n v="2"/>
    <n v="105894"/>
    <s v="Medium"/>
    <n v="11"/>
    <n v="2026"/>
    <s v="Low"/>
    <n v="5"/>
  </r>
  <r>
    <n v="4443"/>
    <x v="4"/>
    <x v="0"/>
    <s v="Medium"/>
    <s v="Technology"/>
    <x v="5"/>
    <x v="0"/>
    <s v="Remote"/>
    <x v="1"/>
    <s v="3-6 yrs"/>
    <n v="4"/>
    <s v="Bachelor"/>
    <n v="1"/>
    <n v="1"/>
    <n v="0"/>
    <n v="1"/>
    <n v="0"/>
    <n v="3"/>
    <n v="87326"/>
    <s v="Medium"/>
    <n v="10"/>
    <n v="2026"/>
    <s v="Low"/>
    <n v="2"/>
  </r>
  <r>
    <n v="4444"/>
    <x v="3"/>
    <x v="0"/>
    <s v="Startup"/>
    <s v="Technology"/>
    <x v="5"/>
    <x v="2"/>
    <s v="Onsite/Hybrid"/>
    <x v="2"/>
    <s v="0-2 yrs"/>
    <n v="0"/>
    <s v="PhD"/>
    <n v="0"/>
    <n v="0"/>
    <n v="0"/>
    <n v="0"/>
    <n v="1"/>
    <n v="1"/>
    <n v="60443"/>
    <s v="Low"/>
    <n v="7"/>
    <n v="2020"/>
    <s v="High"/>
    <n v="7"/>
  </r>
  <r>
    <n v="4445"/>
    <x v="1"/>
    <x v="1"/>
    <s v="Enterprise"/>
    <s v="Education"/>
    <x v="3"/>
    <x v="0"/>
    <s v="Remote"/>
    <x v="2"/>
    <s v="0-2 yrs"/>
    <n v="1"/>
    <s v="PhD"/>
    <n v="1"/>
    <n v="0"/>
    <n v="1"/>
    <n v="0"/>
    <n v="0"/>
    <n v="2"/>
    <n v="100819"/>
    <s v="Medium"/>
    <n v="7"/>
    <n v="2025"/>
    <s v="High"/>
    <n v="8"/>
  </r>
  <r>
    <n v="4446"/>
    <x v="4"/>
    <x v="0"/>
    <s v="MNC"/>
    <s v="Finance"/>
    <x v="0"/>
    <x v="0"/>
    <s v="Remote"/>
    <x v="0"/>
    <s v="7+ yrs"/>
    <n v="14"/>
    <s v="Bachelor"/>
    <n v="0"/>
    <n v="1"/>
    <n v="1"/>
    <n v="1"/>
    <n v="0"/>
    <n v="3"/>
    <n v="146012"/>
    <s v="High"/>
    <n v="4"/>
    <n v="2026"/>
    <s v="High"/>
    <n v="2"/>
  </r>
  <r>
    <n v="4447"/>
    <x v="5"/>
    <x v="1"/>
    <s v="Medium"/>
    <s v="Technology"/>
    <x v="3"/>
    <x v="2"/>
    <s v="Onsite/Hybrid"/>
    <x v="2"/>
    <s v="0-2 yrs"/>
    <n v="2"/>
    <s v="PhD"/>
    <n v="0"/>
    <n v="0"/>
    <n v="1"/>
    <n v="1"/>
    <n v="1"/>
    <n v="3"/>
    <n v="128946"/>
    <s v="High"/>
    <n v="1"/>
    <n v="2023"/>
    <s v="High"/>
    <n v="8"/>
  </r>
  <r>
    <n v="4448"/>
    <x v="1"/>
    <x v="1"/>
    <s v="MNC"/>
    <s v="Education"/>
    <x v="3"/>
    <x v="2"/>
    <s v="Onsite/Hybrid"/>
    <x v="1"/>
    <s v="3-6 yrs"/>
    <n v="6"/>
    <s v="Master"/>
    <n v="1"/>
    <n v="0"/>
    <n v="1"/>
    <n v="1"/>
    <n v="0"/>
    <n v="3"/>
    <n v="169786"/>
    <s v="High"/>
    <n v="5"/>
    <n v="2023"/>
    <s v="High"/>
    <n v="7"/>
  </r>
  <r>
    <n v="4449"/>
    <x v="2"/>
    <x v="2"/>
    <s v="Medium"/>
    <s v="Healthcare"/>
    <x v="1"/>
    <x v="0"/>
    <s v="Remote"/>
    <x v="1"/>
    <s v="3-6 yrs"/>
    <n v="6"/>
    <s v="Bachelor"/>
    <n v="0"/>
    <n v="0"/>
    <n v="1"/>
    <n v="1"/>
    <n v="1"/>
    <n v="3"/>
    <n v="114668"/>
    <s v="Medium"/>
    <n v="8"/>
    <n v="2025"/>
    <s v="High"/>
    <n v="4"/>
  </r>
  <r>
    <n v="4450"/>
    <x v="0"/>
    <x v="0"/>
    <s v="Medium"/>
    <s v="E-commerce"/>
    <x v="5"/>
    <x v="2"/>
    <s v="Onsite/Hybrid"/>
    <x v="1"/>
    <s v="3-6 yrs"/>
    <n v="3"/>
    <s v="PhD"/>
    <n v="1"/>
    <n v="1"/>
    <n v="0"/>
    <n v="0"/>
    <n v="1"/>
    <n v="3"/>
    <n v="89621"/>
    <s v="Medium"/>
    <n v="6"/>
    <n v="2020"/>
    <s v="High"/>
    <n v="9"/>
  </r>
  <r>
    <n v="4451"/>
    <x v="1"/>
    <x v="1"/>
    <s v="Startup"/>
    <s v="Retail"/>
    <x v="5"/>
    <x v="2"/>
    <s v="Onsite/Hybrid"/>
    <x v="1"/>
    <s v="3-6 yrs"/>
    <n v="5"/>
    <s v="Bachelor"/>
    <n v="1"/>
    <n v="1"/>
    <n v="1"/>
    <n v="1"/>
    <n v="1"/>
    <n v="5"/>
    <n v="159228"/>
    <s v="High"/>
    <n v="7"/>
    <n v="2023"/>
    <s v="High"/>
    <n v="2"/>
  </r>
  <r>
    <n v="4452"/>
    <x v="2"/>
    <x v="2"/>
    <s v="Enterprise"/>
    <s v="Retail"/>
    <x v="1"/>
    <x v="1"/>
    <s v="Onsite/Hybrid"/>
    <x v="1"/>
    <s v="3-6 yrs"/>
    <n v="3"/>
    <s v="Master"/>
    <n v="1"/>
    <n v="1"/>
    <n v="0"/>
    <n v="0"/>
    <n v="1"/>
    <n v="3"/>
    <n v="87939"/>
    <s v="Medium"/>
    <n v="10"/>
    <n v="2021"/>
    <s v="Low"/>
    <n v="4"/>
  </r>
  <r>
    <n v="4453"/>
    <x v="0"/>
    <x v="0"/>
    <s v="Enterprise"/>
    <s v="Finance"/>
    <x v="4"/>
    <x v="1"/>
    <s v="Onsite/Hybrid"/>
    <x v="1"/>
    <s v="3-6 yrs"/>
    <n v="6"/>
    <s v="Master"/>
    <n v="1"/>
    <n v="1"/>
    <n v="1"/>
    <n v="0"/>
    <n v="0"/>
    <n v="3"/>
    <n v="94609"/>
    <s v="Medium"/>
    <n v="5"/>
    <n v="2023"/>
    <s v="Low"/>
    <n v="4"/>
  </r>
  <r>
    <n v="4454"/>
    <x v="4"/>
    <x v="0"/>
    <s v="Startup"/>
    <s v="Retail"/>
    <x v="3"/>
    <x v="2"/>
    <s v="Onsite/Hybrid"/>
    <x v="1"/>
    <s v="3-6 yrs"/>
    <n v="4"/>
    <s v="PhD"/>
    <n v="1"/>
    <n v="1"/>
    <n v="1"/>
    <n v="0"/>
    <n v="1"/>
    <n v="4"/>
    <n v="97293"/>
    <s v="Medium"/>
    <n v="1"/>
    <n v="2021"/>
    <s v="Medium"/>
    <n v="3"/>
  </r>
  <r>
    <n v="4455"/>
    <x v="4"/>
    <x v="0"/>
    <s v="Enterprise"/>
    <s v="Retail"/>
    <x v="4"/>
    <x v="2"/>
    <s v="Onsite/Hybrid"/>
    <x v="1"/>
    <s v="3-6 yrs"/>
    <n v="3"/>
    <s v="PhD"/>
    <n v="0"/>
    <n v="1"/>
    <n v="1"/>
    <n v="0"/>
    <n v="0"/>
    <n v="2"/>
    <n v="91950"/>
    <s v="Medium"/>
    <n v="10"/>
    <n v="2020"/>
    <s v="Medium"/>
    <n v="4"/>
  </r>
  <r>
    <n v="4456"/>
    <x v="2"/>
    <x v="2"/>
    <s v="Enterprise"/>
    <s v="Education"/>
    <x v="3"/>
    <x v="1"/>
    <s v="Onsite/Hybrid"/>
    <x v="1"/>
    <s v="3-6 yrs"/>
    <n v="6"/>
    <s v="PhD"/>
    <n v="1"/>
    <n v="1"/>
    <n v="0"/>
    <n v="0"/>
    <n v="0"/>
    <n v="2"/>
    <n v="76915"/>
    <s v="Medium"/>
    <n v="12"/>
    <n v="2020"/>
    <s v="High"/>
    <n v="7"/>
  </r>
  <r>
    <n v="4457"/>
    <x v="2"/>
    <x v="2"/>
    <s v="Startup"/>
    <s v="E-commerce"/>
    <x v="1"/>
    <x v="2"/>
    <s v="Onsite/Hybrid"/>
    <x v="0"/>
    <s v="7+ yrs"/>
    <n v="9"/>
    <s v="Bachelor"/>
    <n v="0"/>
    <n v="0"/>
    <n v="0"/>
    <n v="1"/>
    <n v="1"/>
    <n v="2"/>
    <n v="120211"/>
    <s v="High"/>
    <n v="12"/>
    <n v="2025"/>
    <s v="Medium"/>
    <n v="2"/>
  </r>
  <r>
    <n v="4458"/>
    <x v="1"/>
    <x v="1"/>
    <s v="Enterprise"/>
    <s v="E-commerce"/>
    <x v="4"/>
    <x v="2"/>
    <s v="Onsite/Hybrid"/>
    <x v="2"/>
    <s v="0-2 yrs"/>
    <n v="1"/>
    <s v="Bachelor"/>
    <n v="1"/>
    <n v="0"/>
    <n v="1"/>
    <n v="0"/>
    <n v="0"/>
    <n v="2"/>
    <n v="102407"/>
    <s v="Medium"/>
    <n v="10"/>
    <n v="2025"/>
    <s v="Medium"/>
    <n v="6"/>
  </r>
  <r>
    <n v="4459"/>
    <x v="0"/>
    <x v="0"/>
    <s v="MNC"/>
    <s v="Healthcare"/>
    <x v="1"/>
    <x v="0"/>
    <s v="Remote"/>
    <x v="2"/>
    <s v="0-2 yrs"/>
    <n v="0"/>
    <s v="Master"/>
    <n v="0"/>
    <n v="1"/>
    <n v="0"/>
    <n v="0"/>
    <n v="1"/>
    <n v="2"/>
    <n v="76509"/>
    <s v="Medium"/>
    <n v="2"/>
    <n v="2026"/>
    <s v="High"/>
    <n v="7"/>
  </r>
  <r>
    <n v="4460"/>
    <x v="1"/>
    <x v="1"/>
    <s v="MNC"/>
    <s v="Finance"/>
    <x v="3"/>
    <x v="1"/>
    <s v="Onsite/Hybrid"/>
    <x v="1"/>
    <s v="3-6 yrs"/>
    <n v="5"/>
    <s v="Bachelor"/>
    <n v="0"/>
    <n v="1"/>
    <n v="1"/>
    <n v="1"/>
    <n v="0"/>
    <n v="3"/>
    <n v="160563"/>
    <s v="High"/>
    <n v="11"/>
    <n v="2024"/>
    <s v="High"/>
    <n v="7"/>
  </r>
  <r>
    <n v="4461"/>
    <x v="1"/>
    <x v="1"/>
    <s v="Medium"/>
    <s v="Finance"/>
    <x v="2"/>
    <x v="0"/>
    <s v="Remote"/>
    <x v="2"/>
    <s v="0-2 yrs"/>
    <n v="0"/>
    <s v="Master"/>
    <n v="1"/>
    <n v="0"/>
    <n v="1"/>
    <n v="0"/>
    <n v="1"/>
    <n v="3"/>
    <n v="118733"/>
    <s v="Medium"/>
    <n v="6"/>
    <n v="2026"/>
    <s v="High"/>
    <n v="8"/>
  </r>
  <r>
    <n v="4462"/>
    <x v="1"/>
    <x v="1"/>
    <s v="Enterprise"/>
    <s v="Education"/>
    <x v="3"/>
    <x v="0"/>
    <s v="Remote"/>
    <x v="2"/>
    <s v="0-2 yrs"/>
    <n v="0"/>
    <s v="Bachelor"/>
    <n v="0"/>
    <n v="1"/>
    <n v="0"/>
    <n v="0"/>
    <n v="1"/>
    <n v="2"/>
    <n v="96222"/>
    <s v="Medium"/>
    <n v="1"/>
    <n v="2022"/>
    <s v="High"/>
    <n v="7"/>
  </r>
  <r>
    <n v="4463"/>
    <x v="1"/>
    <x v="1"/>
    <s v="Startup"/>
    <s v="Healthcare"/>
    <x v="0"/>
    <x v="2"/>
    <s v="Onsite/Hybrid"/>
    <x v="0"/>
    <s v="7+ yrs"/>
    <n v="9"/>
    <s v="PhD"/>
    <n v="1"/>
    <n v="0"/>
    <n v="0"/>
    <n v="0"/>
    <n v="0"/>
    <n v="1"/>
    <n v="140361"/>
    <s v="High"/>
    <n v="6"/>
    <n v="2023"/>
    <s v="Low"/>
    <n v="2"/>
  </r>
  <r>
    <n v="4464"/>
    <x v="2"/>
    <x v="2"/>
    <s v="Medium"/>
    <s v="Retail"/>
    <x v="6"/>
    <x v="0"/>
    <s v="Remote"/>
    <x v="2"/>
    <s v="0-2 yrs"/>
    <n v="0"/>
    <s v="PhD"/>
    <n v="0"/>
    <n v="0"/>
    <n v="0"/>
    <n v="1"/>
    <n v="1"/>
    <n v="2"/>
    <n v="79523"/>
    <s v="Medium"/>
    <n v="11"/>
    <n v="2020"/>
    <s v="Low"/>
    <n v="5"/>
  </r>
  <r>
    <n v="4465"/>
    <x v="0"/>
    <x v="0"/>
    <s v="MNC"/>
    <s v="Technology"/>
    <x v="4"/>
    <x v="1"/>
    <s v="Onsite/Hybrid"/>
    <x v="1"/>
    <s v="3-6 yrs"/>
    <n v="3"/>
    <s v="Master"/>
    <n v="0"/>
    <n v="0"/>
    <n v="1"/>
    <n v="0"/>
    <n v="0"/>
    <n v="1"/>
    <n v="107969"/>
    <s v="Medium"/>
    <n v="3"/>
    <n v="2025"/>
    <s v="Low"/>
    <n v="5"/>
  </r>
  <r>
    <n v="4466"/>
    <x v="5"/>
    <x v="1"/>
    <s v="Enterprise"/>
    <s v="Education"/>
    <x v="2"/>
    <x v="1"/>
    <s v="Onsite/Hybrid"/>
    <x v="1"/>
    <s v="3-6 yrs"/>
    <n v="6"/>
    <s v="Bachelor"/>
    <n v="0"/>
    <n v="1"/>
    <n v="0"/>
    <n v="0"/>
    <n v="0"/>
    <n v="1"/>
    <n v="114839"/>
    <s v="Medium"/>
    <n v="1"/>
    <n v="2023"/>
    <s v="High"/>
    <n v="8"/>
  </r>
  <r>
    <n v="4467"/>
    <x v="3"/>
    <x v="0"/>
    <s v="Medium"/>
    <s v="Healthcare"/>
    <x v="3"/>
    <x v="0"/>
    <s v="Remote"/>
    <x v="1"/>
    <s v="3-6 yrs"/>
    <n v="3"/>
    <s v="Master"/>
    <n v="0"/>
    <n v="1"/>
    <n v="0"/>
    <n v="0"/>
    <n v="1"/>
    <n v="2"/>
    <n v="89194"/>
    <s v="Medium"/>
    <n v="10"/>
    <n v="2023"/>
    <s v="Medium"/>
    <n v="4"/>
  </r>
  <r>
    <n v="4468"/>
    <x v="0"/>
    <x v="0"/>
    <s v="Startup"/>
    <s v="Technology"/>
    <x v="3"/>
    <x v="2"/>
    <s v="Onsite/Hybrid"/>
    <x v="0"/>
    <s v="7+ yrs"/>
    <n v="10"/>
    <s v="Bachelor"/>
    <n v="0"/>
    <n v="0"/>
    <n v="1"/>
    <n v="1"/>
    <n v="0"/>
    <n v="2"/>
    <n v="129307"/>
    <s v="High"/>
    <n v="2"/>
    <n v="2026"/>
    <s v="High"/>
    <n v="5"/>
  </r>
  <r>
    <n v="4469"/>
    <x v="5"/>
    <x v="1"/>
    <s v="MNC"/>
    <s v="Finance"/>
    <x v="1"/>
    <x v="1"/>
    <s v="Onsite/Hybrid"/>
    <x v="0"/>
    <s v="7+ yrs"/>
    <n v="9"/>
    <s v="Master"/>
    <n v="1"/>
    <n v="0"/>
    <n v="0"/>
    <n v="1"/>
    <n v="0"/>
    <n v="2"/>
    <n v="176069"/>
    <s v="High"/>
    <n v="7"/>
    <n v="2022"/>
    <s v="Low"/>
    <n v="1"/>
  </r>
  <r>
    <n v="4470"/>
    <x v="0"/>
    <x v="0"/>
    <s v="MNC"/>
    <s v="E-commerce"/>
    <x v="3"/>
    <x v="1"/>
    <s v="Onsite/Hybrid"/>
    <x v="1"/>
    <s v="3-6 yrs"/>
    <n v="6"/>
    <s v="Bachelor"/>
    <n v="1"/>
    <n v="1"/>
    <n v="0"/>
    <n v="0"/>
    <n v="0"/>
    <n v="2"/>
    <n v="99746"/>
    <s v="Medium"/>
    <n v="10"/>
    <n v="2025"/>
    <s v="High"/>
    <n v="7"/>
  </r>
  <r>
    <n v="4471"/>
    <x v="1"/>
    <x v="1"/>
    <s v="Medium"/>
    <s v="Finance"/>
    <x v="3"/>
    <x v="1"/>
    <s v="Onsite/Hybrid"/>
    <x v="1"/>
    <s v="3-6 yrs"/>
    <n v="6"/>
    <s v="PhD"/>
    <n v="1"/>
    <n v="1"/>
    <n v="1"/>
    <n v="0"/>
    <n v="0"/>
    <n v="3"/>
    <n v="125714"/>
    <s v="High"/>
    <n v="9"/>
    <n v="2023"/>
    <s v="Low"/>
    <n v="5"/>
  </r>
  <r>
    <n v="4472"/>
    <x v="1"/>
    <x v="1"/>
    <s v="Medium"/>
    <s v="Retail"/>
    <x v="0"/>
    <x v="1"/>
    <s v="Onsite/Hybrid"/>
    <x v="1"/>
    <s v="3-6 yrs"/>
    <n v="5"/>
    <s v="Bachelor"/>
    <n v="0"/>
    <n v="0"/>
    <n v="1"/>
    <n v="0"/>
    <n v="0"/>
    <n v="1"/>
    <n v="132106"/>
    <s v="High"/>
    <n v="4"/>
    <n v="2020"/>
    <s v="Low"/>
    <n v="6"/>
  </r>
  <r>
    <n v="4473"/>
    <x v="0"/>
    <x v="0"/>
    <s v="Startup"/>
    <s v="Education"/>
    <x v="3"/>
    <x v="1"/>
    <s v="Onsite/Hybrid"/>
    <x v="2"/>
    <s v="0-2 yrs"/>
    <n v="0"/>
    <s v="Bachelor"/>
    <n v="0"/>
    <n v="1"/>
    <n v="0"/>
    <n v="1"/>
    <n v="0"/>
    <n v="2"/>
    <n v="61240"/>
    <s v="Low"/>
    <n v="10"/>
    <n v="2025"/>
    <s v="Low"/>
    <n v="1"/>
  </r>
  <r>
    <n v="4474"/>
    <x v="1"/>
    <x v="1"/>
    <s v="Enterprise"/>
    <s v="Finance"/>
    <x v="1"/>
    <x v="2"/>
    <s v="Onsite/Hybrid"/>
    <x v="0"/>
    <s v="7+ yrs"/>
    <n v="9"/>
    <s v="Master"/>
    <n v="1"/>
    <n v="1"/>
    <n v="1"/>
    <n v="1"/>
    <n v="1"/>
    <n v="5"/>
    <n v="177554"/>
    <s v="High"/>
    <n v="4"/>
    <n v="2020"/>
    <s v="High"/>
    <n v="1"/>
  </r>
  <r>
    <n v="4475"/>
    <x v="4"/>
    <x v="0"/>
    <s v="Enterprise"/>
    <s v="Retail"/>
    <x v="4"/>
    <x v="0"/>
    <s v="Remote"/>
    <x v="0"/>
    <s v="7+ yrs"/>
    <n v="15"/>
    <s v="Bachelor"/>
    <n v="1"/>
    <n v="0"/>
    <n v="1"/>
    <n v="1"/>
    <n v="1"/>
    <n v="4"/>
    <n v="136415"/>
    <s v="High"/>
    <n v="7"/>
    <n v="2025"/>
    <s v="High"/>
    <n v="4"/>
  </r>
  <r>
    <n v="4476"/>
    <x v="1"/>
    <x v="1"/>
    <s v="MNC"/>
    <s v="Finance"/>
    <x v="6"/>
    <x v="2"/>
    <s v="Onsite/Hybrid"/>
    <x v="1"/>
    <s v="3-6 yrs"/>
    <n v="6"/>
    <s v="Master"/>
    <n v="0"/>
    <n v="0"/>
    <n v="1"/>
    <n v="1"/>
    <n v="0"/>
    <n v="2"/>
    <n v="165588"/>
    <s v="High"/>
    <n v="2"/>
    <n v="2024"/>
    <s v="High"/>
    <n v="8"/>
  </r>
  <r>
    <n v="4477"/>
    <x v="2"/>
    <x v="2"/>
    <s v="Medium"/>
    <s v="Retail"/>
    <x v="6"/>
    <x v="0"/>
    <s v="Remote"/>
    <x v="2"/>
    <s v="0-2 yrs"/>
    <n v="2"/>
    <s v="Master"/>
    <n v="0"/>
    <n v="0"/>
    <n v="1"/>
    <n v="1"/>
    <n v="0"/>
    <n v="2"/>
    <n v="82061"/>
    <s v="Medium"/>
    <n v="3"/>
    <n v="2022"/>
    <s v="High"/>
    <n v="8"/>
  </r>
  <r>
    <n v="4478"/>
    <x v="0"/>
    <x v="0"/>
    <s v="Enterprise"/>
    <s v="Healthcare"/>
    <x v="3"/>
    <x v="2"/>
    <s v="Onsite/Hybrid"/>
    <x v="2"/>
    <s v="0-2 yrs"/>
    <n v="0"/>
    <s v="Bachelor"/>
    <n v="0"/>
    <n v="1"/>
    <n v="1"/>
    <n v="0"/>
    <n v="0"/>
    <n v="2"/>
    <n v="62199"/>
    <s v="Low"/>
    <n v="7"/>
    <n v="2024"/>
    <s v="Low"/>
    <n v="6"/>
  </r>
  <r>
    <n v="4479"/>
    <x v="0"/>
    <x v="0"/>
    <s v="Startup"/>
    <s v="Education"/>
    <x v="6"/>
    <x v="1"/>
    <s v="Onsite/Hybrid"/>
    <x v="0"/>
    <s v="7+ yrs"/>
    <n v="14"/>
    <s v="Master"/>
    <n v="1"/>
    <n v="1"/>
    <n v="1"/>
    <n v="0"/>
    <n v="0"/>
    <n v="3"/>
    <n v="119980"/>
    <s v="Medium"/>
    <n v="1"/>
    <n v="2022"/>
    <s v="Low"/>
    <n v="4"/>
  </r>
  <r>
    <n v="4480"/>
    <x v="4"/>
    <x v="0"/>
    <s v="Enterprise"/>
    <s v="Retail"/>
    <x v="0"/>
    <x v="1"/>
    <s v="Onsite/Hybrid"/>
    <x v="0"/>
    <s v="7+ yrs"/>
    <n v="13"/>
    <s v="PhD"/>
    <n v="0"/>
    <n v="1"/>
    <n v="0"/>
    <n v="1"/>
    <n v="0"/>
    <n v="2"/>
    <n v="115874"/>
    <s v="Medium"/>
    <n v="4"/>
    <n v="2021"/>
    <s v="Medium"/>
    <n v="4"/>
  </r>
  <r>
    <n v="4481"/>
    <x v="1"/>
    <x v="1"/>
    <s v="Enterprise"/>
    <s v="Healthcare"/>
    <x v="3"/>
    <x v="0"/>
    <s v="Remote"/>
    <x v="2"/>
    <s v="0-2 yrs"/>
    <n v="0"/>
    <s v="Bachelor"/>
    <n v="1"/>
    <n v="0"/>
    <n v="0"/>
    <n v="0"/>
    <n v="1"/>
    <n v="2"/>
    <n v="101429"/>
    <s v="Medium"/>
    <n v="6"/>
    <n v="2023"/>
    <s v="Medium"/>
    <n v="1"/>
  </r>
  <r>
    <n v="4482"/>
    <x v="0"/>
    <x v="0"/>
    <s v="Startup"/>
    <s v="Retail"/>
    <x v="3"/>
    <x v="1"/>
    <s v="Onsite/Hybrid"/>
    <x v="0"/>
    <s v="7+ yrs"/>
    <n v="8"/>
    <s v="Bachelor"/>
    <n v="0"/>
    <n v="1"/>
    <n v="1"/>
    <n v="1"/>
    <n v="1"/>
    <n v="4"/>
    <n v="140997"/>
    <s v="High"/>
    <n v="10"/>
    <n v="2023"/>
    <s v="High"/>
    <n v="2"/>
  </r>
  <r>
    <n v="4483"/>
    <x v="2"/>
    <x v="2"/>
    <s v="Medium"/>
    <s v="Retail"/>
    <x v="2"/>
    <x v="1"/>
    <s v="Onsite/Hybrid"/>
    <x v="2"/>
    <s v="0-2 yrs"/>
    <n v="0"/>
    <s v="Master"/>
    <n v="0"/>
    <n v="1"/>
    <n v="1"/>
    <n v="0"/>
    <n v="1"/>
    <n v="3"/>
    <n v="70409"/>
    <s v="Medium"/>
    <n v="10"/>
    <n v="2026"/>
    <s v="Low"/>
    <n v="1"/>
  </r>
  <r>
    <n v="4484"/>
    <x v="3"/>
    <x v="0"/>
    <s v="Startup"/>
    <s v="Retail"/>
    <x v="4"/>
    <x v="0"/>
    <s v="Remote"/>
    <x v="1"/>
    <s v="3-6 yrs"/>
    <n v="3"/>
    <s v="Master"/>
    <n v="0"/>
    <n v="0"/>
    <n v="0"/>
    <n v="0"/>
    <n v="0"/>
    <n v="0"/>
    <n v="76231"/>
    <s v="Medium"/>
    <n v="7"/>
    <n v="2024"/>
    <s v="Medium"/>
    <n v="6"/>
  </r>
  <r>
    <n v="4485"/>
    <x v="5"/>
    <x v="1"/>
    <s v="Medium"/>
    <s v="Technology"/>
    <x v="6"/>
    <x v="2"/>
    <s v="Onsite/Hybrid"/>
    <x v="1"/>
    <s v="3-6 yrs"/>
    <n v="4"/>
    <s v="Master"/>
    <n v="1"/>
    <n v="1"/>
    <n v="1"/>
    <n v="1"/>
    <n v="1"/>
    <n v="5"/>
    <n v="152567"/>
    <s v="High"/>
    <n v="1"/>
    <n v="2025"/>
    <s v="High"/>
    <n v="6"/>
  </r>
  <r>
    <n v="4486"/>
    <x v="1"/>
    <x v="1"/>
    <s v="Enterprise"/>
    <s v="Education"/>
    <x v="1"/>
    <x v="2"/>
    <s v="Onsite/Hybrid"/>
    <x v="2"/>
    <s v="0-2 yrs"/>
    <n v="1"/>
    <s v="Bachelor"/>
    <n v="0"/>
    <n v="1"/>
    <n v="0"/>
    <n v="1"/>
    <n v="0"/>
    <n v="2"/>
    <n v="107035"/>
    <s v="Medium"/>
    <n v="6"/>
    <n v="2023"/>
    <s v="Medium"/>
    <n v="5"/>
  </r>
  <r>
    <n v="4487"/>
    <x v="1"/>
    <x v="1"/>
    <s v="Enterprise"/>
    <s v="Technology"/>
    <x v="6"/>
    <x v="1"/>
    <s v="Onsite/Hybrid"/>
    <x v="2"/>
    <s v="0-2 yrs"/>
    <n v="2"/>
    <s v="Bachelor"/>
    <n v="1"/>
    <n v="1"/>
    <n v="0"/>
    <n v="1"/>
    <n v="1"/>
    <n v="4"/>
    <n v="110683"/>
    <s v="Medium"/>
    <n v="1"/>
    <n v="2022"/>
    <s v="Medium"/>
    <n v="5"/>
  </r>
  <r>
    <n v="4488"/>
    <x v="4"/>
    <x v="0"/>
    <s v="MNC"/>
    <s v="Technology"/>
    <x v="0"/>
    <x v="0"/>
    <s v="Remote"/>
    <x v="1"/>
    <s v="3-6 yrs"/>
    <n v="6"/>
    <s v="Master"/>
    <n v="1"/>
    <n v="1"/>
    <n v="0"/>
    <n v="0"/>
    <n v="0"/>
    <n v="2"/>
    <n v="95255"/>
    <s v="Medium"/>
    <n v="10"/>
    <n v="2022"/>
    <s v="Low"/>
    <n v="2"/>
  </r>
  <r>
    <n v="4489"/>
    <x v="0"/>
    <x v="0"/>
    <s v="Enterprise"/>
    <s v="Finance"/>
    <x v="5"/>
    <x v="1"/>
    <s v="Onsite/Hybrid"/>
    <x v="1"/>
    <s v="3-6 yrs"/>
    <n v="3"/>
    <s v="PhD"/>
    <n v="1"/>
    <n v="0"/>
    <n v="1"/>
    <n v="0"/>
    <n v="0"/>
    <n v="2"/>
    <n v="94757"/>
    <s v="Medium"/>
    <n v="6"/>
    <n v="2022"/>
    <s v="Low"/>
    <n v="4"/>
  </r>
  <r>
    <n v="4490"/>
    <x v="4"/>
    <x v="0"/>
    <s v="MNC"/>
    <s v="Retail"/>
    <x v="3"/>
    <x v="0"/>
    <s v="Remote"/>
    <x v="2"/>
    <s v="0-2 yrs"/>
    <n v="0"/>
    <s v="PhD"/>
    <n v="0"/>
    <n v="0"/>
    <n v="0"/>
    <n v="0"/>
    <n v="1"/>
    <n v="1"/>
    <n v="79504"/>
    <s v="Medium"/>
    <n v="2"/>
    <n v="2021"/>
    <s v="Medium"/>
    <n v="4"/>
  </r>
  <r>
    <n v="4491"/>
    <x v="5"/>
    <x v="1"/>
    <s v="MNC"/>
    <s v="E-commerce"/>
    <x v="3"/>
    <x v="0"/>
    <s v="Remote"/>
    <x v="2"/>
    <s v="0-2 yrs"/>
    <n v="2"/>
    <s v="Master"/>
    <n v="1"/>
    <n v="0"/>
    <n v="1"/>
    <n v="1"/>
    <n v="1"/>
    <n v="4"/>
    <n v="148138"/>
    <s v="High"/>
    <n v="4"/>
    <n v="2026"/>
    <s v="High"/>
    <n v="6"/>
  </r>
  <r>
    <n v="4492"/>
    <x v="2"/>
    <x v="2"/>
    <s v="Medium"/>
    <s v="Finance"/>
    <x v="4"/>
    <x v="1"/>
    <s v="Onsite/Hybrid"/>
    <x v="2"/>
    <s v="0-2 yrs"/>
    <n v="0"/>
    <s v="Master"/>
    <n v="0"/>
    <n v="0"/>
    <n v="0"/>
    <n v="1"/>
    <n v="0"/>
    <n v="1"/>
    <n v="61298"/>
    <s v="Low"/>
    <n v="1"/>
    <n v="2026"/>
    <s v="Medium"/>
    <n v="4"/>
  </r>
  <r>
    <n v="4493"/>
    <x v="2"/>
    <x v="2"/>
    <s v="MNC"/>
    <s v="E-commerce"/>
    <x v="2"/>
    <x v="2"/>
    <s v="Onsite/Hybrid"/>
    <x v="1"/>
    <s v="3-6 yrs"/>
    <n v="4"/>
    <s v="Bachelor"/>
    <n v="0"/>
    <n v="0"/>
    <n v="1"/>
    <n v="0"/>
    <n v="0"/>
    <n v="1"/>
    <n v="108018"/>
    <s v="Medium"/>
    <n v="5"/>
    <n v="2025"/>
    <s v="Medium"/>
    <n v="3"/>
  </r>
  <r>
    <n v="4494"/>
    <x v="1"/>
    <x v="1"/>
    <s v="Enterprise"/>
    <s v="E-commerce"/>
    <x v="2"/>
    <x v="2"/>
    <s v="Onsite/Hybrid"/>
    <x v="1"/>
    <s v="3-6 yrs"/>
    <n v="4"/>
    <s v="PhD"/>
    <n v="0"/>
    <n v="0"/>
    <n v="0"/>
    <n v="1"/>
    <n v="1"/>
    <n v="2"/>
    <n v="142885"/>
    <s v="High"/>
    <n v="4"/>
    <n v="2023"/>
    <s v="Low"/>
    <n v="1"/>
  </r>
  <r>
    <n v="4495"/>
    <x v="1"/>
    <x v="1"/>
    <s v="Enterprise"/>
    <s v="Retail"/>
    <x v="1"/>
    <x v="0"/>
    <s v="Remote"/>
    <x v="2"/>
    <s v="0-2 yrs"/>
    <n v="0"/>
    <s v="PhD"/>
    <n v="1"/>
    <n v="1"/>
    <n v="1"/>
    <n v="0"/>
    <n v="1"/>
    <n v="4"/>
    <n v="114093"/>
    <s v="Medium"/>
    <n v="5"/>
    <n v="2024"/>
    <s v="Medium"/>
    <n v="3"/>
  </r>
  <r>
    <n v="4496"/>
    <x v="1"/>
    <x v="1"/>
    <s v="Enterprise"/>
    <s v="Retail"/>
    <x v="4"/>
    <x v="2"/>
    <s v="Onsite/Hybrid"/>
    <x v="1"/>
    <s v="3-6 yrs"/>
    <n v="5"/>
    <s v="PhD"/>
    <n v="0"/>
    <n v="1"/>
    <n v="0"/>
    <n v="1"/>
    <n v="0"/>
    <n v="2"/>
    <n v="127312"/>
    <s v="High"/>
    <n v="3"/>
    <n v="2024"/>
    <s v="Low"/>
    <n v="5"/>
  </r>
  <r>
    <n v="4497"/>
    <x v="1"/>
    <x v="1"/>
    <s v="MNC"/>
    <s v="Education"/>
    <x v="5"/>
    <x v="0"/>
    <s v="Remote"/>
    <x v="2"/>
    <s v="0-2 yrs"/>
    <n v="1"/>
    <s v="PhD"/>
    <n v="0"/>
    <n v="1"/>
    <n v="0"/>
    <n v="0"/>
    <n v="0"/>
    <n v="1"/>
    <n v="111134"/>
    <s v="Medium"/>
    <n v="3"/>
    <n v="2022"/>
    <s v="Medium"/>
    <n v="3"/>
  </r>
  <r>
    <n v="4498"/>
    <x v="5"/>
    <x v="1"/>
    <s v="MNC"/>
    <s v="Education"/>
    <x v="4"/>
    <x v="0"/>
    <s v="Remote"/>
    <x v="0"/>
    <s v="7+ yrs"/>
    <n v="10"/>
    <s v="PhD"/>
    <n v="1"/>
    <n v="1"/>
    <n v="0"/>
    <n v="0"/>
    <n v="1"/>
    <n v="3"/>
    <n v="174087"/>
    <s v="High"/>
    <n v="4"/>
    <n v="2020"/>
    <s v="Low"/>
    <n v="4"/>
  </r>
  <r>
    <n v="4499"/>
    <x v="4"/>
    <x v="0"/>
    <s v="Enterprise"/>
    <s v="Retail"/>
    <x v="4"/>
    <x v="2"/>
    <s v="Onsite/Hybrid"/>
    <x v="2"/>
    <s v="0-2 yrs"/>
    <n v="2"/>
    <s v="PhD"/>
    <n v="0"/>
    <n v="0"/>
    <n v="1"/>
    <n v="0"/>
    <n v="1"/>
    <n v="2"/>
    <n v="76826"/>
    <s v="Medium"/>
    <n v="2"/>
    <n v="2022"/>
    <s v="High"/>
    <n v="9"/>
  </r>
  <r>
    <n v="4500"/>
    <x v="0"/>
    <x v="0"/>
    <s v="MNC"/>
    <s v="Education"/>
    <x v="5"/>
    <x v="2"/>
    <s v="Onsite/Hybrid"/>
    <x v="2"/>
    <s v="0-2 yrs"/>
    <n v="2"/>
    <s v="Bachelor"/>
    <n v="1"/>
    <n v="0"/>
    <n v="1"/>
    <n v="0"/>
    <n v="0"/>
    <n v="2"/>
    <n v="83597"/>
    <s v="Medium"/>
    <n v="11"/>
    <n v="2023"/>
    <s v="Low"/>
    <n v="4"/>
  </r>
  <r>
    <n v="4501"/>
    <x v="4"/>
    <x v="0"/>
    <s v="Medium"/>
    <s v="E-commerce"/>
    <x v="0"/>
    <x v="0"/>
    <s v="Remote"/>
    <x v="0"/>
    <s v="7+ yrs"/>
    <n v="8"/>
    <s v="Bachelor"/>
    <n v="1"/>
    <n v="1"/>
    <n v="1"/>
    <n v="0"/>
    <n v="1"/>
    <n v="4"/>
    <n v="127803"/>
    <s v="High"/>
    <n v="6"/>
    <n v="2021"/>
    <s v="High"/>
    <n v="9"/>
  </r>
  <r>
    <n v="4502"/>
    <x v="3"/>
    <x v="0"/>
    <s v="Medium"/>
    <s v="Education"/>
    <x v="0"/>
    <x v="2"/>
    <s v="Onsite/Hybrid"/>
    <x v="1"/>
    <s v="3-6 yrs"/>
    <n v="6"/>
    <s v="PhD"/>
    <n v="0"/>
    <n v="1"/>
    <n v="0"/>
    <n v="0"/>
    <n v="1"/>
    <n v="2"/>
    <n v="88810"/>
    <s v="Medium"/>
    <n v="12"/>
    <n v="2020"/>
    <s v="Low"/>
    <n v="3"/>
  </r>
  <r>
    <n v="4503"/>
    <x v="1"/>
    <x v="1"/>
    <s v="Startup"/>
    <s v="Education"/>
    <x v="4"/>
    <x v="2"/>
    <s v="Onsite/Hybrid"/>
    <x v="1"/>
    <s v="3-6 yrs"/>
    <n v="4"/>
    <s v="Bachelor"/>
    <n v="0"/>
    <n v="0"/>
    <n v="1"/>
    <n v="0"/>
    <n v="1"/>
    <n v="2"/>
    <n v="139797"/>
    <s v="High"/>
    <n v="8"/>
    <n v="2022"/>
    <s v="Low"/>
    <n v="4"/>
  </r>
  <r>
    <n v="4504"/>
    <x v="2"/>
    <x v="2"/>
    <s v="MNC"/>
    <s v="E-commerce"/>
    <x v="2"/>
    <x v="1"/>
    <s v="Onsite/Hybrid"/>
    <x v="1"/>
    <s v="3-6 yrs"/>
    <n v="4"/>
    <s v="Bachelor"/>
    <n v="0"/>
    <n v="1"/>
    <n v="0"/>
    <n v="1"/>
    <n v="1"/>
    <n v="3"/>
    <n v="120517"/>
    <s v="High"/>
    <n v="4"/>
    <n v="2025"/>
    <s v="High"/>
    <n v="9"/>
  </r>
  <r>
    <n v="4505"/>
    <x v="1"/>
    <x v="1"/>
    <s v="Medium"/>
    <s v="E-commerce"/>
    <x v="6"/>
    <x v="1"/>
    <s v="Onsite/Hybrid"/>
    <x v="2"/>
    <s v="0-2 yrs"/>
    <n v="0"/>
    <s v="PhD"/>
    <n v="0"/>
    <n v="1"/>
    <n v="0"/>
    <n v="0"/>
    <n v="0"/>
    <n v="1"/>
    <n v="89696"/>
    <s v="Medium"/>
    <n v="4"/>
    <n v="2022"/>
    <s v="High"/>
    <n v="8"/>
  </r>
  <r>
    <n v="4506"/>
    <x v="3"/>
    <x v="0"/>
    <s v="Startup"/>
    <s v="E-commerce"/>
    <x v="4"/>
    <x v="0"/>
    <s v="Remote"/>
    <x v="0"/>
    <s v="7+ yrs"/>
    <n v="14"/>
    <s v="Master"/>
    <n v="0"/>
    <n v="1"/>
    <n v="0"/>
    <n v="0"/>
    <n v="0"/>
    <n v="1"/>
    <n v="103186"/>
    <s v="Medium"/>
    <n v="10"/>
    <n v="2020"/>
    <s v="Medium"/>
    <n v="2"/>
  </r>
  <r>
    <n v="4507"/>
    <x v="2"/>
    <x v="2"/>
    <s v="Startup"/>
    <s v="Finance"/>
    <x v="5"/>
    <x v="0"/>
    <s v="Remote"/>
    <x v="0"/>
    <s v="7+ yrs"/>
    <n v="10"/>
    <s v="Master"/>
    <n v="0"/>
    <n v="1"/>
    <n v="0"/>
    <n v="1"/>
    <n v="1"/>
    <n v="3"/>
    <n v="124680"/>
    <s v="High"/>
    <n v="3"/>
    <n v="2022"/>
    <s v="High"/>
    <n v="8"/>
  </r>
  <r>
    <n v="4508"/>
    <x v="3"/>
    <x v="0"/>
    <s v="Enterprise"/>
    <s v="Technology"/>
    <x v="1"/>
    <x v="0"/>
    <s v="Remote"/>
    <x v="0"/>
    <s v="7+ yrs"/>
    <n v="8"/>
    <s v="Master"/>
    <n v="1"/>
    <n v="0"/>
    <n v="0"/>
    <n v="1"/>
    <n v="1"/>
    <n v="3"/>
    <n v="127643"/>
    <s v="High"/>
    <n v="12"/>
    <n v="2025"/>
    <s v="Low"/>
    <n v="6"/>
  </r>
  <r>
    <n v="4509"/>
    <x v="1"/>
    <x v="1"/>
    <s v="Enterprise"/>
    <s v="E-commerce"/>
    <x v="1"/>
    <x v="1"/>
    <s v="Onsite/Hybrid"/>
    <x v="1"/>
    <s v="3-6 yrs"/>
    <n v="6"/>
    <s v="Bachelor"/>
    <n v="1"/>
    <n v="1"/>
    <n v="1"/>
    <n v="0"/>
    <n v="0"/>
    <n v="3"/>
    <n v="132048"/>
    <s v="High"/>
    <n v="11"/>
    <n v="2022"/>
    <s v="Medium"/>
    <n v="1"/>
  </r>
  <r>
    <n v="4510"/>
    <x v="0"/>
    <x v="0"/>
    <s v="Medium"/>
    <s v="E-commerce"/>
    <x v="4"/>
    <x v="2"/>
    <s v="Onsite/Hybrid"/>
    <x v="0"/>
    <s v="7+ yrs"/>
    <n v="7"/>
    <s v="Bachelor"/>
    <n v="1"/>
    <n v="1"/>
    <n v="1"/>
    <n v="1"/>
    <n v="1"/>
    <n v="5"/>
    <n v="144895"/>
    <s v="High"/>
    <n v="6"/>
    <n v="2025"/>
    <s v="High"/>
    <n v="1"/>
  </r>
  <r>
    <n v="4511"/>
    <x v="5"/>
    <x v="1"/>
    <s v="Medium"/>
    <s v="Healthcare"/>
    <x v="1"/>
    <x v="2"/>
    <s v="Onsite/Hybrid"/>
    <x v="1"/>
    <s v="3-6 yrs"/>
    <n v="4"/>
    <s v="Master"/>
    <n v="0"/>
    <n v="0"/>
    <n v="1"/>
    <n v="1"/>
    <n v="0"/>
    <n v="2"/>
    <n v="149584"/>
    <s v="High"/>
    <n v="5"/>
    <n v="2025"/>
    <s v="High"/>
    <n v="4"/>
  </r>
  <r>
    <n v="4512"/>
    <x v="1"/>
    <x v="1"/>
    <s v="Startup"/>
    <s v="E-commerce"/>
    <x v="6"/>
    <x v="1"/>
    <s v="Onsite/Hybrid"/>
    <x v="0"/>
    <s v="7+ yrs"/>
    <n v="13"/>
    <s v="PhD"/>
    <n v="0"/>
    <n v="0"/>
    <n v="0"/>
    <n v="0"/>
    <n v="1"/>
    <n v="1"/>
    <n v="149678"/>
    <s v="High"/>
    <n v="7"/>
    <n v="2023"/>
    <s v="Low"/>
    <n v="4"/>
  </r>
  <r>
    <n v="4513"/>
    <x v="2"/>
    <x v="2"/>
    <s v="MNC"/>
    <s v="Finance"/>
    <x v="0"/>
    <x v="2"/>
    <s v="Onsite/Hybrid"/>
    <x v="0"/>
    <s v="7+ yrs"/>
    <n v="10"/>
    <s v="Bachelor"/>
    <n v="1"/>
    <n v="1"/>
    <n v="1"/>
    <n v="1"/>
    <n v="0"/>
    <n v="4"/>
    <n v="146397"/>
    <s v="High"/>
    <n v="9"/>
    <n v="2020"/>
    <s v="High"/>
    <n v="5"/>
  </r>
  <r>
    <n v="4514"/>
    <x v="2"/>
    <x v="2"/>
    <s v="Enterprise"/>
    <s v="Education"/>
    <x v="3"/>
    <x v="2"/>
    <s v="Onsite/Hybrid"/>
    <x v="2"/>
    <s v="0-2 yrs"/>
    <n v="1"/>
    <s v="Bachelor"/>
    <n v="1"/>
    <n v="0"/>
    <n v="1"/>
    <n v="0"/>
    <n v="0"/>
    <n v="2"/>
    <n v="60040"/>
    <s v="Low"/>
    <n v="12"/>
    <n v="2023"/>
    <s v="High"/>
    <n v="7"/>
  </r>
  <r>
    <n v="4515"/>
    <x v="2"/>
    <x v="2"/>
    <s v="Enterprise"/>
    <s v="Finance"/>
    <x v="5"/>
    <x v="2"/>
    <s v="Onsite/Hybrid"/>
    <x v="0"/>
    <s v="7+ yrs"/>
    <n v="8"/>
    <s v="PhD"/>
    <n v="1"/>
    <n v="0"/>
    <n v="1"/>
    <n v="1"/>
    <n v="0"/>
    <n v="3"/>
    <n v="130373"/>
    <s v="High"/>
    <n v="4"/>
    <n v="2022"/>
    <s v="High"/>
    <n v="1"/>
  </r>
  <r>
    <n v="4516"/>
    <x v="4"/>
    <x v="0"/>
    <s v="Medium"/>
    <s v="Education"/>
    <x v="6"/>
    <x v="2"/>
    <s v="Onsite/Hybrid"/>
    <x v="2"/>
    <s v="0-2 yrs"/>
    <n v="2"/>
    <s v="Master"/>
    <n v="0"/>
    <n v="1"/>
    <n v="1"/>
    <n v="1"/>
    <n v="0"/>
    <n v="3"/>
    <n v="79111"/>
    <s v="Medium"/>
    <n v="7"/>
    <n v="2023"/>
    <s v="High"/>
    <n v="4"/>
  </r>
  <r>
    <n v="4517"/>
    <x v="3"/>
    <x v="0"/>
    <s v="Startup"/>
    <s v="Technology"/>
    <x v="4"/>
    <x v="1"/>
    <s v="Onsite/Hybrid"/>
    <x v="2"/>
    <s v="0-2 yrs"/>
    <n v="1"/>
    <s v="Bachelor"/>
    <n v="0"/>
    <n v="1"/>
    <n v="0"/>
    <n v="0"/>
    <n v="0"/>
    <n v="1"/>
    <n v="48941"/>
    <s v="Low"/>
    <n v="5"/>
    <n v="2021"/>
    <s v="Low"/>
    <n v="6"/>
  </r>
  <r>
    <n v="4518"/>
    <x v="2"/>
    <x v="2"/>
    <s v="Startup"/>
    <s v="Finance"/>
    <x v="3"/>
    <x v="2"/>
    <s v="Onsite/Hybrid"/>
    <x v="0"/>
    <s v="7+ yrs"/>
    <n v="13"/>
    <s v="Master"/>
    <n v="0"/>
    <n v="1"/>
    <n v="1"/>
    <n v="1"/>
    <n v="1"/>
    <n v="4"/>
    <n v="141914"/>
    <s v="High"/>
    <n v="3"/>
    <n v="2021"/>
    <s v="High"/>
    <n v="3"/>
  </r>
  <r>
    <n v="4519"/>
    <x v="4"/>
    <x v="0"/>
    <s v="Startup"/>
    <s v="Education"/>
    <x v="1"/>
    <x v="2"/>
    <s v="Onsite/Hybrid"/>
    <x v="2"/>
    <s v="0-2 yrs"/>
    <n v="1"/>
    <s v="Master"/>
    <n v="0"/>
    <n v="1"/>
    <n v="1"/>
    <n v="0"/>
    <n v="1"/>
    <n v="3"/>
    <n v="70173"/>
    <s v="Medium"/>
    <n v="1"/>
    <n v="2026"/>
    <s v="Low"/>
    <n v="2"/>
  </r>
  <r>
    <n v="4520"/>
    <x v="3"/>
    <x v="0"/>
    <s v="Medium"/>
    <s v="Retail"/>
    <x v="1"/>
    <x v="2"/>
    <s v="Onsite/Hybrid"/>
    <x v="1"/>
    <s v="3-6 yrs"/>
    <n v="5"/>
    <s v="Bachelor"/>
    <n v="1"/>
    <n v="1"/>
    <n v="0"/>
    <n v="1"/>
    <n v="0"/>
    <n v="3"/>
    <n v="89945"/>
    <s v="Medium"/>
    <n v="10"/>
    <n v="2022"/>
    <s v="Medium"/>
    <n v="2"/>
  </r>
  <r>
    <n v="4521"/>
    <x v="4"/>
    <x v="0"/>
    <s v="MNC"/>
    <s v="Retail"/>
    <x v="5"/>
    <x v="0"/>
    <s v="Remote"/>
    <x v="2"/>
    <s v="0-2 yrs"/>
    <n v="2"/>
    <s v="PhD"/>
    <n v="0"/>
    <n v="0"/>
    <n v="0"/>
    <n v="0"/>
    <n v="0"/>
    <n v="0"/>
    <n v="74839"/>
    <s v="Medium"/>
    <n v="6"/>
    <n v="2021"/>
    <s v="Low"/>
    <n v="3"/>
  </r>
  <r>
    <n v="4522"/>
    <x v="3"/>
    <x v="0"/>
    <s v="Startup"/>
    <s v="Education"/>
    <x v="0"/>
    <x v="2"/>
    <s v="Onsite/Hybrid"/>
    <x v="1"/>
    <s v="3-6 yrs"/>
    <n v="6"/>
    <s v="PhD"/>
    <n v="1"/>
    <n v="0"/>
    <n v="0"/>
    <n v="0"/>
    <n v="1"/>
    <n v="2"/>
    <n v="88142"/>
    <s v="Medium"/>
    <n v="1"/>
    <n v="2022"/>
    <s v="High"/>
    <n v="7"/>
  </r>
  <r>
    <n v="4523"/>
    <x v="2"/>
    <x v="2"/>
    <s v="Medium"/>
    <s v="Retail"/>
    <x v="0"/>
    <x v="1"/>
    <s v="Onsite/Hybrid"/>
    <x v="0"/>
    <s v="7+ yrs"/>
    <n v="10"/>
    <s v="PhD"/>
    <n v="1"/>
    <n v="1"/>
    <n v="1"/>
    <n v="1"/>
    <n v="0"/>
    <n v="4"/>
    <n v="131310"/>
    <s v="High"/>
    <n v="1"/>
    <n v="2022"/>
    <s v="High"/>
    <n v="5"/>
  </r>
  <r>
    <n v="4524"/>
    <x v="5"/>
    <x v="1"/>
    <s v="Medium"/>
    <s v="Retail"/>
    <x v="1"/>
    <x v="0"/>
    <s v="Remote"/>
    <x v="0"/>
    <s v="7+ yrs"/>
    <n v="15"/>
    <s v="Master"/>
    <n v="1"/>
    <n v="0"/>
    <n v="0"/>
    <n v="0"/>
    <n v="0"/>
    <n v="1"/>
    <n v="135857"/>
    <s v="High"/>
    <n v="3"/>
    <n v="2024"/>
    <s v="High"/>
    <n v="8"/>
  </r>
  <r>
    <n v="4525"/>
    <x v="1"/>
    <x v="1"/>
    <s v="MNC"/>
    <s v="Healthcare"/>
    <x v="1"/>
    <x v="1"/>
    <s v="Onsite/Hybrid"/>
    <x v="2"/>
    <s v="0-2 yrs"/>
    <n v="1"/>
    <s v="PhD"/>
    <n v="0"/>
    <n v="0"/>
    <n v="1"/>
    <n v="0"/>
    <n v="0"/>
    <n v="1"/>
    <n v="125020"/>
    <s v="High"/>
    <n v="9"/>
    <n v="2020"/>
    <s v="High"/>
    <n v="7"/>
  </r>
  <r>
    <n v="4526"/>
    <x v="3"/>
    <x v="0"/>
    <s v="Enterprise"/>
    <s v="Finance"/>
    <x v="2"/>
    <x v="2"/>
    <s v="Onsite/Hybrid"/>
    <x v="1"/>
    <s v="3-6 yrs"/>
    <n v="6"/>
    <s v="Bachelor"/>
    <n v="1"/>
    <n v="1"/>
    <n v="1"/>
    <n v="0"/>
    <n v="0"/>
    <n v="3"/>
    <n v="91436"/>
    <s v="Medium"/>
    <n v="11"/>
    <n v="2022"/>
    <s v="Low"/>
    <n v="3"/>
  </r>
  <r>
    <n v="4527"/>
    <x v="4"/>
    <x v="0"/>
    <s v="Medium"/>
    <s v="E-commerce"/>
    <x v="3"/>
    <x v="2"/>
    <s v="Onsite/Hybrid"/>
    <x v="2"/>
    <s v="0-2 yrs"/>
    <n v="1"/>
    <s v="PhD"/>
    <n v="1"/>
    <n v="1"/>
    <n v="0"/>
    <n v="1"/>
    <n v="1"/>
    <n v="4"/>
    <n v="78187"/>
    <s v="Medium"/>
    <n v="4"/>
    <n v="2022"/>
    <s v="Low"/>
    <n v="3"/>
  </r>
  <r>
    <n v="4528"/>
    <x v="2"/>
    <x v="2"/>
    <s v="Startup"/>
    <s v="E-commerce"/>
    <x v="0"/>
    <x v="1"/>
    <s v="Onsite/Hybrid"/>
    <x v="2"/>
    <s v="0-2 yrs"/>
    <n v="2"/>
    <s v="PhD"/>
    <n v="0"/>
    <n v="0"/>
    <n v="1"/>
    <n v="1"/>
    <n v="1"/>
    <n v="3"/>
    <n v="85015"/>
    <s v="Medium"/>
    <n v="7"/>
    <n v="2026"/>
    <s v="High"/>
    <n v="9"/>
  </r>
  <r>
    <n v="4529"/>
    <x v="1"/>
    <x v="1"/>
    <s v="Startup"/>
    <s v="Education"/>
    <x v="3"/>
    <x v="2"/>
    <s v="Onsite/Hybrid"/>
    <x v="1"/>
    <s v="3-6 yrs"/>
    <n v="3"/>
    <s v="PhD"/>
    <n v="1"/>
    <n v="1"/>
    <n v="1"/>
    <n v="1"/>
    <n v="1"/>
    <n v="5"/>
    <n v="151307"/>
    <s v="High"/>
    <n v="11"/>
    <n v="2024"/>
    <s v="High"/>
    <n v="2"/>
  </r>
  <r>
    <n v="4530"/>
    <x v="0"/>
    <x v="0"/>
    <s v="Medium"/>
    <s v="E-commerce"/>
    <x v="5"/>
    <x v="1"/>
    <s v="Onsite/Hybrid"/>
    <x v="2"/>
    <s v="0-2 yrs"/>
    <n v="1"/>
    <s v="PhD"/>
    <n v="1"/>
    <n v="0"/>
    <n v="1"/>
    <n v="1"/>
    <n v="0"/>
    <n v="3"/>
    <n v="82203"/>
    <s v="Medium"/>
    <n v="3"/>
    <n v="2025"/>
    <s v="High"/>
    <n v="5"/>
  </r>
  <r>
    <n v="4531"/>
    <x v="3"/>
    <x v="0"/>
    <s v="MNC"/>
    <s v="Technology"/>
    <x v="5"/>
    <x v="0"/>
    <s v="Remote"/>
    <x v="0"/>
    <s v="7+ yrs"/>
    <n v="9"/>
    <s v="Bachelor"/>
    <n v="0"/>
    <n v="0"/>
    <n v="1"/>
    <n v="0"/>
    <n v="1"/>
    <n v="2"/>
    <n v="141460"/>
    <s v="High"/>
    <n v="10"/>
    <n v="2025"/>
    <s v="High"/>
    <n v="9"/>
  </r>
  <r>
    <n v="4532"/>
    <x v="3"/>
    <x v="0"/>
    <s v="MNC"/>
    <s v="E-commerce"/>
    <x v="3"/>
    <x v="1"/>
    <s v="Onsite/Hybrid"/>
    <x v="0"/>
    <s v="7+ yrs"/>
    <n v="13"/>
    <s v="Bachelor"/>
    <n v="1"/>
    <n v="1"/>
    <n v="0"/>
    <n v="1"/>
    <n v="1"/>
    <n v="4"/>
    <n v="149121"/>
    <s v="High"/>
    <n v="3"/>
    <n v="2025"/>
    <s v="Medium"/>
    <n v="1"/>
  </r>
  <r>
    <n v="4533"/>
    <x v="2"/>
    <x v="2"/>
    <s v="Enterprise"/>
    <s v="E-commerce"/>
    <x v="1"/>
    <x v="0"/>
    <s v="Remote"/>
    <x v="1"/>
    <s v="3-6 yrs"/>
    <n v="6"/>
    <s v="Master"/>
    <n v="0"/>
    <n v="1"/>
    <n v="0"/>
    <n v="1"/>
    <n v="0"/>
    <n v="2"/>
    <n v="85601"/>
    <s v="Medium"/>
    <n v="7"/>
    <n v="2023"/>
    <s v="Low"/>
    <n v="6"/>
  </r>
  <r>
    <n v="4534"/>
    <x v="0"/>
    <x v="0"/>
    <s v="Enterprise"/>
    <s v="Education"/>
    <x v="0"/>
    <x v="0"/>
    <s v="Remote"/>
    <x v="1"/>
    <s v="3-6 yrs"/>
    <n v="4"/>
    <s v="Bachelor"/>
    <n v="0"/>
    <n v="1"/>
    <n v="0"/>
    <n v="0"/>
    <n v="0"/>
    <n v="1"/>
    <n v="78387"/>
    <s v="Medium"/>
    <n v="1"/>
    <n v="2022"/>
    <s v="High"/>
    <n v="9"/>
  </r>
  <r>
    <n v="4535"/>
    <x v="1"/>
    <x v="1"/>
    <s v="Startup"/>
    <s v="Healthcare"/>
    <x v="4"/>
    <x v="2"/>
    <s v="Onsite/Hybrid"/>
    <x v="1"/>
    <s v="3-6 yrs"/>
    <n v="4"/>
    <s v="Master"/>
    <n v="0"/>
    <n v="1"/>
    <n v="1"/>
    <n v="0"/>
    <n v="1"/>
    <n v="3"/>
    <n v="143691"/>
    <s v="High"/>
    <n v="7"/>
    <n v="2022"/>
    <s v="High"/>
    <n v="7"/>
  </r>
  <r>
    <n v="4536"/>
    <x v="5"/>
    <x v="1"/>
    <s v="MNC"/>
    <s v="Finance"/>
    <x v="2"/>
    <x v="2"/>
    <s v="Onsite/Hybrid"/>
    <x v="1"/>
    <s v="3-6 yrs"/>
    <n v="3"/>
    <s v="PhD"/>
    <n v="1"/>
    <n v="0"/>
    <n v="1"/>
    <n v="0"/>
    <n v="1"/>
    <n v="3"/>
    <n v="157988"/>
    <s v="High"/>
    <n v="1"/>
    <n v="2024"/>
    <s v="Medium"/>
    <n v="2"/>
  </r>
  <r>
    <n v="4537"/>
    <x v="4"/>
    <x v="0"/>
    <s v="Medium"/>
    <s v="Healthcare"/>
    <x v="2"/>
    <x v="0"/>
    <s v="Remote"/>
    <x v="1"/>
    <s v="3-6 yrs"/>
    <n v="4"/>
    <s v="Bachelor"/>
    <n v="0"/>
    <n v="0"/>
    <n v="1"/>
    <n v="0"/>
    <n v="1"/>
    <n v="2"/>
    <n v="95352"/>
    <s v="Medium"/>
    <n v="9"/>
    <n v="2026"/>
    <s v="Low"/>
    <n v="1"/>
  </r>
  <r>
    <n v="4538"/>
    <x v="3"/>
    <x v="0"/>
    <s v="Enterprise"/>
    <s v="Retail"/>
    <x v="1"/>
    <x v="1"/>
    <s v="Onsite/Hybrid"/>
    <x v="1"/>
    <s v="3-6 yrs"/>
    <n v="6"/>
    <s v="PhD"/>
    <n v="1"/>
    <n v="1"/>
    <n v="0"/>
    <n v="1"/>
    <n v="0"/>
    <n v="3"/>
    <n v="93985"/>
    <s v="Medium"/>
    <n v="2"/>
    <n v="2023"/>
    <s v="Medium"/>
    <n v="3"/>
  </r>
  <r>
    <n v="4539"/>
    <x v="0"/>
    <x v="0"/>
    <s v="Medium"/>
    <s v="Finance"/>
    <x v="0"/>
    <x v="0"/>
    <s v="Remote"/>
    <x v="0"/>
    <s v="7+ yrs"/>
    <n v="10"/>
    <s v="Master"/>
    <n v="1"/>
    <n v="0"/>
    <n v="0"/>
    <n v="1"/>
    <n v="1"/>
    <n v="3"/>
    <n v="121211"/>
    <s v="High"/>
    <n v="8"/>
    <n v="2021"/>
    <s v="Low"/>
    <n v="6"/>
  </r>
  <r>
    <n v="4540"/>
    <x v="3"/>
    <x v="0"/>
    <s v="MNC"/>
    <s v="Education"/>
    <x v="2"/>
    <x v="2"/>
    <s v="Onsite/Hybrid"/>
    <x v="2"/>
    <s v="0-2 yrs"/>
    <n v="0"/>
    <s v="PhD"/>
    <n v="0"/>
    <n v="0"/>
    <n v="0"/>
    <n v="0"/>
    <n v="0"/>
    <n v="0"/>
    <n v="69418"/>
    <s v="Low"/>
    <n v="6"/>
    <n v="2025"/>
    <s v="High"/>
    <n v="9"/>
  </r>
  <r>
    <n v="4541"/>
    <x v="5"/>
    <x v="1"/>
    <s v="Medium"/>
    <s v="Healthcare"/>
    <x v="0"/>
    <x v="2"/>
    <s v="Onsite/Hybrid"/>
    <x v="1"/>
    <s v="3-6 yrs"/>
    <n v="4"/>
    <s v="PhD"/>
    <n v="1"/>
    <n v="0"/>
    <n v="0"/>
    <n v="0"/>
    <n v="1"/>
    <n v="2"/>
    <n v="120300"/>
    <s v="High"/>
    <n v="5"/>
    <n v="2023"/>
    <s v="High"/>
    <n v="7"/>
  </r>
  <r>
    <n v="4542"/>
    <x v="5"/>
    <x v="1"/>
    <s v="Startup"/>
    <s v="Finance"/>
    <x v="6"/>
    <x v="2"/>
    <s v="Onsite/Hybrid"/>
    <x v="2"/>
    <s v="0-2 yrs"/>
    <n v="0"/>
    <s v="Bachelor"/>
    <n v="0"/>
    <n v="0"/>
    <n v="1"/>
    <n v="1"/>
    <n v="1"/>
    <n v="3"/>
    <n v="125343"/>
    <s v="High"/>
    <n v="1"/>
    <n v="2022"/>
    <s v="High"/>
    <n v="2"/>
  </r>
  <r>
    <n v="4543"/>
    <x v="2"/>
    <x v="2"/>
    <s v="Enterprise"/>
    <s v="Finance"/>
    <x v="1"/>
    <x v="0"/>
    <s v="Remote"/>
    <x v="0"/>
    <s v="7+ yrs"/>
    <n v="15"/>
    <s v="Master"/>
    <n v="1"/>
    <n v="1"/>
    <n v="0"/>
    <n v="0"/>
    <n v="1"/>
    <n v="3"/>
    <n v="113148"/>
    <s v="Medium"/>
    <n v="6"/>
    <n v="2024"/>
    <s v="Low"/>
    <n v="1"/>
  </r>
  <r>
    <n v="4544"/>
    <x v="5"/>
    <x v="1"/>
    <s v="Medium"/>
    <s v="Education"/>
    <x v="2"/>
    <x v="2"/>
    <s v="Onsite/Hybrid"/>
    <x v="2"/>
    <s v="0-2 yrs"/>
    <n v="0"/>
    <s v="Master"/>
    <n v="1"/>
    <n v="1"/>
    <n v="1"/>
    <n v="1"/>
    <n v="0"/>
    <n v="4"/>
    <n v="116162"/>
    <s v="Medium"/>
    <n v="8"/>
    <n v="2024"/>
    <s v="High"/>
    <n v="3"/>
  </r>
  <r>
    <n v="4545"/>
    <x v="3"/>
    <x v="0"/>
    <s v="Enterprise"/>
    <s v="Healthcare"/>
    <x v="1"/>
    <x v="0"/>
    <s v="Remote"/>
    <x v="2"/>
    <s v="0-2 yrs"/>
    <n v="0"/>
    <s v="Bachelor"/>
    <n v="0"/>
    <n v="1"/>
    <n v="1"/>
    <n v="1"/>
    <n v="0"/>
    <n v="3"/>
    <n v="78871"/>
    <s v="Medium"/>
    <n v="11"/>
    <n v="2025"/>
    <s v="High"/>
    <n v="8"/>
  </r>
  <r>
    <n v="4546"/>
    <x v="5"/>
    <x v="1"/>
    <s v="Enterprise"/>
    <s v="Healthcare"/>
    <x v="2"/>
    <x v="2"/>
    <s v="Onsite/Hybrid"/>
    <x v="1"/>
    <s v="3-6 yrs"/>
    <n v="4"/>
    <s v="PhD"/>
    <n v="1"/>
    <n v="1"/>
    <n v="0"/>
    <n v="1"/>
    <n v="1"/>
    <n v="4"/>
    <n v="139429"/>
    <s v="High"/>
    <n v="5"/>
    <n v="2026"/>
    <s v="High"/>
    <n v="8"/>
  </r>
  <r>
    <n v="4547"/>
    <x v="1"/>
    <x v="1"/>
    <s v="Medium"/>
    <s v="Education"/>
    <x v="1"/>
    <x v="2"/>
    <s v="Onsite/Hybrid"/>
    <x v="2"/>
    <s v="0-2 yrs"/>
    <n v="2"/>
    <s v="Master"/>
    <n v="0"/>
    <n v="0"/>
    <n v="0"/>
    <n v="0"/>
    <n v="1"/>
    <n v="1"/>
    <n v="102208"/>
    <s v="Medium"/>
    <n v="9"/>
    <n v="2020"/>
    <s v="Low"/>
    <n v="6"/>
  </r>
  <r>
    <n v="4548"/>
    <x v="2"/>
    <x v="2"/>
    <s v="MNC"/>
    <s v="Retail"/>
    <x v="5"/>
    <x v="2"/>
    <s v="Onsite/Hybrid"/>
    <x v="0"/>
    <s v="7+ yrs"/>
    <n v="13"/>
    <s v="PhD"/>
    <n v="0"/>
    <n v="0"/>
    <n v="1"/>
    <n v="1"/>
    <n v="0"/>
    <n v="2"/>
    <n v="153314"/>
    <s v="High"/>
    <n v="8"/>
    <n v="2022"/>
    <s v="High"/>
    <n v="8"/>
  </r>
  <r>
    <n v="4549"/>
    <x v="0"/>
    <x v="0"/>
    <s v="MNC"/>
    <s v="Healthcare"/>
    <x v="5"/>
    <x v="2"/>
    <s v="Onsite/Hybrid"/>
    <x v="2"/>
    <s v="0-2 yrs"/>
    <n v="1"/>
    <s v="Bachelor"/>
    <n v="1"/>
    <n v="0"/>
    <n v="1"/>
    <n v="1"/>
    <n v="0"/>
    <n v="3"/>
    <n v="99577"/>
    <s v="Medium"/>
    <n v="9"/>
    <n v="2026"/>
    <s v="High"/>
    <n v="5"/>
  </r>
  <r>
    <n v="4550"/>
    <x v="0"/>
    <x v="0"/>
    <s v="Enterprise"/>
    <s v="E-commerce"/>
    <x v="3"/>
    <x v="2"/>
    <s v="Onsite/Hybrid"/>
    <x v="0"/>
    <s v="7+ yrs"/>
    <n v="13"/>
    <s v="PhD"/>
    <n v="0"/>
    <n v="0"/>
    <n v="1"/>
    <n v="0"/>
    <n v="1"/>
    <n v="2"/>
    <n v="121591"/>
    <s v="High"/>
    <n v="9"/>
    <n v="2025"/>
    <s v="High"/>
    <n v="9"/>
  </r>
  <r>
    <n v="4551"/>
    <x v="2"/>
    <x v="2"/>
    <s v="Startup"/>
    <s v="Technology"/>
    <x v="4"/>
    <x v="1"/>
    <s v="Onsite/Hybrid"/>
    <x v="1"/>
    <s v="3-6 yrs"/>
    <n v="5"/>
    <s v="Master"/>
    <n v="1"/>
    <n v="1"/>
    <n v="1"/>
    <n v="1"/>
    <n v="1"/>
    <n v="5"/>
    <n v="110165"/>
    <s v="Medium"/>
    <n v="8"/>
    <n v="2026"/>
    <s v="High"/>
    <n v="7"/>
  </r>
  <r>
    <n v="4552"/>
    <x v="1"/>
    <x v="1"/>
    <s v="Medium"/>
    <s v="Technology"/>
    <x v="1"/>
    <x v="2"/>
    <s v="Onsite/Hybrid"/>
    <x v="0"/>
    <s v="7+ yrs"/>
    <n v="15"/>
    <s v="Master"/>
    <n v="1"/>
    <n v="0"/>
    <n v="1"/>
    <n v="1"/>
    <n v="0"/>
    <n v="3"/>
    <n v="174734"/>
    <s v="High"/>
    <n v="6"/>
    <n v="2023"/>
    <s v="High"/>
    <n v="2"/>
  </r>
  <r>
    <n v="4553"/>
    <x v="3"/>
    <x v="0"/>
    <s v="Startup"/>
    <s v="Healthcare"/>
    <x v="1"/>
    <x v="2"/>
    <s v="Onsite/Hybrid"/>
    <x v="1"/>
    <s v="3-6 yrs"/>
    <n v="5"/>
    <s v="Master"/>
    <n v="0"/>
    <n v="1"/>
    <n v="1"/>
    <n v="1"/>
    <n v="0"/>
    <n v="3"/>
    <n v="108870"/>
    <s v="Medium"/>
    <n v="10"/>
    <n v="2025"/>
    <s v="High"/>
    <n v="6"/>
  </r>
  <r>
    <n v="4554"/>
    <x v="4"/>
    <x v="0"/>
    <s v="Startup"/>
    <s v="Finance"/>
    <x v="0"/>
    <x v="2"/>
    <s v="Onsite/Hybrid"/>
    <x v="0"/>
    <s v="7+ yrs"/>
    <n v="15"/>
    <s v="Bachelor"/>
    <n v="0"/>
    <n v="1"/>
    <n v="1"/>
    <n v="0"/>
    <n v="0"/>
    <n v="2"/>
    <n v="114644"/>
    <s v="Medium"/>
    <n v="7"/>
    <n v="2024"/>
    <s v="Low"/>
    <n v="2"/>
  </r>
  <r>
    <n v="4555"/>
    <x v="0"/>
    <x v="0"/>
    <s v="Startup"/>
    <s v="Technology"/>
    <x v="1"/>
    <x v="2"/>
    <s v="Onsite/Hybrid"/>
    <x v="0"/>
    <s v="7+ yrs"/>
    <n v="12"/>
    <s v="Master"/>
    <n v="1"/>
    <n v="1"/>
    <n v="0"/>
    <n v="0"/>
    <n v="0"/>
    <n v="2"/>
    <n v="99008"/>
    <s v="Medium"/>
    <n v="9"/>
    <n v="2026"/>
    <s v="High"/>
    <n v="7"/>
  </r>
  <r>
    <n v="4556"/>
    <x v="3"/>
    <x v="0"/>
    <s v="Enterprise"/>
    <s v="Technology"/>
    <x v="5"/>
    <x v="1"/>
    <s v="Onsite/Hybrid"/>
    <x v="1"/>
    <s v="3-6 yrs"/>
    <n v="3"/>
    <s v="Master"/>
    <n v="1"/>
    <n v="1"/>
    <n v="0"/>
    <n v="0"/>
    <n v="0"/>
    <n v="2"/>
    <n v="70950"/>
    <s v="Medium"/>
    <n v="12"/>
    <n v="2021"/>
    <s v="Medium"/>
    <n v="1"/>
  </r>
  <r>
    <n v="4557"/>
    <x v="0"/>
    <x v="0"/>
    <s v="MNC"/>
    <s v="Finance"/>
    <x v="3"/>
    <x v="2"/>
    <s v="Onsite/Hybrid"/>
    <x v="1"/>
    <s v="3-6 yrs"/>
    <n v="4"/>
    <s v="PhD"/>
    <n v="1"/>
    <n v="1"/>
    <n v="1"/>
    <n v="0"/>
    <n v="0"/>
    <n v="3"/>
    <n v="106055"/>
    <s v="Medium"/>
    <n v="9"/>
    <n v="2022"/>
    <s v="Low"/>
    <n v="4"/>
  </r>
  <r>
    <n v="4558"/>
    <x v="4"/>
    <x v="0"/>
    <s v="Enterprise"/>
    <s v="Healthcare"/>
    <x v="0"/>
    <x v="0"/>
    <s v="Remote"/>
    <x v="1"/>
    <s v="3-6 yrs"/>
    <n v="3"/>
    <s v="PhD"/>
    <n v="1"/>
    <n v="1"/>
    <n v="1"/>
    <n v="1"/>
    <n v="0"/>
    <n v="4"/>
    <n v="106703"/>
    <s v="Medium"/>
    <n v="1"/>
    <n v="2024"/>
    <s v="High"/>
    <n v="2"/>
  </r>
  <r>
    <n v="4559"/>
    <x v="2"/>
    <x v="2"/>
    <s v="Enterprise"/>
    <s v="Retail"/>
    <x v="4"/>
    <x v="1"/>
    <s v="Onsite/Hybrid"/>
    <x v="1"/>
    <s v="3-6 yrs"/>
    <n v="4"/>
    <s v="Bachelor"/>
    <n v="0"/>
    <n v="0"/>
    <n v="0"/>
    <n v="0"/>
    <n v="1"/>
    <n v="1"/>
    <n v="82481"/>
    <s v="Medium"/>
    <n v="9"/>
    <n v="2022"/>
    <s v="Medium"/>
    <n v="1"/>
  </r>
  <r>
    <n v="4560"/>
    <x v="3"/>
    <x v="0"/>
    <s v="MNC"/>
    <s v="Education"/>
    <x v="1"/>
    <x v="1"/>
    <s v="Onsite/Hybrid"/>
    <x v="2"/>
    <s v="0-2 yrs"/>
    <n v="1"/>
    <s v="PhD"/>
    <n v="0"/>
    <n v="1"/>
    <n v="1"/>
    <n v="1"/>
    <n v="0"/>
    <n v="3"/>
    <n v="95104"/>
    <s v="Medium"/>
    <n v="9"/>
    <n v="2023"/>
    <s v="High"/>
    <n v="7"/>
  </r>
  <r>
    <n v="4561"/>
    <x v="3"/>
    <x v="0"/>
    <s v="Enterprise"/>
    <s v="Retail"/>
    <x v="5"/>
    <x v="1"/>
    <s v="Onsite/Hybrid"/>
    <x v="0"/>
    <s v="7+ yrs"/>
    <n v="12"/>
    <s v="Bachelor"/>
    <n v="0"/>
    <n v="1"/>
    <n v="0"/>
    <n v="0"/>
    <n v="1"/>
    <n v="2"/>
    <n v="113881"/>
    <s v="Medium"/>
    <n v="12"/>
    <n v="2021"/>
    <s v="High"/>
    <n v="9"/>
  </r>
  <r>
    <n v="4562"/>
    <x v="0"/>
    <x v="0"/>
    <s v="Medium"/>
    <s v="E-commerce"/>
    <x v="3"/>
    <x v="2"/>
    <s v="Onsite/Hybrid"/>
    <x v="0"/>
    <s v="7+ yrs"/>
    <n v="7"/>
    <s v="Master"/>
    <n v="0"/>
    <n v="1"/>
    <n v="1"/>
    <n v="0"/>
    <n v="0"/>
    <n v="2"/>
    <n v="118025"/>
    <s v="Medium"/>
    <n v="9"/>
    <n v="2023"/>
    <s v="Medium"/>
    <n v="5"/>
  </r>
  <r>
    <n v="4563"/>
    <x v="2"/>
    <x v="2"/>
    <s v="MNC"/>
    <s v="Education"/>
    <x v="6"/>
    <x v="0"/>
    <s v="Remote"/>
    <x v="0"/>
    <s v="7+ yrs"/>
    <n v="8"/>
    <s v="PhD"/>
    <n v="1"/>
    <n v="1"/>
    <n v="1"/>
    <n v="1"/>
    <n v="1"/>
    <n v="5"/>
    <n v="163742"/>
    <s v="High"/>
    <n v="9"/>
    <n v="2026"/>
    <s v="High"/>
    <n v="4"/>
  </r>
  <r>
    <n v="4564"/>
    <x v="4"/>
    <x v="0"/>
    <s v="Enterprise"/>
    <s v="Healthcare"/>
    <x v="2"/>
    <x v="0"/>
    <s v="Remote"/>
    <x v="1"/>
    <s v="3-6 yrs"/>
    <n v="6"/>
    <s v="Bachelor"/>
    <n v="0"/>
    <n v="1"/>
    <n v="0"/>
    <n v="1"/>
    <n v="1"/>
    <n v="3"/>
    <n v="104931"/>
    <s v="Medium"/>
    <n v="7"/>
    <n v="2026"/>
    <s v="Medium"/>
    <n v="2"/>
  </r>
  <r>
    <n v="4565"/>
    <x v="4"/>
    <x v="0"/>
    <s v="Enterprise"/>
    <s v="Education"/>
    <x v="3"/>
    <x v="2"/>
    <s v="Onsite/Hybrid"/>
    <x v="2"/>
    <s v="0-2 yrs"/>
    <n v="2"/>
    <s v="PhD"/>
    <n v="0"/>
    <n v="0"/>
    <n v="1"/>
    <n v="1"/>
    <n v="0"/>
    <n v="2"/>
    <n v="78608"/>
    <s v="Medium"/>
    <n v="1"/>
    <n v="2024"/>
    <s v="High"/>
    <n v="4"/>
  </r>
  <r>
    <n v="4566"/>
    <x v="1"/>
    <x v="1"/>
    <s v="Medium"/>
    <s v="Finance"/>
    <x v="6"/>
    <x v="2"/>
    <s v="Onsite/Hybrid"/>
    <x v="0"/>
    <s v="7+ yrs"/>
    <n v="11"/>
    <s v="PhD"/>
    <n v="0"/>
    <n v="1"/>
    <n v="1"/>
    <n v="1"/>
    <n v="0"/>
    <n v="3"/>
    <n v="165727"/>
    <s v="High"/>
    <n v="12"/>
    <n v="2023"/>
    <s v="High"/>
    <n v="6"/>
  </r>
  <r>
    <n v="4567"/>
    <x v="0"/>
    <x v="0"/>
    <s v="Startup"/>
    <s v="Education"/>
    <x v="6"/>
    <x v="0"/>
    <s v="Remote"/>
    <x v="2"/>
    <s v="0-2 yrs"/>
    <n v="1"/>
    <s v="PhD"/>
    <n v="0"/>
    <n v="0"/>
    <n v="1"/>
    <n v="1"/>
    <n v="1"/>
    <n v="3"/>
    <n v="93523"/>
    <s v="Medium"/>
    <n v="6"/>
    <n v="2026"/>
    <s v="High"/>
    <n v="7"/>
  </r>
  <r>
    <n v="4568"/>
    <x v="4"/>
    <x v="0"/>
    <s v="MNC"/>
    <s v="E-commerce"/>
    <x v="1"/>
    <x v="0"/>
    <s v="Remote"/>
    <x v="1"/>
    <s v="3-6 yrs"/>
    <n v="3"/>
    <s v="Bachelor"/>
    <n v="0"/>
    <n v="0"/>
    <n v="0"/>
    <n v="0"/>
    <n v="1"/>
    <n v="1"/>
    <n v="101375"/>
    <s v="Medium"/>
    <n v="12"/>
    <n v="2020"/>
    <s v="High"/>
    <n v="9"/>
  </r>
  <r>
    <n v="4569"/>
    <x v="1"/>
    <x v="1"/>
    <s v="Startup"/>
    <s v="Healthcare"/>
    <x v="6"/>
    <x v="0"/>
    <s v="Remote"/>
    <x v="2"/>
    <s v="0-2 yrs"/>
    <n v="0"/>
    <s v="Bachelor"/>
    <n v="0"/>
    <n v="0"/>
    <n v="0"/>
    <n v="0"/>
    <n v="0"/>
    <n v="0"/>
    <n v="92580"/>
    <s v="Medium"/>
    <n v="6"/>
    <n v="2021"/>
    <s v="Low"/>
    <n v="3"/>
  </r>
  <r>
    <n v="4570"/>
    <x v="4"/>
    <x v="0"/>
    <s v="Startup"/>
    <s v="Healthcare"/>
    <x v="6"/>
    <x v="0"/>
    <s v="Remote"/>
    <x v="2"/>
    <s v="0-2 yrs"/>
    <n v="1"/>
    <s v="PhD"/>
    <n v="0"/>
    <n v="1"/>
    <n v="0"/>
    <n v="0"/>
    <n v="1"/>
    <n v="2"/>
    <n v="57984"/>
    <s v="Low"/>
    <n v="5"/>
    <n v="2020"/>
    <s v="Low"/>
    <n v="4"/>
  </r>
  <r>
    <n v="4571"/>
    <x v="4"/>
    <x v="0"/>
    <s v="Enterprise"/>
    <s v="Technology"/>
    <x v="4"/>
    <x v="0"/>
    <s v="Remote"/>
    <x v="2"/>
    <s v="0-2 yrs"/>
    <n v="2"/>
    <s v="PhD"/>
    <n v="0"/>
    <n v="0"/>
    <n v="0"/>
    <n v="1"/>
    <n v="1"/>
    <n v="2"/>
    <n v="71911"/>
    <s v="Medium"/>
    <n v="12"/>
    <n v="2025"/>
    <s v="Low"/>
    <n v="3"/>
  </r>
  <r>
    <n v="4572"/>
    <x v="3"/>
    <x v="0"/>
    <s v="Medium"/>
    <s v="Technology"/>
    <x v="3"/>
    <x v="0"/>
    <s v="Remote"/>
    <x v="1"/>
    <s v="3-6 yrs"/>
    <n v="5"/>
    <s v="PhD"/>
    <n v="0"/>
    <n v="1"/>
    <n v="1"/>
    <n v="1"/>
    <n v="0"/>
    <n v="3"/>
    <n v="104356"/>
    <s v="Medium"/>
    <n v="3"/>
    <n v="2023"/>
    <s v="High"/>
    <n v="5"/>
  </r>
  <r>
    <n v="4573"/>
    <x v="2"/>
    <x v="2"/>
    <s v="Startup"/>
    <s v="Finance"/>
    <x v="3"/>
    <x v="1"/>
    <s v="Onsite/Hybrid"/>
    <x v="0"/>
    <s v="7+ yrs"/>
    <n v="13"/>
    <s v="PhD"/>
    <n v="0"/>
    <n v="0"/>
    <n v="1"/>
    <n v="0"/>
    <n v="0"/>
    <n v="1"/>
    <n v="118484"/>
    <s v="Medium"/>
    <n v="6"/>
    <n v="2021"/>
    <s v="High"/>
    <n v="9"/>
  </r>
  <r>
    <n v="4574"/>
    <x v="0"/>
    <x v="0"/>
    <s v="Startup"/>
    <s v="Technology"/>
    <x v="6"/>
    <x v="1"/>
    <s v="Onsite/Hybrid"/>
    <x v="2"/>
    <s v="0-2 yrs"/>
    <n v="1"/>
    <s v="Master"/>
    <n v="1"/>
    <n v="0"/>
    <n v="0"/>
    <n v="0"/>
    <n v="0"/>
    <n v="1"/>
    <n v="46298"/>
    <s v="Low"/>
    <n v="1"/>
    <n v="2025"/>
    <s v="Medium"/>
    <n v="3"/>
  </r>
  <r>
    <n v="4575"/>
    <x v="0"/>
    <x v="0"/>
    <s v="MNC"/>
    <s v="E-commerce"/>
    <x v="0"/>
    <x v="1"/>
    <s v="Onsite/Hybrid"/>
    <x v="0"/>
    <s v="7+ yrs"/>
    <n v="11"/>
    <s v="Master"/>
    <n v="0"/>
    <n v="0"/>
    <n v="0"/>
    <n v="1"/>
    <n v="1"/>
    <n v="2"/>
    <n v="140175"/>
    <s v="High"/>
    <n v="6"/>
    <n v="2026"/>
    <s v="Medium"/>
    <n v="3"/>
  </r>
  <r>
    <n v="4576"/>
    <x v="3"/>
    <x v="0"/>
    <s v="MNC"/>
    <s v="Retail"/>
    <x v="4"/>
    <x v="0"/>
    <s v="Remote"/>
    <x v="1"/>
    <s v="3-6 yrs"/>
    <n v="4"/>
    <s v="Master"/>
    <n v="1"/>
    <n v="0"/>
    <n v="1"/>
    <n v="0"/>
    <n v="1"/>
    <n v="3"/>
    <n v="116746"/>
    <s v="Medium"/>
    <n v="2"/>
    <n v="2025"/>
    <s v="Low"/>
    <n v="1"/>
  </r>
  <r>
    <n v="4577"/>
    <x v="3"/>
    <x v="0"/>
    <s v="Medium"/>
    <s v="Finance"/>
    <x v="5"/>
    <x v="2"/>
    <s v="Onsite/Hybrid"/>
    <x v="2"/>
    <s v="0-2 yrs"/>
    <n v="2"/>
    <s v="PhD"/>
    <n v="0"/>
    <n v="1"/>
    <n v="0"/>
    <n v="1"/>
    <n v="0"/>
    <n v="2"/>
    <n v="62315"/>
    <s v="Low"/>
    <n v="4"/>
    <n v="2023"/>
    <s v="High"/>
    <n v="8"/>
  </r>
  <r>
    <n v="4578"/>
    <x v="1"/>
    <x v="1"/>
    <s v="Startup"/>
    <s v="E-commerce"/>
    <x v="1"/>
    <x v="0"/>
    <s v="Remote"/>
    <x v="1"/>
    <s v="3-6 yrs"/>
    <n v="3"/>
    <s v="PhD"/>
    <n v="0"/>
    <n v="1"/>
    <n v="1"/>
    <n v="1"/>
    <n v="0"/>
    <n v="3"/>
    <n v="149113"/>
    <s v="High"/>
    <n v="1"/>
    <n v="2020"/>
    <s v="High"/>
    <n v="5"/>
  </r>
  <r>
    <n v="4579"/>
    <x v="2"/>
    <x v="2"/>
    <s v="Enterprise"/>
    <s v="Technology"/>
    <x v="4"/>
    <x v="0"/>
    <s v="Remote"/>
    <x v="1"/>
    <s v="3-6 yrs"/>
    <n v="3"/>
    <s v="Master"/>
    <n v="0"/>
    <n v="0"/>
    <n v="1"/>
    <n v="0"/>
    <n v="1"/>
    <n v="2"/>
    <n v="96502"/>
    <s v="Medium"/>
    <n v="5"/>
    <n v="2021"/>
    <s v="Low"/>
    <n v="1"/>
  </r>
  <r>
    <n v="4580"/>
    <x v="0"/>
    <x v="0"/>
    <s v="Medium"/>
    <s v="Technology"/>
    <x v="0"/>
    <x v="0"/>
    <s v="Remote"/>
    <x v="1"/>
    <s v="3-6 yrs"/>
    <n v="5"/>
    <s v="Bachelor"/>
    <n v="1"/>
    <n v="0"/>
    <n v="1"/>
    <n v="0"/>
    <n v="0"/>
    <n v="2"/>
    <n v="87026"/>
    <s v="Medium"/>
    <n v="8"/>
    <n v="2024"/>
    <s v="Low"/>
    <n v="2"/>
  </r>
  <r>
    <n v="4581"/>
    <x v="0"/>
    <x v="0"/>
    <s v="Medium"/>
    <s v="Healthcare"/>
    <x v="3"/>
    <x v="0"/>
    <s v="Remote"/>
    <x v="2"/>
    <s v="0-2 yrs"/>
    <n v="2"/>
    <s v="PhD"/>
    <n v="1"/>
    <n v="0"/>
    <n v="1"/>
    <n v="1"/>
    <n v="1"/>
    <n v="4"/>
    <n v="92112"/>
    <s v="Medium"/>
    <n v="9"/>
    <n v="2025"/>
    <s v="High"/>
    <n v="7"/>
  </r>
  <r>
    <n v="4582"/>
    <x v="1"/>
    <x v="1"/>
    <s v="Medium"/>
    <s v="Finance"/>
    <x v="1"/>
    <x v="0"/>
    <s v="Remote"/>
    <x v="2"/>
    <s v="0-2 yrs"/>
    <n v="1"/>
    <s v="PhD"/>
    <n v="1"/>
    <n v="0"/>
    <n v="0"/>
    <n v="0"/>
    <n v="1"/>
    <n v="2"/>
    <n v="99179"/>
    <s v="Medium"/>
    <n v="8"/>
    <n v="2023"/>
    <s v="Low"/>
    <n v="1"/>
  </r>
  <r>
    <n v="4583"/>
    <x v="4"/>
    <x v="0"/>
    <s v="Medium"/>
    <s v="Education"/>
    <x v="3"/>
    <x v="2"/>
    <s v="Onsite/Hybrid"/>
    <x v="0"/>
    <s v="7+ yrs"/>
    <n v="14"/>
    <s v="PhD"/>
    <n v="0"/>
    <n v="0"/>
    <n v="0"/>
    <n v="1"/>
    <n v="0"/>
    <n v="1"/>
    <n v="119602"/>
    <s v="Medium"/>
    <n v="3"/>
    <n v="2025"/>
    <s v="Low"/>
    <n v="5"/>
  </r>
  <r>
    <n v="4584"/>
    <x v="0"/>
    <x v="0"/>
    <s v="Startup"/>
    <s v="E-commerce"/>
    <x v="0"/>
    <x v="0"/>
    <s v="Remote"/>
    <x v="0"/>
    <s v="7+ yrs"/>
    <n v="8"/>
    <s v="Master"/>
    <n v="0"/>
    <n v="1"/>
    <n v="1"/>
    <n v="0"/>
    <n v="0"/>
    <n v="2"/>
    <n v="111315"/>
    <s v="Medium"/>
    <n v="10"/>
    <n v="2026"/>
    <s v="Medium"/>
    <n v="2"/>
  </r>
  <r>
    <n v="4585"/>
    <x v="3"/>
    <x v="0"/>
    <s v="Medium"/>
    <s v="Retail"/>
    <x v="6"/>
    <x v="2"/>
    <s v="Onsite/Hybrid"/>
    <x v="1"/>
    <s v="3-6 yrs"/>
    <n v="4"/>
    <s v="Bachelor"/>
    <n v="0"/>
    <n v="1"/>
    <n v="1"/>
    <n v="1"/>
    <n v="1"/>
    <n v="4"/>
    <n v="118587"/>
    <s v="Medium"/>
    <n v="11"/>
    <n v="2023"/>
    <s v="High"/>
    <n v="8"/>
  </r>
  <r>
    <n v="4586"/>
    <x v="2"/>
    <x v="2"/>
    <s v="MNC"/>
    <s v="Technology"/>
    <x v="5"/>
    <x v="0"/>
    <s v="Remote"/>
    <x v="2"/>
    <s v="0-2 yrs"/>
    <n v="1"/>
    <s v="PhD"/>
    <n v="0"/>
    <n v="1"/>
    <n v="0"/>
    <n v="0"/>
    <n v="1"/>
    <n v="2"/>
    <n v="80479"/>
    <s v="Medium"/>
    <n v="3"/>
    <n v="2020"/>
    <s v="Low"/>
    <n v="1"/>
  </r>
  <r>
    <n v="4587"/>
    <x v="3"/>
    <x v="0"/>
    <s v="Enterprise"/>
    <s v="E-commerce"/>
    <x v="1"/>
    <x v="2"/>
    <s v="Onsite/Hybrid"/>
    <x v="0"/>
    <s v="7+ yrs"/>
    <n v="14"/>
    <s v="Bachelor"/>
    <n v="1"/>
    <n v="0"/>
    <n v="1"/>
    <n v="1"/>
    <n v="1"/>
    <n v="4"/>
    <n v="138276"/>
    <s v="High"/>
    <n v="2"/>
    <n v="2025"/>
    <s v="High"/>
    <n v="4"/>
  </r>
  <r>
    <n v="4588"/>
    <x v="1"/>
    <x v="1"/>
    <s v="Startup"/>
    <s v="Education"/>
    <x v="5"/>
    <x v="1"/>
    <s v="Onsite/Hybrid"/>
    <x v="1"/>
    <s v="3-6 yrs"/>
    <n v="3"/>
    <s v="Bachelor"/>
    <n v="1"/>
    <n v="0"/>
    <n v="1"/>
    <n v="0"/>
    <n v="0"/>
    <n v="2"/>
    <n v="128583"/>
    <s v="High"/>
    <n v="5"/>
    <n v="2022"/>
    <s v="High"/>
    <n v="7"/>
  </r>
  <r>
    <n v="4589"/>
    <x v="4"/>
    <x v="0"/>
    <s v="Medium"/>
    <s v="E-commerce"/>
    <x v="4"/>
    <x v="2"/>
    <s v="Onsite/Hybrid"/>
    <x v="2"/>
    <s v="0-2 yrs"/>
    <n v="0"/>
    <s v="Bachelor"/>
    <n v="1"/>
    <n v="0"/>
    <n v="1"/>
    <n v="1"/>
    <n v="0"/>
    <n v="3"/>
    <n v="83576"/>
    <s v="Medium"/>
    <n v="9"/>
    <n v="2021"/>
    <s v="High"/>
    <n v="5"/>
  </r>
  <r>
    <n v="4590"/>
    <x v="0"/>
    <x v="0"/>
    <s v="Medium"/>
    <s v="Education"/>
    <x v="0"/>
    <x v="2"/>
    <s v="Onsite/Hybrid"/>
    <x v="0"/>
    <s v="7+ yrs"/>
    <n v="9"/>
    <s v="Master"/>
    <n v="1"/>
    <n v="0"/>
    <n v="1"/>
    <n v="1"/>
    <n v="0"/>
    <n v="3"/>
    <n v="128115"/>
    <s v="High"/>
    <n v="10"/>
    <n v="2022"/>
    <s v="High"/>
    <n v="7"/>
  </r>
  <r>
    <n v="4591"/>
    <x v="0"/>
    <x v="0"/>
    <s v="Startup"/>
    <s v="Finance"/>
    <x v="1"/>
    <x v="0"/>
    <s v="Remote"/>
    <x v="0"/>
    <s v="7+ yrs"/>
    <n v="10"/>
    <s v="PhD"/>
    <n v="0"/>
    <n v="0"/>
    <n v="0"/>
    <n v="1"/>
    <n v="1"/>
    <n v="2"/>
    <n v="125297"/>
    <s v="High"/>
    <n v="5"/>
    <n v="2023"/>
    <s v="High"/>
    <n v="9"/>
  </r>
  <r>
    <n v="4592"/>
    <x v="2"/>
    <x v="2"/>
    <s v="Enterprise"/>
    <s v="E-commerce"/>
    <x v="1"/>
    <x v="2"/>
    <s v="Onsite/Hybrid"/>
    <x v="2"/>
    <s v="0-2 yrs"/>
    <n v="1"/>
    <s v="PhD"/>
    <n v="0"/>
    <n v="1"/>
    <n v="1"/>
    <n v="1"/>
    <n v="0"/>
    <n v="3"/>
    <n v="82904"/>
    <s v="Medium"/>
    <n v="10"/>
    <n v="2026"/>
    <s v="High"/>
    <n v="3"/>
  </r>
  <r>
    <n v="4593"/>
    <x v="1"/>
    <x v="1"/>
    <s v="Enterprise"/>
    <s v="Retail"/>
    <x v="2"/>
    <x v="2"/>
    <s v="Onsite/Hybrid"/>
    <x v="2"/>
    <s v="0-2 yrs"/>
    <n v="0"/>
    <s v="Master"/>
    <n v="1"/>
    <n v="0"/>
    <n v="0"/>
    <n v="1"/>
    <n v="1"/>
    <n v="3"/>
    <n v="118372"/>
    <s v="Medium"/>
    <n v="3"/>
    <n v="2026"/>
    <s v="High"/>
    <n v="9"/>
  </r>
  <r>
    <n v="4594"/>
    <x v="3"/>
    <x v="0"/>
    <s v="Startup"/>
    <s v="Education"/>
    <x v="5"/>
    <x v="0"/>
    <s v="Remote"/>
    <x v="0"/>
    <s v="7+ yrs"/>
    <n v="13"/>
    <s v="Master"/>
    <n v="0"/>
    <n v="0"/>
    <n v="1"/>
    <n v="0"/>
    <n v="0"/>
    <n v="1"/>
    <n v="118095"/>
    <s v="Medium"/>
    <n v="6"/>
    <n v="2026"/>
    <s v="Low"/>
    <n v="6"/>
  </r>
  <r>
    <n v="4595"/>
    <x v="3"/>
    <x v="0"/>
    <s v="Enterprise"/>
    <s v="Healthcare"/>
    <x v="5"/>
    <x v="2"/>
    <s v="Onsite/Hybrid"/>
    <x v="0"/>
    <s v="7+ yrs"/>
    <n v="12"/>
    <s v="Master"/>
    <n v="1"/>
    <n v="0"/>
    <n v="1"/>
    <n v="0"/>
    <n v="0"/>
    <n v="2"/>
    <n v="116302"/>
    <s v="Medium"/>
    <n v="9"/>
    <n v="2024"/>
    <s v="Medium"/>
    <n v="1"/>
  </r>
  <r>
    <n v="4596"/>
    <x v="3"/>
    <x v="0"/>
    <s v="Enterprise"/>
    <s v="E-commerce"/>
    <x v="4"/>
    <x v="0"/>
    <s v="Remote"/>
    <x v="1"/>
    <s v="3-6 yrs"/>
    <n v="4"/>
    <s v="Bachelor"/>
    <n v="1"/>
    <n v="0"/>
    <n v="0"/>
    <n v="0"/>
    <n v="0"/>
    <n v="1"/>
    <n v="77973"/>
    <s v="Medium"/>
    <n v="7"/>
    <n v="2023"/>
    <s v="Low"/>
    <n v="6"/>
  </r>
  <r>
    <n v="4597"/>
    <x v="3"/>
    <x v="0"/>
    <s v="Medium"/>
    <s v="Retail"/>
    <x v="3"/>
    <x v="1"/>
    <s v="Onsite/Hybrid"/>
    <x v="2"/>
    <s v="0-2 yrs"/>
    <n v="2"/>
    <s v="Master"/>
    <n v="1"/>
    <n v="0"/>
    <n v="1"/>
    <n v="0"/>
    <n v="0"/>
    <n v="2"/>
    <n v="62168"/>
    <s v="Low"/>
    <n v="8"/>
    <n v="2020"/>
    <s v="Low"/>
    <n v="2"/>
  </r>
  <r>
    <n v="4598"/>
    <x v="4"/>
    <x v="0"/>
    <s v="Medium"/>
    <s v="Finance"/>
    <x v="2"/>
    <x v="1"/>
    <s v="Onsite/Hybrid"/>
    <x v="2"/>
    <s v="0-2 yrs"/>
    <n v="1"/>
    <s v="PhD"/>
    <n v="0"/>
    <n v="1"/>
    <n v="0"/>
    <n v="0"/>
    <n v="1"/>
    <n v="2"/>
    <n v="64440"/>
    <s v="Low"/>
    <n v="2"/>
    <n v="2026"/>
    <s v="Low"/>
    <n v="1"/>
  </r>
  <r>
    <n v="4599"/>
    <x v="1"/>
    <x v="1"/>
    <s v="Medium"/>
    <s v="Technology"/>
    <x v="4"/>
    <x v="1"/>
    <s v="Onsite/Hybrid"/>
    <x v="0"/>
    <s v="7+ yrs"/>
    <n v="14"/>
    <s v="Master"/>
    <n v="1"/>
    <n v="0"/>
    <n v="1"/>
    <n v="0"/>
    <n v="0"/>
    <n v="2"/>
    <n v="151767"/>
    <s v="High"/>
    <n v="5"/>
    <n v="2020"/>
    <s v="Low"/>
    <n v="6"/>
  </r>
  <r>
    <n v="4600"/>
    <x v="1"/>
    <x v="1"/>
    <s v="Enterprise"/>
    <s v="E-commerce"/>
    <x v="4"/>
    <x v="2"/>
    <s v="Onsite/Hybrid"/>
    <x v="1"/>
    <s v="3-6 yrs"/>
    <n v="5"/>
    <s v="Master"/>
    <n v="0"/>
    <n v="1"/>
    <n v="1"/>
    <n v="0"/>
    <n v="0"/>
    <n v="2"/>
    <n v="125077"/>
    <s v="High"/>
    <n v="11"/>
    <n v="2026"/>
    <s v="High"/>
    <n v="9"/>
  </r>
  <r>
    <n v="4601"/>
    <x v="0"/>
    <x v="0"/>
    <s v="MNC"/>
    <s v="Education"/>
    <x v="4"/>
    <x v="2"/>
    <s v="Onsite/Hybrid"/>
    <x v="0"/>
    <s v="7+ yrs"/>
    <n v="14"/>
    <s v="Master"/>
    <n v="1"/>
    <n v="0"/>
    <n v="1"/>
    <n v="1"/>
    <n v="0"/>
    <n v="3"/>
    <n v="152914"/>
    <s v="High"/>
    <n v="8"/>
    <n v="2023"/>
    <s v="High"/>
    <n v="6"/>
  </r>
  <r>
    <n v="4602"/>
    <x v="1"/>
    <x v="1"/>
    <s v="Medium"/>
    <s v="Education"/>
    <x v="1"/>
    <x v="1"/>
    <s v="Onsite/Hybrid"/>
    <x v="2"/>
    <s v="0-2 yrs"/>
    <n v="1"/>
    <s v="Bachelor"/>
    <n v="1"/>
    <n v="0"/>
    <n v="0"/>
    <n v="1"/>
    <n v="0"/>
    <n v="2"/>
    <n v="108098"/>
    <s v="Medium"/>
    <n v="1"/>
    <n v="2020"/>
    <s v="Low"/>
    <n v="5"/>
  </r>
  <r>
    <n v="4603"/>
    <x v="4"/>
    <x v="0"/>
    <s v="Medium"/>
    <s v="E-commerce"/>
    <x v="1"/>
    <x v="1"/>
    <s v="Onsite/Hybrid"/>
    <x v="1"/>
    <s v="3-6 yrs"/>
    <n v="6"/>
    <s v="Master"/>
    <n v="1"/>
    <n v="1"/>
    <n v="0"/>
    <n v="1"/>
    <n v="1"/>
    <n v="4"/>
    <n v="100993"/>
    <s v="Medium"/>
    <n v="1"/>
    <n v="2026"/>
    <s v="High"/>
    <n v="8"/>
  </r>
  <r>
    <n v="4604"/>
    <x v="4"/>
    <x v="0"/>
    <s v="Medium"/>
    <s v="Technology"/>
    <x v="6"/>
    <x v="2"/>
    <s v="Onsite/Hybrid"/>
    <x v="1"/>
    <s v="3-6 yrs"/>
    <n v="3"/>
    <s v="PhD"/>
    <n v="0"/>
    <n v="0"/>
    <n v="1"/>
    <n v="0"/>
    <n v="1"/>
    <n v="2"/>
    <n v="104593"/>
    <s v="Medium"/>
    <n v="11"/>
    <n v="2026"/>
    <s v="Medium"/>
    <n v="1"/>
  </r>
  <r>
    <n v="4605"/>
    <x v="5"/>
    <x v="1"/>
    <s v="Startup"/>
    <s v="Retail"/>
    <x v="3"/>
    <x v="0"/>
    <s v="Remote"/>
    <x v="0"/>
    <s v="7+ yrs"/>
    <n v="12"/>
    <s v="Bachelor"/>
    <n v="0"/>
    <n v="0"/>
    <n v="1"/>
    <n v="1"/>
    <n v="1"/>
    <n v="3"/>
    <n v="177511"/>
    <s v="High"/>
    <n v="6"/>
    <n v="2023"/>
    <s v="High"/>
    <n v="3"/>
  </r>
  <r>
    <n v="4606"/>
    <x v="1"/>
    <x v="1"/>
    <s v="MNC"/>
    <s v="Retail"/>
    <x v="5"/>
    <x v="2"/>
    <s v="Onsite/Hybrid"/>
    <x v="1"/>
    <s v="3-6 yrs"/>
    <n v="6"/>
    <s v="PhD"/>
    <n v="1"/>
    <n v="1"/>
    <n v="1"/>
    <n v="1"/>
    <n v="0"/>
    <n v="4"/>
    <n v="163481"/>
    <s v="High"/>
    <n v="8"/>
    <n v="2024"/>
    <s v="High"/>
    <n v="1"/>
  </r>
  <r>
    <n v="4607"/>
    <x v="2"/>
    <x v="2"/>
    <s v="MNC"/>
    <s v="E-commerce"/>
    <x v="5"/>
    <x v="2"/>
    <s v="Onsite/Hybrid"/>
    <x v="0"/>
    <s v="7+ yrs"/>
    <n v="9"/>
    <s v="Master"/>
    <n v="0"/>
    <n v="1"/>
    <n v="1"/>
    <n v="0"/>
    <n v="0"/>
    <n v="2"/>
    <n v="138004"/>
    <s v="High"/>
    <n v="2"/>
    <n v="2022"/>
    <s v="Low"/>
    <n v="3"/>
  </r>
  <r>
    <n v="4608"/>
    <x v="3"/>
    <x v="0"/>
    <s v="MNC"/>
    <s v="Healthcare"/>
    <x v="0"/>
    <x v="2"/>
    <s v="Onsite/Hybrid"/>
    <x v="0"/>
    <s v="7+ yrs"/>
    <n v="7"/>
    <s v="PhD"/>
    <n v="1"/>
    <n v="0"/>
    <n v="1"/>
    <n v="1"/>
    <n v="0"/>
    <n v="3"/>
    <n v="154396"/>
    <s v="High"/>
    <n v="2"/>
    <n v="2025"/>
    <s v="High"/>
    <n v="2"/>
  </r>
  <r>
    <n v="4609"/>
    <x v="3"/>
    <x v="0"/>
    <s v="Startup"/>
    <s v="Finance"/>
    <x v="6"/>
    <x v="0"/>
    <s v="Remote"/>
    <x v="2"/>
    <s v="0-2 yrs"/>
    <n v="1"/>
    <s v="Bachelor"/>
    <n v="1"/>
    <n v="0"/>
    <n v="0"/>
    <n v="1"/>
    <n v="1"/>
    <n v="3"/>
    <n v="76507"/>
    <s v="Medium"/>
    <n v="9"/>
    <n v="2025"/>
    <s v="High"/>
    <n v="7"/>
  </r>
  <r>
    <n v="4610"/>
    <x v="0"/>
    <x v="0"/>
    <s v="Startup"/>
    <s v="Retail"/>
    <x v="3"/>
    <x v="0"/>
    <s v="Remote"/>
    <x v="2"/>
    <s v="0-2 yrs"/>
    <n v="0"/>
    <s v="PhD"/>
    <n v="0"/>
    <n v="0"/>
    <n v="0"/>
    <n v="0"/>
    <n v="1"/>
    <n v="1"/>
    <n v="57831"/>
    <s v="Low"/>
    <n v="5"/>
    <n v="2021"/>
    <s v="Medium"/>
    <n v="2"/>
  </r>
  <r>
    <n v="4611"/>
    <x v="4"/>
    <x v="0"/>
    <s v="Startup"/>
    <s v="Healthcare"/>
    <x v="6"/>
    <x v="1"/>
    <s v="Onsite/Hybrid"/>
    <x v="1"/>
    <s v="3-6 yrs"/>
    <n v="4"/>
    <s v="PhD"/>
    <n v="1"/>
    <n v="1"/>
    <n v="1"/>
    <n v="1"/>
    <n v="0"/>
    <n v="4"/>
    <n v="102923"/>
    <s v="Medium"/>
    <n v="1"/>
    <n v="2025"/>
    <s v="High"/>
    <n v="3"/>
  </r>
  <r>
    <n v="4612"/>
    <x v="5"/>
    <x v="1"/>
    <s v="Medium"/>
    <s v="E-commerce"/>
    <x v="5"/>
    <x v="2"/>
    <s v="Onsite/Hybrid"/>
    <x v="0"/>
    <s v="7+ yrs"/>
    <n v="7"/>
    <s v="PhD"/>
    <n v="0"/>
    <n v="0"/>
    <n v="0"/>
    <n v="0"/>
    <n v="1"/>
    <n v="1"/>
    <n v="154624"/>
    <s v="High"/>
    <n v="7"/>
    <n v="2020"/>
    <s v="Medium"/>
    <n v="1"/>
  </r>
  <r>
    <n v="4613"/>
    <x v="1"/>
    <x v="1"/>
    <s v="Medium"/>
    <s v="Finance"/>
    <x v="0"/>
    <x v="2"/>
    <s v="Onsite/Hybrid"/>
    <x v="1"/>
    <s v="3-6 yrs"/>
    <n v="6"/>
    <s v="PhD"/>
    <n v="1"/>
    <n v="0"/>
    <n v="1"/>
    <n v="0"/>
    <n v="1"/>
    <n v="3"/>
    <n v="144308"/>
    <s v="High"/>
    <n v="9"/>
    <n v="2023"/>
    <s v="High"/>
    <n v="8"/>
  </r>
  <r>
    <n v="4614"/>
    <x v="4"/>
    <x v="0"/>
    <s v="Enterprise"/>
    <s v="Education"/>
    <x v="6"/>
    <x v="1"/>
    <s v="Onsite/Hybrid"/>
    <x v="2"/>
    <s v="0-2 yrs"/>
    <n v="0"/>
    <s v="PhD"/>
    <n v="0"/>
    <n v="1"/>
    <n v="0"/>
    <n v="0"/>
    <n v="0"/>
    <n v="1"/>
    <n v="53148"/>
    <s v="Low"/>
    <n v="12"/>
    <n v="2021"/>
    <s v="Medium"/>
    <n v="4"/>
  </r>
  <r>
    <n v="4615"/>
    <x v="2"/>
    <x v="2"/>
    <s v="Enterprise"/>
    <s v="E-commerce"/>
    <x v="6"/>
    <x v="0"/>
    <s v="Remote"/>
    <x v="0"/>
    <s v="7+ yrs"/>
    <n v="12"/>
    <s v="Bachelor"/>
    <n v="0"/>
    <n v="1"/>
    <n v="1"/>
    <n v="1"/>
    <n v="1"/>
    <n v="4"/>
    <n v="136861"/>
    <s v="High"/>
    <n v="10"/>
    <n v="2025"/>
    <s v="High"/>
    <n v="2"/>
  </r>
  <r>
    <n v="4616"/>
    <x v="3"/>
    <x v="0"/>
    <s v="Startup"/>
    <s v="Healthcare"/>
    <x v="6"/>
    <x v="0"/>
    <s v="Remote"/>
    <x v="0"/>
    <s v="7+ yrs"/>
    <n v="15"/>
    <s v="Bachelor"/>
    <n v="0"/>
    <n v="1"/>
    <n v="1"/>
    <n v="0"/>
    <n v="1"/>
    <n v="3"/>
    <n v="125120"/>
    <s v="High"/>
    <n v="3"/>
    <n v="2022"/>
    <s v="High"/>
    <n v="9"/>
  </r>
  <r>
    <n v="4617"/>
    <x v="0"/>
    <x v="0"/>
    <s v="MNC"/>
    <s v="E-commerce"/>
    <x v="2"/>
    <x v="1"/>
    <s v="Onsite/Hybrid"/>
    <x v="2"/>
    <s v="0-2 yrs"/>
    <n v="1"/>
    <s v="Master"/>
    <n v="0"/>
    <n v="1"/>
    <n v="0"/>
    <n v="0"/>
    <n v="1"/>
    <n v="2"/>
    <n v="78124"/>
    <s v="Medium"/>
    <n v="12"/>
    <n v="2025"/>
    <s v="Medium"/>
    <n v="1"/>
  </r>
  <r>
    <n v="4618"/>
    <x v="5"/>
    <x v="1"/>
    <s v="MNC"/>
    <s v="E-commerce"/>
    <x v="4"/>
    <x v="1"/>
    <s v="Onsite/Hybrid"/>
    <x v="2"/>
    <s v="0-2 yrs"/>
    <n v="2"/>
    <s v="Bachelor"/>
    <n v="1"/>
    <n v="0"/>
    <n v="1"/>
    <n v="1"/>
    <n v="0"/>
    <n v="3"/>
    <n v="137671"/>
    <s v="High"/>
    <n v="8"/>
    <n v="2022"/>
    <s v="High"/>
    <n v="9"/>
  </r>
  <r>
    <n v="4619"/>
    <x v="0"/>
    <x v="0"/>
    <s v="Medium"/>
    <s v="Finance"/>
    <x v="6"/>
    <x v="0"/>
    <s v="Remote"/>
    <x v="2"/>
    <s v="0-2 yrs"/>
    <n v="0"/>
    <s v="Bachelor"/>
    <n v="1"/>
    <n v="1"/>
    <n v="0"/>
    <n v="1"/>
    <n v="0"/>
    <n v="3"/>
    <n v="68423"/>
    <s v="Low"/>
    <n v="11"/>
    <n v="2022"/>
    <s v="Medium"/>
    <n v="6"/>
  </r>
  <r>
    <n v="4620"/>
    <x v="2"/>
    <x v="2"/>
    <s v="Medium"/>
    <s v="Technology"/>
    <x v="5"/>
    <x v="2"/>
    <s v="Onsite/Hybrid"/>
    <x v="0"/>
    <s v="7+ yrs"/>
    <n v="10"/>
    <s v="PhD"/>
    <n v="1"/>
    <n v="0"/>
    <n v="1"/>
    <n v="0"/>
    <n v="0"/>
    <n v="2"/>
    <n v="117761"/>
    <s v="Medium"/>
    <n v="10"/>
    <n v="2024"/>
    <s v="Low"/>
    <n v="4"/>
  </r>
  <r>
    <n v="4621"/>
    <x v="2"/>
    <x v="2"/>
    <s v="Enterprise"/>
    <s v="E-commerce"/>
    <x v="4"/>
    <x v="0"/>
    <s v="Remote"/>
    <x v="1"/>
    <s v="3-6 yrs"/>
    <n v="6"/>
    <s v="Bachelor"/>
    <n v="1"/>
    <n v="0"/>
    <n v="1"/>
    <n v="0"/>
    <n v="1"/>
    <n v="3"/>
    <n v="103208"/>
    <s v="Medium"/>
    <n v="10"/>
    <n v="2024"/>
    <s v="High"/>
    <n v="8"/>
  </r>
  <r>
    <n v="4622"/>
    <x v="1"/>
    <x v="1"/>
    <s v="Enterprise"/>
    <s v="Education"/>
    <x v="6"/>
    <x v="2"/>
    <s v="Onsite/Hybrid"/>
    <x v="0"/>
    <s v="7+ yrs"/>
    <n v="12"/>
    <s v="Master"/>
    <n v="1"/>
    <n v="0"/>
    <n v="0"/>
    <n v="0"/>
    <n v="0"/>
    <n v="1"/>
    <n v="141282"/>
    <s v="High"/>
    <n v="8"/>
    <n v="2025"/>
    <s v="Medium"/>
    <n v="6"/>
  </r>
  <r>
    <n v="4623"/>
    <x v="2"/>
    <x v="2"/>
    <s v="Medium"/>
    <s v="Healthcare"/>
    <x v="4"/>
    <x v="0"/>
    <s v="Remote"/>
    <x v="0"/>
    <s v="7+ yrs"/>
    <n v="14"/>
    <s v="Master"/>
    <n v="1"/>
    <n v="1"/>
    <n v="0"/>
    <n v="1"/>
    <n v="0"/>
    <n v="3"/>
    <n v="116147"/>
    <s v="Medium"/>
    <n v="10"/>
    <n v="2024"/>
    <s v="High"/>
    <n v="9"/>
  </r>
  <r>
    <n v="4624"/>
    <x v="2"/>
    <x v="2"/>
    <s v="Startup"/>
    <s v="Education"/>
    <x v="1"/>
    <x v="2"/>
    <s v="Onsite/Hybrid"/>
    <x v="2"/>
    <s v="0-2 yrs"/>
    <n v="2"/>
    <s v="Master"/>
    <n v="0"/>
    <n v="1"/>
    <n v="1"/>
    <n v="1"/>
    <n v="0"/>
    <n v="3"/>
    <n v="77147"/>
    <s v="Medium"/>
    <n v="3"/>
    <n v="2026"/>
    <s v="High"/>
    <n v="3"/>
  </r>
  <r>
    <n v="4625"/>
    <x v="5"/>
    <x v="1"/>
    <s v="MNC"/>
    <s v="Education"/>
    <x v="1"/>
    <x v="1"/>
    <s v="Onsite/Hybrid"/>
    <x v="2"/>
    <s v="0-2 yrs"/>
    <n v="1"/>
    <s v="Bachelor"/>
    <n v="0"/>
    <n v="0"/>
    <n v="1"/>
    <n v="1"/>
    <n v="1"/>
    <n v="3"/>
    <n v="145645"/>
    <s v="High"/>
    <n v="4"/>
    <n v="2025"/>
    <s v="High"/>
    <n v="7"/>
  </r>
  <r>
    <n v="4626"/>
    <x v="2"/>
    <x v="2"/>
    <s v="MNC"/>
    <s v="E-commerce"/>
    <x v="2"/>
    <x v="2"/>
    <s v="Onsite/Hybrid"/>
    <x v="0"/>
    <s v="7+ yrs"/>
    <n v="15"/>
    <s v="Master"/>
    <n v="0"/>
    <n v="1"/>
    <n v="1"/>
    <n v="1"/>
    <n v="0"/>
    <n v="3"/>
    <n v="145842"/>
    <s v="High"/>
    <n v="6"/>
    <n v="2023"/>
    <s v="High"/>
    <n v="7"/>
  </r>
  <r>
    <n v="4627"/>
    <x v="2"/>
    <x v="2"/>
    <s v="Enterprise"/>
    <s v="Retail"/>
    <x v="6"/>
    <x v="2"/>
    <s v="Onsite/Hybrid"/>
    <x v="1"/>
    <s v="3-6 yrs"/>
    <n v="4"/>
    <s v="Bachelor"/>
    <n v="1"/>
    <n v="0"/>
    <n v="0"/>
    <n v="0"/>
    <n v="0"/>
    <n v="1"/>
    <n v="75609"/>
    <s v="Medium"/>
    <n v="1"/>
    <n v="2025"/>
    <s v="Low"/>
    <n v="6"/>
  </r>
  <r>
    <n v="4628"/>
    <x v="4"/>
    <x v="0"/>
    <s v="MNC"/>
    <s v="E-commerce"/>
    <x v="0"/>
    <x v="2"/>
    <s v="Onsite/Hybrid"/>
    <x v="0"/>
    <s v="7+ yrs"/>
    <n v="13"/>
    <s v="PhD"/>
    <n v="1"/>
    <n v="1"/>
    <n v="1"/>
    <n v="1"/>
    <n v="1"/>
    <n v="5"/>
    <n v="158077"/>
    <s v="High"/>
    <n v="11"/>
    <n v="2026"/>
    <s v="High"/>
    <n v="1"/>
  </r>
  <r>
    <n v="4629"/>
    <x v="0"/>
    <x v="0"/>
    <s v="Enterprise"/>
    <s v="Technology"/>
    <x v="4"/>
    <x v="1"/>
    <s v="Onsite/Hybrid"/>
    <x v="2"/>
    <s v="0-2 yrs"/>
    <n v="2"/>
    <s v="Master"/>
    <n v="0"/>
    <n v="1"/>
    <n v="1"/>
    <n v="1"/>
    <n v="1"/>
    <n v="4"/>
    <n v="89134"/>
    <s v="Medium"/>
    <n v="10"/>
    <n v="2021"/>
    <s v="High"/>
    <n v="7"/>
  </r>
  <r>
    <n v="4630"/>
    <x v="4"/>
    <x v="0"/>
    <s v="MNC"/>
    <s v="Technology"/>
    <x v="5"/>
    <x v="0"/>
    <s v="Remote"/>
    <x v="1"/>
    <s v="3-6 yrs"/>
    <n v="3"/>
    <s v="Bachelor"/>
    <n v="1"/>
    <n v="0"/>
    <n v="1"/>
    <n v="0"/>
    <n v="0"/>
    <n v="2"/>
    <n v="107056"/>
    <s v="Medium"/>
    <n v="9"/>
    <n v="2020"/>
    <s v="High"/>
    <n v="8"/>
  </r>
  <r>
    <n v="4631"/>
    <x v="1"/>
    <x v="1"/>
    <s v="Enterprise"/>
    <s v="E-commerce"/>
    <x v="4"/>
    <x v="1"/>
    <s v="Onsite/Hybrid"/>
    <x v="1"/>
    <s v="3-6 yrs"/>
    <n v="6"/>
    <s v="PhD"/>
    <n v="1"/>
    <n v="1"/>
    <n v="1"/>
    <n v="1"/>
    <n v="0"/>
    <n v="4"/>
    <n v="144814"/>
    <s v="High"/>
    <n v="11"/>
    <n v="2020"/>
    <s v="High"/>
    <n v="6"/>
  </r>
  <r>
    <n v="4632"/>
    <x v="3"/>
    <x v="0"/>
    <s v="Enterprise"/>
    <s v="Healthcare"/>
    <x v="2"/>
    <x v="1"/>
    <s v="Onsite/Hybrid"/>
    <x v="2"/>
    <s v="0-2 yrs"/>
    <n v="0"/>
    <s v="Bachelor"/>
    <n v="0"/>
    <n v="1"/>
    <n v="0"/>
    <n v="1"/>
    <n v="0"/>
    <n v="2"/>
    <n v="61283"/>
    <s v="Low"/>
    <n v="12"/>
    <n v="2024"/>
    <s v="Low"/>
    <n v="6"/>
  </r>
  <r>
    <n v="4633"/>
    <x v="4"/>
    <x v="0"/>
    <s v="MNC"/>
    <s v="Retail"/>
    <x v="4"/>
    <x v="1"/>
    <s v="Onsite/Hybrid"/>
    <x v="2"/>
    <s v="0-2 yrs"/>
    <n v="1"/>
    <s v="PhD"/>
    <n v="0"/>
    <n v="0"/>
    <n v="1"/>
    <n v="1"/>
    <n v="0"/>
    <n v="2"/>
    <n v="101148"/>
    <s v="Medium"/>
    <n v="11"/>
    <n v="2022"/>
    <s v="High"/>
    <n v="5"/>
  </r>
  <r>
    <n v="4634"/>
    <x v="1"/>
    <x v="1"/>
    <s v="Medium"/>
    <s v="E-commerce"/>
    <x v="4"/>
    <x v="1"/>
    <s v="Onsite/Hybrid"/>
    <x v="1"/>
    <s v="3-6 yrs"/>
    <n v="5"/>
    <s v="Bachelor"/>
    <n v="0"/>
    <n v="1"/>
    <n v="1"/>
    <n v="1"/>
    <n v="0"/>
    <n v="3"/>
    <n v="145089"/>
    <s v="High"/>
    <n v="3"/>
    <n v="2024"/>
    <s v="High"/>
    <n v="9"/>
  </r>
  <r>
    <n v="4635"/>
    <x v="1"/>
    <x v="1"/>
    <s v="MNC"/>
    <s v="Education"/>
    <x v="1"/>
    <x v="1"/>
    <s v="Onsite/Hybrid"/>
    <x v="0"/>
    <s v="7+ yrs"/>
    <n v="8"/>
    <s v="Bachelor"/>
    <n v="1"/>
    <n v="1"/>
    <n v="1"/>
    <n v="0"/>
    <n v="1"/>
    <n v="4"/>
    <n v="184404"/>
    <s v="High"/>
    <n v="4"/>
    <n v="2024"/>
    <s v="Low"/>
    <n v="1"/>
  </r>
  <r>
    <n v="4636"/>
    <x v="0"/>
    <x v="0"/>
    <s v="Medium"/>
    <s v="Finance"/>
    <x v="3"/>
    <x v="2"/>
    <s v="Onsite/Hybrid"/>
    <x v="0"/>
    <s v="7+ yrs"/>
    <n v="11"/>
    <s v="Bachelor"/>
    <n v="0"/>
    <n v="0"/>
    <n v="1"/>
    <n v="1"/>
    <n v="1"/>
    <n v="3"/>
    <n v="142504"/>
    <s v="High"/>
    <n v="6"/>
    <n v="2021"/>
    <s v="High"/>
    <n v="5"/>
  </r>
  <r>
    <n v="4637"/>
    <x v="2"/>
    <x v="2"/>
    <s v="Startup"/>
    <s v="Education"/>
    <x v="6"/>
    <x v="0"/>
    <s v="Remote"/>
    <x v="1"/>
    <s v="3-6 yrs"/>
    <n v="3"/>
    <s v="Bachelor"/>
    <n v="0"/>
    <n v="1"/>
    <n v="1"/>
    <n v="1"/>
    <n v="1"/>
    <n v="4"/>
    <n v="117331"/>
    <s v="Medium"/>
    <n v="5"/>
    <n v="2026"/>
    <s v="High"/>
    <n v="7"/>
  </r>
  <r>
    <n v="4638"/>
    <x v="3"/>
    <x v="0"/>
    <s v="Startup"/>
    <s v="Healthcare"/>
    <x v="2"/>
    <x v="2"/>
    <s v="Onsite/Hybrid"/>
    <x v="1"/>
    <s v="3-6 yrs"/>
    <n v="3"/>
    <s v="PhD"/>
    <n v="0"/>
    <n v="1"/>
    <n v="0"/>
    <n v="1"/>
    <n v="1"/>
    <n v="3"/>
    <n v="96903"/>
    <s v="Medium"/>
    <n v="11"/>
    <n v="2023"/>
    <s v="Low"/>
    <n v="4"/>
  </r>
  <r>
    <n v="4639"/>
    <x v="0"/>
    <x v="0"/>
    <s v="Enterprise"/>
    <s v="Healthcare"/>
    <x v="4"/>
    <x v="0"/>
    <s v="Remote"/>
    <x v="1"/>
    <s v="3-6 yrs"/>
    <n v="4"/>
    <s v="Master"/>
    <n v="0"/>
    <n v="0"/>
    <n v="1"/>
    <n v="1"/>
    <n v="0"/>
    <n v="2"/>
    <n v="101537"/>
    <s v="Medium"/>
    <n v="11"/>
    <n v="2026"/>
    <s v="High"/>
    <n v="4"/>
  </r>
  <r>
    <n v="4640"/>
    <x v="0"/>
    <x v="0"/>
    <s v="Enterprise"/>
    <s v="E-commerce"/>
    <x v="5"/>
    <x v="1"/>
    <s v="Onsite/Hybrid"/>
    <x v="1"/>
    <s v="3-6 yrs"/>
    <n v="3"/>
    <s v="Master"/>
    <n v="1"/>
    <n v="0"/>
    <n v="0"/>
    <n v="0"/>
    <n v="0"/>
    <n v="1"/>
    <n v="75014"/>
    <s v="Medium"/>
    <n v="1"/>
    <n v="2024"/>
    <s v="Medium"/>
    <n v="5"/>
  </r>
  <r>
    <n v="4641"/>
    <x v="1"/>
    <x v="1"/>
    <s v="Medium"/>
    <s v="Finance"/>
    <x v="5"/>
    <x v="2"/>
    <s v="Onsite/Hybrid"/>
    <x v="0"/>
    <s v="7+ yrs"/>
    <n v="13"/>
    <s v="PhD"/>
    <n v="1"/>
    <n v="0"/>
    <n v="0"/>
    <n v="0"/>
    <n v="0"/>
    <n v="1"/>
    <n v="139956"/>
    <s v="High"/>
    <n v="10"/>
    <n v="2024"/>
    <s v="High"/>
    <n v="9"/>
  </r>
  <r>
    <n v="4642"/>
    <x v="3"/>
    <x v="0"/>
    <s v="Startup"/>
    <s v="Healthcare"/>
    <x v="1"/>
    <x v="0"/>
    <s v="Remote"/>
    <x v="0"/>
    <s v="7+ yrs"/>
    <n v="15"/>
    <s v="Bachelor"/>
    <n v="0"/>
    <n v="0"/>
    <n v="1"/>
    <n v="0"/>
    <n v="1"/>
    <n v="2"/>
    <n v="122788"/>
    <s v="High"/>
    <n v="12"/>
    <n v="2023"/>
    <s v="Medium"/>
    <n v="6"/>
  </r>
  <r>
    <n v="4643"/>
    <x v="4"/>
    <x v="0"/>
    <s v="Medium"/>
    <s v="Finance"/>
    <x v="4"/>
    <x v="0"/>
    <s v="Remote"/>
    <x v="1"/>
    <s v="3-6 yrs"/>
    <n v="5"/>
    <s v="Bachelor"/>
    <n v="0"/>
    <n v="0"/>
    <n v="1"/>
    <n v="0"/>
    <n v="1"/>
    <n v="2"/>
    <n v="97596"/>
    <s v="Medium"/>
    <n v="10"/>
    <n v="2020"/>
    <s v="Low"/>
    <n v="6"/>
  </r>
  <r>
    <n v="4644"/>
    <x v="1"/>
    <x v="1"/>
    <s v="Enterprise"/>
    <s v="Education"/>
    <x v="6"/>
    <x v="0"/>
    <s v="Remote"/>
    <x v="0"/>
    <s v="7+ yrs"/>
    <n v="10"/>
    <s v="Master"/>
    <n v="1"/>
    <n v="0"/>
    <n v="0"/>
    <n v="1"/>
    <n v="0"/>
    <n v="2"/>
    <n v="157862"/>
    <s v="High"/>
    <n v="9"/>
    <n v="2024"/>
    <s v="High"/>
    <n v="7"/>
  </r>
  <r>
    <n v="4645"/>
    <x v="5"/>
    <x v="1"/>
    <s v="Enterprise"/>
    <s v="Retail"/>
    <x v="4"/>
    <x v="0"/>
    <s v="Remote"/>
    <x v="2"/>
    <s v="0-2 yrs"/>
    <n v="2"/>
    <s v="PhD"/>
    <n v="0"/>
    <n v="1"/>
    <n v="0"/>
    <n v="1"/>
    <n v="1"/>
    <n v="3"/>
    <n v="110516"/>
    <s v="Medium"/>
    <n v="10"/>
    <n v="2023"/>
    <s v="Low"/>
    <n v="2"/>
  </r>
  <r>
    <n v="4646"/>
    <x v="0"/>
    <x v="0"/>
    <s v="MNC"/>
    <s v="E-commerce"/>
    <x v="1"/>
    <x v="1"/>
    <s v="Onsite/Hybrid"/>
    <x v="1"/>
    <s v="3-6 yrs"/>
    <n v="3"/>
    <s v="Master"/>
    <n v="0"/>
    <n v="0"/>
    <n v="0"/>
    <n v="0"/>
    <n v="0"/>
    <n v="0"/>
    <n v="91610"/>
    <s v="Medium"/>
    <n v="10"/>
    <n v="2024"/>
    <s v="Medium"/>
    <n v="4"/>
  </r>
  <r>
    <n v="4647"/>
    <x v="3"/>
    <x v="0"/>
    <s v="Medium"/>
    <s v="Retail"/>
    <x v="0"/>
    <x v="1"/>
    <s v="Onsite/Hybrid"/>
    <x v="0"/>
    <s v="7+ yrs"/>
    <n v="9"/>
    <s v="Master"/>
    <n v="0"/>
    <n v="1"/>
    <n v="1"/>
    <n v="1"/>
    <n v="1"/>
    <n v="4"/>
    <n v="136382"/>
    <s v="High"/>
    <n v="10"/>
    <n v="2024"/>
    <s v="High"/>
    <n v="2"/>
  </r>
  <r>
    <n v="4648"/>
    <x v="2"/>
    <x v="2"/>
    <s v="Medium"/>
    <s v="Education"/>
    <x v="5"/>
    <x v="2"/>
    <s v="Onsite/Hybrid"/>
    <x v="0"/>
    <s v="7+ yrs"/>
    <n v="8"/>
    <s v="Master"/>
    <n v="0"/>
    <n v="1"/>
    <n v="1"/>
    <n v="1"/>
    <n v="0"/>
    <n v="3"/>
    <n v="129989"/>
    <s v="High"/>
    <n v="8"/>
    <n v="2022"/>
    <s v="High"/>
    <n v="4"/>
  </r>
  <r>
    <n v="4649"/>
    <x v="2"/>
    <x v="2"/>
    <s v="Enterprise"/>
    <s v="E-commerce"/>
    <x v="3"/>
    <x v="1"/>
    <s v="Onsite/Hybrid"/>
    <x v="2"/>
    <s v="0-2 yrs"/>
    <n v="1"/>
    <s v="Bachelor"/>
    <n v="0"/>
    <n v="1"/>
    <n v="0"/>
    <n v="1"/>
    <n v="0"/>
    <n v="2"/>
    <n v="60505"/>
    <s v="Low"/>
    <n v="1"/>
    <n v="2026"/>
    <s v="High"/>
    <n v="9"/>
  </r>
  <r>
    <n v="4650"/>
    <x v="3"/>
    <x v="0"/>
    <s v="Startup"/>
    <s v="Technology"/>
    <x v="3"/>
    <x v="0"/>
    <s v="Remote"/>
    <x v="0"/>
    <s v="7+ yrs"/>
    <n v="12"/>
    <s v="Bachelor"/>
    <n v="1"/>
    <n v="1"/>
    <n v="1"/>
    <n v="1"/>
    <n v="1"/>
    <n v="5"/>
    <n v="144458"/>
    <s v="High"/>
    <n v="9"/>
    <n v="2024"/>
    <s v="High"/>
    <n v="8"/>
  </r>
  <r>
    <n v="4651"/>
    <x v="4"/>
    <x v="0"/>
    <s v="Medium"/>
    <s v="Finance"/>
    <x v="0"/>
    <x v="0"/>
    <s v="Remote"/>
    <x v="1"/>
    <s v="3-6 yrs"/>
    <n v="5"/>
    <s v="Bachelor"/>
    <n v="1"/>
    <n v="1"/>
    <n v="1"/>
    <n v="0"/>
    <n v="1"/>
    <n v="4"/>
    <n v="97663"/>
    <s v="Medium"/>
    <n v="5"/>
    <n v="2020"/>
    <s v="Low"/>
    <n v="5"/>
  </r>
  <r>
    <n v="4652"/>
    <x v="1"/>
    <x v="1"/>
    <s v="Enterprise"/>
    <s v="Education"/>
    <x v="5"/>
    <x v="0"/>
    <s v="Remote"/>
    <x v="1"/>
    <s v="3-6 yrs"/>
    <n v="6"/>
    <s v="Master"/>
    <n v="1"/>
    <n v="0"/>
    <n v="0"/>
    <n v="0"/>
    <n v="1"/>
    <n v="2"/>
    <n v="121463"/>
    <s v="High"/>
    <n v="1"/>
    <n v="2021"/>
    <s v="High"/>
    <n v="7"/>
  </r>
  <r>
    <n v="4653"/>
    <x v="5"/>
    <x v="1"/>
    <s v="Medium"/>
    <s v="E-commerce"/>
    <x v="1"/>
    <x v="0"/>
    <s v="Remote"/>
    <x v="0"/>
    <s v="7+ yrs"/>
    <n v="7"/>
    <s v="PhD"/>
    <n v="1"/>
    <n v="0"/>
    <n v="0"/>
    <n v="1"/>
    <n v="0"/>
    <n v="2"/>
    <n v="156746"/>
    <s v="High"/>
    <n v="7"/>
    <n v="2026"/>
    <s v="Medium"/>
    <n v="3"/>
  </r>
  <r>
    <n v="4654"/>
    <x v="2"/>
    <x v="2"/>
    <s v="MNC"/>
    <s v="Retail"/>
    <x v="3"/>
    <x v="2"/>
    <s v="Onsite/Hybrid"/>
    <x v="1"/>
    <s v="3-6 yrs"/>
    <n v="4"/>
    <s v="PhD"/>
    <n v="0"/>
    <n v="1"/>
    <n v="0"/>
    <n v="1"/>
    <n v="0"/>
    <n v="2"/>
    <n v="110914"/>
    <s v="Medium"/>
    <n v="11"/>
    <n v="2020"/>
    <s v="High"/>
    <n v="8"/>
  </r>
  <r>
    <n v="4655"/>
    <x v="1"/>
    <x v="1"/>
    <s v="Medium"/>
    <s v="Healthcare"/>
    <x v="5"/>
    <x v="0"/>
    <s v="Remote"/>
    <x v="1"/>
    <s v="3-6 yrs"/>
    <n v="4"/>
    <s v="PhD"/>
    <n v="1"/>
    <n v="1"/>
    <n v="1"/>
    <n v="1"/>
    <n v="0"/>
    <n v="4"/>
    <n v="141453"/>
    <s v="High"/>
    <n v="11"/>
    <n v="2021"/>
    <s v="High"/>
    <n v="2"/>
  </r>
  <r>
    <n v="4656"/>
    <x v="2"/>
    <x v="2"/>
    <s v="Startup"/>
    <s v="Technology"/>
    <x v="2"/>
    <x v="2"/>
    <s v="Onsite/Hybrid"/>
    <x v="2"/>
    <s v="0-2 yrs"/>
    <n v="1"/>
    <s v="PhD"/>
    <n v="1"/>
    <n v="1"/>
    <n v="1"/>
    <n v="1"/>
    <n v="1"/>
    <n v="5"/>
    <n v="89459"/>
    <s v="Medium"/>
    <n v="10"/>
    <n v="2022"/>
    <s v="High"/>
    <n v="8"/>
  </r>
  <r>
    <n v="4657"/>
    <x v="2"/>
    <x v="2"/>
    <s v="Medium"/>
    <s v="Education"/>
    <x v="3"/>
    <x v="2"/>
    <s v="Onsite/Hybrid"/>
    <x v="2"/>
    <s v="0-2 yrs"/>
    <n v="0"/>
    <s v="Bachelor"/>
    <n v="1"/>
    <n v="1"/>
    <n v="1"/>
    <n v="1"/>
    <n v="1"/>
    <n v="5"/>
    <n v="93704"/>
    <s v="Medium"/>
    <n v="9"/>
    <n v="2023"/>
    <s v="High"/>
    <n v="6"/>
  </r>
  <r>
    <n v="4658"/>
    <x v="4"/>
    <x v="0"/>
    <s v="MNC"/>
    <s v="Finance"/>
    <x v="4"/>
    <x v="0"/>
    <s v="Remote"/>
    <x v="2"/>
    <s v="0-2 yrs"/>
    <n v="0"/>
    <s v="PhD"/>
    <n v="1"/>
    <n v="0"/>
    <n v="1"/>
    <n v="1"/>
    <n v="1"/>
    <n v="4"/>
    <n v="112345"/>
    <s v="Medium"/>
    <n v="5"/>
    <n v="2024"/>
    <s v="High"/>
    <n v="8"/>
  </r>
  <r>
    <n v="4659"/>
    <x v="4"/>
    <x v="0"/>
    <s v="MNC"/>
    <s v="Technology"/>
    <x v="4"/>
    <x v="2"/>
    <s v="Onsite/Hybrid"/>
    <x v="0"/>
    <s v="7+ yrs"/>
    <n v="13"/>
    <s v="Master"/>
    <n v="1"/>
    <n v="0"/>
    <n v="1"/>
    <n v="0"/>
    <n v="1"/>
    <n v="3"/>
    <n v="148054"/>
    <s v="High"/>
    <n v="7"/>
    <n v="2021"/>
    <s v="Medium"/>
    <n v="6"/>
  </r>
  <r>
    <n v="4660"/>
    <x v="0"/>
    <x v="0"/>
    <s v="Startup"/>
    <s v="Technology"/>
    <x v="1"/>
    <x v="0"/>
    <s v="Remote"/>
    <x v="2"/>
    <s v="0-2 yrs"/>
    <n v="1"/>
    <s v="Bachelor"/>
    <n v="1"/>
    <n v="1"/>
    <n v="1"/>
    <n v="1"/>
    <n v="1"/>
    <n v="5"/>
    <n v="90886"/>
    <s v="Medium"/>
    <n v="2"/>
    <n v="2021"/>
    <s v="High"/>
    <n v="9"/>
  </r>
  <r>
    <n v="4661"/>
    <x v="4"/>
    <x v="0"/>
    <s v="Startup"/>
    <s v="Finance"/>
    <x v="4"/>
    <x v="0"/>
    <s v="Remote"/>
    <x v="2"/>
    <s v="0-2 yrs"/>
    <n v="2"/>
    <s v="Master"/>
    <n v="0"/>
    <n v="0"/>
    <n v="0"/>
    <n v="0"/>
    <n v="0"/>
    <n v="0"/>
    <n v="47404"/>
    <s v="Low"/>
    <n v="11"/>
    <n v="2022"/>
    <s v="High"/>
    <n v="7"/>
  </r>
  <r>
    <n v="4662"/>
    <x v="3"/>
    <x v="0"/>
    <s v="Medium"/>
    <s v="Education"/>
    <x v="2"/>
    <x v="0"/>
    <s v="Remote"/>
    <x v="1"/>
    <s v="3-6 yrs"/>
    <n v="6"/>
    <s v="Bachelor"/>
    <n v="0"/>
    <n v="1"/>
    <n v="0"/>
    <n v="1"/>
    <n v="0"/>
    <n v="2"/>
    <n v="85683"/>
    <s v="Medium"/>
    <n v="5"/>
    <n v="2023"/>
    <s v="Medium"/>
    <n v="1"/>
  </r>
  <r>
    <n v="4663"/>
    <x v="0"/>
    <x v="0"/>
    <s v="Medium"/>
    <s v="Education"/>
    <x v="3"/>
    <x v="1"/>
    <s v="Onsite/Hybrid"/>
    <x v="2"/>
    <s v="0-2 yrs"/>
    <n v="2"/>
    <s v="Bachelor"/>
    <n v="0"/>
    <n v="0"/>
    <n v="1"/>
    <n v="0"/>
    <n v="1"/>
    <n v="2"/>
    <n v="74078"/>
    <s v="Medium"/>
    <n v="2"/>
    <n v="2026"/>
    <s v="Low"/>
    <n v="3"/>
  </r>
  <r>
    <n v="4664"/>
    <x v="1"/>
    <x v="1"/>
    <s v="Medium"/>
    <s v="Technology"/>
    <x v="2"/>
    <x v="2"/>
    <s v="Onsite/Hybrid"/>
    <x v="1"/>
    <s v="3-6 yrs"/>
    <n v="6"/>
    <s v="Bachelor"/>
    <n v="1"/>
    <n v="1"/>
    <n v="0"/>
    <n v="0"/>
    <n v="1"/>
    <n v="3"/>
    <n v="124300"/>
    <s v="High"/>
    <n v="7"/>
    <n v="2024"/>
    <s v="Low"/>
    <n v="1"/>
  </r>
  <r>
    <n v="4665"/>
    <x v="4"/>
    <x v="0"/>
    <s v="Enterprise"/>
    <s v="Finance"/>
    <x v="6"/>
    <x v="2"/>
    <s v="Onsite/Hybrid"/>
    <x v="0"/>
    <s v="7+ yrs"/>
    <n v="9"/>
    <s v="PhD"/>
    <n v="0"/>
    <n v="0"/>
    <n v="1"/>
    <n v="1"/>
    <n v="1"/>
    <n v="3"/>
    <n v="136265"/>
    <s v="High"/>
    <n v="11"/>
    <n v="2021"/>
    <s v="High"/>
    <n v="6"/>
  </r>
  <r>
    <n v="4666"/>
    <x v="5"/>
    <x v="1"/>
    <s v="Startup"/>
    <s v="Finance"/>
    <x v="4"/>
    <x v="0"/>
    <s v="Remote"/>
    <x v="2"/>
    <s v="0-2 yrs"/>
    <n v="0"/>
    <s v="Bachelor"/>
    <n v="1"/>
    <n v="1"/>
    <n v="0"/>
    <n v="0"/>
    <n v="1"/>
    <n v="3"/>
    <n v="96817"/>
    <s v="Medium"/>
    <n v="1"/>
    <n v="2026"/>
    <s v="High"/>
    <n v="9"/>
  </r>
  <r>
    <n v="4667"/>
    <x v="3"/>
    <x v="0"/>
    <s v="Enterprise"/>
    <s v="Healthcare"/>
    <x v="1"/>
    <x v="0"/>
    <s v="Remote"/>
    <x v="1"/>
    <s v="3-6 yrs"/>
    <n v="4"/>
    <s v="Master"/>
    <n v="0"/>
    <n v="1"/>
    <n v="0"/>
    <n v="0"/>
    <n v="0"/>
    <n v="1"/>
    <n v="72922"/>
    <s v="Medium"/>
    <n v="7"/>
    <n v="2021"/>
    <s v="Medium"/>
    <n v="5"/>
  </r>
  <r>
    <n v="4668"/>
    <x v="2"/>
    <x v="2"/>
    <s v="MNC"/>
    <s v="Finance"/>
    <x v="0"/>
    <x v="1"/>
    <s v="Onsite/Hybrid"/>
    <x v="1"/>
    <s v="3-6 yrs"/>
    <n v="6"/>
    <s v="Bachelor"/>
    <n v="0"/>
    <n v="0"/>
    <n v="1"/>
    <n v="1"/>
    <n v="1"/>
    <n v="3"/>
    <n v="137199"/>
    <s v="High"/>
    <n v="11"/>
    <n v="2024"/>
    <s v="High"/>
    <n v="8"/>
  </r>
  <r>
    <n v="4669"/>
    <x v="2"/>
    <x v="2"/>
    <s v="Enterprise"/>
    <s v="Finance"/>
    <x v="2"/>
    <x v="0"/>
    <s v="Remote"/>
    <x v="0"/>
    <s v="7+ yrs"/>
    <n v="15"/>
    <s v="PhD"/>
    <n v="1"/>
    <n v="0"/>
    <n v="1"/>
    <n v="0"/>
    <n v="1"/>
    <n v="3"/>
    <n v="126557"/>
    <s v="High"/>
    <n v="8"/>
    <n v="2021"/>
    <s v="High"/>
    <n v="7"/>
  </r>
  <r>
    <n v="4670"/>
    <x v="2"/>
    <x v="2"/>
    <s v="Startup"/>
    <s v="E-commerce"/>
    <x v="6"/>
    <x v="2"/>
    <s v="Onsite/Hybrid"/>
    <x v="1"/>
    <s v="3-6 yrs"/>
    <n v="6"/>
    <s v="PhD"/>
    <n v="0"/>
    <n v="1"/>
    <n v="1"/>
    <n v="0"/>
    <n v="0"/>
    <n v="2"/>
    <n v="85389"/>
    <s v="Medium"/>
    <n v="6"/>
    <n v="2020"/>
    <s v="Low"/>
    <n v="4"/>
  </r>
  <r>
    <n v="4671"/>
    <x v="2"/>
    <x v="2"/>
    <s v="Enterprise"/>
    <s v="E-commerce"/>
    <x v="2"/>
    <x v="1"/>
    <s v="Onsite/Hybrid"/>
    <x v="2"/>
    <s v="0-2 yrs"/>
    <n v="1"/>
    <s v="Master"/>
    <n v="0"/>
    <n v="0"/>
    <n v="0"/>
    <n v="0"/>
    <n v="1"/>
    <n v="1"/>
    <n v="59581"/>
    <s v="Low"/>
    <n v="12"/>
    <n v="2020"/>
    <s v="Medium"/>
    <n v="4"/>
  </r>
  <r>
    <n v="4672"/>
    <x v="1"/>
    <x v="1"/>
    <s v="Startup"/>
    <s v="Education"/>
    <x v="1"/>
    <x v="1"/>
    <s v="Onsite/Hybrid"/>
    <x v="2"/>
    <s v="0-2 yrs"/>
    <n v="0"/>
    <s v="Bachelor"/>
    <n v="0"/>
    <n v="1"/>
    <n v="1"/>
    <n v="1"/>
    <n v="0"/>
    <n v="3"/>
    <n v="124214"/>
    <s v="High"/>
    <n v="1"/>
    <n v="2023"/>
    <s v="High"/>
    <n v="5"/>
  </r>
  <r>
    <n v="4673"/>
    <x v="1"/>
    <x v="1"/>
    <s v="MNC"/>
    <s v="Technology"/>
    <x v="0"/>
    <x v="0"/>
    <s v="Remote"/>
    <x v="1"/>
    <s v="3-6 yrs"/>
    <n v="6"/>
    <s v="Master"/>
    <n v="0"/>
    <n v="1"/>
    <n v="1"/>
    <n v="0"/>
    <n v="1"/>
    <n v="3"/>
    <n v="159121"/>
    <s v="High"/>
    <n v="5"/>
    <n v="2023"/>
    <s v="Medium"/>
    <n v="2"/>
  </r>
  <r>
    <n v="4674"/>
    <x v="2"/>
    <x v="2"/>
    <s v="Enterprise"/>
    <s v="Technology"/>
    <x v="6"/>
    <x v="1"/>
    <s v="Onsite/Hybrid"/>
    <x v="2"/>
    <s v="0-2 yrs"/>
    <n v="1"/>
    <s v="Master"/>
    <n v="1"/>
    <n v="1"/>
    <n v="0"/>
    <n v="1"/>
    <n v="0"/>
    <n v="3"/>
    <n v="66818"/>
    <s v="Low"/>
    <n v="1"/>
    <n v="2023"/>
    <s v="Low"/>
    <n v="4"/>
  </r>
  <r>
    <n v="4675"/>
    <x v="2"/>
    <x v="2"/>
    <s v="MNC"/>
    <s v="Technology"/>
    <x v="2"/>
    <x v="1"/>
    <s v="Onsite/Hybrid"/>
    <x v="0"/>
    <s v="7+ yrs"/>
    <n v="12"/>
    <s v="Bachelor"/>
    <n v="0"/>
    <n v="0"/>
    <n v="1"/>
    <n v="1"/>
    <n v="0"/>
    <n v="2"/>
    <n v="147452"/>
    <s v="High"/>
    <n v="2"/>
    <n v="2025"/>
    <s v="High"/>
    <n v="9"/>
  </r>
  <r>
    <n v="4676"/>
    <x v="1"/>
    <x v="1"/>
    <s v="MNC"/>
    <s v="Education"/>
    <x v="4"/>
    <x v="1"/>
    <s v="Onsite/Hybrid"/>
    <x v="2"/>
    <s v="0-2 yrs"/>
    <n v="2"/>
    <s v="PhD"/>
    <n v="0"/>
    <n v="1"/>
    <n v="1"/>
    <n v="1"/>
    <n v="1"/>
    <n v="4"/>
    <n v="152915"/>
    <s v="High"/>
    <n v="9"/>
    <n v="2020"/>
    <s v="High"/>
    <n v="4"/>
  </r>
  <r>
    <n v="4677"/>
    <x v="1"/>
    <x v="1"/>
    <s v="Startup"/>
    <s v="Retail"/>
    <x v="3"/>
    <x v="1"/>
    <s v="Onsite/Hybrid"/>
    <x v="0"/>
    <s v="7+ yrs"/>
    <n v="7"/>
    <s v="PhD"/>
    <n v="0"/>
    <n v="0"/>
    <n v="0"/>
    <n v="1"/>
    <n v="0"/>
    <n v="1"/>
    <n v="152810"/>
    <s v="High"/>
    <n v="11"/>
    <n v="2025"/>
    <s v="Low"/>
    <n v="2"/>
  </r>
  <r>
    <n v="4678"/>
    <x v="1"/>
    <x v="1"/>
    <s v="Enterprise"/>
    <s v="Finance"/>
    <x v="4"/>
    <x v="0"/>
    <s v="Remote"/>
    <x v="0"/>
    <s v="7+ yrs"/>
    <n v="10"/>
    <s v="Master"/>
    <n v="1"/>
    <n v="1"/>
    <n v="1"/>
    <n v="1"/>
    <n v="0"/>
    <n v="4"/>
    <n v="170058"/>
    <s v="High"/>
    <n v="6"/>
    <n v="2026"/>
    <s v="High"/>
    <n v="1"/>
  </r>
  <r>
    <n v="4679"/>
    <x v="3"/>
    <x v="0"/>
    <s v="Startup"/>
    <s v="E-commerce"/>
    <x v="3"/>
    <x v="2"/>
    <s v="Onsite/Hybrid"/>
    <x v="2"/>
    <s v="0-2 yrs"/>
    <n v="1"/>
    <s v="PhD"/>
    <n v="1"/>
    <n v="0"/>
    <n v="1"/>
    <n v="0"/>
    <n v="1"/>
    <n v="3"/>
    <n v="77850"/>
    <s v="Medium"/>
    <n v="2"/>
    <n v="2022"/>
    <s v="Low"/>
    <n v="1"/>
  </r>
  <r>
    <n v="4680"/>
    <x v="4"/>
    <x v="0"/>
    <s v="Enterprise"/>
    <s v="Healthcare"/>
    <x v="1"/>
    <x v="2"/>
    <s v="Onsite/Hybrid"/>
    <x v="1"/>
    <s v="3-6 yrs"/>
    <n v="3"/>
    <s v="PhD"/>
    <n v="1"/>
    <n v="1"/>
    <n v="0"/>
    <n v="1"/>
    <n v="0"/>
    <n v="3"/>
    <n v="85438"/>
    <s v="Medium"/>
    <n v="9"/>
    <n v="2026"/>
    <s v="Low"/>
    <n v="1"/>
  </r>
  <r>
    <n v="4681"/>
    <x v="3"/>
    <x v="0"/>
    <s v="Enterprise"/>
    <s v="Retail"/>
    <x v="3"/>
    <x v="0"/>
    <s v="Remote"/>
    <x v="1"/>
    <s v="3-6 yrs"/>
    <n v="3"/>
    <s v="PhD"/>
    <n v="0"/>
    <n v="1"/>
    <n v="0"/>
    <n v="0"/>
    <n v="0"/>
    <n v="1"/>
    <n v="72766"/>
    <s v="Medium"/>
    <n v="7"/>
    <n v="2025"/>
    <s v="Low"/>
    <n v="2"/>
  </r>
  <r>
    <n v="4682"/>
    <x v="5"/>
    <x v="1"/>
    <s v="MNC"/>
    <s v="Retail"/>
    <x v="2"/>
    <x v="1"/>
    <s v="Onsite/Hybrid"/>
    <x v="2"/>
    <s v="0-2 yrs"/>
    <n v="0"/>
    <s v="PhD"/>
    <n v="1"/>
    <n v="0"/>
    <n v="0"/>
    <n v="1"/>
    <n v="0"/>
    <n v="2"/>
    <n v="128131"/>
    <s v="High"/>
    <n v="6"/>
    <n v="2021"/>
    <s v="Low"/>
    <n v="1"/>
  </r>
  <r>
    <n v="4683"/>
    <x v="4"/>
    <x v="0"/>
    <s v="Medium"/>
    <s v="Retail"/>
    <x v="2"/>
    <x v="1"/>
    <s v="Onsite/Hybrid"/>
    <x v="0"/>
    <s v="7+ yrs"/>
    <n v="10"/>
    <s v="PhD"/>
    <n v="0"/>
    <n v="0"/>
    <n v="0"/>
    <n v="1"/>
    <n v="0"/>
    <n v="1"/>
    <n v="114800"/>
    <s v="Medium"/>
    <n v="9"/>
    <n v="2025"/>
    <s v="Low"/>
    <n v="5"/>
  </r>
  <r>
    <n v="4684"/>
    <x v="1"/>
    <x v="1"/>
    <s v="MNC"/>
    <s v="Education"/>
    <x v="5"/>
    <x v="1"/>
    <s v="Onsite/Hybrid"/>
    <x v="1"/>
    <s v="3-6 yrs"/>
    <n v="5"/>
    <s v="Bachelor"/>
    <n v="0"/>
    <n v="1"/>
    <n v="0"/>
    <n v="1"/>
    <n v="0"/>
    <n v="2"/>
    <n v="146049"/>
    <s v="High"/>
    <n v="2"/>
    <n v="2021"/>
    <s v="Low"/>
    <n v="2"/>
  </r>
  <r>
    <n v="4685"/>
    <x v="0"/>
    <x v="0"/>
    <s v="Startup"/>
    <s v="Healthcare"/>
    <x v="1"/>
    <x v="1"/>
    <s v="Onsite/Hybrid"/>
    <x v="2"/>
    <s v="0-2 yrs"/>
    <n v="0"/>
    <s v="Bachelor"/>
    <n v="1"/>
    <n v="1"/>
    <n v="1"/>
    <n v="0"/>
    <n v="1"/>
    <n v="4"/>
    <n v="70033"/>
    <s v="Medium"/>
    <n v="11"/>
    <n v="2022"/>
    <s v="Medium"/>
    <n v="6"/>
  </r>
  <r>
    <n v="4686"/>
    <x v="3"/>
    <x v="0"/>
    <s v="Enterprise"/>
    <s v="E-commerce"/>
    <x v="6"/>
    <x v="2"/>
    <s v="Onsite/Hybrid"/>
    <x v="0"/>
    <s v="7+ yrs"/>
    <n v="13"/>
    <s v="Bachelor"/>
    <n v="1"/>
    <n v="1"/>
    <n v="0"/>
    <n v="0"/>
    <n v="0"/>
    <n v="2"/>
    <n v="96273"/>
    <s v="Medium"/>
    <n v="10"/>
    <n v="2025"/>
    <s v="Medium"/>
    <n v="4"/>
  </r>
  <r>
    <n v="4687"/>
    <x v="5"/>
    <x v="1"/>
    <s v="MNC"/>
    <s v="Healthcare"/>
    <x v="5"/>
    <x v="2"/>
    <s v="Onsite/Hybrid"/>
    <x v="2"/>
    <s v="0-2 yrs"/>
    <n v="0"/>
    <s v="PhD"/>
    <n v="0"/>
    <n v="1"/>
    <n v="0"/>
    <n v="0"/>
    <n v="1"/>
    <n v="2"/>
    <n v="120617"/>
    <s v="High"/>
    <n v="1"/>
    <n v="2025"/>
    <s v="Low"/>
    <n v="1"/>
  </r>
  <r>
    <n v="4688"/>
    <x v="5"/>
    <x v="1"/>
    <s v="Startup"/>
    <s v="Technology"/>
    <x v="4"/>
    <x v="2"/>
    <s v="Onsite/Hybrid"/>
    <x v="2"/>
    <s v="0-2 yrs"/>
    <n v="2"/>
    <s v="PhD"/>
    <n v="1"/>
    <n v="1"/>
    <n v="0"/>
    <n v="1"/>
    <n v="0"/>
    <n v="3"/>
    <n v="106142"/>
    <s v="Medium"/>
    <n v="8"/>
    <n v="2024"/>
    <s v="High"/>
    <n v="7"/>
  </r>
  <r>
    <n v="4689"/>
    <x v="2"/>
    <x v="2"/>
    <s v="MNC"/>
    <s v="Retail"/>
    <x v="1"/>
    <x v="1"/>
    <s v="Onsite/Hybrid"/>
    <x v="0"/>
    <s v="7+ yrs"/>
    <n v="13"/>
    <s v="Master"/>
    <n v="0"/>
    <n v="1"/>
    <n v="1"/>
    <n v="0"/>
    <n v="1"/>
    <n v="3"/>
    <n v="146572"/>
    <s v="High"/>
    <n v="8"/>
    <n v="2022"/>
    <s v="Medium"/>
    <n v="3"/>
  </r>
  <r>
    <n v="4690"/>
    <x v="0"/>
    <x v="0"/>
    <s v="Medium"/>
    <s v="E-commerce"/>
    <x v="3"/>
    <x v="0"/>
    <s v="Remote"/>
    <x v="1"/>
    <s v="3-6 yrs"/>
    <n v="4"/>
    <s v="Master"/>
    <n v="1"/>
    <n v="0"/>
    <n v="1"/>
    <n v="0"/>
    <n v="1"/>
    <n v="3"/>
    <n v="100477"/>
    <s v="Medium"/>
    <n v="4"/>
    <n v="2021"/>
    <s v="High"/>
    <n v="8"/>
  </r>
  <r>
    <n v="4691"/>
    <x v="5"/>
    <x v="1"/>
    <s v="Enterprise"/>
    <s v="Retail"/>
    <x v="0"/>
    <x v="2"/>
    <s v="Onsite/Hybrid"/>
    <x v="0"/>
    <s v="7+ yrs"/>
    <n v="10"/>
    <s v="PhD"/>
    <n v="0"/>
    <n v="0"/>
    <n v="0"/>
    <n v="0"/>
    <n v="0"/>
    <n v="0"/>
    <n v="142064"/>
    <s v="High"/>
    <n v="2"/>
    <n v="2025"/>
    <s v="High"/>
    <n v="7"/>
  </r>
  <r>
    <n v="4692"/>
    <x v="0"/>
    <x v="0"/>
    <s v="MNC"/>
    <s v="Education"/>
    <x v="2"/>
    <x v="1"/>
    <s v="Onsite/Hybrid"/>
    <x v="1"/>
    <s v="3-6 yrs"/>
    <n v="5"/>
    <s v="Bachelor"/>
    <n v="0"/>
    <n v="0"/>
    <n v="0"/>
    <n v="1"/>
    <n v="1"/>
    <n v="2"/>
    <n v="123845"/>
    <s v="High"/>
    <n v="4"/>
    <n v="2023"/>
    <s v="High"/>
    <n v="8"/>
  </r>
  <r>
    <n v="4693"/>
    <x v="4"/>
    <x v="0"/>
    <s v="Medium"/>
    <s v="Technology"/>
    <x v="2"/>
    <x v="1"/>
    <s v="Onsite/Hybrid"/>
    <x v="0"/>
    <s v="7+ yrs"/>
    <n v="7"/>
    <s v="Master"/>
    <n v="0"/>
    <n v="1"/>
    <n v="0"/>
    <n v="0"/>
    <n v="1"/>
    <n v="2"/>
    <n v="111379"/>
    <s v="Medium"/>
    <n v="8"/>
    <n v="2026"/>
    <s v="High"/>
    <n v="8"/>
  </r>
  <r>
    <n v="4694"/>
    <x v="4"/>
    <x v="0"/>
    <s v="Enterprise"/>
    <s v="Retail"/>
    <x v="4"/>
    <x v="2"/>
    <s v="Onsite/Hybrid"/>
    <x v="1"/>
    <s v="3-6 yrs"/>
    <n v="5"/>
    <s v="PhD"/>
    <n v="1"/>
    <n v="0"/>
    <n v="0"/>
    <n v="1"/>
    <n v="0"/>
    <n v="2"/>
    <n v="85708"/>
    <s v="Medium"/>
    <n v="1"/>
    <n v="2025"/>
    <s v="Low"/>
    <n v="2"/>
  </r>
  <r>
    <n v="4695"/>
    <x v="2"/>
    <x v="2"/>
    <s v="MNC"/>
    <s v="Retail"/>
    <x v="0"/>
    <x v="1"/>
    <s v="Onsite/Hybrid"/>
    <x v="0"/>
    <s v="7+ yrs"/>
    <n v="13"/>
    <s v="Master"/>
    <n v="1"/>
    <n v="1"/>
    <n v="0"/>
    <n v="1"/>
    <n v="0"/>
    <n v="3"/>
    <n v="136892"/>
    <s v="High"/>
    <n v="3"/>
    <n v="2023"/>
    <s v="High"/>
    <n v="9"/>
  </r>
  <r>
    <n v="4696"/>
    <x v="2"/>
    <x v="2"/>
    <s v="Medium"/>
    <s v="Retail"/>
    <x v="0"/>
    <x v="0"/>
    <s v="Remote"/>
    <x v="0"/>
    <s v="7+ yrs"/>
    <n v="9"/>
    <s v="Bachelor"/>
    <n v="1"/>
    <n v="1"/>
    <n v="1"/>
    <n v="0"/>
    <n v="1"/>
    <n v="4"/>
    <n v="126183"/>
    <s v="High"/>
    <n v="9"/>
    <n v="2020"/>
    <s v="High"/>
    <n v="9"/>
  </r>
  <r>
    <n v="4697"/>
    <x v="2"/>
    <x v="2"/>
    <s v="Enterprise"/>
    <s v="Healthcare"/>
    <x v="4"/>
    <x v="0"/>
    <s v="Remote"/>
    <x v="1"/>
    <s v="3-6 yrs"/>
    <n v="4"/>
    <s v="PhD"/>
    <n v="0"/>
    <n v="1"/>
    <n v="0"/>
    <n v="1"/>
    <n v="1"/>
    <n v="3"/>
    <n v="101555"/>
    <s v="Medium"/>
    <n v="12"/>
    <n v="2026"/>
    <s v="Low"/>
    <n v="2"/>
  </r>
  <r>
    <n v="4698"/>
    <x v="0"/>
    <x v="0"/>
    <s v="Startup"/>
    <s v="Technology"/>
    <x v="3"/>
    <x v="1"/>
    <s v="Onsite/Hybrid"/>
    <x v="1"/>
    <s v="3-6 yrs"/>
    <n v="5"/>
    <s v="Master"/>
    <n v="0"/>
    <n v="0"/>
    <n v="0"/>
    <n v="0"/>
    <n v="0"/>
    <n v="0"/>
    <n v="76530"/>
    <s v="Medium"/>
    <n v="2"/>
    <n v="2025"/>
    <s v="Medium"/>
    <n v="1"/>
  </r>
  <r>
    <n v="4699"/>
    <x v="5"/>
    <x v="1"/>
    <s v="MNC"/>
    <s v="Retail"/>
    <x v="3"/>
    <x v="1"/>
    <s v="Onsite/Hybrid"/>
    <x v="0"/>
    <s v="7+ yrs"/>
    <n v="13"/>
    <s v="Master"/>
    <n v="0"/>
    <n v="1"/>
    <n v="1"/>
    <n v="0"/>
    <n v="0"/>
    <n v="2"/>
    <n v="176395"/>
    <s v="High"/>
    <n v="9"/>
    <n v="2022"/>
    <s v="High"/>
    <n v="7"/>
  </r>
  <r>
    <n v="4700"/>
    <x v="0"/>
    <x v="0"/>
    <s v="Medium"/>
    <s v="Education"/>
    <x v="5"/>
    <x v="0"/>
    <s v="Remote"/>
    <x v="1"/>
    <s v="3-6 yrs"/>
    <n v="6"/>
    <s v="Master"/>
    <n v="1"/>
    <n v="0"/>
    <n v="0"/>
    <n v="1"/>
    <n v="1"/>
    <n v="3"/>
    <n v="95052"/>
    <s v="Medium"/>
    <n v="4"/>
    <n v="2021"/>
    <s v="Low"/>
    <n v="6"/>
  </r>
  <r>
    <n v="4701"/>
    <x v="5"/>
    <x v="1"/>
    <s v="Enterprise"/>
    <s v="Retail"/>
    <x v="3"/>
    <x v="2"/>
    <s v="Onsite/Hybrid"/>
    <x v="0"/>
    <s v="7+ yrs"/>
    <n v="10"/>
    <s v="Bachelor"/>
    <n v="0"/>
    <n v="0"/>
    <n v="0"/>
    <n v="1"/>
    <n v="0"/>
    <n v="1"/>
    <n v="150339"/>
    <s v="High"/>
    <n v="6"/>
    <n v="2024"/>
    <s v="Medium"/>
    <n v="1"/>
  </r>
  <r>
    <n v="4702"/>
    <x v="1"/>
    <x v="1"/>
    <s v="Startup"/>
    <s v="Retail"/>
    <x v="2"/>
    <x v="1"/>
    <s v="Onsite/Hybrid"/>
    <x v="2"/>
    <s v="0-2 yrs"/>
    <n v="1"/>
    <s v="PhD"/>
    <n v="0"/>
    <n v="1"/>
    <n v="0"/>
    <n v="1"/>
    <n v="1"/>
    <n v="3"/>
    <n v="112538"/>
    <s v="Medium"/>
    <n v="12"/>
    <n v="2022"/>
    <s v="Low"/>
    <n v="6"/>
  </r>
  <r>
    <n v="4703"/>
    <x v="4"/>
    <x v="0"/>
    <s v="Enterprise"/>
    <s v="Healthcare"/>
    <x v="5"/>
    <x v="2"/>
    <s v="Onsite/Hybrid"/>
    <x v="2"/>
    <s v="0-2 yrs"/>
    <n v="2"/>
    <s v="Bachelor"/>
    <n v="0"/>
    <n v="0"/>
    <n v="1"/>
    <n v="1"/>
    <n v="1"/>
    <n v="3"/>
    <n v="93102"/>
    <s v="Medium"/>
    <n v="2"/>
    <n v="2024"/>
    <s v="High"/>
    <n v="3"/>
  </r>
  <r>
    <n v="4704"/>
    <x v="5"/>
    <x v="1"/>
    <s v="MNC"/>
    <s v="E-commerce"/>
    <x v="6"/>
    <x v="0"/>
    <s v="Remote"/>
    <x v="1"/>
    <s v="3-6 yrs"/>
    <n v="5"/>
    <s v="Master"/>
    <n v="1"/>
    <n v="1"/>
    <n v="0"/>
    <n v="1"/>
    <n v="0"/>
    <n v="3"/>
    <n v="147942"/>
    <s v="High"/>
    <n v="8"/>
    <n v="2024"/>
    <s v="Medium"/>
    <n v="6"/>
  </r>
  <r>
    <n v="4705"/>
    <x v="1"/>
    <x v="1"/>
    <s v="Startup"/>
    <s v="Healthcare"/>
    <x v="1"/>
    <x v="1"/>
    <s v="Onsite/Hybrid"/>
    <x v="0"/>
    <s v="7+ yrs"/>
    <n v="11"/>
    <s v="PhD"/>
    <n v="0"/>
    <n v="1"/>
    <n v="0"/>
    <n v="1"/>
    <n v="1"/>
    <n v="3"/>
    <n v="162147"/>
    <s v="High"/>
    <n v="4"/>
    <n v="2022"/>
    <s v="Medium"/>
    <n v="1"/>
  </r>
  <r>
    <n v="4706"/>
    <x v="4"/>
    <x v="0"/>
    <s v="MNC"/>
    <s v="Education"/>
    <x v="5"/>
    <x v="0"/>
    <s v="Remote"/>
    <x v="0"/>
    <s v="7+ yrs"/>
    <n v="7"/>
    <s v="PhD"/>
    <n v="0"/>
    <n v="1"/>
    <n v="1"/>
    <n v="1"/>
    <n v="0"/>
    <n v="3"/>
    <n v="152570"/>
    <s v="High"/>
    <n v="2"/>
    <n v="2025"/>
    <s v="High"/>
    <n v="5"/>
  </r>
  <r>
    <n v="4707"/>
    <x v="5"/>
    <x v="1"/>
    <s v="Medium"/>
    <s v="Retail"/>
    <x v="3"/>
    <x v="0"/>
    <s v="Remote"/>
    <x v="2"/>
    <s v="0-2 yrs"/>
    <n v="2"/>
    <s v="PhD"/>
    <n v="0"/>
    <n v="0"/>
    <n v="1"/>
    <n v="1"/>
    <n v="0"/>
    <n v="2"/>
    <n v="124510"/>
    <s v="High"/>
    <n v="12"/>
    <n v="2022"/>
    <s v="High"/>
    <n v="1"/>
  </r>
  <r>
    <n v="4708"/>
    <x v="2"/>
    <x v="2"/>
    <s v="Startup"/>
    <s v="Retail"/>
    <x v="3"/>
    <x v="0"/>
    <s v="Remote"/>
    <x v="1"/>
    <s v="3-6 yrs"/>
    <n v="5"/>
    <s v="Master"/>
    <n v="0"/>
    <n v="1"/>
    <n v="0"/>
    <n v="1"/>
    <n v="0"/>
    <n v="2"/>
    <n v="90741"/>
    <s v="Medium"/>
    <n v="2"/>
    <n v="2024"/>
    <s v="Low"/>
    <n v="2"/>
  </r>
  <r>
    <n v="4709"/>
    <x v="2"/>
    <x v="2"/>
    <s v="Enterprise"/>
    <s v="E-commerce"/>
    <x v="5"/>
    <x v="2"/>
    <s v="Onsite/Hybrid"/>
    <x v="2"/>
    <s v="0-2 yrs"/>
    <n v="2"/>
    <s v="Master"/>
    <n v="1"/>
    <n v="0"/>
    <n v="1"/>
    <n v="1"/>
    <n v="1"/>
    <n v="4"/>
    <n v="88896"/>
    <s v="Medium"/>
    <n v="8"/>
    <n v="2023"/>
    <s v="High"/>
    <n v="4"/>
  </r>
  <r>
    <n v="4710"/>
    <x v="4"/>
    <x v="0"/>
    <s v="MNC"/>
    <s v="Education"/>
    <x v="6"/>
    <x v="2"/>
    <s v="Onsite/Hybrid"/>
    <x v="1"/>
    <s v="3-6 yrs"/>
    <n v="6"/>
    <s v="PhD"/>
    <n v="0"/>
    <n v="0"/>
    <n v="0"/>
    <n v="1"/>
    <n v="1"/>
    <n v="2"/>
    <n v="118283"/>
    <s v="Medium"/>
    <n v="10"/>
    <n v="2024"/>
    <s v="High"/>
    <n v="7"/>
  </r>
  <r>
    <n v="4711"/>
    <x v="3"/>
    <x v="0"/>
    <s v="Medium"/>
    <s v="Healthcare"/>
    <x v="1"/>
    <x v="2"/>
    <s v="Onsite/Hybrid"/>
    <x v="1"/>
    <s v="3-6 yrs"/>
    <n v="3"/>
    <s v="Bachelor"/>
    <n v="0"/>
    <n v="1"/>
    <n v="1"/>
    <n v="0"/>
    <n v="1"/>
    <n v="3"/>
    <n v="97333"/>
    <s v="Medium"/>
    <n v="5"/>
    <n v="2024"/>
    <s v="Medium"/>
    <n v="1"/>
  </r>
  <r>
    <n v="4712"/>
    <x v="3"/>
    <x v="0"/>
    <s v="MNC"/>
    <s v="Technology"/>
    <x v="1"/>
    <x v="2"/>
    <s v="Onsite/Hybrid"/>
    <x v="1"/>
    <s v="3-6 yrs"/>
    <n v="6"/>
    <s v="PhD"/>
    <n v="1"/>
    <n v="1"/>
    <n v="1"/>
    <n v="1"/>
    <n v="0"/>
    <n v="4"/>
    <n v="120680"/>
    <s v="High"/>
    <n v="5"/>
    <n v="2025"/>
    <s v="High"/>
    <n v="4"/>
  </r>
  <r>
    <n v="4713"/>
    <x v="0"/>
    <x v="0"/>
    <s v="Startup"/>
    <s v="Finance"/>
    <x v="4"/>
    <x v="1"/>
    <s v="Onsite/Hybrid"/>
    <x v="2"/>
    <s v="0-2 yrs"/>
    <n v="0"/>
    <s v="PhD"/>
    <n v="0"/>
    <n v="0"/>
    <n v="1"/>
    <n v="0"/>
    <n v="0"/>
    <n v="1"/>
    <n v="65808"/>
    <s v="Low"/>
    <n v="4"/>
    <n v="2026"/>
    <s v="High"/>
    <n v="7"/>
  </r>
  <r>
    <n v="4714"/>
    <x v="4"/>
    <x v="0"/>
    <s v="Medium"/>
    <s v="Healthcare"/>
    <x v="0"/>
    <x v="1"/>
    <s v="Onsite/Hybrid"/>
    <x v="1"/>
    <s v="3-6 yrs"/>
    <n v="4"/>
    <s v="PhD"/>
    <n v="0"/>
    <n v="1"/>
    <n v="0"/>
    <n v="1"/>
    <n v="0"/>
    <n v="2"/>
    <n v="90450"/>
    <s v="Medium"/>
    <n v="4"/>
    <n v="2022"/>
    <s v="High"/>
    <n v="8"/>
  </r>
  <r>
    <n v="4715"/>
    <x v="0"/>
    <x v="0"/>
    <s v="Enterprise"/>
    <s v="Technology"/>
    <x v="0"/>
    <x v="0"/>
    <s v="Remote"/>
    <x v="1"/>
    <s v="3-6 yrs"/>
    <n v="5"/>
    <s v="PhD"/>
    <n v="0"/>
    <n v="0"/>
    <n v="0"/>
    <n v="0"/>
    <n v="0"/>
    <n v="0"/>
    <n v="77092"/>
    <s v="Medium"/>
    <n v="1"/>
    <n v="2022"/>
    <s v="Medium"/>
    <n v="4"/>
  </r>
  <r>
    <n v="4716"/>
    <x v="0"/>
    <x v="0"/>
    <s v="MNC"/>
    <s v="Retail"/>
    <x v="4"/>
    <x v="1"/>
    <s v="Onsite/Hybrid"/>
    <x v="1"/>
    <s v="3-6 yrs"/>
    <n v="3"/>
    <s v="PhD"/>
    <n v="1"/>
    <n v="1"/>
    <n v="1"/>
    <n v="1"/>
    <n v="1"/>
    <n v="5"/>
    <n v="139790"/>
    <s v="High"/>
    <n v="10"/>
    <n v="2021"/>
    <s v="High"/>
    <n v="3"/>
  </r>
  <r>
    <n v="4717"/>
    <x v="1"/>
    <x v="1"/>
    <s v="MNC"/>
    <s v="Retail"/>
    <x v="0"/>
    <x v="1"/>
    <s v="Onsite/Hybrid"/>
    <x v="2"/>
    <s v="0-2 yrs"/>
    <n v="0"/>
    <s v="Bachelor"/>
    <n v="1"/>
    <n v="1"/>
    <n v="0"/>
    <n v="0"/>
    <n v="1"/>
    <n v="3"/>
    <n v="116848"/>
    <s v="Medium"/>
    <n v="9"/>
    <n v="2022"/>
    <s v="Medium"/>
    <n v="5"/>
  </r>
  <r>
    <n v="4718"/>
    <x v="5"/>
    <x v="1"/>
    <s v="Medium"/>
    <s v="Education"/>
    <x v="5"/>
    <x v="1"/>
    <s v="Onsite/Hybrid"/>
    <x v="2"/>
    <s v="0-2 yrs"/>
    <n v="1"/>
    <s v="PhD"/>
    <n v="0"/>
    <n v="0"/>
    <n v="0"/>
    <n v="0"/>
    <n v="0"/>
    <n v="0"/>
    <n v="90028"/>
    <s v="Medium"/>
    <n v="2"/>
    <n v="2026"/>
    <s v="Low"/>
    <n v="2"/>
  </r>
  <r>
    <n v="4719"/>
    <x v="0"/>
    <x v="0"/>
    <s v="Enterprise"/>
    <s v="Technology"/>
    <x v="6"/>
    <x v="0"/>
    <s v="Remote"/>
    <x v="0"/>
    <s v="7+ yrs"/>
    <n v="9"/>
    <s v="PhD"/>
    <n v="1"/>
    <n v="0"/>
    <n v="0"/>
    <n v="0"/>
    <n v="0"/>
    <n v="1"/>
    <n v="101195"/>
    <s v="Medium"/>
    <n v="1"/>
    <n v="2022"/>
    <s v="High"/>
    <n v="7"/>
  </r>
  <r>
    <n v="4720"/>
    <x v="0"/>
    <x v="0"/>
    <s v="Startup"/>
    <s v="Technology"/>
    <x v="0"/>
    <x v="2"/>
    <s v="Onsite/Hybrid"/>
    <x v="2"/>
    <s v="0-2 yrs"/>
    <n v="0"/>
    <s v="Bachelor"/>
    <n v="1"/>
    <n v="1"/>
    <n v="1"/>
    <n v="1"/>
    <n v="1"/>
    <n v="5"/>
    <n v="93654"/>
    <s v="Medium"/>
    <n v="9"/>
    <n v="2021"/>
    <s v="High"/>
    <n v="2"/>
  </r>
  <r>
    <n v="4721"/>
    <x v="5"/>
    <x v="1"/>
    <s v="Startup"/>
    <s v="Technology"/>
    <x v="2"/>
    <x v="2"/>
    <s v="Onsite/Hybrid"/>
    <x v="2"/>
    <s v="0-2 yrs"/>
    <n v="2"/>
    <s v="Bachelor"/>
    <n v="0"/>
    <n v="0"/>
    <n v="0"/>
    <n v="1"/>
    <n v="1"/>
    <n v="2"/>
    <n v="115495"/>
    <s v="Medium"/>
    <n v="8"/>
    <n v="2021"/>
    <s v="Medium"/>
    <n v="3"/>
  </r>
  <r>
    <n v="4722"/>
    <x v="5"/>
    <x v="1"/>
    <s v="Medium"/>
    <s v="Healthcare"/>
    <x v="0"/>
    <x v="1"/>
    <s v="Onsite/Hybrid"/>
    <x v="1"/>
    <s v="3-6 yrs"/>
    <n v="6"/>
    <s v="PhD"/>
    <n v="0"/>
    <n v="1"/>
    <n v="0"/>
    <n v="0"/>
    <n v="0"/>
    <n v="1"/>
    <n v="113629"/>
    <s v="Medium"/>
    <n v="2"/>
    <n v="2024"/>
    <s v="Medium"/>
    <n v="1"/>
  </r>
  <r>
    <n v="4723"/>
    <x v="1"/>
    <x v="1"/>
    <s v="Medium"/>
    <s v="Healthcare"/>
    <x v="2"/>
    <x v="1"/>
    <s v="Onsite/Hybrid"/>
    <x v="1"/>
    <s v="3-6 yrs"/>
    <n v="4"/>
    <s v="PhD"/>
    <n v="1"/>
    <n v="1"/>
    <n v="0"/>
    <n v="1"/>
    <n v="1"/>
    <n v="4"/>
    <n v="137120"/>
    <s v="High"/>
    <n v="7"/>
    <n v="2022"/>
    <s v="High"/>
    <n v="7"/>
  </r>
  <r>
    <n v="4724"/>
    <x v="3"/>
    <x v="0"/>
    <s v="Enterprise"/>
    <s v="Retail"/>
    <x v="4"/>
    <x v="0"/>
    <s v="Remote"/>
    <x v="2"/>
    <s v="0-2 yrs"/>
    <n v="1"/>
    <s v="PhD"/>
    <n v="1"/>
    <n v="1"/>
    <n v="1"/>
    <n v="0"/>
    <n v="0"/>
    <n v="3"/>
    <n v="62712"/>
    <s v="Low"/>
    <n v="4"/>
    <n v="2026"/>
    <s v="High"/>
    <n v="8"/>
  </r>
  <r>
    <n v="4725"/>
    <x v="1"/>
    <x v="1"/>
    <s v="Enterprise"/>
    <s v="Retail"/>
    <x v="6"/>
    <x v="2"/>
    <s v="Onsite/Hybrid"/>
    <x v="2"/>
    <s v="0-2 yrs"/>
    <n v="2"/>
    <s v="Bachelor"/>
    <n v="1"/>
    <n v="1"/>
    <n v="0"/>
    <n v="0"/>
    <n v="1"/>
    <n v="3"/>
    <n v="97567"/>
    <s v="Medium"/>
    <n v="5"/>
    <n v="2024"/>
    <s v="Medium"/>
    <n v="2"/>
  </r>
  <r>
    <n v="4726"/>
    <x v="1"/>
    <x v="1"/>
    <s v="Startup"/>
    <s v="Retail"/>
    <x v="2"/>
    <x v="0"/>
    <s v="Remote"/>
    <x v="0"/>
    <s v="7+ yrs"/>
    <n v="10"/>
    <s v="PhD"/>
    <n v="0"/>
    <n v="1"/>
    <n v="1"/>
    <n v="0"/>
    <n v="1"/>
    <n v="3"/>
    <n v="160821"/>
    <s v="High"/>
    <n v="5"/>
    <n v="2024"/>
    <s v="Medium"/>
    <n v="1"/>
  </r>
  <r>
    <n v="4727"/>
    <x v="3"/>
    <x v="0"/>
    <s v="Startup"/>
    <s v="Retail"/>
    <x v="4"/>
    <x v="2"/>
    <s v="Onsite/Hybrid"/>
    <x v="2"/>
    <s v="0-2 yrs"/>
    <n v="2"/>
    <s v="Master"/>
    <n v="0"/>
    <n v="1"/>
    <n v="0"/>
    <n v="1"/>
    <n v="1"/>
    <n v="3"/>
    <n v="78023"/>
    <s v="Medium"/>
    <n v="2"/>
    <n v="2022"/>
    <s v="High"/>
    <n v="9"/>
  </r>
  <r>
    <n v="4728"/>
    <x v="0"/>
    <x v="0"/>
    <s v="Startup"/>
    <s v="Finance"/>
    <x v="1"/>
    <x v="2"/>
    <s v="Onsite/Hybrid"/>
    <x v="2"/>
    <s v="0-2 yrs"/>
    <n v="2"/>
    <s v="Master"/>
    <n v="0"/>
    <n v="0"/>
    <n v="1"/>
    <n v="1"/>
    <n v="0"/>
    <n v="2"/>
    <n v="80678"/>
    <s v="Medium"/>
    <n v="8"/>
    <n v="2023"/>
    <s v="High"/>
    <n v="5"/>
  </r>
  <r>
    <n v="4729"/>
    <x v="0"/>
    <x v="0"/>
    <s v="Startup"/>
    <s v="Healthcare"/>
    <x v="0"/>
    <x v="2"/>
    <s v="Onsite/Hybrid"/>
    <x v="0"/>
    <s v="7+ yrs"/>
    <n v="13"/>
    <s v="Bachelor"/>
    <n v="1"/>
    <n v="0"/>
    <n v="1"/>
    <n v="1"/>
    <n v="0"/>
    <n v="3"/>
    <n v="127379"/>
    <s v="High"/>
    <n v="12"/>
    <n v="2023"/>
    <s v="High"/>
    <n v="8"/>
  </r>
  <r>
    <n v="4730"/>
    <x v="3"/>
    <x v="0"/>
    <s v="Medium"/>
    <s v="Finance"/>
    <x v="2"/>
    <x v="2"/>
    <s v="Onsite/Hybrid"/>
    <x v="1"/>
    <s v="3-6 yrs"/>
    <n v="6"/>
    <s v="Master"/>
    <n v="0"/>
    <n v="0"/>
    <n v="1"/>
    <n v="0"/>
    <n v="0"/>
    <n v="1"/>
    <n v="87399"/>
    <s v="Medium"/>
    <n v="3"/>
    <n v="2024"/>
    <s v="Low"/>
    <n v="6"/>
  </r>
  <r>
    <n v="4731"/>
    <x v="3"/>
    <x v="0"/>
    <s v="Startup"/>
    <s v="Healthcare"/>
    <x v="3"/>
    <x v="0"/>
    <s v="Remote"/>
    <x v="1"/>
    <s v="3-6 yrs"/>
    <n v="5"/>
    <s v="Bachelor"/>
    <n v="0"/>
    <n v="1"/>
    <n v="1"/>
    <n v="0"/>
    <n v="1"/>
    <n v="3"/>
    <n v="95735"/>
    <s v="Medium"/>
    <n v="1"/>
    <n v="2023"/>
    <s v="Low"/>
    <n v="4"/>
  </r>
  <r>
    <n v="4732"/>
    <x v="3"/>
    <x v="0"/>
    <s v="Startup"/>
    <s v="Education"/>
    <x v="2"/>
    <x v="2"/>
    <s v="Onsite/Hybrid"/>
    <x v="1"/>
    <s v="3-6 yrs"/>
    <n v="6"/>
    <s v="Bachelor"/>
    <n v="1"/>
    <n v="0"/>
    <n v="1"/>
    <n v="0"/>
    <n v="0"/>
    <n v="2"/>
    <n v="86979"/>
    <s v="Medium"/>
    <n v="5"/>
    <n v="2023"/>
    <s v="High"/>
    <n v="8"/>
  </r>
  <r>
    <n v="4733"/>
    <x v="5"/>
    <x v="1"/>
    <s v="Medium"/>
    <s v="Technology"/>
    <x v="6"/>
    <x v="2"/>
    <s v="Onsite/Hybrid"/>
    <x v="0"/>
    <s v="7+ yrs"/>
    <n v="15"/>
    <s v="Bachelor"/>
    <n v="0"/>
    <n v="0"/>
    <n v="1"/>
    <n v="1"/>
    <n v="0"/>
    <n v="2"/>
    <n v="167693"/>
    <s v="High"/>
    <n v="2"/>
    <n v="2024"/>
    <s v="High"/>
    <n v="4"/>
  </r>
  <r>
    <n v="4734"/>
    <x v="2"/>
    <x v="2"/>
    <s v="Medium"/>
    <s v="E-commerce"/>
    <x v="1"/>
    <x v="1"/>
    <s v="Onsite/Hybrid"/>
    <x v="2"/>
    <s v="0-2 yrs"/>
    <n v="1"/>
    <s v="PhD"/>
    <n v="1"/>
    <n v="1"/>
    <n v="1"/>
    <n v="0"/>
    <n v="1"/>
    <n v="4"/>
    <n v="73485"/>
    <s v="Medium"/>
    <n v="5"/>
    <n v="2023"/>
    <s v="High"/>
    <n v="8"/>
  </r>
  <r>
    <n v="4735"/>
    <x v="0"/>
    <x v="0"/>
    <s v="Medium"/>
    <s v="Finance"/>
    <x v="5"/>
    <x v="0"/>
    <s v="Remote"/>
    <x v="0"/>
    <s v="7+ yrs"/>
    <n v="10"/>
    <s v="Bachelor"/>
    <n v="1"/>
    <n v="0"/>
    <n v="0"/>
    <n v="1"/>
    <n v="0"/>
    <n v="2"/>
    <n v="116859"/>
    <s v="Medium"/>
    <n v="2"/>
    <n v="2024"/>
    <s v="Medium"/>
    <n v="2"/>
  </r>
  <r>
    <n v="4736"/>
    <x v="2"/>
    <x v="2"/>
    <s v="Enterprise"/>
    <s v="Technology"/>
    <x v="2"/>
    <x v="0"/>
    <s v="Remote"/>
    <x v="1"/>
    <s v="3-6 yrs"/>
    <n v="5"/>
    <s v="Bachelor"/>
    <n v="1"/>
    <n v="0"/>
    <n v="1"/>
    <n v="1"/>
    <n v="0"/>
    <n v="3"/>
    <n v="103662"/>
    <s v="Medium"/>
    <n v="3"/>
    <n v="2022"/>
    <s v="High"/>
    <n v="2"/>
  </r>
  <r>
    <n v="4737"/>
    <x v="0"/>
    <x v="0"/>
    <s v="Medium"/>
    <s v="Healthcare"/>
    <x v="4"/>
    <x v="2"/>
    <s v="Onsite/Hybrid"/>
    <x v="1"/>
    <s v="3-6 yrs"/>
    <n v="4"/>
    <s v="PhD"/>
    <n v="1"/>
    <n v="0"/>
    <n v="1"/>
    <n v="1"/>
    <n v="0"/>
    <n v="3"/>
    <n v="101749"/>
    <s v="Medium"/>
    <n v="7"/>
    <n v="2023"/>
    <s v="High"/>
    <n v="6"/>
  </r>
  <r>
    <n v="4738"/>
    <x v="1"/>
    <x v="1"/>
    <s v="Startup"/>
    <s v="Education"/>
    <x v="1"/>
    <x v="0"/>
    <s v="Remote"/>
    <x v="0"/>
    <s v="7+ yrs"/>
    <n v="11"/>
    <s v="Bachelor"/>
    <n v="1"/>
    <n v="1"/>
    <n v="1"/>
    <n v="0"/>
    <n v="0"/>
    <n v="3"/>
    <n v="156231"/>
    <s v="High"/>
    <n v="8"/>
    <n v="2024"/>
    <s v="Medium"/>
    <n v="3"/>
  </r>
  <r>
    <n v="4739"/>
    <x v="4"/>
    <x v="0"/>
    <s v="Startup"/>
    <s v="E-commerce"/>
    <x v="4"/>
    <x v="2"/>
    <s v="Onsite/Hybrid"/>
    <x v="0"/>
    <s v="7+ yrs"/>
    <n v="14"/>
    <s v="Master"/>
    <n v="1"/>
    <n v="1"/>
    <n v="1"/>
    <n v="0"/>
    <n v="1"/>
    <n v="4"/>
    <n v="126731"/>
    <s v="High"/>
    <n v="12"/>
    <n v="2022"/>
    <s v="Medium"/>
    <n v="3"/>
  </r>
  <r>
    <n v="4740"/>
    <x v="1"/>
    <x v="1"/>
    <s v="Medium"/>
    <s v="Education"/>
    <x v="3"/>
    <x v="2"/>
    <s v="Onsite/Hybrid"/>
    <x v="2"/>
    <s v="0-2 yrs"/>
    <n v="2"/>
    <s v="Bachelor"/>
    <n v="0"/>
    <n v="1"/>
    <n v="1"/>
    <n v="1"/>
    <n v="0"/>
    <n v="3"/>
    <n v="115521"/>
    <s v="Medium"/>
    <n v="7"/>
    <n v="2022"/>
    <s v="High"/>
    <n v="2"/>
  </r>
  <r>
    <n v="4741"/>
    <x v="4"/>
    <x v="0"/>
    <s v="Medium"/>
    <s v="Retail"/>
    <x v="5"/>
    <x v="0"/>
    <s v="Remote"/>
    <x v="0"/>
    <s v="7+ yrs"/>
    <n v="15"/>
    <s v="Master"/>
    <n v="1"/>
    <n v="0"/>
    <n v="0"/>
    <n v="0"/>
    <n v="1"/>
    <n v="2"/>
    <n v="105653"/>
    <s v="Medium"/>
    <n v="10"/>
    <n v="2020"/>
    <s v="Medium"/>
    <n v="6"/>
  </r>
  <r>
    <n v="4742"/>
    <x v="0"/>
    <x v="0"/>
    <s v="Enterprise"/>
    <s v="Healthcare"/>
    <x v="6"/>
    <x v="0"/>
    <s v="Remote"/>
    <x v="2"/>
    <s v="0-2 yrs"/>
    <n v="1"/>
    <s v="Master"/>
    <n v="0"/>
    <n v="0"/>
    <n v="0"/>
    <n v="1"/>
    <n v="1"/>
    <n v="2"/>
    <n v="78612"/>
    <s v="Medium"/>
    <n v="5"/>
    <n v="2025"/>
    <s v="Medium"/>
    <n v="5"/>
  </r>
  <r>
    <n v="4743"/>
    <x v="1"/>
    <x v="1"/>
    <s v="Startup"/>
    <s v="Finance"/>
    <x v="0"/>
    <x v="1"/>
    <s v="Onsite/Hybrid"/>
    <x v="0"/>
    <s v="7+ yrs"/>
    <n v="10"/>
    <s v="PhD"/>
    <n v="1"/>
    <n v="1"/>
    <n v="0"/>
    <n v="1"/>
    <n v="0"/>
    <n v="3"/>
    <n v="151772"/>
    <s v="High"/>
    <n v="8"/>
    <n v="2025"/>
    <s v="Low"/>
    <n v="3"/>
  </r>
  <r>
    <n v="4744"/>
    <x v="4"/>
    <x v="0"/>
    <s v="Startup"/>
    <s v="E-commerce"/>
    <x v="3"/>
    <x v="0"/>
    <s v="Remote"/>
    <x v="1"/>
    <s v="3-6 yrs"/>
    <n v="6"/>
    <s v="Master"/>
    <n v="1"/>
    <n v="0"/>
    <n v="1"/>
    <n v="0"/>
    <n v="1"/>
    <n v="3"/>
    <n v="102467"/>
    <s v="Medium"/>
    <n v="11"/>
    <n v="2026"/>
    <s v="Low"/>
    <n v="5"/>
  </r>
  <r>
    <n v="4745"/>
    <x v="2"/>
    <x v="2"/>
    <s v="Enterprise"/>
    <s v="E-commerce"/>
    <x v="6"/>
    <x v="2"/>
    <s v="Onsite/Hybrid"/>
    <x v="0"/>
    <s v="7+ yrs"/>
    <n v="7"/>
    <s v="Master"/>
    <n v="0"/>
    <n v="1"/>
    <n v="1"/>
    <n v="0"/>
    <n v="0"/>
    <n v="2"/>
    <n v="113465"/>
    <s v="Medium"/>
    <n v="11"/>
    <n v="2020"/>
    <s v="High"/>
    <n v="8"/>
  </r>
  <r>
    <n v="4746"/>
    <x v="2"/>
    <x v="2"/>
    <s v="Startup"/>
    <s v="Healthcare"/>
    <x v="3"/>
    <x v="0"/>
    <s v="Remote"/>
    <x v="1"/>
    <s v="3-6 yrs"/>
    <n v="6"/>
    <s v="Master"/>
    <n v="1"/>
    <n v="1"/>
    <n v="1"/>
    <n v="0"/>
    <n v="0"/>
    <n v="3"/>
    <n v="94765"/>
    <s v="Medium"/>
    <n v="8"/>
    <n v="2022"/>
    <s v="Medium"/>
    <n v="4"/>
  </r>
  <r>
    <n v="4747"/>
    <x v="0"/>
    <x v="0"/>
    <s v="Medium"/>
    <s v="Finance"/>
    <x v="6"/>
    <x v="0"/>
    <s v="Remote"/>
    <x v="1"/>
    <s v="3-6 yrs"/>
    <n v="5"/>
    <s v="Master"/>
    <n v="1"/>
    <n v="0"/>
    <n v="1"/>
    <n v="1"/>
    <n v="0"/>
    <n v="3"/>
    <n v="107903"/>
    <s v="Medium"/>
    <n v="1"/>
    <n v="2024"/>
    <s v="High"/>
    <n v="2"/>
  </r>
  <r>
    <n v="4748"/>
    <x v="2"/>
    <x v="2"/>
    <s v="Medium"/>
    <s v="Finance"/>
    <x v="0"/>
    <x v="1"/>
    <s v="Onsite/Hybrid"/>
    <x v="1"/>
    <s v="3-6 yrs"/>
    <n v="5"/>
    <s v="Bachelor"/>
    <n v="1"/>
    <n v="1"/>
    <n v="1"/>
    <n v="1"/>
    <n v="0"/>
    <n v="4"/>
    <n v="106713"/>
    <s v="Medium"/>
    <n v="1"/>
    <n v="2022"/>
    <s v="High"/>
    <n v="6"/>
  </r>
  <r>
    <n v="4749"/>
    <x v="5"/>
    <x v="1"/>
    <s v="Startup"/>
    <s v="Technology"/>
    <x v="3"/>
    <x v="1"/>
    <s v="Onsite/Hybrid"/>
    <x v="1"/>
    <s v="3-6 yrs"/>
    <n v="4"/>
    <s v="Master"/>
    <n v="0"/>
    <n v="0"/>
    <n v="1"/>
    <n v="1"/>
    <n v="0"/>
    <n v="2"/>
    <n v="140751"/>
    <s v="High"/>
    <n v="9"/>
    <n v="2025"/>
    <s v="High"/>
    <n v="5"/>
  </r>
  <r>
    <n v="4750"/>
    <x v="1"/>
    <x v="1"/>
    <s v="Startup"/>
    <s v="Retail"/>
    <x v="6"/>
    <x v="1"/>
    <s v="Onsite/Hybrid"/>
    <x v="1"/>
    <s v="3-6 yrs"/>
    <n v="6"/>
    <s v="Master"/>
    <n v="0"/>
    <n v="1"/>
    <n v="1"/>
    <n v="1"/>
    <n v="0"/>
    <n v="3"/>
    <n v="147619"/>
    <s v="High"/>
    <n v="2"/>
    <n v="2024"/>
    <s v="High"/>
    <n v="1"/>
  </r>
  <r>
    <n v="4751"/>
    <x v="0"/>
    <x v="0"/>
    <s v="Medium"/>
    <s v="Healthcare"/>
    <x v="6"/>
    <x v="0"/>
    <s v="Remote"/>
    <x v="1"/>
    <s v="3-6 yrs"/>
    <n v="4"/>
    <s v="Master"/>
    <n v="1"/>
    <n v="0"/>
    <n v="1"/>
    <n v="0"/>
    <n v="0"/>
    <n v="2"/>
    <n v="90662"/>
    <s v="Medium"/>
    <n v="7"/>
    <n v="2020"/>
    <s v="High"/>
    <n v="8"/>
  </r>
  <r>
    <n v="4752"/>
    <x v="5"/>
    <x v="1"/>
    <s v="Startup"/>
    <s v="Healthcare"/>
    <x v="6"/>
    <x v="0"/>
    <s v="Remote"/>
    <x v="0"/>
    <s v="7+ yrs"/>
    <n v="7"/>
    <s v="Master"/>
    <n v="0"/>
    <n v="1"/>
    <n v="0"/>
    <n v="1"/>
    <n v="0"/>
    <n v="2"/>
    <n v="157992"/>
    <s v="High"/>
    <n v="5"/>
    <n v="2024"/>
    <s v="Medium"/>
    <n v="3"/>
  </r>
  <r>
    <n v="4753"/>
    <x v="5"/>
    <x v="1"/>
    <s v="Medium"/>
    <s v="E-commerce"/>
    <x v="4"/>
    <x v="1"/>
    <s v="Onsite/Hybrid"/>
    <x v="1"/>
    <s v="3-6 yrs"/>
    <n v="5"/>
    <s v="Master"/>
    <n v="1"/>
    <n v="0"/>
    <n v="0"/>
    <n v="0"/>
    <n v="1"/>
    <n v="2"/>
    <n v="120961"/>
    <s v="High"/>
    <n v="6"/>
    <n v="2024"/>
    <s v="Low"/>
    <n v="5"/>
  </r>
  <r>
    <n v="4754"/>
    <x v="3"/>
    <x v="0"/>
    <s v="Startup"/>
    <s v="Healthcare"/>
    <x v="2"/>
    <x v="1"/>
    <s v="Onsite/Hybrid"/>
    <x v="0"/>
    <s v="7+ yrs"/>
    <n v="10"/>
    <s v="Master"/>
    <n v="1"/>
    <n v="1"/>
    <n v="0"/>
    <n v="0"/>
    <n v="1"/>
    <n v="3"/>
    <n v="107715"/>
    <s v="Medium"/>
    <n v="8"/>
    <n v="2022"/>
    <s v="High"/>
    <n v="9"/>
  </r>
  <r>
    <n v="4755"/>
    <x v="3"/>
    <x v="0"/>
    <s v="Startup"/>
    <s v="Technology"/>
    <x v="0"/>
    <x v="0"/>
    <s v="Remote"/>
    <x v="0"/>
    <s v="7+ yrs"/>
    <n v="9"/>
    <s v="Bachelor"/>
    <n v="1"/>
    <n v="0"/>
    <n v="1"/>
    <n v="0"/>
    <n v="1"/>
    <n v="3"/>
    <n v="128593"/>
    <s v="High"/>
    <n v="7"/>
    <n v="2023"/>
    <s v="Low"/>
    <n v="3"/>
  </r>
  <r>
    <n v="4756"/>
    <x v="0"/>
    <x v="0"/>
    <s v="Medium"/>
    <s v="Retail"/>
    <x v="0"/>
    <x v="1"/>
    <s v="Onsite/Hybrid"/>
    <x v="2"/>
    <s v="0-2 yrs"/>
    <n v="0"/>
    <s v="Master"/>
    <n v="0"/>
    <n v="0"/>
    <n v="0"/>
    <n v="0"/>
    <n v="1"/>
    <n v="1"/>
    <n v="60787"/>
    <s v="Low"/>
    <n v="4"/>
    <n v="2023"/>
    <s v="Medium"/>
    <n v="6"/>
  </r>
  <r>
    <n v="4757"/>
    <x v="3"/>
    <x v="0"/>
    <s v="MNC"/>
    <s v="Technology"/>
    <x v="0"/>
    <x v="1"/>
    <s v="Onsite/Hybrid"/>
    <x v="2"/>
    <s v="0-2 yrs"/>
    <n v="1"/>
    <s v="Bachelor"/>
    <n v="1"/>
    <n v="1"/>
    <n v="1"/>
    <n v="0"/>
    <n v="0"/>
    <n v="3"/>
    <n v="86079"/>
    <s v="Medium"/>
    <n v="5"/>
    <n v="2021"/>
    <s v="High"/>
    <n v="8"/>
  </r>
  <r>
    <n v="4758"/>
    <x v="1"/>
    <x v="1"/>
    <s v="MNC"/>
    <s v="Education"/>
    <x v="3"/>
    <x v="2"/>
    <s v="Onsite/Hybrid"/>
    <x v="2"/>
    <s v="0-2 yrs"/>
    <n v="0"/>
    <s v="PhD"/>
    <n v="0"/>
    <n v="1"/>
    <n v="1"/>
    <n v="1"/>
    <n v="1"/>
    <n v="4"/>
    <n v="152394"/>
    <s v="High"/>
    <n v="12"/>
    <n v="2026"/>
    <s v="High"/>
    <n v="1"/>
  </r>
  <r>
    <n v="4759"/>
    <x v="4"/>
    <x v="0"/>
    <s v="Enterprise"/>
    <s v="Finance"/>
    <x v="6"/>
    <x v="1"/>
    <s v="Onsite/Hybrid"/>
    <x v="0"/>
    <s v="7+ yrs"/>
    <n v="10"/>
    <s v="PhD"/>
    <n v="0"/>
    <n v="1"/>
    <n v="0"/>
    <n v="0"/>
    <n v="0"/>
    <n v="1"/>
    <n v="104941"/>
    <s v="Medium"/>
    <n v="5"/>
    <n v="2026"/>
    <s v="Low"/>
    <n v="2"/>
  </r>
  <r>
    <n v="4760"/>
    <x v="5"/>
    <x v="1"/>
    <s v="Startup"/>
    <s v="Education"/>
    <x v="6"/>
    <x v="1"/>
    <s v="Onsite/Hybrid"/>
    <x v="1"/>
    <s v="3-6 yrs"/>
    <n v="3"/>
    <s v="Bachelor"/>
    <n v="0"/>
    <n v="0"/>
    <n v="1"/>
    <n v="1"/>
    <n v="0"/>
    <n v="2"/>
    <n v="145231"/>
    <s v="High"/>
    <n v="12"/>
    <n v="2022"/>
    <s v="High"/>
    <n v="7"/>
  </r>
  <r>
    <n v="4761"/>
    <x v="4"/>
    <x v="0"/>
    <s v="Enterprise"/>
    <s v="Retail"/>
    <x v="0"/>
    <x v="1"/>
    <s v="Onsite/Hybrid"/>
    <x v="1"/>
    <s v="3-6 yrs"/>
    <n v="6"/>
    <s v="PhD"/>
    <n v="0"/>
    <n v="1"/>
    <n v="1"/>
    <n v="1"/>
    <n v="0"/>
    <n v="3"/>
    <n v="100023"/>
    <s v="Medium"/>
    <n v="3"/>
    <n v="2025"/>
    <s v="High"/>
    <n v="4"/>
  </r>
  <r>
    <n v="4762"/>
    <x v="4"/>
    <x v="0"/>
    <s v="Enterprise"/>
    <s v="Retail"/>
    <x v="5"/>
    <x v="0"/>
    <s v="Remote"/>
    <x v="1"/>
    <s v="3-6 yrs"/>
    <n v="3"/>
    <s v="Bachelor"/>
    <n v="0"/>
    <n v="0"/>
    <n v="1"/>
    <n v="0"/>
    <n v="0"/>
    <n v="1"/>
    <n v="87291"/>
    <s v="Medium"/>
    <n v="10"/>
    <n v="2026"/>
    <s v="Medium"/>
    <n v="4"/>
  </r>
  <r>
    <n v="4763"/>
    <x v="3"/>
    <x v="0"/>
    <s v="MNC"/>
    <s v="Finance"/>
    <x v="4"/>
    <x v="2"/>
    <s v="Onsite/Hybrid"/>
    <x v="1"/>
    <s v="3-6 yrs"/>
    <n v="5"/>
    <s v="PhD"/>
    <n v="0"/>
    <n v="1"/>
    <n v="1"/>
    <n v="1"/>
    <n v="1"/>
    <n v="4"/>
    <n v="138035"/>
    <s v="High"/>
    <n v="4"/>
    <n v="2025"/>
    <s v="High"/>
    <n v="1"/>
  </r>
  <r>
    <n v="4764"/>
    <x v="4"/>
    <x v="0"/>
    <s v="MNC"/>
    <s v="Education"/>
    <x v="0"/>
    <x v="2"/>
    <s v="Onsite/Hybrid"/>
    <x v="2"/>
    <s v="0-2 yrs"/>
    <n v="0"/>
    <s v="PhD"/>
    <n v="0"/>
    <n v="0"/>
    <n v="1"/>
    <n v="0"/>
    <n v="0"/>
    <n v="1"/>
    <n v="87242"/>
    <s v="Medium"/>
    <n v="6"/>
    <n v="2025"/>
    <s v="Medium"/>
    <n v="2"/>
  </r>
  <r>
    <n v="4765"/>
    <x v="5"/>
    <x v="1"/>
    <s v="Enterprise"/>
    <s v="E-commerce"/>
    <x v="1"/>
    <x v="2"/>
    <s v="Onsite/Hybrid"/>
    <x v="0"/>
    <s v="7+ yrs"/>
    <n v="13"/>
    <s v="PhD"/>
    <n v="0"/>
    <n v="0"/>
    <n v="1"/>
    <n v="0"/>
    <n v="0"/>
    <n v="1"/>
    <n v="151779"/>
    <s v="High"/>
    <n v="12"/>
    <n v="2021"/>
    <s v="High"/>
    <n v="9"/>
  </r>
  <r>
    <n v="4766"/>
    <x v="5"/>
    <x v="1"/>
    <s v="Medium"/>
    <s v="Technology"/>
    <x v="2"/>
    <x v="2"/>
    <s v="Onsite/Hybrid"/>
    <x v="2"/>
    <s v="0-2 yrs"/>
    <n v="1"/>
    <s v="PhD"/>
    <n v="1"/>
    <n v="0"/>
    <n v="0"/>
    <n v="0"/>
    <n v="0"/>
    <n v="1"/>
    <n v="87220"/>
    <s v="Medium"/>
    <n v="12"/>
    <n v="2025"/>
    <s v="Low"/>
    <n v="4"/>
  </r>
  <r>
    <n v="4767"/>
    <x v="2"/>
    <x v="2"/>
    <s v="MNC"/>
    <s v="E-commerce"/>
    <x v="4"/>
    <x v="2"/>
    <s v="Onsite/Hybrid"/>
    <x v="1"/>
    <s v="3-6 yrs"/>
    <n v="3"/>
    <s v="Bachelor"/>
    <n v="1"/>
    <n v="1"/>
    <n v="0"/>
    <n v="1"/>
    <n v="1"/>
    <n v="4"/>
    <n v="122602"/>
    <s v="High"/>
    <n v="3"/>
    <n v="2024"/>
    <s v="Medium"/>
    <n v="2"/>
  </r>
  <r>
    <n v="4768"/>
    <x v="3"/>
    <x v="0"/>
    <s v="Startup"/>
    <s v="Finance"/>
    <x v="5"/>
    <x v="0"/>
    <s v="Remote"/>
    <x v="2"/>
    <s v="0-2 yrs"/>
    <n v="1"/>
    <s v="Bachelor"/>
    <n v="0"/>
    <n v="1"/>
    <n v="0"/>
    <n v="0"/>
    <n v="1"/>
    <n v="2"/>
    <n v="57461"/>
    <s v="Low"/>
    <n v="12"/>
    <n v="2022"/>
    <s v="Medium"/>
    <n v="5"/>
  </r>
  <r>
    <n v="4769"/>
    <x v="2"/>
    <x v="2"/>
    <s v="Startup"/>
    <s v="Healthcare"/>
    <x v="5"/>
    <x v="0"/>
    <s v="Remote"/>
    <x v="0"/>
    <s v="7+ yrs"/>
    <n v="10"/>
    <s v="Bachelor"/>
    <n v="1"/>
    <n v="0"/>
    <n v="1"/>
    <n v="0"/>
    <n v="1"/>
    <n v="3"/>
    <n v="123965"/>
    <s v="High"/>
    <n v="2"/>
    <n v="2020"/>
    <s v="Low"/>
    <n v="2"/>
  </r>
  <r>
    <n v="4770"/>
    <x v="5"/>
    <x v="1"/>
    <s v="Startup"/>
    <s v="Finance"/>
    <x v="1"/>
    <x v="0"/>
    <s v="Remote"/>
    <x v="2"/>
    <s v="0-2 yrs"/>
    <n v="1"/>
    <s v="Bachelor"/>
    <n v="0"/>
    <n v="0"/>
    <n v="0"/>
    <n v="1"/>
    <n v="1"/>
    <n v="2"/>
    <n v="119829"/>
    <s v="Medium"/>
    <n v="7"/>
    <n v="2022"/>
    <s v="Low"/>
    <n v="5"/>
  </r>
  <r>
    <n v="4771"/>
    <x v="4"/>
    <x v="0"/>
    <s v="Enterprise"/>
    <s v="Finance"/>
    <x v="4"/>
    <x v="1"/>
    <s v="Onsite/Hybrid"/>
    <x v="1"/>
    <s v="3-6 yrs"/>
    <n v="4"/>
    <s v="Bachelor"/>
    <n v="1"/>
    <n v="1"/>
    <n v="0"/>
    <n v="0"/>
    <n v="1"/>
    <n v="3"/>
    <n v="81754"/>
    <s v="Medium"/>
    <n v="3"/>
    <n v="2025"/>
    <s v="Low"/>
    <n v="4"/>
  </r>
  <r>
    <n v="4772"/>
    <x v="2"/>
    <x v="2"/>
    <s v="Enterprise"/>
    <s v="Education"/>
    <x v="2"/>
    <x v="0"/>
    <s v="Remote"/>
    <x v="0"/>
    <s v="7+ yrs"/>
    <n v="10"/>
    <s v="PhD"/>
    <n v="1"/>
    <n v="1"/>
    <n v="0"/>
    <n v="0"/>
    <n v="0"/>
    <n v="2"/>
    <n v="103922"/>
    <s v="Medium"/>
    <n v="8"/>
    <n v="2021"/>
    <s v="Low"/>
    <n v="1"/>
  </r>
  <r>
    <n v="4773"/>
    <x v="5"/>
    <x v="1"/>
    <s v="Startup"/>
    <s v="Retail"/>
    <x v="2"/>
    <x v="2"/>
    <s v="Onsite/Hybrid"/>
    <x v="0"/>
    <s v="7+ yrs"/>
    <n v="10"/>
    <s v="Bachelor"/>
    <n v="1"/>
    <n v="1"/>
    <n v="0"/>
    <n v="0"/>
    <n v="0"/>
    <n v="2"/>
    <n v="142016"/>
    <s v="High"/>
    <n v="12"/>
    <n v="2022"/>
    <s v="Low"/>
    <n v="6"/>
  </r>
  <r>
    <n v="4774"/>
    <x v="4"/>
    <x v="0"/>
    <s v="Medium"/>
    <s v="Retail"/>
    <x v="4"/>
    <x v="1"/>
    <s v="Onsite/Hybrid"/>
    <x v="2"/>
    <s v="0-2 yrs"/>
    <n v="0"/>
    <s v="PhD"/>
    <n v="0"/>
    <n v="1"/>
    <n v="0"/>
    <n v="1"/>
    <n v="1"/>
    <n v="3"/>
    <n v="79427"/>
    <s v="Medium"/>
    <n v="7"/>
    <n v="2023"/>
    <s v="Medium"/>
    <n v="1"/>
  </r>
  <r>
    <n v="4775"/>
    <x v="0"/>
    <x v="0"/>
    <s v="Enterprise"/>
    <s v="Retail"/>
    <x v="0"/>
    <x v="0"/>
    <s v="Remote"/>
    <x v="1"/>
    <s v="3-6 yrs"/>
    <n v="6"/>
    <s v="PhD"/>
    <n v="1"/>
    <n v="0"/>
    <n v="0"/>
    <n v="1"/>
    <n v="1"/>
    <n v="3"/>
    <n v="96478"/>
    <s v="Medium"/>
    <n v="2"/>
    <n v="2021"/>
    <s v="Medium"/>
    <n v="4"/>
  </r>
  <r>
    <n v="4776"/>
    <x v="0"/>
    <x v="0"/>
    <s v="Medium"/>
    <s v="Finance"/>
    <x v="2"/>
    <x v="0"/>
    <s v="Remote"/>
    <x v="1"/>
    <s v="3-6 yrs"/>
    <n v="5"/>
    <s v="Master"/>
    <n v="0"/>
    <n v="1"/>
    <n v="1"/>
    <n v="1"/>
    <n v="0"/>
    <n v="3"/>
    <n v="103909"/>
    <s v="Medium"/>
    <n v="10"/>
    <n v="2020"/>
    <s v="High"/>
    <n v="4"/>
  </r>
  <r>
    <n v="4777"/>
    <x v="3"/>
    <x v="0"/>
    <s v="Startup"/>
    <s v="Finance"/>
    <x v="0"/>
    <x v="1"/>
    <s v="Onsite/Hybrid"/>
    <x v="0"/>
    <s v="7+ yrs"/>
    <n v="9"/>
    <s v="Master"/>
    <n v="0"/>
    <n v="0"/>
    <n v="1"/>
    <n v="1"/>
    <n v="1"/>
    <n v="3"/>
    <n v="139056"/>
    <s v="High"/>
    <n v="1"/>
    <n v="2024"/>
    <s v="High"/>
    <n v="2"/>
  </r>
  <r>
    <n v="4778"/>
    <x v="3"/>
    <x v="0"/>
    <s v="Medium"/>
    <s v="Education"/>
    <x v="2"/>
    <x v="2"/>
    <s v="Onsite/Hybrid"/>
    <x v="0"/>
    <s v="7+ yrs"/>
    <n v="7"/>
    <s v="PhD"/>
    <n v="1"/>
    <n v="0"/>
    <n v="1"/>
    <n v="1"/>
    <n v="1"/>
    <n v="4"/>
    <n v="136071"/>
    <s v="High"/>
    <n v="7"/>
    <n v="2021"/>
    <s v="High"/>
    <n v="7"/>
  </r>
  <r>
    <n v="4779"/>
    <x v="2"/>
    <x v="2"/>
    <s v="Medium"/>
    <s v="Finance"/>
    <x v="1"/>
    <x v="1"/>
    <s v="Onsite/Hybrid"/>
    <x v="0"/>
    <s v="7+ yrs"/>
    <n v="8"/>
    <s v="Bachelor"/>
    <n v="1"/>
    <n v="0"/>
    <n v="1"/>
    <n v="1"/>
    <n v="1"/>
    <n v="4"/>
    <n v="135200"/>
    <s v="High"/>
    <n v="2"/>
    <n v="2020"/>
    <s v="High"/>
    <n v="6"/>
  </r>
  <r>
    <n v="4780"/>
    <x v="2"/>
    <x v="2"/>
    <s v="Enterprise"/>
    <s v="Finance"/>
    <x v="6"/>
    <x v="1"/>
    <s v="Onsite/Hybrid"/>
    <x v="1"/>
    <s v="3-6 yrs"/>
    <n v="3"/>
    <s v="Master"/>
    <n v="0"/>
    <n v="0"/>
    <n v="1"/>
    <n v="0"/>
    <n v="0"/>
    <n v="1"/>
    <n v="89619"/>
    <s v="Medium"/>
    <n v="11"/>
    <n v="2026"/>
    <s v="High"/>
    <n v="7"/>
  </r>
  <r>
    <n v="4781"/>
    <x v="2"/>
    <x v="2"/>
    <s v="Enterprise"/>
    <s v="Education"/>
    <x v="5"/>
    <x v="0"/>
    <s v="Remote"/>
    <x v="1"/>
    <s v="3-6 yrs"/>
    <n v="6"/>
    <s v="Bachelor"/>
    <n v="0"/>
    <n v="0"/>
    <n v="1"/>
    <n v="0"/>
    <n v="1"/>
    <n v="2"/>
    <n v="98743"/>
    <s v="Medium"/>
    <n v="12"/>
    <n v="2024"/>
    <s v="High"/>
    <n v="8"/>
  </r>
  <r>
    <n v="4782"/>
    <x v="2"/>
    <x v="2"/>
    <s v="Enterprise"/>
    <s v="Education"/>
    <x v="4"/>
    <x v="1"/>
    <s v="Onsite/Hybrid"/>
    <x v="1"/>
    <s v="3-6 yrs"/>
    <n v="3"/>
    <s v="PhD"/>
    <n v="0"/>
    <n v="0"/>
    <n v="1"/>
    <n v="1"/>
    <n v="1"/>
    <n v="3"/>
    <n v="112674"/>
    <s v="Medium"/>
    <n v="10"/>
    <n v="2022"/>
    <s v="High"/>
    <n v="7"/>
  </r>
  <r>
    <n v="4783"/>
    <x v="4"/>
    <x v="0"/>
    <s v="Enterprise"/>
    <s v="Retail"/>
    <x v="5"/>
    <x v="1"/>
    <s v="Onsite/Hybrid"/>
    <x v="1"/>
    <s v="3-6 yrs"/>
    <n v="6"/>
    <s v="Master"/>
    <n v="1"/>
    <n v="1"/>
    <n v="1"/>
    <n v="1"/>
    <n v="1"/>
    <n v="5"/>
    <n v="110869"/>
    <s v="Medium"/>
    <n v="6"/>
    <n v="2025"/>
    <s v="High"/>
    <n v="6"/>
  </r>
  <r>
    <n v="4784"/>
    <x v="5"/>
    <x v="1"/>
    <s v="Startup"/>
    <s v="Technology"/>
    <x v="3"/>
    <x v="2"/>
    <s v="Onsite/Hybrid"/>
    <x v="0"/>
    <s v="7+ yrs"/>
    <n v="12"/>
    <s v="PhD"/>
    <n v="0"/>
    <n v="1"/>
    <n v="0"/>
    <n v="1"/>
    <n v="1"/>
    <n v="3"/>
    <n v="162302"/>
    <s v="High"/>
    <n v="1"/>
    <n v="2025"/>
    <s v="Low"/>
    <n v="5"/>
  </r>
  <r>
    <n v="4785"/>
    <x v="0"/>
    <x v="0"/>
    <s v="Enterprise"/>
    <s v="Education"/>
    <x v="6"/>
    <x v="1"/>
    <s v="Onsite/Hybrid"/>
    <x v="0"/>
    <s v="7+ yrs"/>
    <n v="10"/>
    <s v="Bachelor"/>
    <n v="1"/>
    <n v="0"/>
    <n v="0"/>
    <n v="0"/>
    <n v="1"/>
    <n v="2"/>
    <n v="111794"/>
    <s v="Medium"/>
    <n v="3"/>
    <n v="2024"/>
    <s v="Low"/>
    <n v="1"/>
  </r>
  <r>
    <n v="4786"/>
    <x v="1"/>
    <x v="1"/>
    <s v="Medium"/>
    <s v="Retail"/>
    <x v="6"/>
    <x v="2"/>
    <s v="Onsite/Hybrid"/>
    <x v="1"/>
    <s v="3-6 yrs"/>
    <n v="4"/>
    <s v="Bachelor"/>
    <n v="1"/>
    <n v="1"/>
    <n v="0"/>
    <n v="0"/>
    <n v="0"/>
    <n v="2"/>
    <n v="113851"/>
    <s v="Medium"/>
    <n v="8"/>
    <n v="2020"/>
    <s v="Low"/>
    <n v="4"/>
  </r>
  <r>
    <n v="4787"/>
    <x v="2"/>
    <x v="2"/>
    <s v="Startup"/>
    <s v="Healthcare"/>
    <x v="1"/>
    <x v="0"/>
    <s v="Remote"/>
    <x v="0"/>
    <s v="7+ yrs"/>
    <n v="15"/>
    <s v="Bachelor"/>
    <n v="1"/>
    <n v="1"/>
    <n v="1"/>
    <n v="0"/>
    <n v="0"/>
    <n v="3"/>
    <n v="114427"/>
    <s v="Medium"/>
    <n v="1"/>
    <n v="2022"/>
    <s v="Low"/>
    <n v="3"/>
  </r>
  <r>
    <n v="4788"/>
    <x v="1"/>
    <x v="1"/>
    <s v="Startup"/>
    <s v="E-commerce"/>
    <x v="4"/>
    <x v="2"/>
    <s v="Onsite/Hybrid"/>
    <x v="2"/>
    <s v="0-2 yrs"/>
    <n v="1"/>
    <s v="Bachelor"/>
    <n v="0"/>
    <n v="0"/>
    <n v="0"/>
    <n v="1"/>
    <n v="0"/>
    <n v="1"/>
    <n v="104431"/>
    <s v="Medium"/>
    <n v="6"/>
    <n v="2022"/>
    <s v="Medium"/>
    <n v="2"/>
  </r>
  <r>
    <n v="4789"/>
    <x v="1"/>
    <x v="1"/>
    <s v="MNC"/>
    <s v="E-commerce"/>
    <x v="5"/>
    <x v="0"/>
    <s v="Remote"/>
    <x v="0"/>
    <s v="7+ yrs"/>
    <n v="12"/>
    <s v="Master"/>
    <n v="1"/>
    <n v="1"/>
    <n v="0"/>
    <n v="0"/>
    <n v="0"/>
    <n v="2"/>
    <n v="160422"/>
    <s v="High"/>
    <n v="6"/>
    <n v="2022"/>
    <s v="Medium"/>
    <n v="1"/>
  </r>
  <r>
    <n v="4790"/>
    <x v="5"/>
    <x v="1"/>
    <s v="MNC"/>
    <s v="Healthcare"/>
    <x v="2"/>
    <x v="0"/>
    <s v="Remote"/>
    <x v="1"/>
    <s v="3-6 yrs"/>
    <n v="6"/>
    <s v="PhD"/>
    <n v="0"/>
    <n v="1"/>
    <n v="0"/>
    <n v="0"/>
    <n v="1"/>
    <n v="2"/>
    <n v="144500"/>
    <s v="High"/>
    <n v="2"/>
    <n v="2021"/>
    <s v="Low"/>
    <n v="3"/>
  </r>
  <r>
    <n v="4791"/>
    <x v="5"/>
    <x v="1"/>
    <s v="MNC"/>
    <s v="Education"/>
    <x v="3"/>
    <x v="1"/>
    <s v="Onsite/Hybrid"/>
    <x v="1"/>
    <s v="3-6 yrs"/>
    <n v="4"/>
    <s v="Master"/>
    <n v="0"/>
    <n v="0"/>
    <n v="0"/>
    <n v="1"/>
    <n v="1"/>
    <n v="2"/>
    <n v="162476"/>
    <s v="High"/>
    <n v="12"/>
    <n v="2023"/>
    <s v="High"/>
    <n v="7"/>
  </r>
  <r>
    <n v="4792"/>
    <x v="1"/>
    <x v="1"/>
    <s v="MNC"/>
    <s v="Finance"/>
    <x v="2"/>
    <x v="0"/>
    <s v="Remote"/>
    <x v="0"/>
    <s v="7+ yrs"/>
    <n v="13"/>
    <s v="Master"/>
    <n v="1"/>
    <n v="1"/>
    <n v="0"/>
    <n v="0"/>
    <n v="0"/>
    <n v="2"/>
    <n v="163909"/>
    <s v="High"/>
    <n v="5"/>
    <n v="2024"/>
    <s v="Low"/>
    <n v="3"/>
  </r>
  <r>
    <n v="4793"/>
    <x v="2"/>
    <x v="2"/>
    <s v="Medium"/>
    <s v="Finance"/>
    <x v="5"/>
    <x v="0"/>
    <s v="Remote"/>
    <x v="2"/>
    <s v="0-2 yrs"/>
    <n v="0"/>
    <s v="PhD"/>
    <n v="1"/>
    <n v="0"/>
    <n v="1"/>
    <n v="1"/>
    <n v="1"/>
    <n v="4"/>
    <n v="92563"/>
    <s v="Medium"/>
    <n v="10"/>
    <n v="2025"/>
    <s v="High"/>
    <n v="6"/>
  </r>
  <r>
    <n v="4794"/>
    <x v="5"/>
    <x v="1"/>
    <s v="Medium"/>
    <s v="Finance"/>
    <x v="3"/>
    <x v="0"/>
    <s v="Remote"/>
    <x v="0"/>
    <s v="7+ yrs"/>
    <n v="11"/>
    <s v="Bachelor"/>
    <n v="0"/>
    <n v="0"/>
    <n v="0"/>
    <n v="0"/>
    <n v="1"/>
    <n v="1"/>
    <n v="147030"/>
    <s v="High"/>
    <n v="4"/>
    <n v="2023"/>
    <s v="Medium"/>
    <n v="1"/>
  </r>
  <r>
    <n v="4795"/>
    <x v="4"/>
    <x v="0"/>
    <s v="Startup"/>
    <s v="E-commerce"/>
    <x v="2"/>
    <x v="0"/>
    <s v="Remote"/>
    <x v="0"/>
    <s v="7+ yrs"/>
    <n v="15"/>
    <s v="PhD"/>
    <n v="1"/>
    <n v="1"/>
    <n v="1"/>
    <n v="0"/>
    <n v="0"/>
    <n v="3"/>
    <n v="118192"/>
    <s v="Medium"/>
    <n v="12"/>
    <n v="2022"/>
    <s v="Low"/>
    <n v="4"/>
  </r>
  <r>
    <n v="4796"/>
    <x v="3"/>
    <x v="0"/>
    <s v="Medium"/>
    <s v="Healthcare"/>
    <x v="5"/>
    <x v="2"/>
    <s v="Onsite/Hybrid"/>
    <x v="2"/>
    <s v="0-2 yrs"/>
    <n v="1"/>
    <s v="PhD"/>
    <n v="0"/>
    <n v="1"/>
    <n v="1"/>
    <n v="1"/>
    <n v="0"/>
    <n v="3"/>
    <n v="79109"/>
    <s v="Medium"/>
    <n v="10"/>
    <n v="2024"/>
    <s v="High"/>
    <n v="7"/>
  </r>
  <r>
    <n v="4797"/>
    <x v="4"/>
    <x v="0"/>
    <s v="Medium"/>
    <s v="Retail"/>
    <x v="4"/>
    <x v="1"/>
    <s v="Onsite/Hybrid"/>
    <x v="0"/>
    <s v="7+ yrs"/>
    <n v="15"/>
    <s v="PhD"/>
    <n v="0"/>
    <n v="0"/>
    <n v="0"/>
    <n v="0"/>
    <n v="0"/>
    <n v="0"/>
    <n v="96851"/>
    <s v="Medium"/>
    <n v="3"/>
    <n v="2021"/>
    <s v="Medium"/>
    <n v="2"/>
  </r>
  <r>
    <n v="4798"/>
    <x v="4"/>
    <x v="0"/>
    <s v="Medium"/>
    <s v="E-commerce"/>
    <x v="5"/>
    <x v="0"/>
    <s v="Remote"/>
    <x v="0"/>
    <s v="7+ yrs"/>
    <n v="14"/>
    <s v="Master"/>
    <n v="0"/>
    <n v="0"/>
    <n v="1"/>
    <n v="1"/>
    <n v="0"/>
    <n v="2"/>
    <n v="133432"/>
    <s v="High"/>
    <n v="8"/>
    <n v="2026"/>
    <s v="High"/>
    <n v="6"/>
  </r>
  <r>
    <n v="4799"/>
    <x v="3"/>
    <x v="0"/>
    <s v="Medium"/>
    <s v="Education"/>
    <x v="5"/>
    <x v="2"/>
    <s v="Onsite/Hybrid"/>
    <x v="2"/>
    <s v="0-2 yrs"/>
    <n v="0"/>
    <s v="Master"/>
    <n v="1"/>
    <n v="1"/>
    <n v="0"/>
    <n v="1"/>
    <n v="1"/>
    <n v="4"/>
    <n v="77646"/>
    <s v="Medium"/>
    <n v="12"/>
    <n v="2025"/>
    <s v="Low"/>
    <n v="6"/>
  </r>
  <r>
    <n v="4800"/>
    <x v="2"/>
    <x v="2"/>
    <s v="MNC"/>
    <s v="Education"/>
    <x v="1"/>
    <x v="0"/>
    <s v="Remote"/>
    <x v="0"/>
    <s v="7+ yrs"/>
    <n v="8"/>
    <s v="Bachelor"/>
    <n v="0"/>
    <n v="0"/>
    <n v="1"/>
    <n v="1"/>
    <n v="0"/>
    <n v="2"/>
    <n v="150273"/>
    <s v="High"/>
    <n v="1"/>
    <n v="2020"/>
    <s v="High"/>
    <n v="9"/>
  </r>
  <r>
    <n v="4801"/>
    <x v="2"/>
    <x v="2"/>
    <s v="Enterprise"/>
    <s v="Retail"/>
    <x v="4"/>
    <x v="1"/>
    <s v="Onsite/Hybrid"/>
    <x v="1"/>
    <s v="3-6 yrs"/>
    <n v="4"/>
    <s v="Master"/>
    <n v="0"/>
    <n v="0"/>
    <n v="1"/>
    <n v="0"/>
    <n v="1"/>
    <n v="2"/>
    <n v="95593"/>
    <s v="Medium"/>
    <n v="7"/>
    <n v="2021"/>
    <s v="Low"/>
    <n v="3"/>
  </r>
  <r>
    <n v="4802"/>
    <x v="3"/>
    <x v="0"/>
    <s v="Enterprise"/>
    <s v="Finance"/>
    <x v="6"/>
    <x v="2"/>
    <s v="Onsite/Hybrid"/>
    <x v="1"/>
    <s v="3-6 yrs"/>
    <n v="4"/>
    <s v="Master"/>
    <n v="1"/>
    <n v="0"/>
    <n v="0"/>
    <n v="0"/>
    <n v="0"/>
    <n v="1"/>
    <n v="71078"/>
    <s v="Medium"/>
    <n v="3"/>
    <n v="2023"/>
    <s v="Low"/>
    <n v="6"/>
  </r>
  <r>
    <n v="4803"/>
    <x v="0"/>
    <x v="0"/>
    <s v="Enterprise"/>
    <s v="Healthcare"/>
    <x v="3"/>
    <x v="0"/>
    <s v="Remote"/>
    <x v="2"/>
    <s v="0-2 yrs"/>
    <n v="0"/>
    <s v="Bachelor"/>
    <n v="0"/>
    <n v="1"/>
    <n v="0"/>
    <n v="1"/>
    <n v="0"/>
    <n v="2"/>
    <n v="61397"/>
    <s v="Low"/>
    <n v="9"/>
    <n v="2023"/>
    <s v="Low"/>
    <n v="6"/>
  </r>
  <r>
    <n v="4804"/>
    <x v="2"/>
    <x v="2"/>
    <s v="Enterprise"/>
    <s v="Education"/>
    <x v="2"/>
    <x v="2"/>
    <s v="Onsite/Hybrid"/>
    <x v="0"/>
    <s v="7+ yrs"/>
    <n v="13"/>
    <s v="PhD"/>
    <n v="1"/>
    <n v="0"/>
    <n v="1"/>
    <n v="0"/>
    <n v="1"/>
    <n v="3"/>
    <n v="127950"/>
    <s v="High"/>
    <n v="5"/>
    <n v="2024"/>
    <s v="Medium"/>
    <n v="6"/>
  </r>
  <r>
    <n v="4805"/>
    <x v="1"/>
    <x v="1"/>
    <s v="Startup"/>
    <s v="Technology"/>
    <x v="3"/>
    <x v="1"/>
    <s v="Onsite/Hybrid"/>
    <x v="2"/>
    <s v="0-2 yrs"/>
    <n v="1"/>
    <s v="PhD"/>
    <n v="1"/>
    <n v="1"/>
    <n v="1"/>
    <n v="1"/>
    <n v="0"/>
    <n v="4"/>
    <n v="115659"/>
    <s v="Medium"/>
    <n v="12"/>
    <n v="2022"/>
    <s v="High"/>
    <n v="9"/>
  </r>
  <r>
    <n v="4806"/>
    <x v="5"/>
    <x v="1"/>
    <s v="MNC"/>
    <s v="Education"/>
    <x v="1"/>
    <x v="1"/>
    <s v="Onsite/Hybrid"/>
    <x v="1"/>
    <s v="3-6 yrs"/>
    <n v="3"/>
    <s v="Master"/>
    <n v="1"/>
    <n v="0"/>
    <n v="1"/>
    <n v="1"/>
    <n v="1"/>
    <n v="4"/>
    <n v="170468"/>
    <s v="High"/>
    <n v="6"/>
    <n v="2022"/>
    <s v="High"/>
    <n v="2"/>
  </r>
  <r>
    <n v="4807"/>
    <x v="4"/>
    <x v="0"/>
    <s v="MNC"/>
    <s v="Retail"/>
    <x v="6"/>
    <x v="1"/>
    <s v="Onsite/Hybrid"/>
    <x v="1"/>
    <s v="3-6 yrs"/>
    <n v="4"/>
    <s v="PhD"/>
    <n v="0"/>
    <n v="0"/>
    <n v="1"/>
    <n v="1"/>
    <n v="1"/>
    <n v="3"/>
    <n v="137036"/>
    <s v="High"/>
    <n v="12"/>
    <n v="2026"/>
    <s v="High"/>
    <n v="7"/>
  </r>
  <r>
    <n v="4808"/>
    <x v="5"/>
    <x v="1"/>
    <s v="Startup"/>
    <s v="Education"/>
    <x v="2"/>
    <x v="0"/>
    <s v="Remote"/>
    <x v="2"/>
    <s v="0-2 yrs"/>
    <n v="2"/>
    <s v="Master"/>
    <n v="0"/>
    <n v="0"/>
    <n v="1"/>
    <n v="1"/>
    <n v="1"/>
    <n v="3"/>
    <n v="126330"/>
    <s v="High"/>
    <n v="9"/>
    <n v="2026"/>
    <s v="High"/>
    <n v="7"/>
  </r>
  <r>
    <n v="4809"/>
    <x v="4"/>
    <x v="0"/>
    <s v="MNC"/>
    <s v="Technology"/>
    <x v="6"/>
    <x v="2"/>
    <s v="Onsite/Hybrid"/>
    <x v="2"/>
    <s v="0-2 yrs"/>
    <n v="1"/>
    <s v="PhD"/>
    <n v="1"/>
    <n v="1"/>
    <n v="1"/>
    <n v="1"/>
    <n v="1"/>
    <n v="5"/>
    <n v="114292"/>
    <s v="Medium"/>
    <n v="5"/>
    <n v="2026"/>
    <s v="High"/>
    <n v="8"/>
  </r>
  <r>
    <n v="4810"/>
    <x v="0"/>
    <x v="0"/>
    <s v="Medium"/>
    <s v="Finance"/>
    <x v="5"/>
    <x v="0"/>
    <s v="Remote"/>
    <x v="2"/>
    <s v="0-2 yrs"/>
    <n v="1"/>
    <s v="Bachelor"/>
    <n v="1"/>
    <n v="0"/>
    <n v="0"/>
    <n v="1"/>
    <n v="1"/>
    <n v="3"/>
    <n v="79222"/>
    <s v="Medium"/>
    <n v="9"/>
    <n v="2023"/>
    <s v="Low"/>
    <n v="2"/>
  </r>
  <r>
    <n v="4811"/>
    <x v="0"/>
    <x v="0"/>
    <s v="Medium"/>
    <s v="E-commerce"/>
    <x v="0"/>
    <x v="2"/>
    <s v="Onsite/Hybrid"/>
    <x v="2"/>
    <s v="0-2 yrs"/>
    <n v="2"/>
    <s v="Master"/>
    <n v="1"/>
    <n v="0"/>
    <n v="1"/>
    <n v="1"/>
    <n v="1"/>
    <n v="4"/>
    <n v="94314"/>
    <s v="Medium"/>
    <n v="8"/>
    <n v="2023"/>
    <s v="High"/>
    <n v="5"/>
  </r>
  <r>
    <n v="4812"/>
    <x v="4"/>
    <x v="0"/>
    <s v="Medium"/>
    <s v="Retail"/>
    <x v="3"/>
    <x v="1"/>
    <s v="Onsite/Hybrid"/>
    <x v="1"/>
    <s v="3-6 yrs"/>
    <n v="4"/>
    <s v="PhD"/>
    <n v="0"/>
    <n v="1"/>
    <n v="1"/>
    <n v="1"/>
    <n v="0"/>
    <n v="3"/>
    <n v="106970"/>
    <s v="Medium"/>
    <n v="1"/>
    <n v="2022"/>
    <s v="High"/>
    <n v="6"/>
  </r>
  <r>
    <n v="4813"/>
    <x v="5"/>
    <x v="1"/>
    <s v="MNC"/>
    <s v="E-commerce"/>
    <x v="6"/>
    <x v="2"/>
    <s v="Onsite/Hybrid"/>
    <x v="0"/>
    <s v="7+ yrs"/>
    <n v="7"/>
    <s v="PhD"/>
    <n v="1"/>
    <n v="1"/>
    <n v="0"/>
    <n v="0"/>
    <n v="1"/>
    <n v="3"/>
    <n v="168707"/>
    <s v="High"/>
    <n v="5"/>
    <n v="2025"/>
    <s v="Low"/>
    <n v="6"/>
  </r>
  <r>
    <n v="4814"/>
    <x v="0"/>
    <x v="0"/>
    <s v="MNC"/>
    <s v="Technology"/>
    <x v="4"/>
    <x v="1"/>
    <s v="Onsite/Hybrid"/>
    <x v="2"/>
    <s v="0-2 yrs"/>
    <n v="0"/>
    <s v="Bachelor"/>
    <n v="0"/>
    <n v="0"/>
    <n v="0"/>
    <n v="1"/>
    <n v="0"/>
    <n v="1"/>
    <n v="81821"/>
    <s v="Medium"/>
    <n v="8"/>
    <n v="2022"/>
    <s v="Medium"/>
    <n v="2"/>
  </r>
  <r>
    <n v="4815"/>
    <x v="4"/>
    <x v="0"/>
    <s v="Startup"/>
    <s v="E-commerce"/>
    <x v="4"/>
    <x v="2"/>
    <s v="Onsite/Hybrid"/>
    <x v="2"/>
    <s v="0-2 yrs"/>
    <n v="1"/>
    <s v="Master"/>
    <n v="0"/>
    <n v="1"/>
    <n v="1"/>
    <n v="0"/>
    <n v="1"/>
    <n v="3"/>
    <n v="75598"/>
    <s v="Medium"/>
    <n v="1"/>
    <n v="2024"/>
    <s v="Low"/>
    <n v="6"/>
  </r>
  <r>
    <n v="4816"/>
    <x v="5"/>
    <x v="1"/>
    <s v="Medium"/>
    <s v="Retail"/>
    <x v="5"/>
    <x v="2"/>
    <s v="Onsite/Hybrid"/>
    <x v="2"/>
    <s v="0-2 yrs"/>
    <n v="1"/>
    <s v="Bachelor"/>
    <n v="1"/>
    <n v="0"/>
    <n v="1"/>
    <n v="0"/>
    <n v="1"/>
    <n v="3"/>
    <n v="116824"/>
    <s v="Medium"/>
    <n v="1"/>
    <n v="2024"/>
    <s v="High"/>
    <n v="8"/>
  </r>
  <r>
    <n v="4817"/>
    <x v="0"/>
    <x v="0"/>
    <s v="MNC"/>
    <s v="E-commerce"/>
    <x v="6"/>
    <x v="1"/>
    <s v="Onsite/Hybrid"/>
    <x v="2"/>
    <s v="0-2 yrs"/>
    <n v="0"/>
    <s v="Bachelor"/>
    <n v="0"/>
    <n v="1"/>
    <n v="1"/>
    <n v="1"/>
    <n v="1"/>
    <n v="4"/>
    <n v="106569"/>
    <s v="Medium"/>
    <n v="2"/>
    <n v="2021"/>
    <s v="High"/>
    <n v="7"/>
  </r>
  <r>
    <n v="4818"/>
    <x v="3"/>
    <x v="0"/>
    <s v="Enterprise"/>
    <s v="Education"/>
    <x v="4"/>
    <x v="1"/>
    <s v="Onsite/Hybrid"/>
    <x v="1"/>
    <s v="3-6 yrs"/>
    <n v="4"/>
    <s v="PhD"/>
    <n v="0"/>
    <n v="1"/>
    <n v="0"/>
    <n v="1"/>
    <n v="1"/>
    <n v="3"/>
    <n v="102523"/>
    <s v="Medium"/>
    <n v="6"/>
    <n v="2021"/>
    <s v="High"/>
    <n v="9"/>
  </r>
  <r>
    <n v="4819"/>
    <x v="1"/>
    <x v="1"/>
    <s v="Startup"/>
    <s v="Finance"/>
    <x v="2"/>
    <x v="0"/>
    <s v="Remote"/>
    <x v="1"/>
    <s v="3-6 yrs"/>
    <n v="6"/>
    <s v="Master"/>
    <n v="1"/>
    <n v="0"/>
    <n v="0"/>
    <n v="1"/>
    <n v="0"/>
    <n v="2"/>
    <n v="130370"/>
    <s v="High"/>
    <n v="1"/>
    <n v="2023"/>
    <s v="High"/>
    <n v="7"/>
  </r>
  <r>
    <n v="4820"/>
    <x v="2"/>
    <x v="2"/>
    <s v="Medium"/>
    <s v="Technology"/>
    <x v="3"/>
    <x v="1"/>
    <s v="Onsite/Hybrid"/>
    <x v="2"/>
    <s v="0-2 yrs"/>
    <n v="2"/>
    <s v="Master"/>
    <n v="0"/>
    <n v="0"/>
    <n v="1"/>
    <n v="1"/>
    <n v="0"/>
    <n v="2"/>
    <n v="79389"/>
    <s v="Medium"/>
    <n v="6"/>
    <n v="2023"/>
    <s v="High"/>
    <n v="6"/>
  </r>
  <r>
    <n v="4821"/>
    <x v="3"/>
    <x v="0"/>
    <s v="Medium"/>
    <s v="E-commerce"/>
    <x v="4"/>
    <x v="0"/>
    <s v="Remote"/>
    <x v="1"/>
    <s v="3-6 yrs"/>
    <n v="5"/>
    <s v="Master"/>
    <n v="1"/>
    <n v="0"/>
    <n v="1"/>
    <n v="1"/>
    <n v="0"/>
    <n v="3"/>
    <n v="100959"/>
    <s v="Medium"/>
    <n v="11"/>
    <n v="2022"/>
    <s v="High"/>
    <n v="7"/>
  </r>
  <r>
    <n v="4822"/>
    <x v="0"/>
    <x v="0"/>
    <s v="Medium"/>
    <s v="Technology"/>
    <x v="3"/>
    <x v="1"/>
    <s v="Onsite/Hybrid"/>
    <x v="1"/>
    <s v="3-6 yrs"/>
    <n v="4"/>
    <s v="Bachelor"/>
    <n v="0"/>
    <n v="0"/>
    <n v="0"/>
    <n v="0"/>
    <n v="1"/>
    <n v="1"/>
    <n v="83992"/>
    <s v="Medium"/>
    <n v="4"/>
    <n v="2026"/>
    <s v="High"/>
    <n v="8"/>
  </r>
  <r>
    <n v="4823"/>
    <x v="5"/>
    <x v="1"/>
    <s v="Startup"/>
    <s v="Technology"/>
    <x v="3"/>
    <x v="0"/>
    <s v="Remote"/>
    <x v="0"/>
    <s v="7+ yrs"/>
    <n v="14"/>
    <s v="Master"/>
    <n v="0"/>
    <n v="1"/>
    <n v="1"/>
    <n v="1"/>
    <n v="0"/>
    <n v="3"/>
    <n v="169611"/>
    <s v="High"/>
    <n v="4"/>
    <n v="2025"/>
    <s v="High"/>
    <n v="7"/>
  </r>
  <r>
    <n v="4824"/>
    <x v="0"/>
    <x v="0"/>
    <s v="Enterprise"/>
    <s v="Finance"/>
    <x v="0"/>
    <x v="1"/>
    <s v="Onsite/Hybrid"/>
    <x v="1"/>
    <s v="3-6 yrs"/>
    <n v="6"/>
    <s v="Master"/>
    <n v="0"/>
    <n v="1"/>
    <n v="0"/>
    <n v="1"/>
    <n v="1"/>
    <n v="3"/>
    <n v="99214"/>
    <s v="Medium"/>
    <n v="2"/>
    <n v="2025"/>
    <s v="High"/>
    <n v="9"/>
  </r>
  <r>
    <n v="4825"/>
    <x v="2"/>
    <x v="2"/>
    <s v="Startup"/>
    <s v="Education"/>
    <x v="5"/>
    <x v="0"/>
    <s v="Remote"/>
    <x v="0"/>
    <s v="7+ yrs"/>
    <n v="8"/>
    <s v="Master"/>
    <n v="1"/>
    <n v="0"/>
    <n v="1"/>
    <n v="0"/>
    <n v="1"/>
    <n v="3"/>
    <n v="122600"/>
    <s v="High"/>
    <n v="10"/>
    <n v="2025"/>
    <s v="Low"/>
    <n v="4"/>
  </r>
  <r>
    <n v="4826"/>
    <x v="0"/>
    <x v="0"/>
    <s v="Enterprise"/>
    <s v="Education"/>
    <x v="0"/>
    <x v="1"/>
    <s v="Onsite/Hybrid"/>
    <x v="0"/>
    <s v="7+ yrs"/>
    <n v="10"/>
    <s v="Bachelor"/>
    <n v="1"/>
    <n v="1"/>
    <n v="1"/>
    <n v="0"/>
    <n v="0"/>
    <n v="3"/>
    <n v="111280"/>
    <s v="Medium"/>
    <n v="6"/>
    <n v="2022"/>
    <s v="Medium"/>
    <n v="4"/>
  </r>
  <r>
    <n v="4827"/>
    <x v="4"/>
    <x v="0"/>
    <s v="MNC"/>
    <s v="Retail"/>
    <x v="0"/>
    <x v="1"/>
    <s v="Onsite/Hybrid"/>
    <x v="2"/>
    <s v="0-2 yrs"/>
    <n v="0"/>
    <s v="PhD"/>
    <n v="0"/>
    <n v="0"/>
    <n v="0"/>
    <n v="0"/>
    <n v="1"/>
    <n v="1"/>
    <n v="79252"/>
    <s v="Medium"/>
    <n v="4"/>
    <n v="2022"/>
    <s v="Medium"/>
    <n v="6"/>
  </r>
  <r>
    <n v="4828"/>
    <x v="3"/>
    <x v="0"/>
    <s v="Startup"/>
    <s v="Retail"/>
    <x v="4"/>
    <x v="0"/>
    <s v="Remote"/>
    <x v="1"/>
    <s v="3-6 yrs"/>
    <n v="4"/>
    <s v="Bachelor"/>
    <n v="1"/>
    <n v="0"/>
    <n v="0"/>
    <n v="0"/>
    <n v="0"/>
    <n v="1"/>
    <n v="70954"/>
    <s v="Medium"/>
    <n v="4"/>
    <n v="2024"/>
    <s v="Low"/>
    <n v="2"/>
  </r>
  <r>
    <n v="4829"/>
    <x v="4"/>
    <x v="0"/>
    <s v="Medium"/>
    <s v="Finance"/>
    <x v="3"/>
    <x v="1"/>
    <s v="Onsite/Hybrid"/>
    <x v="1"/>
    <s v="3-6 yrs"/>
    <n v="6"/>
    <s v="Bachelor"/>
    <n v="1"/>
    <n v="1"/>
    <n v="1"/>
    <n v="1"/>
    <n v="0"/>
    <n v="4"/>
    <n v="105803"/>
    <s v="Medium"/>
    <n v="3"/>
    <n v="2022"/>
    <s v="High"/>
    <n v="3"/>
  </r>
  <r>
    <n v="4830"/>
    <x v="4"/>
    <x v="0"/>
    <s v="Enterprise"/>
    <s v="Technology"/>
    <x v="0"/>
    <x v="2"/>
    <s v="Onsite/Hybrid"/>
    <x v="0"/>
    <s v="7+ yrs"/>
    <n v="13"/>
    <s v="Bachelor"/>
    <n v="0"/>
    <n v="1"/>
    <n v="0"/>
    <n v="0"/>
    <n v="1"/>
    <n v="2"/>
    <n v="105697"/>
    <s v="Medium"/>
    <n v="11"/>
    <n v="2025"/>
    <s v="High"/>
    <n v="9"/>
  </r>
  <r>
    <n v="4831"/>
    <x v="5"/>
    <x v="1"/>
    <s v="Startup"/>
    <s v="Finance"/>
    <x v="5"/>
    <x v="1"/>
    <s v="Onsite/Hybrid"/>
    <x v="2"/>
    <s v="0-2 yrs"/>
    <n v="0"/>
    <s v="Master"/>
    <n v="0"/>
    <n v="1"/>
    <n v="0"/>
    <n v="0"/>
    <n v="1"/>
    <n v="2"/>
    <n v="99630"/>
    <s v="Medium"/>
    <n v="9"/>
    <n v="2022"/>
    <s v="High"/>
    <n v="8"/>
  </r>
  <r>
    <n v="4832"/>
    <x v="3"/>
    <x v="0"/>
    <s v="MNC"/>
    <s v="E-commerce"/>
    <x v="4"/>
    <x v="1"/>
    <s v="Onsite/Hybrid"/>
    <x v="2"/>
    <s v="0-2 yrs"/>
    <n v="0"/>
    <s v="Bachelor"/>
    <n v="0"/>
    <n v="1"/>
    <n v="1"/>
    <n v="0"/>
    <n v="0"/>
    <n v="2"/>
    <n v="83032"/>
    <s v="Medium"/>
    <n v="2"/>
    <n v="2026"/>
    <s v="Low"/>
    <n v="4"/>
  </r>
  <r>
    <n v="4833"/>
    <x v="1"/>
    <x v="1"/>
    <s v="Startup"/>
    <s v="Healthcare"/>
    <x v="2"/>
    <x v="1"/>
    <s v="Onsite/Hybrid"/>
    <x v="0"/>
    <s v="7+ yrs"/>
    <n v="12"/>
    <s v="PhD"/>
    <n v="1"/>
    <n v="0"/>
    <n v="1"/>
    <n v="0"/>
    <n v="0"/>
    <n v="2"/>
    <n v="150287"/>
    <s v="High"/>
    <n v="4"/>
    <n v="2025"/>
    <s v="Medium"/>
    <n v="3"/>
  </r>
  <r>
    <n v="4834"/>
    <x v="0"/>
    <x v="0"/>
    <s v="MNC"/>
    <s v="Healthcare"/>
    <x v="4"/>
    <x v="2"/>
    <s v="Onsite/Hybrid"/>
    <x v="2"/>
    <s v="0-2 yrs"/>
    <n v="1"/>
    <s v="PhD"/>
    <n v="0"/>
    <n v="1"/>
    <n v="0"/>
    <n v="1"/>
    <n v="0"/>
    <n v="2"/>
    <n v="85929"/>
    <s v="Medium"/>
    <n v="3"/>
    <n v="2021"/>
    <s v="Low"/>
    <n v="4"/>
  </r>
  <r>
    <n v="4835"/>
    <x v="1"/>
    <x v="1"/>
    <s v="Startup"/>
    <s v="Technology"/>
    <x v="2"/>
    <x v="0"/>
    <s v="Remote"/>
    <x v="0"/>
    <s v="7+ yrs"/>
    <n v="14"/>
    <s v="Bachelor"/>
    <n v="1"/>
    <n v="1"/>
    <n v="0"/>
    <n v="0"/>
    <n v="1"/>
    <n v="3"/>
    <n v="152366"/>
    <s v="High"/>
    <n v="3"/>
    <n v="2025"/>
    <s v="Low"/>
    <n v="5"/>
  </r>
  <r>
    <n v="4836"/>
    <x v="4"/>
    <x v="0"/>
    <s v="Medium"/>
    <s v="E-commerce"/>
    <x v="4"/>
    <x v="2"/>
    <s v="Onsite/Hybrid"/>
    <x v="0"/>
    <s v="7+ yrs"/>
    <n v="14"/>
    <s v="Bachelor"/>
    <n v="0"/>
    <n v="0"/>
    <n v="0"/>
    <n v="0"/>
    <n v="0"/>
    <n v="0"/>
    <n v="101657"/>
    <s v="Medium"/>
    <n v="1"/>
    <n v="2022"/>
    <s v="High"/>
    <n v="7"/>
  </r>
  <r>
    <n v="4837"/>
    <x v="5"/>
    <x v="1"/>
    <s v="Startup"/>
    <s v="Finance"/>
    <x v="4"/>
    <x v="2"/>
    <s v="Onsite/Hybrid"/>
    <x v="1"/>
    <s v="3-6 yrs"/>
    <n v="3"/>
    <s v="Master"/>
    <n v="0"/>
    <n v="0"/>
    <n v="1"/>
    <n v="0"/>
    <n v="0"/>
    <n v="1"/>
    <n v="129511"/>
    <s v="High"/>
    <n v="6"/>
    <n v="2026"/>
    <s v="High"/>
    <n v="8"/>
  </r>
  <r>
    <n v="4838"/>
    <x v="1"/>
    <x v="1"/>
    <s v="MNC"/>
    <s v="Education"/>
    <x v="3"/>
    <x v="1"/>
    <s v="Onsite/Hybrid"/>
    <x v="1"/>
    <s v="3-6 yrs"/>
    <n v="3"/>
    <s v="Master"/>
    <n v="0"/>
    <n v="1"/>
    <n v="0"/>
    <n v="0"/>
    <n v="0"/>
    <n v="1"/>
    <n v="134636"/>
    <s v="High"/>
    <n v="9"/>
    <n v="2026"/>
    <s v="High"/>
    <n v="8"/>
  </r>
  <r>
    <n v="4839"/>
    <x v="0"/>
    <x v="0"/>
    <s v="MNC"/>
    <s v="Finance"/>
    <x v="5"/>
    <x v="1"/>
    <s v="Onsite/Hybrid"/>
    <x v="1"/>
    <s v="3-6 yrs"/>
    <n v="5"/>
    <s v="Master"/>
    <n v="1"/>
    <n v="0"/>
    <n v="0"/>
    <n v="0"/>
    <n v="0"/>
    <n v="1"/>
    <n v="91996"/>
    <s v="Medium"/>
    <n v="6"/>
    <n v="2022"/>
    <s v="Low"/>
    <n v="3"/>
  </r>
  <r>
    <n v="4840"/>
    <x v="3"/>
    <x v="0"/>
    <s v="Enterprise"/>
    <s v="Retail"/>
    <x v="3"/>
    <x v="2"/>
    <s v="Onsite/Hybrid"/>
    <x v="0"/>
    <s v="7+ yrs"/>
    <n v="12"/>
    <s v="Bachelor"/>
    <n v="0"/>
    <n v="0"/>
    <n v="1"/>
    <n v="0"/>
    <n v="0"/>
    <n v="1"/>
    <n v="114183"/>
    <s v="Medium"/>
    <n v="12"/>
    <n v="2026"/>
    <s v="Low"/>
    <n v="3"/>
  </r>
  <r>
    <n v="4841"/>
    <x v="0"/>
    <x v="0"/>
    <s v="MNC"/>
    <s v="Technology"/>
    <x v="4"/>
    <x v="2"/>
    <s v="Onsite/Hybrid"/>
    <x v="1"/>
    <s v="3-6 yrs"/>
    <n v="5"/>
    <s v="Master"/>
    <n v="1"/>
    <n v="1"/>
    <n v="1"/>
    <n v="1"/>
    <n v="1"/>
    <n v="5"/>
    <n v="134904"/>
    <s v="High"/>
    <n v="3"/>
    <n v="2024"/>
    <s v="High"/>
    <n v="1"/>
  </r>
  <r>
    <n v="4842"/>
    <x v="4"/>
    <x v="0"/>
    <s v="Startup"/>
    <s v="Technology"/>
    <x v="6"/>
    <x v="0"/>
    <s v="Remote"/>
    <x v="1"/>
    <s v="3-6 yrs"/>
    <n v="3"/>
    <s v="Bachelor"/>
    <n v="1"/>
    <n v="0"/>
    <n v="1"/>
    <n v="0"/>
    <n v="1"/>
    <n v="3"/>
    <n v="97364"/>
    <s v="Medium"/>
    <n v="12"/>
    <n v="2024"/>
    <s v="Low"/>
    <n v="5"/>
  </r>
  <r>
    <n v="4843"/>
    <x v="0"/>
    <x v="0"/>
    <s v="Medium"/>
    <s v="Education"/>
    <x v="5"/>
    <x v="2"/>
    <s v="Onsite/Hybrid"/>
    <x v="0"/>
    <s v="7+ yrs"/>
    <n v="11"/>
    <s v="Master"/>
    <n v="1"/>
    <n v="0"/>
    <n v="0"/>
    <n v="1"/>
    <n v="1"/>
    <n v="3"/>
    <n v="123777"/>
    <s v="High"/>
    <n v="6"/>
    <n v="2022"/>
    <s v="High"/>
    <n v="9"/>
  </r>
  <r>
    <n v="4844"/>
    <x v="1"/>
    <x v="1"/>
    <s v="Medium"/>
    <s v="Finance"/>
    <x v="2"/>
    <x v="0"/>
    <s v="Remote"/>
    <x v="1"/>
    <s v="3-6 yrs"/>
    <n v="5"/>
    <s v="PhD"/>
    <n v="1"/>
    <n v="1"/>
    <n v="1"/>
    <n v="1"/>
    <n v="1"/>
    <n v="5"/>
    <n v="157151"/>
    <s v="High"/>
    <n v="5"/>
    <n v="2022"/>
    <s v="High"/>
    <n v="1"/>
  </r>
  <r>
    <n v="4845"/>
    <x v="2"/>
    <x v="2"/>
    <s v="Enterprise"/>
    <s v="E-commerce"/>
    <x v="0"/>
    <x v="2"/>
    <s v="Onsite/Hybrid"/>
    <x v="1"/>
    <s v="3-6 yrs"/>
    <n v="5"/>
    <s v="PhD"/>
    <n v="1"/>
    <n v="1"/>
    <n v="1"/>
    <n v="1"/>
    <n v="0"/>
    <n v="4"/>
    <n v="108845"/>
    <s v="Medium"/>
    <n v="11"/>
    <n v="2020"/>
    <s v="High"/>
    <n v="6"/>
  </r>
  <r>
    <n v="4846"/>
    <x v="2"/>
    <x v="2"/>
    <s v="Medium"/>
    <s v="Retail"/>
    <x v="2"/>
    <x v="1"/>
    <s v="Onsite/Hybrid"/>
    <x v="2"/>
    <s v="0-2 yrs"/>
    <n v="1"/>
    <s v="PhD"/>
    <n v="0"/>
    <n v="1"/>
    <n v="0"/>
    <n v="0"/>
    <n v="1"/>
    <n v="2"/>
    <n v="61026"/>
    <s v="Low"/>
    <n v="5"/>
    <n v="2025"/>
    <s v="High"/>
    <n v="8"/>
  </r>
  <r>
    <n v="4847"/>
    <x v="5"/>
    <x v="1"/>
    <s v="Medium"/>
    <s v="Technology"/>
    <x v="0"/>
    <x v="2"/>
    <s v="Onsite/Hybrid"/>
    <x v="1"/>
    <s v="3-6 yrs"/>
    <n v="6"/>
    <s v="PhD"/>
    <n v="1"/>
    <n v="1"/>
    <n v="1"/>
    <n v="0"/>
    <n v="1"/>
    <n v="4"/>
    <n v="141767"/>
    <s v="High"/>
    <n v="8"/>
    <n v="2021"/>
    <s v="High"/>
    <n v="9"/>
  </r>
  <r>
    <n v="4848"/>
    <x v="5"/>
    <x v="1"/>
    <s v="MNC"/>
    <s v="Retail"/>
    <x v="5"/>
    <x v="2"/>
    <s v="Onsite/Hybrid"/>
    <x v="0"/>
    <s v="7+ yrs"/>
    <n v="8"/>
    <s v="PhD"/>
    <n v="0"/>
    <n v="0"/>
    <n v="1"/>
    <n v="0"/>
    <n v="0"/>
    <n v="1"/>
    <n v="176257"/>
    <s v="High"/>
    <n v="8"/>
    <n v="2024"/>
    <s v="Medium"/>
    <n v="1"/>
  </r>
  <r>
    <n v="4849"/>
    <x v="4"/>
    <x v="0"/>
    <s v="Enterprise"/>
    <s v="E-commerce"/>
    <x v="1"/>
    <x v="2"/>
    <s v="Onsite/Hybrid"/>
    <x v="2"/>
    <s v="0-2 yrs"/>
    <n v="2"/>
    <s v="PhD"/>
    <n v="0"/>
    <n v="1"/>
    <n v="1"/>
    <n v="1"/>
    <n v="1"/>
    <n v="4"/>
    <n v="89456"/>
    <s v="Medium"/>
    <n v="4"/>
    <n v="2021"/>
    <s v="High"/>
    <n v="6"/>
  </r>
  <r>
    <n v="4850"/>
    <x v="5"/>
    <x v="1"/>
    <s v="Startup"/>
    <s v="Technology"/>
    <x v="3"/>
    <x v="0"/>
    <s v="Remote"/>
    <x v="2"/>
    <s v="0-2 yrs"/>
    <n v="2"/>
    <s v="PhD"/>
    <n v="0"/>
    <n v="1"/>
    <n v="1"/>
    <n v="0"/>
    <n v="1"/>
    <n v="3"/>
    <n v="110887"/>
    <s v="Medium"/>
    <n v="12"/>
    <n v="2025"/>
    <s v="High"/>
    <n v="9"/>
  </r>
  <r>
    <n v="4851"/>
    <x v="0"/>
    <x v="0"/>
    <s v="Startup"/>
    <s v="Finance"/>
    <x v="6"/>
    <x v="0"/>
    <s v="Remote"/>
    <x v="2"/>
    <s v="0-2 yrs"/>
    <n v="1"/>
    <s v="Master"/>
    <n v="1"/>
    <n v="0"/>
    <n v="1"/>
    <n v="0"/>
    <n v="0"/>
    <n v="2"/>
    <n v="63742"/>
    <s v="Low"/>
    <n v="3"/>
    <n v="2021"/>
    <s v="Low"/>
    <n v="2"/>
  </r>
  <r>
    <n v="4852"/>
    <x v="3"/>
    <x v="0"/>
    <s v="Startup"/>
    <s v="Education"/>
    <x v="3"/>
    <x v="1"/>
    <s v="Onsite/Hybrid"/>
    <x v="0"/>
    <s v="7+ yrs"/>
    <n v="10"/>
    <s v="Master"/>
    <n v="1"/>
    <n v="1"/>
    <n v="1"/>
    <n v="1"/>
    <n v="1"/>
    <n v="5"/>
    <n v="140274"/>
    <s v="High"/>
    <n v="1"/>
    <n v="2025"/>
    <s v="High"/>
    <n v="7"/>
  </r>
  <r>
    <n v="4853"/>
    <x v="2"/>
    <x v="2"/>
    <s v="Startup"/>
    <s v="Healthcare"/>
    <x v="6"/>
    <x v="0"/>
    <s v="Remote"/>
    <x v="2"/>
    <s v="0-2 yrs"/>
    <n v="0"/>
    <s v="Master"/>
    <n v="1"/>
    <n v="0"/>
    <n v="1"/>
    <n v="1"/>
    <n v="1"/>
    <n v="4"/>
    <n v="93280"/>
    <s v="Medium"/>
    <n v="9"/>
    <n v="2026"/>
    <s v="High"/>
    <n v="8"/>
  </r>
  <r>
    <n v="4854"/>
    <x v="2"/>
    <x v="2"/>
    <s v="Medium"/>
    <s v="Retail"/>
    <x v="0"/>
    <x v="2"/>
    <s v="Onsite/Hybrid"/>
    <x v="0"/>
    <s v="7+ yrs"/>
    <n v="15"/>
    <s v="Master"/>
    <n v="1"/>
    <n v="1"/>
    <n v="1"/>
    <n v="0"/>
    <n v="1"/>
    <n v="4"/>
    <n v="128832"/>
    <s v="High"/>
    <n v="12"/>
    <n v="2024"/>
    <s v="Low"/>
    <n v="5"/>
  </r>
  <r>
    <n v="4855"/>
    <x v="4"/>
    <x v="0"/>
    <s v="Startup"/>
    <s v="Education"/>
    <x v="2"/>
    <x v="1"/>
    <s v="Onsite/Hybrid"/>
    <x v="2"/>
    <s v="0-2 yrs"/>
    <n v="2"/>
    <s v="Master"/>
    <n v="0"/>
    <n v="1"/>
    <n v="0"/>
    <n v="0"/>
    <n v="1"/>
    <n v="2"/>
    <n v="64629"/>
    <s v="Low"/>
    <n v="4"/>
    <n v="2021"/>
    <s v="Medium"/>
    <n v="3"/>
  </r>
  <r>
    <n v="4856"/>
    <x v="3"/>
    <x v="0"/>
    <s v="Enterprise"/>
    <s v="Healthcare"/>
    <x v="4"/>
    <x v="1"/>
    <s v="Onsite/Hybrid"/>
    <x v="1"/>
    <s v="3-6 yrs"/>
    <n v="3"/>
    <s v="Bachelor"/>
    <n v="0"/>
    <n v="0"/>
    <n v="0"/>
    <n v="1"/>
    <n v="0"/>
    <n v="1"/>
    <n v="86276"/>
    <s v="Medium"/>
    <n v="5"/>
    <n v="2022"/>
    <s v="Low"/>
    <n v="1"/>
  </r>
  <r>
    <n v="4857"/>
    <x v="3"/>
    <x v="0"/>
    <s v="MNC"/>
    <s v="Healthcare"/>
    <x v="2"/>
    <x v="2"/>
    <s v="Onsite/Hybrid"/>
    <x v="2"/>
    <s v="0-2 yrs"/>
    <n v="2"/>
    <s v="PhD"/>
    <n v="1"/>
    <n v="1"/>
    <n v="0"/>
    <n v="1"/>
    <n v="0"/>
    <n v="3"/>
    <n v="81352"/>
    <s v="Medium"/>
    <n v="4"/>
    <n v="2021"/>
    <s v="Medium"/>
    <n v="1"/>
  </r>
  <r>
    <n v="4858"/>
    <x v="2"/>
    <x v="2"/>
    <s v="MNC"/>
    <s v="E-commerce"/>
    <x v="0"/>
    <x v="1"/>
    <s v="Onsite/Hybrid"/>
    <x v="0"/>
    <s v="7+ yrs"/>
    <n v="7"/>
    <s v="Bachelor"/>
    <n v="0"/>
    <n v="0"/>
    <n v="1"/>
    <n v="0"/>
    <n v="0"/>
    <n v="1"/>
    <n v="137980"/>
    <s v="High"/>
    <n v="4"/>
    <n v="2024"/>
    <s v="High"/>
    <n v="8"/>
  </r>
  <r>
    <n v="4859"/>
    <x v="4"/>
    <x v="0"/>
    <s v="Medium"/>
    <s v="Finance"/>
    <x v="4"/>
    <x v="2"/>
    <s v="Onsite/Hybrid"/>
    <x v="1"/>
    <s v="3-6 yrs"/>
    <n v="6"/>
    <s v="Bachelor"/>
    <n v="1"/>
    <n v="0"/>
    <n v="1"/>
    <n v="0"/>
    <n v="1"/>
    <n v="3"/>
    <n v="101090"/>
    <s v="Medium"/>
    <n v="11"/>
    <n v="2020"/>
    <s v="Low"/>
    <n v="2"/>
  </r>
  <r>
    <n v="4860"/>
    <x v="1"/>
    <x v="1"/>
    <s v="Startup"/>
    <s v="Healthcare"/>
    <x v="5"/>
    <x v="1"/>
    <s v="Onsite/Hybrid"/>
    <x v="0"/>
    <s v="7+ yrs"/>
    <n v="11"/>
    <s v="Master"/>
    <n v="0"/>
    <n v="1"/>
    <n v="1"/>
    <n v="0"/>
    <n v="1"/>
    <n v="3"/>
    <n v="165238"/>
    <s v="High"/>
    <n v="9"/>
    <n v="2021"/>
    <s v="Low"/>
    <n v="2"/>
  </r>
  <r>
    <n v="4861"/>
    <x v="4"/>
    <x v="0"/>
    <s v="Startup"/>
    <s v="E-commerce"/>
    <x v="4"/>
    <x v="0"/>
    <s v="Remote"/>
    <x v="1"/>
    <s v="3-6 yrs"/>
    <n v="5"/>
    <s v="PhD"/>
    <n v="1"/>
    <n v="0"/>
    <n v="1"/>
    <n v="1"/>
    <n v="1"/>
    <n v="4"/>
    <n v="115562"/>
    <s v="Medium"/>
    <n v="10"/>
    <n v="2021"/>
    <s v="High"/>
    <n v="6"/>
  </r>
  <r>
    <n v="4862"/>
    <x v="3"/>
    <x v="0"/>
    <s v="Startup"/>
    <s v="E-commerce"/>
    <x v="4"/>
    <x v="0"/>
    <s v="Remote"/>
    <x v="1"/>
    <s v="3-6 yrs"/>
    <n v="6"/>
    <s v="Bachelor"/>
    <n v="1"/>
    <n v="0"/>
    <n v="0"/>
    <n v="0"/>
    <n v="1"/>
    <n v="2"/>
    <n v="85503"/>
    <s v="Medium"/>
    <n v="1"/>
    <n v="2024"/>
    <s v="High"/>
    <n v="7"/>
  </r>
  <r>
    <n v="4863"/>
    <x v="0"/>
    <x v="0"/>
    <s v="Enterprise"/>
    <s v="E-commerce"/>
    <x v="5"/>
    <x v="0"/>
    <s v="Remote"/>
    <x v="0"/>
    <s v="7+ yrs"/>
    <n v="7"/>
    <s v="PhD"/>
    <n v="0"/>
    <n v="1"/>
    <n v="0"/>
    <n v="1"/>
    <n v="0"/>
    <n v="2"/>
    <n v="119552"/>
    <s v="Medium"/>
    <n v="10"/>
    <n v="2021"/>
    <s v="High"/>
    <n v="7"/>
  </r>
  <r>
    <n v="4864"/>
    <x v="4"/>
    <x v="0"/>
    <s v="Medium"/>
    <s v="E-commerce"/>
    <x v="1"/>
    <x v="2"/>
    <s v="Onsite/Hybrid"/>
    <x v="1"/>
    <s v="3-6 yrs"/>
    <n v="5"/>
    <s v="Bachelor"/>
    <n v="0"/>
    <n v="1"/>
    <n v="0"/>
    <n v="1"/>
    <n v="0"/>
    <n v="2"/>
    <n v="88900"/>
    <s v="Medium"/>
    <n v="7"/>
    <n v="2023"/>
    <s v="Medium"/>
    <n v="3"/>
  </r>
  <r>
    <n v="4865"/>
    <x v="4"/>
    <x v="0"/>
    <s v="Medium"/>
    <s v="Finance"/>
    <x v="6"/>
    <x v="1"/>
    <s v="Onsite/Hybrid"/>
    <x v="2"/>
    <s v="0-2 yrs"/>
    <n v="1"/>
    <s v="Master"/>
    <n v="1"/>
    <n v="0"/>
    <n v="0"/>
    <n v="0"/>
    <n v="1"/>
    <n v="2"/>
    <n v="61763"/>
    <s v="Low"/>
    <n v="1"/>
    <n v="2021"/>
    <s v="High"/>
    <n v="9"/>
  </r>
  <r>
    <n v="4866"/>
    <x v="1"/>
    <x v="1"/>
    <s v="Medium"/>
    <s v="Healthcare"/>
    <x v="5"/>
    <x v="0"/>
    <s v="Remote"/>
    <x v="0"/>
    <s v="7+ yrs"/>
    <n v="12"/>
    <s v="Master"/>
    <n v="0"/>
    <n v="0"/>
    <n v="0"/>
    <n v="0"/>
    <n v="0"/>
    <n v="0"/>
    <n v="137914"/>
    <s v="High"/>
    <n v="12"/>
    <n v="2025"/>
    <s v="Low"/>
    <n v="2"/>
  </r>
  <r>
    <n v="4867"/>
    <x v="1"/>
    <x v="1"/>
    <s v="Enterprise"/>
    <s v="Healthcare"/>
    <x v="0"/>
    <x v="0"/>
    <s v="Remote"/>
    <x v="1"/>
    <s v="3-6 yrs"/>
    <n v="4"/>
    <s v="Master"/>
    <n v="0"/>
    <n v="0"/>
    <n v="1"/>
    <n v="0"/>
    <n v="1"/>
    <n v="2"/>
    <n v="143994"/>
    <s v="High"/>
    <n v="4"/>
    <n v="2024"/>
    <s v="Low"/>
    <n v="3"/>
  </r>
  <r>
    <n v="4868"/>
    <x v="3"/>
    <x v="0"/>
    <s v="Startup"/>
    <s v="Technology"/>
    <x v="6"/>
    <x v="0"/>
    <s v="Remote"/>
    <x v="1"/>
    <s v="3-6 yrs"/>
    <n v="6"/>
    <s v="Master"/>
    <n v="0"/>
    <n v="1"/>
    <n v="0"/>
    <n v="0"/>
    <n v="1"/>
    <n v="2"/>
    <n v="87760"/>
    <s v="Medium"/>
    <n v="5"/>
    <n v="2020"/>
    <s v="Low"/>
    <n v="1"/>
  </r>
  <r>
    <n v="4869"/>
    <x v="1"/>
    <x v="1"/>
    <s v="Startup"/>
    <s v="Technology"/>
    <x v="6"/>
    <x v="2"/>
    <s v="Onsite/Hybrid"/>
    <x v="2"/>
    <s v="0-2 yrs"/>
    <n v="2"/>
    <s v="PhD"/>
    <n v="1"/>
    <n v="0"/>
    <n v="0"/>
    <n v="1"/>
    <n v="1"/>
    <n v="3"/>
    <n v="115386"/>
    <s v="Medium"/>
    <n v="5"/>
    <n v="2021"/>
    <s v="Medium"/>
    <n v="6"/>
  </r>
  <r>
    <n v="4870"/>
    <x v="3"/>
    <x v="0"/>
    <s v="MNC"/>
    <s v="Education"/>
    <x v="6"/>
    <x v="0"/>
    <s v="Remote"/>
    <x v="0"/>
    <s v="7+ yrs"/>
    <n v="7"/>
    <s v="Bachelor"/>
    <n v="0"/>
    <n v="1"/>
    <n v="1"/>
    <n v="1"/>
    <n v="1"/>
    <n v="4"/>
    <n v="156645"/>
    <s v="High"/>
    <n v="6"/>
    <n v="2021"/>
    <s v="High"/>
    <n v="2"/>
  </r>
  <r>
    <n v="4871"/>
    <x v="0"/>
    <x v="0"/>
    <s v="Startup"/>
    <s v="Technology"/>
    <x v="2"/>
    <x v="1"/>
    <s v="Onsite/Hybrid"/>
    <x v="2"/>
    <s v="0-2 yrs"/>
    <n v="0"/>
    <s v="PhD"/>
    <n v="0"/>
    <n v="0"/>
    <n v="0"/>
    <n v="1"/>
    <n v="0"/>
    <n v="1"/>
    <n v="69632"/>
    <s v="Low"/>
    <n v="12"/>
    <n v="2024"/>
    <s v="Low"/>
    <n v="2"/>
  </r>
  <r>
    <n v="4872"/>
    <x v="3"/>
    <x v="0"/>
    <s v="Enterprise"/>
    <s v="Retail"/>
    <x v="4"/>
    <x v="2"/>
    <s v="Onsite/Hybrid"/>
    <x v="1"/>
    <s v="3-6 yrs"/>
    <n v="6"/>
    <s v="Master"/>
    <n v="1"/>
    <n v="0"/>
    <n v="1"/>
    <n v="1"/>
    <n v="1"/>
    <n v="4"/>
    <n v="119963"/>
    <s v="Medium"/>
    <n v="11"/>
    <n v="2024"/>
    <s v="High"/>
    <n v="3"/>
  </r>
  <r>
    <n v="4873"/>
    <x v="3"/>
    <x v="0"/>
    <s v="Enterprise"/>
    <s v="Education"/>
    <x v="2"/>
    <x v="2"/>
    <s v="Onsite/Hybrid"/>
    <x v="1"/>
    <s v="3-6 yrs"/>
    <n v="6"/>
    <s v="PhD"/>
    <n v="1"/>
    <n v="1"/>
    <n v="1"/>
    <n v="1"/>
    <n v="0"/>
    <n v="4"/>
    <n v="106100"/>
    <s v="Medium"/>
    <n v="1"/>
    <n v="2025"/>
    <s v="High"/>
    <n v="8"/>
  </r>
  <r>
    <n v="4874"/>
    <x v="0"/>
    <x v="0"/>
    <s v="MNC"/>
    <s v="Healthcare"/>
    <x v="3"/>
    <x v="0"/>
    <s v="Remote"/>
    <x v="2"/>
    <s v="0-2 yrs"/>
    <n v="2"/>
    <s v="Bachelor"/>
    <n v="0"/>
    <n v="0"/>
    <n v="1"/>
    <n v="0"/>
    <n v="0"/>
    <n v="1"/>
    <n v="88725"/>
    <s v="Medium"/>
    <n v="7"/>
    <n v="2023"/>
    <s v="High"/>
    <n v="8"/>
  </r>
  <r>
    <n v="4875"/>
    <x v="5"/>
    <x v="1"/>
    <s v="Medium"/>
    <s v="Finance"/>
    <x v="1"/>
    <x v="1"/>
    <s v="Onsite/Hybrid"/>
    <x v="1"/>
    <s v="3-6 yrs"/>
    <n v="3"/>
    <s v="Bachelor"/>
    <n v="0"/>
    <n v="0"/>
    <n v="1"/>
    <n v="0"/>
    <n v="1"/>
    <n v="2"/>
    <n v="137012"/>
    <s v="High"/>
    <n v="3"/>
    <n v="2024"/>
    <s v="Low"/>
    <n v="5"/>
  </r>
  <r>
    <n v="4876"/>
    <x v="3"/>
    <x v="0"/>
    <s v="MNC"/>
    <s v="E-commerce"/>
    <x v="6"/>
    <x v="1"/>
    <s v="Onsite/Hybrid"/>
    <x v="0"/>
    <s v="7+ yrs"/>
    <n v="11"/>
    <s v="PhD"/>
    <n v="0"/>
    <n v="0"/>
    <n v="1"/>
    <n v="1"/>
    <n v="1"/>
    <n v="3"/>
    <n v="155846"/>
    <s v="High"/>
    <n v="6"/>
    <n v="2025"/>
    <s v="High"/>
    <n v="3"/>
  </r>
  <r>
    <n v="4877"/>
    <x v="3"/>
    <x v="0"/>
    <s v="Startup"/>
    <s v="Technology"/>
    <x v="4"/>
    <x v="2"/>
    <s v="Onsite/Hybrid"/>
    <x v="0"/>
    <s v="7+ yrs"/>
    <n v="15"/>
    <s v="PhD"/>
    <n v="0"/>
    <n v="1"/>
    <n v="1"/>
    <n v="1"/>
    <n v="0"/>
    <n v="3"/>
    <n v="133969"/>
    <s v="High"/>
    <n v="2"/>
    <n v="2020"/>
    <s v="High"/>
    <n v="8"/>
  </r>
  <r>
    <n v="4878"/>
    <x v="3"/>
    <x v="0"/>
    <s v="Enterprise"/>
    <s v="Technology"/>
    <x v="4"/>
    <x v="2"/>
    <s v="Onsite/Hybrid"/>
    <x v="1"/>
    <s v="3-6 yrs"/>
    <n v="5"/>
    <s v="Master"/>
    <n v="1"/>
    <n v="1"/>
    <n v="0"/>
    <n v="1"/>
    <n v="1"/>
    <n v="4"/>
    <n v="99923"/>
    <s v="Medium"/>
    <n v="3"/>
    <n v="2026"/>
    <s v="Medium"/>
    <n v="4"/>
  </r>
  <r>
    <n v="4879"/>
    <x v="2"/>
    <x v="2"/>
    <s v="MNC"/>
    <s v="Education"/>
    <x v="4"/>
    <x v="1"/>
    <s v="Onsite/Hybrid"/>
    <x v="1"/>
    <s v="3-6 yrs"/>
    <n v="5"/>
    <s v="PhD"/>
    <n v="0"/>
    <n v="0"/>
    <n v="1"/>
    <n v="0"/>
    <n v="1"/>
    <n v="2"/>
    <n v="118721"/>
    <s v="Medium"/>
    <n v="5"/>
    <n v="2024"/>
    <s v="Low"/>
    <n v="5"/>
  </r>
  <r>
    <n v="4880"/>
    <x v="2"/>
    <x v="2"/>
    <s v="MNC"/>
    <s v="Healthcare"/>
    <x v="5"/>
    <x v="2"/>
    <s v="Onsite/Hybrid"/>
    <x v="0"/>
    <s v="7+ yrs"/>
    <n v="9"/>
    <s v="Bachelor"/>
    <n v="1"/>
    <n v="1"/>
    <n v="0"/>
    <n v="1"/>
    <n v="0"/>
    <n v="3"/>
    <n v="139779"/>
    <s v="High"/>
    <n v="7"/>
    <n v="2020"/>
    <s v="Low"/>
    <n v="6"/>
  </r>
  <r>
    <n v="4881"/>
    <x v="0"/>
    <x v="0"/>
    <s v="Medium"/>
    <s v="Education"/>
    <x v="1"/>
    <x v="1"/>
    <s v="Onsite/Hybrid"/>
    <x v="1"/>
    <s v="3-6 yrs"/>
    <n v="4"/>
    <s v="PhD"/>
    <n v="0"/>
    <n v="1"/>
    <n v="1"/>
    <n v="0"/>
    <n v="1"/>
    <n v="3"/>
    <n v="96453"/>
    <s v="Medium"/>
    <n v="9"/>
    <n v="2022"/>
    <s v="High"/>
    <n v="9"/>
  </r>
  <r>
    <n v="4882"/>
    <x v="1"/>
    <x v="1"/>
    <s v="Enterprise"/>
    <s v="Finance"/>
    <x v="0"/>
    <x v="2"/>
    <s v="Onsite/Hybrid"/>
    <x v="2"/>
    <s v="0-2 yrs"/>
    <n v="0"/>
    <s v="PhD"/>
    <n v="1"/>
    <n v="1"/>
    <n v="1"/>
    <n v="0"/>
    <n v="0"/>
    <n v="3"/>
    <n v="107608"/>
    <s v="Medium"/>
    <n v="8"/>
    <n v="2020"/>
    <s v="Medium"/>
    <n v="2"/>
  </r>
  <r>
    <n v="4883"/>
    <x v="0"/>
    <x v="0"/>
    <s v="Medium"/>
    <s v="Education"/>
    <x v="4"/>
    <x v="2"/>
    <s v="Onsite/Hybrid"/>
    <x v="0"/>
    <s v="7+ yrs"/>
    <n v="14"/>
    <s v="Master"/>
    <n v="0"/>
    <n v="0"/>
    <n v="0"/>
    <n v="1"/>
    <n v="1"/>
    <n v="2"/>
    <n v="122561"/>
    <s v="High"/>
    <n v="2"/>
    <n v="2020"/>
    <s v="High"/>
    <n v="9"/>
  </r>
  <r>
    <n v="4884"/>
    <x v="2"/>
    <x v="2"/>
    <s v="Startup"/>
    <s v="E-commerce"/>
    <x v="4"/>
    <x v="2"/>
    <s v="Onsite/Hybrid"/>
    <x v="0"/>
    <s v="7+ yrs"/>
    <n v="12"/>
    <s v="Master"/>
    <n v="1"/>
    <n v="0"/>
    <n v="1"/>
    <n v="0"/>
    <n v="0"/>
    <n v="2"/>
    <n v="118995"/>
    <s v="Medium"/>
    <n v="9"/>
    <n v="2023"/>
    <s v="Low"/>
    <n v="2"/>
  </r>
  <r>
    <n v="4885"/>
    <x v="2"/>
    <x v="2"/>
    <s v="Startup"/>
    <s v="Healthcare"/>
    <x v="4"/>
    <x v="0"/>
    <s v="Remote"/>
    <x v="0"/>
    <s v="7+ yrs"/>
    <n v="10"/>
    <s v="Master"/>
    <n v="0"/>
    <n v="0"/>
    <n v="1"/>
    <n v="1"/>
    <n v="0"/>
    <n v="2"/>
    <n v="134950"/>
    <s v="High"/>
    <n v="8"/>
    <n v="2020"/>
    <s v="High"/>
    <n v="5"/>
  </r>
  <r>
    <n v="4886"/>
    <x v="1"/>
    <x v="1"/>
    <s v="MNC"/>
    <s v="Retail"/>
    <x v="2"/>
    <x v="2"/>
    <s v="Onsite/Hybrid"/>
    <x v="2"/>
    <s v="0-2 yrs"/>
    <n v="2"/>
    <s v="PhD"/>
    <n v="1"/>
    <n v="0"/>
    <n v="1"/>
    <n v="1"/>
    <n v="1"/>
    <n v="4"/>
    <n v="149517"/>
    <s v="High"/>
    <n v="1"/>
    <n v="2025"/>
    <s v="High"/>
    <n v="6"/>
  </r>
  <r>
    <n v="4887"/>
    <x v="1"/>
    <x v="1"/>
    <s v="Medium"/>
    <s v="E-commerce"/>
    <x v="5"/>
    <x v="1"/>
    <s v="Onsite/Hybrid"/>
    <x v="2"/>
    <s v="0-2 yrs"/>
    <n v="2"/>
    <s v="Bachelor"/>
    <n v="0"/>
    <n v="0"/>
    <n v="1"/>
    <n v="1"/>
    <n v="1"/>
    <n v="3"/>
    <n v="125848"/>
    <s v="High"/>
    <n v="2"/>
    <n v="2025"/>
    <s v="High"/>
    <n v="3"/>
  </r>
  <r>
    <n v="4888"/>
    <x v="5"/>
    <x v="1"/>
    <s v="Medium"/>
    <s v="Healthcare"/>
    <x v="0"/>
    <x v="0"/>
    <s v="Remote"/>
    <x v="0"/>
    <s v="7+ yrs"/>
    <n v="9"/>
    <s v="PhD"/>
    <n v="0"/>
    <n v="0"/>
    <n v="0"/>
    <n v="1"/>
    <n v="0"/>
    <n v="1"/>
    <n v="156289"/>
    <s v="High"/>
    <n v="6"/>
    <n v="2025"/>
    <s v="High"/>
    <n v="7"/>
  </r>
  <r>
    <n v="4889"/>
    <x v="4"/>
    <x v="0"/>
    <s v="Enterprise"/>
    <s v="Retail"/>
    <x v="3"/>
    <x v="0"/>
    <s v="Remote"/>
    <x v="2"/>
    <s v="0-2 yrs"/>
    <n v="0"/>
    <s v="Master"/>
    <n v="0"/>
    <n v="1"/>
    <n v="1"/>
    <n v="0"/>
    <n v="0"/>
    <n v="2"/>
    <n v="69704"/>
    <s v="Low"/>
    <n v="3"/>
    <n v="2023"/>
    <s v="High"/>
    <n v="9"/>
  </r>
  <r>
    <n v="4890"/>
    <x v="3"/>
    <x v="0"/>
    <s v="Medium"/>
    <s v="E-commerce"/>
    <x v="5"/>
    <x v="1"/>
    <s v="Onsite/Hybrid"/>
    <x v="0"/>
    <s v="7+ yrs"/>
    <n v="14"/>
    <s v="PhD"/>
    <n v="1"/>
    <n v="0"/>
    <n v="1"/>
    <n v="0"/>
    <n v="1"/>
    <n v="3"/>
    <n v="126948"/>
    <s v="High"/>
    <n v="10"/>
    <n v="2023"/>
    <s v="Low"/>
    <n v="1"/>
  </r>
  <r>
    <n v="4891"/>
    <x v="3"/>
    <x v="0"/>
    <s v="Enterprise"/>
    <s v="Technology"/>
    <x v="6"/>
    <x v="2"/>
    <s v="Onsite/Hybrid"/>
    <x v="0"/>
    <s v="7+ yrs"/>
    <n v="15"/>
    <s v="PhD"/>
    <n v="0"/>
    <n v="1"/>
    <n v="1"/>
    <n v="1"/>
    <n v="0"/>
    <n v="3"/>
    <n v="125746"/>
    <s v="High"/>
    <n v="9"/>
    <n v="2022"/>
    <s v="High"/>
    <n v="8"/>
  </r>
  <r>
    <n v="4892"/>
    <x v="3"/>
    <x v="0"/>
    <s v="Enterprise"/>
    <s v="E-commerce"/>
    <x v="4"/>
    <x v="1"/>
    <s v="Onsite/Hybrid"/>
    <x v="1"/>
    <s v="3-6 yrs"/>
    <n v="6"/>
    <s v="PhD"/>
    <n v="1"/>
    <n v="0"/>
    <n v="0"/>
    <n v="1"/>
    <n v="1"/>
    <n v="3"/>
    <n v="97433"/>
    <s v="Medium"/>
    <n v="5"/>
    <n v="2023"/>
    <s v="High"/>
    <n v="8"/>
  </r>
  <r>
    <n v="4893"/>
    <x v="5"/>
    <x v="1"/>
    <s v="Startup"/>
    <s v="Technology"/>
    <x v="4"/>
    <x v="2"/>
    <s v="Onsite/Hybrid"/>
    <x v="2"/>
    <s v="0-2 yrs"/>
    <n v="1"/>
    <s v="PhD"/>
    <n v="1"/>
    <n v="1"/>
    <n v="0"/>
    <n v="1"/>
    <n v="0"/>
    <n v="3"/>
    <n v="106333"/>
    <s v="Medium"/>
    <n v="6"/>
    <n v="2025"/>
    <s v="Low"/>
    <n v="5"/>
  </r>
  <r>
    <n v="4894"/>
    <x v="2"/>
    <x v="2"/>
    <s v="MNC"/>
    <s v="Technology"/>
    <x v="2"/>
    <x v="1"/>
    <s v="Onsite/Hybrid"/>
    <x v="1"/>
    <s v="3-6 yrs"/>
    <n v="3"/>
    <s v="PhD"/>
    <n v="0"/>
    <n v="0"/>
    <n v="0"/>
    <n v="1"/>
    <n v="0"/>
    <n v="1"/>
    <n v="114595"/>
    <s v="Medium"/>
    <n v="2"/>
    <n v="2026"/>
    <s v="Low"/>
    <n v="1"/>
  </r>
  <r>
    <n v="4895"/>
    <x v="0"/>
    <x v="0"/>
    <s v="Enterprise"/>
    <s v="Healthcare"/>
    <x v="0"/>
    <x v="1"/>
    <s v="Onsite/Hybrid"/>
    <x v="1"/>
    <s v="3-6 yrs"/>
    <n v="4"/>
    <s v="Master"/>
    <n v="0"/>
    <n v="1"/>
    <n v="0"/>
    <n v="1"/>
    <n v="0"/>
    <n v="2"/>
    <n v="92089"/>
    <s v="Medium"/>
    <n v="9"/>
    <n v="2021"/>
    <s v="Low"/>
    <n v="4"/>
  </r>
  <r>
    <n v="4896"/>
    <x v="2"/>
    <x v="2"/>
    <s v="Medium"/>
    <s v="Retail"/>
    <x v="3"/>
    <x v="1"/>
    <s v="Onsite/Hybrid"/>
    <x v="0"/>
    <s v="7+ yrs"/>
    <n v="14"/>
    <s v="Master"/>
    <n v="0"/>
    <n v="0"/>
    <n v="0"/>
    <n v="1"/>
    <n v="1"/>
    <n v="2"/>
    <n v="125861"/>
    <s v="High"/>
    <n v="5"/>
    <n v="2022"/>
    <s v="Low"/>
    <n v="4"/>
  </r>
  <r>
    <n v="4897"/>
    <x v="4"/>
    <x v="0"/>
    <s v="Enterprise"/>
    <s v="Retail"/>
    <x v="1"/>
    <x v="1"/>
    <s v="Onsite/Hybrid"/>
    <x v="1"/>
    <s v="3-6 yrs"/>
    <n v="3"/>
    <s v="PhD"/>
    <n v="0"/>
    <n v="1"/>
    <n v="0"/>
    <n v="0"/>
    <n v="1"/>
    <n v="2"/>
    <n v="84239"/>
    <s v="Medium"/>
    <n v="12"/>
    <n v="2025"/>
    <s v="High"/>
    <n v="7"/>
  </r>
  <r>
    <n v="4898"/>
    <x v="2"/>
    <x v="2"/>
    <s v="MNC"/>
    <s v="Healthcare"/>
    <x v="2"/>
    <x v="0"/>
    <s v="Remote"/>
    <x v="0"/>
    <s v="7+ yrs"/>
    <n v="7"/>
    <s v="PhD"/>
    <n v="1"/>
    <n v="1"/>
    <n v="1"/>
    <n v="1"/>
    <n v="1"/>
    <n v="5"/>
    <n v="163350"/>
    <s v="High"/>
    <n v="3"/>
    <n v="2025"/>
    <s v="High"/>
    <n v="7"/>
  </r>
  <r>
    <n v="4899"/>
    <x v="0"/>
    <x v="0"/>
    <s v="Enterprise"/>
    <s v="Finance"/>
    <x v="0"/>
    <x v="0"/>
    <s v="Remote"/>
    <x v="1"/>
    <s v="3-6 yrs"/>
    <n v="6"/>
    <s v="Master"/>
    <n v="0"/>
    <n v="1"/>
    <n v="1"/>
    <n v="1"/>
    <n v="1"/>
    <n v="4"/>
    <n v="113030"/>
    <s v="Medium"/>
    <n v="4"/>
    <n v="2020"/>
    <s v="High"/>
    <n v="1"/>
  </r>
  <r>
    <n v="4900"/>
    <x v="0"/>
    <x v="0"/>
    <s v="MNC"/>
    <s v="Technology"/>
    <x v="4"/>
    <x v="2"/>
    <s v="Onsite/Hybrid"/>
    <x v="2"/>
    <s v="0-2 yrs"/>
    <n v="2"/>
    <s v="Bachelor"/>
    <n v="1"/>
    <n v="0"/>
    <n v="1"/>
    <n v="0"/>
    <n v="1"/>
    <n v="3"/>
    <n v="98641"/>
    <s v="Medium"/>
    <n v="5"/>
    <n v="2022"/>
    <s v="High"/>
    <n v="8"/>
  </r>
  <r>
    <n v="4901"/>
    <x v="2"/>
    <x v="2"/>
    <s v="MNC"/>
    <s v="E-commerce"/>
    <x v="1"/>
    <x v="0"/>
    <s v="Remote"/>
    <x v="0"/>
    <s v="7+ yrs"/>
    <n v="14"/>
    <s v="Master"/>
    <n v="0"/>
    <n v="1"/>
    <n v="1"/>
    <n v="0"/>
    <n v="1"/>
    <n v="3"/>
    <n v="147664"/>
    <s v="High"/>
    <n v="10"/>
    <n v="2020"/>
    <s v="Low"/>
    <n v="3"/>
  </r>
  <r>
    <n v="4902"/>
    <x v="4"/>
    <x v="0"/>
    <s v="Startup"/>
    <s v="Education"/>
    <x v="4"/>
    <x v="0"/>
    <s v="Remote"/>
    <x v="1"/>
    <s v="3-6 yrs"/>
    <n v="3"/>
    <s v="Master"/>
    <n v="1"/>
    <n v="0"/>
    <n v="0"/>
    <n v="0"/>
    <n v="0"/>
    <n v="1"/>
    <n v="74567"/>
    <s v="Medium"/>
    <n v="1"/>
    <n v="2025"/>
    <s v="Low"/>
    <n v="2"/>
  </r>
  <r>
    <n v="4903"/>
    <x v="2"/>
    <x v="2"/>
    <s v="Enterprise"/>
    <s v="Healthcare"/>
    <x v="3"/>
    <x v="0"/>
    <s v="Remote"/>
    <x v="2"/>
    <s v="0-2 yrs"/>
    <n v="0"/>
    <s v="Bachelor"/>
    <n v="1"/>
    <n v="0"/>
    <n v="1"/>
    <n v="0"/>
    <n v="0"/>
    <n v="2"/>
    <n v="64101"/>
    <s v="Low"/>
    <n v="4"/>
    <n v="2023"/>
    <s v="Medium"/>
    <n v="3"/>
  </r>
  <r>
    <n v="4904"/>
    <x v="2"/>
    <x v="2"/>
    <s v="Startup"/>
    <s v="Education"/>
    <x v="2"/>
    <x v="0"/>
    <s v="Remote"/>
    <x v="1"/>
    <s v="3-6 yrs"/>
    <n v="6"/>
    <s v="Master"/>
    <n v="0"/>
    <n v="1"/>
    <n v="1"/>
    <n v="1"/>
    <n v="1"/>
    <n v="4"/>
    <n v="115394"/>
    <s v="Medium"/>
    <n v="8"/>
    <n v="2021"/>
    <s v="High"/>
    <n v="7"/>
  </r>
  <r>
    <n v="4905"/>
    <x v="3"/>
    <x v="0"/>
    <s v="Enterprise"/>
    <s v="Finance"/>
    <x v="2"/>
    <x v="1"/>
    <s v="Onsite/Hybrid"/>
    <x v="0"/>
    <s v="7+ yrs"/>
    <n v="12"/>
    <s v="Master"/>
    <n v="1"/>
    <n v="0"/>
    <n v="0"/>
    <n v="0"/>
    <n v="1"/>
    <n v="2"/>
    <n v="111263"/>
    <s v="Medium"/>
    <n v="9"/>
    <n v="2024"/>
    <s v="Medium"/>
    <n v="3"/>
  </r>
  <r>
    <n v="4906"/>
    <x v="4"/>
    <x v="0"/>
    <s v="Startup"/>
    <s v="E-commerce"/>
    <x v="6"/>
    <x v="2"/>
    <s v="Onsite/Hybrid"/>
    <x v="0"/>
    <s v="7+ yrs"/>
    <n v="14"/>
    <s v="PhD"/>
    <n v="1"/>
    <n v="1"/>
    <n v="1"/>
    <n v="0"/>
    <n v="0"/>
    <n v="3"/>
    <n v="115189"/>
    <s v="Medium"/>
    <n v="4"/>
    <n v="2024"/>
    <s v="Medium"/>
    <n v="1"/>
  </r>
  <r>
    <n v="4907"/>
    <x v="3"/>
    <x v="0"/>
    <s v="Medium"/>
    <s v="Healthcare"/>
    <x v="5"/>
    <x v="1"/>
    <s v="Onsite/Hybrid"/>
    <x v="2"/>
    <s v="0-2 yrs"/>
    <n v="0"/>
    <s v="Bachelor"/>
    <n v="1"/>
    <n v="1"/>
    <n v="0"/>
    <n v="0"/>
    <n v="1"/>
    <n v="3"/>
    <n v="58973"/>
    <s v="Low"/>
    <n v="1"/>
    <n v="2021"/>
    <s v="High"/>
    <n v="9"/>
  </r>
  <r>
    <n v="4908"/>
    <x v="5"/>
    <x v="1"/>
    <s v="Enterprise"/>
    <s v="Technology"/>
    <x v="2"/>
    <x v="1"/>
    <s v="Onsite/Hybrid"/>
    <x v="0"/>
    <s v="7+ yrs"/>
    <n v="7"/>
    <s v="PhD"/>
    <n v="0"/>
    <n v="1"/>
    <n v="0"/>
    <n v="1"/>
    <n v="1"/>
    <n v="3"/>
    <n v="160977"/>
    <s v="High"/>
    <n v="12"/>
    <n v="2022"/>
    <s v="Low"/>
    <n v="4"/>
  </r>
  <r>
    <n v="4909"/>
    <x v="0"/>
    <x v="0"/>
    <s v="Startup"/>
    <s v="Healthcare"/>
    <x v="4"/>
    <x v="2"/>
    <s v="Onsite/Hybrid"/>
    <x v="1"/>
    <s v="3-6 yrs"/>
    <n v="4"/>
    <s v="PhD"/>
    <n v="0"/>
    <n v="1"/>
    <n v="0"/>
    <n v="1"/>
    <n v="0"/>
    <n v="2"/>
    <n v="92536"/>
    <s v="Medium"/>
    <n v="11"/>
    <n v="2026"/>
    <s v="Low"/>
    <n v="1"/>
  </r>
  <r>
    <n v="4910"/>
    <x v="0"/>
    <x v="0"/>
    <s v="Medium"/>
    <s v="Education"/>
    <x v="5"/>
    <x v="1"/>
    <s v="Onsite/Hybrid"/>
    <x v="0"/>
    <s v="7+ yrs"/>
    <n v="15"/>
    <s v="Master"/>
    <n v="1"/>
    <n v="0"/>
    <n v="0"/>
    <n v="0"/>
    <n v="1"/>
    <n v="2"/>
    <n v="105724"/>
    <s v="Medium"/>
    <n v="6"/>
    <n v="2026"/>
    <s v="Low"/>
    <n v="4"/>
  </r>
  <r>
    <n v="4911"/>
    <x v="2"/>
    <x v="2"/>
    <s v="Enterprise"/>
    <s v="Technology"/>
    <x v="6"/>
    <x v="2"/>
    <s v="Onsite/Hybrid"/>
    <x v="2"/>
    <s v="0-2 yrs"/>
    <n v="2"/>
    <s v="Master"/>
    <n v="0"/>
    <n v="0"/>
    <n v="1"/>
    <n v="1"/>
    <n v="0"/>
    <n v="2"/>
    <n v="81420"/>
    <s v="Medium"/>
    <n v="5"/>
    <n v="2025"/>
    <s v="High"/>
    <n v="4"/>
  </r>
  <r>
    <n v="4912"/>
    <x v="0"/>
    <x v="0"/>
    <s v="Enterprise"/>
    <s v="Technology"/>
    <x v="4"/>
    <x v="1"/>
    <s v="Onsite/Hybrid"/>
    <x v="2"/>
    <s v="0-2 yrs"/>
    <n v="2"/>
    <s v="Master"/>
    <n v="1"/>
    <n v="1"/>
    <n v="0"/>
    <n v="0"/>
    <n v="1"/>
    <n v="3"/>
    <n v="63906"/>
    <s v="Low"/>
    <n v="3"/>
    <n v="2025"/>
    <s v="Medium"/>
    <n v="2"/>
  </r>
  <r>
    <n v="4913"/>
    <x v="1"/>
    <x v="1"/>
    <s v="Enterprise"/>
    <s v="Finance"/>
    <x v="2"/>
    <x v="2"/>
    <s v="Onsite/Hybrid"/>
    <x v="1"/>
    <s v="3-6 yrs"/>
    <n v="5"/>
    <s v="Bachelor"/>
    <n v="0"/>
    <n v="1"/>
    <n v="1"/>
    <n v="0"/>
    <n v="1"/>
    <n v="3"/>
    <n v="144652"/>
    <s v="High"/>
    <n v="4"/>
    <n v="2024"/>
    <s v="High"/>
    <n v="7"/>
  </r>
  <r>
    <n v="4914"/>
    <x v="0"/>
    <x v="0"/>
    <s v="Medium"/>
    <s v="Retail"/>
    <x v="4"/>
    <x v="1"/>
    <s v="Onsite/Hybrid"/>
    <x v="2"/>
    <s v="0-2 yrs"/>
    <n v="0"/>
    <s v="PhD"/>
    <n v="1"/>
    <n v="1"/>
    <n v="1"/>
    <n v="0"/>
    <n v="1"/>
    <n v="4"/>
    <n v="77343"/>
    <s v="Medium"/>
    <n v="10"/>
    <n v="2020"/>
    <s v="Low"/>
    <n v="4"/>
  </r>
  <r>
    <n v="4915"/>
    <x v="2"/>
    <x v="2"/>
    <s v="Startup"/>
    <s v="Retail"/>
    <x v="4"/>
    <x v="0"/>
    <s v="Remote"/>
    <x v="1"/>
    <s v="3-6 yrs"/>
    <n v="3"/>
    <s v="PhD"/>
    <n v="0"/>
    <n v="0"/>
    <n v="1"/>
    <n v="0"/>
    <n v="0"/>
    <n v="1"/>
    <n v="93219"/>
    <s v="Medium"/>
    <n v="2"/>
    <n v="2022"/>
    <s v="Medium"/>
    <n v="5"/>
  </r>
  <r>
    <n v="4916"/>
    <x v="5"/>
    <x v="1"/>
    <s v="MNC"/>
    <s v="Technology"/>
    <x v="4"/>
    <x v="1"/>
    <s v="Onsite/Hybrid"/>
    <x v="0"/>
    <s v="7+ yrs"/>
    <n v="14"/>
    <s v="Bachelor"/>
    <n v="1"/>
    <n v="1"/>
    <n v="0"/>
    <n v="0"/>
    <n v="1"/>
    <n v="3"/>
    <n v="166475"/>
    <s v="High"/>
    <n v="8"/>
    <n v="2022"/>
    <s v="Medium"/>
    <n v="3"/>
  </r>
  <r>
    <n v="4917"/>
    <x v="0"/>
    <x v="0"/>
    <s v="Enterprise"/>
    <s v="Retail"/>
    <x v="2"/>
    <x v="1"/>
    <s v="Onsite/Hybrid"/>
    <x v="0"/>
    <s v="7+ yrs"/>
    <n v="14"/>
    <s v="PhD"/>
    <n v="1"/>
    <n v="0"/>
    <n v="1"/>
    <n v="0"/>
    <n v="1"/>
    <n v="3"/>
    <n v="124847"/>
    <s v="High"/>
    <n v="9"/>
    <n v="2024"/>
    <s v="Low"/>
    <n v="2"/>
  </r>
  <r>
    <n v="4918"/>
    <x v="2"/>
    <x v="2"/>
    <s v="Enterprise"/>
    <s v="Technology"/>
    <x v="3"/>
    <x v="2"/>
    <s v="Onsite/Hybrid"/>
    <x v="1"/>
    <s v="3-6 yrs"/>
    <n v="4"/>
    <s v="Bachelor"/>
    <n v="0"/>
    <n v="0"/>
    <n v="1"/>
    <n v="0"/>
    <n v="1"/>
    <n v="2"/>
    <n v="101474"/>
    <s v="Medium"/>
    <n v="6"/>
    <n v="2025"/>
    <s v="Low"/>
    <n v="3"/>
  </r>
  <r>
    <n v="4919"/>
    <x v="4"/>
    <x v="0"/>
    <s v="Medium"/>
    <s v="Finance"/>
    <x v="1"/>
    <x v="0"/>
    <s v="Remote"/>
    <x v="2"/>
    <s v="0-2 yrs"/>
    <n v="2"/>
    <s v="Bachelor"/>
    <n v="0"/>
    <n v="0"/>
    <n v="1"/>
    <n v="0"/>
    <n v="0"/>
    <n v="1"/>
    <n v="65978"/>
    <s v="Low"/>
    <n v="6"/>
    <n v="2026"/>
    <s v="Low"/>
    <n v="6"/>
  </r>
  <r>
    <n v="4920"/>
    <x v="2"/>
    <x v="2"/>
    <s v="MNC"/>
    <s v="Technology"/>
    <x v="5"/>
    <x v="1"/>
    <s v="Onsite/Hybrid"/>
    <x v="0"/>
    <s v="7+ yrs"/>
    <n v="14"/>
    <s v="Master"/>
    <n v="1"/>
    <n v="0"/>
    <n v="0"/>
    <n v="1"/>
    <n v="1"/>
    <n v="3"/>
    <n v="145259"/>
    <s v="High"/>
    <n v="11"/>
    <n v="2023"/>
    <s v="Low"/>
    <n v="1"/>
  </r>
  <r>
    <n v="4921"/>
    <x v="1"/>
    <x v="1"/>
    <s v="MNC"/>
    <s v="Education"/>
    <x v="6"/>
    <x v="0"/>
    <s v="Remote"/>
    <x v="2"/>
    <s v="0-2 yrs"/>
    <n v="2"/>
    <s v="Master"/>
    <n v="0"/>
    <n v="0"/>
    <n v="0"/>
    <n v="0"/>
    <n v="1"/>
    <n v="1"/>
    <n v="117614"/>
    <s v="Medium"/>
    <n v="6"/>
    <n v="2023"/>
    <s v="Low"/>
    <n v="1"/>
  </r>
  <r>
    <n v="4922"/>
    <x v="0"/>
    <x v="0"/>
    <s v="Enterprise"/>
    <s v="E-commerce"/>
    <x v="0"/>
    <x v="2"/>
    <s v="Onsite/Hybrid"/>
    <x v="0"/>
    <s v="7+ yrs"/>
    <n v="9"/>
    <s v="Master"/>
    <n v="1"/>
    <n v="1"/>
    <n v="0"/>
    <n v="0"/>
    <n v="1"/>
    <n v="3"/>
    <n v="111363"/>
    <s v="Medium"/>
    <n v="12"/>
    <n v="2025"/>
    <s v="Low"/>
    <n v="3"/>
  </r>
  <r>
    <n v="4923"/>
    <x v="4"/>
    <x v="0"/>
    <s v="Startup"/>
    <s v="Retail"/>
    <x v="1"/>
    <x v="0"/>
    <s v="Remote"/>
    <x v="1"/>
    <s v="3-6 yrs"/>
    <n v="5"/>
    <s v="Bachelor"/>
    <n v="1"/>
    <n v="0"/>
    <n v="1"/>
    <n v="0"/>
    <n v="0"/>
    <n v="2"/>
    <n v="94473"/>
    <s v="Medium"/>
    <n v="10"/>
    <n v="2022"/>
    <s v="Low"/>
    <n v="2"/>
  </r>
  <r>
    <n v="4924"/>
    <x v="2"/>
    <x v="2"/>
    <s v="Enterprise"/>
    <s v="Technology"/>
    <x v="5"/>
    <x v="0"/>
    <s v="Remote"/>
    <x v="1"/>
    <s v="3-6 yrs"/>
    <n v="6"/>
    <s v="Master"/>
    <n v="0"/>
    <n v="0"/>
    <n v="0"/>
    <n v="0"/>
    <n v="1"/>
    <n v="1"/>
    <n v="88362"/>
    <s v="Medium"/>
    <n v="6"/>
    <n v="2020"/>
    <s v="Medium"/>
    <n v="3"/>
  </r>
  <r>
    <n v="4925"/>
    <x v="0"/>
    <x v="0"/>
    <s v="MNC"/>
    <s v="Technology"/>
    <x v="2"/>
    <x v="2"/>
    <s v="Onsite/Hybrid"/>
    <x v="2"/>
    <s v="0-2 yrs"/>
    <n v="2"/>
    <s v="Bachelor"/>
    <n v="0"/>
    <n v="1"/>
    <n v="1"/>
    <n v="0"/>
    <n v="0"/>
    <n v="2"/>
    <n v="89685"/>
    <s v="Medium"/>
    <n v="1"/>
    <n v="2026"/>
    <s v="High"/>
    <n v="7"/>
  </r>
  <r>
    <n v="4926"/>
    <x v="5"/>
    <x v="1"/>
    <s v="MNC"/>
    <s v="Finance"/>
    <x v="0"/>
    <x v="1"/>
    <s v="Onsite/Hybrid"/>
    <x v="2"/>
    <s v="0-2 yrs"/>
    <n v="0"/>
    <s v="Master"/>
    <n v="1"/>
    <n v="0"/>
    <n v="0"/>
    <n v="0"/>
    <n v="1"/>
    <n v="2"/>
    <n v="121269"/>
    <s v="High"/>
    <n v="9"/>
    <n v="2025"/>
    <s v="Low"/>
    <n v="2"/>
  </r>
  <r>
    <n v="4927"/>
    <x v="3"/>
    <x v="0"/>
    <s v="Enterprise"/>
    <s v="Healthcare"/>
    <x v="4"/>
    <x v="2"/>
    <s v="Onsite/Hybrid"/>
    <x v="2"/>
    <s v="0-2 yrs"/>
    <n v="1"/>
    <s v="Bachelor"/>
    <n v="1"/>
    <n v="1"/>
    <n v="1"/>
    <n v="0"/>
    <n v="0"/>
    <n v="3"/>
    <n v="62959"/>
    <s v="Low"/>
    <n v="9"/>
    <n v="2022"/>
    <s v="High"/>
    <n v="7"/>
  </r>
  <r>
    <n v="4928"/>
    <x v="1"/>
    <x v="1"/>
    <s v="Enterprise"/>
    <s v="Education"/>
    <x v="2"/>
    <x v="0"/>
    <s v="Remote"/>
    <x v="0"/>
    <s v="7+ yrs"/>
    <n v="14"/>
    <s v="Bachelor"/>
    <n v="1"/>
    <n v="0"/>
    <n v="0"/>
    <n v="0"/>
    <n v="1"/>
    <n v="2"/>
    <n v="146451"/>
    <s v="High"/>
    <n v="6"/>
    <n v="2020"/>
    <s v="Low"/>
    <n v="5"/>
  </r>
  <r>
    <n v="4929"/>
    <x v="5"/>
    <x v="1"/>
    <s v="Medium"/>
    <s v="Retail"/>
    <x v="4"/>
    <x v="0"/>
    <s v="Remote"/>
    <x v="1"/>
    <s v="3-6 yrs"/>
    <n v="3"/>
    <s v="PhD"/>
    <n v="0"/>
    <n v="1"/>
    <n v="1"/>
    <n v="0"/>
    <n v="0"/>
    <n v="2"/>
    <n v="129399"/>
    <s v="High"/>
    <n v="6"/>
    <n v="2024"/>
    <s v="Medium"/>
    <n v="2"/>
  </r>
  <r>
    <n v="4930"/>
    <x v="3"/>
    <x v="0"/>
    <s v="MNC"/>
    <s v="Retail"/>
    <x v="3"/>
    <x v="1"/>
    <s v="Onsite/Hybrid"/>
    <x v="2"/>
    <s v="0-2 yrs"/>
    <n v="2"/>
    <s v="Bachelor"/>
    <n v="1"/>
    <n v="0"/>
    <n v="0"/>
    <n v="1"/>
    <n v="1"/>
    <n v="3"/>
    <n v="93954"/>
    <s v="Medium"/>
    <n v="11"/>
    <n v="2020"/>
    <s v="High"/>
    <n v="9"/>
  </r>
  <r>
    <n v="4931"/>
    <x v="5"/>
    <x v="1"/>
    <s v="Medium"/>
    <s v="Retail"/>
    <x v="6"/>
    <x v="1"/>
    <s v="Onsite/Hybrid"/>
    <x v="2"/>
    <s v="0-2 yrs"/>
    <n v="0"/>
    <s v="PhD"/>
    <n v="0"/>
    <n v="0"/>
    <n v="0"/>
    <n v="1"/>
    <n v="1"/>
    <n v="2"/>
    <n v="112356"/>
    <s v="Medium"/>
    <n v="7"/>
    <n v="2020"/>
    <s v="Low"/>
    <n v="4"/>
  </r>
  <r>
    <n v="4932"/>
    <x v="4"/>
    <x v="0"/>
    <s v="MNC"/>
    <s v="Technology"/>
    <x v="2"/>
    <x v="1"/>
    <s v="Onsite/Hybrid"/>
    <x v="0"/>
    <s v="7+ yrs"/>
    <n v="15"/>
    <s v="PhD"/>
    <n v="1"/>
    <n v="0"/>
    <n v="1"/>
    <n v="0"/>
    <n v="1"/>
    <n v="3"/>
    <n v="140671"/>
    <s v="High"/>
    <n v="3"/>
    <n v="2020"/>
    <s v="High"/>
    <n v="8"/>
  </r>
  <r>
    <n v="4933"/>
    <x v="1"/>
    <x v="1"/>
    <s v="Enterprise"/>
    <s v="Education"/>
    <x v="5"/>
    <x v="1"/>
    <s v="Onsite/Hybrid"/>
    <x v="2"/>
    <s v="0-2 yrs"/>
    <n v="0"/>
    <s v="Bachelor"/>
    <n v="0"/>
    <n v="1"/>
    <n v="1"/>
    <n v="0"/>
    <n v="0"/>
    <n v="2"/>
    <n v="109155"/>
    <s v="Medium"/>
    <n v="11"/>
    <n v="2026"/>
    <s v="Low"/>
    <n v="3"/>
  </r>
  <r>
    <n v="4934"/>
    <x v="4"/>
    <x v="0"/>
    <s v="Startup"/>
    <s v="Education"/>
    <x v="6"/>
    <x v="1"/>
    <s v="Onsite/Hybrid"/>
    <x v="0"/>
    <s v="7+ yrs"/>
    <n v="15"/>
    <s v="PhD"/>
    <n v="0"/>
    <n v="0"/>
    <n v="0"/>
    <n v="1"/>
    <n v="1"/>
    <n v="2"/>
    <n v="124858"/>
    <s v="High"/>
    <n v="7"/>
    <n v="2020"/>
    <s v="Medium"/>
    <n v="2"/>
  </r>
  <r>
    <n v="4935"/>
    <x v="4"/>
    <x v="0"/>
    <s v="MNC"/>
    <s v="Education"/>
    <x v="1"/>
    <x v="1"/>
    <s v="Onsite/Hybrid"/>
    <x v="1"/>
    <s v="3-6 yrs"/>
    <n v="6"/>
    <s v="Master"/>
    <n v="0"/>
    <n v="0"/>
    <n v="1"/>
    <n v="1"/>
    <n v="1"/>
    <n v="3"/>
    <n v="133753"/>
    <s v="High"/>
    <n v="3"/>
    <n v="2023"/>
    <s v="High"/>
    <n v="9"/>
  </r>
  <r>
    <n v="4936"/>
    <x v="2"/>
    <x v="2"/>
    <s v="MNC"/>
    <s v="E-commerce"/>
    <x v="6"/>
    <x v="0"/>
    <s v="Remote"/>
    <x v="1"/>
    <s v="3-6 yrs"/>
    <n v="5"/>
    <s v="PhD"/>
    <n v="0"/>
    <n v="0"/>
    <n v="1"/>
    <n v="1"/>
    <n v="1"/>
    <n v="3"/>
    <n v="139691"/>
    <s v="High"/>
    <n v="9"/>
    <n v="2026"/>
    <s v="High"/>
    <n v="5"/>
  </r>
  <r>
    <n v="4937"/>
    <x v="4"/>
    <x v="0"/>
    <s v="Enterprise"/>
    <s v="E-commerce"/>
    <x v="5"/>
    <x v="2"/>
    <s v="Onsite/Hybrid"/>
    <x v="2"/>
    <s v="0-2 yrs"/>
    <n v="0"/>
    <s v="Master"/>
    <n v="0"/>
    <n v="0"/>
    <n v="0"/>
    <n v="1"/>
    <n v="0"/>
    <n v="1"/>
    <n v="60375"/>
    <s v="Low"/>
    <n v="3"/>
    <n v="2023"/>
    <s v="High"/>
    <n v="7"/>
  </r>
  <r>
    <n v="4938"/>
    <x v="1"/>
    <x v="1"/>
    <s v="MNC"/>
    <s v="E-commerce"/>
    <x v="1"/>
    <x v="1"/>
    <s v="Onsite/Hybrid"/>
    <x v="2"/>
    <s v="0-2 yrs"/>
    <n v="2"/>
    <s v="Bachelor"/>
    <n v="1"/>
    <n v="0"/>
    <n v="1"/>
    <n v="0"/>
    <n v="1"/>
    <n v="3"/>
    <n v="135386"/>
    <s v="High"/>
    <n v="12"/>
    <n v="2026"/>
    <s v="High"/>
    <n v="9"/>
  </r>
  <r>
    <n v="4939"/>
    <x v="0"/>
    <x v="0"/>
    <s v="Enterprise"/>
    <s v="Finance"/>
    <x v="6"/>
    <x v="2"/>
    <s v="Onsite/Hybrid"/>
    <x v="2"/>
    <s v="0-2 yrs"/>
    <n v="2"/>
    <s v="Master"/>
    <n v="0"/>
    <n v="0"/>
    <n v="1"/>
    <n v="1"/>
    <n v="0"/>
    <n v="2"/>
    <n v="77407"/>
    <s v="Medium"/>
    <n v="1"/>
    <n v="2020"/>
    <s v="High"/>
    <n v="2"/>
  </r>
  <r>
    <n v="4940"/>
    <x v="5"/>
    <x v="1"/>
    <s v="Enterprise"/>
    <s v="Finance"/>
    <x v="0"/>
    <x v="0"/>
    <s v="Remote"/>
    <x v="1"/>
    <s v="3-6 yrs"/>
    <n v="4"/>
    <s v="Master"/>
    <n v="0"/>
    <n v="0"/>
    <n v="0"/>
    <n v="1"/>
    <n v="0"/>
    <n v="1"/>
    <n v="133390"/>
    <s v="High"/>
    <n v="4"/>
    <n v="2021"/>
    <s v="High"/>
    <n v="8"/>
  </r>
  <r>
    <n v="4941"/>
    <x v="4"/>
    <x v="0"/>
    <s v="Medium"/>
    <s v="E-commerce"/>
    <x v="4"/>
    <x v="0"/>
    <s v="Remote"/>
    <x v="2"/>
    <s v="0-2 yrs"/>
    <n v="1"/>
    <s v="Bachelor"/>
    <n v="1"/>
    <n v="1"/>
    <n v="1"/>
    <n v="1"/>
    <n v="1"/>
    <n v="5"/>
    <n v="92250"/>
    <s v="Medium"/>
    <n v="11"/>
    <n v="2024"/>
    <s v="High"/>
    <n v="3"/>
  </r>
  <r>
    <n v="4942"/>
    <x v="0"/>
    <x v="0"/>
    <s v="Startup"/>
    <s v="E-commerce"/>
    <x v="4"/>
    <x v="0"/>
    <s v="Remote"/>
    <x v="0"/>
    <s v="7+ yrs"/>
    <n v="9"/>
    <s v="Master"/>
    <n v="1"/>
    <n v="0"/>
    <n v="0"/>
    <n v="1"/>
    <n v="0"/>
    <n v="2"/>
    <n v="119556"/>
    <s v="Medium"/>
    <n v="10"/>
    <n v="2022"/>
    <s v="Medium"/>
    <n v="2"/>
  </r>
  <r>
    <n v="4943"/>
    <x v="3"/>
    <x v="0"/>
    <s v="Medium"/>
    <s v="Technology"/>
    <x v="4"/>
    <x v="0"/>
    <s v="Remote"/>
    <x v="2"/>
    <s v="0-2 yrs"/>
    <n v="0"/>
    <s v="Master"/>
    <n v="1"/>
    <n v="1"/>
    <n v="0"/>
    <n v="1"/>
    <n v="1"/>
    <n v="4"/>
    <n v="77914"/>
    <s v="Medium"/>
    <n v="3"/>
    <n v="2022"/>
    <s v="Medium"/>
    <n v="2"/>
  </r>
  <r>
    <n v="4944"/>
    <x v="1"/>
    <x v="1"/>
    <s v="Enterprise"/>
    <s v="Finance"/>
    <x v="0"/>
    <x v="0"/>
    <s v="Remote"/>
    <x v="2"/>
    <s v="0-2 yrs"/>
    <n v="2"/>
    <s v="PhD"/>
    <n v="0"/>
    <n v="1"/>
    <n v="0"/>
    <n v="0"/>
    <n v="1"/>
    <n v="2"/>
    <n v="101978"/>
    <s v="Medium"/>
    <n v="6"/>
    <n v="2023"/>
    <s v="High"/>
    <n v="7"/>
  </r>
  <r>
    <n v="4945"/>
    <x v="1"/>
    <x v="1"/>
    <s v="Startup"/>
    <s v="Healthcare"/>
    <x v="6"/>
    <x v="0"/>
    <s v="Remote"/>
    <x v="1"/>
    <s v="3-6 yrs"/>
    <n v="5"/>
    <s v="Master"/>
    <n v="1"/>
    <n v="1"/>
    <n v="0"/>
    <n v="1"/>
    <n v="1"/>
    <n v="4"/>
    <n v="141478"/>
    <s v="High"/>
    <n v="2"/>
    <n v="2022"/>
    <s v="High"/>
    <n v="7"/>
  </r>
  <r>
    <n v="4946"/>
    <x v="1"/>
    <x v="1"/>
    <s v="Startup"/>
    <s v="Technology"/>
    <x v="4"/>
    <x v="0"/>
    <s v="Remote"/>
    <x v="0"/>
    <s v="7+ yrs"/>
    <n v="8"/>
    <s v="Bachelor"/>
    <n v="1"/>
    <n v="0"/>
    <n v="1"/>
    <n v="1"/>
    <n v="1"/>
    <n v="4"/>
    <n v="176993"/>
    <s v="High"/>
    <n v="3"/>
    <n v="2022"/>
    <s v="High"/>
    <n v="6"/>
  </r>
  <r>
    <n v="4947"/>
    <x v="4"/>
    <x v="0"/>
    <s v="Startup"/>
    <s v="Education"/>
    <x v="3"/>
    <x v="1"/>
    <s v="Onsite/Hybrid"/>
    <x v="0"/>
    <s v="7+ yrs"/>
    <n v="11"/>
    <s v="Bachelor"/>
    <n v="0"/>
    <n v="1"/>
    <n v="0"/>
    <n v="0"/>
    <n v="0"/>
    <n v="1"/>
    <n v="95176"/>
    <s v="Medium"/>
    <n v="12"/>
    <n v="2025"/>
    <s v="Low"/>
    <n v="2"/>
  </r>
  <r>
    <n v="4948"/>
    <x v="3"/>
    <x v="0"/>
    <s v="Medium"/>
    <s v="Finance"/>
    <x v="5"/>
    <x v="1"/>
    <s v="Onsite/Hybrid"/>
    <x v="0"/>
    <s v="7+ yrs"/>
    <n v="13"/>
    <s v="Master"/>
    <n v="0"/>
    <n v="0"/>
    <n v="0"/>
    <n v="0"/>
    <n v="1"/>
    <n v="1"/>
    <n v="110952"/>
    <s v="Medium"/>
    <n v="7"/>
    <n v="2022"/>
    <s v="Medium"/>
    <n v="3"/>
  </r>
  <r>
    <n v="4949"/>
    <x v="3"/>
    <x v="0"/>
    <s v="Enterprise"/>
    <s v="Technology"/>
    <x v="1"/>
    <x v="2"/>
    <s v="Onsite/Hybrid"/>
    <x v="2"/>
    <s v="0-2 yrs"/>
    <n v="2"/>
    <s v="Master"/>
    <n v="0"/>
    <n v="0"/>
    <n v="1"/>
    <n v="1"/>
    <n v="1"/>
    <n v="3"/>
    <n v="94636"/>
    <s v="Medium"/>
    <n v="2"/>
    <n v="2024"/>
    <s v="High"/>
    <n v="8"/>
  </r>
  <r>
    <n v="4950"/>
    <x v="3"/>
    <x v="0"/>
    <s v="MNC"/>
    <s v="Education"/>
    <x v="6"/>
    <x v="2"/>
    <s v="Onsite/Hybrid"/>
    <x v="1"/>
    <s v="3-6 yrs"/>
    <n v="4"/>
    <s v="Bachelor"/>
    <n v="0"/>
    <n v="0"/>
    <n v="0"/>
    <n v="0"/>
    <n v="1"/>
    <n v="1"/>
    <n v="106932"/>
    <s v="Medium"/>
    <n v="9"/>
    <n v="2026"/>
    <s v="Medium"/>
    <n v="1"/>
  </r>
  <r>
    <n v="4951"/>
    <x v="4"/>
    <x v="0"/>
    <s v="Startup"/>
    <s v="Education"/>
    <x v="3"/>
    <x v="2"/>
    <s v="Onsite/Hybrid"/>
    <x v="1"/>
    <s v="3-6 yrs"/>
    <n v="4"/>
    <s v="PhD"/>
    <n v="0"/>
    <n v="0"/>
    <n v="0"/>
    <n v="1"/>
    <n v="1"/>
    <n v="2"/>
    <n v="101273"/>
    <s v="Medium"/>
    <n v="6"/>
    <n v="2022"/>
    <s v="Low"/>
    <n v="2"/>
  </r>
  <r>
    <n v="4952"/>
    <x v="4"/>
    <x v="0"/>
    <s v="Startup"/>
    <s v="Healthcare"/>
    <x v="2"/>
    <x v="2"/>
    <s v="Onsite/Hybrid"/>
    <x v="2"/>
    <s v="0-2 yrs"/>
    <n v="1"/>
    <s v="PhD"/>
    <n v="0"/>
    <n v="0"/>
    <n v="1"/>
    <n v="0"/>
    <n v="0"/>
    <n v="1"/>
    <n v="61644"/>
    <s v="Low"/>
    <n v="7"/>
    <n v="2021"/>
    <s v="Low"/>
    <n v="4"/>
  </r>
  <r>
    <n v="4953"/>
    <x v="1"/>
    <x v="1"/>
    <s v="Enterprise"/>
    <s v="Healthcare"/>
    <x v="0"/>
    <x v="1"/>
    <s v="Onsite/Hybrid"/>
    <x v="1"/>
    <s v="3-6 yrs"/>
    <n v="5"/>
    <s v="PhD"/>
    <n v="0"/>
    <n v="1"/>
    <n v="1"/>
    <n v="1"/>
    <n v="0"/>
    <n v="3"/>
    <n v="147179"/>
    <s v="High"/>
    <n v="9"/>
    <n v="2026"/>
    <s v="High"/>
    <n v="3"/>
  </r>
  <r>
    <n v="4954"/>
    <x v="3"/>
    <x v="0"/>
    <s v="MNC"/>
    <s v="Finance"/>
    <x v="1"/>
    <x v="0"/>
    <s v="Remote"/>
    <x v="2"/>
    <s v="0-2 yrs"/>
    <n v="2"/>
    <s v="Bachelor"/>
    <n v="1"/>
    <n v="0"/>
    <n v="0"/>
    <n v="0"/>
    <n v="0"/>
    <n v="1"/>
    <n v="66708"/>
    <s v="Low"/>
    <n v="8"/>
    <n v="2024"/>
    <s v="Medium"/>
    <n v="3"/>
  </r>
  <r>
    <n v="4955"/>
    <x v="0"/>
    <x v="0"/>
    <s v="Medium"/>
    <s v="Technology"/>
    <x v="0"/>
    <x v="2"/>
    <s v="Onsite/Hybrid"/>
    <x v="0"/>
    <s v="7+ yrs"/>
    <n v="15"/>
    <s v="Master"/>
    <n v="0"/>
    <n v="0"/>
    <n v="0"/>
    <n v="1"/>
    <n v="1"/>
    <n v="2"/>
    <n v="129074"/>
    <s v="High"/>
    <n v="12"/>
    <n v="2020"/>
    <s v="High"/>
    <n v="8"/>
  </r>
  <r>
    <n v="4956"/>
    <x v="2"/>
    <x v="2"/>
    <s v="Medium"/>
    <s v="Education"/>
    <x v="6"/>
    <x v="0"/>
    <s v="Remote"/>
    <x v="2"/>
    <s v="0-2 yrs"/>
    <n v="1"/>
    <s v="Bachelor"/>
    <n v="1"/>
    <n v="1"/>
    <n v="1"/>
    <n v="1"/>
    <n v="0"/>
    <n v="4"/>
    <n v="82624"/>
    <s v="Medium"/>
    <n v="8"/>
    <n v="2023"/>
    <s v="High"/>
    <n v="9"/>
  </r>
  <r>
    <n v="4957"/>
    <x v="1"/>
    <x v="1"/>
    <s v="Medium"/>
    <s v="Healthcare"/>
    <x v="4"/>
    <x v="1"/>
    <s v="Onsite/Hybrid"/>
    <x v="2"/>
    <s v="0-2 yrs"/>
    <n v="1"/>
    <s v="Bachelor"/>
    <n v="1"/>
    <n v="0"/>
    <n v="1"/>
    <n v="0"/>
    <n v="1"/>
    <n v="3"/>
    <n v="119821"/>
    <s v="Medium"/>
    <n v="3"/>
    <n v="2021"/>
    <s v="Low"/>
    <n v="1"/>
  </r>
  <r>
    <n v="4958"/>
    <x v="1"/>
    <x v="1"/>
    <s v="MNC"/>
    <s v="Education"/>
    <x v="6"/>
    <x v="2"/>
    <s v="Onsite/Hybrid"/>
    <x v="1"/>
    <s v="3-6 yrs"/>
    <n v="5"/>
    <s v="Bachelor"/>
    <n v="1"/>
    <n v="1"/>
    <n v="1"/>
    <n v="1"/>
    <n v="1"/>
    <n v="5"/>
    <n v="170658"/>
    <s v="High"/>
    <n v="9"/>
    <n v="2021"/>
    <s v="High"/>
    <n v="9"/>
  </r>
  <r>
    <n v="4959"/>
    <x v="4"/>
    <x v="0"/>
    <s v="Enterprise"/>
    <s v="Education"/>
    <x v="0"/>
    <x v="0"/>
    <s v="Remote"/>
    <x v="1"/>
    <s v="3-6 yrs"/>
    <n v="3"/>
    <s v="Bachelor"/>
    <n v="0"/>
    <n v="1"/>
    <n v="1"/>
    <n v="1"/>
    <n v="0"/>
    <n v="3"/>
    <n v="108534"/>
    <s v="Medium"/>
    <n v="4"/>
    <n v="2022"/>
    <s v="High"/>
    <n v="6"/>
  </r>
  <r>
    <n v="4960"/>
    <x v="4"/>
    <x v="0"/>
    <s v="Startup"/>
    <s v="Education"/>
    <x v="3"/>
    <x v="2"/>
    <s v="Onsite/Hybrid"/>
    <x v="2"/>
    <s v="0-2 yrs"/>
    <n v="2"/>
    <s v="PhD"/>
    <n v="1"/>
    <n v="0"/>
    <n v="0"/>
    <n v="0"/>
    <n v="1"/>
    <n v="2"/>
    <n v="64395"/>
    <s v="Low"/>
    <n v="12"/>
    <n v="2025"/>
    <s v="Medium"/>
    <n v="4"/>
  </r>
  <r>
    <n v="4961"/>
    <x v="3"/>
    <x v="0"/>
    <s v="MNC"/>
    <s v="E-commerce"/>
    <x v="4"/>
    <x v="2"/>
    <s v="Onsite/Hybrid"/>
    <x v="2"/>
    <s v="0-2 yrs"/>
    <n v="0"/>
    <s v="Master"/>
    <n v="1"/>
    <n v="1"/>
    <n v="0"/>
    <n v="1"/>
    <n v="1"/>
    <n v="4"/>
    <n v="91833"/>
    <s v="Medium"/>
    <n v="5"/>
    <n v="2026"/>
    <s v="High"/>
    <n v="7"/>
  </r>
  <r>
    <n v="4962"/>
    <x v="1"/>
    <x v="1"/>
    <s v="Medium"/>
    <s v="E-commerce"/>
    <x v="1"/>
    <x v="1"/>
    <s v="Onsite/Hybrid"/>
    <x v="0"/>
    <s v="7+ yrs"/>
    <n v="9"/>
    <s v="Bachelor"/>
    <n v="0"/>
    <n v="0"/>
    <n v="1"/>
    <n v="0"/>
    <n v="1"/>
    <n v="2"/>
    <n v="162334"/>
    <s v="High"/>
    <n v="7"/>
    <n v="2020"/>
    <s v="Medium"/>
    <n v="4"/>
  </r>
  <r>
    <n v="4963"/>
    <x v="4"/>
    <x v="0"/>
    <s v="Startup"/>
    <s v="Education"/>
    <x v="0"/>
    <x v="2"/>
    <s v="Onsite/Hybrid"/>
    <x v="1"/>
    <s v="3-6 yrs"/>
    <n v="3"/>
    <s v="Bachelor"/>
    <n v="1"/>
    <n v="0"/>
    <n v="0"/>
    <n v="0"/>
    <n v="0"/>
    <n v="1"/>
    <n v="74393"/>
    <s v="Medium"/>
    <n v="7"/>
    <n v="2025"/>
    <s v="Low"/>
    <n v="2"/>
  </r>
  <r>
    <n v="4964"/>
    <x v="3"/>
    <x v="0"/>
    <s v="Startup"/>
    <s v="Education"/>
    <x v="6"/>
    <x v="1"/>
    <s v="Onsite/Hybrid"/>
    <x v="0"/>
    <s v="7+ yrs"/>
    <n v="14"/>
    <s v="Master"/>
    <n v="1"/>
    <n v="0"/>
    <n v="0"/>
    <n v="0"/>
    <n v="1"/>
    <n v="2"/>
    <n v="110048"/>
    <s v="Medium"/>
    <n v="4"/>
    <n v="2026"/>
    <s v="Medium"/>
    <n v="1"/>
  </r>
  <r>
    <n v="4965"/>
    <x v="0"/>
    <x v="0"/>
    <s v="Startup"/>
    <s v="Technology"/>
    <x v="2"/>
    <x v="0"/>
    <s v="Remote"/>
    <x v="2"/>
    <s v="0-2 yrs"/>
    <n v="0"/>
    <s v="Master"/>
    <n v="0"/>
    <n v="0"/>
    <n v="0"/>
    <n v="1"/>
    <n v="1"/>
    <n v="2"/>
    <n v="79117"/>
    <s v="Medium"/>
    <n v="9"/>
    <n v="2020"/>
    <s v="High"/>
    <n v="9"/>
  </r>
  <r>
    <n v="4966"/>
    <x v="2"/>
    <x v="2"/>
    <s v="Medium"/>
    <s v="Technology"/>
    <x v="3"/>
    <x v="2"/>
    <s v="Onsite/Hybrid"/>
    <x v="0"/>
    <s v="7+ yrs"/>
    <n v="10"/>
    <s v="Master"/>
    <n v="0"/>
    <n v="0"/>
    <n v="1"/>
    <n v="0"/>
    <n v="0"/>
    <n v="1"/>
    <n v="117583"/>
    <s v="Medium"/>
    <n v="11"/>
    <n v="2025"/>
    <s v="Low"/>
    <n v="6"/>
  </r>
  <r>
    <n v="4967"/>
    <x v="4"/>
    <x v="0"/>
    <s v="Startup"/>
    <s v="Education"/>
    <x v="2"/>
    <x v="1"/>
    <s v="Onsite/Hybrid"/>
    <x v="2"/>
    <s v="0-2 yrs"/>
    <n v="0"/>
    <s v="PhD"/>
    <n v="0"/>
    <n v="0"/>
    <n v="1"/>
    <n v="0"/>
    <n v="0"/>
    <n v="1"/>
    <n v="65988"/>
    <s v="Low"/>
    <n v="6"/>
    <n v="2025"/>
    <s v="High"/>
    <n v="8"/>
  </r>
  <r>
    <n v="4968"/>
    <x v="0"/>
    <x v="0"/>
    <s v="Enterprise"/>
    <s v="Education"/>
    <x v="6"/>
    <x v="1"/>
    <s v="Onsite/Hybrid"/>
    <x v="2"/>
    <s v="0-2 yrs"/>
    <n v="2"/>
    <s v="Bachelor"/>
    <n v="0"/>
    <n v="0"/>
    <n v="1"/>
    <n v="0"/>
    <n v="1"/>
    <n v="2"/>
    <n v="75803"/>
    <s v="Medium"/>
    <n v="3"/>
    <n v="2023"/>
    <s v="Low"/>
    <n v="3"/>
  </r>
  <r>
    <n v="4969"/>
    <x v="4"/>
    <x v="0"/>
    <s v="Startup"/>
    <s v="Retail"/>
    <x v="3"/>
    <x v="2"/>
    <s v="Onsite/Hybrid"/>
    <x v="0"/>
    <s v="7+ yrs"/>
    <n v="8"/>
    <s v="Bachelor"/>
    <n v="0"/>
    <n v="1"/>
    <n v="1"/>
    <n v="0"/>
    <n v="1"/>
    <n v="3"/>
    <n v="126170"/>
    <s v="High"/>
    <n v="3"/>
    <n v="2025"/>
    <s v="Low"/>
    <n v="4"/>
  </r>
  <r>
    <n v="4970"/>
    <x v="5"/>
    <x v="1"/>
    <s v="Startup"/>
    <s v="Healthcare"/>
    <x v="4"/>
    <x v="1"/>
    <s v="Onsite/Hybrid"/>
    <x v="2"/>
    <s v="0-2 yrs"/>
    <n v="0"/>
    <s v="PhD"/>
    <n v="1"/>
    <n v="0"/>
    <n v="1"/>
    <n v="1"/>
    <n v="1"/>
    <n v="4"/>
    <n v="128283"/>
    <s v="High"/>
    <n v="7"/>
    <n v="2023"/>
    <s v="High"/>
    <n v="5"/>
  </r>
  <r>
    <n v="4971"/>
    <x v="2"/>
    <x v="2"/>
    <s v="MNC"/>
    <s v="Finance"/>
    <x v="6"/>
    <x v="2"/>
    <s v="Onsite/Hybrid"/>
    <x v="1"/>
    <s v="3-6 yrs"/>
    <n v="3"/>
    <s v="Master"/>
    <n v="0"/>
    <n v="1"/>
    <n v="0"/>
    <n v="1"/>
    <n v="0"/>
    <n v="2"/>
    <n v="112021"/>
    <s v="Medium"/>
    <n v="7"/>
    <n v="2024"/>
    <s v="Low"/>
    <n v="6"/>
  </r>
  <r>
    <n v="4972"/>
    <x v="2"/>
    <x v="2"/>
    <s v="Enterprise"/>
    <s v="Finance"/>
    <x v="4"/>
    <x v="2"/>
    <s v="Onsite/Hybrid"/>
    <x v="0"/>
    <s v="7+ yrs"/>
    <n v="9"/>
    <s v="Master"/>
    <n v="1"/>
    <n v="1"/>
    <n v="0"/>
    <n v="1"/>
    <n v="1"/>
    <n v="4"/>
    <n v="122765"/>
    <s v="High"/>
    <n v="10"/>
    <n v="2023"/>
    <s v="Low"/>
    <n v="6"/>
  </r>
  <r>
    <n v="4973"/>
    <x v="3"/>
    <x v="0"/>
    <s v="Enterprise"/>
    <s v="E-commerce"/>
    <x v="1"/>
    <x v="1"/>
    <s v="Onsite/Hybrid"/>
    <x v="2"/>
    <s v="0-2 yrs"/>
    <n v="1"/>
    <s v="PhD"/>
    <n v="1"/>
    <n v="0"/>
    <n v="1"/>
    <n v="0"/>
    <n v="0"/>
    <n v="2"/>
    <n v="61850"/>
    <s v="Low"/>
    <n v="4"/>
    <n v="2026"/>
    <s v="Low"/>
    <n v="5"/>
  </r>
  <r>
    <n v="4974"/>
    <x v="1"/>
    <x v="1"/>
    <s v="Startup"/>
    <s v="Technology"/>
    <x v="1"/>
    <x v="0"/>
    <s v="Remote"/>
    <x v="1"/>
    <s v="3-6 yrs"/>
    <n v="4"/>
    <s v="Master"/>
    <n v="0"/>
    <n v="0"/>
    <n v="0"/>
    <n v="1"/>
    <n v="1"/>
    <n v="2"/>
    <n v="135119"/>
    <s v="High"/>
    <n v="4"/>
    <n v="2024"/>
    <s v="Medium"/>
    <n v="4"/>
  </r>
  <r>
    <n v="4975"/>
    <x v="0"/>
    <x v="0"/>
    <s v="Enterprise"/>
    <s v="Healthcare"/>
    <x v="6"/>
    <x v="0"/>
    <s v="Remote"/>
    <x v="2"/>
    <s v="0-2 yrs"/>
    <n v="2"/>
    <s v="Master"/>
    <n v="0"/>
    <n v="0"/>
    <n v="0"/>
    <n v="0"/>
    <n v="1"/>
    <n v="1"/>
    <n v="57661"/>
    <s v="Low"/>
    <n v="8"/>
    <n v="2023"/>
    <s v="Medium"/>
    <n v="4"/>
  </r>
  <r>
    <n v="4976"/>
    <x v="2"/>
    <x v="2"/>
    <s v="MNC"/>
    <s v="Retail"/>
    <x v="1"/>
    <x v="0"/>
    <s v="Remote"/>
    <x v="2"/>
    <s v="0-2 yrs"/>
    <n v="2"/>
    <s v="PhD"/>
    <n v="0"/>
    <n v="1"/>
    <n v="1"/>
    <n v="1"/>
    <n v="1"/>
    <n v="4"/>
    <n v="108407"/>
    <s v="Medium"/>
    <n v="7"/>
    <n v="2026"/>
    <s v="High"/>
    <n v="9"/>
  </r>
  <r>
    <n v="4977"/>
    <x v="3"/>
    <x v="0"/>
    <s v="MNC"/>
    <s v="Retail"/>
    <x v="5"/>
    <x v="2"/>
    <s v="Onsite/Hybrid"/>
    <x v="2"/>
    <s v="0-2 yrs"/>
    <n v="0"/>
    <s v="Master"/>
    <n v="1"/>
    <n v="1"/>
    <n v="0"/>
    <n v="0"/>
    <n v="1"/>
    <n v="3"/>
    <n v="83618"/>
    <s v="Medium"/>
    <n v="2"/>
    <n v="2023"/>
    <s v="Medium"/>
    <n v="6"/>
  </r>
  <r>
    <n v="4978"/>
    <x v="4"/>
    <x v="0"/>
    <s v="Enterprise"/>
    <s v="Finance"/>
    <x v="1"/>
    <x v="0"/>
    <s v="Remote"/>
    <x v="0"/>
    <s v="7+ yrs"/>
    <n v="10"/>
    <s v="Master"/>
    <n v="1"/>
    <n v="1"/>
    <n v="1"/>
    <n v="1"/>
    <n v="0"/>
    <n v="4"/>
    <n v="128926"/>
    <s v="High"/>
    <n v="5"/>
    <n v="2025"/>
    <s v="High"/>
    <n v="5"/>
  </r>
  <r>
    <n v="4979"/>
    <x v="0"/>
    <x v="0"/>
    <s v="Medium"/>
    <s v="Education"/>
    <x v="3"/>
    <x v="1"/>
    <s v="Onsite/Hybrid"/>
    <x v="1"/>
    <s v="3-6 yrs"/>
    <n v="3"/>
    <s v="PhD"/>
    <n v="0"/>
    <n v="0"/>
    <n v="0"/>
    <n v="0"/>
    <n v="1"/>
    <n v="1"/>
    <n v="89417"/>
    <s v="Medium"/>
    <n v="10"/>
    <n v="2024"/>
    <s v="Medium"/>
    <n v="2"/>
  </r>
  <r>
    <n v="4980"/>
    <x v="1"/>
    <x v="1"/>
    <s v="Medium"/>
    <s v="Education"/>
    <x v="5"/>
    <x v="1"/>
    <s v="Onsite/Hybrid"/>
    <x v="2"/>
    <s v="0-2 yrs"/>
    <n v="2"/>
    <s v="Master"/>
    <n v="0"/>
    <n v="0"/>
    <n v="1"/>
    <n v="1"/>
    <n v="1"/>
    <n v="3"/>
    <n v="131494"/>
    <s v="High"/>
    <n v="1"/>
    <n v="2021"/>
    <s v="High"/>
    <n v="7"/>
  </r>
  <r>
    <n v="4981"/>
    <x v="0"/>
    <x v="0"/>
    <s v="Medium"/>
    <s v="Healthcare"/>
    <x v="4"/>
    <x v="2"/>
    <s v="Onsite/Hybrid"/>
    <x v="1"/>
    <s v="3-6 yrs"/>
    <n v="3"/>
    <s v="Bachelor"/>
    <n v="0"/>
    <n v="0"/>
    <n v="1"/>
    <n v="0"/>
    <n v="0"/>
    <n v="1"/>
    <n v="91380"/>
    <s v="Medium"/>
    <n v="5"/>
    <n v="2021"/>
    <s v="Low"/>
    <n v="5"/>
  </r>
  <r>
    <n v="4982"/>
    <x v="2"/>
    <x v="2"/>
    <s v="Medium"/>
    <s v="E-commerce"/>
    <x v="0"/>
    <x v="1"/>
    <s v="Onsite/Hybrid"/>
    <x v="1"/>
    <s v="3-6 yrs"/>
    <n v="5"/>
    <s v="Master"/>
    <n v="1"/>
    <n v="0"/>
    <n v="0"/>
    <n v="1"/>
    <n v="0"/>
    <n v="2"/>
    <n v="85224"/>
    <s v="Medium"/>
    <n v="7"/>
    <n v="2024"/>
    <s v="High"/>
    <n v="8"/>
  </r>
  <r>
    <n v="4983"/>
    <x v="4"/>
    <x v="0"/>
    <s v="MNC"/>
    <s v="E-commerce"/>
    <x v="3"/>
    <x v="2"/>
    <s v="Onsite/Hybrid"/>
    <x v="1"/>
    <s v="3-6 yrs"/>
    <n v="3"/>
    <s v="Master"/>
    <n v="1"/>
    <n v="0"/>
    <n v="0"/>
    <n v="0"/>
    <n v="1"/>
    <n v="2"/>
    <n v="102512"/>
    <s v="Medium"/>
    <n v="1"/>
    <n v="2021"/>
    <s v="Medium"/>
    <n v="1"/>
  </r>
  <r>
    <n v="4984"/>
    <x v="5"/>
    <x v="1"/>
    <s v="Startup"/>
    <s v="E-commerce"/>
    <x v="2"/>
    <x v="0"/>
    <s v="Remote"/>
    <x v="1"/>
    <s v="3-6 yrs"/>
    <n v="4"/>
    <s v="Master"/>
    <n v="0"/>
    <n v="0"/>
    <n v="1"/>
    <n v="0"/>
    <n v="0"/>
    <n v="1"/>
    <n v="127182"/>
    <s v="High"/>
    <n v="9"/>
    <n v="2025"/>
    <s v="Medium"/>
    <n v="2"/>
  </r>
  <r>
    <n v="4985"/>
    <x v="4"/>
    <x v="0"/>
    <s v="Enterprise"/>
    <s v="Finance"/>
    <x v="1"/>
    <x v="0"/>
    <s v="Remote"/>
    <x v="1"/>
    <s v="3-6 yrs"/>
    <n v="4"/>
    <s v="PhD"/>
    <n v="1"/>
    <n v="1"/>
    <n v="1"/>
    <n v="0"/>
    <n v="1"/>
    <n v="4"/>
    <n v="101463"/>
    <s v="Medium"/>
    <n v="11"/>
    <n v="2023"/>
    <s v="Low"/>
    <n v="3"/>
  </r>
  <r>
    <n v="4986"/>
    <x v="4"/>
    <x v="0"/>
    <s v="Medium"/>
    <s v="E-commerce"/>
    <x v="3"/>
    <x v="2"/>
    <s v="Onsite/Hybrid"/>
    <x v="1"/>
    <s v="3-6 yrs"/>
    <n v="4"/>
    <s v="PhD"/>
    <n v="0"/>
    <n v="0"/>
    <n v="0"/>
    <n v="0"/>
    <n v="0"/>
    <n v="0"/>
    <n v="71901"/>
    <s v="Medium"/>
    <n v="1"/>
    <n v="2020"/>
    <s v="Low"/>
    <n v="5"/>
  </r>
  <r>
    <n v="4987"/>
    <x v="2"/>
    <x v="2"/>
    <s v="Medium"/>
    <s v="E-commerce"/>
    <x v="2"/>
    <x v="1"/>
    <s v="Onsite/Hybrid"/>
    <x v="1"/>
    <s v="3-6 yrs"/>
    <n v="4"/>
    <s v="Bachelor"/>
    <n v="0"/>
    <n v="0"/>
    <n v="0"/>
    <n v="1"/>
    <n v="1"/>
    <n v="2"/>
    <n v="100819"/>
    <s v="Medium"/>
    <n v="6"/>
    <n v="2020"/>
    <s v="Low"/>
    <n v="6"/>
  </r>
  <r>
    <n v="4988"/>
    <x v="4"/>
    <x v="0"/>
    <s v="Startup"/>
    <s v="Education"/>
    <x v="6"/>
    <x v="0"/>
    <s v="Remote"/>
    <x v="2"/>
    <s v="0-2 yrs"/>
    <n v="0"/>
    <s v="Bachelor"/>
    <n v="0"/>
    <n v="0"/>
    <n v="1"/>
    <n v="1"/>
    <n v="1"/>
    <n v="3"/>
    <n v="90643"/>
    <s v="Medium"/>
    <n v="12"/>
    <n v="2024"/>
    <s v="High"/>
    <n v="5"/>
  </r>
  <r>
    <n v="4989"/>
    <x v="2"/>
    <x v="2"/>
    <s v="Medium"/>
    <s v="E-commerce"/>
    <x v="0"/>
    <x v="1"/>
    <s v="Onsite/Hybrid"/>
    <x v="0"/>
    <s v="7+ yrs"/>
    <n v="7"/>
    <s v="Bachelor"/>
    <n v="1"/>
    <n v="0"/>
    <n v="0"/>
    <n v="1"/>
    <n v="1"/>
    <n v="3"/>
    <n v="127244"/>
    <s v="High"/>
    <n v="8"/>
    <n v="2025"/>
    <s v="High"/>
    <n v="9"/>
  </r>
  <r>
    <n v="4990"/>
    <x v="1"/>
    <x v="1"/>
    <s v="MNC"/>
    <s v="E-commerce"/>
    <x v="4"/>
    <x v="1"/>
    <s v="Onsite/Hybrid"/>
    <x v="1"/>
    <s v="3-6 yrs"/>
    <n v="6"/>
    <s v="PhD"/>
    <n v="0"/>
    <n v="1"/>
    <n v="1"/>
    <n v="0"/>
    <n v="0"/>
    <n v="2"/>
    <n v="146499"/>
    <s v="High"/>
    <n v="8"/>
    <n v="2026"/>
    <s v="Medium"/>
    <n v="1"/>
  </r>
  <r>
    <n v="4991"/>
    <x v="5"/>
    <x v="1"/>
    <s v="Startup"/>
    <s v="Retail"/>
    <x v="6"/>
    <x v="0"/>
    <s v="Remote"/>
    <x v="1"/>
    <s v="3-6 yrs"/>
    <n v="6"/>
    <s v="Master"/>
    <n v="0"/>
    <n v="1"/>
    <n v="1"/>
    <n v="0"/>
    <n v="1"/>
    <n v="3"/>
    <n v="140068"/>
    <s v="High"/>
    <n v="5"/>
    <n v="2022"/>
    <s v="Medium"/>
    <n v="1"/>
  </r>
  <r>
    <n v="4992"/>
    <x v="5"/>
    <x v="1"/>
    <s v="Medium"/>
    <s v="Healthcare"/>
    <x v="4"/>
    <x v="0"/>
    <s v="Remote"/>
    <x v="1"/>
    <s v="3-6 yrs"/>
    <n v="6"/>
    <s v="Master"/>
    <n v="0"/>
    <n v="1"/>
    <n v="1"/>
    <n v="0"/>
    <n v="0"/>
    <n v="2"/>
    <n v="133046"/>
    <s v="High"/>
    <n v="3"/>
    <n v="2022"/>
    <s v="High"/>
    <n v="9"/>
  </r>
  <r>
    <n v="4993"/>
    <x v="0"/>
    <x v="0"/>
    <s v="Startup"/>
    <s v="E-commerce"/>
    <x v="4"/>
    <x v="0"/>
    <s v="Remote"/>
    <x v="1"/>
    <s v="3-6 yrs"/>
    <n v="4"/>
    <s v="Bachelor"/>
    <n v="0"/>
    <n v="0"/>
    <n v="0"/>
    <n v="0"/>
    <n v="0"/>
    <n v="0"/>
    <n v="71699"/>
    <s v="Medium"/>
    <n v="8"/>
    <n v="2025"/>
    <s v="Medium"/>
    <n v="6"/>
  </r>
  <r>
    <n v="4994"/>
    <x v="5"/>
    <x v="1"/>
    <s v="Startup"/>
    <s v="Technology"/>
    <x v="6"/>
    <x v="1"/>
    <s v="Onsite/Hybrid"/>
    <x v="2"/>
    <s v="0-2 yrs"/>
    <n v="1"/>
    <s v="PhD"/>
    <n v="1"/>
    <n v="0"/>
    <n v="0"/>
    <n v="0"/>
    <n v="1"/>
    <n v="2"/>
    <n v="104174"/>
    <s v="Medium"/>
    <n v="7"/>
    <n v="2024"/>
    <s v="Medium"/>
    <n v="3"/>
  </r>
  <r>
    <n v="4995"/>
    <x v="3"/>
    <x v="0"/>
    <s v="Startup"/>
    <s v="Finance"/>
    <x v="5"/>
    <x v="1"/>
    <s v="Onsite/Hybrid"/>
    <x v="0"/>
    <s v="7+ yrs"/>
    <n v="11"/>
    <s v="PhD"/>
    <n v="1"/>
    <n v="1"/>
    <n v="1"/>
    <n v="0"/>
    <n v="1"/>
    <n v="4"/>
    <n v="128556"/>
    <s v="High"/>
    <n v="1"/>
    <n v="2020"/>
    <s v="Medium"/>
    <n v="1"/>
  </r>
  <r>
    <n v="4996"/>
    <x v="0"/>
    <x v="0"/>
    <s v="MNC"/>
    <s v="Finance"/>
    <x v="5"/>
    <x v="0"/>
    <s v="Remote"/>
    <x v="1"/>
    <s v="3-6 yrs"/>
    <n v="3"/>
    <s v="Master"/>
    <n v="0"/>
    <n v="1"/>
    <n v="0"/>
    <n v="1"/>
    <n v="1"/>
    <n v="3"/>
    <n v="121358"/>
    <s v="High"/>
    <n v="4"/>
    <n v="2026"/>
    <s v="Medium"/>
    <n v="2"/>
  </r>
  <r>
    <n v="4997"/>
    <x v="4"/>
    <x v="0"/>
    <s v="Medium"/>
    <s v="Finance"/>
    <x v="2"/>
    <x v="1"/>
    <s v="Onsite/Hybrid"/>
    <x v="2"/>
    <s v="0-2 yrs"/>
    <n v="0"/>
    <s v="PhD"/>
    <n v="1"/>
    <n v="0"/>
    <n v="1"/>
    <n v="0"/>
    <n v="1"/>
    <n v="3"/>
    <n v="76303"/>
    <s v="Medium"/>
    <n v="2"/>
    <n v="2021"/>
    <s v="High"/>
    <n v="9"/>
  </r>
  <r>
    <n v="4998"/>
    <x v="0"/>
    <x v="0"/>
    <s v="MNC"/>
    <s v="E-commerce"/>
    <x v="3"/>
    <x v="2"/>
    <s v="Onsite/Hybrid"/>
    <x v="0"/>
    <s v="7+ yrs"/>
    <n v="14"/>
    <s v="Bachelor"/>
    <n v="0"/>
    <n v="0"/>
    <n v="1"/>
    <n v="1"/>
    <n v="1"/>
    <n v="3"/>
    <n v="156007"/>
    <s v="High"/>
    <n v="1"/>
    <n v="2023"/>
    <s v="High"/>
    <n v="4"/>
  </r>
  <r>
    <n v="4999"/>
    <x v="5"/>
    <x v="1"/>
    <s v="Startup"/>
    <s v="Healthcare"/>
    <x v="5"/>
    <x v="1"/>
    <s v="Onsite/Hybrid"/>
    <x v="1"/>
    <s v="3-6 yrs"/>
    <n v="6"/>
    <s v="Master"/>
    <n v="0"/>
    <n v="1"/>
    <n v="1"/>
    <n v="1"/>
    <n v="0"/>
    <n v="3"/>
    <n v="143343"/>
    <s v="High"/>
    <n v="1"/>
    <n v="2024"/>
    <s v="High"/>
    <n v="4"/>
  </r>
  <r>
    <n v="5000"/>
    <x v="2"/>
    <x v="2"/>
    <s v="Enterprise"/>
    <s v="E-commerce"/>
    <x v="0"/>
    <x v="1"/>
    <s v="Onsite/Hybrid"/>
    <x v="1"/>
    <s v="3-6 yrs"/>
    <n v="6"/>
    <s v="Bachelor"/>
    <n v="0"/>
    <n v="1"/>
    <n v="0"/>
    <n v="1"/>
    <n v="0"/>
    <n v="2"/>
    <n v="93370"/>
    <s v="Medium"/>
    <n v="10"/>
    <n v="2023"/>
    <s v="Medium"/>
    <n v="3"/>
  </r>
  <r>
    <n v="5001"/>
    <x v="1"/>
    <x v="1"/>
    <s v="Startup"/>
    <s v="Finance"/>
    <x v="3"/>
    <x v="2"/>
    <s v="Onsite/Hybrid"/>
    <x v="0"/>
    <s v="7+ yrs"/>
    <n v="10"/>
    <s v="Master"/>
    <n v="0"/>
    <n v="0"/>
    <n v="1"/>
    <n v="0"/>
    <n v="0"/>
    <n v="1"/>
    <n v="151454"/>
    <s v="High"/>
    <n v="7"/>
    <n v="2023"/>
    <s v="Low"/>
    <n v="4"/>
  </r>
  <r>
    <n v="5002"/>
    <x v="3"/>
    <x v="0"/>
    <s v="Startup"/>
    <s v="Education"/>
    <x v="4"/>
    <x v="2"/>
    <s v="Onsite/Hybrid"/>
    <x v="2"/>
    <s v="0-2 yrs"/>
    <n v="0"/>
    <s v="PhD"/>
    <n v="0"/>
    <n v="1"/>
    <n v="1"/>
    <n v="1"/>
    <n v="1"/>
    <n v="4"/>
    <n v="89376"/>
    <s v="Medium"/>
    <n v="7"/>
    <n v="2020"/>
    <s v="High"/>
    <n v="1"/>
  </r>
  <r>
    <n v="5003"/>
    <x v="4"/>
    <x v="0"/>
    <s v="Enterprise"/>
    <s v="Technology"/>
    <x v="0"/>
    <x v="1"/>
    <s v="Onsite/Hybrid"/>
    <x v="0"/>
    <s v="7+ yrs"/>
    <n v="11"/>
    <s v="Master"/>
    <n v="1"/>
    <n v="0"/>
    <n v="0"/>
    <n v="1"/>
    <n v="1"/>
    <n v="3"/>
    <n v="126736"/>
    <s v="High"/>
    <n v="3"/>
    <n v="2021"/>
    <s v="High"/>
    <n v="7"/>
  </r>
  <r>
    <n v="5004"/>
    <x v="5"/>
    <x v="1"/>
    <s v="Startup"/>
    <s v="Finance"/>
    <x v="0"/>
    <x v="2"/>
    <s v="Onsite/Hybrid"/>
    <x v="2"/>
    <s v="0-2 yrs"/>
    <n v="2"/>
    <s v="Bachelor"/>
    <n v="1"/>
    <n v="0"/>
    <n v="0"/>
    <n v="0"/>
    <n v="0"/>
    <n v="1"/>
    <n v="88190"/>
    <s v="Medium"/>
    <n v="4"/>
    <n v="2026"/>
    <s v="High"/>
    <n v="9"/>
  </r>
  <r>
    <n v="5005"/>
    <x v="1"/>
    <x v="1"/>
    <s v="Startup"/>
    <s v="Technology"/>
    <x v="0"/>
    <x v="0"/>
    <s v="Remote"/>
    <x v="2"/>
    <s v="0-2 yrs"/>
    <n v="2"/>
    <s v="PhD"/>
    <n v="1"/>
    <n v="1"/>
    <n v="0"/>
    <n v="1"/>
    <n v="1"/>
    <n v="4"/>
    <n v="118644"/>
    <s v="Medium"/>
    <n v="10"/>
    <n v="2026"/>
    <s v="Low"/>
    <n v="4"/>
  </r>
  <r>
    <n v="5006"/>
    <x v="5"/>
    <x v="1"/>
    <s v="MNC"/>
    <s v="Finance"/>
    <x v="6"/>
    <x v="1"/>
    <s v="Onsite/Hybrid"/>
    <x v="2"/>
    <s v="0-2 yrs"/>
    <n v="2"/>
    <s v="Bachelor"/>
    <n v="1"/>
    <n v="1"/>
    <n v="1"/>
    <n v="1"/>
    <n v="1"/>
    <n v="5"/>
    <n v="149216"/>
    <s v="High"/>
    <n v="2"/>
    <n v="2023"/>
    <s v="High"/>
    <n v="8"/>
  </r>
  <r>
    <n v="5007"/>
    <x v="5"/>
    <x v="1"/>
    <s v="Enterprise"/>
    <s v="Healthcare"/>
    <x v="1"/>
    <x v="2"/>
    <s v="Onsite/Hybrid"/>
    <x v="2"/>
    <s v="0-2 yrs"/>
    <n v="2"/>
    <s v="Master"/>
    <n v="1"/>
    <n v="0"/>
    <n v="0"/>
    <n v="1"/>
    <n v="1"/>
    <n v="3"/>
    <n v="118220"/>
    <s v="Medium"/>
    <n v="1"/>
    <n v="2023"/>
    <s v="Medium"/>
    <n v="1"/>
  </r>
  <r>
    <n v="5008"/>
    <x v="3"/>
    <x v="0"/>
    <s v="Startup"/>
    <s v="E-commerce"/>
    <x v="1"/>
    <x v="1"/>
    <s v="Onsite/Hybrid"/>
    <x v="0"/>
    <s v="7+ yrs"/>
    <n v="12"/>
    <s v="Bachelor"/>
    <n v="0"/>
    <n v="1"/>
    <n v="0"/>
    <n v="1"/>
    <n v="1"/>
    <n v="3"/>
    <n v="127877"/>
    <s v="High"/>
    <n v="7"/>
    <n v="2026"/>
    <s v="Low"/>
    <n v="3"/>
  </r>
  <r>
    <n v="5009"/>
    <x v="3"/>
    <x v="0"/>
    <s v="Enterprise"/>
    <s v="Healthcare"/>
    <x v="2"/>
    <x v="0"/>
    <s v="Remote"/>
    <x v="1"/>
    <s v="3-6 yrs"/>
    <n v="3"/>
    <s v="PhD"/>
    <n v="0"/>
    <n v="0"/>
    <n v="0"/>
    <n v="0"/>
    <n v="0"/>
    <n v="0"/>
    <n v="73672"/>
    <s v="Medium"/>
    <n v="9"/>
    <n v="2023"/>
    <s v="Low"/>
    <n v="6"/>
  </r>
  <r>
    <n v="5010"/>
    <x v="2"/>
    <x v="2"/>
    <s v="Medium"/>
    <s v="Technology"/>
    <x v="4"/>
    <x v="2"/>
    <s v="Onsite/Hybrid"/>
    <x v="0"/>
    <s v="7+ yrs"/>
    <n v="11"/>
    <s v="Master"/>
    <n v="1"/>
    <n v="0"/>
    <n v="0"/>
    <n v="0"/>
    <n v="0"/>
    <n v="1"/>
    <n v="95296"/>
    <s v="Medium"/>
    <n v="9"/>
    <n v="2022"/>
    <s v="Low"/>
    <n v="4"/>
  </r>
  <r>
    <n v="5011"/>
    <x v="3"/>
    <x v="0"/>
    <s v="Startup"/>
    <s v="Finance"/>
    <x v="1"/>
    <x v="0"/>
    <s v="Remote"/>
    <x v="2"/>
    <s v="0-2 yrs"/>
    <n v="2"/>
    <s v="PhD"/>
    <n v="1"/>
    <n v="0"/>
    <n v="1"/>
    <n v="1"/>
    <n v="0"/>
    <n v="3"/>
    <n v="79811"/>
    <s v="Medium"/>
    <n v="8"/>
    <n v="2020"/>
    <s v="High"/>
    <n v="2"/>
  </r>
  <r>
    <n v="5012"/>
    <x v="2"/>
    <x v="2"/>
    <s v="Medium"/>
    <s v="Technology"/>
    <x v="5"/>
    <x v="2"/>
    <s v="Onsite/Hybrid"/>
    <x v="0"/>
    <s v="7+ yrs"/>
    <n v="8"/>
    <s v="Bachelor"/>
    <n v="1"/>
    <n v="0"/>
    <n v="1"/>
    <n v="1"/>
    <n v="1"/>
    <n v="4"/>
    <n v="140588"/>
    <s v="High"/>
    <n v="6"/>
    <n v="2026"/>
    <s v="High"/>
    <n v="2"/>
  </r>
  <r>
    <n v="5013"/>
    <x v="5"/>
    <x v="1"/>
    <s v="MNC"/>
    <s v="Healthcare"/>
    <x v="2"/>
    <x v="1"/>
    <s v="Onsite/Hybrid"/>
    <x v="1"/>
    <s v="3-6 yrs"/>
    <n v="5"/>
    <s v="Master"/>
    <n v="0"/>
    <n v="0"/>
    <n v="0"/>
    <n v="1"/>
    <n v="0"/>
    <n v="1"/>
    <n v="149879"/>
    <s v="High"/>
    <n v="3"/>
    <n v="2023"/>
    <s v="Low"/>
    <n v="2"/>
  </r>
  <r>
    <n v="5014"/>
    <x v="2"/>
    <x v="2"/>
    <s v="Enterprise"/>
    <s v="Retail"/>
    <x v="4"/>
    <x v="1"/>
    <s v="Onsite/Hybrid"/>
    <x v="0"/>
    <s v="7+ yrs"/>
    <n v="9"/>
    <s v="Bachelor"/>
    <n v="1"/>
    <n v="0"/>
    <n v="0"/>
    <n v="1"/>
    <n v="0"/>
    <n v="2"/>
    <n v="112443"/>
    <s v="Medium"/>
    <n v="1"/>
    <n v="2025"/>
    <s v="Medium"/>
    <n v="3"/>
  </r>
  <r>
    <n v="5015"/>
    <x v="0"/>
    <x v="0"/>
    <s v="Medium"/>
    <s v="Technology"/>
    <x v="5"/>
    <x v="1"/>
    <s v="Onsite/Hybrid"/>
    <x v="2"/>
    <s v="0-2 yrs"/>
    <n v="0"/>
    <s v="Master"/>
    <n v="0"/>
    <n v="1"/>
    <n v="1"/>
    <n v="0"/>
    <n v="0"/>
    <n v="2"/>
    <n v="61355"/>
    <s v="Low"/>
    <n v="11"/>
    <n v="2022"/>
    <s v="Medium"/>
    <n v="6"/>
  </r>
  <r>
    <n v="5016"/>
    <x v="3"/>
    <x v="0"/>
    <s v="Medium"/>
    <s v="E-commerce"/>
    <x v="0"/>
    <x v="2"/>
    <s v="Onsite/Hybrid"/>
    <x v="0"/>
    <s v="7+ yrs"/>
    <n v="11"/>
    <s v="Master"/>
    <n v="0"/>
    <n v="1"/>
    <n v="0"/>
    <n v="1"/>
    <n v="1"/>
    <n v="3"/>
    <n v="125399"/>
    <s v="High"/>
    <n v="11"/>
    <n v="2022"/>
    <s v="Low"/>
    <n v="4"/>
  </r>
  <r>
    <n v="5017"/>
    <x v="4"/>
    <x v="0"/>
    <s v="Startup"/>
    <s v="E-commerce"/>
    <x v="1"/>
    <x v="1"/>
    <s v="Onsite/Hybrid"/>
    <x v="1"/>
    <s v="3-6 yrs"/>
    <n v="5"/>
    <s v="PhD"/>
    <n v="0"/>
    <n v="1"/>
    <n v="0"/>
    <n v="1"/>
    <n v="1"/>
    <n v="3"/>
    <n v="103435"/>
    <s v="Medium"/>
    <n v="2"/>
    <n v="2023"/>
    <s v="High"/>
    <n v="9"/>
  </r>
  <r>
    <n v="5018"/>
    <x v="3"/>
    <x v="0"/>
    <s v="MNC"/>
    <s v="Education"/>
    <x v="2"/>
    <x v="1"/>
    <s v="Onsite/Hybrid"/>
    <x v="0"/>
    <s v="7+ yrs"/>
    <n v="8"/>
    <s v="Bachelor"/>
    <n v="0"/>
    <n v="0"/>
    <n v="0"/>
    <n v="1"/>
    <n v="1"/>
    <n v="2"/>
    <n v="146070"/>
    <s v="High"/>
    <n v="9"/>
    <n v="2022"/>
    <s v="Low"/>
    <n v="6"/>
  </r>
  <r>
    <n v="5019"/>
    <x v="2"/>
    <x v="2"/>
    <s v="Startup"/>
    <s v="Retail"/>
    <x v="3"/>
    <x v="1"/>
    <s v="Onsite/Hybrid"/>
    <x v="2"/>
    <s v="0-2 yrs"/>
    <n v="2"/>
    <s v="Bachelor"/>
    <n v="1"/>
    <n v="0"/>
    <n v="1"/>
    <n v="1"/>
    <n v="0"/>
    <n v="3"/>
    <n v="84751"/>
    <s v="Medium"/>
    <n v="12"/>
    <n v="2026"/>
    <s v="High"/>
    <n v="2"/>
  </r>
  <r>
    <n v="5020"/>
    <x v="4"/>
    <x v="0"/>
    <s v="Medium"/>
    <s v="Finance"/>
    <x v="3"/>
    <x v="0"/>
    <s v="Remote"/>
    <x v="1"/>
    <s v="3-6 yrs"/>
    <n v="5"/>
    <s v="Bachelor"/>
    <n v="1"/>
    <n v="0"/>
    <n v="1"/>
    <n v="0"/>
    <n v="0"/>
    <n v="2"/>
    <n v="94522"/>
    <s v="Medium"/>
    <n v="2"/>
    <n v="2025"/>
    <s v="Low"/>
    <n v="1"/>
  </r>
  <r>
    <n v="5021"/>
    <x v="1"/>
    <x v="1"/>
    <s v="MNC"/>
    <s v="Technology"/>
    <x v="3"/>
    <x v="2"/>
    <s v="Onsite/Hybrid"/>
    <x v="0"/>
    <s v="7+ yrs"/>
    <n v="8"/>
    <s v="Bachelor"/>
    <n v="0"/>
    <n v="1"/>
    <n v="0"/>
    <n v="0"/>
    <n v="0"/>
    <n v="1"/>
    <n v="155407"/>
    <s v="High"/>
    <n v="3"/>
    <n v="2024"/>
    <s v="Medium"/>
    <n v="2"/>
  </r>
  <r>
    <n v="5022"/>
    <x v="2"/>
    <x v="2"/>
    <s v="MNC"/>
    <s v="Technology"/>
    <x v="4"/>
    <x v="0"/>
    <s v="Remote"/>
    <x v="1"/>
    <s v="3-6 yrs"/>
    <n v="5"/>
    <s v="Master"/>
    <n v="0"/>
    <n v="1"/>
    <n v="1"/>
    <n v="1"/>
    <n v="0"/>
    <n v="3"/>
    <n v="128538"/>
    <s v="High"/>
    <n v="12"/>
    <n v="2022"/>
    <s v="High"/>
    <n v="5"/>
  </r>
  <r>
    <n v="5023"/>
    <x v="0"/>
    <x v="0"/>
    <s v="Startup"/>
    <s v="Finance"/>
    <x v="2"/>
    <x v="1"/>
    <s v="Onsite/Hybrid"/>
    <x v="2"/>
    <s v="0-2 yrs"/>
    <n v="2"/>
    <s v="PhD"/>
    <n v="0"/>
    <n v="1"/>
    <n v="1"/>
    <n v="1"/>
    <n v="0"/>
    <n v="3"/>
    <n v="77351"/>
    <s v="Medium"/>
    <n v="6"/>
    <n v="2022"/>
    <s v="High"/>
    <n v="4"/>
  </r>
  <r>
    <n v="5024"/>
    <x v="5"/>
    <x v="1"/>
    <s v="Enterprise"/>
    <s v="Education"/>
    <x v="1"/>
    <x v="0"/>
    <s v="Remote"/>
    <x v="2"/>
    <s v="0-2 yrs"/>
    <n v="0"/>
    <s v="PhD"/>
    <n v="0"/>
    <n v="0"/>
    <n v="1"/>
    <n v="0"/>
    <n v="1"/>
    <n v="2"/>
    <n v="112104"/>
    <s v="Medium"/>
    <n v="4"/>
    <n v="2023"/>
    <s v="High"/>
    <n v="8"/>
  </r>
  <r>
    <n v="5025"/>
    <x v="1"/>
    <x v="1"/>
    <s v="MNC"/>
    <s v="Retail"/>
    <x v="6"/>
    <x v="0"/>
    <s v="Remote"/>
    <x v="2"/>
    <s v="0-2 yrs"/>
    <n v="2"/>
    <s v="PhD"/>
    <n v="0"/>
    <n v="0"/>
    <n v="1"/>
    <n v="0"/>
    <n v="0"/>
    <n v="1"/>
    <n v="127265"/>
    <s v="High"/>
    <n v="4"/>
    <n v="2021"/>
    <s v="High"/>
    <n v="9"/>
  </r>
  <r>
    <n v="5026"/>
    <x v="0"/>
    <x v="0"/>
    <s v="MNC"/>
    <s v="Technology"/>
    <x v="4"/>
    <x v="1"/>
    <s v="Onsite/Hybrid"/>
    <x v="0"/>
    <s v="7+ yrs"/>
    <n v="8"/>
    <s v="PhD"/>
    <n v="0"/>
    <n v="0"/>
    <n v="0"/>
    <n v="1"/>
    <n v="0"/>
    <n v="1"/>
    <n v="133299"/>
    <s v="High"/>
    <n v="1"/>
    <n v="2023"/>
    <s v="High"/>
    <n v="8"/>
  </r>
  <r>
    <n v="5027"/>
    <x v="5"/>
    <x v="1"/>
    <s v="Enterprise"/>
    <s v="Finance"/>
    <x v="4"/>
    <x v="1"/>
    <s v="Onsite/Hybrid"/>
    <x v="1"/>
    <s v="3-6 yrs"/>
    <n v="5"/>
    <s v="PhD"/>
    <n v="0"/>
    <n v="0"/>
    <n v="0"/>
    <n v="1"/>
    <n v="1"/>
    <n v="2"/>
    <n v="140596"/>
    <s v="High"/>
    <n v="10"/>
    <n v="2020"/>
    <s v="Low"/>
    <n v="2"/>
  </r>
  <r>
    <n v="5028"/>
    <x v="1"/>
    <x v="1"/>
    <s v="MNC"/>
    <s v="Retail"/>
    <x v="4"/>
    <x v="0"/>
    <s v="Remote"/>
    <x v="1"/>
    <s v="3-6 yrs"/>
    <n v="5"/>
    <s v="Master"/>
    <n v="0"/>
    <n v="1"/>
    <n v="0"/>
    <n v="1"/>
    <n v="0"/>
    <n v="2"/>
    <n v="154097"/>
    <s v="High"/>
    <n v="6"/>
    <n v="2020"/>
    <s v="Medium"/>
    <n v="6"/>
  </r>
  <r>
    <n v="5029"/>
    <x v="0"/>
    <x v="0"/>
    <s v="Startup"/>
    <s v="Finance"/>
    <x v="5"/>
    <x v="2"/>
    <s v="Onsite/Hybrid"/>
    <x v="1"/>
    <s v="3-6 yrs"/>
    <n v="3"/>
    <s v="Master"/>
    <n v="0"/>
    <n v="0"/>
    <n v="0"/>
    <n v="1"/>
    <n v="1"/>
    <n v="2"/>
    <n v="102278"/>
    <s v="Medium"/>
    <n v="2"/>
    <n v="2026"/>
    <s v="High"/>
    <n v="7"/>
  </r>
  <r>
    <n v="5030"/>
    <x v="5"/>
    <x v="1"/>
    <s v="MNC"/>
    <s v="Education"/>
    <x v="2"/>
    <x v="1"/>
    <s v="Onsite/Hybrid"/>
    <x v="1"/>
    <s v="3-6 yrs"/>
    <n v="4"/>
    <s v="PhD"/>
    <n v="1"/>
    <n v="1"/>
    <n v="0"/>
    <n v="1"/>
    <n v="0"/>
    <n v="3"/>
    <n v="149551"/>
    <s v="High"/>
    <n v="10"/>
    <n v="2023"/>
    <s v="Medium"/>
    <n v="6"/>
  </r>
  <r>
    <n v="5031"/>
    <x v="3"/>
    <x v="0"/>
    <s v="MNC"/>
    <s v="Healthcare"/>
    <x v="2"/>
    <x v="0"/>
    <s v="Remote"/>
    <x v="0"/>
    <s v="7+ yrs"/>
    <n v="9"/>
    <s v="Master"/>
    <n v="0"/>
    <n v="1"/>
    <n v="0"/>
    <n v="1"/>
    <n v="1"/>
    <n v="3"/>
    <n v="149048"/>
    <s v="High"/>
    <n v="3"/>
    <n v="2020"/>
    <s v="Medium"/>
    <n v="2"/>
  </r>
  <r>
    <n v="5032"/>
    <x v="0"/>
    <x v="0"/>
    <s v="Startup"/>
    <s v="Finance"/>
    <x v="3"/>
    <x v="2"/>
    <s v="Onsite/Hybrid"/>
    <x v="2"/>
    <s v="0-2 yrs"/>
    <n v="1"/>
    <s v="PhD"/>
    <n v="1"/>
    <n v="0"/>
    <n v="1"/>
    <n v="0"/>
    <n v="1"/>
    <n v="3"/>
    <n v="73068"/>
    <s v="Medium"/>
    <n v="4"/>
    <n v="2020"/>
    <s v="High"/>
    <n v="9"/>
  </r>
  <r>
    <n v="5033"/>
    <x v="4"/>
    <x v="0"/>
    <s v="Startup"/>
    <s v="Finance"/>
    <x v="5"/>
    <x v="1"/>
    <s v="Onsite/Hybrid"/>
    <x v="1"/>
    <s v="3-6 yrs"/>
    <n v="5"/>
    <s v="Master"/>
    <n v="1"/>
    <n v="0"/>
    <n v="0"/>
    <n v="1"/>
    <n v="1"/>
    <n v="3"/>
    <n v="98723"/>
    <s v="Medium"/>
    <n v="10"/>
    <n v="2023"/>
    <s v="High"/>
    <n v="9"/>
  </r>
  <r>
    <n v="5034"/>
    <x v="4"/>
    <x v="0"/>
    <s v="Startup"/>
    <s v="Technology"/>
    <x v="0"/>
    <x v="0"/>
    <s v="Remote"/>
    <x v="0"/>
    <s v="7+ yrs"/>
    <n v="14"/>
    <s v="Bachelor"/>
    <n v="1"/>
    <n v="0"/>
    <n v="1"/>
    <n v="0"/>
    <n v="1"/>
    <n v="3"/>
    <n v="129793"/>
    <s v="High"/>
    <n v="4"/>
    <n v="2025"/>
    <s v="Low"/>
    <n v="4"/>
  </r>
  <r>
    <n v="5035"/>
    <x v="3"/>
    <x v="0"/>
    <s v="Startup"/>
    <s v="Retail"/>
    <x v="4"/>
    <x v="1"/>
    <s v="Onsite/Hybrid"/>
    <x v="1"/>
    <s v="3-6 yrs"/>
    <n v="6"/>
    <s v="Bachelor"/>
    <n v="0"/>
    <n v="0"/>
    <n v="1"/>
    <n v="1"/>
    <n v="0"/>
    <n v="2"/>
    <n v="100929"/>
    <s v="Medium"/>
    <n v="12"/>
    <n v="2022"/>
    <s v="High"/>
    <n v="2"/>
  </r>
  <r>
    <n v="5036"/>
    <x v="5"/>
    <x v="1"/>
    <s v="Startup"/>
    <s v="Retail"/>
    <x v="1"/>
    <x v="0"/>
    <s v="Remote"/>
    <x v="2"/>
    <s v="0-2 yrs"/>
    <n v="0"/>
    <s v="Bachelor"/>
    <n v="0"/>
    <n v="0"/>
    <n v="0"/>
    <n v="0"/>
    <n v="0"/>
    <n v="0"/>
    <n v="89802"/>
    <s v="Medium"/>
    <n v="1"/>
    <n v="2023"/>
    <s v="High"/>
    <n v="8"/>
  </r>
  <r>
    <n v="5037"/>
    <x v="3"/>
    <x v="0"/>
    <s v="Startup"/>
    <s v="Technology"/>
    <x v="2"/>
    <x v="0"/>
    <s v="Remote"/>
    <x v="1"/>
    <s v="3-6 yrs"/>
    <n v="3"/>
    <s v="Master"/>
    <n v="0"/>
    <n v="1"/>
    <n v="1"/>
    <n v="0"/>
    <n v="0"/>
    <n v="2"/>
    <n v="87456"/>
    <s v="Medium"/>
    <n v="9"/>
    <n v="2024"/>
    <s v="High"/>
    <n v="9"/>
  </r>
  <r>
    <n v="5038"/>
    <x v="2"/>
    <x v="2"/>
    <s v="MNC"/>
    <s v="Retail"/>
    <x v="2"/>
    <x v="2"/>
    <s v="Onsite/Hybrid"/>
    <x v="1"/>
    <s v="3-6 yrs"/>
    <n v="4"/>
    <s v="Master"/>
    <n v="1"/>
    <n v="1"/>
    <n v="1"/>
    <n v="0"/>
    <n v="0"/>
    <n v="3"/>
    <n v="113051"/>
    <s v="Medium"/>
    <n v="11"/>
    <n v="2021"/>
    <s v="High"/>
    <n v="8"/>
  </r>
  <r>
    <n v="5039"/>
    <x v="2"/>
    <x v="2"/>
    <s v="MNC"/>
    <s v="Education"/>
    <x v="4"/>
    <x v="0"/>
    <s v="Remote"/>
    <x v="1"/>
    <s v="3-6 yrs"/>
    <n v="5"/>
    <s v="Bachelor"/>
    <n v="1"/>
    <n v="1"/>
    <n v="0"/>
    <n v="1"/>
    <n v="0"/>
    <n v="3"/>
    <n v="113565"/>
    <s v="Medium"/>
    <n v="11"/>
    <n v="2025"/>
    <s v="Low"/>
    <n v="6"/>
  </r>
  <r>
    <n v="5040"/>
    <x v="1"/>
    <x v="1"/>
    <s v="MNC"/>
    <s v="Healthcare"/>
    <x v="5"/>
    <x v="2"/>
    <s v="Onsite/Hybrid"/>
    <x v="1"/>
    <s v="3-6 yrs"/>
    <n v="6"/>
    <s v="Bachelor"/>
    <n v="0"/>
    <n v="1"/>
    <n v="0"/>
    <n v="1"/>
    <n v="0"/>
    <n v="2"/>
    <n v="150612"/>
    <s v="High"/>
    <n v="9"/>
    <n v="2024"/>
    <s v="Low"/>
    <n v="6"/>
  </r>
  <r>
    <n v="5041"/>
    <x v="2"/>
    <x v="2"/>
    <s v="Medium"/>
    <s v="Retail"/>
    <x v="4"/>
    <x v="2"/>
    <s v="Onsite/Hybrid"/>
    <x v="0"/>
    <s v="7+ yrs"/>
    <n v="7"/>
    <s v="Master"/>
    <n v="0"/>
    <n v="0"/>
    <n v="0"/>
    <n v="0"/>
    <n v="1"/>
    <n v="1"/>
    <n v="109697"/>
    <s v="Medium"/>
    <n v="5"/>
    <n v="2024"/>
    <s v="Low"/>
    <n v="4"/>
  </r>
  <r>
    <n v="5042"/>
    <x v="5"/>
    <x v="1"/>
    <s v="Startup"/>
    <s v="Finance"/>
    <x v="3"/>
    <x v="2"/>
    <s v="Onsite/Hybrid"/>
    <x v="2"/>
    <s v="0-2 yrs"/>
    <n v="1"/>
    <s v="PhD"/>
    <n v="0"/>
    <n v="1"/>
    <n v="0"/>
    <n v="1"/>
    <n v="1"/>
    <n v="3"/>
    <n v="114496"/>
    <s v="Medium"/>
    <n v="11"/>
    <n v="2022"/>
    <s v="Low"/>
    <n v="3"/>
  </r>
  <r>
    <n v="5043"/>
    <x v="0"/>
    <x v="0"/>
    <s v="MNC"/>
    <s v="Technology"/>
    <x v="6"/>
    <x v="2"/>
    <s v="Onsite/Hybrid"/>
    <x v="0"/>
    <s v="7+ yrs"/>
    <n v="8"/>
    <s v="PhD"/>
    <n v="1"/>
    <n v="0"/>
    <n v="1"/>
    <n v="0"/>
    <n v="0"/>
    <n v="2"/>
    <n v="131990"/>
    <s v="High"/>
    <n v="12"/>
    <n v="2026"/>
    <s v="High"/>
    <n v="9"/>
  </r>
  <r>
    <n v="5044"/>
    <x v="3"/>
    <x v="0"/>
    <s v="MNC"/>
    <s v="Technology"/>
    <x v="1"/>
    <x v="1"/>
    <s v="Onsite/Hybrid"/>
    <x v="1"/>
    <s v="3-6 yrs"/>
    <n v="3"/>
    <s v="PhD"/>
    <n v="1"/>
    <n v="0"/>
    <n v="1"/>
    <n v="1"/>
    <n v="0"/>
    <n v="3"/>
    <n v="121218"/>
    <s v="High"/>
    <n v="10"/>
    <n v="2023"/>
    <s v="High"/>
    <n v="6"/>
  </r>
  <r>
    <n v="5045"/>
    <x v="3"/>
    <x v="0"/>
    <s v="Medium"/>
    <s v="E-commerce"/>
    <x v="1"/>
    <x v="0"/>
    <s v="Remote"/>
    <x v="1"/>
    <s v="3-6 yrs"/>
    <n v="3"/>
    <s v="Master"/>
    <n v="0"/>
    <n v="0"/>
    <n v="1"/>
    <n v="1"/>
    <n v="1"/>
    <n v="3"/>
    <n v="113611"/>
    <s v="Medium"/>
    <n v="3"/>
    <n v="2021"/>
    <s v="High"/>
    <n v="7"/>
  </r>
  <r>
    <n v="5046"/>
    <x v="1"/>
    <x v="1"/>
    <s v="Medium"/>
    <s v="Retail"/>
    <x v="3"/>
    <x v="1"/>
    <s v="Onsite/Hybrid"/>
    <x v="0"/>
    <s v="7+ yrs"/>
    <n v="12"/>
    <s v="PhD"/>
    <n v="1"/>
    <n v="1"/>
    <n v="1"/>
    <n v="0"/>
    <n v="1"/>
    <n v="4"/>
    <n v="169856"/>
    <s v="High"/>
    <n v="9"/>
    <n v="2025"/>
    <s v="Low"/>
    <n v="6"/>
  </r>
  <r>
    <n v="5047"/>
    <x v="4"/>
    <x v="0"/>
    <s v="MNC"/>
    <s v="Finance"/>
    <x v="3"/>
    <x v="0"/>
    <s v="Remote"/>
    <x v="2"/>
    <s v="0-2 yrs"/>
    <n v="0"/>
    <s v="Bachelor"/>
    <n v="1"/>
    <n v="1"/>
    <n v="0"/>
    <n v="1"/>
    <n v="0"/>
    <n v="3"/>
    <n v="83432"/>
    <s v="Medium"/>
    <n v="2"/>
    <n v="2022"/>
    <s v="High"/>
    <n v="8"/>
  </r>
  <r>
    <n v="5048"/>
    <x v="0"/>
    <x v="0"/>
    <s v="Startup"/>
    <s v="Healthcare"/>
    <x v="6"/>
    <x v="0"/>
    <s v="Remote"/>
    <x v="0"/>
    <s v="7+ yrs"/>
    <n v="9"/>
    <s v="Master"/>
    <n v="1"/>
    <n v="1"/>
    <n v="1"/>
    <n v="0"/>
    <n v="1"/>
    <n v="4"/>
    <n v="124093"/>
    <s v="High"/>
    <n v="1"/>
    <n v="2022"/>
    <s v="Medium"/>
    <n v="4"/>
  </r>
  <r>
    <n v="5049"/>
    <x v="3"/>
    <x v="0"/>
    <s v="Medium"/>
    <s v="Education"/>
    <x v="6"/>
    <x v="0"/>
    <s v="Remote"/>
    <x v="1"/>
    <s v="3-6 yrs"/>
    <n v="3"/>
    <s v="PhD"/>
    <n v="0"/>
    <n v="0"/>
    <n v="0"/>
    <n v="0"/>
    <n v="1"/>
    <n v="1"/>
    <n v="80865"/>
    <s v="Medium"/>
    <n v="8"/>
    <n v="2020"/>
    <s v="Medium"/>
    <n v="4"/>
  </r>
  <r>
    <n v="5050"/>
    <x v="5"/>
    <x v="1"/>
    <s v="Enterprise"/>
    <s v="Retail"/>
    <x v="1"/>
    <x v="0"/>
    <s v="Remote"/>
    <x v="1"/>
    <s v="3-6 yrs"/>
    <n v="6"/>
    <s v="Master"/>
    <n v="1"/>
    <n v="1"/>
    <n v="1"/>
    <n v="1"/>
    <n v="1"/>
    <n v="5"/>
    <n v="156222"/>
    <s v="High"/>
    <n v="9"/>
    <n v="2023"/>
    <s v="High"/>
    <n v="4"/>
  </r>
  <r>
    <n v="5051"/>
    <x v="5"/>
    <x v="1"/>
    <s v="MNC"/>
    <s v="E-commerce"/>
    <x v="1"/>
    <x v="2"/>
    <s v="Onsite/Hybrid"/>
    <x v="2"/>
    <s v="0-2 yrs"/>
    <n v="2"/>
    <s v="Bachelor"/>
    <n v="0"/>
    <n v="1"/>
    <n v="1"/>
    <n v="0"/>
    <n v="0"/>
    <n v="2"/>
    <n v="122584"/>
    <s v="High"/>
    <n v="3"/>
    <n v="2023"/>
    <s v="High"/>
    <n v="9"/>
  </r>
  <r>
    <n v="5052"/>
    <x v="0"/>
    <x v="0"/>
    <s v="Enterprise"/>
    <s v="Retail"/>
    <x v="2"/>
    <x v="1"/>
    <s v="Onsite/Hybrid"/>
    <x v="1"/>
    <s v="3-6 yrs"/>
    <n v="6"/>
    <s v="PhD"/>
    <n v="1"/>
    <n v="1"/>
    <n v="0"/>
    <n v="1"/>
    <n v="1"/>
    <n v="4"/>
    <n v="100245"/>
    <s v="Medium"/>
    <n v="2"/>
    <n v="2023"/>
    <s v="Low"/>
    <n v="2"/>
  </r>
  <r>
    <n v="5053"/>
    <x v="0"/>
    <x v="0"/>
    <s v="Startup"/>
    <s v="E-commerce"/>
    <x v="0"/>
    <x v="0"/>
    <s v="Remote"/>
    <x v="1"/>
    <s v="3-6 yrs"/>
    <n v="4"/>
    <s v="PhD"/>
    <n v="1"/>
    <n v="1"/>
    <n v="0"/>
    <n v="0"/>
    <n v="1"/>
    <n v="3"/>
    <n v="89077"/>
    <s v="Medium"/>
    <n v="4"/>
    <n v="2022"/>
    <s v="Low"/>
    <n v="6"/>
  </r>
  <r>
    <n v="5054"/>
    <x v="5"/>
    <x v="1"/>
    <s v="Medium"/>
    <s v="Retail"/>
    <x v="6"/>
    <x v="1"/>
    <s v="Onsite/Hybrid"/>
    <x v="0"/>
    <s v="7+ yrs"/>
    <n v="15"/>
    <s v="Master"/>
    <n v="1"/>
    <n v="0"/>
    <n v="0"/>
    <n v="1"/>
    <n v="0"/>
    <n v="2"/>
    <n v="157824"/>
    <s v="High"/>
    <n v="4"/>
    <n v="2023"/>
    <s v="Low"/>
    <n v="3"/>
  </r>
  <r>
    <n v="5055"/>
    <x v="5"/>
    <x v="1"/>
    <s v="Enterprise"/>
    <s v="Technology"/>
    <x v="4"/>
    <x v="2"/>
    <s v="Onsite/Hybrid"/>
    <x v="0"/>
    <s v="7+ yrs"/>
    <n v="12"/>
    <s v="Bachelor"/>
    <n v="0"/>
    <n v="1"/>
    <n v="0"/>
    <n v="1"/>
    <n v="1"/>
    <n v="3"/>
    <n v="165687"/>
    <s v="High"/>
    <n v="9"/>
    <n v="2020"/>
    <s v="Low"/>
    <n v="5"/>
  </r>
  <r>
    <n v="5056"/>
    <x v="4"/>
    <x v="0"/>
    <s v="MNC"/>
    <s v="Healthcare"/>
    <x v="0"/>
    <x v="0"/>
    <s v="Remote"/>
    <x v="2"/>
    <s v="0-2 yrs"/>
    <n v="0"/>
    <s v="Bachelor"/>
    <n v="1"/>
    <n v="0"/>
    <n v="1"/>
    <n v="0"/>
    <n v="1"/>
    <n v="3"/>
    <n v="91980"/>
    <s v="Medium"/>
    <n v="6"/>
    <n v="2020"/>
    <s v="Medium"/>
    <n v="4"/>
  </r>
  <r>
    <n v="5057"/>
    <x v="0"/>
    <x v="0"/>
    <s v="Startup"/>
    <s v="Education"/>
    <x v="4"/>
    <x v="0"/>
    <s v="Remote"/>
    <x v="2"/>
    <s v="0-2 yrs"/>
    <n v="0"/>
    <s v="PhD"/>
    <n v="1"/>
    <n v="1"/>
    <n v="0"/>
    <n v="1"/>
    <n v="0"/>
    <n v="3"/>
    <n v="67859"/>
    <s v="Low"/>
    <n v="3"/>
    <n v="2022"/>
    <s v="Medium"/>
    <n v="2"/>
  </r>
  <r>
    <n v="5058"/>
    <x v="4"/>
    <x v="0"/>
    <s v="MNC"/>
    <s v="Healthcare"/>
    <x v="2"/>
    <x v="1"/>
    <s v="Onsite/Hybrid"/>
    <x v="2"/>
    <s v="0-2 yrs"/>
    <n v="2"/>
    <s v="Master"/>
    <n v="1"/>
    <n v="0"/>
    <n v="1"/>
    <n v="1"/>
    <n v="0"/>
    <n v="3"/>
    <n v="95208"/>
    <s v="Medium"/>
    <n v="11"/>
    <n v="2026"/>
    <s v="High"/>
    <n v="2"/>
  </r>
  <r>
    <n v="5059"/>
    <x v="3"/>
    <x v="0"/>
    <s v="Enterprise"/>
    <s v="Retail"/>
    <x v="4"/>
    <x v="2"/>
    <s v="Onsite/Hybrid"/>
    <x v="1"/>
    <s v="3-6 yrs"/>
    <n v="6"/>
    <s v="Master"/>
    <n v="1"/>
    <n v="1"/>
    <n v="0"/>
    <n v="1"/>
    <n v="1"/>
    <n v="4"/>
    <n v="98064"/>
    <s v="Medium"/>
    <n v="1"/>
    <n v="2020"/>
    <s v="Low"/>
    <n v="4"/>
  </r>
  <r>
    <n v="5060"/>
    <x v="1"/>
    <x v="1"/>
    <s v="Enterprise"/>
    <s v="Retail"/>
    <x v="1"/>
    <x v="2"/>
    <s v="Onsite/Hybrid"/>
    <x v="0"/>
    <s v="7+ yrs"/>
    <n v="12"/>
    <s v="Bachelor"/>
    <n v="1"/>
    <n v="1"/>
    <n v="1"/>
    <n v="1"/>
    <n v="0"/>
    <n v="4"/>
    <n v="169587"/>
    <s v="High"/>
    <n v="3"/>
    <n v="2020"/>
    <s v="High"/>
    <n v="6"/>
  </r>
  <r>
    <n v="5061"/>
    <x v="5"/>
    <x v="1"/>
    <s v="MNC"/>
    <s v="Retail"/>
    <x v="6"/>
    <x v="0"/>
    <s v="Remote"/>
    <x v="2"/>
    <s v="0-2 yrs"/>
    <n v="2"/>
    <s v="Bachelor"/>
    <n v="0"/>
    <n v="0"/>
    <n v="1"/>
    <n v="0"/>
    <n v="0"/>
    <n v="1"/>
    <n v="121069"/>
    <s v="High"/>
    <n v="5"/>
    <n v="2023"/>
    <s v="High"/>
    <n v="8"/>
  </r>
  <r>
    <n v="5062"/>
    <x v="5"/>
    <x v="1"/>
    <s v="Medium"/>
    <s v="Retail"/>
    <x v="1"/>
    <x v="2"/>
    <s v="Onsite/Hybrid"/>
    <x v="2"/>
    <s v="0-2 yrs"/>
    <n v="0"/>
    <s v="Master"/>
    <n v="1"/>
    <n v="0"/>
    <n v="0"/>
    <n v="0"/>
    <n v="1"/>
    <n v="2"/>
    <n v="104636"/>
    <s v="Medium"/>
    <n v="11"/>
    <n v="2023"/>
    <s v="Low"/>
    <n v="4"/>
  </r>
  <r>
    <n v="5063"/>
    <x v="5"/>
    <x v="1"/>
    <s v="Enterprise"/>
    <s v="E-commerce"/>
    <x v="3"/>
    <x v="1"/>
    <s v="Onsite/Hybrid"/>
    <x v="2"/>
    <s v="0-2 yrs"/>
    <n v="2"/>
    <s v="Master"/>
    <n v="0"/>
    <n v="0"/>
    <n v="0"/>
    <n v="0"/>
    <n v="0"/>
    <n v="0"/>
    <n v="89190"/>
    <s v="Medium"/>
    <n v="9"/>
    <n v="2024"/>
    <s v="High"/>
    <n v="8"/>
  </r>
  <r>
    <n v="5064"/>
    <x v="2"/>
    <x v="2"/>
    <s v="Medium"/>
    <s v="Finance"/>
    <x v="0"/>
    <x v="1"/>
    <s v="Onsite/Hybrid"/>
    <x v="0"/>
    <s v="7+ yrs"/>
    <n v="15"/>
    <s v="Bachelor"/>
    <n v="1"/>
    <n v="0"/>
    <n v="1"/>
    <n v="0"/>
    <n v="1"/>
    <n v="3"/>
    <n v="129478"/>
    <s v="High"/>
    <n v="7"/>
    <n v="2023"/>
    <s v="High"/>
    <n v="7"/>
  </r>
  <r>
    <n v="5065"/>
    <x v="1"/>
    <x v="1"/>
    <s v="Enterprise"/>
    <s v="Healthcare"/>
    <x v="0"/>
    <x v="2"/>
    <s v="Onsite/Hybrid"/>
    <x v="1"/>
    <s v="3-6 yrs"/>
    <n v="3"/>
    <s v="PhD"/>
    <n v="0"/>
    <n v="1"/>
    <n v="0"/>
    <n v="0"/>
    <n v="0"/>
    <n v="1"/>
    <n v="116417"/>
    <s v="Medium"/>
    <n v="6"/>
    <n v="2023"/>
    <s v="Low"/>
    <n v="4"/>
  </r>
  <r>
    <n v="5066"/>
    <x v="5"/>
    <x v="1"/>
    <s v="Startup"/>
    <s v="Education"/>
    <x v="4"/>
    <x v="2"/>
    <s v="Onsite/Hybrid"/>
    <x v="2"/>
    <s v="0-2 yrs"/>
    <n v="1"/>
    <s v="Bachelor"/>
    <n v="0"/>
    <n v="1"/>
    <n v="0"/>
    <n v="0"/>
    <n v="1"/>
    <n v="2"/>
    <n v="102507"/>
    <s v="Medium"/>
    <n v="1"/>
    <n v="2021"/>
    <s v="Low"/>
    <n v="3"/>
  </r>
  <r>
    <n v="5067"/>
    <x v="4"/>
    <x v="0"/>
    <s v="Enterprise"/>
    <s v="Finance"/>
    <x v="4"/>
    <x v="0"/>
    <s v="Remote"/>
    <x v="0"/>
    <s v="7+ yrs"/>
    <n v="14"/>
    <s v="PhD"/>
    <n v="0"/>
    <n v="0"/>
    <n v="1"/>
    <n v="1"/>
    <n v="1"/>
    <n v="3"/>
    <n v="135724"/>
    <s v="High"/>
    <n v="8"/>
    <n v="2020"/>
    <s v="High"/>
    <n v="6"/>
  </r>
  <r>
    <n v="5068"/>
    <x v="0"/>
    <x v="0"/>
    <s v="Medium"/>
    <s v="Retail"/>
    <x v="5"/>
    <x v="2"/>
    <s v="Onsite/Hybrid"/>
    <x v="2"/>
    <s v="0-2 yrs"/>
    <n v="2"/>
    <s v="Bachelor"/>
    <n v="1"/>
    <n v="1"/>
    <n v="0"/>
    <n v="0"/>
    <n v="1"/>
    <n v="3"/>
    <n v="63241"/>
    <s v="Low"/>
    <n v="7"/>
    <n v="2022"/>
    <s v="High"/>
    <n v="9"/>
  </r>
  <r>
    <n v="5069"/>
    <x v="5"/>
    <x v="1"/>
    <s v="Medium"/>
    <s v="Healthcare"/>
    <x v="4"/>
    <x v="2"/>
    <s v="Onsite/Hybrid"/>
    <x v="2"/>
    <s v="0-2 yrs"/>
    <n v="1"/>
    <s v="Bachelor"/>
    <n v="1"/>
    <n v="0"/>
    <n v="0"/>
    <n v="1"/>
    <n v="1"/>
    <n v="3"/>
    <n v="119035"/>
    <s v="Medium"/>
    <n v="8"/>
    <n v="2025"/>
    <s v="Low"/>
    <n v="5"/>
  </r>
  <r>
    <n v="5070"/>
    <x v="1"/>
    <x v="1"/>
    <s v="Enterprise"/>
    <s v="Retail"/>
    <x v="5"/>
    <x v="1"/>
    <s v="Onsite/Hybrid"/>
    <x v="2"/>
    <s v="0-2 yrs"/>
    <n v="1"/>
    <s v="PhD"/>
    <n v="1"/>
    <n v="1"/>
    <n v="1"/>
    <n v="1"/>
    <n v="0"/>
    <n v="4"/>
    <n v="123151"/>
    <s v="High"/>
    <n v="12"/>
    <n v="2026"/>
    <s v="High"/>
    <n v="3"/>
  </r>
  <r>
    <n v="5071"/>
    <x v="4"/>
    <x v="0"/>
    <s v="Enterprise"/>
    <s v="Finance"/>
    <x v="2"/>
    <x v="2"/>
    <s v="Onsite/Hybrid"/>
    <x v="2"/>
    <s v="0-2 yrs"/>
    <n v="0"/>
    <s v="Master"/>
    <n v="0"/>
    <n v="0"/>
    <n v="0"/>
    <n v="1"/>
    <n v="0"/>
    <n v="1"/>
    <n v="60206"/>
    <s v="Low"/>
    <n v="4"/>
    <n v="2025"/>
    <s v="High"/>
    <n v="7"/>
  </r>
  <r>
    <n v="5072"/>
    <x v="5"/>
    <x v="1"/>
    <s v="Startup"/>
    <s v="Retail"/>
    <x v="5"/>
    <x v="1"/>
    <s v="Onsite/Hybrid"/>
    <x v="0"/>
    <s v="7+ yrs"/>
    <n v="11"/>
    <s v="PhD"/>
    <n v="1"/>
    <n v="0"/>
    <n v="0"/>
    <n v="0"/>
    <n v="0"/>
    <n v="1"/>
    <n v="139013"/>
    <s v="High"/>
    <n v="8"/>
    <n v="2024"/>
    <s v="Medium"/>
    <n v="4"/>
  </r>
  <r>
    <n v="5073"/>
    <x v="1"/>
    <x v="1"/>
    <s v="Startup"/>
    <s v="Education"/>
    <x v="2"/>
    <x v="0"/>
    <s v="Remote"/>
    <x v="1"/>
    <s v="3-6 yrs"/>
    <n v="5"/>
    <s v="Bachelor"/>
    <n v="0"/>
    <n v="1"/>
    <n v="0"/>
    <n v="0"/>
    <n v="0"/>
    <n v="1"/>
    <n v="119920"/>
    <s v="Medium"/>
    <n v="5"/>
    <n v="2020"/>
    <s v="High"/>
    <n v="9"/>
  </r>
  <r>
    <n v="5074"/>
    <x v="3"/>
    <x v="0"/>
    <s v="Medium"/>
    <s v="Healthcare"/>
    <x v="1"/>
    <x v="0"/>
    <s v="Remote"/>
    <x v="0"/>
    <s v="7+ yrs"/>
    <n v="12"/>
    <s v="Master"/>
    <n v="0"/>
    <n v="0"/>
    <n v="0"/>
    <n v="0"/>
    <n v="1"/>
    <n v="1"/>
    <n v="105059"/>
    <s v="Medium"/>
    <n v="4"/>
    <n v="2025"/>
    <s v="Medium"/>
    <n v="2"/>
  </r>
  <r>
    <n v="5075"/>
    <x v="4"/>
    <x v="0"/>
    <s v="MNC"/>
    <s v="Education"/>
    <x v="0"/>
    <x v="0"/>
    <s v="Remote"/>
    <x v="0"/>
    <s v="7+ yrs"/>
    <n v="9"/>
    <s v="Master"/>
    <n v="1"/>
    <n v="1"/>
    <n v="1"/>
    <n v="1"/>
    <n v="1"/>
    <n v="5"/>
    <n v="163312"/>
    <s v="High"/>
    <n v="12"/>
    <n v="2024"/>
    <s v="High"/>
    <n v="9"/>
  </r>
  <r>
    <n v="5076"/>
    <x v="4"/>
    <x v="0"/>
    <s v="Enterprise"/>
    <s v="Education"/>
    <x v="5"/>
    <x v="2"/>
    <s v="Onsite/Hybrid"/>
    <x v="1"/>
    <s v="3-6 yrs"/>
    <n v="6"/>
    <s v="Master"/>
    <n v="1"/>
    <n v="0"/>
    <n v="0"/>
    <n v="0"/>
    <n v="1"/>
    <n v="2"/>
    <n v="84263"/>
    <s v="Medium"/>
    <n v="4"/>
    <n v="2024"/>
    <s v="High"/>
    <n v="9"/>
  </r>
  <r>
    <n v="5077"/>
    <x v="3"/>
    <x v="0"/>
    <s v="Medium"/>
    <s v="Finance"/>
    <x v="2"/>
    <x v="1"/>
    <s v="Onsite/Hybrid"/>
    <x v="2"/>
    <s v="0-2 yrs"/>
    <n v="0"/>
    <s v="Master"/>
    <n v="1"/>
    <n v="0"/>
    <n v="0"/>
    <n v="0"/>
    <n v="0"/>
    <n v="1"/>
    <n v="52440"/>
    <s v="Low"/>
    <n v="6"/>
    <n v="2020"/>
    <s v="Low"/>
    <n v="4"/>
  </r>
  <r>
    <n v="5078"/>
    <x v="0"/>
    <x v="0"/>
    <s v="Startup"/>
    <s v="Technology"/>
    <x v="2"/>
    <x v="2"/>
    <s v="Onsite/Hybrid"/>
    <x v="2"/>
    <s v="0-2 yrs"/>
    <n v="0"/>
    <s v="Master"/>
    <n v="0"/>
    <n v="1"/>
    <n v="0"/>
    <n v="0"/>
    <n v="1"/>
    <n v="2"/>
    <n v="59360"/>
    <s v="Low"/>
    <n v="2"/>
    <n v="2025"/>
    <s v="Medium"/>
    <n v="6"/>
  </r>
  <r>
    <n v="5079"/>
    <x v="5"/>
    <x v="1"/>
    <s v="MNC"/>
    <s v="E-commerce"/>
    <x v="5"/>
    <x v="0"/>
    <s v="Remote"/>
    <x v="2"/>
    <s v="0-2 yrs"/>
    <n v="1"/>
    <s v="Bachelor"/>
    <n v="0"/>
    <n v="0"/>
    <n v="1"/>
    <n v="0"/>
    <n v="1"/>
    <n v="2"/>
    <n v="130120"/>
    <s v="High"/>
    <n v="9"/>
    <n v="2020"/>
    <s v="Low"/>
    <n v="2"/>
  </r>
  <r>
    <n v="5080"/>
    <x v="5"/>
    <x v="1"/>
    <s v="Medium"/>
    <s v="Finance"/>
    <x v="6"/>
    <x v="0"/>
    <s v="Remote"/>
    <x v="1"/>
    <s v="3-6 yrs"/>
    <n v="3"/>
    <s v="PhD"/>
    <n v="0"/>
    <n v="1"/>
    <n v="1"/>
    <n v="0"/>
    <n v="1"/>
    <n v="3"/>
    <n v="144544"/>
    <s v="High"/>
    <n v="12"/>
    <n v="2024"/>
    <s v="Low"/>
    <n v="6"/>
  </r>
  <r>
    <n v="5081"/>
    <x v="2"/>
    <x v="2"/>
    <s v="Medium"/>
    <s v="Finance"/>
    <x v="5"/>
    <x v="2"/>
    <s v="Onsite/Hybrid"/>
    <x v="0"/>
    <s v="7+ yrs"/>
    <n v="14"/>
    <s v="Master"/>
    <n v="0"/>
    <n v="0"/>
    <n v="1"/>
    <n v="1"/>
    <n v="0"/>
    <n v="2"/>
    <n v="125385"/>
    <s v="High"/>
    <n v="4"/>
    <n v="2021"/>
    <s v="High"/>
    <n v="2"/>
  </r>
  <r>
    <n v="5082"/>
    <x v="1"/>
    <x v="1"/>
    <s v="MNC"/>
    <s v="Retail"/>
    <x v="1"/>
    <x v="1"/>
    <s v="Onsite/Hybrid"/>
    <x v="0"/>
    <s v="7+ yrs"/>
    <n v="7"/>
    <s v="PhD"/>
    <n v="0"/>
    <n v="0"/>
    <n v="0"/>
    <n v="0"/>
    <n v="0"/>
    <n v="0"/>
    <n v="163336"/>
    <s v="High"/>
    <n v="9"/>
    <n v="2024"/>
    <s v="Low"/>
    <n v="3"/>
  </r>
  <r>
    <n v="5083"/>
    <x v="2"/>
    <x v="2"/>
    <s v="Startup"/>
    <s v="E-commerce"/>
    <x v="4"/>
    <x v="0"/>
    <s v="Remote"/>
    <x v="1"/>
    <s v="3-6 yrs"/>
    <n v="6"/>
    <s v="Master"/>
    <n v="0"/>
    <n v="0"/>
    <n v="0"/>
    <n v="0"/>
    <n v="0"/>
    <n v="0"/>
    <n v="73429"/>
    <s v="Medium"/>
    <n v="9"/>
    <n v="2020"/>
    <s v="Low"/>
    <n v="2"/>
  </r>
  <r>
    <n v="5084"/>
    <x v="0"/>
    <x v="0"/>
    <s v="MNC"/>
    <s v="Education"/>
    <x v="5"/>
    <x v="1"/>
    <s v="Onsite/Hybrid"/>
    <x v="1"/>
    <s v="3-6 yrs"/>
    <n v="5"/>
    <s v="PhD"/>
    <n v="0"/>
    <n v="1"/>
    <n v="1"/>
    <n v="1"/>
    <n v="0"/>
    <n v="3"/>
    <n v="124808"/>
    <s v="High"/>
    <n v="9"/>
    <n v="2021"/>
    <s v="High"/>
    <n v="9"/>
  </r>
  <r>
    <n v="5085"/>
    <x v="1"/>
    <x v="1"/>
    <s v="Startup"/>
    <s v="Healthcare"/>
    <x v="0"/>
    <x v="2"/>
    <s v="Onsite/Hybrid"/>
    <x v="2"/>
    <s v="0-2 yrs"/>
    <n v="0"/>
    <s v="PhD"/>
    <n v="0"/>
    <n v="1"/>
    <n v="0"/>
    <n v="1"/>
    <n v="0"/>
    <n v="2"/>
    <n v="104787"/>
    <s v="Medium"/>
    <n v="11"/>
    <n v="2020"/>
    <s v="High"/>
    <n v="9"/>
  </r>
  <r>
    <n v="5086"/>
    <x v="3"/>
    <x v="0"/>
    <s v="Medium"/>
    <s v="Technology"/>
    <x v="1"/>
    <x v="0"/>
    <s v="Remote"/>
    <x v="1"/>
    <s v="3-6 yrs"/>
    <n v="5"/>
    <s v="Master"/>
    <n v="1"/>
    <n v="0"/>
    <n v="1"/>
    <n v="0"/>
    <n v="1"/>
    <n v="3"/>
    <n v="95848"/>
    <s v="Medium"/>
    <n v="11"/>
    <n v="2022"/>
    <s v="High"/>
    <n v="9"/>
  </r>
  <r>
    <n v="5087"/>
    <x v="4"/>
    <x v="0"/>
    <s v="Medium"/>
    <s v="Healthcare"/>
    <x v="1"/>
    <x v="1"/>
    <s v="Onsite/Hybrid"/>
    <x v="2"/>
    <s v="0-2 yrs"/>
    <n v="2"/>
    <s v="Bachelor"/>
    <n v="1"/>
    <n v="0"/>
    <n v="1"/>
    <n v="0"/>
    <n v="1"/>
    <n v="3"/>
    <n v="77850"/>
    <s v="Medium"/>
    <n v="7"/>
    <n v="2020"/>
    <s v="High"/>
    <n v="7"/>
  </r>
  <r>
    <n v="5088"/>
    <x v="2"/>
    <x v="2"/>
    <s v="Enterprise"/>
    <s v="Technology"/>
    <x v="4"/>
    <x v="0"/>
    <s v="Remote"/>
    <x v="1"/>
    <s v="3-6 yrs"/>
    <n v="3"/>
    <s v="Master"/>
    <n v="1"/>
    <n v="1"/>
    <n v="1"/>
    <n v="0"/>
    <n v="1"/>
    <n v="4"/>
    <n v="97863"/>
    <s v="Medium"/>
    <n v="2"/>
    <n v="2020"/>
    <s v="High"/>
    <n v="8"/>
  </r>
  <r>
    <n v="5089"/>
    <x v="5"/>
    <x v="1"/>
    <s v="Enterprise"/>
    <s v="Finance"/>
    <x v="4"/>
    <x v="0"/>
    <s v="Remote"/>
    <x v="1"/>
    <s v="3-6 yrs"/>
    <n v="6"/>
    <s v="PhD"/>
    <n v="0"/>
    <n v="1"/>
    <n v="1"/>
    <n v="1"/>
    <n v="0"/>
    <n v="3"/>
    <n v="141397"/>
    <s v="High"/>
    <n v="6"/>
    <n v="2021"/>
    <s v="High"/>
    <n v="9"/>
  </r>
  <r>
    <n v="5090"/>
    <x v="3"/>
    <x v="0"/>
    <s v="MNC"/>
    <s v="Healthcare"/>
    <x v="3"/>
    <x v="2"/>
    <s v="Onsite/Hybrid"/>
    <x v="0"/>
    <s v="7+ yrs"/>
    <n v="9"/>
    <s v="PhD"/>
    <n v="0"/>
    <n v="0"/>
    <n v="0"/>
    <n v="0"/>
    <n v="1"/>
    <n v="1"/>
    <n v="125227"/>
    <s v="High"/>
    <n v="3"/>
    <n v="2021"/>
    <s v="Low"/>
    <n v="5"/>
  </r>
  <r>
    <n v="5091"/>
    <x v="2"/>
    <x v="2"/>
    <s v="Medium"/>
    <s v="Healthcare"/>
    <x v="5"/>
    <x v="1"/>
    <s v="Onsite/Hybrid"/>
    <x v="1"/>
    <s v="3-6 yrs"/>
    <n v="6"/>
    <s v="Master"/>
    <n v="1"/>
    <n v="0"/>
    <n v="0"/>
    <n v="0"/>
    <n v="0"/>
    <n v="1"/>
    <n v="71944"/>
    <s v="Medium"/>
    <n v="1"/>
    <n v="2020"/>
    <s v="Low"/>
    <n v="6"/>
  </r>
  <r>
    <n v="5092"/>
    <x v="5"/>
    <x v="1"/>
    <s v="Medium"/>
    <s v="Finance"/>
    <x v="4"/>
    <x v="1"/>
    <s v="Onsite/Hybrid"/>
    <x v="2"/>
    <s v="0-2 yrs"/>
    <n v="0"/>
    <s v="PhD"/>
    <n v="0"/>
    <n v="0"/>
    <n v="0"/>
    <n v="1"/>
    <n v="1"/>
    <n v="2"/>
    <n v="112342"/>
    <s v="Medium"/>
    <n v="4"/>
    <n v="2025"/>
    <s v="Low"/>
    <n v="2"/>
  </r>
  <r>
    <n v="5093"/>
    <x v="4"/>
    <x v="0"/>
    <s v="MNC"/>
    <s v="Education"/>
    <x v="4"/>
    <x v="2"/>
    <s v="Onsite/Hybrid"/>
    <x v="0"/>
    <s v="7+ yrs"/>
    <n v="7"/>
    <s v="Bachelor"/>
    <n v="0"/>
    <n v="1"/>
    <n v="1"/>
    <n v="1"/>
    <n v="1"/>
    <n v="4"/>
    <n v="162028"/>
    <s v="High"/>
    <n v="10"/>
    <n v="2021"/>
    <s v="High"/>
    <n v="4"/>
  </r>
  <r>
    <n v="5094"/>
    <x v="0"/>
    <x v="0"/>
    <s v="Enterprise"/>
    <s v="Education"/>
    <x v="2"/>
    <x v="2"/>
    <s v="Onsite/Hybrid"/>
    <x v="2"/>
    <s v="0-2 yrs"/>
    <n v="1"/>
    <s v="PhD"/>
    <n v="1"/>
    <n v="0"/>
    <n v="1"/>
    <n v="1"/>
    <n v="0"/>
    <n v="3"/>
    <n v="76759"/>
    <s v="Medium"/>
    <n v="9"/>
    <n v="2021"/>
    <s v="High"/>
    <n v="4"/>
  </r>
  <r>
    <n v="5095"/>
    <x v="0"/>
    <x v="0"/>
    <s v="Startup"/>
    <s v="Healthcare"/>
    <x v="6"/>
    <x v="0"/>
    <s v="Remote"/>
    <x v="1"/>
    <s v="3-6 yrs"/>
    <n v="5"/>
    <s v="PhD"/>
    <n v="0"/>
    <n v="1"/>
    <n v="0"/>
    <n v="1"/>
    <n v="0"/>
    <n v="2"/>
    <n v="93125"/>
    <s v="Medium"/>
    <n v="8"/>
    <n v="2021"/>
    <s v="Medium"/>
    <n v="6"/>
  </r>
  <r>
    <n v="5096"/>
    <x v="5"/>
    <x v="1"/>
    <s v="Medium"/>
    <s v="Technology"/>
    <x v="5"/>
    <x v="0"/>
    <s v="Remote"/>
    <x v="2"/>
    <s v="0-2 yrs"/>
    <n v="1"/>
    <s v="Master"/>
    <n v="0"/>
    <n v="1"/>
    <n v="0"/>
    <n v="0"/>
    <n v="1"/>
    <n v="2"/>
    <n v="102650"/>
    <s v="Medium"/>
    <n v="4"/>
    <n v="2021"/>
    <s v="Medium"/>
    <n v="2"/>
  </r>
  <r>
    <n v="5097"/>
    <x v="2"/>
    <x v="2"/>
    <s v="Startup"/>
    <s v="Finance"/>
    <x v="4"/>
    <x v="2"/>
    <s v="Onsite/Hybrid"/>
    <x v="2"/>
    <s v="0-2 yrs"/>
    <n v="2"/>
    <s v="Master"/>
    <n v="1"/>
    <n v="0"/>
    <n v="0"/>
    <n v="1"/>
    <n v="0"/>
    <n v="2"/>
    <n v="65947"/>
    <s v="Low"/>
    <n v="10"/>
    <n v="2026"/>
    <s v="High"/>
    <n v="8"/>
  </r>
  <r>
    <n v="5098"/>
    <x v="1"/>
    <x v="1"/>
    <s v="MNC"/>
    <s v="Retail"/>
    <x v="2"/>
    <x v="0"/>
    <s v="Remote"/>
    <x v="1"/>
    <s v="3-6 yrs"/>
    <n v="5"/>
    <s v="Master"/>
    <n v="1"/>
    <n v="0"/>
    <n v="0"/>
    <n v="0"/>
    <n v="0"/>
    <n v="1"/>
    <n v="130396"/>
    <s v="High"/>
    <n v="3"/>
    <n v="2022"/>
    <s v="Medium"/>
    <n v="5"/>
  </r>
  <r>
    <n v="5099"/>
    <x v="3"/>
    <x v="0"/>
    <s v="MNC"/>
    <s v="E-commerce"/>
    <x v="1"/>
    <x v="2"/>
    <s v="Onsite/Hybrid"/>
    <x v="0"/>
    <s v="7+ yrs"/>
    <n v="14"/>
    <s v="PhD"/>
    <n v="0"/>
    <n v="1"/>
    <n v="0"/>
    <n v="1"/>
    <n v="1"/>
    <n v="3"/>
    <n v="144814"/>
    <s v="High"/>
    <n v="12"/>
    <n v="2023"/>
    <s v="Low"/>
    <n v="2"/>
  </r>
  <r>
    <n v="5100"/>
    <x v="5"/>
    <x v="1"/>
    <s v="MNC"/>
    <s v="Education"/>
    <x v="2"/>
    <x v="1"/>
    <s v="Onsite/Hybrid"/>
    <x v="0"/>
    <s v="7+ yrs"/>
    <n v="12"/>
    <s v="Master"/>
    <n v="1"/>
    <n v="1"/>
    <n v="0"/>
    <n v="0"/>
    <n v="0"/>
    <n v="2"/>
    <n v="163799"/>
    <s v="High"/>
    <n v="4"/>
    <n v="2021"/>
    <s v="High"/>
    <n v="9"/>
  </r>
  <r>
    <n v="5101"/>
    <x v="3"/>
    <x v="0"/>
    <s v="Medium"/>
    <s v="Healthcare"/>
    <x v="3"/>
    <x v="2"/>
    <s v="Onsite/Hybrid"/>
    <x v="1"/>
    <s v="3-6 yrs"/>
    <n v="3"/>
    <s v="Bachelor"/>
    <n v="1"/>
    <n v="1"/>
    <n v="1"/>
    <n v="1"/>
    <n v="0"/>
    <n v="4"/>
    <n v="101312"/>
    <s v="Medium"/>
    <n v="11"/>
    <n v="2021"/>
    <s v="High"/>
    <n v="3"/>
  </r>
  <r>
    <n v="5102"/>
    <x v="0"/>
    <x v="0"/>
    <s v="Startup"/>
    <s v="Finance"/>
    <x v="6"/>
    <x v="1"/>
    <s v="Onsite/Hybrid"/>
    <x v="0"/>
    <s v="7+ yrs"/>
    <n v="7"/>
    <s v="Bachelor"/>
    <n v="1"/>
    <n v="0"/>
    <n v="0"/>
    <n v="0"/>
    <n v="0"/>
    <n v="1"/>
    <n v="101152"/>
    <s v="Medium"/>
    <n v="10"/>
    <n v="2025"/>
    <s v="Medium"/>
    <n v="1"/>
  </r>
  <r>
    <n v="5103"/>
    <x v="2"/>
    <x v="2"/>
    <s v="Enterprise"/>
    <s v="Healthcare"/>
    <x v="0"/>
    <x v="0"/>
    <s v="Remote"/>
    <x v="0"/>
    <s v="7+ yrs"/>
    <n v="10"/>
    <s v="PhD"/>
    <n v="0"/>
    <n v="1"/>
    <n v="1"/>
    <n v="0"/>
    <n v="1"/>
    <n v="3"/>
    <n v="122915"/>
    <s v="High"/>
    <n v="1"/>
    <n v="2021"/>
    <s v="High"/>
    <n v="9"/>
  </r>
  <r>
    <n v="5104"/>
    <x v="5"/>
    <x v="1"/>
    <s v="Startup"/>
    <s v="Education"/>
    <x v="6"/>
    <x v="2"/>
    <s v="Onsite/Hybrid"/>
    <x v="1"/>
    <s v="3-6 yrs"/>
    <n v="3"/>
    <s v="Master"/>
    <n v="1"/>
    <n v="0"/>
    <n v="1"/>
    <n v="0"/>
    <n v="1"/>
    <n v="3"/>
    <n v="140876"/>
    <s v="High"/>
    <n v="10"/>
    <n v="2026"/>
    <s v="Medium"/>
    <n v="1"/>
  </r>
  <r>
    <n v="5105"/>
    <x v="4"/>
    <x v="0"/>
    <s v="Medium"/>
    <s v="Education"/>
    <x v="4"/>
    <x v="2"/>
    <s v="Onsite/Hybrid"/>
    <x v="1"/>
    <s v="3-6 yrs"/>
    <n v="4"/>
    <s v="Bachelor"/>
    <n v="0"/>
    <n v="1"/>
    <n v="0"/>
    <n v="1"/>
    <n v="0"/>
    <n v="2"/>
    <n v="86670"/>
    <s v="Medium"/>
    <n v="6"/>
    <n v="2020"/>
    <s v="Medium"/>
    <n v="6"/>
  </r>
  <r>
    <n v="5106"/>
    <x v="5"/>
    <x v="1"/>
    <s v="Startup"/>
    <s v="E-commerce"/>
    <x v="6"/>
    <x v="2"/>
    <s v="Onsite/Hybrid"/>
    <x v="0"/>
    <s v="7+ yrs"/>
    <n v="10"/>
    <s v="Master"/>
    <n v="0"/>
    <n v="0"/>
    <n v="1"/>
    <n v="1"/>
    <n v="0"/>
    <n v="2"/>
    <n v="167346"/>
    <s v="High"/>
    <n v="8"/>
    <n v="2022"/>
    <s v="High"/>
    <n v="7"/>
  </r>
  <r>
    <n v="5107"/>
    <x v="3"/>
    <x v="0"/>
    <s v="Enterprise"/>
    <s v="Education"/>
    <x v="3"/>
    <x v="0"/>
    <s v="Remote"/>
    <x v="0"/>
    <s v="7+ yrs"/>
    <n v="12"/>
    <s v="PhD"/>
    <n v="1"/>
    <n v="0"/>
    <n v="0"/>
    <n v="1"/>
    <n v="1"/>
    <n v="3"/>
    <n v="123215"/>
    <s v="High"/>
    <n v="10"/>
    <n v="2025"/>
    <s v="Medium"/>
    <n v="2"/>
  </r>
  <r>
    <n v="5108"/>
    <x v="2"/>
    <x v="2"/>
    <s v="Enterprise"/>
    <s v="Retail"/>
    <x v="4"/>
    <x v="1"/>
    <s v="Onsite/Hybrid"/>
    <x v="0"/>
    <s v="7+ yrs"/>
    <n v="7"/>
    <s v="Master"/>
    <n v="1"/>
    <n v="0"/>
    <n v="1"/>
    <n v="0"/>
    <n v="1"/>
    <n v="3"/>
    <n v="127233"/>
    <s v="High"/>
    <n v="6"/>
    <n v="2026"/>
    <s v="Medium"/>
    <n v="6"/>
  </r>
  <r>
    <n v="5109"/>
    <x v="5"/>
    <x v="1"/>
    <s v="Startup"/>
    <s v="E-commerce"/>
    <x v="6"/>
    <x v="2"/>
    <s v="Onsite/Hybrid"/>
    <x v="2"/>
    <s v="0-2 yrs"/>
    <n v="0"/>
    <s v="PhD"/>
    <n v="1"/>
    <n v="0"/>
    <n v="0"/>
    <n v="1"/>
    <n v="1"/>
    <n v="3"/>
    <n v="110944"/>
    <s v="Medium"/>
    <n v="6"/>
    <n v="2026"/>
    <s v="Medium"/>
    <n v="5"/>
  </r>
  <r>
    <n v="5110"/>
    <x v="4"/>
    <x v="0"/>
    <s v="Enterprise"/>
    <s v="Finance"/>
    <x v="0"/>
    <x v="2"/>
    <s v="Onsite/Hybrid"/>
    <x v="2"/>
    <s v="0-2 yrs"/>
    <n v="1"/>
    <s v="Bachelor"/>
    <n v="0"/>
    <n v="0"/>
    <n v="0"/>
    <n v="0"/>
    <n v="0"/>
    <n v="0"/>
    <n v="46817"/>
    <s v="Low"/>
    <n v="6"/>
    <n v="2021"/>
    <s v="Medium"/>
    <n v="2"/>
  </r>
  <r>
    <n v="5111"/>
    <x v="3"/>
    <x v="0"/>
    <s v="Medium"/>
    <s v="Retail"/>
    <x v="3"/>
    <x v="0"/>
    <s v="Remote"/>
    <x v="0"/>
    <s v="7+ yrs"/>
    <n v="9"/>
    <s v="PhD"/>
    <n v="1"/>
    <n v="0"/>
    <n v="1"/>
    <n v="1"/>
    <n v="1"/>
    <n v="4"/>
    <n v="143454"/>
    <s v="High"/>
    <n v="1"/>
    <n v="2021"/>
    <s v="High"/>
    <n v="5"/>
  </r>
  <r>
    <n v="5112"/>
    <x v="3"/>
    <x v="0"/>
    <s v="Startup"/>
    <s v="Retail"/>
    <x v="4"/>
    <x v="1"/>
    <s v="Onsite/Hybrid"/>
    <x v="2"/>
    <s v="0-2 yrs"/>
    <n v="1"/>
    <s v="PhD"/>
    <n v="0"/>
    <n v="0"/>
    <n v="1"/>
    <n v="0"/>
    <n v="0"/>
    <n v="1"/>
    <n v="62092"/>
    <s v="Low"/>
    <n v="9"/>
    <n v="2024"/>
    <s v="Low"/>
    <n v="5"/>
  </r>
  <r>
    <n v="5113"/>
    <x v="4"/>
    <x v="0"/>
    <s v="MNC"/>
    <s v="Education"/>
    <x v="0"/>
    <x v="2"/>
    <s v="Onsite/Hybrid"/>
    <x v="0"/>
    <s v="7+ yrs"/>
    <n v="7"/>
    <s v="Master"/>
    <n v="1"/>
    <n v="1"/>
    <n v="1"/>
    <n v="0"/>
    <n v="1"/>
    <n v="4"/>
    <n v="141103"/>
    <s v="High"/>
    <n v="9"/>
    <n v="2024"/>
    <s v="Low"/>
    <n v="6"/>
  </r>
  <r>
    <n v="5114"/>
    <x v="1"/>
    <x v="1"/>
    <s v="Enterprise"/>
    <s v="Technology"/>
    <x v="4"/>
    <x v="1"/>
    <s v="Onsite/Hybrid"/>
    <x v="2"/>
    <s v="0-2 yrs"/>
    <n v="2"/>
    <s v="PhD"/>
    <n v="1"/>
    <n v="0"/>
    <n v="1"/>
    <n v="0"/>
    <n v="1"/>
    <n v="3"/>
    <n v="113783"/>
    <s v="Medium"/>
    <n v="12"/>
    <n v="2023"/>
    <s v="High"/>
    <n v="7"/>
  </r>
  <r>
    <n v="5115"/>
    <x v="4"/>
    <x v="0"/>
    <s v="Enterprise"/>
    <s v="Retail"/>
    <x v="5"/>
    <x v="0"/>
    <s v="Remote"/>
    <x v="0"/>
    <s v="7+ yrs"/>
    <n v="10"/>
    <s v="Master"/>
    <n v="1"/>
    <n v="0"/>
    <n v="0"/>
    <n v="1"/>
    <n v="0"/>
    <n v="2"/>
    <n v="115817"/>
    <s v="Medium"/>
    <n v="9"/>
    <n v="2023"/>
    <s v="Medium"/>
    <n v="2"/>
  </r>
  <r>
    <n v="5116"/>
    <x v="3"/>
    <x v="0"/>
    <s v="Startup"/>
    <s v="Healthcare"/>
    <x v="1"/>
    <x v="1"/>
    <s v="Onsite/Hybrid"/>
    <x v="1"/>
    <s v="3-6 yrs"/>
    <n v="3"/>
    <s v="PhD"/>
    <n v="1"/>
    <n v="0"/>
    <n v="1"/>
    <n v="0"/>
    <n v="0"/>
    <n v="2"/>
    <n v="88329"/>
    <s v="Medium"/>
    <n v="4"/>
    <n v="2021"/>
    <s v="Medium"/>
    <n v="2"/>
  </r>
  <r>
    <n v="5117"/>
    <x v="5"/>
    <x v="1"/>
    <s v="Medium"/>
    <s v="Technology"/>
    <x v="6"/>
    <x v="0"/>
    <s v="Remote"/>
    <x v="0"/>
    <s v="7+ yrs"/>
    <n v="8"/>
    <s v="PhD"/>
    <n v="0"/>
    <n v="0"/>
    <n v="0"/>
    <n v="1"/>
    <n v="1"/>
    <n v="2"/>
    <n v="164250"/>
    <s v="High"/>
    <n v="6"/>
    <n v="2023"/>
    <s v="Medium"/>
    <n v="6"/>
  </r>
  <r>
    <n v="5118"/>
    <x v="2"/>
    <x v="2"/>
    <s v="MNC"/>
    <s v="Education"/>
    <x v="0"/>
    <x v="0"/>
    <s v="Remote"/>
    <x v="2"/>
    <s v="0-2 yrs"/>
    <n v="2"/>
    <s v="Master"/>
    <n v="1"/>
    <n v="1"/>
    <n v="1"/>
    <n v="1"/>
    <n v="1"/>
    <n v="5"/>
    <n v="113469"/>
    <s v="Medium"/>
    <n v="5"/>
    <n v="2021"/>
    <s v="High"/>
    <n v="9"/>
  </r>
  <r>
    <n v="5119"/>
    <x v="3"/>
    <x v="0"/>
    <s v="Startup"/>
    <s v="Finance"/>
    <x v="1"/>
    <x v="1"/>
    <s v="Onsite/Hybrid"/>
    <x v="0"/>
    <s v="7+ yrs"/>
    <n v="9"/>
    <s v="PhD"/>
    <n v="0"/>
    <n v="1"/>
    <n v="0"/>
    <n v="1"/>
    <n v="0"/>
    <n v="2"/>
    <n v="112097"/>
    <s v="Medium"/>
    <n v="7"/>
    <n v="2023"/>
    <s v="Medium"/>
    <n v="1"/>
  </r>
  <r>
    <n v="5120"/>
    <x v="1"/>
    <x v="1"/>
    <s v="Medium"/>
    <s v="Retail"/>
    <x v="2"/>
    <x v="1"/>
    <s v="Onsite/Hybrid"/>
    <x v="0"/>
    <s v="7+ yrs"/>
    <n v="10"/>
    <s v="Master"/>
    <n v="1"/>
    <n v="0"/>
    <n v="0"/>
    <n v="1"/>
    <n v="0"/>
    <n v="2"/>
    <n v="157550"/>
    <s v="High"/>
    <n v="1"/>
    <n v="2026"/>
    <s v="Medium"/>
    <n v="3"/>
  </r>
  <r>
    <n v="5121"/>
    <x v="1"/>
    <x v="1"/>
    <s v="Medium"/>
    <s v="Healthcare"/>
    <x v="3"/>
    <x v="1"/>
    <s v="Onsite/Hybrid"/>
    <x v="1"/>
    <s v="3-6 yrs"/>
    <n v="4"/>
    <s v="Bachelor"/>
    <n v="1"/>
    <n v="0"/>
    <n v="0"/>
    <n v="1"/>
    <n v="0"/>
    <n v="2"/>
    <n v="128623"/>
    <s v="High"/>
    <n v="4"/>
    <n v="2023"/>
    <s v="High"/>
    <n v="7"/>
  </r>
  <r>
    <n v="5122"/>
    <x v="0"/>
    <x v="0"/>
    <s v="Medium"/>
    <s v="Finance"/>
    <x v="2"/>
    <x v="1"/>
    <s v="Onsite/Hybrid"/>
    <x v="1"/>
    <s v="3-6 yrs"/>
    <n v="5"/>
    <s v="PhD"/>
    <n v="0"/>
    <n v="1"/>
    <n v="0"/>
    <n v="0"/>
    <n v="0"/>
    <n v="1"/>
    <n v="70316"/>
    <s v="Medium"/>
    <n v="2"/>
    <n v="2024"/>
    <s v="Medium"/>
    <n v="5"/>
  </r>
  <r>
    <n v="5123"/>
    <x v="3"/>
    <x v="0"/>
    <s v="Medium"/>
    <s v="Retail"/>
    <x v="1"/>
    <x v="2"/>
    <s v="Onsite/Hybrid"/>
    <x v="0"/>
    <s v="7+ yrs"/>
    <n v="15"/>
    <s v="Bachelor"/>
    <n v="0"/>
    <n v="1"/>
    <n v="1"/>
    <n v="0"/>
    <n v="0"/>
    <n v="2"/>
    <n v="113479"/>
    <s v="Medium"/>
    <n v="8"/>
    <n v="2021"/>
    <s v="High"/>
    <n v="9"/>
  </r>
  <r>
    <n v="5124"/>
    <x v="2"/>
    <x v="2"/>
    <s v="MNC"/>
    <s v="Retail"/>
    <x v="4"/>
    <x v="1"/>
    <s v="Onsite/Hybrid"/>
    <x v="0"/>
    <s v="7+ yrs"/>
    <n v="14"/>
    <s v="Master"/>
    <n v="1"/>
    <n v="0"/>
    <n v="0"/>
    <n v="1"/>
    <n v="0"/>
    <n v="2"/>
    <n v="139900"/>
    <s v="High"/>
    <n v="5"/>
    <n v="2021"/>
    <s v="High"/>
    <n v="9"/>
  </r>
  <r>
    <n v="5125"/>
    <x v="4"/>
    <x v="0"/>
    <s v="Medium"/>
    <s v="Technology"/>
    <x v="6"/>
    <x v="2"/>
    <s v="Onsite/Hybrid"/>
    <x v="1"/>
    <s v="3-6 yrs"/>
    <n v="6"/>
    <s v="PhD"/>
    <n v="1"/>
    <n v="1"/>
    <n v="0"/>
    <n v="1"/>
    <n v="0"/>
    <n v="3"/>
    <n v="87919"/>
    <s v="Medium"/>
    <n v="4"/>
    <n v="2020"/>
    <s v="Medium"/>
    <n v="2"/>
  </r>
  <r>
    <n v="5126"/>
    <x v="1"/>
    <x v="1"/>
    <s v="Enterprise"/>
    <s v="E-commerce"/>
    <x v="0"/>
    <x v="2"/>
    <s v="Onsite/Hybrid"/>
    <x v="0"/>
    <s v="7+ yrs"/>
    <n v="14"/>
    <s v="PhD"/>
    <n v="1"/>
    <n v="0"/>
    <n v="0"/>
    <n v="1"/>
    <n v="0"/>
    <n v="2"/>
    <n v="155819"/>
    <s v="High"/>
    <n v="5"/>
    <n v="2020"/>
    <s v="High"/>
    <n v="7"/>
  </r>
  <r>
    <n v="5127"/>
    <x v="2"/>
    <x v="2"/>
    <s v="MNC"/>
    <s v="Retail"/>
    <x v="2"/>
    <x v="1"/>
    <s v="Onsite/Hybrid"/>
    <x v="1"/>
    <s v="3-6 yrs"/>
    <n v="4"/>
    <s v="PhD"/>
    <n v="0"/>
    <n v="1"/>
    <n v="1"/>
    <n v="1"/>
    <n v="1"/>
    <n v="4"/>
    <n v="132800"/>
    <s v="High"/>
    <n v="2"/>
    <n v="2024"/>
    <s v="High"/>
    <n v="2"/>
  </r>
  <r>
    <n v="5128"/>
    <x v="0"/>
    <x v="0"/>
    <s v="Startup"/>
    <s v="Technology"/>
    <x v="2"/>
    <x v="2"/>
    <s v="Onsite/Hybrid"/>
    <x v="1"/>
    <s v="3-6 yrs"/>
    <n v="5"/>
    <s v="PhD"/>
    <n v="0"/>
    <n v="0"/>
    <n v="0"/>
    <n v="0"/>
    <n v="0"/>
    <n v="0"/>
    <n v="79969"/>
    <s v="Medium"/>
    <n v="12"/>
    <n v="2025"/>
    <s v="High"/>
    <n v="7"/>
  </r>
  <r>
    <n v="5129"/>
    <x v="4"/>
    <x v="0"/>
    <s v="Medium"/>
    <s v="Finance"/>
    <x v="6"/>
    <x v="0"/>
    <s v="Remote"/>
    <x v="2"/>
    <s v="0-2 yrs"/>
    <n v="1"/>
    <s v="PhD"/>
    <n v="1"/>
    <n v="0"/>
    <n v="0"/>
    <n v="1"/>
    <n v="0"/>
    <n v="2"/>
    <n v="64202"/>
    <s v="Low"/>
    <n v="12"/>
    <n v="2025"/>
    <s v="Low"/>
    <n v="1"/>
  </r>
  <r>
    <n v="5130"/>
    <x v="5"/>
    <x v="1"/>
    <s v="Enterprise"/>
    <s v="E-commerce"/>
    <x v="1"/>
    <x v="1"/>
    <s v="Onsite/Hybrid"/>
    <x v="1"/>
    <s v="3-6 yrs"/>
    <n v="3"/>
    <s v="PhD"/>
    <n v="1"/>
    <n v="0"/>
    <n v="0"/>
    <n v="1"/>
    <n v="0"/>
    <n v="2"/>
    <n v="126875"/>
    <s v="High"/>
    <n v="7"/>
    <n v="2023"/>
    <s v="Low"/>
    <n v="1"/>
  </r>
  <r>
    <n v="5131"/>
    <x v="4"/>
    <x v="0"/>
    <s v="MNC"/>
    <s v="Finance"/>
    <x v="5"/>
    <x v="0"/>
    <s v="Remote"/>
    <x v="0"/>
    <s v="7+ yrs"/>
    <n v="10"/>
    <s v="Bachelor"/>
    <n v="1"/>
    <n v="1"/>
    <n v="0"/>
    <n v="1"/>
    <n v="1"/>
    <n v="4"/>
    <n v="141831"/>
    <s v="High"/>
    <n v="1"/>
    <n v="2021"/>
    <s v="High"/>
    <n v="7"/>
  </r>
  <r>
    <n v="5132"/>
    <x v="1"/>
    <x v="1"/>
    <s v="Enterprise"/>
    <s v="E-commerce"/>
    <x v="0"/>
    <x v="0"/>
    <s v="Remote"/>
    <x v="1"/>
    <s v="3-6 yrs"/>
    <n v="6"/>
    <s v="Bachelor"/>
    <n v="0"/>
    <n v="0"/>
    <n v="0"/>
    <n v="0"/>
    <n v="1"/>
    <n v="1"/>
    <n v="120112"/>
    <s v="High"/>
    <n v="5"/>
    <n v="2025"/>
    <s v="High"/>
    <n v="7"/>
  </r>
  <r>
    <n v="5133"/>
    <x v="4"/>
    <x v="0"/>
    <s v="Medium"/>
    <s v="Education"/>
    <x v="2"/>
    <x v="0"/>
    <s v="Remote"/>
    <x v="2"/>
    <s v="0-2 yrs"/>
    <n v="2"/>
    <s v="Master"/>
    <n v="0"/>
    <n v="0"/>
    <n v="1"/>
    <n v="0"/>
    <n v="1"/>
    <n v="2"/>
    <n v="74093"/>
    <s v="Medium"/>
    <n v="4"/>
    <n v="2021"/>
    <s v="High"/>
    <n v="8"/>
  </r>
  <r>
    <n v="5134"/>
    <x v="5"/>
    <x v="1"/>
    <s v="Medium"/>
    <s v="Education"/>
    <x v="1"/>
    <x v="0"/>
    <s v="Remote"/>
    <x v="0"/>
    <s v="7+ yrs"/>
    <n v="9"/>
    <s v="PhD"/>
    <n v="0"/>
    <n v="0"/>
    <n v="0"/>
    <n v="1"/>
    <n v="1"/>
    <n v="2"/>
    <n v="162858"/>
    <s v="High"/>
    <n v="11"/>
    <n v="2024"/>
    <s v="Low"/>
    <n v="3"/>
  </r>
  <r>
    <n v="5135"/>
    <x v="2"/>
    <x v="2"/>
    <s v="MNC"/>
    <s v="Retail"/>
    <x v="0"/>
    <x v="2"/>
    <s v="Onsite/Hybrid"/>
    <x v="0"/>
    <s v="7+ yrs"/>
    <n v="15"/>
    <s v="PhD"/>
    <n v="1"/>
    <n v="1"/>
    <n v="1"/>
    <n v="1"/>
    <n v="1"/>
    <n v="5"/>
    <n v="158120"/>
    <s v="High"/>
    <n v="7"/>
    <n v="2021"/>
    <s v="High"/>
    <n v="2"/>
  </r>
  <r>
    <n v="5136"/>
    <x v="1"/>
    <x v="1"/>
    <s v="Medium"/>
    <s v="Technology"/>
    <x v="3"/>
    <x v="1"/>
    <s v="Onsite/Hybrid"/>
    <x v="2"/>
    <s v="0-2 yrs"/>
    <n v="2"/>
    <s v="PhD"/>
    <n v="0"/>
    <n v="1"/>
    <n v="0"/>
    <n v="1"/>
    <n v="1"/>
    <n v="3"/>
    <n v="114295"/>
    <s v="Medium"/>
    <n v="1"/>
    <n v="2025"/>
    <s v="Low"/>
    <n v="6"/>
  </r>
  <r>
    <n v="5137"/>
    <x v="2"/>
    <x v="2"/>
    <s v="MNC"/>
    <s v="E-commerce"/>
    <x v="2"/>
    <x v="1"/>
    <s v="Onsite/Hybrid"/>
    <x v="0"/>
    <s v="7+ yrs"/>
    <n v="12"/>
    <s v="Master"/>
    <n v="0"/>
    <n v="0"/>
    <n v="0"/>
    <n v="0"/>
    <n v="1"/>
    <n v="1"/>
    <n v="128011"/>
    <s v="High"/>
    <n v="4"/>
    <n v="2024"/>
    <s v="Low"/>
    <n v="4"/>
  </r>
  <r>
    <n v="5138"/>
    <x v="0"/>
    <x v="0"/>
    <s v="MNC"/>
    <s v="Technology"/>
    <x v="1"/>
    <x v="1"/>
    <s v="Onsite/Hybrid"/>
    <x v="2"/>
    <s v="0-2 yrs"/>
    <n v="1"/>
    <s v="PhD"/>
    <n v="0"/>
    <n v="1"/>
    <n v="0"/>
    <n v="0"/>
    <n v="0"/>
    <n v="1"/>
    <n v="71177"/>
    <s v="Medium"/>
    <n v="6"/>
    <n v="2020"/>
    <s v="High"/>
    <n v="9"/>
  </r>
  <r>
    <n v="5139"/>
    <x v="4"/>
    <x v="0"/>
    <s v="MNC"/>
    <s v="Education"/>
    <x v="4"/>
    <x v="0"/>
    <s v="Remote"/>
    <x v="2"/>
    <s v="0-2 yrs"/>
    <n v="2"/>
    <s v="PhD"/>
    <n v="0"/>
    <n v="1"/>
    <n v="0"/>
    <n v="0"/>
    <n v="0"/>
    <n v="1"/>
    <n v="73105"/>
    <s v="Medium"/>
    <n v="3"/>
    <n v="2025"/>
    <s v="Medium"/>
    <n v="1"/>
  </r>
  <r>
    <n v="5140"/>
    <x v="4"/>
    <x v="0"/>
    <s v="MNC"/>
    <s v="Education"/>
    <x v="1"/>
    <x v="0"/>
    <s v="Remote"/>
    <x v="2"/>
    <s v="0-2 yrs"/>
    <n v="1"/>
    <s v="PhD"/>
    <n v="0"/>
    <n v="1"/>
    <n v="1"/>
    <n v="1"/>
    <n v="0"/>
    <n v="3"/>
    <n v="102241"/>
    <s v="Medium"/>
    <n v="6"/>
    <n v="2022"/>
    <s v="High"/>
    <n v="2"/>
  </r>
  <r>
    <n v="5141"/>
    <x v="3"/>
    <x v="0"/>
    <s v="Enterprise"/>
    <s v="Technology"/>
    <x v="6"/>
    <x v="1"/>
    <s v="Onsite/Hybrid"/>
    <x v="0"/>
    <s v="7+ yrs"/>
    <n v="7"/>
    <s v="Bachelor"/>
    <n v="0"/>
    <n v="1"/>
    <n v="1"/>
    <n v="1"/>
    <n v="1"/>
    <n v="4"/>
    <n v="136399"/>
    <s v="High"/>
    <n v="12"/>
    <n v="2024"/>
    <s v="High"/>
    <n v="5"/>
  </r>
  <r>
    <n v="5142"/>
    <x v="3"/>
    <x v="0"/>
    <s v="MNC"/>
    <s v="Retail"/>
    <x v="2"/>
    <x v="2"/>
    <s v="Onsite/Hybrid"/>
    <x v="1"/>
    <s v="3-6 yrs"/>
    <n v="5"/>
    <s v="PhD"/>
    <n v="0"/>
    <n v="1"/>
    <n v="1"/>
    <n v="1"/>
    <n v="1"/>
    <n v="4"/>
    <n v="134850"/>
    <s v="High"/>
    <n v="1"/>
    <n v="2023"/>
    <s v="High"/>
    <n v="7"/>
  </r>
  <r>
    <n v="5143"/>
    <x v="4"/>
    <x v="0"/>
    <s v="Medium"/>
    <s v="Technology"/>
    <x v="5"/>
    <x v="0"/>
    <s v="Remote"/>
    <x v="0"/>
    <s v="7+ yrs"/>
    <n v="10"/>
    <s v="Master"/>
    <n v="1"/>
    <n v="1"/>
    <n v="0"/>
    <n v="0"/>
    <n v="0"/>
    <n v="2"/>
    <n v="97518"/>
    <s v="Medium"/>
    <n v="5"/>
    <n v="2023"/>
    <s v="High"/>
    <n v="7"/>
  </r>
  <r>
    <n v="5144"/>
    <x v="4"/>
    <x v="0"/>
    <s v="Medium"/>
    <s v="Finance"/>
    <x v="1"/>
    <x v="1"/>
    <s v="Onsite/Hybrid"/>
    <x v="0"/>
    <s v="7+ yrs"/>
    <n v="13"/>
    <s v="PhD"/>
    <n v="1"/>
    <n v="1"/>
    <n v="0"/>
    <n v="0"/>
    <n v="1"/>
    <n v="3"/>
    <n v="113962"/>
    <s v="Medium"/>
    <n v="3"/>
    <n v="2025"/>
    <s v="Medium"/>
    <n v="5"/>
  </r>
  <r>
    <n v="5145"/>
    <x v="4"/>
    <x v="0"/>
    <s v="Startup"/>
    <s v="Retail"/>
    <x v="2"/>
    <x v="1"/>
    <s v="Onsite/Hybrid"/>
    <x v="1"/>
    <s v="3-6 yrs"/>
    <n v="4"/>
    <s v="Bachelor"/>
    <n v="0"/>
    <n v="1"/>
    <n v="1"/>
    <n v="0"/>
    <n v="1"/>
    <n v="3"/>
    <n v="101458"/>
    <s v="Medium"/>
    <n v="11"/>
    <n v="2022"/>
    <s v="High"/>
    <n v="9"/>
  </r>
  <r>
    <n v="5146"/>
    <x v="3"/>
    <x v="0"/>
    <s v="MNC"/>
    <s v="E-commerce"/>
    <x v="1"/>
    <x v="1"/>
    <s v="Onsite/Hybrid"/>
    <x v="0"/>
    <s v="7+ yrs"/>
    <n v="7"/>
    <s v="Master"/>
    <n v="1"/>
    <n v="1"/>
    <n v="1"/>
    <n v="0"/>
    <n v="1"/>
    <n v="4"/>
    <n v="146185"/>
    <s v="High"/>
    <n v="3"/>
    <n v="2025"/>
    <s v="Low"/>
    <n v="1"/>
  </r>
  <r>
    <n v="5147"/>
    <x v="0"/>
    <x v="0"/>
    <s v="MNC"/>
    <s v="Healthcare"/>
    <x v="4"/>
    <x v="1"/>
    <s v="Onsite/Hybrid"/>
    <x v="2"/>
    <s v="0-2 yrs"/>
    <n v="1"/>
    <s v="Bachelor"/>
    <n v="0"/>
    <n v="1"/>
    <n v="1"/>
    <n v="0"/>
    <n v="0"/>
    <n v="2"/>
    <n v="83464"/>
    <s v="Medium"/>
    <n v="11"/>
    <n v="2025"/>
    <s v="High"/>
    <n v="8"/>
  </r>
  <r>
    <n v="5148"/>
    <x v="2"/>
    <x v="2"/>
    <s v="MNC"/>
    <s v="Technology"/>
    <x v="3"/>
    <x v="0"/>
    <s v="Remote"/>
    <x v="0"/>
    <s v="7+ yrs"/>
    <n v="11"/>
    <s v="Bachelor"/>
    <n v="1"/>
    <n v="1"/>
    <n v="0"/>
    <n v="0"/>
    <n v="1"/>
    <n v="3"/>
    <n v="130376"/>
    <s v="High"/>
    <n v="1"/>
    <n v="2024"/>
    <s v="Medium"/>
    <n v="2"/>
  </r>
  <r>
    <n v="5149"/>
    <x v="3"/>
    <x v="0"/>
    <s v="Enterprise"/>
    <s v="Healthcare"/>
    <x v="1"/>
    <x v="1"/>
    <s v="Onsite/Hybrid"/>
    <x v="0"/>
    <s v="7+ yrs"/>
    <n v="7"/>
    <s v="Bachelor"/>
    <n v="0"/>
    <n v="0"/>
    <n v="0"/>
    <n v="1"/>
    <n v="1"/>
    <n v="2"/>
    <n v="125350"/>
    <s v="High"/>
    <n v="8"/>
    <n v="2020"/>
    <s v="Low"/>
    <n v="2"/>
  </r>
  <r>
    <n v="5150"/>
    <x v="1"/>
    <x v="1"/>
    <s v="MNC"/>
    <s v="Education"/>
    <x v="0"/>
    <x v="0"/>
    <s v="Remote"/>
    <x v="0"/>
    <s v="7+ yrs"/>
    <n v="9"/>
    <s v="Bachelor"/>
    <n v="0"/>
    <n v="1"/>
    <n v="0"/>
    <n v="1"/>
    <n v="1"/>
    <n v="3"/>
    <n v="182240"/>
    <s v="High"/>
    <n v="7"/>
    <n v="2026"/>
    <s v="Medium"/>
    <n v="2"/>
  </r>
  <r>
    <n v="5151"/>
    <x v="5"/>
    <x v="1"/>
    <s v="Startup"/>
    <s v="Healthcare"/>
    <x v="4"/>
    <x v="1"/>
    <s v="Onsite/Hybrid"/>
    <x v="0"/>
    <s v="7+ yrs"/>
    <n v="14"/>
    <s v="Bachelor"/>
    <n v="1"/>
    <n v="1"/>
    <n v="1"/>
    <n v="0"/>
    <n v="1"/>
    <n v="4"/>
    <n v="167032"/>
    <s v="High"/>
    <n v="5"/>
    <n v="2026"/>
    <s v="Low"/>
    <n v="2"/>
  </r>
  <r>
    <n v="5152"/>
    <x v="3"/>
    <x v="0"/>
    <s v="MNC"/>
    <s v="Healthcare"/>
    <x v="1"/>
    <x v="2"/>
    <s v="Onsite/Hybrid"/>
    <x v="1"/>
    <s v="3-6 yrs"/>
    <n v="3"/>
    <s v="Bachelor"/>
    <n v="1"/>
    <n v="0"/>
    <n v="0"/>
    <n v="0"/>
    <n v="0"/>
    <n v="1"/>
    <n v="96777"/>
    <s v="Medium"/>
    <n v="11"/>
    <n v="2023"/>
    <s v="High"/>
    <n v="7"/>
  </r>
  <r>
    <n v="5153"/>
    <x v="1"/>
    <x v="1"/>
    <s v="MNC"/>
    <s v="Technology"/>
    <x v="5"/>
    <x v="1"/>
    <s v="Onsite/Hybrid"/>
    <x v="1"/>
    <s v="3-6 yrs"/>
    <n v="3"/>
    <s v="Master"/>
    <n v="0"/>
    <n v="0"/>
    <n v="1"/>
    <n v="1"/>
    <n v="0"/>
    <n v="2"/>
    <n v="161575"/>
    <s v="High"/>
    <n v="4"/>
    <n v="2025"/>
    <s v="High"/>
    <n v="8"/>
  </r>
  <r>
    <n v="5154"/>
    <x v="3"/>
    <x v="0"/>
    <s v="Medium"/>
    <s v="Technology"/>
    <x v="3"/>
    <x v="2"/>
    <s v="Onsite/Hybrid"/>
    <x v="0"/>
    <s v="7+ yrs"/>
    <n v="7"/>
    <s v="PhD"/>
    <n v="0"/>
    <n v="0"/>
    <n v="1"/>
    <n v="0"/>
    <n v="0"/>
    <n v="1"/>
    <n v="118243"/>
    <s v="Medium"/>
    <n v="10"/>
    <n v="2023"/>
    <s v="Low"/>
    <n v="1"/>
  </r>
  <r>
    <n v="5155"/>
    <x v="1"/>
    <x v="1"/>
    <s v="Enterprise"/>
    <s v="Finance"/>
    <x v="3"/>
    <x v="1"/>
    <s v="Onsite/Hybrid"/>
    <x v="1"/>
    <s v="3-6 yrs"/>
    <n v="6"/>
    <s v="Bachelor"/>
    <n v="1"/>
    <n v="1"/>
    <n v="0"/>
    <n v="1"/>
    <n v="0"/>
    <n v="3"/>
    <n v="128928"/>
    <s v="High"/>
    <n v="10"/>
    <n v="2021"/>
    <s v="Medium"/>
    <n v="1"/>
  </r>
  <r>
    <n v="5156"/>
    <x v="1"/>
    <x v="1"/>
    <s v="Medium"/>
    <s v="E-commerce"/>
    <x v="5"/>
    <x v="2"/>
    <s v="Onsite/Hybrid"/>
    <x v="0"/>
    <s v="7+ yrs"/>
    <n v="7"/>
    <s v="PhD"/>
    <n v="0"/>
    <n v="1"/>
    <n v="1"/>
    <n v="1"/>
    <n v="1"/>
    <n v="4"/>
    <n v="178073"/>
    <s v="High"/>
    <n v="12"/>
    <n v="2020"/>
    <s v="High"/>
    <n v="4"/>
  </r>
  <r>
    <n v="5157"/>
    <x v="4"/>
    <x v="0"/>
    <s v="Startup"/>
    <s v="Retail"/>
    <x v="2"/>
    <x v="1"/>
    <s v="Onsite/Hybrid"/>
    <x v="2"/>
    <s v="0-2 yrs"/>
    <n v="0"/>
    <s v="Master"/>
    <n v="0"/>
    <n v="0"/>
    <n v="0"/>
    <n v="0"/>
    <n v="1"/>
    <n v="1"/>
    <n v="59384"/>
    <s v="Low"/>
    <n v="10"/>
    <n v="2024"/>
    <s v="Medium"/>
    <n v="1"/>
  </r>
  <r>
    <n v="5158"/>
    <x v="5"/>
    <x v="1"/>
    <s v="Enterprise"/>
    <s v="Education"/>
    <x v="1"/>
    <x v="0"/>
    <s v="Remote"/>
    <x v="2"/>
    <s v="0-2 yrs"/>
    <n v="0"/>
    <s v="Bachelor"/>
    <n v="1"/>
    <n v="1"/>
    <n v="1"/>
    <n v="1"/>
    <n v="1"/>
    <n v="5"/>
    <n v="128745"/>
    <s v="High"/>
    <n v="11"/>
    <n v="2025"/>
    <s v="High"/>
    <n v="8"/>
  </r>
  <r>
    <n v="5159"/>
    <x v="2"/>
    <x v="2"/>
    <s v="Enterprise"/>
    <s v="Technology"/>
    <x v="3"/>
    <x v="1"/>
    <s v="Onsite/Hybrid"/>
    <x v="2"/>
    <s v="0-2 yrs"/>
    <n v="1"/>
    <s v="Bachelor"/>
    <n v="0"/>
    <n v="1"/>
    <n v="1"/>
    <n v="0"/>
    <n v="1"/>
    <n v="3"/>
    <n v="75187"/>
    <s v="Medium"/>
    <n v="6"/>
    <n v="2020"/>
    <s v="Medium"/>
    <n v="5"/>
  </r>
  <r>
    <n v="5160"/>
    <x v="3"/>
    <x v="0"/>
    <s v="MNC"/>
    <s v="E-commerce"/>
    <x v="2"/>
    <x v="0"/>
    <s v="Remote"/>
    <x v="2"/>
    <s v="0-2 yrs"/>
    <n v="1"/>
    <s v="Master"/>
    <n v="1"/>
    <n v="0"/>
    <n v="0"/>
    <n v="1"/>
    <n v="0"/>
    <n v="2"/>
    <n v="86543"/>
    <s v="Medium"/>
    <n v="6"/>
    <n v="2026"/>
    <s v="High"/>
    <n v="9"/>
  </r>
  <r>
    <n v="5161"/>
    <x v="5"/>
    <x v="1"/>
    <s v="Startup"/>
    <s v="Technology"/>
    <x v="2"/>
    <x v="1"/>
    <s v="Onsite/Hybrid"/>
    <x v="0"/>
    <s v="7+ yrs"/>
    <n v="8"/>
    <s v="PhD"/>
    <n v="0"/>
    <n v="1"/>
    <n v="1"/>
    <n v="0"/>
    <n v="1"/>
    <n v="3"/>
    <n v="166060"/>
    <s v="High"/>
    <n v="10"/>
    <n v="2026"/>
    <s v="High"/>
    <n v="7"/>
  </r>
  <r>
    <n v="5162"/>
    <x v="3"/>
    <x v="0"/>
    <s v="Enterprise"/>
    <s v="Technology"/>
    <x v="6"/>
    <x v="1"/>
    <s v="Onsite/Hybrid"/>
    <x v="1"/>
    <s v="3-6 yrs"/>
    <n v="3"/>
    <s v="Master"/>
    <n v="0"/>
    <n v="1"/>
    <n v="0"/>
    <n v="0"/>
    <n v="1"/>
    <n v="2"/>
    <n v="88640"/>
    <s v="Medium"/>
    <n v="8"/>
    <n v="2024"/>
    <s v="Low"/>
    <n v="1"/>
  </r>
  <r>
    <n v="5163"/>
    <x v="3"/>
    <x v="0"/>
    <s v="Enterprise"/>
    <s v="Technology"/>
    <x v="6"/>
    <x v="0"/>
    <s v="Remote"/>
    <x v="2"/>
    <s v="0-2 yrs"/>
    <n v="0"/>
    <s v="Master"/>
    <n v="0"/>
    <n v="0"/>
    <n v="0"/>
    <n v="0"/>
    <n v="0"/>
    <n v="0"/>
    <n v="52214"/>
    <s v="Low"/>
    <n v="1"/>
    <n v="2025"/>
    <s v="Low"/>
    <n v="4"/>
  </r>
  <r>
    <n v="5164"/>
    <x v="3"/>
    <x v="0"/>
    <s v="Enterprise"/>
    <s v="Retail"/>
    <x v="6"/>
    <x v="1"/>
    <s v="Onsite/Hybrid"/>
    <x v="1"/>
    <s v="3-6 yrs"/>
    <n v="3"/>
    <s v="Bachelor"/>
    <n v="1"/>
    <n v="1"/>
    <n v="1"/>
    <n v="1"/>
    <n v="0"/>
    <n v="4"/>
    <n v="103128"/>
    <s v="Medium"/>
    <n v="3"/>
    <n v="2026"/>
    <s v="High"/>
    <n v="9"/>
  </r>
  <r>
    <n v="5165"/>
    <x v="5"/>
    <x v="1"/>
    <s v="Medium"/>
    <s v="Retail"/>
    <x v="0"/>
    <x v="0"/>
    <s v="Remote"/>
    <x v="2"/>
    <s v="0-2 yrs"/>
    <n v="2"/>
    <s v="Master"/>
    <n v="0"/>
    <n v="0"/>
    <n v="1"/>
    <n v="0"/>
    <n v="1"/>
    <n v="2"/>
    <n v="117553"/>
    <s v="Medium"/>
    <n v="4"/>
    <n v="2026"/>
    <s v="Low"/>
    <n v="6"/>
  </r>
  <r>
    <n v="5166"/>
    <x v="2"/>
    <x v="2"/>
    <s v="Medium"/>
    <s v="Education"/>
    <x v="2"/>
    <x v="0"/>
    <s v="Remote"/>
    <x v="2"/>
    <s v="0-2 yrs"/>
    <n v="1"/>
    <s v="PhD"/>
    <n v="1"/>
    <n v="1"/>
    <n v="0"/>
    <n v="1"/>
    <n v="1"/>
    <n v="4"/>
    <n v="77054"/>
    <s v="Medium"/>
    <n v="8"/>
    <n v="2025"/>
    <s v="Medium"/>
    <n v="6"/>
  </r>
  <r>
    <n v="5167"/>
    <x v="2"/>
    <x v="2"/>
    <s v="Enterprise"/>
    <s v="E-commerce"/>
    <x v="0"/>
    <x v="1"/>
    <s v="Onsite/Hybrid"/>
    <x v="1"/>
    <s v="3-6 yrs"/>
    <n v="4"/>
    <s v="Master"/>
    <n v="0"/>
    <n v="0"/>
    <n v="0"/>
    <n v="0"/>
    <n v="1"/>
    <n v="1"/>
    <n v="88693"/>
    <s v="Medium"/>
    <n v="5"/>
    <n v="2022"/>
    <s v="High"/>
    <n v="7"/>
  </r>
  <r>
    <n v="5168"/>
    <x v="4"/>
    <x v="0"/>
    <s v="Medium"/>
    <s v="Technology"/>
    <x v="2"/>
    <x v="2"/>
    <s v="Onsite/Hybrid"/>
    <x v="2"/>
    <s v="0-2 yrs"/>
    <n v="0"/>
    <s v="Bachelor"/>
    <n v="0"/>
    <n v="0"/>
    <n v="0"/>
    <n v="1"/>
    <n v="0"/>
    <n v="1"/>
    <n v="64676"/>
    <s v="Low"/>
    <n v="6"/>
    <n v="2020"/>
    <s v="Low"/>
    <n v="6"/>
  </r>
  <r>
    <n v="5169"/>
    <x v="5"/>
    <x v="1"/>
    <s v="MNC"/>
    <s v="Technology"/>
    <x v="1"/>
    <x v="2"/>
    <s v="Onsite/Hybrid"/>
    <x v="2"/>
    <s v="0-2 yrs"/>
    <n v="2"/>
    <s v="Master"/>
    <n v="0"/>
    <n v="1"/>
    <n v="1"/>
    <n v="1"/>
    <n v="0"/>
    <n v="3"/>
    <n v="136760"/>
    <s v="High"/>
    <n v="4"/>
    <n v="2025"/>
    <s v="High"/>
    <n v="7"/>
  </r>
  <r>
    <n v="5170"/>
    <x v="4"/>
    <x v="0"/>
    <s v="Enterprise"/>
    <s v="E-commerce"/>
    <x v="2"/>
    <x v="2"/>
    <s v="Onsite/Hybrid"/>
    <x v="1"/>
    <s v="3-6 yrs"/>
    <n v="5"/>
    <s v="Master"/>
    <n v="0"/>
    <n v="0"/>
    <n v="1"/>
    <n v="0"/>
    <n v="1"/>
    <n v="2"/>
    <n v="100060"/>
    <s v="Medium"/>
    <n v="9"/>
    <n v="2025"/>
    <s v="Low"/>
    <n v="3"/>
  </r>
  <r>
    <n v="5171"/>
    <x v="0"/>
    <x v="0"/>
    <s v="Startup"/>
    <s v="E-commerce"/>
    <x v="0"/>
    <x v="0"/>
    <s v="Remote"/>
    <x v="0"/>
    <s v="7+ yrs"/>
    <n v="12"/>
    <s v="Bachelor"/>
    <n v="0"/>
    <n v="1"/>
    <n v="0"/>
    <n v="0"/>
    <n v="0"/>
    <n v="1"/>
    <n v="104039"/>
    <s v="Medium"/>
    <n v="8"/>
    <n v="2021"/>
    <s v="Medium"/>
    <n v="2"/>
  </r>
  <r>
    <n v="5172"/>
    <x v="4"/>
    <x v="0"/>
    <s v="MNC"/>
    <s v="E-commerce"/>
    <x v="4"/>
    <x v="0"/>
    <s v="Remote"/>
    <x v="0"/>
    <s v="7+ yrs"/>
    <n v="7"/>
    <s v="Master"/>
    <n v="0"/>
    <n v="1"/>
    <n v="1"/>
    <n v="0"/>
    <n v="1"/>
    <n v="3"/>
    <n v="142613"/>
    <s v="High"/>
    <n v="8"/>
    <n v="2024"/>
    <s v="High"/>
    <n v="7"/>
  </r>
  <r>
    <n v="5173"/>
    <x v="3"/>
    <x v="0"/>
    <s v="Startup"/>
    <s v="E-commerce"/>
    <x v="4"/>
    <x v="0"/>
    <s v="Remote"/>
    <x v="2"/>
    <s v="0-2 yrs"/>
    <n v="0"/>
    <s v="PhD"/>
    <n v="0"/>
    <n v="1"/>
    <n v="1"/>
    <n v="0"/>
    <n v="1"/>
    <n v="3"/>
    <n v="76374"/>
    <s v="Medium"/>
    <n v="3"/>
    <n v="2025"/>
    <s v="High"/>
    <n v="7"/>
  </r>
  <r>
    <n v="5174"/>
    <x v="0"/>
    <x v="0"/>
    <s v="MNC"/>
    <s v="Healthcare"/>
    <x v="0"/>
    <x v="0"/>
    <s v="Remote"/>
    <x v="2"/>
    <s v="0-2 yrs"/>
    <n v="2"/>
    <s v="Master"/>
    <n v="0"/>
    <n v="0"/>
    <n v="0"/>
    <n v="0"/>
    <n v="0"/>
    <n v="0"/>
    <n v="65521"/>
    <s v="Low"/>
    <n v="8"/>
    <n v="2022"/>
    <s v="Low"/>
    <n v="5"/>
  </r>
  <r>
    <n v="5175"/>
    <x v="5"/>
    <x v="1"/>
    <s v="Enterprise"/>
    <s v="Finance"/>
    <x v="6"/>
    <x v="0"/>
    <s v="Remote"/>
    <x v="2"/>
    <s v="0-2 yrs"/>
    <n v="0"/>
    <s v="PhD"/>
    <n v="0"/>
    <n v="1"/>
    <n v="0"/>
    <n v="1"/>
    <n v="0"/>
    <n v="2"/>
    <n v="103988"/>
    <s v="Medium"/>
    <n v="8"/>
    <n v="2022"/>
    <s v="Low"/>
    <n v="5"/>
  </r>
  <r>
    <n v="5176"/>
    <x v="2"/>
    <x v="2"/>
    <s v="MNC"/>
    <s v="Healthcare"/>
    <x v="4"/>
    <x v="1"/>
    <s v="Onsite/Hybrid"/>
    <x v="2"/>
    <s v="0-2 yrs"/>
    <n v="2"/>
    <s v="Master"/>
    <n v="0"/>
    <n v="0"/>
    <n v="0"/>
    <n v="0"/>
    <n v="1"/>
    <n v="1"/>
    <n v="81331"/>
    <s v="Medium"/>
    <n v="2"/>
    <n v="2022"/>
    <s v="High"/>
    <n v="7"/>
  </r>
  <r>
    <n v="5177"/>
    <x v="4"/>
    <x v="0"/>
    <s v="MNC"/>
    <s v="Technology"/>
    <x v="3"/>
    <x v="1"/>
    <s v="Onsite/Hybrid"/>
    <x v="2"/>
    <s v="0-2 yrs"/>
    <n v="1"/>
    <s v="PhD"/>
    <n v="0"/>
    <n v="0"/>
    <n v="1"/>
    <n v="0"/>
    <n v="0"/>
    <n v="1"/>
    <n v="88196"/>
    <s v="Medium"/>
    <n v="2"/>
    <n v="2025"/>
    <s v="High"/>
    <n v="7"/>
  </r>
  <r>
    <n v="5178"/>
    <x v="2"/>
    <x v="2"/>
    <s v="Enterprise"/>
    <s v="Healthcare"/>
    <x v="5"/>
    <x v="2"/>
    <s v="Onsite/Hybrid"/>
    <x v="2"/>
    <s v="0-2 yrs"/>
    <n v="0"/>
    <s v="Master"/>
    <n v="1"/>
    <n v="1"/>
    <n v="0"/>
    <n v="1"/>
    <n v="1"/>
    <n v="4"/>
    <n v="71824"/>
    <s v="Medium"/>
    <n v="4"/>
    <n v="2026"/>
    <s v="High"/>
    <n v="9"/>
  </r>
  <r>
    <n v="5179"/>
    <x v="3"/>
    <x v="0"/>
    <s v="Startup"/>
    <s v="Technology"/>
    <x v="3"/>
    <x v="2"/>
    <s v="Onsite/Hybrid"/>
    <x v="1"/>
    <s v="3-6 yrs"/>
    <n v="4"/>
    <s v="Master"/>
    <n v="0"/>
    <n v="1"/>
    <n v="1"/>
    <n v="0"/>
    <n v="0"/>
    <n v="2"/>
    <n v="88026"/>
    <s v="Medium"/>
    <n v="10"/>
    <n v="2023"/>
    <s v="High"/>
    <n v="7"/>
  </r>
  <r>
    <n v="5180"/>
    <x v="0"/>
    <x v="0"/>
    <s v="Startup"/>
    <s v="Retail"/>
    <x v="3"/>
    <x v="1"/>
    <s v="Onsite/Hybrid"/>
    <x v="2"/>
    <s v="0-2 yrs"/>
    <n v="2"/>
    <s v="Bachelor"/>
    <n v="1"/>
    <n v="1"/>
    <n v="0"/>
    <n v="0"/>
    <n v="0"/>
    <n v="2"/>
    <n v="45083"/>
    <s v="Low"/>
    <n v="8"/>
    <n v="2020"/>
    <s v="Medium"/>
    <n v="4"/>
  </r>
  <r>
    <n v="5181"/>
    <x v="4"/>
    <x v="0"/>
    <s v="Startup"/>
    <s v="E-commerce"/>
    <x v="0"/>
    <x v="0"/>
    <s v="Remote"/>
    <x v="0"/>
    <s v="7+ yrs"/>
    <n v="13"/>
    <s v="Master"/>
    <n v="1"/>
    <n v="1"/>
    <n v="0"/>
    <n v="0"/>
    <n v="0"/>
    <n v="2"/>
    <n v="104976"/>
    <s v="Medium"/>
    <n v="8"/>
    <n v="2020"/>
    <s v="Low"/>
    <n v="4"/>
  </r>
  <r>
    <n v="5182"/>
    <x v="2"/>
    <x v="2"/>
    <s v="Startup"/>
    <s v="E-commerce"/>
    <x v="6"/>
    <x v="1"/>
    <s v="Onsite/Hybrid"/>
    <x v="2"/>
    <s v="0-2 yrs"/>
    <n v="1"/>
    <s v="PhD"/>
    <n v="0"/>
    <n v="0"/>
    <n v="1"/>
    <n v="1"/>
    <n v="1"/>
    <n v="3"/>
    <n v="85401"/>
    <s v="Medium"/>
    <n v="8"/>
    <n v="2023"/>
    <s v="High"/>
    <n v="6"/>
  </r>
  <r>
    <n v="5183"/>
    <x v="2"/>
    <x v="2"/>
    <s v="Enterprise"/>
    <s v="Technology"/>
    <x v="4"/>
    <x v="1"/>
    <s v="Onsite/Hybrid"/>
    <x v="1"/>
    <s v="3-6 yrs"/>
    <n v="3"/>
    <s v="Bachelor"/>
    <n v="1"/>
    <n v="0"/>
    <n v="1"/>
    <n v="0"/>
    <n v="0"/>
    <n v="2"/>
    <n v="86791"/>
    <s v="Medium"/>
    <n v="1"/>
    <n v="2025"/>
    <s v="Low"/>
    <n v="4"/>
  </r>
  <r>
    <n v="5184"/>
    <x v="4"/>
    <x v="0"/>
    <s v="MNC"/>
    <s v="Retail"/>
    <x v="1"/>
    <x v="1"/>
    <s v="Onsite/Hybrid"/>
    <x v="2"/>
    <s v="0-2 yrs"/>
    <n v="1"/>
    <s v="PhD"/>
    <n v="0"/>
    <n v="0"/>
    <n v="0"/>
    <n v="0"/>
    <n v="0"/>
    <n v="0"/>
    <n v="66341"/>
    <s v="Low"/>
    <n v="5"/>
    <n v="2021"/>
    <s v="Medium"/>
    <n v="3"/>
  </r>
  <r>
    <n v="5185"/>
    <x v="4"/>
    <x v="0"/>
    <s v="Enterprise"/>
    <s v="Healthcare"/>
    <x v="4"/>
    <x v="0"/>
    <s v="Remote"/>
    <x v="0"/>
    <s v="7+ yrs"/>
    <n v="8"/>
    <s v="PhD"/>
    <n v="0"/>
    <n v="0"/>
    <n v="0"/>
    <n v="0"/>
    <n v="1"/>
    <n v="1"/>
    <n v="106394"/>
    <s v="Medium"/>
    <n v="5"/>
    <n v="2023"/>
    <s v="Medium"/>
    <n v="4"/>
  </r>
  <r>
    <n v="5186"/>
    <x v="0"/>
    <x v="0"/>
    <s v="Enterprise"/>
    <s v="Education"/>
    <x v="5"/>
    <x v="2"/>
    <s v="Onsite/Hybrid"/>
    <x v="1"/>
    <s v="3-6 yrs"/>
    <n v="6"/>
    <s v="Bachelor"/>
    <n v="0"/>
    <n v="0"/>
    <n v="0"/>
    <n v="1"/>
    <n v="1"/>
    <n v="2"/>
    <n v="101528"/>
    <s v="Medium"/>
    <n v="11"/>
    <n v="2026"/>
    <s v="Low"/>
    <n v="6"/>
  </r>
  <r>
    <n v="5187"/>
    <x v="3"/>
    <x v="0"/>
    <s v="Enterprise"/>
    <s v="Technology"/>
    <x v="1"/>
    <x v="1"/>
    <s v="Onsite/Hybrid"/>
    <x v="2"/>
    <s v="0-2 yrs"/>
    <n v="0"/>
    <s v="Master"/>
    <n v="0"/>
    <n v="0"/>
    <n v="1"/>
    <n v="0"/>
    <n v="1"/>
    <n v="2"/>
    <n v="72140"/>
    <s v="Medium"/>
    <n v="2"/>
    <n v="2022"/>
    <s v="High"/>
    <n v="7"/>
  </r>
  <r>
    <n v="5188"/>
    <x v="5"/>
    <x v="1"/>
    <s v="MNC"/>
    <s v="Finance"/>
    <x v="6"/>
    <x v="1"/>
    <s v="Onsite/Hybrid"/>
    <x v="1"/>
    <s v="3-6 yrs"/>
    <n v="4"/>
    <s v="Master"/>
    <n v="0"/>
    <n v="0"/>
    <n v="1"/>
    <n v="0"/>
    <n v="1"/>
    <n v="2"/>
    <n v="159530"/>
    <s v="High"/>
    <n v="1"/>
    <n v="2021"/>
    <s v="High"/>
    <n v="8"/>
  </r>
  <r>
    <n v="5189"/>
    <x v="4"/>
    <x v="0"/>
    <s v="Startup"/>
    <s v="Healthcare"/>
    <x v="3"/>
    <x v="0"/>
    <s v="Remote"/>
    <x v="0"/>
    <s v="7+ yrs"/>
    <n v="12"/>
    <s v="Bachelor"/>
    <n v="1"/>
    <n v="1"/>
    <n v="1"/>
    <n v="1"/>
    <n v="0"/>
    <n v="4"/>
    <n v="134283"/>
    <s v="High"/>
    <n v="5"/>
    <n v="2021"/>
    <s v="High"/>
    <n v="4"/>
  </r>
  <r>
    <n v="5190"/>
    <x v="1"/>
    <x v="1"/>
    <s v="MNC"/>
    <s v="Technology"/>
    <x v="5"/>
    <x v="1"/>
    <s v="Onsite/Hybrid"/>
    <x v="1"/>
    <s v="3-6 yrs"/>
    <n v="3"/>
    <s v="Master"/>
    <n v="1"/>
    <n v="0"/>
    <n v="1"/>
    <n v="1"/>
    <n v="1"/>
    <n v="4"/>
    <n v="170054"/>
    <s v="High"/>
    <n v="6"/>
    <n v="2020"/>
    <s v="High"/>
    <n v="8"/>
  </r>
  <r>
    <n v="5191"/>
    <x v="4"/>
    <x v="0"/>
    <s v="MNC"/>
    <s v="Technology"/>
    <x v="1"/>
    <x v="0"/>
    <s v="Remote"/>
    <x v="1"/>
    <s v="3-6 yrs"/>
    <n v="6"/>
    <s v="Master"/>
    <n v="1"/>
    <n v="1"/>
    <n v="1"/>
    <n v="0"/>
    <n v="0"/>
    <n v="3"/>
    <n v="109359"/>
    <s v="Medium"/>
    <n v="5"/>
    <n v="2020"/>
    <s v="Medium"/>
    <n v="2"/>
  </r>
  <r>
    <n v="5192"/>
    <x v="2"/>
    <x v="2"/>
    <s v="Enterprise"/>
    <s v="Finance"/>
    <x v="2"/>
    <x v="1"/>
    <s v="Onsite/Hybrid"/>
    <x v="1"/>
    <s v="3-6 yrs"/>
    <n v="5"/>
    <s v="Master"/>
    <n v="1"/>
    <n v="1"/>
    <n v="1"/>
    <n v="0"/>
    <n v="1"/>
    <n v="4"/>
    <n v="96445"/>
    <s v="Medium"/>
    <n v="9"/>
    <n v="2026"/>
    <s v="Medium"/>
    <n v="4"/>
  </r>
  <r>
    <n v="5193"/>
    <x v="5"/>
    <x v="1"/>
    <s v="Medium"/>
    <s v="Retail"/>
    <x v="2"/>
    <x v="2"/>
    <s v="Onsite/Hybrid"/>
    <x v="1"/>
    <s v="3-6 yrs"/>
    <n v="6"/>
    <s v="Bachelor"/>
    <n v="0"/>
    <n v="0"/>
    <n v="0"/>
    <n v="1"/>
    <n v="0"/>
    <n v="1"/>
    <n v="131375"/>
    <s v="High"/>
    <n v="5"/>
    <n v="2022"/>
    <s v="Medium"/>
    <n v="4"/>
  </r>
  <r>
    <n v="5194"/>
    <x v="2"/>
    <x v="2"/>
    <s v="Medium"/>
    <s v="Technology"/>
    <x v="0"/>
    <x v="0"/>
    <s v="Remote"/>
    <x v="0"/>
    <s v="7+ yrs"/>
    <n v="10"/>
    <s v="Bachelor"/>
    <n v="1"/>
    <n v="1"/>
    <n v="0"/>
    <n v="1"/>
    <n v="0"/>
    <n v="3"/>
    <n v="117587"/>
    <s v="Medium"/>
    <n v="1"/>
    <n v="2023"/>
    <s v="High"/>
    <n v="9"/>
  </r>
  <r>
    <n v="5195"/>
    <x v="2"/>
    <x v="2"/>
    <s v="Enterprise"/>
    <s v="Finance"/>
    <x v="1"/>
    <x v="2"/>
    <s v="Onsite/Hybrid"/>
    <x v="2"/>
    <s v="0-2 yrs"/>
    <n v="1"/>
    <s v="PhD"/>
    <n v="0"/>
    <n v="1"/>
    <n v="0"/>
    <n v="0"/>
    <n v="0"/>
    <n v="1"/>
    <n v="47921"/>
    <s v="Low"/>
    <n v="12"/>
    <n v="2020"/>
    <s v="Low"/>
    <n v="5"/>
  </r>
  <r>
    <n v="5196"/>
    <x v="4"/>
    <x v="0"/>
    <s v="Medium"/>
    <s v="Retail"/>
    <x v="1"/>
    <x v="2"/>
    <s v="Onsite/Hybrid"/>
    <x v="0"/>
    <s v="7+ yrs"/>
    <n v="10"/>
    <s v="PhD"/>
    <n v="1"/>
    <n v="1"/>
    <n v="0"/>
    <n v="1"/>
    <n v="0"/>
    <n v="3"/>
    <n v="117745"/>
    <s v="Medium"/>
    <n v="1"/>
    <n v="2026"/>
    <s v="Low"/>
    <n v="4"/>
  </r>
  <r>
    <n v="5197"/>
    <x v="5"/>
    <x v="1"/>
    <s v="Enterprise"/>
    <s v="E-commerce"/>
    <x v="1"/>
    <x v="2"/>
    <s v="Onsite/Hybrid"/>
    <x v="1"/>
    <s v="3-6 yrs"/>
    <n v="6"/>
    <s v="PhD"/>
    <n v="1"/>
    <n v="0"/>
    <n v="1"/>
    <n v="0"/>
    <n v="1"/>
    <n v="3"/>
    <n v="135257"/>
    <s v="High"/>
    <n v="8"/>
    <n v="2020"/>
    <s v="Medium"/>
    <n v="5"/>
  </r>
  <r>
    <n v="5198"/>
    <x v="2"/>
    <x v="2"/>
    <s v="Startup"/>
    <s v="Healthcare"/>
    <x v="0"/>
    <x v="2"/>
    <s v="Onsite/Hybrid"/>
    <x v="1"/>
    <s v="3-6 yrs"/>
    <n v="6"/>
    <s v="PhD"/>
    <n v="0"/>
    <n v="0"/>
    <n v="0"/>
    <n v="1"/>
    <n v="0"/>
    <n v="1"/>
    <n v="92281"/>
    <s v="Medium"/>
    <n v="1"/>
    <n v="2021"/>
    <s v="Low"/>
    <n v="4"/>
  </r>
  <r>
    <n v="5199"/>
    <x v="4"/>
    <x v="0"/>
    <s v="Medium"/>
    <s v="Education"/>
    <x v="2"/>
    <x v="0"/>
    <s v="Remote"/>
    <x v="2"/>
    <s v="0-2 yrs"/>
    <n v="2"/>
    <s v="PhD"/>
    <n v="1"/>
    <n v="0"/>
    <n v="0"/>
    <n v="0"/>
    <n v="0"/>
    <n v="1"/>
    <n v="45134"/>
    <s v="Low"/>
    <n v="12"/>
    <n v="2024"/>
    <s v="Medium"/>
    <n v="2"/>
  </r>
  <r>
    <n v="5200"/>
    <x v="3"/>
    <x v="0"/>
    <s v="Enterprise"/>
    <s v="Retail"/>
    <x v="4"/>
    <x v="1"/>
    <s v="Onsite/Hybrid"/>
    <x v="1"/>
    <s v="3-6 yrs"/>
    <n v="3"/>
    <s v="PhD"/>
    <n v="0"/>
    <n v="1"/>
    <n v="1"/>
    <n v="1"/>
    <n v="0"/>
    <n v="3"/>
    <n v="107568"/>
    <s v="Medium"/>
    <n v="5"/>
    <n v="2022"/>
    <s v="High"/>
    <n v="1"/>
  </r>
  <r>
    <n v="5201"/>
    <x v="0"/>
    <x v="0"/>
    <s v="Enterprise"/>
    <s v="Healthcare"/>
    <x v="4"/>
    <x v="2"/>
    <s v="Onsite/Hybrid"/>
    <x v="2"/>
    <s v="0-2 yrs"/>
    <n v="1"/>
    <s v="Master"/>
    <n v="1"/>
    <n v="0"/>
    <n v="0"/>
    <n v="1"/>
    <n v="1"/>
    <n v="3"/>
    <n v="78044"/>
    <s v="Medium"/>
    <n v="9"/>
    <n v="2023"/>
    <s v="Low"/>
    <n v="4"/>
  </r>
  <r>
    <n v="5202"/>
    <x v="3"/>
    <x v="0"/>
    <s v="Startup"/>
    <s v="Retail"/>
    <x v="2"/>
    <x v="1"/>
    <s v="Onsite/Hybrid"/>
    <x v="0"/>
    <s v="7+ yrs"/>
    <n v="10"/>
    <s v="Bachelor"/>
    <n v="1"/>
    <n v="1"/>
    <n v="1"/>
    <n v="0"/>
    <n v="0"/>
    <n v="3"/>
    <n v="117041"/>
    <s v="Medium"/>
    <n v="11"/>
    <n v="2025"/>
    <s v="Low"/>
    <n v="5"/>
  </r>
  <r>
    <n v="5203"/>
    <x v="3"/>
    <x v="0"/>
    <s v="MNC"/>
    <s v="Healthcare"/>
    <x v="5"/>
    <x v="2"/>
    <s v="Onsite/Hybrid"/>
    <x v="2"/>
    <s v="0-2 yrs"/>
    <n v="2"/>
    <s v="PhD"/>
    <n v="1"/>
    <n v="1"/>
    <n v="1"/>
    <n v="0"/>
    <n v="0"/>
    <n v="3"/>
    <n v="88469"/>
    <s v="Medium"/>
    <n v="5"/>
    <n v="2021"/>
    <s v="High"/>
    <n v="9"/>
  </r>
  <r>
    <n v="5204"/>
    <x v="2"/>
    <x v="2"/>
    <s v="Startup"/>
    <s v="Healthcare"/>
    <x v="1"/>
    <x v="1"/>
    <s v="Onsite/Hybrid"/>
    <x v="2"/>
    <s v="0-2 yrs"/>
    <n v="0"/>
    <s v="PhD"/>
    <n v="1"/>
    <n v="0"/>
    <n v="0"/>
    <n v="0"/>
    <n v="0"/>
    <n v="1"/>
    <n v="49126"/>
    <s v="Low"/>
    <n v="9"/>
    <n v="2025"/>
    <s v="Medium"/>
    <n v="5"/>
  </r>
  <r>
    <n v="5205"/>
    <x v="5"/>
    <x v="1"/>
    <s v="MNC"/>
    <s v="Finance"/>
    <x v="3"/>
    <x v="0"/>
    <s v="Remote"/>
    <x v="1"/>
    <s v="3-6 yrs"/>
    <n v="5"/>
    <s v="Bachelor"/>
    <n v="1"/>
    <n v="0"/>
    <n v="0"/>
    <n v="1"/>
    <n v="1"/>
    <n v="3"/>
    <n v="155388"/>
    <s v="High"/>
    <n v="6"/>
    <n v="2025"/>
    <s v="High"/>
    <n v="9"/>
  </r>
  <r>
    <n v="5206"/>
    <x v="3"/>
    <x v="0"/>
    <s v="MNC"/>
    <s v="E-commerce"/>
    <x v="2"/>
    <x v="0"/>
    <s v="Remote"/>
    <x v="0"/>
    <s v="7+ yrs"/>
    <n v="7"/>
    <s v="Master"/>
    <n v="1"/>
    <n v="0"/>
    <n v="1"/>
    <n v="1"/>
    <n v="0"/>
    <n v="3"/>
    <n v="154411"/>
    <s v="High"/>
    <n v="11"/>
    <n v="2025"/>
    <s v="High"/>
    <n v="9"/>
  </r>
  <r>
    <n v="5207"/>
    <x v="1"/>
    <x v="1"/>
    <s v="Startup"/>
    <s v="Healthcare"/>
    <x v="0"/>
    <x v="2"/>
    <s v="Onsite/Hybrid"/>
    <x v="2"/>
    <s v="0-2 yrs"/>
    <n v="0"/>
    <s v="Master"/>
    <n v="1"/>
    <n v="1"/>
    <n v="0"/>
    <n v="0"/>
    <n v="1"/>
    <n v="3"/>
    <n v="101876"/>
    <s v="Medium"/>
    <n v="10"/>
    <n v="2024"/>
    <s v="Medium"/>
    <n v="6"/>
  </r>
  <r>
    <n v="5208"/>
    <x v="0"/>
    <x v="0"/>
    <s v="MNC"/>
    <s v="E-commerce"/>
    <x v="0"/>
    <x v="1"/>
    <s v="Onsite/Hybrid"/>
    <x v="2"/>
    <s v="0-2 yrs"/>
    <n v="2"/>
    <s v="PhD"/>
    <n v="1"/>
    <n v="1"/>
    <n v="0"/>
    <n v="1"/>
    <n v="0"/>
    <n v="3"/>
    <n v="87685"/>
    <s v="Medium"/>
    <n v="3"/>
    <n v="2022"/>
    <s v="High"/>
    <n v="9"/>
  </r>
  <r>
    <n v="5209"/>
    <x v="1"/>
    <x v="1"/>
    <s v="Medium"/>
    <s v="Technology"/>
    <x v="2"/>
    <x v="2"/>
    <s v="Onsite/Hybrid"/>
    <x v="0"/>
    <s v="7+ yrs"/>
    <n v="12"/>
    <s v="Bachelor"/>
    <n v="0"/>
    <n v="0"/>
    <n v="1"/>
    <n v="1"/>
    <n v="0"/>
    <n v="2"/>
    <n v="166833"/>
    <s v="High"/>
    <n v="11"/>
    <n v="2025"/>
    <s v="High"/>
    <n v="5"/>
  </r>
  <r>
    <n v="5210"/>
    <x v="2"/>
    <x v="2"/>
    <s v="Medium"/>
    <s v="Education"/>
    <x v="6"/>
    <x v="1"/>
    <s v="Onsite/Hybrid"/>
    <x v="0"/>
    <s v="7+ yrs"/>
    <n v="10"/>
    <s v="Bachelor"/>
    <n v="0"/>
    <n v="1"/>
    <n v="1"/>
    <n v="1"/>
    <n v="1"/>
    <n v="4"/>
    <n v="142146"/>
    <s v="High"/>
    <n v="10"/>
    <n v="2025"/>
    <s v="High"/>
    <n v="5"/>
  </r>
  <r>
    <n v="5211"/>
    <x v="4"/>
    <x v="0"/>
    <s v="Startup"/>
    <s v="E-commerce"/>
    <x v="3"/>
    <x v="1"/>
    <s v="Onsite/Hybrid"/>
    <x v="1"/>
    <s v="3-6 yrs"/>
    <n v="6"/>
    <s v="Bachelor"/>
    <n v="1"/>
    <n v="1"/>
    <n v="1"/>
    <n v="1"/>
    <n v="1"/>
    <n v="5"/>
    <n v="110380"/>
    <s v="Medium"/>
    <n v="11"/>
    <n v="2022"/>
    <s v="High"/>
    <n v="6"/>
  </r>
  <r>
    <n v="5212"/>
    <x v="5"/>
    <x v="1"/>
    <s v="MNC"/>
    <s v="E-commerce"/>
    <x v="6"/>
    <x v="2"/>
    <s v="Onsite/Hybrid"/>
    <x v="1"/>
    <s v="3-6 yrs"/>
    <n v="5"/>
    <s v="PhD"/>
    <n v="1"/>
    <n v="1"/>
    <n v="0"/>
    <n v="0"/>
    <n v="0"/>
    <n v="2"/>
    <n v="137666"/>
    <s v="High"/>
    <n v="6"/>
    <n v="2020"/>
    <s v="High"/>
    <n v="7"/>
  </r>
  <r>
    <n v="5213"/>
    <x v="5"/>
    <x v="1"/>
    <s v="Medium"/>
    <s v="Technology"/>
    <x v="5"/>
    <x v="0"/>
    <s v="Remote"/>
    <x v="0"/>
    <s v="7+ yrs"/>
    <n v="13"/>
    <s v="PhD"/>
    <n v="1"/>
    <n v="0"/>
    <n v="1"/>
    <n v="1"/>
    <n v="0"/>
    <n v="3"/>
    <n v="173434"/>
    <s v="High"/>
    <n v="4"/>
    <n v="2024"/>
    <s v="High"/>
    <n v="8"/>
  </r>
  <r>
    <n v="5214"/>
    <x v="0"/>
    <x v="0"/>
    <s v="Startup"/>
    <s v="E-commerce"/>
    <x v="3"/>
    <x v="1"/>
    <s v="Onsite/Hybrid"/>
    <x v="0"/>
    <s v="7+ yrs"/>
    <n v="15"/>
    <s v="PhD"/>
    <n v="1"/>
    <n v="1"/>
    <n v="1"/>
    <n v="0"/>
    <n v="0"/>
    <n v="3"/>
    <n v="114765"/>
    <s v="Medium"/>
    <n v="1"/>
    <n v="2022"/>
    <s v="Low"/>
    <n v="2"/>
  </r>
  <r>
    <n v="5215"/>
    <x v="1"/>
    <x v="1"/>
    <s v="MNC"/>
    <s v="Finance"/>
    <x v="4"/>
    <x v="0"/>
    <s v="Remote"/>
    <x v="2"/>
    <s v="0-2 yrs"/>
    <n v="0"/>
    <s v="PhD"/>
    <n v="1"/>
    <n v="1"/>
    <n v="1"/>
    <n v="1"/>
    <n v="1"/>
    <n v="5"/>
    <n v="151299"/>
    <s v="High"/>
    <n v="4"/>
    <n v="2023"/>
    <s v="High"/>
    <n v="4"/>
  </r>
  <r>
    <n v="5216"/>
    <x v="0"/>
    <x v="0"/>
    <s v="Startup"/>
    <s v="Technology"/>
    <x v="5"/>
    <x v="0"/>
    <s v="Remote"/>
    <x v="2"/>
    <s v="0-2 yrs"/>
    <n v="2"/>
    <s v="Master"/>
    <n v="1"/>
    <n v="1"/>
    <n v="0"/>
    <n v="0"/>
    <n v="1"/>
    <n v="3"/>
    <n v="57609"/>
    <s v="Low"/>
    <n v="9"/>
    <n v="2026"/>
    <s v="Medium"/>
    <n v="2"/>
  </r>
  <r>
    <n v="5217"/>
    <x v="1"/>
    <x v="1"/>
    <s v="MNC"/>
    <s v="Technology"/>
    <x v="1"/>
    <x v="1"/>
    <s v="Onsite/Hybrid"/>
    <x v="1"/>
    <s v="3-6 yrs"/>
    <n v="5"/>
    <s v="PhD"/>
    <n v="1"/>
    <n v="0"/>
    <n v="1"/>
    <n v="0"/>
    <n v="1"/>
    <n v="3"/>
    <n v="158480"/>
    <s v="High"/>
    <n v="1"/>
    <n v="2021"/>
    <s v="High"/>
    <n v="8"/>
  </r>
  <r>
    <n v="5218"/>
    <x v="1"/>
    <x v="1"/>
    <s v="MNC"/>
    <s v="E-commerce"/>
    <x v="5"/>
    <x v="0"/>
    <s v="Remote"/>
    <x v="2"/>
    <s v="0-2 yrs"/>
    <n v="2"/>
    <s v="Bachelor"/>
    <n v="1"/>
    <n v="0"/>
    <n v="1"/>
    <n v="1"/>
    <n v="1"/>
    <n v="4"/>
    <n v="153138"/>
    <s v="High"/>
    <n v="10"/>
    <n v="2024"/>
    <s v="High"/>
    <n v="9"/>
  </r>
  <r>
    <n v="5219"/>
    <x v="2"/>
    <x v="2"/>
    <s v="Medium"/>
    <s v="Education"/>
    <x v="3"/>
    <x v="0"/>
    <s v="Remote"/>
    <x v="1"/>
    <s v="3-6 yrs"/>
    <n v="4"/>
    <s v="Bachelor"/>
    <n v="0"/>
    <n v="0"/>
    <n v="1"/>
    <n v="1"/>
    <n v="1"/>
    <n v="3"/>
    <n v="111169"/>
    <s v="Medium"/>
    <n v="4"/>
    <n v="2026"/>
    <s v="High"/>
    <n v="2"/>
  </r>
  <r>
    <n v="5220"/>
    <x v="1"/>
    <x v="1"/>
    <s v="Medium"/>
    <s v="Education"/>
    <x v="3"/>
    <x v="2"/>
    <s v="Onsite/Hybrid"/>
    <x v="1"/>
    <s v="3-6 yrs"/>
    <n v="4"/>
    <s v="Bachelor"/>
    <n v="1"/>
    <n v="1"/>
    <n v="1"/>
    <n v="1"/>
    <n v="1"/>
    <n v="5"/>
    <n v="157195"/>
    <s v="High"/>
    <n v="3"/>
    <n v="2020"/>
    <s v="High"/>
    <n v="7"/>
  </r>
  <r>
    <n v="5221"/>
    <x v="5"/>
    <x v="1"/>
    <s v="Enterprise"/>
    <s v="Healthcare"/>
    <x v="2"/>
    <x v="1"/>
    <s v="Onsite/Hybrid"/>
    <x v="1"/>
    <s v="3-6 yrs"/>
    <n v="4"/>
    <s v="PhD"/>
    <n v="0"/>
    <n v="0"/>
    <n v="1"/>
    <n v="1"/>
    <n v="1"/>
    <n v="3"/>
    <n v="158410"/>
    <s v="High"/>
    <n v="1"/>
    <n v="2020"/>
    <s v="High"/>
    <n v="8"/>
  </r>
  <r>
    <n v="5222"/>
    <x v="5"/>
    <x v="1"/>
    <s v="Enterprise"/>
    <s v="Education"/>
    <x v="6"/>
    <x v="1"/>
    <s v="Onsite/Hybrid"/>
    <x v="0"/>
    <s v="7+ yrs"/>
    <n v="15"/>
    <s v="Master"/>
    <n v="0"/>
    <n v="1"/>
    <n v="1"/>
    <n v="1"/>
    <n v="0"/>
    <n v="3"/>
    <n v="174607"/>
    <s v="High"/>
    <n v="2"/>
    <n v="2021"/>
    <s v="High"/>
    <n v="1"/>
  </r>
  <r>
    <n v="5223"/>
    <x v="3"/>
    <x v="0"/>
    <s v="Enterprise"/>
    <s v="E-commerce"/>
    <x v="3"/>
    <x v="1"/>
    <s v="Onsite/Hybrid"/>
    <x v="0"/>
    <s v="7+ yrs"/>
    <n v="11"/>
    <s v="Bachelor"/>
    <n v="1"/>
    <n v="0"/>
    <n v="1"/>
    <n v="1"/>
    <n v="1"/>
    <n v="4"/>
    <n v="138483"/>
    <s v="High"/>
    <n v="1"/>
    <n v="2023"/>
    <s v="High"/>
    <n v="9"/>
  </r>
  <r>
    <n v="5224"/>
    <x v="4"/>
    <x v="0"/>
    <s v="MNC"/>
    <s v="Technology"/>
    <x v="3"/>
    <x v="1"/>
    <s v="Onsite/Hybrid"/>
    <x v="0"/>
    <s v="7+ yrs"/>
    <n v="11"/>
    <s v="Bachelor"/>
    <n v="0"/>
    <n v="0"/>
    <n v="1"/>
    <n v="1"/>
    <n v="1"/>
    <n v="3"/>
    <n v="159190"/>
    <s v="High"/>
    <n v="10"/>
    <n v="2026"/>
    <s v="High"/>
    <n v="2"/>
  </r>
  <r>
    <n v="5225"/>
    <x v="4"/>
    <x v="0"/>
    <s v="Medium"/>
    <s v="Healthcare"/>
    <x v="0"/>
    <x v="0"/>
    <s v="Remote"/>
    <x v="0"/>
    <s v="7+ yrs"/>
    <n v="9"/>
    <s v="Master"/>
    <n v="0"/>
    <n v="1"/>
    <n v="0"/>
    <n v="1"/>
    <n v="0"/>
    <n v="2"/>
    <n v="118954"/>
    <s v="Medium"/>
    <n v="12"/>
    <n v="2024"/>
    <s v="Medium"/>
    <n v="3"/>
  </r>
  <r>
    <n v="5226"/>
    <x v="4"/>
    <x v="0"/>
    <s v="MNC"/>
    <s v="Education"/>
    <x v="3"/>
    <x v="2"/>
    <s v="Onsite/Hybrid"/>
    <x v="0"/>
    <s v="7+ yrs"/>
    <n v="7"/>
    <s v="Bachelor"/>
    <n v="1"/>
    <n v="1"/>
    <n v="0"/>
    <n v="1"/>
    <n v="1"/>
    <n v="4"/>
    <n v="148015"/>
    <s v="High"/>
    <n v="12"/>
    <n v="2026"/>
    <s v="Medium"/>
    <n v="4"/>
  </r>
  <r>
    <n v="5227"/>
    <x v="1"/>
    <x v="1"/>
    <s v="MNC"/>
    <s v="Technology"/>
    <x v="6"/>
    <x v="0"/>
    <s v="Remote"/>
    <x v="1"/>
    <s v="3-6 yrs"/>
    <n v="3"/>
    <s v="PhD"/>
    <n v="0"/>
    <n v="0"/>
    <n v="0"/>
    <n v="1"/>
    <n v="1"/>
    <n v="2"/>
    <n v="164502"/>
    <s v="High"/>
    <n v="11"/>
    <n v="2023"/>
    <s v="High"/>
    <n v="9"/>
  </r>
  <r>
    <n v="5228"/>
    <x v="1"/>
    <x v="1"/>
    <s v="Enterprise"/>
    <s v="Education"/>
    <x v="4"/>
    <x v="0"/>
    <s v="Remote"/>
    <x v="1"/>
    <s v="3-6 yrs"/>
    <n v="6"/>
    <s v="PhD"/>
    <n v="1"/>
    <n v="0"/>
    <n v="0"/>
    <n v="1"/>
    <n v="0"/>
    <n v="2"/>
    <n v="125314"/>
    <s v="High"/>
    <n v="2"/>
    <n v="2021"/>
    <s v="High"/>
    <n v="7"/>
  </r>
  <r>
    <n v="5229"/>
    <x v="0"/>
    <x v="0"/>
    <s v="Enterprise"/>
    <s v="Technology"/>
    <x v="3"/>
    <x v="2"/>
    <s v="Onsite/Hybrid"/>
    <x v="0"/>
    <s v="7+ yrs"/>
    <n v="13"/>
    <s v="Bachelor"/>
    <n v="1"/>
    <n v="1"/>
    <n v="1"/>
    <n v="1"/>
    <n v="1"/>
    <n v="5"/>
    <n v="137360"/>
    <s v="High"/>
    <n v="4"/>
    <n v="2024"/>
    <s v="High"/>
    <n v="2"/>
  </r>
  <r>
    <n v="5230"/>
    <x v="1"/>
    <x v="1"/>
    <s v="Medium"/>
    <s v="Healthcare"/>
    <x v="6"/>
    <x v="1"/>
    <s v="Onsite/Hybrid"/>
    <x v="2"/>
    <s v="0-2 yrs"/>
    <n v="2"/>
    <s v="Bachelor"/>
    <n v="0"/>
    <n v="0"/>
    <n v="1"/>
    <n v="1"/>
    <n v="1"/>
    <n v="3"/>
    <n v="134757"/>
    <s v="High"/>
    <n v="3"/>
    <n v="2026"/>
    <s v="High"/>
    <n v="3"/>
  </r>
  <r>
    <n v="5231"/>
    <x v="0"/>
    <x v="0"/>
    <s v="Enterprise"/>
    <s v="Healthcare"/>
    <x v="5"/>
    <x v="1"/>
    <s v="Onsite/Hybrid"/>
    <x v="0"/>
    <s v="7+ yrs"/>
    <n v="10"/>
    <s v="Bachelor"/>
    <n v="0"/>
    <n v="1"/>
    <n v="0"/>
    <n v="0"/>
    <n v="0"/>
    <n v="1"/>
    <n v="99920"/>
    <s v="Medium"/>
    <n v="5"/>
    <n v="2025"/>
    <s v="High"/>
    <n v="9"/>
  </r>
  <r>
    <n v="5232"/>
    <x v="3"/>
    <x v="0"/>
    <s v="MNC"/>
    <s v="Education"/>
    <x v="2"/>
    <x v="1"/>
    <s v="Onsite/Hybrid"/>
    <x v="0"/>
    <s v="7+ yrs"/>
    <n v="9"/>
    <s v="Bachelor"/>
    <n v="1"/>
    <n v="0"/>
    <n v="0"/>
    <n v="1"/>
    <n v="1"/>
    <n v="3"/>
    <n v="142949"/>
    <s v="High"/>
    <n v="9"/>
    <n v="2021"/>
    <s v="Low"/>
    <n v="4"/>
  </r>
  <r>
    <n v="5233"/>
    <x v="1"/>
    <x v="1"/>
    <s v="Medium"/>
    <s v="Retail"/>
    <x v="6"/>
    <x v="0"/>
    <s v="Remote"/>
    <x v="1"/>
    <s v="3-6 yrs"/>
    <n v="5"/>
    <s v="PhD"/>
    <n v="1"/>
    <n v="0"/>
    <n v="1"/>
    <n v="1"/>
    <n v="1"/>
    <n v="4"/>
    <n v="155836"/>
    <s v="High"/>
    <n v="4"/>
    <n v="2026"/>
    <s v="High"/>
    <n v="4"/>
  </r>
  <r>
    <n v="5234"/>
    <x v="5"/>
    <x v="1"/>
    <s v="Medium"/>
    <s v="Education"/>
    <x v="1"/>
    <x v="1"/>
    <s v="Onsite/Hybrid"/>
    <x v="2"/>
    <s v="0-2 yrs"/>
    <n v="1"/>
    <s v="Master"/>
    <n v="0"/>
    <n v="0"/>
    <n v="1"/>
    <n v="0"/>
    <n v="1"/>
    <n v="2"/>
    <n v="114473"/>
    <s v="Medium"/>
    <n v="9"/>
    <n v="2021"/>
    <s v="Medium"/>
    <n v="5"/>
  </r>
  <r>
    <n v="5235"/>
    <x v="4"/>
    <x v="0"/>
    <s v="Medium"/>
    <s v="Finance"/>
    <x v="0"/>
    <x v="1"/>
    <s v="Onsite/Hybrid"/>
    <x v="0"/>
    <s v="7+ yrs"/>
    <n v="14"/>
    <s v="Bachelor"/>
    <n v="0"/>
    <n v="0"/>
    <n v="1"/>
    <n v="1"/>
    <n v="1"/>
    <n v="3"/>
    <n v="135140"/>
    <s v="High"/>
    <n v="11"/>
    <n v="2021"/>
    <s v="High"/>
    <n v="6"/>
  </r>
  <r>
    <n v="5236"/>
    <x v="1"/>
    <x v="1"/>
    <s v="Enterprise"/>
    <s v="Healthcare"/>
    <x v="3"/>
    <x v="1"/>
    <s v="Onsite/Hybrid"/>
    <x v="2"/>
    <s v="0-2 yrs"/>
    <n v="0"/>
    <s v="Master"/>
    <n v="1"/>
    <n v="1"/>
    <n v="0"/>
    <n v="0"/>
    <n v="1"/>
    <n v="3"/>
    <n v="102746"/>
    <s v="Medium"/>
    <n v="7"/>
    <n v="2026"/>
    <s v="Low"/>
    <n v="4"/>
  </r>
  <r>
    <n v="5237"/>
    <x v="2"/>
    <x v="2"/>
    <s v="Startup"/>
    <s v="Healthcare"/>
    <x v="3"/>
    <x v="1"/>
    <s v="Onsite/Hybrid"/>
    <x v="2"/>
    <s v="0-2 yrs"/>
    <n v="2"/>
    <s v="Master"/>
    <n v="0"/>
    <n v="0"/>
    <n v="1"/>
    <n v="0"/>
    <n v="1"/>
    <n v="2"/>
    <n v="71810"/>
    <s v="Medium"/>
    <n v="8"/>
    <n v="2021"/>
    <s v="Low"/>
    <n v="1"/>
  </r>
  <r>
    <n v="5238"/>
    <x v="3"/>
    <x v="0"/>
    <s v="Enterprise"/>
    <s v="Finance"/>
    <x v="5"/>
    <x v="1"/>
    <s v="Onsite/Hybrid"/>
    <x v="0"/>
    <s v="7+ yrs"/>
    <n v="9"/>
    <s v="Bachelor"/>
    <n v="0"/>
    <n v="1"/>
    <n v="0"/>
    <n v="1"/>
    <n v="1"/>
    <n v="3"/>
    <n v="122205"/>
    <s v="High"/>
    <n v="1"/>
    <n v="2026"/>
    <s v="Medium"/>
    <n v="2"/>
  </r>
  <r>
    <n v="5239"/>
    <x v="4"/>
    <x v="0"/>
    <s v="MNC"/>
    <s v="Retail"/>
    <x v="4"/>
    <x v="1"/>
    <s v="Onsite/Hybrid"/>
    <x v="1"/>
    <s v="3-6 yrs"/>
    <n v="3"/>
    <s v="Master"/>
    <n v="0"/>
    <n v="0"/>
    <n v="0"/>
    <n v="1"/>
    <n v="0"/>
    <n v="1"/>
    <n v="113699"/>
    <s v="Medium"/>
    <n v="2"/>
    <n v="2026"/>
    <s v="Medium"/>
    <n v="4"/>
  </r>
  <r>
    <n v="5240"/>
    <x v="2"/>
    <x v="2"/>
    <s v="Startup"/>
    <s v="Education"/>
    <x v="4"/>
    <x v="2"/>
    <s v="Onsite/Hybrid"/>
    <x v="2"/>
    <s v="0-2 yrs"/>
    <n v="1"/>
    <s v="Master"/>
    <n v="0"/>
    <n v="1"/>
    <n v="1"/>
    <n v="1"/>
    <n v="0"/>
    <n v="3"/>
    <n v="80440"/>
    <s v="Medium"/>
    <n v="8"/>
    <n v="2023"/>
    <s v="High"/>
    <n v="7"/>
  </r>
  <r>
    <n v="5241"/>
    <x v="1"/>
    <x v="1"/>
    <s v="Startup"/>
    <s v="Retail"/>
    <x v="2"/>
    <x v="2"/>
    <s v="Onsite/Hybrid"/>
    <x v="2"/>
    <s v="0-2 yrs"/>
    <n v="0"/>
    <s v="PhD"/>
    <n v="1"/>
    <n v="0"/>
    <n v="0"/>
    <n v="0"/>
    <n v="0"/>
    <n v="1"/>
    <n v="86215"/>
    <s v="Medium"/>
    <n v="1"/>
    <n v="2025"/>
    <s v="Medium"/>
    <n v="3"/>
  </r>
  <r>
    <n v="5242"/>
    <x v="5"/>
    <x v="1"/>
    <s v="Medium"/>
    <s v="Healthcare"/>
    <x v="1"/>
    <x v="0"/>
    <s v="Remote"/>
    <x v="2"/>
    <s v="0-2 yrs"/>
    <n v="2"/>
    <s v="Bachelor"/>
    <n v="1"/>
    <n v="0"/>
    <n v="0"/>
    <n v="1"/>
    <n v="0"/>
    <n v="2"/>
    <n v="101518"/>
    <s v="Medium"/>
    <n v="3"/>
    <n v="2026"/>
    <s v="Low"/>
    <n v="6"/>
  </r>
  <r>
    <n v="5243"/>
    <x v="2"/>
    <x v="2"/>
    <s v="Enterprise"/>
    <s v="Technology"/>
    <x v="0"/>
    <x v="1"/>
    <s v="Onsite/Hybrid"/>
    <x v="0"/>
    <s v="7+ yrs"/>
    <n v="12"/>
    <s v="Bachelor"/>
    <n v="0"/>
    <n v="0"/>
    <n v="0"/>
    <n v="1"/>
    <n v="1"/>
    <n v="2"/>
    <n v="123664"/>
    <s v="High"/>
    <n v="4"/>
    <n v="2025"/>
    <s v="Medium"/>
    <n v="5"/>
  </r>
  <r>
    <n v="5244"/>
    <x v="0"/>
    <x v="0"/>
    <s v="Medium"/>
    <s v="Finance"/>
    <x v="5"/>
    <x v="1"/>
    <s v="Onsite/Hybrid"/>
    <x v="0"/>
    <s v="7+ yrs"/>
    <n v="11"/>
    <s v="PhD"/>
    <n v="1"/>
    <n v="1"/>
    <n v="0"/>
    <n v="1"/>
    <n v="1"/>
    <n v="4"/>
    <n v="122461"/>
    <s v="High"/>
    <n v="11"/>
    <n v="2023"/>
    <s v="Low"/>
    <n v="1"/>
  </r>
  <r>
    <n v="5245"/>
    <x v="3"/>
    <x v="0"/>
    <s v="Medium"/>
    <s v="Retail"/>
    <x v="0"/>
    <x v="0"/>
    <s v="Remote"/>
    <x v="2"/>
    <s v="0-2 yrs"/>
    <n v="0"/>
    <s v="Bachelor"/>
    <n v="1"/>
    <n v="0"/>
    <n v="0"/>
    <n v="1"/>
    <n v="1"/>
    <n v="3"/>
    <n v="70368"/>
    <s v="Medium"/>
    <n v="3"/>
    <n v="2026"/>
    <s v="Medium"/>
    <n v="3"/>
  </r>
  <r>
    <n v="5246"/>
    <x v="1"/>
    <x v="1"/>
    <s v="Startup"/>
    <s v="Education"/>
    <x v="4"/>
    <x v="0"/>
    <s v="Remote"/>
    <x v="0"/>
    <s v="7+ yrs"/>
    <n v="7"/>
    <s v="Bachelor"/>
    <n v="1"/>
    <n v="0"/>
    <n v="1"/>
    <n v="0"/>
    <n v="1"/>
    <n v="3"/>
    <n v="168479"/>
    <s v="High"/>
    <n v="7"/>
    <n v="2025"/>
    <s v="Low"/>
    <n v="2"/>
  </r>
  <r>
    <n v="5247"/>
    <x v="2"/>
    <x v="2"/>
    <s v="Enterprise"/>
    <s v="Education"/>
    <x v="4"/>
    <x v="0"/>
    <s v="Remote"/>
    <x v="2"/>
    <s v="0-2 yrs"/>
    <n v="2"/>
    <s v="Master"/>
    <n v="1"/>
    <n v="0"/>
    <n v="1"/>
    <n v="0"/>
    <n v="1"/>
    <n v="3"/>
    <n v="77510"/>
    <s v="Medium"/>
    <n v="12"/>
    <n v="2025"/>
    <s v="Medium"/>
    <n v="2"/>
  </r>
  <r>
    <n v="5248"/>
    <x v="4"/>
    <x v="0"/>
    <s v="Enterprise"/>
    <s v="Finance"/>
    <x v="4"/>
    <x v="2"/>
    <s v="Onsite/Hybrid"/>
    <x v="2"/>
    <s v="0-2 yrs"/>
    <n v="1"/>
    <s v="PhD"/>
    <n v="0"/>
    <n v="1"/>
    <n v="0"/>
    <n v="1"/>
    <n v="0"/>
    <n v="2"/>
    <n v="66097"/>
    <s v="Low"/>
    <n v="9"/>
    <n v="2023"/>
    <s v="Low"/>
    <n v="4"/>
  </r>
  <r>
    <n v="5249"/>
    <x v="4"/>
    <x v="0"/>
    <s v="MNC"/>
    <s v="Technology"/>
    <x v="6"/>
    <x v="0"/>
    <s v="Remote"/>
    <x v="2"/>
    <s v="0-2 yrs"/>
    <n v="1"/>
    <s v="Master"/>
    <n v="0"/>
    <n v="0"/>
    <n v="0"/>
    <n v="0"/>
    <n v="0"/>
    <n v="0"/>
    <n v="74128"/>
    <s v="Medium"/>
    <n v="11"/>
    <n v="2022"/>
    <s v="Medium"/>
    <n v="5"/>
  </r>
  <r>
    <n v="5250"/>
    <x v="5"/>
    <x v="1"/>
    <s v="Startup"/>
    <s v="E-commerce"/>
    <x v="3"/>
    <x v="2"/>
    <s v="Onsite/Hybrid"/>
    <x v="1"/>
    <s v="3-6 yrs"/>
    <n v="3"/>
    <s v="PhD"/>
    <n v="0"/>
    <n v="0"/>
    <n v="0"/>
    <n v="0"/>
    <n v="1"/>
    <n v="1"/>
    <n v="128333"/>
    <s v="High"/>
    <n v="11"/>
    <n v="2026"/>
    <s v="Medium"/>
    <n v="5"/>
  </r>
  <r>
    <n v="5251"/>
    <x v="3"/>
    <x v="0"/>
    <s v="MNC"/>
    <s v="Retail"/>
    <x v="1"/>
    <x v="2"/>
    <s v="Onsite/Hybrid"/>
    <x v="0"/>
    <s v="7+ yrs"/>
    <n v="15"/>
    <s v="Master"/>
    <n v="0"/>
    <n v="0"/>
    <n v="1"/>
    <n v="1"/>
    <n v="1"/>
    <n v="3"/>
    <n v="162155"/>
    <s v="High"/>
    <n v="9"/>
    <n v="2026"/>
    <s v="High"/>
    <n v="7"/>
  </r>
  <r>
    <n v="5252"/>
    <x v="0"/>
    <x v="0"/>
    <s v="Medium"/>
    <s v="Retail"/>
    <x v="1"/>
    <x v="0"/>
    <s v="Remote"/>
    <x v="1"/>
    <s v="3-6 yrs"/>
    <n v="4"/>
    <s v="PhD"/>
    <n v="0"/>
    <n v="0"/>
    <n v="0"/>
    <n v="1"/>
    <n v="0"/>
    <n v="1"/>
    <n v="92518"/>
    <s v="Medium"/>
    <n v="10"/>
    <n v="2026"/>
    <s v="High"/>
    <n v="7"/>
  </r>
  <r>
    <n v="5253"/>
    <x v="5"/>
    <x v="1"/>
    <s v="Medium"/>
    <s v="E-commerce"/>
    <x v="1"/>
    <x v="2"/>
    <s v="Onsite/Hybrid"/>
    <x v="1"/>
    <s v="3-6 yrs"/>
    <n v="6"/>
    <s v="PhD"/>
    <n v="1"/>
    <n v="1"/>
    <n v="1"/>
    <n v="1"/>
    <n v="1"/>
    <n v="5"/>
    <n v="153739"/>
    <s v="High"/>
    <n v="10"/>
    <n v="2023"/>
    <s v="High"/>
    <n v="9"/>
  </r>
  <r>
    <n v="5254"/>
    <x v="2"/>
    <x v="2"/>
    <s v="MNC"/>
    <s v="Technology"/>
    <x v="4"/>
    <x v="1"/>
    <s v="Onsite/Hybrid"/>
    <x v="1"/>
    <s v="3-6 yrs"/>
    <n v="3"/>
    <s v="Bachelor"/>
    <n v="1"/>
    <n v="1"/>
    <n v="0"/>
    <n v="0"/>
    <n v="1"/>
    <n v="3"/>
    <n v="109727"/>
    <s v="Medium"/>
    <n v="9"/>
    <n v="2025"/>
    <s v="Medium"/>
    <n v="5"/>
  </r>
  <r>
    <n v="5255"/>
    <x v="0"/>
    <x v="0"/>
    <s v="MNC"/>
    <s v="Education"/>
    <x v="4"/>
    <x v="2"/>
    <s v="Onsite/Hybrid"/>
    <x v="0"/>
    <s v="7+ yrs"/>
    <n v="11"/>
    <s v="Master"/>
    <n v="1"/>
    <n v="1"/>
    <n v="1"/>
    <n v="0"/>
    <n v="0"/>
    <n v="3"/>
    <n v="135877"/>
    <s v="High"/>
    <n v="7"/>
    <n v="2022"/>
    <s v="High"/>
    <n v="9"/>
  </r>
  <r>
    <n v="5256"/>
    <x v="5"/>
    <x v="1"/>
    <s v="MNC"/>
    <s v="Retail"/>
    <x v="2"/>
    <x v="1"/>
    <s v="Onsite/Hybrid"/>
    <x v="2"/>
    <s v="0-2 yrs"/>
    <n v="1"/>
    <s v="Bachelor"/>
    <n v="1"/>
    <n v="0"/>
    <n v="0"/>
    <n v="1"/>
    <n v="1"/>
    <n v="3"/>
    <n v="133145"/>
    <s v="High"/>
    <n v="8"/>
    <n v="2026"/>
    <s v="High"/>
    <n v="9"/>
  </r>
  <r>
    <n v="5257"/>
    <x v="3"/>
    <x v="0"/>
    <s v="MNC"/>
    <s v="Healthcare"/>
    <x v="3"/>
    <x v="0"/>
    <s v="Remote"/>
    <x v="0"/>
    <s v="7+ yrs"/>
    <n v="7"/>
    <s v="Bachelor"/>
    <n v="0"/>
    <n v="0"/>
    <n v="1"/>
    <n v="0"/>
    <n v="1"/>
    <n v="2"/>
    <n v="142042"/>
    <s v="High"/>
    <n v="3"/>
    <n v="2025"/>
    <s v="High"/>
    <n v="8"/>
  </r>
  <r>
    <n v="5258"/>
    <x v="5"/>
    <x v="1"/>
    <s v="Medium"/>
    <s v="Technology"/>
    <x v="6"/>
    <x v="0"/>
    <s v="Remote"/>
    <x v="1"/>
    <s v="3-6 yrs"/>
    <n v="4"/>
    <s v="Bachelor"/>
    <n v="1"/>
    <n v="1"/>
    <n v="0"/>
    <n v="0"/>
    <n v="1"/>
    <n v="3"/>
    <n v="129661"/>
    <s v="High"/>
    <n v="8"/>
    <n v="2021"/>
    <s v="High"/>
    <n v="7"/>
  </r>
  <r>
    <n v="5259"/>
    <x v="0"/>
    <x v="0"/>
    <s v="Startup"/>
    <s v="Technology"/>
    <x v="3"/>
    <x v="2"/>
    <s v="Onsite/Hybrid"/>
    <x v="2"/>
    <s v="0-2 yrs"/>
    <n v="0"/>
    <s v="Bachelor"/>
    <n v="1"/>
    <n v="0"/>
    <n v="1"/>
    <n v="0"/>
    <n v="1"/>
    <n v="3"/>
    <n v="70555"/>
    <s v="Medium"/>
    <n v="9"/>
    <n v="2020"/>
    <s v="Medium"/>
    <n v="4"/>
  </r>
  <r>
    <n v="5260"/>
    <x v="1"/>
    <x v="1"/>
    <s v="Startup"/>
    <s v="Healthcare"/>
    <x v="0"/>
    <x v="1"/>
    <s v="Onsite/Hybrid"/>
    <x v="2"/>
    <s v="0-2 yrs"/>
    <n v="1"/>
    <s v="Bachelor"/>
    <n v="1"/>
    <n v="0"/>
    <n v="0"/>
    <n v="1"/>
    <n v="0"/>
    <n v="2"/>
    <n v="107163"/>
    <s v="Medium"/>
    <n v="10"/>
    <n v="2026"/>
    <s v="Medium"/>
    <n v="1"/>
  </r>
  <r>
    <n v="5261"/>
    <x v="1"/>
    <x v="1"/>
    <s v="MNC"/>
    <s v="Healthcare"/>
    <x v="6"/>
    <x v="1"/>
    <s v="Onsite/Hybrid"/>
    <x v="2"/>
    <s v="0-2 yrs"/>
    <n v="0"/>
    <s v="Master"/>
    <n v="1"/>
    <n v="1"/>
    <n v="0"/>
    <n v="0"/>
    <n v="0"/>
    <n v="2"/>
    <n v="106292"/>
    <s v="Medium"/>
    <n v="7"/>
    <n v="2021"/>
    <s v="Low"/>
    <n v="5"/>
  </r>
  <r>
    <n v="5262"/>
    <x v="3"/>
    <x v="0"/>
    <s v="Medium"/>
    <s v="Finance"/>
    <x v="6"/>
    <x v="2"/>
    <s v="Onsite/Hybrid"/>
    <x v="2"/>
    <s v="0-2 yrs"/>
    <n v="2"/>
    <s v="Bachelor"/>
    <n v="0"/>
    <n v="1"/>
    <n v="1"/>
    <n v="1"/>
    <n v="0"/>
    <n v="3"/>
    <n v="82119"/>
    <s v="Medium"/>
    <n v="1"/>
    <n v="2026"/>
    <s v="High"/>
    <n v="3"/>
  </r>
  <r>
    <n v="5263"/>
    <x v="4"/>
    <x v="0"/>
    <s v="Medium"/>
    <s v="E-commerce"/>
    <x v="4"/>
    <x v="0"/>
    <s v="Remote"/>
    <x v="1"/>
    <s v="3-6 yrs"/>
    <n v="6"/>
    <s v="Bachelor"/>
    <n v="0"/>
    <n v="1"/>
    <n v="1"/>
    <n v="1"/>
    <n v="1"/>
    <n v="4"/>
    <n v="116102"/>
    <s v="Medium"/>
    <n v="7"/>
    <n v="2025"/>
    <s v="High"/>
    <n v="1"/>
  </r>
  <r>
    <n v="5264"/>
    <x v="2"/>
    <x v="2"/>
    <s v="Startup"/>
    <s v="Technology"/>
    <x v="0"/>
    <x v="0"/>
    <s v="Remote"/>
    <x v="0"/>
    <s v="7+ yrs"/>
    <n v="15"/>
    <s v="Bachelor"/>
    <n v="1"/>
    <n v="1"/>
    <n v="0"/>
    <n v="0"/>
    <n v="0"/>
    <n v="2"/>
    <n v="102722"/>
    <s v="Medium"/>
    <n v="6"/>
    <n v="2020"/>
    <s v="Low"/>
    <n v="3"/>
  </r>
  <r>
    <n v="5265"/>
    <x v="3"/>
    <x v="0"/>
    <s v="Startup"/>
    <s v="Finance"/>
    <x v="2"/>
    <x v="0"/>
    <s v="Remote"/>
    <x v="2"/>
    <s v="0-2 yrs"/>
    <n v="1"/>
    <s v="Bachelor"/>
    <n v="0"/>
    <n v="0"/>
    <n v="1"/>
    <n v="1"/>
    <n v="0"/>
    <n v="2"/>
    <n v="80096"/>
    <s v="Medium"/>
    <n v="12"/>
    <n v="2020"/>
    <s v="High"/>
    <n v="6"/>
  </r>
  <r>
    <n v="5266"/>
    <x v="4"/>
    <x v="0"/>
    <s v="Medium"/>
    <s v="Finance"/>
    <x v="2"/>
    <x v="1"/>
    <s v="Onsite/Hybrid"/>
    <x v="1"/>
    <s v="3-6 yrs"/>
    <n v="3"/>
    <s v="Master"/>
    <n v="0"/>
    <n v="1"/>
    <n v="1"/>
    <n v="0"/>
    <n v="0"/>
    <n v="2"/>
    <n v="90443"/>
    <s v="Medium"/>
    <n v="4"/>
    <n v="2020"/>
    <s v="Medium"/>
    <n v="4"/>
  </r>
  <r>
    <n v="5267"/>
    <x v="0"/>
    <x v="0"/>
    <s v="Startup"/>
    <s v="E-commerce"/>
    <x v="0"/>
    <x v="2"/>
    <s v="Onsite/Hybrid"/>
    <x v="2"/>
    <s v="0-2 yrs"/>
    <n v="2"/>
    <s v="Bachelor"/>
    <n v="1"/>
    <n v="0"/>
    <n v="1"/>
    <n v="1"/>
    <n v="1"/>
    <n v="4"/>
    <n v="87748"/>
    <s v="Medium"/>
    <n v="9"/>
    <n v="2021"/>
    <s v="High"/>
    <n v="1"/>
  </r>
  <r>
    <n v="5268"/>
    <x v="0"/>
    <x v="0"/>
    <s v="MNC"/>
    <s v="E-commerce"/>
    <x v="2"/>
    <x v="2"/>
    <s v="Onsite/Hybrid"/>
    <x v="0"/>
    <s v="7+ yrs"/>
    <n v="13"/>
    <s v="Master"/>
    <n v="0"/>
    <n v="1"/>
    <n v="0"/>
    <n v="0"/>
    <n v="1"/>
    <n v="2"/>
    <n v="127492"/>
    <s v="High"/>
    <n v="3"/>
    <n v="2024"/>
    <s v="High"/>
    <n v="7"/>
  </r>
  <r>
    <n v="5269"/>
    <x v="4"/>
    <x v="0"/>
    <s v="MNC"/>
    <s v="Retail"/>
    <x v="0"/>
    <x v="1"/>
    <s v="Onsite/Hybrid"/>
    <x v="1"/>
    <s v="3-6 yrs"/>
    <n v="4"/>
    <s v="Bachelor"/>
    <n v="0"/>
    <n v="0"/>
    <n v="1"/>
    <n v="0"/>
    <n v="1"/>
    <n v="2"/>
    <n v="119947"/>
    <s v="Medium"/>
    <n v="10"/>
    <n v="2021"/>
    <s v="Low"/>
    <n v="1"/>
  </r>
  <r>
    <n v="5270"/>
    <x v="4"/>
    <x v="0"/>
    <s v="Medium"/>
    <s v="E-commerce"/>
    <x v="3"/>
    <x v="0"/>
    <s v="Remote"/>
    <x v="1"/>
    <s v="3-6 yrs"/>
    <n v="6"/>
    <s v="PhD"/>
    <n v="1"/>
    <n v="0"/>
    <n v="0"/>
    <n v="1"/>
    <n v="0"/>
    <n v="2"/>
    <n v="92744"/>
    <s v="Medium"/>
    <n v="5"/>
    <n v="2020"/>
    <s v="High"/>
    <n v="9"/>
  </r>
  <r>
    <n v="5271"/>
    <x v="0"/>
    <x v="0"/>
    <s v="Enterprise"/>
    <s v="Education"/>
    <x v="3"/>
    <x v="1"/>
    <s v="Onsite/Hybrid"/>
    <x v="0"/>
    <s v="7+ yrs"/>
    <n v="12"/>
    <s v="Master"/>
    <n v="0"/>
    <n v="0"/>
    <n v="1"/>
    <n v="0"/>
    <n v="1"/>
    <n v="2"/>
    <n v="125476"/>
    <s v="High"/>
    <n v="8"/>
    <n v="2026"/>
    <s v="Medium"/>
    <n v="6"/>
  </r>
  <r>
    <n v="5272"/>
    <x v="1"/>
    <x v="1"/>
    <s v="Enterprise"/>
    <s v="Retail"/>
    <x v="1"/>
    <x v="1"/>
    <s v="Onsite/Hybrid"/>
    <x v="1"/>
    <s v="3-6 yrs"/>
    <n v="3"/>
    <s v="PhD"/>
    <n v="1"/>
    <n v="0"/>
    <n v="1"/>
    <n v="1"/>
    <n v="1"/>
    <n v="4"/>
    <n v="154152"/>
    <s v="High"/>
    <n v="1"/>
    <n v="2026"/>
    <s v="High"/>
    <n v="8"/>
  </r>
  <r>
    <n v="5273"/>
    <x v="1"/>
    <x v="1"/>
    <s v="Startup"/>
    <s v="Technology"/>
    <x v="1"/>
    <x v="0"/>
    <s v="Remote"/>
    <x v="0"/>
    <s v="7+ yrs"/>
    <n v="7"/>
    <s v="Bachelor"/>
    <n v="1"/>
    <n v="0"/>
    <n v="1"/>
    <n v="0"/>
    <n v="1"/>
    <n v="3"/>
    <n v="164633"/>
    <s v="High"/>
    <n v="2"/>
    <n v="2024"/>
    <s v="Medium"/>
    <n v="4"/>
  </r>
  <r>
    <n v="5274"/>
    <x v="0"/>
    <x v="0"/>
    <s v="Enterprise"/>
    <s v="E-commerce"/>
    <x v="4"/>
    <x v="2"/>
    <s v="Onsite/Hybrid"/>
    <x v="1"/>
    <s v="3-6 yrs"/>
    <n v="6"/>
    <s v="PhD"/>
    <n v="1"/>
    <n v="0"/>
    <n v="1"/>
    <n v="1"/>
    <n v="1"/>
    <n v="4"/>
    <n v="116379"/>
    <s v="Medium"/>
    <n v="5"/>
    <n v="2024"/>
    <s v="High"/>
    <n v="4"/>
  </r>
  <r>
    <n v="5275"/>
    <x v="1"/>
    <x v="1"/>
    <s v="MNC"/>
    <s v="E-commerce"/>
    <x v="6"/>
    <x v="2"/>
    <s v="Onsite/Hybrid"/>
    <x v="0"/>
    <s v="7+ yrs"/>
    <n v="12"/>
    <s v="Bachelor"/>
    <n v="0"/>
    <n v="1"/>
    <n v="0"/>
    <n v="0"/>
    <n v="1"/>
    <n v="2"/>
    <n v="169236"/>
    <s v="High"/>
    <n v="10"/>
    <n v="2023"/>
    <s v="Low"/>
    <n v="6"/>
  </r>
  <r>
    <n v="5276"/>
    <x v="4"/>
    <x v="0"/>
    <s v="Enterprise"/>
    <s v="Technology"/>
    <x v="3"/>
    <x v="2"/>
    <s v="Onsite/Hybrid"/>
    <x v="0"/>
    <s v="7+ yrs"/>
    <n v="14"/>
    <s v="PhD"/>
    <n v="1"/>
    <n v="1"/>
    <n v="1"/>
    <n v="0"/>
    <n v="1"/>
    <n v="4"/>
    <n v="123029"/>
    <s v="High"/>
    <n v="2"/>
    <n v="2026"/>
    <s v="High"/>
    <n v="8"/>
  </r>
  <r>
    <n v="5277"/>
    <x v="5"/>
    <x v="1"/>
    <s v="Enterprise"/>
    <s v="Finance"/>
    <x v="2"/>
    <x v="2"/>
    <s v="Onsite/Hybrid"/>
    <x v="1"/>
    <s v="3-6 yrs"/>
    <n v="4"/>
    <s v="Bachelor"/>
    <n v="1"/>
    <n v="1"/>
    <n v="0"/>
    <n v="1"/>
    <n v="1"/>
    <n v="4"/>
    <n v="137120"/>
    <s v="High"/>
    <n v="8"/>
    <n v="2025"/>
    <s v="Low"/>
    <n v="1"/>
  </r>
  <r>
    <n v="5278"/>
    <x v="1"/>
    <x v="1"/>
    <s v="Medium"/>
    <s v="Technology"/>
    <x v="0"/>
    <x v="2"/>
    <s v="Onsite/Hybrid"/>
    <x v="1"/>
    <s v="3-6 yrs"/>
    <n v="6"/>
    <s v="Bachelor"/>
    <n v="0"/>
    <n v="1"/>
    <n v="0"/>
    <n v="0"/>
    <n v="0"/>
    <n v="1"/>
    <n v="114003"/>
    <s v="Medium"/>
    <n v="1"/>
    <n v="2021"/>
    <s v="Low"/>
    <n v="6"/>
  </r>
  <r>
    <n v="5279"/>
    <x v="3"/>
    <x v="0"/>
    <s v="Medium"/>
    <s v="Healthcare"/>
    <x v="2"/>
    <x v="1"/>
    <s v="Onsite/Hybrid"/>
    <x v="0"/>
    <s v="7+ yrs"/>
    <n v="8"/>
    <s v="Master"/>
    <n v="1"/>
    <n v="1"/>
    <n v="1"/>
    <n v="1"/>
    <n v="0"/>
    <n v="4"/>
    <n v="131307"/>
    <s v="High"/>
    <n v="7"/>
    <n v="2020"/>
    <s v="High"/>
    <n v="7"/>
  </r>
  <r>
    <n v="5280"/>
    <x v="0"/>
    <x v="0"/>
    <s v="MNC"/>
    <s v="Education"/>
    <x v="5"/>
    <x v="1"/>
    <s v="Onsite/Hybrid"/>
    <x v="2"/>
    <s v="0-2 yrs"/>
    <n v="0"/>
    <s v="Master"/>
    <n v="0"/>
    <n v="0"/>
    <n v="1"/>
    <n v="0"/>
    <n v="1"/>
    <n v="2"/>
    <n v="93527"/>
    <s v="Medium"/>
    <n v="8"/>
    <n v="2025"/>
    <s v="Medium"/>
    <n v="4"/>
  </r>
  <r>
    <n v="5281"/>
    <x v="4"/>
    <x v="0"/>
    <s v="Medium"/>
    <s v="Education"/>
    <x v="0"/>
    <x v="1"/>
    <s v="Onsite/Hybrid"/>
    <x v="1"/>
    <s v="3-6 yrs"/>
    <n v="6"/>
    <s v="Master"/>
    <n v="1"/>
    <n v="0"/>
    <n v="0"/>
    <n v="0"/>
    <n v="1"/>
    <n v="2"/>
    <n v="87476"/>
    <s v="Medium"/>
    <n v="10"/>
    <n v="2021"/>
    <s v="High"/>
    <n v="9"/>
  </r>
  <r>
    <n v="5282"/>
    <x v="3"/>
    <x v="0"/>
    <s v="MNC"/>
    <s v="Healthcare"/>
    <x v="2"/>
    <x v="2"/>
    <s v="Onsite/Hybrid"/>
    <x v="2"/>
    <s v="0-2 yrs"/>
    <n v="1"/>
    <s v="Bachelor"/>
    <n v="1"/>
    <n v="1"/>
    <n v="1"/>
    <n v="1"/>
    <n v="1"/>
    <n v="5"/>
    <n v="111894"/>
    <s v="Medium"/>
    <n v="2"/>
    <n v="2020"/>
    <s v="High"/>
    <n v="4"/>
  </r>
  <r>
    <n v="5283"/>
    <x v="4"/>
    <x v="0"/>
    <s v="Startup"/>
    <s v="E-commerce"/>
    <x v="3"/>
    <x v="1"/>
    <s v="Onsite/Hybrid"/>
    <x v="0"/>
    <s v="7+ yrs"/>
    <n v="8"/>
    <s v="Master"/>
    <n v="1"/>
    <n v="0"/>
    <n v="0"/>
    <n v="0"/>
    <n v="1"/>
    <n v="2"/>
    <n v="107475"/>
    <s v="Medium"/>
    <n v="4"/>
    <n v="2025"/>
    <s v="Medium"/>
    <n v="3"/>
  </r>
  <r>
    <n v="5284"/>
    <x v="1"/>
    <x v="1"/>
    <s v="Startup"/>
    <s v="Education"/>
    <x v="6"/>
    <x v="2"/>
    <s v="Onsite/Hybrid"/>
    <x v="2"/>
    <s v="0-2 yrs"/>
    <n v="2"/>
    <s v="Master"/>
    <n v="0"/>
    <n v="1"/>
    <n v="1"/>
    <n v="1"/>
    <n v="0"/>
    <n v="3"/>
    <n v="116619"/>
    <s v="Medium"/>
    <n v="11"/>
    <n v="2021"/>
    <s v="High"/>
    <n v="5"/>
  </r>
  <r>
    <n v="5285"/>
    <x v="5"/>
    <x v="1"/>
    <s v="Startup"/>
    <s v="E-commerce"/>
    <x v="1"/>
    <x v="1"/>
    <s v="Onsite/Hybrid"/>
    <x v="2"/>
    <s v="0-2 yrs"/>
    <n v="1"/>
    <s v="Bachelor"/>
    <n v="0"/>
    <n v="0"/>
    <n v="0"/>
    <n v="1"/>
    <n v="0"/>
    <n v="1"/>
    <n v="104464"/>
    <s v="Medium"/>
    <n v="12"/>
    <n v="2022"/>
    <s v="Low"/>
    <n v="6"/>
  </r>
  <r>
    <n v="5286"/>
    <x v="2"/>
    <x v="2"/>
    <s v="Enterprise"/>
    <s v="Education"/>
    <x v="2"/>
    <x v="2"/>
    <s v="Onsite/Hybrid"/>
    <x v="1"/>
    <s v="3-6 yrs"/>
    <n v="3"/>
    <s v="PhD"/>
    <n v="0"/>
    <n v="1"/>
    <n v="1"/>
    <n v="1"/>
    <n v="0"/>
    <n v="3"/>
    <n v="104277"/>
    <s v="Medium"/>
    <n v="1"/>
    <n v="2021"/>
    <s v="High"/>
    <n v="7"/>
  </r>
  <r>
    <n v="5287"/>
    <x v="3"/>
    <x v="0"/>
    <s v="Medium"/>
    <s v="Retail"/>
    <x v="4"/>
    <x v="0"/>
    <s v="Remote"/>
    <x v="1"/>
    <s v="3-6 yrs"/>
    <n v="4"/>
    <s v="Bachelor"/>
    <n v="0"/>
    <n v="1"/>
    <n v="1"/>
    <n v="0"/>
    <n v="1"/>
    <n v="3"/>
    <n v="98973"/>
    <s v="Medium"/>
    <n v="1"/>
    <n v="2021"/>
    <s v="High"/>
    <n v="7"/>
  </r>
  <r>
    <n v="5288"/>
    <x v="1"/>
    <x v="1"/>
    <s v="Medium"/>
    <s v="Technology"/>
    <x v="1"/>
    <x v="1"/>
    <s v="Onsite/Hybrid"/>
    <x v="1"/>
    <s v="3-6 yrs"/>
    <n v="3"/>
    <s v="Bachelor"/>
    <n v="1"/>
    <n v="1"/>
    <n v="1"/>
    <n v="1"/>
    <n v="0"/>
    <n v="4"/>
    <n v="147816"/>
    <s v="High"/>
    <n v="10"/>
    <n v="2020"/>
    <s v="High"/>
    <n v="9"/>
  </r>
  <r>
    <n v="5289"/>
    <x v="3"/>
    <x v="0"/>
    <s v="Enterprise"/>
    <s v="Healthcare"/>
    <x v="4"/>
    <x v="0"/>
    <s v="Remote"/>
    <x v="1"/>
    <s v="3-6 yrs"/>
    <n v="5"/>
    <s v="Bachelor"/>
    <n v="1"/>
    <n v="0"/>
    <n v="1"/>
    <n v="1"/>
    <n v="1"/>
    <n v="4"/>
    <n v="119254"/>
    <s v="Medium"/>
    <n v="5"/>
    <n v="2026"/>
    <s v="High"/>
    <n v="4"/>
  </r>
  <r>
    <n v="5290"/>
    <x v="4"/>
    <x v="0"/>
    <s v="Enterprise"/>
    <s v="Education"/>
    <x v="4"/>
    <x v="0"/>
    <s v="Remote"/>
    <x v="2"/>
    <s v="0-2 yrs"/>
    <n v="1"/>
    <s v="Bachelor"/>
    <n v="1"/>
    <n v="0"/>
    <n v="1"/>
    <n v="1"/>
    <n v="1"/>
    <n v="4"/>
    <n v="85695"/>
    <s v="Medium"/>
    <n v="5"/>
    <n v="2022"/>
    <s v="High"/>
    <n v="8"/>
  </r>
  <r>
    <n v="5291"/>
    <x v="0"/>
    <x v="0"/>
    <s v="Medium"/>
    <s v="Technology"/>
    <x v="3"/>
    <x v="2"/>
    <s v="Onsite/Hybrid"/>
    <x v="1"/>
    <s v="3-6 yrs"/>
    <n v="4"/>
    <s v="Master"/>
    <n v="1"/>
    <n v="1"/>
    <n v="0"/>
    <n v="1"/>
    <n v="0"/>
    <n v="3"/>
    <n v="89973"/>
    <s v="Medium"/>
    <n v="3"/>
    <n v="2025"/>
    <s v="High"/>
    <n v="9"/>
  </r>
  <r>
    <n v="5292"/>
    <x v="4"/>
    <x v="0"/>
    <s v="MNC"/>
    <s v="Retail"/>
    <x v="4"/>
    <x v="0"/>
    <s v="Remote"/>
    <x v="0"/>
    <s v="7+ yrs"/>
    <n v="15"/>
    <s v="Bachelor"/>
    <n v="0"/>
    <n v="1"/>
    <n v="0"/>
    <n v="0"/>
    <n v="0"/>
    <n v="1"/>
    <n v="122320"/>
    <s v="High"/>
    <n v="9"/>
    <n v="2026"/>
    <s v="Medium"/>
    <n v="6"/>
  </r>
  <r>
    <n v="5293"/>
    <x v="2"/>
    <x v="2"/>
    <s v="Enterprise"/>
    <s v="Retail"/>
    <x v="5"/>
    <x v="0"/>
    <s v="Remote"/>
    <x v="1"/>
    <s v="3-6 yrs"/>
    <n v="3"/>
    <s v="PhD"/>
    <n v="1"/>
    <n v="0"/>
    <n v="0"/>
    <n v="1"/>
    <n v="1"/>
    <n v="3"/>
    <n v="102137"/>
    <s v="Medium"/>
    <n v="6"/>
    <n v="2026"/>
    <s v="Medium"/>
    <n v="4"/>
  </r>
  <r>
    <n v="5294"/>
    <x v="0"/>
    <x v="0"/>
    <s v="Startup"/>
    <s v="E-commerce"/>
    <x v="5"/>
    <x v="0"/>
    <s v="Remote"/>
    <x v="2"/>
    <s v="0-2 yrs"/>
    <n v="0"/>
    <s v="Master"/>
    <n v="1"/>
    <n v="0"/>
    <n v="0"/>
    <n v="1"/>
    <n v="1"/>
    <n v="3"/>
    <n v="78627"/>
    <s v="Medium"/>
    <n v="5"/>
    <n v="2024"/>
    <s v="Medium"/>
    <n v="1"/>
  </r>
  <r>
    <n v="5295"/>
    <x v="5"/>
    <x v="1"/>
    <s v="Enterprise"/>
    <s v="Healthcare"/>
    <x v="3"/>
    <x v="1"/>
    <s v="Onsite/Hybrid"/>
    <x v="1"/>
    <s v="3-6 yrs"/>
    <n v="6"/>
    <s v="Master"/>
    <n v="0"/>
    <n v="0"/>
    <n v="1"/>
    <n v="1"/>
    <n v="0"/>
    <n v="2"/>
    <n v="147713"/>
    <s v="High"/>
    <n v="8"/>
    <n v="2025"/>
    <s v="High"/>
    <n v="6"/>
  </r>
  <r>
    <n v="5296"/>
    <x v="4"/>
    <x v="0"/>
    <s v="MNC"/>
    <s v="Education"/>
    <x v="2"/>
    <x v="1"/>
    <s v="Onsite/Hybrid"/>
    <x v="2"/>
    <s v="0-2 yrs"/>
    <n v="2"/>
    <s v="PhD"/>
    <n v="1"/>
    <n v="1"/>
    <n v="0"/>
    <n v="0"/>
    <n v="1"/>
    <n v="3"/>
    <n v="80778"/>
    <s v="Medium"/>
    <n v="10"/>
    <n v="2023"/>
    <s v="Low"/>
    <n v="2"/>
  </r>
  <r>
    <n v="5297"/>
    <x v="4"/>
    <x v="0"/>
    <s v="Enterprise"/>
    <s v="Finance"/>
    <x v="6"/>
    <x v="2"/>
    <s v="Onsite/Hybrid"/>
    <x v="1"/>
    <s v="3-6 yrs"/>
    <n v="5"/>
    <s v="Master"/>
    <n v="0"/>
    <n v="1"/>
    <n v="1"/>
    <n v="1"/>
    <n v="1"/>
    <n v="4"/>
    <n v="115686"/>
    <s v="Medium"/>
    <n v="2"/>
    <n v="2021"/>
    <s v="High"/>
    <n v="8"/>
  </r>
  <r>
    <n v="5298"/>
    <x v="0"/>
    <x v="0"/>
    <s v="Startup"/>
    <s v="Education"/>
    <x v="0"/>
    <x v="0"/>
    <s v="Remote"/>
    <x v="2"/>
    <s v="0-2 yrs"/>
    <n v="2"/>
    <s v="PhD"/>
    <n v="0"/>
    <n v="1"/>
    <n v="0"/>
    <n v="1"/>
    <n v="0"/>
    <n v="2"/>
    <n v="62714"/>
    <s v="Low"/>
    <n v="4"/>
    <n v="2022"/>
    <s v="Low"/>
    <n v="4"/>
  </r>
  <r>
    <n v="5299"/>
    <x v="2"/>
    <x v="2"/>
    <s v="Enterprise"/>
    <s v="Education"/>
    <x v="5"/>
    <x v="2"/>
    <s v="Onsite/Hybrid"/>
    <x v="1"/>
    <s v="3-6 yrs"/>
    <n v="4"/>
    <s v="Bachelor"/>
    <n v="1"/>
    <n v="1"/>
    <n v="1"/>
    <n v="0"/>
    <n v="0"/>
    <n v="3"/>
    <n v="92936"/>
    <s v="Medium"/>
    <n v="6"/>
    <n v="2023"/>
    <s v="Low"/>
    <n v="4"/>
  </r>
  <r>
    <n v="5300"/>
    <x v="3"/>
    <x v="0"/>
    <s v="MNC"/>
    <s v="Education"/>
    <x v="4"/>
    <x v="2"/>
    <s v="Onsite/Hybrid"/>
    <x v="2"/>
    <s v="0-2 yrs"/>
    <n v="0"/>
    <s v="Master"/>
    <n v="1"/>
    <n v="1"/>
    <n v="1"/>
    <n v="1"/>
    <n v="1"/>
    <n v="5"/>
    <n v="108148"/>
    <s v="Medium"/>
    <n v="8"/>
    <n v="2026"/>
    <s v="High"/>
    <n v="7"/>
  </r>
  <r>
    <n v="5301"/>
    <x v="0"/>
    <x v="0"/>
    <s v="Enterprise"/>
    <s v="Retail"/>
    <x v="6"/>
    <x v="2"/>
    <s v="Onsite/Hybrid"/>
    <x v="1"/>
    <s v="3-6 yrs"/>
    <n v="6"/>
    <s v="Master"/>
    <n v="0"/>
    <n v="0"/>
    <n v="0"/>
    <n v="0"/>
    <n v="0"/>
    <n v="0"/>
    <n v="75164"/>
    <s v="Medium"/>
    <n v="9"/>
    <n v="2021"/>
    <s v="Medium"/>
    <n v="6"/>
  </r>
  <r>
    <n v="5302"/>
    <x v="5"/>
    <x v="1"/>
    <s v="Medium"/>
    <s v="Finance"/>
    <x v="5"/>
    <x v="1"/>
    <s v="Onsite/Hybrid"/>
    <x v="1"/>
    <s v="3-6 yrs"/>
    <n v="3"/>
    <s v="PhD"/>
    <n v="0"/>
    <n v="0"/>
    <n v="1"/>
    <n v="0"/>
    <n v="1"/>
    <n v="2"/>
    <n v="141908"/>
    <s v="High"/>
    <n v="12"/>
    <n v="2024"/>
    <s v="Low"/>
    <n v="5"/>
  </r>
  <r>
    <n v="5303"/>
    <x v="5"/>
    <x v="1"/>
    <s v="Enterprise"/>
    <s v="E-commerce"/>
    <x v="5"/>
    <x v="2"/>
    <s v="Onsite/Hybrid"/>
    <x v="0"/>
    <s v="7+ yrs"/>
    <n v="11"/>
    <s v="Bachelor"/>
    <n v="1"/>
    <n v="1"/>
    <n v="0"/>
    <n v="1"/>
    <n v="0"/>
    <n v="3"/>
    <n v="157736"/>
    <s v="High"/>
    <n v="4"/>
    <n v="2025"/>
    <s v="Medium"/>
    <n v="4"/>
  </r>
  <r>
    <n v="5304"/>
    <x v="3"/>
    <x v="0"/>
    <s v="Startup"/>
    <s v="Retail"/>
    <x v="1"/>
    <x v="0"/>
    <s v="Remote"/>
    <x v="1"/>
    <s v="3-6 yrs"/>
    <n v="4"/>
    <s v="Bachelor"/>
    <n v="0"/>
    <n v="1"/>
    <n v="0"/>
    <n v="0"/>
    <n v="1"/>
    <n v="2"/>
    <n v="80631"/>
    <s v="Medium"/>
    <n v="5"/>
    <n v="2022"/>
    <s v="Medium"/>
    <n v="2"/>
  </r>
  <r>
    <n v="5305"/>
    <x v="3"/>
    <x v="0"/>
    <s v="Medium"/>
    <s v="Healthcare"/>
    <x v="2"/>
    <x v="1"/>
    <s v="Onsite/Hybrid"/>
    <x v="2"/>
    <s v="0-2 yrs"/>
    <n v="0"/>
    <s v="PhD"/>
    <n v="1"/>
    <n v="0"/>
    <n v="0"/>
    <n v="0"/>
    <n v="0"/>
    <n v="1"/>
    <n v="47987"/>
    <s v="Low"/>
    <n v="9"/>
    <n v="2025"/>
    <s v="Low"/>
    <n v="4"/>
  </r>
  <r>
    <n v="5306"/>
    <x v="5"/>
    <x v="1"/>
    <s v="Enterprise"/>
    <s v="Healthcare"/>
    <x v="6"/>
    <x v="0"/>
    <s v="Remote"/>
    <x v="2"/>
    <s v="0-2 yrs"/>
    <n v="2"/>
    <s v="Master"/>
    <n v="0"/>
    <n v="1"/>
    <n v="0"/>
    <n v="0"/>
    <n v="1"/>
    <n v="2"/>
    <n v="95198"/>
    <s v="Medium"/>
    <n v="6"/>
    <n v="2021"/>
    <s v="Low"/>
    <n v="2"/>
  </r>
  <r>
    <n v="5307"/>
    <x v="5"/>
    <x v="1"/>
    <s v="Enterprise"/>
    <s v="E-commerce"/>
    <x v="2"/>
    <x v="2"/>
    <s v="Onsite/Hybrid"/>
    <x v="0"/>
    <s v="7+ yrs"/>
    <n v="15"/>
    <s v="PhD"/>
    <n v="0"/>
    <n v="1"/>
    <n v="1"/>
    <n v="0"/>
    <n v="1"/>
    <n v="3"/>
    <n v="165321"/>
    <s v="High"/>
    <n v="3"/>
    <n v="2023"/>
    <s v="Low"/>
    <n v="2"/>
  </r>
  <r>
    <n v="5308"/>
    <x v="0"/>
    <x v="0"/>
    <s v="Enterprise"/>
    <s v="Technology"/>
    <x v="0"/>
    <x v="1"/>
    <s v="Onsite/Hybrid"/>
    <x v="2"/>
    <s v="0-2 yrs"/>
    <n v="0"/>
    <s v="Bachelor"/>
    <n v="1"/>
    <n v="1"/>
    <n v="1"/>
    <n v="0"/>
    <n v="0"/>
    <n v="3"/>
    <n v="62615"/>
    <s v="Low"/>
    <n v="12"/>
    <n v="2022"/>
    <s v="Medium"/>
    <n v="1"/>
  </r>
  <r>
    <n v="5309"/>
    <x v="3"/>
    <x v="0"/>
    <s v="Medium"/>
    <s v="Finance"/>
    <x v="3"/>
    <x v="1"/>
    <s v="Onsite/Hybrid"/>
    <x v="2"/>
    <s v="0-2 yrs"/>
    <n v="1"/>
    <s v="Bachelor"/>
    <n v="0"/>
    <n v="0"/>
    <n v="0"/>
    <n v="1"/>
    <n v="0"/>
    <n v="1"/>
    <n v="62101"/>
    <s v="Low"/>
    <n v="1"/>
    <n v="2022"/>
    <s v="High"/>
    <n v="7"/>
  </r>
  <r>
    <n v="5310"/>
    <x v="0"/>
    <x v="0"/>
    <s v="MNC"/>
    <s v="E-commerce"/>
    <x v="2"/>
    <x v="2"/>
    <s v="Onsite/Hybrid"/>
    <x v="2"/>
    <s v="0-2 yrs"/>
    <n v="2"/>
    <s v="PhD"/>
    <n v="0"/>
    <n v="1"/>
    <n v="0"/>
    <n v="1"/>
    <n v="0"/>
    <n v="2"/>
    <n v="81934"/>
    <s v="Medium"/>
    <n v="9"/>
    <n v="2020"/>
    <s v="Medium"/>
    <n v="4"/>
  </r>
  <r>
    <n v="5311"/>
    <x v="0"/>
    <x v="0"/>
    <s v="Enterprise"/>
    <s v="Retail"/>
    <x v="2"/>
    <x v="2"/>
    <s v="Onsite/Hybrid"/>
    <x v="0"/>
    <s v="7+ yrs"/>
    <n v="13"/>
    <s v="PhD"/>
    <n v="1"/>
    <n v="1"/>
    <n v="0"/>
    <n v="0"/>
    <n v="1"/>
    <n v="3"/>
    <n v="114762"/>
    <s v="Medium"/>
    <n v="8"/>
    <n v="2026"/>
    <s v="Low"/>
    <n v="6"/>
  </r>
  <r>
    <n v="5312"/>
    <x v="2"/>
    <x v="2"/>
    <s v="Medium"/>
    <s v="Retail"/>
    <x v="0"/>
    <x v="0"/>
    <s v="Remote"/>
    <x v="0"/>
    <s v="7+ yrs"/>
    <n v="11"/>
    <s v="Bachelor"/>
    <n v="0"/>
    <n v="1"/>
    <n v="0"/>
    <n v="1"/>
    <n v="1"/>
    <n v="3"/>
    <n v="126887"/>
    <s v="High"/>
    <n v="5"/>
    <n v="2024"/>
    <s v="Medium"/>
    <n v="3"/>
  </r>
  <r>
    <n v="5313"/>
    <x v="4"/>
    <x v="0"/>
    <s v="Enterprise"/>
    <s v="Healthcare"/>
    <x v="0"/>
    <x v="1"/>
    <s v="Onsite/Hybrid"/>
    <x v="0"/>
    <s v="7+ yrs"/>
    <n v="12"/>
    <s v="PhD"/>
    <n v="0"/>
    <n v="1"/>
    <n v="0"/>
    <n v="1"/>
    <n v="1"/>
    <n v="3"/>
    <n v="125537"/>
    <s v="High"/>
    <n v="11"/>
    <n v="2024"/>
    <s v="Low"/>
    <n v="1"/>
  </r>
  <r>
    <n v="5314"/>
    <x v="0"/>
    <x v="0"/>
    <s v="Medium"/>
    <s v="Education"/>
    <x v="4"/>
    <x v="1"/>
    <s v="Onsite/Hybrid"/>
    <x v="2"/>
    <s v="0-2 yrs"/>
    <n v="0"/>
    <s v="Bachelor"/>
    <n v="1"/>
    <n v="0"/>
    <n v="0"/>
    <n v="0"/>
    <n v="0"/>
    <n v="1"/>
    <n v="51368"/>
    <s v="Low"/>
    <n v="7"/>
    <n v="2020"/>
    <s v="Low"/>
    <n v="2"/>
  </r>
  <r>
    <n v="5315"/>
    <x v="4"/>
    <x v="0"/>
    <s v="Enterprise"/>
    <s v="E-commerce"/>
    <x v="4"/>
    <x v="0"/>
    <s v="Remote"/>
    <x v="2"/>
    <s v="0-2 yrs"/>
    <n v="0"/>
    <s v="Bachelor"/>
    <n v="1"/>
    <n v="0"/>
    <n v="0"/>
    <n v="1"/>
    <n v="1"/>
    <n v="3"/>
    <n v="70651"/>
    <s v="Medium"/>
    <n v="2"/>
    <n v="2020"/>
    <s v="Low"/>
    <n v="6"/>
  </r>
  <r>
    <n v="5316"/>
    <x v="3"/>
    <x v="0"/>
    <s v="MNC"/>
    <s v="Retail"/>
    <x v="5"/>
    <x v="1"/>
    <s v="Onsite/Hybrid"/>
    <x v="0"/>
    <s v="7+ yrs"/>
    <n v="9"/>
    <s v="Master"/>
    <n v="0"/>
    <n v="1"/>
    <n v="0"/>
    <n v="1"/>
    <n v="0"/>
    <n v="2"/>
    <n v="132948"/>
    <s v="High"/>
    <n v="8"/>
    <n v="2024"/>
    <s v="High"/>
    <n v="8"/>
  </r>
  <r>
    <n v="5317"/>
    <x v="0"/>
    <x v="0"/>
    <s v="Startup"/>
    <s v="Healthcare"/>
    <x v="2"/>
    <x v="0"/>
    <s v="Remote"/>
    <x v="2"/>
    <s v="0-2 yrs"/>
    <n v="2"/>
    <s v="Bachelor"/>
    <n v="0"/>
    <n v="1"/>
    <n v="0"/>
    <n v="1"/>
    <n v="0"/>
    <n v="2"/>
    <n v="64359"/>
    <s v="Low"/>
    <n v="3"/>
    <n v="2024"/>
    <s v="Medium"/>
    <n v="6"/>
  </r>
  <r>
    <n v="5318"/>
    <x v="0"/>
    <x v="0"/>
    <s v="Startup"/>
    <s v="Finance"/>
    <x v="1"/>
    <x v="2"/>
    <s v="Onsite/Hybrid"/>
    <x v="1"/>
    <s v="3-6 yrs"/>
    <n v="6"/>
    <s v="PhD"/>
    <n v="1"/>
    <n v="0"/>
    <n v="0"/>
    <n v="0"/>
    <n v="1"/>
    <n v="2"/>
    <n v="89471"/>
    <s v="Medium"/>
    <n v="10"/>
    <n v="2021"/>
    <s v="High"/>
    <n v="8"/>
  </r>
  <r>
    <n v="5319"/>
    <x v="0"/>
    <x v="0"/>
    <s v="Medium"/>
    <s v="Technology"/>
    <x v="2"/>
    <x v="2"/>
    <s v="Onsite/Hybrid"/>
    <x v="2"/>
    <s v="0-2 yrs"/>
    <n v="0"/>
    <s v="Master"/>
    <n v="1"/>
    <n v="0"/>
    <n v="1"/>
    <n v="1"/>
    <n v="1"/>
    <n v="4"/>
    <n v="88360"/>
    <s v="Medium"/>
    <n v="11"/>
    <n v="2020"/>
    <s v="High"/>
    <n v="4"/>
  </r>
  <r>
    <n v="5320"/>
    <x v="5"/>
    <x v="1"/>
    <s v="Startup"/>
    <s v="Education"/>
    <x v="2"/>
    <x v="1"/>
    <s v="Onsite/Hybrid"/>
    <x v="2"/>
    <s v="0-2 yrs"/>
    <n v="0"/>
    <s v="PhD"/>
    <n v="1"/>
    <n v="1"/>
    <n v="0"/>
    <n v="0"/>
    <n v="1"/>
    <n v="3"/>
    <n v="102226"/>
    <s v="Medium"/>
    <n v="1"/>
    <n v="2020"/>
    <s v="High"/>
    <n v="7"/>
  </r>
  <r>
    <n v="5321"/>
    <x v="1"/>
    <x v="1"/>
    <s v="Startup"/>
    <s v="Retail"/>
    <x v="1"/>
    <x v="1"/>
    <s v="Onsite/Hybrid"/>
    <x v="1"/>
    <s v="3-6 yrs"/>
    <n v="4"/>
    <s v="PhD"/>
    <n v="0"/>
    <n v="0"/>
    <n v="0"/>
    <n v="0"/>
    <n v="0"/>
    <n v="0"/>
    <n v="115242"/>
    <s v="Medium"/>
    <n v="9"/>
    <n v="2026"/>
    <s v="High"/>
    <n v="8"/>
  </r>
  <r>
    <n v="5322"/>
    <x v="3"/>
    <x v="0"/>
    <s v="Medium"/>
    <s v="E-commerce"/>
    <x v="5"/>
    <x v="0"/>
    <s v="Remote"/>
    <x v="2"/>
    <s v="0-2 yrs"/>
    <n v="2"/>
    <s v="PhD"/>
    <n v="1"/>
    <n v="1"/>
    <n v="1"/>
    <n v="1"/>
    <n v="1"/>
    <n v="5"/>
    <n v="93623"/>
    <s v="Medium"/>
    <n v="6"/>
    <n v="2024"/>
    <s v="High"/>
    <n v="6"/>
  </r>
  <r>
    <n v="5323"/>
    <x v="5"/>
    <x v="1"/>
    <s v="Medium"/>
    <s v="Technology"/>
    <x v="1"/>
    <x v="2"/>
    <s v="Onsite/Hybrid"/>
    <x v="2"/>
    <s v="0-2 yrs"/>
    <n v="2"/>
    <s v="Bachelor"/>
    <n v="0"/>
    <n v="0"/>
    <n v="0"/>
    <n v="1"/>
    <n v="0"/>
    <n v="1"/>
    <n v="107870"/>
    <s v="Medium"/>
    <n v="3"/>
    <n v="2022"/>
    <s v="Medium"/>
    <n v="6"/>
  </r>
  <r>
    <n v="5324"/>
    <x v="5"/>
    <x v="1"/>
    <s v="MNC"/>
    <s v="E-commerce"/>
    <x v="6"/>
    <x v="2"/>
    <s v="Onsite/Hybrid"/>
    <x v="0"/>
    <s v="7+ yrs"/>
    <n v="13"/>
    <s v="Bachelor"/>
    <n v="1"/>
    <n v="0"/>
    <n v="1"/>
    <n v="1"/>
    <n v="1"/>
    <n v="4"/>
    <n v="197982"/>
    <s v="High"/>
    <n v="4"/>
    <n v="2026"/>
    <s v="High"/>
    <n v="8"/>
  </r>
  <r>
    <n v="5325"/>
    <x v="5"/>
    <x v="1"/>
    <s v="MNC"/>
    <s v="Healthcare"/>
    <x v="3"/>
    <x v="0"/>
    <s v="Remote"/>
    <x v="0"/>
    <s v="7+ yrs"/>
    <n v="9"/>
    <s v="PhD"/>
    <n v="0"/>
    <n v="0"/>
    <n v="1"/>
    <n v="0"/>
    <n v="1"/>
    <n v="2"/>
    <n v="182625"/>
    <s v="High"/>
    <n v="1"/>
    <n v="2023"/>
    <s v="Medium"/>
    <n v="5"/>
  </r>
  <r>
    <n v="5326"/>
    <x v="2"/>
    <x v="2"/>
    <s v="MNC"/>
    <s v="Technology"/>
    <x v="5"/>
    <x v="2"/>
    <s v="Onsite/Hybrid"/>
    <x v="1"/>
    <s v="3-6 yrs"/>
    <n v="6"/>
    <s v="Bachelor"/>
    <n v="0"/>
    <n v="1"/>
    <n v="1"/>
    <n v="0"/>
    <n v="0"/>
    <n v="2"/>
    <n v="105520"/>
    <s v="Medium"/>
    <n v="12"/>
    <n v="2024"/>
    <s v="Low"/>
    <n v="3"/>
  </r>
  <r>
    <n v="5327"/>
    <x v="1"/>
    <x v="1"/>
    <s v="Enterprise"/>
    <s v="Education"/>
    <x v="6"/>
    <x v="2"/>
    <s v="Onsite/Hybrid"/>
    <x v="1"/>
    <s v="3-6 yrs"/>
    <n v="6"/>
    <s v="Bachelor"/>
    <n v="1"/>
    <n v="0"/>
    <n v="0"/>
    <n v="1"/>
    <n v="0"/>
    <n v="2"/>
    <n v="126971"/>
    <s v="High"/>
    <n v="10"/>
    <n v="2022"/>
    <s v="Medium"/>
    <n v="6"/>
  </r>
  <r>
    <n v="5328"/>
    <x v="1"/>
    <x v="1"/>
    <s v="Startup"/>
    <s v="Education"/>
    <x v="1"/>
    <x v="2"/>
    <s v="Onsite/Hybrid"/>
    <x v="0"/>
    <s v="7+ yrs"/>
    <n v="7"/>
    <s v="Bachelor"/>
    <n v="1"/>
    <n v="0"/>
    <n v="0"/>
    <n v="0"/>
    <n v="1"/>
    <n v="2"/>
    <n v="148503"/>
    <s v="High"/>
    <n v="2"/>
    <n v="2026"/>
    <s v="High"/>
    <n v="8"/>
  </r>
  <r>
    <n v="5329"/>
    <x v="1"/>
    <x v="1"/>
    <s v="MNC"/>
    <s v="Education"/>
    <x v="5"/>
    <x v="1"/>
    <s v="Onsite/Hybrid"/>
    <x v="0"/>
    <s v="7+ yrs"/>
    <n v="8"/>
    <s v="PhD"/>
    <n v="1"/>
    <n v="0"/>
    <n v="0"/>
    <n v="1"/>
    <n v="0"/>
    <n v="2"/>
    <n v="179101"/>
    <s v="High"/>
    <n v="5"/>
    <n v="2025"/>
    <s v="High"/>
    <n v="9"/>
  </r>
  <r>
    <n v="5330"/>
    <x v="3"/>
    <x v="0"/>
    <s v="Enterprise"/>
    <s v="Education"/>
    <x v="2"/>
    <x v="0"/>
    <s v="Remote"/>
    <x v="2"/>
    <s v="0-2 yrs"/>
    <n v="0"/>
    <s v="Bachelor"/>
    <n v="0"/>
    <n v="1"/>
    <n v="0"/>
    <n v="1"/>
    <n v="1"/>
    <n v="3"/>
    <n v="74514"/>
    <s v="Medium"/>
    <n v="2"/>
    <n v="2025"/>
    <s v="Low"/>
    <n v="3"/>
  </r>
  <r>
    <n v="5331"/>
    <x v="2"/>
    <x v="2"/>
    <s v="Enterprise"/>
    <s v="Technology"/>
    <x v="3"/>
    <x v="2"/>
    <s v="Onsite/Hybrid"/>
    <x v="0"/>
    <s v="7+ yrs"/>
    <n v="12"/>
    <s v="Bachelor"/>
    <n v="0"/>
    <n v="1"/>
    <n v="1"/>
    <n v="1"/>
    <n v="1"/>
    <n v="4"/>
    <n v="141412"/>
    <s v="High"/>
    <n v="4"/>
    <n v="2026"/>
    <s v="High"/>
    <n v="4"/>
  </r>
  <r>
    <n v="5332"/>
    <x v="4"/>
    <x v="0"/>
    <s v="MNC"/>
    <s v="Technology"/>
    <x v="0"/>
    <x v="0"/>
    <s v="Remote"/>
    <x v="2"/>
    <s v="0-2 yrs"/>
    <n v="1"/>
    <s v="Bachelor"/>
    <n v="0"/>
    <n v="0"/>
    <n v="1"/>
    <n v="1"/>
    <n v="0"/>
    <n v="2"/>
    <n v="100769"/>
    <s v="Medium"/>
    <n v="2"/>
    <n v="2026"/>
    <s v="High"/>
    <n v="8"/>
  </r>
  <r>
    <n v="5333"/>
    <x v="0"/>
    <x v="0"/>
    <s v="Medium"/>
    <s v="Retail"/>
    <x v="2"/>
    <x v="0"/>
    <s v="Remote"/>
    <x v="2"/>
    <s v="0-2 yrs"/>
    <n v="0"/>
    <s v="Bachelor"/>
    <n v="1"/>
    <n v="1"/>
    <n v="0"/>
    <n v="0"/>
    <n v="1"/>
    <n v="3"/>
    <n v="60475"/>
    <s v="Low"/>
    <n v="2"/>
    <n v="2024"/>
    <s v="Low"/>
    <n v="2"/>
  </r>
  <r>
    <n v="5334"/>
    <x v="0"/>
    <x v="0"/>
    <s v="Medium"/>
    <s v="Healthcare"/>
    <x v="3"/>
    <x v="2"/>
    <s v="Onsite/Hybrid"/>
    <x v="2"/>
    <s v="0-2 yrs"/>
    <n v="0"/>
    <s v="Master"/>
    <n v="1"/>
    <n v="0"/>
    <n v="0"/>
    <n v="0"/>
    <n v="1"/>
    <n v="2"/>
    <n v="61290"/>
    <s v="Low"/>
    <n v="10"/>
    <n v="2020"/>
    <s v="Low"/>
    <n v="3"/>
  </r>
  <r>
    <n v="5335"/>
    <x v="1"/>
    <x v="1"/>
    <s v="Medium"/>
    <s v="Healthcare"/>
    <x v="6"/>
    <x v="0"/>
    <s v="Remote"/>
    <x v="0"/>
    <s v="7+ yrs"/>
    <n v="11"/>
    <s v="PhD"/>
    <n v="1"/>
    <n v="0"/>
    <n v="1"/>
    <n v="0"/>
    <n v="0"/>
    <n v="2"/>
    <n v="150571"/>
    <s v="High"/>
    <n v="2"/>
    <n v="2022"/>
    <s v="Low"/>
    <n v="4"/>
  </r>
  <r>
    <n v="5336"/>
    <x v="5"/>
    <x v="1"/>
    <s v="Startup"/>
    <s v="Healthcare"/>
    <x v="5"/>
    <x v="0"/>
    <s v="Remote"/>
    <x v="2"/>
    <s v="0-2 yrs"/>
    <n v="0"/>
    <s v="PhD"/>
    <n v="0"/>
    <n v="1"/>
    <n v="0"/>
    <n v="0"/>
    <n v="1"/>
    <n v="2"/>
    <n v="96192"/>
    <s v="Medium"/>
    <n v="9"/>
    <n v="2025"/>
    <s v="Low"/>
    <n v="6"/>
  </r>
  <r>
    <n v="5337"/>
    <x v="0"/>
    <x v="0"/>
    <s v="MNC"/>
    <s v="Retail"/>
    <x v="6"/>
    <x v="2"/>
    <s v="Onsite/Hybrid"/>
    <x v="1"/>
    <s v="3-6 yrs"/>
    <n v="3"/>
    <s v="Bachelor"/>
    <n v="1"/>
    <n v="1"/>
    <n v="1"/>
    <n v="0"/>
    <n v="0"/>
    <n v="3"/>
    <n v="108511"/>
    <s v="Medium"/>
    <n v="6"/>
    <n v="2021"/>
    <s v="High"/>
    <n v="8"/>
  </r>
  <r>
    <n v="5338"/>
    <x v="4"/>
    <x v="0"/>
    <s v="MNC"/>
    <s v="Education"/>
    <x v="5"/>
    <x v="2"/>
    <s v="Onsite/Hybrid"/>
    <x v="0"/>
    <s v="7+ yrs"/>
    <n v="11"/>
    <s v="Bachelor"/>
    <n v="1"/>
    <n v="1"/>
    <n v="1"/>
    <n v="0"/>
    <n v="0"/>
    <n v="3"/>
    <n v="139778"/>
    <s v="High"/>
    <n v="12"/>
    <n v="2025"/>
    <s v="Low"/>
    <n v="3"/>
  </r>
  <r>
    <n v="5339"/>
    <x v="3"/>
    <x v="0"/>
    <s v="MNC"/>
    <s v="Healthcare"/>
    <x v="0"/>
    <x v="2"/>
    <s v="Onsite/Hybrid"/>
    <x v="0"/>
    <s v="7+ yrs"/>
    <n v="8"/>
    <s v="Master"/>
    <n v="1"/>
    <n v="1"/>
    <n v="0"/>
    <n v="1"/>
    <n v="1"/>
    <n v="4"/>
    <n v="148904"/>
    <s v="High"/>
    <n v="3"/>
    <n v="2020"/>
    <s v="Low"/>
    <n v="3"/>
  </r>
  <r>
    <n v="5340"/>
    <x v="4"/>
    <x v="0"/>
    <s v="MNC"/>
    <s v="Finance"/>
    <x v="5"/>
    <x v="2"/>
    <s v="Onsite/Hybrid"/>
    <x v="1"/>
    <s v="3-6 yrs"/>
    <n v="6"/>
    <s v="Master"/>
    <n v="1"/>
    <n v="1"/>
    <n v="0"/>
    <n v="1"/>
    <n v="1"/>
    <n v="4"/>
    <n v="120003"/>
    <s v="High"/>
    <n v="12"/>
    <n v="2024"/>
    <s v="Low"/>
    <n v="6"/>
  </r>
  <r>
    <n v="5341"/>
    <x v="4"/>
    <x v="0"/>
    <s v="Medium"/>
    <s v="E-commerce"/>
    <x v="4"/>
    <x v="1"/>
    <s v="Onsite/Hybrid"/>
    <x v="0"/>
    <s v="7+ yrs"/>
    <n v="14"/>
    <s v="Bachelor"/>
    <n v="1"/>
    <n v="1"/>
    <n v="0"/>
    <n v="1"/>
    <n v="0"/>
    <n v="3"/>
    <n v="110580"/>
    <s v="Medium"/>
    <n v="6"/>
    <n v="2023"/>
    <s v="Medium"/>
    <n v="3"/>
  </r>
  <r>
    <n v="5342"/>
    <x v="4"/>
    <x v="0"/>
    <s v="MNC"/>
    <s v="Finance"/>
    <x v="5"/>
    <x v="2"/>
    <s v="Onsite/Hybrid"/>
    <x v="0"/>
    <s v="7+ yrs"/>
    <n v="8"/>
    <s v="Bachelor"/>
    <n v="1"/>
    <n v="0"/>
    <n v="0"/>
    <n v="0"/>
    <n v="0"/>
    <n v="1"/>
    <n v="118943"/>
    <s v="Medium"/>
    <n v="6"/>
    <n v="2025"/>
    <s v="High"/>
    <n v="8"/>
  </r>
  <r>
    <n v="5343"/>
    <x v="0"/>
    <x v="0"/>
    <s v="Enterprise"/>
    <s v="Finance"/>
    <x v="1"/>
    <x v="2"/>
    <s v="Onsite/Hybrid"/>
    <x v="2"/>
    <s v="0-2 yrs"/>
    <n v="2"/>
    <s v="Master"/>
    <n v="1"/>
    <n v="1"/>
    <n v="1"/>
    <n v="1"/>
    <n v="0"/>
    <n v="4"/>
    <n v="82655"/>
    <s v="Medium"/>
    <n v="7"/>
    <n v="2024"/>
    <s v="High"/>
    <n v="8"/>
  </r>
  <r>
    <n v="5344"/>
    <x v="3"/>
    <x v="0"/>
    <s v="MNC"/>
    <s v="Technology"/>
    <x v="2"/>
    <x v="2"/>
    <s v="Onsite/Hybrid"/>
    <x v="1"/>
    <s v="3-6 yrs"/>
    <n v="4"/>
    <s v="PhD"/>
    <n v="1"/>
    <n v="0"/>
    <n v="0"/>
    <n v="1"/>
    <n v="1"/>
    <n v="3"/>
    <n v="116809"/>
    <s v="Medium"/>
    <n v="2"/>
    <n v="2021"/>
    <s v="High"/>
    <n v="9"/>
  </r>
  <r>
    <n v="5345"/>
    <x v="1"/>
    <x v="1"/>
    <s v="Medium"/>
    <s v="E-commerce"/>
    <x v="6"/>
    <x v="0"/>
    <s v="Remote"/>
    <x v="1"/>
    <s v="3-6 yrs"/>
    <n v="5"/>
    <s v="Bachelor"/>
    <n v="1"/>
    <n v="0"/>
    <n v="0"/>
    <n v="1"/>
    <n v="1"/>
    <n v="3"/>
    <n v="137892"/>
    <s v="High"/>
    <n v="5"/>
    <n v="2023"/>
    <s v="Low"/>
    <n v="2"/>
  </r>
  <r>
    <n v="5346"/>
    <x v="4"/>
    <x v="0"/>
    <s v="Enterprise"/>
    <s v="E-commerce"/>
    <x v="6"/>
    <x v="2"/>
    <s v="Onsite/Hybrid"/>
    <x v="1"/>
    <s v="3-6 yrs"/>
    <n v="4"/>
    <s v="Bachelor"/>
    <n v="1"/>
    <n v="0"/>
    <n v="0"/>
    <n v="0"/>
    <n v="0"/>
    <n v="1"/>
    <n v="75372"/>
    <s v="Medium"/>
    <n v="2"/>
    <n v="2025"/>
    <s v="Medium"/>
    <n v="3"/>
  </r>
  <r>
    <n v="5347"/>
    <x v="4"/>
    <x v="0"/>
    <s v="Medium"/>
    <s v="Education"/>
    <x v="6"/>
    <x v="2"/>
    <s v="Onsite/Hybrid"/>
    <x v="1"/>
    <s v="3-6 yrs"/>
    <n v="5"/>
    <s v="Bachelor"/>
    <n v="1"/>
    <n v="0"/>
    <n v="1"/>
    <n v="0"/>
    <n v="1"/>
    <n v="3"/>
    <n v="102851"/>
    <s v="Medium"/>
    <n v="12"/>
    <n v="2023"/>
    <s v="High"/>
    <n v="7"/>
  </r>
  <r>
    <n v="5348"/>
    <x v="5"/>
    <x v="1"/>
    <s v="Medium"/>
    <s v="Retail"/>
    <x v="5"/>
    <x v="1"/>
    <s v="Onsite/Hybrid"/>
    <x v="2"/>
    <s v="0-2 yrs"/>
    <n v="0"/>
    <s v="PhD"/>
    <n v="0"/>
    <n v="1"/>
    <n v="0"/>
    <n v="1"/>
    <n v="0"/>
    <n v="2"/>
    <n v="102196"/>
    <s v="Medium"/>
    <n v="2"/>
    <n v="2025"/>
    <s v="Medium"/>
    <n v="6"/>
  </r>
  <r>
    <n v="5349"/>
    <x v="0"/>
    <x v="0"/>
    <s v="Startup"/>
    <s v="Finance"/>
    <x v="4"/>
    <x v="2"/>
    <s v="Onsite/Hybrid"/>
    <x v="1"/>
    <s v="3-6 yrs"/>
    <n v="4"/>
    <s v="PhD"/>
    <n v="1"/>
    <n v="1"/>
    <n v="1"/>
    <n v="1"/>
    <n v="1"/>
    <n v="5"/>
    <n v="118193"/>
    <s v="Medium"/>
    <n v="7"/>
    <n v="2022"/>
    <s v="High"/>
    <n v="1"/>
  </r>
  <r>
    <n v="5350"/>
    <x v="4"/>
    <x v="0"/>
    <s v="Startup"/>
    <s v="Healthcare"/>
    <x v="1"/>
    <x v="0"/>
    <s v="Remote"/>
    <x v="1"/>
    <s v="3-6 yrs"/>
    <n v="4"/>
    <s v="Bachelor"/>
    <n v="0"/>
    <n v="1"/>
    <n v="0"/>
    <n v="0"/>
    <n v="1"/>
    <n v="2"/>
    <n v="83183"/>
    <s v="Medium"/>
    <n v="4"/>
    <n v="2020"/>
    <s v="Medium"/>
    <n v="2"/>
  </r>
  <r>
    <n v="5351"/>
    <x v="1"/>
    <x v="1"/>
    <s v="Enterprise"/>
    <s v="Technology"/>
    <x v="4"/>
    <x v="0"/>
    <s v="Remote"/>
    <x v="2"/>
    <s v="0-2 yrs"/>
    <n v="1"/>
    <s v="PhD"/>
    <n v="0"/>
    <n v="0"/>
    <n v="0"/>
    <n v="1"/>
    <n v="0"/>
    <n v="1"/>
    <n v="105031"/>
    <s v="Medium"/>
    <n v="11"/>
    <n v="2024"/>
    <s v="High"/>
    <n v="7"/>
  </r>
  <r>
    <n v="5352"/>
    <x v="0"/>
    <x v="0"/>
    <s v="MNC"/>
    <s v="Education"/>
    <x v="5"/>
    <x v="2"/>
    <s v="Onsite/Hybrid"/>
    <x v="1"/>
    <s v="3-6 yrs"/>
    <n v="5"/>
    <s v="PhD"/>
    <n v="1"/>
    <n v="1"/>
    <n v="1"/>
    <n v="0"/>
    <n v="1"/>
    <n v="4"/>
    <n v="116035"/>
    <s v="Medium"/>
    <n v="7"/>
    <n v="2024"/>
    <s v="Low"/>
    <n v="3"/>
  </r>
  <r>
    <n v="5353"/>
    <x v="4"/>
    <x v="0"/>
    <s v="Medium"/>
    <s v="Retail"/>
    <x v="4"/>
    <x v="0"/>
    <s v="Remote"/>
    <x v="0"/>
    <s v="7+ yrs"/>
    <n v="13"/>
    <s v="Bachelor"/>
    <n v="0"/>
    <n v="1"/>
    <n v="1"/>
    <n v="0"/>
    <n v="0"/>
    <n v="2"/>
    <n v="113651"/>
    <s v="Medium"/>
    <n v="7"/>
    <n v="2023"/>
    <s v="High"/>
    <n v="7"/>
  </r>
  <r>
    <n v="5354"/>
    <x v="5"/>
    <x v="1"/>
    <s v="Medium"/>
    <s v="E-commerce"/>
    <x v="4"/>
    <x v="0"/>
    <s v="Remote"/>
    <x v="2"/>
    <s v="0-2 yrs"/>
    <n v="0"/>
    <s v="Bachelor"/>
    <n v="0"/>
    <n v="0"/>
    <n v="1"/>
    <n v="1"/>
    <n v="0"/>
    <n v="2"/>
    <n v="123577"/>
    <s v="High"/>
    <n v="6"/>
    <n v="2023"/>
    <s v="High"/>
    <n v="7"/>
  </r>
  <r>
    <n v="5355"/>
    <x v="1"/>
    <x v="1"/>
    <s v="Startup"/>
    <s v="Retail"/>
    <x v="4"/>
    <x v="0"/>
    <s v="Remote"/>
    <x v="2"/>
    <s v="0-2 yrs"/>
    <n v="2"/>
    <s v="Master"/>
    <n v="1"/>
    <n v="1"/>
    <n v="1"/>
    <n v="0"/>
    <n v="1"/>
    <n v="4"/>
    <n v="113142"/>
    <s v="Medium"/>
    <n v="6"/>
    <n v="2021"/>
    <s v="Low"/>
    <n v="1"/>
  </r>
  <r>
    <n v="5356"/>
    <x v="0"/>
    <x v="0"/>
    <s v="MNC"/>
    <s v="Education"/>
    <x v="3"/>
    <x v="1"/>
    <s v="Onsite/Hybrid"/>
    <x v="0"/>
    <s v="7+ yrs"/>
    <n v="14"/>
    <s v="Bachelor"/>
    <n v="0"/>
    <n v="1"/>
    <n v="1"/>
    <n v="0"/>
    <n v="0"/>
    <n v="2"/>
    <n v="139938"/>
    <s v="High"/>
    <n v="7"/>
    <n v="2020"/>
    <s v="High"/>
    <n v="8"/>
  </r>
  <r>
    <n v="5357"/>
    <x v="1"/>
    <x v="1"/>
    <s v="Startup"/>
    <s v="Healthcare"/>
    <x v="5"/>
    <x v="2"/>
    <s v="Onsite/Hybrid"/>
    <x v="0"/>
    <s v="7+ yrs"/>
    <n v="15"/>
    <s v="Master"/>
    <n v="0"/>
    <n v="1"/>
    <n v="1"/>
    <n v="0"/>
    <n v="0"/>
    <n v="2"/>
    <n v="153097"/>
    <s v="High"/>
    <n v="12"/>
    <n v="2024"/>
    <s v="Low"/>
    <n v="6"/>
  </r>
  <r>
    <n v="5358"/>
    <x v="4"/>
    <x v="0"/>
    <s v="MNC"/>
    <s v="Technology"/>
    <x v="4"/>
    <x v="1"/>
    <s v="Onsite/Hybrid"/>
    <x v="2"/>
    <s v="0-2 yrs"/>
    <n v="0"/>
    <s v="Bachelor"/>
    <n v="0"/>
    <n v="1"/>
    <n v="1"/>
    <n v="0"/>
    <n v="0"/>
    <n v="2"/>
    <n v="86742"/>
    <s v="Medium"/>
    <n v="8"/>
    <n v="2026"/>
    <s v="Low"/>
    <n v="6"/>
  </r>
  <r>
    <n v="5359"/>
    <x v="5"/>
    <x v="1"/>
    <s v="Enterprise"/>
    <s v="Finance"/>
    <x v="6"/>
    <x v="1"/>
    <s v="Onsite/Hybrid"/>
    <x v="0"/>
    <s v="7+ yrs"/>
    <n v="7"/>
    <s v="Master"/>
    <n v="1"/>
    <n v="0"/>
    <n v="0"/>
    <n v="0"/>
    <n v="0"/>
    <n v="1"/>
    <n v="141173"/>
    <s v="High"/>
    <n v="8"/>
    <n v="2024"/>
    <s v="Medium"/>
    <n v="1"/>
  </r>
  <r>
    <n v="5360"/>
    <x v="2"/>
    <x v="2"/>
    <s v="MNC"/>
    <s v="Retail"/>
    <x v="4"/>
    <x v="0"/>
    <s v="Remote"/>
    <x v="1"/>
    <s v="3-6 yrs"/>
    <n v="6"/>
    <s v="Bachelor"/>
    <n v="0"/>
    <n v="1"/>
    <n v="0"/>
    <n v="1"/>
    <n v="1"/>
    <n v="3"/>
    <n v="115429"/>
    <s v="Medium"/>
    <n v="6"/>
    <n v="2026"/>
    <s v="Low"/>
    <n v="5"/>
  </r>
  <r>
    <n v="5361"/>
    <x v="2"/>
    <x v="2"/>
    <s v="Medium"/>
    <s v="Healthcare"/>
    <x v="6"/>
    <x v="2"/>
    <s v="Onsite/Hybrid"/>
    <x v="2"/>
    <s v="0-2 yrs"/>
    <n v="1"/>
    <s v="Master"/>
    <n v="1"/>
    <n v="0"/>
    <n v="0"/>
    <n v="1"/>
    <n v="0"/>
    <n v="2"/>
    <n v="63122"/>
    <s v="Low"/>
    <n v="12"/>
    <n v="2026"/>
    <s v="Medium"/>
    <n v="6"/>
  </r>
  <r>
    <n v="5362"/>
    <x v="5"/>
    <x v="1"/>
    <s v="Enterprise"/>
    <s v="Education"/>
    <x v="4"/>
    <x v="1"/>
    <s v="Onsite/Hybrid"/>
    <x v="1"/>
    <s v="3-6 yrs"/>
    <n v="4"/>
    <s v="Master"/>
    <n v="0"/>
    <n v="0"/>
    <n v="0"/>
    <n v="1"/>
    <n v="1"/>
    <n v="2"/>
    <n v="140479"/>
    <s v="High"/>
    <n v="9"/>
    <n v="2025"/>
    <s v="High"/>
    <n v="7"/>
  </r>
  <r>
    <n v="5363"/>
    <x v="0"/>
    <x v="0"/>
    <s v="Enterprise"/>
    <s v="Technology"/>
    <x v="6"/>
    <x v="2"/>
    <s v="Onsite/Hybrid"/>
    <x v="1"/>
    <s v="3-6 yrs"/>
    <n v="5"/>
    <s v="Bachelor"/>
    <n v="0"/>
    <n v="0"/>
    <n v="1"/>
    <n v="0"/>
    <n v="0"/>
    <n v="1"/>
    <n v="93955"/>
    <s v="Medium"/>
    <n v="12"/>
    <n v="2024"/>
    <s v="Low"/>
    <n v="2"/>
  </r>
  <r>
    <n v="5364"/>
    <x v="0"/>
    <x v="0"/>
    <s v="Medium"/>
    <s v="Retail"/>
    <x v="1"/>
    <x v="2"/>
    <s v="Onsite/Hybrid"/>
    <x v="2"/>
    <s v="0-2 yrs"/>
    <n v="1"/>
    <s v="Master"/>
    <n v="1"/>
    <n v="0"/>
    <n v="1"/>
    <n v="1"/>
    <n v="0"/>
    <n v="3"/>
    <n v="81773"/>
    <s v="Medium"/>
    <n v="9"/>
    <n v="2024"/>
    <s v="High"/>
    <n v="5"/>
  </r>
  <r>
    <n v="5365"/>
    <x v="5"/>
    <x v="1"/>
    <s v="Medium"/>
    <s v="E-commerce"/>
    <x v="3"/>
    <x v="1"/>
    <s v="Onsite/Hybrid"/>
    <x v="2"/>
    <s v="0-2 yrs"/>
    <n v="2"/>
    <s v="Bachelor"/>
    <n v="0"/>
    <n v="0"/>
    <n v="1"/>
    <n v="0"/>
    <n v="0"/>
    <n v="1"/>
    <n v="108919"/>
    <s v="Medium"/>
    <n v="8"/>
    <n v="2024"/>
    <s v="Low"/>
    <n v="4"/>
  </r>
  <r>
    <n v="5366"/>
    <x v="2"/>
    <x v="2"/>
    <s v="Startup"/>
    <s v="Technology"/>
    <x v="6"/>
    <x v="0"/>
    <s v="Remote"/>
    <x v="1"/>
    <s v="3-6 yrs"/>
    <n v="6"/>
    <s v="Bachelor"/>
    <n v="0"/>
    <n v="1"/>
    <n v="0"/>
    <n v="0"/>
    <n v="1"/>
    <n v="2"/>
    <n v="86883"/>
    <s v="Medium"/>
    <n v="11"/>
    <n v="2021"/>
    <s v="High"/>
    <n v="8"/>
  </r>
  <r>
    <n v="5367"/>
    <x v="4"/>
    <x v="0"/>
    <s v="Enterprise"/>
    <s v="Healthcare"/>
    <x v="1"/>
    <x v="0"/>
    <s v="Remote"/>
    <x v="0"/>
    <s v="7+ yrs"/>
    <n v="8"/>
    <s v="Bachelor"/>
    <n v="1"/>
    <n v="0"/>
    <n v="0"/>
    <n v="1"/>
    <n v="0"/>
    <n v="2"/>
    <n v="113817"/>
    <s v="Medium"/>
    <n v="5"/>
    <n v="2022"/>
    <s v="High"/>
    <n v="7"/>
  </r>
  <r>
    <n v="5368"/>
    <x v="2"/>
    <x v="2"/>
    <s v="Enterprise"/>
    <s v="Technology"/>
    <x v="1"/>
    <x v="1"/>
    <s v="Onsite/Hybrid"/>
    <x v="2"/>
    <s v="0-2 yrs"/>
    <n v="0"/>
    <s v="Bachelor"/>
    <n v="0"/>
    <n v="1"/>
    <n v="0"/>
    <n v="1"/>
    <n v="0"/>
    <n v="2"/>
    <n v="63996"/>
    <s v="Low"/>
    <n v="12"/>
    <n v="2025"/>
    <s v="High"/>
    <n v="9"/>
  </r>
  <r>
    <n v="5369"/>
    <x v="3"/>
    <x v="0"/>
    <s v="Startup"/>
    <s v="Retail"/>
    <x v="0"/>
    <x v="2"/>
    <s v="Onsite/Hybrid"/>
    <x v="2"/>
    <s v="0-2 yrs"/>
    <n v="1"/>
    <s v="Bachelor"/>
    <n v="0"/>
    <n v="0"/>
    <n v="0"/>
    <n v="1"/>
    <n v="1"/>
    <n v="2"/>
    <n v="75880"/>
    <s v="Medium"/>
    <n v="1"/>
    <n v="2025"/>
    <s v="Medium"/>
    <n v="4"/>
  </r>
  <r>
    <n v="5370"/>
    <x v="5"/>
    <x v="1"/>
    <s v="Enterprise"/>
    <s v="Retail"/>
    <x v="4"/>
    <x v="0"/>
    <s v="Remote"/>
    <x v="1"/>
    <s v="3-6 yrs"/>
    <n v="3"/>
    <s v="PhD"/>
    <n v="1"/>
    <n v="0"/>
    <n v="1"/>
    <n v="0"/>
    <n v="1"/>
    <n v="3"/>
    <n v="140919"/>
    <s v="High"/>
    <n v="11"/>
    <n v="2020"/>
    <s v="Medium"/>
    <n v="4"/>
  </r>
  <r>
    <n v="5371"/>
    <x v="1"/>
    <x v="1"/>
    <s v="Medium"/>
    <s v="Healthcare"/>
    <x v="3"/>
    <x v="0"/>
    <s v="Remote"/>
    <x v="1"/>
    <s v="3-6 yrs"/>
    <n v="4"/>
    <s v="PhD"/>
    <n v="1"/>
    <n v="1"/>
    <n v="1"/>
    <n v="0"/>
    <n v="1"/>
    <n v="4"/>
    <n v="144424"/>
    <s v="High"/>
    <n v="10"/>
    <n v="2024"/>
    <s v="High"/>
    <n v="9"/>
  </r>
  <r>
    <n v="5372"/>
    <x v="3"/>
    <x v="0"/>
    <s v="MNC"/>
    <s v="E-commerce"/>
    <x v="4"/>
    <x v="1"/>
    <s v="Onsite/Hybrid"/>
    <x v="0"/>
    <s v="7+ yrs"/>
    <n v="7"/>
    <s v="PhD"/>
    <n v="0"/>
    <n v="1"/>
    <n v="1"/>
    <n v="0"/>
    <n v="0"/>
    <n v="2"/>
    <n v="135271"/>
    <s v="High"/>
    <n v="10"/>
    <n v="2026"/>
    <s v="Low"/>
    <n v="2"/>
  </r>
  <r>
    <n v="5373"/>
    <x v="3"/>
    <x v="0"/>
    <s v="Startup"/>
    <s v="E-commerce"/>
    <x v="2"/>
    <x v="2"/>
    <s v="Onsite/Hybrid"/>
    <x v="0"/>
    <s v="7+ yrs"/>
    <n v="13"/>
    <s v="PhD"/>
    <n v="0"/>
    <n v="1"/>
    <n v="0"/>
    <n v="1"/>
    <n v="1"/>
    <n v="3"/>
    <n v="128370"/>
    <s v="High"/>
    <n v="12"/>
    <n v="2021"/>
    <s v="High"/>
    <n v="9"/>
  </r>
  <r>
    <n v="5374"/>
    <x v="4"/>
    <x v="0"/>
    <s v="Medium"/>
    <s v="E-commerce"/>
    <x v="2"/>
    <x v="1"/>
    <s v="Onsite/Hybrid"/>
    <x v="2"/>
    <s v="0-2 yrs"/>
    <n v="2"/>
    <s v="Master"/>
    <n v="1"/>
    <n v="0"/>
    <n v="0"/>
    <n v="0"/>
    <n v="1"/>
    <n v="2"/>
    <n v="55142"/>
    <s v="Low"/>
    <n v="1"/>
    <n v="2024"/>
    <s v="Low"/>
    <n v="6"/>
  </r>
  <r>
    <n v="5375"/>
    <x v="0"/>
    <x v="0"/>
    <s v="Medium"/>
    <s v="E-commerce"/>
    <x v="3"/>
    <x v="2"/>
    <s v="Onsite/Hybrid"/>
    <x v="1"/>
    <s v="3-6 yrs"/>
    <n v="6"/>
    <s v="Bachelor"/>
    <n v="1"/>
    <n v="0"/>
    <n v="1"/>
    <n v="0"/>
    <n v="0"/>
    <n v="2"/>
    <n v="91581"/>
    <s v="Medium"/>
    <n v="8"/>
    <n v="2022"/>
    <s v="Medium"/>
    <n v="2"/>
  </r>
  <r>
    <n v="5376"/>
    <x v="2"/>
    <x v="2"/>
    <s v="Startup"/>
    <s v="Retail"/>
    <x v="4"/>
    <x v="2"/>
    <s v="Onsite/Hybrid"/>
    <x v="0"/>
    <s v="7+ yrs"/>
    <n v="9"/>
    <s v="Bachelor"/>
    <n v="1"/>
    <n v="1"/>
    <n v="0"/>
    <n v="0"/>
    <n v="0"/>
    <n v="2"/>
    <n v="99995"/>
    <s v="Medium"/>
    <n v="7"/>
    <n v="2023"/>
    <s v="Medium"/>
    <n v="1"/>
  </r>
  <r>
    <n v="5377"/>
    <x v="0"/>
    <x v="0"/>
    <s v="Medium"/>
    <s v="Technology"/>
    <x v="3"/>
    <x v="0"/>
    <s v="Remote"/>
    <x v="1"/>
    <s v="3-6 yrs"/>
    <n v="5"/>
    <s v="Master"/>
    <n v="0"/>
    <n v="0"/>
    <n v="0"/>
    <n v="1"/>
    <n v="1"/>
    <n v="2"/>
    <n v="95155"/>
    <s v="Medium"/>
    <n v="11"/>
    <n v="2023"/>
    <s v="High"/>
    <n v="7"/>
  </r>
  <r>
    <n v="5378"/>
    <x v="1"/>
    <x v="1"/>
    <s v="MNC"/>
    <s v="Healthcare"/>
    <x v="0"/>
    <x v="1"/>
    <s v="Onsite/Hybrid"/>
    <x v="1"/>
    <s v="3-6 yrs"/>
    <n v="3"/>
    <s v="Master"/>
    <n v="0"/>
    <n v="0"/>
    <n v="1"/>
    <n v="0"/>
    <n v="1"/>
    <n v="2"/>
    <n v="161497"/>
    <s v="High"/>
    <n v="3"/>
    <n v="2024"/>
    <s v="Medium"/>
    <n v="4"/>
  </r>
  <r>
    <n v="5379"/>
    <x v="0"/>
    <x v="0"/>
    <s v="MNC"/>
    <s v="Technology"/>
    <x v="1"/>
    <x v="2"/>
    <s v="Onsite/Hybrid"/>
    <x v="2"/>
    <s v="0-2 yrs"/>
    <n v="2"/>
    <s v="Bachelor"/>
    <n v="0"/>
    <n v="0"/>
    <n v="0"/>
    <n v="0"/>
    <n v="0"/>
    <n v="0"/>
    <n v="68249"/>
    <s v="Low"/>
    <n v="3"/>
    <n v="2025"/>
    <s v="Medium"/>
    <n v="5"/>
  </r>
  <r>
    <n v="5380"/>
    <x v="5"/>
    <x v="1"/>
    <s v="Enterprise"/>
    <s v="Healthcare"/>
    <x v="4"/>
    <x v="0"/>
    <s v="Remote"/>
    <x v="1"/>
    <s v="3-6 yrs"/>
    <n v="6"/>
    <s v="PhD"/>
    <n v="0"/>
    <n v="1"/>
    <n v="0"/>
    <n v="0"/>
    <n v="0"/>
    <n v="1"/>
    <n v="110551"/>
    <s v="Medium"/>
    <n v="2"/>
    <n v="2021"/>
    <s v="Medium"/>
    <n v="1"/>
  </r>
  <r>
    <n v="5381"/>
    <x v="3"/>
    <x v="0"/>
    <s v="Startup"/>
    <s v="Technology"/>
    <x v="0"/>
    <x v="2"/>
    <s v="Onsite/Hybrid"/>
    <x v="1"/>
    <s v="3-6 yrs"/>
    <n v="5"/>
    <s v="PhD"/>
    <n v="0"/>
    <n v="1"/>
    <n v="1"/>
    <n v="0"/>
    <n v="0"/>
    <n v="2"/>
    <n v="93461"/>
    <s v="Medium"/>
    <n v="5"/>
    <n v="2025"/>
    <s v="High"/>
    <n v="8"/>
  </r>
  <r>
    <n v="5382"/>
    <x v="3"/>
    <x v="0"/>
    <s v="Startup"/>
    <s v="Technology"/>
    <x v="4"/>
    <x v="1"/>
    <s v="Onsite/Hybrid"/>
    <x v="0"/>
    <s v="7+ yrs"/>
    <n v="15"/>
    <s v="Master"/>
    <n v="0"/>
    <n v="1"/>
    <n v="1"/>
    <n v="0"/>
    <n v="1"/>
    <n v="3"/>
    <n v="128519"/>
    <s v="High"/>
    <n v="5"/>
    <n v="2021"/>
    <s v="High"/>
    <n v="9"/>
  </r>
  <r>
    <n v="5383"/>
    <x v="5"/>
    <x v="1"/>
    <s v="Enterprise"/>
    <s v="Education"/>
    <x v="2"/>
    <x v="1"/>
    <s v="Onsite/Hybrid"/>
    <x v="1"/>
    <s v="3-6 yrs"/>
    <n v="4"/>
    <s v="Bachelor"/>
    <n v="1"/>
    <n v="0"/>
    <n v="0"/>
    <n v="1"/>
    <n v="1"/>
    <n v="3"/>
    <n v="144300"/>
    <s v="High"/>
    <n v="4"/>
    <n v="2025"/>
    <s v="High"/>
    <n v="7"/>
  </r>
  <r>
    <n v="5384"/>
    <x v="1"/>
    <x v="1"/>
    <s v="Medium"/>
    <s v="Technology"/>
    <x v="3"/>
    <x v="1"/>
    <s v="Onsite/Hybrid"/>
    <x v="2"/>
    <s v="0-2 yrs"/>
    <n v="1"/>
    <s v="Master"/>
    <n v="0"/>
    <n v="1"/>
    <n v="0"/>
    <n v="1"/>
    <n v="1"/>
    <n v="3"/>
    <n v="116140"/>
    <s v="Medium"/>
    <n v="8"/>
    <n v="2020"/>
    <s v="High"/>
    <n v="9"/>
  </r>
  <r>
    <n v="5385"/>
    <x v="4"/>
    <x v="0"/>
    <s v="Enterprise"/>
    <s v="Technology"/>
    <x v="6"/>
    <x v="2"/>
    <s v="Onsite/Hybrid"/>
    <x v="0"/>
    <s v="7+ yrs"/>
    <n v="14"/>
    <s v="Bachelor"/>
    <n v="1"/>
    <n v="0"/>
    <n v="1"/>
    <n v="0"/>
    <n v="1"/>
    <n v="3"/>
    <n v="124195"/>
    <s v="High"/>
    <n v="4"/>
    <n v="2020"/>
    <s v="Low"/>
    <n v="4"/>
  </r>
  <r>
    <n v="5386"/>
    <x v="3"/>
    <x v="0"/>
    <s v="Medium"/>
    <s v="E-commerce"/>
    <x v="4"/>
    <x v="2"/>
    <s v="Onsite/Hybrid"/>
    <x v="1"/>
    <s v="3-6 yrs"/>
    <n v="6"/>
    <s v="Bachelor"/>
    <n v="0"/>
    <n v="0"/>
    <n v="1"/>
    <n v="1"/>
    <n v="1"/>
    <n v="3"/>
    <n v="111067"/>
    <s v="Medium"/>
    <n v="11"/>
    <n v="2022"/>
    <s v="High"/>
    <n v="5"/>
  </r>
  <r>
    <n v="5387"/>
    <x v="2"/>
    <x v="2"/>
    <s v="MNC"/>
    <s v="Retail"/>
    <x v="4"/>
    <x v="2"/>
    <s v="Onsite/Hybrid"/>
    <x v="2"/>
    <s v="0-2 yrs"/>
    <n v="1"/>
    <s v="Bachelor"/>
    <n v="1"/>
    <n v="1"/>
    <n v="0"/>
    <n v="1"/>
    <n v="1"/>
    <n v="4"/>
    <n v="95877"/>
    <s v="Medium"/>
    <n v="2"/>
    <n v="2023"/>
    <s v="High"/>
    <n v="8"/>
  </r>
  <r>
    <n v="5388"/>
    <x v="5"/>
    <x v="1"/>
    <s v="Startup"/>
    <s v="Technology"/>
    <x v="6"/>
    <x v="0"/>
    <s v="Remote"/>
    <x v="2"/>
    <s v="0-2 yrs"/>
    <n v="1"/>
    <s v="Master"/>
    <n v="0"/>
    <n v="1"/>
    <n v="1"/>
    <n v="1"/>
    <n v="0"/>
    <n v="3"/>
    <n v="119319"/>
    <s v="Medium"/>
    <n v="6"/>
    <n v="2023"/>
    <s v="High"/>
    <n v="1"/>
  </r>
  <r>
    <n v="5389"/>
    <x v="5"/>
    <x v="1"/>
    <s v="Enterprise"/>
    <s v="E-commerce"/>
    <x v="5"/>
    <x v="0"/>
    <s v="Remote"/>
    <x v="0"/>
    <s v="7+ yrs"/>
    <n v="8"/>
    <s v="PhD"/>
    <n v="0"/>
    <n v="0"/>
    <n v="1"/>
    <n v="1"/>
    <n v="0"/>
    <n v="2"/>
    <n v="168533"/>
    <s v="High"/>
    <n v="11"/>
    <n v="2026"/>
    <s v="High"/>
    <n v="1"/>
  </r>
  <r>
    <n v="5390"/>
    <x v="5"/>
    <x v="1"/>
    <s v="Medium"/>
    <s v="Finance"/>
    <x v="5"/>
    <x v="0"/>
    <s v="Remote"/>
    <x v="1"/>
    <s v="3-6 yrs"/>
    <n v="5"/>
    <s v="Master"/>
    <n v="1"/>
    <n v="1"/>
    <n v="0"/>
    <n v="0"/>
    <n v="0"/>
    <n v="2"/>
    <n v="119371"/>
    <s v="Medium"/>
    <n v="2"/>
    <n v="2023"/>
    <s v="Medium"/>
    <n v="1"/>
  </r>
  <r>
    <n v="5391"/>
    <x v="5"/>
    <x v="1"/>
    <s v="MNC"/>
    <s v="Retail"/>
    <x v="5"/>
    <x v="1"/>
    <s v="Onsite/Hybrid"/>
    <x v="1"/>
    <s v="3-6 yrs"/>
    <n v="6"/>
    <s v="PhD"/>
    <n v="0"/>
    <n v="0"/>
    <n v="0"/>
    <n v="1"/>
    <n v="0"/>
    <n v="1"/>
    <n v="146943"/>
    <s v="High"/>
    <n v="7"/>
    <n v="2024"/>
    <s v="Medium"/>
    <n v="6"/>
  </r>
  <r>
    <n v="5392"/>
    <x v="4"/>
    <x v="0"/>
    <s v="Medium"/>
    <s v="Retail"/>
    <x v="2"/>
    <x v="2"/>
    <s v="Onsite/Hybrid"/>
    <x v="2"/>
    <s v="0-2 yrs"/>
    <n v="0"/>
    <s v="Master"/>
    <n v="1"/>
    <n v="0"/>
    <n v="0"/>
    <n v="0"/>
    <n v="1"/>
    <n v="2"/>
    <n v="59776"/>
    <s v="Low"/>
    <n v="9"/>
    <n v="2025"/>
    <s v="High"/>
    <n v="7"/>
  </r>
  <r>
    <n v="5393"/>
    <x v="4"/>
    <x v="0"/>
    <s v="Startup"/>
    <s v="Healthcare"/>
    <x v="3"/>
    <x v="0"/>
    <s v="Remote"/>
    <x v="2"/>
    <s v="0-2 yrs"/>
    <n v="0"/>
    <s v="PhD"/>
    <n v="0"/>
    <n v="0"/>
    <n v="0"/>
    <n v="0"/>
    <n v="1"/>
    <n v="1"/>
    <n v="61026"/>
    <s v="Low"/>
    <n v="11"/>
    <n v="2025"/>
    <s v="Medium"/>
    <n v="5"/>
  </r>
  <r>
    <n v="5394"/>
    <x v="3"/>
    <x v="0"/>
    <s v="Enterprise"/>
    <s v="Retail"/>
    <x v="5"/>
    <x v="0"/>
    <s v="Remote"/>
    <x v="2"/>
    <s v="0-2 yrs"/>
    <n v="1"/>
    <s v="PhD"/>
    <n v="0"/>
    <n v="1"/>
    <n v="1"/>
    <n v="1"/>
    <n v="1"/>
    <n v="4"/>
    <n v="90370"/>
    <s v="Medium"/>
    <n v="6"/>
    <n v="2023"/>
    <s v="High"/>
    <n v="2"/>
  </r>
  <r>
    <n v="5395"/>
    <x v="2"/>
    <x v="2"/>
    <s v="Startup"/>
    <s v="Education"/>
    <x v="2"/>
    <x v="0"/>
    <s v="Remote"/>
    <x v="0"/>
    <s v="7+ yrs"/>
    <n v="12"/>
    <s v="Master"/>
    <n v="0"/>
    <n v="1"/>
    <n v="0"/>
    <n v="1"/>
    <n v="1"/>
    <n v="3"/>
    <n v="120702"/>
    <s v="High"/>
    <n v="9"/>
    <n v="2023"/>
    <s v="Low"/>
    <n v="4"/>
  </r>
  <r>
    <n v="5396"/>
    <x v="1"/>
    <x v="1"/>
    <s v="Startup"/>
    <s v="Education"/>
    <x v="4"/>
    <x v="1"/>
    <s v="Onsite/Hybrid"/>
    <x v="2"/>
    <s v="0-2 yrs"/>
    <n v="1"/>
    <s v="Bachelor"/>
    <n v="0"/>
    <n v="0"/>
    <n v="0"/>
    <n v="0"/>
    <n v="0"/>
    <n v="0"/>
    <n v="88003"/>
    <s v="Medium"/>
    <n v="11"/>
    <n v="2020"/>
    <s v="High"/>
    <n v="8"/>
  </r>
  <r>
    <n v="5397"/>
    <x v="1"/>
    <x v="1"/>
    <s v="MNC"/>
    <s v="Healthcare"/>
    <x v="5"/>
    <x v="1"/>
    <s v="Onsite/Hybrid"/>
    <x v="1"/>
    <s v="3-6 yrs"/>
    <n v="6"/>
    <s v="Bachelor"/>
    <n v="1"/>
    <n v="0"/>
    <n v="0"/>
    <n v="0"/>
    <n v="1"/>
    <n v="2"/>
    <n v="140119"/>
    <s v="High"/>
    <n v="8"/>
    <n v="2022"/>
    <s v="High"/>
    <n v="8"/>
  </r>
  <r>
    <n v="5398"/>
    <x v="1"/>
    <x v="1"/>
    <s v="MNC"/>
    <s v="Education"/>
    <x v="4"/>
    <x v="0"/>
    <s v="Remote"/>
    <x v="0"/>
    <s v="7+ yrs"/>
    <n v="12"/>
    <s v="PhD"/>
    <n v="0"/>
    <n v="0"/>
    <n v="1"/>
    <n v="0"/>
    <n v="0"/>
    <n v="1"/>
    <n v="177683"/>
    <s v="High"/>
    <n v="9"/>
    <n v="2024"/>
    <s v="High"/>
    <n v="8"/>
  </r>
  <r>
    <n v="5399"/>
    <x v="4"/>
    <x v="0"/>
    <s v="MNC"/>
    <s v="Education"/>
    <x v="0"/>
    <x v="0"/>
    <s v="Remote"/>
    <x v="0"/>
    <s v="7+ yrs"/>
    <n v="15"/>
    <s v="Master"/>
    <n v="0"/>
    <n v="1"/>
    <n v="0"/>
    <n v="1"/>
    <n v="0"/>
    <n v="2"/>
    <n v="138858"/>
    <s v="High"/>
    <n v="2"/>
    <n v="2025"/>
    <s v="Low"/>
    <n v="6"/>
  </r>
  <r>
    <n v="5400"/>
    <x v="0"/>
    <x v="0"/>
    <s v="Enterprise"/>
    <s v="Retail"/>
    <x v="4"/>
    <x v="0"/>
    <s v="Remote"/>
    <x v="2"/>
    <s v="0-2 yrs"/>
    <n v="0"/>
    <s v="Master"/>
    <n v="0"/>
    <n v="0"/>
    <n v="1"/>
    <n v="0"/>
    <n v="0"/>
    <n v="1"/>
    <n v="69748"/>
    <s v="Low"/>
    <n v="8"/>
    <n v="2025"/>
    <s v="Low"/>
    <n v="2"/>
  </r>
  <r>
    <n v="5401"/>
    <x v="2"/>
    <x v="2"/>
    <s v="Enterprise"/>
    <s v="Healthcare"/>
    <x v="5"/>
    <x v="2"/>
    <s v="Onsite/Hybrid"/>
    <x v="0"/>
    <s v="7+ yrs"/>
    <n v="7"/>
    <s v="Bachelor"/>
    <n v="1"/>
    <n v="0"/>
    <n v="0"/>
    <n v="1"/>
    <n v="0"/>
    <n v="2"/>
    <n v="116756"/>
    <s v="Medium"/>
    <n v="9"/>
    <n v="2023"/>
    <s v="High"/>
    <n v="8"/>
  </r>
  <r>
    <n v="5402"/>
    <x v="1"/>
    <x v="1"/>
    <s v="Medium"/>
    <s v="Technology"/>
    <x v="3"/>
    <x v="0"/>
    <s v="Remote"/>
    <x v="1"/>
    <s v="3-6 yrs"/>
    <n v="3"/>
    <s v="Bachelor"/>
    <n v="0"/>
    <n v="1"/>
    <n v="0"/>
    <n v="0"/>
    <n v="0"/>
    <n v="1"/>
    <n v="114204"/>
    <s v="Medium"/>
    <n v="9"/>
    <n v="2020"/>
    <s v="High"/>
    <n v="7"/>
  </r>
  <r>
    <n v="5403"/>
    <x v="4"/>
    <x v="0"/>
    <s v="MNC"/>
    <s v="E-commerce"/>
    <x v="5"/>
    <x v="2"/>
    <s v="Onsite/Hybrid"/>
    <x v="1"/>
    <s v="3-6 yrs"/>
    <n v="5"/>
    <s v="PhD"/>
    <n v="1"/>
    <n v="0"/>
    <n v="1"/>
    <n v="0"/>
    <n v="1"/>
    <n v="3"/>
    <n v="120829"/>
    <s v="High"/>
    <n v="7"/>
    <n v="2021"/>
    <s v="Low"/>
    <n v="4"/>
  </r>
  <r>
    <n v="5404"/>
    <x v="5"/>
    <x v="1"/>
    <s v="Startup"/>
    <s v="Education"/>
    <x v="4"/>
    <x v="2"/>
    <s v="Onsite/Hybrid"/>
    <x v="1"/>
    <s v="3-6 yrs"/>
    <n v="5"/>
    <s v="Bachelor"/>
    <n v="1"/>
    <n v="0"/>
    <n v="0"/>
    <n v="0"/>
    <n v="0"/>
    <n v="1"/>
    <n v="118688"/>
    <s v="Medium"/>
    <n v="7"/>
    <n v="2025"/>
    <s v="Low"/>
    <n v="5"/>
  </r>
  <r>
    <n v="5405"/>
    <x v="4"/>
    <x v="0"/>
    <s v="Startup"/>
    <s v="Technology"/>
    <x v="1"/>
    <x v="1"/>
    <s v="Onsite/Hybrid"/>
    <x v="1"/>
    <s v="3-6 yrs"/>
    <n v="3"/>
    <s v="Bachelor"/>
    <n v="1"/>
    <n v="0"/>
    <n v="0"/>
    <n v="1"/>
    <n v="1"/>
    <n v="3"/>
    <n v="95761"/>
    <s v="Medium"/>
    <n v="1"/>
    <n v="2026"/>
    <s v="High"/>
    <n v="9"/>
  </r>
  <r>
    <n v="5406"/>
    <x v="1"/>
    <x v="1"/>
    <s v="MNC"/>
    <s v="Technology"/>
    <x v="2"/>
    <x v="0"/>
    <s v="Remote"/>
    <x v="2"/>
    <s v="0-2 yrs"/>
    <n v="1"/>
    <s v="Bachelor"/>
    <n v="1"/>
    <n v="0"/>
    <n v="1"/>
    <n v="0"/>
    <n v="1"/>
    <n v="3"/>
    <n v="130945"/>
    <s v="High"/>
    <n v="11"/>
    <n v="2020"/>
    <s v="Medium"/>
    <n v="2"/>
  </r>
  <r>
    <n v="5407"/>
    <x v="5"/>
    <x v="1"/>
    <s v="Enterprise"/>
    <s v="Finance"/>
    <x v="2"/>
    <x v="1"/>
    <s v="Onsite/Hybrid"/>
    <x v="0"/>
    <s v="7+ yrs"/>
    <n v="15"/>
    <s v="Bachelor"/>
    <n v="0"/>
    <n v="0"/>
    <n v="0"/>
    <n v="1"/>
    <n v="0"/>
    <n v="1"/>
    <n v="154609"/>
    <s v="High"/>
    <n v="10"/>
    <n v="2024"/>
    <s v="High"/>
    <n v="9"/>
  </r>
  <r>
    <n v="5408"/>
    <x v="4"/>
    <x v="0"/>
    <s v="Medium"/>
    <s v="Finance"/>
    <x v="0"/>
    <x v="1"/>
    <s v="Onsite/Hybrid"/>
    <x v="0"/>
    <s v="7+ yrs"/>
    <n v="11"/>
    <s v="PhD"/>
    <n v="0"/>
    <n v="1"/>
    <n v="0"/>
    <n v="0"/>
    <n v="0"/>
    <n v="1"/>
    <n v="97919"/>
    <s v="Medium"/>
    <n v="8"/>
    <n v="2025"/>
    <s v="High"/>
    <n v="8"/>
  </r>
  <r>
    <n v="5409"/>
    <x v="3"/>
    <x v="0"/>
    <s v="Medium"/>
    <s v="E-commerce"/>
    <x v="1"/>
    <x v="1"/>
    <s v="Onsite/Hybrid"/>
    <x v="0"/>
    <s v="7+ yrs"/>
    <n v="11"/>
    <s v="Bachelor"/>
    <n v="1"/>
    <n v="1"/>
    <n v="0"/>
    <n v="1"/>
    <n v="1"/>
    <n v="4"/>
    <n v="128976"/>
    <s v="High"/>
    <n v="9"/>
    <n v="2025"/>
    <s v="Medium"/>
    <n v="2"/>
  </r>
  <r>
    <n v="5410"/>
    <x v="1"/>
    <x v="1"/>
    <s v="Medium"/>
    <s v="Technology"/>
    <x v="6"/>
    <x v="1"/>
    <s v="Onsite/Hybrid"/>
    <x v="0"/>
    <s v="7+ yrs"/>
    <n v="8"/>
    <s v="PhD"/>
    <n v="0"/>
    <n v="1"/>
    <n v="0"/>
    <n v="1"/>
    <n v="0"/>
    <n v="2"/>
    <n v="153658"/>
    <s v="High"/>
    <n v="4"/>
    <n v="2023"/>
    <s v="Low"/>
    <n v="2"/>
  </r>
  <r>
    <n v="5411"/>
    <x v="5"/>
    <x v="1"/>
    <s v="Medium"/>
    <s v="Education"/>
    <x v="3"/>
    <x v="1"/>
    <s v="Onsite/Hybrid"/>
    <x v="0"/>
    <s v="7+ yrs"/>
    <n v="8"/>
    <s v="PhD"/>
    <n v="1"/>
    <n v="0"/>
    <n v="0"/>
    <n v="1"/>
    <n v="1"/>
    <n v="3"/>
    <n v="160993"/>
    <s v="High"/>
    <n v="3"/>
    <n v="2020"/>
    <s v="Low"/>
    <n v="1"/>
  </r>
  <r>
    <n v="5412"/>
    <x v="3"/>
    <x v="0"/>
    <s v="Enterprise"/>
    <s v="E-commerce"/>
    <x v="0"/>
    <x v="1"/>
    <s v="Onsite/Hybrid"/>
    <x v="1"/>
    <s v="3-6 yrs"/>
    <n v="4"/>
    <s v="PhD"/>
    <n v="0"/>
    <n v="1"/>
    <n v="0"/>
    <n v="0"/>
    <n v="1"/>
    <n v="2"/>
    <n v="80949"/>
    <s v="Medium"/>
    <n v="4"/>
    <n v="2020"/>
    <s v="Low"/>
    <n v="3"/>
  </r>
  <r>
    <n v="5413"/>
    <x v="5"/>
    <x v="1"/>
    <s v="MNC"/>
    <s v="Finance"/>
    <x v="1"/>
    <x v="2"/>
    <s v="Onsite/Hybrid"/>
    <x v="0"/>
    <s v="7+ yrs"/>
    <n v="9"/>
    <s v="Bachelor"/>
    <n v="0"/>
    <n v="0"/>
    <n v="1"/>
    <n v="0"/>
    <n v="0"/>
    <n v="1"/>
    <n v="174153"/>
    <s v="High"/>
    <n v="9"/>
    <n v="2021"/>
    <s v="Low"/>
    <n v="3"/>
  </r>
  <r>
    <n v="5414"/>
    <x v="3"/>
    <x v="0"/>
    <s v="Medium"/>
    <s v="E-commerce"/>
    <x v="4"/>
    <x v="1"/>
    <s v="Onsite/Hybrid"/>
    <x v="2"/>
    <s v="0-2 yrs"/>
    <n v="1"/>
    <s v="Bachelor"/>
    <n v="0"/>
    <n v="1"/>
    <n v="0"/>
    <n v="0"/>
    <n v="1"/>
    <n v="2"/>
    <n v="61975"/>
    <s v="Low"/>
    <n v="9"/>
    <n v="2021"/>
    <s v="Medium"/>
    <n v="2"/>
  </r>
  <r>
    <n v="5415"/>
    <x v="3"/>
    <x v="0"/>
    <s v="Startup"/>
    <s v="Finance"/>
    <x v="1"/>
    <x v="2"/>
    <s v="Onsite/Hybrid"/>
    <x v="2"/>
    <s v="0-2 yrs"/>
    <n v="1"/>
    <s v="Master"/>
    <n v="1"/>
    <n v="0"/>
    <n v="0"/>
    <n v="0"/>
    <n v="1"/>
    <n v="2"/>
    <n v="55685"/>
    <s v="Low"/>
    <n v="2"/>
    <n v="2026"/>
    <s v="High"/>
    <n v="8"/>
  </r>
  <r>
    <n v="5416"/>
    <x v="5"/>
    <x v="1"/>
    <s v="Enterprise"/>
    <s v="Healthcare"/>
    <x v="3"/>
    <x v="2"/>
    <s v="Onsite/Hybrid"/>
    <x v="0"/>
    <s v="7+ yrs"/>
    <n v="9"/>
    <s v="Master"/>
    <n v="0"/>
    <n v="1"/>
    <n v="1"/>
    <n v="0"/>
    <n v="1"/>
    <n v="3"/>
    <n v="167049"/>
    <s v="High"/>
    <n v="1"/>
    <n v="2023"/>
    <s v="Medium"/>
    <n v="5"/>
  </r>
  <r>
    <n v="5417"/>
    <x v="2"/>
    <x v="2"/>
    <s v="MNC"/>
    <s v="Technology"/>
    <x v="1"/>
    <x v="1"/>
    <s v="Onsite/Hybrid"/>
    <x v="2"/>
    <s v="0-2 yrs"/>
    <n v="0"/>
    <s v="PhD"/>
    <n v="0"/>
    <n v="0"/>
    <n v="0"/>
    <n v="0"/>
    <n v="1"/>
    <n v="1"/>
    <n v="76369"/>
    <s v="Medium"/>
    <n v="2"/>
    <n v="2024"/>
    <s v="High"/>
    <n v="9"/>
  </r>
  <r>
    <n v="5418"/>
    <x v="4"/>
    <x v="0"/>
    <s v="MNC"/>
    <s v="Technology"/>
    <x v="3"/>
    <x v="2"/>
    <s v="Onsite/Hybrid"/>
    <x v="1"/>
    <s v="3-6 yrs"/>
    <n v="4"/>
    <s v="Master"/>
    <n v="1"/>
    <n v="1"/>
    <n v="1"/>
    <n v="0"/>
    <n v="1"/>
    <n v="4"/>
    <n v="124928"/>
    <s v="High"/>
    <n v="2"/>
    <n v="2026"/>
    <s v="High"/>
    <n v="7"/>
  </r>
  <r>
    <n v="5419"/>
    <x v="1"/>
    <x v="1"/>
    <s v="MNC"/>
    <s v="Finance"/>
    <x v="4"/>
    <x v="0"/>
    <s v="Remote"/>
    <x v="2"/>
    <s v="0-2 yrs"/>
    <n v="2"/>
    <s v="Master"/>
    <n v="1"/>
    <n v="0"/>
    <n v="1"/>
    <n v="0"/>
    <n v="0"/>
    <n v="2"/>
    <n v="125086"/>
    <s v="High"/>
    <n v="11"/>
    <n v="2022"/>
    <s v="Medium"/>
    <n v="1"/>
  </r>
  <r>
    <n v="5420"/>
    <x v="4"/>
    <x v="0"/>
    <s v="Startup"/>
    <s v="Education"/>
    <x v="5"/>
    <x v="1"/>
    <s v="Onsite/Hybrid"/>
    <x v="2"/>
    <s v="0-2 yrs"/>
    <n v="0"/>
    <s v="Master"/>
    <n v="1"/>
    <n v="1"/>
    <n v="1"/>
    <n v="1"/>
    <n v="1"/>
    <n v="5"/>
    <n v="92717"/>
    <s v="Medium"/>
    <n v="1"/>
    <n v="2025"/>
    <s v="High"/>
    <n v="3"/>
  </r>
  <r>
    <n v="5421"/>
    <x v="3"/>
    <x v="0"/>
    <s v="Startup"/>
    <s v="Technology"/>
    <x v="0"/>
    <x v="0"/>
    <s v="Remote"/>
    <x v="2"/>
    <s v="0-2 yrs"/>
    <n v="0"/>
    <s v="Bachelor"/>
    <n v="1"/>
    <n v="0"/>
    <n v="1"/>
    <n v="1"/>
    <n v="0"/>
    <n v="3"/>
    <n v="79340"/>
    <s v="Medium"/>
    <n v="6"/>
    <n v="2025"/>
    <s v="High"/>
    <n v="6"/>
  </r>
  <r>
    <n v="5422"/>
    <x v="3"/>
    <x v="0"/>
    <s v="Startup"/>
    <s v="E-commerce"/>
    <x v="4"/>
    <x v="0"/>
    <s v="Remote"/>
    <x v="0"/>
    <s v="7+ yrs"/>
    <n v="10"/>
    <s v="PhD"/>
    <n v="0"/>
    <n v="0"/>
    <n v="1"/>
    <n v="1"/>
    <n v="1"/>
    <n v="3"/>
    <n v="142844"/>
    <s v="High"/>
    <n v="10"/>
    <n v="2022"/>
    <s v="High"/>
    <n v="8"/>
  </r>
  <r>
    <n v="5423"/>
    <x v="1"/>
    <x v="1"/>
    <s v="Startup"/>
    <s v="E-commerce"/>
    <x v="2"/>
    <x v="2"/>
    <s v="Onsite/Hybrid"/>
    <x v="1"/>
    <s v="3-6 yrs"/>
    <n v="4"/>
    <s v="PhD"/>
    <n v="1"/>
    <n v="1"/>
    <n v="1"/>
    <n v="1"/>
    <n v="0"/>
    <n v="4"/>
    <n v="147270"/>
    <s v="High"/>
    <n v="4"/>
    <n v="2024"/>
    <s v="High"/>
    <n v="5"/>
  </r>
  <r>
    <n v="5424"/>
    <x v="3"/>
    <x v="0"/>
    <s v="Startup"/>
    <s v="Finance"/>
    <x v="2"/>
    <x v="2"/>
    <s v="Onsite/Hybrid"/>
    <x v="2"/>
    <s v="0-2 yrs"/>
    <n v="0"/>
    <s v="PhD"/>
    <n v="1"/>
    <n v="1"/>
    <n v="0"/>
    <n v="1"/>
    <n v="1"/>
    <n v="4"/>
    <n v="76120"/>
    <s v="Medium"/>
    <n v="4"/>
    <n v="2020"/>
    <s v="High"/>
    <n v="9"/>
  </r>
  <r>
    <n v="5425"/>
    <x v="3"/>
    <x v="0"/>
    <s v="Startup"/>
    <s v="Technology"/>
    <x v="4"/>
    <x v="1"/>
    <s v="Onsite/Hybrid"/>
    <x v="2"/>
    <s v="0-2 yrs"/>
    <n v="0"/>
    <s v="PhD"/>
    <n v="0"/>
    <n v="0"/>
    <n v="1"/>
    <n v="0"/>
    <n v="0"/>
    <n v="1"/>
    <n v="67799"/>
    <s v="Low"/>
    <n v="5"/>
    <n v="2022"/>
    <s v="Medium"/>
    <n v="3"/>
  </r>
  <r>
    <n v="5426"/>
    <x v="1"/>
    <x v="1"/>
    <s v="Medium"/>
    <s v="Technology"/>
    <x v="1"/>
    <x v="0"/>
    <s v="Remote"/>
    <x v="0"/>
    <s v="7+ yrs"/>
    <n v="11"/>
    <s v="Bachelor"/>
    <n v="0"/>
    <n v="0"/>
    <n v="0"/>
    <n v="0"/>
    <n v="0"/>
    <n v="0"/>
    <n v="141961"/>
    <s v="High"/>
    <n v="10"/>
    <n v="2021"/>
    <s v="High"/>
    <n v="9"/>
  </r>
  <r>
    <n v="5427"/>
    <x v="3"/>
    <x v="0"/>
    <s v="Startup"/>
    <s v="Retail"/>
    <x v="5"/>
    <x v="1"/>
    <s v="Onsite/Hybrid"/>
    <x v="2"/>
    <s v="0-2 yrs"/>
    <n v="1"/>
    <s v="Bachelor"/>
    <n v="1"/>
    <n v="1"/>
    <n v="0"/>
    <n v="1"/>
    <n v="1"/>
    <n v="4"/>
    <n v="75817"/>
    <s v="Medium"/>
    <n v="2"/>
    <n v="2023"/>
    <s v="Low"/>
    <n v="6"/>
  </r>
  <r>
    <n v="5428"/>
    <x v="5"/>
    <x v="1"/>
    <s v="Medium"/>
    <s v="Retail"/>
    <x v="6"/>
    <x v="0"/>
    <s v="Remote"/>
    <x v="2"/>
    <s v="0-2 yrs"/>
    <n v="2"/>
    <s v="PhD"/>
    <n v="0"/>
    <n v="1"/>
    <n v="0"/>
    <n v="0"/>
    <n v="1"/>
    <n v="2"/>
    <n v="102165"/>
    <s v="Medium"/>
    <n v="12"/>
    <n v="2020"/>
    <s v="High"/>
    <n v="7"/>
  </r>
  <r>
    <n v="5429"/>
    <x v="1"/>
    <x v="1"/>
    <s v="Startup"/>
    <s v="Retail"/>
    <x v="3"/>
    <x v="0"/>
    <s v="Remote"/>
    <x v="1"/>
    <s v="3-6 yrs"/>
    <n v="4"/>
    <s v="Bachelor"/>
    <n v="1"/>
    <n v="0"/>
    <n v="0"/>
    <n v="1"/>
    <n v="1"/>
    <n v="3"/>
    <n v="137549"/>
    <s v="High"/>
    <n v="9"/>
    <n v="2021"/>
    <s v="Low"/>
    <n v="4"/>
  </r>
  <r>
    <n v="5430"/>
    <x v="5"/>
    <x v="1"/>
    <s v="Startup"/>
    <s v="E-commerce"/>
    <x v="6"/>
    <x v="1"/>
    <s v="Onsite/Hybrid"/>
    <x v="2"/>
    <s v="0-2 yrs"/>
    <n v="2"/>
    <s v="Master"/>
    <n v="1"/>
    <n v="1"/>
    <n v="1"/>
    <n v="0"/>
    <n v="0"/>
    <n v="3"/>
    <n v="107996"/>
    <s v="Medium"/>
    <n v="12"/>
    <n v="2022"/>
    <s v="High"/>
    <n v="9"/>
  </r>
  <r>
    <n v="5431"/>
    <x v="3"/>
    <x v="0"/>
    <s v="Enterprise"/>
    <s v="Finance"/>
    <x v="1"/>
    <x v="1"/>
    <s v="Onsite/Hybrid"/>
    <x v="0"/>
    <s v="7+ yrs"/>
    <n v="10"/>
    <s v="PhD"/>
    <n v="0"/>
    <n v="1"/>
    <n v="1"/>
    <n v="0"/>
    <n v="1"/>
    <n v="3"/>
    <n v="129501"/>
    <s v="High"/>
    <n v="10"/>
    <n v="2022"/>
    <s v="Medium"/>
    <n v="3"/>
  </r>
  <r>
    <n v="5432"/>
    <x v="3"/>
    <x v="0"/>
    <s v="MNC"/>
    <s v="Education"/>
    <x v="0"/>
    <x v="0"/>
    <s v="Remote"/>
    <x v="1"/>
    <s v="3-6 yrs"/>
    <n v="5"/>
    <s v="Master"/>
    <n v="1"/>
    <n v="0"/>
    <n v="1"/>
    <n v="0"/>
    <n v="1"/>
    <n v="3"/>
    <n v="116501"/>
    <s v="Medium"/>
    <n v="5"/>
    <n v="2023"/>
    <s v="High"/>
    <n v="9"/>
  </r>
  <r>
    <n v="5433"/>
    <x v="5"/>
    <x v="1"/>
    <s v="Medium"/>
    <s v="Finance"/>
    <x v="0"/>
    <x v="2"/>
    <s v="Onsite/Hybrid"/>
    <x v="2"/>
    <s v="0-2 yrs"/>
    <n v="1"/>
    <s v="Bachelor"/>
    <n v="1"/>
    <n v="1"/>
    <n v="1"/>
    <n v="1"/>
    <n v="1"/>
    <n v="5"/>
    <n v="126023"/>
    <s v="High"/>
    <n v="5"/>
    <n v="2020"/>
    <s v="High"/>
    <n v="1"/>
  </r>
  <r>
    <n v="5434"/>
    <x v="0"/>
    <x v="0"/>
    <s v="Enterprise"/>
    <s v="Retail"/>
    <x v="5"/>
    <x v="2"/>
    <s v="Onsite/Hybrid"/>
    <x v="1"/>
    <s v="3-6 yrs"/>
    <n v="5"/>
    <s v="PhD"/>
    <n v="0"/>
    <n v="0"/>
    <n v="1"/>
    <n v="0"/>
    <n v="1"/>
    <n v="2"/>
    <n v="98823"/>
    <s v="Medium"/>
    <n v="8"/>
    <n v="2025"/>
    <s v="High"/>
    <n v="8"/>
  </r>
  <r>
    <n v="5435"/>
    <x v="1"/>
    <x v="1"/>
    <s v="Startup"/>
    <s v="Retail"/>
    <x v="1"/>
    <x v="2"/>
    <s v="Onsite/Hybrid"/>
    <x v="0"/>
    <s v="7+ yrs"/>
    <n v="15"/>
    <s v="Master"/>
    <n v="1"/>
    <n v="0"/>
    <n v="1"/>
    <n v="0"/>
    <n v="0"/>
    <n v="2"/>
    <n v="154944"/>
    <s v="High"/>
    <n v="10"/>
    <n v="2023"/>
    <s v="Low"/>
    <n v="2"/>
  </r>
  <r>
    <n v="5436"/>
    <x v="1"/>
    <x v="1"/>
    <s v="MNC"/>
    <s v="Finance"/>
    <x v="3"/>
    <x v="1"/>
    <s v="Onsite/Hybrid"/>
    <x v="2"/>
    <s v="0-2 yrs"/>
    <n v="2"/>
    <s v="Bachelor"/>
    <n v="0"/>
    <n v="1"/>
    <n v="0"/>
    <n v="1"/>
    <n v="0"/>
    <n v="2"/>
    <n v="121004"/>
    <s v="High"/>
    <n v="1"/>
    <n v="2022"/>
    <s v="High"/>
    <n v="9"/>
  </r>
  <r>
    <n v="5437"/>
    <x v="2"/>
    <x v="2"/>
    <s v="MNC"/>
    <s v="Technology"/>
    <x v="4"/>
    <x v="0"/>
    <s v="Remote"/>
    <x v="1"/>
    <s v="3-6 yrs"/>
    <n v="6"/>
    <s v="PhD"/>
    <n v="1"/>
    <n v="0"/>
    <n v="0"/>
    <n v="0"/>
    <n v="1"/>
    <n v="2"/>
    <n v="100017"/>
    <s v="Medium"/>
    <n v="11"/>
    <n v="2021"/>
    <s v="Low"/>
    <n v="4"/>
  </r>
  <r>
    <n v="5438"/>
    <x v="1"/>
    <x v="1"/>
    <s v="MNC"/>
    <s v="Education"/>
    <x v="6"/>
    <x v="2"/>
    <s v="Onsite/Hybrid"/>
    <x v="2"/>
    <s v="0-2 yrs"/>
    <n v="2"/>
    <s v="Bachelor"/>
    <n v="1"/>
    <n v="1"/>
    <n v="1"/>
    <n v="0"/>
    <n v="0"/>
    <n v="3"/>
    <n v="127645"/>
    <s v="High"/>
    <n v="2"/>
    <n v="2023"/>
    <s v="High"/>
    <n v="9"/>
  </r>
  <r>
    <n v="5439"/>
    <x v="0"/>
    <x v="0"/>
    <s v="Enterprise"/>
    <s v="Education"/>
    <x v="4"/>
    <x v="0"/>
    <s v="Remote"/>
    <x v="1"/>
    <s v="3-6 yrs"/>
    <n v="6"/>
    <s v="PhD"/>
    <n v="1"/>
    <n v="0"/>
    <n v="1"/>
    <n v="1"/>
    <n v="1"/>
    <n v="4"/>
    <n v="112537"/>
    <s v="Medium"/>
    <n v="5"/>
    <n v="2021"/>
    <s v="High"/>
    <n v="2"/>
  </r>
  <r>
    <n v="5440"/>
    <x v="1"/>
    <x v="1"/>
    <s v="Medium"/>
    <s v="E-commerce"/>
    <x v="0"/>
    <x v="2"/>
    <s v="Onsite/Hybrid"/>
    <x v="2"/>
    <s v="0-2 yrs"/>
    <n v="0"/>
    <s v="Bachelor"/>
    <n v="1"/>
    <n v="0"/>
    <n v="1"/>
    <n v="1"/>
    <n v="0"/>
    <n v="3"/>
    <n v="115369"/>
    <s v="Medium"/>
    <n v="1"/>
    <n v="2024"/>
    <s v="High"/>
    <n v="8"/>
  </r>
  <r>
    <n v="5441"/>
    <x v="1"/>
    <x v="1"/>
    <s v="Medium"/>
    <s v="Finance"/>
    <x v="3"/>
    <x v="1"/>
    <s v="Onsite/Hybrid"/>
    <x v="2"/>
    <s v="0-2 yrs"/>
    <n v="1"/>
    <s v="Bachelor"/>
    <n v="0"/>
    <n v="1"/>
    <n v="0"/>
    <n v="1"/>
    <n v="0"/>
    <n v="2"/>
    <n v="103967"/>
    <s v="Medium"/>
    <n v="6"/>
    <n v="2021"/>
    <s v="Low"/>
    <n v="1"/>
  </r>
  <r>
    <n v="5442"/>
    <x v="0"/>
    <x v="0"/>
    <s v="Enterprise"/>
    <s v="Healthcare"/>
    <x v="4"/>
    <x v="1"/>
    <s v="Onsite/Hybrid"/>
    <x v="2"/>
    <s v="0-2 yrs"/>
    <n v="0"/>
    <s v="Bachelor"/>
    <n v="1"/>
    <n v="1"/>
    <n v="1"/>
    <n v="1"/>
    <n v="1"/>
    <n v="5"/>
    <n v="85316"/>
    <s v="Medium"/>
    <n v="8"/>
    <n v="2026"/>
    <s v="High"/>
    <n v="7"/>
  </r>
  <r>
    <n v="5443"/>
    <x v="4"/>
    <x v="0"/>
    <s v="Startup"/>
    <s v="Technology"/>
    <x v="6"/>
    <x v="1"/>
    <s v="Onsite/Hybrid"/>
    <x v="0"/>
    <s v="7+ yrs"/>
    <n v="11"/>
    <s v="Master"/>
    <n v="1"/>
    <n v="0"/>
    <n v="1"/>
    <n v="1"/>
    <n v="0"/>
    <n v="3"/>
    <n v="127561"/>
    <s v="High"/>
    <n v="3"/>
    <n v="2023"/>
    <s v="High"/>
    <n v="4"/>
  </r>
  <r>
    <n v="5444"/>
    <x v="1"/>
    <x v="1"/>
    <s v="Enterprise"/>
    <s v="Retail"/>
    <x v="3"/>
    <x v="1"/>
    <s v="Onsite/Hybrid"/>
    <x v="1"/>
    <s v="3-6 yrs"/>
    <n v="6"/>
    <s v="PhD"/>
    <n v="1"/>
    <n v="0"/>
    <n v="0"/>
    <n v="1"/>
    <n v="0"/>
    <n v="2"/>
    <n v="129257"/>
    <s v="High"/>
    <n v="3"/>
    <n v="2026"/>
    <s v="High"/>
    <n v="8"/>
  </r>
  <r>
    <n v="5445"/>
    <x v="0"/>
    <x v="0"/>
    <s v="Startup"/>
    <s v="Technology"/>
    <x v="3"/>
    <x v="0"/>
    <s v="Remote"/>
    <x v="1"/>
    <s v="3-6 yrs"/>
    <n v="5"/>
    <s v="Bachelor"/>
    <n v="0"/>
    <n v="0"/>
    <n v="0"/>
    <n v="1"/>
    <n v="1"/>
    <n v="2"/>
    <n v="102218"/>
    <s v="Medium"/>
    <n v="5"/>
    <n v="2021"/>
    <s v="High"/>
    <n v="8"/>
  </r>
  <r>
    <n v="5446"/>
    <x v="3"/>
    <x v="0"/>
    <s v="Startup"/>
    <s v="Education"/>
    <x v="4"/>
    <x v="1"/>
    <s v="Onsite/Hybrid"/>
    <x v="2"/>
    <s v="0-2 yrs"/>
    <n v="1"/>
    <s v="Master"/>
    <n v="0"/>
    <n v="1"/>
    <n v="1"/>
    <n v="0"/>
    <n v="0"/>
    <n v="2"/>
    <n v="63129"/>
    <s v="Low"/>
    <n v="10"/>
    <n v="2024"/>
    <s v="Medium"/>
    <n v="2"/>
  </r>
  <r>
    <n v="5447"/>
    <x v="4"/>
    <x v="0"/>
    <s v="Enterprise"/>
    <s v="Finance"/>
    <x v="0"/>
    <x v="2"/>
    <s v="Onsite/Hybrid"/>
    <x v="0"/>
    <s v="7+ yrs"/>
    <n v="7"/>
    <s v="Bachelor"/>
    <n v="0"/>
    <n v="1"/>
    <n v="1"/>
    <n v="0"/>
    <n v="1"/>
    <n v="3"/>
    <n v="127579"/>
    <s v="High"/>
    <n v="1"/>
    <n v="2024"/>
    <s v="Low"/>
    <n v="3"/>
  </r>
  <r>
    <n v="5448"/>
    <x v="5"/>
    <x v="1"/>
    <s v="Enterprise"/>
    <s v="Finance"/>
    <x v="5"/>
    <x v="2"/>
    <s v="Onsite/Hybrid"/>
    <x v="1"/>
    <s v="3-6 yrs"/>
    <n v="5"/>
    <s v="Master"/>
    <n v="0"/>
    <n v="1"/>
    <n v="1"/>
    <n v="0"/>
    <n v="0"/>
    <n v="2"/>
    <n v="129863"/>
    <s v="High"/>
    <n v="4"/>
    <n v="2021"/>
    <s v="Medium"/>
    <n v="3"/>
  </r>
  <r>
    <n v="5449"/>
    <x v="0"/>
    <x v="0"/>
    <s v="MNC"/>
    <s v="Finance"/>
    <x v="1"/>
    <x v="0"/>
    <s v="Remote"/>
    <x v="1"/>
    <s v="3-6 yrs"/>
    <n v="4"/>
    <s v="Bachelor"/>
    <n v="1"/>
    <n v="0"/>
    <n v="1"/>
    <n v="0"/>
    <n v="0"/>
    <n v="2"/>
    <n v="107769"/>
    <s v="Medium"/>
    <n v="10"/>
    <n v="2026"/>
    <s v="Medium"/>
    <n v="4"/>
  </r>
  <r>
    <n v="5450"/>
    <x v="3"/>
    <x v="0"/>
    <s v="Enterprise"/>
    <s v="Education"/>
    <x v="2"/>
    <x v="1"/>
    <s v="Onsite/Hybrid"/>
    <x v="2"/>
    <s v="0-2 yrs"/>
    <n v="0"/>
    <s v="Master"/>
    <n v="0"/>
    <n v="1"/>
    <n v="0"/>
    <n v="1"/>
    <n v="1"/>
    <n v="3"/>
    <n v="78583"/>
    <s v="Medium"/>
    <n v="7"/>
    <n v="2023"/>
    <s v="High"/>
    <n v="9"/>
  </r>
  <r>
    <n v="5451"/>
    <x v="3"/>
    <x v="0"/>
    <s v="Medium"/>
    <s v="Technology"/>
    <x v="1"/>
    <x v="1"/>
    <s v="Onsite/Hybrid"/>
    <x v="0"/>
    <s v="7+ yrs"/>
    <n v="9"/>
    <s v="PhD"/>
    <n v="0"/>
    <n v="1"/>
    <n v="1"/>
    <n v="0"/>
    <n v="0"/>
    <n v="2"/>
    <n v="112702"/>
    <s v="Medium"/>
    <n v="1"/>
    <n v="2026"/>
    <s v="High"/>
    <n v="8"/>
  </r>
  <r>
    <n v="5452"/>
    <x v="0"/>
    <x v="0"/>
    <s v="Medium"/>
    <s v="Technology"/>
    <x v="5"/>
    <x v="0"/>
    <s v="Remote"/>
    <x v="1"/>
    <s v="3-6 yrs"/>
    <n v="4"/>
    <s v="Master"/>
    <n v="0"/>
    <n v="0"/>
    <n v="1"/>
    <n v="1"/>
    <n v="1"/>
    <n v="3"/>
    <n v="112453"/>
    <s v="Medium"/>
    <n v="4"/>
    <n v="2022"/>
    <s v="High"/>
    <n v="1"/>
  </r>
  <r>
    <n v="5453"/>
    <x v="3"/>
    <x v="0"/>
    <s v="Startup"/>
    <s v="Education"/>
    <x v="5"/>
    <x v="1"/>
    <s v="Onsite/Hybrid"/>
    <x v="2"/>
    <s v="0-2 yrs"/>
    <n v="0"/>
    <s v="Master"/>
    <n v="0"/>
    <n v="0"/>
    <n v="0"/>
    <n v="1"/>
    <n v="0"/>
    <n v="1"/>
    <n v="66742"/>
    <s v="Low"/>
    <n v="12"/>
    <n v="2024"/>
    <s v="Low"/>
    <n v="5"/>
  </r>
  <r>
    <n v="5454"/>
    <x v="4"/>
    <x v="0"/>
    <s v="Medium"/>
    <s v="Retail"/>
    <x v="2"/>
    <x v="0"/>
    <s v="Remote"/>
    <x v="0"/>
    <s v="7+ yrs"/>
    <n v="8"/>
    <s v="Bachelor"/>
    <n v="0"/>
    <n v="0"/>
    <n v="1"/>
    <n v="0"/>
    <n v="1"/>
    <n v="2"/>
    <n v="128902"/>
    <s v="High"/>
    <n v="5"/>
    <n v="2021"/>
    <s v="Low"/>
    <n v="3"/>
  </r>
  <r>
    <n v="5455"/>
    <x v="4"/>
    <x v="0"/>
    <s v="Enterprise"/>
    <s v="Technology"/>
    <x v="2"/>
    <x v="1"/>
    <s v="Onsite/Hybrid"/>
    <x v="1"/>
    <s v="3-6 yrs"/>
    <n v="4"/>
    <s v="PhD"/>
    <n v="0"/>
    <n v="1"/>
    <n v="1"/>
    <n v="1"/>
    <n v="1"/>
    <n v="4"/>
    <n v="116466"/>
    <s v="Medium"/>
    <n v="7"/>
    <n v="2020"/>
    <s v="High"/>
    <n v="7"/>
  </r>
  <r>
    <n v="5456"/>
    <x v="1"/>
    <x v="1"/>
    <s v="Startup"/>
    <s v="Retail"/>
    <x v="0"/>
    <x v="0"/>
    <s v="Remote"/>
    <x v="2"/>
    <s v="0-2 yrs"/>
    <n v="1"/>
    <s v="Bachelor"/>
    <n v="1"/>
    <n v="1"/>
    <n v="0"/>
    <n v="0"/>
    <n v="1"/>
    <n v="3"/>
    <n v="96874"/>
    <s v="Medium"/>
    <n v="5"/>
    <n v="2024"/>
    <s v="High"/>
    <n v="8"/>
  </r>
  <r>
    <n v="5457"/>
    <x v="5"/>
    <x v="1"/>
    <s v="Startup"/>
    <s v="E-commerce"/>
    <x v="4"/>
    <x v="0"/>
    <s v="Remote"/>
    <x v="1"/>
    <s v="3-6 yrs"/>
    <n v="6"/>
    <s v="Master"/>
    <n v="0"/>
    <n v="1"/>
    <n v="0"/>
    <n v="1"/>
    <n v="0"/>
    <n v="2"/>
    <n v="131881"/>
    <s v="High"/>
    <n v="5"/>
    <n v="2024"/>
    <s v="High"/>
    <n v="7"/>
  </r>
  <r>
    <n v="5458"/>
    <x v="5"/>
    <x v="1"/>
    <s v="Startup"/>
    <s v="Retail"/>
    <x v="5"/>
    <x v="2"/>
    <s v="Onsite/Hybrid"/>
    <x v="0"/>
    <s v="7+ yrs"/>
    <n v="11"/>
    <s v="Master"/>
    <n v="0"/>
    <n v="1"/>
    <n v="1"/>
    <n v="0"/>
    <n v="0"/>
    <n v="2"/>
    <n v="158025"/>
    <s v="High"/>
    <n v="2"/>
    <n v="2021"/>
    <s v="Medium"/>
    <n v="6"/>
  </r>
  <r>
    <n v="5459"/>
    <x v="0"/>
    <x v="0"/>
    <s v="Startup"/>
    <s v="Healthcare"/>
    <x v="6"/>
    <x v="0"/>
    <s v="Remote"/>
    <x v="2"/>
    <s v="0-2 yrs"/>
    <n v="0"/>
    <s v="PhD"/>
    <n v="1"/>
    <n v="0"/>
    <n v="1"/>
    <n v="0"/>
    <n v="1"/>
    <n v="3"/>
    <n v="70679"/>
    <s v="Medium"/>
    <n v="5"/>
    <n v="2021"/>
    <s v="Low"/>
    <n v="3"/>
  </r>
  <r>
    <n v="5460"/>
    <x v="0"/>
    <x v="0"/>
    <s v="Startup"/>
    <s v="Finance"/>
    <x v="3"/>
    <x v="2"/>
    <s v="Onsite/Hybrid"/>
    <x v="1"/>
    <s v="3-6 yrs"/>
    <n v="5"/>
    <s v="PhD"/>
    <n v="0"/>
    <n v="0"/>
    <n v="0"/>
    <n v="1"/>
    <n v="0"/>
    <n v="1"/>
    <n v="87001"/>
    <s v="Medium"/>
    <n v="9"/>
    <n v="2021"/>
    <s v="Medium"/>
    <n v="6"/>
  </r>
  <r>
    <n v="5461"/>
    <x v="1"/>
    <x v="1"/>
    <s v="MNC"/>
    <s v="Healthcare"/>
    <x v="2"/>
    <x v="0"/>
    <s v="Remote"/>
    <x v="1"/>
    <s v="3-6 yrs"/>
    <n v="4"/>
    <s v="Bachelor"/>
    <n v="1"/>
    <n v="1"/>
    <n v="1"/>
    <n v="1"/>
    <n v="1"/>
    <n v="5"/>
    <n v="174490"/>
    <s v="High"/>
    <n v="4"/>
    <n v="2022"/>
    <s v="High"/>
    <n v="3"/>
  </r>
  <r>
    <n v="5462"/>
    <x v="3"/>
    <x v="0"/>
    <s v="Medium"/>
    <s v="Retail"/>
    <x v="0"/>
    <x v="0"/>
    <s v="Remote"/>
    <x v="1"/>
    <s v="3-6 yrs"/>
    <n v="3"/>
    <s v="Master"/>
    <n v="0"/>
    <n v="1"/>
    <n v="0"/>
    <n v="0"/>
    <n v="0"/>
    <n v="1"/>
    <n v="72564"/>
    <s v="Medium"/>
    <n v="10"/>
    <n v="2023"/>
    <s v="High"/>
    <n v="8"/>
  </r>
  <r>
    <n v="5463"/>
    <x v="0"/>
    <x v="0"/>
    <s v="Enterprise"/>
    <s v="Retail"/>
    <x v="3"/>
    <x v="2"/>
    <s v="Onsite/Hybrid"/>
    <x v="1"/>
    <s v="3-6 yrs"/>
    <n v="6"/>
    <s v="Bachelor"/>
    <n v="0"/>
    <n v="1"/>
    <n v="1"/>
    <n v="0"/>
    <n v="0"/>
    <n v="2"/>
    <n v="92015"/>
    <s v="Medium"/>
    <n v="9"/>
    <n v="2020"/>
    <s v="High"/>
    <n v="8"/>
  </r>
  <r>
    <n v="5464"/>
    <x v="2"/>
    <x v="2"/>
    <s v="Medium"/>
    <s v="E-commerce"/>
    <x v="6"/>
    <x v="2"/>
    <s v="Onsite/Hybrid"/>
    <x v="0"/>
    <s v="7+ yrs"/>
    <n v="10"/>
    <s v="Bachelor"/>
    <n v="1"/>
    <n v="1"/>
    <n v="1"/>
    <n v="0"/>
    <n v="0"/>
    <n v="3"/>
    <n v="114182"/>
    <s v="Medium"/>
    <n v="8"/>
    <n v="2024"/>
    <s v="Medium"/>
    <n v="3"/>
  </r>
  <r>
    <n v="5465"/>
    <x v="4"/>
    <x v="0"/>
    <s v="Startup"/>
    <s v="Healthcare"/>
    <x v="5"/>
    <x v="1"/>
    <s v="Onsite/Hybrid"/>
    <x v="2"/>
    <s v="0-2 yrs"/>
    <n v="0"/>
    <s v="Bachelor"/>
    <n v="1"/>
    <n v="0"/>
    <n v="0"/>
    <n v="1"/>
    <n v="0"/>
    <n v="2"/>
    <n v="65882"/>
    <s v="Low"/>
    <n v="9"/>
    <n v="2024"/>
    <s v="High"/>
    <n v="8"/>
  </r>
  <r>
    <n v="5466"/>
    <x v="0"/>
    <x v="0"/>
    <s v="Medium"/>
    <s v="Retail"/>
    <x v="2"/>
    <x v="1"/>
    <s v="Onsite/Hybrid"/>
    <x v="2"/>
    <s v="0-2 yrs"/>
    <n v="0"/>
    <s v="Bachelor"/>
    <n v="1"/>
    <n v="1"/>
    <n v="1"/>
    <n v="1"/>
    <n v="0"/>
    <n v="4"/>
    <n v="83789"/>
    <s v="Medium"/>
    <n v="12"/>
    <n v="2023"/>
    <s v="High"/>
    <n v="6"/>
  </r>
  <r>
    <n v="5467"/>
    <x v="5"/>
    <x v="1"/>
    <s v="Startup"/>
    <s v="Healthcare"/>
    <x v="5"/>
    <x v="2"/>
    <s v="Onsite/Hybrid"/>
    <x v="1"/>
    <s v="3-6 yrs"/>
    <n v="3"/>
    <s v="Master"/>
    <n v="1"/>
    <n v="0"/>
    <n v="0"/>
    <n v="0"/>
    <n v="0"/>
    <n v="1"/>
    <n v="118647"/>
    <s v="Medium"/>
    <n v="6"/>
    <n v="2026"/>
    <s v="High"/>
    <n v="9"/>
  </r>
  <r>
    <n v="5468"/>
    <x v="2"/>
    <x v="2"/>
    <s v="Medium"/>
    <s v="Retail"/>
    <x v="1"/>
    <x v="2"/>
    <s v="Onsite/Hybrid"/>
    <x v="0"/>
    <s v="7+ yrs"/>
    <n v="12"/>
    <s v="Master"/>
    <n v="0"/>
    <n v="1"/>
    <n v="1"/>
    <n v="0"/>
    <n v="1"/>
    <n v="3"/>
    <n v="129276"/>
    <s v="High"/>
    <n v="9"/>
    <n v="2025"/>
    <s v="High"/>
    <n v="9"/>
  </r>
  <r>
    <n v="5469"/>
    <x v="5"/>
    <x v="1"/>
    <s v="Medium"/>
    <s v="Education"/>
    <x v="5"/>
    <x v="1"/>
    <s v="Onsite/Hybrid"/>
    <x v="2"/>
    <s v="0-2 yrs"/>
    <n v="2"/>
    <s v="PhD"/>
    <n v="1"/>
    <n v="1"/>
    <n v="0"/>
    <n v="1"/>
    <n v="1"/>
    <n v="4"/>
    <n v="113739"/>
    <s v="Medium"/>
    <n v="3"/>
    <n v="2023"/>
    <s v="Medium"/>
    <n v="1"/>
  </r>
  <r>
    <n v="5470"/>
    <x v="5"/>
    <x v="1"/>
    <s v="Medium"/>
    <s v="Retail"/>
    <x v="0"/>
    <x v="2"/>
    <s v="Onsite/Hybrid"/>
    <x v="0"/>
    <s v="7+ yrs"/>
    <n v="12"/>
    <s v="Bachelor"/>
    <n v="1"/>
    <n v="0"/>
    <n v="0"/>
    <n v="0"/>
    <n v="1"/>
    <n v="2"/>
    <n v="149152"/>
    <s v="High"/>
    <n v="10"/>
    <n v="2023"/>
    <s v="Low"/>
    <n v="4"/>
  </r>
  <r>
    <n v="5471"/>
    <x v="1"/>
    <x v="1"/>
    <s v="Medium"/>
    <s v="Technology"/>
    <x v="0"/>
    <x v="1"/>
    <s v="Onsite/Hybrid"/>
    <x v="0"/>
    <s v="7+ yrs"/>
    <n v="11"/>
    <s v="Master"/>
    <n v="0"/>
    <n v="1"/>
    <n v="0"/>
    <n v="0"/>
    <n v="1"/>
    <n v="2"/>
    <n v="148828"/>
    <s v="High"/>
    <n v="6"/>
    <n v="2025"/>
    <s v="High"/>
    <n v="7"/>
  </r>
  <r>
    <n v="5472"/>
    <x v="4"/>
    <x v="0"/>
    <s v="Startup"/>
    <s v="Education"/>
    <x v="0"/>
    <x v="0"/>
    <s v="Remote"/>
    <x v="1"/>
    <s v="3-6 yrs"/>
    <n v="5"/>
    <s v="Master"/>
    <n v="1"/>
    <n v="1"/>
    <n v="1"/>
    <n v="0"/>
    <n v="1"/>
    <n v="4"/>
    <n v="102992"/>
    <s v="Medium"/>
    <n v="8"/>
    <n v="2024"/>
    <s v="Low"/>
    <n v="3"/>
  </r>
  <r>
    <n v="5473"/>
    <x v="0"/>
    <x v="0"/>
    <s v="MNC"/>
    <s v="Education"/>
    <x v="0"/>
    <x v="0"/>
    <s v="Remote"/>
    <x v="2"/>
    <s v="0-2 yrs"/>
    <n v="2"/>
    <s v="Bachelor"/>
    <n v="0"/>
    <n v="1"/>
    <n v="1"/>
    <n v="0"/>
    <n v="1"/>
    <n v="3"/>
    <n v="90028"/>
    <s v="Medium"/>
    <n v="9"/>
    <n v="2025"/>
    <s v="Medium"/>
    <n v="3"/>
  </r>
  <r>
    <n v="5474"/>
    <x v="3"/>
    <x v="0"/>
    <s v="Startup"/>
    <s v="Finance"/>
    <x v="1"/>
    <x v="0"/>
    <s v="Remote"/>
    <x v="2"/>
    <s v="0-2 yrs"/>
    <n v="1"/>
    <s v="PhD"/>
    <n v="0"/>
    <n v="0"/>
    <n v="1"/>
    <n v="1"/>
    <n v="1"/>
    <n v="3"/>
    <n v="91712"/>
    <s v="Medium"/>
    <n v="10"/>
    <n v="2021"/>
    <s v="High"/>
    <n v="2"/>
  </r>
  <r>
    <n v="5475"/>
    <x v="3"/>
    <x v="0"/>
    <s v="MNC"/>
    <s v="Technology"/>
    <x v="5"/>
    <x v="0"/>
    <s v="Remote"/>
    <x v="2"/>
    <s v="0-2 yrs"/>
    <n v="1"/>
    <s v="PhD"/>
    <n v="0"/>
    <n v="0"/>
    <n v="0"/>
    <n v="1"/>
    <n v="0"/>
    <n v="1"/>
    <n v="89916"/>
    <s v="Medium"/>
    <n v="10"/>
    <n v="2023"/>
    <s v="High"/>
    <n v="8"/>
  </r>
  <r>
    <n v="5476"/>
    <x v="2"/>
    <x v="2"/>
    <s v="Medium"/>
    <s v="Retail"/>
    <x v="1"/>
    <x v="1"/>
    <s v="Onsite/Hybrid"/>
    <x v="0"/>
    <s v="7+ yrs"/>
    <n v="15"/>
    <s v="Master"/>
    <n v="0"/>
    <n v="1"/>
    <n v="1"/>
    <n v="0"/>
    <n v="1"/>
    <n v="3"/>
    <n v="126056"/>
    <s v="High"/>
    <n v="10"/>
    <n v="2026"/>
    <s v="Medium"/>
    <n v="2"/>
  </r>
  <r>
    <n v="5477"/>
    <x v="5"/>
    <x v="1"/>
    <s v="Enterprise"/>
    <s v="Finance"/>
    <x v="3"/>
    <x v="1"/>
    <s v="Onsite/Hybrid"/>
    <x v="0"/>
    <s v="7+ yrs"/>
    <n v="10"/>
    <s v="Master"/>
    <n v="1"/>
    <n v="1"/>
    <n v="1"/>
    <n v="1"/>
    <n v="1"/>
    <n v="5"/>
    <n v="175746"/>
    <s v="High"/>
    <n v="10"/>
    <n v="2020"/>
    <s v="High"/>
    <n v="6"/>
  </r>
  <r>
    <n v="5478"/>
    <x v="2"/>
    <x v="2"/>
    <s v="Startup"/>
    <s v="Finance"/>
    <x v="2"/>
    <x v="1"/>
    <s v="Onsite/Hybrid"/>
    <x v="0"/>
    <s v="7+ yrs"/>
    <n v="10"/>
    <s v="PhD"/>
    <n v="0"/>
    <n v="1"/>
    <n v="0"/>
    <n v="0"/>
    <n v="0"/>
    <n v="1"/>
    <n v="102932"/>
    <s v="Medium"/>
    <n v="3"/>
    <n v="2025"/>
    <s v="Low"/>
    <n v="5"/>
  </r>
  <r>
    <n v="5479"/>
    <x v="5"/>
    <x v="1"/>
    <s v="Medium"/>
    <s v="Retail"/>
    <x v="2"/>
    <x v="0"/>
    <s v="Remote"/>
    <x v="0"/>
    <s v="7+ yrs"/>
    <n v="8"/>
    <s v="PhD"/>
    <n v="1"/>
    <n v="0"/>
    <n v="0"/>
    <n v="1"/>
    <n v="0"/>
    <n v="2"/>
    <n v="156626"/>
    <s v="High"/>
    <n v="1"/>
    <n v="2021"/>
    <s v="High"/>
    <n v="7"/>
  </r>
  <r>
    <n v="5480"/>
    <x v="2"/>
    <x v="2"/>
    <s v="Startup"/>
    <s v="Technology"/>
    <x v="1"/>
    <x v="1"/>
    <s v="Onsite/Hybrid"/>
    <x v="2"/>
    <s v="0-2 yrs"/>
    <n v="1"/>
    <s v="PhD"/>
    <n v="1"/>
    <n v="0"/>
    <n v="0"/>
    <n v="1"/>
    <n v="0"/>
    <n v="2"/>
    <n v="67467"/>
    <s v="Low"/>
    <n v="4"/>
    <n v="2026"/>
    <s v="Low"/>
    <n v="5"/>
  </r>
  <r>
    <n v="5481"/>
    <x v="1"/>
    <x v="1"/>
    <s v="Medium"/>
    <s v="E-commerce"/>
    <x v="3"/>
    <x v="2"/>
    <s v="Onsite/Hybrid"/>
    <x v="2"/>
    <s v="0-2 yrs"/>
    <n v="1"/>
    <s v="PhD"/>
    <n v="0"/>
    <n v="1"/>
    <n v="1"/>
    <n v="0"/>
    <n v="1"/>
    <n v="3"/>
    <n v="115036"/>
    <s v="Medium"/>
    <n v="8"/>
    <n v="2022"/>
    <s v="Low"/>
    <n v="4"/>
  </r>
  <r>
    <n v="5482"/>
    <x v="4"/>
    <x v="0"/>
    <s v="MNC"/>
    <s v="Healthcare"/>
    <x v="4"/>
    <x v="2"/>
    <s v="Onsite/Hybrid"/>
    <x v="1"/>
    <s v="3-6 yrs"/>
    <n v="5"/>
    <s v="Master"/>
    <n v="1"/>
    <n v="1"/>
    <n v="0"/>
    <n v="1"/>
    <n v="1"/>
    <n v="4"/>
    <n v="124416"/>
    <s v="High"/>
    <n v="8"/>
    <n v="2025"/>
    <s v="Medium"/>
    <n v="4"/>
  </r>
  <r>
    <n v="5483"/>
    <x v="2"/>
    <x v="2"/>
    <s v="Startup"/>
    <s v="Finance"/>
    <x v="1"/>
    <x v="2"/>
    <s v="Onsite/Hybrid"/>
    <x v="2"/>
    <s v="0-2 yrs"/>
    <n v="1"/>
    <s v="Bachelor"/>
    <n v="1"/>
    <n v="1"/>
    <n v="1"/>
    <n v="0"/>
    <n v="0"/>
    <n v="3"/>
    <n v="62501"/>
    <s v="Low"/>
    <n v="11"/>
    <n v="2022"/>
    <s v="Low"/>
    <n v="2"/>
  </r>
  <r>
    <n v="5484"/>
    <x v="2"/>
    <x v="2"/>
    <s v="Startup"/>
    <s v="Technology"/>
    <x v="4"/>
    <x v="0"/>
    <s v="Remote"/>
    <x v="0"/>
    <s v="7+ yrs"/>
    <n v="10"/>
    <s v="Bachelor"/>
    <n v="0"/>
    <n v="0"/>
    <n v="1"/>
    <n v="0"/>
    <n v="1"/>
    <n v="2"/>
    <n v="126493"/>
    <s v="High"/>
    <n v="6"/>
    <n v="2020"/>
    <s v="Medium"/>
    <n v="1"/>
  </r>
  <r>
    <n v="5485"/>
    <x v="4"/>
    <x v="0"/>
    <s v="Enterprise"/>
    <s v="Healthcare"/>
    <x v="2"/>
    <x v="0"/>
    <s v="Remote"/>
    <x v="1"/>
    <s v="3-6 yrs"/>
    <n v="6"/>
    <s v="Bachelor"/>
    <n v="0"/>
    <n v="0"/>
    <n v="1"/>
    <n v="0"/>
    <n v="0"/>
    <n v="1"/>
    <n v="91942"/>
    <s v="Medium"/>
    <n v="9"/>
    <n v="2022"/>
    <s v="High"/>
    <n v="9"/>
  </r>
  <r>
    <n v="5486"/>
    <x v="4"/>
    <x v="0"/>
    <s v="Startup"/>
    <s v="Education"/>
    <x v="5"/>
    <x v="1"/>
    <s v="Onsite/Hybrid"/>
    <x v="0"/>
    <s v="7+ yrs"/>
    <n v="13"/>
    <s v="Bachelor"/>
    <n v="0"/>
    <n v="1"/>
    <n v="0"/>
    <n v="1"/>
    <n v="1"/>
    <n v="3"/>
    <n v="127937"/>
    <s v="High"/>
    <n v="6"/>
    <n v="2026"/>
    <s v="Medium"/>
    <n v="6"/>
  </r>
  <r>
    <n v="5487"/>
    <x v="4"/>
    <x v="0"/>
    <s v="Medium"/>
    <s v="Technology"/>
    <x v="3"/>
    <x v="2"/>
    <s v="Onsite/Hybrid"/>
    <x v="2"/>
    <s v="0-2 yrs"/>
    <n v="2"/>
    <s v="Bachelor"/>
    <n v="0"/>
    <n v="0"/>
    <n v="0"/>
    <n v="1"/>
    <n v="0"/>
    <n v="1"/>
    <n v="63482"/>
    <s v="Low"/>
    <n v="11"/>
    <n v="2020"/>
    <s v="Low"/>
    <n v="1"/>
  </r>
  <r>
    <n v="5488"/>
    <x v="4"/>
    <x v="0"/>
    <s v="Medium"/>
    <s v="Technology"/>
    <x v="3"/>
    <x v="0"/>
    <s v="Remote"/>
    <x v="2"/>
    <s v="0-2 yrs"/>
    <n v="2"/>
    <s v="Master"/>
    <n v="1"/>
    <n v="1"/>
    <n v="1"/>
    <n v="0"/>
    <n v="0"/>
    <n v="3"/>
    <n v="67222"/>
    <s v="Low"/>
    <n v="8"/>
    <n v="2022"/>
    <s v="High"/>
    <n v="7"/>
  </r>
  <r>
    <n v="5489"/>
    <x v="0"/>
    <x v="0"/>
    <s v="MNC"/>
    <s v="Technology"/>
    <x v="5"/>
    <x v="0"/>
    <s v="Remote"/>
    <x v="2"/>
    <s v="0-2 yrs"/>
    <n v="1"/>
    <s v="Master"/>
    <n v="0"/>
    <n v="0"/>
    <n v="0"/>
    <n v="1"/>
    <n v="1"/>
    <n v="2"/>
    <n v="92596"/>
    <s v="Medium"/>
    <n v="10"/>
    <n v="2020"/>
    <s v="Low"/>
    <n v="5"/>
  </r>
  <r>
    <n v="5490"/>
    <x v="3"/>
    <x v="0"/>
    <s v="MNC"/>
    <s v="Education"/>
    <x v="4"/>
    <x v="1"/>
    <s v="Onsite/Hybrid"/>
    <x v="0"/>
    <s v="7+ yrs"/>
    <n v="7"/>
    <s v="PhD"/>
    <n v="0"/>
    <n v="1"/>
    <n v="1"/>
    <n v="1"/>
    <n v="0"/>
    <n v="3"/>
    <n v="153573"/>
    <s v="High"/>
    <n v="4"/>
    <n v="2024"/>
    <s v="High"/>
    <n v="4"/>
  </r>
  <r>
    <n v="5491"/>
    <x v="4"/>
    <x v="0"/>
    <s v="Startup"/>
    <s v="E-commerce"/>
    <x v="1"/>
    <x v="1"/>
    <s v="Onsite/Hybrid"/>
    <x v="2"/>
    <s v="0-2 yrs"/>
    <n v="2"/>
    <s v="PhD"/>
    <n v="0"/>
    <n v="1"/>
    <n v="1"/>
    <n v="1"/>
    <n v="1"/>
    <n v="4"/>
    <n v="89153"/>
    <s v="Medium"/>
    <n v="4"/>
    <n v="2020"/>
    <s v="High"/>
    <n v="8"/>
  </r>
  <r>
    <n v="5492"/>
    <x v="5"/>
    <x v="1"/>
    <s v="Enterprise"/>
    <s v="Finance"/>
    <x v="4"/>
    <x v="0"/>
    <s v="Remote"/>
    <x v="0"/>
    <s v="7+ yrs"/>
    <n v="13"/>
    <s v="PhD"/>
    <n v="0"/>
    <n v="1"/>
    <n v="0"/>
    <n v="0"/>
    <n v="1"/>
    <n v="2"/>
    <n v="154419"/>
    <s v="High"/>
    <n v="12"/>
    <n v="2022"/>
    <s v="Low"/>
    <n v="5"/>
  </r>
  <r>
    <n v="5493"/>
    <x v="5"/>
    <x v="1"/>
    <s v="Enterprise"/>
    <s v="Retail"/>
    <x v="5"/>
    <x v="1"/>
    <s v="Onsite/Hybrid"/>
    <x v="0"/>
    <s v="7+ yrs"/>
    <n v="11"/>
    <s v="Master"/>
    <n v="0"/>
    <n v="1"/>
    <n v="0"/>
    <n v="1"/>
    <n v="0"/>
    <n v="2"/>
    <n v="158749"/>
    <s v="High"/>
    <n v="12"/>
    <n v="2021"/>
    <s v="High"/>
    <n v="9"/>
  </r>
  <r>
    <n v="5494"/>
    <x v="3"/>
    <x v="0"/>
    <s v="MNC"/>
    <s v="E-commerce"/>
    <x v="5"/>
    <x v="2"/>
    <s v="Onsite/Hybrid"/>
    <x v="1"/>
    <s v="3-6 yrs"/>
    <n v="6"/>
    <s v="Master"/>
    <n v="1"/>
    <n v="0"/>
    <n v="0"/>
    <n v="1"/>
    <n v="1"/>
    <n v="3"/>
    <n v="119057"/>
    <s v="Medium"/>
    <n v="2"/>
    <n v="2024"/>
    <s v="High"/>
    <n v="7"/>
  </r>
  <r>
    <n v="5495"/>
    <x v="0"/>
    <x v="0"/>
    <s v="Medium"/>
    <s v="E-commerce"/>
    <x v="2"/>
    <x v="2"/>
    <s v="Onsite/Hybrid"/>
    <x v="1"/>
    <s v="3-6 yrs"/>
    <n v="6"/>
    <s v="Bachelor"/>
    <n v="0"/>
    <n v="0"/>
    <n v="1"/>
    <n v="0"/>
    <n v="0"/>
    <n v="1"/>
    <n v="90939"/>
    <s v="Medium"/>
    <n v="7"/>
    <n v="2025"/>
    <s v="Low"/>
    <n v="2"/>
  </r>
  <r>
    <n v="5496"/>
    <x v="5"/>
    <x v="1"/>
    <s v="MNC"/>
    <s v="Education"/>
    <x v="4"/>
    <x v="2"/>
    <s v="Onsite/Hybrid"/>
    <x v="1"/>
    <s v="3-6 yrs"/>
    <n v="5"/>
    <s v="Bachelor"/>
    <n v="1"/>
    <n v="0"/>
    <n v="1"/>
    <n v="0"/>
    <n v="1"/>
    <n v="3"/>
    <n v="159457"/>
    <s v="High"/>
    <n v="2"/>
    <n v="2026"/>
    <s v="Medium"/>
    <n v="1"/>
  </r>
  <r>
    <n v="5497"/>
    <x v="3"/>
    <x v="0"/>
    <s v="Startup"/>
    <s v="Healthcare"/>
    <x v="0"/>
    <x v="0"/>
    <s v="Remote"/>
    <x v="2"/>
    <s v="0-2 yrs"/>
    <n v="1"/>
    <s v="PhD"/>
    <n v="0"/>
    <n v="0"/>
    <n v="0"/>
    <n v="0"/>
    <n v="0"/>
    <n v="0"/>
    <n v="50273"/>
    <s v="Low"/>
    <n v="2"/>
    <n v="2025"/>
    <s v="Medium"/>
    <n v="5"/>
  </r>
  <r>
    <n v="5498"/>
    <x v="5"/>
    <x v="1"/>
    <s v="MNC"/>
    <s v="Technology"/>
    <x v="3"/>
    <x v="2"/>
    <s v="Onsite/Hybrid"/>
    <x v="1"/>
    <s v="3-6 yrs"/>
    <n v="6"/>
    <s v="Master"/>
    <n v="1"/>
    <n v="0"/>
    <n v="1"/>
    <n v="1"/>
    <n v="0"/>
    <n v="3"/>
    <n v="161889"/>
    <s v="High"/>
    <n v="5"/>
    <n v="2023"/>
    <s v="High"/>
    <n v="8"/>
  </r>
  <r>
    <n v="5499"/>
    <x v="3"/>
    <x v="0"/>
    <s v="Startup"/>
    <s v="Education"/>
    <x v="6"/>
    <x v="0"/>
    <s v="Remote"/>
    <x v="2"/>
    <s v="0-2 yrs"/>
    <n v="0"/>
    <s v="Bachelor"/>
    <n v="0"/>
    <n v="1"/>
    <n v="1"/>
    <n v="0"/>
    <n v="0"/>
    <n v="2"/>
    <n v="66464"/>
    <s v="Low"/>
    <n v="6"/>
    <n v="2025"/>
    <s v="Low"/>
    <n v="1"/>
  </r>
  <r>
    <n v="5500"/>
    <x v="0"/>
    <x v="0"/>
    <s v="MNC"/>
    <s v="Finance"/>
    <x v="0"/>
    <x v="1"/>
    <s v="Onsite/Hybrid"/>
    <x v="0"/>
    <s v="7+ yrs"/>
    <n v="14"/>
    <s v="Bachelor"/>
    <n v="1"/>
    <n v="1"/>
    <n v="0"/>
    <n v="0"/>
    <n v="0"/>
    <n v="2"/>
    <n v="122266"/>
    <s v="High"/>
    <n v="11"/>
    <n v="2023"/>
    <s v="Low"/>
    <n v="3"/>
  </r>
  <r>
    <n v="5501"/>
    <x v="4"/>
    <x v="0"/>
    <s v="Medium"/>
    <s v="E-commerce"/>
    <x v="4"/>
    <x v="0"/>
    <s v="Remote"/>
    <x v="0"/>
    <s v="7+ yrs"/>
    <n v="11"/>
    <s v="PhD"/>
    <n v="0"/>
    <n v="1"/>
    <n v="0"/>
    <n v="0"/>
    <n v="1"/>
    <n v="2"/>
    <n v="107939"/>
    <s v="Medium"/>
    <n v="1"/>
    <n v="2022"/>
    <s v="Low"/>
    <n v="3"/>
  </r>
  <r>
    <n v="5502"/>
    <x v="1"/>
    <x v="1"/>
    <s v="Medium"/>
    <s v="Retail"/>
    <x v="1"/>
    <x v="1"/>
    <s v="Onsite/Hybrid"/>
    <x v="0"/>
    <s v="7+ yrs"/>
    <n v="11"/>
    <s v="Bachelor"/>
    <n v="0"/>
    <n v="1"/>
    <n v="1"/>
    <n v="0"/>
    <n v="1"/>
    <n v="3"/>
    <n v="168964"/>
    <s v="High"/>
    <n v="5"/>
    <n v="2020"/>
    <s v="High"/>
    <n v="8"/>
  </r>
  <r>
    <n v="5503"/>
    <x v="0"/>
    <x v="0"/>
    <s v="MNC"/>
    <s v="Healthcare"/>
    <x v="1"/>
    <x v="1"/>
    <s v="Onsite/Hybrid"/>
    <x v="1"/>
    <s v="3-6 yrs"/>
    <n v="4"/>
    <s v="Bachelor"/>
    <n v="1"/>
    <n v="1"/>
    <n v="0"/>
    <n v="0"/>
    <n v="0"/>
    <n v="2"/>
    <n v="96070"/>
    <s v="Medium"/>
    <n v="11"/>
    <n v="2022"/>
    <s v="Low"/>
    <n v="6"/>
  </r>
  <r>
    <n v="5504"/>
    <x v="2"/>
    <x v="2"/>
    <s v="Medium"/>
    <s v="E-commerce"/>
    <x v="2"/>
    <x v="1"/>
    <s v="Onsite/Hybrid"/>
    <x v="2"/>
    <s v="0-2 yrs"/>
    <n v="0"/>
    <s v="Bachelor"/>
    <n v="1"/>
    <n v="0"/>
    <n v="0"/>
    <n v="0"/>
    <n v="0"/>
    <n v="1"/>
    <n v="52604"/>
    <s v="Low"/>
    <n v="10"/>
    <n v="2023"/>
    <s v="Low"/>
    <n v="2"/>
  </r>
  <r>
    <n v="5505"/>
    <x v="4"/>
    <x v="0"/>
    <s v="MNC"/>
    <s v="E-commerce"/>
    <x v="1"/>
    <x v="2"/>
    <s v="Onsite/Hybrid"/>
    <x v="0"/>
    <s v="7+ yrs"/>
    <n v="7"/>
    <s v="Bachelor"/>
    <n v="0"/>
    <n v="0"/>
    <n v="0"/>
    <n v="0"/>
    <n v="0"/>
    <n v="0"/>
    <n v="122243"/>
    <s v="High"/>
    <n v="8"/>
    <n v="2025"/>
    <s v="Low"/>
    <n v="6"/>
  </r>
  <r>
    <n v="5506"/>
    <x v="4"/>
    <x v="0"/>
    <s v="Medium"/>
    <s v="Retail"/>
    <x v="2"/>
    <x v="2"/>
    <s v="Onsite/Hybrid"/>
    <x v="1"/>
    <s v="3-6 yrs"/>
    <n v="3"/>
    <s v="Bachelor"/>
    <n v="1"/>
    <n v="1"/>
    <n v="1"/>
    <n v="1"/>
    <n v="1"/>
    <n v="5"/>
    <n v="115978"/>
    <s v="Medium"/>
    <n v="6"/>
    <n v="2023"/>
    <s v="High"/>
    <n v="8"/>
  </r>
  <r>
    <n v="5507"/>
    <x v="0"/>
    <x v="0"/>
    <s v="Medium"/>
    <s v="Retail"/>
    <x v="6"/>
    <x v="2"/>
    <s v="Onsite/Hybrid"/>
    <x v="0"/>
    <s v="7+ yrs"/>
    <n v="10"/>
    <s v="Master"/>
    <n v="1"/>
    <n v="0"/>
    <n v="1"/>
    <n v="0"/>
    <n v="1"/>
    <n v="3"/>
    <n v="121878"/>
    <s v="High"/>
    <n v="6"/>
    <n v="2025"/>
    <s v="Low"/>
    <n v="1"/>
  </r>
  <r>
    <n v="5508"/>
    <x v="0"/>
    <x v="0"/>
    <s v="Startup"/>
    <s v="Healthcare"/>
    <x v="0"/>
    <x v="1"/>
    <s v="Onsite/Hybrid"/>
    <x v="1"/>
    <s v="3-6 yrs"/>
    <n v="5"/>
    <s v="Master"/>
    <n v="0"/>
    <n v="1"/>
    <n v="0"/>
    <n v="1"/>
    <n v="1"/>
    <n v="3"/>
    <n v="104313"/>
    <s v="Medium"/>
    <n v="9"/>
    <n v="2026"/>
    <s v="High"/>
    <n v="7"/>
  </r>
  <r>
    <n v="5509"/>
    <x v="0"/>
    <x v="0"/>
    <s v="Startup"/>
    <s v="Retail"/>
    <x v="1"/>
    <x v="1"/>
    <s v="Onsite/Hybrid"/>
    <x v="0"/>
    <s v="7+ yrs"/>
    <n v="10"/>
    <s v="PhD"/>
    <n v="0"/>
    <n v="1"/>
    <n v="0"/>
    <n v="0"/>
    <n v="1"/>
    <n v="2"/>
    <n v="111470"/>
    <s v="Medium"/>
    <n v="3"/>
    <n v="2024"/>
    <s v="Medium"/>
    <n v="5"/>
  </r>
  <r>
    <n v="5510"/>
    <x v="1"/>
    <x v="1"/>
    <s v="Startup"/>
    <s v="Healthcare"/>
    <x v="3"/>
    <x v="2"/>
    <s v="Onsite/Hybrid"/>
    <x v="2"/>
    <s v="0-2 yrs"/>
    <n v="1"/>
    <s v="PhD"/>
    <n v="0"/>
    <n v="0"/>
    <n v="0"/>
    <n v="1"/>
    <n v="0"/>
    <n v="1"/>
    <n v="104930"/>
    <s v="Medium"/>
    <n v="4"/>
    <n v="2021"/>
    <s v="Medium"/>
    <n v="6"/>
  </r>
  <r>
    <n v="5511"/>
    <x v="5"/>
    <x v="1"/>
    <s v="Enterprise"/>
    <s v="Finance"/>
    <x v="2"/>
    <x v="2"/>
    <s v="Onsite/Hybrid"/>
    <x v="0"/>
    <s v="7+ yrs"/>
    <n v="13"/>
    <s v="PhD"/>
    <n v="0"/>
    <n v="1"/>
    <n v="1"/>
    <n v="0"/>
    <n v="1"/>
    <n v="3"/>
    <n v="168519"/>
    <s v="High"/>
    <n v="10"/>
    <n v="2022"/>
    <s v="Low"/>
    <n v="4"/>
  </r>
  <r>
    <n v="5512"/>
    <x v="2"/>
    <x v="2"/>
    <s v="Startup"/>
    <s v="E-commerce"/>
    <x v="0"/>
    <x v="0"/>
    <s v="Remote"/>
    <x v="1"/>
    <s v="3-6 yrs"/>
    <n v="6"/>
    <s v="Bachelor"/>
    <n v="0"/>
    <n v="0"/>
    <n v="1"/>
    <n v="0"/>
    <n v="1"/>
    <n v="2"/>
    <n v="104980"/>
    <s v="Medium"/>
    <n v="9"/>
    <n v="2026"/>
    <s v="High"/>
    <n v="9"/>
  </r>
  <r>
    <n v="5513"/>
    <x v="4"/>
    <x v="0"/>
    <s v="Enterprise"/>
    <s v="Retail"/>
    <x v="1"/>
    <x v="1"/>
    <s v="Onsite/Hybrid"/>
    <x v="1"/>
    <s v="3-6 yrs"/>
    <n v="6"/>
    <s v="Bachelor"/>
    <n v="0"/>
    <n v="1"/>
    <n v="0"/>
    <n v="1"/>
    <n v="0"/>
    <n v="2"/>
    <n v="89086"/>
    <s v="Medium"/>
    <n v="10"/>
    <n v="2025"/>
    <s v="Medium"/>
    <n v="1"/>
  </r>
  <r>
    <n v="5514"/>
    <x v="0"/>
    <x v="0"/>
    <s v="Medium"/>
    <s v="Finance"/>
    <x v="0"/>
    <x v="2"/>
    <s v="Onsite/Hybrid"/>
    <x v="2"/>
    <s v="0-2 yrs"/>
    <n v="0"/>
    <s v="Master"/>
    <n v="0"/>
    <n v="1"/>
    <n v="0"/>
    <n v="0"/>
    <n v="1"/>
    <n v="2"/>
    <n v="55946"/>
    <s v="Low"/>
    <n v="11"/>
    <n v="2021"/>
    <s v="Low"/>
    <n v="4"/>
  </r>
  <r>
    <n v="5515"/>
    <x v="0"/>
    <x v="0"/>
    <s v="Enterprise"/>
    <s v="E-commerce"/>
    <x v="4"/>
    <x v="1"/>
    <s v="Onsite/Hybrid"/>
    <x v="0"/>
    <s v="7+ yrs"/>
    <n v="7"/>
    <s v="Bachelor"/>
    <n v="0"/>
    <n v="1"/>
    <n v="0"/>
    <n v="1"/>
    <n v="0"/>
    <n v="2"/>
    <n v="111206"/>
    <s v="Medium"/>
    <n v="8"/>
    <n v="2020"/>
    <s v="High"/>
    <n v="8"/>
  </r>
  <r>
    <n v="5516"/>
    <x v="5"/>
    <x v="1"/>
    <s v="Enterprise"/>
    <s v="Technology"/>
    <x v="4"/>
    <x v="0"/>
    <s v="Remote"/>
    <x v="2"/>
    <s v="0-2 yrs"/>
    <n v="1"/>
    <s v="Master"/>
    <n v="0"/>
    <n v="1"/>
    <n v="1"/>
    <n v="1"/>
    <n v="1"/>
    <n v="4"/>
    <n v="131463"/>
    <s v="High"/>
    <n v="4"/>
    <n v="2022"/>
    <s v="High"/>
    <n v="6"/>
  </r>
  <r>
    <n v="5517"/>
    <x v="1"/>
    <x v="1"/>
    <s v="Medium"/>
    <s v="Finance"/>
    <x v="3"/>
    <x v="0"/>
    <s v="Remote"/>
    <x v="1"/>
    <s v="3-6 yrs"/>
    <n v="4"/>
    <s v="Master"/>
    <n v="0"/>
    <n v="1"/>
    <n v="0"/>
    <n v="1"/>
    <n v="0"/>
    <n v="2"/>
    <n v="125683"/>
    <s v="High"/>
    <n v="8"/>
    <n v="2026"/>
    <s v="Low"/>
    <n v="6"/>
  </r>
  <r>
    <n v="5518"/>
    <x v="4"/>
    <x v="0"/>
    <s v="Startup"/>
    <s v="Retail"/>
    <x v="4"/>
    <x v="1"/>
    <s v="Onsite/Hybrid"/>
    <x v="1"/>
    <s v="3-6 yrs"/>
    <n v="6"/>
    <s v="PhD"/>
    <n v="0"/>
    <n v="1"/>
    <n v="1"/>
    <n v="0"/>
    <n v="1"/>
    <n v="3"/>
    <n v="95751"/>
    <s v="Medium"/>
    <n v="12"/>
    <n v="2022"/>
    <s v="Low"/>
    <n v="5"/>
  </r>
  <r>
    <n v="5519"/>
    <x v="1"/>
    <x v="1"/>
    <s v="MNC"/>
    <s v="E-commerce"/>
    <x v="0"/>
    <x v="2"/>
    <s v="Onsite/Hybrid"/>
    <x v="1"/>
    <s v="3-6 yrs"/>
    <n v="3"/>
    <s v="Master"/>
    <n v="1"/>
    <n v="1"/>
    <n v="0"/>
    <n v="1"/>
    <n v="1"/>
    <n v="4"/>
    <n v="155906"/>
    <s v="High"/>
    <n v="2"/>
    <n v="2025"/>
    <s v="Medium"/>
    <n v="4"/>
  </r>
  <r>
    <n v="5520"/>
    <x v="0"/>
    <x v="0"/>
    <s v="MNC"/>
    <s v="Technology"/>
    <x v="0"/>
    <x v="1"/>
    <s v="Onsite/Hybrid"/>
    <x v="0"/>
    <s v="7+ yrs"/>
    <n v="13"/>
    <s v="Bachelor"/>
    <n v="1"/>
    <n v="1"/>
    <n v="0"/>
    <n v="0"/>
    <n v="0"/>
    <n v="2"/>
    <n v="122033"/>
    <s v="High"/>
    <n v="10"/>
    <n v="2024"/>
    <s v="Low"/>
    <n v="1"/>
  </r>
  <r>
    <n v="5521"/>
    <x v="3"/>
    <x v="0"/>
    <s v="Enterprise"/>
    <s v="Education"/>
    <x v="4"/>
    <x v="0"/>
    <s v="Remote"/>
    <x v="2"/>
    <s v="0-2 yrs"/>
    <n v="2"/>
    <s v="PhD"/>
    <n v="1"/>
    <n v="0"/>
    <n v="1"/>
    <n v="0"/>
    <n v="0"/>
    <n v="2"/>
    <n v="68227"/>
    <s v="Low"/>
    <n v="7"/>
    <n v="2023"/>
    <s v="Medium"/>
    <n v="3"/>
  </r>
  <r>
    <n v="5522"/>
    <x v="1"/>
    <x v="1"/>
    <s v="Enterprise"/>
    <s v="Finance"/>
    <x v="0"/>
    <x v="1"/>
    <s v="Onsite/Hybrid"/>
    <x v="1"/>
    <s v="3-6 yrs"/>
    <n v="4"/>
    <s v="Bachelor"/>
    <n v="0"/>
    <n v="1"/>
    <n v="1"/>
    <n v="0"/>
    <n v="0"/>
    <n v="2"/>
    <n v="134676"/>
    <s v="High"/>
    <n v="1"/>
    <n v="2022"/>
    <s v="Medium"/>
    <n v="3"/>
  </r>
  <r>
    <n v="5523"/>
    <x v="4"/>
    <x v="0"/>
    <s v="Medium"/>
    <s v="E-commerce"/>
    <x v="4"/>
    <x v="1"/>
    <s v="Onsite/Hybrid"/>
    <x v="2"/>
    <s v="0-2 yrs"/>
    <n v="0"/>
    <s v="Bachelor"/>
    <n v="0"/>
    <n v="1"/>
    <n v="0"/>
    <n v="0"/>
    <n v="1"/>
    <n v="2"/>
    <n v="57405"/>
    <s v="Low"/>
    <n v="7"/>
    <n v="2022"/>
    <s v="High"/>
    <n v="8"/>
  </r>
  <r>
    <n v="5524"/>
    <x v="1"/>
    <x v="1"/>
    <s v="MNC"/>
    <s v="Retail"/>
    <x v="5"/>
    <x v="1"/>
    <s v="Onsite/Hybrid"/>
    <x v="1"/>
    <s v="3-6 yrs"/>
    <n v="3"/>
    <s v="Bachelor"/>
    <n v="1"/>
    <n v="1"/>
    <n v="0"/>
    <n v="1"/>
    <n v="1"/>
    <n v="4"/>
    <n v="163860"/>
    <s v="High"/>
    <n v="8"/>
    <n v="2024"/>
    <s v="Low"/>
    <n v="4"/>
  </r>
  <r>
    <n v="5525"/>
    <x v="3"/>
    <x v="0"/>
    <s v="Enterprise"/>
    <s v="E-commerce"/>
    <x v="3"/>
    <x v="0"/>
    <s v="Remote"/>
    <x v="2"/>
    <s v="0-2 yrs"/>
    <n v="2"/>
    <s v="PhD"/>
    <n v="1"/>
    <n v="1"/>
    <n v="1"/>
    <n v="1"/>
    <n v="0"/>
    <n v="4"/>
    <n v="80949"/>
    <s v="Medium"/>
    <n v="10"/>
    <n v="2025"/>
    <s v="High"/>
    <n v="9"/>
  </r>
  <r>
    <n v="5526"/>
    <x v="1"/>
    <x v="1"/>
    <s v="Medium"/>
    <s v="Healthcare"/>
    <x v="5"/>
    <x v="2"/>
    <s v="Onsite/Hybrid"/>
    <x v="2"/>
    <s v="0-2 yrs"/>
    <n v="1"/>
    <s v="Master"/>
    <n v="0"/>
    <n v="1"/>
    <n v="1"/>
    <n v="1"/>
    <n v="1"/>
    <n v="4"/>
    <n v="125619"/>
    <s v="High"/>
    <n v="8"/>
    <n v="2022"/>
    <s v="High"/>
    <n v="6"/>
  </r>
  <r>
    <n v="5527"/>
    <x v="3"/>
    <x v="0"/>
    <s v="Enterprise"/>
    <s v="Education"/>
    <x v="6"/>
    <x v="0"/>
    <s v="Remote"/>
    <x v="1"/>
    <s v="3-6 yrs"/>
    <n v="5"/>
    <s v="Bachelor"/>
    <n v="0"/>
    <n v="1"/>
    <n v="1"/>
    <n v="1"/>
    <n v="1"/>
    <n v="4"/>
    <n v="116560"/>
    <s v="Medium"/>
    <n v="9"/>
    <n v="2026"/>
    <s v="High"/>
    <n v="8"/>
  </r>
  <r>
    <n v="5528"/>
    <x v="3"/>
    <x v="0"/>
    <s v="Medium"/>
    <s v="E-commerce"/>
    <x v="6"/>
    <x v="1"/>
    <s v="Onsite/Hybrid"/>
    <x v="0"/>
    <s v="7+ yrs"/>
    <n v="8"/>
    <s v="Bachelor"/>
    <n v="1"/>
    <n v="0"/>
    <n v="0"/>
    <n v="1"/>
    <n v="0"/>
    <n v="2"/>
    <n v="110017"/>
    <s v="Medium"/>
    <n v="2"/>
    <n v="2024"/>
    <s v="Low"/>
    <n v="6"/>
  </r>
  <r>
    <n v="5529"/>
    <x v="5"/>
    <x v="1"/>
    <s v="Enterprise"/>
    <s v="Healthcare"/>
    <x v="4"/>
    <x v="2"/>
    <s v="Onsite/Hybrid"/>
    <x v="1"/>
    <s v="3-6 yrs"/>
    <n v="5"/>
    <s v="PhD"/>
    <n v="0"/>
    <n v="0"/>
    <n v="1"/>
    <n v="1"/>
    <n v="0"/>
    <n v="2"/>
    <n v="146282"/>
    <s v="High"/>
    <n v="2"/>
    <n v="2023"/>
    <s v="High"/>
    <n v="7"/>
  </r>
  <r>
    <n v="5530"/>
    <x v="1"/>
    <x v="1"/>
    <s v="Startup"/>
    <s v="Technology"/>
    <x v="1"/>
    <x v="2"/>
    <s v="Onsite/Hybrid"/>
    <x v="2"/>
    <s v="0-2 yrs"/>
    <n v="2"/>
    <s v="Master"/>
    <n v="0"/>
    <n v="1"/>
    <n v="0"/>
    <n v="0"/>
    <n v="0"/>
    <n v="1"/>
    <n v="87058"/>
    <s v="Medium"/>
    <n v="12"/>
    <n v="2025"/>
    <s v="Low"/>
    <n v="2"/>
  </r>
  <r>
    <n v="5531"/>
    <x v="5"/>
    <x v="1"/>
    <s v="MNC"/>
    <s v="Healthcare"/>
    <x v="1"/>
    <x v="0"/>
    <s v="Remote"/>
    <x v="1"/>
    <s v="3-6 yrs"/>
    <n v="5"/>
    <s v="PhD"/>
    <n v="0"/>
    <n v="0"/>
    <n v="0"/>
    <n v="1"/>
    <n v="0"/>
    <n v="1"/>
    <n v="152171"/>
    <s v="High"/>
    <n v="5"/>
    <n v="2021"/>
    <s v="Medium"/>
    <n v="4"/>
  </r>
  <r>
    <n v="5532"/>
    <x v="2"/>
    <x v="2"/>
    <s v="Enterprise"/>
    <s v="Finance"/>
    <x v="5"/>
    <x v="2"/>
    <s v="Onsite/Hybrid"/>
    <x v="1"/>
    <s v="3-6 yrs"/>
    <n v="3"/>
    <s v="Master"/>
    <n v="0"/>
    <n v="0"/>
    <n v="1"/>
    <n v="0"/>
    <n v="1"/>
    <n v="2"/>
    <n v="103527"/>
    <s v="Medium"/>
    <n v="12"/>
    <n v="2024"/>
    <s v="Medium"/>
    <n v="5"/>
  </r>
  <r>
    <n v="5533"/>
    <x v="5"/>
    <x v="1"/>
    <s v="Medium"/>
    <s v="Healthcare"/>
    <x v="2"/>
    <x v="2"/>
    <s v="Onsite/Hybrid"/>
    <x v="0"/>
    <s v="7+ yrs"/>
    <n v="11"/>
    <s v="PhD"/>
    <n v="0"/>
    <n v="1"/>
    <n v="1"/>
    <n v="1"/>
    <n v="1"/>
    <n v="4"/>
    <n v="175186"/>
    <s v="High"/>
    <n v="9"/>
    <n v="2024"/>
    <s v="High"/>
    <n v="6"/>
  </r>
  <r>
    <n v="5534"/>
    <x v="4"/>
    <x v="0"/>
    <s v="MNC"/>
    <s v="Technology"/>
    <x v="4"/>
    <x v="2"/>
    <s v="Onsite/Hybrid"/>
    <x v="2"/>
    <s v="0-2 yrs"/>
    <n v="0"/>
    <s v="PhD"/>
    <n v="0"/>
    <n v="0"/>
    <n v="1"/>
    <n v="0"/>
    <n v="0"/>
    <n v="1"/>
    <n v="83807"/>
    <s v="Medium"/>
    <n v="10"/>
    <n v="2026"/>
    <s v="High"/>
    <n v="7"/>
  </r>
  <r>
    <n v="5535"/>
    <x v="4"/>
    <x v="0"/>
    <s v="Startup"/>
    <s v="E-commerce"/>
    <x v="6"/>
    <x v="2"/>
    <s v="Onsite/Hybrid"/>
    <x v="0"/>
    <s v="7+ yrs"/>
    <n v="11"/>
    <s v="Bachelor"/>
    <n v="0"/>
    <n v="0"/>
    <n v="1"/>
    <n v="1"/>
    <n v="0"/>
    <n v="2"/>
    <n v="134912"/>
    <s v="High"/>
    <n v="7"/>
    <n v="2024"/>
    <s v="High"/>
    <n v="7"/>
  </r>
  <r>
    <n v="5536"/>
    <x v="4"/>
    <x v="0"/>
    <s v="Startup"/>
    <s v="Finance"/>
    <x v="6"/>
    <x v="1"/>
    <s v="Onsite/Hybrid"/>
    <x v="2"/>
    <s v="0-2 yrs"/>
    <n v="1"/>
    <s v="PhD"/>
    <n v="0"/>
    <n v="0"/>
    <n v="1"/>
    <n v="0"/>
    <n v="0"/>
    <n v="1"/>
    <n v="64171"/>
    <s v="Low"/>
    <n v="8"/>
    <n v="2022"/>
    <s v="Low"/>
    <n v="5"/>
  </r>
  <r>
    <n v="5537"/>
    <x v="4"/>
    <x v="0"/>
    <s v="Enterprise"/>
    <s v="E-commerce"/>
    <x v="0"/>
    <x v="2"/>
    <s v="Onsite/Hybrid"/>
    <x v="0"/>
    <s v="7+ yrs"/>
    <n v="15"/>
    <s v="PhD"/>
    <n v="1"/>
    <n v="0"/>
    <n v="1"/>
    <n v="1"/>
    <n v="0"/>
    <n v="3"/>
    <n v="128568"/>
    <s v="High"/>
    <n v="11"/>
    <n v="2023"/>
    <s v="High"/>
    <n v="5"/>
  </r>
  <r>
    <n v="5538"/>
    <x v="3"/>
    <x v="0"/>
    <s v="Startup"/>
    <s v="Healthcare"/>
    <x v="3"/>
    <x v="0"/>
    <s v="Remote"/>
    <x v="2"/>
    <s v="0-2 yrs"/>
    <n v="1"/>
    <s v="PhD"/>
    <n v="0"/>
    <n v="1"/>
    <n v="1"/>
    <n v="1"/>
    <n v="0"/>
    <n v="3"/>
    <n v="75149"/>
    <s v="Medium"/>
    <n v="10"/>
    <n v="2025"/>
    <s v="High"/>
    <n v="8"/>
  </r>
  <r>
    <n v="5539"/>
    <x v="1"/>
    <x v="1"/>
    <s v="MNC"/>
    <s v="Healthcare"/>
    <x v="5"/>
    <x v="2"/>
    <s v="Onsite/Hybrid"/>
    <x v="0"/>
    <s v="7+ yrs"/>
    <n v="8"/>
    <s v="PhD"/>
    <n v="1"/>
    <n v="1"/>
    <n v="0"/>
    <n v="1"/>
    <n v="0"/>
    <n v="3"/>
    <n v="178924"/>
    <s v="High"/>
    <n v="8"/>
    <n v="2026"/>
    <s v="Medium"/>
    <n v="1"/>
  </r>
  <r>
    <n v="5540"/>
    <x v="4"/>
    <x v="0"/>
    <s v="Startup"/>
    <s v="Finance"/>
    <x v="6"/>
    <x v="1"/>
    <s v="Onsite/Hybrid"/>
    <x v="2"/>
    <s v="0-2 yrs"/>
    <n v="2"/>
    <s v="Bachelor"/>
    <n v="1"/>
    <n v="1"/>
    <n v="0"/>
    <n v="1"/>
    <n v="1"/>
    <n v="4"/>
    <n v="74936"/>
    <s v="Medium"/>
    <n v="12"/>
    <n v="2026"/>
    <s v="High"/>
    <n v="8"/>
  </r>
  <r>
    <n v="5541"/>
    <x v="0"/>
    <x v="0"/>
    <s v="Startup"/>
    <s v="Finance"/>
    <x v="3"/>
    <x v="1"/>
    <s v="Onsite/Hybrid"/>
    <x v="1"/>
    <s v="3-6 yrs"/>
    <n v="3"/>
    <s v="Bachelor"/>
    <n v="1"/>
    <n v="0"/>
    <n v="1"/>
    <n v="1"/>
    <n v="0"/>
    <n v="3"/>
    <n v="109282"/>
    <s v="Medium"/>
    <n v="5"/>
    <n v="2022"/>
    <s v="High"/>
    <n v="2"/>
  </r>
  <r>
    <n v="5542"/>
    <x v="5"/>
    <x v="1"/>
    <s v="Enterprise"/>
    <s v="Education"/>
    <x v="4"/>
    <x v="1"/>
    <s v="Onsite/Hybrid"/>
    <x v="0"/>
    <s v="7+ yrs"/>
    <n v="8"/>
    <s v="PhD"/>
    <n v="0"/>
    <n v="0"/>
    <n v="0"/>
    <n v="1"/>
    <n v="0"/>
    <n v="1"/>
    <n v="157191"/>
    <s v="High"/>
    <n v="7"/>
    <n v="2023"/>
    <s v="Medium"/>
    <n v="3"/>
  </r>
  <r>
    <n v="5543"/>
    <x v="2"/>
    <x v="2"/>
    <s v="Startup"/>
    <s v="Finance"/>
    <x v="1"/>
    <x v="2"/>
    <s v="Onsite/Hybrid"/>
    <x v="2"/>
    <s v="0-2 yrs"/>
    <n v="2"/>
    <s v="Bachelor"/>
    <n v="1"/>
    <n v="0"/>
    <n v="0"/>
    <n v="0"/>
    <n v="1"/>
    <n v="2"/>
    <n v="64213"/>
    <s v="Low"/>
    <n v="3"/>
    <n v="2020"/>
    <s v="High"/>
    <n v="8"/>
  </r>
  <r>
    <n v="5544"/>
    <x v="4"/>
    <x v="0"/>
    <s v="Startup"/>
    <s v="Technology"/>
    <x v="1"/>
    <x v="1"/>
    <s v="Onsite/Hybrid"/>
    <x v="2"/>
    <s v="0-2 yrs"/>
    <n v="1"/>
    <s v="Bachelor"/>
    <n v="0"/>
    <n v="1"/>
    <n v="0"/>
    <n v="0"/>
    <n v="1"/>
    <n v="2"/>
    <n v="61251"/>
    <s v="Low"/>
    <n v="5"/>
    <n v="2026"/>
    <s v="High"/>
    <n v="7"/>
  </r>
  <r>
    <n v="5545"/>
    <x v="0"/>
    <x v="0"/>
    <s v="MNC"/>
    <s v="Technology"/>
    <x v="1"/>
    <x v="0"/>
    <s v="Remote"/>
    <x v="1"/>
    <s v="3-6 yrs"/>
    <n v="3"/>
    <s v="PhD"/>
    <n v="1"/>
    <n v="1"/>
    <n v="1"/>
    <n v="1"/>
    <n v="0"/>
    <n v="4"/>
    <n v="121111"/>
    <s v="High"/>
    <n v="2"/>
    <n v="2020"/>
    <s v="High"/>
    <n v="7"/>
  </r>
  <r>
    <n v="5546"/>
    <x v="2"/>
    <x v="2"/>
    <s v="MNC"/>
    <s v="Healthcare"/>
    <x v="1"/>
    <x v="2"/>
    <s v="Onsite/Hybrid"/>
    <x v="0"/>
    <s v="7+ yrs"/>
    <n v="13"/>
    <s v="Master"/>
    <n v="1"/>
    <n v="1"/>
    <n v="1"/>
    <n v="0"/>
    <n v="1"/>
    <n v="4"/>
    <n v="148640"/>
    <s v="High"/>
    <n v="2"/>
    <n v="2026"/>
    <s v="Medium"/>
    <n v="2"/>
  </r>
  <r>
    <n v="5547"/>
    <x v="0"/>
    <x v="0"/>
    <s v="MNC"/>
    <s v="Education"/>
    <x v="1"/>
    <x v="0"/>
    <s v="Remote"/>
    <x v="2"/>
    <s v="0-2 yrs"/>
    <n v="0"/>
    <s v="PhD"/>
    <n v="1"/>
    <n v="1"/>
    <n v="1"/>
    <n v="0"/>
    <n v="1"/>
    <n v="4"/>
    <n v="90952"/>
    <s v="Medium"/>
    <n v="1"/>
    <n v="2020"/>
    <s v="High"/>
    <n v="7"/>
  </r>
  <r>
    <n v="5548"/>
    <x v="2"/>
    <x v="2"/>
    <s v="Medium"/>
    <s v="Education"/>
    <x v="1"/>
    <x v="2"/>
    <s v="Onsite/Hybrid"/>
    <x v="1"/>
    <s v="3-6 yrs"/>
    <n v="4"/>
    <s v="Master"/>
    <n v="1"/>
    <n v="1"/>
    <n v="0"/>
    <n v="1"/>
    <n v="0"/>
    <n v="3"/>
    <n v="89279"/>
    <s v="Medium"/>
    <n v="8"/>
    <n v="2025"/>
    <s v="Medium"/>
    <n v="4"/>
  </r>
  <r>
    <n v="5549"/>
    <x v="2"/>
    <x v="2"/>
    <s v="Enterprise"/>
    <s v="E-commerce"/>
    <x v="2"/>
    <x v="1"/>
    <s v="Onsite/Hybrid"/>
    <x v="1"/>
    <s v="3-6 yrs"/>
    <n v="6"/>
    <s v="Master"/>
    <n v="0"/>
    <n v="1"/>
    <n v="0"/>
    <n v="0"/>
    <n v="0"/>
    <n v="1"/>
    <n v="71316"/>
    <s v="Medium"/>
    <n v="9"/>
    <n v="2024"/>
    <s v="High"/>
    <n v="8"/>
  </r>
  <r>
    <n v="5550"/>
    <x v="0"/>
    <x v="0"/>
    <s v="Startup"/>
    <s v="Finance"/>
    <x v="1"/>
    <x v="0"/>
    <s v="Remote"/>
    <x v="2"/>
    <s v="0-2 yrs"/>
    <n v="0"/>
    <s v="Master"/>
    <n v="0"/>
    <n v="0"/>
    <n v="0"/>
    <n v="0"/>
    <n v="0"/>
    <n v="0"/>
    <n v="50830"/>
    <s v="Low"/>
    <n v="3"/>
    <n v="2024"/>
    <s v="Low"/>
    <n v="1"/>
  </r>
  <r>
    <n v="5551"/>
    <x v="1"/>
    <x v="1"/>
    <s v="MNC"/>
    <s v="Healthcare"/>
    <x v="4"/>
    <x v="2"/>
    <s v="Onsite/Hybrid"/>
    <x v="1"/>
    <s v="3-6 yrs"/>
    <n v="4"/>
    <s v="PhD"/>
    <n v="1"/>
    <n v="1"/>
    <n v="0"/>
    <n v="0"/>
    <n v="1"/>
    <n v="3"/>
    <n v="147981"/>
    <s v="High"/>
    <n v="1"/>
    <n v="2023"/>
    <s v="Medium"/>
    <n v="5"/>
  </r>
  <r>
    <n v="5552"/>
    <x v="3"/>
    <x v="0"/>
    <s v="Startup"/>
    <s v="Finance"/>
    <x v="5"/>
    <x v="0"/>
    <s v="Remote"/>
    <x v="2"/>
    <s v="0-2 yrs"/>
    <n v="2"/>
    <s v="Bachelor"/>
    <n v="0"/>
    <n v="0"/>
    <n v="0"/>
    <n v="1"/>
    <n v="1"/>
    <n v="2"/>
    <n v="70430"/>
    <s v="Medium"/>
    <n v="2"/>
    <n v="2022"/>
    <s v="Low"/>
    <n v="3"/>
  </r>
  <r>
    <n v="5553"/>
    <x v="5"/>
    <x v="1"/>
    <s v="Startup"/>
    <s v="Retail"/>
    <x v="1"/>
    <x v="1"/>
    <s v="Onsite/Hybrid"/>
    <x v="1"/>
    <s v="3-6 yrs"/>
    <n v="4"/>
    <s v="PhD"/>
    <n v="1"/>
    <n v="1"/>
    <n v="0"/>
    <n v="1"/>
    <n v="0"/>
    <n v="3"/>
    <n v="126192"/>
    <s v="High"/>
    <n v="3"/>
    <n v="2022"/>
    <s v="High"/>
    <n v="7"/>
  </r>
  <r>
    <n v="5554"/>
    <x v="4"/>
    <x v="0"/>
    <s v="MNC"/>
    <s v="Finance"/>
    <x v="6"/>
    <x v="0"/>
    <s v="Remote"/>
    <x v="1"/>
    <s v="3-6 yrs"/>
    <n v="6"/>
    <s v="PhD"/>
    <n v="0"/>
    <n v="1"/>
    <n v="0"/>
    <n v="0"/>
    <n v="1"/>
    <n v="2"/>
    <n v="109385"/>
    <s v="Medium"/>
    <n v="3"/>
    <n v="2020"/>
    <s v="Medium"/>
    <n v="1"/>
  </r>
  <r>
    <n v="5555"/>
    <x v="3"/>
    <x v="0"/>
    <s v="Enterprise"/>
    <s v="Healthcare"/>
    <x v="0"/>
    <x v="2"/>
    <s v="Onsite/Hybrid"/>
    <x v="0"/>
    <s v="7+ yrs"/>
    <n v="14"/>
    <s v="PhD"/>
    <n v="1"/>
    <n v="0"/>
    <n v="0"/>
    <n v="0"/>
    <n v="0"/>
    <n v="1"/>
    <n v="99280"/>
    <s v="Medium"/>
    <n v="2"/>
    <n v="2025"/>
    <s v="High"/>
    <n v="7"/>
  </r>
  <r>
    <n v="5556"/>
    <x v="5"/>
    <x v="1"/>
    <s v="Startup"/>
    <s v="Finance"/>
    <x v="4"/>
    <x v="2"/>
    <s v="Onsite/Hybrid"/>
    <x v="2"/>
    <s v="0-2 yrs"/>
    <n v="2"/>
    <s v="Master"/>
    <n v="1"/>
    <n v="1"/>
    <n v="0"/>
    <n v="0"/>
    <n v="0"/>
    <n v="2"/>
    <n v="93788"/>
    <s v="Medium"/>
    <n v="5"/>
    <n v="2022"/>
    <s v="Medium"/>
    <n v="1"/>
  </r>
  <r>
    <n v="5557"/>
    <x v="0"/>
    <x v="0"/>
    <s v="Startup"/>
    <s v="E-commerce"/>
    <x v="4"/>
    <x v="0"/>
    <s v="Remote"/>
    <x v="1"/>
    <s v="3-6 yrs"/>
    <n v="3"/>
    <s v="Bachelor"/>
    <n v="0"/>
    <n v="0"/>
    <n v="0"/>
    <n v="1"/>
    <n v="0"/>
    <n v="1"/>
    <n v="89090"/>
    <s v="Medium"/>
    <n v="10"/>
    <n v="2024"/>
    <s v="Medium"/>
    <n v="3"/>
  </r>
  <r>
    <n v="5558"/>
    <x v="3"/>
    <x v="0"/>
    <s v="Enterprise"/>
    <s v="Education"/>
    <x v="4"/>
    <x v="1"/>
    <s v="Onsite/Hybrid"/>
    <x v="1"/>
    <s v="3-6 yrs"/>
    <n v="3"/>
    <s v="Master"/>
    <n v="1"/>
    <n v="0"/>
    <n v="0"/>
    <n v="1"/>
    <n v="1"/>
    <n v="3"/>
    <n v="101020"/>
    <s v="Medium"/>
    <n v="6"/>
    <n v="2021"/>
    <s v="Medium"/>
    <n v="6"/>
  </r>
  <r>
    <n v="5559"/>
    <x v="1"/>
    <x v="1"/>
    <s v="Startup"/>
    <s v="Healthcare"/>
    <x v="1"/>
    <x v="2"/>
    <s v="Onsite/Hybrid"/>
    <x v="1"/>
    <s v="3-6 yrs"/>
    <n v="3"/>
    <s v="PhD"/>
    <n v="0"/>
    <n v="0"/>
    <n v="0"/>
    <n v="1"/>
    <n v="1"/>
    <n v="2"/>
    <n v="139075"/>
    <s v="High"/>
    <n v="11"/>
    <n v="2023"/>
    <s v="High"/>
    <n v="9"/>
  </r>
  <r>
    <n v="5560"/>
    <x v="1"/>
    <x v="1"/>
    <s v="Enterprise"/>
    <s v="Finance"/>
    <x v="1"/>
    <x v="0"/>
    <s v="Remote"/>
    <x v="1"/>
    <s v="3-6 yrs"/>
    <n v="5"/>
    <s v="Bachelor"/>
    <n v="1"/>
    <n v="1"/>
    <n v="0"/>
    <n v="1"/>
    <n v="0"/>
    <n v="3"/>
    <n v="131856"/>
    <s v="High"/>
    <n v="10"/>
    <n v="2021"/>
    <s v="Low"/>
    <n v="2"/>
  </r>
  <r>
    <n v="5561"/>
    <x v="4"/>
    <x v="0"/>
    <s v="Enterprise"/>
    <s v="Finance"/>
    <x v="1"/>
    <x v="1"/>
    <s v="Onsite/Hybrid"/>
    <x v="2"/>
    <s v="0-2 yrs"/>
    <n v="2"/>
    <s v="Bachelor"/>
    <n v="0"/>
    <n v="1"/>
    <n v="1"/>
    <n v="0"/>
    <n v="0"/>
    <n v="2"/>
    <n v="67098"/>
    <s v="Low"/>
    <n v="11"/>
    <n v="2023"/>
    <s v="High"/>
    <n v="7"/>
  </r>
  <r>
    <n v="5562"/>
    <x v="3"/>
    <x v="0"/>
    <s v="Enterprise"/>
    <s v="Education"/>
    <x v="4"/>
    <x v="0"/>
    <s v="Remote"/>
    <x v="2"/>
    <s v="0-2 yrs"/>
    <n v="1"/>
    <s v="Bachelor"/>
    <n v="1"/>
    <n v="0"/>
    <n v="1"/>
    <n v="1"/>
    <n v="0"/>
    <n v="3"/>
    <n v="78228"/>
    <s v="Medium"/>
    <n v="1"/>
    <n v="2023"/>
    <s v="High"/>
    <n v="1"/>
  </r>
  <r>
    <n v="5563"/>
    <x v="0"/>
    <x v="0"/>
    <s v="MNC"/>
    <s v="Retail"/>
    <x v="2"/>
    <x v="2"/>
    <s v="Onsite/Hybrid"/>
    <x v="1"/>
    <s v="3-6 yrs"/>
    <n v="3"/>
    <s v="PhD"/>
    <n v="1"/>
    <n v="1"/>
    <n v="0"/>
    <n v="1"/>
    <n v="1"/>
    <n v="4"/>
    <n v="123287"/>
    <s v="High"/>
    <n v="9"/>
    <n v="2026"/>
    <s v="Low"/>
    <n v="4"/>
  </r>
  <r>
    <n v="5564"/>
    <x v="2"/>
    <x v="2"/>
    <s v="Medium"/>
    <s v="Healthcare"/>
    <x v="0"/>
    <x v="1"/>
    <s v="Onsite/Hybrid"/>
    <x v="0"/>
    <s v="7+ yrs"/>
    <n v="9"/>
    <s v="PhD"/>
    <n v="1"/>
    <n v="0"/>
    <n v="1"/>
    <n v="1"/>
    <n v="0"/>
    <n v="3"/>
    <n v="129879"/>
    <s v="High"/>
    <n v="12"/>
    <n v="2020"/>
    <s v="High"/>
    <n v="8"/>
  </r>
  <r>
    <n v="5565"/>
    <x v="1"/>
    <x v="1"/>
    <s v="Medium"/>
    <s v="Finance"/>
    <x v="4"/>
    <x v="1"/>
    <s v="Onsite/Hybrid"/>
    <x v="0"/>
    <s v="7+ yrs"/>
    <n v="8"/>
    <s v="PhD"/>
    <n v="1"/>
    <n v="1"/>
    <n v="1"/>
    <n v="1"/>
    <n v="0"/>
    <n v="4"/>
    <n v="166895"/>
    <s v="High"/>
    <n v="12"/>
    <n v="2020"/>
    <s v="High"/>
    <n v="7"/>
  </r>
  <r>
    <n v="5566"/>
    <x v="3"/>
    <x v="0"/>
    <s v="Startup"/>
    <s v="Retail"/>
    <x v="4"/>
    <x v="2"/>
    <s v="Onsite/Hybrid"/>
    <x v="2"/>
    <s v="0-2 yrs"/>
    <n v="0"/>
    <s v="Master"/>
    <n v="1"/>
    <n v="1"/>
    <n v="0"/>
    <n v="0"/>
    <n v="1"/>
    <n v="3"/>
    <n v="59122"/>
    <s v="Low"/>
    <n v="4"/>
    <n v="2022"/>
    <s v="Low"/>
    <n v="5"/>
  </r>
  <r>
    <n v="5567"/>
    <x v="5"/>
    <x v="1"/>
    <s v="MNC"/>
    <s v="Healthcare"/>
    <x v="6"/>
    <x v="1"/>
    <s v="Onsite/Hybrid"/>
    <x v="0"/>
    <s v="7+ yrs"/>
    <n v="11"/>
    <s v="PhD"/>
    <n v="0"/>
    <n v="0"/>
    <n v="1"/>
    <n v="1"/>
    <n v="1"/>
    <n v="3"/>
    <n v="195602"/>
    <s v="High"/>
    <n v="11"/>
    <n v="2020"/>
    <s v="High"/>
    <n v="8"/>
  </r>
  <r>
    <n v="5568"/>
    <x v="2"/>
    <x v="2"/>
    <s v="MNC"/>
    <s v="E-commerce"/>
    <x v="2"/>
    <x v="2"/>
    <s v="Onsite/Hybrid"/>
    <x v="0"/>
    <s v="7+ yrs"/>
    <n v="7"/>
    <s v="Bachelor"/>
    <n v="0"/>
    <n v="1"/>
    <n v="0"/>
    <n v="0"/>
    <n v="0"/>
    <n v="1"/>
    <n v="124244"/>
    <s v="High"/>
    <n v="11"/>
    <n v="2020"/>
    <s v="Low"/>
    <n v="3"/>
  </r>
  <r>
    <n v="5569"/>
    <x v="3"/>
    <x v="0"/>
    <s v="Startup"/>
    <s v="E-commerce"/>
    <x v="5"/>
    <x v="2"/>
    <s v="Onsite/Hybrid"/>
    <x v="0"/>
    <s v="7+ yrs"/>
    <n v="11"/>
    <s v="PhD"/>
    <n v="1"/>
    <n v="1"/>
    <n v="0"/>
    <n v="0"/>
    <n v="1"/>
    <n v="3"/>
    <n v="113793"/>
    <s v="Medium"/>
    <n v="6"/>
    <n v="2022"/>
    <s v="Medium"/>
    <n v="6"/>
  </r>
  <r>
    <n v="5570"/>
    <x v="5"/>
    <x v="1"/>
    <s v="Startup"/>
    <s v="Retail"/>
    <x v="3"/>
    <x v="1"/>
    <s v="Onsite/Hybrid"/>
    <x v="0"/>
    <s v="7+ yrs"/>
    <n v="12"/>
    <s v="Master"/>
    <n v="1"/>
    <n v="1"/>
    <n v="1"/>
    <n v="1"/>
    <n v="1"/>
    <n v="5"/>
    <n v="178384"/>
    <s v="High"/>
    <n v="8"/>
    <n v="2020"/>
    <s v="High"/>
    <n v="7"/>
  </r>
  <r>
    <n v="5571"/>
    <x v="1"/>
    <x v="1"/>
    <s v="Startup"/>
    <s v="E-commerce"/>
    <x v="1"/>
    <x v="1"/>
    <s v="Onsite/Hybrid"/>
    <x v="1"/>
    <s v="3-6 yrs"/>
    <n v="5"/>
    <s v="Bachelor"/>
    <n v="1"/>
    <n v="0"/>
    <n v="1"/>
    <n v="1"/>
    <n v="1"/>
    <n v="4"/>
    <n v="158529"/>
    <s v="High"/>
    <n v="7"/>
    <n v="2026"/>
    <s v="High"/>
    <n v="8"/>
  </r>
  <r>
    <n v="5572"/>
    <x v="4"/>
    <x v="0"/>
    <s v="Enterprise"/>
    <s v="Retail"/>
    <x v="3"/>
    <x v="2"/>
    <s v="Onsite/Hybrid"/>
    <x v="2"/>
    <s v="0-2 yrs"/>
    <n v="1"/>
    <s v="PhD"/>
    <n v="1"/>
    <n v="0"/>
    <n v="1"/>
    <n v="0"/>
    <n v="1"/>
    <n v="3"/>
    <n v="79691"/>
    <s v="Medium"/>
    <n v="10"/>
    <n v="2021"/>
    <s v="Medium"/>
    <n v="6"/>
  </r>
  <r>
    <n v="5573"/>
    <x v="3"/>
    <x v="0"/>
    <s v="MNC"/>
    <s v="Technology"/>
    <x v="2"/>
    <x v="0"/>
    <s v="Remote"/>
    <x v="0"/>
    <s v="7+ yrs"/>
    <n v="7"/>
    <s v="Bachelor"/>
    <n v="1"/>
    <n v="1"/>
    <n v="0"/>
    <n v="0"/>
    <n v="1"/>
    <n v="3"/>
    <n v="133519"/>
    <s v="High"/>
    <n v="1"/>
    <n v="2024"/>
    <s v="High"/>
    <n v="8"/>
  </r>
  <r>
    <n v="5574"/>
    <x v="3"/>
    <x v="0"/>
    <s v="Enterprise"/>
    <s v="Education"/>
    <x v="1"/>
    <x v="0"/>
    <s v="Remote"/>
    <x v="0"/>
    <s v="7+ yrs"/>
    <n v="15"/>
    <s v="Master"/>
    <n v="0"/>
    <n v="1"/>
    <n v="1"/>
    <n v="1"/>
    <n v="0"/>
    <n v="3"/>
    <n v="133741"/>
    <s v="High"/>
    <n v="3"/>
    <n v="2022"/>
    <s v="High"/>
    <n v="9"/>
  </r>
  <r>
    <n v="5575"/>
    <x v="4"/>
    <x v="0"/>
    <s v="Medium"/>
    <s v="Healthcare"/>
    <x v="6"/>
    <x v="2"/>
    <s v="Onsite/Hybrid"/>
    <x v="1"/>
    <s v="3-6 yrs"/>
    <n v="3"/>
    <s v="Bachelor"/>
    <n v="1"/>
    <n v="1"/>
    <n v="0"/>
    <n v="0"/>
    <n v="0"/>
    <n v="2"/>
    <n v="73118"/>
    <s v="Medium"/>
    <n v="12"/>
    <n v="2020"/>
    <s v="Low"/>
    <n v="3"/>
  </r>
  <r>
    <n v="5576"/>
    <x v="2"/>
    <x v="2"/>
    <s v="Startup"/>
    <s v="Retail"/>
    <x v="1"/>
    <x v="0"/>
    <s v="Remote"/>
    <x v="0"/>
    <s v="7+ yrs"/>
    <n v="10"/>
    <s v="Bachelor"/>
    <n v="0"/>
    <n v="1"/>
    <n v="1"/>
    <n v="1"/>
    <n v="0"/>
    <n v="3"/>
    <n v="128572"/>
    <s v="High"/>
    <n v="5"/>
    <n v="2022"/>
    <s v="High"/>
    <n v="2"/>
  </r>
  <r>
    <n v="5577"/>
    <x v="1"/>
    <x v="1"/>
    <s v="MNC"/>
    <s v="Retail"/>
    <x v="5"/>
    <x v="0"/>
    <s v="Remote"/>
    <x v="1"/>
    <s v="3-6 yrs"/>
    <n v="3"/>
    <s v="Bachelor"/>
    <n v="1"/>
    <n v="1"/>
    <n v="0"/>
    <n v="1"/>
    <n v="1"/>
    <n v="4"/>
    <n v="158173"/>
    <s v="High"/>
    <n v="3"/>
    <n v="2022"/>
    <s v="Low"/>
    <n v="5"/>
  </r>
  <r>
    <n v="5578"/>
    <x v="5"/>
    <x v="1"/>
    <s v="Startup"/>
    <s v="Education"/>
    <x v="3"/>
    <x v="1"/>
    <s v="Onsite/Hybrid"/>
    <x v="0"/>
    <s v="7+ yrs"/>
    <n v="14"/>
    <s v="PhD"/>
    <n v="0"/>
    <n v="0"/>
    <n v="1"/>
    <n v="1"/>
    <n v="0"/>
    <n v="2"/>
    <n v="174768"/>
    <s v="High"/>
    <n v="12"/>
    <n v="2021"/>
    <s v="High"/>
    <n v="2"/>
  </r>
  <r>
    <n v="5579"/>
    <x v="5"/>
    <x v="1"/>
    <s v="Startup"/>
    <s v="Education"/>
    <x v="2"/>
    <x v="1"/>
    <s v="Onsite/Hybrid"/>
    <x v="2"/>
    <s v="0-2 yrs"/>
    <n v="0"/>
    <s v="Bachelor"/>
    <n v="1"/>
    <n v="0"/>
    <n v="1"/>
    <n v="1"/>
    <n v="1"/>
    <n v="4"/>
    <n v="125754"/>
    <s v="High"/>
    <n v="11"/>
    <n v="2023"/>
    <s v="High"/>
    <n v="9"/>
  </r>
  <r>
    <n v="5580"/>
    <x v="1"/>
    <x v="1"/>
    <s v="Enterprise"/>
    <s v="Technology"/>
    <x v="2"/>
    <x v="2"/>
    <s v="Onsite/Hybrid"/>
    <x v="2"/>
    <s v="0-2 yrs"/>
    <n v="1"/>
    <s v="Master"/>
    <n v="0"/>
    <n v="1"/>
    <n v="1"/>
    <n v="1"/>
    <n v="1"/>
    <n v="4"/>
    <n v="133369"/>
    <s v="High"/>
    <n v="12"/>
    <n v="2026"/>
    <s v="High"/>
    <n v="9"/>
  </r>
  <r>
    <n v="5581"/>
    <x v="5"/>
    <x v="1"/>
    <s v="Enterprise"/>
    <s v="Technology"/>
    <x v="4"/>
    <x v="1"/>
    <s v="Onsite/Hybrid"/>
    <x v="1"/>
    <s v="3-6 yrs"/>
    <n v="6"/>
    <s v="Master"/>
    <n v="0"/>
    <n v="1"/>
    <n v="1"/>
    <n v="1"/>
    <n v="0"/>
    <n v="3"/>
    <n v="145664"/>
    <s v="High"/>
    <n v="9"/>
    <n v="2025"/>
    <s v="High"/>
    <n v="7"/>
  </r>
  <r>
    <n v="5582"/>
    <x v="3"/>
    <x v="0"/>
    <s v="Medium"/>
    <s v="Retail"/>
    <x v="5"/>
    <x v="0"/>
    <s v="Remote"/>
    <x v="0"/>
    <s v="7+ yrs"/>
    <n v="10"/>
    <s v="Master"/>
    <n v="0"/>
    <n v="0"/>
    <n v="0"/>
    <n v="1"/>
    <n v="0"/>
    <n v="1"/>
    <n v="116515"/>
    <s v="Medium"/>
    <n v="8"/>
    <n v="2023"/>
    <s v="Low"/>
    <n v="5"/>
  </r>
  <r>
    <n v="5583"/>
    <x v="4"/>
    <x v="0"/>
    <s v="Startup"/>
    <s v="E-commerce"/>
    <x v="4"/>
    <x v="2"/>
    <s v="Onsite/Hybrid"/>
    <x v="0"/>
    <s v="7+ yrs"/>
    <n v="11"/>
    <s v="Bachelor"/>
    <n v="1"/>
    <n v="1"/>
    <n v="0"/>
    <n v="1"/>
    <n v="1"/>
    <n v="4"/>
    <n v="122732"/>
    <s v="High"/>
    <n v="7"/>
    <n v="2023"/>
    <s v="Low"/>
    <n v="2"/>
  </r>
  <r>
    <n v="5584"/>
    <x v="0"/>
    <x v="0"/>
    <s v="MNC"/>
    <s v="Healthcare"/>
    <x v="4"/>
    <x v="1"/>
    <s v="Onsite/Hybrid"/>
    <x v="1"/>
    <s v="3-6 yrs"/>
    <n v="5"/>
    <s v="PhD"/>
    <n v="1"/>
    <n v="0"/>
    <n v="1"/>
    <n v="1"/>
    <n v="1"/>
    <n v="4"/>
    <n v="139315"/>
    <s v="High"/>
    <n v="10"/>
    <n v="2020"/>
    <s v="High"/>
    <n v="8"/>
  </r>
  <r>
    <n v="5585"/>
    <x v="1"/>
    <x v="1"/>
    <s v="Startup"/>
    <s v="E-commerce"/>
    <x v="5"/>
    <x v="2"/>
    <s v="Onsite/Hybrid"/>
    <x v="0"/>
    <s v="7+ yrs"/>
    <n v="13"/>
    <s v="PhD"/>
    <n v="0"/>
    <n v="0"/>
    <n v="1"/>
    <n v="0"/>
    <n v="0"/>
    <n v="1"/>
    <n v="158799"/>
    <s v="High"/>
    <n v="7"/>
    <n v="2024"/>
    <s v="Low"/>
    <n v="4"/>
  </r>
  <r>
    <n v="5586"/>
    <x v="1"/>
    <x v="1"/>
    <s v="Medium"/>
    <s v="Retail"/>
    <x v="6"/>
    <x v="1"/>
    <s v="Onsite/Hybrid"/>
    <x v="0"/>
    <s v="7+ yrs"/>
    <n v="9"/>
    <s v="Bachelor"/>
    <n v="1"/>
    <n v="0"/>
    <n v="0"/>
    <n v="1"/>
    <n v="1"/>
    <n v="3"/>
    <n v="168973"/>
    <s v="High"/>
    <n v="2"/>
    <n v="2020"/>
    <s v="Medium"/>
    <n v="6"/>
  </r>
  <r>
    <n v="5587"/>
    <x v="2"/>
    <x v="2"/>
    <s v="MNC"/>
    <s v="Healthcare"/>
    <x v="0"/>
    <x v="1"/>
    <s v="Onsite/Hybrid"/>
    <x v="0"/>
    <s v="7+ yrs"/>
    <n v="10"/>
    <s v="PhD"/>
    <n v="0"/>
    <n v="0"/>
    <n v="1"/>
    <n v="1"/>
    <n v="1"/>
    <n v="3"/>
    <n v="161743"/>
    <s v="High"/>
    <n v="2"/>
    <n v="2025"/>
    <s v="High"/>
    <n v="8"/>
  </r>
  <r>
    <n v="5588"/>
    <x v="5"/>
    <x v="1"/>
    <s v="Enterprise"/>
    <s v="Finance"/>
    <x v="3"/>
    <x v="0"/>
    <s v="Remote"/>
    <x v="2"/>
    <s v="0-2 yrs"/>
    <n v="2"/>
    <s v="Bachelor"/>
    <n v="1"/>
    <n v="1"/>
    <n v="0"/>
    <n v="1"/>
    <n v="1"/>
    <n v="4"/>
    <n v="116935"/>
    <s v="Medium"/>
    <n v="10"/>
    <n v="2024"/>
    <s v="Medium"/>
    <n v="3"/>
  </r>
  <r>
    <n v="5589"/>
    <x v="2"/>
    <x v="2"/>
    <s v="MNC"/>
    <s v="E-commerce"/>
    <x v="6"/>
    <x v="1"/>
    <s v="Onsite/Hybrid"/>
    <x v="0"/>
    <s v="7+ yrs"/>
    <n v="9"/>
    <s v="Bachelor"/>
    <n v="0"/>
    <n v="0"/>
    <n v="1"/>
    <n v="0"/>
    <n v="1"/>
    <n v="2"/>
    <n v="140046"/>
    <s v="High"/>
    <n v="5"/>
    <n v="2022"/>
    <s v="Medium"/>
    <n v="3"/>
  </r>
  <r>
    <n v="5590"/>
    <x v="3"/>
    <x v="0"/>
    <s v="Startup"/>
    <s v="Education"/>
    <x v="6"/>
    <x v="0"/>
    <s v="Remote"/>
    <x v="0"/>
    <s v="7+ yrs"/>
    <n v="10"/>
    <s v="PhD"/>
    <n v="0"/>
    <n v="0"/>
    <n v="1"/>
    <n v="0"/>
    <n v="1"/>
    <n v="2"/>
    <n v="128145"/>
    <s v="High"/>
    <n v="1"/>
    <n v="2021"/>
    <s v="Medium"/>
    <n v="5"/>
  </r>
  <r>
    <n v="5591"/>
    <x v="5"/>
    <x v="1"/>
    <s v="MNC"/>
    <s v="Finance"/>
    <x v="0"/>
    <x v="0"/>
    <s v="Remote"/>
    <x v="1"/>
    <s v="3-6 yrs"/>
    <n v="6"/>
    <s v="PhD"/>
    <n v="1"/>
    <n v="0"/>
    <n v="1"/>
    <n v="1"/>
    <n v="1"/>
    <n v="4"/>
    <n v="177561"/>
    <s v="High"/>
    <n v="1"/>
    <n v="2023"/>
    <s v="High"/>
    <n v="1"/>
  </r>
  <r>
    <n v="5592"/>
    <x v="1"/>
    <x v="1"/>
    <s v="Enterprise"/>
    <s v="Technology"/>
    <x v="2"/>
    <x v="2"/>
    <s v="Onsite/Hybrid"/>
    <x v="0"/>
    <s v="7+ yrs"/>
    <n v="12"/>
    <s v="PhD"/>
    <n v="0"/>
    <n v="0"/>
    <n v="1"/>
    <n v="1"/>
    <n v="0"/>
    <n v="2"/>
    <n v="165843"/>
    <s v="High"/>
    <n v="12"/>
    <n v="2020"/>
    <s v="High"/>
    <n v="9"/>
  </r>
  <r>
    <n v="5593"/>
    <x v="2"/>
    <x v="2"/>
    <s v="Medium"/>
    <s v="Healthcare"/>
    <x v="3"/>
    <x v="2"/>
    <s v="Onsite/Hybrid"/>
    <x v="1"/>
    <s v="3-6 yrs"/>
    <n v="6"/>
    <s v="PhD"/>
    <n v="0"/>
    <n v="1"/>
    <n v="0"/>
    <n v="1"/>
    <n v="0"/>
    <n v="2"/>
    <n v="86938"/>
    <s v="Medium"/>
    <n v="6"/>
    <n v="2022"/>
    <s v="Medium"/>
    <n v="2"/>
  </r>
  <r>
    <n v="5594"/>
    <x v="3"/>
    <x v="0"/>
    <s v="Startup"/>
    <s v="Education"/>
    <x v="4"/>
    <x v="0"/>
    <s v="Remote"/>
    <x v="0"/>
    <s v="7+ yrs"/>
    <n v="9"/>
    <s v="PhD"/>
    <n v="0"/>
    <n v="1"/>
    <n v="1"/>
    <n v="1"/>
    <n v="0"/>
    <n v="3"/>
    <n v="130355"/>
    <s v="High"/>
    <n v="11"/>
    <n v="2025"/>
    <s v="High"/>
    <n v="4"/>
  </r>
  <r>
    <n v="5595"/>
    <x v="0"/>
    <x v="0"/>
    <s v="Startup"/>
    <s v="Technology"/>
    <x v="3"/>
    <x v="1"/>
    <s v="Onsite/Hybrid"/>
    <x v="1"/>
    <s v="3-6 yrs"/>
    <n v="5"/>
    <s v="Bachelor"/>
    <n v="0"/>
    <n v="0"/>
    <n v="1"/>
    <n v="1"/>
    <n v="1"/>
    <n v="3"/>
    <n v="111961"/>
    <s v="Medium"/>
    <n v="12"/>
    <n v="2021"/>
    <s v="High"/>
    <n v="5"/>
  </r>
  <r>
    <n v="5596"/>
    <x v="0"/>
    <x v="0"/>
    <s v="Startup"/>
    <s v="E-commerce"/>
    <x v="3"/>
    <x v="2"/>
    <s v="Onsite/Hybrid"/>
    <x v="2"/>
    <s v="0-2 yrs"/>
    <n v="2"/>
    <s v="Master"/>
    <n v="0"/>
    <n v="1"/>
    <n v="0"/>
    <n v="0"/>
    <n v="1"/>
    <n v="2"/>
    <n v="58767"/>
    <s v="Low"/>
    <n v="12"/>
    <n v="2021"/>
    <s v="High"/>
    <n v="9"/>
  </r>
  <r>
    <n v="5597"/>
    <x v="4"/>
    <x v="0"/>
    <s v="Medium"/>
    <s v="Healthcare"/>
    <x v="5"/>
    <x v="0"/>
    <s v="Remote"/>
    <x v="2"/>
    <s v="0-2 yrs"/>
    <n v="2"/>
    <s v="Bachelor"/>
    <n v="1"/>
    <n v="0"/>
    <n v="0"/>
    <n v="1"/>
    <n v="0"/>
    <n v="2"/>
    <n v="68188"/>
    <s v="Low"/>
    <n v="9"/>
    <n v="2024"/>
    <s v="High"/>
    <n v="8"/>
  </r>
  <r>
    <n v="5598"/>
    <x v="2"/>
    <x v="2"/>
    <s v="Medium"/>
    <s v="Retail"/>
    <x v="1"/>
    <x v="1"/>
    <s v="Onsite/Hybrid"/>
    <x v="1"/>
    <s v="3-6 yrs"/>
    <n v="3"/>
    <s v="PhD"/>
    <n v="0"/>
    <n v="0"/>
    <n v="1"/>
    <n v="1"/>
    <n v="0"/>
    <n v="2"/>
    <n v="109891"/>
    <s v="Medium"/>
    <n v="4"/>
    <n v="2024"/>
    <s v="High"/>
    <n v="4"/>
  </r>
  <r>
    <n v="5599"/>
    <x v="2"/>
    <x v="2"/>
    <s v="MNC"/>
    <s v="Retail"/>
    <x v="4"/>
    <x v="1"/>
    <s v="Onsite/Hybrid"/>
    <x v="1"/>
    <s v="3-6 yrs"/>
    <n v="6"/>
    <s v="Master"/>
    <n v="1"/>
    <n v="1"/>
    <n v="0"/>
    <n v="0"/>
    <n v="0"/>
    <n v="2"/>
    <n v="97714"/>
    <s v="Medium"/>
    <n v="3"/>
    <n v="2022"/>
    <s v="Low"/>
    <n v="3"/>
  </r>
  <r>
    <n v="5600"/>
    <x v="2"/>
    <x v="2"/>
    <s v="Startup"/>
    <s v="E-commerce"/>
    <x v="1"/>
    <x v="0"/>
    <s v="Remote"/>
    <x v="2"/>
    <s v="0-2 yrs"/>
    <n v="2"/>
    <s v="PhD"/>
    <n v="0"/>
    <n v="0"/>
    <n v="0"/>
    <n v="0"/>
    <n v="0"/>
    <n v="0"/>
    <n v="49219"/>
    <s v="Low"/>
    <n v="7"/>
    <n v="2020"/>
    <s v="High"/>
    <n v="9"/>
  </r>
  <r>
    <n v="5601"/>
    <x v="1"/>
    <x v="1"/>
    <s v="MNC"/>
    <s v="Finance"/>
    <x v="0"/>
    <x v="1"/>
    <s v="Onsite/Hybrid"/>
    <x v="0"/>
    <s v="7+ yrs"/>
    <n v="8"/>
    <s v="PhD"/>
    <n v="0"/>
    <n v="1"/>
    <n v="0"/>
    <n v="1"/>
    <n v="0"/>
    <n v="2"/>
    <n v="174033"/>
    <s v="High"/>
    <n v="7"/>
    <n v="2021"/>
    <s v="Medium"/>
    <n v="6"/>
  </r>
  <r>
    <n v="5602"/>
    <x v="0"/>
    <x v="0"/>
    <s v="Startup"/>
    <s v="Healthcare"/>
    <x v="6"/>
    <x v="2"/>
    <s v="Onsite/Hybrid"/>
    <x v="0"/>
    <s v="7+ yrs"/>
    <n v="7"/>
    <s v="PhD"/>
    <n v="1"/>
    <n v="0"/>
    <n v="1"/>
    <n v="0"/>
    <n v="0"/>
    <n v="2"/>
    <n v="115142"/>
    <s v="Medium"/>
    <n v="1"/>
    <n v="2022"/>
    <s v="High"/>
    <n v="7"/>
  </r>
  <r>
    <n v="5603"/>
    <x v="5"/>
    <x v="1"/>
    <s v="Startup"/>
    <s v="Education"/>
    <x v="6"/>
    <x v="0"/>
    <s v="Remote"/>
    <x v="2"/>
    <s v="0-2 yrs"/>
    <n v="0"/>
    <s v="Master"/>
    <n v="0"/>
    <n v="1"/>
    <n v="0"/>
    <n v="0"/>
    <n v="1"/>
    <n v="2"/>
    <n v="104261"/>
    <s v="Medium"/>
    <n v="9"/>
    <n v="2023"/>
    <s v="Medium"/>
    <n v="4"/>
  </r>
  <r>
    <n v="5604"/>
    <x v="1"/>
    <x v="1"/>
    <s v="Startup"/>
    <s v="Technology"/>
    <x v="5"/>
    <x v="2"/>
    <s v="Onsite/Hybrid"/>
    <x v="0"/>
    <s v="7+ yrs"/>
    <n v="10"/>
    <s v="Bachelor"/>
    <n v="0"/>
    <n v="1"/>
    <n v="1"/>
    <n v="0"/>
    <n v="1"/>
    <n v="3"/>
    <n v="166953"/>
    <s v="High"/>
    <n v="11"/>
    <n v="2020"/>
    <s v="High"/>
    <n v="8"/>
  </r>
  <r>
    <n v="5605"/>
    <x v="4"/>
    <x v="0"/>
    <s v="MNC"/>
    <s v="E-commerce"/>
    <x v="3"/>
    <x v="1"/>
    <s v="Onsite/Hybrid"/>
    <x v="2"/>
    <s v="0-2 yrs"/>
    <n v="0"/>
    <s v="Bachelor"/>
    <n v="1"/>
    <n v="0"/>
    <n v="1"/>
    <n v="0"/>
    <n v="0"/>
    <n v="2"/>
    <n v="80143"/>
    <s v="Medium"/>
    <n v="2"/>
    <n v="2023"/>
    <s v="High"/>
    <n v="7"/>
  </r>
  <r>
    <n v="5606"/>
    <x v="0"/>
    <x v="0"/>
    <s v="MNC"/>
    <s v="Finance"/>
    <x v="6"/>
    <x v="0"/>
    <s v="Remote"/>
    <x v="1"/>
    <s v="3-6 yrs"/>
    <n v="3"/>
    <s v="PhD"/>
    <n v="0"/>
    <n v="0"/>
    <n v="1"/>
    <n v="1"/>
    <n v="0"/>
    <n v="2"/>
    <n v="126210"/>
    <s v="High"/>
    <n v="8"/>
    <n v="2025"/>
    <s v="High"/>
    <n v="9"/>
  </r>
  <r>
    <n v="5607"/>
    <x v="1"/>
    <x v="1"/>
    <s v="Startup"/>
    <s v="Finance"/>
    <x v="5"/>
    <x v="1"/>
    <s v="Onsite/Hybrid"/>
    <x v="0"/>
    <s v="7+ yrs"/>
    <n v="10"/>
    <s v="PhD"/>
    <n v="1"/>
    <n v="1"/>
    <n v="1"/>
    <n v="1"/>
    <n v="1"/>
    <n v="5"/>
    <n v="182650"/>
    <s v="High"/>
    <n v="7"/>
    <n v="2025"/>
    <s v="High"/>
    <n v="7"/>
  </r>
  <r>
    <n v="5608"/>
    <x v="4"/>
    <x v="0"/>
    <s v="Medium"/>
    <s v="Retail"/>
    <x v="6"/>
    <x v="2"/>
    <s v="Onsite/Hybrid"/>
    <x v="2"/>
    <s v="0-2 yrs"/>
    <n v="2"/>
    <s v="PhD"/>
    <n v="0"/>
    <n v="0"/>
    <n v="0"/>
    <n v="1"/>
    <n v="0"/>
    <n v="1"/>
    <n v="65699"/>
    <s v="Low"/>
    <n v="10"/>
    <n v="2021"/>
    <s v="Low"/>
    <n v="6"/>
  </r>
  <r>
    <n v="5609"/>
    <x v="2"/>
    <x v="2"/>
    <s v="MNC"/>
    <s v="Healthcare"/>
    <x v="6"/>
    <x v="2"/>
    <s v="Onsite/Hybrid"/>
    <x v="2"/>
    <s v="0-2 yrs"/>
    <n v="0"/>
    <s v="Master"/>
    <n v="1"/>
    <n v="1"/>
    <n v="1"/>
    <n v="1"/>
    <n v="0"/>
    <n v="4"/>
    <n v="101582"/>
    <s v="Medium"/>
    <n v="6"/>
    <n v="2023"/>
    <s v="High"/>
    <n v="5"/>
  </r>
  <r>
    <n v="5610"/>
    <x v="1"/>
    <x v="1"/>
    <s v="Startup"/>
    <s v="Education"/>
    <x v="3"/>
    <x v="0"/>
    <s v="Remote"/>
    <x v="2"/>
    <s v="0-2 yrs"/>
    <n v="2"/>
    <s v="PhD"/>
    <n v="1"/>
    <n v="0"/>
    <n v="0"/>
    <n v="1"/>
    <n v="1"/>
    <n v="3"/>
    <n v="111158"/>
    <s v="Medium"/>
    <n v="10"/>
    <n v="2023"/>
    <s v="Low"/>
    <n v="1"/>
  </r>
  <r>
    <n v="5611"/>
    <x v="1"/>
    <x v="1"/>
    <s v="Medium"/>
    <s v="Retail"/>
    <x v="5"/>
    <x v="1"/>
    <s v="Onsite/Hybrid"/>
    <x v="0"/>
    <s v="7+ yrs"/>
    <n v="10"/>
    <s v="Bachelor"/>
    <n v="0"/>
    <n v="1"/>
    <n v="1"/>
    <n v="1"/>
    <n v="0"/>
    <n v="3"/>
    <n v="174415"/>
    <s v="High"/>
    <n v="1"/>
    <n v="2026"/>
    <s v="High"/>
    <n v="7"/>
  </r>
  <r>
    <n v="5612"/>
    <x v="0"/>
    <x v="0"/>
    <s v="Enterprise"/>
    <s v="E-commerce"/>
    <x v="2"/>
    <x v="0"/>
    <s v="Remote"/>
    <x v="0"/>
    <s v="7+ yrs"/>
    <n v="9"/>
    <s v="PhD"/>
    <n v="0"/>
    <n v="1"/>
    <n v="0"/>
    <n v="0"/>
    <n v="0"/>
    <n v="1"/>
    <n v="95596"/>
    <s v="Medium"/>
    <n v="5"/>
    <n v="2024"/>
    <s v="High"/>
    <n v="8"/>
  </r>
  <r>
    <n v="5613"/>
    <x v="0"/>
    <x v="0"/>
    <s v="Startup"/>
    <s v="Finance"/>
    <x v="2"/>
    <x v="1"/>
    <s v="Onsite/Hybrid"/>
    <x v="1"/>
    <s v="3-6 yrs"/>
    <n v="3"/>
    <s v="Bachelor"/>
    <n v="0"/>
    <n v="0"/>
    <n v="1"/>
    <n v="1"/>
    <n v="1"/>
    <n v="3"/>
    <n v="113091"/>
    <s v="Medium"/>
    <n v="10"/>
    <n v="2026"/>
    <s v="High"/>
    <n v="7"/>
  </r>
  <r>
    <n v="5614"/>
    <x v="3"/>
    <x v="0"/>
    <s v="Enterprise"/>
    <s v="Healthcare"/>
    <x v="3"/>
    <x v="0"/>
    <s v="Remote"/>
    <x v="0"/>
    <s v="7+ yrs"/>
    <n v="12"/>
    <s v="Bachelor"/>
    <n v="1"/>
    <n v="0"/>
    <n v="0"/>
    <n v="0"/>
    <n v="0"/>
    <n v="1"/>
    <n v="99317"/>
    <s v="Medium"/>
    <n v="9"/>
    <n v="2023"/>
    <s v="Medium"/>
    <n v="6"/>
  </r>
  <r>
    <n v="5615"/>
    <x v="2"/>
    <x v="2"/>
    <s v="Enterprise"/>
    <s v="Retail"/>
    <x v="5"/>
    <x v="1"/>
    <s v="Onsite/Hybrid"/>
    <x v="0"/>
    <s v="7+ yrs"/>
    <n v="13"/>
    <s v="PhD"/>
    <n v="1"/>
    <n v="0"/>
    <n v="1"/>
    <n v="1"/>
    <n v="0"/>
    <n v="3"/>
    <n v="133190"/>
    <s v="High"/>
    <n v="2"/>
    <n v="2023"/>
    <s v="High"/>
    <n v="8"/>
  </r>
  <r>
    <n v="5616"/>
    <x v="0"/>
    <x v="0"/>
    <s v="Enterprise"/>
    <s v="Retail"/>
    <x v="0"/>
    <x v="1"/>
    <s v="Onsite/Hybrid"/>
    <x v="1"/>
    <s v="3-6 yrs"/>
    <n v="6"/>
    <s v="PhD"/>
    <n v="1"/>
    <n v="1"/>
    <n v="0"/>
    <n v="1"/>
    <n v="1"/>
    <n v="4"/>
    <n v="96504"/>
    <s v="Medium"/>
    <n v="12"/>
    <n v="2023"/>
    <s v="Medium"/>
    <n v="2"/>
  </r>
  <r>
    <n v="5617"/>
    <x v="1"/>
    <x v="1"/>
    <s v="MNC"/>
    <s v="Retail"/>
    <x v="5"/>
    <x v="2"/>
    <s v="Onsite/Hybrid"/>
    <x v="0"/>
    <s v="7+ yrs"/>
    <n v="15"/>
    <s v="Master"/>
    <n v="1"/>
    <n v="0"/>
    <n v="1"/>
    <n v="1"/>
    <n v="0"/>
    <n v="3"/>
    <n v="189995"/>
    <s v="High"/>
    <n v="2"/>
    <n v="2022"/>
    <s v="High"/>
    <n v="7"/>
  </r>
  <r>
    <n v="5618"/>
    <x v="5"/>
    <x v="1"/>
    <s v="Startup"/>
    <s v="Retail"/>
    <x v="0"/>
    <x v="2"/>
    <s v="Onsite/Hybrid"/>
    <x v="2"/>
    <s v="0-2 yrs"/>
    <n v="1"/>
    <s v="Master"/>
    <n v="1"/>
    <n v="0"/>
    <n v="1"/>
    <n v="0"/>
    <n v="0"/>
    <n v="2"/>
    <n v="103724"/>
    <s v="Medium"/>
    <n v="6"/>
    <n v="2021"/>
    <s v="Low"/>
    <n v="4"/>
  </r>
  <r>
    <n v="5619"/>
    <x v="4"/>
    <x v="0"/>
    <s v="MNC"/>
    <s v="Finance"/>
    <x v="0"/>
    <x v="0"/>
    <s v="Remote"/>
    <x v="1"/>
    <s v="3-6 yrs"/>
    <n v="6"/>
    <s v="Master"/>
    <n v="1"/>
    <n v="0"/>
    <n v="1"/>
    <n v="0"/>
    <n v="1"/>
    <n v="3"/>
    <n v="115876"/>
    <s v="Medium"/>
    <n v="10"/>
    <n v="2026"/>
    <s v="High"/>
    <n v="9"/>
  </r>
  <r>
    <n v="5620"/>
    <x v="2"/>
    <x v="2"/>
    <s v="Startup"/>
    <s v="Technology"/>
    <x v="4"/>
    <x v="0"/>
    <s v="Remote"/>
    <x v="1"/>
    <s v="3-6 yrs"/>
    <n v="6"/>
    <s v="Master"/>
    <n v="1"/>
    <n v="0"/>
    <n v="0"/>
    <n v="0"/>
    <n v="0"/>
    <n v="1"/>
    <n v="77761"/>
    <s v="Medium"/>
    <n v="3"/>
    <n v="2024"/>
    <s v="Medium"/>
    <n v="5"/>
  </r>
  <r>
    <n v="5621"/>
    <x v="4"/>
    <x v="0"/>
    <s v="Startup"/>
    <s v="Education"/>
    <x v="2"/>
    <x v="1"/>
    <s v="Onsite/Hybrid"/>
    <x v="1"/>
    <s v="3-6 yrs"/>
    <n v="5"/>
    <s v="Master"/>
    <n v="0"/>
    <n v="1"/>
    <n v="0"/>
    <n v="1"/>
    <n v="1"/>
    <n v="3"/>
    <n v="101720"/>
    <s v="Medium"/>
    <n v="12"/>
    <n v="2025"/>
    <s v="Low"/>
    <n v="5"/>
  </r>
  <r>
    <n v="5622"/>
    <x v="5"/>
    <x v="1"/>
    <s v="Enterprise"/>
    <s v="E-commerce"/>
    <x v="0"/>
    <x v="2"/>
    <s v="Onsite/Hybrid"/>
    <x v="1"/>
    <s v="3-6 yrs"/>
    <n v="4"/>
    <s v="Bachelor"/>
    <n v="0"/>
    <n v="1"/>
    <n v="0"/>
    <n v="0"/>
    <n v="0"/>
    <n v="1"/>
    <n v="110808"/>
    <s v="Medium"/>
    <n v="4"/>
    <n v="2021"/>
    <s v="Medium"/>
    <n v="5"/>
  </r>
  <r>
    <n v="5623"/>
    <x v="0"/>
    <x v="0"/>
    <s v="Enterprise"/>
    <s v="Finance"/>
    <x v="0"/>
    <x v="0"/>
    <s v="Remote"/>
    <x v="1"/>
    <s v="3-6 yrs"/>
    <n v="5"/>
    <s v="Bachelor"/>
    <n v="0"/>
    <n v="0"/>
    <n v="1"/>
    <n v="1"/>
    <n v="0"/>
    <n v="2"/>
    <n v="103458"/>
    <s v="Medium"/>
    <n v="1"/>
    <n v="2020"/>
    <s v="High"/>
    <n v="1"/>
  </r>
  <r>
    <n v="5624"/>
    <x v="4"/>
    <x v="0"/>
    <s v="Medium"/>
    <s v="Education"/>
    <x v="0"/>
    <x v="0"/>
    <s v="Remote"/>
    <x v="0"/>
    <s v="7+ yrs"/>
    <n v="10"/>
    <s v="PhD"/>
    <n v="0"/>
    <n v="0"/>
    <n v="0"/>
    <n v="0"/>
    <n v="0"/>
    <n v="0"/>
    <n v="100757"/>
    <s v="Medium"/>
    <n v="7"/>
    <n v="2024"/>
    <s v="Low"/>
    <n v="1"/>
  </r>
  <r>
    <n v="5625"/>
    <x v="0"/>
    <x v="0"/>
    <s v="Enterprise"/>
    <s v="Finance"/>
    <x v="2"/>
    <x v="0"/>
    <s v="Remote"/>
    <x v="1"/>
    <s v="3-6 yrs"/>
    <n v="4"/>
    <s v="Bachelor"/>
    <n v="1"/>
    <n v="0"/>
    <n v="0"/>
    <n v="0"/>
    <n v="0"/>
    <n v="1"/>
    <n v="70576"/>
    <s v="Medium"/>
    <n v="6"/>
    <n v="2026"/>
    <s v="Low"/>
    <n v="1"/>
  </r>
  <r>
    <n v="5626"/>
    <x v="3"/>
    <x v="0"/>
    <s v="Startup"/>
    <s v="E-commerce"/>
    <x v="2"/>
    <x v="2"/>
    <s v="Onsite/Hybrid"/>
    <x v="2"/>
    <s v="0-2 yrs"/>
    <n v="1"/>
    <s v="Bachelor"/>
    <n v="1"/>
    <n v="0"/>
    <n v="0"/>
    <n v="1"/>
    <n v="1"/>
    <n v="3"/>
    <n v="74722"/>
    <s v="Medium"/>
    <n v="2"/>
    <n v="2025"/>
    <s v="Low"/>
    <n v="1"/>
  </r>
  <r>
    <n v="5627"/>
    <x v="5"/>
    <x v="1"/>
    <s v="Startup"/>
    <s v="Healthcare"/>
    <x v="0"/>
    <x v="0"/>
    <s v="Remote"/>
    <x v="0"/>
    <s v="7+ yrs"/>
    <n v="8"/>
    <s v="Master"/>
    <n v="0"/>
    <n v="1"/>
    <n v="0"/>
    <n v="0"/>
    <n v="0"/>
    <n v="1"/>
    <n v="141542"/>
    <s v="High"/>
    <n v="10"/>
    <n v="2024"/>
    <s v="Low"/>
    <n v="1"/>
  </r>
  <r>
    <n v="5628"/>
    <x v="2"/>
    <x v="2"/>
    <s v="Medium"/>
    <s v="Technology"/>
    <x v="4"/>
    <x v="2"/>
    <s v="Onsite/Hybrid"/>
    <x v="0"/>
    <s v="7+ yrs"/>
    <n v="13"/>
    <s v="PhD"/>
    <n v="1"/>
    <n v="0"/>
    <n v="1"/>
    <n v="1"/>
    <n v="0"/>
    <n v="3"/>
    <n v="130113"/>
    <s v="High"/>
    <n v="5"/>
    <n v="2023"/>
    <s v="High"/>
    <n v="8"/>
  </r>
  <r>
    <n v="5629"/>
    <x v="3"/>
    <x v="0"/>
    <s v="Startup"/>
    <s v="Technology"/>
    <x v="0"/>
    <x v="2"/>
    <s v="Onsite/Hybrid"/>
    <x v="2"/>
    <s v="0-2 yrs"/>
    <n v="1"/>
    <s v="PhD"/>
    <n v="1"/>
    <n v="0"/>
    <n v="0"/>
    <n v="0"/>
    <n v="1"/>
    <n v="2"/>
    <n v="60281"/>
    <s v="Low"/>
    <n v="5"/>
    <n v="2021"/>
    <s v="Low"/>
    <n v="2"/>
  </r>
  <r>
    <n v="5630"/>
    <x v="4"/>
    <x v="0"/>
    <s v="Enterprise"/>
    <s v="Healthcare"/>
    <x v="6"/>
    <x v="2"/>
    <s v="Onsite/Hybrid"/>
    <x v="2"/>
    <s v="0-2 yrs"/>
    <n v="1"/>
    <s v="PhD"/>
    <n v="0"/>
    <n v="1"/>
    <n v="1"/>
    <n v="0"/>
    <n v="1"/>
    <n v="3"/>
    <n v="71908"/>
    <s v="Medium"/>
    <n v="6"/>
    <n v="2022"/>
    <s v="High"/>
    <n v="7"/>
  </r>
  <r>
    <n v="5631"/>
    <x v="0"/>
    <x v="0"/>
    <s v="Medium"/>
    <s v="E-commerce"/>
    <x v="6"/>
    <x v="0"/>
    <s v="Remote"/>
    <x v="1"/>
    <s v="3-6 yrs"/>
    <n v="4"/>
    <s v="Bachelor"/>
    <n v="0"/>
    <n v="1"/>
    <n v="0"/>
    <n v="0"/>
    <n v="0"/>
    <n v="1"/>
    <n v="77133"/>
    <s v="Medium"/>
    <n v="6"/>
    <n v="2022"/>
    <s v="Medium"/>
    <n v="1"/>
  </r>
  <r>
    <n v="5632"/>
    <x v="1"/>
    <x v="1"/>
    <s v="Enterprise"/>
    <s v="E-commerce"/>
    <x v="0"/>
    <x v="1"/>
    <s v="Onsite/Hybrid"/>
    <x v="1"/>
    <s v="3-6 yrs"/>
    <n v="3"/>
    <s v="PhD"/>
    <n v="1"/>
    <n v="0"/>
    <n v="1"/>
    <n v="1"/>
    <n v="0"/>
    <n v="3"/>
    <n v="148399"/>
    <s v="High"/>
    <n v="4"/>
    <n v="2021"/>
    <s v="High"/>
    <n v="3"/>
  </r>
  <r>
    <n v="5633"/>
    <x v="4"/>
    <x v="0"/>
    <s v="Medium"/>
    <s v="Technology"/>
    <x v="6"/>
    <x v="2"/>
    <s v="Onsite/Hybrid"/>
    <x v="2"/>
    <s v="0-2 yrs"/>
    <n v="2"/>
    <s v="Master"/>
    <n v="1"/>
    <n v="1"/>
    <n v="0"/>
    <n v="0"/>
    <n v="1"/>
    <n v="3"/>
    <n v="55596"/>
    <s v="Low"/>
    <n v="4"/>
    <n v="2023"/>
    <s v="Low"/>
    <n v="3"/>
  </r>
  <r>
    <n v="5634"/>
    <x v="4"/>
    <x v="0"/>
    <s v="MNC"/>
    <s v="Healthcare"/>
    <x v="3"/>
    <x v="2"/>
    <s v="Onsite/Hybrid"/>
    <x v="2"/>
    <s v="0-2 yrs"/>
    <n v="0"/>
    <s v="Master"/>
    <n v="1"/>
    <n v="1"/>
    <n v="1"/>
    <n v="1"/>
    <n v="1"/>
    <n v="5"/>
    <n v="111227"/>
    <s v="Medium"/>
    <n v="8"/>
    <n v="2021"/>
    <s v="High"/>
    <n v="7"/>
  </r>
  <r>
    <n v="5635"/>
    <x v="1"/>
    <x v="1"/>
    <s v="Startup"/>
    <s v="E-commerce"/>
    <x v="4"/>
    <x v="1"/>
    <s v="Onsite/Hybrid"/>
    <x v="1"/>
    <s v="3-6 yrs"/>
    <n v="6"/>
    <s v="Master"/>
    <n v="1"/>
    <n v="0"/>
    <n v="1"/>
    <n v="0"/>
    <n v="1"/>
    <n v="3"/>
    <n v="139760"/>
    <s v="High"/>
    <n v="8"/>
    <n v="2022"/>
    <s v="High"/>
    <n v="7"/>
  </r>
  <r>
    <n v="5636"/>
    <x v="4"/>
    <x v="0"/>
    <s v="Enterprise"/>
    <s v="Retail"/>
    <x v="0"/>
    <x v="2"/>
    <s v="Onsite/Hybrid"/>
    <x v="2"/>
    <s v="0-2 yrs"/>
    <n v="0"/>
    <s v="Master"/>
    <n v="0"/>
    <n v="1"/>
    <n v="1"/>
    <n v="1"/>
    <n v="1"/>
    <n v="4"/>
    <n v="93590"/>
    <s v="Medium"/>
    <n v="8"/>
    <n v="2024"/>
    <s v="High"/>
    <n v="9"/>
  </r>
  <r>
    <n v="5637"/>
    <x v="2"/>
    <x v="2"/>
    <s v="Startup"/>
    <s v="Retail"/>
    <x v="4"/>
    <x v="1"/>
    <s v="Onsite/Hybrid"/>
    <x v="0"/>
    <s v="7+ yrs"/>
    <n v="15"/>
    <s v="Master"/>
    <n v="0"/>
    <n v="1"/>
    <n v="1"/>
    <n v="1"/>
    <n v="0"/>
    <n v="3"/>
    <n v="125381"/>
    <s v="High"/>
    <n v="7"/>
    <n v="2022"/>
    <s v="High"/>
    <n v="8"/>
  </r>
  <r>
    <n v="5638"/>
    <x v="5"/>
    <x v="1"/>
    <s v="Enterprise"/>
    <s v="Retail"/>
    <x v="0"/>
    <x v="0"/>
    <s v="Remote"/>
    <x v="0"/>
    <s v="7+ yrs"/>
    <n v="9"/>
    <s v="Bachelor"/>
    <n v="1"/>
    <n v="1"/>
    <n v="0"/>
    <n v="0"/>
    <n v="0"/>
    <n v="2"/>
    <n v="138998"/>
    <s v="High"/>
    <n v="8"/>
    <n v="2020"/>
    <s v="Medium"/>
    <n v="3"/>
  </r>
  <r>
    <n v="5639"/>
    <x v="2"/>
    <x v="2"/>
    <s v="Medium"/>
    <s v="Finance"/>
    <x v="1"/>
    <x v="2"/>
    <s v="Onsite/Hybrid"/>
    <x v="2"/>
    <s v="0-2 yrs"/>
    <n v="0"/>
    <s v="Master"/>
    <n v="1"/>
    <n v="0"/>
    <n v="1"/>
    <n v="0"/>
    <n v="0"/>
    <n v="2"/>
    <n v="69055"/>
    <s v="Low"/>
    <n v="2"/>
    <n v="2023"/>
    <s v="Medium"/>
    <n v="6"/>
  </r>
  <r>
    <n v="5640"/>
    <x v="2"/>
    <x v="2"/>
    <s v="Startup"/>
    <s v="Retail"/>
    <x v="1"/>
    <x v="0"/>
    <s v="Remote"/>
    <x v="0"/>
    <s v="7+ yrs"/>
    <n v="15"/>
    <s v="Master"/>
    <n v="0"/>
    <n v="1"/>
    <n v="0"/>
    <n v="1"/>
    <n v="1"/>
    <n v="3"/>
    <n v="125574"/>
    <s v="High"/>
    <n v="10"/>
    <n v="2024"/>
    <s v="Low"/>
    <n v="5"/>
  </r>
  <r>
    <n v="5641"/>
    <x v="3"/>
    <x v="0"/>
    <s v="MNC"/>
    <s v="Technology"/>
    <x v="2"/>
    <x v="1"/>
    <s v="Onsite/Hybrid"/>
    <x v="0"/>
    <s v="7+ yrs"/>
    <n v="9"/>
    <s v="PhD"/>
    <n v="0"/>
    <n v="1"/>
    <n v="1"/>
    <n v="1"/>
    <n v="1"/>
    <n v="4"/>
    <n v="160864"/>
    <s v="High"/>
    <n v="6"/>
    <n v="2021"/>
    <s v="High"/>
    <n v="2"/>
  </r>
  <r>
    <n v="5642"/>
    <x v="5"/>
    <x v="1"/>
    <s v="Medium"/>
    <s v="E-commerce"/>
    <x v="4"/>
    <x v="0"/>
    <s v="Remote"/>
    <x v="0"/>
    <s v="7+ yrs"/>
    <n v="7"/>
    <s v="PhD"/>
    <n v="0"/>
    <n v="1"/>
    <n v="1"/>
    <n v="1"/>
    <n v="1"/>
    <n v="4"/>
    <n v="176770"/>
    <s v="High"/>
    <n v="11"/>
    <n v="2023"/>
    <s v="High"/>
    <n v="3"/>
  </r>
  <r>
    <n v="5643"/>
    <x v="3"/>
    <x v="0"/>
    <s v="Medium"/>
    <s v="E-commerce"/>
    <x v="1"/>
    <x v="0"/>
    <s v="Remote"/>
    <x v="0"/>
    <s v="7+ yrs"/>
    <n v="12"/>
    <s v="Bachelor"/>
    <n v="1"/>
    <n v="0"/>
    <n v="0"/>
    <n v="1"/>
    <n v="0"/>
    <n v="2"/>
    <n v="116442"/>
    <s v="Medium"/>
    <n v="1"/>
    <n v="2020"/>
    <s v="Low"/>
    <n v="1"/>
  </r>
  <r>
    <n v="5644"/>
    <x v="4"/>
    <x v="0"/>
    <s v="Startup"/>
    <s v="Healthcare"/>
    <x v="2"/>
    <x v="1"/>
    <s v="Onsite/Hybrid"/>
    <x v="2"/>
    <s v="0-2 yrs"/>
    <n v="2"/>
    <s v="Master"/>
    <n v="0"/>
    <n v="0"/>
    <n v="0"/>
    <n v="0"/>
    <n v="1"/>
    <n v="1"/>
    <n v="61539"/>
    <s v="Low"/>
    <n v="1"/>
    <n v="2021"/>
    <s v="High"/>
    <n v="8"/>
  </r>
  <r>
    <n v="5645"/>
    <x v="1"/>
    <x v="1"/>
    <s v="Startup"/>
    <s v="Technology"/>
    <x v="6"/>
    <x v="1"/>
    <s v="Onsite/Hybrid"/>
    <x v="0"/>
    <s v="7+ yrs"/>
    <n v="11"/>
    <s v="PhD"/>
    <n v="0"/>
    <n v="0"/>
    <n v="0"/>
    <n v="0"/>
    <n v="1"/>
    <n v="1"/>
    <n v="147118"/>
    <s v="High"/>
    <n v="1"/>
    <n v="2026"/>
    <s v="Medium"/>
    <n v="5"/>
  </r>
  <r>
    <n v="5646"/>
    <x v="0"/>
    <x v="0"/>
    <s v="MNC"/>
    <s v="Healthcare"/>
    <x v="5"/>
    <x v="1"/>
    <s v="Onsite/Hybrid"/>
    <x v="2"/>
    <s v="0-2 yrs"/>
    <n v="2"/>
    <s v="Master"/>
    <n v="1"/>
    <n v="0"/>
    <n v="0"/>
    <n v="1"/>
    <n v="1"/>
    <n v="3"/>
    <n v="96288"/>
    <s v="Medium"/>
    <n v="7"/>
    <n v="2021"/>
    <s v="High"/>
    <n v="8"/>
  </r>
  <r>
    <n v="5647"/>
    <x v="0"/>
    <x v="0"/>
    <s v="Enterprise"/>
    <s v="Retail"/>
    <x v="5"/>
    <x v="2"/>
    <s v="Onsite/Hybrid"/>
    <x v="0"/>
    <s v="7+ yrs"/>
    <n v="14"/>
    <s v="Master"/>
    <n v="1"/>
    <n v="0"/>
    <n v="1"/>
    <n v="0"/>
    <n v="0"/>
    <n v="2"/>
    <n v="116229"/>
    <s v="Medium"/>
    <n v="5"/>
    <n v="2026"/>
    <s v="Low"/>
    <n v="5"/>
  </r>
  <r>
    <n v="5648"/>
    <x v="0"/>
    <x v="0"/>
    <s v="Medium"/>
    <s v="Healthcare"/>
    <x v="3"/>
    <x v="1"/>
    <s v="Onsite/Hybrid"/>
    <x v="1"/>
    <s v="3-6 yrs"/>
    <n v="5"/>
    <s v="PhD"/>
    <n v="0"/>
    <n v="0"/>
    <n v="1"/>
    <n v="0"/>
    <n v="1"/>
    <n v="2"/>
    <n v="96959"/>
    <s v="Medium"/>
    <n v="7"/>
    <n v="2023"/>
    <s v="High"/>
    <n v="9"/>
  </r>
  <r>
    <n v="5649"/>
    <x v="4"/>
    <x v="0"/>
    <s v="Enterprise"/>
    <s v="Technology"/>
    <x v="6"/>
    <x v="1"/>
    <s v="Onsite/Hybrid"/>
    <x v="0"/>
    <s v="7+ yrs"/>
    <n v="10"/>
    <s v="Bachelor"/>
    <n v="0"/>
    <n v="1"/>
    <n v="1"/>
    <n v="0"/>
    <n v="1"/>
    <n v="3"/>
    <n v="125633"/>
    <s v="High"/>
    <n v="8"/>
    <n v="2022"/>
    <s v="Low"/>
    <n v="4"/>
  </r>
  <r>
    <n v="5650"/>
    <x v="5"/>
    <x v="1"/>
    <s v="Medium"/>
    <s v="Technology"/>
    <x v="3"/>
    <x v="1"/>
    <s v="Onsite/Hybrid"/>
    <x v="2"/>
    <s v="0-2 yrs"/>
    <n v="1"/>
    <s v="Bachelor"/>
    <n v="0"/>
    <n v="0"/>
    <n v="1"/>
    <n v="0"/>
    <n v="0"/>
    <n v="1"/>
    <n v="101589"/>
    <s v="Medium"/>
    <n v="8"/>
    <n v="2024"/>
    <s v="High"/>
    <n v="9"/>
  </r>
  <r>
    <n v="5651"/>
    <x v="4"/>
    <x v="0"/>
    <s v="MNC"/>
    <s v="Retail"/>
    <x v="2"/>
    <x v="0"/>
    <s v="Remote"/>
    <x v="2"/>
    <s v="0-2 yrs"/>
    <n v="1"/>
    <s v="PhD"/>
    <n v="1"/>
    <n v="0"/>
    <n v="1"/>
    <n v="0"/>
    <n v="0"/>
    <n v="2"/>
    <n v="88138"/>
    <s v="Medium"/>
    <n v="5"/>
    <n v="2020"/>
    <s v="High"/>
    <n v="8"/>
  </r>
  <r>
    <n v="5652"/>
    <x v="0"/>
    <x v="0"/>
    <s v="Medium"/>
    <s v="Retail"/>
    <x v="0"/>
    <x v="2"/>
    <s v="Onsite/Hybrid"/>
    <x v="0"/>
    <s v="7+ yrs"/>
    <n v="8"/>
    <s v="Bachelor"/>
    <n v="0"/>
    <n v="1"/>
    <n v="0"/>
    <n v="0"/>
    <n v="0"/>
    <n v="1"/>
    <n v="99321"/>
    <s v="Medium"/>
    <n v="5"/>
    <n v="2022"/>
    <s v="Low"/>
    <n v="3"/>
  </r>
  <r>
    <n v="5653"/>
    <x v="3"/>
    <x v="0"/>
    <s v="Startup"/>
    <s v="Finance"/>
    <x v="0"/>
    <x v="2"/>
    <s v="Onsite/Hybrid"/>
    <x v="1"/>
    <s v="3-6 yrs"/>
    <n v="4"/>
    <s v="Master"/>
    <n v="1"/>
    <n v="1"/>
    <n v="1"/>
    <n v="0"/>
    <n v="0"/>
    <n v="3"/>
    <n v="87472"/>
    <s v="Medium"/>
    <n v="9"/>
    <n v="2020"/>
    <s v="High"/>
    <n v="7"/>
  </r>
  <r>
    <n v="5654"/>
    <x v="0"/>
    <x v="0"/>
    <s v="Startup"/>
    <s v="Retail"/>
    <x v="2"/>
    <x v="0"/>
    <s v="Remote"/>
    <x v="2"/>
    <s v="0-2 yrs"/>
    <n v="2"/>
    <s v="Bachelor"/>
    <n v="0"/>
    <n v="1"/>
    <n v="1"/>
    <n v="0"/>
    <n v="1"/>
    <n v="3"/>
    <n v="77823"/>
    <s v="Medium"/>
    <n v="4"/>
    <n v="2021"/>
    <s v="Low"/>
    <n v="3"/>
  </r>
  <r>
    <n v="5655"/>
    <x v="0"/>
    <x v="0"/>
    <s v="MNC"/>
    <s v="E-commerce"/>
    <x v="6"/>
    <x v="1"/>
    <s v="Onsite/Hybrid"/>
    <x v="0"/>
    <s v="7+ yrs"/>
    <n v="8"/>
    <s v="PhD"/>
    <n v="1"/>
    <n v="0"/>
    <n v="1"/>
    <n v="1"/>
    <n v="1"/>
    <n v="4"/>
    <n v="159987"/>
    <s v="High"/>
    <n v="2"/>
    <n v="2021"/>
    <s v="High"/>
    <n v="4"/>
  </r>
  <r>
    <n v="5656"/>
    <x v="3"/>
    <x v="0"/>
    <s v="MNC"/>
    <s v="Finance"/>
    <x v="3"/>
    <x v="1"/>
    <s v="Onsite/Hybrid"/>
    <x v="0"/>
    <s v="7+ yrs"/>
    <n v="11"/>
    <s v="Bachelor"/>
    <n v="1"/>
    <n v="1"/>
    <n v="0"/>
    <n v="1"/>
    <n v="1"/>
    <n v="4"/>
    <n v="149831"/>
    <s v="High"/>
    <n v="1"/>
    <n v="2023"/>
    <s v="Medium"/>
    <n v="3"/>
  </r>
  <r>
    <n v="5657"/>
    <x v="4"/>
    <x v="0"/>
    <s v="Startup"/>
    <s v="Healthcare"/>
    <x v="0"/>
    <x v="0"/>
    <s v="Remote"/>
    <x v="1"/>
    <s v="3-6 yrs"/>
    <n v="3"/>
    <s v="PhD"/>
    <n v="1"/>
    <n v="0"/>
    <n v="1"/>
    <n v="0"/>
    <n v="0"/>
    <n v="2"/>
    <n v="92134"/>
    <s v="Medium"/>
    <n v="3"/>
    <n v="2020"/>
    <s v="High"/>
    <n v="8"/>
  </r>
  <r>
    <n v="5658"/>
    <x v="2"/>
    <x v="2"/>
    <s v="Startup"/>
    <s v="Technology"/>
    <x v="5"/>
    <x v="0"/>
    <s v="Remote"/>
    <x v="1"/>
    <s v="3-6 yrs"/>
    <n v="5"/>
    <s v="PhD"/>
    <n v="0"/>
    <n v="1"/>
    <n v="1"/>
    <n v="1"/>
    <n v="1"/>
    <n v="4"/>
    <n v="116636"/>
    <s v="Medium"/>
    <n v="1"/>
    <n v="2020"/>
    <s v="High"/>
    <n v="5"/>
  </r>
  <r>
    <n v="5659"/>
    <x v="5"/>
    <x v="1"/>
    <s v="Startup"/>
    <s v="Technology"/>
    <x v="3"/>
    <x v="2"/>
    <s v="Onsite/Hybrid"/>
    <x v="2"/>
    <s v="0-2 yrs"/>
    <n v="0"/>
    <s v="PhD"/>
    <n v="0"/>
    <n v="0"/>
    <n v="1"/>
    <n v="0"/>
    <n v="1"/>
    <n v="2"/>
    <n v="116162"/>
    <s v="Medium"/>
    <n v="4"/>
    <n v="2021"/>
    <s v="Low"/>
    <n v="4"/>
  </r>
  <r>
    <n v="5660"/>
    <x v="1"/>
    <x v="1"/>
    <s v="Enterprise"/>
    <s v="Retail"/>
    <x v="0"/>
    <x v="1"/>
    <s v="Onsite/Hybrid"/>
    <x v="2"/>
    <s v="0-2 yrs"/>
    <n v="0"/>
    <s v="PhD"/>
    <n v="1"/>
    <n v="1"/>
    <n v="1"/>
    <n v="0"/>
    <n v="1"/>
    <n v="4"/>
    <n v="117958"/>
    <s v="Medium"/>
    <n v="2"/>
    <n v="2020"/>
    <s v="Low"/>
    <n v="1"/>
  </r>
  <r>
    <n v="5661"/>
    <x v="1"/>
    <x v="1"/>
    <s v="MNC"/>
    <s v="Education"/>
    <x v="5"/>
    <x v="0"/>
    <s v="Remote"/>
    <x v="2"/>
    <s v="0-2 yrs"/>
    <n v="0"/>
    <s v="PhD"/>
    <n v="1"/>
    <n v="0"/>
    <n v="0"/>
    <n v="0"/>
    <n v="1"/>
    <n v="2"/>
    <n v="123217"/>
    <s v="High"/>
    <n v="11"/>
    <n v="2022"/>
    <s v="Medium"/>
    <n v="1"/>
  </r>
  <r>
    <n v="5662"/>
    <x v="3"/>
    <x v="0"/>
    <s v="Enterprise"/>
    <s v="E-commerce"/>
    <x v="1"/>
    <x v="2"/>
    <s v="Onsite/Hybrid"/>
    <x v="0"/>
    <s v="7+ yrs"/>
    <n v="13"/>
    <s v="PhD"/>
    <n v="0"/>
    <n v="0"/>
    <n v="1"/>
    <n v="0"/>
    <n v="1"/>
    <n v="2"/>
    <n v="122666"/>
    <s v="High"/>
    <n v="3"/>
    <n v="2025"/>
    <s v="High"/>
    <n v="9"/>
  </r>
  <r>
    <n v="5663"/>
    <x v="2"/>
    <x v="2"/>
    <s v="Startup"/>
    <s v="Retail"/>
    <x v="0"/>
    <x v="2"/>
    <s v="Onsite/Hybrid"/>
    <x v="1"/>
    <s v="3-6 yrs"/>
    <n v="3"/>
    <s v="Master"/>
    <n v="0"/>
    <n v="1"/>
    <n v="1"/>
    <n v="0"/>
    <n v="1"/>
    <n v="3"/>
    <n v="102521"/>
    <s v="Medium"/>
    <n v="11"/>
    <n v="2024"/>
    <s v="Medium"/>
    <n v="6"/>
  </r>
  <r>
    <n v="5664"/>
    <x v="5"/>
    <x v="1"/>
    <s v="Medium"/>
    <s v="Healthcare"/>
    <x v="0"/>
    <x v="1"/>
    <s v="Onsite/Hybrid"/>
    <x v="0"/>
    <s v="7+ yrs"/>
    <n v="9"/>
    <s v="PhD"/>
    <n v="1"/>
    <n v="0"/>
    <n v="1"/>
    <n v="1"/>
    <n v="1"/>
    <n v="4"/>
    <n v="176715"/>
    <s v="High"/>
    <n v="8"/>
    <n v="2022"/>
    <s v="High"/>
    <n v="8"/>
  </r>
  <r>
    <n v="5665"/>
    <x v="2"/>
    <x v="2"/>
    <s v="Enterprise"/>
    <s v="Technology"/>
    <x v="5"/>
    <x v="2"/>
    <s v="Onsite/Hybrid"/>
    <x v="2"/>
    <s v="0-2 yrs"/>
    <n v="2"/>
    <s v="PhD"/>
    <n v="1"/>
    <n v="1"/>
    <n v="1"/>
    <n v="0"/>
    <n v="1"/>
    <n v="4"/>
    <n v="78987"/>
    <s v="Medium"/>
    <n v="5"/>
    <n v="2025"/>
    <s v="Low"/>
    <n v="1"/>
  </r>
  <r>
    <n v="5666"/>
    <x v="2"/>
    <x v="2"/>
    <s v="Enterprise"/>
    <s v="Healthcare"/>
    <x v="4"/>
    <x v="2"/>
    <s v="Onsite/Hybrid"/>
    <x v="0"/>
    <s v="7+ yrs"/>
    <n v="13"/>
    <s v="Bachelor"/>
    <n v="0"/>
    <n v="0"/>
    <n v="1"/>
    <n v="1"/>
    <n v="0"/>
    <n v="2"/>
    <n v="134682"/>
    <s v="High"/>
    <n v="7"/>
    <n v="2022"/>
    <s v="High"/>
    <n v="1"/>
  </r>
  <r>
    <n v="5667"/>
    <x v="1"/>
    <x v="1"/>
    <s v="Startup"/>
    <s v="Retail"/>
    <x v="0"/>
    <x v="0"/>
    <s v="Remote"/>
    <x v="0"/>
    <s v="7+ yrs"/>
    <n v="15"/>
    <s v="PhD"/>
    <n v="0"/>
    <n v="1"/>
    <n v="0"/>
    <n v="1"/>
    <n v="0"/>
    <n v="2"/>
    <n v="159309"/>
    <s v="High"/>
    <n v="2"/>
    <n v="2020"/>
    <s v="High"/>
    <n v="9"/>
  </r>
  <r>
    <n v="5668"/>
    <x v="0"/>
    <x v="0"/>
    <s v="Enterprise"/>
    <s v="Healthcare"/>
    <x v="2"/>
    <x v="0"/>
    <s v="Remote"/>
    <x v="2"/>
    <s v="0-2 yrs"/>
    <n v="1"/>
    <s v="Master"/>
    <n v="0"/>
    <n v="0"/>
    <n v="0"/>
    <n v="0"/>
    <n v="1"/>
    <n v="1"/>
    <n v="62909"/>
    <s v="Low"/>
    <n v="9"/>
    <n v="2021"/>
    <s v="High"/>
    <n v="7"/>
  </r>
  <r>
    <n v="5669"/>
    <x v="0"/>
    <x v="0"/>
    <s v="Medium"/>
    <s v="E-commerce"/>
    <x v="6"/>
    <x v="0"/>
    <s v="Remote"/>
    <x v="0"/>
    <s v="7+ yrs"/>
    <n v="9"/>
    <s v="Bachelor"/>
    <n v="1"/>
    <n v="1"/>
    <n v="0"/>
    <n v="1"/>
    <n v="0"/>
    <n v="3"/>
    <n v="110833"/>
    <s v="Medium"/>
    <n v="9"/>
    <n v="2026"/>
    <s v="Low"/>
    <n v="1"/>
  </r>
  <r>
    <n v="5670"/>
    <x v="5"/>
    <x v="1"/>
    <s v="Startup"/>
    <s v="E-commerce"/>
    <x v="2"/>
    <x v="2"/>
    <s v="Onsite/Hybrid"/>
    <x v="1"/>
    <s v="3-6 yrs"/>
    <n v="5"/>
    <s v="Master"/>
    <n v="1"/>
    <n v="0"/>
    <n v="0"/>
    <n v="1"/>
    <n v="1"/>
    <n v="3"/>
    <n v="142237"/>
    <s v="High"/>
    <n v="2"/>
    <n v="2022"/>
    <s v="Low"/>
    <n v="1"/>
  </r>
  <r>
    <n v="5671"/>
    <x v="4"/>
    <x v="0"/>
    <s v="Startup"/>
    <s v="Technology"/>
    <x v="2"/>
    <x v="0"/>
    <s v="Remote"/>
    <x v="1"/>
    <s v="3-6 yrs"/>
    <n v="6"/>
    <s v="PhD"/>
    <n v="0"/>
    <n v="0"/>
    <n v="1"/>
    <n v="0"/>
    <n v="0"/>
    <n v="1"/>
    <n v="87239"/>
    <s v="Medium"/>
    <n v="10"/>
    <n v="2025"/>
    <s v="Medium"/>
    <n v="6"/>
  </r>
  <r>
    <n v="5672"/>
    <x v="0"/>
    <x v="0"/>
    <s v="Enterprise"/>
    <s v="Technology"/>
    <x v="6"/>
    <x v="2"/>
    <s v="Onsite/Hybrid"/>
    <x v="0"/>
    <s v="7+ yrs"/>
    <n v="11"/>
    <s v="Master"/>
    <n v="1"/>
    <n v="0"/>
    <n v="1"/>
    <n v="1"/>
    <n v="0"/>
    <n v="3"/>
    <n v="125128"/>
    <s v="High"/>
    <n v="2"/>
    <n v="2020"/>
    <s v="High"/>
    <n v="7"/>
  </r>
  <r>
    <n v="5673"/>
    <x v="4"/>
    <x v="0"/>
    <s v="MNC"/>
    <s v="Technology"/>
    <x v="4"/>
    <x v="2"/>
    <s v="Onsite/Hybrid"/>
    <x v="2"/>
    <s v="0-2 yrs"/>
    <n v="0"/>
    <s v="Bachelor"/>
    <n v="0"/>
    <n v="0"/>
    <n v="1"/>
    <n v="1"/>
    <n v="1"/>
    <n v="3"/>
    <n v="106894"/>
    <s v="Medium"/>
    <n v="9"/>
    <n v="2022"/>
    <s v="High"/>
    <n v="2"/>
  </r>
  <r>
    <n v="5674"/>
    <x v="0"/>
    <x v="0"/>
    <s v="Enterprise"/>
    <s v="Education"/>
    <x v="2"/>
    <x v="1"/>
    <s v="Onsite/Hybrid"/>
    <x v="2"/>
    <s v="0-2 yrs"/>
    <n v="1"/>
    <s v="Bachelor"/>
    <n v="1"/>
    <n v="0"/>
    <n v="1"/>
    <n v="1"/>
    <n v="0"/>
    <n v="3"/>
    <n v="75268"/>
    <s v="Medium"/>
    <n v="7"/>
    <n v="2021"/>
    <s v="High"/>
    <n v="8"/>
  </r>
  <r>
    <n v="5675"/>
    <x v="4"/>
    <x v="0"/>
    <s v="MNC"/>
    <s v="Finance"/>
    <x v="5"/>
    <x v="2"/>
    <s v="Onsite/Hybrid"/>
    <x v="1"/>
    <s v="3-6 yrs"/>
    <n v="5"/>
    <s v="Master"/>
    <n v="0"/>
    <n v="0"/>
    <n v="1"/>
    <n v="1"/>
    <n v="0"/>
    <n v="2"/>
    <n v="124774"/>
    <s v="High"/>
    <n v="10"/>
    <n v="2026"/>
    <s v="High"/>
    <n v="1"/>
  </r>
  <r>
    <n v="5676"/>
    <x v="0"/>
    <x v="0"/>
    <s v="Medium"/>
    <s v="Retail"/>
    <x v="0"/>
    <x v="2"/>
    <s v="Onsite/Hybrid"/>
    <x v="2"/>
    <s v="0-2 yrs"/>
    <n v="0"/>
    <s v="Master"/>
    <n v="1"/>
    <n v="1"/>
    <n v="0"/>
    <n v="1"/>
    <n v="1"/>
    <n v="4"/>
    <n v="73942"/>
    <s v="Medium"/>
    <n v="4"/>
    <n v="2024"/>
    <s v="High"/>
    <n v="8"/>
  </r>
  <r>
    <n v="5677"/>
    <x v="5"/>
    <x v="1"/>
    <s v="MNC"/>
    <s v="Healthcare"/>
    <x v="2"/>
    <x v="2"/>
    <s v="Onsite/Hybrid"/>
    <x v="0"/>
    <s v="7+ yrs"/>
    <n v="8"/>
    <s v="Master"/>
    <n v="0"/>
    <n v="1"/>
    <n v="1"/>
    <n v="0"/>
    <n v="1"/>
    <n v="3"/>
    <n v="189367"/>
    <s v="High"/>
    <n v="1"/>
    <n v="2024"/>
    <s v="High"/>
    <n v="9"/>
  </r>
  <r>
    <n v="5678"/>
    <x v="3"/>
    <x v="0"/>
    <s v="Startup"/>
    <s v="Technology"/>
    <x v="4"/>
    <x v="1"/>
    <s v="Onsite/Hybrid"/>
    <x v="2"/>
    <s v="0-2 yrs"/>
    <n v="1"/>
    <s v="Master"/>
    <n v="1"/>
    <n v="1"/>
    <n v="0"/>
    <n v="1"/>
    <n v="1"/>
    <n v="4"/>
    <n v="75468"/>
    <s v="Medium"/>
    <n v="6"/>
    <n v="2022"/>
    <s v="Low"/>
    <n v="6"/>
  </r>
  <r>
    <n v="5679"/>
    <x v="1"/>
    <x v="1"/>
    <s v="Startup"/>
    <s v="Healthcare"/>
    <x v="0"/>
    <x v="0"/>
    <s v="Remote"/>
    <x v="2"/>
    <s v="0-2 yrs"/>
    <n v="1"/>
    <s v="Master"/>
    <n v="1"/>
    <n v="0"/>
    <n v="0"/>
    <n v="1"/>
    <n v="1"/>
    <n v="3"/>
    <n v="110642"/>
    <s v="Medium"/>
    <n v="6"/>
    <n v="2025"/>
    <s v="High"/>
    <n v="9"/>
  </r>
  <r>
    <n v="5680"/>
    <x v="1"/>
    <x v="1"/>
    <s v="Enterprise"/>
    <s v="Technology"/>
    <x v="4"/>
    <x v="2"/>
    <s v="Onsite/Hybrid"/>
    <x v="2"/>
    <s v="0-2 yrs"/>
    <n v="1"/>
    <s v="Master"/>
    <n v="1"/>
    <n v="0"/>
    <n v="0"/>
    <n v="0"/>
    <n v="1"/>
    <n v="2"/>
    <n v="96207"/>
    <s v="Medium"/>
    <n v="8"/>
    <n v="2026"/>
    <s v="Low"/>
    <n v="6"/>
  </r>
  <r>
    <n v="5681"/>
    <x v="2"/>
    <x v="2"/>
    <s v="MNC"/>
    <s v="E-commerce"/>
    <x v="6"/>
    <x v="1"/>
    <s v="Onsite/Hybrid"/>
    <x v="1"/>
    <s v="3-6 yrs"/>
    <n v="5"/>
    <s v="Master"/>
    <n v="1"/>
    <n v="0"/>
    <n v="0"/>
    <n v="1"/>
    <n v="0"/>
    <n v="2"/>
    <n v="113147"/>
    <s v="Medium"/>
    <n v="7"/>
    <n v="2024"/>
    <s v="Low"/>
    <n v="6"/>
  </r>
  <r>
    <n v="5682"/>
    <x v="4"/>
    <x v="0"/>
    <s v="Medium"/>
    <s v="Finance"/>
    <x v="1"/>
    <x v="0"/>
    <s v="Remote"/>
    <x v="0"/>
    <s v="7+ yrs"/>
    <n v="10"/>
    <s v="Bachelor"/>
    <n v="0"/>
    <n v="0"/>
    <n v="1"/>
    <n v="0"/>
    <n v="1"/>
    <n v="2"/>
    <n v="123005"/>
    <s v="High"/>
    <n v="8"/>
    <n v="2021"/>
    <s v="Low"/>
    <n v="5"/>
  </r>
  <r>
    <n v="5683"/>
    <x v="1"/>
    <x v="1"/>
    <s v="MNC"/>
    <s v="Healthcare"/>
    <x v="5"/>
    <x v="0"/>
    <s v="Remote"/>
    <x v="0"/>
    <s v="7+ yrs"/>
    <n v="13"/>
    <s v="Bachelor"/>
    <n v="0"/>
    <n v="0"/>
    <n v="1"/>
    <n v="0"/>
    <n v="1"/>
    <n v="2"/>
    <n v="188414"/>
    <s v="High"/>
    <n v="10"/>
    <n v="2020"/>
    <s v="Low"/>
    <n v="2"/>
  </r>
  <r>
    <n v="5684"/>
    <x v="0"/>
    <x v="0"/>
    <s v="Startup"/>
    <s v="Finance"/>
    <x v="3"/>
    <x v="2"/>
    <s v="Onsite/Hybrid"/>
    <x v="1"/>
    <s v="3-6 yrs"/>
    <n v="5"/>
    <s v="PhD"/>
    <n v="1"/>
    <n v="0"/>
    <n v="1"/>
    <n v="0"/>
    <n v="1"/>
    <n v="3"/>
    <n v="103778"/>
    <s v="Medium"/>
    <n v="9"/>
    <n v="2025"/>
    <s v="Low"/>
    <n v="5"/>
  </r>
  <r>
    <n v="5685"/>
    <x v="3"/>
    <x v="0"/>
    <s v="MNC"/>
    <s v="E-commerce"/>
    <x v="3"/>
    <x v="0"/>
    <s v="Remote"/>
    <x v="1"/>
    <s v="3-6 yrs"/>
    <n v="6"/>
    <s v="Bachelor"/>
    <n v="1"/>
    <n v="0"/>
    <n v="1"/>
    <n v="1"/>
    <n v="0"/>
    <n v="3"/>
    <n v="127782"/>
    <s v="High"/>
    <n v="3"/>
    <n v="2022"/>
    <s v="High"/>
    <n v="4"/>
  </r>
  <r>
    <n v="5686"/>
    <x v="5"/>
    <x v="1"/>
    <s v="Enterprise"/>
    <s v="Retail"/>
    <x v="4"/>
    <x v="2"/>
    <s v="Onsite/Hybrid"/>
    <x v="0"/>
    <s v="7+ yrs"/>
    <n v="13"/>
    <s v="Bachelor"/>
    <n v="0"/>
    <n v="0"/>
    <n v="1"/>
    <n v="0"/>
    <n v="1"/>
    <n v="2"/>
    <n v="162793"/>
    <s v="High"/>
    <n v="10"/>
    <n v="2022"/>
    <s v="High"/>
    <n v="9"/>
  </r>
  <r>
    <n v="5687"/>
    <x v="1"/>
    <x v="1"/>
    <s v="Startup"/>
    <s v="Education"/>
    <x v="4"/>
    <x v="2"/>
    <s v="Onsite/Hybrid"/>
    <x v="1"/>
    <s v="3-6 yrs"/>
    <n v="4"/>
    <s v="Master"/>
    <n v="0"/>
    <n v="0"/>
    <n v="1"/>
    <n v="1"/>
    <n v="1"/>
    <n v="3"/>
    <n v="150165"/>
    <s v="High"/>
    <n v="2"/>
    <n v="2024"/>
    <s v="High"/>
    <n v="8"/>
  </r>
  <r>
    <n v="5688"/>
    <x v="5"/>
    <x v="1"/>
    <s v="Medium"/>
    <s v="Finance"/>
    <x v="5"/>
    <x v="0"/>
    <s v="Remote"/>
    <x v="0"/>
    <s v="7+ yrs"/>
    <n v="11"/>
    <s v="Master"/>
    <n v="0"/>
    <n v="1"/>
    <n v="1"/>
    <n v="0"/>
    <n v="1"/>
    <n v="3"/>
    <n v="164416"/>
    <s v="High"/>
    <n v="11"/>
    <n v="2023"/>
    <s v="Medium"/>
    <n v="4"/>
  </r>
  <r>
    <n v="5689"/>
    <x v="4"/>
    <x v="0"/>
    <s v="Medium"/>
    <s v="Technology"/>
    <x v="3"/>
    <x v="1"/>
    <s v="Onsite/Hybrid"/>
    <x v="1"/>
    <s v="3-6 yrs"/>
    <n v="5"/>
    <s v="Master"/>
    <n v="0"/>
    <n v="1"/>
    <n v="1"/>
    <n v="0"/>
    <n v="1"/>
    <n v="3"/>
    <n v="103868"/>
    <s v="Medium"/>
    <n v="1"/>
    <n v="2024"/>
    <s v="Medium"/>
    <n v="2"/>
  </r>
  <r>
    <n v="5690"/>
    <x v="4"/>
    <x v="0"/>
    <s v="Medium"/>
    <s v="Healthcare"/>
    <x v="6"/>
    <x v="0"/>
    <s v="Remote"/>
    <x v="0"/>
    <s v="7+ yrs"/>
    <n v="11"/>
    <s v="Master"/>
    <n v="1"/>
    <n v="1"/>
    <n v="0"/>
    <n v="1"/>
    <n v="1"/>
    <n v="4"/>
    <n v="121359"/>
    <s v="High"/>
    <n v="5"/>
    <n v="2021"/>
    <s v="Medium"/>
    <n v="6"/>
  </r>
  <r>
    <n v="5691"/>
    <x v="4"/>
    <x v="0"/>
    <s v="Medium"/>
    <s v="Retail"/>
    <x v="4"/>
    <x v="2"/>
    <s v="Onsite/Hybrid"/>
    <x v="2"/>
    <s v="0-2 yrs"/>
    <n v="0"/>
    <s v="Bachelor"/>
    <n v="1"/>
    <n v="1"/>
    <n v="0"/>
    <n v="1"/>
    <n v="1"/>
    <n v="4"/>
    <n v="74535"/>
    <s v="Medium"/>
    <n v="11"/>
    <n v="2023"/>
    <s v="Low"/>
    <n v="5"/>
  </r>
  <r>
    <n v="5692"/>
    <x v="4"/>
    <x v="0"/>
    <s v="Enterprise"/>
    <s v="Healthcare"/>
    <x v="5"/>
    <x v="2"/>
    <s v="Onsite/Hybrid"/>
    <x v="0"/>
    <s v="7+ yrs"/>
    <n v="10"/>
    <s v="PhD"/>
    <n v="0"/>
    <n v="1"/>
    <n v="1"/>
    <n v="0"/>
    <n v="0"/>
    <n v="2"/>
    <n v="112671"/>
    <s v="Medium"/>
    <n v="1"/>
    <n v="2024"/>
    <s v="Medium"/>
    <n v="4"/>
  </r>
  <r>
    <n v="5693"/>
    <x v="0"/>
    <x v="0"/>
    <s v="Enterprise"/>
    <s v="Retail"/>
    <x v="1"/>
    <x v="1"/>
    <s v="Onsite/Hybrid"/>
    <x v="0"/>
    <s v="7+ yrs"/>
    <n v="13"/>
    <s v="PhD"/>
    <n v="0"/>
    <n v="1"/>
    <n v="1"/>
    <n v="1"/>
    <n v="0"/>
    <n v="3"/>
    <n v="126034"/>
    <s v="High"/>
    <n v="12"/>
    <n v="2026"/>
    <s v="High"/>
    <n v="1"/>
  </r>
  <r>
    <n v="5694"/>
    <x v="2"/>
    <x v="2"/>
    <s v="Startup"/>
    <s v="Healthcare"/>
    <x v="5"/>
    <x v="1"/>
    <s v="Onsite/Hybrid"/>
    <x v="1"/>
    <s v="3-6 yrs"/>
    <n v="5"/>
    <s v="PhD"/>
    <n v="0"/>
    <n v="1"/>
    <n v="1"/>
    <n v="1"/>
    <n v="0"/>
    <n v="3"/>
    <n v="100071"/>
    <s v="Medium"/>
    <n v="3"/>
    <n v="2023"/>
    <s v="High"/>
    <n v="9"/>
  </r>
  <r>
    <n v="5695"/>
    <x v="1"/>
    <x v="1"/>
    <s v="MNC"/>
    <s v="Finance"/>
    <x v="3"/>
    <x v="0"/>
    <s v="Remote"/>
    <x v="2"/>
    <s v="0-2 yrs"/>
    <n v="0"/>
    <s v="Master"/>
    <n v="0"/>
    <n v="0"/>
    <n v="0"/>
    <n v="1"/>
    <n v="0"/>
    <n v="1"/>
    <n v="123211"/>
    <s v="High"/>
    <n v="8"/>
    <n v="2023"/>
    <s v="High"/>
    <n v="7"/>
  </r>
  <r>
    <n v="5696"/>
    <x v="0"/>
    <x v="0"/>
    <s v="Medium"/>
    <s v="Education"/>
    <x v="3"/>
    <x v="2"/>
    <s v="Onsite/Hybrid"/>
    <x v="0"/>
    <s v="7+ yrs"/>
    <n v="9"/>
    <s v="PhD"/>
    <n v="1"/>
    <n v="0"/>
    <n v="0"/>
    <n v="0"/>
    <n v="1"/>
    <n v="2"/>
    <n v="105617"/>
    <s v="Medium"/>
    <n v="2"/>
    <n v="2026"/>
    <s v="High"/>
    <n v="8"/>
  </r>
  <r>
    <n v="5697"/>
    <x v="1"/>
    <x v="1"/>
    <s v="MNC"/>
    <s v="Healthcare"/>
    <x v="5"/>
    <x v="2"/>
    <s v="Onsite/Hybrid"/>
    <x v="0"/>
    <s v="7+ yrs"/>
    <n v="7"/>
    <s v="Bachelor"/>
    <n v="1"/>
    <n v="0"/>
    <n v="0"/>
    <n v="1"/>
    <n v="0"/>
    <n v="2"/>
    <n v="173654"/>
    <s v="High"/>
    <n v="1"/>
    <n v="2023"/>
    <s v="Medium"/>
    <n v="3"/>
  </r>
  <r>
    <n v="5698"/>
    <x v="4"/>
    <x v="0"/>
    <s v="Enterprise"/>
    <s v="Finance"/>
    <x v="2"/>
    <x v="0"/>
    <s v="Remote"/>
    <x v="2"/>
    <s v="0-2 yrs"/>
    <n v="2"/>
    <s v="Master"/>
    <n v="0"/>
    <n v="0"/>
    <n v="1"/>
    <n v="0"/>
    <n v="1"/>
    <n v="2"/>
    <n v="76359"/>
    <s v="Medium"/>
    <n v="12"/>
    <n v="2026"/>
    <s v="Low"/>
    <n v="6"/>
  </r>
  <r>
    <n v="5699"/>
    <x v="1"/>
    <x v="1"/>
    <s v="Enterprise"/>
    <s v="Healthcare"/>
    <x v="1"/>
    <x v="0"/>
    <s v="Remote"/>
    <x v="2"/>
    <s v="0-2 yrs"/>
    <n v="0"/>
    <s v="Master"/>
    <n v="0"/>
    <n v="0"/>
    <n v="0"/>
    <n v="0"/>
    <n v="0"/>
    <n v="0"/>
    <n v="94879"/>
    <s v="Medium"/>
    <n v="7"/>
    <n v="2025"/>
    <s v="Low"/>
    <n v="4"/>
  </r>
  <r>
    <n v="5700"/>
    <x v="3"/>
    <x v="0"/>
    <s v="MNC"/>
    <s v="Technology"/>
    <x v="1"/>
    <x v="1"/>
    <s v="Onsite/Hybrid"/>
    <x v="1"/>
    <s v="3-6 yrs"/>
    <n v="3"/>
    <s v="Bachelor"/>
    <n v="1"/>
    <n v="1"/>
    <n v="1"/>
    <n v="1"/>
    <n v="0"/>
    <n v="4"/>
    <n v="123754"/>
    <s v="High"/>
    <n v="1"/>
    <n v="2024"/>
    <s v="High"/>
    <n v="3"/>
  </r>
  <r>
    <n v="5701"/>
    <x v="5"/>
    <x v="1"/>
    <s v="Medium"/>
    <s v="E-commerce"/>
    <x v="6"/>
    <x v="1"/>
    <s v="Onsite/Hybrid"/>
    <x v="1"/>
    <s v="3-6 yrs"/>
    <n v="6"/>
    <s v="Master"/>
    <n v="0"/>
    <n v="0"/>
    <n v="1"/>
    <n v="1"/>
    <n v="0"/>
    <n v="2"/>
    <n v="142653"/>
    <s v="High"/>
    <n v="4"/>
    <n v="2025"/>
    <s v="High"/>
    <n v="6"/>
  </r>
  <r>
    <n v="5702"/>
    <x v="1"/>
    <x v="1"/>
    <s v="Enterprise"/>
    <s v="Finance"/>
    <x v="2"/>
    <x v="0"/>
    <s v="Remote"/>
    <x v="2"/>
    <s v="0-2 yrs"/>
    <n v="1"/>
    <s v="PhD"/>
    <n v="1"/>
    <n v="0"/>
    <n v="0"/>
    <n v="1"/>
    <n v="0"/>
    <n v="2"/>
    <n v="105281"/>
    <s v="Medium"/>
    <n v="11"/>
    <n v="2023"/>
    <s v="Low"/>
    <n v="2"/>
  </r>
  <r>
    <n v="5703"/>
    <x v="5"/>
    <x v="1"/>
    <s v="Startup"/>
    <s v="Finance"/>
    <x v="2"/>
    <x v="0"/>
    <s v="Remote"/>
    <x v="0"/>
    <s v="7+ yrs"/>
    <n v="15"/>
    <s v="Master"/>
    <n v="1"/>
    <n v="1"/>
    <n v="0"/>
    <n v="1"/>
    <n v="0"/>
    <n v="3"/>
    <n v="152331"/>
    <s v="High"/>
    <n v="5"/>
    <n v="2026"/>
    <s v="Low"/>
    <n v="2"/>
  </r>
  <r>
    <n v="5704"/>
    <x v="5"/>
    <x v="1"/>
    <s v="Medium"/>
    <s v="Healthcare"/>
    <x v="6"/>
    <x v="2"/>
    <s v="Onsite/Hybrid"/>
    <x v="1"/>
    <s v="3-6 yrs"/>
    <n v="3"/>
    <s v="Master"/>
    <n v="0"/>
    <n v="1"/>
    <n v="0"/>
    <n v="1"/>
    <n v="0"/>
    <n v="2"/>
    <n v="128379"/>
    <s v="High"/>
    <n v="5"/>
    <n v="2022"/>
    <s v="Medium"/>
    <n v="4"/>
  </r>
  <r>
    <n v="5705"/>
    <x v="0"/>
    <x v="0"/>
    <s v="Medium"/>
    <s v="Finance"/>
    <x v="0"/>
    <x v="2"/>
    <s v="Onsite/Hybrid"/>
    <x v="0"/>
    <s v="7+ yrs"/>
    <n v="7"/>
    <s v="Bachelor"/>
    <n v="1"/>
    <n v="1"/>
    <n v="0"/>
    <n v="0"/>
    <n v="1"/>
    <n v="3"/>
    <n v="111068"/>
    <s v="Medium"/>
    <n v="1"/>
    <n v="2024"/>
    <s v="Medium"/>
    <n v="5"/>
  </r>
  <r>
    <n v="5706"/>
    <x v="1"/>
    <x v="1"/>
    <s v="Medium"/>
    <s v="E-commerce"/>
    <x v="2"/>
    <x v="0"/>
    <s v="Remote"/>
    <x v="2"/>
    <s v="0-2 yrs"/>
    <n v="0"/>
    <s v="Master"/>
    <n v="0"/>
    <n v="0"/>
    <n v="0"/>
    <n v="1"/>
    <n v="1"/>
    <n v="2"/>
    <n v="119701"/>
    <s v="Medium"/>
    <n v="4"/>
    <n v="2020"/>
    <s v="Low"/>
    <n v="5"/>
  </r>
  <r>
    <n v="5707"/>
    <x v="0"/>
    <x v="0"/>
    <s v="MNC"/>
    <s v="Retail"/>
    <x v="0"/>
    <x v="0"/>
    <s v="Remote"/>
    <x v="0"/>
    <s v="7+ yrs"/>
    <n v="8"/>
    <s v="Master"/>
    <n v="0"/>
    <n v="1"/>
    <n v="0"/>
    <n v="0"/>
    <n v="0"/>
    <n v="1"/>
    <n v="115095"/>
    <s v="Medium"/>
    <n v="6"/>
    <n v="2024"/>
    <s v="High"/>
    <n v="7"/>
  </r>
  <r>
    <n v="5708"/>
    <x v="1"/>
    <x v="1"/>
    <s v="Startup"/>
    <s v="Education"/>
    <x v="1"/>
    <x v="0"/>
    <s v="Remote"/>
    <x v="2"/>
    <s v="0-2 yrs"/>
    <n v="0"/>
    <s v="Bachelor"/>
    <n v="1"/>
    <n v="0"/>
    <n v="1"/>
    <n v="1"/>
    <n v="1"/>
    <n v="4"/>
    <n v="132350"/>
    <s v="High"/>
    <n v="2"/>
    <n v="2020"/>
    <s v="High"/>
    <n v="9"/>
  </r>
  <r>
    <n v="5709"/>
    <x v="5"/>
    <x v="1"/>
    <s v="Enterprise"/>
    <s v="E-commerce"/>
    <x v="6"/>
    <x v="2"/>
    <s v="Onsite/Hybrid"/>
    <x v="2"/>
    <s v="0-2 yrs"/>
    <n v="2"/>
    <s v="Master"/>
    <n v="0"/>
    <n v="1"/>
    <n v="1"/>
    <n v="0"/>
    <n v="1"/>
    <n v="3"/>
    <n v="113089"/>
    <s v="Medium"/>
    <n v="4"/>
    <n v="2020"/>
    <s v="Low"/>
    <n v="1"/>
  </r>
  <r>
    <n v="5710"/>
    <x v="4"/>
    <x v="0"/>
    <s v="MNC"/>
    <s v="Technology"/>
    <x v="6"/>
    <x v="1"/>
    <s v="Onsite/Hybrid"/>
    <x v="1"/>
    <s v="3-6 yrs"/>
    <n v="3"/>
    <s v="PhD"/>
    <n v="0"/>
    <n v="0"/>
    <n v="0"/>
    <n v="1"/>
    <n v="1"/>
    <n v="2"/>
    <n v="117873"/>
    <s v="Medium"/>
    <n v="10"/>
    <n v="2025"/>
    <s v="Low"/>
    <n v="4"/>
  </r>
  <r>
    <n v="5711"/>
    <x v="5"/>
    <x v="1"/>
    <s v="Startup"/>
    <s v="E-commerce"/>
    <x v="5"/>
    <x v="0"/>
    <s v="Remote"/>
    <x v="1"/>
    <s v="3-6 yrs"/>
    <n v="6"/>
    <s v="Master"/>
    <n v="1"/>
    <n v="1"/>
    <n v="0"/>
    <n v="1"/>
    <n v="1"/>
    <n v="4"/>
    <n v="137428"/>
    <s v="High"/>
    <n v="6"/>
    <n v="2026"/>
    <s v="Medium"/>
    <n v="1"/>
  </r>
  <r>
    <n v="5712"/>
    <x v="5"/>
    <x v="1"/>
    <s v="MNC"/>
    <s v="Retail"/>
    <x v="1"/>
    <x v="1"/>
    <s v="Onsite/Hybrid"/>
    <x v="1"/>
    <s v="3-6 yrs"/>
    <n v="3"/>
    <s v="Master"/>
    <n v="0"/>
    <n v="0"/>
    <n v="0"/>
    <n v="0"/>
    <n v="1"/>
    <n v="1"/>
    <n v="141014"/>
    <s v="High"/>
    <n v="11"/>
    <n v="2026"/>
    <s v="Low"/>
    <n v="4"/>
  </r>
  <r>
    <n v="5713"/>
    <x v="3"/>
    <x v="0"/>
    <s v="Medium"/>
    <s v="Retail"/>
    <x v="6"/>
    <x v="1"/>
    <s v="Onsite/Hybrid"/>
    <x v="1"/>
    <s v="3-6 yrs"/>
    <n v="6"/>
    <s v="Bachelor"/>
    <n v="0"/>
    <n v="1"/>
    <n v="0"/>
    <n v="1"/>
    <n v="1"/>
    <n v="3"/>
    <n v="99411"/>
    <s v="Medium"/>
    <n v="3"/>
    <n v="2023"/>
    <s v="Medium"/>
    <n v="2"/>
  </r>
  <r>
    <n v="5714"/>
    <x v="4"/>
    <x v="0"/>
    <s v="Startup"/>
    <s v="Technology"/>
    <x v="1"/>
    <x v="2"/>
    <s v="Onsite/Hybrid"/>
    <x v="0"/>
    <s v="7+ yrs"/>
    <n v="8"/>
    <s v="Bachelor"/>
    <n v="0"/>
    <n v="1"/>
    <n v="0"/>
    <n v="0"/>
    <n v="1"/>
    <n v="2"/>
    <n v="114376"/>
    <s v="Medium"/>
    <n v="12"/>
    <n v="2023"/>
    <s v="Low"/>
    <n v="1"/>
  </r>
  <r>
    <n v="5715"/>
    <x v="5"/>
    <x v="1"/>
    <s v="Startup"/>
    <s v="Technology"/>
    <x v="1"/>
    <x v="0"/>
    <s v="Remote"/>
    <x v="2"/>
    <s v="0-2 yrs"/>
    <n v="0"/>
    <s v="Master"/>
    <n v="1"/>
    <n v="0"/>
    <n v="1"/>
    <n v="1"/>
    <n v="0"/>
    <n v="3"/>
    <n v="122475"/>
    <s v="High"/>
    <n v="5"/>
    <n v="2023"/>
    <s v="High"/>
    <n v="2"/>
  </r>
  <r>
    <n v="5716"/>
    <x v="4"/>
    <x v="0"/>
    <s v="Enterprise"/>
    <s v="Finance"/>
    <x v="5"/>
    <x v="2"/>
    <s v="Onsite/Hybrid"/>
    <x v="0"/>
    <s v="7+ yrs"/>
    <n v="13"/>
    <s v="Master"/>
    <n v="0"/>
    <n v="0"/>
    <n v="0"/>
    <n v="0"/>
    <n v="1"/>
    <n v="1"/>
    <n v="105989"/>
    <s v="Medium"/>
    <n v="1"/>
    <n v="2022"/>
    <s v="High"/>
    <n v="7"/>
  </r>
  <r>
    <n v="5717"/>
    <x v="2"/>
    <x v="2"/>
    <s v="MNC"/>
    <s v="Healthcare"/>
    <x v="6"/>
    <x v="1"/>
    <s v="Onsite/Hybrid"/>
    <x v="0"/>
    <s v="7+ yrs"/>
    <n v="9"/>
    <s v="Master"/>
    <n v="0"/>
    <n v="1"/>
    <n v="1"/>
    <n v="0"/>
    <n v="1"/>
    <n v="3"/>
    <n v="146552"/>
    <s v="High"/>
    <n v="1"/>
    <n v="2023"/>
    <s v="High"/>
    <n v="9"/>
  </r>
  <r>
    <n v="5718"/>
    <x v="0"/>
    <x v="0"/>
    <s v="Startup"/>
    <s v="Technology"/>
    <x v="0"/>
    <x v="2"/>
    <s v="Onsite/Hybrid"/>
    <x v="2"/>
    <s v="0-2 yrs"/>
    <n v="0"/>
    <s v="Bachelor"/>
    <n v="0"/>
    <n v="1"/>
    <n v="0"/>
    <n v="0"/>
    <n v="0"/>
    <n v="1"/>
    <n v="46843"/>
    <s v="Low"/>
    <n v="5"/>
    <n v="2024"/>
    <s v="Low"/>
    <n v="6"/>
  </r>
  <r>
    <n v="5719"/>
    <x v="1"/>
    <x v="1"/>
    <s v="Medium"/>
    <s v="Technology"/>
    <x v="3"/>
    <x v="0"/>
    <s v="Remote"/>
    <x v="2"/>
    <s v="0-2 yrs"/>
    <n v="0"/>
    <s v="PhD"/>
    <n v="0"/>
    <n v="1"/>
    <n v="0"/>
    <n v="0"/>
    <n v="0"/>
    <n v="1"/>
    <n v="88372"/>
    <s v="Medium"/>
    <n v="2"/>
    <n v="2021"/>
    <s v="High"/>
    <n v="7"/>
  </r>
  <r>
    <n v="5720"/>
    <x v="5"/>
    <x v="1"/>
    <s v="Enterprise"/>
    <s v="Education"/>
    <x v="3"/>
    <x v="2"/>
    <s v="Onsite/Hybrid"/>
    <x v="2"/>
    <s v="0-2 yrs"/>
    <n v="2"/>
    <s v="PhD"/>
    <n v="1"/>
    <n v="1"/>
    <n v="1"/>
    <n v="0"/>
    <n v="1"/>
    <n v="4"/>
    <n v="115352"/>
    <s v="Medium"/>
    <n v="4"/>
    <n v="2021"/>
    <s v="Medium"/>
    <n v="4"/>
  </r>
  <r>
    <n v="5721"/>
    <x v="2"/>
    <x v="2"/>
    <s v="Enterprise"/>
    <s v="Education"/>
    <x v="4"/>
    <x v="0"/>
    <s v="Remote"/>
    <x v="1"/>
    <s v="3-6 yrs"/>
    <n v="5"/>
    <s v="Master"/>
    <n v="1"/>
    <n v="1"/>
    <n v="0"/>
    <n v="1"/>
    <n v="1"/>
    <n v="4"/>
    <n v="100834"/>
    <s v="Medium"/>
    <n v="7"/>
    <n v="2025"/>
    <s v="Medium"/>
    <n v="6"/>
  </r>
  <r>
    <n v="5722"/>
    <x v="4"/>
    <x v="0"/>
    <s v="Startup"/>
    <s v="Finance"/>
    <x v="4"/>
    <x v="0"/>
    <s v="Remote"/>
    <x v="1"/>
    <s v="3-6 yrs"/>
    <n v="3"/>
    <s v="PhD"/>
    <n v="1"/>
    <n v="1"/>
    <n v="0"/>
    <n v="1"/>
    <n v="1"/>
    <n v="4"/>
    <n v="96247"/>
    <s v="Medium"/>
    <n v="3"/>
    <n v="2023"/>
    <s v="Medium"/>
    <n v="4"/>
  </r>
  <r>
    <n v="5723"/>
    <x v="2"/>
    <x v="2"/>
    <s v="MNC"/>
    <s v="Retail"/>
    <x v="3"/>
    <x v="1"/>
    <s v="Onsite/Hybrid"/>
    <x v="0"/>
    <s v="7+ yrs"/>
    <n v="11"/>
    <s v="PhD"/>
    <n v="0"/>
    <n v="1"/>
    <n v="1"/>
    <n v="0"/>
    <n v="1"/>
    <n v="3"/>
    <n v="148141"/>
    <s v="High"/>
    <n v="10"/>
    <n v="2021"/>
    <s v="Low"/>
    <n v="1"/>
  </r>
  <r>
    <n v="5724"/>
    <x v="4"/>
    <x v="0"/>
    <s v="MNC"/>
    <s v="Finance"/>
    <x v="5"/>
    <x v="2"/>
    <s v="Onsite/Hybrid"/>
    <x v="0"/>
    <s v="7+ yrs"/>
    <n v="7"/>
    <s v="Bachelor"/>
    <n v="0"/>
    <n v="1"/>
    <n v="1"/>
    <n v="0"/>
    <n v="1"/>
    <n v="3"/>
    <n v="143800"/>
    <s v="High"/>
    <n v="8"/>
    <n v="2021"/>
    <s v="Medium"/>
    <n v="1"/>
  </r>
  <r>
    <n v="5725"/>
    <x v="2"/>
    <x v="2"/>
    <s v="Enterprise"/>
    <s v="Technology"/>
    <x v="4"/>
    <x v="2"/>
    <s v="Onsite/Hybrid"/>
    <x v="2"/>
    <s v="0-2 yrs"/>
    <n v="2"/>
    <s v="PhD"/>
    <n v="0"/>
    <n v="1"/>
    <n v="1"/>
    <n v="1"/>
    <n v="1"/>
    <n v="4"/>
    <n v="94342"/>
    <s v="Medium"/>
    <n v="10"/>
    <n v="2025"/>
    <s v="High"/>
    <n v="7"/>
  </r>
  <r>
    <n v="5726"/>
    <x v="5"/>
    <x v="1"/>
    <s v="Startup"/>
    <s v="Healthcare"/>
    <x v="2"/>
    <x v="0"/>
    <s v="Remote"/>
    <x v="1"/>
    <s v="3-6 yrs"/>
    <n v="3"/>
    <s v="PhD"/>
    <n v="1"/>
    <n v="0"/>
    <n v="0"/>
    <n v="1"/>
    <n v="0"/>
    <n v="2"/>
    <n v="133545"/>
    <s v="High"/>
    <n v="9"/>
    <n v="2023"/>
    <s v="Medium"/>
    <n v="2"/>
  </r>
  <r>
    <n v="5727"/>
    <x v="3"/>
    <x v="0"/>
    <s v="Startup"/>
    <s v="Technology"/>
    <x v="0"/>
    <x v="2"/>
    <s v="Onsite/Hybrid"/>
    <x v="1"/>
    <s v="3-6 yrs"/>
    <n v="6"/>
    <s v="Bachelor"/>
    <n v="0"/>
    <n v="1"/>
    <n v="1"/>
    <n v="1"/>
    <n v="0"/>
    <n v="3"/>
    <n v="101358"/>
    <s v="Medium"/>
    <n v="3"/>
    <n v="2023"/>
    <s v="High"/>
    <n v="1"/>
  </r>
  <r>
    <n v="5728"/>
    <x v="1"/>
    <x v="1"/>
    <s v="Medium"/>
    <s v="E-commerce"/>
    <x v="1"/>
    <x v="1"/>
    <s v="Onsite/Hybrid"/>
    <x v="0"/>
    <s v="7+ yrs"/>
    <n v="10"/>
    <s v="Master"/>
    <n v="0"/>
    <n v="1"/>
    <n v="0"/>
    <n v="0"/>
    <n v="0"/>
    <n v="1"/>
    <n v="144140"/>
    <s v="High"/>
    <n v="11"/>
    <n v="2022"/>
    <s v="High"/>
    <n v="9"/>
  </r>
  <r>
    <n v="5729"/>
    <x v="2"/>
    <x v="2"/>
    <s v="Startup"/>
    <s v="Finance"/>
    <x v="5"/>
    <x v="2"/>
    <s v="Onsite/Hybrid"/>
    <x v="2"/>
    <s v="0-2 yrs"/>
    <n v="2"/>
    <s v="PhD"/>
    <n v="1"/>
    <n v="1"/>
    <n v="0"/>
    <n v="0"/>
    <n v="1"/>
    <n v="3"/>
    <n v="57027"/>
    <s v="Low"/>
    <n v="1"/>
    <n v="2026"/>
    <s v="High"/>
    <n v="7"/>
  </r>
  <r>
    <n v="5730"/>
    <x v="1"/>
    <x v="1"/>
    <s v="Medium"/>
    <s v="Education"/>
    <x v="2"/>
    <x v="0"/>
    <s v="Remote"/>
    <x v="1"/>
    <s v="3-6 yrs"/>
    <n v="6"/>
    <s v="Bachelor"/>
    <n v="1"/>
    <n v="0"/>
    <n v="0"/>
    <n v="0"/>
    <n v="1"/>
    <n v="2"/>
    <n v="120719"/>
    <s v="High"/>
    <n v="11"/>
    <n v="2026"/>
    <s v="Medium"/>
    <n v="4"/>
  </r>
  <r>
    <n v="5731"/>
    <x v="4"/>
    <x v="0"/>
    <s v="MNC"/>
    <s v="E-commerce"/>
    <x v="3"/>
    <x v="0"/>
    <s v="Remote"/>
    <x v="2"/>
    <s v="0-2 yrs"/>
    <n v="0"/>
    <s v="Bachelor"/>
    <n v="0"/>
    <n v="1"/>
    <n v="1"/>
    <n v="1"/>
    <n v="1"/>
    <n v="4"/>
    <n v="108802"/>
    <s v="Medium"/>
    <n v="9"/>
    <n v="2020"/>
    <s v="High"/>
    <n v="2"/>
  </r>
  <r>
    <n v="5732"/>
    <x v="2"/>
    <x v="2"/>
    <s v="MNC"/>
    <s v="Healthcare"/>
    <x v="2"/>
    <x v="0"/>
    <s v="Remote"/>
    <x v="2"/>
    <s v="0-2 yrs"/>
    <n v="0"/>
    <s v="Bachelor"/>
    <n v="0"/>
    <n v="1"/>
    <n v="0"/>
    <n v="0"/>
    <n v="0"/>
    <n v="1"/>
    <n v="69403"/>
    <s v="Low"/>
    <n v="1"/>
    <n v="2024"/>
    <s v="Medium"/>
    <n v="6"/>
  </r>
  <r>
    <n v="5733"/>
    <x v="1"/>
    <x v="1"/>
    <s v="Enterprise"/>
    <s v="Technology"/>
    <x v="1"/>
    <x v="1"/>
    <s v="Onsite/Hybrid"/>
    <x v="0"/>
    <s v="7+ yrs"/>
    <n v="15"/>
    <s v="Master"/>
    <n v="0"/>
    <n v="0"/>
    <n v="1"/>
    <n v="1"/>
    <n v="0"/>
    <n v="2"/>
    <n v="167541"/>
    <s v="High"/>
    <n v="9"/>
    <n v="2025"/>
    <s v="High"/>
    <n v="9"/>
  </r>
  <r>
    <n v="5734"/>
    <x v="4"/>
    <x v="0"/>
    <s v="Medium"/>
    <s v="E-commerce"/>
    <x v="2"/>
    <x v="2"/>
    <s v="Onsite/Hybrid"/>
    <x v="0"/>
    <s v="7+ yrs"/>
    <n v="13"/>
    <s v="Master"/>
    <n v="0"/>
    <n v="0"/>
    <n v="1"/>
    <n v="0"/>
    <n v="0"/>
    <n v="1"/>
    <n v="110202"/>
    <s v="Medium"/>
    <n v="7"/>
    <n v="2024"/>
    <s v="High"/>
    <n v="8"/>
  </r>
  <r>
    <n v="5735"/>
    <x v="3"/>
    <x v="0"/>
    <s v="MNC"/>
    <s v="E-commerce"/>
    <x v="5"/>
    <x v="0"/>
    <s v="Remote"/>
    <x v="2"/>
    <s v="0-2 yrs"/>
    <n v="1"/>
    <s v="Master"/>
    <n v="0"/>
    <n v="0"/>
    <n v="1"/>
    <n v="0"/>
    <n v="1"/>
    <n v="2"/>
    <n v="90093"/>
    <s v="Medium"/>
    <n v="1"/>
    <n v="2026"/>
    <s v="Low"/>
    <n v="1"/>
  </r>
  <r>
    <n v="5736"/>
    <x v="5"/>
    <x v="1"/>
    <s v="Medium"/>
    <s v="Technology"/>
    <x v="1"/>
    <x v="1"/>
    <s v="Onsite/Hybrid"/>
    <x v="2"/>
    <s v="0-2 yrs"/>
    <n v="2"/>
    <s v="PhD"/>
    <n v="0"/>
    <n v="0"/>
    <n v="1"/>
    <n v="0"/>
    <n v="0"/>
    <n v="1"/>
    <n v="105408"/>
    <s v="Medium"/>
    <n v="8"/>
    <n v="2023"/>
    <s v="High"/>
    <n v="9"/>
  </r>
  <r>
    <n v="5737"/>
    <x v="2"/>
    <x v="2"/>
    <s v="Medium"/>
    <s v="Retail"/>
    <x v="0"/>
    <x v="0"/>
    <s v="Remote"/>
    <x v="2"/>
    <s v="0-2 yrs"/>
    <n v="1"/>
    <s v="Bachelor"/>
    <n v="1"/>
    <n v="1"/>
    <n v="1"/>
    <n v="0"/>
    <n v="1"/>
    <n v="4"/>
    <n v="74034"/>
    <s v="Medium"/>
    <n v="2"/>
    <n v="2020"/>
    <s v="Low"/>
    <n v="6"/>
  </r>
  <r>
    <n v="5738"/>
    <x v="2"/>
    <x v="2"/>
    <s v="Enterprise"/>
    <s v="Healthcare"/>
    <x v="0"/>
    <x v="1"/>
    <s v="Onsite/Hybrid"/>
    <x v="2"/>
    <s v="0-2 yrs"/>
    <n v="1"/>
    <s v="PhD"/>
    <n v="1"/>
    <n v="0"/>
    <n v="0"/>
    <n v="0"/>
    <n v="0"/>
    <n v="1"/>
    <n v="48717"/>
    <s v="Low"/>
    <n v="11"/>
    <n v="2026"/>
    <s v="Medium"/>
    <n v="2"/>
  </r>
  <r>
    <n v="5739"/>
    <x v="0"/>
    <x v="0"/>
    <s v="Enterprise"/>
    <s v="Technology"/>
    <x v="2"/>
    <x v="1"/>
    <s v="Onsite/Hybrid"/>
    <x v="0"/>
    <s v="7+ yrs"/>
    <n v="8"/>
    <s v="PhD"/>
    <n v="0"/>
    <n v="1"/>
    <n v="1"/>
    <n v="0"/>
    <n v="1"/>
    <n v="3"/>
    <n v="125562"/>
    <s v="High"/>
    <n v="7"/>
    <n v="2025"/>
    <s v="Low"/>
    <n v="2"/>
  </r>
  <r>
    <n v="5740"/>
    <x v="5"/>
    <x v="1"/>
    <s v="Startup"/>
    <s v="Finance"/>
    <x v="1"/>
    <x v="1"/>
    <s v="Onsite/Hybrid"/>
    <x v="2"/>
    <s v="0-2 yrs"/>
    <n v="0"/>
    <s v="Bachelor"/>
    <n v="0"/>
    <n v="0"/>
    <n v="0"/>
    <n v="0"/>
    <n v="0"/>
    <n v="0"/>
    <n v="87478"/>
    <s v="Medium"/>
    <n v="4"/>
    <n v="2020"/>
    <s v="High"/>
    <n v="7"/>
  </r>
  <r>
    <n v="5741"/>
    <x v="5"/>
    <x v="1"/>
    <s v="MNC"/>
    <s v="Education"/>
    <x v="3"/>
    <x v="0"/>
    <s v="Remote"/>
    <x v="2"/>
    <s v="0-2 yrs"/>
    <n v="1"/>
    <s v="Master"/>
    <n v="0"/>
    <n v="1"/>
    <n v="0"/>
    <n v="1"/>
    <n v="1"/>
    <n v="3"/>
    <n v="130616"/>
    <s v="High"/>
    <n v="11"/>
    <n v="2021"/>
    <s v="High"/>
    <n v="7"/>
  </r>
  <r>
    <n v="5742"/>
    <x v="4"/>
    <x v="0"/>
    <s v="Enterprise"/>
    <s v="Education"/>
    <x v="0"/>
    <x v="2"/>
    <s v="Onsite/Hybrid"/>
    <x v="1"/>
    <s v="3-6 yrs"/>
    <n v="3"/>
    <s v="Master"/>
    <n v="1"/>
    <n v="0"/>
    <n v="1"/>
    <n v="1"/>
    <n v="0"/>
    <n v="3"/>
    <n v="102295"/>
    <s v="Medium"/>
    <n v="3"/>
    <n v="2026"/>
    <s v="High"/>
    <n v="3"/>
  </r>
  <r>
    <n v="5743"/>
    <x v="5"/>
    <x v="1"/>
    <s v="Enterprise"/>
    <s v="E-commerce"/>
    <x v="0"/>
    <x v="1"/>
    <s v="Onsite/Hybrid"/>
    <x v="1"/>
    <s v="3-6 yrs"/>
    <n v="3"/>
    <s v="Master"/>
    <n v="1"/>
    <n v="1"/>
    <n v="1"/>
    <n v="1"/>
    <n v="0"/>
    <n v="4"/>
    <n v="145523"/>
    <s v="High"/>
    <n v="3"/>
    <n v="2020"/>
    <s v="High"/>
    <n v="4"/>
  </r>
  <r>
    <n v="5744"/>
    <x v="5"/>
    <x v="1"/>
    <s v="Enterprise"/>
    <s v="E-commerce"/>
    <x v="5"/>
    <x v="2"/>
    <s v="Onsite/Hybrid"/>
    <x v="0"/>
    <s v="7+ yrs"/>
    <n v="7"/>
    <s v="PhD"/>
    <n v="1"/>
    <n v="1"/>
    <n v="1"/>
    <n v="0"/>
    <n v="0"/>
    <n v="3"/>
    <n v="150960"/>
    <s v="High"/>
    <n v="8"/>
    <n v="2026"/>
    <s v="Low"/>
    <n v="1"/>
  </r>
  <r>
    <n v="5745"/>
    <x v="3"/>
    <x v="0"/>
    <s v="Medium"/>
    <s v="Healthcare"/>
    <x v="2"/>
    <x v="0"/>
    <s v="Remote"/>
    <x v="1"/>
    <s v="3-6 yrs"/>
    <n v="4"/>
    <s v="Bachelor"/>
    <n v="1"/>
    <n v="1"/>
    <n v="0"/>
    <n v="1"/>
    <n v="0"/>
    <n v="3"/>
    <n v="92027"/>
    <s v="Medium"/>
    <n v="2"/>
    <n v="2024"/>
    <s v="High"/>
    <n v="7"/>
  </r>
  <r>
    <n v="5746"/>
    <x v="2"/>
    <x v="2"/>
    <s v="Enterprise"/>
    <s v="Education"/>
    <x v="0"/>
    <x v="1"/>
    <s v="Onsite/Hybrid"/>
    <x v="2"/>
    <s v="0-2 yrs"/>
    <n v="2"/>
    <s v="PhD"/>
    <n v="1"/>
    <n v="0"/>
    <n v="0"/>
    <n v="0"/>
    <n v="1"/>
    <n v="2"/>
    <n v="58933"/>
    <s v="Low"/>
    <n v="12"/>
    <n v="2022"/>
    <s v="Medium"/>
    <n v="3"/>
  </r>
  <r>
    <n v="5747"/>
    <x v="0"/>
    <x v="0"/>
    <s v="Startup"/>
    <s v="E-commerce"/>
    <x v="2"/>
    <x v="1"/>
    <s v="Onsite/Hybrid"/>
    <x v="2"/>
    <s v="0-2 yrs"/>
    <n v="1"/>
    <s v="Bachelor"/>
    <n v="1"/>
    <n v="1"/>
    <n v="1"/>
    <n v="0"/>
    <n v="0"/>
    <n v="3"/>
    <n v="65115"/>
    <s v="Low"/>
    <n v="12"/>
    <n v="2023"/>
    <s v="High"/>
    <n v="7"/>
  </r>
  <r>
    <n v="5748"/>
    <x v="3"/>
    <x v="0"/>
    <s v="Enterprise"/>
    <s v="Finance"/>
    <x v="3"/>
    <x v="0"/>
    <s v="Remote"/>
    <x v="0"/>
    <s v="7+ yrs"/>
    <n v="8"/>
    <s v="PhD"/>
    <n v="1"/>
    <n v="0"/>
    <n v="0"/>
    <n v="1"/>
    <n v="0"/>
    <n v="2"/>
    <n v="116614"/>
    <s v="Medium"/>
    <n v="1"/>
    <n v="2022"/>
    <s v="Low"/>
    <n v="5"/>
  </r>
  <r>
    <n v="5749"/>
    <x v="2"/>
    <x v="2"/>
    <s v="MNC"/>
    <s v="Healthcare"/>
    <x v="5"/>
    <x v="2"/>
    <s v="Onsite/Hybrid"/>
    <x v="0"/>
    <s v="7+ yrs"/>
    <n v="10"/>
    <s v="Master"/>
    <n v="0"/>
    <n v="1"/>
    <n v="1"/>
    <n v="1"/>
    <n v="1"/>
    <n v="4"/>
    <n v="159236"/>
    <s v="High"/>
    <n v="1"/>
    <n v="2026"/>
    <s v="High"/>
    <n v="4"/>
  </r>
  <r>
    <n v="5750"/>
    <x v="1"/>
    <x v="1"/>
    <s v="Enterprise"/>
    <s v="E-commerce"/>
    <x v="3"/>
    <x v="1"/>
    <s v="Onsite/Hybrid"/>
    <x v="1"/>
    <s v="3-6 yrs"/>
    <n v="6"/>
    <s v="Master"/>
    <n v="0"/>
    <n v="1"/>
    <n v="0"/>
    <n v="1"/>
    <n v="1"/>
    <n v="3"/>
    <n v="140823"/>
    <s v="High"/>
    <n v="7"/>
    <n v="2022"/>
    <s v="High"/>
    <n v="9"/>
  </r>
  <r>
    <n v="5751"/>
    <x v="0"/>
    <x v="0"/>
    <s v="Startup"/>
    <s v="Finance"/>
    <x v="1"/>
    <x v="1"/>
    <s v="Onsite/Hybrid"/>
    <x v="0"/>
    <s v="7+ yrs"/>
    <n v="8"/>
    <s v="PhD"/>
    <n v="0"/>
    <n v="0"/>
    <n v="0"/>
    <n v="0"/>
    <n v="0"/>
    <n v="0"/>
    <n v="103342"/>
    <s v="Medium"/>
    <n v="5"/>
    <n v="2023"/>
    <s v="High"/>
    <n v="9"/>
  </r>
  <r>
    <n v="5752"/>
    <x v="3"/>
    <x v="0"/>
    <s v="Medium"/>
    <s v="E-commerce"/>
    <x v="6"/>
    <x v="1"/>
    <s v="Onsite/Hybrid"/>
    <x v="0"/>
    <s v="7+ yrs"/>
    <n v="13"/>
    <s v="PhD"/>
    <n v="1"/>
    <n v="0"/>
    <n v="0"/>
    <n v="1"/>
    <n v="1"/>
    <n v="3"/>
    <n v="120944"/>
    <s v="High"/>
    <n v="10"/>
    <n v="2022"/>
    <s v="Medium"/>
    <n v="5"/>
  </r>
  <r>
    <n v="5753"/>
    <x v="3"/>
    <x v="0"/>
    <s v="MNC"/>
    <s v="Technology"/>
    <x v="0"/>
    <x v="2"/>
    <s v="Onsite/Hybrid"/>
    <x v="1"/>
    <s v="3-6 yrs"/>
    <n v="5"/>
    <s v="Master"/>
    <n v="0"/>
    <n v="1"/>
    <n v="0"/>
    <n v="1"/>
    <n v="0"/>
    <n v="2"/>
    <n v="113807"/>
    <s v="Medium"/>
    <n v="4"/>
    <n v="2021"/>
    <s v="Medium"/>
    <n v="4"/>
  </r>
  <r>
    <n v="5754"/>
    <x v="5"/>
    <x v="1"/>
    <s v="Startup"/>
    <s v="Finance"/>
    <x v="3"/>
    <x v="1"/>
    <s v="Onsite/Hybrid"/>
    <x v="2"/>
    <s v="0-2 yrs"/>
    <n v="1"/>
    <s v="Bachelor"/>
    <n v="1"/>
    <n v="1"/>
    <n v="1"/>
    <n v="1"/>
    <n v="0"/>
    <n v="4"/>
    <n v="117240"/>
    <s v="Medium"/>
    <n v="12"/>
    <n v="2022"/>
    <s v="High"/>
    <n v="4"/>
  </r>
  <r>
    <n v="5755"/>
    <x v="5"/>
    <x v="1"/>
    <s v="MNC"/>
    <s v="Healthcare"/>
    <x v="2"/>
    <x v="2"/>
    <s v="Onsite/Hybrid"/>
    <x v="2"/>
    <s v="0-2 yrs"/>
    <n v="1"/>
    <s v="Master"/>
    <n v="0"/>
    <n v="0"/>
    <n v="0"/>
    <n v="0"/>
    <n v="0"/>
    <n v="0"/>
    <n v="112795"/>
    <s v="Medium"/>
    <n v="4"/>
    <n v="2020"/>
    <s v="High"/>
    <n v="9"/>
  </r>
  <r>
    <n v="5756"/>
    <x v="4"/>
    <x v="0"/>
    <s v="Enterprise"/>
    <s v="Education"/>
    <x v="1"/>
    <x v="2"/>
    <s v="Onsite/Hybrid"/>
    <x v="2"/>
    <s v="0-2 yrs"/>
    <n v="1"/>
    <s v="Master"/>
    <n v="1"/>
    <n v="0"/>
    <n v="0"/>
    <n v="1"/>
    <n v="0"/>
    <n v="2"/>
    <n v="60075"/>
    <s v="Low"/>
    <n v="1"/>
    <n v="2023"/>
    <s v="Medium"/>
    <n v="2"/>
  </r>
  <r>
    <n v="5757"/>
    <x v="0"/>
    <x v="0"/>
    <s v="Medium"/>
    <s v="Education"/>
    <x v="1"/>
    <x v="1"/>
    <s v="Onsite/Hybrid"/>
    <x v="1"/>
    <s v="3-6 yrs"/>
    <n v="3"/>
    <s v="Bachelor"/>
    <n v="1"/>
    <n v="0"/>
    <n v="0"/>
    <n v="0"/>
    <n v="0"/>
    <n v="1"/>
    <n v="71523"/>
    <s v="Medium"/>
    <n v="2"/>
    <n v="2021"/>
    <s v="High"/>
    <n v="9"/>
  </r>
  <r>
    <n v="5758"/>
    <x v="3"/>
    <x v="0"/>
    <s v="Startup"/>
    <s v="Retail"/>
    <x v="5"/>
    <x v="0"/>
    <s v="Remote"/>
    <x v="0"/>
    <s v="7+ yrs"/>
    <n v="14"/>
    <s v="Bachelor"/>
    <n v="0"/>
    <n v="0"/>
    <n v="1"/>
    <n v="1"/>
    <n v="1"/>
    <n v="3"/>
    <n v="141163"/>
    <s v="High"/>
    <n v="7"/>
    <n v="2025"/>
    <s v="High"/>
    <n v="4"/>
  </r>
  <r>
    <n v="5759"/>
    <x v="1"/>
    <x v="1"/>
    <s v="MNC"/>
    <s v="E-commerce"/>
    <x v="5"/>
    <x v="1"/>
    <s v="Onsite/Hybrid"/>
    <x v="1"/>
    <s v="3-6 yrs"/>
    <n v="6"/>
    <s v="PhD"/>
    <n v="0"/>
    <n v="1"/>
    <n v="1"/>
    <n v="0"/>
    <n v="1"/>
    <n v="3"/>
    <n v="157700"/>
    <s v="High"/>
    <n v="7"/>
    <n v="2021"/>
    <s v="High"/>
    <n v="7"/>
  </r>
  <r>
    <n v="5760"/>
    <x v="4"/>
    <x v="0"/>
    <s v="MNC"/>
    <s v="Healthcare"/>
    <x v="4"/>
    <x v="1"/>
    <s v="Onsite/Hybrid"/>
    <x v="0"/>
    <s v="7+ yrs"/>
    <n v="12"/>
    <s v="Master"/>
    <n v="1"/>
    <n v="1"/>
    <n v="0"/>
    <n v="0"/>
    <n v="0"/>
    <n v="2"/>
    <n v="116048"/>
    <s v="Medium"/>
    <n v="10"/>
    <n v="2024"/>
    <s v="Low"/>
    <n v="3"/>
  </r>
  <r>
    <n v="5761"/>
    <x v="0"/>
    <x v="0"/>
    <s v="Medium"/>
    <s v="Education"/>
    <x v="6"/>
    <x v="2"/>
    <s v="Onsite/Hybrid"/>
    <x v="2"/>
    <s v="0-2 yrs"/>
    <n v="2"/>
    <s v="Bachelor"/>
    <n v="1"/>
    <n v="0"/>
    <n v="1"/>
    <n v="1"/>
    <n v="0"/>
    <n v="3"/>
    <n v="82920"/>
    <s v="Medium"/>
    <n v="11"/>
    <n v="2024"/>
    <s v="High"/>
    <n v="1"/>
  </r>
  <r>
    <n v="5762"/>
    <x v="2"/>
    <x v="2"/>
    <s v="Enterprise"/>
    <s v="E-commerce"/>
    <x v="4"/>
    <x v="0"/>
    <s v="Remote"/>
    <x v="1"/>
    <s v="3-6 yrs"/>
    <n v="3"/>
    <s v="PhD"/>
    <n v="0"/>
    <n v="1"/>
    <n v="1"/>
    <n v="0"/>
    <n v="0"/>
    <n v="2"/>
    <n v="93627"/>
    <s v="Medium"/>
    <n v="6"/>
    <n v="2023"/>
    <s v="High"/>
    <n v="9"/>
  </r>
  <r>
    <n v="5763"/>
    <x v="2"/>
    <x v="2"/>
    <s v="Medium"/>
    <s v="Technology"/>
    <x v="3"/>
    <x v="2"/>
    <s v="Onsite/Hybrid"/>
    <x v="2"/>
    <s v="0-2 yrs"/>
    <n v="0"/>
    <s v="Bachelor"/>
    <n v="0"/>
    <n v="1"/>
    <n v="1"/>
    <n v="1"/>
    <n v="1"/>
    <n v="4"/>
    <n v="89541"/>
    <s v="Medium"/>
    <n v="7"/>
    <n v="2024"/>
    <s v="High"/>
    <n v="3"/>
  </r>
  <r>
    <n v="5764"/>
    <x v="4"/>
    <x v="0"/>
    <s v="Medium"/>
    <s v="Retail"/>
    <x v="5"/>
    <x v="2"/>
    <s v="Onsite/Hybrid"/>
    <x v="1"/>
    <s v="3-6 yrs"/>
    <n v="5"/>
    <s v="Master"/>
    <n v="1"/>
    <n v="0"/>
    <n v="1"/>
    <n v="0"/>
    <n v="1"/>
    <n v="3"/>
    <n v="100465"/>
    <s v="Medium"/>
    <n v="5"/>
    <n v="2025"/>
    <s v="Low"/>
    <n v="1"/>
  </r>
  <r>
    <n v="5765"/>
    <x v="4"/>
    <x v="0"/>
    <s v="Medium"/>
    <s v="Retail"/>
    <x v="1"/>
    <x v="0"/>
    <s v="Remote"/>
    <x v="1"/>
    <s v="3-6 yrs"/>
    <n v="6"/>
    <s v="Master"/>
    <n v="0"/>
    <n v="0"/>
    <n v="0"/>
    <n v="0"/>
    <n v="1"/>
    <n v="1"/>
    <n v="80917"/>
    <s v="Medium"/>
    <n v="2"/>
    <n v="2022"/>
    <s v="Medium"/>
    <n v="3"/>
  </r>
  <r>
    <n v="5766"/>
    <x v="1"/>
    <x v="1"/>
    <s v="Enterprise"/>
    <s v="Retail"/>
    <x v="6"/>
    <x v="0"/>
    <s v="Remote"/>
    <x v="0"/>
    <s v="7+ yrs"/>
    <n v="7"/>
    <s v="Bachelor"/>
    <n v="0"/>
    <n v="1"/>
    <n v="0"/>
    <n v="1"/>
    <n v="1"/>
    <n v="3"/>
    <n v="166039"/>
    <s v="High"/>
    <n v="5"/>
    <n v="2026"/>
    <s v="High"/>
    <n v="8"/>
  </r>
  <r>
    <n v="5767"/>
    <x v="0"/>
    <x v="0"/>
    <s v="Medium"/>
    <s v="Retail"/>
    <x v="3"/>
    <x v="0"/>
    <s v="Remote"/>
    <x v="0"/>
    <s v="7+ yrs"/>
    <n v="7"/>
    <s v="Bachelor"/>
    <n v="0"/>
    <n v="1"/>
    <n v="1"/>
    <n v="0"/>
    <n v="0"/>
    <n v="2"/>
    <n v="119848"/>
    <s v="Medium"/>
    <n v="6"/>
    <n v="2022"/>
    <s v="Low"/>
    <n v="4"/>
  </r>
  <r>
    <n v="5768"/>
    <x v="2"/>
    <x v="2"/>
    <s v="MNC"/>
    <s v="Healthcare"/>
    <x v="5"/>
    <x v="0"/>
    <s v="Remote"/>
    <x v="2"/>
    <s v="0-2 yrs"/>
    <n v="0"/>
    <s v="Master"/>
    <n v="1"/>
    <n v="0"/>
    <n v="1"/>
    <n v="0"/>
    <n v="1"/>
    <n v="3"/>
    <n v="94616"/>
    <s v="Medium"/>
    <n v="5"/>
    <n v="2020"/>
    <s v="Low"/>
    <n v="3"/>
  </r>
  <r>
    <n v="5769"/>
    <x v="2"/>
    <x v="2"/>
    <s v="Enterprise"/>
    <s v="Finance"/>
    <x v="6"/>
    <x v="0"/>
    <s v="Remote"/>
    <x v="2"/>
    <s v="0-2 yrs"/>
    <n v="0"/>
    <s v="PhD"/>
    <n v="1"/>
    <n v="1"/>
    <n v="0"/>
    <n v="1"/>
    <n v="1"/>
    <n v="4"/>
    <n v="79156"/>
    <s v="Medium"/>
    <n v="8"/>
    <n v="2021"/>
    <s v="Low"/>
    <n v="1"/>
  </r>
  <r>
    <n v="5770"/>
    <x v="4"/>
    <x v="0"/>
    <s v="Enterprise"/>
    <s v="Education"/>
    <x v="6"/>
    <x v="2"/>
    <s v="Onsite/Hybrid"/>
    <x v="1"/>
    <s v="3-6 yrs"/>
    <n v="3"/>
    <s v="PhD"/>
    <n v="0"/>
    <n v="1"/>
    <n v="1"/>
    <n v="1"/>
    <n v="0"/>
    <n v="3"/>
    <n v="104886"/>
    <s v="Medium"/>
    <n v="4"/>
    <n v="2022"/>
    <s v="High"/>
    <n v="1"/>
  </r>
  <r>
    <n v="5771"/>
    <x v="4"/>
    <x v="0"/>
    <s v="Medium"/>
    <s v="Education"/>
    <x v="3"/>
    <x v="2"/>
    <s v="Onsite/Hybrid"/>
    <x v="1"/>
    <s v="3-6 yrs"/>
    <n v="6"/>
    <s v="PhD"/>
    <n v="1"/>
    <n v="1"/>
    <n v="0"/>
    <n v="0"/>
    <n v="1"/>
    <n v="3"/>
    <n v="86976"/>
    <s v="Medium"/>
    <n v="8"/>
    <n v="2021"/>
    <s v="Medium"/>
    <n v="2"/>
  </r>
  <r>
    <n v="5772"/>
    <x v="5"/>
    <x v="1"/>
    <s v="Enterprise"/>
    <s v="E-commerce"/>
    <x v="5"/>
    <x v="1"/>
    <s v="Onsite/Hybrid"/>
    <x v="0"/>
    <s v="7+ yrs"/>
    <n v="12"/>
    <s v="Bachelor"/>
    <n v="0"/>
    <n v="0"/>
    <n v="0"/>
    <n v="0"/>
    <n v="1"/>
    <n v="1"/>
    <n v="148674"/>
    <s v="High"/>
    <n v="10"/>
    <n v="2024"/>
    <s v="Low"/>
    <n v="1"/>
  </r>
  <r>
    <n v="5773"/>
    <x v="3"/>
    <x v="0"/>
    <s v="Enterprise"/>
    <s v="Healthcare"/>
    <x v="0"/>
    <x v="1"/>
    <s v="Onsite/Hybrid"/>
    <x v="2"/>
    <s v="0-2 yrs"/>
    <n v="1"/>
    <s v="PhD"/>
    <n v="0"/>
    <n v="1"/>
    <n v="0"/>
    <n v="0"/>
    <n v="0"/>
    <n v="1"/>
    <n v="50831"/>
    <s v="Low"/>
    <n v="6"/>
    <n v="2026"/>
    <s v="Low"/>
    <n v="4"/>
  </r>
  <r>
    <n v="5774"/>
    <x v="0"/>
    <x v="0"/>
    <s v="MNC"/>
    <s v="Technology"/>
    <x v="2"/>
    <x v="0"/>
    <s v="Remote"/>
    <x v="1"/>
    <s v="3-6 yrs"/>
    <n v="6"/>
    <s v="Bachelor"/>
    <n v="0"/>
    <n v="1"/>
    <n v="0"/>
    <n v="0"/>
    <n v="0"/>
    <n v="1"/>
    <n v="91437"/>
    <s v="Medium"/>
    <n v="9"/>
    <n v="2020"/>
    <s v="Low"/>
    <n v="5"/>
  </r>
  <r>
    <n v="5775"/>
    <x v="4"/>
    <x v="0"/>
    <s v="Medium"/>
    <s v="Healthcare"/>
    <x v="2"/>
    <x v="2"/>
    <s v="Onsite/Hybrid"/>
    <x v="1"/>
    <s v="3-6 yrs"/>
    <n v="6"/>
    <s v="Bachelor"/>
    <n v="1"/>
    <n v="1"/>
    <n v="0"/>
    <n v="0"/>
    <n v="1"/>
    <n v="3"/>
    <n v="80150"/>
    <s v="Medium"/>
    <n v="6"/>
    <n v="2022"/>
    <s v="High"/>
    <n v="7"/>
  </r>
  <r>
    <n v="5776"/>
    <x v="2"/>
    <x v="2"/>
    <s v="MNC"/>
    <s v="Education"/>
    <x v="5"/>
    <x v="0"/>
    <s v="Remote"/>
    <x v="2"/>
    <s v="0-2 yrs"/>
    <n v="2"/>
    <s v="Master"/>
    <n v="0"/>
    <n v="1"/>
    <n v="1"/>
    <n v="1"/>
    <n v="1"/>
    <n v="4"/>
    <n v="110365"/>
    <s v="Medium"/>
    <n v="5"/>
    <n v="2026"/>
    <s v="High"/>
    <n v="4"/>
  </r>
  <r>
    <n v="5777"/>
    <x v="1"/>
    <x v="1"/>
    <s v="Enterprise"/>
    <s v="Healthcare"/>
    <x v="4"/>
    <x v="0"/>
    <s v="Remote"/>
    <x v="0"/>
    <s v="7+ yrs"/>
    <n v="13"/>
    <s v="Master"/>
    <n v="1"/>
    <n v="1"/>
    <n v="1"/>
    <n v="1"/>
    <n v="1"/>
    <n v="5"/>
    <n v="180092"/>
    <s v="High"/>
    <n v="2"/>
    <n v="2023"/>
    <s v="High"/>
    <n v="2"/>
  </r>
  <r>
    <n v="5778"/>
    <x v="0"/>
    <x v="0"/>
    <s v="Enterprise"/>
    <s v="Finance"/>
    <x v="3"/>
    <x v="1"/>
    <s v="Onsite/Hybrid"/>
    <x v="1"/>
    <s v="3-6 yrs"/>
    <n v="5"/>
    <s v="Master"/>
    <n v="1"/>
    <n v="1"/>
    <n v="0"/>
    <n v="0"/>
    <n v="1"/>
    <n v="3"/>
    <n v="83690"/>
    <s v="Medium"/>
    <n v="8"/>
    <n v="2026"/>
    <s v="Medium"/>
    <n v="2"/>
  </r>
  <r>
    <n v="5779"/>
    <x v="4"/>
    <x v="0"/>
    <s v="Enterprise"/>
    <s v="Healthcare"/>
    <x v="2"/>
    <x v="0"/>
    <s v="Remote"/>
    <x v="1"/>
    <s v="3-6 yrs"/>
    <n v="3"/>
    <s v="PhD"/>
    <n v="0"/>
    <n v="0"/>
    <n v="0"/>
    <n v="0"/>
    <n v="1"/>
    <n v="1"/>
    <n v="84820"/>
    <s v="Medium"/>
    <n v="9"/>
    <n v="2023"/>
    <s v="Medium"/>
    <n v="5"/>
  </r>
  <r>
    <n v="5780"/>
    <x v="3"/>
    <x v="0"/>
    <s v="Startup"/>
    <s v="Education"/>
    <x v="6"/>
    <x v="2"/>
    <s v="Onsite/Hybrid"/>
    <x v="0"/>
    <s v="7+ yrs"/>
    <n v="10"/>
    <s v="PhD"/>
    <n v="1"/>
    <n v="1"/>
    <n v="1"/>
    <n v="0"/>
    <n v="1"/>
    <n v="4"/>
    <n v="126017"/>
    <s v="High"/>
    <n v="8"/>
    <n v="2025"/>
    <s v="Medium"/>
    <n v="1"/>
  </r>
  <r>
    <n v="5781"/>
    <x v="5"/>
    <x v="1"/>
    <s v="MNC"/>
    <s v="E-commerce"/>
    <x v="0"/>
    <x v="1"/>
    <s v="Onsite/Hybrid"/>
    <x v="0"/>
    <s v="7+ yrs"/>
    <n v="13"/>
    <s v="Master"/>
    <n v="1"/>
    <n v="1"/>
    <n v="0"/>
    <n v="0"/>
    <n v="0"/>
    <n v="2"/>
    <n v="155227"/>
    <s v="High"/>
    <n v="11"/>
    <n v="2026"/>
    <s v="Low"/>
    <n v="2"/>
  </r>
  <r>
    <n v="5782"/>
    <x v="3"/>
    <x v="0"/>
    <s v="MNC"/>
    <s v="E-commerce"/>
    <x v="0"/>
    <x v="1"/>
    <s v="Onsite/Hybrid"/>
    <x v="1"/>
    <s v="3-6 yrs"/>
    <n v="5"/>
    <s v="Master"/>
    <n v="0"/>
    <n v="1"/>
    <n v="1"/>
    <n v="0"/>
    <n v="0"/>
    <n v="2"/>
    <n v="114934"/>
    <s v="Medium"/>
    <n v="3"/>
    <n v="2020"/>
    <s v="Low"/>
    <n v="4"/>
  </r>
  <r>
    <n v="5783"/>
    <x v="4"/>
    <x v="0"/>
    <s v="Medium"/>
    <s v="Healthcare"/>
    <x v="4"/>
    <x v="1"/>
    <s v="Onsite/Hybrid"/>
    <x v="2"/>
    <s v="0-2 yrs"/>
    <n v="2"/>
    <s v="PhD"/>
    <n v="0"/>
    <n v="1"/>
    <n v="1"/>
    <n v="0"/>
    <n v="0"/>
    <n v="2"/>
    <n v="68872"/>
    <s v="Low"/>
    <n v="12"/>
    <n v="2021"/>
    <s v="High"/>
    <n v="9"/>
  </r>
  <r>
    <n v="5784"/>
    <x v="0"/>
    <x v="0"/>
    <s v="Startup"/>
    <s v="Technology"/>
    <x v="5"/>
    <x v="0"/>
    <s v="Remote"/>
    <x v="2"/>
    <s v="0-2 yrs"/>
    <n v="0"/>
    <s v="Master"/>
    <n v="0"/>
    <n v="1"/>
    <n v="0"/>
    <n v="1"/>
    <n v="0"/>
    <n v="2"/>
    <n v="68921"/>
    <s v="Low"/>
    <n v="4"/>
    <n v="2021"/>
    <s v="High"/>
    <n v="7"/>
  </r>
  <r>
    <n v="5785"/>
    <x v="2"/>
    <x v="2"/>
    <s v="Enterprise"/>
    <s v="Healthcare"/>
    <x v="5"/>
    <x v="2"/>
    <s v="Onsite/Hybrid"/>
    <x v="1"/>
    <s v="3-6 yrs"/>
    <n v="5"/>
    <s v="PhD"/>
    <n v="0"/>
    <n v="0"/>
    <n v="1"/>
    <n v="1"/>
    <n v="0"/>
    <n v="2"/>
    <n v="106415"/>
    <s v="Medium"/>
    <n v="6"/>
    <n v="2021"/>
    <s v="High"/>
    <n v="4"/>
  </r>
  <r>
    <n v="5786"/>
    <x v="1"/>
    <x v="1"/>
    <s v="MNC"/>
    <s v="Healthcare"/>
    <x v="0"/>
    <x v="2"/>
    <s v="Onsite/Hybrid"/>
    <x v="2"/>
    <s v="0-2 yrs"/>
    <n v="2"/>
    <s v="Master"/>
    <n v="0"/>
    <n v="1"/>
    <n v="0"/>
    <n v="1"/>
    <n v="0"/>
    <n v="2"/>
    <n v="120600"/>
    <s v="High"/>
    <n v="12"/>
    <n v="2020"/>
    <s v="Medium"/>
    <n v="3"/>
  </r>
  <r>
    <n v="5787"/>
    <x v="2"/>
    <x v="2"/>
    <s v="Startup"/>
    <s v="E-commerce"/>
    <x v="3"/>
    <x v="2"/>
    <s v="Onsite/Hybrid"/>
    <x v="0"/>
    <s v="7+ yrs"/>
    <n v="13"/>
    <s v="Bachelor"/>
    <n v="1"/>
    <n v="0"/>
    <n v="0"/>
    <n v="1"/>
    <n v="1"/>
    <n v="3"/>
    <n v="126372"/>
    <s v="High"/>
    <n v="12"/>
    <n v="2023"/>
    <s v="Low"/>
    <n v="3"/>
  </r>
  <r>
    <n v="5788"/>
    <x v="5"/>
    <x v="1"/>
    <s v="Medium"/>
    <s v="Education"/>
    <x v="2"/>
    <x v="0"/>
    <s v="Remote"/>
    <x v="1"/>
    <s v="3-6 yrs"/>
    <n v="6"/>
    <s v="Bachelor"/>
    <n v="0"/>
    <n v="0"/>
    <n v="1"/>
    <n v="0"/>
    <n v="1"/>
    <n v="2"/>
    <n v="140868"/>
    <s v="High"/>
    <n v="9"/>
    <n v="2024"/>
    <s v="Medium"/>
    <n v="1"/>
  </r>
  <r>
    <n v="5789"/>
    <x v="4"/>
    <x v="0"/>
    <s v="Enterprise"/>
    <s v="Technology"/>
    <x v="5"/>
    <x v="1"/>
    <s v="Onsite/Hybrid"/>
    <x v="0"/>
    <s v="7+ yrs"/>
    <n v="13"/>
    <s v="Master"/>
    <n v="1"/>
    <n v="1"/>
    <n v="0"/>
    <n v="1"/>
    <n v="0"/>
    <n v="3"/>
    <n v="118626"/>
    <s v="Medium"/>
    <n v="11"/>
    <n v="2025"/>
    <s v="High"/>
    <n v="7"/>
  </r>
  <r>
    <n v="5790"/>
    <x v="1"/>
    <x v="1"/>
    <s v="Medium"/>
    <s v="Technology"/>
    <x v="6"/>
    <x v="0"/>
    <s v="Remote"/>
    <x v="2"/>
    <s v="0-2 yrs"/>
    <n v="1"/>
    <s v="PhD"/>
    <n v="0"/>
    <n v="1"/>
    <n v="1"/>
    <n v="0"/>
    <n v="1"/>
    <n v="3"/>
    <n v="114217"/>
    <s v="Medium"/>
    <n v="10"/>
    <n v="2024"/>
    <s v="Low"/>
    <n v="2"/>
  </r>
  <r>
    <n v="5791"/>
    <x v="4"/>
    <x v="0"/>
    <s v="MNC"/>
    <s v="E-commerce"/>
    <x v="2"/>
    <x v="0"/>
    <s v="Remote"/>
    <x v="0"/>
    <s v="7+ yrs"/>
    <n v="9"/>
    <s v="Master"/>
    <n v="0"/>
    <n v="0"/>
    <n v="0"/>
    <n v="1"/>
    <n v="0"/>
    <n v="1"/>
    <n v="139951"/>
    <s v="High"/>
    <n v="3"/>
    <n v="2020"/>
    <s v="Low"/>
    <n v="1"/>
  </r>
  <r>
    <n v="5792"/>
    <x v="2"/>
    <x v="2"/>
    <s v="Startup"/>
    <s v="E-commerce"/>
    <x v="1"/>
    <x v="0"/>
    <s v="Remote"/>
    <x v="0"/>
    <s v="7+ yrs"/>
    <n v="15"/>
    <s v="Master"/>
    <n v="1"/>
    <n v="1"/>
    <n v="1"/>
    <n v="0"/>
    <n v="0"/>
    <n v="3"/>
    <n v="113883"/>
    <s v="Medium"/>
    <n v="11"/>
    <n v="2021"/>
    <s v="Medium"/>
    <n v="1"/>
  </r>
  <r>
    <n v="5793"/>
    <x v="0"/>
    <x v="0"/>
    <s v="Startup"/>
    <s v="Technology"/>
    <x v="4"/>
    <x v="1"/>
    <s v="Onsite/Hybrid"/>
    <x v="0"/>
    <s v="7+ yrs"/>
    <n v="14"/>
    <s v="Bachelor"/>
    <n v="1"/>
    <n v="0"/>
    <n v="1"/>
    <n v="0"/>
    <n v="0"/>
    <n v="2"/>
    <n v="110810"/>
    <s v="Medium"/>
    <n v="7"/>
    <n v="2020"/>
    <s v="Low"/>
    <n v="6"/>
  </r>
  <r>
    <n v="5794"/>
    <x v="4"/>
    <x v="0"/>
    <s v="Startup"/>
    <s v="Healthcare"/>
    <x v="6"/>
    <x v="2"/>
    <s v="Onsite/Hybrid"/>
    <x v="2"/>
    <s v="0-2 yrs"/>
    <n v="2"/>
    <s v="Master"/>
    <n v="0"/>
    <n v="1"/>
    <n v="1"/>
    <n v="1"/>
    <n v="0"/>
    <n v="3"/>
    <n v="75825"/>
    <s v="Medium"/>
    <n v="8"/>
    <n v="2024"/>
    <s v="High"/>
    <n v="7"/>
  </r>
  <r>
    <n v="5795"/>
    <x v="1"/>
    <x v="1"/>
    <s v="MNC"/>
    <s v="E-commerce"/>
    <x v="1"/>
    <x v="1"/>
    <s v="Onsite/Hybrid"/>
    <x v="2"/>
    <s v="0-2 yrs"/>
    <n v="0"/>
    <s v="Master"/>
    <n v="1"/>
    <n v="1"/>
    <n v="1"/>
    <n v="1"/>
    <n v="1"/>
    <n v="5"/>
    <n v="148671"/>
    <s v="High"/>
    <n v="9"/>
    <n v="2025"/>
    <s v="High"/>
    <n v="2"/>
  </r>
  <r>
    <n v="5796"/>
    <x v="3"/>
    <x v="0"/>
    <s v="MNC"/>
    <s v="Education"/>
    <x v="3"/>
    <x v="1"/>
    <s v="Onsite/Hybrid"/>
    <x v="0"/>
    <s v="7+ yrs"/>
    <n v="8"/>
    <s v="Bachelor"/>
    <n v="0"/>
    <n v="0"/>
    <n v="0"/>
    <n v="1"/>
    <n v="1"/>
    <n v="2"/>
    <n v="140134"/>
    <s v="High"/>
    <n v="2"/>
    <n v="2025"/>
    <s v="Low"/>
    <n v="3"/>
  </r>
  <r>
    <n v="5797"/>
    <x v="5"/>
    <x v="1"/>
    <s v="Startup"/>
    <s v="Technology"/>
    <x v="6"/>
    <x v="2"/>
    <s v="Onsite/Hybrid"/>
    <x v="0"/>
    <s v="7+ yrs"/>
    <n v="7"/>
    <s v="PhD"/>
    <n v="1"/>
    <n v="0"/>
    <n v="1"/>
    <n v="0"/>
    <n v="1"/>
    <n v="3"/>
    <n v="160380"/>
    <s v="High"/>
    <n v="11"/>
    <n v="2020"/>
    <s v="High"/>
    <n v="9"/>
  </r>
  <r>
    <n v="5798"/>
    <x v="4"/>
    <x v="0"/>
    <s v="Enterprise"/>
    <s v="Technology"/>
    <x v="5"/>
    <x v="2"/>
    <s v="Onsite/Hybrid"/>
    <x v="0"/>
    <s v="7+ yrs"/>
    <n v="12"/>
    <s v="Master"/>
    <n v="1"/>
    <n v="1"/>
    <n v="0"/>
    <n v="0"/>
    <n v="1"/>
    <n v="3"/>
    <n v="107055"/>
    <s v="Medium"/>
    <n v="4"/>
    <n v="2023"/>
    <s v="Low"/>
    <n v="4"/>
  </r>
  <r>
    <n v="5799"/>
    <x v="1"/>
    <x v="1"/>
    <s v="Medium"/>
    <s v="E-commerce"/>
    <x v="2"/>
    <x v="2"/>
    <s v="Onsite/Hybrid"/>
    <x v="0"/>
    <s v="7+ yrs"/>
    <n v="15"/>
    <s v="Master"/>
    <n v="0"/>
    <n v="1"/>
    <n v="0"/>
    <n v="0"/>
    <n v="0"/>
    <n v="1"/>
    <n v="142360"/>
    <s v="High"/>
    <n v="4"/>
    <n v="2022"/>
    <s v="High"/>
    <n v="8"/>
  </r>
  <r>
    <n v="5800"/>
    <x v="1"/>
    <x v="1"/>
    <s v="Startup"/>
    <s v="Technology"/>
    <x v="3"/>
    <x v="1"/>
    <s v="Onsite/Hybrid"/>
    <x v="2"/>
    <s v="0-2 yrs"/>
    <n v="2"/>
    <s v="Bachelor"/>
    <n v="0"/>
    <n v="1"/>
    <n v="0"/>
    <n v="0"/>
    <n v="1"/>
    <n v="2"/>
    <n v="96908"/>
    <s v="Medium"/>
    <n v="5"/>
    <n v="2021"/>
    <s v="Medium"/>
    <n v="3"/>
  </r>
  <r>
    <n v="5801"/>
    <x v="5"/>
    <x v="1"/>
    <s v="Medium"/>
    <s v="E-commerce"/>
    <x v="5"/>
    <x v="1"/>
    <s v="Onsite/Hybrid"/>
    <x v="2"/>
    <s v="0-2 yrs"/>
    <n v="1"/>
    <s v="Bachelor"/>
    <n v="0"/>
    <n v="0"/>
    <n v="0"/>
    <n v="1"/>
    <n v="0"/>
    <n v="1"/>
    <n v="103299"/>
    <s v="Medium"/>
    <n v="8"/>
    <n v="2023"/>
    <s v="Medium"/>
    <n v="4"/>
  </r>
  <r>
    <n v="5802"/>
    <x v="4"/>
    <x v="0"/>
    <s v="MNC"/>
    <s v="E-commerce"/>
    <x v="3"/>
    <x v="0"/>
    <s v="Remote"/>
    <x v="2"/>
    <s v="0-2 yrs"/>
    <n v="2"/>
    <s v="Master"/>
    <n v="0"/>
    <n v="0"/>
    <n v="1"/>
    <n v="0"/>
    <n v="1"/>
    <n v="2"/>
    <n v="92892"/>
    <s v="Medium"/>
    <n v="4"/>
    <n v="2024"/>
    <s v="Low"/>
    <n v="1"/>
  </r>
  <r>
    <n v="5803"/>
    <x v="3"/>
    <x v="0"/>
    <s v="Medium"/>
    <s v="Education"/>
    <x v="2"/>
    <x v="1"/>
    <s v="Onsite/Hybrid"/>
    <x v="1"/>
    <s v="3-6 yrs"/>
    <n v="4"/>
    <s v="Bachelor"/>
    <n v="0"/>
    <n v="0"/>
    <n v="1"/>
    <n v="1"/>
    <n v="1"/>
    <n v="3"/>
    <n v="115446"/>
    <s v="Medium"/>
    <n v="6"/>
    <n v="2025"/>
    <s v="High"/>
    <n v="6"/>
  </r>
  <r>
    <n v="5804"/>
    <x v="4"/>
    <x v="0"/>
    <s v="Enterprise"/>
    <s v="E-commerce"/>
    <x v="4"/>
    <x v="2"/>
    <s v="Onsite/Hybrid"/>
    <x v="0"/>
    <s v="7+ yrs"/>
    <n v="15"/>
    <s v="Bachelor"/>
    <n v="1"/>
    <n v="1"/>
    <n v="1"/>
    <n v="0"/>
    <n v="1"/>
    <n v="4"/>
    <n v="126730"/>
    <s v="High"/>
    <n v="10"/>
    <n v="2025"/>
    <s v="High"/>
    <n v="7"/>
  </r>
  <r>
    <n v="5805"/>
    <x v="3"/>
    <x v="0"/>
    <s v="Medium"/>
    <s v="E-commerce"/>
    <x v="1"/>
    <x v="1"/>
    <s v="Onsite/Hybrid"/>
    <x v="1"/>
    <s v="3-6 yrs"/>
    <n v="6"/>
    <s v="Bachelor"/>
    <n v="1"/>
    <n v="1"/>
    <n v="1"/>
    <n v="0"/>
    <n v="1"/>
    <n v="4"/>
    <n v="101311"/>
    <s v="Medium"/>
    <n v="11"/>
    <n v="2021"/>
    <s v="Low"/>
    <n v="4"/>
  </r>
  <r>
    <n v="5806"/>
    <x v="5"/>
    <x v="1"/>
    <s v="Enterprise"/>
    <s v="Retail"/>
    <x v="6"/>
    <x v="0"/>
    <s v="Remote"/>
    <x v="0"/>
    <s v="7+ yrs"/>
    <n v="7"/>
    <s v="Bachelor"/>
    <n v="0"/>
    <n v="0"/>
    <n v="1"/>
    <n v="0"/>
    <n v="1"/>
    <n v="2"/>
    <n v="166753"/>
    <s v="High"/>
    <n v="10"/>
    <n v="2024"/>
    <s v="High"/>
    <n v="8"/>
  </r>
  <r>
    <n v="5807"/>
    <x v="3"/>
    <x v="0"/>
    <s v="MNC"/>
    <s v="Retail"/>
    <x v="5"/>
    <x v="2"/>
    <s v="Onsite/Hybrid"/>
    <x v="0"/>
    <s v="7+ yrs"/>
    <n v="11"/>
    <s v="PhD"/>
    <n v="1"/>
    <n v="0"/>
    <n v="1"/>
    <n v="0"/>
    <n v="1"/>
    <n v="3"/>
    <n v="142202"/>
    <s v="High"/>
    <n v="7"/>
    <n v="2021"/>
    <s v="Medium"/>
    <n v="1"/>
  </r>
  <r>
    <n v="5808"/>
    <x v="5"/>
    <x v="1"/>
    <s v="Medium"/>
    <s v="Healthcare"/>
    <x v="2"/>
    <x v="2"/>
    <s v="Onsite/Hybrid"/>
    <x v="0"/>
    <s v="7+ yrs"/>
    <n v="13"/>
    <s v="Master"/>
    <n v="1"/>
    <n v="1"/>
    <n v="0"/>
    <n v="0"/>
    <n v="0"/>
    <n v="2"/>
    <n v="136197"/>
    <s v="High"/>
    <n v="9"/>
    <n v="2024"/>
    <s v="Medium"/>
    <n v="2"/>
  </r>
  <r>
    <n v="5809"/>
    <x v="1"/>
    <x v="1"/>
    <s v="Medium"/>
    <s v="E-commerce"/>
    <x v="5"/>
    <x v="1"/>
    <s v="Onsite/Hybrid"/>
    <x v="2"/>
    <s v="0-2 yrs"/>
    <n v="0"/>
    <s v="PhD"/>
    <n v="1"/>
    <n v="1"/>
    <n v="0"/>
    <n v="1"/>
    <n v="1"/>
    <n v="4"/>
    <n v="110993"/>
    <s v="Medium"/>
    <n v="1"/>
    <n v="2023"/>
    <s v="Medium"/>
    <n v="3"/>
  </r>
  <r>
    <n v="5810"/>
    <x v="4"/>
    <x v="0"/>
    <s v="MNC"/>
    <s v="Retail"/>
    <x v="3"/>
    <x v="0"/>
    <s v="Remote"/>
    <x v="1"/>
    <s v="3-6 yrs"/>
    <n v="3"/>
    <s v="Bachelor"/>
    <n v="1"/>
    <n v="1"/>
    <n v="1"/>
    <n v="0"/>
    <n v="0"/>
    <n v="3"/>
    <n v="112850"/>
    <s v="Medium"/>
    <n v="6"/>
    <n v="2023"/>
    <s v="High"/>
    <n v="7"/>
  </r>
  <r>
    <n v="5811"/>
    <x v="3"/>
    <x v="0"/>
    <s v="MNC"/>
    <s v="Healthcare"/>
    <x v="1"/>
    <x v="0"/>
    <s v="Remote"/>
    <x v="1"/>
    <s v="3-6 yrs"/>
    <n v="3"/>
    <s v="Bachelor"/>
    <n v="0"/>
    <n v="1"/>
    <n v="1"/>
    <n v="1"/>
    <n v="1"/>
    <n v="4"/>
    <n v="132315"/>
    <s v="High"/>
    <n v="4"/>
    <n v="2024"/>
    <s v="High"/>
    <n v="6"/>
  </r>
  <r>
    <n v="5812"/>
    <x v="0"/>
    <x v="0"/>
    <s v="MNC"/>
    <s v="Retail"/>
    <x v="0"/>
    <x v="0"/>
    <s v="Remote"/>
    <x v="1"/>
    <s v="3-6 yrs"/>
    <n v="6"/>
    <s v="Master"/>
    <n v="0"/>
    <n v="1"/>
    <n v="0"/>
    <n v="1"/>
    <n v="1"/>
    <n v="3"/>
    <n v="124179"/>
    <s v="High"/>
    <n v="2"/>
    <n v="2020"/>
    <s v="High"/>
    <n v="9"/>
  </r>
  <r>
    <n v="5813"/>
    <x v="1"/>
    <x v="1"/>
    <s v="MNC"/>
    <s v="Education"/>
    <x v="6"/>
    <x v="1"/>
    <s v="Onsite/Hybrid"/>
    <x v="1"/>
    <s v="3-6 yrs"/>
    <n v="5"/>
    <s v="PhD"/>
    <n v="1"/>
    <n v="0"/>
    <n v="0"/>
    <n v="1"/>
    <n v="0"/>
    <n v="2"/>
    <n v="154884"/>
    <s v="High"/>
    <n v="4"/>
    <n v="2024"/>
    <s v="Low"/>
    <n v="2"/>
  </r>
  <r>
    <n v="5814"/>
    <x v="4"/>
    <x v="0"/>
    <s v="MNC"/>
    <s v="Finance"/>
    <x v="3"/>
    <x v="1"/>
    <s v="Onsite/Hybrid"/>
    <x v="2"/>
    <s v="0-2 yrs"/>
    <n v="2"/>
    <s v="Bachelor"/>
    <n v="1"/>
    <n v="0"/>
    <n v="0"/>
    <n v="1"/>
    <n v="0"/>
    <n v="2"/>
    <n v="84877"/>
    <s v="Medium"/>
    <n v="4"/>
    <n v="2022"/>
    <s v="Low"/>
    <n v="1"/>
  </r>
  <r>
    <n v="5815"/>
    <x v="0"/>
    <x v="0"/>
    <s v="MNC"/>
    <s v="Education"/>
    <x v="1"/>
    <x v="1"/>
    <s v="Onsite/Hybrid"/>
    <x v="1"/>
    <s v="3-6 yrs"/>
    <n v="4"/>
    <s v="PhD"/>
    <n v="1"/>
    <n v="1"/>
    <n v="1"/>
    <n v="0"/>
    <n v="0"/>
    <n v="3"/>
    <n v="108403"/>
    <s v="Medium"/>
    <n v="6"/>
    <n v="2024"/>
    <s v="High"/>
    <n v="7"/>
  </r>
  <r>
    <n v="5816"/>
    <x v="1"/>
    <x v="1"/>
    <s v="Startup"/>
    <s v="Education"/>
    <x v="3"/>
    <x v="0"/>
    <s v="Remote"/>
    <x v="2"/>
    <s v="0-2 yrs"/>
    <n v="0"/>
    <s v="PhD"/>
    <n v="1"/>
    <n v="1"/>
    <n v="0"/>
    <n v="0"/>
    <n v="1"/>
    <n v="3"/>
    <n v="104509"/>
    <s v="Medium"/>
    <n v="9"/>
    <n v="2023"/>
    <s v="Medium"/>
    <n v="5"/>
  </r>
  <r>
    <n v="5817"/>
    <x v="0"/>
    <x v="0"/>
    <s v="MNC"/>
    <s v="Technology"/>
    <x v="4"/>
    <x v="2"/>
    <s v="Onsite/Hybrid"/>
    <x v="1"/>
    <s v="3-6 yrs"/>
    <n v="6"/>
    <s v="Master"/>
    <n v="0"/>
    <n v="0"/>
    <n v="0"/>
    <n v="1"/>
    <n v="0"/>
    <n v="1"/>
    <n v="107690"/>
    <s v="Medium"/>
    <n v="7"/>
    <n v="2024"/>
    <s v="Low"/>
    <n v="4"/>
  </r>
  <r>
    <n v="5818"/>
    <x v="1"/>
    <x v="1"/>
    <s v="Enterprise"/>
    <s v="E-commerce"/>
    <x v="4"/>
    <x v="1"/>
    <s v="Onsite/Hybrid"/>
    <x v="0"/>
    <s v="7+ yrs"/>
    <n v="10"/>
    <s v="PhD"/>
    <n v="1"/>
    <n v="1"/>
    <n v="1"/>
    <n v="1"/>
    <n v="1"/>
    <n v="5"/>
    <n v="180118"/>
    <s v="High"/>
    <n v="7"/>
    <n v="2026"/>
    <s v="High"/>
    <n v="8"/>
  </r>
  <r>
    <n v="5819"/>
    <x v="2"/>
    <x v="2"/>
    <s v="Enterprise"/>
    <s v="E-commerce"/>
    <x v="3"/>
    <x v="1"/>
    <s v="Onsite/Hybrid"/>
    <x v="2"/>
    <s v="0-2 yrs"/>
    <n v="1"/>
    <s v="Bachelor"/>
    <n v="1"/>
    <n v="0"/>
    <n v="1"/>
    <n v="1"/>
    <n v="0"/>
    <n v="3"/>
    <n v="77415"/>
    <s v="Medium"/>
    <n v="2"/>
    <n v="2024"/>
    <s v="High"/>
    <n v="9"/>
  </r>
  <r>
    <n v="5820"/>
    <x v="2"/>
    <x v="2"/>
    <s v="Enterprise"/>
    <s v="Retail"/>
    <x v="1"/>
    <x v="2"/>
    <s v="Onsite/Hybrid"/>
    <x v="0"/>
    <s v="7+ yrs"/>
    <n v="15"/>
    <s v="PhD"/>
    <n v="0"/>
    <n v="0"/>
    <n v="0"/>
    <n v="0"/>
    <n v="1"/>
    <n v="1"/>
    <n v="106455"/>
    <s v="Medium"/>
    <n v="3"/>
    <n v="2025"/>
    <s v="High"/>
    <n v="8"/>
  </r>
  <r>
    <n v="5821"/>
    <x v="0"/>
    <x v="0"/>
    <s v="MNC"/>
    <s v="Healthcare"/>
    <x v="4"/>
    <x v="2"/>
    <s v="Onsite/Hybrid"/>
    <x v="1"/>
    <s v="3-6 yrs"/>
    <n v="5"/>
    <s v="Master"/>
    <n v="1"/>
    <n v="0"/>
    <n v="1"/>
    <n v="1"/>
    <n v="1"/>
    <n v="4"/>
    <n v="135512"/>
    <s v="High"/>
    <n v="4"/>
    <n v="2024"/>
    <s v="High"/>
    <n v="1"/>
  </r>
  <r>
    <n v="5822"/>
    <x v="4"/>
    <x v="0"/>
    <s v="Startup"/>
    <s v="E-commerce"/>
    <x v="3"/>
    <x v="1"/>
    <s v="Onsite/Hybrid"/>
    <x v="2"/>
    <s v="0-2 yrs"/>
    <n v="2"/>
    <s v="PhD"/>
    <n v="0"/>
    <n v="1"/>
    <n v="1"/>
    <n v="1"/>
    <n v="1"/>
    <n v="4"/>
    <n v="94767"/>
    <s v="Medium"/>
    <n v="11"/>
    <n v="2025"/>
    <s v="High"/>
    <n v="4"/>
  </r>
  <r>
    <n v="5823"/>
    <x v="5"/>
    <x v="1"/>
    <s v="Enterprise"/>
    <s v="E-commerce"/>
    <x v="6"/>
    <x v="0"/>
    <s v="Remote"/>
    <x v="1"/>
    <s v="3-6 yrs"/>
    <n v="3"/>
    <s v="PhD"/>
    <n v="0"/>
    <n v="0"/>
    <n v="0"/>
    <n v="1"/>
    <n v="1"/>
    <n v="2"/>
    <n v="136492"/>
    <s v="High"/>
    <n v="6"/>
    <n v="2023"/>
    <s v="High"/>
    <n v="7"/>
  </r>
  <r>
    <n v="5824"/>
    <x v="4"/>
    <x v="0"/>
    <s v="Medium"/>
    <s v="Finance"/>
    <x v="1"/>
    <x v="1"/>
    <s v="Onsite/Hybrid"/>
    <x v="2"/>
    <s v="0-2 yrs"/>
    <n v="2"/>
    <s v="Master"/>
    <n v="0"/>
    <n v="1"/>
    <n v="0"/>
    <n v="0"/>
    <n v="0"/>
    <n v="1"/>
    <n v="52733"/>
    <s v="Low"/>
    <n v="8"/>
    <n v="2024"/>
    <s v="Low"/>
    <n v="5"/>
  </r>
  <r>
    <n v="5825"/>
    <x v="1"/>
    <x v="1"/>
    <s v="Enterprise"/>
    <s v="Retail"/>
    <x v="6"/>
    <x v="0"/>
    <s v="Remote"/>
    <x v="1"/>
    <s v="3-6 yrs"/>
    <n v="3"/>
    <s v="Master"/>
    <n v="1"/>
    <n v="1"/>
    <n v="1"/>
    <n v="1"/>
    <n v="0"/>
    <n v="4"/>
    <n v="147922"/>
    <s v="High"/>
    <n v="11"/>
    <n v="2024"/>
    <s v="High"/>
    <n v="5"/>
  </r>
  <r>
    <n v="5826"/>
    <x v="3"/>
    <x v="0"/>
    <s v="Startup"/>
    <s v="Finance"/>
    <x v="1"/>
    <x v="0"/>
    <s v="Remote"/>
    <x v="0"/>
    <s v="7+ yrs"/>
    <n v="10"/>
    <s v="Bachelor"/>
    <n v="1"/>
    <n v="1"/>
    <n v="0"/>
    <n v="1"/>
    <n v="1"/>
    <n v="4"/>
    <n v="129717"/>
    <s v="High"/>
    <n v="8"/>
    <n v="2024"/>
    <s v="Low"/>
    <n v="4"/>
  </r>
  <r>
    <n v="5827"/>
    <x v="0"/>
    <x v="0"/>
    <s v="MNC"/>
    <s v="Technology"/>
    <x v="1"/>
    <x v="2"/>
    <s v="Onsite/Hybrid"/>
    <x v="0"/>
    <s v="7+ yrs"/>
    <n v="8"/>
    <s v="Master"/>
    <n v="1"/>
    <n v="0"/>
    <n v="0"/>
    <n v="0"/>
    <n v="0"/>
    <n v="1"/>
    <n v="117601"/>
    <s v="Medium"/>
    <n v="5"/>
    <n v="2020"/>
    <s v="Medium"/>
    <n v="4"/>
  </r>
  <r>
    <n v="5828"/>
    <x v="0"/>
    <x v="0"/>
    <s v="Startup"/>
    <s v="Retail"/>
    <x v="6"/>
    <x v="1"/>
    <s v="Onsite/Hybrid"/>
    <x v="0"/>
    <s v="7+ yrs"/>
    <n v="11"/>
    <s v="Master"/>
    <n v="0"/>
    <n v="1"/>
    <n v="0"/>
    <n v="0"/>
    <n v="0"/>
    <n v="1"/>
    <n v="102787"/>
    <s v="Medium"/>
    <n v="4"/>
    <n v="2024"/>
    <s v="Low"/>
    <n v="2"/>
  </r>
  <r>
    <n v="5829"/>
    <x v="5"/>
    <x v="1"/>
    <s v="Medium"/>
    <s v="Retail"/>
    <x v="1"/>
    <x v="0"/>
    <s v="Remote"/>
    <x v="0"/>
    <s v="7+ yrs"/>
    <n v="7"/>
    <s v="Bachelor"/>
    <n v="1"/>
    <n v="1"/>
    <n v="1"/>
    <n v="0"/>
    <n v="1"/>
    <n v="4"/>
    <n v="164252"/>
    <s v="High"/>
    <n v="3"/>
    <n v="2020"/>
    <s v="High"/>
    <n v="7"/>
  </r>
  <r>
    <n v="5830"/>
    <x v="5"/>
    <x v="1"/>
    <s v="Medium"/>
    <s v="Technology"/>
    <x v="0"/>
    <x v="1"/>
    <s v="Onsite/Hybrid"/>
    <x v="1"/>
    <s v="3-6 yrs"/>
    <n v="4"/>
    <s v="Bachelor"/>
    <n v="0"/>
    <n v="1"/>
    <n v="1"/>
    <n v="1"/>
    <n v="1"/>
    <n v="4"/>
    <n v="155472"/>
    <s v="High"/>
    <n v="1"/>
    <n v="2020"/>
    <s v="High"/>
    <n v="4"/>
  </r>
  <r>
    <n v="5831"/>
    <x v="2"/>
    <x v="2"/>
    <s v="Medium"/>
    <s v="Retail"/>
    <x v="4"/>
    <x v="1"/>
    <s v="Onsite/Hybrid"/>
    <x v="2"/>
    <s v="0-2 yrs"/>
    <n v="1"/>
    <s v="Master"/>
    <n v="0"/>
    <n v="0"/>
    <n v="0"/>
    <n v="1"/>
    <n v="1"/>
    <n v="2"/>
    <n v="74486"/>
    <s v="Medium"/>
    <n v="4"/>
    <n v="2026"/>
    <s v="High"/>
    <n v="9"/>
  </r>
  <r>
    <n v="5832"/>
    <x v="1"/>
    <x v="1"/>
    <s v="Medium"/>
    <s v="Healthcare"/>
    <x v="6"/>
    <x v="2"/>
    <s v="Onsite/Hybrid"/>
    <x v="2"/>
    <s v="0-2 yrs"/>
    <n v="1"/>
    <s v="PhD"/>
    <n v="1"/>
    <n v="1"/>
    <n v="1"/>
    <n v="0"/>
    <n v="0"/>
    <n v="3"/>
    <n v="103222"/>
    <s v="Medium"/>
    <n v="7"/>
    <n v="2021"/>
    <s v="Medium"/>
    <n v="3"/>
  </r>
  <r>
    <n v="5833"/>
    <x v="5"/>
    <x v="1"/>
    <s v="Startup"/>
    <s v="Finance"/>
    <x v="3"/>
    <x v="0"/>
    <s v="Remote"/>
    <x v="1"/>
    <s v="3-6 yrs"/>
    <n v="3"/>
    <s v="Bachelor"/>
    <n v="1"/>
    <n v="1"/>
    <n v="1"/>
    <n v="1"/>
    <n v="0"/>
    <n v="4"/>
    <n v="146721"/>
    <s v="High"/>
    <n v="2"/>
    <n v="2022"/>
    <s v="High"/>
    <n v="8"/>
  </r>
  <r>
    <n v="5834"/>
    <x v="1"/>
    <x v="1"/>
    <s v="MNC"/>
    <s v="Technology"/>
    <x v="4"/>
    <x v="1"/>
    <s v="Onsite/Hybrid"/>
    <x v="0"/>
    <s v="7+ yrs"/>
    <n v="14"/>
    <s v="PhD"/>
    <n v="1"/>
    <n v="0"/>
    <n v="1"/>
    <n v="1"/>
    <n v="0"/>
    <n v="3"/>
    <n v="187023"/>
    <s v="High"/>
    <n v="10"/>
    <n v="2020"/>
    <s v="High"/>
    <n v="4"/>
  </r>
  <r>
    <n v="5835"/>
    <x v="2"/>
    <x v="2"/>
    <s v="Medium"/>
    <s v="E-commerce"/>
    <x v="4"/>
    <x v="2"/>
    <s v="Onsite/Hybrid"/>
    <x v="2"/>
    <s v="0-2 yrs"/>
    <n v="0"/>
    <s v="Bachelor"/>
    <n v="0"/>
    <n v="1"/>
    <n v="0"/>
    <n v="0"/>
    <n v="1"/>
    <n v="2"/>
    <n v="64253"/>
    <s v="Low"/>
    <n v="12"/>
    <n v="2024"/>
    <s v="High"/>
    <n v="7"/>
  </r>
  <r>
    <n v="5836"/>
    <x v="3"/>
    <x v="0"/>
    <s v="Medium"/>
    <s v="Education"/>
    <x v="2"/>
    <x v="1"/>
    <s v="Onsite/Hybrid"/>
    <x v="0"/>
    <s v="7+ yrs"/>
    <n v="8"/>
    <s v="PhD"/>
    <n v="1"/>
    <n v="0"/>
    <n v="1"/>
    <n v="0"/>
    <n v="0"/>
    <n v="2"/>
    <n v="117917"/>
    <s v="Medium"/>
    <n v="1"/>
    <n v="2026"/>
    <s v="Low"/>
    <n v="4"/>
  </r>
  <r>
    <n v="5837"/>
    <x v="2"/>
    <x v="2"/>
    <s v="MNC"/>
    <s v="Technology"/>
    <x v="4"/>
    <x v="2"/>
    <s v="Onsite/Hybrid"/>
    <x v="1"/>
    <s v="3-6 yrs"/>
    <n v="3"/>
    <s v="PhD"/>
    <n v="1"/>
    <n v="0"/>
    <n v="1"/>
    <n v="1"/>
    <n v="1"/>
    <n v="4"/>
    <n v="134957"/>
    <s v="High"/>
    <n v="9"/>
    <n v="2024"/>
    <s v="High"/>
    <n v="4"/>
  </r>
  <r>
    <n v="5838"/>
    <x v="5"/>
    <x v="1"/>
    <s v="Startup"/>
    <s v="Finance"/>
    <x v="6"/>
    <x v="1"/>
    <s v="Onsite/Hybrid"/>
    <x v="2"/>
    <s v="0-2 yrs"/>
    <n v="1"/>
    <s v="Bachelor"/>
    <n v="1"/>
    <n v="0"/>
    <n v="1"/>
    <n v="1"/>
    <n v="0"/>
    <n v="3"/>
    <n v="115392"/>
    <s v="Medium"/>
    <n v="5"/>
    <n v="2021"/>
    <s v="High"/>
    <n v="5"/>
  </r>
  <r>
    <n v="5839"/>
    <x v="1"/>
    <x v="1"/>
    <s v="Startup"/>
    <s v="E-commerce"/>
    <x v="5"/>
    <x v="1"/>
    <s v="Onsite/Hybrid"/>
    <x v="0"/>
    <s v="7+ yrs"/>
    <n v="9"/>
    <s v="PhD"/>
    <n v="0"/>
    <n v="0"/>
    <n v="1"/>
    <n v="1"/>
    <n v="1"/>
    <n v="3"/>
    <n v="183210"/>
    <s v="High"/>
    <n v="11"/>
    <n v="2021"/>
    <s v="High"/>
    <n v="7"/>
  </r>
  <r>
    <n v="5840"/>
    <x v="4"/>
    <x v="0"/>
    <s v="Enterprise"/>
    <s v="Retail"/>
    <x v="6"/>
    <x v="0"/>
    <s v="Remote"/>
    <x v="0"/>
    <s v="7+ yrs"/>
    <n v="10"/>
    <s v="Master"/>
    <n v="1"/>
    <n v="0"/>
    <n v="1"/>
    <n v="1"/>
    <n v="0"/>
    <n v="3"/>
    <n v="133170"/>
    <s v="High"/>
    <n v="3"/>
    <n v="2022"/>
    <s v="High"/>
    <n v="2"/>
  </r>
  <r>
    <n v="5841"/>
    <x v="5"/>
    <x v="1"/>
    <s v="Medium"/>
    <s v="Education"/>
    <x v="4"/>
    <x v="1"/>
    <s v="Onsite/Hybrid"/>
    <x v="0"/>
    <s v="7+ yrs"/>
    <n v="12"/>
    <s v="Bachelor"/>
    <n v="0"/>
    <n v="0"/>
    <n v="1"/>
    <n v="0"/>
    <n v="0"/>
    <n v="1"/>
    <n v="158335"/>
    <s v="High"/>
    <n v="5"/>
    <n v="2023"/>
    <s v="High"/>
    <n v="9"/>
  </r>
  <r>
    <n v="5842"/>
    <x v="2"/>
    <x v="2"/>
    <s v="Startup"/>
    <s v="Finance"/>
    <x v="6"/>
    <x v="0"/>
    <s v="Remote"/>
    <x v="1"/>
    <s v="3-6 yrs"/>
    <n v="5"/>
    <s v="PhD"/>
    <n v="0"/>
    <n v="0"/>
    <n v="0"/>
    <n v="1"/>
    <n v="0"/>
    <n v="1"/>
    <n v="87224"/>
    <s v="Medium"/>
    <n v="7"/>
    <n v="2026"/>
    <s v="Medium"/>
    <n v="4"/>
  </r>
  <r>
    <n v="5843"/>
    <x v="2"/>
    <x v="2"/>
    <s v="MNC"/>
    <s v="Finance"/>
    <x v="4"/>
    <x v="1"/>
    <s v="Onsite/Hybrid"/>
    <x v="2"/>
    <s v="0-2 yrs"/>
    <n v="2"/>
    <s v="Bachelor"/>
    <n v="1"/>
    <n v="0"/>
    <n v="0"/>
    <n v="1"/>
    <n v="1"/>
    <n v="3"/>
    <n v="96401"/>
    <s v="Medium"/>
    <n v="1"/>
    <n v="2020"/>
    <s v="Low"/>
    <n v="2"/>
  </r>
  <r>
    <n v="5844"/>
    <x v="3"/>
    <x v="0"/>
    <s v="Startup"/>
    <s v="E-commerce"/>
    <x v="1"/>
    <x v="0"/>
    <s v="Remote"/>
    <x v="1"/>
    <s v="3-6 yrs"/>
    <n v="6"/>
    <s v="PhD"/>
    <n v="1"/>
    <n v="0"/>
    <n v="0"/>
    <n v="0"/>
    <n v="1"/>
    <n v="2"/>
    <n v="80394"/>
    <s v="Medium"/>
    <n v="6"/>
    <n v="2021"/>
    <s v="Low"/>
    <n v="3"/>
  </r>
  <r>
    <n v="5845"/>
    <x v="3"/>
    <x v="0"/>
    <s v="Startup"/>
    <s v="Finance"/>
    <x v="1"/>
    <x v="0"/>
    <s v="Remote"/>
    <x v="1"/>
    <s v="3-6 yrs"/>
    <n v="5"/>
    <s v="Master"/>
    <n v="0"/>
    <n v="0"/>
    <n v="1"/>
    <n v="1"/>
    <n v="1"/>
    <n v="3"/>
    <n v="119923"/>
    <s v="Medium"/>
    <n v="4"/>
    <n v="2026"/>
    <s v="High"/>
    <n v="4"/>
  </r>
  <r>
    <n v="5846"/>
    <x v="2"/>
    <x v="2"/>
    <s v="Medium"/>
    <s v="Healthcare"/>
    <x v="3"/>
    <x v="2"/>
    <s v="Onsite/Hybrid"/>
    <x v="0"/>
    <s v="7+ yrs"/>
    <n v="7"/>
    <s v="Bachelor"/>
    <n v="0"/>
    <n v="0"/>
    <n v="0"/>
    <n v="0"/>
    <n v="0"/>
    <n v="0"/>
    <n v="96345"/>
    <s v="Medium"/>
    <n v="12"/>
    <n v="2026"/>
    <s v="High"/>
    <n v="8"/>
  </r>
  <r>
    <n v="5847"/>
    <x v="2"/>
    <x v="2"/>
    <s v="MNC"/>
    <s v="Finance"/>
    <x v="4"/>
    <x v="0"/>
    <s v="Remote"/>
    <x v="1"/>
    <s v="3-6 yrs"/>
    <n v="5"/>
    <s v="PhD"/>
    <n v="1"/>
    <n v="1"/>
    <n v="0"/>
    <n v="0"/>
    <n v="0"/>
    <n v="2"/>
    <n v="94046"/>
    <s v="Medium"/>
    <n v="10"/>
    <n v="2024"/>
    <s v="High"/>
    <n v="7"/>
  </r>
  <r>
    <n v="5848"/>
    <x v="0"/>
    <x v="0"/>
    <s v="MNC"/>
    <s v="Finance"/>
    <x v="3"/>
    <x v="1"/>
    <s v="Onsite/Hybrid"/>
    <x v="0"/>
    <s v="7+ yrs"/>
    <n v="11"/>
    <s v="Bachelor"/>
    <n v="1"/>
    <n v="0"/>
    <n v="1"/>
    <n v="1"/>
    <n v="0"/>
    <n v="3"/>
    <n v="148527"/>
    <s v="High"/>
    <n v="6"/>
    <n v="2026"/>
    <s v="High"/>
    <n v="5"/>
  </r>
  <r>
    <n v="5849"/>
    <x v="3"/>
    <x v="0"/>
    <s v="Enterprise"/>
    <s v="Education"/>
    <x v="4"/>
    <x v="1"/>
    <s v="Onsite/Hybrid"/>
    <x v="2"/>
    <s v="0-2 yrs"/>
    <n v="2"/>
    <s v="Bachelor"/>
    <n v="1"/>
    <n v="1"/>
    <n v="0"/>
    <n v="0"/>
    <n v="0"/>
    <n v="2"/>
    <n v="50172"/>
    <s v="Low"/>
    <n v="1"/>
    <n v="2024"/>
    <s v="Low"/>
    <n v="2"/>
  </r>
  <r>
    <n v="5850"/>
    <x v="2"/>
    <x v="2"/>
    <s v="Enterprise"/>
    <s v="Finance"/>
    <x v="6"/>
    <x v="0"/>
    <s v="Remote"/>
    <x v="1"/>
    <s v="3-6 yrs"/>
    <n v="5"/>
    <s v="PhD"/>
    <n v="1"/>
    <n v="0"/>
    <n v="1"/>
    <n v="1"/>
    <n v="0"/>
    <n v="3"/>
    <n v="105201"/>
    <s v="Medium"/>
    <n v="2"/>
    <n v="2026"/>
    <s v="High"/>
    <n v="2"/>
  </r>
  <r>
    <n v="5851"/>
    <x v="3"/>
    <x v="0"/>
    <s v="Enterprise"/>
    <s v="Technology"/>
    <x v="3"/>
    <x v="2"/>
    <s v="Onsite/Hybrid"/>
    <x v="2"/>
    <s v="0-2 yrs"/>
    <n v="1"/>
    <s v="Bachelor"/>
    <n v="0"/>
    <n v="0"/>
    <n v="1"/>
    <n v="1"/>
    <n v="0"/>
    <n v="2"/>
    <n v="78863"/>
    <s v="Medium"/>
    <n v="10"/>
    <n v="2025"/>
    <s v="High"/>
    <n v="2"/>
  </r>
  <r>
    <n v="5852"/>
    <x v="2"/>
    <x v="2"/>
    <s v="Medium"/>
    <s v="E-commerce"/>
    <x v="0"/>
    <x v="0"/>
    <s v="Remote"/>
    <x v="1"/>
    <s v="3-6 yrs"/>
    <n v="3"/>
    <s v="Bachelor"/>
    <n v="1"/>
    <n v="1"/>
    <n v="1"/>
    <n v="1"/>
    <n v="0"/>
    <n v="4"/>
    <n v="102652"/>
    <s v="Medium"/>
    <n v="2"/>
    <n v="2021"/>
    <s v="High"/>
    <n v="3"/>
  </r>
  <r>
    <n v="5853"/>
    <x v="1"/>
    <x v="1"/>
    <s v="Startup"/>
    <s v="Healthcare"/>
    <x v="1"/>
    <x v="2"/>
    <s v="Onsite/Hybrid"/>
    <x v="2"/>
    <s v="0-2 yrs"/>
    <n v="1"/>
    <s v="PhD"/>
    <n v="1"/>
    <n v="1"/>
    <n v="1"/>
    <n v="0"/>
    <n v="1"/>
    <n v="4"/>
    <n v="113279"/>
    <s v="Medium"/>
    <n v="9"/>
    <n v="2025"/>
    <s v="High"/>
    <n v="8"/>
  </r>
  <r>
    <n v="5854"/>
    <x v="2"/>
    <x v="2"/>
    <s v="Enterprise"/>
    <s v="Finance"/>
    <x v="5"/>
    <x v="2"/>
    <s v="Onsite/Hybrid"/>
    <x v="0"/>
    <s v="7+ yrs"/>
    <n v="14"/>
    <s v="PhD"/>
    <n v="0"/>
    <n v="0"/>
    <n v="0"/>
    <n v="1"/>
    <n v="0"/>
    <n v="1"/>
    <n v="118874"/>
    <s v="Medium"/>
    <n v="12"/>
    <n v="2020"/>
    <s v="High"/>
    <n v="7"/>
  </r>
  <r>
    <n v="5855"/>
    <x v="4"/>
    <x v="0"/>
    <s v="Medium"/>
    <s v="Education"/>
    <x v="0"/>
    <x v="0"/>
    <s v="Remote"/>
    <x v="2"/>
    <s v="0-2 yrs"/>
    <n v="0"/>
    <s v="Bachelor"/>
    <n v="1"/>
    <n v="1"/>
    <n v="1"/>
    <n v="1"/>
    <n v="1"/>
    <n v="5"/>
    <n v="89254"/>
    <s v="Medium"/>
    <n v="10"/>
    <n v="2026"/>
    <s v="High"/>
    <n v="4"/>
  </r>
  <r>
    <n v="5856"/>
    <x v="3"/>
    <x v="0"/>
    <s v="Enterprise"/>
    <s v="Technology"/>
    <x v="6"/>
    <x v="1"/>
    <s v="Onsite/Hybrid"/>
    <x v="0"/>
    <s v="7+ yrs"/>
    <n v="7"/>
    <s v="Bachelor"/>
    <n v="1"/>
    <n v="1"/>
    <n v="0"/>
    <n v="1"/>
    <n v="0"/>
    <n v="3"/>
    <n v="110173"/>
    <s v="Medium"/>
    <n v="7"/>
    <n v="2021"/>
    <s v="High"/>
    <n v="7"/>
  </r>
  <r>
    <n v="5857"/>
    <x v="1"/>
    <x v="1"/>
    <s v="Enterprise"/>
    <s v="Healthcare"/>
    <x v="0"/>
    <x v="0"/>
    <s v="Remote"/>
    <x v="1"/>
    <s v="3-6 yrs"/>
    <n v="6"/>
    <s v="PhD"/>
    <n v="1"/>
    <n v="0"/>
    <n v="1"/>
    <n v="1"/>
    <n v="1"/>
    <n v="4"/>
    <n v="156513"/>
    <s v="High"/>
    <n v="12"/>
    <n v="2025"/>
    <s v="High"/>
    <n v="4"/>
  </r>
  <r>
    <n v="5858"/>
    <x v="3"/>
    <x v="0"/>
    <s v="MNC"/>
    <s v="Finance"/>
    <x v="5"/>
    <x v="2"/>
    <s v="Onsite/Hybrid"/>
    <x v="2"/>
    <s v="0-2 yrs"/>
    <n v="0"/>
    <s v="Bachelor"/>
    <n v="0"/>
    <n v="0"/>
    <n v="1"/>
    <n v="0"/>
    <n v="0"/>
    <n v="1"/>
    <n v="80343"/>
    <s v="Medium"/>
    <n v="10"/>
    <n v="2023"/>
    <s v="Medium"/>
    <n v="5"/>
  </r>
  <r>
    <n v="5859"/>
    <x v="4"/>
    <x v="0"/>
    <s v="MNC"/>
    <s v="Education"/>
    <x v="4"/>
    <x v="1"/>
    <s v="Onsite/Hybrid"/>
    <x v="1"/>
    <s v="3-6 yrs"/>
    <n v="3"/>
    <s v="Master"/>
    <n v="1"/>
    <n v="0"/>
    <n v="1"/>
    <n v="1"/>
    <n v="0"/>
    <n v="3"/>
    <n v="124221"/>
    <s v="High"/>
    <n v="12"/>
    <n v="2023"/>
    <s v="High"/>
    <n v="7"/>
  </r>
  <r>
    <n v="5860"/>
    <x v="3"/>
    <x v="0"/>
    <s v="Enterprise"/>
    <s v="Retail"/>
    <x v="0"/>
    <x v="0"/>
    <s v="Remote"/>
    <x v="1"/>
    <s v="3-6 yrs"/>
    <n v="3"/>
    <s v="Bachelor"/>
    <n v="1"/>
    <n v="0"/>
    <n v="1"/>
    <n v="0"/>
    <n v="0"/>
    <n v="2"/>
    <n v="89001"/>
    <s v="Medium"/>
    <n v="6"/>
    <n v="2026"/>
    <s v="Medium"/>
    <n v="4"/>
  </r>
  <r>
    <n v="5861"/>
    <x v="1"/>
    <x v="1"/>
    <s v="MNC"/>
    <s v="Finance"/>
    <x v="0"/>
    <x v="1"/>
    <s v="Onsite/Hybrid"/>
    <x v="1"/>
    <s v="3-6 yrs"/>
    <n v="3"/>
    <s v="Master"/>
    <n v="0"/>
    <n v="0"/>
    <n v="0"/>
    <n v="1"/>
    <n v="0"/>
    <n v="1"/>
    <n v="146541"/>
    <s v="High"/>
    <n v="12"/>
    <n v="2025"/>
    <s v="Low"/>
    <n v="5"/>
  </r>
  <r>
    <n v="5862"/>
    <x v="3"/>
    <x v="0"/>
    <s v="MNC"/>
    <s v="E-commerce"/>
    <x v="0"/>
    <x v="1"/>
    <s v="Onsite/Hybrid"/>
    <x v="2"/>
    <s v="0-2 yrs"/>
    <n v="1"/>
    <s v="PhD"/>
    <n v="0"/>
    <n v="1"/>
    <n v="1"/>
    <n v="0"/>
    <n v="1"/>
    <n v="3"/>
    <n v="96388"/>
    <s v="Medium"/>
    <n v="6"/>
    <n v="2025"/>
    <s v="Low"/>
    <n v="1"/>
  </r>
  <r>
    <n v="5863"/>
    <x v="4"/>
    <x v="0"/>
    <s v="Enterprise"/>
    <s v="Healthcare"/>
    <x v="0"/>
    <x v="0"/>
    <s v="Remote"/>
    <x v="0"/>
    <s v="7+ yrs"/>
    <n v="14"/>
    <s v="Master"/>
    <n v="1"/>
    <n v="1"/>
    <n v="0"/>
    <n v="0"/>
    <n v="1"/>
    <n v="3"/>
    <n v="109983"/>
    <s v="Medium"/>
    <n v="11"/>
    <n v="2026"/>
    <s v="High"/>
    <n v="7"/>
  </r>
  <r>
    <n v="5864"/>
    <x v="2"/>
    <x v="2"/>
    <s v="MNC"/>
    <s v="E-commerce"/>
    <x v="1"/>
    <x v="1"/>
    <s v="Onsite/Hybrid"/>
    <x v="0"/>
    <s v="7+ yrs"/>
    <n v="7"/>
    <s v="Bachelor"/>
    <n v="0"/>
    <n v="0"/>
    <n v="0"/>
    <n v="0"/>
    <n v="0"/>
    <n v="0"/>
    <n v="123038"/>
    <s v="High"/>
    <n v="9"/>
    <n v="2025"/>
    <s v="Low"/>
    <n v="3"/>
  </r>
  <r>
    <n v="5865"/>
    <x v="0"/>
    <x v="0"/>
    <s v="MNC"/>
    <s v="Education"/>
    <x v="3"/>
    <x v="2"/>
    <s v="Onsite/Hybrid"/>
    <x v="2"/>
    <s v="0-2 yrs"/>
    <n v="0"/>
    <s v="Master"/>
    <n v="1"/>
    <n v="1"/>
    <n v="0"/>
    <n v="1"/>
    <n v="1"/>
    <n v="4"/>
    <n v="99955"/>
    <s v="Medium"/>
    <n v="10"/>
    <n v="2020"/>
    <s v="High"/>
    <n v="8"/>
  </r>
  <r>
    <n v="5866"/>
    <x v="5"/>
    <x v="1"/>
    <s v="Startup"/>
    <s v="Finance"/>
    <x v="2"/>
    <x v="1"/>
    <s v="Onsite/Hybrid"/>
    <x v="1"/>
    <s v="3-6 yrs"/>
    <n v="6"/>
    <s v="Master"/>
    <n v="0"/>
    <n v="0"/>
    <n v="0"/>
    <n v="1"/>
    <n v="1"/>
    <n v="2"/>
    <n v="139076"/>
    <s v="High"/>
    <n v="12"/>
    <n v="2024"/>
    <s v="Medium"/>
    <n v="4"/>
  </r>
  <r>
    <n v="5867"/>
    <x v="2"/>
    <x v="2"/>
    <s v="Enterprise"/>
    <s v="E-commerce"/>
    <x v="4"/>
    <x v="1"/>
    <s v="Onsite/Hybrid"/>
    <x v="0"/>
    <s v="7+ yrs"/>
    <n v="8"/>
    <s v="PhD"/>
    <n v="1"/>
    <n v="1"/>
    <n v="0"/>
    <n v="0"/>
    <n v="1"/>
    <n v="3"/>
    <n v="113554"/>
    <s v="Medium"/>
    <n v="7"/>
    <n v="2026"/>
    <s v="Low"/>
    <n v="3"/>
  </r>
  <r>
    <n v="5868"/>
    <x v="3"/>
    <x v="0"/>
    <s v="MNC"/>
    <s v="Technology"/>
    <x v="6"/>
    <x v="0"/>
    <s v="Remote"/>
    <x v="1"/>
    <s v="3-6 yrs"/>
    <n v="3"/>
    <s v="Master"/>
    <n v="1"/>
    <n v="1"/>
    <n v="0"/>
    <n v="1"/>
    <n v="1"/>
    <n v="4"/>
    <n v="119220"/>
    <s v="Medium"/>
    <n v="4"/>
    <n v="2025"/>
    <s v="High"/>
    <n v="9"/>
  </r>
  <r>
    <n v="5869"/>
    <x v="0"/>
    <x v="0"/>
    <s v="Startup"/>
    <s v="E-commerce"/>
    <x v="1"/>
    <x v="0"/>
    <s v="Remote"/>
    <x v="1"/>
    <s v="3-6 yrs"/>
    <n v="5"/>
    <s v="PhD"/>
    <n v="1"/>
    <n v="0"/>
    <n v="1"/>
    <n v="0"/>
    <n v="1"/>
    <n v="3"/>
    <n v="96211"/>
    <s v="Medium"/>
    <n v="4"/>
    <n v="2026"/>
    <s v="Low"/>
    <n v="6"/>
  </r>
  <r>
    <n v="5870"/>
    <x v="4"/>
    <x v="0"/>
    <s v="Medium"/>
    <s v="E-commerce"/>
    <x v="2"/>
    <x v="2"/>
    <s v="Onsite/Hybrid"/>
    <x v="0"/>
    <s v="7+ yrs"/>
    <n v="9"/>
    <s v="PhD"/>
    <n v="1"/>
    <n v="0"/>
    <n v="1"/>
    <n v="0"/>
    <n v="1"/>
    <n v="3"/>
    <n v="129981"/>
    <s v="High"/>
    <n v="2"/>
    <n v="2024"/>
    <s v="High"/>
    <n v="7"/>
  </r>
  <r>
    <n v="5871"/>
    <x v="5"/>
    <x v="1"/>
    <s v="Startup"/>
    <s v="Education"/>
    <x v="4"/>
    <x v="1"/>
    <s v="Onsite/Hybrid"/>
    <x v="2"/>
    <s v="0-2 yrs"/>
    <n v="1"/>
    <s v="Bachelor"/>
    <n v="0"/>
    <n v="1"/>
    <n v="0"/>
    <n v="1"/>
    <n v="0"/>
    <n v="2"/>
    <n v="109725"/>
    <s v="Medium"/>
    <n v="5"/>
    <n v="2024"/>
    <s v="Low"/>
    <n v="1"/>
  </r>
  <r>
    <n v="5872"/>
    <x v="0"/>
    <x v="0"/>
    <s v="Medium"/>
    <s v="Finance"/>
    <x v="6"/>
    <x v="0"/>
    <s v="Remote"/>
    <x v="1"/>
    <s v="3-6 yrs"/>
    <n v="5"/>
    <s v="PhD"/>
    <n v="1"/>
    <n v="0"/>
    <n v="0"/>
    <n v="0"/>
    <n v="1"/>
    <n v="2"/>
    <n v="84934"/>
    <s v="Medium"/>
    <n v="12"/>
    <n v="2021"/>
    <s v="High"/>
    <n v="9"/>
  </r>
  <r>
    <n v="5873"/>
    <x v="5"/>
    <x v="1"/>
    <s v="Startup"/>
    <s v="Retail"/>
    <x v="5"/>
    <x v="1"/>
    <s v="Onsite/Hybrid"/>
    <x v="1"/>
    <s v="3-6 yrs"/>
    <n v="4"/>
    <s v="Master"/>
    <n v="1"/>
    <n v="0"/>
    <n v="0"/>
    <n v="1"/>
    <n v="1"/>
    <n v="3"/>
    <n v="140877"/>
    <s v="High"/>
    <n v="3"/>
    <n v="2026"/>
    <s v="High"/>
    <n v="7"/>
  </r>
  <r>
    <n v="5874"/>
    <x v="1"/>
    <x v="1"/>
    <s v="Enterprise"/>
    <s v="Retail"/>
    <x v="6"/>
    <x v="0"/>
    <s v="Remote"/>
    <x v="1"/>
    <s v="3-6 yrs"/>
    <n v="3"/>
    <s v="Bachelor"/>
    <n v="1"/>
    <n v="0"/>
    <n v="1"/>
    <n v="0"/>
    <n v="0"/>
    <n v="2"/>
    <n v="133537"/>
    <s v="High"/>
    <n v="6"/>
    <n v="2020"/>
    <s v="High"/>
    <n v="9"/>
  </r>
  <r>
    <n v="5875"/>
    <x v="0"/>
    <x v="0"/>
    <s v="Enterprise"/>
    <s v="Healthcare"/>
    <x v="3"/>
    <x v="0"/>
    <s v="Remote"/>
    <x v="0"/>
    <s v="7+ yrs"/>
    <n v="10"/>
    <s v="Master"/>
    <n v="1"/>
    <n v="0"/>
    <n v="0"/>
    <n v="0"/>
    <n v="0"/>
    <n v="1"/>
    <n v="99945"/>
    <s v="Medium"/>
    <n v="12"/>
    <n v="2026"/>
    <s v="Low"/>
    <n v="4"/>
  </r>
  <r>
    <n v="5876"/>
    <x v="3"/>
    <x v="0"/>
    <s v="Startup"/>
    <s v="Finance"/>
    <x v="4"/>
    <x v="0"/>
    <s v="Remote"/>
    <x v="0"/>
    <s v="7+ yrs"/>
    <n v="15"/>
    <s v="Bachelor"/>
    <n v="0"/>
    <n v="0"/>
    <n v="0"/>
    <n v="0"/>
    <n v="1"/>
    <n v="1"/>
    <n v="107239"/>
    <s v="Medium"/>
    <n v="4"/>
    <n v="2023"/>
    <s v="Low"/>
    <n v="4"/>
  </r>
  <r>
    <n v="5877"/>
    <x v="5"/>
    <x v="1"/>
    <s v="Startup"/>
    <s v="E-commerce"/>
    <x v="1"/>
    <x v="2"/>
    <s v="Onsite/Hybrid"/>
    <x v="0"/>
    <s v="7+ yrs"/>
    <n v="8"/>
    <s v="PhD"/>
    <n v="1"/>
    <n v="1"/>
    <n v="1"/>
    <n v="0"/>
    <n v="0"/>
    <n v="3"/>
    <n v="158462"/>
    <s v="High"/>
    <n v="10"/>
    <n v="2021"/>
    <s v="High"/>
    <n v="9"/>
  </r>
  <r>
    <n v="5878"/>
    <x v="5"/>
    <x v="1"/>
    <s v="Medium"/>
    <s v="Technology"/>
    <x v="6"/>
    <x v="2"/>
    <s v="Onsite/Hybrid"/>
    <x v="0"/>
    <s v="7+ yrs"/>
    <n v="9"/>
    <s v="Master"/>
    <n v="1"/>
    <n v="1"/>
    <n v="0"/>
    <n v="1"/>
    <n v="0"/>
    <n v="3"/>
    <n v="157679"/>
    <s v="High"/>
    <n v="12"/>
    <n v="2023"/>
    <s v="High"/>
    <n v="9"/>
  </r>
  <r>
    <n v="5879"/>
    <x v="3"/>
    <x v="0"/>
    <s v="MNC"/>
    <s v="Finance"/>
    <x v="0"/>
    <x v="2"/>
    <s v="Onsite/Hybrid"/>
    <x v="1"/>
    <s v="3-6 yrs"/>
    <n v="3"/>
    <s v="Master"/>
    <n v="1"/>
    <n v="1"/>
    <n v="1"/>
    <n v="1"/>
    <n v="1"/>
    <n v="5"/>
    <n v="137258"/>
    <s v="High"/>
    <n v="4"/>
    <n v="2025"/>
    <s v="High"/>
    <n v="4"/>
  </r>
  <r>
    <n v="5880"/>
    <x v="3"/>
    <x v="0"/>
    <s v="MNC"/>
    <s v="Healthcare"/>
    <x v="5"/>
    <x v="1"/>
    <s v="Onsite/Hybrid"/>
    <x v="2"/>
    <s v="0-2 yrs"/>
    <n v="1"/>
    <s v="PhD"/>
    <n v="0"/>
    <n v="0"/>
    <n v="0"/>
    <n v="1"/>
    <n v="0"/>
    <n v="1"/>
    <n v="86267"/>
    <s v="Medium"/>
    <n v="11"/>
    <n v="2020"/>
    <s v="Low"/>
    <n v="2"/>
  </r>
  <r>
    <n v="5881"/>
    <x v="3"/>
    <x v="0"/>
    <s v="Startup"/>
    <s v="Education"/>
    <x v="5"/>
    <x v="0"/>
    <s v="Remote"/>
    <x v="1"/>
    <s v="3-6 yrs"/>
    <n v="3"/>
    <s v="PhD"/>
    <n v="0"/>
    <n v="1"/>
    <n v="0"/>
    <n v="1"/>
    <n v="0"/>
    <n v="2"/>
    <n v="85551"/>
    <s v="Medium"/>
    <n v="9"/>
    <n v="2024"/>
    <s v="High"/>
    <n v="8"/>
  </r>
  <r>
    <n v="5882"/>
    <x v="0"/>
    <x v="0"/>
    <s v="MNC"/>
    <s v="Technology"/>
    <x v="4"/>
    <x v="0"/>
    <s v="Remote"/>
    <x v="2"/>
    <s v="0-2 yrs"/>
    <n v="1"/>
    <s v="Master"/>
    <n v="0"/>
    <n v="0"/>
    <n v="0"/>
    <n v="1"/>
    <n v="0"/>
    <n v="1"/>
    <n v="82819"/>
    <s v="Medium"/>
    <n v="7"/>
    <n v="2021"/>
    <s v="Medium"/>
    <n v="5"/>
  </r>
  <r>
    <n v="5883"/>
    <x v="2"/>
    <x v="2"/>
    <s v="MNC"/>
    <s v="Retail"/>
    <x v="6"/>
    <x v="2"/>
    <s v="Onsite/Hybrid"/>
    <x v="1"/>
    <s v="3-6 yrs"/>
    <n v="5"/>
    <s v="Bachelor"/>
    <n v="0"/>
    <n v="0"/>
    <n v="0"/>
    <n v="1"/>
    <n v="0"/>
    <n v="1"/>
    <n v="114734"/>
    <s v="Medium"/>
    <n v="9"/>
    <n v="2023"/>
    <s v="High"/>
    <n v="8"/>
  </r>
  <r>
    <n v="5884"/>
    <x v="2"/>
    <x v="2"/>
    <s v="MNC"/>
    <s v="Education"/>
    <x v="6"/>
    <x v="1"/>
    <s v="Onsite/Hybrid"/>
    <x v="2"/>
    <s v="0-2 yrs"/>
    <n v="1"/>
    <s v="Bachelor"/>
    <n v="0"/>
    <n v="0"/>
    <n v="0"/>
    <n v="0"/>
    <n v="1"/>
    <n v="1"/>
    <n v="80464"/>
    <s v="Medium"/>
    <n v="9"/>
    <n v="2022"/>
    <s v="Medium"/>
    <n v="5"/>
  </r>
  <r>
    <n v="5885"/>
    <x v="0"/>
    <x v="0"/>
    <s v="Enterprise"/>
    <s v="Finance"/>
    <x v="0"/>
    <x v="0"/>
    <s v="Remote"/>
    <x v="0"/>
    <s v="7+ yrs"/>
    <n v="14"/>
    <s v="Master"/>
    <n v="0"/>
    <n v="1"/>
    <n v="0"/>
    <n v="0"/>
    <n v="1"/>
    <n v="2"/>
    <n v="113495"/>
    <s v="Medium"/>
    <n v="7"/>
    <n v="2021"/>
    <s v="High"/>
    <n v="9"/>
  </r>
  <r>
    <n v="5886"/>
    <x v="0"/>
    <x v="0"/>
    <s v="Medium"/>
    <s v="E-commerce"/>
    <x v="3"/>
    <x v="0"/>
    <s v="Remote"/>
    <x v="0"/>
    <s v="7+ yrs"/>
    <n v="15"/>
    <s v="Master"/>
    <n v="1"/>
    <n v="1"/>
    <n v="0"/>
    <n v="0"/>
    <n v="0"/>
    <n v="2"/>
    <n v="101564"/>
    <s v="Medium"/>
    <n v="9"/>
    <n v="2022"/>
    <s v="Low"/>
    <n v="6"/>
  </r>
  <r>
    <n v="5887"/>
    <x v="2"/>
    <x v="2"/>
    <s v="Startup"/>
    <s v="E-commerce"/>
    <x v="4"/>
    <x v="1"/>
    <s v="Onsite/Hybrid"/>
    <x v="1"/>
    <s v="3-6 yrs"/>
    <n v="6"/>
    <s v="Master"/>
    <n v="0"/>
    <n v="1"/>
    <n v="0"/>
    <n v="1"/>
    <n v="0"/>
    <n v="2"/>
    <n v="86352"/>
    <s v="Medium"/>
    <n v="2"/>
    <n v="2023"/>
    <s v="Medium"/>
    <n v="6"/>
  </r>
  <r>
    <n v="5888"/>
    <x v="3"/>
    <x v="0"/>
    <s v="Startup"/>
    <s v="Education"/>
    <x v="2"/>
    <x v="0"/>
    <s v="Remote"/>
    <x v="0"/>
    <s v="7+ yrs"/>
    <n v="13"/>
    <s v="PhD"/>
    <n v="1"/>
    <n v="1"/>
    <n v="1"/>
    <n v="0"/>
    <n v="1"/>
    <n v="4"/>
    <n v="123689"/>
    <s v="High"/>
    <n v="3"/>
    <n v="2026"/>
    <s v="Low"/>
    <n v="2"/>
  </r>
  <r>
    <n v="5889"/>
    <x v="4"/>
    <x v="0"/>
    <s v="MNC"/>
    <s v="Healthcare"/>
    <x v="4"/>
    <x v="2"/>
    <s v="Onsite/Hybrid"/>
    <x v="2"/>
    <s v="0-2 yrs"/>
    <n v="2"/>
    <s v="Bachelor"/>
    <n v="1"/>
    <n v="0"/>
    <n v="0"/>
    <n v="1"/>
    <n v="0"/>
    <n v="2"/>
    <n v="87350"/>
    <s v="Medium"/>
    <n v="11"/>
    <n v="2021"/>
    <s v="Low"/>
    <n v="5"/>
  </r>
  <r>
    <n v="5890"/>
    <x v="3"/>
    <x v="0"/>
    <s v="Enterprise"/>
    <s v="Technology"/>
    <x v="4"/>
    <x v="0"/>
    <s v="Remote"/>
    <x v="0"/>
    <s v="7+ yrs"/>
    <n v="14"/>
    <s v="Master"/>
    <n v="1"/>
    <n v="0"/>
    <n v="0"/>
    <n v="1"/>
    <n v="0"/>
    <n v="2"/>
    <n v="113400"/>
    <s v="Medium"/>
    <n v="4"/>
    <n v="2024"/>
    <s v="High"/>
    <n v="8"/>
  </r>
  <r>
    <n v="5891"/>
    <x v="5"/>
    <x v="1"/>
    <s v="MNC"/>
    <s v="Finance"/>
    <x v="2"/>
    <x v="1"/>
    <s v="Onsite/Hybrid"/>
    <x v="2"/>
    <s v="0-2 yrs"/>
    <n v="1"/>
    <s v="PhD"/>
    <n v="1"/>
    <n v="0"/>
    <n v="1"/>
    <n v="0"/>
    <n v="0"/>
    <n v="2"/>
    <n v="121948"/>
    <s v="High"/>
    <n v="11"/>
    <n v="2022"/>
    <s v="High"/>
    <n v="7"/>
  </r>
  <r>
    <n v="5892"/>
    <x v="3"/>
    <x v="0"/>
    <s v="Startup"/>
    <s v="Healthcare"/>
    <x v="2"/>
    <x v="1"/>
    <s v="Onsite/Hybrid"/>
    <x v="2"/>
    <s v="0-2 yrs"/>
    <n v="2"/>
    <s v="Bachelor"/>
    <n v="1"/>
    <n v="1"/>
    <n v="0"/>
    <n v="1"/>
    <n v="1"/>
    <n v="4"/>
    <n v="75023"/>
    <s v="Medium"/>
    <n v="7"/>
    <n v="2024"/>
    <s v="Medium"/>
    <n v="4"/>
  </r>
  <r>
    <n v="5893"/>
    <x v="0"/>
    <x v="0"/>
    <s v="Medium"/>
    <s v="Technology"/>
    <x v="6"/>
    <x v="2"/>
    <s v="Onsite/Hybrid"/>
    <x v="2"/>
    <s v="0-2 yrs"/>
    <n v="1"/>
    <s v="Master"/>
    <n v="1"/>
    <n v="0"/>
    <n v="0"/>
    <n v="1"/>
    <n v="1"/>
    <n v="3"/>
    <n v="79746"/>
    <s v="Medium"/>
    <n v="6"/>
    <n v="2020"/>
    <s v="Medium"/>
    <n v="4"/>
  </r>
  <r>
    <n v="5894"/>
    <x v="1"/>
    <x v="1"/>
    <s v="MNC"/>
    <s v="Technology"/>
    <x v="6"/>
    <x v="2"/>
    <s v="Onsite/Hybrid"/>
    <x v="1"/>
    <s v="3-6 yrs"/>
    <n v="6"/>
    <s v="PhD"/>
    <n v="1"/>
    <n v="1"/>
    <n v="0"/>
    <n v="0"/>
    <n v="1"/>
    <n v="3"/>
    <n v="148531"/>
    <s v="High"/>
    <n v="2"/>
    <n v="2020"/>
    <s v="High"/>
    <n v="9"/>
  </r>
  <r>
    <n v="5895"/>
    <x v="1"/>
    <x v="1"/>
    <s v="Startup"/>
    <s v="E-commerce"/>
    <x v="6"/>
    <x v="2"/>
    <s v="Onsite/Hybrid"/>
    <x v="1"/>
    <s v="3-6 yrs"/>
    <n v="4"/>
    <s v="Bachelor"/>
    <n v="0"/>
    <n v="0"/>
    <n v="1"/>
    <n v="0"/>
    <n v="1"/>
    <n v="2"/>
    <n v="139098"/>
    <s v="High"/>
    <n v="3"/>
    <n v="2021"/>
    <s v="Medium"/>
    <n v="4"/>
  </r>
  <r>
    <n v="5896"/>
    <x v="2"/>
    <x v="2"/>
    <s v="Medium"/>
    <s v="Education"/>
    <x v="6"/>
    <x v="1"/>
    <s v="Onsite/Hybrid"/>
    <x v="1"/>
    <s v="3-6 yrs"/>
    <n v="6"/>
    <s v="Bachelor"/>
    <n v="1"/>
    <n v="1"/>
    <n v="1"/>
    <n v="0"/>
    <n v="1"/>
    <n v="4"/>
    <n v="98036"/>
    <s v="Medium"/>
    <n v="10"/>
    <n v="2023"/>
    <s v="Medium"/>
    <n v="1"/>
  </r>
  <r>
    <n v="5897"/>
    <x v="1"/>
    <x v="1"/>
    <s v="Startup"/>
    <s v="Education"/>
    <x v="6"/>
    <x v="0"/>
    <s v="Remote"/>
    <x v="2"/>
    <s v="0-2 yrs"/>
    <n v="0"/>
    <s v="PhD"/>
    <n v="0"/>
    <n v="0"/>
    <n v="0"/>
    <n v="1"/>
    <n v="1"/>
    <n v="2"/>
    <n v="116205"/>
    <s v="Medium"/>
    <n v="2"/>
    <n v="2020"/>
    <s v="Low"/>
    <n v="5"/>
  </r>
  <r>
    <n v="5898"/>
    <x v="5"/>
    <x v="1"/>
    <s v="Startup"/>
    <s v="Healthcare"/>
    <x v="0"/>
    <x v="1"/>
    <s v="Onsite/Hybrid"/>
    <x v="0"/>
    <s v="7+ yrs"/>
    <n v="7"/>
    <s v="Bachelor"/>
    <n v="0"/>
    <n v="1"/>
    <n v="1"/>
    <n v="1"/>
    <n v="0"/>
    <n v="3"/>
    <n v="168969"/>
    <s v="High"/>
    <n v="10"/>
    <n v="2021"/>
    <s v="High"/>
    <n v="3"/>
  </r>
  <r>
    <n v="5899"/>
    <x v="1"/>
    <x v="1"/>
    <s v="Medium"/>
    <s v="Education"/>
    <x v="3"/>
    <x v="1"/>
    <s v="Onsite/Hybrid"/>
    <x v="1"/>
    <s v="3-6 yrs"/>
    <n v="4"/>
    <s v="Master"/>
    <n v="1"/>
    <n v="0"/>
    <n v="1"/>
    <n v="0"/>
    <n v="0"/>
    <n v="2"/>
    <n v="128171"/>
    <s v="High"/>
    <n v="7"/>
    <n v="2020"/>
    <s v="High"/>
    <n v="9"/>
  </r>
  <r>
    <n v="5900"/>
    <x v="2"/>
    <x v="2"/>
    <s v="Startup"/>
    <s v="Technology"/>
    <x v="5"/>
    <x v="1"/>
    <s v="Onsite/Hybrid"/>
    <x v="2"/>
    <s v="0-2 yrs"/>
    <n v="0"/>
    <s v="PhD"/>
    <n v="1"/>
    <n v="1"/>
    <n v="1"/>
    <n v="0"/>
    <n v="1"/>
    <n v="4"/>
    <n v="73061"/>
    <s v="Medium"/>
    <n v="9"/>
    <n v="2022"/>
    <s v="Medium"/>
    <n v="2"/>
  </r>
  <r>
    <n v="5901"/>
    <x v="4"/>
    <x v="0"/>
    <s v="MNC"/>
    <s v="Finance"/>
    <x v="0"/>
    <x v="1"/>
    <s v="Onsite/Hybrid"/>
    <x v="0"/>
    <s v="7+ yrs"/>
    <n v="13"/>
    <s v="Master"/>
    <n v="0"/>
    <n v="1"/>
    <n v="1"/>
    <n v="0"/>
    <n v="1"/>
    <n v="3"/>
    <n v="145425"/>
    <s v="High"/>
    <n v="6"/>
    <n v="2026"/>
    <s v="Low"/>
    <n v="4"/>
  </r>
  <r>
    <n v="5902"/>
    <x v="0"/>
    <x v="0"/>
    <s v="Startup"/>
    <s v="Healthcare"/>
    <x v="3"/>
    <x v="2"/>
    <s v="Onsite/Hybrid"/>
    <x v="0"/>
    <s v="7+ yrs"/>
    <n v="10"/>
    <s v="PhD"/>
    <n v="0"/>
    <n v="1"/>
    <n v="1"/>
    <n v="0"/>
    <n v="0"/>
    <n v="2"/>
    <n v="119148"/>
    <s v="Medium"/>
    <n v="6"/>
    <n v="2024"/>
    <s v="Medium"/>
    <n v="1"/>
  </r>
  <r>
    <n v="5903"/>
    <x v="0"/>
    <x v="0"/>
    <s v="MNC"/>
    <s v="Finance"/>
    <x v="3"/>
    <x v="0"/>
    <s v="Remote"/>
    <x v="2"/>
    <s v="0-2 yrs"/>
    <n v="1"/>
    <s v="PhD"/>
    <n v="1"/>
    <n v="1"/>
    <n v="0"/>
    <n v="1"/>
    <n v="1"/>
    <n v="4"/>
    <n v="92492"/>
    <s v="Medium"/>
    <n v="11"/>
    <n v="2020"/>
    <s v="Medium"/>
    <n v="3"/>
  </r>
  <r>
    <n v="5904"/>
    <x v="3"/>
    <x v="0"/>
    <s v="Medium"/>
    <s v="Retail"/>
    <x v="1"/>
    <x v="0"/>
    <s v="Remote"/>
    <x v="2"/>
    <s v="0-2 yrs"/>
    <n v="2"/>
    <s v="Master"/>
    <n v="0"/>
    <n v="0"/>
    <n v="1"/>
    <n v="1"/>
    <n v="0"/>
    <n v="2"/>
    <n v="78323"/>
    <s v="Medium"/>
    <n v="11"/>
    <n v="2024"/>
    <s v="High"/>
    <n v="2"/>
  </r>
  <r>
    <n v="5905"/>
    <x v="3"/>
    <x v="0"/>
    <s v="Startup"/>
    <s v="Retail"/>
    <x v="5"/>
    <x v="1"/>
    <s v="Onsite/Hybrid"/>
    <x v="1"/>
    <s v="3-6 yrs"/>
    <n v="3"/>
    <s v="Master"/>
    <n v="0"/>
    <n v="1"/>
    <n v="1"/>
    <n v="0"/>
    <n v="1"/>
    <n v="3"/>
    <n v="99312"/>
    <s v="Medium"/>
    <n v="10"/>
    <n v="2021"/>
    <s v="Medium"/>
    <n v="6"/>
  </r>
  <r>
    <n v="5906"/>
    <x v="1"/>
    <x v="1"/>
    <s v="Startup"/>
    <s v="Finance"/>
    <x v="1"/>
    <x v="2"/>
    <s v="Onsite/Hybrid"/>
    <x v="1"/>
    <s v="3-6 yrs"/>
    <n v="6"/>
    <s v="Bachelor"/>
    <n v="0"/>
    <n v="0"/>
    <n v="0"/>
    <n v="0"/>
    <n v="1"/>
    <n v="1"/>
    <n v="126413"/>
    <s v="High"/>
    <n v="3"/>
    <n v="2021"/>
    <s v="High"/>
    <n v="9"/>
  </r>
  <r>
    <n v="5907"/>
    <x v="5"/>
    <x v="1"/>
    <s v="Enterprise"/>
    <s v="E-commerce"/>
    <x v="2"/>
    <x v="0"/>
    <s v="Remote"/>
    <x v="1"/>
    <s v="3-6 yrs"/>
    <n v="3"/>
    <s v="Master"/>
    <n v="1"/>
    <n v="1"/>
    <n v="0"/>
    <n v="1"/>
    <n v="1"/>
    <n v="4"/>
    <n v="144564"/>
    <s v="High"/>
    <n v="1"/>
    <n v="2026"/>
    <s v="High"/>
    <n v="7"/>
  </r>
  <r>
    <n v="5908"/>
    <x v="0"/>
    <x v="0"/>
    <s v="MNC"/>
    <s v="Retail"/>
    <x v="2"/>
    <x v="0"/>
    <s v="Remote"/>
    <x v="2"/>
    <s v="0-2 yrs"/>
    <n v="0"/>
    <s v="Bachelor"/>
    <n v="0"/>
    <n v="0"/>
    <n v="0"/>
    <n v="0"/>
    <n v="0"/>
    <n v="0"/>
    <n v="69388"/>
    <s v="Low"/>
    <n v="12"/>
    <n v="2022"/>
    <s v="Low"/>
    <n v="3"/>
  </r>
  <r>
    <n v="5909"/>
    <x v="3"/>
    <x v="0"/>
    <s v="Medium"/>
    <s v="Retail"/>
    <x v="6"/>
    <x v="2"/>
    <s v="Onsite/Hybrid"/>
    <x v="2"/>
    <s v="0-2 yrs"/>
    <n v="2"/>
    <s v="Bachelor"/>
    <n v="0"/>
    <n v="1"/>
    <n v="1"/>
    <n v="0"/>
    <n v="0"/>
    <n v="2"/>
    <n v="67676"/>
    <s v="Low"/>
    <n v="9"/>
    <n v="2020"/>
    <s v="Low"/>
    <n v="2"/>
  </r>
  <r>
    <n v="5910"/>
    <x v="0"/>
    <x v="0"/>
    <s v="Medium"/>
    <s v="Finance"/>
    <x v="4"/>
    <x v="0"/>
    <s v="Remote"/>
    <x v="0"/>
    <s v="7+ yrs"/>
    <n v="9"/>
    <s v="PhD"/>
    <n v="1"/>
    <n v="0"/>
    <n v="0"/>
    <n v="0"/>
    <n v="1"/>
    <n v="2"/>
    <n v="109695"/>
    <s v="Medium"/>
    <n v="7"/>
    <n v="2025"/>
    <s v="Low"/>
    <n v="6"/>
  </r>
  <r>
    <n v="5911"/>
    <x v="1"/>
    <x v="1"/>
    <s v="MNC"/>
    <s v="E-commerce"/>
    <x v="5"/>
    <x v="2"/>
    <s v="Onsite/Hybrid"/>
    <x v="0"/>
    <s v="7+ yrs"/>
    <n v="9"/>
    <s v="Master"/>
    <n v="1"/>
    <n v="0"/>
    <n v="0"/>
    <n v="1"/>
    <n v="0"/>
    <n v="2"/>
    <n v="177859"/>
    <s v="High"/>
    <n v="5"/>
    <n v="2023"/>
    <s v="Medium"/>
    <n v="5"/>
  </r>
  <r>
    <n v="5912"/>
    <x v="5"/>
    <x v="1"/>
    <s v="Startup"/>
    <s v="Healthcare"/>
    <x v="5"/>
    <x v="1"/>
    <s v="Onsite/Hybrid"/>
    <x v="2"/>
    <s v="0-2 yrs"/>
    <n v="0"/>
    <s v="Bachelor"/>
    <n v="0"/>
    <n v="1"/>
    <n v="1"/>
    <n v="1"/>
    <n v="1"/>
    <n v="4"/>
    <n v="129765"/>
    <s v="High"/>
    <n v="1"/>
    <n v="2023"/>
    <s v="High"/>
    <n v="3"/>
  </r>
  <r>
    <n v="5913"/>
    <x v="4"/>
    <x v="0"/>
    <s v="MNC"/>
    <s v="Retail"/>
    <x v="0"/>
    <x v="1"/>
    <s v="Onsite/Hybrid"/>
    <x v="0"/>
    <s v="7+ yrs"/>
    <n v="11"/>
    <s v="Bachelor"/>
    <n v="1"/>
    <n v="1"/>
    <n v="0"/>
    <n v="0"/>
    <n v="1"/>
    <n v="3"/>
    <n v="133828"/>
    <s v="High"/>
    <n v="4"/>
    <n v="2025"/>
    <s v="Medium"/>
    <n v="6"/>
  </r>
  <r>
    <n v="5914"/>
    <x v="1"/>
    <x v="1"/>
    <s v="MNC"/>
    <s v="Technology"/>
    <x v="0"/>
    <x v="1"/>
    <s v="Onsite/Hybrid"/>
    <x v="0"/>
    <s v="7+ yrs"/>
    <n v="11"/>
    <s v="Bachelor"/>
    <n v="1"/>
    <n v="0"/>
    <n v="1"/>
    <n v="1"/>
    <n v="1"/>
    <n v="4"/>
    <n v="199833"/>
    <s v="High"/>
    <n v="9"/>
    <n v="2024"/>
    <s v="High"/>
    <n v="5"/>
  </r>
  <r>
    <n v="5915"/>
    <x v="4"/>
    <x v="0"/>
    <s v="MNC"/>
    <s v="Finance"/>
    <x v="5"/>
    <x v="2"/>
    <s v="Onsite/Hybrid"/>
    <x v="2"/>
    <s v="0-2 yrs"/>
    <n v="2"/>
    <s v="PhD"/>
    <n v="1"/>
    <n v="1"/>
    <n v="0"/>
    <n v="1"/>
    <n v="0"/>
    <n v="3"/>
    <n v="83447"/>
    <s v="Medium"/>
    <n v="8"/>
    <n v="2022"/>
    <s v="Low"/>
    <n v="1"/>
  </r>
  <r>
    <n v="5916"/>
    <x v="3"/>
    <x v="0"/>
    <s v="Medium"/>
    <s v="Finance"/>
    <x v="5"/>
    <x v="2"/>
    <s v="Onsite/Hybrid"/>
    <x v="1"/>
    <s v="3-6 yrs"/>
    <n v="5"/>
    <s v="Master"/>
    <n v="1"/>
    <n v="1"/>
    <n v="0"/>
    <n v="1"/>
    <n v="0"/>
    <n v="3"/>
    <n v="92099"/>
    <s v="Medium"/>
    <n v="8"/>
    <n v="2021"/>
    <s v="High"/>
    <n v="8"/>
  </r>
  <r>
    <n v="5917"/>
    <x v="2"/>
    <x v="2"/>
    <s v="Enterprise"/>
    <s v="Finance"/>
    <x v="3"/>
    <x v="1"/>
    <s v="Onsite/Hybrid"/>
    <x v="1"/>
    <s v="3-6 yrs"/>
    <n v="6"/>
    <s v="Master"/>
    <n v="1"/>
    <n v="1"/>
    <n v="1"/>
    <n v="1"/>
    <n v="0"/>
    <n v="4"/>
    <n v="108632"/>
    <s v="Medium"/>
    <n v="11"/>
    <n v="2025"/>
    <s v="High"/>
    <n v="8"/>
  </r>
  <r>
    <n v="5918"/>
    <x v="4"/>
    <x v="0"/>
    <s v="Startup"/>
    <s v="Retail"/>
    <x v="4"/>
    <x v="1"/>
    <s v="Onsite/Hybrid"/>
    <x v="0"/>
    <s v="7+ yrs"/>
    <n v="11"/>
    <s v="Master"/>
    <n v="1"/>
    <n v="0"/>
    <n v="1"/>
    <n v="0"/>
    <n v="1"/>
    <n v="3"/>
    <n v="123997"/>
    <s v="High"/>
    <n v="9"/>
    <n v="2022"/>
    <s v="High"/>
    <n v="7"/>
  </r>
  <r>
    <n v="5919"/>
    <x v="1"/>
    <x v="1"/>
    <s v="MNC"/>
    <s v="Technology"/>
    <x v="6"/>
    <x v="0"/>
    <s v="Remote"/>
    <x v="1"/>
    <s v="3-6 yrs"/>
    <n v="4"/>
    <s v="Bachelor"/>
    <n v="1"/>
    <n v="1"/>
    <n v="0"/>
    <n v="1"/>
    <n v="0"/>
    <n v="3"/>
    <n v="146284"/>
    <s v="High"/>
    <n v="6"/>
    <n v="2020"/>
    <s v="Medium"/>
    <n v="6"/>
  </r>
  <r>
    <n v="5920"/>
    <x v="4"/>
    <x v="0"/>
    <s v="MNC"/>
    <s v="Education"/>
    <x v="0"/>
    <x v="1"/>
    <s v="Onsite/Hybrid"/>
    <x v="0"/>
    <s v="7+ yrs"/>
    <n v="13"/>
    <s v="PhD"/>
    <n v="0"/>
    <n v="0"/>
    <n v="0"/>
    <n v="1"/>
    <n v="0"/>
    <n v="1"/>
    <n v="130227"/>
    <s v="High"/>
    <n v="9"/>
    <n v="2025"/>
    <s v="High"/>
    <n v="9"/>
  </r>
  <r>
    <n v="5921"/>
    <x v="0"/>
    <x v="0"/>
    <s v="Startup"/>
    <s v="Healthcare"/>
    <x v="5"/>
    <x v="2"/>
    <s v="Onsite/Hybrid"/>
    <x v="0"/>
    <s v="7+ yrs"/>
    <n v="7"/>
    <s v="Bachelor"/>
    <n v="0"/>
    <n v="0"/>
    <n v="0"/>
    <n v="1"/>
    <n v="0"/>
    <n v="1"/>
    <n v="116936"/>
    <s v="Medium"/>
    <n v="7"/>
    <n v="2026"/>
    <s v="Low"/>
    <n v="3"/>
  </r>
  <r>
    <n v="5922"/>
    <x v="4"/>
    <x v="0"/>
    <s v="MNC"/>
    <s v="Finance"/>
    <x v="2"/>
    <x v="1"/>
    <s v="Onsite/Hybrid"/>
    <x v="1"/>
    <s v="3-6 yrs"/>
    <n v="3"/>
    <s v="Master"/>
    <n v="0"/>
    <n v="1"/>
    <n v="0"/>
    <n v="0"/>
    <n v="0"/>
    <n v="1"/>
    <n v="99920"/>
    <s v="Medium"/>
    <n v="1"/>
    <n v="2023"/>
    <s v="Medium"/>
    <n v="1"/>
  </r>
  <r>
    <n v="5923"/>
    <x v="3"/>
    <x v="0"/>
    <s v="MNC"/>
    <s v="Retail"/>
    <x v="6"/>
    <x v="0"/>
    <s v="Remote"/>
    <x v="1"/>
    <s v="3-6 yrs"/>
    <n v="5"/>
    <s v="Bachelor"/>
    <n v="0"/>
    <n v="0"/>
    <n v="0"/>
    <n v="0"/>
    <n v="0"/>
    <n v="0"/>
    <n v="92051"/>
    <s v="Medium"/>
    <n v="12"/>
    <n v="2021"/>
    <s v="High"/>
    <n v="8"/>
  </r>
  <r>
    <n v="5924"/>
    <x v="3"/>
    <x v="0"/>
    <s v="Medium"/>
    <s v="Education"/>
    <x v="1"/>
    <x v="1"/>
    <s v="Onsite/Hybrid"/>
    <x v="2"/>
    <s v="0-2 yrs"/>
    <n v="2"/>
    <s v="PhD"/>
    <n v="0"/>
    <n v="1"/>
    <n v="1"/>
    <n v="1"/>
    <n v="1"/>
    <n v="4"/>
    <n v="94197"/>
    <s v="Medium"/>
    <n v="3"/>
    <n v="2025"/>
    <s v="High"/>
    <n v="6"/>
  </r>
  <r>
    <n v="5925"/>
    <x v="2"/>
    <x v="2"/>
    <s v="Medium"/>
    <s v="Retail"/>
    <x v="3"/>
    <x v="0"/>
    <s v="Remote"/>
    <x v="0"/>
    <s v="7+ yrs"/>
    <n v="13"/>
    <s v="Bachelor"/>
    <n v="1"/>
    <n v="1"/>
    <n v="0"/>
    <n v="1"/>
    <n v="1"/>
    <n v="4"/>
    <n v="126927"/>
    <s v="High"/>
    <n v="4"/>
    <n v="2021"/>
    <s v="Low"/>
    <n v="6"/>
  </r>
  <r>
    <n v="5926"/>
    <x v="1"/>
    <x v="1"/>
    <s v="Enterprise"/>
    <s v="Retail"/>
    <x v="3"/>
    <x v="1"/>
    <s v="Onsite/Hybrid"/>
    <x v="0"/>
    <s v="7+ yrs"/>
    <n v="9"/>
    <s v="Bachelor"/>
    <n v="1"/>
    <n v="0"/>
    <n v="0"/>
    <n v="0"/>
    <n v="0"/>
    <n v="1"/>
    <n v="144969"/>
    <s v="High"/>
    <n v="3"/>
    <n v="2026"/>
    <s v="Low"/>
    <n v="5"/>
  </r>
  <r>
    <n v="5927"/>
    <x v="4"/>
    <x v="0"/>
    <s v="Enterprise"/>
    <s v="Finance"/>
    <x v="5"/>
    <x v="2"/>
    <s v="Onsite/Hybrid"/>
    <x v="1"/>
    <s v="3-6 yrs"/>
    <n v="5"/>
    <s v="Bachelor"/>
    <n v="0"/>
    <n v="0"/>
    <n v="1"/>
    <n v="1"/>
    <n v="0"/>
    <n v="2"/>
    <n v="109486"/>
    <s v="Medium"/>
    <n v="9"/>
    <n v="2022"/>
    <s v="High"/>
    <n v="2"/>
  </r>
  <r>
    <n v="5928"/>
    <x v="2"/>
    <x v="2"/>
    <s v="Startup"/>
    <s v="Retail"/>
    <x v="2"/>
    <x v="1"/>
    <s v="Onsite/Hybrid"/>
    <x v="0"/>
    <s v="7+ yrs"/>
    <n v="10"/>
    <s v="Master"/>
    <n v="1"/>
    <n v="0"/>
    <n v="1"/>
    <n v="1"/>
    <n v="0"/>
    <n v="3"/>
    <n v="126432"/>
    <s v="High"/>
    <n v="4"/>
    <n v="2023"/>
    <s v="High"/>
    <n v="5"/>
  </r>
  <r>
    <n v="5929"/>
    <x v="1"/>
    <x v="1"/>
    <s v="Medium"/>
    <s v="Retail"/>
    <x v="0"/>
    <x v="0"/>
    <s v="Remote"/>
    <x v="1"/>
    <s v="3-6 yrs"/>
    <n v="6"/>
    <s v="Master"/>
    <n v="1"/>
    <n v="1"/>
    <n v="0"/>
    <n v="0"/>
    <n v="1"/>
    <n v="3"/>
    <n v="127321"/>
    <s v="High"/>
    <n v="2"/>
    <n v="2026"/>
    <s v="Low"/>
    <n v="4"/>
  </r>
  <r>
    <n v="5930"/>
    <x v="2"/>
    <x v="2"/>
    <s v="MNC"/>
    <s v="Technology"/>
    <x v="1"/>
    <x v="2"/>
    <s v="Onsite/Hybrid"/>
    <x v="2"/>
    <s v="0-2 yrs"/>
    <n v="2"/>
    <s v="Master"/>
    <n v="0"/>
    <n v="0"/>
    <n v="1"/>
    <n v="0"/>
    <n v="0"/>
    <n v="1"/>
    <n v="82171"/>
    <s v="Medium"/>
    <n v="2"/>
    <n v="2025"/>
    <s v="Medium"/>
    <n v="4"/>
  </r>
  <r>
    <n v="5931"/>
    <x v="2"/>
    <x v="2"/>
    <s v="MNC"/>
    <s v="Finance"/>
    <x v="2"/>
    <x v="1"/>
    <s v="Onsite/Hybrid"/>
    <x v="2"/>
    <s v="0-2 yrs"/>
    <n v="0"/>
    <s v="Master"/>
    <n v="0"/>
    <n v="1"/>
    <n v="0"/>
    <n v="1"/>
    <n v="1"/>
    <n v="3"/>
    <n v="93778"/>
    <s v="Medium"/>
    <n v="4"/>
    <n v="2021"/>
    <s v="High"/>
    <n v="8"/>
  </r>
  <r>
    <n v="5932"/>
    <x v="3"/>
    <x v="0"/>
    <s v="Startup"/>
    <s v="Retail"/>
    <x v="3"/>
    <x v="2"/>
    <s v="Onsite/Hybrid"/>
    <x v="1"/>
    <s v="3-6 yrs"/>
    <n v="4"/>
    <s v="PhD"/>
    <n v="0"/>
    <n v="0"/>
    <n v="0"/>
    <n v="0"/>
    <n v="0"/>
    <n v="0"/>
    <n v="78846"/>
    <s v="Medium"/>
    <n v="7"/>
    <n v="2023"/>
    <s v="Medium"/>
    <n v="4"/>
  </r>
  <r>
    <n v="5933"/>
    <x v="0"/>
    <x v="0"/>
    <s v="MNC"/>
    <s v="Technology"/>
    <x v="3"/>
    <x v="0"/>
    <s v="Remote"/>
    <x v="1"/>
    <s v="3-6 yrs"/>
    <n v="5"/>
    <s v="Bachelor"/>
    <n v="1"/>
    <n v="1"/>
    <n v="1"/>
    <n v="0"/>
    <n v="1"/>
    <n v="4"/>
    <n v="123544"/>
    <s v="High"/>
    <n v="4"/>
    <n v="2024"/>
    <s v="Low"/>
    <n v="3"/>
  </r>
  <r>
    <n v="5934"/>
    <x v="5"/>
    <x v="1"/>
    <s v="MNC"/>
    <s v="E-commerce"/>
    <x v="6"/>
    <x v="0"/>
    <s v="Remote"/>
    <x v="1"/>
    <s v="3-6 yrs"/>
    <n v="5"/>
    <s v="Bachelor"/>
    <n v="0"/>
    <n v="0"/>
    <n v="0"/>
    <n v="0"/>
    <n v="0"/>
    <n v="0"/>
    <n v="134997"/>
    <s v="High"/>
    <n v="6"/>
    <n v="2023"/>
    <s v="Medium"/>
    <n v="2"/>
  </r>
  <r>
    <n v="5935"/>
    <x v="4"/>
    <x v="0"/>
    <s v="Startup"/>
    <s v="Healthcare"/>
    <x v="5"/>
    <x v="2"/>
    <s v="Onsite/Hybrid"/>
    <x v="2"/>
    <s v="0-2 yrs"/>
    <n v="1"/>
    <s v="Bachelor"/>
    <n v="1"/>
    <n v="0"/>
    <n v="1"/>
    <n v="1"/>
    <n v="1"/>
    <n v="4"/>
    <n v="92466"/>
    <s v="Medium"/>
    <n v="2"/>
    <n v="2022"/>
    <s v="High"/>
    <n v="1"/>
  </r>
  <r>
    <n v="5936"/>
    <x v="0"/>
    <x v="0"/>
    <s v="Startup"/>
    <s v="Technology"/>
    <x v="2"/>
    <x v="1"/>
    <s v="Onsite/Hybrid"/>
    <x v="2"/>
    <s v="0-2 yrs"/>
    <n v="0"/>
    <s v="Bachelor"/>
    <n v="1"/>
    <n v="0"/>
    <n v="1"/>
    <n v="1"/>
    <n v="0"/>
    <n v="3"/>
    <n v="81990"/>
    <s v="Medium"/>
    <n v="4"/>
    <n v="2025"/>
    <s v="High"/>
    <n v="9"/>
  </r>
  <r>
    <n v="5937"/>
    <x v="1"/>
    <x v="1"/>
    <s v="Medium"/>
    <s v="Education"/>
    <x v="4"/>
    <x v="2"/>
    <s v="Onsite/Hybrid"/>
    <x v="0"/>
    <s v="7+ yrs"/>
    <n v="12"/>
    <s v="Bachelor"/>
    <n v="0"/>
    <n v="0"/>
    <n v="0"/>
    <n v="0"/>
    <n v="0"/>
    <n v="0"/>
    <n v="138604"/>
    <s v="High"/>
    <n v="7"/>
    <n v="2026"/>
    <s v="Medium"/>
    <n v="5"/>
  </r>
  <r>
    <n v="5938"/>
    <x v="4"/>
    <x v="0"/>
    <s v="Medium"/>
    <s v="Retail"/>
    <x v="5"/>
    <x v="1"/>
    <s v="Onsite/Hybrid"/>
    <x v="1"/>
    <s v="3-6 yrs"/>
    <n v="3"/>
    <s v="Master"/>
    <n v="1"/>
    <n v="0"/>
    <n v="1"/>
    <n v="0"/>
    <n v="1"/>
    <n v="3"/>
    <n v="102019"/>
    <s v="Medium"/>
    <n v="2"/>
    <n v="2025"/>
    <s v="High"/>
    <n v="7"/>
  </r>
  <r>
    <n v="5939"/>
    <x v="1"/>
    <x v="1"/>
    <s v="Medium"/>
    <s v="Healthcare"/>
    <x v="0"/>
    <x v="1"/>
    <s v="Onsite/Hybrid"/>
    <x v="0"/>
    <s v="7+ yrs"/>
    <n v="12"/>
    <s v="PhD"/>
    <n v="0"/>
    <n v="1"/>
    <n v="1"/>
    <n v="0"/>
    <n v="0"/>
    <n v="2"/>
    <n v="153147"/>
    <s v="High"/>
    <n v="11"/>
    <n v="2020"/>
    <s v="Medium"/>
    <n v="6"/>
  </r>
  <r>
    <n v="5940"/>
    <x v="0"/>
    <x v="0"/>
    <s v="MNC"/>
    <s v="Retail"/>
    <x v="6"/>
    <x v="0"/>
    <s v="Remote"/>
    <x v="1"/>
    <s v="3-6 yrs"/>
    <n v="4"/>
    <s v="PhD"/>
    <n v="1"/>
    <n v="1"/>
    <n v="1"/>
    <n v="1"/>
    <n v="0"/>
    <n v="4"/>
    <n v="127877"/>
    <s v="High"/>
    <n v="11"/>
    <n v="2023"/>
    <s v="High"/>
    <n v="3"/>
  </r>
  <r>
    <n v="5941"/>
    <x v="2"/>
    <x v="2"/>
    <s v="Enterprise"/>
    <s v="E-commerce"/>
    <x v="6"/>
    <x v="1"/>
    <s v="Onsite/Hybrid"/>
    <x v="1"/>
    <s v="3-6 yrs"/>
    <n v="6"/>
    <s v="PhD"/>
    <n v="0"/>
    <n v="0"/>
    <n v="1"/>
    <n v="1"/>
    <n v="1"/>
    <n v="3"/>
    <n v="118653"/>
    <s v="Medium"/>
    <n v="10"/>
    <n v="2024"/>
    <s v="High"/>
    <n v="9"/>
  </r>
  <r>
    <n v="5942"/>
    <x v="5"/>
    <x v="1"/>
    <s v="Startup"/>
    <s v="Education"/>
    <x v="1"/>
    <x v="0"/>
    <s v="Remote"/>
    <x v="1"/>
    <s v="3-6 yrs"/>
    <n v="5"/>
    <s v="Bachelor"/>
    <n v="0"/>
    <n v="0"/>
    <n v="1"/>
    <n v="1"/>
    <n v="0"/>
    <n v="2"/>
    <n v="142268"/>
    <s v="High"/>
    <n v="7"/>
    <n v="2022"/>
    <s v="High"/>
    <n v="4"/>
  </r>
  <r>
    <n v="5943"/>
    <x v="4"/>
    <x v="0"/>
    <s v="Medium"/>
    <s v="Technology"/>
    <x v="4"/>
    <x v="1"/>
    <s v="Onsite/Hybrid"/>
    <x v="2"/>
    <s v="0-2 yrs"/>
    <n v="1"/>
    <s v="PhD"/>
    <n v="0"/>
    <n v="0"/>
    <n v="1"/>
    <n v="1"/>
    <n v="0"/>
    <n v="2"/>
    <n v="75112"/>
    <s v="Medium"/>
    <n v="1"/>
    <n v="2025"/>
    <s v="High"/>
    <n v="8"/>
  </r>
  <r>
    <n v="5944"/>
    <x v="5"/>
    <x v="1"/>
    <s v="Enterprise"/>
    <s v="E-commerce"/>
    <x v="5"/>
    <x v="2"/>
    <s v="Onsite/Hybrid"/>
    <x v="1"/>
    <s v="3-6 yrs"/>
    <n v="4"/>
    <s v="Bachelor"/>
    <n v="1"/>
    <n v="0"/>
    <n v="0"/>
    <n v="0"/>
    <n v="0"/>
    <n v="1"/>
    <n v="119086"/>
    <s v="Medium"/>
    <n v="4"/>
    <n v="2025"/>
    <s v="Medium"/>
    <n v="4"/>
  </r>
  <r>
    <n v="5945"/>
    <x v="3"/>
    <x v="0"/>
    <s v="Medium"/>
    <s v="E-commerce"/>
    <x v="4"/>
    <x v="0"/>
    <s v="Remote"/>
    <x v="2"/>
    <s v="0-2 yrs"/>
    <n v="2"/>
    <s v="PhD"/>
    <n v="0"/>
    <n v="1"/>
    <n v="1"/>
    <n v="0"/>
    <n v="1"/>
    <n v="3"/>
    <n v="77925"/>
    <s v="Medium"/>
    <n v="2"/>
    <n v="2024"/>
    <s v="Low"/>
    <n v="4"/>
  </r>
  <r>
    <n v="5946"/>
    <x v="2"/>
    <x v="2"/>
    <s v="MNC"/>
    <s v="Healthcare"/>
    <x v="1"/>
    <x v="0"/>
    <s v="Remote"/>
    <x v="2"/>
    <s v="0-2 yrs"/>
    <n v="1"/>
    <s v="Master"/>
    <n v="1"/>
    <n v="1"/>
    <n v="0"/>
    <n v="0"/>
    <n v="1"/>
    <n v="3"/>
    <n v="76204"/>
    <s v="Medium"/>
    <n v="6"/>
    <n v="2023"/>
    <s v="High"/>
    <n v="9"/>
  </r>
  <r>
    <n v="5947"/>
    <x v="5"/>
    <x v="1"/>
    <s v="Startup"/>
    <s v="Finance"/>
    <x v="0"/>
    <x v="2"/>
    <s v="Onsite/Hybrid"/>
    <x v="0"/>
    <s v="7+ yrs"/>
    <n v="8"/>
    <s v="Bachelor"/>
    <n v="1"/>
    <n v="1"/>
    <n v="1"/>
    <n v="0"/>
    <n v="1"/>
    <n v="4"/>
    <n v="164026"/>
    <s v="High"/>
    <n v="8"/>
    <n v="2023"/>
    <s v="High"/>
    <n v="9"/>
  </r>
  <r>
    <n v="5948"/>
    <x v="5"/>
    <x v="1"/>
    <s v="MNC"/>
    <s v="Healthcare"/>
    <x v="5"/>
    <x v="0"/>
    <s v="Remote"/>
    <x v="1"/>
    <s v="3-6 yrs"/>
    <n v="3"/>
    <s v="Bachelor"/>
    <n v="1"/>
    <n v="1"/>
    <n v="1"/>
    <n v="1"/>
    <n v="1"/>
    <n v="5"/>
    <n v="170793"/>
    <s v="High"/>
    <n v="6"/>
    <n v="2024"/>
    <s v="High"/>
    <n v="5"/>
  </r>
  <r>
    <n v="5949"/>
    <x v="3"/>
    <x v="0"/>
    <s v="Startup"/>
    <s v="E-commerce"/>
    <x v="5"/>
    <x v="0"/>
    <s v="Remote"/>
    <x v="1"/>
    <s v="3-6 yrs"/>
    <n v="4"/>
    <s v="Master"/>
    <n v="1"/>
    <n v="1"/>
    <n v="0"/>
    <n v="0"/>
    <n v="1"/>
    <n v="3"/>
    <n v="83860"/>
    <s v="Medium"/>
    <n v="12"/>
    <n v="2021"/>
    <s v="High"/>
    <n v="8"/>
  </r>
  <r>
    <n v="5950"/>
    <x v="2"/>
    <x v="2"/>
    <s v="MNC"/>
    <s v="Finance"/>
    <x v="2"/>
    <x v="1"/>
    <s v="Onsite/Hybrid"/>
    <x v="1"/>
    <s v="3-6 yrs"/>
    <n v="6"/>
    <s v="Master"/>
    <n v="0"/>
    <n v="1"/>
    <n v="1"/>
    <n v="0"/>
    <n v="0"/>
    <n v="2"/>
    <n v="110557"/>
    <s v="Medium"/>
    <n v="1"/>
    <n v="2023"/>
    <s v="High"/>
    <n v="8"/>
  </r>
  <r>
    <n v="5951"/>
    <x v="2"/>
    <x v="2"/>
    <s v="Medium"/>
    <s v="Technology"/>
    <x v="3"/>
    <x v="1"/>
    <s v="Onsite/Hybrid"/>
    <x v="0"/>
    <s v="7+ yrs"/>
    <n v="9"/>
    <s v="Master"/>
    <n v="1"/>
    <n v="0"/>
    <n v="0"/>
    <n v="1"/>
    <n v="1"/>
    <n v="3"/>
    <n v="121235"/>
    <s v="High"/>
    <n v="10"/>
    <n v="2026"/>
    <s v="Low"/>
    <n v="6"/>
  </r>
  <r>
    <n v="5952"/>
    <x v="4"/>
    <x v="0"/>
    <s v="Enterprise"/>
    <s v="Finance"/>
    <x v="4"/>
    <x v="1"/>
    <s v="Onsite/Hybrid"/>
    <x v="2"/>
    <s v="0-2 yrs"/>
    <n v="0"/>
    <s v="PhD"/>
    <n v="1"/>
    <n v="1"/>
    <n v="0"/>
    <n v="1"/>
    <n v="1"/>
    <n v="4"/>
    <n v="79507"/>
    <s v="Medium"/>
    <n v="9"/>
    <n v="2020"/>
    <s v="High"/>
    <n v="9"/>
  </r>
  <r>
    <n v="5953"/>
    <x v="1"/>
    <x v="1"/>
    <s v="MNC"/>
    <s v="E-commerce"/>
    <x v="0"/>
    <x v="0"/>
    <s v="Remote"/>
    <x v="1"/>
    <s v="3-6 yrs"/>
    <n v="4"/>
    <s v="Bachelor"/>
    <n v="0"/>
    <n v="1"/>
    <n v="1"/>
    <n v="0"/>
    <n v="0"/>
    <n v="2"/>
    <n v="154018"/>
    <s v="High"/>
    <n v="3"/>
    <n v="2026"/>
    <s v="Low"/>
    <n v="2"/>
  </r>
  <r>
    <n v="5954"/>
    <x v="0"/>
    <x v="0"/>
    <s v="Enterprise"/>
    <s v="Healthcare"/>
    <x v="4"/>
    <x v="1"/>
    <s v="Onsite/Hybrid"/>
    <x v="1"/>
    <s v="3-6 yrs"/>
    <n v="4"/>
    <s v="Bachelor"/>
    <n v="1"/>
    <n v="1"/>
    <n v="1"/>
    <n v="1"/>
    <n v="1"/>
    <n v="5"/>
    <n v="113041"/>
    <s v="Medium"/>
    <n v="12"/>
    <n v="2021"/>
    <s v="High"/>
    <n v="8"/>
  </r>
  <r>
    <n v="5955"/>
    <x v="3"/>
    <x v="0"/>
    <s v="MNC"/>
    <s v="Healthcare"/>
    <x v="3"/>
    <x v="2"/>
    <s v="Onsite/Hybrid"/>
    <x v="1"/>
    <s v="3-6 yrs"/>
    <n v="3"/>
    <s v="Master"/>
    <n v="0"/>
    <n v="1"/>
    <n v="1"/>
    <n v="1"/>
    <n v="1"/>
    <n v="4"/>
    <n v="139551"/>
    <s v="High"/>
    <n v="10"/>
    <n v="2022"/>
    <s v="High"/>
    <n v="1"/>
  </r>
  <r>
    <n v="5956"/>
    <x v="1"/>
    <x v="1"/>
    <s v="Medium"/>
    <s v="Finance"/>
    <x v="3"/>
    <x v="2"/>
    <s v="Onsite/Hybrid"/>
    <x v="0"/>
    <s v="7+ yrs"/>
    <n v="10"/>
    <s v="Master"/>
    <n v="1"/>
    <n v="1"/>
    <n v="1"/>
    <n v="1"/>
    <n v="0"/>
    <n v="4"/>
    <n v="173818"/>
    <s v="High"/>
    <n v="6"/>
    <n v="2020"/>
    <s v="High"/>
    <n v="3"/>
  </r>
  <r>
    <n v="5957"/>
    <x v="0"/>
    <x v="0"/>
    <s v="MNC"/>
    <s v="E-commerce"/>
    <x v="3"/>
    <x v="0"/>
    <s v="Remote"/>
    <x v="2"/>
    <s v="0-2 yrs"/>
    <n v="2"/>
    <s v="Bachelor"/>
    <n v="0"/>
    <n v="1"/>
    <n v="1"/>
    <n v="1"/>
    <n v="0"/>
    <n v="3"/>
    <n v="103694"/>
    <s v="Medium"/>
    <n v="8"/>
    <n v="2022"/>
    <s v="High"/>
    <n v="2"/>
  </r>
  <r>
    <n v="5958"/>
    <x v="2"/>
    <x v="2"/>
    <s v="Medium"/>
    <s v="Healthcare"/>
    <x v="2"/>
    <x v="1"/>
    <s v="Onsite/Hybrid"/>
    <x v="0"/>
    <s v="7+ yrs"/>
    <n v="15"/>
    <s v="Master"/>
    <n v="1"/>
    <n v="0"/>
    <n v="1"/>
    <n v="0"/>
    <n v="1"/>
    <n v="3"/>
    <n v="127981"/>
    <s v="High"/>
    <n v="2"/>
    <n v="2024"/>
    <s v="Low"/>
    <n v="3"/>
  </r>
  <r>
    <n v="5959"/>
    <x v="1"/>
    <x v="1"/>
    <s v="Enterprise"/>
    <s v="Healthcare"/>
    <x v="0"/>
    <x v="1"/>
    <s v="Onsite/Hybrid"/>
    <x v="2"/>
    <s v="0-2 yrs"/>
    <n v="1"/>
    <s v="PhD"/>
    <n v="1"/>
    <n v="0"/>
    <n v="0"/>
    <n v="1"/>
    <n v="0"/>
    <n v="2"/>
    <n v="106049"/>
    <s v="Medium"/>
    <n v="10"/>
    <n v="2022"/>
    <s v="Medium"/>
    <n v="4"/>
  </r>
  <r>
    <n v="5960"/>
    <x v="2"/>
    <x v="2"/>
    <s v="Enterprise"/>
    <s v="Technology"/>
    <x v="5"/>
    <x v="0"/>
    <s v="Remote"/>
    <x v="2"/>
    <s v="0-2 yrs"/>
    <n v="2"/>
    <s v="Master"/>
    <n v="1"/>
    <n v="0"/>
    <n v="1"/>
    <n v="0"/>
    <n v="0"/>
    <n v="2"/>
    <n v="61338"/>
    <s v="Low"/>
    <n v="9"/>
    <n v="2025"/>
    <s v="Medium"/>
    <n v="1"/>
  </r>
  <r>
    <n v="5961"/>
    <x v="1"/>
    <x v="1"/>
    <s v="Medium"/>
    <s v="Healthcare"/>
    <x v="1"/>
    <x v="1"/>
    <s v="Onsite/Hybrid"/>
    <x v="0"/>
    <s v="7+ yrs"/>
    <n v="7"/>
    <s v="Master"/>
    <n v="1"/>
    <n v="0"/>
    <n v="0"/>
    <n v="1"/>
    <n v="1"/>
    <n v="3"/>
    <n v="168596"/>
    <s v="High"/>
    <n v="6"/>
    <n v="2022"/>
    <s v="High"/>
    <n v="9"/>
  </r>
  <r>
    <n v="5962"/>
    <x v="2"/>
    <x v="2"/>
    <s v="Medium"/>
    <s v="Retail"/>
    <x v="1"/>
    <x v="0"/>
    <s v="Remote"/>
    <x v="2"/>
    <s v="0-2 yrs"/>
    <n v="1"/>
    <s v="Master"/>
    <n v="0"/>
    <n v="1"/>
    <n v="0"/>
    <n v="1"/>
    <n v="1"/>
    <n v="3"/>
    <n v="75978"/>
    <s v="Medium"/>
    <n v="10"/>
    <n v="2021"/>
    <s v="Medium"/>
    <n v="5"/>
  </r>
  <r>
    <n v="5963"/>
    <x v="3"/>
    <x v="0"/>
    <s v="Medium"/>
    <s v="Healthcare"/>
    <x v="6"/>
    <x v="1"/>
    <s v="Onsite/Hybrid"/>
    <x v="2"/>
    <s v="0-2 yrs"/>
    <n v="0"/>
    <s v="Master"/>
    <n v="0"/>
    <n v="1"/>
    <n v="1"/>
    <n v="0"/>
    <n v="0"/>
    <n v="2"/>
    <n v="68523"/>
    <s v="Low"/>
    <n v="1"/>
    <n v="2020"/>
    <s v="Low"/>
    <n v="6"/>
  </r>
  <r>
    <n v="5964"/>
    <x v="3"/>
    <x v="0"/>
    <s v="MNC"/>
    <s v="Finance"/>
    <x v="4"/>
    <x v="1"/>
    <s v="Onsite/Hybrid"/>
    <x v="2"/>
    <s v="0-2 yrs"/>
    <n v="2"/>
    <s v="Bachelor"/>
    <n v="0"/>
    <n v="1"/>
    <n v="1"/>
    <n v="0"/>
    <n v="1"/>
    <n v="3"/>
    <n v="97334"/>
    <s v="Medium"/>
    <n v="1"/>
    <n v="2025"/>
    <s v="Low"/>
    <n v="3"/>
  </r>
  <r>
    <n v="5965"/>
    <x v="5"/>
    <x v="1"/>
    <s v="Medium"/>
    <s v="Technology"/>
    <x v="4"/>
    <x v="2"/>
    <s v="Onsite/Hybrid"/>
    <x v="1"/>
    <s v="3-6 yrs"/>
    <n v="3"/>
    <s v="Master"/>
    <n v="1"/>
    <n v="1"/>
    <n v="0"/>
    <n v="0"/>
    <n v="1"/>
    <n v="3"/>
    <n v="129003"/>
    <s v="High"/>
    <n v="5"/>
    <n v="2024"/>
    <s v="Low"/>
    <n v="1"/>
  </r>
  <r>
    <n v="5966"/>
    <x v="2"/>
    <x v="2"/>
    <s v="MNC"/>
    <s v="Healthcare"/>
    <x v="6"/>
    <x v="0"/>
    <s v="Remote"/>
    <x v="1"/>
    <s v="3-6 yrs"/>
    <n v="5"/>
    <s v="Master"/>
    <n v="1"/>
    <n v="1"/>
    <n v="0"/>
    <n v="1"/>
    <n v="1"/>
    <n v="4"/>
    <n v="119168"/>
    <s v="Medium"/>
    <n v="11"/>
    <n v="2026"/>
    <s v="Low"/>
    <n v="6"/>
  </r>
  <r>
    <n v="5967"/>
    <x v="5"/>
    <x v="1"/>
    <s v="Startup"/>
    <s v="Education"/>
    <x v="3"/>
    <x v="0"/>
    <s v="Remote"/>
    <x v="0"/>
    <s v="7+ yrs"/>
    <n v="11"/>
    <s v="Bachelor"/>
    <n v="0"/>
    <n v="0"/>
    <n v="0"/>
    <n v="0"/>
    <n v="0"/>
    <n v="0"/>
    <n v="135903"/>
    <s v="High"/>
    <n v="11"/>
    <n v="2020"/>
    <s v="Low"/>
    <n v="5"/>
  </r>
  <r>
    <n v="5968"/>
    <x v="5"/>
    <x v="1"/>
    <s v="Enterprise"/>
    <s v="E-commerce"/>
    <x v="1"/>
    <x v="0"/>
    <s v="Remote"/>
    <x v="1"/>
    <s v="3-6 yrs"/>
    <n v="3"/>
    <s v="PhD"/>
    <n v="1"/>
    <n v="0"/>
    <n v="1"/>
    <n v="1"/>
    <n v="0"/>
    <n v="3"/>
    <n v="144964"/>
    <s v="High"/>
    <n v="1"/>
    <n v="2023"/>
    <s v="High"/>
    <n v="4"/>
  </r>
  <r>
    <n v="5969"/>
    <x v="4"/>
    <x v="0"/>
    <s v="Enterprise"/>
    <s v="Finance"/>
    <x v="5"/>
    <x v="1"/>
    <s v="Onsite/Hybrid"/>
    <x v="1"/>
    <s v="3-6 yrs"/>
    <n v="6"/>
    <s v="Bachelor"/>
    <n v="0"/>
    <n v="0"/>
    <n v="1"/>
    <n v="1"/>
    <n v="0"/>
    <n v="2"/>
    <n v="107583"/>
    <s v="Medium"/>
    <n v="11"/>
    <n v="2025"/>
    <s v="High"/>
    <n v="2"/>
  </r>
  <r>
    <n v="5970"/>
    <x v="0"/>
    <x v="0"/>
    <s v="Startup"/>
    <s v="Healthcare"/>
    <x v="6"/>
    <x v="1"/>
    <s v="Onsite/Hybrid"/>
    <x v="2"/>
    <s v="0-2 yrs"/>
    <n v="2"/>
    <s v="Master"/>
    <n v="1"/>
    <n v="0"/>
    <n v="0"/>
    <n v="0"/>
    <n v="0"/>
    <n v="1"/>
    <n v="48053"/>
    <s v="Low"/>
    <n v="6"/>
    <n v="2025"/>
    <s v="High"/>
    <n v="7"/>
  </r>
  <r>
    <n v="5971"/>
    <x v="5"/>
    <x v="1"/>
    <s v="Enterprise"/>
    <s v="E-commerce"/>
    <x v="1"/>
    <x v="1"/>
    <s v="Onsite/Hybrid"/>
    <x v="1"/>
    <s v="3-6 yrs"/>
    <n v="4"/>
    <s v="PhD"/>
    <n v="0"/>
    <n v="1"/>
    <n v="1"/>
    <n v="0"/>
    <n v="0"/>
    <n v="2"/>
    <n v="134486"/>
    <s v="High"/>
    <n v="12"/>
    <n v="2022"/>
    <s v="Low"/>
    <n v="6"/>
  </r>
  <r>
    <n v="5972"/>
    <x v="0"/>
    <x v="0"/>
    <s v="Startup"/>
    <s v="E-commerce"/>
    <x v="5"/>
    <x v="0"/>
    <s v="Remote"/>
    <x v="1"/>
    <s v="3-6 yrs"/>
    <n v="4"/>
    <s v="Master"/>
    <n v="1"/>
    <n v="0"/>
    <n v="0"/>
    <n v="1"/>
    <n v="0"/>
    <n v="2"/>
    <n v="94465"/>
    <s v="Medium"/>
    <n v="11"/>
    <n v="2020"/>
    <s v="Medium"/>
    <n v="2"/>
  </r>
  <r>
    <n v="5973"/>
    <x v="2"/>
    <x v="2"/>
    <s v="Startup"/>
    <s v="Finance"/>
    <x v="2"/>
    <x v="2"/>
    <s v="Onsite/Hybrid"/>
    <x v="0"/>
    <s v="7+ yrs"/>
    <n v="14"/>
    <s v="PhD"/>
    <n v="1"/>
    <n v="1"/>
    <n v="0"/>
    <n v="0"/>
    <n v="1"/>
    <n v="3"/>
    <n v="114897"/>
    <s v="Medium"/>
    <n v="6"/>
    <n v="2023"/>
    <s v="Low"/>
    <n v="4"/>
  </r>
  <r>
    <n v="5974"/>
    <x v="2"/>
    <x v="2"/>
    <s v="MNC"/>
    <s v="Retail"/>
    <x v="1"/>
    <x v="2"/>
    <s v="Onsite/Hybrid"/>
    <x v="1"/>
    <s v="3-6 yrs"/>
    <n v="3"/>
    <s v="Master"/>
    <n v="1"/>
    <n v="1"/>
    <n v="1"/>
    <n v="1"/>
    <n v="1"/>
    <n v="5"/>
    <n v="135772"/>
    <s v="High"/>
    <n v="7"/>
    <n v="2020"/>
    <s v="High"/>
    <n v="5"/>
  </r>
  <r>
    <n v="5975"/>
    <x v="4"/>
    <x v="0"/>
    <s v="Startup"/>
    <s v="Education"/>
    <x v="0"/>
    <x v="0"/>
    <s v="Remote"/>
    <x v="0"/>
    <s v="7+ yrs"/>
    <n v="14"/>
    <s v="PhD"/>
    <n v="0"/>
    <n v="0"/>
    <n v="0"/>
    <n v="0"/>
    <n v="1"/>
    <n v="1"/>
    <n v="114631"/>
    <s v="Medium"/>
    <n v="10"/>
    <n v="2021"/>
    <s v="High"/>
    <n v="9"/>
  </r>
  <r>
    <n v="5976"/>
    <x v="4"/>
    <x v="0"/>
    <s v="Startup"/>
    <s v="Technology"/>
    <x v="4"/>
    <x v="1"/>
    <s v="Onsite/Hybrid"/>
    <x v="2"/>
    <s v="0-2 yrs"/>
    <n v="0"/>
    <s v="PhD"/>
    <n v="0"/>
    <n v="0"/>
    <n v="1"/>
    <n v="0"/>
    <n v="0"/>
    <n v="1"/>
    <n v="64668"/>
    <s v="Low"/>
    <n v="7"/>
    <n v="2024"/>
    <s v="Low"/>
    <n v="3"/>
  </r>
  <r>
    <n v="5977"/>
    <x v="2"/>
    <x v="2"/>
    <s v="Medium"/>
    <s v="Education"/>
    <x v="0"/>
    <x v="0"/>
    <s v="Remote"/>
    <x v="1"/>
    <s v="3-6 yrs"/>
    <n v="5"/>
    <s v="Bachelor"/>
    <n v="0"/>
    <n v="0"/>
    <n v="0"/>
    <n v="1"/>
    <n v="0"/>
    <n v="1"/>
    <n v="91463"/>
    <s v="Medium"/>
    <n v="11"/>
    <n v="2025"/>
    <s v="Medium"/>
    <n v="1"/>
  </r>
  <r>
    <n v="5978"/>
    <x v="1"/>
    <x v="1"/>
    <s v="Startup"/>
    <s v="Finance"/>
    <x v="3"/>
    <x v="2"/>
    <s v="Onsite/Hybrid"/>
    <x v="1"/>
    <s v="3-6 yrs"/>
    <n v="5"/>
    <s v="PhD"/>
    <n v="1"/>
    <n v="1"/>
    <n v="1"/>
    <n v="0"/>
    <n v="1"/>
    <n v="4"/>
    <n v="140814"/>
    <s v="High"/>
    <n v="4"/>
    <n v="2022"/>
    <s v="High"/>
    <n v="9"/>
  </r>
  <r>
    <n v="5979"/>
    <x v="3"/>
    <x v="0"/>
    <s v="MNC"/>
    <s v="E-commerce"/>
    <x v="1"/>
    <x v="1"/>
    <s v="Onsite/Hybrid"/>
    <x v="2"/>
    <s v="0-2 yrs"/>
    <n v="2"/>
    <s v="Bachelor"/>
    <n v="0"/>
    <n v="1"/>
    <n v="1"/>
    <n v="1"/>
    <n v="1"/>
    <n v="4"/>
    <n v="111099"/>
    <s v="Medium"/>
    <n v="3"/>
    <n v="2025"/>
    <s v="High"/>
    <n v="4"/>
  </r>
  <r>
    <n v="5980"/>
    <x v="2"/>
    <x v="2"/>
    <s v="MNC"/>
    <s v="Technology"/>
    <x v="5"/>
    <x v="1"/>
    <s v="Onsite/Hybrid"/>
    <x v="0"/>
    <s v="7+ yrs"/>
    <n v="7"/>
    <s v="Bachelor"/>
    <n v="1"/>
    <n v="0"/>
    <n v="1"/>
    <n v="1"/>
    <n v="0"/>
    <n v="3"/>
    <n v="146878"/>
    <s v="High"/>
    <n v="9"/>
    <n v="2023"/>
    <s v="High"/>
    <n v="4"/>
  </r>
  <r>
    <n v="5981"/>
    <x v="2"/>
    <x v="2"/>
    <s v="MNC"/>
    <s v="Education"/>
    <x v="4"/>
    <x v="1"/>
    <s v="Onsite/Hybrid"/>
    <x v="0"/>
    <s v="7+ yrs"/>
    <n v="8"/>
    <s v="Master"/>
    <n v="1"/>
    <n v="1"/>
    <n v="0"/>
    <n v="1"/>
    <n v="0"/>
    <n v="3"/>
    <n v="136393"/>
    <s v="High"/>
    <n v="2"/>
    <n v="2023"/>
    <s v="High"/>
    <n v="7"/>
  </r>
  <r>
    <n v="5982"/>
    <x v="0"/>
    <x v="0"/>
    <s v="MNC"/>
    <s v="Retail"/>
    <x v="5"/>
    <x v="1"/>
    <s v="Onsite/Hybrid"/>
    <x v="1"/>
    <s v="3-6 yrs"/>
    <n v="5"/>
    <s v="PhD"/>
    <n v="0"/>
    <n v="1"/>
    <n v="0"/>
    <n v="0"/>
    <n v="1"/>
    <n v="2"/>
    <n v="105156"/>
    <s v="Medium"/>
    <n v="6"/>
    <n v="2020"/>
    <s v="Low"/>
    <n v="3"/>
  </r>
  <r>
    <n v="5983"/>
    <x v="5"/>
    <x v="1"/>
    <s v="MNC"/>
    <s v="E-commerce"/>
    <x v="4"/>
    <x v="2"/>
    <s v="Onsite/Hybrid"/>
    <x v="0"/>
    <s v="7+ yrs"/>
    <n v="15"/>
    <s v="Master"/>
    <n v="0"/>
    <n v="1"/>
    <n v="0"/>
    <n v="0"/>
    <n v="1"/>
    <n v="2"/>
    <n v="172816"/>
    <s v="High"/>
    <n v="3"/>
    <n v="2022"/>
    <s v="High"/>
    <n v="9"/>
  </r>
  <r>
    <n v="5984"/>
    <x v="5"/>
    <x v="1"/>
    <s v="Startup"/>
    <s v="Finance"/>
    <x v="6"/>
    <x v="1"/>
    <s v="Onsite/Hybrid"/>
    <x v="2"/>
    <s v="0-2 yrs"/>
    <n v="0"/>
    <s v="PhD"/>
    <n v="1"/>
    <n v="0"/>
    <n v="1"/>
    <n v="1"/>
    <n v="0"/>
    <n v="3"/>
    <n v="118457"/>
    <s v="Medium"/>
    <n v="6"/>
    <n v="2025"/>
    <s v="High"/>
    <n v="3"/>
  </r>
  <r>
    <n v="5985"/>
    <x v="5"/>
    <x v="1"/>
    <s v="MNC"/>
    <s v="Finance"/>
    <x v="4"/>
    <x v="1"/>
    <s v="Onsite/Hybrid"/>
    <x v="0"/>
    <s v="7+ yrs"/>
    <n v="14"/>
    <s v="Bachelor"/>
    <n v="1"/>
    <n v="1"/>
    <n v="1"/>
    <n v="0"/>
    <n v="1"/>
    <n v="4"/>
    <n v="181464"/>
    <s v="High"/>
    <n v="10"/>
    <n v="2021"/>
    <s v="Low"/>
    <n v="3"/>
  </r>
  <r>
    <n v="5986"/>
    <x v="0"/>
    <x v="0"/>
    <s v="MNC"/>
    <s v="Technology"/>
    <x v="3"/>
    <x v="2"/>
    <s v="Onsite/Hybrid"/>
    <x v="0"/>
    <s v="7+ yrs"/>
    <n v="15"/>
    <s v="PhD"/>
    <n v="0"/>
    <n v="0"/>
    <n v="0"/>
    <n v="1"/>
    <n v="0"/>
    <n v="1"/>
    <n v="134968"/>
    <s v="High"/>
    <n v="7"/>
    <n v="2026"/>
    <s v="Medium"/>
    <n v="6"/>
  </r>
  <r>
    <n v="5987"/>
    <x v="2"/>
    <x v="2"/>
    <s v="MNC"/>
    <s v="Retail"/>
    <x v="5"/>
    <x v="1"/>
    <s v="Onsite/Hybrid"/>
    <x v="0"/>
    <s v="7+ yrs"/>
    <n v="9"/>
    <s v="Master"/>
    <n v="1"/>
    <n v="1"/>
    <n v="0"/>
    <n v="0"/>
    <n v="1"/>
    <n v="3"/>
    <n v="127167"/>
    <s v="High"/>
    <n v="4"/>
    <n v="2023"/>
    <s v="Low"/>
    <n v="6"/>
  </r>
  <r>
    <n v="5988"/>
    <x v="0"/>
    <x v="0"/>
    <s v="Medium"/>
    <s v="Technology"/>
    <x v="1"/>
    <x v="2"/>
    <s v="Onsite/Hybrid"/>
    <x v="2"/>
    <s v="0-2 yrs"/>
    <n v="1"/>
    <s v="Bachelor"/>
    <n v="1"/>
    <n v="0"/>
    <n v="1"/>
    <n v="1"/>
    <n v="1"/>
    <n v="4"/>
    <n v="92203"/>
    <s v="Medium"/>
    <n v="1"/>
    <n v="2021"/>
    <s v="High"/>
    <n v="8"/>
  </r>
  <r>
    <n v="5989"/>
    <x v="2"/>
    <x v="2"/>
    <s v="Medium"/>
    <s v="E-commerce"/>
    <x v="1"/>
    <x v="0"/>
    <s v="Remote"/>
    <x v="2"/>
    <s v="0-2 yrs"/>
    <n v="0"/>
    <s v="PhD"/>
    <n v="1"/>
    <n v="0"/>
    <n v="1"/>
    <n v="1"/>
    <n v="1"/>
    <n v="4"/>
    <n v="88942"/>
    <s v="Medium"/>
    <n v="8"/>
    <n v="2024"/>
    <s v="High"/>
    <n v="4"/>
  </r>
  <r>
    <n v="5990"/>
    <x v="5"/>
    <x v="1"/>
    <s v="Startup"/>
    <s v="Technology"/>
    <x v="1"/>
    <x v="2"/>
    <s v="Onsite/Hybrid"/>
    <x v="2"/>
    <s v="0-2 yrs"/>
    <n v="0"/>
    <s v="Bachelor"/>
    <n v="0"/>
    <n v="1"/>
    <n v="0"/>
    <n v="1"/>
    <n v="0"/>
    <n v="2"/>
    <n v="102310"/>
    <s v="Medium"/>
    <n v="1"/>
    <n v="2021"/>
    <s v="Low"/>
    <n v="1"/>
  </r>
  <r>
    <n v="5991"/>
    <x v="1"/>
    <x v="1"/>
    <s v="Enterprise"/>
    <s v="Finance"/>
    <x v="3"/>
    <x v="2"/>
    <s v="Onsite/Hybrid"/>
    <x v="2"/>
    <s v="0-2 yrs"/>
    <n v="0"/>
    <s v="Bachelor"/>
    <n v="0"/>
    <n v="1"/>
    <n v="0"/>
    <n v="1"/>
    <n v="1"/>
    <n v="3"/>
    <n v="118723"/>
    <s v="Medium"/>
    <n v="1"/>
    <n v="2026"/>
    <s v="High"/>
    <n v="7"/>
  </r>
  <r>
    <n v="5992"/>
    <x v="0"/>
    <x v="0"/>
    <s v="Startup"/>
    <s v="Technology"/>
    <x v="4"/>
    <x v="2"/>
    <s v="Onsite/Hybrid"/>
    <x v="1"/>
    <s v="3-6 yrs"/>
    <n v="6"/>
    <s v="PhD"/>
    <n v="0"/>
    <n v="1"/>
    <n v="0"/>
    <n v="1"/>
    <n v="0"/>
    <n v="2"/>
    <n v="90590"/>
    <s v="Medium"/>
    <n v="1"/>
    <n v="2025"/>
    <s v="Medium"/>
    <n v="4"/>
  </r>
  <r>
    <n v="5993"/>
    <x v="5"/>
    <x v="1"/>
    <s v="Enterprise"/>
    <s v="Education"/>
    <x v="6"/>
    <x v="0"/>
    <s v="Remote"/>
    <x v="0"/>
    <s v="7+ yrs"/>
    <n v="15"/>
    <s v="Bachelor"/>
    <n v="1"/>
    <n v="0"/>
    <n v="1"/>
    <n v="1"/>
    <n v="1"/>
    <n v="4"/>
    <n v="181303"/>
    <s v="High"/>
    <n v="5"/>
    <n v="2020"/>
    <s v="High"/>
    <n v="9"/>
  </r>
  <r>
    <n v="5994"/>
    <x v="5"/>
    <x v="1"/>
    <s v="Enterprise"/>
    <s v="Technology"/>
    <x v="3"/>
    <x v="0"/>
    <s v="Remote"/>
    <x v="0"/>
    <s v="7+ yrs"/>
    <n v="11"/>
    <s v="PhD"/>
    <n v="1"/>
    <n v="0"/>
    <n v="0"/>
    <n v="0"/>
    <n v="0"/>
    <n v="1"/>
    <n v="144115"/>
    <s v="High"/>
    <n v="10"/>
    <n v="2024"/>
    <s v="Low"/>
    <n v="2"/>
  </r>
  <r>
    <n v="5995"/>
    <x v="3"/>
    <x v="0"/>
    <s v="Enterprise"/>
    <s v="Technology"/>
    <x v="5"/>
    <x v="1"/>
    <s v="Onsite/Hybrid"/>
    <x v="0"/>
    <s v="7+ yrs"/>
    <n v="7"/>
    <s v="PhD"/>
    <n v="0"/>
    <n v="0"/>
    <n v="0"/>
    <n v="1"/>
    <n v="0"/>
    <n v="1"/>
    <n v="118697"/>
    <s v="Medium"/>
    <n v="6"/>
    <n v="2023"/>
    <s v="Medium"/>
    <n v="6"/>
  </r>
  <r>
    <n v="5996"/>
    <x v="2"/>
    <x v="2"/>
    <s v="Startup"/>
    <s v="Technology"/>
    <x v="6"/>
    <x v="2"/>
    <s v="Onsite/Hybrid"/>
    <x v="2"/>
    <s v="0-2 yrs"/>
    <n v="0"/>
    <s v="PhD"/>
    <n v="0"/>
    <n v="0"/>
    <n v="0"/>
    <n v="0"/>
    <n v="0"/>
    <n v="0"/>
    <n v="49261"/>
    <s v="Low"/>
    <n v="4"/>
    <n v="2021"/>
    <s v="Low"/>
    <n v="1"/>
  </r>
  <r>
    <n v="5997"/>
    <x v="0"/>
    <x v="0"/>
    <s v="Enterprise"/>
    <s v="Retail"/>
    <x v="1"/>
    <x v="0"/>
    <s v="Remote"/>
    <x v="0"/>
    <s v="7+ yrs"/>
    <n v="11"/>
    <s v="Master"/>
    <n v="0"/>
    <n v="0"/>
    <n v="1"/>
    <n v="1"/>
    <n v="1"/>
    <n v="3"/>
    <n v="139156"/>
    <s v="High"/>
    <n v="6"/>
    <n v="2022"/>
    <s v="High"/>
    <n v="9"/>
  </r>
  <r>
    <n v="5998"/>
    <x v="0"/>
    <x v="0"/>
    <s v="Startup"/>
    <s v="Technology"/>
    <x v="3"/>
    <x v="1"/>
    <s v="Onsite/Hybrid"/>
    <x v="1"/>
    <s v="3-6 yrs"/>
    <n v="6"/>
    <s v="PhD"/>
    <n v="1"/>
    <n v="1"/>
    <n v="0"/>
    <n v="0"/>
    <n v="0"/>
    <n v="2"/>
    <n v="79276"/>
    <s v="Medium"/>
    <n v="9"/>
    <n v="2025"/>
    <s v="Medium"/>
    <n v="1"/>
  </r>
  <r>
    <n v="5999"/>
    <x v="2"/>
    <x v="2"/>
    <s v="Enterprise"/>
    <s v="Healthcare"/>
    <x v="2"/>
    <x v="0"/>
    <s v="Remote"/>
    <x v="1"/>
    <s v="3-6 yrs"/>
    <n v="3"/>
    <s v="Master"/>
    <n v="0"/>
    <n v="1"/>
    <n v="0"/>
    <n v="0"/>
    <n v="1"/>
    <n v="2"/>
    <n v="87265"/>
    <s v="Medium"/>
    <n v="5"/>
    <n v="2025"/>
    <s v="High"/>
    <n v="9"/>
  </r>
  <r>
    <n v="6000"/>
    <x v="0"/>
    <x v="0"/>
    <s v="MNC"/>
    <s v="Education"/>
    <x v="5"/>
    <x v="2"/>
    <s v="Onsite/Hybrid"/>
    <x v="1"/>
    <s v="3-6 yrs"/>
    <n v="5"/>
    <s v="PhD"/>
    <n v="1"/>
    <n v="0"/>
    <n v="0"/>
    <n v="0"/>
    <n v="1"/>
    <n v="2"/>
    <n v="102079"/>
    <s v="Medium"/>
    <n v="2"/>
    <n v="2023"/>
    <s v="Medium"/>
    <n v="1"/>
  </r>
  <r>
    <n v="6001"/>
    <x v="1"/>
    <x v="1"/>
    <s v="Startup"/>
    <s v="Retail"/>
    <x v="5"/>
    <x v="1"/>
    <s v="Onsite/Hybrid"/>
    <x v="2"/>
    <s v="0-2 yrs"/>
    <n v="1"/>
    <s v="Master"/>
    <n v="0"/>
    <n v="1"/>
    <n v="0"/>
    <n v="0"/>
    <n v="0"/>
    <n v="1"/>
    <n v="90992"/>
    <s v="Medium"/>
    <n v="6"/>
    <n v="2026"/>
    <s v="Medium"/>
    <n v="1"/>
  </r>
  <r>
    <n v="6002"/>
    <x v="4"/>
    <x v="0"/>
    <s v="Enterprise"/>
    <s v="Retail"/>
    <x v="3"/>
    <x v="1"/>
    <s v="Onsite/Hybrid"/>
    <x v="1"/>
    <s v="3-6 yrs"/>
    <n v="6"/>
    <s v="PhD"/>
    <n v="1"/>
    <n v="1"/>
    <n v="0"/>
    <n v="0"/>
    <n v="0"/>
    <n v="2"/>
    <n v="76147"/>
    <s v="Medium"/>
    <n v="4"/>
    <n v="2025"/>
    <s v="High"/>
    <n v="9"/>
  </r>
  <r>
    <n v="6003"/>
    <x v="1"/>
    <x v="1"/>
    <s v="Medium"/>
    <s v="Finance"/>
    <x v="1"/>
    <x v="1"/>
    <s v="Onsite/Hybrid"/>
    <x v="0"/>
    <s v="7+ yrs"/>
    <n v="15"/>
    <s v="Master"/>
    <n v="0"/>
    <n v="1"/>
    <n v="0"/>
    <n v="0"/>
    <n v="0"/>
    <n v="1"/>
    <n v="139732"/>
    <s v="High"/>
    <n v="3"/>
    <n v="2026"/>
    <s v="Medium"/>
    <n v="1"/>
  </r>
  <r>
    <n v="6004"/>
    <x v="2"/>
    <x v="2"/>
    <s v="Startup"/>
    <s v="Technology"/>
    <x v="6"/>
    <x v="0"/>
    <s v="Remote"/>
    <x v="0"/>
    <s v="7+ yrs"/>
    <n v="12"/>
    <s v="PhD"/>
    <n v="0"/>
    <n v="0"/>
    <n v="0"/>
    <n v="1"/>
    <n v="0"/>
    <n v="1"/>
    <n v="112595"/>
    <s v="Medium"/>
    <n v="7"/>
    <n v="2026"/>
    <s v="Medium"/>
    <n v="4"/>
  </r>
  <r>
    <n v="6005"/>
    <x v="2"/>
    <x v="2"/>
    <s v="Enterprise"/>
    <s v="Retail"/>
    <x v="3"/>
    <x v="1"/>
    <s v="Onsite/Hybrid"/>
    <x v="0"/>
    <s v="7+ yrs"/>
    <n v="8"/>
    <s v="PhD"/>
    <n v="0"/>
    <n v="1"/>
    <n v="0"/>
    <n v="0"/>
    <n v="1"/>
    <n v="2"/>
    <n v="113392"/>
    <s v="Medium"/>
    <n v="8"/>
    <n v="2024"/>
    <s v="Medium"/>
    <n v="1"/>
  </r>
  <r>
    <n v="6006"/>
    <x v="1"/>
    <x v="1"/>
    <s v="Enterprise"/>
    <s v="Retail"/>
    <x v="6"/>
    <x v="0"/>
    <s v="Remote"/>
    <x v="0"/>
    <s v="7+ yrs"/>
    <n v="13"/>
    <s v="Master"/>
    <n v="1"/>
    <n v="0"/>
    <n v="1"/>
    <n v="0"/>
    <n v="1"/>
    <n v="3"/>
    <n v="163588"/>
    <s v="High"/>
    <n v="11"/>
    <n v="2022"/>
    <s v="Low"/>
    <n v="1"/>
  </r>
  <r>
    <n v="6007"/>
    <x v="0"/>
    <x v="0"/>
    <s v="Startup"/>
    <s v="Technology"/>
    <x v="6"/>
    <x v="1"/>
    <s v="Onsite/Hybrid"/>
    <x v="1"/>
    <s v="3-6 yrs"/>
    <n v="6"/>
    <s v="Bachelor"/>
    <n v="0"/>
    <n v="1"/>
    <n v="0"/>
    <n v="1"/>
    <n v="0"/>
    <n v="2"/>
    <n v="93314"/>
    <s v="Medium"/>
    <n v="4"/>
    <n v="2026"/>
    <s v="Low"/>
    <n v="3"/>
  </r>
  <r>
    <n v="6008"/>
    <x v="4"/>
    <x v="0"/>
    <s v="MNC"/>
    <s v="Education"/>
    <x v="6"/>
    <x v="2"/>
    <s v="Onsite/Hybrid"/>
    <x v="1"/>
    <s v="3-6 yrs"/>
    <n v="3"/>
    <s v="PhD"/>
    <n v="1"/>
    <n v="0"/>
    <n v="0"/>
    <n v="0"/>
    <n v="1"/>
    <n v="2"/>
    <n v="107548"/>
    <s v="Medium"/>
    <n v="10"/>
    <n v="2024"/>
    <s v="High"/>
    <n v="9"/>
  </r>
  <r>
    <n v="6009"/>
    <x v="2"/>
    <x v="2"/>
    <s v="Medium"/>
    <s v="Finance"/>
    <x v="5"/>
    <x v="0"/>
    <s v="Remote"/>
    <x v="1"/>
    <s v="3-6 yrs"/>
    <n v="3"/>
    <s v="PhD"/>
    <n v="1"/>
    <n v="0"/>
    <n v="0"/>
    <n v="1"/>
    <n v="0"/>
    <n v="2"/>
    <n v="89347"/>
    <s v="Medium"/>
    <n v="6"/>
    <n v="2020"/>
    <s v="Low"/>
    <n v="4"/>
  </r>
  <r>
    <n v="6010"/>
    <x v="1"/>
    <x v="1"/>
    <s v="Startup"/>
    <s v="Education"/>
    <x v="6"/>
    <x v="1"/>
    <s v="Onsite/Hybrid"/>
    <x v="1"/>
    <s v="3-6 yrs"/>
    <n v="5"/>
    <s v="PhD"/>
    <n v="0"/>
    <n v="0"/>
    <n v="0"/>
    <n v="1"/>
    <n v="0"/>
    <n v="1"/>
    <n v="126993"/>
    <s v="High"/>
    <n v="12"/>
    <n v="2025"/>
    <s v="Medium"/>
    <n v="1"/>
  </r>
  <r>
    <n v="6011"/>
    <x v="5"/>
    <x v="1"/>
    <s v="Medium"/>
    <s v="Finance"/>
    <x v="5"/>
    <x v="0"/>
    <s v="Remote"/>
    <x v="0"/>
    <s v="7+ yrs"/>
    <n v="8"/>
    <s v="PhD"/>
    <n v="1"/>
    <n v="1"/>
    <n v="1"/>
    <n v="0"/>
    <n v="1"/>
    <n v="4"/>
    <n v="169738"/>
    <s v="High"/>
    <n v="2"/>
    <n v="2026"/>
    <s v="High"/>
    <n v="9"/>
  </r>
  <r>
    <n v="6012"/>
    <x v="0"/>
    <x v="0"/>
    <s v="Startup"/>
    <s v="E-commerce"/>
    <x v="5"/>
    <x v="2"/>
    <s v="Onsite/Hybrid"/>
    <x v="0"/>
    <s v="7+ yrs"/>
    <n v="8"/>
    <s v="Bachelor"/>
    <n v="0"/>
    <n v="1"/>
    <n v="1"/>
    <n v="1"/>
    <n v="1"/>
    <n v="4"/>
    <n v="142397"/>
    <s v="High"/>
    <n v="1"/>
    <n v="2020"/>
    <s v="High"/>
    <n v="1"/>
  </r>
  <r>
    <n v="6013"/>
    <x v="4"/>
    <x v="0"/>
    <s v="Startup"/>
    <s v="Retail"/>
    <x v="1"/>
    <x v="1"/>
    <s v="Onsite/Hybrid"/>
    <x v="0"/>
    <s v="7+ yrs"/>
    <n v="11"/>
    <s v="Master"/>
    <n v="1"/>
    <n v="0"/>
    <n v="0"/>
    <n v="1"/>
    <n v="1"/>
    <n v="3"/>
    <n v="124798"/>
    <s v="High"/>
    <n v="6"/>
    <n v="2024"/>
    <s v="Low"/>
    <n v="3"/>
  </r>
  <r>
    <n v="6014"/>
    <x v="5"/>
    <x v="1"/>
    <s v="MNC"/>
    <s v="E-commerce"/>
    <x v="1"/>
    <x v="1"/>
    <s v="Onsite/Hybrid"/>
    <x v="2"/>
    <s v="0-2 yrs"/>
    <n v="2"/>
    <s v="Master"/>
    <n v="0"/>
    <n v="1"/>
    <n v="1"/>
    <n v="0"/>
    <n v="0"/>
    <n v="2"/>
    <n v="127329"/>
    <s v="High"/>
    <n v="8"/>
    <n v="2021"/>
    <s v="Medium"/>
    <n v="4"/>
  </r>
  <r>
    <n v="6015"/>
    <x v="1"/>
    <x v="1"/>
    <s v="Startup"/>
    <s v="Finance"/>
    <x v="2"/>
    <x v="2"/>
    <s v="Onsite/Hybrid"/>
    <x v="1"/>
    <s v="3-6 yrs"/>
    <n v="5"/>
    <s v="Master"/>
    <n v="0"/>
    <n v="0"/>
    <n v="0"/>
    <n v="1"/>
    <n v="0"/>
    <n v="1"/>
    <n v="131309"/>
    <s v="High"/>
    <n v="12"/>
    <n v="2026"/>
    <s v="Low"/>
    <n v="3"/>
  </r>
  <r>
    <n v="6016"/>
    <x v="3"/>
    <x v="0"/>
    <s v="MNC"/>
    <s v="Technology"/>
    <x v="2"/>
    <x v="0"/>
    <s v="Remote"/>
    <x v="1"/>
    <s v="3-6 yrs"/>
    <n v="4"/>
    <s v="Master"/>
    <n v="1"/>
    <n v="1"/>
    <n v="1"/>
    <n v="0"/>
    <n v="0"/>
    <n v="3"/>
    <n v="111209"/>
    <s v="Medium"/>
    <n v="5"/>
    <n v="2026"/>
    <s v="Medium"/>
    <n v="6"/>
  </r>
  <r>
    <n v="6017"/>
    <x v="2"/>
    <x v="2"/>
    <s v="Medium"/>
    <s v="Education"/>
    <x v="6"/>
    <x v="1"/>
    <s v="Onsite/Hybrid"/>
    <x v="0"/>
    <s v="7+ yrs"/>
    <n v="13"/>
    <s v="Master"/>
    <n v="1"/>
    <n v="1"/>
    <n v="0"/>
    <n v="0"/>
    <n v="1"/>
    <n v="3"/>
    <n v="108706"/>
    <s v="Medium"/>
    <n v="11"/>
    <n v="2022"/>
    <s v="Low"/>
    <n v="3"/>
  </r>
  <r>
    <n v="6018"/>
    <x v="0"/>
    <x v="0"/>
    <s v="Medium"/>
    <s v="Healthcare"/>
    <x v="1"/>
    <x v="0"/>
    <s v="Remote"/>
    <x v="2"/>
    <s v="0-2 yrs"/>
    <n v="0"/>
    <s v="PhD"/>
    <n v="0"/>
    <n v="1"/>
    <n v="0"/>
    <n v="1"/>
    <n v="0"/>
    <n v="2"/>
    <n v="66550"/>
    <s v="Low"/>
    <n v="5"/>
    <n v="2024"/>
    <s v="Low"/>
    <n v="6"/>
  </r>
  <r>
    <n v="6019"/>
    <x v="5"/>
    <x v="1"/>
    <s v="Enterprise"/>
    <s v="Retail"/>
    <x v="6"/>
    <x v="2"/>
    <s v="Onsite/Hybrid"/>
    <x v="2"/>
    <s v="0-2 yrs"/>
    <n v="2"/>
    <s v="Master"/>
    <n v="1"/>
    <n v="1"/>
    <n v="0"/>
    <n v="0"/>
    <n v="1"/>
    <n v="3"/>
    <n v="98557"/>
    <s v="Medium"/>
    <n v="8"/>
    <n v="2025"/>
    <s v="Low"/>
    <n v="6"/>
  </r>
  <r>
    <n v="6020"/>
    <x v="0"/>
    <x v="0"/>
    <s v="Enterprise"/>
    <s v="E-commerce"/>
    <x v="1"/>
    <x v="0"/>
    <s v="Remote"/>
    <x v="2"/>
    <s v="0-2 yrs"/>
    <n v="1"/>
    <s v="PhD"/>
    <n v="0"/>
    <n v="1"/>
    <n v="1"/>
    <n v="1"/>
    <n v="0"/>
    <n v="3"/>
    <n v="77738"/>
    <s v="Medium"/>
    <n v="3"/>
    <n v="2023"/>
    <s v="High"/>
    <n v="1"/>
  </r>
  <r>
    <n v="6021"/>
    <x v="4"/>
    <x v="0"/>
    <s v="Startup"/>
    <s v="E-commerce"/>
    <x v="6"/>
    <x v="2"/>
    <s v="Onsite/Hybrid"/>
    <x v="1"/>
    <s v="3-6 yrs"/>
    <n v="3"/>
    <s v="Bachelor"/>
    <n v="0"/>
    <n v="1"/>
    <n v="0"/>
    <n v="1"/>
    <n v="0"/>
    <n v="2"/>
    <n v="93134"/>
    <s v="Medium"/>
    <n v="2"/>
    <n v="2023"/>
    <s v="Low"/>
    <n v="6"/>
  </r>
  <r>
    <n v="6022"/>
    <x v="3"/>
    <x v="0"/>
    <s v="Medium"/>
    <s v="Healthcare"/>
    <x v="0"/>
    <x v="2"/>
    <s v="Onsite/Hybrid"/>
    <x v="0"/>
    <s v="7+ yrs"/>
    <n v="15"/>
    <s v="Bachelor"/>
    <n v="1"/>
    <n v="0"/>
    <n v="1"/>
    <n v="0"/>
    <n v="0"/>
    <n v="2"/>
    <n v="119387"/>
    <s v="Medium"/>
    <n v="1"/>
    <n v="2023"/>
    <s v="High"/>
    <n v="9"/>
  </r>
  <r>
    <n v="6023"/>
    <x v="2"/>
    <x v="2"/>
    <s v="Startup"/>
    <s v="E-commerce"/>
    <x v="5"/>
    <x v="0"/>
    <s v="Remote"/>
    <x v="1"/>
    <s v="3-6 yrs"/>
    <n v="3"/>
    <s v="PhD"/>
    <n v="0"/>
    <n v="0"/>
    <n v="1"/>
    <n v="0"/>
    <n v="0"/>
    <n v="1"/>
    <n v="93607"/>
    <s v="Medium"/>
    <n v="8"/>
    <n v="2025"/>
    <s v="High"/>
    <n v="9"/>
  </r>
  <r>
    <n v="6024"/>
    <x v="0"/>
    <x v="0"/>
    <s v="Enterprise"/>
    <s v="Retail"/>
    <x v="3"/>
    <x v="1"/>
    <s v="Onsite/Hybrid"/>
    <x v="0"/>
    <s v="7+ yrs"/>
    <n v="8"/>
    <s v="PhD"/>
    <n v="0"/>
    <n v="1"/>
    <n v="1"/>
    <n v="1"/>
    <n v="1"/>
    <n v="4"/>
    <n v="138055"/>
    <s v="High"/>
    <n v="6"/>
    <n v="2026"/>
    <s v="High"/>
    <n v="9"/>
  </r>
  <r>
    <n v="6025"/>
    <x v="4"/>
    <x v="0"/>
    <s v="Medium"/>
    <s v="Technology"/>
    <x v="6"/>
    <x v="0"/>
    <s v="Remote"/>
    <x v="0"/>
    <s v="7+ yrs"/>
    <n v="14"/>
    <s v="PhD"/>
    <n v="0"/>
    <n v="1"/>
    <n v="1"/>
    <n v="1"/>
    <n v="1"/>
    <n v="4"/>
    <n v="143208"/>
    <s v="High"/>
    <n v="1"/>
    <n v="2020"/>
    <s v="High"/>
    <n v="4"/>
  </r>
  <r>
    <n v="6026"/>
    <x v="0"/>
    <x v="0"/>
    <s v="Startup"/>
    <s v="Healthcare"/>
    <x v="4"/>
    <x v="2"/>
    <s v="Onsite/Hybrid"/>
    <x v="1"/>
    <s v="3-6 yrs"/>
    <n v="4"/>
    <s v="Bachelor"/>
    <n v="1"/>
    <n v="0"/>
    <n v="0"/>
    <n v="0"/>
    <n v="1"/>
    <n v="2"/>
    <n v="87452"/>
    <s v="Medium"/>
    <n v="5"/>
    <n v="2024"/>
    <s v="Low"/>
    <n v="3"/>
  </r>
  <r>
    <n v="6027"/>
    <x v="0"/>
    <x v="0"/>
    <s v="Startup"/>
    <s v="Healthcare"/>
    <x v="1"/>
    <x v="1"/>
    <s v="Onsite/Hybrid"/>
    <x v="1"/>
    <s v="3-6 yrs"/>
    <n v="4"/>
    <s v="PhD"/>
    <n v="0"/>
    <n v="1"/>
    <n v="0"/>
    <n v="0"/>
    <n v="0"/>
    <n v="1"/>
    <n v="78845"/>
    <s v="Medium"/>
    <n v="11"/>
    <n v="2025"/>
    <s v="High"/>
    <n v="9"/>
  </r>
  <r>
    <n v="6028"/>
    <x v="4"/>
    <x v="0"/>
    <s v="Enterprise"/>
    <s v="Finance"/>
    <x v="3"/>
    <x v="0"/>
    <s v="Remote"/>
    <x v="2"/>
    <s v="0-2 yrs"/>
    <n v="1"/>
    <s v="Master"/>
    <n v="1"/>
    <n v="0"/>
    <n v="0"/>
    <n v="0"/>
    <n v="0"/>
    <n v="1"/>
    <n v="50284"/>
    <s v="Low"/>
    <n v="8"/>
    <n v="2024"/>
    <s v="High"/>
    <n v="7"/>
  </r>
  <r>
    <n v="6029"/>
    <x v="0"/>
    <x v="0"/>
    <s v="Medium"/>
    <s v="Healthcare"/>
    <x v="6"/>
    <x v="2"/>
    <s v="Onsite/Hybrid"/>
    <x v="2"/>
    <s v="0-2 yrs"/>
    <n v="2"/>
    <s v="Master"/>
    <n v="1"/>
    <n v="1"/>
    <n v="0"/>
    <n v="1"/>
    <n v="0"/>
    <n v="3"/>
    <n v="61102"/>
    <s v="Low"/>
    <n v="2"/>
    <n v="2024"/>
    <s v="Medium"/>
    <n v="2"/>
  </r>
  <r>
    <n v="6030"/>
    <x v="2"/>
    <x v="2"/>
    <s v="Medium"/>
    <s v="Finance"/>
    <x v="2"/>
    <x v="1"/>
    <s v="Onsite/Hybrid"/>
    <x v="1"/>
    <s v="3-6 yrs"/>
    <n v="3"/>
    <s v="Bachelor"/>
    <n v="1"/>
    <n v="0"/>
    <n v="0"/>
    <n v="1"/>
    <n v="0"/>
    <n v="2"/>
    <n v="85383"/>
    <s v="Medium"/>
    <n v="3"/>
    <n v="2026"/>
    <s v="High"/>
    <n v="9"/>
  </r>
  <r>
    <n v="6031"/>
    <x v="5"/>
    <x v="1"/>
    <s v="Medium"/>
    <s v="E-commerce"/>
    <x v="6"/>
    <x v="1"/>
    <s v="Onsite/Hybrid"/>
    <x v="0"/>
    <s v="7+ yrs"/>
    <n v="15"/>
    <s v="Master"/>
    <n v="0"/>
    <n v="0"/>
    <n v="1"/>
    <n v="1"/>
    <n v="1"/>
    <n v="3"/>
    <n v="182047"/>
    <s v="High"/>
    <n v="7"/>
    <n v="2026"/>
    <s v="High"/>
    <n v="4"/>
  </r>
  <r>
    <n v="6032"/>
    <x v="3"/>
    <x v="0"/>
    <s v="Medium"/>
    <s v="Education"/>
    <x v="6"/>
    <x v="1"/>
    <s v="Onsite/Hybrid"/>
    <x v="2"/>
    <s v="0-2 yrs"/>
    <n v="0"/>
    <s v="Master"/>
    <n v="0"/>
    <n v="0"/>
    <n v="1"/>
    <n v="1"/>
    <n v="1"/>
    <n v="3"/>
    <n v="91051"/>
    <s v="Medium"/>
    <n v="3"/>
    <n v="2023"/>
    <s v="High"/>
    <n v="2"/>
  </r>
  <r>
    <n v="6033"/>
    <x v="2"/>
    <x v="2"/>
    <s v="Enterprise"/>
    <s v="Finance"/>
    <x v="1"/>
    <x v="2"/>
    <s v="Onsite/Hybrid"/>
    <x v="1"/>
    <s v="3-6 yrs"/>
    <n v="4"/>
    <s v="Bachelor"/>
    <n v="0"/>
    <n v="0"/>
    <n v="1"/>
    <n v="0"/>
    <n v="0"/>
    <n v="1"/>
    <n v="85637"/>
    <s v="Medium"/>
    <n v="11"/>
    <n v="2022"/>
    <s v="Medium"/>
    <n v="5"/>
  </r>
  <r>
    <n v="6034"/>
    <x v="1"/>
    <x v="1"/>
    <s v="Enterprise"/>
    <s v="Healthcare"/>
    <x v="0"/>
    <x v="1"/>
    <s v="Onsite/Hybrid"/>
    <x v="2"/>
    <s v="0-2 yrs"/>
    <n v="2"/>
    <s v="Bachelor"/>
    <n v="0"/>
    <n v="1"/>
    <n v="1"/>
    <n v="0"/>
    <n v="0"/>
    <n v="2"/>
    <n v="101487"/>
    <s v="Medium"/>
    <n v="11"/>
    <n v="2021"/>
    <s v="Low"/>
    <n v="6"/>
  </r>
  <r>
    <n v="6035"/>
    <x v="2"/>
    <x v="2"/>
    <s v="Enterprise"/>
    <s v="Healthcare"/>
    <x v="0"/>
    <x v="2"/>
    <s v="Onsite/Hybrid"/>
    <x v="0"/>
    <s v="7+ yrs"/>
    <n v="9"/>
    <s v="Bachelor"/>
    <n v="0"/>
    <n v="0"/>
    <n v="0"/>
    <n v="0"/>
    <n v="0"/>
    <n v="0"/>
    <n v="103872"/>
    <s v="Medium"/>
    <n v="7"/>
    <n v="2023"/>
    <s v="Low"/>
    <n v="6"/>
  </r>
  <r>
    <n v="6036"/>
    <x v="1"/>
    <x v="1"/>
    <s v="MNC"/>
    <s v="Education"/>
    <x v="5"/>
    <x v="2"/>
    <s v="Onsite/Hybrid"/>
    <x v="0"/>
    <s v="7+ yrs"/>
    <n v="8"/>
    <s v="Master"/>
    <n v="1"/>
    <n v="0"/>
    <n v="1"/>
    <n v="0"/>
    <n v="1"/>
    <n v="3"/>
    <n v="181253"/>
    <s v="High"/>
    <n v="11"/>
    <n v="2026"/>
    <s v="High"/>
    <n v="7"/>
  </r>
  <r>
    <n v="6037"/>
    <x v="0"/>
    <x v="0"/>
    <s v="MNC"/>
    <s v="Finance"/>
    <x v="0"/>
    <x v="1"/>
    <s v="Onsite/Hybrid"/>
    <x v="1"/>
    <s v="3-6 yrs"/>
    <n v="6"/>
    <s v="Bachelor"/>
    <n v="1"/>
    <n v="0"/>
    <n v="1"/>
    <n v="0"/>
    <n v="1"/>
    <n v="3"/>
    <n v="124470"/>
    <s v="High"/>
    <n v="5"/>
    <n v="2020"/>
    <s v="Low"/>
    <n v="2"/>
  </r>
  <r>
    <n v="6038"/>
    <x v="2"/>
    <x v="2"/>
    <s v="Medium"/>
    <s v="Technology"/>
    <x v="0"/>
    <x v="0"/>
    <s v="Remote"/>
    <x v="1"/>
    <s v="3-6 yrs"/>
    <n v="4"/>
    <s v="Bachelor"/>
    <n v="0"/>
    <n v="0"/>
    <n v="0"/>
    <n v="0"/>
    <n v="0"/>
    <n v="0"/>
    <n v="72118"/>
    <s v="Medium"/>
    <n v="10"/>
    <n v="2025"/>
    <s v="Medium"/>
    <n v="4"/>
  </r>
  <r>
    <n v="6039"/>
    <x v="1"/>
    <x v="1"/>
    <s v="Startup"/>
    <s v="Healthcare"/>
    <x v="0"/>
    <x v="1"/>
    <s v="Onsite/Hybrid"/>
    <x v="2"/>
    <s v="0-2 yrs"/>
    <n v="2"/>
    <s v="Master"/>
    <n v="1"/>
    <n v="0"/>
    <n v="0"/>
    <n v="1"/>
    <n v="1"/>
    <n v="3"/>
    <n v="114825"/>
    <s v="Medium"/>
    <n v="9"/>
    <n v="2020"/>
    <s v="High"/>
    <n v="7"/>
  </r>
  <r>
    <n v="6040"/>
    <x v="1"/>
    <x v="1"/>
    <s v="Medium"/>
    <s v="Finance"/>
    <x v="3"/>
    <x v="1"/>
    <s v="Onsite/Hybrid"/>
    <x v="2"/>
    <s v="0-2 yrs"/>
    <n v="2"/>
    <s v="PhD"/>
    <n v="1"/>
    <n v="1"/>
    <n v="1"/>
    <n v="1"/>
    <n v="0"/>
    <n v="4"/>
    <n v="121962"/>
    <s v="High"/>
    <n v="10"/>
    <n v="2020"/>
    <s v="High"/>
    <n v="6"/>
  </r>
  <r>
    <n v="6041"/>
    <x v="4"/>
    <x v="0"/>
    <s v="Startup"/>
    <s v="Education"/>
    <x v="6"/>
    <x v="1"/>
    <s v="Onsite/Hybrid"/>
    <x v="1"/>
    <s v="3-6 yrs"/>
    <n v="6"/>
    <s v="Master"/>
    <n v="1"/>
    <n v="0"/>
    <n v="1"/>
    <n v="1"/>
    <n v="0"/>
    <n v="3"/>
    <n v="103666"/>
    <s v="Medium"/>
    <n v="2"/>
    <n v="2021"/>
    <s v="High"/>
    <n v="9"/>
  </r>
  <r>
    <n v="6042"/>
    <x v="0"/>
    <x v="0"/>
    <s v="Startup"/>
    <s v="Technology"/>
    <x v="6"/>
    <x v="0"/>
    <s v="Remote"/>
    <x v="1"/>
    <s v="3-6 yrs"/>
    <n v="4"/>
    <s v="Bachelor"/>
    <n v="0"/>
    <n v="1"/>
    <n v="1"/>
    <n v="1"/>
    <n v="0"/>
    <n v="3"/>
    <n v="108380"/>
    <s v="Medium"/>
    <n v="4"/>
    <n v="2021"/>
    <s v="High"/>
    <n v="8"/>
  </r>
  <r>
    <n v="6043"/>
    <x v="2"/>
    <x v="2"/>
    <s v="MNC"/>
    <s v="Finance"/>
    <x v="1"/>
    <x v="1"/>
    <s v="Onsite/Hybrid"/>
    <x v="1"/>
    <s v="3-6 yrs"/>
    <n v="3"/>
    <s v="Master"/>
    <n v="1"/>
    <n v="0"/>
    <n v="1"/>
    <n v="0"/>
    <n v="0"/>
    <n v="2"/>
    <n v="106341"/>
    <s v="Medium"/>
    <n v="5"/>
    <n v="2025"/>
    <s v="Low"/>
    <n v="3"/>
  </r>
  <r>
    <n v="6044"/>
    <x v="3"/>
    <x v="0"/>
    <s v="MNC"/>
    <s v="Finance"/>
    <x v="6"/>
    <x v="0"/>
    <s v="Remote"/>
    <x v="2"/>
    <s v="0-2 yrs"/>
    <n v="0"/>
    <s v="Bachelor"/>
    <n v="0"/>
    <n v="0"/>
    <n v="1"/>
    <n v="1"/>
    <n v="1"/>
    <n v="3"/>
    <n v="107287"/>
    <s v="Medium"/>
    <n v="10"/>
    <n v="2024"/>
    <s v="High"/>
    <n v="8"/>
  </r>
  <r>
    <n v="6045"/>
    <x v="1"/>
    <x v="1"/>
    <s v="Startup"/>
    <s v="Technology"/>
    <x v="3"/>
    <x v="1"/>
    <s v="Onsite/Hybrid"/>
    <x v="0"/>
    <s v="7+ yrs"/>
    <n v="8"/>
    <s v="Bachelor"/>
    <n v="1"/>
    <n v="0"/>
    <n v="1"/>
    <n v="0"/>
    <n v="0"/>
    <n v="2"/>
    <n v="158008"/>
    <s v="High"/>
    <n v="6"/>
    <n v="2020"/>
    <s v="Medium"/>
    <n v="4"/>
  </r>
  <r>
    <n v="6046"/>
    <x v="2"/>
    <x v="2"/>
    <s v="Startup"/>
    <s v="Education"/>
    <x v="5"/>
    <x v="1"/>
    <s v="Onsite/Hybrid"/>
    <x v="2"/>
    <s v="0-2 yrs"/>
    <n v="0"/>
    <s v="Bachelor"/>
    <n v="1"/>
    <n v="1"/>
    <n v="1"/>
    <n v="1"/>
    <n v="0"/>
    <n v="4"/>
    <n v="81847"/>
    <s v="Medium"/>
    <n v="3"/>
    <n v="2024"/>
    <s v="High"/>
    <n v="5"/>
  </r>
  <r>
    <n v="6047"/>
    <x v="2"/>
    <x v="2"/>
    <s v="Medium"/>
    <s v="Finance"/>
    <x v="2"/>
    <x v="2"/>
    <s v="Onsite/Hybrid"/>
    <x v="0"/>
    <s v="7+ yrs"/>
    <n v="9"/>
    <s v="Bachelor"/>
    <n v="1"/>
    <n v="0"/>
    <n v="0"/>
    <n v="0"/>
    <n v="1"/>
    <n v="2"/>
    <n v="105601"/>
    <s v="Medium"/>
    <n v="11"/>
    <n v="2021"/>
    <s v="High"/>
    <n v="8"/>
  </r>
  <r>
    <n v="6048"/>
    <x v="2"/>
    <x v="2"/>
    <s v="Medium"/>
    <s v="Education"/>
    <x v="2"/>
    <x v="1"/>
    <s v="Onsite/Hybrid"/>
    <x v="2"/>
    <s v="0-2 yrs"/>
    <n v="0"/>
    <s v="Bachelor"/>
    <n v="0"/>
    <n v="0"/>
    <n v="0"/>
    <n v="1"/>
    <n v="1"/>
    <n v="2"/>
    <n v="72127"/>
    <s v="Medium"/>
    <n v="9"/>
    <n v="2026"/>
    <s v="Low"/>
    <n v="1"/>
  </r>
  <r>
    <n v="6049"/>
    <x v="1"/>
    <x v="1"/>
    <s v="Enterprise"/>
    <s v="Retail"/>
    <x v="0"/>
    <x v="1"/>
    <s v="Onsite/Hybrid"/>
    <x v="0"/>
    <s v="7+ yrs"/>
    <n v="10"/>
    <s v="PhD"/>
    <n v="0"/>
    <n v="1"/>
    <n v="1"/>
    <n v="0"/>
    <n v="1"/>
    <n v="3"/>
    <n v="163104"/>
    <s v="High"/>
    <n v="7"/>
    <n v="2026"/>
    <s v="Low"/>
    <n v="4"/>
  </r>
  <r>
    <n v="6050"/>
    <x v="0"/>
    <x v="0"/>
    <s v="Medium"/>
    <s v="Education"/>
    <x v="4"/>
    <x v="0"/>
    <s v="Remote"/>
    <x v="2"/>
    <s v="0-2 yrs"/>
    <n v="0"/>
    <s v="Bachelor"/>
    <n v="0"/>
    <n v="1"/>
    <n v="1"/>
    <n v="1"/>
    <n v="0"/>
    <n v="3"/>
    <n v="78692"/>
    <s v="Medium"/>
    <n v="4"/>
    <n v="2024"/>
    <s v="High"/>
    <n v="7"/>
  </r>
  <r>
    <n v="6051"/>
    <x v="3"/>
    <x v="0"/>
    <s v="Startup"/>
    <s v="Technology"/>
    <x v="2"/>
    <x v="1"/>
    <s v="Onsite/Hybrid"/>
    <x v="2"/>
    <s v="0-2 yrs"/>
    <n v="2"/>
    <s v="Master"/>
    <n v="1"/>
    <n v="0"/>
    <n v="0"/>
    <n v="1"/>
    <n v="1"/>
    <n v="3"/>
    <n v="70436"/>
    <s v="Medium"/>
    <n v="10"/>
    <n v="2023"/>
    <s v="High"/>
    <n v="8"/>
  </r>
  <r>
    <n v="6052"/>
    <x v="1"/>
    <x v="1"/>
    <s v="Medium"/>
    <s v="Retail"/>
    <x v="4"/>
    <x v="2"/>
    <s v="Onsite/Hybrid"/>
    <x v="0"/>
    <s v="7+ yrs"/>
    <n v="10"/>
    <s v="Bachelor"/>
    <n v="1"/>
    <n v="0"/>
    <n v="1"/>
    <n v="1"/>
    <n v="0"/>
    <n v="3"/>
    <n v="169908"/>
    <s v="High"/>
    <n v="10"/>
    <n v="2026"/>
    <s v="High"/>
    <n v="3"/>
  </r>
  <r>
    <n v="6053"/>
    <x v="1"/>
    <x v="1"/>
    <s v="Medium"/>
    <s v="Education"/>
    <x v="5"/>
    <x v="2"/>
    <s v="Onsite/Hybrid"/>
    <x v="0"/>
    <s v="7+ yrs"/>
    <n v="9"/>
    <s v="Master"/>
    <n v="0"/>
    <n v="0"/>
    <n v="1"/>
    <n v="1"/>
    <n v="0"/>
    <n v="2"/>
    <n v="172230"/>
    <s v="High"/>
    <n v="6"/>
    <n v="2022"/>
    <s v="High"/>
    <n v="5"/>
  </r>
  <r>
    <n v="6054"/>
    <x v="1"/>
    <x v="1"/>
    <s v="MNC"/>
    <s v="Education"/>
    <x v="2"/>
    <x v="0"/>
    <s v="Remote"/>
    <x v="1"/>
    <s v="3-6 yrs"/>
    <n v="5"/>
    <s v="Master"/>
    <n v="1"/>
    <n v="1"/>
    <n v="1"/>
    <n v="1"/>
    <n v="0"/>
    <n v="4"/>
    <n v="161379"/>
    <s v="High"/>
    <n v="4"/>
    <n v="2026"/>
    <s v="High"/>
    <n v="4"/>
  </r>
  <r>
    <n v="6055"/>
    <x v="0"/>
    <x v="0"/>
    <s v="Medium"/>
    <s v="E-commerce"/>
    <x v="0"/>
    <x v="1"/>
    <s v="Onsite/Hybrid"/>
    <x v="1"/>
    <s v="3-6 yrs"/>
    <n v="3"/>
    <s v="PhD"/>
    <n v="0"/>
    <n v="0"/>
    <n v="1"/>
    <n v="1"/>
    <n v="0"/>
    <n v="2"/>
    <n v="101203"/>
    <s v="Medium"/>
    <n v="4"/>
    <n v="2026"/>
    <s v="High"/>
    <n v="4"/>
  </r>
  <r>
    <n v="6056"/>
    <x v="5"/>
    <x v="1"/>
    <s v="Medium"/>
    <s v="Technology"/>
    <x v="1"/>
    <x v="2"/>
    <s v="Onsite/Hybrid"/>
    <x v="1"/>
    <s v="3-6 yrs"/>
    <n v="4"/>
    <s v="Bachelor"/>
    <n v="0"/>
    <n v="0"/>
    <n v="0"/>
    <n v="0"/>
    <n v="0"/>
    <n v="0"/>
    <n v="113332"/>
    <s v="Medium"/>
    <n v="3"/>
    <n v="2021"/>
    <s v="Low"/>
    <n v="1"/>
  </r>
  <r>
    <n v="6057"/>
    <x v="0"/>
    <x v="0"/>
    <s v="Startup"/>
    <s v="Technology"/>
    <x v="3"/>
    <x v="2"/>
    <s v="Onsite/Hybrid"/>
    <x v="2"/>
    <s v="0-2 yrs"/>
    <n v="1"/>
    <s v="Bachelor"/>
    <n v="0"/>
    <n v="0"/>
    <n v="0"/>
    <n v="0"/>
    <n v="1"/>
    <n v="1"/>
    <n v="62253"/>
    <s v="Low"/>
    <n v="11"/>
    <n v="2020"/>
    <s v="Low"/>
    <n v="5"/>
  </r>
  <r>
    <n v="6058"/>
    <x v="1"/>
    <x v="1"/>
    <s v="Startup"/>
    <s v="E-commerce"/>
    <x v="1"/>
    <x v="0"/>
    <s v="Remote"/>
    <x v="2"/>
    <s v="0-2 yrs"/>
    <n v="0"/>
    <s v="PhD"/>
    <n v="0"/>
    <n v="1"/>
    <n v="1"/>
    <n v="1"/>
    <n v="1"/>
    <n v="4"/>
    <n v="133405"/>
    <s v="High"/>
    <n v="6"/>
    <n v="2024"/>
    <s v="High"/>
    <n v="2"/>
  </r>
  <r>
    <n v="6059"/>
    <x v="0"/>
    <x v="0"/>
    <s v="Enterprise"/>
    <s v="Retail"/>
    <x v="0"/>
    <x v="2"/>
    <s v="Onsite/Hybrid"/>
    <x v="0"/>
    <s v="7+ yrs"/>
    <n v="9"/>
    <s v="Master"/>
    <n v="1"/>
    <n v="1"/>
    <n v="1"/>
    <n v="1"/>
    <n v="1"/>
    <n v="5"/>
    <n v="144990"/>
    <s v="High"/>
    <n v="2"/>
    <n v="2026"/>
    <s v="High"/>
    <n v="1"/>
  </r>
  <r>
    <n v="6060"/>
    <x v="4"/>
    <x v="0"/>
    <s v="Enterprise"/>
    <s v="Education"/>
    <x v="1"/>
    <x v="1"/>
    <s v="Onsite/Hybrid"/>
    <x v="2"/>
    <s v="0-2 yrs"/>
    <n v="1"/>
    <s v="Master"/>
    <n v="0"/>
    <n v="1"/>
    <n v="1"/>
    <n v="0"/>
    <n v="1"/>
    <n v="3"/>
    <n v="77179"/>
    <s v="Medium"/>
    <n v="12"/>
    <n v="2020"/>
    <s v="High"/>
    <n v="9"/>
  </r>
  <r>
    <n v="6061"/>
    <x v="1"/>
    <x v="1"/>
    <s v="MNC"/>
    <s v="Finance"/>
    <x v="3"/>
    <x v="1"/>
    <s v="Onsite/Hybrid"/>
    <x v="2"/>
    <s v="0-2 yrs"/>
    <n v="0"/>
    <s v="Bachelor"/>
    <n v="0"/>
    <n v="0"/>
    <n v="0"/>
    <n v="0"/>
    <n v="1"/>
    <n v="1"/>
    <n v="118017"/>
    <s v="Medium"/>
    <n v="2"/>
    <n v="2024"/>
    <s v="Medium"/>
    <n v="3"/>
  </r>
  <r>
    <n v="6062"/>
    <x v="1"/>
    <x v="1"/>
    <s v="MNC"/>
    <s v="Technology"/>
    <x v="2"/>
    <x v="0"/>
    <s v="Remote"/>
    <x v="0"/>
    <s v="7+ yrs"/>
    <n v="14"/>
    <s v="Master"/>
    <n v="0"/>
    <n v="1"/>
    <n v="1"/>
    <n v="1"/>
    <n v="1"/>
    <n v="4"/>
    <n v="197708"/>
    <s v="High"/>
    <n v="1"/>
    <n v="2021"/>
    <s v="High"/>
    <n v="6"/>
  </r>
  <r>
    <n v="6063"/>
    <x v="0"/>
    <x v="0"/>
    <s v="MNC"/>
    <s v="Finance"/>
    <x v="2"/>
    <x v="0"/>
    <s v="Remote"/>
    <x v="0"/>
    <s v="7+ yrs"/>
    <n v="11"/>
    <s v="PhD"/>
    <n v="0"/>
    <n v="1"/>
    <n v="1"/>
    <n v="0"/>
    <n v="1"/>
    <n v="3"/>
    <n v="145036"/>
    <s v="High"/>
    <n v="3"/>
    <n v="2025"/>
    <s v="High"/>
    <n v="9"/>
  </r>
  <r>
    <n v="6064"/>
    <x v="4"/>
    <x v="0"/>
    <s v="Startup"/>
    <s v="Technology"/>
    <x v="3"/>
    <x v="2"/>
    <s v="Onsite/Hybrid"/>
    <x v="0"/>
    <s v="7+ yrs"/>
    <n v="14"/>
    <s v="Bachelor"/>
    <n v="1"/>
    <n v="0"/>
    <n v="1"/>
    <n v="1"/>
    <n v="1"/>
    <n v="4"/>
    <n v="141461"/>
    <s v="High"/>
    <n v="6"/>
    <n v="2025"/>
    <s v="High"/>
    <n v="3"/>
  </r>
  <r>
    <n v="6065"/>
    <x v="0"/>
    <x v="0"/>
    <s v="MNC"/>
    <s v="Finance"/>
    <x v="6"/>
    <x v="0"/>
    <s v="Remote"/>
    <x v="2"/>
    <s v="0-2 yrs"/>
    <n v="2"/>
    <s v="PhD"/>
    <n v="0"/>
    <n v="0"/>
    <n v="0"/>
    <n v="0"/>
    <n v="1"/>
    <n v="1"/>
    <n v="81642"/>
    <s v="Medium"/>
    <n v="1"/>
    <n v="2020"/>
    <s v="Medium"/>
    <n v="3"/>
  </r>
  <r>
    <n v="6066"/>
    <x v="4"/>
    <x v="0"/>
    <s v="Startup"/>
    <s v="Technology"/>
    <x v="2"/>
    <x v="0"/>
    <s v="Remote"/>
    <x v="0"/>
    <s v="7+ yrs"/>
    <n v="13"/>
    <s v="Bachelor"/>
    <n v="1"/>
    <n v="0"/>
    <n v="1"/>
    <n v="0"/>
    <n v="0"/>
    <n v="2"/>
    <n v="119564"/>
    <s v="Medium"/>
    <n v="2"/>
    <n v="2026"/>
    <s v="High"/>
    <n v="8"/>
  </r>
  <r>
    <n v="6067"/>
    <x v="1"/>
    <x v="1"/>
    <s v="Startup"/>
    <s v="Finance"/>
    <x v="0"/>
    <x v="1"/>
    <s v="Onsite/Hybrid"/>
    <x v="2"/>
    <s v="0-2 yrs"/>
    <n v="2"/>
    <s v="Bachelor"/>
    <n v="1"/>
    <n v="1"/>
    <n v="0"/>
    <n v="0"/>
    <n v="1"/>
    <n v="3"/>
    <n v="95549"/>
    <s v="Medium"/>
    <n v="4"/>
    <n v="2022"/>
    <s v="High"/>
    <n v="7"/>
  </r>
  <r>
    <n v="6068"/>
    <x v="5"/>
    <x v="1"/>
    <s v="Enterprise"/>
    <s v="Technology"/>
    <x v="1"/>
    <x v="0"/>
    <s v="Remote"/>
    <x v="0"/>
    <s v="7+ yrs"/>
    <n v="8"/>
    <s v="Master"/>
    <n v="0"/>
    <n v="1"/>
    <n v="0"/>
    <n v="0"/>
    <n v="1"/>
    <n v="2"/>
    <n v="148075"/>
    <s v="High"/>
    <n v="3"/>
    <n v="2021"/>
    <s v="High"/>
    <n v="7"/>
  </r>
  <r>
    <n v="6069"/>
    <x v="2"/>
    <x v="2"/>
    <s v="Startup"/>
    <s v="Retail"/>
    <x v="1"/>
    <x v="1"/>
    <s v="Onsite/Hybrid"/>
    <x v="0"/>
    <s v="7+ yrs"/>
    <n v="10"/>
    <s v="Master"/>
    <n v="1"/>
    <n v="0"/>
    <n v="0"/>
    <n v="0"/>
    <n v="0"/>
    <n v="1"/>
    <n v="97446"/>
    <s v="Medium"/>
    <n v="11"/>
    <n v="2024"/>
    <s v="Medium"/>
    <n v="1"/>
  </r>
  <r>
    <n v="6070"/>
    <x v="1"/>
    <x v="1"/>
    <s v="MNC"/>
    <s v="E-commerce"/>
    <x v="2"/>
    <x v="1"/>
    <s v="Onsite/Hybrid"/>
    <x v="0"/>
    <s v="7+ yrs"/>
    <n v="8"/>
    <s v="PhD"/>
    <n v="0"/>
    <n v="0"/>
    <n v="0"/>
    <n v="0"/>
    <n v="1"/>
    <n v="1"/>
    <n v="172731"/>
    <s v="High"/>
    <n v="3"/>
    <n v="2026"/>
    <s v="Medium"/>
    <n v="4"/>
  </r>
  <r>
    <n v="6071"/>
    <x v="1"/>
    <x v="1"/>
    <s v="Enterprise"/>
    <s v="Technology"/>
    <x v="6"/>
    <x v="1"/>
    <s v="Onsite/Hybrid"/>
    <x v="0"/>
    <s v="7+ yrs"/>
    <n v="15"/>
    <s v="Master"/>
    <n v="0"/>
    <n v="1"/>
    <n v="0"/>
    <n v="0"/>
    <n v="1"/>
    <n v="2"/>
    <n v="150475"/>
    <s v="High"/>
    <n v="12"/>
    <n v="2023"/>
    <s v="Low"/>
    <n v="4"/>
  </r>
  <r>
    <n v="6072"/>
    <x v="4"/>
    <x v="0"/>
    <s v="Startup"/>
    <s v="Education"/>
    <x v="6"/>
    <x v="2"/>
    <s v="Onsite/Hybrid"/>
    <x v="1"/>
    <s v="3-6 yrs"/>
    <n v="3"/>
    <s v="PhD"/>
    <n v="0"/>
    <n v="0"/>
    <n v="0"/>
    <n v="1"/>
    <n v="1"/>
    <n v="2"/>
    <n v="100940"/>
    <s v="Medium"/>
    <n v="7"/>
    <n v="2024"/>
    <s v="Low"/>
    <n v="2"/>
  </r>
  <r>
    <n v="6073"/>
    <x v="0"/>
    <x v="0"/>
    <s v="Medium"/>
    <s v="Education"/>
    <x v="6"/>
    <x v="2"/>
    <s v="Onsite/Hybrid"/>
    <x v="1"/>
    <s v="3-6 yrs"/>
    <n v="6"/>
    <s v="Master"/>
    <n v="0"/>
    <n v="0"/>
    <n v="1"/>
    <n v="1"/>
    <n v="0"/>
    <n v="2"/>
    <n v="103839"/>
    <s v="Medium"/>
    <n v="2"/>
    <n v="2023"/>
    <s v="High"/>
    <n v="8"/>
  </r>
  <r>
    <n v="6074"/>
    <x v="5"/>
    <x v="1"/>
    <s v="Startup"/>
    <s v="Education"/>
    <x v="5"/>
    <x v="2"/>
    <s v="Onsite/Hybrid"/>
    <x v="2"/>
    <s v="0-2 yrs"/>
    <n v="2"/>
    <s v="PhD"/>
    <n v="0"/>
    <n v="0"/>
    <n v="1"/>
    <n v="0"/>
    <n v="0"/>
    <n v="1"/>
    <n v="108796"/>
    <s v="Medium"/>
    <n v="9"/>
    <n v="2025"/>
    <s v="Low"/>
    <n v="1"/>
  </r>
  <r>
    <n v="6075"/>
    <x v="2"/>
    <x v="2"/>
    <s v="Startup"/>
    <s v="E-commerce"/>
    <x v="4"/>
    <x v="0"/>
    <s v="Remote"/>
    <x v="0"/>
    <s v="7+ yrs"/>
    <n v="14"/>
    <s v="PhD"/>
    <n v="1"/>
    <n v="1"/>
    <n v="1"/>
    <n v="1"/>
    <n v="1"/>
    <n v="5"/>
    <n v="138484"/>
    <s v="High"/>
    <n v="10"/>
    <n v="2020"/>
    <s v="High"/>
    <n v="5"/>
  </r>
  <r>
    <n v="6076"/>
    <x v="4"/>
    <x v="0"/>
    <s v="Enterprise"/>
    <s v="Healthcare"/>
    <x v="5"/>
    <x v="2"/>
    <s v="Onsite/Hybrid"/>
    <x v="1"/>
    <s v="3-6 yrs"/>
    <n v="4"/>
    <s v="Master"/>
    <n v="0"/>
    <n v="0"/>
    <n v="1"/>
    <n v="0"/>
    <n v="1"/>
    <n v="2"/>
    <n v="102739"/>
    <s v="Medium"/>
    <n v="5"/>
    <n v="2022"/>
    <s v="Low"/>
    <n v="5"/>
  </r>
  <r>
    <n v="6077"/>
    <x v="2"/>
    <x v="2"/>
    <s v="Medium"/>
    <s v="Healthcare"/>
    <x v="5"/>
    <x v="0"/>
    <s v="Remote"/>
    <x v="0"/>
    <s v="7+ yrs"/>
    <n v="12"/>
    <s v="PhD"/>
    <n v="1"/>
    <n v="0"/>
    <n v="1"/>
    <n v="1"/>
    <n v="0"/>
    <n v="3"/>
    <n v="128689"/>
    <s v="High"/>
    <n v="3"/>
    <n v="2021"/>
    <s v="High"/>
    <n v="3"/>
  </r>
  <r>
    <n v="6078"/>
    <x v="0"/>
    <x v="0"/>
    <s v="Enterprise"/>
    <s v="Healthcare"/>
    <x v="5"/>
    <x v="1"/>
    <s v="Onsite/Hybrid"/>
    <x v="1"/>
    <s v="3-6 yrs"/>
    <n v="3"/>
    <s v="Master"/>
    <n v="0"/>
    <n v="1"/>
    <n v="1"/>
    <n v="1"/>
    <n v="0"/>
    <n v="3"/>
    <n v="107526"/>
    <s v="Medium"/>
    <n v="1"/>
    <n v="2025"/>
    <s v="High"/>
    <n v="2"/>
  </r>
  <r>
    <n v="6079"/>
    <x v="2"/>
    <x v="2"/>
    <s v="Medium"/>
    <s v="Education"/>
    <x v="4"/>
    <x v="2"/>
    <s v="Onsite/Hybrid"/>
    <x v="0"/>
    <s v="7+ yrs"/>
    <n v="12"/>
    <s v="PhD"/>
    <n v="0"/>
    <n v="0"/>
    <n v="1"/>
    <n v="0"/>
    <n v="1"/>
    <n v="2"/>
    <n v="123049"/>
    <s v="High"/>
    <n v="10"/>
    <n v="2022"/>
    <s v="High"/>
    <n v="7"/>
  </r>
  <r>
    <n v="6080"/>
    <x v="3"/>
    <x v="0"/>
    <s v="Enterprise"/>
    <s v="E-commerce"/>
    <x v="6"/>
    <x v="0"/>
    <s v="Remote"/>
    <x v="1"/>
    <s v="3-6 yrs"/>
    <n v="4"/>
    <s v="PhD"/>
    <n v="0"/>
    <n v="1"/>
    <n v="0"/>
    <n v="0"/>
    <n v="1"/>
    <n v="2"/>
    <n v="83723"/>
    <s v="Medium"/>
    <n v="12"/>
    <n v="2022"/>
    <s v="High"/>
    <n v="7"/>
  </r>
  <r>
    <n v="6081"/>
    <x v="0"/>
    <x v="0"/>
    <s v="MNC"/>
    <s v="E-commerce"/>
    <x v="4"/>
    <x v="1"/>
    <s v="Onsite/Hybrid"/>
    <x v="2"/>
    <s v="0-2 yrs"/>
    <n v="1"/>
    <s v="Master"/>
    <n v="1"/>
    <n v="1"/>
    <n v="0"/>
    <n v="1"/>
    <n v="0"/>
    <n v="3"/>
    <n v="86973"/>
    <s v="Medium"/>
    <n v="11"/>
    <n v="2020"/>
    <s v="Low"/>
    <n v="3"/>
  </r>
  <r>
    <n v="6082"/>
    <x v="1"/>
    <x v="1"/>
    <s v="Medium"/>
    <s v="Retail"/>
    <x v="0"/>
    <x v="1"/>
    <s v="Onsite/Hybrid"/>
    <x v="1"/>
    <s v="3-6 yrs"/>
    <n v="5"/>
    <s v="PhD"/>
    <n v="1"/>
    <n v="0"/>
    <n v="1"/>
    <n v="1"/>
    <n v="1"/>
    <n v="4"/>
    <n v="152479"/>
    <s v="High"/>
    <n v="7"/>
    <n v="2023"/>
    <s v="High"/>
    <n v="5"/>
  </r>
  <r>
    <n v="6083"/>
    <x v="1"/>
    <x v="1"/>
    <s v="Startup"/>
    <s v="Retail"/>
    <x v="0"/>
    <x v="2"/>
    <s v="Onsite/Hybrid"/>
    <x v="0"/>
    <s v="7+ yrs"/>
    <n v="14"/>
    <s v="Master"/>
    <n v="1"/>
    <n v="0"/>
    <n v="0"/>
    <n v="1"/>
    <n v="0"/>
    <n v="2"/>
    <n v="156034"/>
    <s v="High"/>
    <n v="9"/>
    <n v="2024"/>
    <s v="Medium"/>
    <n v="3"/>
  </r>
  <r>
    <n v="6084"/>
    <x v="5"/>
    <x v="1"/>
    <s v="MNC"/>
    <s v="Finance"/>
    <x v="0"/>
    <x v="1"/>
    <s v="Onsite/Hybrid"/>
    <x v="1"/>
    <s v="3-6 yrs"/>
    <n v="5"/>
    <s v="PhD"/>
    <n v="1"/>
    <n v="1"/>
    <n v="0"/>
    <n v="1"/>
    <n v="1"/>
    <n v="4"/>
    <n v="161534"/>
    <s v="High"/>
    <n v="2"/>
    <n v="2023"/>
    <s v="Low"/>
    <n v="6"/>
  </r>
  <r>
    <n v="6085"/>
    <x v="2"/>
    <x v="2"/>
    <s v="Startup"/>
    <s v="E-commerce"/>
    <x v="4"/>
    <x v="1"/>
    <s v="Onsite/Hybrid"/>
    <x v="1"/>
    <s v="3-6 yrs"/>
    <n v="4"/>
    <s v="Bachelor"/>
    <n v="1"/>
    <n v="1"/>
    <n v="0"/>
    <n v="0"/>
    <n v="1"/>
    <n v="3"/>
    <n v="82316"/>
    <s v="Medium"/>
    <n v="5"/>
    <n v="2026"/>
    <s v="High"/>
    <n v="7"/>
  </r>
  <r>
    <n v="6086"/>
    <x v="5"/>
    <x v="1"/>
    <s v="MNC"/>
    <s v="Finance"/>
    <x v="4"/>
    <x v="2"/>
    <s v="Onsite/Hybrid"/>
    <x v="1"/>
    <s v="3-6 yrs"/>
    <n v="4"/>
    <s v="Bachelor"/>
    <n v="0"/>
    <n v="0"/>
    <n v="1"/>
    <n v="1"/>
    <n v="0"/>
    <n v="2"/>
    <n v="169250"/>
    <s v="High"/>
    <n v="12"/>
    <n v="2021"/>
    <s v="High"/>
    <n v="2"/>
  </r>
  <r>
    <n v="6087"/>
    <x v="4"/>
    <x v="0"/>
    <s v="MNC"/>
    <s v="Technology"/>
    <x v="0"/>
    <x v="1"/>
    <s v="Onsite/Hybrid"/>
    <x v="0"/>
    <s v="7+ yrs"/>
    <n v="11"/>
    <s v="PhD"/>
    <n v="1"/>
    <n v="1"/>
    <n v="1"/>
    <n v="0"/>
    <n v="1"/>
    <n v="4"/>
    <n v="145131"/>
    <s v="High"/>
    <n v="1"/>
    <n v="2026"/>
    <s v="High"/>
    <n v="9"/>
  </r>
  <r>
    <n v="6088"/>
    <x v="5"/>
    <x v="1"/>
    <s v="Startup"/>
    <s v="Technology"/>
    <x v="2"/>
    <x v="2"/>
    <s v="Onsite/Hybrid"/>
    <x v="1"/>
    <s v="3-6 yrs"/>
    <n v="5"/>
    <s v="Master"/>
    <n v="1"/>
    <n v="0"/>
    <n v="1"/>
    <n v="0"/>
    <n v="1"/>
    <n v="3"/>
    <n v="137852"/>
    <s v="High"/>
    <n v="8"/>
    <n v="2020"/>
    <s v="Medium"/>
    <n v="1"/>
  </r>
  <r>
    <n v="6089"/>
    <x v="1"/>
    <x v="1"/>
    <s v="Medium"/>
    <s v="Education"/>
    <x v="5"/>
    <x v="1"/>
    <s v="Onsite/Hybrid"/>
    <x v="1"/>
    <s v="3-6 yrs"/>
    <n v="5"/>
    <s v="Bachelor"/>
    <n v="0"/>
    <n v="1"/>
    <n v="0"/>
    <n v="1"/>
    <n v="0"/>
    <n v="2"/>
    <n v="134918"/>
    <s v="High"/>
    <n v="9"/>
    <n v="2023"/>
    <s v="High"/>
    <n v="9"/>
  </r>
  <r>
    <n v="6090"/>
    <x v="2"/>
    <x v="2"/>
    <s v="MNC"/>
    <s v="Technology"/>
    <x v="5"/>
    <x v="0"/>
    <s v="Remote"/>
    <x v="0"/>
    <s v="7+ yrs"/>
    <n v="11"/>
    <s v="PhD"/>
    <n v="0"/>
    <n v="0"/>
    <n v="0"/>
    <n v="1"/>
    <n v="1"/>
    <n v="2"/>
    <n v="149406"/>
    <s v="High"/>
    <n v="9"/>
    <n v="2024"/>
    <s v="High"/>
    <n v="9"/>
  </r>
  <r>
    <n v="6091"/>
    <x v="1"/>
    <x v="1"/>
    <s v="MNC"/>
    <s v="E-commerce"/>
    <x v="0"/>
    <x v="2"/>
    <s v="Onsite/Hybrid"/>
    <x v="0"/>
    <s v="7+ yrs"/>
    <n v="13"/>
    <s v="Master"/>
    <n v="0"/>
    <n v="0"/>
    <n v="1"/>
    <n v="1"/>
    <n v="1"/>
    <n v="3"/>
    <n v="202124"/>
    <s v="High"/>
    <n v="12"/>
    <n v="2023"/>
    <s v="High"/>
    <n v="7"/>
  </r>
  <r>
    <n v="6092"/>
    <x v="5"/>
    <x v="1"/>
    <s v="Startup"/>
    <s v="E-commerce"/>
    <x v="6"/>
    <x v="1"/>
    <s v="Onsite/Hybrid"/>
    <x v="0"/>
    <s v="7+ yrs"/>
    <n v="15"/>
    <s v="PhD"/>
    <n v="0"/>
    <n v="0"/>
    <n v="1"/>
    <n v="0"/>
    <n v="1"/>
    <n v="2"/>
    <n v="161915"/>
    <s v="High"/>
    <n v="5"/>
    <n v="2025"/>
    <s v="Low"/>
    <n v="6"/>
  </r>
  <r>
    <n v="6093"/>
    <x v="3"/>
    <x v="0"/>
    <s v="Startup"/>
    <s v="Retail"/>
    <x v="1"/>
    <x v="0"/>
    <s v="Remote"/>
    <x v="1"/>
    <s v="3-6 yrs"/>
    <n v="4"/>
    <s v="Master"/>
    <n v="0"/>
    <n v="0"/>
    <n v="0"/>
    <n v="0"/>
    <n v="1"/>
    <n v="1"/>
    <n v="88370"/>
    <s v="Medium"/>
    <n v="6"/>
    <n v="2025"/>
    <s v="High"/>
    <n v="9"/>
  </r>
  <r>
    <n v="6094"/>
    <x v="1"/>
    <x v="1"/>
    <s v="MNC"/>
    <s v="Finance"/>
    <x v="4"/>
    <x v="0"/>
    <s v="Remote"/>
    <x v="1"/>
    <s v="3-6 yrs"/>
    <n v="5"/>
    <s v="Bachelor"/>
    <n v="1"/>
    <n v="1"/>
    <n v="0"/>
    <n v="1"/>
    <n v="1"/>
    <n v="4"/>
    <n v="160660"/>
    <s v="High"/>
    <n v="7"/>
    <n v="2020"/>
    <s v="High"/>
    <n v="8"/>
  </r>
  <r>
    <n v="6095"/>
    <x v="1"/>
    <x v="1"/>
    <s v="Medium"/>
    <s v="Technology"/>
    <x v="6"/>
    <x v="2"/>
    <s v="Onsite/Hybrid"/>
    <x v="0"/>
    <s v="7+ yrs"/>
    <n v="7"/>
    <s v="Master"/>
    <n v="1"/>
    <n v="1"/>
    <n v="1"/>
    <n v="1"/>
    <n v="0"/>
    <n v="4"/>
    <n v="173206"/>
    <s v="High"/>
    <n v="12"/>
    <n v="2022"/>
    <s v="High"/>
    <n v="9"/>
  </r>
  <r>
    <n v="6096"/>
    <x v="1"/>
    <x v="1"/>
    <s v="MNC"/>
    <s v="E-commerce"/>
    <x v="0"/>
    <x v="1"/>
    <s v="Onsite/Hybrid"/>
    <x v="1"/>
    <s v="3-6 yrs"/>
    <n v="3"/>
    <s v="PhD"/>
    <n v="1"/>
    <n v="1"/>
    <n v="0"/>
    <n v="0"/>
    <n v="1"/>
    <n v="3"/>
    <n v="142816"/>
    <s v="High"/>
    <n v="6"/>
    <n v="2022"/>
    <s v="High"/>
    <n v="8"/>
  </r>
  <r>
    <n v="6097"/>
    <x v="2"/>
    <x v="2"/>
    <s v="Medium"/>
    <s v="Retail"/>
    <x v="6"/>
    <x v="2"/>
    <s v="Onsite/Hybrid"/>
    <x v="2"/>
    <s v="0-2 yrs"/>
    <n v="1"/>
    <s v="PhD"/>
    <n v="0"/>
    <n v="1"/>
    <n v="0"/>
    <n v="0"/>
    <n v="0"/>
    <n v="1"/>
    <n v="49672"/>
    <s v="Low"/>
    <n v="1"/>
    <n v="2023"/>
    <s v="Medium"/>
    <n v="3"/>
  </r>
  <r>
    <n v="6098"/>
    <x v="2"/>
    <x v="2"/>
    <s v="Startup"/>
    <s v="Healthcare"/>
    <x v="1"/>
    <x v="1"/>
    <s v="Onsite/Hybrid"/>
    <x v="1"/>
    <s v="3-6 yrs"/>
    <n v="5"/>
    <s v="Master"/>
    <n v="1"/>
    <n v="0"/>
    <n v="1"/>
    <n v="0"/>
    <n v="0"/>
    <n v="2"/>
    <n v="85452"/>
    <s v="Medium"/>
    <n v="1"/>
    <n v="2026"/>
    <s v="High"/>
    <n v="8"/>
  </r>
  <r>
    <n v="6099"/>
    <x v="1"/>
    <x v="1"/>
    <s v="MNC"/>
    <s v="E-commerce"/>
    <x v="1"/>
    <x v="0"/>
    <s v="Remote"/>
    <x v="2"/>
    <s v="0-2 yrs"/>
    <n v="2"/>
    <s v="Bachelor"/>
    <n v="0"/>
    <n v="1"/>
    <n v="0"/>
    <n v="0"/>
    <n v="0"/>
    <n v="1"/>
    <n v="108506"/>
    <s v="Medium"/>
    <n v="1"/>
    <n v="2024"/>
    <s v="Low"/>
    <n v="1"/>
  </r>
  <r>
    <n v="6100"/>
    <x v="1"/>
    <x v="1"/>
    <s v="Medium"/>
    <s v="E-commerce"/>
    <x v="6"/>
    <x v="2"/>
    <s v="Onsite/Hybrid"/>
    <x v="1"/>
    <s v="3-6 yrs"/>
    <n v="3"/>
    <s v="Bachelor"/>
    <n v="0"/>
    <n v="0"/>
    <n v="0"/>
    <n v="0"/>
    <n v="0"/>
    <n v="0"/>
    <n v="110236"/>
    <s v="Medium"/>
    <n v="9"/>
    <n v="2025"/>
    <s v="Low"/>
    <n v="4"/>
  </r>
  <r>
    <n v="6101"/>
    <x v="5"/>
    <x v="1"/>
    <s v="MNC"/>
    <s v="E-commerce"/>
    <x v="5"/>
    <x v="1"/>
    <s v="Onsite/Hybrid"/>
    <x v="1"/>
    <s v="3-6 yrs"/>
    <n v="6"/>
    <s v="PhD"/>
    <n v="0"/>
    <n v="0"/>
    <n v="0"/>
    <n v="0"/>
    <n v="1"/>
    <n v="1"/>
    <n v="142586"/>
    <s v="High"/>
    <n v="10"/>
    <n v="2026"/>
    <s v="Low"/>
    <n v="6"/>
  </r>
  <r>
    <n v="6102"/>
    <x v="0"/>
    <x v="0"/>
    <s v="MNC"/>
    <s v="E-commerce"/>
    <x v="2"/>
    <x v="0"/>
    <s v="Remote"/>
    <x v="1"/>
    <s v="3-6 yrs"/>
    <n v="3"/>
    <s v="Master"/>
    <n v="1"/>
    <n v="0"/>
    <n v="0"/>
    <n v="0"/>
    <n v="1"/>
    <n v="2"/>
    <n v="101846"/>
    <s v="Medium"/>
    <n v="9"/>
    <n v="2020"/>
    <s v="High"/>
    <n v="9"/>
  </r>
  <r>
    <n v="6103"/>
    <x v="5"/>
    <x v="1"/>
    <s v="MNC"/>
    <s v="Finance"/>
    <x v="2"/>
    <x v="0"/>
    <s v="Remote"/>
    <x v="2"/>
    <s v="0-2 yrs"/>
    <n v="2"/>
    <s v="Master"/>
    <n v="1"/>
    <n v="0"/>
    <n v="0"/>
    <n v="1"/>
    <n v="0"/>
    <n v="2"/>
    <n v="126217"/>
    <s v="High"/>
    <n v="12"/>
    <n v="2022"/>
    <s v="Medium"/>
    <n v="5"/>
  </r>
  <r>
    <n v="6104"/>
    <x v="1"/>
    <x v="1"/>
    <s v="Medium"/>
    <s v="Education"/>
    <x v="2"/>
    <x v="1"/>
    <s v="Onsite/Hybrid"/>
    <x v="2"/>
    <s v="0-2 yrs"/>
    <n v="0"/>
    <s v="Bachelor"/>
    <n v="0"/>
    <n v="0"/>
    <n v="0"/>
    <n v="1"/>
    <n v="0"/>
    <n v="1"/>
    <n v="108207"/>
    <s v="Medium"/>
    <n v="10"/>
    <n v="2026"/>
    <s v="Low"/>
    <n v="5"/>
  </r>
  <r>
    <n v="6105"/>
    <x v="4"/>
    <x v="0"/>
    <s v="Startup"/>
    <s v="Healthcare"/>
    <x v="3"/>
    <x v="2"/>
    <s v="Onsite/Hybrid"/>
    <x v="2"/>
    <s v="0-2 yrs"/>
    <n v="1"/>
    <s v="Master"/>
    <n v="1"/>
    <n v="1"/>
    <n v="0"/>
    <n v="0"/>
    <n v="1"/>
    <n v="3"/>
    <n v="62439"/>
    <s v="Low"/>
    <n v="8"/>
    <n v="2024"/>
    <s v="High"/>
    <n v="9"/>
  </r>
  <r>
    <n v="6106"/>
    <x v="0"/>
    <x v="0"/>
    <s v="Startup"/>
    <s v="Healthcare"/>
    <x v="5"/>
    <x v="2"/>
    <s v="Onsite/Hybrid"/>
    <x v="0"/>
    <s v="7+ yrs"/>
    <n v="10"/>
    <s v="PhD"/>
    <n v="1"/>
    <n v="1"/>
    <n v="1"/>
    <n v="1"/>
    <n v="1"/>
    <n v="5"/>
    <n v="139695"/>
    <s v="High"/>
    <n v="8"/>
    <n v="2023"/>
    <s v="High"/>
    <n v="2"/>
  </r>
  <r>
    <n v="6107"/>
    <x v="1"/>
    <x v="1"/>
    <s v="Startup"/>
    <s v="Education"/>
    <x v="4"/>
    <x v="1"/>
    <s v="Onsite/Hybrid"/>
    <x v="1"/>
    <s v="3-6 yrs"/>
    <n v="3"/>
    <s v="Bachelor"/>
    <n v="0"/>
    <n v="1"/>
    <n v="0"/>
    <n v="0"/>
    <n v="1"/>
    <n v="2"/>
    <n v="124827"/>
    <s v="High"/>
    <n v="7"/>
    <n v="2020"/>
    <s v="Low"/>
    <n v="1"/>
  </r>
  <r>
    <n v="6108"/>
    <x v="3"/>
    <x v="0"/>
    <s v="Enterprise"/>
    <s v="Healthcare"/>
    <x v="0"/>
    <x v="2"/>
    <s v="Onsite/Hybrid"/>
    <x v="0"/>
    <s v="7+ yrs"/>
    <n v="7"/>
    <s v="PhD"/>
    <n v="1"/>
    <n v="1"/>
    <n v="0"/>
    <n v="1"/>
    <n v="1"/>
    <n v="4"/>
    <n v="127353"/>
    <s v="High"/>
    <n v="5"/>
    <n v="2021"/>
    <s v="High"/>
    <n v="7"/>
  </r>
  <r>
    <n v="6109"/>
    <x v="5"/>
    <x v="1"/>
    <s v="MNC"/>
    <s v="E-commerce"/>
    <x v="6"/>
    <x v="2"/>
    <s v="Onsite/Hybrid"/>
    <x v="2"/>
    <s v="0-2 yrs"/>
    <n v="0"/>
    <s v="Master"/>
    <n v="0"/>
    <n v="1"/>
    <n v="1"/>
    <n v="0"/>
    <n v="0"/>
    <n v="2"/>
    <n v="126508"/>
    <s v="High"/>
    <n v="3"/>
    <n v="2021"/>
    <s v="Medium"/>
    <n v="4"/>
  </r>
  <r>
    <n v="6110"/>
    <x v="0"/>
    <x v="0"/>
    <s v="Startup"/>
    <s v="Finance"/>
    <x v="5"/>
    <x v="0"/>
    <s v="Remote"/>
    <x v="2"/>
    <s v="0-2 yrs"/>
    <n v="1"/>
    <s v="Master"/>
    <n v="0"/>
    <n v="1"/>
    <n v="1"/>
    <n v="1"/>
    <n v="0"/>
    <n v="3"/>
    <n v="84280"/>
    <s v="Medium"/>
    <n v="6"/>
    <n v="2024"/>
    <s v="High"/>
    <n v="9"/>
  </r>
  <r>
    <n v="6111"/>
    <x v="0"/>
    <x v="0"/>
    <s v="Enterprise"/>
    <s v="Retail"/>
    <x v="0"/>
    <x v="0"/>
    <s v="Remote"/>
    <x v="0"/>
    <s v="7+ yrs"/>
    <n v="11"/>
    <s v="Master"/>
    <n v="1"/>
    <n v="0"/>
    <n v="1"/>
    <n v="1"/>
    <n v="1"/>
    <n v="4"/>
    <n v="136409"/>
    <s v="High"/>
    <n v="8"/>
    <n v="2024"/>
    <s v="High"/>
    <n v="5"/>
  </r>
  <r>
    <n v="6112"/>
    <x v="1"/>
    <x v="1"/>
    <s v="MNC"/>
    <s v="Technology"/>
    <x v="6"/>
    <x v="2"/>
    <s v="Onsite/Hybrid"/>
    <x v="0"/>
    <s v="7+ yrs"/>
    <n v="15"/>
    <s v="Master"/>
    <n v="1"/>
    <n v="0"/>
    <n v="0"/>
    <n v="1"/>
    <n v="1"/>
    <n v="3"/>
    <n v="183620"/>
    <s v="High"/>
    <n v="4"/>
    <n v="2024"/>
    <s v="Low"/>
    <n v="3"/>
  </r>
  <r>
    <n v="6113"/>
    <x v="0"/>
    <x v="0"/>
    <s v="MNC"/>
    <s v="Technology"/>
    <x v="5"/>
    <x v="2"/>
    <s v="Onsite/Hybrid"/>
    <x v="2"/>
    <s v="0-2 yrs"/>
    <n v="1"/>
    <s v="PhD"/>
    <n v="1"/>
    <n v="1"/>
    <n v="1"/>
    <n v="1"/>
    <n v="1"/>
    <n v="5"/>
    <n v="113848"/>
    <s v="Medium"/>
    <n v="8"/>
    <n v="2023"/>
    <s v="High"/>
    <n v="9"/>
  </r>
  <r>
    <n v="6114"/>
    <x v="1"/>
    <x v="1"/>
    <s v="MNC"/>
    <s v="Retail"/>
    <x v="2"/>
    <x v="2"/>
    <s v="Onsite/Hybrid"/>
    <x v="2"/>
    <s v="0-2 yrs"/>
    <n v="2"/>
    <s v="PhD"/>
    <n v="0"/>
    <n v="1"/>
    <n v="0"/>
    <n v="1"/>
    <n v="0"/>
    <n v="2"/>
    <n v="124953"/>
    <s v="High"/>
    <n v="1"/>
    <n v="2025"/>
    <s v="High"/>
    <n v="9"/>
  </r>
  <r>
    <n v="6115"/>
    <x v="0"/>
    <x v="0"/>
    <s v="Enterprise"/>
    <s v="Education"/>
    <x v="5"/>
    <x v="0"/>
    <s v="Remote"/>
    <x v="1"/>
    <s v="3-6 yrs"/>
    <n v="4"/>
    <s v="Bachelor"/>
    <n v="1"/>
    <n v="0"/>
    <n v="0"/>
    <n v="1"/>
    <n v="0"/>
    <n v="2"/>
    <n v="93524"/>
    <s v="Medium"/>
    <n v="8"/>
    <n v="2021"/>
    <s v="High"/>
    <n v="7"/>
  </r>
  <r>
    <n v="6116"/>
    <x v="2"/>
    <x v="2"/>
    <s v="Startup"/>
    <s v="Education"/>
    <x v="3"/>
    <x v="2"/>
    <s v="Onsite/Hybrid"/>
    <x v="1"/>
    <s v="3-6 yrs"/>
    <n v="6"/>
    <s v="PhD"/>
    <n v="0"/>
    <n v="1"/>
    <n v="1"/>
    <n v="1"/>
    <n v="0"/>
    <n v="3"/>
    <n v="100360"/>
    <s v="Medium"/>
    <n v="7"/>
    <n v="2024"/>
    <s v="High"/>
    <n v="5"/>
  </r>
  <r>
    <n v="6117"/>
    <x v="3"/>
    <x v="0"/>
    <s v="Startup"/>
    <s v="E-commerce"/>
    <x v="5"/>
    <x v="2"/>
    <s v="Onsite/Hybrid"/>
    <x v="1"/>
    <s v="3-6 yrs"/>
    <n v="6"/>
    <s v="Master"/>
    <n v="1"/>
    <n v="1"/>
    <n v="1"/>
    <n v="0"/>
    <n v="1"/>
    <n v="4"/>
    <n v="96267"/>
    <s v="Medium"/>
    <n v="5"/>
    <n v="2021"/>
    <s v="Medium"/>
    <n v="3"/>
  </r>
  <r>
    <n v="6118"/>
    <x v="5"/>
    <x v="1"/>
    <s v="MNC"/>
    <s v="E-commerce"/>
    <x v="5"/>
    <x v="0"/>
    <s v="Remote"/>
    <x v="0"/>
    <s v="7+ yrs"/>
    <n v="8"/>
    <s v="PhD"/>
    <n v="0"/>
    <n v="1"/>
    <n v="0"/>
    <n v="0"/>
    <n v="0"/>
    <n v="1"/>
    <n v="158884"/>
    <s v="High"/>
    <n v="10"/>
    <n v="2025"/>
    <s v="Low"/>
    <n v="6"/>
  </r>
  <r>
    <n v="6119"/>
    <x v="2"/>
    <x v="2"/>
    <s v="Enterprise"/>
    <s v="Technology"/>
    <x v="2"/>
    <x v="2"/>
    <s v="Onsite/Hybrid"/>
    <x v="2"/>
    <s v="0-2 yrs"/>
    <n v="1"/>
    <s v="Master"/>
    <n v="1"/>
    <n v="0"/>
    <n v="0"/>
    <n v="1"/>
    <n v="0"/>
    <n v="2"/>
    <n v="69865"/>
    <s v="Low"/>
    <n v="9"/>
    <n v="2022"/>
    <s v="High"/>
    <n v="9"/>
  </r>
  <r>
    <n v="6120"/>
    <x v="2"/>
    <x v="2"/>
    <s v="MNC"/>
    <s v="Healthcare"/>
    <x v="4"/>
    <x v="2"/>
    <s v="Onsite/Hybrid"/>
    <x v="1"/>
    <s v="3-6 yrs"/>
    <n v="4"/>
    <s v="Master"/>
    <n v="0"/>
    <n v="1"/>
    <n v="0"/>
    <n v="0"/>
    <n v="1"/>
    <n v="2"/>
    <n v="106873"/>
    <s v="Medium"/>
    <n v="3"/>
    <n v="2023"/>
    <s v="Medium"/>
    <n v="3"/>
  </r>
  <r>
    <n v="6121"/>
    <x v="0"/>
    <x v="0"/>
    <s v="Enterprise"/>
    <s v="Technology"/>
    <x v="0"/>
    <x v="1"/>
    <s v="Onsite/Hybrid"/>
    <x v="1"/>
    <s v="3-6 yrs"/>
    <n v="6"/>
    <s v="Bachelor"/>
    <n v="0"/>
    <n v="1"/>
    <n v="1"/>
    <n v="1"/>
    <n v="0"/>
    <n v="3"/>
    <n v="102199"/>
    <s v="Medium"/>
    <n v="5"/>
    <n v="2023"/>
    <s v="High"/>
    <n v="5"/>
  </r>
  <r>
    <n v="6122"/>
    <x v="3"/>
    <x v="0"/>
    <s v="Startup"/>
    <s v="Education"/>
    <x v="5"/>
    <x v="1"/>
    <s v="Onsite/Hybrid"/>
    <x v="0"/>
    <s v="7+ yrs"/>
    <n v="9"/>
    <s v="Master"/>
    <n v="1"/>
    <n v="0"/>
    <n v="1"/>
    <n v="1"/>
    <n v="0"/>
    <n v="3"/>
    <n v="131588"/>
    <s v="High"/>
    <n v="12"/>
    <n v="2026"/>
    <s v="High"/>
    <n v="8"/>
  </r>
  <r>
    <n v="6123"/>
    <x v="2"/>
    <x v="2"/>
    <s v="MNC"/>
    <s v="Technology"/>
    <x v="3"/>
    <x v="2"/>
    <s v="Onsite/Hybrid"/>
    <x v="2"/>
    <s v="0-2 yrs"/>
    <n v="2"/>
    <s v="Bachelor"/>
    <n v="1"/>
    <n v="0"/>
    <n v="1"/>
    <n v="0"/>
    <n v="0"/>
    <n v="2"/>
    <n v="88448"/>
    <s v="Medium"/>
    <n v="2"/>
    <n v="2023"/>
    <s v="Low"/>
    <n v="2"/>
  </r>
  <r>
    <n v="6124"/>
    <x v="2"/>
    <x v="2"/>
    <s v="Startup"/>
    <s v="Technology"/>
    <x v="3"/>
    <x v="1"/>
    <s v="Onsite/Hybrid"/>
    <x v="1"/>
    <s v="3-6 yrs"/>
    <n v="3"/>
    <s v="Bachelor"/>
    <n v="0"/>
    <n v="0"/>
    <n v="0"/>
    <n v="1"/>
    <n v="1"/>
    <n v="2"/>
    <n v="98039"/>
    <s v="Medium"/>
    <n v="7"/>
    <n v="2023"/>
    <s v="High"/>
    <n v="9"/>
  </r>
  <r>
    <n v="6125"/>
    <x v="5"/>
    <x v="1"/>
    <s v="Startup"/>
    <s v="Healthcare"/>
    <x v="5"/>
    <x v="1"/>
    <s v="Onsite/Hybrid"/>
    <x v="2"/>
    <s v="0-2 yrs"/>
    <n v="0"/>
    <s v="PhD"/>
    <n v="0"/>
    <n v="1"/>
    <n v="0"/>
    <n v="1"/>
    <n v="1"/>
    <n v="3"/>
    <n v="117267"/>
    <s v="Medium"/>
    <n v="4"/>
    <n v="2024"/>
    <s v="Low"/>
    <n v="2"/>
  </r>
  <r>
    <n v="6126"/>
    <x v="1"/>
    <x v="1"/>
    <s v="Medium"/>
    <s v="Healthcare"/>
    <x v="0"/>
    <x v="1"/>
    <s v="Onsite/Hybrid"/>
    <x v="2"/>
    <s v="0-2 yrs"/>
    <n v="1"/>
    <s v="PhD"/>
    <n v="0"/>
    <n v="0"/>
    <n v="1"/>
    <n v="1"/>
    <n v="0"/>
    <n v="2"/>
    <n v="124265"/>
    <s v="High"/>
    <n v="4"/>
    <n v="2022"/>
    <s v="High"/>
    <n v="4"/>
  </r>
  <r>
    <n v="6127"/>
    <x v="3"/>
    <x v="0"/>
    <s v="Enterprise"/>
    <s v="Technology"/>
    <x v="5"/>
    <x v="2"/>
    <s v="Onsite/Hybrid"/>
    <x v="2"/>
    <s v="0-2 yrs"/>
    <n v="1"/>
    <s v="Bachelor"/>
    <n v="1"/>
    <n v="0"/>
    <n v="0"/>
    <n v="1"/>
    <n v="0"/>
    <n v="2"/>
    <n v="66430"/>
    <s v="Low"/>
    <n v="5"/>
    <n v="2022"/>
    <s v="Medium"/>
    <n v="6"/>
  </r>
  <r>
    <n v="6128"/>
    <x v="5"/>
    <x v="1"/>
    <s v="Medium"/>
    <s v="Education"/>
    <x v="2"/>
    <x v="0"/>
    <s v="Remote"/>
    <x v="1"/>
    <s v="3-6 yrs"/>
    <n v="5"/>
    <s v="PhD"/>
    <n v="1"/>
    <n v="1"/>
    <n v="0"/>
    <n v="1"/>
    <n v="0"/>
    <n v="3"/>
    <n v="130182"/>
    <s v="High"/>
    <n v="10"/>
    <n v="2021"/>
    <s v="High"/>
    <n v="8"/>
  </r>
  <r>
    <n v="6129"/>
    <x v="3"/>
    <x v="0"/>
    <s v="Medium"/>
    <s v="Technology"/>
    <x v="0"/>
    <x v="1"/>
    <s v="Onsite/Hybrid"/>
    <x v="1"/>
    <s v="3-6 yrs"/>
    <n v="6"/>
    <s v="Master"/>
    <n v="1"/>
    <n v="1"/>
    <n v="0"/>
    <n v="1"/>
    <n v="0"/>
    <n v="3"/>
    <n v="86287"/>
    <s v="Medium"/>
    <n v="10"/>
    <n v="2025"/>
    <s v="Low"/>
    <n v="1"/>
  </r>
  <r>
    <n v="6130"/>
    <x v="2"/>
    <x v="2"/>
    <s v="Enterprise"/>
    <s v="Retail"/>
    <x v="0"/>
    <x v="1"/>
    <s v="Onsite/Hybrid"/>
    <x v="1"/>
    <s v="3-6 yrs"/>
    <n v="5"/>
    <s v="Bachelor"/>
    <n v="0"/>
    <n v="1"/>
    <n v="1"/>
    <n v="1"/>
    <n v="1"/>
    <n v="4"/>
    <n v="116990"/>
    <s v="Medium"/>
    <n v="7"/>
    <n v="2026"/>
    <s v="High"/>
    <n v="5"/>
  </r>
  <r>
    <n v="6131"/>
    <x v="4"/>
    <x v="0"/>
    <s v="Enterprise"/>
    <s v="Technology"/>
    <x v="5"/>
    <x v="2"/>
    <s v="Onsite/Hybrid"/>
    <x v="0"/>
    <s v="7+ yrs"/>
    <n v="14"/>
    <s v="PhD"/>
    <n v="0"/>
    <n v="1"/>
    <n v="0"/>
    <n v="1"/>
    <n v="0"/>
    <n v="2"/>
    <n v="115587"/>
    <s v="Medium"/>
    <n v="7"/>
    <n v="2023"/>
    <s v="Low"/>
    <n v="6"/>
  </r>
  <r>
    <n v="6132"/>
    <x v="0"/>
    <x v="0"/>
    <s v="Enterprise"/>
    <s v="Healthcare"/>
    <x v="2"/>
    <x v="2"/>
    <s v="Onsite/Hybrid"/>
    <x v="0"/>
    <s v="7+ yrs"/>
    <n v="12"/>
    <s v="PhD"/>
    <n v="0"/>
    <n v="0"/>
    <n v="0"/>
    <n v="0"/>
    <n v="0"/>
    <n v="0"/>
    <n v="96668"/>
    <s v="Medium"/>
    <n v="7"/>
    <n v="2023"/>
    <s v="Low"/>
    <n v="4"/>
  </r>
  <r>
    <n v="6133"/>
    <x v="5"/>
    <x v="1"/>
    <s v="MNC"/>
    <s v="E-commerce"/>
    <x v="1"/>
    <x v="1"/>
    <s v="Onsite/Hybrid"/>
    <x v="2"/>
    <s v="0-2 yrs"/>
    <n v="0"/>
    <s v="PhD"/>
    <n v="1"/>
    <n v="1"/>
    <n v="1"/>
    <n v="0"/>
    <n v="1"/>
    <n v="4"/>
    <n v="130228"/>
    <s v="High"/>
    <n v="1"/>
    <n v="2023"/>
    <s v="Low"/>
    <n v="3"/>
  </r>
  <r>
    <n v="6134"/>
    <x v="0"/>
    <x v="0"/>
    <s v="MNC"/>
    <s v="Education"/>
    <x v="0"/>
    <x v="1"/>
    <s v="Onsite/Hybrid"/>
    <x v="2"/>
    <s v="0-2 yrs"/>
    <n v="2"/>
    <s v="PhD"/>
    <n v="1"/>
    <n v="0"/>
    <n v="1"/>
    <n v="0"/>
    <n v="1"/>
    <n v="3"/>
    <n v="95843"/>
    <s v="Medium"/>
    <n v="5"/>
    <n v="2023"/>
    <s v="High"/>
    <n v="8"/>
  </r>
  <r>
    <n v="6135"/>
    <x v="5"/>
    <x v="1"/>
    <s v="Enterprise"/>
    <s v="E-commerce"/>
    <x v="3"/>
    <x v="1"/>
    <s v="Onsite/Hybrid"/>
    <x v="2"/>
    <s v="0-2 yrs"/>
    <n v="1"/>
    <s v="PhD"/>
    <n v="1"/>
    <n v="0"/>
    <n v="0"/>
    <n v="0"/>
    <n v="1"/>
    <n v="2"/>
    <n v="95467"/>
    <s v="Medium"/>
    <n v="9"/>
    <n v="2026"/>
    <s v="Low"/>
    <n v="2"/>
  </r>
  <r>
    <n v="6136"/>
    <x v="3"/>
    <x v="0"/>
    <s v="Startup"/>
    <s v="E-commerce"/>
    <x v="6"/>
    <x v="1"/>
    <s v="Onsite/Hybrid"/>
    <x v="2"/>
    <s v="0-2 yrs"/>
    <n v="2"/>
    <s v="Master"/>
    <n v="0"/>
    <n v="1"/>
    <n v="1"/>
    <n v="1"/>
    <n v="0"/>
    <n v="3"/>
    <n v="75026"/>
    <s v="Medium"/>
    <n v="2"/>
    <n v="2022"/>
    <s v="High"/>
    <n v="5"/>
  </r>
  <r>
    <n v="6137"/>
    <x v="5"/>
    <x v="1"/>
    <s v="Enterprise"/>
    <s v="Education"/>
    <x v="5"/>
    <x v="2"/>
    <s v="Onsite/Hybrid"/>
    <x v="0"/>
    <s v="7+ yrs"/>
    <n v="14"/>
    <s v="Master"/>
    <n v="1"/>
    <n v="1"/>
    <n v="0"/>
    <n v="1"/>
    <n v="0"/>
    <n v="3"/>
    <n v="158848"/>
    <s v="High"/>
    <n v="10"/>
    <n v="2020"/>
    <s v="High"/>
    <n v="8"/>
  </r>
  <r>
    <n v="6138"/>
    <x v="5"/>
    <x v="1"/>
    <s v="MNC"/>
    <s v="Education"/>
    <x v="1"/>
    <x v="2"/>
    <s v="Onsite/Hybrid"/>
    <x v="2"/>
    <s v="0-2 yrs"/>
    <n v="0"/>
    <s v="Master"/>
    <n v="0"/>
    <n v="1"/>
    <n v="0"/>
    <n v="0"/>
    <n v="1"/>
    <n v="2"/>
    <n v="121572"/>
    <s v="High"/>
    <n v="6"/>
    <n v="2024"/>
    <s v="Medium"/>
    <n v="1"/>
  </r>
  <r>
    <n v="6139"/>
    <x v="3"/>
    <x v="0"/>
    <s v="Startup"/>
    <s v="Healthcare"/>
    <x v="6"/>
    <x v="2"/>
    <s v="Onsite/Hybrid"/>
    <x v="0"/>
    <s v="7+ yrs"/>
    <n v="15"/>
    <s v="Bachelor"/>
    <n v="0"/>
    <n v="1"/>
    <n v="1"/>
    <n v="1"/>
    <n v="1"/>
    <n v="4"/>
    <n v="137341"/>
    <s v="High"/>
    <n v="3"/>
    <n v="2021"/>
    <s v="High"/>
    <n v="4"/>
  </r>
  <r>
    <n v="6140"/>
    <x v="5"/>
    <x v="1"/>
    <s v="Enterprise"/>
    <s v="Retail"/>
    <x v="4"/>
    <x v="0"/>
    <s v="Remote"/>
    <x v="0"/>
    <s v="7+ yrs"/>
    <n v="10"/>
    <s v="PhD"/>
    <n v="0"/>
    <n v="1"/>
    <n v="1"/>
    <n v="1"/>
    <n v="1"/>
    <n v="4"/>
    <n v="176794"/>
    <s v="High"/>
    <n v="3"/>
    <n v="2026"/>
    <s v="High"/>
    <n v="6"/>
  </r>
  <r>
    <n v="6141"/>
    <x v="3"/>
    <x v="0"/>
    <s v="Startup"/>
    <s v="Technology"/>
    <x v="2"/>
    <x v="1"/>
    <s v="Onsite/Hybrid"/>
    <x v="1"/>
    <s v="3-6 yrs"/>
    <n v="5"/>
    <s v="Bachelor"/>
    <n v="1"/>
    <n v="1"/>
    <n v="1"/>
    <n v="0"/>
    <n v="0"/>
    <n v="3"/>
    <n v="92447"/>
    <s v="Medium"/>
    <n v="3"/>
    <n v="2023"/>
    <s v="Low"/>
    <n v="5"/>
  </r>
  <r>
    <n v="6142"/>
    <x v="4"/>
    <x v="0"/>
    <s v="Enterprise"/>
    <s v="Education"/>
    <x v="4"/>
    <x v="2"/>
    <s v="Onsite/Hybrid"/>
    <x v="2"/>
    <s v="0-2 yrs"/>
    <n v="1"/>
    <s v="PhD"/>
    <n v="0"/>
    <n v="0"/>
    <n v="0"/>
    <n v="1"/>
    <n v="1"/>
    <n v="2"/>
    <n v="72830"/>
    <s v="Medium"/>
    <n v="6"/>
    <n v="2025"/>
    <s v="Low"/>
    <n v="1"/>
  </r>
  <r>
    <n v="6143"/>
    <x v="0"/>
    <x v="0"/>
    <s v="Medium"/>
    <s v="E-commerce"/>
    <x v="4"/>
    <x v="0"/>
    <s v="Remote"/>
    <x v="1"/>
    <s v="3-6 yrs"/>
    <n v="5"/>
    <s v="PhD"/>
    <n v="0"/>
    <n v="1"/>
    <n v="1"/>
    <n v="0"/>
    <n v="0"/>
    <n v="2"/>
    <n v="85352"/>
    <s v="Medium"/>
    <n v="2"/>
    <n v="2024"/>
    <s v="High"/>
    <n v="8"/>
  </r>
  <r>
    <n v="6144"/>
    <x v="1"/>
    <x v="1"/>
    <s v="Enterprise"/>
    <s v="E-commerce"/>
    <x v="0"/>
    <x v="1"/>
    <s v="Onsite/Hybrid"/>
    <x v="1"/>
    <s v="3-6 yrs"/>
    <n v="5"/>
    <s v="PhD"/>
    <n v="0"/>
    <n v="0"/>
    <n v="0"/>
    <n v="1"/>
    <n v="1"/>
    <n v="2"/>
    <n v="143321"/>
    <s v="High"/>
    <n v="9"/>
    <n v="2025"/>
    <s v="High"/>
    <n v="8"/>
  </r>
  <r>
    <n v="6145"/>
    <x v="0"/>
    <x v="0"/>
    <s v="Startup"/>
    <s v="Finance"/>
    <x v="3"/>
    <x v="0"/>
    <s v="Remote"/>
    <x v="2"/>
    <s v="0-2 yrs"/>
    <n v="2"/>
    <s v="Bachelor"/>
    <n v="1"/>
    <n v="0"/>
    <n v="0"/>
    <n v="1"/>
    <n v="0"/>
    <n v="2"/>
    <n v="64993"/>
    <s v="Low"/>
    <n v="3"/>
    <n v="2025"/>
    <s v="Medium"/>
    <n v="2"/>
  </r>
  <r>
    <n v="6146"/>
    <x v="5"/>
    <x v="1"/>
    <s v="Startup"/>
    <s v="Technology"/>
    <x v="5"/>
    <x v="2"/>
    <s v="Onsite/Hybrid"/>
    <x v="2"/>
    <s v="0-2 yrs"/>
    <n v="0"/>
    <s v="Bachelor"/>
    <n v="1"/>
    <n v="0"/>
    <n v="0"/>
    <n v="1"/>
    <n v="0"/>
    <n v="2"/>
    <n v="102796"/>
    <s v="Medium"/>
    <n v="11"/>
    <n v="2026"/>
    <s v="Low"/>
    <n v="1"/>
  </r>
  <r>
    <n v="6147"/>
    <x v="2"/>
    <x v="2"/>
    <s v="Enterprise"/>
    <s v="E-commerce"/>
    <x v="3"/>
    <x v="1"/>
    <s v="Onsite/Hybrid"/>
    <x v="2"/>
    <s v="0-2 yrs"/>
    <n v="0"/>
    <s v="Master"/>
    <n v="0"/>
    <n v="1"/>
    <n v="0"/>
    <n v="0"/>
    <n v="1"/>
    <n v="2"/>
    <n v="56200"/>
    <s v="Low"/>
    <n v="2"/>
    <n v="2023"/>
    <s v="Medium"/>
    <n v="2"/>
  </r>
  <r>
    <n v="6148"/>
    <x v="4"/>
    <x v="0"/>
    <s v="MNC"/>
    <s v="Healthcare"/>
    <x v="2"/>
    <x v="0"/>
    <s v="Remote"/>
    <x v="2"/>
    <s v="0-2 yrs"/>
    <n v="0"/>
    <s v="Master"/>
    <n v="1"/>
    <n v="0"/>
    <n v="0"/>
    <n v="0"/>
    <n v="0"/>
    <n v="1"/>
    <n v="67307"/>
    <s v="Low"/>
    <n v="7"/>
    <n v="2023"/>
    <s v="Medium"/>
    <n v="2"/>
  </r>
  <r>
    <n v="6149"/>
    <x v="3"/>
    <x v="0"/>
    <s v="Startup"/>
    <s v="Healthcare"/>
    <x v="0"/>
    <x v="1"/>
    <s v="Onsite/Hybrid"/>
    <x v="1"/>
    <s v="3-6 yrs"/>
    <n v="6"/>
    <s v="Bachelor"/>
    <n v="1"/>
    <n v="1"/>
    <n v="0"/>
    <n v="1"/>
    <n v="1"/>
    <n v="4"/>
    <n v="95500"/>
    <s v="Medium"/>
    <n v="1"/>
    <n v="2025"/>
    <s v="Medium"/>
    <n v="1"/>
  </r>
  <r>
    <n v="6150"/>
    <x v="2"/>
    <x v="2"/>
    <s v="MNC"/>
    <s v="E-commerce"/>
    <x v="4"/>
    <x v="2"/>
    <s v="Onsite/Hybrid"/>
    <x v="1"/>
    <s v="3-6 yrs"/>
    <n v="6"/>
    <s v="Bachelor"/>
    <n v="1"/>
    <n v="0"/>
    <n v="0"/>
    <n v="1"/>
    <n v="0"/>
    <n v="2"/>
    <n v="111381"/>
    <s v="Medium"/>
    <n v="8"/>
    <n v="2024"/>
    <s v="Medium"/>
    <n v="1"/>
  </r>
  <r>
    <n v="6151"/>
    <x v="3"/>
    <x v="0"/>
    <s v="Startup"/>
    <s v="E-commerce"/>
    <x v="1"/>
    <x v="0"/>
    <s v="Remote"/>
    <x v="0"/>
    <s v="7+ yrs"/>
    <n v="11"/>
    <s v="Bachelor"/>
    <n v="1"/>
    <n v="0"/>
    <n v="1"/>
    <n v="0"/>
    <n v="1"/>
    <n v="3"/>
    <n v="120872"/>
    <s v="High"/>
    <n v="11"/>
    <n v="2025"/>
    <s v="Medium"/>
    <n v="2"/>
  </r>
  <r>
    <n v="6152"/>
    <x v="4"/>
    <x v="0"/>
    <s v="Enterprise"/>
    <s v="E-commerce"/>
    <x v="0"/>
    <x v="0"/>
    <s v="Remote"/>
    <x v="2"/>
    <s v="0-2 yrs"/>
    <n v="1"/>
    <s v="PhD"/>
    <n v="0"/>
    <n v="1"/>
    <n v="1"/>
    <n v="1"/>
    <n v="0"/>
    <n v="3"/>
    <n v="75815"/>
    <s v="Medium"/>
    <n v="6"/>
    <n v="2024"/>
    <s v="High"/>
    <n v="5"/>
  </r>
  <r>
    <n v="6153"/>
    <x v="2"/>
    <x v="2"/>
    <s v="Startup"/>
    <s v="Healthcare"/>
    <x v="3"/>
    <x v="1"/>
    <s v="Onsite/Hybrid"/>
    <x v="0"/>
    <s v="7+ yrs"/>
    <n v="15"/>
    <s v="PhD"/>
    <n v="1"/>
    <n v="0"/>
    <n v="1"/>
    <n v="0"/>
    <n v="0"/>
    <n v="2"/>
    <n v="117330"/>
    <s v="Medium"/>
    <n v="6"/>
    <n v="2024"/>
    <s v="Medium"/>
    <n v="3"/>
  </r>
  <r>
    <n v="6154"/>
    <x v="0"/>
    <x v="0"/>
    <s v="Medium"/>
    <s v="Finance"/>
    <x v="6"/>
    <x v="2"/>
    <s v="Onsite/Hybrid"/>
    <x v="0"/>
    <s v="7+ yrs"/>
    <n v="13"/>
    <s v="PhD"/>
    <n v="1"/>
    <n v="1"/>
    <n v="0"/>
    <n v="0"/>
    <n v="0"/>
    <n v="2"/>
    <n v="100674"/>
    <s v="Medium"/>
    <n v="2"/>
    <n v="2025"/>
    <s v="Medium"/>
    <n v="3"/>
  </r>
  <r>
    <n v="6155"/>
    <x v="2"/>
    <x v="2"/>
    <s v="Enterprise"/>
    <s v="Healthcare"/>
    <x v="4"/>
    <x v="2"/>
    <s v="Onsite/Hybrid"/>
    <x v="1"/>
    <s v="3-6 yrs"/>
    <n v="5"/>
    <s v="Bachelor"/>
    <n v="0"/>
    <n v="1"/>
    <n v="0"/>
    <n v="1"/>
    <n v="0"/>
    <n v="2"/>
    <n v="88538"/>
    <s v="Medium"/>
    <n v="12"/>
    <n v="2020"/>
    <s v="Low"/>
    <n v="3"/>
  </r>
  <r>
    <n v="6156"/>
    <x v="0"/>
    <x v="0"/>
    <s v="Startup"/>
    <s v="Education"/>
    <x v="3"/>
    <x v="1"/>
    <s v="Onsite/Hybrid"/>
    <x v="1"/>
    <s v="3-6 yrs"/>
    <n v="3"/>
    <s v="PhD"/>
    <n v="0"/>
    <n v="1"/>
    <n v="1"/>
    <n v="0"/>
    <n v="0"/>
    <n v="2"/>
    <n v="88883"/>
    <s v="Medium"/>
    <n v="3"/>
    <n v="2023"/>
    <s v="Low"/>
    <n v="1"/>
  </r>
  <r>
    <n v="6157"/>
    <x v="0"/>
    <x v="0"/>
    <s v="MNC"/>
    <s v="E-commerce"/>
    <x v="0"/>
    <x v="0"/>
    <s v="Remote"/>
    <x v="2"/>
    <s v="0-2 yrs"/>
    <n v="1"/>
    <s v="Bachelor"/>
    <n v="0"/>
    <n v="0"/>
    <n v="0"/>
    <n v="0"/>
    <n v="0"/>
    <n v="0"/>
    <n v="65536"/>
    <s v="Low"/>
    <n v="12"/>
    <n v="2023"/>
    <s v="Low"/>
    <n v="2"/>
  </r>
  <r>
    <n v="6158"/>
    <x v="0"/>
    <x v="0"/>
    <s v="Medium"/>
    <s v="Education"/>
    <x v="5"/>
    <x v="1"/>
    <s v="Onsite/Hybrid"/>
    <x v="2"/>
    <s v="0-2 yrs"/>
    <n v="1"/>
    <s v="Bachelor"/>
    <n v="1"/>
    <n v="0"/>
    <n v="0"/>
    <n v="0"/>
    <n v="1"/>
    <n v="2"/>
    <n v="62963"/>
    <s v="Low"/>
    <n v="5"/>
    <n v="2020"/>
    <s v="Low"/>
    <n v="4"/>
  </r>
  <r>
    <n v="6159"/>
    <x v="4"/>
    <x v="0"/>
    <s v="MNC"/>
    <s v="E-commerce"/>
    <x v="6"/>
    <x v="0"/>
    <s v="Remote"/>
    <x v="0"/>
    <s v="7+ yrs"/>
    <n v="12"/>
    <s v="Master"/>
    <n v="0"/>
    <n v="0"/>
    <n v="0"/>
    <n v="0"/>
    <n v="0"/>
    <n v="0"/>
    <n v="121972"/>
    <s v="High"/>
    <n v="7"/>
    <n v="2024"/>
    <s v="High"/>
    <n v="8"/>
  </r>
  <r>
    <n v="6160"/>
    <x v="4"/>
    <x v="0"/>
    <s v="Startup"/>
    <s v="Technology"/>
    <x v="5"/>
    <x v="0"/>
    <s v="Remote"/>
    <x v="2"/>
    <s v="0-2 yrs"/>
    <n v="2"/>
    <s v="Bachelor"/>
    <n v="0"/>
    <n v="1"/>
    <n v="0"/>
    <n v="1"/>
    <n v="1"/>
    <n v="3"/>
    <n v="73964"/>
    <s v="Medium"/>
    <n v="9"/>
    <n v="2022"/>
    <s v="Medium"/>
    <n v="4"/>
  </r>
  <r>
    <n v="6161"/>
    <x v="2"/>
    <x v="2"/>
    <s v="Enterprise"/>
    <s v="Education"/>
    <x v="0"/>
    <x v="1"/>
    <s v="Onsite/Hybrid"/>
    <x v="0"/>
    <s v="7+ yrs"/>
    <n v="15"/>
    <s v="Master"/>
    <n v="1"/>
    <n v="0"/>
    <n v="0"/>
    <n v="0"/>
    <n v="1"/>
    <n v="2"/>
    <n v="111280"/>
    <s v="Medium"/>
    <n v="5"/>
    <n v="2026"/>
    <s v="Medium"/>
    <n v="5"/>
  </r>
  <r>
    <n v="6162"/>
    <x v="4"/>
    <x v="0"/>
    <s v="Enterprise"/>
    <s v="Finance"/>
    <x v="5"/>
    <x v="0"/>
    <s v="Remote"/>
    <x v="0"/>
    <s v="7+ yrs"/>
    <n v="8"/>
    <s v="Bachelor"/>
    <n v="0"/>
    <n v="0"/>
    <n v="0"/>
    <n v="0"/>
    <n v="1"/>
    <n v="1"/>
    <n v="114178"/>
    <s v="Medium"/>
    <n v="1"/>
    <n v="2021"/>
    <s v="Low"/>
    <n v="4"/>
  </r>
  <r>
    <n v="6163"/>
    <x v="3"/>
    <x v="0"/>
    <s v="Medium"/>
    <s v="E-commerce"/>
    <x v="2"/>
    <x v="0"/>
    <s v="Remote"/>
    <x v="2"/>
    <s v="0-2 yrs"/>
    <n v="0"/>
    <s v="Bachelor"/>
    <n v="0"/>
    <n v="0"/>
    <n v="0"/>
    <n v="1"/>
    <n v="1"/>
    <n v="2"/>
    <n v="75360"/>
    <s v="Medium"/>
    <n v="4"/>
    <n v="2021"/>
    <s v="High"/>
    <n v="8"/>
  </r>
  <r>
    <n v="6164"/>
    <x v="1"/>
    <x v="1"/>
    <s v="Medium"/>
    <s v="Education"/>
    <x v="5"/>
    <x v="1"/>
    <s v="Onsite/Hybrid"/>
    <x v="1"/>
    <s v="3-6 yrs"/>
    <n v="3"/>
    <s v="Master"/>
    <n v="0"/>
    <n v="0"/>
    <n v="1"/>
    <n v="0"/>
    <n v="0"/>
    <n v="1"/>
    <n v="131518"/>
    <s v="High"/>
    <n v="12"/>
    <n v="2022"/>
    <s v="High"/>
    <n v="8"/>
  </r>
  <r>
    <n v="6165"/>
    <x v="4"/>
    <x v="0"/>
    <s v="MNC"/>
    <s v="E-commerce"/>
    <x v="4"/>
    <x v="2"/>
    <s v="Onsite/Hybrid"/>
    <x v="1"/>
    <s v="3-6 yrs"/>
    <n v="6"/>
    <s v="Bachelor"/>
    <n v="1"/>
    <n v="1"/>
    <n v="1"/>
    <n v="1"/>
    <n v="1"/>
    <n v="5"/>
    <n v="135601"/>
    <s v="High"/>
    <n v="7"/>
    <n v="2022"/>
    <s v="High"/>
    <n v="4"/>
  </r>
  <r>
    <n v="6166"/>
    <x v="0"/>
    <x v="0"/>
    <s v="Medium"/>
    <s v="E-commerce"/>
    <x v="0"/>
    <x v="2"/>
    <s v="Onsite/Hybrid"/>
    <x v="2"/>
    <s v="0-2 yrs"/>
    <n v="0"/>
    <s v="PhD"/>
    <n v="1"/>
    <n v="1"/>
    <n v="1"/>
    <n v="1"/>
    <n v="1"/>
    <n v="5"/>
    <n v="86039"/>
    <s v="Medium"/>
    <n v="11"/>
    <n v="2020"/>
    <s v="High"/>
    <n v="4"/>
  </r>
  <r>
    <n v="6167"/>
    <x v="0"/>
    <x v="0"/>
    <s v="Enterprise"/>
    <s v="E-commerce"/>
    <x v="5"/>
    <x v="2"/>
    <s v="Onsite/Hybrid"/>
    <x v="2"/>
    <s v="0-2 yrs"/>
    <n v="0"/>
    <s v="PhD"/>
    <n v="0"/>
    <n v="0"/>
    <n v="1"/>
    <n v="1"/>
    <n v="1"/>
    <n v="3"/>
    <n v="92368"/>
    <s v="Medium"/>
    <n v="8"/>
    <n v="2024"/>
    <s v="High"/>
    <n v="8"/>
  </r>
  <r>
    <n v="6168"/>
    <x v="4"/>
    <x v="0"/>
    <s v="Medium"/>
    <s v="Healthcare"/>
    <x v="2"/>
    <x v="0"/>
    <s v="Remote"/>
    <x v="0"/>
    <s v="7+ yrs"/>
    <n v="9"/>
    <s v="Bachelor"/>
    <n v="1"/>
    <n v="0"/>
    <n v="0"/>
    <n v="1"/>
    <n v="0"/>
    <n v="2"/>
    <n v="110061"/>
    <s v="Medium"/>
    <n v="2"/>
    <n v="2024"/>
    <s v="Low"/>
    <n v="2"/>
  </r>
  <r>
    <n v="6169"/>
    <x v="2"/>
    <x v="2"/>
    <s v="Enterprise"/>
    <s v="Finance"/>
    <x v="6"/>
    <x v="2"/>
    <s v="Onsite/Hybrid"/>
    <x v="2"/>
    <s v="0-2 yrs"/>
    <n v="0"/>
    <s v="PhD"/>
    <n v="1"/>
    <n v="0"/>
    <n v="1"/>
    <n v="0"/>
    <n v="1"/>
    <n v="3"/>
    <n v="74405"/>
    <s v="Medium"/>
    <n v="4"/>
    <n v="2022"/>
    <s v="Low"/>
    <n v="4"/>
  </r>
  <r>
    <n v="6170"/>
    <x v="2"/>
    <x v="2"/>
    <s v="Enterprise"/>
    <s v="Retail"/>
    <x v="2"/>
    <x v="1"/>
    <s v="Onsite/Hybrid"/>
    <x v="0"/>
    <s v="7+ yrs"/>
    <n v="10"/>
    <s v="PhD"/>
    <n v="0"/>
    <n v="1"/>
    <n v="1"/>
    <n v="0"/>
    <n v="1"/>
    <n v="3"/>
    <n v="120812"/>
    <s v="High"/>
    <n v="5"/>
    <n v="2025"/>
    <s v="Low"/>
    <n v="5"/>
  </r>
  <r>
    <n v="6171"/>
    <x v="5"/>
    <x v="1"/>
    <s v="Medium"/>
    <s v="Education"/>
    <x v="6"/>
    <x v="1"/>
    <s v="Onsite/Hybrid"/>
    <x v="1"/>
    <s v="3-6 yrs"/>
    <n v="4"/>
    <s v="PhD"/>
    <n v="1"/>
    <n v="0"/>
    <n v="0"/>
    <n v="1"/>
    <n v="1"/>
    <n v="3"/>
    <n v="139843"/>
    <s v="High"/>
    <n v="1"/>
    <n v="2020"/>
    <s v="Low"/>
    <n v="5"/>
  </r>
  <r>
    <n v="6172"/>
    <x v="4"/>
    <x v="0"/>
    <s v="Startup"/>
    <s v="E-commerce"/>
    <x v="0"/>
    <x v="1"/>
    <s v="Onsite/Hybrid"/>
    <x v="2"/>
    <s v="0-2 yrs"/>
    <n v="1"/>
    <s v="Bachelor"/>
    <n v="1"/>
    <n v="0"/>
    <n v="1"/>
    <n v="1"/>
    <n v="0"/>
    <n v="3"/>
    <n v="75060"/>
    <s v="Medium"/>
    <n v="10"/>
    <n v="2023"/>
    <s v="High"/>
    <n v="9"/>
  </r>
  <r>
    <n v="6173"/>
    <x v="0"/>
    <x v="0"/>
    <s v="Startup"/>
    <s v="Retail"/>
    <x v="6"/>
    <x v="0"/>
    <s v="Remote"/>
    <x v="0"/>
    <s v="7+ yrs"/>
    <n v="14"/>
    <s v="Bachelor"/>
    <n v="1"/>
    <n v="0"/>
    <n v="0"/>
    <n v="1"/>
    <n v="1"/>
    <n v="3"/>
    <n v="127133"/>
    <s v="High"/>
    <n v="5"/>
    <n v="2026"/>
    <s v="Low"/>
    <n v="3"/>
  </r>
  <r>
    <n v="6174"/>
    <x v="3"/>
    <x v="0"/>
    <s v="Startup"/>
    <s v="Finance"/>
    <x v="6"/>
    <x v="0"/>
    <s v="Remote"/>
    <x v="2"/>
    <s v="0-2 yrs"/>
    <n v="1"/>
    <s v="PhD"/>
    <n v="0"/>
    <n v="0"/>
    <n v="1"/>
    <n v="0"/>
    <n v="1"/>
    <n v="2"/>
    <n v="76743"/>
    <s v="Medium"/>
    <n v="10"/>
    <n v="2023"/>
    <s v="High"/>
    <n v="8"/>
  </r>
  <r>
    <n v="6175"/>
    <x v="1"/>
    <x v="1"/>
    <s v="Startup"/>
    <s v="Technology"/>
    <x v="5"/>
    <x v="1"/>
    <s v="Onsite/Hybrid"/>
    <x v="1"/>
    <s v="3-6 yrs"/>
    <n v="6"/>
    <s v="Bachelor"/>
    <n v="1"/>
    <n v="0"/>
    <n v="1"/>
    <n v="1"/>
    <n v="1"/>
    <n v="4"/>
    <n v="153355"/>
    <s v="High"/>
    <n v="8"/>
    <n v="2020"/>
    <s v="High"/>
    <n v="9"/>
  </r>
  <r>
    <n v="6176"/>
    <x v="0"/>
    <x v="0"/>
    <s v="Startup"/>
    <s v="Technology"/>
    <x v="5"/>
    <x v="0"/>
    <s v="Remote"/>
    <x v="2"/>
    <s v="0-2 yrs"/>
    <n v="2"/>
    <s v="Master"/>
    <n v="1"/>
    <n v="1"/>
    <n v="0"/>
    <n v="0"/>
    <n v="1"/>
    <n v="3"/>
    <n v="60750"/>
    <s v="Low"/>
    <n v="10"/>
    <n v="2023"/>
    <s v="High"/>
    <n v="7"/>
  </r>
  <r>
    <n v="6177"/>
    <x v="0"/>
    <x v="0"/>
    <s v="Medium"/>
    <s v="Finance"/>
    <x v="1"/>
    <x v="2"/>
    <s v="Onsite/Hybrid"/>
    <x v="2"/>
    <s v="0-2 yrs"/>
    <n v="1"/>
    <s v="Bachelor"/>
    <n v="1"/>
    <n v="1"/>
    <n v="1"/>
    <n v="0"/>
    <n v="0"/>
    <n v="3"/>
    <n v="61753"/>
    <s v="Low"/>
    <n v="4"/>
    <n v="2026"/>
    <s v="Low"/>
    <n v="5"/>
  </r>
  <r>
    <n v="6178"/>
    <x v="5"/>
    <x v="1"/>
    <s v="MNC"/>
    <s v="Healthcare"/>
    <x v="0"/>
    <x v="2"/>
    <s v="Onsite/Hybrid"/>
    <x v="0"/>
    <s v="7+ yrs"/>
    <n v="9"/>
    <s v="Master"/>
    <n v="0"/>
    <n v="1"/>
    <n v="0"/>
    <n v="0"/>
    <n v="1"/>
    <n v="2"/>
    <n v="169257"/>
    <s v="High"/>
    <n v="2"/>
    <n v="2021"/>
    <s v="Low"/>
    <n v="6"/>
  </r>
  <r>
    <n v="6179"/>
    <x v="0"/>
    <x v="0"/>
    <s v="MNC"/>
    <s v="Finance"/>
    <x v="0"/>
    <x v="2"/>
    <s v="Onsite/Hybrid"/>
    <x v="2"/>
    <s v="0-2 yrs"/>
    <n v="1"/>
    <s v="Master"/>
    <n v="1"/>
    <n v="0"/>
    <n v="1"/>
    <n v="1"/>
    <n v="0"/>
    <n v="3"/>
    <n v="98739"/>
    <s v="Medium"/>
    <n v="2"/>
    <n v="2026"/>
    <s v="High"/>
    <n v="9"/>
  </r>
  <r>
    <n v="6180"/>
    <x v="3"/>
    <x v="0"/>
    <s v="Enterprise"/>
    <s v="Finance"/>
    <x v="2"/>
    <x v="1"/>
    <s v="Onsite/Hybrid"/>
    <x v="1"/>
    <s v="3-6 yrs"/>
    <n v="5"/>
    <s v="Bachelor"/>
    <n v="1"/>
    <n v="1"/>
    <n v="0"/>
    <n v="1"/>
    <n v="0"/>
    <n v="3"/>
    <n v="90506"/>
    <s v="Medium"/>
    <n v="1"/>
    <n v="2025"/>
    <s v="Medium"/>
    <n v="4"/>
  </r>
  <r>
    <n v="6181"/>
    <x v="4"/>
    <x v="0"/>
    <s v="Enterprise"/>
    <s v="Finance"/>
    <x v="4"/>
    <x v="0"/>
    <s v="Remote"/>
    <x v="1"/>
    <s v="3-6 yrs"/>
    <n v="4"/>
    <s v="Master"/>
    <n v="1"/>
    <n v="1"/>
    <n v="0"/>
    <n v="0"/>
    <n v="1"/>
    <n v="3"/>
    <n v="80646"/>
    <s v="Medium"/>
    <n v="10"/>
    <n v="2023"/>
    <s v="Low"/>
    <n v="3"/>
  </r>
  <r>
    <n v="6182"/>
    <x v="1"/>
    <x v="1"/>
    <s v="MNC"/>
    <s v="E-commerce"/>
    <x v="4"/>
    <x v="0"/>
    <s v="Remote"/>
    <x v="2"/>
    <s v="0-2 yrs"/>
    <n v="2"/>
    <s v="Master"/>
    <n v="0"/>
    <n v="0"/>
    <n v="1"/>
    <n v="0"/>
    <n v="0"/>
    <n v="1"/>
    <n v="124494"/>
    <s v="High"/>
    <n v="9"/>
    <n v="2023"/>
    <s v="Low"/>
    <n v="1"/>
  </r>
  <r>
    <n v="6183"/>
    <x v="5"/>
    <x v="1"/>
    <s v="Medium"/>
    <s v="Healthcare"/>
    <x v="5"/>
    <x v="2"/>
    <s v="Onsite/Hybrid"/>
    <x v="2"/>
    <s v="0-2 yrs"/>
    <n v="2"/>
    <s v="Master"/>
    <n v="1"/>
    <n v="1"/>
    <n v="0"/>
    <n v="0"/>
    <n v="0"/>
    <n v="2"/>
    <n v="86234"/>
    <s v="Medium"/>
    <n v="8"/>
    <n v="2022"/>
    <s v="Low"/>
    <n v="2"/>
  </r>
  <r>
    <n v="6184"/>
    <x v="2"/>
    <x v="2"/>
    <s v="Enterprise"/>
    <s v="E-commerce"/>
    <x v="2"/>
    <x v="2"/>
    <s v="Onsite/Hybrid"/>
    <x v="0"/>
    <s v="7+ yrs"/>
    <n v="13"/>
    <s v="PhD"/>
    <n v="0"/>
    <n v="0"/>
    <n v="0"/>
    <n v="1"/>
    <n v="1"/>
    <n v="2"/>
    <n v="125024"/>
    <s v="High"/>
    <n v="3"/>
    <n v="2020"/>
    <s v="Low"/>
    <n v="4"/>
  </r>
  <r>
    <n v="6185"/>
    <x v="0"/>
    <x v="0"/>
    <s v="Startup"/>
    <s v="Education"/>
    <x v="3"/>
    <x v="1"/>
    <s v="Onsite/Hybrid"/>
    <x v="1"/>
    <s v="3-6 yrs"/>
    <n v="4"/>
    <s v="PhD"/>
    <n v="1"/>
    <n v="1"/>
    <n v="1"/>
    <n v="0"/>
    <n v="0"/>
    <n v="3"/>
    <n v="90849"/>
    <s v="Medium"/>
    <n v="12"/>
    <n v="2021"/>
    <s v="High"/>
    <n v="9"/>
  </r>
  <r>
    <n v="6186"/>
    <x v="2"/>
    <x v="2"/>
    <s v="MNC"/>
    <s v="Retail"/>
    <x v="5"/>
    <x v="2"/>
    <s v="Onsite/Hybrid"/>
    <x v="2"/>
    <s v="0-2 yrs"/>
    <n v="0"/>
    <s v="PhD"/>
    <n v="0"/>
    <n v="1"/>
    <n v="1"/>
    <n v="1"/>
    <n v="0"/>
    <n v="3"/>
    <n v="103413"/>
    <s v="Medium"/>
    <n v="3"/>
    <n v="2021"/>
    <s v="High"/>
    <n v="3"/>
  </r>
  <r>
    <n v="6187"/>
    <x v="1"/>
    <x v="1"/>
    <s v="Enterprise"/>
    <s v="Healthcare"/>
    <x v="1"/>
    <x v="0"/>
    <s v="Remote"/>
    <x v="0"/>
    <s v="7+ yrs"/>
    <n v="7"/>
    <s v="Bachelor"/>
    <n v="0"/>
    <n v="0"/>
    <n v="0"/>
    <n v="1"/>
    <n v="1"/>
    <n v="2"/>
    <n v="165273"/>
    <s v="High"/>
    <n v="4"/>
    <n v="2024"/>
    <s v="Low"/>
    <n v="5"/>
  </r>
  <r>
    <n v="6188"/>
    <x v="0"/>
    <x v="0"/>
    <s v="Medium"/>
    <s v="Healthcare"/>
    <x v="2"/>
    <x v="1"/>
    <s v="Onsite/Hybrid"/>
    <x v="2"/>
    <s v="0-2 yrs"/>
    <n v="1"/>
    <s v="PhD"/>
    <n v="0"/>
    <n v="1"/>
    <n v="0"/>
    <n v="0"/>
    <n v="0"/>
    <n v="1"/>
    <n v="49807"/>
    <s v="Low"/>
    <n v="2"/>
    <n v="2020"/>
    <s v="Low"/>
    <n v="4"/>
  </r>
  <r>
    <n v="6189"/>
    <x v="1"/>
    <x v="1"/>
    <s v="Startup"/>
    <s v="Healthcare"/>
    <x v="0"/>
    <x v="1"/>
    <s v="Onsite/Hybrid"/>
    <x v="2"/>
    <s v="0-2 yrs"/>
    <n v="2"/>
    <s v="PhD"/>
    <n v="0"/>
    <n v="0"/>
    <n v="0"/>
    <n v="0"/>
    <n v="1"/>
    <n v="1"/>
    <n v="101160"/>
    <s v="Medium"/>
    <n v="7"/>
    <n v="2025"/>
    <s v="Medium"/>
    <n v="3"/>
  </r>
  <r>
    <n v="6190"/>
    <x v="2"/>
    <x v="2"/>
    <s v="Medium"/>
    <s v="E-commerce"/>
    <x v="6"/>
    <x v="0"/>
    <s v="Remote"/>
    <x v="2"/>
    <s v="0-2 yrs"/>
    <n v="0"/>
    <s v="Master"/>
    <n v="1"/>
    <n v="0"/>
    <n v="0"/>
    <n v="0"/>
    <n v="1"/>
    <n v="2"/>
    <n v="64822"/>
    <s v="Low"/>
    <n v="8"/>
    <n v="2023"/>
    <s v="Low"/>
    <n v="4"/>
  </r>
  <r>
    <n v="6191"/>
    <x v="5"/>
    <x v="1"/>
    <s v="MNC"/>
    <s v="Technology"/>
    <x v="3"/>
    <x v="1"/>
    <s v="Onsite/Hybrid"/>
    <x v="1"/>
    <s v="3-6 yrs"/>
    <n v="6"/>
    <s v="Bachelor"/>
    <n v="0"/>
    <n v="0"/>
    <n v="0"/>
    <n v="0"/>
    <n v="0"/>
    <n v="0"/>
    <n v="139307"/>
    <s v="High"/>
    <n v="7"/>
    <n v="2025"/>
    <s v="Low"/>
    <n v="1"/>
  </r>
  <r>
    <n v="6192"/>
    <x v="1"/>
    <x v="1"/>
    <s v="MNC"/>
    <s v="Technology"/>
    <x v="5"/>
    <x v="2"/>
    <s v="Onsite/Hybrid"/>
    <x v="1"/>
    <s v="3-6 yrs"/>
    <n v="4"/>
    <s v="Master"/>
    <n v="1"/>
    <n v="1"/>
    <n v="0"/>
    <n v="0"/>
    <n v="0"/>
    <n v="2"/>
    <n v="131061"/>
    <s v="High"/>
    <n v="11"/>
    <n v="2020"/>
    <s v="High"/>
    <n v="8"/>
  </r>
  <r>
    <n v="6193"/>
    <x v="1"/>
    <x v="1"/>
    <s v="Medium"/>
    <s v="Retail"/>
    <x v="0"/>
    <x v="0"/>
    <s v="Remote"/>
    <x v="1"/>
    <s v="3-6 yrs"/>
    <n v="6"/>
    <s v="Master"/>
    <n v="1"/>
    <n v="1"/>
    <n v="1"/>
    <n v="0"/>
    <n v="0"/>
    <n v="3"/>
    <n v="130556"/>
    <s v="High"/>
    <n v="9"/>
    <n v="2020"/>
    <s v="Medium"/>
    <n v="3"/>
  </r>
  <r>
    <n v="6194"/>
    <x v="1"/>
    <x v="1"/>
    <s v="Startup"/>
    <s v="Education"/>
    <x v="4"/>
    <x v="1"/>
    <s v="Onsite/Hybrid"/>
    <x v="0"/>
    <s v="7+ yrs"/>
    <n v="13"/>
    <s v="PhD"/>
    <n v="0"/>
    <n v="1"/>
    <n v="1"/>
    <n v="1"/>
    <n v="1"/>
    <n v="4"/>
    <n v="182218"/>
    <s v="High"/>
    <n v="5"/>
    <n v="2021"/>
    <s v="High"/>
    <n v="9"/>
  </r>
  <r>
    <n v="6195"/>
    <x v="4"/>
    <x v="0"/>
    <s v="Enterprise"/>
    <s v="Healthcare"/>
    <x v="0"/>
    <x v="2"/>
    <s v="Onsite/Hybrid"/>
    <x v="1"/>
    <s v="3-6 yrs"/>
    <n v="3"/>
    <s v="Bachelor"/>
    <n v="1"/>
    <n v="1"/>
    <n v="1"/>
    <n v="1"/>
    <n v="1"/>
    <n v="5"/>
    <n v="115878"/>
    <s v="Medium"/>
    <n v="7"/>
    <n v="2025"/>
    <s v="High"/>
    <n v="4"/>
  </r>
  <r>
    <n v="6196"/>
    <x v="5"/>
    <x v="1"/>
    <s v="Medium"/>
    <s v="Finance"/>
    <x v="2"/>
    <x v="1"/>
    <s v="Onsite/Hybrid"/>
    <x v="0"/>
    <s v="7+ yrs"/>
    <n v="9"/>
    <s v="PhD"/>
    <n v="1"/>
    <n v="0"/>
    <n v="1"/>
    <n v="1"/>
    <n v="0"/>
    <n v="3"/>
    <n v="171332"/>
    <s v="High"/>
    <n v="1"/>
    <n v="2023"/>
    <s v="High"/>
    <n v="3"/>
  </r>
  <r>
    <n v="6197"/>
    <x v="1"/>
    <x v="1"/>
    <s v="Medium"/>
    <s v="Finance"/>
    <x v="1"/>
    <x v="2"/>
    <s v="Onsite/Hybrid"/>
    <x v="2"/>
    <s v="0-2 yrs"/>
    <n v="2"/>
    <s v="Bachelor"/>
    <n v="1"/>
    <n v="0"/>
    <n v="0"/>
    <n v="1"/>
    <n v="1"/>
    <n v="3"/>
    <n v="110961"/>
    <s v="Medium"/>
    <n v="9"/>
    <n v="2024"/>
    <s v="High"/>
    <n v="9"/>
  </r>
  <r>
    <n v="6198"/>
    <x v="2"/>
    <x v="2"/>
    <s v="Medium"/>
    <s v="Finance"/>
    <x v="4"/>
    <x v="1"/>
    <s v="Onsite/Hybrid"/>
    <x v="2"/>
    <s v="0-2 yrs"/>
    <n v="1"/>
    <s v="Bachelor"/>
    <n v="0"/>
    <n v="0"/>
    <n v="0"/>
    <n v="1"/>
    <n v="0"/>
    <n v="1"/>
    <n v="63659"/>
    <s v="Low"/>
    <n v="8"/>
    <n v="2022"/>
    <s v="High"/>
    <n v="8"/>
  </r>
  <r>
    <n v="6199"/>
    <x v="0"/>
    <x v="0"/>
    <s v="Enterprise"/>
    <s v="Healthcare"/>
    <x v="6"/>
    <x v="1"/>
    <s v="Onsite/Hybrid"/>
    <x v="0"/>
    <s v="7+ yrs"/>
    <n v="9"/>
    <s v="Bachelor"/>
    <n v="0"/>
    <n v="1"/>
    <n v="0"/>
    <n v="1"/>
    <n v="0"/>
    <n v="2"/>
    <n v="111024"/>
    <s v="Medium"/>
    <n v="3"/>
    <n v="2020"/>
    <s v="Low"/>
    <n v="2"/>
  </r>
  <r>
    <n v="6200"/>
    <x v="1"/>
    <x v="1"/>
    <s v="Medium"/>
    <s v="Education"/>
    <x v="0"/>
    <x v="2"/>
    <s v="Onsite/Hybrid"/>
    <x v="0"/>
    <s v="7+ yrs"/>
    <n v="14"/>
    <s v="Master"/>
    <n v="0"/>
    <n v="0"/>
    <n v="0"/>
    <n v="1"/>
    <n v="1"/>
    <n v="2"/>
    <n v="163420"/>
    <s v="High"/>
    <n v="8"/>
    <n v="2021"/>
    <s v="Medium"/>
    <n v="4"/>
  </r>
  <r>
    <n v="6201"/>
    <x v="2"/>
    <x v="2"/>
    <s v="Medium"/>
    <s v="Finance"/>
    <x v="4"/>
    <x v="0"/>
    <s v="Remote"/>
    <x v="0"/>
    <s v="7+ yrs"/>
    <n v="14"/>
    <s v="Master"/>
    <n v="0"/>
    <n v="0"/>
    <n v="0"/>
    <n v="0"/>
    <n v="1"/>
    <n v="1"/>
    <n v="107470"/>
    <s v="Medium"/>
    <n v="12"/>
    <n v="2021"/>
    <s v="High"/>
    <n v="9"/>
  </r>
  <r>
    <n v="6202"/>
    <x v="3"/>
    <x v="0"/>
    <s v="Startup"/>
    <s v="Healthcare"/>
    <x v="4"/>
    <x v="1"/>
    <s v="Onsite/Hybrid"/>
    <x v="1"/>
    <s v="3-6 yrs"/>
    <n v="5"/>
    <s v="Bachelor"/>
    <n v="0"/>
    <n v="0"/>
    <n v="0"/>
    <n v="1"/>
    <n v="0"/>
    <n v="1"/>
    <n v="94186"/>
    <s v="Medium"/>
    <n v="1"/>
    <n v="2023"/>
    <s v="Medium"/>
    <n v="2"/>
  </r>
  <r>
    <n v="6203"/>
    <x v="1"/>
    <x v="1"/>
    <s v="MNC"/>
    <s v="Retail"/>
    <x v="2"/>
    <x v="2"/>
    <s v="Onsite/Hybrid"/>
    <x v="2"/>
    <s v="0-2 yrs"/>
    <n v="2"/>
    <s v="Master"/>
    <n v="1"/>
    <n v="1"/>
    <n v="0"/>
    <n v="1"/>
    <n v="0"/>
    <n v="3"/>
    <n v="123719"/>
    <s v="High"/>
    <n v="12"/>
    <n v="2026"/>
    <s v="Medium"/>
    <n v="4"/>
  </r>
  <r>
    <n v="6204"/>
    <x v="1"/>
    <x v="1"/>
    <s v="Enterprise"/>
    <s v="Technology"/>
    <x v="4"/>
    <x v="1"/>
    <s v="Onsite/Hybrid"/>
    <x v="1"/>
    <s v="3-6 yrs"/>
    <n v="5"/>
    <s v="Master"/>
    <n v="1"/>
    <n v="1"/>
    <n v="1"/>
    <n v="1"/>
    <n v="1"/>
    <n v="5"/>
    <n v="154994"/>
    <s v="High"/>
    <n v="12"/>
    <n v="2024"/>
    <s v="High"/>
    <n v="7"/>
  </r>
  <r>
    <n v="6205"/>
    <x v="1"/>
    <x v="1"/>
    <s v="MNC"/>
    <s v="Education"/>
    <x v="3"/>
    <x v="0"/>
    <s v="Remote"/>
    <x v="0"/>
    <s v="7+ yrs"/>
    <n v="10"/>
    <s v="Master"/>
    <n v="1"/>
    <n v="0"/>
    <n v="0"/>
    <n v="0"/>
    <n v="0"/>
    <n v="1"/>
    <n v="156890"/>
    <s v="High"/>
    <n v="6"/>
    <n v="2022"/>
    <s v="Medium"/>
    <n v="1"/>
  </r>
  <r>
    <n v="6206"/>
    <x v="4"/>
    <x v="0"/>
    <s v="Enterprise"/>
    <s v="Technology"/>
    <x v="1"/>
    <x v="1"/>
    <s v="Onsite/Hybrid"/>
    <x v="1"/>
    <s v="3-6 yrs"/>
    <n v="6"/>
    <s v="Master"/>
    <n v="0"/>
    <n v="1"/>
    <n v="1"/>
    <n v="0"/>
    <n v="1"/>
    <n v="3"/>
    <n v="99406"/>
    <s v="Medium"/>
    <n v="5"/>
    <n v="2024"/>
    <s v="Medium"/>
    <n v="6"/>
  </r>
  <r>
    <n v="6207"/>
    <x v="1"/>
    <x v="1"/>
    <s v="MNC"/>
    <s v="Education"/>
    <x v="4"/>
    <x v="2"/>
    <s v="Onsite/Hybrid"/>
    <x v="0"/>
    <s v="7+ yrs"/>
    <n v="11"/>
    <s v="Master"/>
    <n v="0"/>
    <n v="0"/>
    <n v="0"/>
    <n v="1"/>
    <n v="1"/>
    <n v="2"/>
    <n v="180079"/>
    <s v="High"/>
    <n v="12"/>
    <n v="2023"/>
    <s v="Medium"/>
    <n v="2"/>
  </r>
  <r>
    <n v="6208"/>
    <x v="1"/>
    <x v="1"/>
    <s v="MNC"/>
    <s v="Retail"/>
    <x v="6"/>
    <x v="1"/>
    <s v="Onsite/Hybrid"/>
    <x v="2"/>
    <s v="0-2 yrs"/>
    <n v="1"/>
    <s v="Bachelor"/>
    <n v="0"/>
    <n v="0"/>
    <n v="1"/>
    <n v="0"/>
    <n v="1"/>
    <n v="2"/>
    <n v="132225"/>
    <s v="High"/>
    <n v="3"/>
    <n v="2021"/>
    <s v="High"/>
    <n v="7"/>
  </r>
  <r>
    <n v="6209"/>
    <x v="0"/>
    <x v="0"/>
    <s v="Startup"/>
    <s v="E-commerce"/>
    <x v="1"/>
    <x v="2"/>
    <s v="Onsite/Hybrid"/>
    <x v="2"/>
    <s v="0-2 yrs"/>
    <n v="2"/>
    <s v="Master"/>
    <n v="0"/>
    <n v="1"/>
    <n v="0"/>
    <n v="1"/>
    <n v="1"/>
    <n v="3"/>
    <n v="70409"/>
    <s v="Medium"/>
    <n v="1"/>
    <n v="2021"/>
    <s v="High"/>
    <n v="8"/>
  </r>
  <r>
    <n v="6210"/>
    <x v="5"/>
    <x v="1"/>
    <s v="Startup"/>
    <s v="Healthcare"/>
    <x v="6"/>
    <x v="0"/>
    <s v="Remote"/>
    <x v="1"/>
    <s v="3-6 yrs"/>
    <n v="3"/>
    <s v="PhD"/>
    <n v="0"/>
    <n v="0"/>
    <n v="1"/>
    <n v="0"/>
    <n v="1"/>
    <n v="2"/>
    <n v="137769"/>
    <s v="High"/>
    <n v="3"/>
    <n v="2021"/>
    <s v="Low"/>
    <n v="6"/>
  </r>
  <r>
    <n v="6211"/>
    <x v="5"/>
    <x v="1"/>
    <s v="Enterprise"/>
    <s v="Finance"/>
    <x v="5"/>
    <x v="0"/>
    <s v="Remote"/>
    <x v="0"/>
    <s v="7+ yrs"/>
    <n v="13"/>
    <s v="PhD"/>
    <n v="0"/>
    <n v="1"/>
    <n v="1"/>
    <n v="0"/>
    <n v="1"/>
    <n v="3"/>
    <n v="163209"/>
    <s v="High"/>
    <n v="2"/>
    <n v="2022"/>
    <s v="Low"/>
    <n v="2"/>
  </r>
  <r>
    <n v="6212"/>
    <x v="5"/>
    <x v="1"/>
    <s v="Startup"/>
    <s v="Technology"/>
    <x v="0"/>
    <x v="0"/>
    <s v="Remote"/>
    <x v="2"/>
    <s v="0-2 yrs"/>
    <n v="2"/>
    <s v="Master"/>
    <n v="1"/>
    <n v="1"/>
    <n v="1"/>
    <n v="1"/>
    <n v="1"/>
    <n v="5"/>
    <n v="130053"/>
    <s v="High"/>
    <n v="3"/>
    <n v="2026"/>
    <s v="High"/>
    <n v="9"/>
  </r>
  <r>
    <n v="6213"/>
    <x v="0"/>
    <x v="0"/>
    <s v="Medium"/>
    <s v="Retail"/>
    <x v="6"/>
    <x v="0"/>
    <s v="Remote"/>
    <x v="2"/>
    <s v="0-2 yrs"/>
    <n v="0"/>
    <s v="Bachelor"/>
    <n v="1"/>
    <n v="1"/>
    <n v="1"/>
    <n v="1"/>
    <n v="0"/>
    <n v="4"/>
    <n v="83033"/>
    <s v="Medium"/>
    <n v="11"/>
    <n v="2026"/>
    <s v="High"/>
    <n v="7"/>
  </r>
  <r>
    <n v="6214"/>
    <x v="5"/>
    <x v="1"/>
    <s v="Startup"/>
    <s v="E-commerce"/>
    <x v="4"/>
    <x v="2"/>
    <s v="Onsite/Hybrid"/>
    <x v="0"/>
    <s v="7+ yrs"/>
    <n v="9"/>
    <s v="Master"/>
    <n v="1"/>
    <n v="0"/>
    <n v="1"/>
    <n v="1"/>
    <n v="1"/>
    <n v="4"/>
    <n v="182350"/>
    <s v="High"/>
    <n v="7"/>
    <n v="2024"/>
    <s v="High"/>
    <n v="8"/>
  </r>
  <r>
    <n v="6215"/>
    <x v="4"/>
    <x v="0"/>
    <s v="Enterprise"/>
    <s v="Finance"/>
    <x v="4"/>
    <x v="1"/>
    <s v="Onsite/Hybrid"/>
    <x v="0"/>
    <s v="7+ yrs"/>
    <n v="14"/>
    <s v="Bachelor"/>
    <n v="0"/>
    <n v="0"/>
    <n v="0"/>
    <n v="1"/>
    <n v="1"/>
    <n v="2"/>
    <n v="127229"/>
    <s v="High"/>
    <n v="12"/>
    <n v="2023"/>
    <s v="Medium"/>
    <n v="2"/>
  </r>
  <r>
    <n v="6216"/>
    <x v="1"/>
    <x v="1"/>
    <s v="Enterprise"/>
    <s v="E-commerce"/>
    <x v="3"/>
    <x v="2"/>
    <s v="Onsite/Hybrid"/>
    <x v="1"/>
    <s v="3-6 yrs"/>
    <n v="6"/>
    <s v="PhD"/>
    <n v="0"/>
    <n v="1"/>
    <n v="0"/>
    <n v="1"/>
    <n v="0"/>
    <n v="2"/>
    <n v="129778"/>
    <s v="High"/>
    <n v="10"/>
    <n v="2021"/>
    <s v="Medium"/>
    <n v="1"/>
  </r>
  <r>
    <n v="6217"/>
    <x v="2"/>
    <x v="2"/>
    <s v="Enterprise"/>
    <s v="E-commerce"/>
    <x v="0"/>
    <x v="1"/>
    <s v="Onsite/Hybrid"/>
    <x v="2"/>
    <s v="0-2 yrs"/>
    <n v="0"/>
    <s v="Bachelor"/>
    <n v="1"/>
    <n v="0"/>
    <n v="1"/>
    <n v="1"/>
    <n v="1"/>
    <n v="4"/>
    <n v="90388"/>
    <s v="Medium"/>
    <n v="10"/>
    <n v="2026"/>
    <s v="High"/>
    <n v="2"/>
  </r>
  <r>
    <n v="6218"/>
    <x v="4"/>
    <x v="0"/>
    <s v="Startup"/>
    <s v="E-commerce"/>
    <x v="6"/>
    <x v="1"/>
    <s v="Onsite/Hybrid"/>
    <x v="0"/>
    <s v="7+ yrs"/>
    <n v="12"/>
    <s v="Bachelor"/>
    <n v="1"/>
    <n v="1"/>
    <n v="1"/>
    <n v="0"/>
    <n v="1"/>
    <n v="4"/>
    <n v="123692"/>
    <s v="High"/>
    <n v="11"/>
    <n v="2023"/>
    <s v="Low"/>
    <n v="5"/>
  </r>
  <r>
    <n v="6219"/>
    <x v="3"/>
    <x v="0"/>
    <s v="Enterprise"/>
    <s v="Education"/>
    <x v="1"/>
    <x v="2"/>
    <s v="Onsite/Hybrid"/>
    <x v="1"/>
    <s v="3-6 yrs"/>
    <n v="5"/>
    <s v="Master"/>
    <n v="1"/>
    <n v="0"/>
    <n v="1"/>
    <n v="0"/>
    <n v="1"/>
    <n v="3"/>
    <n v="99672"/>
    <s v="Medium"/>
    <n v="10"/>
    <n v="2024"/>
    <s v="Medium"/>
    <n v="3"/>
  </r>
  <r>
    <n v="6220"/>
    <x v="1"/>
    <x v="1"/>
    <s v="Medium"/>
    <s v="Finance"/>
    <x v="1"/>
    <x v="0"/>
    <s v="Remote"/>
    <x v="1"/>
    <s v="3-6 yrs"/>
    <n v="3"/>
    <s v="PhD"/>
    <n v="0"/>
    <n v="1"/>
    <n v="1"/>
    <n v="0"/>
    <n v="0"/>
    <n v="2"/>
    <n v="128491"/>
    <s v="High"/>
    <n v="8"/>
    <n v="2025"/>
    <s v="Low"/>
    <n v="3"/>
  </r>
  <r>
    <n v="6221"/>
    <x v="2"/>
    <x v="2"/>
    <s v="Startup"/>
    <s v="E-commerce"/>
    <x v="0"/>
    <x v="1"/>
    <s v="Onsite/Hybrid"/>
    <x v="1"/>
    <s v="3-6 yrs"/>
    <n v="5"/>
    <s v="Bachelor"/>
    <n v="1"/>
    <n v="0"/>
    <n v="0"/>
    <n v="1"/>
    <n v="1"/>
    <n v="3"/>
    <n v="100859"/>
    <s v="Medium"/>
    <n v="9"/>
    <n v="2022"/>
    <s v="Low"/>
    <n v="1"/>
  </r>
  <r>
    <n v="6222"/>
    <x v="4"/>
    <x v="0"/>
    <s v="MNC"/>
    <s v="E-commerce"/>
    <x v="1"/>
    <x v="1"/>
    <s v="Onsite/Hybrid"/>
    <x v="1"/>
    <s v="3-6 yrs"/>
    <n v="6"/>
    <s v="Master"/>
    <n v="0"/>
    <n v="0"/>
    <n v="0"/>
    <n v="1"/>
    <n v="0"/>
    <n v="1"/>
    <n v="106050"/>
    <s v="Medium"/>
    <n v="1"/>
    <n v="2024"/>
    <s v="Low"/>
    <n v="1"/>
  </r>
  <r>
    <n v="6223"/>
    <x v="2"/>
    <x v="2"/>
    <s v="Medium"/>
    <s v="Retail"/>
    <x v="3"/>
    <x v="1"/>
    <s v="Onsite/Hybrid"/>
    <x v="0"/>
    <s v="7+ yrs"/>
    <n v="13"/>
    <s v="Bachelor"/>
    <n v="1"/>
    <n v="1"/>
    <n v="1"/>
    <n v="0"/>
    <n v="1"/>
    <n v="4"/>
    <n v="121210"/>
    <s v="High"/>
    <n v="11"/>
    <n v="2021"/>
    <s v="Medium"/>
    <n v="2"/>
  </r>
  <r>
    <n v="6224"/>
    <x v="2"/>
    <x v="2"/>
    <s v="MNC"/>
    <s v="Retail"/>
    <x v="0"/>
    <x v="0"/>
    <s v="Remote"/>
    <x v="0"/>
    <s v="7+ yrs"/>
    <n v="13"/>
    <s v="PhD"/>
    <n v="0"/>
    <n v="0"/>
    <n v="0"/>
    <n v="1"/>
    <n v="0"/>
    <n v="1"/>
    <n v="134662"/>
    <s v="High"/>
    <n v="9"/>
    <n v="2026"/>
    <s v="High"/>
    <n v="7"/>
  </r>
  <r>
    <n v="6225"/>
    <x v="0"/>
    <x v="0"/>
    <s v="Enterprise"/>
    <s v="Retail"/>
    <x v="0"/>
    <x v="1"/>
    <s v="Onsite/Hybrid"/>
    <x v="1"/>
    <s v="3-6 yrs"/>
    <n v="6"/>
    <s v="Master"/>
    <n v="1"/>
    <n v="0"/>
    <n v="1"/>
    <n v="0"/>
    <n v="1"/>
    <n v="3"/>
    <n v="100323"/>
    <s v="Medium"/>
    <n v="1"/>
    <n v="2020"/>
    <s v="Low"/>
    <n v="1"/>
  </r>
  <r>
    <n v="6226"/>
    <x v="2"/>
    <x v="2"/>
    <s v="Medium"/>
    <s v="Healthcare"/>
    <x v="2"/>
    <x v="2"/>
    <s v="Onsite/Hybrid"/>
    <x v="2"/>
    <s v="0-2 yrs"/>
    <n v="2"/>
    <s v="Master"/>
    <n v="1"/>
    <n v="1"/>
    <n v="1"/>
    <n v="1"/>
    <n v="0"/>
    <n v="4"/>
    <n v="78524"/>
    <s v="Medium"/>
    <n v="12"/>
    <n v="2023"/>
    <s v="High"/>
    <n v="7"/>
  </r>
  <r>
    <n v="6227"/>
    <x v="5"/>
    <x v="1"/>
    <s v="MNC"/>
    <s v="Retail"/>
    <x v="2"/>
    <x v="0"/>
    <s v="Remote"/>
    <x v="1"/>
    <s v="3-6 yrs"/>
    <n v="3"/>
    <s v="Bachelor"/>
    <n v="0"/>
    <n v="0"/>
    <n v="1"/>
    <n v="1"/>
    <n v="1"/>
    <n v="3"/>
    <n v="173620"/>
    <s v="High"/>
    <n v="3"/>
    <n v="2021"/>
    <s v="High"/>
    <n v="9"/>
  </r>
  <r>
    <n v="6228"/>
    <x v="1"/>
    <x v="1"/>
    <s v="MNC"/>
    <s v="E-commerce"/>
    <x v="4"/>
    <x v="2"/>
    <s v="Onsite/Hybrid"/>
    <x v="1"/>
    <s v="3-6 yrs"/>
    <n v="5"/>
    <s v="PhD"/>
    <n v="1"/>
    <n v="1"/>
    <n v="1"/>
    <n v="0"/>
    <n v="0"/>
    <n v="3"/>
    <n v="152558"/>
    <s v="High"/>
    <n v="1"/>
    <n v="2026"/>
    <s v="Medium"/>
    <n v="4"/>
  </r>
  <r>
    <n v="6229"/>
    <x v="0"/>
    <x v="0"/>
    <s v="Enterprise"/>
    <s v="Technology"/>
    <x v="5"/>
    <x v="0"/>
    <s v="Remote"/>
    <x v="1"/>
    <s v="3-6 yrs"/>
    <n v="4"/>
    <s v="Master"/>
    <n v="0"/>
    <n v="0"/>
    <n v="0"/>
    <n v="0"/>
    <n v="0"/>
    <n v="0"/>
    <n v="76722"/>
    <s v="Medium"/>
    <n v="5"/>
    <n v="2020"/>
    <s v="Medium"/>
    <n v="3"/>
  </r>
  <r>
    <n v="6230"/>
    <x v="3"/>
    <x v="0"/>
    <s v="Startup"/>
    <s v="Finance"/>
    <x v="2"/>
    <x v="2"/>
    <s v="Onsite/Hybrid"/>
    <x v="0"/>
    <s v="7+ yrs"/>
    <n v="9"/>
    <s v="Bachelor"/>
    <n v="1"/>
    <n v="0"/>
    <n v="0"/>
    <n v="1"/>
    <n v="1"/>
    <n v="3"/>
    <n v="120373"/>
    <s v="High"/>
    <n v="5"/>
    <n v="2026"/>
    <s v="High"/>
    <n v="9"/>
  </r>
  <r>
    <n v="6231"/>
    <x v="3"/>
    <x v="0"/>
    <s v="Startup"/>
    <s v="Finance"/>
    <x v="4"/>
    <x v="0"/>
    <s v="Remote"/>
    <x v="1"/>
    <s v="3-6 yrs"/>
    <n v="6"/>
    <s v="PhD"/>
    <n v="1"/>
    <n v="0"/>
    <n v="0"/>
    <n v="1"/>
    <n v="0"/>
    <n v="2"/>
    <n v="88858"/>
    <s v="Medium"/>
    <n v="6"/>
    <n v="2021"/>
    <s v="Low"/>
    <n v="6"/>
  </r>
  <r>
    <n v="6232"/>
    <x v="5"/>
    <x v="1"/>
    <s v="Enterprise"/>
    <s v="E-commerce"/>
    <x v="1"/>
    <x v="1"/>
    <s v="Onsite/Hybrid"/>
    <x v="2"/>
    <s v="0-2 yrs"/>
    <n v="1"/>
    <s v="Master"/>
    <n v="0"/>
    <n v="1"/>
    <n v="0"/>
    <n v="1"/>
    <n v="1"/>
    <n v="3"/>
    <n v="114956"/>
    <s v="Medium"/>
    <n v="10"/>
    <n v="2022"/>
    <s v="Medium"/>
    <n v="5"/>
  </r>
  <r>
    <n v="6233"/>
    <x v="0"/>
    <x v="0"/>
    <s v="MNC"/>
    <s v="Technology"/>
    <x v="4"/>
    <x v="2"/>
    <s v="Onsite/Hybrid"/>
    <x v="1"/>
    <s v="3-6 yrs"/>
    <n v="4"/>
    <s v="Master"/>
    <n v="1"/>
    <n v="0"/>
    <n v="1"/>
    <n v="1"/>
    <n v="0"/>
    <n v="3"/>
    <n v="122842"/>
    <s v="High"/>
    <n v="11"/>
    <n v="2022"/>
    <s v="High"/>
    <n v="6"/>
  </r>
  <r>
    <n v="6234"/>
    <x v="5"/>
    <x v="1"/>
    <s v="Enterprise"/>
    <s v="Retail"/>
    <x v="4"/>
    <x v="0"/>
    <s v="Remote"/>
    <x v="0"/>
    <s v="7+ yrs"/>
    <n v="10"/>
    <s v="PhD"/>
    <n v="1"/>
    <n v="0"/>
    <n v="0"/>
    <n v="0"/>
    <n v="0"/>
    <n v="1"/>
    <n v="138856"/>
    <s v="High"/>
    <n v="7"/>
    <n v="2021"/>
    <s v="Low"/>
    <n v="5"/>
  </r>
  <r>
    <n v="6235"/>
    <x v="1"/>
    <x v="1"/>
    <s v="Medium"/>
    <s v="Education"/>
    <x v="6"/>
    <x v="1"/>
    <s v="Onsite/Hybrid"/>
    <x v="0"/>
    <s v="7+ yrs"/>
    <n v="8"/>
    <s v="PhD"/>
    <n v="0"/>
    <n v="1"/>
    <n v="1"/>
    <n v="0"/>
    <n v="0"/>
    <n v="2"/>
    <n v="156961"/>
    <s v="High"/>
    <n v="1"/>
    <n v="2022"/>
    <s v="High"/>
    <n v="9"/>
  </r>
  <r>
    <n v="6236"/>
    <x v="1"/>
    <x v="1"/>
    <s v="MNC"/>
    <s v="Technology"/>
    <x v="0"/>
    <x v="0"/>
    <s v="Remote"/>
    <x v="2"/>
    <s v="0-2 yrs"/>
    <n v="2"/>
    <s v="PhD"/>
    <n v="0"/>
    <n v="0"/>
    <n v="1"/>
    <n v="1"/>
    <n v="1"/>
    <n v="3"/>
    <n v="149977"/>
    <s v="High"/>
    <n v="7"/>
    <n v="2025"/>
    <s v="High"/>
    <n v="5"/>
  </r>
  <r>
    <n v="6237"/>
    <x v="1"/>
    <x v="1"/>
    <s v="Medium"/>
    <s v="Finance"/>
    <x v="2"/>
    <x v="0"/>
    <s v="Remote"/>
    <x v="2"/>
    <s v="0-2 yrs"/>
    <n v="1"/>
    <s v="Bachelor"/>
    <n v="0"/>
    <n v="0"/>
    <n v="1"/>
    <n v="0"/>
    <n v="0"/>
    <n v="1"/>
    <n v="108214"/>
    <s v="Medium"/>
    <n v="4"/>
    <n v="2022"/>
    <s v="Low"/>
    <n v="2"/>
  </r>
  <r>
    <n v="6238"/>
    <x v="1"/>
    <x v="1"/>
    <s v="Enterprise"/>
    <s v="Retail"/>
    <x v="3"/>
    <x v="1"/>
    <s v="Onsite/Hybrid"/>
    <x v="1"/>
    <s v="3-6 yrs"/>
    <n v="3"/>
    <s v="Bachelor"/>
    <n v="0"/>
    <n v="0"/>
    <n v="0"/>
    <n v="1"/>
    <n v="0"/>
    <n v="1"/>
    <n v="126158"/>
    <s v="High"/>
    <n v="12"/>
    <n v="2025"/>
    <s v="Medium"/>
    <n v="5"/>
  </r>
  <r>
    <n v="6239"/>
    <x v="3"/>
    <x v="0"/>
    <s v="Medium"/>
    <s v="Healthcare"/>
    <x v="1"/>
    <x v="2"/>
    <s v="Onsite/Hybrid"/>
    <x v="1"/>
    <s v="3-6 yrs"/>
    <n v="4"/>
    <s v="Master"/>
    <n v="0"/>
    <n v="1"/>
    <n v="1"/>
    <n v="0"/>
    <n v="0"/>
    <n v="2"/>
    <n v="90374"/>
    <s v="Medium"/>
    <n v="6"/>
    <n v="2024"/>
    <s v="Low"/>
    <n v="4"/>
  </r>
  <r>
    <n v="6240"/>
    <x v="2"/>
    <x v="2"/>
    <s v="Medium"/>
    <s v="E-commerce"/>
    <x v="4"/>
    <x v="2"/>
    <s v="Onsite/Hybrid"/>
    <x v="2"/>
    <s v="0-2 yrs"/>
    <n v="2"/>
    <s v="Bachelor"/>
    <n v="0"/>
    <n v="0"/>
    <n v="1"/>
    <n v="0"/>
    <n v="0"/>
    <n v="1"/>
    <n v="67127"/>
    <s v="Low"/>
    <n v="5"/>
    <n v="2020"/>
    <s v="High"/>
    <n v="8"/>
  </r>
  <r>
    <n v="6241"/>
    <x v="3"/>
    <x v="0"/>
    <s v="Enterprise"/>
    <s v="Finance"/>
    <x v="6"/>
    <x v="2"/>
    <s v="Onsite/Hybrid"/>
    <x v="1"/>
    <s v="3-6 yrs"/>
    <n v="4"/>
    <s v="Master"/>
    <n v="1"/>
    <n v="1"/>
    <n v="0"/>
    <n v="0"/>
    <n v="1"/>
    <n v="3"/>
    <n v="88477"/>
    <s v="Medium"/>
    <n v="11"/>
    <n v="2021"/>
    <s v="Low"/>
    <n v="5"/>
  </r>
  <r>
    <n v="6242"/>
    <x v="3"/>
    <x v="0"/>
    <s v="Enterprise"/>
    <s v="Technology"/>
    <x v="6"/>
    <x v="2"/>
    <s v="Onsite/Hybrid"/>
    <x v="1"/>
    <s v="3-6 yrs"/>
    <n v="6"/>
    <s v="Bachelor"/>
    <n v="1"/>
    <n v="1"/>
    <n v="1"/>
    <n v="1"/>
    <n v="1"/>
    <n v="5"/>
    <n v="117001"/>
    <s v="Medium"/>
    <n v="8"/>
    <n v="2024"/>
    <s v="High"/>
    <n v="8"/>
  </r>
  <r>
    <n v="6243"/>
    <x v="5"/>
    <x v="1"/>
    <s v="Medium"/>
    <s v="Finance"/>
    <x v="3"/>
    <x v="1"/>
    <s v="Onsite/Hybrid"/>
    <x v="1"/>
    <s v="3-6 yrs"/>
    <n v="5"/>
    <s v="PhD"/>
    <n v="1"/>
    <n v="0"/>
    <n v="0"/>
    <n v="0"/>
    <n v="0"/>
    <n v="1"/>
    <n v="113201"/>
    <s v="Medium"/>
    <n v="8"/>
    <n v="2021"/>
    <s v="Low"/>
    <n v="1"/>
  </r>
  <r>
    <n v="6244"/>
    <x v="3"/>
    <x v="0"/>
    <s v="Medium"/>
    <s v="Education"/>
    <x v="6"/>
    <x v="1"/>
    <s v="Onsite/Hybrid"/>
    <x v="2"/>
    <s v="0-2 yrs"/>
    <n v="0"/>
    <s v="Master"/>
    <n v="0"/>
    <n v="0"/>
    <n v="1"/>
    <n v="1"/>
    <n v="0"/>
    <n v="2"/>
    <n v="84074"/>
    <s v="Medium"/>
    <n v="8"/>
    <n v="2020"/>
    <s v="High"/>
    <n v="1"/>
  </r>
  <r>
    <n v="6245"/>
    <x v="1"/>
    <x v="1"/>
    <s v="Medium"/>
    <s v="Education"/>
    <x v="4"/>
    <x v="1"/>
    <s v="Onsite/Hybrid"/>
    <x v="2"/>
    <s v="0-2 yrs"/>
    <n v="2"/>
    <s v="Bachelor"/>
    <n v="1"/>
    <n v="1"/>
    <n v="0"/>
    <n v="1"/>
    <n v="0"/>
    <n v="3"/>
    <n v="104550"/>
    <s v="Medium"/>
    <n v="6"/>
    <n v="2025"/>
    <s v="Medium"/>
    <n v="5"/>
  </r>
  <r>
    <n v="6246"/>
    <x v="2"/>
    <x v="2"/>
    <s v="MNC"/>
    <s v="Healthcare"/>
    <x v="4"/>
    <x v="0"/>
    <s v="Remote"/>
    <x v="0"/>
    <s v="7+ yrs"/>
    <n v="13"/>
    <s v="Master"/>
    <n v="1"/>
    <n v="1"/>
    <n v="0"/>
    <n v="1"/>
    <n v="1"/>
    <n v="4"/>
    <n v="140237"/>
    <s v="High"/>
    <n v="10"/>
    <n v="2020"/>
    <s v="High"/>
    <n v="9"/>
  </r>
  <r>
    <n v="6247"/>
    <x v="1"/>
    <x v="1"/>
    <s v="Startup"/>
    <s v="Retail"/>
    <x v="4"/>
    <x v="2"/>
    <s v="Onsite/Hybrid"/>
    <x v="0"/>
    <s v="7+ yrs"/>
    <n v="9"/>
    <s v="Bachelor"/>
    <n v="0"/>
    <n v="0"/>
    <n v="0"/>
    <n v="1"/>
    <n v="0"/>
    <n v="1"/>
    <n v="151795"/>
    <s v="High"/>
    <n v="3"/>
    <n v="2020"/>
    <s v="High"/>
    <n v="9"/>
  </r>
  <r>
    <n v="6248"/>
    <x v="4"/>
    <x v="0"/>
    <s v="Enterprise"/>
    <s v="Finance"/>
    <x v="6"/>
    <x v="0"/>
    <s v="Remote"/>
    <x v="2"/>
    <s v="0-2 yrs"/>
    <n v="0"/>
    <s v="PhD"/>
    <n v="0"/>
    <n v="1"/>
    <n v="1"/>
    <n v="0"/>
    <n v="0"/>
    <n v="2"/>
    <n v="62894"/>
    <s v="Low"/>
    <n v="7"/>
    <n v="2020"/>
    <s v="Medium"/>
    <n v="5"/>
  </r>
  <r>
    <n v="6249"/>
    <x v="0"/>
    <x v="0"/>
    <s v="Startup"/>
    <s v="Healthcare"/>
    <x v="1"/>
    <x v="2"/>
    <s v="Onsite/Hybrid"/>
    <x v="1"/>
    <s v="3-6 yrs"/>
    <n v="4"/>
    <s v="Bachelor"/>
    <n v="1"/>
    <n v="1"/>
    <n v="0"/>
    <n v="0"/>
    <n v="0"/>
    <n v="2"/>
    <n v="77629"/>
    <s v="Medium"/>
    <n v="12"/>
    <n v="2025"/>
    <s v="High"/>
    <n v="7"/>
  </r>
  <r>
    <n v="6250"/>
    <x v="2"/>
    <x v="2"/>
    <s v="Medium"/>
    <s v="Finance"/>
    <x v="4"/>
    <x v="2"/>
    <s v="Onsite/Hybrid"/>
    <x v="0"/>
    <s v="7+ yrs"/>
    <n v="13"/>
    <s v="PhD"/>
    <n v="1"/>
    <n v="1"/>
    <n v="0"/>
    <n v="0"/>
    <n v="0"/>
    <n v="2"/>
    <n v="102018"/>
    <s v="Medium"/>
    <n v="8"/>
    <n v="2023"/>
    <s v="Low"/>
    <n v="3"/>
  </r>
  <r>
    <n v="6251"/>
    <x v="0"/>
    <x v="0"/>
    <s v="MNC"/>
    <s v="Technology"/>
    <x v="6"/>
    <x v="2"/>
    <s v="Onsite/Hybrid"/>
    <x v="0"/>
    <s v="7+ yrs"/>
    <n v="10"/>
    <s v="Bachelor"/>
    <n v="1"/>
    <n v="0"/>
    <n v="0"/>
    <n v="0"/>
    <n v="0"/>
    <n v="1"/>
    <n v="116040"/>
    <s v="Medium"/>
    <n v="6"/>
    <n v="2023"/>
    <s v="Low"/>
    <n v="1"/>
  </r>
  <r>
    <n v="6252"/>
    <x v="2"/>
    <x v="2"/>
    <s v="Medium"/>
    <s v="Healthcare"/>
    <x v="4"/>
    <x v="0"/>
    <s v="Remote"/>
    <x v="1"/>
    <s v="3-6 yrs"/>
    <n v="4"/>
    <s v="Master"/>
    <n v="1"/>
    <n v="1"/>
    <n v="0"/>
    <n v="0"/>
    <n v="1"/>
    <n v="3"/>
    <n v="84527"/>
    <s v="Medium"/>
    <n v="8"/>
    <n v="2021"/>
    <s v="High"/>
    <n v="9"/>
  </r>
  <r>
    <n v="6253"/>
    <x v="0"/>
    <x v="0"/>
    <s v="Startup"/>
    <s v="E-commerce"/>
    <x v="5"/>
    <x v="2"/>
    <s v="Onsite/Hybrid"/>
    <x v="2"/>
    <s v="0-2 yrs"/>
    <n v="0"/>
    <s v="PhD"/>
    <n v="0"/>
    <n v="1"/>
    <n v="1"/>
    <n v="1"/>
    <n v="0"/>
    <n v="3"/>
    <n v="80537"/>
    <s v="Medium"/>
    <n v="10"/>
    <n v="2024"/>
    <s v="High"/>
    <n v="5"/>
  </r>
  <r>
    <n v="6254"/>
    <x v="3"/>
    <x v="0"/>
    <s v="Startup"/>
    <s v="Technology"/>
    <x v="2"/>
    <x v="0"/>
    <s v="Remote"/>
    <x v="0"/>
    <s v="7+ yrs"/>
    <n v="11"/>
    <s v="Master"/>
    <n v="1"/>
    <n v="1"/>
    <n v="1"/>
    <n v="0"/>
    <n v="1"/>
    <n v="4"/>
    <n v="126495"/>
    <s v="High"/>
    <n v="9"/>
    <n v="2021"/>
    <s v="Low"/>
    <n v="2"/>
  </r>
  <r>
    <n v="6255"/>
    <x v="4"/>
    <x v="0"/>
    <s v="MNC"/>
    <s v="E-commerce"/>
    <x v="5"/>
    <x v="0"/>
    <s v="Remote"/>
    <x v="2"/>
    <s v="0-2 yrs"/>
    <n v="2"/>
    <s v="Bachelor"/>
    <n v="1"/>
    <n v="0"/>
    <n v="0"/>
    <n v="1"/>
    <n v="1"/>
    <n v="3"/>
    <n v="93586"/>
    <s v="Medium"/>
    <n v="6"/>
    <n v="2021"/>
    <s v="Low"/>
    <n v="3"/>
  </r>
  <r>
    <n v="6256"/>
    <x v="5"/>
    <x v="1"/>
    <s v="Startup"/>
    <s v="Education"/>
    <x v="0"/>
    <x v="0"/>
    <s v="Remote"/>
    <x v="1"/>
    <s v="3-6 yrs"/>
    <n v="6"/>
    <s v="PhD"/>
    <n v="0"/>
    <n v="1"/>
    <n v="1"/>
    <n v="0"/>
    <n v="0"/>
    <n v="2"/>
    <n v="130027"/>
    <s v="High"/>
    <n v="8"/>
    <n v="2022"/>
    <s v="Medium"/>
    <n v="5"/>
  </r>
  <r>
    <n v="6257"/>
    <x v="2"/>
    <x v="2"/>
    <s v="Medium"/>
    <s v="E-commerce"/>
    <x v="1"/>
    <x v="0"/>
    <s v="Remote"/>
    <x v="0"/>
    <s v="7+ yrs"/>
    <n v="12"/>
    <s v="PhD"/>
    <n v="1"/>
    <n v="1"/>
    <n v="1"/>
    <n v="0"/>
    <n v="1"/>
    <n v="4"/>
    <n v="127725"/>
    <s v="High"/>
    <n v="6"/>
    <n v="2026"/>
    <s v="Medium"/>
    <n v="4"/>
  </r>
  <r>
    <n v="6258"/>
    <x v="3"/>
    <x v="0"/>
    <s v="Enterprise"/>
    <s v="Retail"/>
    <x v="4"/>
    <x v="0"/>
    <s v="Remote"/>
    <x v="1"/>
    <s v="3-6 yrs"/>
    <n v="5"/>
    <s v="Master"/>
    <n v="1"/>
    <n v="1"/>
    <n v="0"/>
    <n v="1"/>
    <n v="1"/>
    <n v="4"/>
    <n v="95981"/>
    <s v="Medium"/>
    <n v="9"/>
    <n v="2024"/>
    <s v="Low"/>
    <n v="3"/>
  </r>
  <r>
    <n v="6259"/>
    <x v="0"/>
    <x v="0"/>
    <s v="Medium"/>
    <s v="Technology"/>
    <x v="0"/>
    <x v="1"/>
    <s v="Onsite/Hybrid"/>
    <x v="2"/>
    <s v="0-2 yrs"/>
    <n v="0"/>
    <s v="Master"/>
    <n v="0"/>
    <n v="1"/>
    <n v="1"/>
    <n v="1"/>
    <n v="1"/>
    <n v="4"/>
    <n v="94645"/>
    <s v="Medium"/>
    <n v="3"/>
    <n v="2021"/>
    <s v="High"/>
    <n v="2"/>
  </r>
  <r>
    <n v="6260"/>
    <x v="4"/>
    <x v="0"/>
    <s v="MNC"/>
    <s v="E-commerce"/>
    <x v="5"/>
    <x v="2"/>
    <s v="Onsite/Hybrid"/>
    <x v="2"/>
    <s v="0-2 yrs"/>
    <n v="0"/>
    <s v="Master"/>
    <n v="1"/>
    <n v="1"/>
    <n v="0"/>
    <n v="0"/>
    <n v="1"/>
    <n v="3"/>
    <n v="77039"/>
    <s v="Medium"/>
    <n v="11"/>
    <n v="2020"/>
    <s v="Low"/>
    <n v="4"/>
  </r>
  <r>
    <n v="6261"/>
    <x v="3"/>
    <x v="0"/>
    <s v="Startup"/>
    <s v="Technology"/>
    <x v="3"/>
    <x v="2"/>
    <s v="Onsite/Hybrid"/>
    <x v="2"/>
    <s v="0-2 yrs"/>
    <n v="2"/>
    <s v="PhD"/>
    <n v="0"/>
    <n v="1"/>
    <n v="1"/>
    <n v="0"/>
    <n v="1"/>
    <n v="3"/>
    <n v="70512"/>
    <s v="Medium"/>
    <n v="5"/>
    <n v="2024"/>
    <s v="Low"/>
    <n v="6"/>
  </r>
  <r>
    <n v="6262"/>
    <x v="5"/>
    <x v="1"/>
    <s v="Enterprise"/>
    <s v="Healthcare"/>
    <x v="3"/>
    <x v="0"/>
    <s v="Remote"/>
    <x v="1"/>
    <s v="3-6 yrs"/>
    <n v="5"/>
    <s v="PhD"/>
    <n v="0"/>
    <n v="0"/>
    <n v="0"/>
    <n v="0"/>
    <n v="1"/>
    <n v="1"/>
    <n v="121379"/>
    <s v="High"/>
    <n v="3"/>
    <n v="2025"/>
    <s v="High"/>
    <n v="7"/>
  </r>
  <r>
    <n v="6263"/>
    <x v="1"/>
    <x v="1"/>
    <s v="MNC"/>
    <s v="E-commerce"/>
    <x v="4"/>
    <x v="2"/>
    <s v="Onsite/Hybrid"/>
    <x v="2"/>
    <s v="0-2 yrs"/>
    <n v="0"/>
    <s v="Bachelor"/>
    <n v="1"/>
    <n v="0"/>
    <n v="0"/>
    <n v="1"/>
    <n v="1"/>
    <n v="3"/>
    <n v="133198"/>
    <s v="High"/>
    <n v="2"/>
    <n v="2022"/>
    <s v="High"/>
    <n v="8"/>
  </r>
  <r>
    <n v="6264"/>
    <x v="5"/>
    <x v="1"/>
    <s v="Enterprise"/>
    <s v="Healthcare"/>
    <x v="3"/>
    <x v="1"/>
    <s v="Onsite/Hybrid"/>
    <x v="0"/>
    <s v="7+ yrs"/>
    <n v="11"/>
    <s v="Master"/>
    <n v="1"/>
    <n v="1"/>
    <n v="1"/>
    <n v="0"/>
    <n v="1"/>
    <n v="4"/>
    <n v="160704"/>
    <s v="High"/>
    <n v="5"/>
    <n v="2022"/>
    <s v="High"/>
    <n v="7"/>
  </r>
  <r>
    <n v="6265"/>
    <x v="2"/>
    <x v="2"/>
    <s v="MNC"/>
    <s v="Finance"/>
    <x v="4"/>
    <x v="2"/>
    <s v="Onsite/Hybrid"/>
    <x v="2"/>
    <s v="0-2 yrs"/>
    <n v="0"/>
    <s v="PhD"/>
    <n v="0"/>
    <n v="0"/>
    <n v="1"/>
    <n v="0"/>
    <n v="0"/>
    <n v="1"/>
    <n v="80824"/>
    <s v="Medium"/>
    <n v="8"/>
    <n v="2024"/>
    <s v="Low"/>
    <n v="3"/>
  </r>
  <r>
    <n v="6266"/>
    <x v="4"/>
    <x v="0"/>
    <s v="Enterprise"/>
    <s v="Technology"/>
    <x v="1"/>
    <x v="0"/>
    <s v="Remote"/>
    <x v="2"/>
    <s v="0-2 yrs"/>
    <n v="2"/>
    <s v="Master"/>
    <n v="0"/>
    <n v="0"/>
    <n v="0"/>
    <n v="1"/>
    <n v="0"/>
    <n v="1"/>
    <n v="62990"/>
    <s v="Low"/>
    <n v="4"/>
    <n v="2021"/>
    <s v="Medium"/>
    <n v="5"/>
  </r>
  <r>
    <n v="6267"/>
    <x v="4"/>
    <x v="0"/>
    <s v="Medium"/>
    <s v="Finance"/>
    <x v="5"/>
    <x v="2"/>
    <s v="Onsite/Hybrid"/>
    <x v="0"/>
    <s v="7+ yrs"/>
    <n v="9"/>
    <s v="Master"/>
    <n v="0"/>
    <n v="0"/>
    <n v="0"/>
    <n v="1"/>
    <n v="1"/>
    <n v="2"/>
    <n v="128023"/>
    <s v="High"/>
    <n v="12"/>
    <n v="2020"/>
    <s v="Low"/>
    <n v="2"/>
  </r>
  <r>
    <n v="6268"/>
    <x v="1"/>
    <x v="1"/>
    <s v="Startup"/>
    <s v="Retail"/>
    <x v="4"/>
    <x v="0"/>
    <s v="Remote"/>
    <x v="0"/>
    <s v="7+ yrs"/>
    <n v="14"/>
    <s v="PhD"/>
    <n v="1"/>
    <n v="1"/>
    <n v="0"/>
    <n v="1"/>
    <n v="1"/>
    <n v="4"/>
    <n v="163247"/>
    <s v="High"/>
    <n v="8"/>
    <n v="2023"/>
    <s v="Low"/>
    <n v="6"/>
  </r>
  <r>
    <n v="6269"/>
    <x v="5"/>
    <x v="1"/>
    <s v="MNC"/>
    <s v="Retail"/>
    <x v="6"/>
    <x v="0"/>
    <s v="Remote"/>
    <x v="0"/>
    <s v="7+ yrs"/>
    <n v="11"/>
    <s v="Master"/>
    <n v="1"/>
    <n v="1"/>
    <n v="0"/>
    <n v="1"/>
    <n v="0"/>
    <n v="3"/>
    <n v="179574"/>
    <s v="High"/>
    <n v="11"/>
    <n v="2022"/>
    <s v="Medium"/>
    <n v="4"/>
  </r>
  <r>
    <n v="6270"/>
    <x v="4"/>
    <x v="0"/>
    <s v="Medium"/>
    <s v="Finance"/>
    <x v="4"/>
    <x v="0"/>
    <s v="Remote"/>
    <x v="0"/>
    <s v="7+ yrs"/>
    <n v="7"/>
    <s v="Master"/>
    <n v="1"/>
    <n v="0"/>
    <n v="1"/>
    <n v="1"/>
    <n v="0"/>
    <n v="3"/>
    <n v="126250"/>
    <s v="High"/>
    <n v="2"/>
    <n v="2022"/>
    <s v="High"/>
    <n v="6"/>
  </r>
  <r>
    <n v="6271"/>
    <x v="5"/>
    <x v="1"/>
    <s v="MNC"/>
    <s v="Finance"/>
    <x v="0"/>
    <x v="0"/>
    <s v="Remote"/>
    <x v="1"/>
    <s v="3-6 yrs"/>
    <n v="3"/>
    <s v="Bachelor"/>
    <n v="1"/>
    <n v="0"/>
    <n v="0"/>
    <n v="0"/>
    <n v="1"/>
    <n v="2"/>
    <n v="143493"/>
    <s v="High"/>
    <n v="11"/>
    <n v="2025"/>
    <s v="High"/>
    <n v="7"/>
  </r>
  <r>
    <n v="6272"/>
    <x v="1"/>
    <x v="1"/>
    <s v="Startup"/>
    <s v="Healthcare"/>
    <x v="3"/>
    <x v="2"/>
    <s v="Onsite/Hybrid"/>
    <x v="0"/>
    <s v="7+ yrs"/>
    <n v="9"/>
    <s v="PhD"/>
    <n v="0"/>
    <n v="0"/>
    <n v="1"/>
    <n v="1"/>
    <n v="0"/>
    <n v="2"/>
    <n v="165391"/>
    <s v="High"/>
    <n v="8"/>
    <n v="2022"/>
    <s v="High"/>
    <n v="1"/>
  </r>
  <r>
    <n v="6273"/>
    <x v="2"/>
    <x v="2"/>
    <s v="MNC"/>
    <s v="Healthcare"/>
    <x v="1"/>
    <x v="2"/>
    <s v="Onsite/Hybrid"/>
    <x v="0"/>
    <s v="7+ yrs"/>
    <n v="14"/>
    <s v="Bachelor"/>
    <n v="1"/>
    <n v="0"/>
    <n v="1"/>
    <n v="1"/>
    <n v="0"/>
    <n v="3"/>
    <n v="147948"/>
    <s v="High"/>
    <n v="5"/>
    <n v="2022"/>
    <s v="High"/>
    <n v="9"/>
  </r>
  <r>
    <n v="6274"/>
    <x v="5"/>
    <x v="1"/>
    <s v="MNC"/>
    <s v="Finance"/>
    <x v="2"/>
    <x v="1"/>
    <s v="Onsite/Hybrid"/>
    <x v="0"/>
    <s v="7+ yrs"/>
    <n v="12"/>
    <s v="Bachelor"/>
    <n v="1"/>
    <n v="0"/>
    <n v="1"/>
    <n v="1"/>
    <n v="0"/>
    <n v="3"/>
    <n v="193443"/>
    <s v="High"/>
    <n v="5"/>
    <n v="2026"/>
    <s v="High"/>
    <n v="5"/>
  </r>
  <r>
    <n v="6275"/>
    <x v="2"/>
    <x v="2"/>
    <s v="Enterprise"/>
    <s v="Finance"/>
    <x v="2"/>
    <x v="0"/>
    <s v="Remote"/>
    <x v="1"/>
    <s v="3-6 yrs"/>
    <n v="4"/>
    <s v="Master"/>
    <n v="0"/>
    <n v="0"/>
    <n v="0"/>
    <n v="0"/>
    <n v="1"/>
    <n v="1"/>
    <n v="84859"/>
    <s v="Medium"/>
    <n v="5"/>
    <n v="2022"/>
    <s v="High"/>
    <n v="9"/>
  </r>
  <r>
    <n v="6276"/>
    <x v="1"/>
    <x v="1"/>
    <s v="Medium"/>
    <s v="Technology"/>
    <x v="2"/>
    <x v="0"/>
    <s v="Remote"/>
    <x v="0"/>
    <s v="7+ yrs"/>
    <n v="9"/>
    <s v="Bachelor"/>
    <n v="0"/>
    <n v="1"/>
    <n v="1"/>
    <n v="0"/>
    <n v="1"/>
    <n v="3"/>
    <n v="166512"/>
    <s v="High"/>
    <n v="6"/>
    <n v="2023"/>
    <s v="Medium"/>
    <n v="3"/>
  </r>
  <r>
    <n v="6277"/>
    <x v="2"/>
    <x v="2"/>
    <s v="Startup"/>
    <s v="Healthcare"/>
    <x v="2"/>
    <x v="2"/>
    <s v="Onsite/Hybrid"/>
    <x v="1"/>
    <s v="3-6 yrs"/>
    <n v="6"/>
    <s v="Master"/>
    <n v="1"/>
    <n v="0"/>
    <n v="1"/>
    <n v="0"/>
    <n v="0"/>
    <n v="2"/>
    <n v="88993"/>
    <s v="Medium"/>
    <n v="2"/>
    <n v="2024"/>
    <s v="Low"/>
    <n v="5"/>
  </r>
  <r>
    <n v="6278"/>
    <x v="3"/>
    <x v="0"/>
    <s v="Startup"/>
    <s v="Finance"/>
    <x v="4"/>
    <x v="1"/>
    <s v="Onsite/Hybrid"/>
    <x v="2"/>
    <s v="0-2 yrs"/>
    <n v="2"/>
    <s v="Bachelor"/>
    <n v="0"/>
    <n v="1"/>
    <n v="1"/>
    <n v="1"/>
    <n v="0"/>
    <n v="3"/>
    <n v="80356"/>
    <s v="Medium"/>
    <n v="11"/>
    <n v="2020"/>
    <s v="High"/>
    <n v="8"/>
  </r>
  <r>
    <n v="6279"/>
    <x v="0"/>
    <x v="0"/>
    <s v="Enterprise"/>
    <s v="Finance"/>
    <x v="2"/>
    <x v="1"/>
    <s v="Onsite/Hybrid"/>
    <x v="1"/>
    <s v="3-6 yrs"/>
    <n v="5"/>
    <s v="Bachelor"/>
    <n v="0"/>
    <n v="1"/>
    <n v="0"/>
    <n v="0"/>
    <n v="1"/>
    <n v="2"/>
    <n v="85256"/>
    <s v="Medium"/>
    <n v="8"/>
    <n v="2025"/>
    <s v="Medium"/>
    <n v="5"/>
  </r>
  <r>
    <n v="6280"/>
    <x v="2"/>
    <x v="2"/>
    <s v="Medium"/>
    <s v="Education"/>
    <x v="6"/>
    <x v="2"/>
    <s v="Onsite/Hybrid"/>
    <x v="2"/>
    <s v="0-2 yrs"/>
    <n v="0"/>
    <s v="Bachelor"/>
    <n v="0"/>
    <n v="1"/>
    <n v="1"/>
    <n v="1"/>
    <n v="0"/>
    <n v="3"/>
    <n v="76783"/>
    <s v="Medium"/>
    <n v="11"/>
    <n v="2023"/>
    <s v="High"/>
    <n v="7"/>
  </r>
  <r>
    <n v="6281"/>
    <x v="0"/>
    <x v="0"/>
    <s v="Medium"/>
    <s v="Retail"/>
    <x v="6"/>
    <x v="1"/>
    <s v="Onsite/Hybrid"/>
    <x v="0"/>
    <s v="7+ yrs"/>
    <n v="12"/>
    <s v="Bachelor"/>
    <n v="0"/>
    <n v="1"/>
    <n v="1"/>
    <n v="1"/>
    <n v="1"/>
    <n v="4"/>
    <n v="139942"/>
    <s v="High"/>
    <n v="9"/>
    <n v="2023"/>
    <s v="High"/>
    <n v="7"/>
  </r>
  <r>
    <n v="6282"/>
    <x v="1"/>
    <x v="1"/>
    <s v="Startup"/>
    <s v="E-commerce"/>
    <x v="4"/>
    <x v="1"/>
    <s v="Onsite/Hybrid"/>
    <x v="2"/>
    <s v="0-2 yrs"/>
    <n v="0"/>
    <s v="Bachelor"/>
    <n v="0"/>
    <n v="1"/>
    <n v="0"/>
    <n v="0"/>
    <n v="1"/>
    <n v="2"/>
    <n v="104450"/>
    <s v="Medium"/>
    <n v="6"/>
    <n v="2021"/>
    <s v="High"/>
    <n v="7"/>
  </r>
  <r>
    <n v="6283"/>
    <x v="2"/>
    <x v="2"/>
    <s v="MNC"/>
    <s v="Technology"/>
    <x v="1"/>
    <x v="0"/>
    <s v="Remote"/>
    <x v="1"/>
    <s v="3-6 yrs"/>
    <n v="6"/>
    <s v="Master"/>
    <n v="1"/>
    <n v="0"/>
    <n v="0"/>
    <n v="0"/>
    <n v="0"/>
    <n v="1"/>
    <n v="95734"/>
    <s v="Medium"/>
    <n v="12"/>
    <n v="2020"/>
    <s v="Low"/>
    <n v="3"/>
  </r>
  <r>
    <n v="6284"/>
    <x v="0"/>
    <x v="0"/>
    <s v="Medium"/>
    <s v="Education"/>
    <x v="1"/>
    <x v="1"/>
    <s v="Onsite/Hybrid"/>
    <x v="0"/>
    <s v="7+ yrs"/>
    <n v="7"/>
    <s v="PhD"/>
    <n v="1"/>
    <n v="1"/>
    <n v="0"/>
    <n v="1"/>
    <n v="1"/>
    <n v="4"/>
    <n v="123731"/>
    <s v="High"/>
    <n v="11"/>
    <n v="2023"/>
    <s v="Low"/>
    <n v="1"/>
  </r>
  <r>
    <n v="6285"/>
    <x v="5"/>
    <x v="1"/>
    <s v="MNC"/>
    <s v="E-commerce"/>
    <x v="2"/>
    <x v="0"/>
    <s v="Remote"/>
    <x v="0"/>
    <s v="7+ yrs"/>
    <n v="8"/>
    <s v="PhD"/>
    <n v="1"/>
    <n v="0"/>
    <n v="0"/>
    <n v="0"/>
    <n v="1"/>
    <n v="2"/>
    <n v="174821"/>
    <s v="High"/>
    <n v="8"/>
    <n v="2025"/>
    <s v="Low"/>
    <n v="5"/>
  </r>
  <r>
    <n v="6286"/>
    <x v="0"/>
    <x v="0"/>
    <s v="Medium"/>
    <s v="Healthcare"/>
    <x v="6"/>
    <x v="1"/>
    <s v="Onsite/Hybrid"/>
    <x v="2"/>
    <s v="0-2 yrs"/>
    <n v="1"/>
    <s v="Master"/>
    <n v="0"/>
    <n v="0"/>
    <n v="1"/>
    <n v="1"/>
    <n v="1"/>
    <n v="3"/>
    <n v="91178"/>
    <s v="Medium"/>
    <n v="5"/>
    <n v="2025"/>
    <s v="High"/>
    <n v="3"/>
  </r>
  <r>
    <n v="6287"/>
    <x v="4"/>
    <x v="0"/>
    <s v="Enterprise"/>
    <s v="E-commerce"/>
    <x v="5"/>
    <x v="0"/>
    <s v="Remote"/>
    <x v="0"/>
    <s v="7+ yrs"/>
    <n v="8"/>
    <s v="PhD"/>
    <n v="0"/>
    <n v="1"/>
    <n v="0"/>
    <n v="0"/>
    <n v="1"/>
    <n v="2"/>
    <n v="108270"/>
    <s v="Medium"/>
    <n v="5"/>
    <n v="2024"/>
    <s v="Medium"/>
    <n v="2"/>
  </r>
  <r>
    <n v="6288"/>
    <x v="0"/>
    <x v="0"/>
    <s v="MNC"/>
    <s v="Technology"/>
    <x v="3"/>
    <x v="2"/>
    <s v="Onsite/Hybrid"/>
    <x v="2"/>
    <s v="0-2 yrs"/>
    <n v="2"/>
    <s v="PhD"/>
    <n v="0"/>
    <n v="0"/>
    <n v="0"/>
    <n v="1"/>
    <n v="1"/>
    <n v="2"/>
    <n v="97866"/>
    <s v="Medium"/>
    <n v="7"/>
    <n v="2022"/>
    <s v="Low"/>
    <n v="3"/>
  </r>
  <r>
    <n v="6289"/>
    <x v="5"/>
    <x v="1"/>
    <s v="MNC"/>
    <s v="Healthcare"/>
    <x v="3"/>
    <x v="1"/>
    <s v="Onsite/Hybrid"/>
    <x v="0"/>
    <s v="7+ yrs"/>
    <n v="13"/>
    <s v="Master"/>
    <n v="0"/>
    <n v="0"/>
    <n v="1"/>
    <n v="1"/>
    <n v="0"/>
    <n v="2"/>
    <n v="186232"/>
    <s v="High"/>
    <n v="8"/>
    <n v="2021"/>
    <s v="High"/>
    <n v="4"/>
  </r>
  <r>
    <n v="6290"/>
    <x v="0"/>
    <x v="0"/>
    <s v="Startup"/>
    <s v="E-commerce"/>
    <x v="4"/>
    <x v="1"/>
    <s v="Onsite/Hybrid"/>
    <x v="0"/>
    <s v="7+ yrs"/>
    <n v="8"/>
    <s v="PhD"/>
    <n v="1"/>
    <n v="1"/>
    <n v="1"/>
    <n v="0"/>
    <n v="1"/>
    <n v="4"/>
    <n v="122061"/>
    <s v="High"/>
    <n v="7"/>
    <n v="2023"/>
    <s v="High"/>
    <n v="9"/>
  </r>
  <r>
    <n v="6291"/>
    <x v="3"/>
    <x v="0"/>
    <s v="Enterprise"/>
    <s v="Healthcare"/>
    <x v="6"/>
    <x v="0"/>
    <s v="Remote"/>
    <x v="1"/>
    <s v="3-6 yrs"/>
    <n v="5"/>
    <s v="Master"/>
    <n v="1"/>
    <n v="0"/>
    <n v="0"/>
    <n v="0"/>
    <n v="0"/>
    <n v="1"/>
    <n v="72384"/>
    <s v="Medium"/>
    <n v="7"/>
    <n v="2024"/>
    <s v="Medium"/>
    <n v="6"/>
  </r>
  <r>
    <n v="6292"/>
    <x v="5"/>
    <x v="1"/>
    <s v="Enterprise"/>
    <s v="Finance"/>
    <x v="0"/>
    <x v="2"/>
    <s v="Onsite/Hybrid"/>
    <x v="0"/>
    <s v="7+ yrs"/>
    <n v="15"/>
    <s v="Bachelor"/>
    <n v="0"/>
    <n v="1"/>
    <n v="0"/>
    <n v="1"/>
    <n v="0"/>
    <n v="2"/>
    <n v="153753"/>
    <s v="High"/>
    <n v="2"/>
    <n v="2020"/>
    <s v="Low"/>
    <n v="2"/>
  </r>
  <r>
    <n v="6293"/>
    <x v="2"/>
    <x v="2"/>
    <s v="Medium"/>
    <s v="Education"/>
    <x v="6"/>
    <x v="2"/>
    <s v="Onsite/Hybrid"/>
    <x v="2"/>
    <s v="0-2 yrs"/>
    <n v="1"/>
    <s v="Master"/>
    <n v="0"/>
    <n v="1"/>
    <n v="1"/>
    <n v="1"/>
    <n v="0"/>
    <n v="3"/>
    <n v="83355"/>
    <s v="Medium"/>
    <n v="5"/>
    <n v="2021"/>
    <s v="High"/>
    <n v="3"/>
  </r>
  <r>
    <n v="6294"/>
    <x v="3"/>
    <x v="0"/>
    <s v="Startup"/>
    <s v="Healthcare"/>
    <x v="0"/>
    <x v="2"/>
    <s v="Onsite/Hybrid"/>
    <x v="2"/>
    <s v="0-2 yrs"/>
    <n v="1"/>
    <s v="Bachelor"/>
    <n v="1"/>
    <n v="0"/>
    <n v="0"/>
    <n v="1"/>
    <n v="0"/>
    <n v="2"/>
    <n v="64637"/>
    <s v="Low"/>
    <n v="9"/>
    <n v="2026"/>
    <s v="High"/>
    <n v="7"/>
  </r>
  <r>
    <n v="6295"/>
    <x v="4"/>
    <x v="0"/>
    <s v="MNC"/>
    <s v="Technology"/>
    <x v="1"/>
    <x v="1"/>
    <s v="Onsite/Hybrid"/>
    <x v="2"/>
    <s v="0-2 yrs"/>
    <n v="2"/>
    <s v="Master"/>
    <n v="1"/>
    <n v="0"/>
    <n v="1"/>
    <n v="0"/>
    <n v="1"/>
    <n v="3"/>
    <n v="98658"/>
    <s v="Medium"/>
    <n v="1"/>
    <n v="2025"/>
    <s v="Low"/>
    <n v="5"/>
  </r>
  <r>
    <n v="6296"/>
    <x v="3"/>
    <x v="0"/>
    <s v="Startup"/>
    <s v="Education"/>
    <x v="1"/>
    <x v="0"/>
    <s v="Remote"/>
    <x v="0"/>
    <s v="7+ yrs"/>
    <n v="15"/>
    <s v="PhD"/>
    <n v="1"/>
    <n v="0"/>
    <n v="0"/>
    <n v="1"/>
    <n v="0"/>
    <n v="2"/>
    <n v="115491"/>
    <s v="Medium"/>
    <n v="11"/>
    <n v="2026"/>
    <s v="Medium"/>
    <n v="3"/>
  </r>
  <r>
    <n v="6297"/>
    <x v="4"/>
    <x v="0"/>
    <s v="Enterprise"/>
    <s v="Healthcare"/>
    <x v="1"/>
    <x v="1"/>
    <s v="Onsite/Hybrid"/>
    <x v="1"/>
    <s v="3-6 yrs"/>
    <n v="6"/>
    <s v="Master"/>
    <n v="0"/>
    <n v="1"/>
    <n v="1"/>
    <n v="0"/>
    <n v="0"/>
    <n v="2"/>
    <n v="85902"/>
    <s v="Medium"/>
    <n v="11"/>
    <n v="2022"/>
    <s v="Medium"/>
    <n v="5"/>
  </r>
  <r>
    <n v="6298"/>
    <x v="4"/>
    <x v="0"/>
    <s v="Enterprise"/>
    <s v="Healthcare"/>
    <x v="6"/>
    <x v="1"/>
    <s v="Onsite/Hybrid"/>
    <x v="2"/>
    <s v="0-2 yrs"/>
    <n v="0"/>
    <s v="Master"/>
    <n v="0"/>
    <n v="0"/>
    <n v="0"/>
    <n v="0"/>
    <n v="0"/>
    <n v="0"/>
    <n v="53400"/>
    <s v="Low"/>
    <n v="9"/>
    <n v="2024"/>
    <s v="High"/>
    <n v="7"/>
  </r>
  <r>
    <n v="6299"/>
    <x v="0"/>
    <x v="0"/>
    <s v="MNC"/>
    <s v="Technology"/>
    <x v="4"/>
    <x v="2"/>
    <s v="Onsite/Hybrid"/>
    <x v="2"/>
    <s v="0-2 yrs"/>
    <n v="0"/>
    <s v="PhD"/>
    <n v="1"/>
    <n v="0"/>
    <n v="1"/>
    <n v="0"/>
    <n v="1"/>
    <n v="3"/>
    <n v="95135"/>
    <s v="Medium"/>
    <n v="1"/>
    <n v="2020"/>
    <s v="Low"/>
    <n v="1"/>
  </r>
  <r>
    <n v="6300"/>
    <x v="4"/>
    <x v="0"/>
    <s v="MNC"/>
    <s v="E-commerce"/>
    <x v="0"/>
    <x v="1"/>
    <s v="Onsite/Hybrid"/>
    <x v="0"/>
    <s v="7+ yrs"/>
    <n v="9"/>
    <s v="Bachelor"/>
    <n v="0"/>
    <n v="0"/>
    <n v="0"/>
    <n v="1"/>
    <n v="1"/>
    <n v="2"/>
    <n v="142868"/>
    <s v="High"/>
    <n v="10"/>
    <n v="2020"/>
    <s v="Medium"/>
    <n v="2"/>
  </r>
  <r>
    <n v="6301"/>
    <x v="3"/>
    <x v="0"/>
    <s v="Enterprise"/>
    <s v="Retail"/>
    <x v="1"/>
    <x v="2"/>
    <s v="Onsite/Hybrid"/>
    <x v="2"/>
    <s v="0-2 yrs"/>
    <n v="2"/>
    <s v="Master"/>
    <n v="1"/>
    <n v="1"/>
    <n v="1"/>
    <n v="1"/>
    <n v="0"/>
    <n v="4"/>
    <n v="78041"/>
    <s v="Medium"/>
    <n v="11"/>
    <n v="2022"/>
    <s v="High"/>
    <n v="5"/>
  </r>
  <r>
    <n v="6302"/>
    <x v="1"/>
    <x v="1"/>
    <s v="MNC"/>
    <s v="Finance"/>
    <x v="0"/>
    <x v="1"/>
    <s v="Onsite/Hybrid"/>
    <x v="1"/>
    <s v="3-6 yrs"/>
    <n v="3"/>
    <s v="PhD"/>
    <n v="0"/>
    <n v="1"/>
    <n v="1"/>
    <n v="0"/>
    <n v="1"/>
    <n v="3"/>
    <n v="164547"/>
    <s v="High"/>
    <n v="11"/>
    <n v="2020"/>
    <s v="Low"/>
    <n v="5"/>
  </r>
  <r>
    <n v="6303"/>
    <x v="4"/>
    <x v="0"/>
    <s v="MNC"/>
    <s v="Healthcare"/>
    <x v="0"/>
    <x v="2"/>
    <s v="Onsite/Hybrid"/>
    <x v="0"/>
    <s v="7+ yrs"/>
    <n v="10"/>
    <s v="PhD"/>
    <n v="1"/>
    <n v="1"/>
    <n v="0"/>
    <n v="0"/>
    <n v="0"/>
    <n v="2"/>
    <n v="121946"/>
    <s v="High"/>
    <n v="4"/>
    <n v="2024"/>
    <s v="Low"/>
    <n v="5"/>
  </r>
  <r>
    <n v="6304"/>
    <x v="1"/>
    <x v="1"/>
    <s v="MNC"/>
    <s v="Finance"/>
    <x v="3"/>
    <x v="1"/>
    <s v="Onsite/Hybrid"/>
    <x v="0"/>
    <s v="7+ yrs"/>
    <n v="10"/>
    <s v="Master"/>
    <n v="0"/>
    <n v="1"/>
    <n v="0"/>
    <n v="0"/>
    <n v="0"/>
    <n v="1"/>
    <n v="157585"/>
    <s v="High"/>
    <n v="5"/>
    <n v="2026"/>
    <s v="Medium"/>
    <n v="3"/>
  </r>
  <r>
    <n v="6305"/>
    <x v="0"/>
    <x v="0"/>
    <s v="MNC"/>
    <s v="Technology"/>
    <x v="5"/>
    <x v="2"/>
    <s v="Onsite/Hybrid"/>
    <x v="1"/>
    <s v="3-6 yrs"/>
    <n v="6"/>
    <s v="PhD"/>
    <n v="0"/>
    <n v="1"/>
    <n v="0"/>
    <n v="0"/>
    <n v="0"/>
    <n v="1"/>
    <n v="92813"/>
    <s v="Medium"/>
    <n v="9"/>
    <n v="2023"/>
    <s v="High"/>
    <n v="9"/>
  </r>
  <r>
    <n v="6306"/>
    <x v="2"/>
    <x v="2"/>
    <s v="Startup"/>
    <s v="Healthcare"/>
    <x v="3"/>
    <x v="1"/>
    <s v="Onsite/Hybrid"/>
    <x v="2"/>
    <s v="0-2 yrs"/>
    <n v="0"/>
    <s v="Master"/>
    <n v="1"/>
    <n v="0"/>
    <n v="0"/>
    <n v="1"/>
    <n v="1"/>
    <n v="3"/>
    <n v="71721"/>
    <s v="Medium"/>
    <n v="10"/>
    <n v="2024"/>
    <s v="High"/>
    <n v="8"/>
  </r>
  <r>
    <n v="6307"/>
    <x v="4"/>
    <x v="0"/>
    <s v="MNC"/>
    <s v="Healthcare"/>
    <x v="0"/>
    <x v="2"/>
    <s v="Onsite/Hybrid"/>
    <x v="1"/>
    <s v="3-6 yrs"/>
    <n v="5"/>
    <s v="Master"/>
    <n v="1"/>
    <n v="1"/>
    <n v="0"/>
    <n v="0"/>
    <n v="0"/>
    <n v="2"/>
    <n v="94055"/>
    <s v="Medium"/>
    <n v="8"/>
    <n v="2020"/>
    <s v="High"/>
    <n v="9"/>
  </r>
  <r>
    <n v="6308"/>
    <x v="2"/>
    <x v="2"/>
    <s v="Startup"/>
    <s v="Retail"/>
    <x v="4"/>
    <x v="0"/>
    <s v="Remote"/>
    <x v="1"/>
    <s v="3-6 yrs"/>
    <n v="5"/>
    <s v="Master"/>
    <n v="0"/>
    <n v="0"/>
    <n v="1"/>
    <n v="0"/>
    <n v="0"/>
    <n v="1"/>
    <n v="91945"/>
    <s v="Medium"/>
    <n v="2"/>
    <n v="2020"/>
    <s v="High"/>
    <n v="8"/>
  </r>
  <r>
    <n v="6309"/>
    <x v="4"/>
    <x v="0"/>
    <s v="Startup"/>
    <s v="Technology"/>
    <x v="1"/>
    <x v="0"/>
    <s v="Remote"/>
    <x v="0"/>
    <s v="7+ yrs"/>
    <n v="14"/>
    <s v="Master"/>
    <n v="0"/>
    <n v="1"/>
    <n v="0"/>
    <n v="0"/>
    <n v="1"/>
    <n v="2"/>
    <n v="112043"/>
    <s v="Medium"/>
    <n v="6"/>
    <n v="2026"/>
    <s v="High"/>
    <n v="9"/>
  </r>
  <r>
    <n v="6310"/>
    <x v="2"/>
    <x v="2"/>
    <s v="Startup"/>
    <s v="Healthcare"/>
    <x v="4"/>
    <x v="0"/>
    <s v="Remote"/>
    <x v="0"/>
    <s v="7+ yrs"/>
    <n v="13"/>
    <s v="Bachelor"/>
    <n v="1"/>
    <n v="0"/>
    <n v="1"/>
    <n v="1"/>
    <n v="0"/>
    <n v="3"/>
    <n v="125501"/>
    <s v="High"/>
    <n v="1"/>
    <n v="2025"/>
    <s v="High"/>
    <n v="7"/>
  </r>
  <r>
    <n v="6311"/>
    <x v="2"/>
    <x v="2"/>
    <s v="MNC"/>
    <s v="Technology"/>
    <x v="4"/>
    <x v="2"/>
    <s v="Onsite/Hybrid"/>
    <x v="2"/>
    <s v="0-2 yrs"/>
    <n v="0"/>
    <s v="Master"/>
    <n v="0"/>
    <n v="1"/>
    <n v="1"/>
    <n v="1"/>
    <n v="1"/>
    <n v="4"/>
    <n v="107424"/>
    <s v="Medium"/>
    <n v="1"/>
    <n v="2022"/>
    <s v="High"/>
    <n v="3"/>
  </r>
  <r>
    <n v="6312"/>
    <x v="4"/>
    <x v="0"/>
    <s v="Medium"/>
    <s v="Healthcare"/>
    <x v="5"/>
    <x v="1"/>
    <s v="Onsite/Hybrid"/>
    <x v="2"/>
    <s v="0-2 yrs"/>
    <n v="1"/>
    <s v="PhD"/>
    <n v="0"/>
    <n v="1"/>
    <n v="0"/>
    <n v="1"/>
    <n v="0"/>
    <n v="2"/>
    <n v="65569"/>
    <s v="Low"/>
    <n v="4"/>
    <n v="2026"/>
    <s v="High"/>
    <n v="9"/>
  </r>
  <r>
    <n v="6313"/>
    <x v="0"/>
    <x v="0"/>
    <s v="Enterprise"/>
    <s v="Healthcare"/>
    <x v="6"/>
    <x v="0"/>
    <s v="Remote"/>
    <x v="1"/>
    <s v="3-6 yrs"/>
    <n v="5"/>
    <s v="Master"/>
    <n v="1"/>
    <n v="0"/>
    <n v="0"/>
    <n v="1"/>
    <n v="1"/>
    <n v="3"/>
    <n v="98606"/>
    <s v="Medium"/>
    <n v="8"/>
    <n v="2023"/>
    <s v="Medium"/>
    <n v="3"/>
  </r>
  <r>
    <n v="6314"/>
    <x v="4"/>
    <x v="0"/>
    <s v="MNC"/>
    <s v="Education"/>
    <x v="5"/>
    <x v="0"/>
    <s v="Remote"/>
    <x v="2"/>
    <s v="0-2 yrs"/>
    <n v="2"/>
    <s v="Master"/>
    <n v="0"/>
    <n v="0"/>
    <n v="1"/>
    <n v="0"/>
    <n v="0"/>
    <n v="1"/>
    <n v="84719"/>
    <s v="Medium"/>
    <n v="9"/>
    <n v="2026"/>
    <s v="High"/>
    <n v="7"/>
  </r>
  <r>
    <n v="6315"/>
    <x v="2"/>
    <x v="2"/>
    <s v="Startup"/>
    <s v="Healthcare"/>
    <x v="0"/>
    <x v="1"/>
    <s v="Onsite/Hybrid"/>
    <x v="2"/>
    <s v="0-2 yrs"/>
    <n v="2"/>
    <s v="Master"/>
    <n v="1"/>
    <n v="1"/>
    <n v="1"/>
    <n v="0"/>
    <n v="0"/>
    <n v="3"/>
    <n v="65267"/>
    <s v="Low"/>
    <n v="6"/>
    <n v="2024"/>
    <s v="Medium"/>
    <n v="5"/>
  </r>
  <r>
    <n v="6316"/>
    <x v="1"/>
    <x v="1"/>
    <s v="Enterprise"/>
    <s v="E-commerce"/>
    <x v="4"/>
    <x v="0"/>
    <s v="Remote"/>
    <x v="0"/>
    <s v="7+ yrs"/>
    <n v="14"/>
    <s v="Master"/>
    <n v="0"/>
    <n v="1"/>
    <n v="1"/>
    <n v="1"/>
    <n v="1"/>
    <n v="4"/>
    <n v="180986"/>
    <s v="High"/>
    <n v="12"/>
    <n v="2020"/>
    <s v="High"/>
    <n v="4"/>
  </r>
  <r>
    <n v="6317"/>
    <x v="5"/>
    <x v="1"/>
    <s v="Medium"/>
    <s v="Retail"/>
    <x v="1"/>
    <x v="0"/>
    <s v="Remote"/>
    <x v="2"/>
    <s v="0-2 yrs"/>
    <n v="2"/>
    <s v="Bachelor"/>
    <n v="0"/>
    <n v="0"/>
    <n v="0"/>
    <n v="0"/>
    <n v="1"/>
    <n v="1"/>
    <n v="95822"/>
    <s v="Medium"/>
    <n v="8"/>
    <n v="2022"/>
    <s v="High"/>
    <n v="7"/>
  </r>
  <r>
    <n v="6318"/>
    <x v="0"/>
    <x v="0"/>
    <s v="Startup"/>
    <s v="Healthcare"/>
    <x v="0"/>
    <x v="0"/>
    <s v="Remote"/>
    <x v="2"/>
    <s v="0-2 yrs"/>
    <n v="1"/>
    <s v="Master"/>
    <n v="1"/>
    <n v="0"/>
    <n v="1"/>
    <n v="1"/>
    <n v="0"/>
    <n v="3"/>
    <n v="78250"/>
    <s v="Medium"/>
    <n v="1"/>
    <n v="2025"/>
    <s v="High"/>
    <n v="8"/>
  </r>
  <r>
    <n v="6319"/>
    <x v="1"/>
    <x v="1"/>
    <s v="Enterprise"/>
    <s v="E-commerce"/>
    <x v="3"/>
    <x v="0"/>
    <s v="Remote"/>
    <x v="2"/>
    <s v="0-2 yrs"/>
    <n v="2"/>
    <s v="Master"/>
    <n v="1"/>
    <n v="0"/>
    <n v="0"/>
    <n v="1"/>
    <n v="1"/>
    <n v="3"/>
    <n v="117165"/>
    <s v="Medium"/>
    <n v="8"/>
    <n v="2022"/>
    <s v="Low"/>
    <n v="5"/>
  </r>
  <r>
    <n v="6320"/>
    <x v="1"/>
    <x v="1"/>
    <s v="Medium"/>
    <s v="Technology"/>
    <x v="5"/>
    <x v="2"/>
    <s v="Onsite/Hybrid"/>
    <x v="2"/>
    <s v="0-2 yrs"/>
    <n v="2"/>
    <s v="PhD"/>
    <n v="0"/>
    <n v="0"/>
    <n v="0"/>
    <n v="0"/>
    <n v="0"/>
    <n v="0"/>
    <n v="87585"/>
    <s v="Medium"/>
    <n v="1"/>
    <n v="2021"/>
    <s v="Medium"/>
    <n v="2"/>
  </r>
  <r>
    <n v="6321"/>
    <x v="3"/>
    <x v="0"/>
    <s v="Startup"/>
    <s v="Healthcare"/>
    <x v="1"/>
    <x v="2"/>
    <s v="Onsite/Hybrid"/>
    <x v="0"/>
    <s v="7+ yrs"/>
    <n v="15"/>
    <s v="PhD"/>
    <n v="0"/>
    <n v="1"/>
    <n v="0"/>
    <n v="0"/>
    <n v="0"/>
    <n v="1"/>
    <n v="103023"/>
    <s v="Medium"/>
    <n v="2"/>
    <n v="2020"/>
    <s v="Medium"/>
    <n v="2"/>
  </r>
  <r>
    <n v="6322"/>
    <x v="1"/>
    <x v="1"/>
    <s v="MNC"/>
    <s v="Education"/>
    <x v="5"/>
    <x v="0"/>
    <s v="Remote"/>
    <x v="1"/>
    <s v="3-6 yrs"/>
    <n v="4"/>
    <s v="Master"/>
    <n v="0"/>
    <n v="0"/>
    <n v="1"/>
    <n v="1"/>
    <n v="0"/>
    <n v="2"/>
    <n v="168223"/>
    <s v="High"/>
    <n v="9"/>
    <n v="2026"/>
    <s v="High"/>
    <n v="1"/>
  </r>
  <r>
    <n v="6323"/>
    <x v="3"/>
    <x v="0"/>
    <s v="Enterprise"/>
    <s v="Healthcare"/>
    <x v="3"/>
    <x v="2"/>
    <s v="Onsite/Hybrid"/>
    <x v="0"/>
    <s v="7+ yrs"/>
    <n v="8"/>
    <s v="Master"/>
    <n v="1"/>
    <n v="1"/>
    <n v="0"/>
    <n v="1"/>
    <n v="1"/>
    <n v="4"/>
    <n v="129625"/>
    <s v="High"/>
    <n v="3"/>
    <n v="2025"/>
    <s v="Medium"/>
    <n v="5"/>
  </r>
  <r>
    <n v="6324"/>
    <x v="1"/>
    <x v="1"/>
    <s v="Enterprise"/>
    <s v="Technology"/>
    <x v="3"/>
    <x v="0"/>
    <s v="Remote"/>
    <x v="1"/>
    <s v="3-6 yrs"/>
    <n v="4"/>
    <s v="Bachelor"/>
    <n v="1"/>
    <n v="1"/>
    <n v="0"/>
    <n v="1"/>
    <n v="0"/>
    <n v="3"/>
    <n v="125068"/>
    <s v="High"/>
    <n v="12"/>
    <n v="2025"/>
    <s v="High"/>
    <n v="8"/>
  </r>
  <r>
    <n v="6325"/>
    <x v="5"/>
    <x v="1"/>
    <s v="Startup"/>
    <s v="Healthcare"/>
    <x v="5"/>
    <x v="2"/>
    <s v="Onsite/Hybrid"/>
    <x v="1"/>
    <s v="3-6 yrs"/>
    <n v="5"/>
    <s v="Master"/>
    <n v="1"/>
    <n v="0"/>
    <n v="1"/>
    <n v="0"/>
    <n v="1"/>
    <n v="3"/>
    <n v="138977"/>
    <s v="High"/>
    <n v="2"/>
    <n v="2025"/>
    <s v="High"/>
    <n v="9"/>
  </r>
  <r>
    <n v="6326"/>
    <x v="0"/>
    <x v="0"/>
    <s v="MNC"/>
    <s v="Technology"/>
    <x v="6"/>
    <x v="0"/>
    <s v="Remote"/>
    <x v="0"/>
    <s v="7+ yrs"/>
    <n v="10"/>
    <s v="Master"/>
    <n v="1"/>
    <n v="1"/>
    <n v="0"/>
    <n v="1"/>
    <n v="1"/>
    <n v="4"/>
    <n v="148834"/>
    <s v="High"/>
    <n v="12"/>
    <n v="2021"/>
    <s v="Medium"/>
    <n v="5"/>
  </r>
  <r>
    <n v="6327"/>
    <x v="1"/>
    <x v="1"/>
    <s v="MNC"/>
    <s v="Technology"/>
    <x v="6"/>
    <x v="2"/>
    <s v="Onsite/Hybrid"/>
    <x v="0"/>
    <s v="7+ yrs"/>
    <n v="15"/>
    <s v="Master"/>
    <n v="1"/>
    <n v="1"/>
    <n v="1"/>
    <n v="0"/>
    <n v="0"/>
    <n v="3"/>
    <n v="179541"/>
    <s v="High"/>
    <n v="7"/>
    <n v="2025"/>
    <s v="Medium"/>
    <n v="5"/>
  </r>
  <r>
    <n v="6328"/>
    <x v="1"/>
    <x v="1"/>
    <s v="Enterprise"/>
    <s v="Finance"/>
    <x v="5"/>
    <x v="1"/>
    <s v="Onsite/Hybrid"/>
    <x v="2"/>
    <s v="0-2 yrs"/>
    <n v="2"/>
    <s v="PhD"/>
    <n v="1"/>
    <n v="0"/>
    <n v="1"/>
    <n v="0"/>
    <n v="0"/>
    <n v="2"/>
    <n v="103743"/>
    <s v="Medium"/>
    <n v="6"/>
    <n v="2025"/>
    <s v="Medium"/>
    <n v="5"/>
  </r>
  <r>
    <n v="6329"/>
    <x v="2"/>
    <x v="2"/>
    <s v="Medium"/>
    <s v="Healthcare"/>
    <x v="3"/>
    <x v="1"/>
    <s v="Onsite/Hybrid"/>
    <x v="0"/>
    <s v="7+ yrs"/>
    <n v="8"/>
    <s v="Master"/>
    <n v="0"/>
    <n v="1"/>
    <n v="1"/>
    <n v="1"/>
    <n v="1"/>
    <n v="4"/>
    <n v="138259"/>
    <s v="High"/>
    <n v="11"/>
    <n v="2025"/>
    <s v="High"/>
    <n v="6"/>
  </r>
  <r>
    <n v="6330"/>
    <x v="4"/>
    <x v="0"/>
    <s v="Enterprise"/>
    <s v="E-commerce"/>
    <x v="5"/>
    <x v="0"/>
    <s v="Remote"/>
    <x v="2"/>
    <s v="0-2 yrs"/>
    <n v="0"/>
    <s v="PhD"/>
    <n v="1"/>
    <n v="1"/>
    <n v="0"/>
    <n v="1"/>
    <n v="0"/>
    <n v="3"/>
    <n v="60582"/>
    <s v="Low"/>
    <n v="6"/>
    <n v="2024"/>
    <s v="Low"/>
    <n v="1"/>
  </r>
  <r>
    <n v="6331"/>
    <x v="0"/>
    <x v="0"/>
    <s v="Startup"/>
    <s v="Education"/>
    <x v="3"/>
    <x v="1"/>
    <s v="Onsite/Hybrid"/>
    <x v="2"/>
    <s v="0-2 yrs"/>
    <n v="2"/>
    <s v="Bachelor"/>
    <n v="0"/>
    <n v="1"/>
    <n v="0"/>
    <n v="1"/>
    <n v="0"/>
    <n v="2"/>
    <n v="63667"/>
    <s v="Low"/>
    <n v="7"/>
    <n v="2026"/>
    <s v="High"/>
    <n v="7"/>
  </r>
  <r>
    <n v="6332"/>
    <x v="4"/>
    <x v="0"/>
    <s v="Enterprise"/>
    <s v="Retail"/>
    <x v="0"/>
    <x v="1"/>
    <s v="Onsite/Hybrid"/>
    <x v="0"/>
    <s v="7+ yrs"/>
    <n v="13"/>
    <s v="PhD"/>
    <n v="0"/>
    <n v="1"/>
    <n v="0"/>
    <n v="0"/>
    <n v="0"/>
    <n v="1"/>
    <n v="104271"/>
    <s v="Medium"/>
    <n v="11"/>
    <n v="2020"/>
    <s v="Medium"/>
    <n v="5"/>
  </r>
  <r>
    <n v="6333"/>
    <x v="5"/>
    <x v="1"/>
    <s v="MNC"/>
    <s v="Education"/>
    <x v="2"/>
    <x v="2"/>
    <s v="Onsite/Hybrid"/>
    <x v="1"/>
    <s v="3-6 yrs"/>
    <n v="4"/>
    <s v="Master"/>
    <n v="0"/>
    <n v="0"/>
    <n v="1"/>
    <n v="0"/>
    <n v="0"/>
    <n v="1"/>
    <n v="150290"/>
    <s v="High"/>
    <n v="11"/>
    <n v="2025"/>
    <s v="High"/>
    <n v="8"/>
  </r>
  <r>
    <n v="6334"/>
    <x v="2"/>
    <x v="2"/>
    <s v="Medium"/>
    <s v="Retail"/>
    <x v="2"/>
    <x v="2"/>
    <s v="Onsite/Hybrid"/>
    <x v="2"/>
    <s v="0-2 yrs"/>
    <n v="2"/>
    <s v="Bachelor"/>
    <n v="0"/>
    <n v="0"/>
    <n v="1"/>
    <n v="0"/>
    <n v="0"/>
    <n v="1"/>
    <n v="69359"/>
    <s v="Low"/>
    <n v="12"/>
    <n v="2025"/>
    <s v="Medium"/>
    <n v="4"/>
  </r>
  <r>
    <n v="6335"/>
    <x v="4"/>
    <x v="0"/>
    <s v="Enterprise"/>
    <s v="Education"/>
    <x v="5"/>
    <x v="0"/>
    <s v="Remote"/>
    <x v="1"/>
    <s v="3-6 yrs"/>
    <n v="6"/>
    <s v="Master"/>
    <n v="0"/>
    <n v="1"/>
    <n v="1"/>
    <n v="0"/>
    <n v="1"/>
    <n v="3"/>
    <n v="102568"/>
    <s v="Medium"/>
    <n v="1"/>
    <n v="2021"/>
    <s v="Medium"/>
    <n v="4"/>
  </r>
  <r>
    <n v="6336"/>
    <x v="0"/>
    <x v="0"/>
    <s v="Medium"/>
    <s v="Retail"/>
    <x v="4"/>
    <x v="0"/>
    <s v="Remote"/>
    <x v="1"/>
    <s v="3-6 yrs"/>
    <n v="3"/>
    <s v="PhD"/>
    <n v="1"/>
    <n v="0"/>
    <n v="0"/>
    <n v="0"/>
    <n v="0"/>
    <n v="1"/>
    <n v="70782"/>
    <s v="Medium"/>
    <n v="9"/>
    <n v="2026"/>
    <s v="Medium"/>
    <n v="2"/>
  </r>
  <r>
    <n v="6337"/>
    <x v="0"/>
    <x v="0"/>
    <s v="Enterprise"/>
    <s v="E-commerce"/>
    <x v="5"/>
    <x v="1"/>
    <s v="Onsite/Hybrid"/>
    <x v="1"/>
    <s v="3-6 yrs"/>
    <n v="4"/>
    <s v="Bachelor"/>
    <n v="1"/>
    <n v="1"/>
    <n v="0"/>
    <n v="0"/>
    <n v="1"/>
    <n v="3"/>
    <n v="88780"/>
    <s v="Medium"/>
    <n v="10"/>
    <n v="2020"/>
    <s v="Low"/>
    <n v="1"/>
  </r>
  <r>
    <n v="6338"/>
    <x v="2"/>
    <x v="2"/>
    <s v="Startup"/>
    <s v="Retail"/>
    <x v="4"/>
    <x v="2"/>
    <s v="Onsite/Hybrid"/>
    <x v="0"/>
    <s v="7+ yrs"/>
    <n v="14"/>
    <s v="Master"/>
    <n v="1"/>
    <n v="1"/>
    <n v="0"/>
    <n v="0"/>
    <n v="1"/>
    <n v="3"/>
    <n v="108586"/>
    <s v="Medium"/>
    <n v="10"/>
    <n v="2020"/>
    <s v="Low"/>
    <n v="6"/>
  </r>
  <r>
    <n v="6339"/>
    <x v="3"/>
    <x v="0"/>
    <s v="MNC"/>
    <s v="Retail"/>
    <x v="4"/>
    <x v="2"/>
    <s v="Onsite/Hybrid"/>
    <x v="1"/>
    <s v="3-6 yrs"/>
    <n v="5"/>
    <s v="PhD"/>
    <n v="0"/>
    <n v="0"/>
    <n v="0"/>
    <n v="1"/>
    <n v="0"/>
    <n v="1"/>
    <n v="108924"/>
    <s v="Medium"/>
    <n v="1"/>
    <n v="2021"/>
    <s v="Low"/>
    <n v="4"/>
  </r>
  <r>
    <n v="6340"/>
    <x v="1"/>
    <x v="1"/>
    <s v="Medium"/>
    <s v="Healthcare"/>
    <x v="1"/>
    <x v="0"/>
    <s v="Remote"/>
    <x v="0"/>
    <s v="7+ yrs"/>
    <n v="15"/>
    <s v="Master"/>
    <n v="1"/>
    <n v="0"/>
    <n v="0"/>
    <n v="0"/>
    <n v="1"/>
    <n v="2"/>
    <n v="148662"/>
    <s v="High"/>
    <n v="10"/>
    <n v="2020"/>
    <s v="Low"/>
    <n v="5"/>
  </r>
  <r>
    <n v="6341"/>
    <x v="4"/>
    <x v="0"/>
    <s v="Startup"/>
    <s v="Healthcare"/>
    <x v="1"/>
    <x v="0"/>
    <s v="Remote"/>
    <x v="2"/>
    <s v="0-2 yrs"/>
    <n v="2"/>
    <s v="Master"/>
    <n v="1"/>
    <n v="0"/>
    <n v="1"/>
    <n v="0"/>
    <n v="0"/>
    <n v="2"/>
    <n v="68151"/>
    <s v="Low"/>
    <n v="1"/>
    <n v="2024"/>
    <s v="High"/>
    <n v="7"/>
  </r>
  <r>
    <n v="6342"/>
    <x v="4"/>
    <x v="0"/>
    <s v="MNC"/>
    <s v="Healthcare"/>
    <x v="0"/>
    <x v="1"/>
    <s v="Onsite/Hybrid"/>
    <x v="0"/>
    <s v="7+ yrs"/>
    <n v="15"/>
    <s v="Bachelor"/>
    <n v="1"/>
    <n v="1"/>
    <n v="0"/>
    <n v="1"/>
    <n v="1"/>
    <n v="4"/>
    <n v="140808"/>
    <s v="High"/>
    <n v="5"/>
    <n v="2021"/>
    <s v="Low"/>
    <n v="6"/>
  </r>
  <r>
    <n v="6343"/>
    <x v="1"/>
    <x v="1"/>
    <s v="MNC"/>
    <s v="Education"/>
    <x v="4"/>
    <x v="1"/>
    <s v="Onsite/Hybrid"/>
    <x v="1"/>
    <s v="3-6 yrs"/>
    <n v="6"/>
    <s v="Master"/>
    <n v="0"/>
    <n v="1"/>
    <n v="1"/>
    <n v="0"/>
    <n v="1"/>
    <n v="3"/>
    <n v="155419"/>
    <s v="High"/>
    <n v="11"/>
    <n v="2022"/>
    <s v="Low"/>
    <n v="6"/>
  </r>
  <r>
    <n v="6344"/>
    <x v="3"/>
    <x v="0"/>
    <s v="Startup"/>
    <s v="Retail"/>
    <x v="0"/>
    <x v="0"/>
    <s v="Remote"/>
    <x v="2"/>
    <s v="0-2 yrs"/>
    <n v="1"/>
    <s v="Master"/>
    <n v="1"/>
    <n v="0"/>
    <n v="1"/>
    <n v="0"/>
    <n v="0"/>
    <n v="2"/>
    <n v="68639"/>
    <s v="Low"/>
    <n v="5"/>
    <n v="2021"/>
    <s v="High"/>
    <n v="9"/>
  </r>
  <r>
    <n v="6345"/>
    <x v="0"/>
    <x v="0"/>
    <s v="Enterprise"/>
    <s v="Technology"/>
    <x v="4"/>
    <x v="0"/>
    <s v="Remote"/>
    <x v="2"/>
    <s v="0-2 yrs"/>
    <n v="1"/>
    <s v="PhD"/>
    <n v="0"/>
    <n v="1"/>
    <n v="1"/>
    <n v="0"/>
    <n v="0"/>
    <n v="2"/>
    <n v="66967"/>
    <s v="Low"/>
    <n v="11"/>
    <n v="2022"/>
    <s v="High"/>
    <n v="7"/>
  </r>
  <r>
    <n v="6346"/>
    <x v="0"/>
    <x v="0"/>
    <s v="Startup"/>
    <s v="E-commerce"/>
    <x v="6"/>
    <x v="0"/>
    <s v="Remote"/>
    <x v="1"/>
    <s v="3-6 yrs"/>
    <n v="3"/>
    <s v="PhD"/>
    <n v="1"/>
    <n v="0"/>
    <n v="1"/>
    <n v="1"/>
    <n v="0"/>
    <n v="3"/>
    <n v="107463"/>
    <s v="Medium"/>
    <n v="11"/>
    <n v="2024"/>
    <s v="High"/>
    <n v="7"/>
  </r>
  <r>
    <n v="6347"/>
    <x v="1"/>
    <x v="1"/>
    <s v="Medium"/>
    <s v="Technology"/>
    <x v="5"/>
    <x v="1"/>
    <s v="Onsite/Hybrid"/>
    <x v="2"/>
    <s v="0-2 yrs"/>
    <n v="2"/>
    <s v="Master"/>
    <n v="1"/>
    <n v="1"/>
    <n v="1"/>
    <n v="0"/>
    <n v="0"/>
    <n v="3"/>
    <n v="100109"/>
    <s v="Medium"/>
    <n v="2"/>
    <n v="2021"/>
    <s v="Low"/>
    <n v="6"/>
  </r>
  <r>
    <n v="6348"/>
    <x v="5"/>
    <x v="1"/>
    <s v="MNC"/>
    <s v="Technology"/>
    <x v="5"/>
    <x v="2"/>
    <s v="Onsite/Hybrid"/>
    <x v="2"/>
    <s v="0-2 yrs"/>
    <n v="0"/>
    <s v="PhD"/>
    <n v="1"/>
    <n v="1"/>
    <n v="0"/>
    <n v="1"/>
    <n v="0"/>
    <n v="3"/>
    <n v="122460"/>
    <s v="High"/>
    <n v="11"/>
    <n v="2026"/>
    <s v="Medium"/>
    <n v="2"/>
  </r>
  <r>
    <n v="6349"/>
    <x v="1"/>
    <x v="1"/>
    <s v="Startup"/>
    <s v="Technology"/>
    <x v="5"/>
    <x v="2"/>
    <s v="Onsite/Hybrid"/>
    <x v="1"/>
    <s v="3-6 yrs"/>
    <n v="6"/>
    <s v="PhD"/>
    <n v="0"/>
    <n v="1"/>
    <n v="0"/>
    <n v="1"/>
    <n v="0"/>
    <n v="2"/>
    <n v="130482"/>
    <s v="High"/>
    <n v="8"/>
    <n v="2025"/>
    <s v="Low"/>
    <n v="1"/>
  </r>
  <r>
    <n v="6350"/>
    <x v="4"/>
    <x v="0"/>
    <s v="Enterprise"/>
    <s v="Healthcare"/>
    <x v="2"/>
    <x v="0"/>
    <s v="Remote"/>
    <x v="2"/>
    <s v="0-2 yrs"/>
    <n v="2"/>
    <s v="PhD"/>
    <n v="1"/>
    <n v="1"/>
    <n v="0"/>
    <n v="1"/>
    <n v="0"/>
    <n v="3"/>
    <n v="61469"/>
    <s v="Low"/>
    <n v="11"/>
    <n v="2025"/>
    <s v="High"/>
    <n v="9"/>
  </r>
  <r>
    <n v="6351"/>
    <x v="0"/>
    <x v="0"/>
    <s v="Startup"/>
    <s v="Finance"/>
    <x v="5"/>
    <x v="0"/>
    <s v="Remote"/>
    <x v="2"/>
    <s v="0-2 yrs"/>
    <n v="1"/>
    <s v="Master"/>
    <n v="0"/>
    <n v="1"/>
    <n v="0"/>
    <n v="0"/>
    <n v="0"/>
    <n v="1"/>
    <n v="52957"/>
    <s v="Low"/>
    <n v="1"/>
    <n v="2022"/>
    <s v="Low"/>
    <n v="6"/>
  </r>
  <r>
    <n v="6352"/>
    <x v="5"/>
    <x v="1"/>
    <s v="Medium"/>
    <s v="Technology"/>
    <x v="6"/>
    <x v="0"/>
    <s v="Remote"/>
    <x v="1"/>
    <s v="3-6 yrs"/>
    <n v="6"/>
    <s v="Master"/>
    <n v="0"/>
    <n v="1"/>
    <n v="0"/>
    <n v="0"/>
    <n v="0"/>
    <n v="1"/>
    <n v="117064"/>
    <s v="Medium"/>
    <n v="5"/>
    <n v="2024"/>
    <s v="Low"/>
    <n v="3"/>
  </r>
  <r>
    <n v="6353"/>
    <x v="1"/>
    <x v="1"/>
    <s v="Medium"/>
    <s v="Technology"/>
    <x v="6"/>
    <x v="1"/>
    <s v="Onsite/Hybrid"/>
    <x v="0"/>
    <s v="7+ yrs"/>
    <n v="10"/>
    <s v="Master"/>
    <n v="0"/>
    <n v="1"/>
    <n v="0"/>
    <n v="0"/>
    <n v="1"/>
    <n v="2"/>
    <n v="150984"/>
    <s v="High"/>
    <n v="11"/>
    <n v="2022"/>
    <s v="Medium"/>
    <n v="1"/>
  </r>
  <r>
    <n v="6354"/>
    <x v="2"/>
    <x v="2"/>
    <s v="Medium"/>
    <s v="E-commerce"/>
    <x v="1"/>
    <x v="1"/>
    <s v="Onsite/Hybrid"/>
    <x v="2"/>
    <s v="0-2 yrs"/>
    <n v="1"/>
    <s v="PhD"/>
    <n v="1"/>
    <n v="0"/>
    <n v="1"/>
    <n v="0"/>
    <n v="1"/>
    <n v="3"/>
    <n v="76990"/>
    <s v="Medium"/>
    <n v="3"/>
    <n v="2026"/>
    <s v="High"/>
    <n v="9"/>
  </r>
  <r>
    <n v="6355"/>
    <x v="5"/>
    <x v="1"/>
    <s v="MNC"/>
    <s v="Technology"/>
    <x v="1"/>
    <x v="0"/>
    <s v="Remote"/>
    <x v="2"/>
    <s v="0-2 yrs"/>
    <n v="2"/>
    <s v="PhD"/>
    <n v="0"/>
    <n v="1"/>
    <n v="1"/>
    <n v="1"/>
    <n v="1"/>
    <n v="4"/>
    <n v="152075"/>
    <s v="High"/>
    <n v="3"/>
    <n v="2021"/>
    <s v="High"/>
    <n v="7"/>
  </r>
  <r>
    <n v="6356"/>
    <x v="1"/>
    <x v="1"/>
    <s v="Enterprise"/>
    <s v="Education"/>
    <x v="2"/>
    <x v="2"/>
    <s v="Onsite/Hybrid"/>
    <x v="0"/>
    <s v="7+ yrs"/>
    <n v="11"/>
    <s v="PhD"/>
    <n v="0"/>
    <n v="1"/>
    <n v="0"/>
    <n v="0"/>
    <n v="0"/>
    <n v="1"/>
    <n v="140080"/>
    <s v="High"/>
    <n v="8"/>
    <n v="2022"/>
    <s v="Medium"/>
    <n v="1"/>
  </r>
  <r>
    <n v="6357"/>
    <x v="2"/>
    <x v="2"/>
    <s v="MNC"/>
    <s v="Finance"/>
    <x v="2"/>
    <x v="0"/>
    <s v="Remote"/>
    <x v="1"/>
    <s v="3-6 yrs"/>
    <n v="4"/>
    <s v="PhD"/>
    <n v="0"/>
    <n v="1"/>
    <n v="1"/>
    <n v="1"/>
    <n v="1"/>
    <n v="4"/>
    <n v="138901"/>
    <s v="High"/>
    <n v="6"/>
    <n v="2026"/>
    <s v="High"/>
    <n v="4"/>
  </r>
  <r>
    <n v="6358"/>
    <x v="4"/>
    <x v="0"/>
    <s v="Startup"/>
    <s v="Finance"/>
    <x v="4"/>
    <x v="0"/>
    <s v="Remote"/>
    <x v="1"/>
    <s v="3-6 yrs"/>
    <n v="6"/>
    <s v="PhD"/>
    <n v="1"/>
    <n v="1"/>
    <n v="0"/>
    <n v="1"/>
    <n v="0"/>
    <n v="3"/>
    <n v="89033"/>
    <s v="Medium"/>
    <n v="11"/>
    <n v="2026"/>
    <s v="High"/>
    <n v="8"/>
  </r>
  <r>
    <n v="6359"/>
    <x v="5"/>
    <x v="1"/>
    <s v="Enterprise"/>
    <s v="Education"/>
    <x v="6"/>
    <x v="1"/>
    <s v="Onsite/Hybrid"/>
    <x v="0"/>
    <s v="7+ yrs"/>
    <n v="10"/>
    <s v="PhD"/>
    <n v="0"/>
    <n v="1"/>
    <n v="1"/>
    <n v="0"/>
    <n v="0"/>
    <n v="2"/>
    <n v="154740"/>
    <s v="High"/>
    <n v="11"/>
    <n v="2022"/>
    <s v="Low"/>
    <n v="3"/>
  </r>
  <r>
    <n v="6360"/>
    <x v="5"/>
    <x v="1"/>
    <s v="MNC"/>
    <s v="Technology"/>
    <x v="6"/>
    <x v="1"/>
    <s v="Onsite/Hybrid"/>
    <x v="0"/>
    <s v="7+ yrs"/>
    <n v="12"/>
    <s v="Master"/>
    <n v="0"/>
    <n v="1"/>
    <n v="0"/>
    <n v="1"/>
    <n v="0"/>
    <n v="2"/>
    <n v="175491"/>
    <s v="High"/>
    <n v="11"/>
    <n v="2023"/>
    <s v="Low"/>
    <n v="4"/>
  </r>
  <r>
    <n v="6361"/>
    <x v="5"/>
    <x v="1"/>
    <s v="Startup"/>
    <s v="Finance"/>
    <x v="2"/>
    <x v="1"/>
    <s v="Onsite/Hybrid"/>
    <x v="2"/>
    <s v="0-2 yrs"/>
    <n v="1"/>
    <s v="Master"/>
    <n v="1"/>
    <n v="0"/>
    <n v="0"/>
    <n v="1"/>
    <n v="1"/>
    <n v="3"/>
    <n v="119387"/>
    <s v="Medium"/>
    <n v="11"/>
    <n v="2020"/>
    <s v="Medium"/>
    <n v="5"/>
  </r>
  <r>
    <n v="6362"/>
    <x v="4"/>
    <x v="0"/>
    <s v="Startup"/>
    <s v="Retail"/>
    <x v="2"/>
    <x v="0"/>
    <s v="Remote"/>
    <x v="0"/>
    <s v="7+ yrs"/>
    <n v="15"/>
    <s v="Bachelor"/>
    <n v="0"/>
    <n v="1"/>
    <n v="0"/>
    <n v="1"/>
    <n v="0"/>
    <n v="2"/>
    <n v="116317"/>
    <s v="Medium"/>
    <n v="10"/>
    <n v="2023"/>
    <s v="Low"/>
    <n v="5"/>
  </r>
  <r>
    <n v="6363"/>
    <x v="3"/>
    <x v="0"/>
    <s v="Medium"/>
    <s v="Technology"/>
    <x v="0"/>
    <x v="0"/>
    <s v="Remote"/>
    <x v="2"/>
    <s v="0-2 yrs"/>
    <n v="1"/>
    <s v="Master"/>
    <n v="0"/>
    <n v="0"/>
    <n v="0"/>
    <n v="1"/>
    <n v="0"/>
    <n v="1"/>
    <n v="67522"/>
    <s v="Low"/>
    <n v="6"/>
    <n v="2020"/>
    <s v="Low"/>
    <n v="5"/>
  </r>
  <r>
    <n v="6364"/>
    <x v="2"/>
    <x v="2"/>
    <s v="Enterprise"/>
    <s v="Finance"/>
    <x v="1"/>
    <x v="2"/>
    <s v="Onsite/Hybrid"/>
    <x v="0"/>
    <s v="7+ yrs"/>
    <n v="8"/>
    <s v="Master"/>
    <n v="0"/>
    <n v="1"/>
    <n v="1"/>
    <n v="0"/>
    <n v="0"/>
    <n v="2"/>
    <n v="113608"/>
    <s v="Medium"/>
    <n v="11"/>
    <n v="2021"/>
    <s v="High"/>
    <n v="7"/>
  </r>
  <r>
    <n v="6365"/>
    <x v="1"/>
    <x v="1"/>
    <s v="Enterprise"/>
    <s v="Technology"/>
    <x v="1"/>
    <x v="1"/>
    <s v="Onsite/Hybrid"/>
    <x v="2"/>
    <s v="0-2 yrs"/>
    <n v="2"/>
    <s v="PhD"/>
    <n v="1"/>
    <n v="1"/>
    <n v="0"/>
    <n v="0"/>
    <n v="1"/>
    <n v="3"/>
    <n v="96460"/>
    <s v="Medium"/>
    <n v="9"/>
    <n v="2022"/>
    <s v="Medium"/>
    <n v="4"/>
  </r>
  <r>
    <n v="6366"/>
    <x v="4"/>
    <x v="0"/>
    <s v="Medium"/>
    <s v="Retail"/>
    <x v="1"/>
    <x v="0"/>
    <s v="Remote"/>
    <x v="2"/>
    <s v="0-2 yrs"/>
    <n v="2"/>
    <s v="Master"/>
    <n v="0"/>
    <n v="1"/>
    <n v="0"/>
    <n v="1"/>
    <n v="1"/>
    <n v="3"/>
    <n v="77218"/>
    <s v="Medium"/>
    <n v="10"/>
    <n v="2023"/>
    <s v="Low"/>
    <n v="2"/>
  </r>
  <r>
    <n v="6367"/>
    <x v="0"/>
    <x v="0"/>
    <s v="Enterprise"/>
    <s v="E-commerce"/>
    <x v="1"/>
    <x v="0"/>
    <s v="Remote"/>
    <x v="0"/>
    <s v="7+ yrs"/>
    <n v="9"/>
    <s v="Bachelor"/>
    <n v="1"/>
    <n v="0"/>
    <n v="1"/>
    <n v="1"/>
    <n v="0"/>
    <n v="3"/>
    <n v="125095"/>
    <s v="High"/>
    <n v="1"/>
    <n v="2024"/>
    <s v="High"/>
    <n v="2"/>
  </r>
  <r>
    <n v="6368"/>
    <x v="1"/>
    <x v="1"/>
    <s v="Enterprise"/>
    <s v="Technology"/>
    <x v="1"/>
    <x v="1"/>
    <s v="Onsite/Hybrid"/>
    <x v="1"/>
    <s v="3-6 yrs"/>
    <n v="6"/>
    <s v="Master"/>
    <n v="0"/>
    <n v="1"/>
    <n v="0"/>
    <n v="1"/>
    <n v="0"/>
    <n v="2"/>
    <n v="134729"/>
    <s v="High"/>
    <n v="9"/>
    <n v="2022"/>
    <s v="High"/>
    <n v="7"/>
  </r>
  <r>
    <n v="6369"/>
    <x v="1"/>
    <x v="1"/>
    <s v="Medium"/>
    <s v="Healthcare"/>
    <x v="1"/>
    <x v="1"/>
    <s v="Onsite/Hybrid"/>
    <x v="1"/>
    <s v="3-6 yrs"/>
    <n v="3"/>
    <s v="Bachelor"/>
    <n v="0"/>
    <n v="1"/>
    <n v="1"/>
    <n v="0"/>
    <n v="0"/>
    <n v="2"/>
    <n v="131430"/>
    <s v="High"/>
    <n v="5"/>
    <n v="2020"/>
    <s v="Low"/>
    <n v="2"/>
  </r>
  <r>
    <n v="6370"/>
    <x v="4"/>
    <x v="0"/>
    <s v="Medium"/>
    <s v="Education"/>
    <x v="5"/>
    <x v="2"/>
    <s v="Onsite/Hybrid"/>
    <x v="1"/>
    <s v="3-6 yrs"/>
    <n v="4"/>
    <s v="PhD"/>
    <n v="0"/>
    <n v="0"/>
    <n v="1"/>
    <n v="0"/>
    <n v="0"/>
    <n v="1"/>
    <n v="90966"/>
    <s v="Medium"/>
    <n v="6"/>
    <n v="2020"/>
    <s v="Medium"/>
    <n v="5"/>
  </r>
  <r>
    <n v="6371"/>
    <x v="5"/>
    <x v="1"/>
    <s v="MNC"/>
    <s v="E-commerce"/>
    <x v="0"/>
    <x v="0"/>
    <s v="Remote"/>
    <x v="2"/>
    <s v="0-2 yrs"/>
    <n v="1"/>
    <s v="PhD"/>
    <n v="0"/>
    <n v="1"/>
    <n v="1"/>
    <n v="1"/>
    <n v="1"/>
    <n v="4"/>
    <n v="147643"/>
    <s v="High"/>
    <n v="4"/>
    <n v="2022"/>
    <s v="High"/>
    <n v="9"/>
  </r>
  <r>
    <n v="6372"/>
    <x v="0"/>
    <x v="0"/>
    <s v="Startup"/>
    <s v="Education"/>
    <x v="6"/>
    <x v="2"/>
    <s v="Onsite/Hybrid"/>
    <x v="2"/>
    <s v="0-2 yrs"/>
    <n v="2"/>
    <s v="Master"/>
    <n v="1"/>
    <n v="1"/>
    <n v="0"/>
    <n v="0"/>
    <n v="0"/>
    <n v="2"/>
    <n v="52513"/>
    <s v="Low"/>
    <n v="11"/>
    <n v="2025"/>
    <s v="Low"/>
    <n v="3"/>
  </r>
  <r>
    <n v="6373"/>
    <x v="5"/>
    <x v="1"/>
    <s v="Enterprise"/>
    <s v="Education"/>
    <x v="4"/>
    <x v="2"/>
    <s v="Onsite/Hybrid"/>
    <x v="2"/>
    <s v="0-2 yrs"/>
    <n v="1"/>
    <s v="Bachelor"/>
    <n v="0"/>
    <n v="0"/>
    <n v="0"/>
    <n v="0"/>
    <n v="1"/>
    <n v="1"/>
    <n v="96472"/>
    <s v="Medium"/>
    <n v="1"/>
    <n v="2023"/>
    <s v="Low"/>
    <n v="4"/>
  </r>
  <r>
    <n v="6374"/>
    <x v="4"/>
    <x v="0"/>
    <s v="Enterprise"/>
    <s v="Finance"/>
    <x v="5"/>
    <x v="1"/>
    <s v="Onsite/Hybrid"/>
    <x v="0"/>
    <s v="7+ yrs"/>
    <n v="10"/>
    <s v="PhD"/>
    <n v="1"/>
    <n v="0"/>
    <n v="1"/>
    <n v="1"/>
    <n v="0"/>
    <n v="3"/>
    <n v="129552"/>
    <s v="High"/>
    <n v="11"/>
    <n v="2021"/>
    <s v="High"/>
    <n v="7"/>
  </r>
  <r>
    <n v="6375"/>
    <x v="2"/>
    <x v="2"/>
    <s v="MNC"/>
    <s v="Finance"/>
    <x v="4"/>
    <x v="1"/>
    <s v="Onsite/Hybrid"/>
    <x v="0"/>
    <s v="7+ yrs"/>
    <n v="15"/>
    <s v="Bachelor"/>
    <n v="0"/>
    <n v="0"/>
    <n v="0"/>
    <n v="0"/>
    <n v="0"/>
    <n v="0"/>
    <n v="121747"/>
    <s v="High"/>
    <n v="11"/>
    <n v="2024"/>
    <s v="Low"/>
    <n v="3"/>
  </r>
  <r>
    <n v="6376"/>
    <x v="2"/>
    <x v="2"/>
    <s v="MNC"/>
    <s v="Technology"/>
    <x v="6"/>
    <x v="1"/>
    <s v="Onsite/Hybrid"/>
    <x v="1"/>
    <s v="3-6 yrs"/>
    <n v="6"/>
    <s v="PhD"/>
    <n v="1"/>
    <n v="1"/>
    <n v="1"/>
    <n v="1"/>
    <n v="1"/>
    <n v="5"/>
    <n v="131260"/>
    <s v="High"/>
    <n v="3"/>
    <n v="2022"/>
    <s v="High"/>
    <n v="6"/>
  </r>
  <r>
    <n v="6377"/>
    <x v="3"/>
    <x v="0"/>
    <s v="Medium"/>
    <s v="Healthcare"/>
    <x v="2"/>
    <x v="0"/>
    <s v="Remote"/>
    <x v="1"/>
    <s v="3-6 yrs"/>
    <n v="5"/>
    <s v="Master"/>
    <n v="0"/>
    <n v="0"/>
    <n v="1"/>
    <n v="0"/>
    <n v="0"/>
    <n v="1"/>
    <n v="91863"/>
    <s v="Medium"/>
    <n v="9"/>
    <n v="2025"/>
    <s v="Medium"/>
    <n v="1"/>
  </r>
  <r>
    <n v="6378"/>
    <x v="4"/>
    <x v="0"/>
    <s v="MNC"/>
    <s v="Technology"/>
    <x v="4"/>
    <x v="2"/>
    <s v="Onsite/Hybrid"/>
    <x v="2"/>
    <s v="0-2 yrs"/>
    <n v="0"/>
    <s v="Bachelor"/>
    <n v="0"/>
    <n v="1"/>
    <n v="0"/>
    <n v="1"/>
    <n v="1"/>
    <n v="3"/>
    <n v="93213"/>
    <s v="Medium"/>
    <n v="7"/>
    <n v="2022"/>
    <s v="Low"/>
    <n v="1"/>
  </r>
  <r>
    <n v="6379"/>
    <x v="5"/>
    <x v="1"/>
    <s v="MNC"/>
    <s v="Technology"/>
    <x v="5"/>
    <x v="2"/>
    <s v="Onsite/Hybrid"/>
    <x v="1"/>
    <s v="3-6 yrs"/>
    <n v="3"/>
    <s v="PhD"/>
    <n v="1"/>
    <n v="0"/>
    <n v="0"/>
    <n v="1"/>
    <n v="1"/>
    <n v="3"/>
    <n v="162106"/>
    <s v="High"/>
    <n v="7"/>
    <n v="2023"/>
    <s v="High"/>
    <n v="7"/>
  </r>
  <r>
    <n v="6380"/>
    <x v="1"/>
    <x v="1"/>
    <s v="MNC"/>
    <s v="Healthcare"/>
    <x v="6"/>
    <x v="0"/>
    <s v="Remote"/>
    <x v="2"/>
    <s v="0-2 yrs"/>
    <n v="2"/>
    <s v="Master"/>
    <n v="1"/>
    <n v="0"/>
    <n v="1"/>
    <n v="1"/>
    <n v="0"/>
    <n v="3"/>
    <n v="141001"/>
    <s v="High"/>
    <n v="9"/>
    <n v="2021"/>
    <s v="High"/>
    <n v="5"/>
  </r>
  <r>
    <n v="6381"/>
    <x v="3"/>
    <x v="0"/>
    <s v="Startup"/>
    <s v="Technology"/>
    <x v="2"/>
    <x v="2"/>
    <s v="Onsite/Hybrid"/>
    <x v="0"/>
    <s v="7+ yrs"/>
    <n v="15"/>
    <s v="Master"/>
    <n v="0"/>
    <n v="1"/>
    <n v="1"/>
    <n v="1"/>
    <n v="0"/>
    <n v="3"/>
    <n v="131755"/>
    <s v="High"/>
    <n v="3"/>
    <n v="2022"/>
    <s v="High"/>
    <n v="9"/>
  </r>
  <r>
    <n v="6382"/>
    <x v="4"/>
    <x v="0"/>
    <s v="Medium"/>
    <s v="Retail"/>
    <x v="3"/>
    <x v="0"/>
    <s v="Remote"/>
    <x v="1"/>
    <s v="3-6 yrs"/>
    <n v="5"/>
    <s v="Bachelor"/>
    <n v="0"/>
    <n v="0"/>
    <n v="0"/>
    <n v="0"/>
    <n v="0"/>
    <n v="0"/>
    <n v="72097"/>
    <s v="Medium"/>
    <n v="12"/>
    <n v="2025"/>
    <s v="Medium"/>
    <n v="2"/>
  </r>
  <r>
    <n v="6383"/>
    <x v="5"/>
    <x v="1"/>
    <s v="Medium"/>
    <s v="Technology"/>
    <x v="1"/>
    <x v="1"/>
    <s v="Onsite/Hybrid"/>
    <x v="2"/>
    <s v="0-2 yrs"/>
    <n v="1"/>
    <s v="PhD"/>
    <n v="0"/>
    <n v="0"/>
    <n v="0"/>
    <n v="1"/>
    <n v="1"/>
    <n v="2"/>
    <n v="116974"/>
    <s v="Medium"/>
    <n v="7"/>
    <n v="2026"/>
    <s v="Low"/>
    <n v="4"/>
  </r>
  <r>
    <n v="6384"/>
    <x v="1"/>
    <x v="1"/>
    <s v="Medium"/>
    <s v="Healthcare"/>
    <x v="4"/>
    <x v="0"/>
    <s v="Remote"/>
    <x v="2"/>
    <s v="0-2 yrs"/>
    <n v="2"/>
    <s v="Master"/>
    <n v="0"/>
    <n v="0"/>
    <n v="0"/>
    <n v="0"/>
    <n v="0"/>
    <n v="0"/>
    <n v="85667"/>
    <s v="Medium"/>
    <n v="5"/>
    <n v="2026"/>
    <s v="Low"/>
    <n v="5"/>
  </r>
  <r>
    <n v="6385"/>
    <x v="1"/>
    <x v="1"/>
    <s v="Medium"/>
    <s v="Healthcare"/>
    <x v="6"/>
    <x v="0"/>
    <s v="Remote"/>
    <x v="1"/>
    <s v="3-6 yrs"/>
    <n v="4"/>
    <s v="PhD"/>
    <n v="0"/>
    <n v="0"/>
    <n v="1"/>
    <n v="0"/>
    <n v="0"/>
    <n v="1"/>
    <n v="132999"/>
    <s v="High"/>
    <n v="6"/>
    <n v="2023"/>
    <s v="Medium"/>
    <n v="4"/>
  </r>
  <r>
    <n v="6386"/>
    <x v="1"/>
    <x v="1"/>
    <s v="Enterprise"/>
    <s v="Healthcare"/>
    <x v="0"/>
    <x v="2"/>
    <s v="Onsite/Hybrid"/>
    <x v="1"/>
    <s v="3-6 yrs"/>
    <n v="4"/>
    <s v="Bachelor"/>
    <n v="0"/>
    <n v="0"/>
    <n v="0"/>
    <n v="1"/>
    <n v="1"/>
    <n v="2"/>
    <n v="136289"/>
    <s v="High"/>
    <n v="4"/>
    <n v="2026"/>
    <s v="Medium"/>
    <n v="3"/>
  </r>
  <r>
    <n v="6387"/>
    <x v="0"/>
    <x v="0"/>
    <s v="Startup"/>
    <s v="Technology"/>
    <x v="5"/>
    <x v="0"/>
    <s v="Remote"/>
    <x v="1"/>
    <s v="3-6 yrs"/>
    <n v="3"/>
    <s v="Bachelor"/>
    <n v="1"/>
    <n v="1"/>
    <n v="0"/>
    <n v="0"/>
    <n v="0"/>
    <n v="2"/>
    <n v="75067"/>
    <s v="Medium"/>
    <n v="8"/>
    <n v="2025"/>
    <s v="Medium"/>
    <n v="5"/>
  </r>
  <r>
    <n v="6388"/>
    <x v="3"/>
    <x v="0"/>
    <s v="MNC"/>
    <s v="Retail"/>
    <x v="3"/>
    <x v="1"/>
    <s v="Onsite/Hybrid"/>
    <x v="0"/>
    <s v="7+ yrs"/>
    <n v="15"/>
    <s v="Bachelor"/>
    <n v="0"/>
    <n v="0"/>
    <n v="0"/>
    <n v="1"/>
    <n v="0"/>
    <n v="1"/>
    <n v="133485"/>
    <s v="High"/>
    <n v="5"/>
    <n v="2022"/>
    <s v="Low"/>
    <n v="6"/>
  </r>
  <r>
    <n v="6389"/>
    <x v="4"/>
    <x v="0"/>
    <s v="Startup"/>
    <s v="Finance"/>
    <x v="4"/>
    <x v="2"/>
    <s v="Onsite/Hybrid"/>
    <x v="1"/>
    <s v="3-6 yrs"/>
    <n v="5"/>
    <s v="PhD"/>
    <n v="0"/>
    <n v="1"/>
    <n v="1"/>
    <n v="0"/>
    <n v="0"/>
    <n v="2"/>
    <n v="94453"/>
    <s v="Medium"/>
    <n v="10"/>
    <n v="2025"/>
    <s v="Medium"/>
    <n v="2"/>
  </r>
  <r>
    <n v="6390"/>
    <x v="2"/>
    <x v="2"/>
    <s v="Startup"/>
    <s v="Retail"/>
    <x v="6"/>
    <x v="1"/>
    <s v="Onsite/Hybrid"/>
    <x v="2"/>
    <s v="0-2 yrs"/>
    <n v="0"/>
    <s v="PhD"/>
    <n v="0"/>
    <n v="0"/>
    <n v="0"/>
    <n v="1"/>
    <n v="0"/>
    <n v="1"/>
    <n v="62736"/>
    <s v="Low"/>
    <n v="5"/>
    <n v="2023"/>
    <s v="Medium"/>
    <n v="4"/>
  </r>
  <r>
    <n v="6391"/>
    <x v="0"/>
    <x v="0"/>
    <s v="Startup"/>
    <s v="E-commerce"/>
    <x v="5"/>
    <x v="2"/>
    <s v="Onsite/Hybrid"/>
    <x v="1"/>
    <s v="3-6 yrs"/>
    <n v="3"/>
    <s v="Master"/>
    <n v="0"/>
    <n v="0"/>
    <n v="0"/>
    <n v="0"/>
    <n v="0"/>
    <n v="0"/>
    <n v="75580"/>
    <s v="Medium"/>
    <n v="7"/>
    <n v="2020"/>
    <s v="Low"/>
    <n v="3"/>
  </r>
  <r>
    <n v="6392"/>
    <x v="3"/>
    <x v="0"/>
    <s v="Enterprise"/>
    <s v="Finance"/>
    <x v="2"/>
    <x v="0"/>
    <s v="Remote"/>
    <x v="1"/>
    <s v="3-6 yrs"/>
    <n v="3"/>
    <s v="PhD"/>
    <n v="1"/>
    <n v="1"/>
    <n v="1"/>
    <n v="0"/>
    <n v="1"/>
    <n v="4"/>
    <n v="97656"/>
    <s v="Medium"/>
    <n v="3"/>
    <n v="2021"/>
    <s v="Low"/>
    <n v="5"/>
  </r>
  <r>
    <n v="6393"/>
    <x v="3"/>
    <x v="0"/>
    <s v="Enterprise"/>
    <s v="Education"/>
    <x v="3"/>
    <x v="0"/>
    <s v="Remote"/>
    <x v="2"/>
    <s v="0-2 yrs"/>
    <n v="2"/>
    <s v="Bachelor"/>
    <n v="0"/>
    <n v="0"/>
    <n v="0"/>
    <n v="1"/>
    <n v="0"/>
    <n v="1"/>
    <n v="66282"/>
    <s v="Low"/>
    <n v="9"/>
    <n v="2023"/>
    <s v="Low"/>
    <n v="1"/>
  </r>
  <r>
    <n v="6394"/>
    <x v="3"/>
    <x v="0"/>
    <s v="Medium"/>
    <s v="Education"/>
    <x v="3"/>
    <x v="1"/>
    <s v="Onsite/Hybrid"/>
    <x v="2"/>
    <s v="0-2 yrs"/>
    <n v="0"/>
    <s v="Bachelor"/>
    <n v="0"/>
    <n v="0"/>
    <n v="0"/>
    <n v="0"/>
    <n v="0"/>
    <n v="0"/>
    <n v="48162"/>
    <s v="Low"/>
    <n v="10"/>
    <n v="2026"/>
    <s v="Medium"/>
    <n v="5"/>
  </r>
  <r>
    <n v="6395"/>
    <x v="3"/>
    <x v="0"/>
    <s v="MNC"/>
    <s v="Technology"/>
    <x v="3"/>
    <x v="2"/>
    <s v="Onsite/Hybrid"/>
    <x v="0"/>
    <s v="7+ yrs"/>
    <n v="13"/>
    <s v="Master"/>
    <n v="0"/>
    <n v="1"/>
    <n v="1"/>
    <n v="1"/>
    <n v="0"/>
    <n v="3"/>
    <n v="154685"/>
    <s v="High"/>
    <n v="11"/>
    <n v="2020"/>
    <s v="High"/>
    <n v="7"/>
  </r>
  <r>
    <n v="6396"/>
    <x v="0"/>
    <x v="0"/>
    <s v="MNC"/>
    <s v="Finance"/>
    <x v="6"/>
    <x v="1"/>
    <s v="Onsite/Hybrid"/>
    <x v="1"/>
    <s v="3-6 yrs"/>
    <n v="4"/>
    <s v="PhD"/>
    <n v="1"/>
    <n v="0"/>
    <n v="1"/>
    <n v="0"/>
    <n v="1"/>
    <n v="3"/>
    <n v="122205"/>
    <s v="High"/>
    <n v="11"/>
    <n v="2022"/>
    <s v="Medium"/>
    <n v="3"/>
  </r>
  <r>
    <n v="6397"/>
    <x v="5"/>
    <x v="1"/>
    <s v="MNC"/>
    <s v="Technology"/>
    <x v="0"/>
    <x v="1"/>
    <s v="Onsite/Hybrid"/>
    <x v="0"/>
    <s v="7+ yrs"/>
    <n v="11"/>
    <s v="PhD"/>
    <n v="0"/>
    <n v="0"/>
    <n v="0"/>
    <n v="1"/>
    <n v="1"/>
    <n v="2"/>
    <n v="189598"/>
    <s v="High"/>
    <n v="11"/>
    <n v="2022"/>
    <s v="High"/>
    <n v="8"/>
  </r>
  <r>
    <n v="6398"/>
    <x v="4"/>
    <x v="0"/>
    <s v="Startup"/>
    <s v="Finance"/>
    <x v="3"/>
    <x v="1"/>
    <s v="Onsite/Hybrid"/>
    <x v="1"/>
    <s v="3-6 yrs"/>
    <n v="6"/>
    <s v="Bachelor"/>
    <n v="1"/>
    <n v="0"/>
    <n v="1"/>
    <n v="1"/>
    <n v="1"/>
    <n v="4"/>
    <n v="119595"/>
    <s v="Medium"/>
    <n v="3"/>
    <n v="2023"/>
    <s v="High"/>
    <n v="2"/>
  </r>
  <r>
    <n v="6399"/>
    <x v="2"/>
    <x v="2"/>
    <s v="Medium"/>
    <s v="Healthcare"/>
    <x v="5"/>
    <x v="1"/>
    <s v="Onsite/Hybrid"/>
    <x v="0"/>
    <s v="7+ yrs"/>
    <n v="11"/>
    <s v="PhD"/>
    <n v="1"/>
    <n v="0"/>
    <n v="1"/>
    <n v="1"/>
    <n v="0"/>
    <n v="3"/>
    <n v="126437"/>
    <s v="High"/>
    <n v="3"/>
    <n v="2020"/>
    <s v="High"/>
    <n v="4"/>
  </r>
  <r>
    <n v="6400"/>
    <x v="4"/>
    <x v="0"/>
    <s v="Medium"/>
    <s v="Finance"/>
    <x v="4"/>
    <x v="2"/>
    <s v="Onsite/Hybrid"/>
    <x v="2"/>
    <s v="0-2 yrs"/>
    <n v="1"/>
    <s v="PhD"/>
    <n v="0"/>
    <n v="0"/>
    <n v="0"/>
    <n v="0"/>
    <n v="1"/>
    <n v="1"/>
    <n v="62345"/>
    <s v="Low"/>
    <n v="7"/>
    <n v="2023"/>
    <s v="High"/>
    <n v="9"/>
  </r>
  <r>
    <n v="6401"/>
    <x v="2"/>
    <x v="2"/>
    <s v="Enterprise"/>
    <s v="Education"/>
    <x v="6"/>
    <x v="1"/>
    <s v="Onsite/Hybrid"/>
    <x v="1"/>
    <s v="3-6 yrs"/>
    <n v="4"/>
    <s v="PhD"/>
    <n v="0"/>
    <n v="0"/>
    <n v="0"/>
    <n v="0"/>
    <n v="0"/>
    <n v="0"/>
    <n v="79236"/>
    <s v="Medium"/>
    <n v="9"/>
    <n v="2023"/>
    <s v="Low"/>
    <n v="6"/>
  </r>
  <r>
    <n v="6402"/>
    <x v="5"/>
    <x v="1"/>
    <s v="Enterprise"/>
    <s v="E-commerce"/>
    <x v="5"/>
    <x v="2"/>
    <s v="Onsite/Hybrid"/>
    <x v="2"/>
    <s v="0-2 yrs"/>
    <n v="2"/>
    <s v="PhD"/>
    <n v="0"/>
    <n v="0"/>
    <n v="0"/>
    <n v="0"/>
    <n v="1"/>
    <n v="1"/>
    <n v="100867"/>
    <s v="Medium"/>
    <n v="6"/>
    <n v="2024"/>
    <s v="Medium"/>
    <n v="2"/>
  </r>
  <r>
    <n v="6403"/>
    <x v="4"/>
    <x v="0"/>
    <s v="Enterprise"/>
    <s v="E-commerce"/>
    <x v="6"/>
    <x v="1"/>
    <s v="Onsite/Hybrid"/>
    <x v="2"/>
    <s v="0-2 yrs"/>
    <n v="1"/>
    <s v="PhD"/>
    <n v="1"/>
    <n v="0"/>
    <n v="1"/>
    <n v="1"/>
    <n v="0"/>
    <n v="3"/>
    <n v="82831"/>
    <s v="Medium"/>
    <n v="2"/>
    <n v="2025"/>
    <s v="High"/>
    <n v="5"/>
  </r>
  <r>
    <n v="6404"/>
    <x v="2"/>
    <x v="2"/>
    <s v="MNC"/>
    <s v="Education"/>
    <x v="5"/>
    <x v="0"/>
    <s v="Remote"/>
    <x v="1"/>
    <s v="3-6 yrs"/>
    <n v="5"/>
    <s v="Master"/>
    <n v="1"/>
    <n v="0"/>
    <n v="0"/>
    <n v="0"/>
    <n v="0"/>
    <n v="1"/>
    <n v="93660"/>
    <s v="Medium"/>
    <n v="8"/>
    <n v="2024"/>
    <s v="High"/>
    <n v="9"/>
  </r>
  <r>
    <n v="6405"/>
    <x v="4"/>
    <x v="0"/>
    <s v="Enterprise"/>
    <s v="E-commerce"/>
    <x v="4"/>
    <x v="1"/>
    <s v="Onsite/Hybrid"/>
    <x v="1"/>
    <s v="3-6 yrs"/>
    <n v="3"/>
    <s v="PhD"/>
    <n v="1"/>
    <n v="0"/>
    <n v="1"/>
    <n v="0"/>
    <n v="0"/>
    <n v="2"/>
    <n v="85811"/>
    <s v="Medium"/>
    <n v="5"/>
    <n v="2023"/>
    <s v="Medium"/>
    <n v="2"/>
  </r>
  <r>
    <n v="6406"/>
    <x v="3"/>
    <x v="0"/>
    <s v="Medium"/>
    <s v="Retail"/>
    <x v="0"/>
    <x v="2"/>
    <s v="Onsite/Hybrid"/>
    <x v="1"/>
    <s v="3-6 yrs"/>
    <n v="4"/>
    <s v="Master"/>
    <n v="0"/>
    <n v="0"/>
    <n v="0"/>
    <n v="1"/>
    <n v="1"/>
    <n v="2"/>
    <n v="95766"/>
    <s v="Medium"/>
    <n v="9"/>
    <n v="2025"/>
    <s v="Low"/>
    <n v="3"/>
  </r>
  <r>
    <n v="6407"/>
    <x v="5"/>
    <x v="1"/>
    <s v="Medium"/>
    <s v="Finance"/>
    <x v="5"/>
    <x v="0"/>
    <s v="Remote"/>
    <x v="1"/>
    <s v="3-6 yrs"/>
    <n v="6"/>
    <s v="Master"/>
    <n v="1"/>
    <n v="1"/>
    <n v="1"/>
    <n v="1"/>
    <n v="0"/>
    <n v="4"/>
    <n v="140229"/>
    <s v="High"/>
    <n v="6"/>
    <n v="2026"/>
    <s v="High"/>
    <n v="2"/>
  </r>
  <r>
    <n v="6408"/>
    <x v="2"/>
    <x v="2"/>
    <s v="Enterprise"/>
    <s v="Healthcare"/>
    <x v="1"/>
    <x v="2"/>
    <s v="Onsite/Hybrid"/>
    <x v="0"/>
    <s v="7+ yrs"/>
    <n v="8"/>
    <s v="PhD"/>
    <n v="1"/>
    <n v="0"/>
    <n v="0"/>
    <n v="0"/>
    <n v="1"/>
    <n v="2"/>
    <n v="108941"/>
    <s v="Medium"/>
    <n v="3"/>
    <n v="2025"/>
    <s v="High"/>
    <n v="8"/>
  </r>
  <r>
    <n v="6409"/>
    <x v="5"/>
    <x v="1"/>
    <s v="Startup"/>
    <s v="Healthcare"/>
    <x v="3"/>
    <x v="1"/>
    <s v="Onsite/Hybrid"/>
    <x v="1"/>
    <s v="3-6 yrs"/>
    <n v="3"/>
    <s v="Master"/>
    <n v="1"/>
    <n v="1"/>
    <n v="1"/>
    <n v="1"/>
    <n v="0"/>
    <n v="4"/>
    <n v="141695"/>
    <s v="High"/>
    <n v="5"/>
    <n v="2022"/>
    <s v="High"/>
    <n v="8"/>
  </r>
  <r>
    <n v="6410"/>
    <x v="3"/>
    <x v="0"/>
    <s v="Enterprise"/>
    <s v="E-commerce"/>
    <x v="6"/>
    <x v="1"/>
    <s v="Onsite/Hybrid"/>
    <x v="2"/>
    <s v="0-2 yrs"/>
    <n v="2"/>
    <s v="Bachelor"/>
    <n v="0"/>
    <n v="0"/>
    <n v="1"/>
    <n v="1"/>
    <n v="0"/>
    <n v="2"/>
    <n v="83420"/>
    <s v="Medium"/>
    <n v="4"/>
    <n v="2024"/>
    <s v="High"/>
    <n v="5"/>
  </r>
  <r>
    <n v="6411"/>
    <x v="4"/>
    <x v="0"/>
    <s v="MNC"/>
    <s v="Education"/>
    <x v="2"/>
    <x v="2"/>
    <s v="Onsite/Hybrid"/>
    <x v="2"/>
    <s v="0-2 yrs"/>
    <n v="1"/>
    <s v="PhD"/>
    <n v="0"/>
    <n v="0"/>
    <n v="1"/>
    <n v="1"/>
    <n v="1"/>
    <n v="3"/>
    <n v="110587"/>
    <s v="Medium"/>
    <n v="9"/>
    <n v="2023"/>
    <s v="High"/>
    <n v="7"/>
  </r>
  <r>
    <n v="6412"/>
    <x v="1"/>
    <x v="1"/>
    <s v="Enterprise"/>
    <s v="Healthcare"/>
    <x v="0"/>
    <x v="1"/>
    <s v="Onsite/Hybrid"/>
    <x v="1"/>
    <s v="3-6 yrs"/>
    <n v="6"/>
    <s v="Master"/>
    <n v="0"/>
    <n v="0"/>
    <n v="1"/>
    <n v="0"/>
    <n v="0"/>
    <n v="1"/>
    <n v="134181"/>
    <s v="High"/>
    <n v="3"/>
    <n v="2026"/>
    <s v="Low"/>
    <n v="1"/>
  </r>
  <r>
    <n v="6413"/>
    <x v="4"/>
    <x v="0"/>
    <s v="Enterprise"/>
    <s v="Education"/>
    <x v="6"/>
    <x v="0"/>
    <s v="Remote"/>
    <x v="2"/>
    <s v="0-2 yrs"/>
    <n v="0"/>
    <s v="Bachelor"/>
    <n v="1"/>
    <n v="0"/>
    <n v="1"/>
    <n v="0"/>
    <n v="1"/>
    <n v="3"/>
    <n v="74147"/>
    <s v="Medium"/>
    <n v="9"/>
    <n v="2022"/>
    <s v="Low"/>
    <n v="3"/>
  </r>
  <r>
    <n v="6414"/>
    <x v="3"/>
    <x v="0"/>
    <s v="Medium"/>
    <s v="Retail"/>
    <x v="2"/>
    <x v="2"/>
    <s v="Onsite/Hybrid"/>
    <x v="2"/>
    <s v="0-2 yrs"/>
    <n v="0"/>
    <s v="Bachelor"/>
    <n v="0"/>
    <n v="1"/>
    <n v="0"/>
    <n v="1"/>
    <n v="0"/>
    <n v="2"/>
    <n v="64816"/>
    <s v="Low"/>
    <n v="7"/>
    <n v="2022"/>
    <s v="High"/>
    <n v="9"/>
  </r>
  <r>
    <n v="6415"/>
    <x v="1"/>
    <x v="1"/>
    <s v="Startup"/>
    <s v="E-commerce"/>
    <x v="6"/>
    <x v="2"/>
    <s v="Onsite/Hybrid"/>
    <x v="1"/>
    <s v="3-6 yrs"/>
    <n v="4"/>
    <s v="Master"/>
    <n v="1"/>
    <n v="1"/>
    <n v="1"/>
    <n v="0"/>
    <n v="1"/>
    <n v="4"/>
    <n v="135340"/>
    <s v="High"/>
    <n v="10"/>
    <n v="2022"/>
    <s v="High"/>
    <n v="9"/>
  </r>
  <r>
    <n v="6416"/>
    <x v="0"/>
    <x v="0"/>
    <s v="Medium"/>
    <s v="Healthcare"/>
    <x v="2"/>
    <x v="2"/>
    <s v="Onsite/Hybrid"/>
    <x v="1"/>
    <s v="3-6 yrs"/>
    <n v="3"/>
    <s v="Master"/>
    <n v="0"/>
    <n v="1"/>
    <n v="0"/>
    <n v="0"/>
    <n v="0"/>
    <n v="1"/>
    <n v="76240"/>
    <s v="Medium"/>
    <n v="8"/>
    <n v="2025"/>
    <s v="High"/>
    <n v="7"/>
  </r>
  <r>
    <n v="6417"/>
    <x v="5"/>
    <x v="1"/>
    <s v="Enterprise"/>
    <s v="Education"/>
    <x v="6"/>
    <x v="0"/>
    <s v="Remote"/>
    <x v="1"/>
    <s v="3-6 yrs"/>
    <n v="3"/>
    <s v="Master"/>
    <n v="0"/>
    <n v="0"/>
    <n v="1"/>
    <n v="1"/>
    <n v="1"/>
    <n v="3"/>
    <n v="155130"/>
    <s v="High"/>
    <n v="3"/>
    <n v="2022"/>
    <s v="High"/>
    <n v="8"/>
  </r>
  <r>
    <n v="6418"/>
    <x v="3"/>
    <x v="0"/>
    <s v="Medium"/>
    <s v="Finance"/>
    <x v="4"/>
    <x v="0"/>
    <s v="Remote"/>
    <x v="0"/>
    <s v="7+ yrs"/>
    <n v="9"/>
    <s v="Bachelor"/>
    <n v="0"/>
    <n v="0"/>
    <n v="1"/>
    <n v="1"/>
    <n v="0"/>
    <n v="2"/>
    <n v="125299"/>
    <s v="High"/>
    <n v="8"/>
    <n v="2024"/>
    <s v="High"/>
    <n v="4"/>
  </r>
  <r>
    <n v="6419"/>
    <x v="1"/>
    <x v="1"/>
    <s v="Startup"/>
    <s v="Technology"/>
    <x v="4"/>
    <x v="2"/>
    <s v="Onsite/Hybrid"/>
    <x v="1"/>
    <s v="3-6 yrs"/>
    <n v="4"/>
    <s v="Bachelor"/>
    <n v="1"/>
    <n v="1"/>
    <n v="1"/>
    <n v="0"/>
    <n v="0"/>
    <n v="3"/>
    <n v="129918"/>
    <s v="High"/>
    <n v="12"/>
    <n v="2020"/>
    <s v="Low"/>
    <n v="2"/>
  </r>
  <r>
    <n v="6420"/>
    <x v="1"/>
    <x v="1"/>
    <s v="MNC"/>
    <s v="Education"/>
    <x v="1"/>
    <x v="0"/>
    <s v="Remote"/>
    <x v="2"/>
    <s v="0-2 yrs"/>
    <n v="1"/>
    <s v="PhD"/>
    <n v="0"/>
    <n v="0"/>
    <n v="0"/>
    <n v="1"/>
    <n v="0"/>
    <n v="1"/>
    <n v="125964"/>
    <s v="High"/>
    <n v="7"/>
    <n v="2020"/>
    <s v="Medium"/>
    <n v="3"/>
  </r>
  <r>
    <n v="6421"/>
    <x v="2"/>
    <x v="2"/>
    <s v="Medium"/>
    <s v="E-commerce"/>
    <x v="2"/>
    <x v="1"/>
    <s v="Onsite/Hybrid"/>
    <x v="1"/>
    <s v="3-6 yrs"/>
    <n v="4"/>
    <s v="PhD"/>
    <n v="1"/>
    <n v="0"/>
    <n v="1"/>
    <n v="0"/>
    <n v="0"/>
    <n v="2"/>
    <n v="89005"/>
    <s v="Medium"/>
    <n v="7"/>
    <n v="2025"/>
    <s v="Medium"/>
    <n v="4"/>
  </r>
  <r>
    <n v="6422"/>
    <x v="1"/>
    <x v="1"/>
    <s v="Enterprise"/>
    <s v="Education"/>
    <x v="2"/>
    <x v="2"/>
    <s v="Onsite/Hybrid"/>
    <x v="0"/>
    <s v="7+ yrs"/>
    <n v="12"/>
    <s v="Bachelor"/>
    <n v="0"/>
    <n v="1"/>
    <n v="1"/>
    <n v="1"/>
    <n v="1"/>
    <n v="4"/>
    <n v="182461"/>
    <s v="High"/>
    <n v="9"/>
    <n v="2020"/>
    <s v="High"/>
    <n v="2"/>
  </r>
  <r>
    <n v="6423"/>
    <x v="2"/>
    <x v="2"/>
    <s v="MNC"/>
    <s v="E-commerce"/>
    <x v="0"/>
    <x v="0"/>
    <s v="Remote"/>
    <x v="2"/>
    <s v="0-2 yrs"/>
    <n v="1"/>
    <s v="Master"/>
    <n v="1"/>
    <n v="0"/>
    <n v="1"/>
    <n v="1"/>
    <n v="1"/>
    <n v="4"/>
    <n v="112670"/>
    <s v="Medium"/>
    <n v="7"/>
    <n v="2021"/>
    <s v="High"/>
    <n v="1"/>
  </r>
  <r>
    <n v="6424"/>
    <x v="5"/>
    <x v="1"/>
    <s v="Enterprise"/>
    <s v="E-commerce"/>
    <x v="5"/>
    <x v="1"/>
    <s v="Onsite/Hybrid"/>
    <x v="0"/>
    <s v="7+ yrs"/>
    <n v="11"/>
    <s v="PhD"/>
    <n v="0"/>
    <n v="0"/>
    <n v="0"/>
    <n v="0"/>
    <n v="1"/>
    <n v="1"/>
    <n v="150433"/>
    <s v="High"/>
    <n v="11"/>
    <n v="2026"/>
    <s v="Low"/>
    <n v="1"/>
  </r>
  <r>
    <n v="6425"/>
    <x v="1"/>
    <x v="1"/>
    <s v="Enterprise"/>
    <s v="Healthcare"/>
    <x v="5"/>
    <x v="2"/>
    <s v="Onsite/Hybrid"/>
    <x v="2"/>
    <s v="0-2 yrs"/>
    <n v="1"/>
    <s v="PhD"/>
    <n v="0"/>
    <n v="0"/>
    <n v="1"/>
    <n v="0"/>
    <n v="1"/>
    <n v="2"/>
    <n v="115879"/>
    <s v="Medium"/>
    <n v="8"/>
    <n v="2025"/>
    <s v="Low"/>
    <n v="2"/>
  </r>
  <r>
    <n v="6426"/>
    <x v="2"/>
    <x v="2"/>
    <s v="Medium"/>
    <s v="E-commerce"/>
    <x v="2"/>
    <x v="2"/>
    <s v="Onsite/Hybrid"/>
    <x v="1"/>
    <s v="3-6 yrs"/>
    <n v="5"/>
    <s v="Bachelor"/>
    <n v="1"/>
    <n v="0"/>
    <n v="1"/>
    <n v="1"/>
    <n v="1"/>
    <n v="4"/>
    <n v="110142"/>
    <s v="Medium"/>
    <n v="10"/>
    <n v="2020"/>
    <s v="High"/>
    <n v="1"/>
  </r>
  <r>
    <n v="6427"/>
    <x v="4"/>
    <x v="0"/>
    <s v="Startup"/>
    <s v="Technology"/>
    <x v="6"/>
    <x v="0"/>
    <s v="Remote"/>
    <x v="2"/>
    <s v="0-2 yrs"/>
    <n v="0"/>
    <s v="PhD"/>
    <n v="0"/>
    <n v="0"/>
    <n v="0"/>
    <n v="0"/>
    <n v="0"/>
    <n v="0"/>
    <n v="53094"/>
    <s v="Low"/>
    <n v="7"/>
    <n v="2021"/>
    <s v="Medium"/>
    <n v="4"/>
  </r>
  <r>
    <n v="6428"/>
    <x v="5"/>
    <x v="1"/>
    <s v="MNC"/>
    <s v="E-commerce"/>
    <x v="1"/>
    <x v="2"/>
    <s v="Onsite/Hybrid"/>
    <x v="2"/>
    <s v="0-2 yrs"/>
    <n v="0"/>
    <s v="Master"/>
    <n v="1"/>
    <n v="1"/>
    <n v="0"/>
    <n v="0"/>
    <n v="0"/>
    <n v="2"/>
    <n v="109934"/>
    <s v="Medium"/>
    <n v="9"/>
    <n v="2026"/>
    <s v="High"/>
    <n v="8"/>
  </r>
  <r>
    <n v="6429"/>
    <x v="3"/>
    <x v="0"/>
    <s v="Medium"/>
    <s v="Finance"/>
    <x v="0"/>
    <x v="1"/>
    <s v="Onsite/Hybrid"/>
    <x v="2"/>
    <s v="0-2 yrs"/>
    <n v="0"/>
    <s v="Bachelor"/>
    <n v="0"/>
    <n v="0"/>
    <n v="1"/>
    <n v="1"/>
    <n v="0"/>
    <n v="2"/>
    <n v="77386"/>
    <s v="Medium"/>
    <n v="5"/>
    <n v="2023"/>
    <s v="High"/>
    <n v="4"/>
  </r>
  <r>
    <n v="6430"/>
    <x v="0"/>
    <x v="0"/>
    <s v="MNC"/>
    <s v="Education"/>
    <x v="1"/>
    <x v="2"/>
    <s v="Onsite/Hybrid"/>
    <x v="1"/>
    <s v="3-6 yrs"/>
    <n v="6"/>
    <s v="Master"/>
    <n v="1"/>
    <n v="1"/>
    <n v="0"/>
    <n v="0"/>
    <n v="1"/>
    <n v="3"/>
    <n v="103589"/>
    <s v="Medium"/>
    <n v="4"/>
    <n v="2026"/>
    <s v="Medium"/>
    <n v="6"/>
  </r>
  <r>
    <n v="6431"/>
    <x v="0"/>
    <x v="0"/>
    <s v="Medium"/>
    <s v="Healthcare"/>
    <x v="3"/>
    <x v="0"/>
    <s v="Remote"/>
    <x v="2"/>
    <s v="0-2 yrs"/>
    <n v="0"/>
    <s v="PhD"/>
    <n v="1"/>
    <n v="1"/>
    <n v="1"/>
    <n v="0"/>
    <n v="1"/>
    <n v="4"/>
    <n v="74637"/>
    <s v="Medium"/>
    <n v="3"/>
    <n v="2024"/>
    <s v="High"/>
    <n v="7"/>
  </r>
  <r>
    <n v="6432"/>
    <x v="0"/>
    <x v="0"/>
    <s v="Medium"/>
    <s v="Retail"/>
    <x v="4"/>
    <x v="0"/>
    <s v="Remote"/>
    <x v="1"/>
    <s v="3-6 yrs"/>
    <n v="6"/>
    <s v="PhD"/>
    <n v="1"/>
    <n v="0"/>
    <n v="1"/>
    <n v="0"/>
    <n v="1"/>
    <n v="3"/>
    <n v="103382"/>
    <s v="Medium"/>
    <n v="5"/>
    <n v="2023"/>
    <s v="High"/>
    <n v="9"/>
  </r>
  <r>
    <n v="6433"/>
    <x v="0"/>
    <x v="0"/>
    <s v="Medium"/>
    <s v="Healthcare"/>
    <x v="3"/>
    <x v="0"/>
    <s v="Remote"/>
    <x v="2"/>
    <s v="0-2 yrs"/>
    <n v="0"/>
    <s v="Bachelor"/>
    <n v="1"/>
    <n v="1"/>
    <n v="0"/>
    <n v="1"/>
    <n v="0"/>
    <n v="3"/>
    <n v="65826"/>
    <s v="Low"/>
    <n v="2"/>
    <n v="2020"/>
    <s v="Low"/>
    <n v="3"/>
  </r>
  <r>
    <n v="6434"/>
    <x v="2"/>
    <x v="2"/>
    <s v="MNC"/>
    <s v="Finance"/>
    <x v="6"/>
    <x v="0"/>
    <s v="Remote"/>
    <x v="2"/>
    <s v="0-2 yrs"/>
    <n v="2"/>
    <s v="PhD"/>
    <n v="0"/>
    <n v="0"/>
    <n v="0"/>
    <n v="0"/>
    <n v="0"/>
    <n v="0"/>
    <n v="71397"/>
    <s v="Medium"/>
    <n v="12"/>
    <n v="2023"/>
    <s v="High"/>
    <n v="7"/>
  </r>
  <r>
    <n v="6435"/>
    <x v="1"/>
    <x v="1"/>
    <s v="Enterprise"/>
    <s v="Retail"/>
    <x v="1"/>
    <x v="0"/>
    <s v="Remote"/>
    <x v="1"/>
    <s v="3-6 yrs"/>
    <n v="4"/>
    <s v="PhD"/>
    <n v="1"/>
    <n v="0"/>
    <n v="0"/>
    <n v="1"/>
    <n v="1"/>
    <n v="3"/>
    <n v="139074"/>
    <s v="High"/>
    <n v="2"/>
    <n v="2022"/>
    <s v="Low"/>
    <n v="5"/>
  </r>
  <r>
    <n v="6436"/>
    <x v="0"/>
    <x v="0"/>
    <s v="MNC"/>
    <s v="Education"/>
    <x v="5"/>
    <x v="2"/>
    <s v="Onsite/Hybrid"/>
    <x v="2"/>
    <s v="0-2 yrs"/>
    <n v="2"/>
    <s v="Bachelor"/>
    <n v="0"/>
    <n v="1"/>
    <n v="0"/>
    <n v="1"/>
    <n v="1"/>
    <n v="3"/>
    <n v="99247"/>
    <s v="Medium"/>
    <n v="1"/>
    <n v="2025"/>
    <s v="Medium"/>
    <n v="6"/>
  </r>
  <r>
    <n v="6437"/>
    <x v="0"/>
    <x v="0"/>
    <s v="Enterprise"/>
    <s v="Retail"/>
    <x v="2"/>
    <x v="2"/>
    <s v="Onsite/Hybrid"/>
    <x v="2"/>
    <s v="0-2 yrs"/>
    <n v="2"/>
    <s v="Bachelor"/>
    <n v="1"/>
    <n v="1"/>
    <n v="0"/>
    <n v="1"/>
    <n v="1"/>
    <n v="4"/>
    <n v="73550"/>
    <s v="Medium"/>
    <n v="11"/>
    <n v="2025"/>
    <s v="Medium"/>
    <n v="3"/>
  </r>
  <r>
    <n v="6438"/>
    <x v="2"/>
    <x v="2"/>
    <s v="Enterprise"/>
    <s v="Healthcare"/>
    <x v="1"/>
    <x v="2"/>
    <s v="Onsite/Hybrid"/>
    <x v="0"/>
    <s v="7+ yrs"/>
    <n v="9"/>
    <s v="Master"/>
    <n v="0"/>
    <n v="0"/>
    <n v="0"/>
    <n v="0"/>
    <n v="1"/>
    <n v="1"/>
    <n v="109850"/>
    <s v="Medium"/>
    <n v="12"/>
    <n v="2025"/>
    <s v="Medium"/>
    <n v="4"/>
  </r>
  <r>
    <n v="6439"/>
    <x v="4"/>
    <x v="0"/>
    <s v="Startup"/>
    <s v="Healthcare"/>
    <x v="5"/>
    <x v="0"/>
    <s v="Remote"/>
    <x v="1"/>
    <s v="3-6 yrs"/>
    <n v="4"/>
    <s v="Bachelor"/>
    <n v="1"/>
    <n v="0"/>
    <n v="1"/>
    <n v="1"/>
    <n v="0"/>
    <n v="3"/>
    <n v="105411"/>
    <s v="Medium"/>
    <n v="6"/>
    <n v="2023"/>
    <s v="High"/>
    <n v="8"/>
  </r>
  <r>
    <n v="6440"/>
    <x v="3"/>
    <x v="0"/>
    <s v="Startup"/>
    <s v="Education"/>
    <x v="5"/>
    <x v="1"/>
    <s v="Onsite/Hybrid"/>
    <x v="1"/>
    <s v="3-6 yrs"/>
    <n v="3"/>
    <s v="Master"/>
    <n v="0"/>
    <n v="1"/>
    <n v="0"/>
    <n v="1"/>
    <n v="0"/>
    <n v="2"/>
    <n v="87840"/>
    <s v="Medium"/>
    <n v="8"/>
    <n v="2025"/>
    <s v="Low"/>
    <n v="6"/>
  </r>
  <r>
    <n v="6441"/>
    <x v="5"/>
    <x v="1"/>
    <s v="Medium"/>
    <s v="Technology"/>
    <x v="0"/>
    <x v="0"/>
    <s v="Remote"/>
    <x v="1"/>
    <s v="3-6 yrs"/>
    <n v="5"/>
    <s v="PhD"/>
    <n v="0"/>
    <n v="0"/>
    <n v="1"/>
    <n v="0"/>
    <n v="0"/>
    <n v="1"/>
    <n v="125096"/>
    <s v="High"/>
    <n v="1"/>
    <n v="2022"/>
    <s v="High"/>
    <n v="9"/>
  </r>
  <r>
    <n v="6442"/>
    <x v="0"/>
    <x v="0"/>
    <s v="MNC"/>
    <s v="Education"/>
    <x v="6"/>
    <x v="1"/>
    <s v="Onsite/Hybrid"/>
    <x v="1"/>
    <s v="3-6 yrs"/>
    <n v="4"/>
    <s v="Bachelor"/>
    <n v="1"/>
    <n v="0"/>
    <n v="0"/>
    <n v="0"/>
    <n v="0"/>
    <n v="1"/>
    <n v="90125"/>
    <s v="Medium"/>
    <n v="4"/>
    <n v="2022"/>
    <s v="Medium"/>
    <n v="3"/>
  </r>
  <r>
    <n v="6443"/>
    <x v="1"/>
    <x v="1"/>
    <s v="MNC"/>
    <s v="Retail"/>
    <x v="6"/>
    <x v="0"/>
    <s v="Remote"/>
    <x v="2"/>
    <s v="0-2 yrs"/>
    <n v="0"/>
    <s v="Master"/>
    <n v="0"/>
    <n v="0"/>
    <n v="1"/>
    <n v="0"/>
    <n v="1"/>
    <n v="2"/>
    <n v="132378"/>
    <s v="High"/>
    <n v="1"/>
    <n v="2020"/>
    <s v="High"/>
    <n v="9"/>
  </r>
  <r>
    <n v="6444"/>
    <x v="3"/>
    <x v="0"/>
    <s v="MNC"/>
    <s v="Technology"/>
    <x v="5"/>
    <x v="0"/>
    <s v="Remote"/>
    <x v="0"/>
    <s v="7+ yrs"/>
    <n v="11"/>
    <s v="Master"/>
    <n v="1"/>
    <n v="0"/>
    <n v="1"/>
    <n v="1"/>
    <n v="1"/>
    <n v="4"/>
    <n v="164723"/>
    <s v="High"/>
    <n v="11"/>
    <n v="2024"/>
    <s v="High"/>
    <n v="1"/>
  </r>
  <r>
    <n v="6445"/>
    <x v="0"/>
    <x v="0"/>
    <s v="Medium"/>
    <s v="Education"/>
    <x v="2"/>
    <x v="1"/>
    <s v="Onsite/Hybrid"/>
    <x v="2"/>
    <s v="0-2 yrs"/>
    <n v="2"/>
    <s v="PhD"/>
    <n v="0"/>
    <n v="0"/>
    <n v="0"/>
    <n v="1"/>
    <n v="0"/>
    <n v="1"/>
    <n v="61869"/>
    <s v="Low"/>
    <n v="8"/>
    <n v="2024"/>
    <s v="Low"/>
    <n v="2"/>
  </r>
  <r>
    <n v="6446"/>
    <x v="2"/>
    <x v="2"/>
    <s v="MNC"/>
    <s v="Healthcare"/>
    <x v="4"/>
    <x v="1"/>
    <s v="Onsite/Hybrid"/>
    <x v="2"/>
    <s v="0-2 yrs"/>
    <n v="1"/>
    <s v="PhD"/>
    <n v="0"/>
    <n v="0"/>
    <n v="0"/>
    <n v="0"/>
    <n v="0"/>
    <n v="0"/>
    <n v="71439"/>
    <s v="Medium"/>
    <n v="6"/>
    <n v="2023"/>
    <s v="Medium"/>
    <n v="5"/>
  </r>
  <r>
    <n v="6447"/>
    <x v="2"/>
    <x v="2"/>
    <s v="Medium"/>
    <s v="Technology"/>
    <x v="0"/>
    <x v="0"/>
    <s v="Remote"/>
    <x v="2"/>
    <s v="0-2 yrs"/>
    <n v="0"/>
    <s v="Bachelor"/>
    <n v="0"/>
    <n v="1"/>
    <n v="1"/>
    <n v="0"/>
    <n v="0"/>
    <n v="2"/>
    <n v="62420"/>
    <s v="Low"/>
    <n v="12"/>
    <n v="2020"/>
    <s v="Medium"/>
    <n v="2"/>
  </r>
  <r>
    <n v="6448"/>
    <x v="5"/>
    <x v="1"/>
    <s v="Startup"/>
    <s v="Education"/>
    <x v="0"/>
    <x v="0"/>
    <s v="Remote"/>
    <x v="0"/>
    <s v="7+ yrs"/>
    <n v="12"/>
    <s v="Master"/>
    <n v="1"/>
    <n v="1"/>
    <n v="0"/>
    <n v="0"/>
    <n v="1"/>
    <n v="3"/>
    <n v="148577"/>
    <s v="High"/>
    <n v="3"/>
    <n v="2021"/>
    <s v="Medium"/>
    <n v="2"/>
  </r>
  <r>
    <n v="6449"/>
    <x v="2"/>
    <x v="2"/>
    <s v="Startup"/>
    <s v="Technology"/>
    <x v="1"/>
    <x v="1"/>
    <s v="Onsite/Hybrid"/>
    <x v="1"/>
    <s v="3-6 yrs"/>
    <n v="3"/>
    <s v="Master"/>
    <n v="0"/>
    <n v="0"/>
    <n v="1"/>
    <n v="1"/>
    <n v="1"/>
    <n v="3"/>
    <n v="116433"/>
    <s v="Medium"/>
    <n v="7"/>
    <n v="2026"/>
    <s v="High"/>
    <n v="6"/>
  </r>
  <r>
    <n v="6450"/>
    <x v="3"/>
    <x v="0"/>
    <s v="MNC"/>
    <s v="Education"/>
    <x v="1"/>
    <x v="0"/>
    <s v="Remote"/>
    <x v="2"/>
    <s v="0-2 yrs"/>
    <n v="1"/>
    <s v="Master"/>
    <n v="0"/>
    <n v="1"/>
    <n v="1"/>
    <n v="1"/>
    <n v="0"/>
    <n v="3"/>
    <n v="95461"/>
    <s v="Medium"/>
    <n v="5"/>
    <n v="2025"/>
    <s v="High"/>
    <n v="1"/>
  </r>
  <r>
    <n v="6451"/>
    <x v="0"/>
    <x v="0"/>
    <s v="Enterprise"/>
    <s v="Retail"/>
    <x v="2"/>
    <x v="0"/>
    <s v="Remote"/>
    <x v="1"/>
    <s v="3-6 yrs"/>
    <n v="5"/>
    <s v="Bachelor"/>
    <n v="1"/>
    <n v="0"/>
    <n v="1"/>
    <n v="0"/>
    <n v="1"/>
    <n v="3"/>
    <n v="100811"/>
    <s v="Medium"/>
    <n v="7"/>
    <n v="2026"/>
    <s v="High"/>
    <n v="8"/>
  </r>
  <r>
    <n v="6452"/>
    <x v="1"/>
    <x v="1"/>
    <s v="MNC"/>
    <s v="Healthcare"/>
    <x v="5"/>
    <x v="1"/>
    <s v="Onsite/Hybrid"/>
    <x v="0"/>
    <s v="7+ yrs"/>
    <n v="12"/>
    <s v="Master"/>
    <n v="1"/>
    <n v="1"/>
    <n v="0"/>
    <n v="1"/>
    <n v="0"/>
    <n v="3"/>
    <n v="171398"/>
    <s v="High"/>
    <n v="7"/>
    <n v="2025"/>
    <s v="Low"/>
    <n v="1"/>
  </r>
  <r>
    <n v="6453"/>
    <x v="4"/>
    <x v="0"/>
    <s v="Startup"/>
    <s v="Technology"/>
    <x v="1"/>
    <x v="1"/>
    <s v="Onsite/Hybrid"/>
    <x v="1"/>
    <s v="3-6 yrs"/>
    <n v="6"/>
    <s v="Bachelor"/>
    <n v="1"/>
    <n v="0"/>
    <n v="0"/>
    <n v="0"/>
    <n v="0"/>
    <n v="1"/>
    <n v="73401"/>
    <s v="Medium"/>
    <n v="12"/>
    <n v="2025"/>
    <s v="Low"/>
    <n v="3"/>
  </r>
  <r>
    <n v="6454"/>
    <x v="1"/>
    <x v="1"/>
    <s v="Enterprise"/>
    <s v="E-commerce"/>
    <x v="4"/>
    <x v="2"/>
    <s v="Onsite/Hybrid"/>
    <x v="0"/>
    <s v="7+ yrs"/>
    <n v="9"/>
    <s v="Master"/>
    <n v="1"/>
    <n v="1"/>
    <n v="1"/>
    <n v="0"/>
    <n v="0"/>
    <n v="3"/>
    <n v="156805"/>
    <s v="High"/>
    <n v="1"/>
    <n v="2025"/>
    <s v="Medium"/>
    <n v="2"/>
  </r>
  <r>
    <n v="6455"/>
    <x v="3"/>
    <x v="0"/>
    <s v="Enterprise"/>
    <s v="Retail"/>
    <x v="6"/>
    <x v="2"/>
    <s v="Onsite/Hybrid"/>
    <x v="0"/>
    <s v="7+ yrs"/>
    <n v="12"/>
    <s v="Master"/>
    <n v="0"/>
    <n v="1"/>
    <n v="0"/>
    <n v="0"/>
    <n v="1"/>
    <n v="2"/>
    <n v="112684"/>
    <s v="Medium"/>
    <n v="10"/>
    <n v="2022"/>
    <s v="High"/>
    <n v="7"/>
  </r>
  <r>
    <n v="6456"/>
    <x v="3"/>
    <x v="0"/>
    <s v="Enterprise"/>
    <s v="Healthcare"/>
    <x v="1"/>
    <x v="2"/>
    <s v="Onsite/Hybrid"/>
    <x v="2"/>
    <s v="0-2 yrs"/>
    <n v="2"/>
    <s v="Master"/>
    <n v="0"/>
    <n v="0"/>
    <n v="1"/>
    <n v="1"/>
    <n v="0"/>
    <n v="2"/>
    <n v="80487"/>
    <s v="Medium"/>
    <n v="6"/>
    <n v="2021"/>
    <s v="High"/>
    <n v="6"/>
  </r>
  <r>
    <n v="6457"/>
    <x v="3"/>
    <x v="0"/>
    <s v="Startup"/>
    <s v="Healthcare"/>
    <x v="3"/>
    <x v="1"/>
    <s v="Onsite/Hybrid"/>
    <x v="0"/>
    <s v="7+ yrs"/>
    <n v="15"/>
    <s v="PhD"/>
    <n v="0"/>
    <n v="0"/>
    <n v="1"/>
    <n v="1"/>
    <n v="0"/>
    <n v="2"/>
    <n v="133623"/>
    <s v="High"/>
    <n v="8"/>
    <n v="2020"/>
    <s v="High"/>
    <n v="3"/>
  </r>
  <r>
    <n v="6458"/>
    <x v="0"/>
    <x v="0"/>
    <s v="Medium"/>
    <s v="Healthcare"/>
    <x v="5"/>
    <x v="2"/>
    <s v="Onsite/Hybrid"/>
    <x v="1"/>
    <s v="3-6 yrs"/>
    <n v="5"/>
    <s v="PhD"/>
    <n v="0"/>
    <n v="0"/>
    <n v="1"/>
    <n v="0"/>
    <n v="1"/>
    <n v="2"/>
    <n v="102269"/>
    <s v="Medium"/>
    <n v="5"/>
    <n v="2021"/>
    <s v="Medium"/>
    <n v="1"/>
  </r>
  <r>
    <n v="6459"/>
    <x v="1"/>
    <x v="1"/>
    <s v="Startup"/>
    <s v="Finance"/>
    <x v="3"/>
    <x v="1"/>
    <s v="Onsite/Hybrid"/>
    <x v="0"/>
    <s v="7+ yrs"/>
    <n v="15"/>
    <s v="Bachelor"/>
    <n v="1"/>
    <n v="1"/>
    <n v="1"/>
    <n v="1"/>
    <n v="0"/>
    <n v="4"/>
    <n v="171637"/>
    <s v="High"/>
    <n v="1"/>
    <n v="2020"/>
    <s v="High"/>
    <n v="2"/>
  </r>
  <r>
    <n v="6460"/>
    <x v="3"/>
    <x v="0"/>
    <s v="MNC"/>
    <s v="Finance"/>
    <x v="5"/>
    <x v="0"/>
    <s v="Remote"/>
    <x v="1"/>
    <s v="3-6 yrs"/>
    <n v="4"/>
    <s v="Master"/>
    <n v="0"/>
    <n v="0"/>
    <n v="1"/>
    <n v="1"/>
    <n v="0"/>
    <n v="2"/>
    <n v="122748"/>
    <s v="High"/>
    <n v="6"/>
    <n v="2020"/>
    <s v="High"/>
    <n v="9"/>
  </r>
  <r>
    <n v="6461"/>
    <x v="0"/>
    <x v="0"/>
    <s v="Startup"/>
    <s v="Technology"/>
    <x v="4"/>
    <x v="1"/>
    <s v="Onsite/Hybrid"/>
    <x v="2"/>
    <s v="0-2 yrs"/>
    <n v="0"/>
    <s v="Master"/>
    <n v="0"/>
    <n v="1"/>
    <n v="1"/>
    <n v="0"/>
    <n v="1"/>
    <n v="3"/>
    <n v="75376"/>
    <s v="Medium"/>
    <n v="2"/>
    <n v="2022"/>
    <s v="Medium"/>
    <n v="6"/>
  </r>
  <r>
    <n v="6462"/>
    <x v="0"/>
    <x v="0"/>
    <s v="MNC"/>
    <s v="Technology"/>
    <x v="6"/>
    <x v="1"/>
    <s v="Onsite/Hybrid"/>
    <x v="1"/>
    <s v="3-6 yrs"/>
    <n v="5"/>
    <s v="Master"/>
    <n v="1"/>
    <n v="1"/>
    <n v="0"/>
    <n v="1"/>
    <n v="1"/>
    <n v="4"/>
    <n v="119488"/>
    <s v="Medium"/>
    <n v="1"/>
    <n v="2022"/>
    <s v="Low"/>
    <n v="3"/>
  </r>
  <r>
    <n v="6463"/>
    <x v="1"/>
    <x v="1"/>
    <s v="Enterprise"/>
    <s v="Education"/>
    <x v="0"/>
    <x v="0"/>
    <s v="Remote"/>
    <x v="2"/>
    <s v="0-2 yrs"/>
    <n v="0"/>
    <s v="Master"/>
    <n v="1"/>
    <n v="1"/>
    <n v="0"/>
    <n v="1"/>
    <n v="1"/>
    <n v="4"/>
    <n v="114351"/>
    <s v="Medium"/>
    <n v="2"/>
    <n v="2026"/>
    <s v="Medium"/>
    <n v="5"/>
  </r>
  <r>
    <n v="6464"/>
    <x v="2"/>
    <x v="2"/>
    <s v="MNC"/>
    <s v="Education"/>
    <x v="0"/>
    <x v="0"/>
    <s v="Remote"/>
    <x v="0"/>
    <s v="7+ yrs"/>
    <n v="13"/>
    <s v="Bachelor"/>
    <n v="0"/>
    <n v="0"/>
    <n v="0"/>
    <n v="1"/>
    <n v="1"/>
    <n v="2"/>
    <n v="141670"/>
    <s v="High"/>
    <n v="5"/>
    <n v="2024"/>
    <s v="Medium"/>
    <n v="2"/>
  </r>
  <r>
    <n v="6465"/>
    <x v="3"/>
    <x v="0"/>
    <s v="Medium"/>
    <s v="Technology"/>
    <x v="0"/>
    <x v="2"/>
    <s v="Onsite/Hybrid"/>
    <x v="1"/>
    <s v="3-6 yrs"/>
    <n v="3"/>
    <s v="Master"/>
    <n v="1"/>
    <n v="1"/>
    <n v="1"/>
    <n v="1"/>
    <n v="0"/>
    <n v="4"/>
    <n v="100984"/>
    <s v="Medium"/>
    <n v="9"/>
    <n v="2024"/>
    <s v="High"/>
    <n v="1"/>
  </r>
  <r>
    <n v="6466"/>
    <x v="3"/>
    <x v="0"/>
    <s v="Enterprise"/>
    <s v="E-commerce"/>
    <x v="3"/>
    <x v="0"/>
    <s v="Remote"/>
    <x v="2"/>
    <s v="0-2 yrs"/>
    <n v="1"/>
    <s v="PhD"/>
    <n v="1"/>
    <n v="0"/>
    <n v="0"/>
    <n v="1"/>
    <n v="0"/>
    <n v="2"/>
    <n v="65182"/>
    <s v="Low"/>
    <n v="3"/>
    <n v="2022"/>
    <s v="Low"/>
    <n v="2"/>
  </r>
  <r>
    <n v="6467"/>
    <x v="2"/>
    <x v="2"/>
    <s v="Enterprise"/>
    <s v="Technology"/>
    <x v="6"/>
    <x v="2"/>
    <s v="Onsite/Hybrid"/>
    <x v="0"/>
    <s v="7+ yrs"/>
    <n v="14"/>
    <s v="Bachelor"/>
    <n v="1"/>
    <n v="0"/>
    <n v="1"/>
    <n v="1"/>
    <n v="1"/>
    <n v="4"/>
    <n v="138542"/>
    <s v="High"/>
    <n v="9"/>
    <n v="2024"/>
    <s v="High"/>
    <n v="9"/>
  </r>
  <r>
    <n v="6468"/>
    <x v="2"/>
    <x v="2"/>
    <s v="Enterprise"/>
    <s v="E-commerce"/>
    <x v="6"/>
    <x v="1"/>
    <s v="Onsite/Hybrid"/>
    <x v="2"/>
    <s v="0-2 yrs"/>
    <n v="0"/>
    <s v="Master"/>
    <n v="0"/>
    <n v="0"/>
    <n v="1"/>
    <n v="1"/>
    <n v="1"/>
    <n v="3"/>
    <n v="89683"/>
    <s v="Medium"/>
    <n v="6"/>
    <n v="2022"/>
    <s v="High"/>
    <n v="8"/>
  </r>
  <r>
    <n v="6469"/>
    <x v="1"/>
    <x v="1"/>
    <s v="Startup"/>
    <s v="Education"/>
    <x v="4"/>
    <x v="0"/>
    <s v="Remote"/>
    <x v="0"/>
    <s v="7+ yrs"/>
    <n v="9"/>
    <s v="Master"/>
    <n v="1"/>
    <n v="1"/>
    <n v="0"/>
    <n v="0"/>
    <n v="0"/>
    <n v="2"/>
    <n v="139731"/>
    <s v="High"/>
    <n v="4"/>
    <n v="2025"/>
    <s v="High"/>
    <n v="8"/>
  </r>
  <r>
    <n v="6470"/>
    <x v="2"/>
    <x v="2"/>
    <s v="MNC"/>
    <s v="Technology"/>
    <x v="4"/>
    <x v="1"/>
    <s v="Onsite/Hybrid"/>
    <x v="0"/>
    <s v="7+ yrs"/>
    <n v="12"/>
    <s v="PhD"/>
    <n v="0"/>
    <n v="0"/>
    <n v="1"/>
    <n v="0"/>
    <n v="0"/>
    <n v="1"/>
    <n v="131145"/>
    <s v="High"/>
    <n v="7"/>
    <n v="2022"/>
    <s v="Low"/>
    <n v="1"/>
  </r>
  <r>
    <n v="6471"/>
    <x v="4"/>
    <x v="0"/>
    <s v="Enterprise"/>
    <s v="E-commerce"/>
    <x v="1"/>
    <x v="1"/>
    <s v="Onsite/Hybrid"/>
    <x v="1"/>
    <s v="3-6 yrs"/>
    <n v="6"/>
    <s v="PhD"/>
    <n v="1"/>
    <n v="0"/>
    <n v="1"/>
    <n v="1"/>
    <n v="1"/>
    <n v="4"/>
    <n v="119678"/>
    <s v="Medium"/>
    <n v="8"/>
    <n v="2024"/>
    <s v="High"/>
    <n v="5"/>
  </r>
  <r>
    <n v="6472"/>
    <x v="2"/>
    <x v="2"/>
    <s v="MNC"/>
    <s v="Healthcare"/>
    <x v="1"/>
    <x v="0"/>
    <s v="Remote"/>
    <x v="0"/>
    <s v="7+ yrs"/>
    <n v="13"/>
    <s v="Master"/>
    <n v="0"/>
    <n v="0"/>
    <n v="0"/>
    <n v="0"/>
    <n v="1"/>
    <n v="1"/>
    <n v="125397"/>
    <s v="High"/>
    <n v="11"/>
    <n v="2025"/>
    <s v="Low"/>
    <n v="2"/>
  </r>
  <r>
    <n v="6473"/>
    <x v="2"/>
    <x v="2"/>
    <s v="Startup"/>
    <s v="Healthcare"/>
    <x v="3"/>
    <x v="1"/>
    <s v="Onsite/Hybrid"/>
    <x v="2"/>
    <s v="0-2 yrs"/>
    <n v="1"/>
    <s v="Master"/>
    <n v="0"/>
    <n v="1"/>
    <n v="0"/>
    <n v="1"/>
    <n v="0"/>
    <n v="2"/>
    <n v="69858"/>
    <s v="Low"/>
    <n v="3"/>
    <n v="2026"/>
    <s v="Low"/>
    <n v="2"/>
  </r>
  <r>
    <n v="6474"/>
    <x v="1"/>
    <x v="1"/>
    <s v="Startup"/>
    <s v="Healthcare"/>
    <x v="0"/>
    <x v="2"/>
    <s v="Onsite/Hybrid"/>
    <x v="2"/>
    <s v="0-2 yrs"/>
    <n v="0"/>
    <s v="PhD"/>
    <n v="1"/>
    <n v="0"/>
    <n v="1"/>
    <n v="0"/>
    <n v="1"/>
    <n v="3"/>
    <n v="116111"/>
    <s v="Medium"/>
    <n v="8"/>
    <n v="2025"/>
    <s v="Low"/>
    <n v="1"/>
  </r>
  <r>
    <n v="6475"/>
    <x v="0"/>
    <x v="0"/>
    <s v="Startup"/>
    <s v="Finance"/>
    <x v="4"/>
    <x v="1"/>
    <s v="Onsite/Hybrid"/>
    <x v="2"/>
    <s v="0-2 yrs"/>
    <n v="0"/>
    <s v="Bachelor"/>
    <n v="1"/>
    <n v="0"/>
    <n v="0"/>
    <n v="0"/>
    <n v="0"/>
    <n v="1"/>
    <n v="48629"/>
    <s v="Low"/>
    <n v="10"/>
    <n v="2024"/>
    <s v="Low"/>
    <n v="1"/>
  </r>
  <r>
    <n v="6476"/>
    <x v="1"/>
    <x v="1"/>
    <s v="Medium"/>
    <s v="E-commerce"/>
    <x v="1"/>
    <x v="0"/>
    <s v="Remote"/>
    <x v="0"/>
    <s v="7+ yrs"/>
    <n v="15"/>
    <s v="Bachelor"/>
    <n v="0"/>
    <n v="0"/>
    <n v="0"/>
    <n v="0"/>
    <n v="1"/>
    <n v="1"/>
    <n v="154188"/>
    <s v="High"/>
    <n v="11"/>
    <n v="2025"/>
    <s v="High"/>
    <n v="9"/>
  </r>
  <r>
    <n v="6477"/>
    <x v="3"/>
    <x v="0"/>
    <s v="Startup"/>
    <s v="Education"/>
    <x v="5"/>
    <x v="0"/>
    <s v="Remote"/>
    <x v="2"/>
    <s v="0-2 yrs"/>
    <n v="0"/>
    <s v="PhD"/>
    <n v="0"/>
    <n v="1"/>
    <n v="1"/>
    <n v="1"/>
    <n v="1"/>
    <n v="4"/>
    <n v="93802"/>
    <s v="Medium"/>
    <n v="7"/>
    <n v="2025"/>
    <s v="High"/>
    <n v="3"/>
  </r>
  <r>
    <n v="6478"/>
    <x v="4"/>
    <x v="0"/>
    <s v="Startup"/>
    <s v="Retail"/>
    <x v="5"/>
    <x v="0"/>
    <s v="Remote"/>
    <x v="2"/>
    <s v="0-2 yrs"/>
    <n v="0"/>
    <s v="Master"/>
    <n v="0"/>
    <n v="0"/>
    <n v="0"/>
    <n v="1"/>
    <n v="0"/>
    <n v="1"/>
    <n v="67330"/>
    <s v="Low"/>
    <n v="9"/>
    <n v="2024"/>
    <s v="High"/>
    <n v="7"/>
  </r>
  <r>
    <n v="6479"/>
    <x v="0"/>
    <x v="0"/>
    <s v="Medium"/>
    <s v="Technology"/>
    <x v="6"/>
    <x v="2"/>
    <s v="Onsite/Hybrid"/>
    <x v="1"/>
    <s v="3-6 yrs"/>
    <n v="3"/>
    <s v="Bachelor"/>
    <n v="1"/>
    <n v="0"/>
    <n v="1"/>
    <n v="1"/>
    <n v="0"/>
    <n v="3"/>
    <n v="105564"/>
    <s v="Medium"/>
    <n v="8"/>
    <n v="2024"/>
    <s v="High"/>
    <n v="2"/>
  </r>
  <r>
    <n v="6480"/>
    <x v="0"/>
    <x v="0"/>
    <s v="MNC"/>
    <s v="Healthcare"/>
    <x v="6"/>
    <x v="0"/>
    <s v="Remote"/>
    <x v="1"/>
    <s v="3-6 yrs"/>
    <n v="5"/>
    <s v="Bachelor"/>
    <n v="0"/>
    <n v="1"/>
    <n v="0"/>
    <n v="0"/>
    <n v="0"/>
    <n v="1"/>
    <n v="99237"/>
    <s v="Medium"/>
    <n v="8"/>
    <n v="2021"/>
    <s v="Medium"/>
    <n v="1"/>
  </r>
  <r>
    <n v="6481"/>
    <x v="1"/>
    <x v="1"/>
    <s v="MNC"/>
    <s v="Retail"/>
    <x v="5"/>
    <x v="1"/>
    <s v="Onsite/Hybrid"/>
    <x v="0"/>
    <s v="7+ yrs"/>
    <n v="11"/>
    <s v="Bachelor"/>
    <n v="0"/>
    <n v="1"/>
    <n v="1"/>
    <n v="1"/>
    <n v="1"/>
    <n v="4"/>
    <n v="202425"/>
    <s v="High"/>
    <n v="6"/>
    <n v="2024"/>
    <s v="High"/>
    <n v="7"/>
  </r>
  <r>
    <n v="6482"/>
    <x v="0"/>
    <x v="0"/>
    <s v="Startup"/>
    <s v="E-commerce"/>
    <x v="2"/>
    <x v="0"/>
    <s v="Remote"/>
    <x v="1"/>
    <s v="3-6 yrs"/>
    <n v="6"/>
    <s v="Bachelor"/>
    <n v="0"/>
    <n v="0"/>
    <n v="0"/>
    <n v="0"/>
    <n v="0"/>
    <n v="0"/>
    <n v="76254"/>
    <s v="Medium"/>
    <n v="6"/>
    <n v="2022"/>
    <s v="Low"/>
    <n v="3"/>
  </r>
  <r>
    <n v="6483"/>
    <x v="3"/>
    <x v="0"/>
    <s v="Medium"/>
    <s v="E-commerce"/>
    <x v="0"/>
    <x v="0"/>
    <s v="Remote"/>
    <x v="1"/>
    <s v="3-6 yrs"/>
    <n v="5"/>
    <s v="Master"/>
    <n v="1"/>
    <n v="1"/>
    <n v="1"/>
    <n v="1"/>
    <n v="1"/>
    <n v="5"/>
    <n v="115411"/>
    <s v="Medium"/>
    <n v="8"/>
    <n v="2023"/>
    <s v="High"/>
    <n v="5"/>
  </r>
  <r>
    <n v="6484"/>
    <x v="2"/>
    <x v="2"/>
    <s v="Startup"/>
    <s v="Technology"/>
    <x v="4"/>
    <x v="2"/>
    <s v="Onsite/Hybrid"/>
    <x v="2"/>
    <s v="0-2 yrs"/>
    <n v="2"/>
    <s v="Bachelor"/>
    <n v="0"/>
    <n v="1"/>
    <n v="0"/>
    <n v="0"/>
    <n v="0"/>
    <n v="1"/>
    <n v="45994"/>
    <s v="Low"/>
    <n v="6"/>
    <n v="2021"/>
    <s v="High"/>
    <n v="7"/>
  </r>
  <r>
    <n v="6485"/>
    <x v="5"/>
    <x v="1"/>
    <s v="Medium"/>
    <s v="Finance"/>
    <x v="2"/>
    <x v="2"/>
    <s v="Onsite/Hybrid"/>
    <x v="2"/>
    <s v="0-2 yrs"/>
    <n v="1"/>
    <s v="PhD"/>
    <n v="1"/>
    <n v="1"/>
    <n v="1"/>
    <n v="0"/>
    <n v="0"/>
    <n v="3"/>
    <n v="100322"/>
    <s v="Medium"/>
    <n v="4"/>
    <n v="2022"/>
    <s v="Low"/>
    <n v="3"/>
  </r>
  <r>
    <n v="6486"/>
    <x v="4"/>
    <x v="0"/>
    <s v="MNC"/>
    <s v="Healthcare"/>
    <x v="0"/>
    <x v="1"/>
    <s v="Onsite/Hybrid"/>
    <x v="1"/>
    <s v="3-6 yrs"/>
    <n v="3"/>
    <s v="Bachelor"/>
    <n v="0"/>
    <n v="1"/>
    <n v="1"/>
    <n v="0"/>
    <n v="0"/>
    <n v="2"/>
    <n v="107093"/>
    <s v="Medium"/>
    <n v="11"/>
    <n v="2025"/>
    <s v="High"/>
    <n v="7"/>
  </r>
  <r>
    <n v="6487"/>
    <x v="3"/>
    <x v="0"/>
    <s v="MNC"/>
    <s v="Retail"/>
    <x v="1"/>
    <x v="0"/>
    <s v="Remote"/>
    <x v="0"/>
    <s v="7+ yrs"/>
    <n v="12"/>
    <s v="PhD"/>
    <n v="1"/>
    <n v="1"/>
    <n v="0"/>
    <n v="0"/>
    <n v="1"/>
    <n v="3"/>
    <n v="133353"/>
    <s v="High"/>
    <n v="3"/>
    <n v="2022"/>
    <s v="High"/>
    <n v="8"/>
  </r>
  <r>
    <n v="6488"/>
    <x v="4"/>
    <x v="0"/>
    <s v="Startup"/>
    <s v="Finance"/>
    <x v="0"/>
    <x v="2"/>
    <s v="Onsite/Hybrid"/>
    <x v="1"/>
    <s v="3-6 yrs"/>
    <n v="5"/>
    <s v="Master"/>
    <n v="1"/>
    <n v="1"/>
    <n v="0"/>
    <n v="0"/>
    <n v="1"/>
    <n v="3"/>
    <n v="86504"/>
    <s v="Medium"/>
    <n v="11"/>
    <n v="2025"/>
    <s v="Medium"/>
    <n v="4"/>
  </r>
  <r>
    <n v="6489"/>
    <x v="1"/>
    <x v="1"/>
    <s v="Enterprise"/>
    <s v="Technology"/>
    <x v="6"/>
    <x v="2"/>
    <s v="Onsite/Hybrid"/>
    <x v="2"/>
    <s v="0-2 yrs"/>
    <n v="0"/>
    <s v="PhD"/>
    <n v="1"/>
    <n v="0"/>
    <n v="0"/>
    <n v="1"/>
    <n v="1"/>
    <n v="3"/>
    <n v="113225"/>
    <s v="Medium"/>
    <n v="4"/>
    <n v="2020"/>
    <s v="High"/>
    <n v="8"/>
  </r>
  <r>
    <n v="6490"/>
    <x v="0"/>
    <x v="0"/>
    <s v="Startup"/>
    <s v="Technology"/>
    <x v="6"/>
    <x v="2"/>
    <s v="Onsite/Hybrid"/>
    <x v="2"/>
    <s v="0-2 yrs"/>
    <n v="0"/>
    <s v="Master"/>
    <n v="1"/>
    <n v="0"/>
    <n v="0"/>
    <n v="0"/>
    <n v="0"/>
    <n v="1"/>
    <n v="47826"/>
    <s v="Low"/>
    <n v="9"/>
    <n v="2025"/>
    <s v="Medium"/>
    <n v="1"/>
  </r>
  <r>
    <n v="6491"/>
    <x v="1"/>
    <x v="1"/>
    <s v="Medium"/>
    <s v="Finance"/>
    <x v="4"/>
    <x v="0"/>
    <s v="Remote"/>
    <x v="2"/>
    <s v="0-2 yrs"/>
    <n v="1"/>
    <s v="Master"/>
    <n v="1"/>
    <n v="0"/>
    <n v="0"/>
    <n v="1"/>
    <n v="1"/>
    <n v="3"/>
    <n v="113736"/>
    <s v="Medium"/>
    <n v="9"/>
    <n v="2022"/>
    <s v="Low"/>
    <n v="2"/>
  </r>
  <r>
    <n v="6492"/>
    <x v="4"/>
    <x v="0"/>
    <s v="Startup"/>
    <s v="Technology"/>
    <x v="6"/>
    <x v="1"/>
    <s v="Onsite/Hybrid"/>
    <x v="1"/>
    <s v="3-6 yrs"/>
    <n v="5"/>
    <s v="PhD"/>
    <n v="0"/>
    <n v="1"/>
    <n v="0"/>
    <n v="1"/>
    <n v="1"/>
    <n v="3"/>
    <n v="97112"/>
    <s v="Medium"/>
    <n v="8"/>
    <n v="2024"/>
    <s v="High"/>
    <n v="7"/>
  </r>
  <r>
    <n v="6493"/>
    <x v="2"/>
    <x v="2"/>
    <s v="Startup"/>
    <s v="Healthcare"/>
    <x v="0"/>
    <x v="0"/>
    <s v="Remote"/>
    <x v="0"/>
    <s v="7+ yrs"/>
    <n v="15"/>
    <s v="Bachelor"/>
    <n v="0"/>
    <n v="1"/>
    <n v="0"/>
    <n v="0"/>
    <n v="0"/>
    <n v="1"/>
    <n v="104227"/>
    <s v="Medium"/>
    <n v="7"/>
    <n v="2026"/>
    <s v="High"/>
    <n v="8"/>
  </r>
  <r>
    <n v="6494"/>
    <x v="1"/>
    <x v="1"/>
    <s v="MNC"/>
    <s v="Healthcare"/>
    <x v="0"/>
    <x v="1"/>
    <s v="Onsite/Hybrid"/>
    <x v="2"/>
    <s v="0-2 yrs"/>
    <n v="1"/>
    <s v="PhD"/>
    <n v="1"/>
    <n v="1"/>
    <n v="1"/>
    <n v="1"/>
    <n v="1"/>
    <n v="5"/>
    <n v="153838"/>
    <s v="High"/>
    <n v="2"/>
    <n v="2026"/>
    <s v="High"/>
    <n v="4"/>
  </r>
  <r>
    <n v="6495"/>
    <x v="0"/>
    <x v="0"/>
    <s v="MNC"/>
    <s v="E-commerce"/>
    <x v="1"/>
    <x v="0"/>
    <s v="Remote"/>
    <x v="2"/>
    <s v="0-2 yrs"/>
    <n v="2"/>
    <s v="PhD"/>
    <n v="0"/>
    <n v="0"/>
    <n v="1"/>
    <n v="1"/>
    <n v="0"/>
    <n v="2"/>
    <n v="100333"/>
    <s v="Medium"/>
    <n v="4"/>
    <n v="2022"/>
    <s v="High"/>
    <n v="8"/>
  </r>
  <r>
    <n v="6496"/>
    <x v="2"/>
    <x v="2"/>
    <s v="Medium"/>
    <s v="Finance"/>
    <x v="2"/>
    <x v="0"/>
    <s v="Remote"/>
    <x v="2"/>
    <s v="0-2 yrs"/>
    <n v="0"/>
    <s v="PhD"/>
    <n v="0"/>
    <n v="1"/>
    <n v="0"/>
    <n v="0"/>
    <n v="0"/>
    <n v="1"/>
    <n v="46854"/>
    <s v="Low"/>
    <n v="6"/>
    <n v="2022"/>
    <s v="High"/>
    <n v="9"/>
  </r>
  <r>
    <n v="6497"/>
    <x v="3"/>
    <x v="0"/>
    <s v="MNC"/>
    <s v="Technology"/>
    <x v="0"/>
    <x v="1"/>
    <s v="Onsite/Hybrid"/>
    <x v="0"/>
    <s v="7+ yrs"/>
    <n v="15"/>
    <s v="Bachelor"/>
    <n v="0"/>
    <n v="0"/>
    <n v="0"/>
    <n v="0"/>
    <n v="0"/>
    <n v="0"/>
    <n v="120923"/>
    <s v="High"/>
    <n v="8"/>
    <n v="2022"/>
    <s v="Medium"/>
    <n v="6"/>
  </r>
  <r>
    <n v="6498"/>
    <x v="2"/>
    <x v="2"/>
    <s v="MNC"/>
    <s v="Healthcare"/>
    <x v="2"/>
    <x v="0"/>
    <s v="Remote"/>
    <x v="1"/>
    <s v="3-6 yrs"/>
    <n v="5"/>
    <s v="Bachelor"/>
    <n v="0"/>
    <n v="1"/>
    <n v="1"/>
    <n v="1"/>
    <n v="0"/>
    <n v="3"/>
    <n v="121589"/>
    <s v="High"/>
    <n v="4"/>
    <n v="2020"/>
    <s v="High"/>
    <n v="8"/>
  </r>
  <r>
    <n v="6499"/>
    <x v="0"/>
    <x v="0"/>
    <s v="MNC"/>
    <s v="Healthcare"/>
    <x v="4"/>
    <x v="2"/>
    <s v="Onsite/Hybrid"/>
    <x v="1"/>
    <s v="3-6 yrs"/>
    <n v="4"/>
    <s v="PhD"/>
    <n v="1"/>
    <n v="0"/>
    <n v="1"/>
    <n v="0"/>
    <n v="0"/>
    <n v="2"/>
    <n v="107886"/>
    <s v="Medium"/>
    <n v="6"/>
    <n v="2024"/>
    <s v="Low"/>
    <n v="4"/>
  </r>
  <r>
    <n v="6500"/>
    <x v="5"/>
    <x v="1"/>
    <s v="Enterprise"/>
    <s v="Technology"/>
    <x v="2"/>
    <x v="2"/>
    <s v="Onsite/Hybrid"/>
    <x v="0"/>
    <s v="7+ yrs"/>
    <n v="12"/>
    <s v="Master"/>
    <n v="0"/>
    <n v="1"/>
    <n v="0"/>
    <n v="0"/>
    <n v="1"/>
    <n v="2"/>
    <n v="153506"/>
    <s v="High"/>
    <n v="9"/>
    <n v="2024"/>
    <s v="Medium"/>
    <n v="3"/>
  </r>
  <r>
    <n v="6501"/>
    <x v="1"/>
    <x v="1"/>
    <s v="MNC"/>
    <s v="Finance"/>
    <x v="4"/>
    <x v="0"/>
    <s v="Remote"/>
    <x v="0"/>
    <s v="7+ yrs"/>
    <n v="15"/>
    <s v="Bachelor"/>
    <n v="0"/>
    <n v="0"/>
    <n v="0"/>
    <n v="0"/>
    <n v="1"/>
    <n v="1"/>
    <n v="167380"/>
    <s v="High"/>
    <n v="8"/>
    <n v="2023"/>
    <s v="Medium"/>
    <n v="2"/>
  </r>
  <r>
    <n v="6502"/>
    <x v="5"/>
    <x v="1"/>
    <s v="Startup"/>
    <s v="Retail"/>
    <x v="5"/>
    <x v="0"/>
    <s v="Remote"/>
    <x v="0"/>
    <s v="7+ yrs"/>
    <n v="12"/>
    <s v="Master"/>
    <n v="0"/>
    <n v="1"/>
    <n v="1"/>
    <n v="1"/>
    <n v="1"/>
    <n v="4"/>
    <n v="181645"/>
    <s v="High"/>
    <n v="1"/>
    <n v="2020"/>
    <s v="High"/>
    <n v="9"/>
  </r>
  <r>
    <n v="6503"/>
    <x v="1"/>
    <x v="1"/>
    <s v="Enterprise"/>
    <s v="Technology"/>
    <x v="4"/>
    <x v="1"/>
    <s v="Onsite/Hybrid"/>
    <x v="2"/>
    <s v="0-2 yrs"/>
    <n v="2"/>
    <s v="PhD"/>
    <n v="0"/>
    <n v="1"/>
    <n v="1"/>
    <n v="0"/>
    <n v="1"/>
    <n v="3"/>
    <n v="111877"/>
    <s v="Medium"/>
    <n v="8"/>
    <n v="2026"/>
    <s v="Medium"/>
    <n v="6"/>
  </r>
  <r>
    <n v="6504"/>
    <x v="3"/>
    <x v="0"/>
    <s v="Startup"/>
    <s v="Retail"/>
    <x v="1"/>
    <x v="2"/>
    <s v="Onsite/Hybrid"/>
    <x v="2"/>
    <s v="0-2 yrs"/>
    <n v="2"/>
    <s v="Bachelor"/>
    <n v="1"/>
    <n v="0"/>
    <n v="1"/>
    <n v="0"/>
    <n v="1"/>
    <n v="3"/>
    <n v="71070"/>
    <s v="Medium"/>
    <n v="6"/>
    <n v="2024"/>
    <s v="High"/>
    <n v="7"/>
  </r>
  <r>
    <n v="6505"/>
    <x v="1"/>
    <x v="1"/>
    <s v="Startup"/>
    <s v="E-commerce"/>
    <x v="5"/>
    <x v="2"/>
    <s v="Onsite/Hybrid"/>
    <x v="2"/>
    <s v="0-2 yrs"/>
    <n v="2"/>
    <s v="PhD"/>
    <n v="0"/>
    <n v="1"/>
    <n v="1"/>
    <n v="1"/>
    <n v="1"/>
    <n v="4"/>
    <n v="125284"/>
    <s v="High"/>
    <n v="8"/>
    <n v="2022"/>
    <s v="High"/>
    <n v="2"/>
  </r>
  <r>
    <n v="6506"/>
    <x v="4"/>
    <x v="0"/>
    <s v="Startup"/>
    <s v="Retail"/>
    <x v="2"/>
    <x v="1"/>
    <s v="Onsite/Hybrid"/>
    <x v="1"/>
    <s v="3-6 yrs"/>
    <n v="3"/>
    <s v="PhD"/>
    <n v="0"/>
    <n v="1"/>
    <n v="1"/>
    <n v="1"/>
    <n v="1"/>
    <n v="4"/>
    <n v="119507"/>
    <s v="Medium"/>
    <n v="8"/>
    <n v="2023"/>
    <s v="High"/>
    <n v="9"/>
  </r>
  <r>
    <n v="6507"/>
    <x v="4"/>
    <x v="0"/>
    <s v="MNC"/>
    <s v="E-commerce"/>
    <x v="1"/>
    <x v="1"/>
    <s v="Onsite/Hybrid"/>
    <x v="2"/>
    <s v="0-2 yrs"/>
    <n v="0"/>
    <s v="Bachelor"/>
    <n v="1"/>
    <n v="1"/>
    <n v="1"/>
    <n v="0"/>
    <n v="1"/>
    <n v="4"/>
    <n v="92244"/>
    <s v="Medium"/>
    <n v="6"/>
    <n v="2026"/>
    <s v="Low"/>
    <n v="1"/>
  </r>
  <r>
    <n v="6508"/>
    <x v="1"/>
    <x v="1"/>
    <s v="Startup"/>
    <s v="Healthcare"/>
    <x v="5"/>
    <x v="2"/>
    <s v="Onsite/Hybrid"/>
    <x v="0"/>
    <s v="7+ yrs"/>
    <n v="15"/>
    <s v="Bachelor"/>
    <n v="1"/>
    <n v="0"/>
    <n v="0"/>
    <n v="0"/>
    <n v="1"/>
    <n v="2"/>
    <n v="148235"/>
    <s v="High"/>
    <n v="3"/>
    <n v="2024"/>
    <s v="Low"/>
    <n v="2"/>
  </r>
  <r>
    <n v="6509"/>
    <x v="4"/>
    <x v="0"/>
    <s v="Enterprise"/>
    <s v="E-commerce"/>
    <x v="6"/>
    <x v="2"/>
    <s v="Onsite/Hybrid"/>
    <x v="2"/>
    <s v="0-2 yrs"/>
    <n v="2"/>
    <s v="PhD"/>
    <n v="0"/>
    <n v="1"/>
    <n v="1"/>
    <n v="0"/>
    <n v="1"/>
    <n v="3"/>
    <n v="70945"/>
    <s v="Medium"/>
    <n v="3"/>
    <n v="2022"/>
    <s v="High"/>
    <n v="9"/>
  </r>
  <r>
    <n v="6510"/>
    <x v="3"/>
    <x v="0"/>
    <s v="MNC"/>
    <s v="Retail"/>
    <x v="0"/>
    <x v="1"/>
    <s v="Onsite/Hybrid"/>
    <x v="1"/>
    <s v="3-6 yrs"/>
    <n v="6"/>
    <s v="Master"/>
    <n v="0"/>
    <n v="1"/>
    <n v="1"/>
    <n v="0"/>
    <n v="0"/>
    <n v="2"/>
    <n v="110646"/>
    <s v="Medium"/>
    <n v="1"/>
    <n v="2025"/>
    <s v="Low"/>
    <n v="1"/>
  </r>
  <r>
    <n v="6511"/>
    <x v="1"/>
    <x v="1"/>
    <s v="MNC"/>
    <s v="Education"/>
    <x v="5"/>
    <x v="0"/>
    <s v="Remote"/>
    <x v="2"/>
    <s v="0-2 yrs"/>
    <n v="0"/>
    <s v="PhD"/>
    <n v="1"/>
    <n v="0"/>
    <n v="1"/>
    <n v="0"/>
    <n v="1"/>
    <n v="3"/>
    <n v="135979"/>
    <s v="High"/>
    <n v="5"/>
    <n v="2023"/>
    <s v="Low"/>
    <n v="4"/>
  </r>
  <r>
    <n v="6512"/>
    <x v="2"/>
    <x v="2"/>
    <s v="Medium"/>
    <s v="Healthcare"/>
    <x v="0"/>
    <x v="2"/>
    <s v="Onsite/Hybrid"/>
    <x v="0"/>
    <s v="7+ yrs"/>
    <n v="7"/>
    <s v="Master"/>
    <n v="1"/>
    <n v="0"/>
    <n v="0"/>
    <n v="0"/>
    <n v="1"/>
    <n v="2"/>
    <n v="107716"/>
    <s v="Medium"/>
    <n v="11"/>
    <n v="2025"/>
    <s v="High"/>
    <n v="7"/>
  </r>
  <r>
    <n v="6513"/>
    <x v="0"/>
    <x v="0"/>
    <s v="Startup"/>
    <s v="Retail"/>
    <x v="4"/>
    <x v="2"/>
    <s v="Onsite/Hybrid"/>
    <x v="2"/>
    <s v="0-2 yrs"/>
    <n v="2"/>
    <s v="Master"/>
    <n v="0"/>
    <n v="1"/>
    <n v="0"/>
    <n v="0"/>
    <n v="0"/>
    <n v="1"/>
    <n v="52725"/>
    <s v="Low"/>
    <n v="8"/>
    <n v="2022"/>
    <s v="Medium"/>
    <n v="4"/>
  </r>
  <r>
    <n v="6514"/>
    <x v="2"/>
    <x v="2"/>
    <s v="Enterprise"/>
    <s v="Healthcare"/>
    <x v="3"/>
    <x v="1"/>
    <s v="Onsite/Hybrid"/>
    <x v="0"/>
    <s v="7+ yrs"/>
    <n v="7"/>
    <s v="Master"/>
    <n v="0"/>
    <n v="1"/>
    <n v="0"/>
    <n v="1"/>
    <n v="1"/>
    <n v="3"/>
    <n v="122849"/>
    <s v="High"/>
    <n v="9"/>
    <n v="2023"/>
    <s v="High"/>
    <n v="8"/>
  </r>
  <r>
    <n v="6515"/>
    <x v="0"/>
    <x v="0"/>
    <s v="Medium"/>
    <s v="Retail"/>
    <x v="3"/>
    <x v="0"/>
    <s v="Remote"/>
    <x v="0"/>
    <s v="7+ yrs"/>
    <n v="15"/>
    <s v="PhD"/>
    <n v="1"/>
    <n v="1"/>
    <n v="0"/>
    <n v="0"/>
    <n v="0"/>
    <n v="2"/>
    <n v="96645"/>
    <s v="Medium"/>
    <n v="5"/>
    <n v="2020"/>
    <s v="Medium"/>
    <n v="6"/>
  </r>
  <r>
    <n v="6516"/>
    <x v="3"/>
    <x v="0"/>
    <s v="Medium"/>
    <s v="Technology"/>
    <x v="1"/>
    <x v="2"/>
    <s v="Onsite/Hybrid"/>
    <x v="2"/>
    <s v="0-2 yrs"/>
    <n v="2"/>
    <s v="PhD"/>
    <n v="0"/>
    <n v="0"/>
    <n v="1"/>
    <n v="1"/>
    <n v="1"/>
    <n v="3"/>
    <n v="91028"/>
    <s v="Medium"/>
    <n v="2"/>
    <n v="2020"/>
    <s v="High"/>
    <n v="6"/>
  </r>
  <r>
    <n v="6517"/>
    <x v="1"/>
    <x v="1"/>
    <s v="Medium"/>
    <s v="Technology"/>
    <x v="0"/>
    <x v="2"/>
    <s v="Onsite/Hybrid"/>
    <x v="1"/>
    <s v="3-6 yrs"/>
    <n v="6"/>
    <s v="Bachelor"/>
    <n v="1"/>
    <n v="0"/>
    <n v="0"/>
    <n v="0"/>
    <n v="0"/>
    <n v="1"/>
    <n v="119706"/>
    <s v="Medium"/>
    <n v="6"/>
    <n v="2022"/>
    <s v="Low"/>
    <n v="3"/>
  </r>
  <r>
    <n v="6518"/>
    <x v="1"/>
    <x v="1"/>
    <s v="Startup"/>
    <s v="Healthcare"/>
    <x v="1"/>
    <x v="0"/>
    <s v="Remote"/>
    <x v="0"/>
    <s v="7+ yrs"/>
    <n v="7"/>
    <s v="PhD"/>
    <n v="0"/>
    <n v="0"/>
    <n v="0"/>
    <n v="0"/>
    <n v="1"/>
    <n v="1"/>
    <n v="148778"/>
    <s v="High"/>
    <n v="11"/>
    <n v="2023"/>
    <s v="High"/>
    <n v="9"/>
  </r>
  <r>
    <n v="6519"/>
    <x v="0"/>
    <x v="0"/>
    <s v="Startup"/>
    <s v="Technology"/>
    <x v="6"/>
    <x v="1"/>
    <s v="Onsite/Hybrid"/>
    <x v="2"/>
    <s v="0-2 yrs"/>
    <n v="1"/>
    <s v="Bachelor"/>
    <n v="0"/>
    <n v="1"/>
    <n v="1"/>
    <n v="1"/>
    <n v="1"/>
    <n v="4"/>
    <n v="92868"/>
    <s v="Medium"/>
    <n v="7"/>
    <n v="2022"/>
    <s v="High"/>
    <n v="6"/>
  </r>
  <r>
    <n v="6520"/>
    <x v="1"/>
    <x v="1"/>
    <s v="MNC"/>
    <s v="Education"/>
    <x v="0"/>
    <x v="1"/>
    <s v="Onsite/Hybrid"/>
    <x v="0"/>
    <s v="7+ yrs"/>
    <n v="9"/>
    <s v="Bachelor"/>
    <n v="1"/>
    <n v="0"/>
    <n v="0"/>
    <n v="1"/>
    <n v="0"/>
    <n v="2"/>
    <n v="176281"/>
    <s v="High"/>
    <n v="6"/>
    <n v="2023"/>
    <s v="Medium"/>
    <n v="1"/>
  </r>
  <r>
    <n v="6521"/>
    <x v="2"/>
    <x v="2"/>
    <s v="Enterprise"/>
    <s v="E-commerce"/>
    <x v="6"/>
    <x v="0"/>
    <s v="Remote"/>
    <x v="0"/>
    <s v="7+ yrs"/>
    <n v="9"/>
    <s v="Master"/>
    <n v="0"/>
    <n v="0"/>
    <n v="0"/>
    <n v="1"/>
    <n v="1"/>
    <n v="2"/>
    <n v="123547"/>
    <s v="High"/>
    <n v="4"/>
    <n v="2022"/>
    <s v="Medium"/>
    <n v="1"/>
  </r>
  <r>
    <n v="6522"/>
    <x v="4"/>
    <x v="0"/>
    <s v="Startup"/>
    <s v="Education"/>
    <x v="5"/>
    <x v="1"/>
    <s v="Onsite/Hybrid"/>
    <x v="0"/>
    <s v="7+ yrs"/>
    <n v="13"/>
    <s v="Bachelor"/>
    <n v="0"/>
    <n v="0"/>
    <n v="1"/>
    <n v="0"/>
    <n v="0"/>
    <n v="1"/>
    <n v="113087"/>
    <s v="Medium"/>
    <n v="5"/>
    <n v="2025"/>
    <s v="Medium"/>
    <n v="6"/>
  </r>
  <r>
    <n v="6523"/>
    <x v="4"/>
    <x v="0"/>
    <s v="Medium"/>
    <s v="E-commerce"/>
    <x v="0"/>
    <x v="0"/>
    <s v="Remote"/>
    <x v="2"/>
    <s v="0-2 yrs"/>
    <n v="2"/>
    <s v="Master"/>
    <n v="1"/>
    <n v="0"/>
    <n v="1"/>
    <n v="0"/>
    <n v="0"/>
    <n v="2"/>
    <n v="64009"/>
    <s v="Low"/>
    <n v="1"/>
    <n v="2023"/>
    <s v="Low"/>
    <n v="6"/>
  </r>
  <r>
    <n v="6524"/>
    <x v="4"/>
    <x v="0"/>
    <s v="Enterprise"/>
    <s v="Finance"/>
    <x v="3"/>
    <x v="1"/>
    <s v="Onsite/Hybrid"/>
    <x v="1"/>
    <s v="3-6 yrs"/>
    <n v="5"/>
    <s v="PhD"/>
    <n v="1"/>
    <n v="1"/>
    <n v="0"/>
    <n v="0"/>
    <n v="0"/>
    <n v="2"/>
    <n v="72740"/>
    <s v="Medium"/>
    <n v="4"/>
    <n v="2020"/>
    <s v="Low"/>
    <n v="5"/>
  </r>
  <r>
    <n v="6525"/>
    <x v="1"/>
    <x v="1"/>
    <s v="MNC"/>
    <s v="Retail"/>
    <x v="2"/>
    <x v="2"/>
    <s v="Onsite/Hybrid"/>
    <x v="1"/>
    <s v="3-6 yrs"/>
    <n v="3"/>
    <s v="PhD"/>
    <n v="0"/>
    <n v="0"/>
    <n v="0"/>
    <n v="1"/>
    <n v="0"/>
    <n v="1"/>
    <n v="150179"/>
    <s v="High"/>
    <n v="6"/>
    <n v="2020"/>
    <s v="Medium"/>
    <n v="4"/>
  </r>
  <r>
    <n v="6526"/>
    <x v="3"/>
    <x v="0"/>
    <s v="Medium"/>
    <s v="Finance"/>
    <x v="5"/>
    <x v="0"/>
    <s v="Remote"/>
    <x v="1"/>
    <s v="3-6 yrs"/>
    <n v="5"/>
    <s v="Bachelor"/>
    <n v="1"/>
    <n v="0"/>
    <n v="1"/>
    <n v="0"/>
    <n v="1"/>
    <n v="3"/>
    <n v="104273"/>
    <s v="Medium"/>
    <n v="10"/>
    <n v="2023"/>
    <s v="Medium"/>
    <n v="2"/>
  </r>
  <r>
    <n v="6527"/>
    <x v="3"/>
    <x v="0"/>
    <s v="Enterprise"/>
    <s v="Finance"/>
    <x v="0"/>
    <x v="0"/>
    <s v="Remote"/>
    <x v="0"/>
    <s v="7+ yrs"/>
    <n v="7"/>
    <s v="Master"/>
    <n v="1"/>
    <n v="0"/>
    <n v="1"/>
    <n v="0"/>
    <n v="0"/>
    <n v="2"/>
    <n v="116764"/>
    <s v="Medium"/>
    <n v="8"/>
    <n v="2026"/>
    <s v="Medium"/>
    <n v="6"/>
  </r>
  <r>
    <n v="6528"/>
    <x v="0"/>
    <x v="0"/>
    <s v="Enterprise"/>
    <s v="Healthcare"/>
    <x v="1"/>
    <x v="2"/>
    <s v="Onsite/Hybrid"/>
    <x v="1"/>
    <s v="3-6 yrs"/>
    <n v="5"/>
    <s v="PhD"/>
    <n v="0"/>
    <n v="0"/>
    <n v="0"/>
    <n v="1"/>
    <n v="0"/>
    <n v="1"/>
    <n v="93604"/>
    <s v="Medium"/>
    <n v="6"/>
    <n v="2025"/>
    <s v="Medium"/>
    <n v="1"/>
  </r>
  <r>
    <n v="6529"/>
    <x v="1"/>
    <x v="1"/>
    <s v="Medium"/>
    <s v="Education"/>
    <x v="1"/>
    <x v="2"/>
    <s v="Onsite/Hybrid"/>
    <x v="2"/>
    <s v="0-2 yrs"/>
    <n v="0"/>
    <s v="Master"/>
    <n v="1"/>
    <n v="1"/>
    <n v="0"/>
    <n v="1"/>
    <n v="1"/>
    <n v="4"/>
    <n v="116778"/>
    <s v="Medium"/>
    <n v="7"/>
    <n v="2023"/>
    <s v="Medium"/>
    <n v="1"/>
  </r>
  <r>
    <n v="6530"/>
    <x v="1"/>
    <x v="1"/>
    <s v="MNC"/>
    <s v="E-commerce"/>
    <x v="1"/>
    <x v="1"/>
    <s v="Onsite/Hybrid"/>
    <x v="1"/>
    <s v="3-6 yrs"/>
    <n v="5"/>
    <s v="Master"/>
    <n v="0"/>
    <n v="1"/>
    <n v="0"/>
    <n v="1"/>
    <n v="0"/>
    <n v="2"/>
    <n v="150502"/>
    <s v="High"/>
    <n v="3"/>
    <n v="2022"/>
    <s v="High"/>
    <n v="7"/>
  </r>
  <r>
    <n v="6531"/>
    <x v="2"/>
    <x v="2"/>
    <s v="MNC"/>
    <s v="E-commerce"/>
    <x v="0"/>
    <x v="1"/>
    <s v="Onsite/Hybrid"/>
    <x v="2"/>
    <s v="0-2 yrs"/>
    <n v="0"/>
    <s v="Bachelor"/>
    <n v="1"/>
    <n v="1"/>
    <n v="1"/>
    <n v="0"/>
    <n v="0"/>
    <n v="3"/>
    <n v="84640"/>
    <s v="Medium"/>
    <n v="11"/>
    <n v="2022"/>
    <s v="High"/>
    <n v="8"/>
  </r>
  <r>
    <n v="6532"/>
    <x v="4"/>
    <x v="0"/>
    <s v="MNC"/>
    <s v="Education"/>
    <x v="1"/>
    <x v="1"/>
    <s v="Onsite/Hybrid"/>
    <x v="1"/>
    <s v="3-6 yrs"/>
    <n v="6"/>
    <s v="PhD"/>
    <n v="0"/>
    <n v="1"/>
    <n v="0"/>
    <n v="1"/>
    <n v="1"/>
    <n v="3"/>
    <n v="123430"/>
    <s v="High"/>
    <n v="9"/>
    <n v="2024"/>
    <s v="Low"/>
    <n v="3"/>
  </r>
  <r>
    <n v="6533"/>
    <x v="4"/>
    <x v="0"/>
    <s v="Startup"/>
    <s v="Technology"/>
    <x v="2"/>
    <x v="2"/>
    <s v="Onsite/Hybrid"/>
    <x v="1"/>
    <s v="3-6 yrs"/>
    <n v="5"/>
    <s v="Master"/>
    <n v="1"/>
    <n v="1"/>
    <n v="1"/>
    <n v="1"/>
    <n v="1"/>
    <n v="5"/>
    <n v="113866"/>
    <s v="Medium"/>
    <n v="9"/>
    <n v="2023"/>
    <s v="High"/>
    <n v="3"/>
  </r>
  <r>
    <n v="6534"/>
    <x v="5"/>
    <x v="1"/>
    <s v="Startup"/>
    <s v="Retail"/>
    <x v="0"/>
    <x v="2"/>
    <s v="Onsite/Hybrid"/>
    <x v="0"/>
    <s v="7+ yrs"/>
    <n v="10"/>
    <s v="Master"/>
    <n v="1"/>
    <n v="0"/>
    <n v="0"/>
    <n v="0"/>
    <n v="0"/>
    <n v="1"/>
    <n v="135504"/>
    <s v="High"/>
    <n v="11"/>
    <n v="2023"/>
    <s v="Medium"/>
    <n v="1"/>
  </r>
  <r>
    <n v="6535"/>
    <x v="2"/>
    <x v="2"/>
    <s v="Enterprise"/>
    <s v="Technology"/>
    <x v="4"/>
    <x v="2"/>
    <s v="Onsite/Hybrid"/>
    <x v="2"/>
    <s v="0-2 yrs"/>
    <n v="2"/>
    <s v="Bachelor"/>
    <n v="0"/>
    <n v="0"/>
    <n v="0"/>
    <n v="0"/>
    <n v="0"/>
    <n v="0"/>
    <n v="52706"/>
    <s v="Low"/>
    <n v="2"/>
    <n v="2026"/>
    <s v="High"/>
    <n v="8"/>
  </r>
  <r>
    <n v="6536"/>
    <x v="3"/>
    <x v="0"/>
    <s v="Medium"/>
    <s v="Retail"/>
    <x v="4"/>
    <x v="2"/>
    <s v="Onsite/Hybrid"/>
    <x v="1"/>
    <s v="3-6 yrs"/>
    <n v="3"/>
    <s v="Bachelor"/>
    <n v="0"/>
    <n v="1"/>
    <n v="1"/>
    <n v="1"/>
    <n v="0"/>
    <n v="3"/>
    <n v="100315"/>
    <s v="Medium"/>
    <n v="5"/>
    <n v="2021"/>
    <s v="High"/>
    <n v="3"/>
  </r>
  <r>
    <n v="6537"/>
    <x v="3"/>
    <x v="0"/>
    <s v="Startup"/>
    <s v="E-commerce"/>
    <x v="3"/>
    <x v="2"/>
    <s v="Onsite/Hybrid"/>
    <x v="1"/>
    <s v="3-6 yrs"/>
    <n v="5"/>
    <s v="Master"/>
    <n v="1"/>
    <n v="0"/>
    <n v="0"/>
    <n v="0"/>
    <n v="1"/>
    <n v="2"/>
    <n v="84231"/>
    <s v="Medium"/>
    <n v="11"/>
    <n v="2021"/>
    <s v="Low"/>
    <n v="4"/>
  </r>
  <r>
    <n v="6538"/>
    <x v="0"/>
    <x v="0"/>
    <s v="Medium"/>
    <s v="E-commerce"/>
    <x v="1"/>
    <x v="1"/>
    <s v="Onsite/Hybrid"/>
    <x v="0"/>
    <s v="7+ yrs"/>
    <n v="7"/>
    <s v="Master"/>
    <n v="1"/>
    <n v="1"/>
    <n v="0"/>
    <n v="1"/>
    <n v="0"/>
    <n v="3"/>
    <n v="114107"/>
    <s v="Medium"/>
    <n v="9"/>
    <n v="2023"/>
    <s v="High"/>
    <n v="7"/>
  </r>
  <r>
    <n v="6539"/>
    <x v="1"/>
    <x v="1"/>
    <s v="Enterprise"/>
    <s v="Retail"/>
    <x v="3"/>
    <x v="0"/>
    <s v="Remote"/>
    <x v="2"/>
    <s v="0-2 yrs"/>
    <n v="1"/>
    <s v="Master"/>
    <n v="0"/>
    <n v="0"/>
    <n v="1"/>
    <n v="1"/>
    <n v="0"/>
    <n v="2"/>
    <n v="116646"/>
    <s v="Medium"/>
    <n v="12"/>
    <n v="2024"/>
    <s v="High"/>
    <n v="9"/>
  </r>
  <r>
    <n v="6540"/>
    <x v="5"/>
    <x v="1"/>
    <s v="MNC"/>
    <s v="Education"/>
    <x v="4"/>
    <x v="1"/>
    <s v="Onsite/Hybrid"/>
    <x v="1"/>
    <s v="3-6 yrs"/>
    <n v="5"/>
    <s v="Master"/>
    <n v="1"/>
    <n v="0"/>
    <n v="0"/>
    <n v="1"/>
    <n v="1"/>
    <n v="3"/>
    <n v="159387"/>
    <s v="High"/>
    <n v="9"/>
    <n v="2024"/>
    <s v="Low"/>
    <n v="2"/>
  </r>
  <r>
    <n v="6541"/>
    <x v="0"/>
    <x v="0"/>
    <s v="Enterprise"/>
    <s v="Technology"/>
    <x v="3"/>
    <x v="2"/>
    <s v="Onsite/Hybrid"/>
    <x v="2"/>
    <s v="0-2 yrs"/>
    <n v="0"/>
    <s v="Master"/>
    <n v="1"/>
    <n v="1"/>
    <n v="0"/>
    <n v="0"/>
    <n v="1"/>
    <n v="3"/>
    <n v="59358"/>
    <s v="Low"/>
    <n v="2"/>
    <n v="2025"/>
    <s v="High"/>
    <n v="7"/>
  </r>
  <r>
    <n v="6542"/>
    <x v="3"/>
    <x v="0"/>
    <s v="MNC"/>
    <s v="Technology"/>
    <x v="4"/>
    <x v="1"/>
    <s v="Onsite/Hybrid"/>
    <x v="2"/>
    <s v="0-2 yrs"/>
    <n v="0"/>
    <s v="Master"/>
    <n v="1"/>
    <n v="1"/>
    <n v="1"/>
    <n v="1"/>
    <n v="1"/>
    <n v="5"/>
    <n v="106076"/>
    <s v="Medium"/>
    <n v="3"/>
    <n v="2024"/>
    <s v="High"/>
    <n v="3"/>
  </r>
  <r>
    <n v="6543"/>
    <x v="0"/>
    <x v="0"/>
    <s v="Enterprise"/>
    <s v="Education"/>
    <x v="0"/>
    <x v="0"/>
    <s v="Remote"/>
    <x v="0"/>
    <s v="7+ yrs"/>
    <n v="10"/>
    <s v="Master"/>
    <n v="0"/>
    <n v="1"/>
    <n v="1"/>
    <n v="0"/>
    <n v="1"/>
    <n v="3"/>
    <n v="127157"/>
    <s v="High"/>
    <n v="2"/>
    <n v="2021"/>
    <s v="Low"/>
    <n v="3"/>
  </r>
  <r>
    <n v="6544"/>
    <x v="4"/>
    <x v="0"/>
    <s v="Enterprise"/>
    <s v="Education"/>
    <x v="4"/>
    <x v="0"/>
    <s v="Remote"/>
    <x v="2"/>
    <s v="0-2 yrs"/>
    <n v="0"/>
    <s v="Master"/>
    <n v="1"/>
    <n v="1"/>
    <n v="0"/>
    <n v="0"/>
    <n v="0"/>
    <n v="2"/>
    <n v="48405"/>
    <s v="Low"/>
    <n v="11"/>
    <n v="2021"/>
    <s v="Low"/>
    <n v="6"/>
  </r>
  <r>
    <n v="6545"/>
    <x v="5"/>
    <x v="1"/>
    <s v="Enterprise"/>
    <s v="Finance"/>
    <x v="2"/>
    <x v="1"/>
    <s v="Onsite/Hybrid"/>
    <x v="1"/>
    <s v="3-6 yrs"/>
    <n v="4"/>
    <s v="PhD"/>
    <n v="1"/>
    <n v="0"/>
    <n v="0"/>
    <n v="0"/>
    <n v="1"/>
    <n v="2"/>
    <n v="125941"/>
    <s v="High"/>
    <n v="11"/>
    <n v="2020"/>
    <s v="Low"/>
    <n v="5"/>
  </r>
  <r>
    <n v="6546"/>
    <x v="5"/>
    <x v="1"/>
    <s v="Enterprise"/>
    <s v="E-commerce"/>
    <x v="1"/>
    <x v="0"/>
    <s v="Remote"/>
    <x v="1"/>
    <s v="3-6 yrs"/>
    <n v="4"/>
    <s v="Bachelor"/>
    <n v="1"/>
    <n v="1"/>
    <n v="0"/>
    <n v="1"/>
    <n v="0"/>
    <n v="3"/>
    <n v="127416"/>
    <s v="High"/>
    <n v="7"/>
    <n v="2024"/>
    <s v="High"/>
    <n v="9"/>
  </r>
  <r>
    <n v="6547"/>
    <x v="3"/>
    <x v="0"/>
    <s v="Startup"/>
    <s v="Technology"/>
    <x v="4"/>
    <x v="1"/>
    <s v="Onsite/Hybrid"/>
    <x v="0"/>
    <s v="7+ yrs"/>
    <n v="10"/>
    <s v="Master"/>
    <n v="0"/>
    <n v="1"/>
    <n v="0"/>
    <n v="1"/>
    <n v="0"/>
    <n v="2"/>
    <n v="110945"/>
    <s v="Medium"/>
    <n v="9"/>
    <n v="2024"/>
    <s v="Medium"/>
    <n v="5"/>
  </r>
  <r>
    <n v="6548"/>
    <x v="4"/>
    <x v="0"/>
    <s v="Enterprise"/>
    <s v="Technology"/>
    <x v="1"/>
    <x v="0"/>
    <s v="Remote"/>
    <x v="1"/>
    <s v="3-6 yrs"/>
    <n v="4"/>
    <s v="Master"/>
    <n v="1"/>
    <n v="0"/>
    <n v="0"/>
    <n v="1"/>
    <n v="1"/>
    <n v="3"/>
    <n v="103558"/>
    <s v="Medium"/>
    <n v="7"/>
    <n v="2026"/>
    <s v="Low"/>
    <n v="2"/>
  </r>
  <r>
    <n v="6549"/>
    <x v="2"/>
    <x v="2"/>
    <s v="MNC"/>
    <s v="Finance"/>
    <x v="4"/>
    <x v="2"/>
    <s v="Onsite/Hybrid"/>
    <x v="0"/>
    <s v="7+ yrs"/>
    <n v="11"/>
    <s v="PhD"/>
    <n v="0"/>
    <n v="0"/>
    <n v="1"/>
    <n v="0"/>
    <n v="1"/>
    <n v="2"/>
    <n v="143744"/>
    <s v="High"/>
    <n v="1"/>
    <n v="2022"/>
    <s v="Medium"/>
    <n v="5"/>
  </r>
  <r>
    <n v="6550"/>
    <x v="3"/>
    <x v="0"/>
    <s v="Enterprise"/>
    <s v="E-commerce"/>
    <x v="2"/>
    <x v="2"/>
    <s v="Onsite/Hybrid"/>
    <x v="1"/>
    <s v="3-6 yrs"/>
    <n v="3"/>
    <s v="Bachelor"/>
    <n v="0"/>
    <n v="0"/>
    <n v="0"/>
    <n v="1"/>
    <n v="1"/>
    <n v="2"/>
    <n v="99004"/>
    <s v="Medium"/>
    <n v="6"/>
    <n v="2023"/>
    <s v="Medium"/>
    <n v="4"/>
  </r>
  <r>
    <n v="6551"/>
    <x v="4"/>
    <x v="0"/>
    <s v="Medium"/>
    <s v="E-commerce"/>
    <x v="1"/>
    <x v="1"/>
    <s v="Onsite/Hybrid"/>
    <x v="1"/>
    <s v="3-6 yrs"/>
    <n v="5"/>
    <s v="Bachelor"/>
    <n v="1"/>
    <n v="1"/>
    <n v="1"/>
    <n v="0"/>
    <n v="1"/>
    <n v="4"/>
    <n v="102450"/>
    <s v="Medium"/>
    <n v="4"/>
    <n v="2024"/>
    <s v="High"/>
    <n v="7"/>
  </r>
  <r>
    <n v="6552"/>
    <x v="0"/>
    <x v="0"/>
    <s v="Enterprise"/>
    <s v="Retail"/>
    <x v="4"/>
    <x v="1"/>
    <s v="Onsite/Hybrid"/>
    <x v="2"/>
    <s v="0-2 yrs"/>
    <n v="1"/>
    <s v="PhD"/>
    <n v="1"/>
    <n v="0"/>
    <n v="1"/>
    <n v="0"/>
    <n v="1"/>
    <n v="3"/>
    <n v="73858"/>
    <s v="Medium"/>
    <n v="4"/>
    <n v="2021"/>
    <s v="Low"/>
    <n v="2"/>
  </r>
  <r>
    <n v="6553"/>
    <x v="5"/>
    <x v="1"/>
    <s v="Enterprise"/>
    <s v="Education"/>
    <x v="3"/>
    <x v="0"/>
    <s v="Remote"/>
    <x v="0"/>
    <s v="7+ yrs"/>
    <n v="9"/>
    <s v="Master"/>
    <n v="1"/>
    <n v="0"/>
    <n v="0"/>
    <n v="1"/>
    <n v="0"/>
    <n v="2"/>
    <n v="156460"/>
    <s v="High"/>
    <n v="11"/>
    <n v="2021"/>
    <s v="High"/>
    <n v="9"/>
  </r>
  <r>
    <n v="6554"/>
    <x v="4"/>
    <x v="0"/>
    <s v="Medium"/>
    <s v="Education"/>
    <x v="5"/>
    <x v="2"/>
    <s v="Onsite/Hybrid"/>
    <x v="2"/>
    <s v="0-2 yrs"/>
    <n v="0"/>
    <s v="Bachelor"/>
    <n v="0"/>
    <n v="0"/>
    <n v="1"/>
    <n v="0"/>
    <n v="0"/>
    <n v="1"/>
    <n v="63667"/>
    <s v="Low"/>
    <n v="4"/>
    <n v="2021"/>
    <s v="Low"/>
    <n v="1"/>
  </r>
  <r>
    <n v="6555"/>
    <x v="3"/>
    <x v="0"/>
    <s v="MNC"/>
    <s v="E-commerce"/>
    <x v="6"/>
    <x v="2"/>
    <s v="Onsite/Hybrid"/>
    <x v="0"/>
    <s v="7+ yrs"/>
    <n v="12"/>
    <s v="Bachelor"/>
    <n v="1"/>
    <n v="0"/>
    <n v="0"/>
    <n v="0"/>
    <n v="1"/>
    <n v="2"/>
    <n v="133007"/>
    <s v="High"/>
    <n v="8"/>
    <n v="2022"/>
    <s v="Medium"/>
    <n v="3"/>
  </r>
  <r>
    <n v="6556"/>
    <x v="2"/>
    <x v="2"/>
    <s v="MNC"/>
    <s v="E-commerce"/>
    <x v="5"/>
    <x v="0"/>
    <s v="Remote"/>
    <x v="2"/>
    <s v="0-2 yrs"/>
    <n v="1"/>
    <s v="Bachelor"/>
    <n v="1"/>
    <n v="1"/>
    <n v="1"/>
    <n v="1"/>
    <n v="0"/>
    <n v="4"/>
    <n v="96309"/>
    <s v="Medium"/>
    <n v="11"/>
    <n v="2026"/>
    <s v="High"/>
    <n v="7"/>
  </r>
  <r>
    <n v="6557"/>
    <x v="4"/>
    <x v="0"/>
    <s v="Enterprise"/>
    <s v="Education"/>
    <x v="6"/>
    <x v="2"/>
    <s v="Onsite/Hybrid"/>
    <x v="0"/>
    <s v="7+ yrs"/>
    <n v="13"/>
    <s v="Master"/>
    <n v="0"/>
    <n v="1"/>
    <n v="1"/>
    <n v="1"/>
    <n v="0"/>
    <n v="3"/>
    <n v="131492"/>
    <s v="High"/>
    <n v="6"/>
    <n v="2023"/>
    <s v="High"/>
    <n v="4"/>
  </r>
  <r>
    <n v="6558"/>
    <x v="4"/>
    <x v="0"/>
    <s v="Startup"/>
    <s v="Technology"/>
    <x v="2"/>
    <x v="0"/>
    <s v="Remote"/>
    <x v="1"/>
    <s v="3-6 yrs"/>
    <n v="5"/>
    <s v="Master"/>
    <n v="0"/>
    <n v="1"/>
    <n v="1"/>
    <n v="1"/>
    <n v="1"/>
    <n v="4"/>
    <n v="118831"/>
    <s v="Medium"/>
    <n v="12"/>
    <n v="2024"/>
    <s v="High"/>
    <n v="8"/>
  </r>
  <r>
    <n v="6559"/>
    <x v="2"/>
    <x v="2"/>
    <s v="MNC"/>
    <s v="E-commerce"/>
    <x v="4"/>
    <x v="2"/>
    <s v="Onsite/Hybrid"/>
    <x v="0"/>
    <s v="7+ yrs"/>
    <n v="8"/>
    <s v="PhD"/>
    <n v="0"/>
    <n v="0"/>
    <n v="1"/>
    <n v="0"/>
    <n v="0"/>
    <n v="1"/>
    <n v="133201"/>
    <s v="High"/>
    <n v="3"/>
    <n v="2024"/>
    <s v="High"/>
    <n v="8"/>
  </r>
  <r>
    <n v="6560"/>
    <x v="1"/>
    <x v="1"/>
    <s v="Startup"/>
    <s v="Education"/>
    <x v="3"/>
    <x v="0"/>
    <s v="Remote"/>
    <x v="2"/>
    <s v="0-2 yrs"/>
    <n v="2"/>
    <s v="Master"/>
    <n v="1"/>
    <n v="1"/>
    <n v="1"/>
    <n v="0"/>
    <n v="1"/>
    <n v="4"/>
    <n v="112810"/>
    <s v="Medium"/>
    <n v="8"/>
    <n v="2020"/>
    <s v="High"/>
    <n v="7"/>
  </r>
  <r>
    <n v="6561"/>
    <x v="4"/>
    <x v="0"/>
    <s v="Startup"/>
    <s v="Finance"/>
    <x v="0"/>
    <x v="2"/>
    <s v="Onsite/Hybrid"/>
    <x v="0"/>
    <s v="7+ yrs"/>
    <n v="14"/>
    <s v="PhD"/>
    <n v="0"/>
    <n v="0"/>
    <n v="0"/>
    <n v="0"/>
    <n v="1"/>
    <n v="1"/>
    <n v="111524"/>
    <s v="Medium"/>
    <n v="2"/>
    <n v="2024"/>
    <s v="Low"/>
    <n v="4"/>
  </r>
  <r>
    <n v="6562"/>
    <x v="3"/>
    <x v="0"/>
    <s v="Medium"/>
    <s v="Technology"/>
    <x v="4"/>
    <x v="0"/>
    <s v="Remote"/>
    <x v="1"/>
    <s v="3-6 yrs"/>
    <n v="3"/>
    <s v="PhD"/>
    <n v="1"/>
    <n v="0"/>
    <n v="0"/>
    <n v="1"/>
    <n v="0"/>
    <n v="2"/>
    <n v="93832"/>
    <s v="Medium"/>
    <n v="1"/>
    <n v="2020"/>
    <s v="Medium"/>
    <n v="2"/>
  </r>
  <r>
    <n v="6563"/>
    <x v="2"/>
    <x v="2"/>
    <s v="Medium"/>
    <s v="Technology"/>
    <x v="4"/>
    <x v="1"/>
    <s v="Onsite/Hybrid"/>
    <x v="0"/>
    <s v="7+ yrs"/>
    <n v="8"/>
    <s v="PhD"/>
    <n v="1"/>
    <n v="1"/>
    <n v="1"/>
    <n v="0"/>
    <n v="0"/>
    <n v="3"/>
    <n v="110920"/>
    <s v="Medium"/>
    <n v="2"/>
    <n v="2025"/>
    <s v="High"/>
    <n v="7"/>
  </r>
  <r>
    <n v="6564"/>
    <x v="0"/>
    <x v="0"/>
    <s v="Medium"/>
    <s v="Technology"/>
    <x v="6"/>
    <x v="0"/>
    <s v="Remote"/>
    <x v="2"/>
    <s v="0-2 yrs"/>
    <n v="0"/>
    <s v="Master"/>
    <n v="0"/>
    <n v="1"/>
    <n v="1"/>
    <n v="1"/>
    <n v="1"/>
    <n v="4"/>
    <n v="87065"/>
    <s v="Medium"/>
    <n v="1"/>
    <n v="2026"/>
    <s v="High"/>
    <n v="1"/>
  </r>
  <r>
    <n v="6565"/>
    <x v="0"/>
    <x v="0"/>
    <s v="Startup"/>
    <s v="Retail"/>
    <x v="3"/>
    <x v="2"/>
    <s v="Onsite/Hybrid"/>
    <x v="1"/>
    <s v="3-6 yrs"/>
    <n v="3"/>
    <s v="PhD"/>
    <n v="0"/>
    <n v="0"/>
    <n v="0"/>
    <n v="1"/>
    <n v="1"/>
    <n v="2"/>
    <n v="101456"/>
    <s v="Medium"/>
    <n v="6"/>
    <n v="2026"/>
    <s v="High"/>
    <n v="9"/>
  </r>
  <r>
    <n v="6566"/>
    <x v="3"/>
    <x v="0"/>
    <s v="Enterprise"/>
    <s v="Healthcare"/>
    <x v="5"/>
    <x v="0"/>
    <s v="Remote"/>
    <x v="1"/>
    <s v="3-6 yrs"/>
    <n v="5"/>
    <s v="PhD"/>
    <n v="1"/>
    <n v="1"/>
    <n v="1"/>
    <n v="1"/>
    <n v="0"/>
    <n v="4"/>
    <n v="107651"/>
    <s v="Medium"/>
    <n v="7"/>
    <n v="2021"/>
    <s v="High"/>
    <n v="8"/>
  </r>
  <r>
    <n v="6567"/>
    <x v="1"/>
    <x v="1"/>
    <s v="Enterprise"/>
    <s v="E-commerce"/>
    <x v="0"/>
    <x v="1"/>
    <s v="Onsite/Hybrid"/>
    <x v="2"/>
    <s v="0-2 yrs"/>
    <n v="2"/>
    <s v="PhD"/>
    <n v="0"/>
    <n v="0"/>
    <n v="0"/>
    <n v="1"/>
    <n v="0"/>
    <n v="1"/>
    <n v="102376"/>
    <s v="Medium"/>
    <n v="2"/>
    <n v="2026"/>
    <s v="High"/>
    <n v="7"/>
  </r>
  <r>
    <n v="6568"/>
    <x v="1"/>
    <x v="1"/>
    <s v="Enterprise"/>
    <s v="E-commerce"/>
    <x v="3"/>
    <x v="0"/>
    <s v="Remote"/>
    <x v="1"/>
    <s v="3-6 yrs"/>
    <n v="6"/>
    <s v="PhD"/>
    <n v="0"/>
    <n v="1"/>
    <n v="0"/>
    <n v="0"/>
    <n v="1"/>
    <n v="2"/>
    <n v="125992"/>
    <s v="High"/>
    <n v="11"/>
    <n v="2022"/>
    <s v="Medium"/>
    <n v="1"/>
  </r>
  <r>
    <n v="6569"/>
    <x v="0"/>
    <x v="0"/>
    <s v="Medium"/>
    <s v="E-commerce"/>
    <x v="0"/>
    <x v="2"/>
    <s v="Onsite/Hybrid"/>
    <x v="2"/>
    <s v="0-2 yrs"/>
    <n v="0"/>
    <s v="Bachelor"/>
    <n v="1"/>
    <n v="0"/>
    <n v="0"/>
    <n v="1"/>
    <n v="1"/>
    <n v="3"/>
    <n v="70848"/>
    <s v="Medium"/>
    <n v="11"/>
    <n v="2026"/>
    <s v="Low"/>
    <n v="3"/>
  </r>
  <r>
    <n v="6570"/>
    <x v="5"/>
    <x v="1"/>
    <s v="Startup"/>
    <s v="Finance"/>
    <x v="1"/>
    <x v="1"/>
    <s v="Onsite/Hybrid"/>
    <x v="2"/>
    <s v="0-2 yrs"/>
    <n v="0"/>
    <s v="Master"/>
    <n v="0"/>
    <n v="0"/>
    <n v="1"/>
    <n v="0"/>
    <n v="0"/>
    <n v="1"/>
    <n v="109621"/>
    <s v="Medium"/>
    <n v="6"/>
    <n v="2024"/>
    <s v="Medium"/>
    <n v="5"/>
  </r>
  <r>
    <n v="6571"/>
    <x v="2"/>
    <x v="2"/>
    <s v="Startup"/>
    <s v="Retail"/>
    <x v="0"/>
    <x v="0"/>
    <s v="Remote"/>
    <x v="2"/>
    <s v="0-2 yrs"/>
    <n v="1"/>
    <s v="Bachelor"/>
    <n v="1"/>
    <n v="0"/>
    <n v="1"/>
    <n v="1"/>
    <n v="0"/>
    <n v="3"/>
    <n v="76309"/>
    <s v="Medium"/>
    <n v="2"/>
    <n v="2025"/>
    <s v="High"/>
    <n v="2"/>
  </r>
  <r>
    <n v="6572"/>
    <x v="3"/>
    <x v="0"/>
    <s v="Medium"/>
    <s v="Retail"/>
    <x v="5"/>
    <x v="0"/>
    <s v="Remote"/>
    <x v="1"/>
    <s v="3-6 yrs"/>
    <n v="6"/>
    <s v="Master"/>
    <n v="1"/>
    <n v="0"/>
    <n v="0"/>
    <n v="0"/>
    <n v="1"/>
    <n v="2"/>
    <n v="81109"/>
    <s v="Medium"/>
    <n v="4"/>
    <n v="2020"/>
    <s v="Low"/>
    <n v="3"/>
  </r>
  <r>
    <n v="6573"/>
    <x v="3"/>
    <x v="0"/>
    <s v="Startup"/>
    <s v="Retail"/>
    <x v="5"/>
    <x v="2"/>
    <s v="Onsite/Hybrid"/>
    <x v="2"/>
    <s v="0-2 yrs"/>
    <n v="1"/>
    <s v="PhD"/>
    <n v="1"/>
    <n v="1"/>
    <n v="1"/>
    <n v="0"/>
    <n v="0"/>
    <n v="3"/>
    <n v="69912"/>
    <s v="Low"/>
    <n v="2"/>
    <n v="2020"/>
    <s v="Low"/>
    <n v="4"/>
  </r>
  <r>
    <n v="6574"/>
    <x v="2"/>
    <x v="2"/>
    <s v="Medium"/>
    <s v="E-commerce"/>
    <x v="0"/>
    <x v="2"/>
    <s v="Onsite/Hybrid"/>
    <x v="2"/>
    <s v="0-2 yrs"/>
    <n v="2"/>
    <s v="Master"/>
    <n v="0"/>
    <n v="0"/>
    <n v="1"/>
    <n v="1"/>
    <n v="0"/>
    <n v="2"/>
    <n v="75987"/>
    <s v="Medium"/>
    <n v="1"/>
    <n v="2021"/>
    <s v="High"/>
    <n v="8"/>
  </r>
  <r>
    <n v="6575"/>
    <x v="5"/>
    <x v="1"/>
    <s v="Enterprise"/>
    <s v="Healthcare"/>
    <x v="6"/>
    <x v="0"/>
    <s v="Remote"/>
    <x v="2"/>
    <s v="0-2 yrs"/>
    <n v="1"/>
    <s v="Bachelor"/>
    <n v="1"/>
    <n v="1"/>
    <n v="1"/>
    <n v="0"/>
    <n v="1"/>
    <n v="4"/>
    <n v="114691"/>
    <s v="Medium"/>
    <n v="1"/>
    <n v="2026"/>
    <s v="High"/>
    <n v="9"/>
  </r>
  <r>
    <n v="6576"/>
    <x v="3"/>
    <x v="0"/>
    <s v="MNC"/>
    <s v="Technology"/>
    <x v="2"/>
    <x v="1"/>
    <s v="Onsite/Hybrid"/>
    <x v="2"/>
    <s v="0-2 yrs"/>
    <n v="2"/>
    <s v="PhD"/>
    <n v="1"/>
    <n v="0"/>
    <n v="1"/>
    <n v="1"/>
    <n v="1"/>
    <n v="4"/>
    <n v="107850"/>
    <s v="Medium"/>
    <n v="3"/>
    <n v="2024"/>
    <s v="High"/>
    <n v="7"/>
  </r>
  <r>
    <n v="6577"/>
    <x v="2"/>
    <x v="2"/>
    <s v="Enterprise"/>
    <s v="Technology"/>
    <x v="0"/>
    <x v="1"/>
    <s v="Onsite/Hybrid"/>
    <x v="2"/>
    <s v="0-2 yrs"/>
    <n v="1"/>
    <s v="PhD"/>
    <n v="1"/>
    <n v="0"/>
    <n v="0"/>
    <n v="0"/>
    <n v="1"/>
    <n v="2"/>
    <n v="63228"/>
    <s v="Low"/>
    <n v="12"/>
    <n v="2023"/>
    <s v="Medium"/>
    <n v="1"/>
  </r>
  <r>
    <n v="6578"/>
    <x v="2"/>
    <x v="2"/>
    <s v="Startup"/>
    <s v="Education"/>
    <x v="3"/>
    <x v="2"/>
    <s v="Onsite/Hybrid"/>
    <x v="0"/>
    <s v="7+ yrs"/>
    <n v="9"/>
    <s v="Bachelor"/>
    <n v="0"/>
    <n v="0"/>
    <n v="0"/>
    <n v="0"/>
    <n v="1"/>
    <n v="1"/>
    <n v="110928"/>
    <s v="Medium"/>
    <n v="10"/>
    <n v="2026"/>
    <s v="Low"/>
    <n v="2"/>
  </r>
  <r>
    <n v="6579"/>
    <x v="0"/>
    <x v="0"/>
    <s v="Enterprise"/>
    <s v="E-commerce"/>
    <x v="4"/>
    <x v="1"/>
    <s v="Onsite/Hybrid"/>
    <x v="2"/>
    <s v="0-2 yrs"/>
    <n v="0"/>
    <s v="Master"/>
    <n v="1"/>
    <n v="0"/>
    <n v="0"/>
    <n v="0"/>
    <n v="0"/>
    <n v="1"/>
    <n v="51921"/>
    <s v="Low"/>
    <n v="6"/>
    <n v="2023"/>
    <s v="Medium"/>
    <n v="5"/>
  </r>
  <r>
    <n v="6580"/>
    <x v="0"/>
    <x v="0"/>
    <s v="Medium"/>
    <s v="Technology"/>
    <x v="0"/>
    <x v="2"/>
    <s v="Onsite/Hybrid"/>
    <x v="1"/>
    <s v="3-6 yrs"/>
    <n v="4"/>
    <s v="Master"/>
    <n v="1"/>
    <n v="1"/>
    <n v="0"/>
    <n v="1"/>
    <n v="1"/>
    <n v="4"/>
    <n v="104864"/>
    <s v="Medium"/>
    <n v="9"/>
    <n v="2021"/>
    <s v="Low"/>
    <n v="2"/>
  </r>
  <r>
    <n v="6581"/>
    <x v="1"/>
    <x v="1"/>
    <s v="Enterprise"/>
    <s v="Finance"/>
    <x v="0"/>
    <x v="2"/>
    <s v="Onsite/Hybrid"/>
    <x v="0"/>
    <s v="7+ yrs"/>
    <n v="11"/>
    <s v="Master"/>
    <n v="1"/>
    <n v="0"/>
    <n v="0"/>
    <n v="0"/>
    <n v="0"/>
    <n v="1"/>
    <n v="140956"/>
    <s v="High"/>
    <n v="6"/>
    <n v="2023"/>
    <s v="High"/>
    <n v="8"/>
  </r>
  <r>
    <n v="6582"/>
    <x v="0"/>
    <x v="0"/>
    <s v="Enterprise"/>
    <s v="Healthcare"/>
    <x v="6"/>
    <x v="1"/>
    <s v="Onsite/Hybrid"/>
    <x v="2"/>
    <s v="0-2 yrs"/>
    <n v="2"/>
    <s v="Master"/>
    <n v="0"/>
    <n v="0"/>
    <n v="1"/>
    <n v="1"/>
    <n v="0"/>
    <n v="2"/>
    <n v="76502"/>
    <s v="Medium"/>
    <n v="1"/>
    <n v="2021"/>
    <s v="High"/>
    <n v="4"/>
  </r>
  <r>
    <n v="6583"/>
    <x v="1"/>
    <x v="1"/>
    <s v="MNC"/>
    <s v="Technology"/>
    <x v="3"/>
    <x v="2"/>
    <s v="Onsite/Hybrid"/>
    <x v="0"/>
    <s v="7+ yrs"/>
    <n v="12"/>
    <s v="Bachelor"/>
    <n v="0"/>
    <n v="1"/>
    <n v="1"/>
    <n v="1"/>
    <n v="0"/>
    <n v="3"/>
    <n v="193842"/>
    <s v="High"/>
    <n v="2"/>
    <n v="2026"/>
    <s v="High"/>
    <n v="3"/>
  </r>
  <r>
    <n v="6584"/>
    <x v="1"/>
    <x v="1"/>
    <s v="Enterprise"/>
    <s v="Technology"/>
    <x v="6"/>
    <x v="1"/>
    <s v="Onsite/Hybrid"/>
    <x v="0"/>
    <s v="7+ yrs"/>
    <n v="15"/>
    <s v="Master"/>
    <n v="1"/>
    <n v="1"/>
    <n v="1"/>
    <n v="1"/>
    <n v="1"/>
    <n v="5"/>
    <n v="178178"/>
    <s v="High"/>
    <n v="9"/>
    <n v="2024"/>
    <s v="High"/>
    <n v="8"/>
  </r>
  <r>
    <n v="6585"/>
    <x v="5"/>
    <x v="1"/>
    <s v="Enterprise"/>
    <s v="Technology"/>
    <x v="5"/>
    <x v="0"/>
    <s v="Remote"/>
    <x v="0"/>
    <s v="7+ yrs"/>
    <n v="13"/>
    <s v="Master"/>
    <n v="0"/>
    <n v="1"/>
    <n v="0"/>
    <n v="0"/>
    <n v="1"/>
    <n v="2"/>
    <n v="148519"/>
    <s v="High"/>
    <n v="9"/>
    <n v="2020"/>
    <s v="High"/>
    <n v="8"/>
  </r>
  <r>
    <n v="6586"/>
    <x v="2"/>
    <x v="2"/>
    <s v="Startup"/>
    <s v="E-commerce"/>
    <x v="5"/>
    <x v="0"/>
    <s v="Remote"/>
    <x v="2"/>
    <s v="0-2 yrs"/>
    <n v="0"/>
    <s v="PhD"/>
    <n v="1"/>
    <n v="1"/>
    <n v="1"/>
    <n v="1"/>
    <n v="0"/>
    <n v="4"/>
    <n v="76291"/>
    <s v="Medium"/>
    <n v="8"/>
    <n v="2024"/>
    <s v="High"/>
    <n v="1"/>
  </r>
  <r>
    <n v="6587"/>
    <x v="4"/>
    <x v="0"/>
    <s v="Enterprise"/>
    <s v="Technology"/>
    <x v="3"/>
    <x v="1"/>
    <s v="Onsite/Hybrid"/>
    <x v="1"/>
    <s v="3-6 yrs"/>
    <n v="3"/>
    <s v="Master"/>
    <n v="0"/>
    <n v="1"/>
    <n v="0"/>
    <n v="1"/>
    <n v="1"/>
    <n v="3"/>
    <n v="99718"/>
    <s v="Medium"/>
    <n v="2"/>
    <n v="2020"/>
    <s v="High"/>
    <n v="8"/>
  </r>
  <r>
    <n v="6588"/>
    <x v="1"/>
    <x v="1"/>
    <s v="Enterprise"/>
    <s v="Retail"/>
    <x v="3"/>
    <x v="1"/>
    <s v="Onsite/Hybrid"/>
    <x v="2"/>
    <s v="0-2 yrs"/>
    <n v="0"/>
    <s v="Bachelor"/>
    <n v="1"/>
    <n v="1"/>
    <n v="1"/>
    <n v="0"/>
    <n v="0"/>
    <n v="3"/>
    <n v="104401"/>
    <s v="Medium"/>
    <n v="8"/>
    <n v="2021"/>
    <s v="Medium"/>
    <n v="3"/>
  </r>
  <r>
    <n v="6589"/>
    <x v="2"/>
    <x v="2"/>
    <s v="Startup"/>
    <s v="Finance"/>
    <x v="0"/>
    <x v="0"/>
    <s v="Remote"/>
    <x v="0"/>
    <s v="7+ yrs"/>
    <n v="14"/>
    <s v="Master"/>
    <n v="0"/>
    <n v="0"/>
    <n v="1"/>
    <n v="1"/>
    <n v="1"/>
    <n v="3"/>
    <n v="143188"/>
    <s v="High"/>
    <n v="2"/>
    <n v="2022"/>
    <s v="High"/>
    <n v="6"/>
  </r>
  <r>
    <n v="6590"/>
    <x v="4"/>
    <x v="0"/>
    <s v="MNC"/>
    <s v="Finance"/>
    <x v="0"/>
    <x v="0"/>
    <s v="Remote"/>
    <x v="1"/>
    <s v="3-6 yrs"/>
    <n v="5"/>
    <s v="Bachelor"/>
    <n v="0"/>
    <n v="0"/>
    <n v="1"/>
    <n v="0"/>
    <n v="1"/>
    <n v="2"/>
    <n v="116950"/>
    <s v="Medium"/>
    <n v="2"/>
    <n v="2024"/>
    <s v="High"/>
    <n v="7"/>
  </r>
  <r>
    <n v="6591"/>
    <x v="1"/>
    <x v="1"/>
    <s v="MNC"/>
    <s v="Retail"/>
    <x v="6"/>
    <x v="0"/>
    <s v="Remote"/>
    <x v="2"/>
    <s v="0-2 yrs"/>
    <n v="1"/>
    <s v="PhD"/>
    <n v="0"/>
    <n v="0"/>
    <n v="0"/>
    <n v="1"/>
    <n v="0"/>
    <n v="1"/>
    <n v="121242"/>
    <s v="High"/>
    <n v="4"/>
    <n v="2020"/>
    <s v="Low"/>
    <n v="5"/>
  </r>
  <r>
    <n v="6592"/>
    <x v="5"/>
    <x v="1"/>
    <s v="Startup"/>
    <s v="Finance"/>
    <x v="0"/>
    <x v="0"/>
    <s v="Remote"/>
    <x v="2"/>
    <s v="0-2 yrs"/>
    <n v="1"/>
    <s v="Bachelor"/>
    <n v="0"/>
    <n v="1"/>
    <n v="1"/>
    <n v="0"/>
    <n v="0"/>
    <n v="2"/>
    <n v="105229"/>
    <s v="Medium"/>
    <n v="5"/>
    <n v="2021"/>
    <s v="High"/>
    <n v="7"/>
  </r>
  <r>
    <n v="6593"/>
    <x v="5"/>
    <x v="1"/>
    <s v="Medium"/>
    <s v="Finance"/>
    <x v="5"/>
    <x v="0"/>
    <s v="Remote"/>
    <x v="2"/>
    <s v="0-2 yrs"/>
    <n v="0"/>
    <s v="Bachelor"/>
    <n v="1"/>
    <n v="0"/>
    <n v="0"/>
    <n v="0"/>
    <n v="1"/>
    <n v="2"/>
    <n v="102332"/>
    <s v="Medium"/>
    <n v="5"/>
    <n v="2026"/>
    <s v="Low"/>
    <n v="6"/>
  </r>
  <r>
    <n v="6594"/>
    <x v="2"/>
    <x v="2"/>
    <s v="MNC"/>
    <s v="Finance"/>
    <x v="1"/>
    <x v="1"/>
    <s v="Onsite/Hybrid"/>
    <x v="1"/>
    <s v="3-6 yrs"/>
    <n v="4"/>
    <s v="PhD"/>
    <n v="0"/>
    <n v="0"/>
    <n v="0"/>
    <n v="0"/>
    <n v="0"/>
    <n v="0"/>
    <n v="90196"/>
    <s v="Medium"/>
    <n v="6"/>
    <n v="2024"/>
    <s v="Medium"/>
    <n v="6"/>
  </r>
  <r>
    <n v="6595"/>
    <x v="3"/>
    <x v="0"/>
    <s v="Medium"/>
    <s v="Education"/>
    <x v="5"/>
    <x v="1"/>
    <s v="Onsite/Hybrid"/>
    <x v="0"/>
    <s v="7+ yrs"/>
    <n v="10"/>
    <s v="PhD"/>
    <n v="1"/>
    <n v="0"/>
    <n v="1"/>
    <n v="0"/>
    <n v="0"/>
    <n v="2"/>
    <n v="115355"/>
    <s v="Medium"/>
    <n v="12"/>
    <n v="2025"/>
    <s v="Low"/>
    <n v="5"/>
  </r>
  <r>
    <n v="6596"/>
    <x v="5"/>
    <x v="1"/>
    <s v="Startup"/>
    <s v="Healthcare"/>
    <x v="2"/>
    <x v="1"/>
    <s v="Onsite/Hybrid"/>
    <x v="0"/>
    <s v="7+ yrs"/>
    <n v="13"/>
    <s v="Master"/>
    <n v="1"/>
    <n v="0"/>
    <n v="0"/>
    <n v="0"/>
    <n v="0"/>
    <n v="1"/>
    <n v="142350"/>
    <s v="High"/>
    <n v="9"/>
    <n v="2023"/>
    <s v="Low"/>
    <n v="5"/>
  </r>
  <r>
    <n v="6597"/>
    <x v="2"/>
    <x v="2"/>
    <s v="Startup"/>
    <s v="Finance"/>
    <x v="4"/>
    <x v="2"/>
    <s v="Onsite/Hybrid"/>
    <x v="2"/>
    <s v="0-2 yrs"/>
    <n v="0"/>
    <s v="PhD"/>
    <n v="0"/>
    <n v="1"/>
    <n v="1"/>
    <n v="1"/>
    <n v="1"/>
    <n v="4"/>
    <n v="92255"/>
    <s v="Medium"/>
    <n v="12"/>
    <n v="2026"/>
    <s v="High"/>
    <n v="9"/>
  </r>
  <r>
    <n v="6598"/>
    <x v="0"/>
    <x v="0"/>
    <s v="Startup"/>
    <s v="Technology"/>
    <x v="4"/>
    <x v="2"/>
    <s v="Onsite/Hybrid"/>
    <x v="1"/>
    <s v="3-6 yrs"/>
    <n v="3"/>
    <s v="PhD"/>
    <n v="1"/>
    <n v="0"/>
    <n v="0"/>
    <n v="1"/>
    <n v="0"/>
    <n v="2"/>
    <n v="93307"/>
    <s v="Medium"/>
    <n v="3"/>
    <n v="2025"/>
    <s v="Low"/>
    <n v="5"/>
  </r>
  <r>
    <n v="6599"/>
    <x v="0"/>
    <x v="0"/>
    <s v="Startup"/>
    <s v="E-commerce"/>
    <x v="3"/>
    <x v="2"/>
    <s v="Onsite/Hybrid"/>
    <x v="2"/>
    <s v="0-2 yrs"/>
    <n v="1"/>
    <s v="Bachelor"/>
    <n v="1"/>
    <n v="1"/>
    <n v="0"/>
    <n v="1"/>
    <n v="1"/>
    <n v="4"/>
    <n v="76795"/>
    <s v="Medium"/>
    <n v="8"/>
    <n v="2020"/>
    <s v="Low"/>
    <n v="6"/>
  </r>
  <r>
    <n v="6600"/>
    <x v="1"/>
    <x v="1"/>
    <s v="Enterprise"/>
    <s v="Technology"/>
    <x v="3"/>
    <x v="0"/>
    <s v="Remote"/>
    <x v="1"/>
    <s v="3-6 yrs"/>
    <n v="3"/>
    <s v="PhD"/>
    <n v="1"/>
    <n v="0"/>
    <n v="0"/>
    <n v="1"/>
    <n v="0"/>
    <n v="2"/>
    <n v="125137"/>
    <s v="High"/>
    <n v="9"/>
    <n v="2021"/>
    <s v="Low"/>
    <n v="6"/>
  </r>
  <r>
    <n v="6601"/>
    <x v="1"/>
    <x v="1"/>
    <s v="Medium"/>
    <s v="Healthcare"/>
    <x v="2"/>
    <x v="0"/>
    <s v="Remote"/>
    <x v="2"/>
    <s v="0-2 yrs"/>
    <n v="0"/>
    <s v="Master"/>
    <n v="0"/>
    <n v="1"/>
    <n v="0"/>
    <n v="1"/>
    <n v="1"/>
    <n v="3"/>
    <n v="117555"/>
    <s v="Medium"/>
    <n v="6"/>
    <n v="2026"/>
    <s v="Medium"/>
    <n v="2"/>
  </r>
  <r>
    <n v="6602"/>
    <x v="5"/>
    <x v="1"/>
    <s v="Enterprise"/>
    <s v="E-commerce"/>
    <x v="6"/>
    <x v="0"/>
    <s v="Remote"/>
    <x v="1"/>
    <s v="3-6 yrs"/>
    <n v="3"/>
    <s v="Master"/>
    <n v="1"/>
    <n v="0"/>
    <n v="0"/>
    <n v="0"/>
    <n v="0"/>
    <n v="1"/>
    <n v="117898"/>
    <s v="Medium"/>
    <n v="9"/>
    <n v="2024"/>
    <s v="Low"/>
    <n v="5"/>
  </r>
  <r>
    <n v="6603"/>
    <x v="4"/>
    <x v="0"/>
    <s v="Medium"/>
    <s v="Finance"/>
    <x v="3"/>
    <x v="2"/>
    <s v="Onsite/Hybrid"/>
    <x v="2"/>
    <s v="0-2 yrs"/>
    <n v="1"/>
    <s v="Bachelor"/>
    <n v="0"/>
    <n v="1"/>
    <n v="1"/>
    <n v="0"/>
    <n v="1"/>
    <n v="3"/>
    <n v="76782"/>
    <s v="Medium"/>
    <n v="10"/>
    <n v="2025"/>
    <s v="Low"/>
    <n v="2"/>
  </r>
  <r>
    <n v="6604"/>
    <x v="1"/>
    <x v="1"/>
    <s v="Medium"/>
    <s v="Finance"/>
    <x v="4"/>
    <x v="2"/>
    <s v="Onsite/Hybrid"/>
    <x v="1"/>
    <s v="3-6 yrs"/>
    <n v="3"/>
    <s v="PhD"/>
    <n v="1"/>
    <n v="0"/>
    <n v="1"/>
    <n v="1"/>
    <n v="0"/>
    <n v="3"/>
    <n v="149824"/>
    <s v="High"/>
    <n v="4"/>
    <n v="2025"/>
    <s v="High"/>
    <n v="4"/>
  </r>
  <r>
    <n v="6605"/>
    <x v="4"/>
    <x v="0"/>
    <s v="Startup"/>
    <s v="Education"/>
    <x v="5"/>
    <x v="0"/>
    <s v="Remote"/>
    <x v="1"/>
    <s v="3-6 yrs"/>
    <n v="5"/>
    <s v="Bachelor"/>
    <n v="0"/>
    <n v="1"/>
    <n v="0"/>
    <n v="0"/>
    <n v="0"/>
    <n v="1"/>
    <n v="76569"/>
    <s v="Medium"/>
    <n v="9"/>
    <n v="2020"/>
    <s v="Low"/>
    <n v="3"/>
  </r>
  <r>
    <n v="6606"/>
    <x v="3"/>
    <x v="0"/>
    <s v="Enterprise"/>
    <s v="Technology"/>
    <x v="0"/>
    <x v="0"/>
    <s v="Remote"/>
    <x v="2"/>
    <s v="0-2 yrs"/>
    <n v="1"/>
    <s v="PhD"/>
    <n v="1"/>
    <n v="0"/>
    <n v="1"/>
    <n v="1"/>
    <n v="0"/>
    <n v="3"/>
    <n v="84625"/>
    <s v="Medium"/>
    <n v="9"/>
    <n v="2020"/>
    <s v="High"/>
    <n v="5"/>
  </r>
  <r>
    <n v="6607"/>
    <x v="0"/>
    <x v="0"/>
    <s v="Enterprise"/>
    <s v="Healthcare"/>
    <x v="0"/>
    <x v="2"/>
    <s v="Onsite/Hybrid"/>
    <x v="2"/>
    <s v="0-2 yrs"/>
    <n v="1"/>
    <s v="PhD"/>
    <n v="0"/>
    <n v="1"/>
    <n v="0"/>
    <n v="0"/>
    <n v="0"/>
    <n v="1"/>
    <n v="45303"/>
    <s v="Low"/>
    <n v="1"/>
    <n v="2025"/>
    <s v="Low"/>
    <n v="1"/>
  </r>
  <r>
    <n v="6608"/>
    <x v="0"/>
    <x v="0"/>
    <s v="MNC"/>
    <s v="Finance"/>
    <x v="0"/>
    <x v="0"/>
    <s v="Remote"/>
    <x v="0"/>
    <s v="7+ yrs"/>
    <n v="15"/>
    <s v="Bachelor"/>
    <n v="1"/>
    <n v="1"/>
    <n v="1"/>
    <n v="1"/>
    <n v="1"/>
    <n v="5"/>
    <n v="155557"/>
    <s v="High"/>
    <n v="7"/>
    <n v="2025"/>
    <s v="High"/>
    <n v="6"/>
  </r>
  <r>
    <n v="6609"/>
    <x v="0"/>
    <x v="0"/>
    <s v="Enterprise"/>
    <s v="E-commerce"/>
    <x v="5"/>
    <x v="1"/>
    <s v="Onsite/Hybrid"/>
    <x v="0"/>
    <s v="7+ yrs"/>
    <n v="11"/>
    <s v="Bachelor"/>
    <n v="1"/>
    <n v="0"/>
    <n v="0"/>
    <n v="0"/>
    <n v="1"/>
    <n v="2"/>
    <n v="108031"/>
    <s v="Medium"/>
    <n v="7"/>
    <n v="2020"/>
    <s v="Medium"/>
    <n v="3"/>
  </r>
  <r>
    <n v="6610"/>
    <x v="5"/>
    <x v="1"/>
    <s v="Enterprise"/>
    <s v="Technology"/>
    <x v="2"/>
    <x v="0"/>
    <s v="Remote"/>
    <x v="2"/>
    <s v="0-2 yrs"/>
    <n v="1"/>
    <s v="PhD"/>
    <n v="0"/>
    <n v="1"/>
    <n v="1"/>
    <n v="1"/>
    <n v="0"/>
    <n v="3"/>
    <n v="116046"/>
    <s v="Medium"/>
    <n v="8"/>
    <n v="2024"/>
    <s v="High"/>
    <n v="5"/>
  </r>
  <r>
    <n v="6611"/>
    <x v="5"/>
    <x v="1"/>
    <s v="Enterprise"/>
    <s v="Technology"/>
    <x v="0"/>
    <x v="1"/>
    <s v="Onsite/Hybrid"/>
    <x v="2"/>
    <s v="0-2 yrs"/>
    <n v="1"/>
    <s v="Master"/>
    <n v="1"/>
    <n v="1"/>
    <n v="1"/>
    <n v="0"/>
    <n v="1"/>
    <n v="4"/>
    <n v="116963"/>
    <s v="Medium"/>
    <n v="6"/>
    <n v="2025"/>
    <s v="Low"/>
    <n v="1"/>
  </r>
  <r>
    <n v="6612"/>
    <x v="4"/>
    <x v="0"/>
    <s v="Medium"/>
    <s v="Finance"/>
    <x v="2"/>
    <x v="0"/>
    <s v="Remote"/>
    <x v="2"/>
    <s v="0-2 yrs"/>
    <n v="2"/>
    <s v="PhD"/>
    <n v="1"/>
    <n v="1"/>
    <n v="1"/>
    <n v="0"/>
    <n v="1"/>
    <n v="4"/>
    <n v="72624"/>
    <s v="Medium"/>
    <n v="4"/>
    <n v="2020"/>
    <s v="High"/>
    <n v="7"/>
  </r>
  <r>
    <n v="6613"/>
    <x v="4"/>
    <x v="0"/>
    <s v="Medium"/>
    <s v="Healthcare"/>
    <x v="6"/>
    <x v="0"/>
    <s v="Remote"/>
    <x v="0"/>
    <s v="7+ yrs"/>
    <n v="14"/>
    <s v="PhD"/>
    <n v="0"/>
    <n v="0"/>
    <n v="0"/>
    <n v="0"/>
    <n v="1"/>
    <n v="1"/>
    <n v="109240"/>
    <s v="Medium"/>
    <n v="10"/>
    <n v="2024"/>
    <s v="Medium"/>
    <n v="1"/>
  </r>
  <r>
    <n v="6614"/>
    <x v="4"/>
    <x v="0"/>
    <s v="Enterprise"/>
    <s v="Retail"/>
    <x v="4"/>
    <x v="1"/>
    <s v="Onsite/Hybrid"/>
    <x v="1"/>
    <s v="3-6 yrs"/>
    <n v="3"/>
    <s v="Master"/>
    <n v="0"/>
    <n v="0"/>
    <n v="0"/>
    <n v="1"/>
    <n v="0"/>
    <n v="1"/>
    <n v="94269"/>
    <s v="Medium"/>
    <n v="6"/>
    <n v="2020"/>
    <s v="High"/>
    <n v="9"/>
  </r>
  <r>
    <n v="6615"/>
    <x v="4"/>
    <x v="0"/>
    <s v="Startup"/>
    <s v="Retail"/>
    <x v="0"/>
    <x v="2"/>
    <s v="Onsite/Hybrid"/>
    <x v="0"/>
    <s v="7+ yrs"/>
    <n v="9"/>
    <s v="Bachelor"/>
    <n v="0"/>
    <n v="0"/>
    <n v="0"/>
    <n v="0"/>
    <n v="1"/>
    <n v="1"/>
    <n v="107052"/>
    <s v="Medium"/>
    <n v="8"/>
    <n v="2024"/>
    <s v="Medium"/>
    <n v="2"/>
  </r>
  <r>
    <n v="6616"/>
    <x v="5"/>
    <x v="1"/>
    <s v="Enterprise"/>
    <s v="Education"/>
    <x v="1"/>
    <x v="0"/>
    <s v="Remote"/>
    <x v="0"/>
    <s v="7+ yrs"/>
    <n v="10"/>
    <s v="PhD"/>
    <n v="1"/>
    <n v="0"/>
    <n v="1"/>
    <n v="0"/>
    <n v="1"/>
    <n v="3"/>
    <n v="169814"/>
    <s v="High"/>
    <n v="7"/>
    <n v="2026"/>
    <s v="Low"/>
    <n v="1"/>
  </r>
  <r>
    <n v="6617"/>
    <x v="2"/>
    <x v="2"/>
    <s v="Enterprise"/>
    <s v="E-commerce"/>
    <x v="1"/>
    <x v="1"/>
    <s v="Onsite/Hybrid"/>
    <x v="1"/>
    <s v="3-6 yrs"/>
    <n v="3"/>
    <s v="Bachelor"/>
    <n v="1"/>
    <n v="0"/>
    <n v="1"/>
    <n v="1"/>
    <n v="1"/>
    <n v="4"/>
    <n v="113082"/>
    <s v="Medium"/>
    <n v="1"/>
    <n v="2025"/>
    <s v="High"/>
    <n v="6"/>
  </r>
  <r>
    <n v="6618"/>
    <x v="4"/>
    <x v="0"/>
    <s v="Startup"/>
    <s v="E-commerce"/>
    <x v="4"/>
    <x v="0"/>
    <s v="Remote"/>
    <x v="2"/>
    <s v="0-2 yrs"/>
    <n v="0"/>
    <s v="PhD"/>
    <n v="1"/>
    <n v="0"/>
    <n v="1"/>
    <n v="0"/>
    <n v="0"/>
    <n v="2"/>
    <n v="61222"/>
    <s v="Low"/>
    <n v="5"/>
    <n v="2021"/>
    <s v="Low"/>
    <n v="2"/>
  </r>
  <r>
    <n v="6619"/>
    <x v="5"/>
    <x v="1"/>
    <s v="Enterprise"/>
    <s v="Education"/>
    <x v="5"/>
    <x v="1"/>
    <s v="Onsite/Hybrid"/>
    <x v="1"/>
    <s v="3-6 yrs"/>
    <n v="4"/>
    <s v="Master"/>
    <n v="0"/>
    <n v="1"/>
    <n v="1"/>
    <n v="0"/>
    <n v="0"/>
    <n v="2"/>
    <n v="127879"/>
    <s v="High"/>
    <n v="6"/>
    <n v="2020"/>
    <s v="Low"/>
    <n v="6"/>
  </r>
  <r>
    <n v="6620"/>
    <x v="4"/>
    <x v="0"/>
    <s v="Medium"/>
    <s v="Healthcare"/>
    <x v="6"/>
    <x v="0"/>
    <s v="Remote"/>
    <x v="0"/>
    <s v="7+ yrs"/>
    <n v="10"/>
    <s v="PhD"/>
    <n v="0"/>
    <n v="1"/>
    <n v="0"/>
    <n v="1"/>
    <n v="0"/>
    <n v="2"/>
    <n v="111295"/>
    <s v="Medium"/>
    <n v="4"/>
    <n v="2020"/>
    <s v="High"/>
    <n v="7"/>
  </r>
  <r>
    <n v="6621"/>
    <x v="3"/>
    <x v="0"/>
    <s v="Startup"/>
    <s v="Technology"/>
    <x v="2"/>
    <x v="0"/>
    <s v="Remote"/>
    <x v="0"/>
    <s v="7+ yrs"/>
    <n v="13"/>
    <s v="Master"/>
    <n v="1"/>
    <n v="0"/>
    <n v="0"/>
    <n v="1"/>
    <n v="1"/>
    <n v="3"/>
    <n v="124256"/>
    <s v="High"/>
    <n v="2"/>
    <n v="2020"/>
    <s v="Medium"/>
    <n v="5"/>
  </r>
  <r>
    <n v="6622"/>
    <x v="0"/>
    <x v="0"/>
    <s v="MNC"/>
    <s v="Finance"/>
    <x v="6"/>
    <x v="0"/>
    <s v="Remote"/>
    <x v="1"/>
    <s v="3-6 yrs"/>
    <n v="6"/>
    <s v="Master"/>
    <n v="0"/>
    <n v="1"/>
    <n v="1"/>
    <n v="1"/>
    <n v="0"/>
    <n v="3"/>
    <n v="122419"/>
    <s v="High"/>
    <n v="7"/>
    <n v="2025"/>
    <s v="High"/>
    <n v="8"/>
  </r>
  <r>
    <n v="6623"/>
    <x v="4"/>
    <x v="0"/>
    <s v="Enterprise"/>
    <s v="Finance"/>
    <x v="5"/>
    <x v="0"/>
    <s v="Remote"/>
    <x v="2"/>
    <s v="0-2 yrs"/>
    <n v="1"/>
    <s v="PhD"/>
    <n v="0"/>
    <n v="0"/>
    <n v="0"/>
    <n v="1"/>
    <n v="1"/>
    <n v="2"/>
    <n v="74254"/>
    <s v="Medium"/>
    <n v="12"/>
    <n v="2023"/>
    <s v="Low"/>
    <n v="5"/>
  </r>
  <r>
    <n v="6624"/>
    <x v="1"/>
    <x v="1"/>
    <s v="Medium"/>
    <s v="Technology"/>
    <x v="1"/>
    <x v="1"/>
    <s v="Onsite/Hybrid"/>
    <x v="2"/>
    <s v="0-2 yrs"/>
    <n v="2"/>
    <s v="Master"/>
    <n v="0"/>
    <n v="0"/>
    <n v="0"/>
    <n v="1"/>
    <n v="1"/>
    <n v="2"/>
    <n v="112979"/>
    <s v="Medium"/>
    <n v="1"/>
    <n v="2024"/>
    <s v="High"/>
    <n v="7"/>
  </r>
  <r>
    <n v="6625"/>
    <x v="4"/>
    <x v="0"/>
    <s v="Medium"/>
    <s v="Education"/>
    <x v="2"/>
    <x v="1"/>
    <s v="Onsite/Hybrid"/>
    <x v="0"/>
    <s v="7+ yrs"/>
    <n v="13"/>
    <s v="Master"/>
    <n v="1"/>
    <n v="1"/>
    <n v="0"/>
    <n v="0"/>
    <n v="0"/>
    <n v="2"/>
    <n v="103509"/>
    <s v="Medium"/>
    <n v="8"/>
    <n v="2022"/>
    <s v="Low"/>
    <n v="3"/>
  </r>
  <r>
    <n v="6626"/>
    <x v="5"/>
    <x v="1"/>
    <s v="MNC"/>
    <s v="Technology"/>
    <x v="4"/>
    <x v="0"/>
    <s v="Remote"/>
    <x v="2"/>
    <s v="0-2 yrs"/>
    <n v="0"/>
    <s v="Bachelor"/>
    <n v="0"/>
    <n v="1"/>
    <n v="0"/>
    <n v="1"/>
    <n v="0"/>
    <n v="2"/>
    <n v="120786"/>
    <s v="High"/>
    <n v="9"/>
    <n v="2021"/>
    <s v="High"/>
    <n v="7"/>
  </r>
  <r>
    <n v="6627"/>
    <x v="0"/>
    <x v="0"/>
    <s v="Startup"/>
    <s v="Education"/>
    <x v="3"/>
    <x v="2"/>
    <s v="Onsite/Hybrid"/>
    <x v="2"/>
    <s v="0-2 yrs"/>
    <n v="2"/>
    <s v="PhD"/>
    <n v="0"/>
    <n v="1"/>
    <n v="1"/>
    <n v="1"/>
    <n v="0"/>
    <n v="3"/>
    <n v="79400"/>
    <s v="Medium"/>
    <n v="6"/>
    <n v="2022"/>
    <s v="High"/>
    <n v="5"/>
  </r>
  <r>
    <n v="6628"/>
    <x v="4"/>
    <x v="0"/>
    <s v="Medium"/>
    <s v="Finance"/>
    <x v="1"/>
    <x v="0"/>
    <s v="Remote"/>
    <x v="0"/>
    <s v="7+ yrs"/>
    <n v="15"/>
    <s v="Bachelor"/>
    <n v="1"/>
    <n v="0"/>
    <n v="0"/>
    <n v="1"/>
    <n v="1"/>
    <n v="3"/>
    <n v="120624"/>
    <s v="High"/>
    <n v="6"/>
    <n v="2026"/>
    <s v="High"/>
    <n v="9"/>
  </r>
  <r>
    <n v="6629"/>
    <x v="4"/>
    <x v="0"/>
    <s v="MNC"/>
    <s v="Healthcare"/>
    <x v="0"/>
    <x v="2"/>
    <s v="Onsite/Hybrid"/>
    <x v="1"/>
    <s v="3-6 yrs"/>
    <n v="4"/>
    <s v="PhD"/>
    <n v="1"/>
    <n v="1"/>
    <n v="0"/>
    <n v="1"/>
    <n v="1"/>
    <n v="4"/>
    <n v="116367"/>
    <s v="Medium"/>
    <n v="1"/>
    <n v="2022"/>
    <s v="High"/>
    <n v="9"/>
  </r>
  <r>
    <n v="6630"/>
    <x v="1"/>
    <x v="1"/>
    <s v="Medium"/>
    <s v="Retail"/>
    <x v="0"/>
    <x v="0"/>
    <s v="Remote"/>
    <x v="1"/>
    <s v="3-6 yrs"/>
    <n v="3"/>
    <s v="PhD"/>
    <n v="0"/>
    <n v="0"/>
    <n v="1"/>
    <n v="0"/>
    <n v="1"/>
    <n v="2"/>
    <n v="138491"/>
    <s v="High"/>
    <n v="8"/>
    <n v="2025"/>
    <s v="Low"/>
    <n v="4"/>
  </r>
  <r>
    <n v="6631"/>
    <x v="1"/>
    <x v="1"/>
    <s v="Enterprise"/>
    <s v="Finance"/>
    <x v="0"/>
    <x v="1"/>
    <s v="Onsite/Hybrid"/>
    <x v="0"/>
    <s v="7+ yrs"/>
    <n v="8"/>
    <s v="Bachelor"/>
    <n v="0"/>
    <n v="0"/>
    <n v="0"/>
    <n v="1"/>
    <n v="1"/>
    <n v="2"/>
    <n v="163499"/>
    <s v="High"/>
    <n v="4"/>
    <n v="2023"/>
    <s v="Medium"/>
    <n v="6"/>
  </r>
  <r>
    <n v="6632"/>
    <x v="1"/>
    <x v="1"/>
    <s v="Startup"/>
    <s v="Healthcare"/>
    <x v="2"/>
    <x v="1"/>
    <s v="Onsite/Hybrid"/>
    <x v="2"/>
    <s v="0-2 yrs"/>
    <n v="1"/>
    <s v="Bachelor"/>
    <n v="1"/>
    <n v="0"/>
    <n v="1"/>
    <n v="1"/>
    <n v="0"/>
    <n v="3"/>
    <n v="121817"/>
    <s v="High"/>
    <n v="3"/>
    <n v="2025"/>
    <s v="High"/>
    <n v="8"/>
  </r>
  <r>
    <n v="6633"/>
    <x v="1"/>
    <x v="1"/>
    <s v="MNC"/>
    <s v="Retail"/>
    <x v="1"/>
    <x v="0"/>
    <s v="Remote"/>
    <x v="0"/>
    <s v="7+ yrs"/>
    <n v="7"/>
    <s v="Master"/>
    <n v="1"/>
    <n v="1"/>
    <n v="0"/>
    <n v="0"/>
    <n v="0"/>
    <n v="2"/>
    <n v="160764"/>
    <s v="High"/>
    <n v="7"/>
    <n v="2025"/>
    <s v="High"/>
    <n v="7"/>
  </r>
  <r>
    <n v="6634"/>
    <x v="2"/>
    <x v="2"/>
    <s v="Startup"/>
    <s v="Education"/>
    <x v="0"/>
    <x v="2"/>
    <s v="Onsite/Hybrid"/>
    <x v="2"/>
    <s v="0-2 yrs"/>
    <n v="1"/>
    <s v="Bachelor"/>
    <n v="0"/>
    <n v="0"/>
    <n v="0"/>
    <n v="1"/>
    <n v="0"/>
    <n v="1"/>
    <n v="60093"/>
    <s v="Low"/>
    <n v="7"/>
    <n v="2022"/>
    <s v="Low"/>
    <n v="5"/>
  </r>
  <r>
    <n v="6635"/>
    <x v="2"/>
    <x v="2"/>
    <s v="Enterprise"/>
    <s v="Education"/>
    <x v="2"/>
    <x v="0"/>
    <s v="Remote"/>
    <x v="2"/>
    <s v="0-2 yrs"/>
    <n v="0"/>
    <s v="Master"/>
    <n v="1"/>
    <n v="1"/>
    <n v="0"/>
    <n v="1"/>
    <n v="0"/>
    <n v="3"/>
    <n v="66113"/>
    <s v="Low"/>
    <n v="11"/>
    <n v="2024"/>
    <s v="Low"/>
    <n v="6"/>
  </r>
  <r>
    <n v="6636"/>
    <x v="2"/>
    <x v="2"/>
    <s v="Medium"/>
    <s v="Technology"/>
    <x v="2"/>
    <x v="1"/>
    <s v="Onsite/Hybrid"/>
    <x v="1"/>
    <s v="3-6 yrs"/>
    <n v="4"/>
    <s v="Master"/>
    <n v="0"/>
    <n v="1"/>
    <n v="1"/>
    <n v="0"/>
    <n v="0"/>
    <n v="2"/>
    <n v="94887"/>
    <s v="Medium"/>
    <n v="1"/>
    <n v="2021"/>
    <s v="Low"/>
    <n v="6"/>
  </r>
  <r>
    <n v="6637"/>
    <x v="1"/>
    <x v="1"/>
    <s v="Startup"/>
    <s v="Healthcare"/>
    <x v="6"/>
    <x v="0"/>
    <s v="Remote"/>
    <x v="1"/>
    <s v="3-6 yrs"/>
    <n v="3"/>
    <s v="PhD"/>
    <n v="1"/>
    <n v="0"/>
    <n v="1"/>
    <n v="1"/>
    <n v="1"/>
    <n v="4"/>
    <n v="159047"/>
    <s v="High"/>
    <n v="11"/>
    <n v="2021"/>
    <s v="High"/>
    <n v="8"/>
  </r>
  <r>
    <n v="6638"/>
    <x v="3"/>
    <x v="0"/>
    <s v="Startup"/>
    <s v="Finance"/>
    <x v="4"/>
    <x v="1"/>
    <s v="Onsite/Hybrid"/>
    <x v="0"/>
    <s v="7+ yrs"/>
    <n v="12"/>
    <s v="Bachelor"/>
    <n v="1"/>
    <n v="1"/>
    <n v="0"/>
    <n v="0"/>
    <n v="0"/>
    <n v="2"/>
    <n v="102841"/>
    <s v="Medium"/>
    <n v="8"/>
    <n v="2021"/>
    <s v="Low"/>
    <n v="2"/>
  </r>
  <r>
    <n v="6639"/>
    <x v="1"/>
    <x v="1"/>
    <s v="Startup"/>
    <s v="Finance"/>
    <x v="3"/>
    <x v="2"/>
    <s v="Onsite/Hybrid"/>
    <x v="2"/>
    <s v="0-2 yrs"/>
    <n v="1"/>
    <s v="Bachelor"/>
    <n v="0"/>
    <n v="1"/>
    <n v="1"/>
    <n v="1"/>
    <n v="1"/>
    <n v="4"/>
    <n v="131412"/>
    <s v="High"/>
    <n v="2"/>
    <n v="2024"/>
    <s v="High"/>
    <n v="4"/>
  </r>
  <r>
    <n v="6640"/>
    <x v="0"/>
    <x v="0"/>
    <s v="Startup"/>
    <s v="Finance"/>
    <x v="0"/>
    <x v="1"/>
    <s v="Onsite/Hybrid"/>
    <x v="0"/>
    <s v="7+ yrs"/>
    <n v="13"/>
    <s v="PhD"/>
    <n v="1"/>
    <n v="1"/>
    <n v="0"/>
    <n v="0"/>
    <n v="0"/>
    <n v="2"/>
    <n v="104419"/>
    <s v="Medium"/>
    <n v="3"/>
    <n v="2024"/>
    <s v="Medium"/>
    <n v="3"/>
  </r>
  <r>
    <n v="6641"/>
    <x v="4"/>
    <x v="0"/>
    <s v="MNC"/>
    <s v="Healthcare"/>
    <x v="3"/>
    <x v="2"/>
    <s v="Onsite/Hybrid"/>
    <x v="0"/>
    <s v="7+ yrs"/>
    <n v="11"/>
    <s v="PhD"/>
    <n v="1"/>
    <n v="0"/>
    <n v="0"/>
    <n v="0"/>
    <n v="1"/>
    <n v="2"/>
    <n v="133098"/>
    <s v="High"/>
    <n v="2"/>
    <n v="2022"/>
    <s v="Low"/>
    <n v="2"/>
  </r>
  <r>
    <n v="6642"/>
    <x v="3"/>
    <x v="0"/>
    <s v="MNC"/>
    <s v="Retail"/>
    <x v="1"/>
    <x v="2"/>
    <s v="Onsite/Hybrid"/>
    <x v="2"/>
    <s v="0-2 yrs"/>
    <n v="0"/>
    <s v="Bachelor"/>
    <n v="1"/>
    <n v="1"/>
    <n v="0"/>
    <n v="1"/>
    <n v="0"/>
    <n v="3"/>
    <n v="84658"/>
    <s v="Medium"/>
    <n v="4"/>
    <n v="2020"/>
    <s v="Low"/>
    <n v="6"/>
  </r>
  <r>
    <n v="6643"/>
    <x v="2"/>
    <x v="2"/>
    <s v="Medium"/>
    <s v="E-commerce"/>
    <x v="4"/>
    <x v="1"/>
    <s v="Onsite/Hybrid"/>
    <x v="0"/>
    <s v="7+ yrs"/>
    <n v="10"/>
    <s v="PhD"/>
    <n v="1"/>
    <n v="1"/>
    <n v="0"/>
    <n v="0"/>
    <n v="1"/>
    <n v="3"/>
    <n v="110944"/>
    <s v="Medium"/>
    <n v="1"/>
    <n v="2025"/>
    <s v="Low"/>
    <n v="3"/>
  </r>
  <r>
    <n v="6644"/>
    <x v="3"/>
    <x v="0"/>
    <s v="Medium"/>
    <s v="E-commerce"/>
    <x v="3"/>
    <x v="0"/>
    <s v="Remote"/>
    <x v="0"/>
    <s v="7+ yrs"/>
    <n v="15"/>
    <s v="Master"/>
    <n v="1"/>
    <n v="1"/>
    <n v="0"/>
    <n v="0"/>
    <n v="0"/>
    <n v="2"/>
    <n v="98664"/>
    <s v="Medium"/>
    <n v="1"/>
    <n v="2020"/>
    <s v="Medium"/>
    <n v="6"/>
  </r>
  <r>
    <n v="6645"/>
    <x v="1"/>
    <x v="1"/>
    <s v="MNC"/>
    <s v="Education"/>
    <x v="3"/>
    <x v="0"/>
    <s v="Remote"/>
    <x v="0"/>
    <s v="7+ yrs"/>
    <n v="10"/>
    <s v="Bachelor"/>
    <n v="1"/>
    <n v="0"/>
    <n v="0"/>
    <n v="0"/>
    <n v="1"/>
    <n v="2"/>
    <n v="172457"/>
    <s v="High"/>
    <n v="6"/>
    <n v="2020"/>
    <s v="Low"/>
    <n v="5"/>
  </r>
  <r>
    <n v="6646"/>
    <x v="2"/>
    <x v="2"/>
    <s v="Startup"/>
    <s v="Finance"/>
    <x v="5"/>
    <x v="2"/>
    <s v="Onsite/Hybrid"/>
    <x v="0"/>
    <s v="7+ yrs"/>
    <n v="10"/>
    <s v="PhD"/>
    <n v="0"/>
    <n v="0"/>
    <n v="0"/>
    <n v="1"/>
    <n v="1"/>
    <n v="2"/>
    <n v="123974"/>
    <s v="High"/>
    <n v="3"/>
    <n v="2021"/>
    <s v="Low"/>
    <n v="5"/>
  </r>
  <r>
    <n v="6647"/>
    <x v="0"/>
    <x v="0"/>
    <s v="Startup"/>
    <s v="Healthcare"/>
    <x v="1"/>
    <x v="0"/>
    <s v="Remote"/>
    <x v="1"/>
    <s v="3-6 yrs"/>
    <n v="4"/>
    <s v="PhD"/>
    <n v="0"/>
    <n v="0"/>
    <n v="1"/>
    <n v="1"/>
    <n v="0"/>
    <n v="2"/>
    <n v="106747"/>
    <s v="Medium"/>
    <n v="11"/>
    <n v="2021"/>
    <s v="High"/>
    <n v="6"/>
  </r>
  <r>
    <n v="6648"/>
    <x v="1"/>
    <x v="1"/>
    <s v="MNC"/>
    <s v="Retail"/>
    <x v="2"/>
    <x v="1"/>
    <s v="Onsite/Hybrid"/>
    <x v="2"/>
    <s v="0-2 yrs"/>
    <n v="1"/>
    <s v="Master"/>
    <n v="0"/>
    <n v="1"/>
    <n v="0"/>
    <n v="0"/>
    <n v="1"/>
    <n v="2"/>
    <n v="121628"/>
    <s v="High"/>
    <n v="5"/>
    <n v="2025"/>
    <s v="High"/>
    <n v="8"/>
  </r>
  <r>
    <n v="6649"/>
    <x v="5"/>
    <x v="1"/>
    <s v="Medium"/>
    <s v="Retail"/>
    <x v="2"/>
    <x v="2"/>
    <s v="Onsite/Hybrid"/>
    <x v="2"/>
    <s v="0-2 yrs"/>
    <n v="0"/>
    <s v="Master"/>
    <n v="0"/>
    <n v="0"/>
    <n v="1"/>
    <n v="0"/>
    <n v="1"/>
    <n v="2"/>
    <n v="116098"/>
    <s v="Medium"/>
    <n v="12"/>
    <n v="2026"/>
    <s v="Medium"/>
    <n v="3"/>
  </r>
  <r>
    <n v="6650"/>
    <x v="1"/>
    <x v="1"/>
    <s v="MNC"/>
    <s v="Retail"/>
    <x v="1"/>
    <x v="1"/>
    <s v="Onsite/Hybrid"/>
    <x v="0"/>
    <s v="7+ yrs"/>
    <n v="10"/>
    <s v="Master"/>
    <n v="0"/>
    <n v="0"/>
    <n v="0"/>
    <n v="1"/>
    <n v="0"/>
    <n v="1"/>
    <n v="170230"/>
    <s v="High"/>
    <n v="7"/>
    <n v="2020"/>
    <s v="High"/>
    <n v="7"/>
  </r>
  <r>
    <n v="6651"/>
    <x v="5"/>
    <x v="1"/>
    <s v="Startup"/>
    <s v="Technology"/>
    <x v="5"/>
    <x v="1"/>
    <s v="Onsite/Hybrid"/>
    <x v="1"/>
    <s v="3-6 yrs"/>
    <n v="6"/>
    <s v="Bachelor"/>
    <n v="1"/>
    <n v="1"/>
    <n v="0"/>
    <n v="1"/>
    <n v="0"/>
    <n v="3"/>
    <n v="129962"/>
    <s v="High"/>
    <n v="3"/>
    <n v="2025"/>
    <s v="Medium"/>
    <n v="3"/>
  </r>
  <r>
    <n v="6652"/>
    <x v="2"/>
    <x v="2"/>
    <s v="Medium"/>
    <s v="Finance"/>
    <x v="0"/>
    <x v="2"/>
    <s v="Onsite/Hybrid"/>
    <x v="1"/>
    <s v="3-6 yrs"/>
    <n v="6"/>
    <s v="Bachelor"/>
    <n v="1"/>
    <n v="1"/>
    <n v="1"/>
    <n v="0"/>
    <n v="1"/>
    <n v="4"/>
    <n v="102566"/>
    <s v="Medium"/>
    <n v="8"/>
    <n v="2024"/>
    <s v="High"/>
    <n v="8"/>
  </r>
  <r>
    <n v="6653"/>
    <x v="5"/>
    <x v="1"/>
    <s v="MNC"/>
    <s v="Finance"/>
    <x v="5"/>
    <x v="0"/>
    <s v="Remote"/>
    <x v="1"/>
    <s v="3-6 yrs"/>
    <n v="3"/>
    <s v="PhD"/>
    <n v="0"/>
    <n v="0"/>
    <n v="0"/>
    <n v="1"/>
    <n v="0"/>
    <n v="1"/>
    <n v="153820"/>
    <s v="High"/>
    <n v="5"/>
    <n v="2021"/>
    <s v="Low"/>
    <n v="4"/>
  </r>
  <r>
    <n v="6654"/>
    <x v="5"/>
    <x v="1"/>
    <s v="Enterprise"/>
    <s v="Retail"/>
    <x v="1"/>
    <x v="2"/>
    <s v="Onsite/Hybrid"/>
    <x v="1"/>
    <s v="3-6 yrs"/>
    <n v="6"/>
    <s v="Master"/>
    <n v="0"/>
    <n v="1"/>
    <n v="0"/>
    <n v="0"/>
    <n v="0"/>
    <n v="1"/>
    <n v="115602"/>
    <s v="Medium"/>
    <n v="10"/>
    <n v="2026"/>
    <s v="Medium"/>
    <n v="3"/>
  </r>
  <r>
    <n v="6655"/>
    <x v="2"/>
    <x v="2"/>
    <s v="Medium"/>
    <s v="Finance"/>
    <x v="4"/>
    <x v="0"/>
    <s v="Remote"/>
    <x v="2"/>
    <s v="0-2 yrs"/>
    <n v="1"/>
    <s v="Master"/>
    <n v="1"/>
    <n v="0"/>
    <n v="1"/>
    <n v="0"/>
    <n v="1"/>
    <n v="3"/>
    <n v="72631"/>
    <s v="Medium"/>
    <n v="1"/>
    <n v="2026"/>
    <s v="Low"/>
    <n v="3"/>
  </r>
  <r>
    <n v="6656"/>
    <x v="1"/>
    <x v="1"/>
    <s v="MNC"/>
    <s v="Retail"/>
    <x v="1"/>
    <x v="2"/>
    <s v="Onsite/Hybrid"/>
    <x v="2"/>
    <s v="0-2 yrs"/>
    <n v="2"/>
    <s v="PhD"/>
    <n v="1"/>
    <n v="1"/>
    <n v="1"/>
    <n v="1"/>
    <n v="0"/>
    <n v="4"/>
    <n v="141422"/>
    <s v="High"/>
    <n v="4"/>
    <n v="2023"/>
    <s v="High"/>
    <n v="7"/>
  </r>
  <r>
    <n v="6657"/>
    <x v="2"/>
    <x v="2"/>
    <s v="MNC"/>
    <s v="Education"/>
    <x v="4"/>
    <x v="0"/>
    <s v="Remote"/>
    <x v="2"/>
    <s v="0-2 yrs"/>
    <n v="2"/>
    <s v="Master"/>
    <n v="1"/>
    <n v="0"/>
    <n v="1"/>
    <n v="1"/>
    <n v="1"/>
    <n v="4"/>
    <n v="108981"/>
    <s v="Medium"/>
    <n v="8"/>
    <n v="2025"/>
    <s v="High"/>
    <n v="7"/>
  </r>
  <r>
    <n v="6658"/>
    <x v="1"/>
    <x v="1"/>
    <s v="Startup"/>
    <s v="Retail"/>
    <x v="2"/>
    <x v="2"/>
    <s v="Onsite/Hybrid"/>
    <x v="2"/>
    <s v="0-2 yrs"/>
    <n v="2"/>
    <s v="Master"/>
    <n v="0"/>
    <n v="1"/>
    <n v="1"/>
    <n v="0"/>
    <n v="0"/>
    <n v="2"/>
    <n v="103831"/>
    <s v="Medium"/>
    <n v="7"/>
    <n v="2026"/>
    <s v="Low"/>
    <n v="3"/>
  </r>
  <r>
    <n v="6659"/>
    <x v="2"/>
    <x v="2"/>
    <s v="MNC"/>
    <s v="Education"/>
    <x v="1"/>
    <x v="2"/>
    <s v="Onsite/Hybrid"/>
    <x v="1"/>
    <s v="3-6 yrs"/>
    <n v="3"/>
    <s v="PhD"/>
    <n v="1"/>
    <n v="1"/>
    <n v="1"/>
    <n v="1"/>
    <n v="1"/>
    <n v="5"/>
    <n v="130932"/>
    <s v="High"/>
    <n v="7"/>
    <n v="2022"/>
    <s v="High"/>
    <n v="4"/>
  </r>
  <r>
    <n v="6660"/>
    <x v="2"/>
    <x v="2"/>
    <s v="Startup"/>
    <s v="Finance"/>
    <x v="0"/>
    <x v="0"/>
    <s v="Remote"/>
    <x v="0"/>
    <s v="7+ yrs"/>
    <n v="15"/>
    <s v="Bachelor"/>
    <n v="0"/>
    <n v="1"/>
    <n v="1"/>
    <n v="1"/>
    <n v="1"/>
    <n v="4"/>
    <n v="141976"/>
    <s v="High"/>
    <n v="1"/>
    <n v="2021"/>
    <s v="High"/>
    <n v="2"/>
  </r>
  <r>
    <n v="6661"/>
    <x v="3"/>
    <x v="0"/>
    <s v="Medium"/>
    <s v="Retail"/>
    <x v="3"/>
    <x v="2"/>
    <s v="Onsite/Hybrid"/>
    <x v="0"/>
    <s v="7+ yrs"/>
    <n v="12"/>
    <s v="Master"/>
    <n v="1"/>
    <n v="0"/>
    <n v="0"/>
    <n v="1"/>
    <n v="1"/>
    <n v="3"/>
    <n v="129338"/>
    <s v="High"/>
    <n v="4"/>
    <n v="2025"/>
    <s v="Medium"/>
    <n v="3"/>
  </r>
  <r>
    <n v="6662"/>
    <x v="3"/>
    <x v="0"/>
    <s v="Startup"/>
    <s v="Finance"/>
    <x v="0"/>
    <x v="1"/>
    <s v="Onsite/Hybrid"/>
    <x v="1"/>
    <s v="3-6 yrs"/>
    <n v="3"/>
    <s v="Master"/>
    <n v="0"/>
    <n v="1"/>
    <n v="0"/>
    <n v="1"/>
    <n v="0"/>
    <n v="2"/>
    <n v="93388"/>
    <s v="Medium"/>
    <n v="8"/>
    <n v="2026"/>
    <s v="Medium"/>
    <n v="6"/>
  </r>
  <r>
    <n v="6663"/>
    <x v="3"/>
    <x v="0"/>
    <s v="Enterprise"/>
    <s v="E-commerce"/>
    <x v="4"/>
    <x v="1"/>
    <s v="Onsite/Hybrid"/>
    <x v="0"/>
    <s v="7+ yrs"/>
    <n v="8"/>
    <s v="Bachelor"/>
    <n v="0"/>
    <n v="1"/>
    <n v="1"/>
    <n v="0"/>
    <n v="0"/>
    <n v="2"/>
    <n v="113348"/>
    <s v="Medium"/>
    <n v="3"/>
    <n v="2021"/>
    <s v="Medium"/>
    <n v="6"/>
  </r>
  <r>
    <n v="6664"/>
    <x v="1"/>
    <x v="1"/>
    <s v="Medium"/>
    <s v="Healthcare"/>
    <x v="6"/>
    <x v="0"/>
    <s v="Remote"/>
    <x v="0"/>
    <s v="7+ yrs"/>
    <n v="8"/>
    <s v="Master"/>
    <n v="0"/>
    <n v="1"/>
    <n v="1"/>
    <n v="0"/>
    <n v="1"/>
    <n v="3"/>
    <n v="162725"/>
    <s v="High"/>
    <n v="1"/>
    <n v="2024"/>
    <s v="High"/>
    <n v="7"/>
  </r>
  <r>
    <n v="6665"/>
    <x v="1"/>
    <x v="1"/>
    <s v="Startup"/>
    <s v="Finance"/>
    <x v="6"/>
    <x v="2"/>
    <s v="Onsite/Hybrid"/>
    <x v="2"/>
    <s v="0-2 yrs"/>
    <n v="0"/>
    <s v="Bachelor"/>
    <n v="0"/>
    <n v="1"/>
    <n v="0"/>
    <n v="1"/>
    <n v="1"/>
    <n v="3"/>
    <n v="116249"/>
    <s v="Medium"/>
    <n v="4"/>
    <n v="2023"/>
    <s v="High"/>
    <n v="7"/>
  </r>
  <r>
    <n v="6666"/>
    <x v="2"/>
    <x v="2"/>
    <s v="Startup"/>
    <s v="Healthcare"/>
    <x v="5"/>
    <x v="1"/>
    <s v="Onsite/Hybrid"/>
    <x v="0"/>
    <s v="7+ yrs"/>
    <n v="8"/>
    <s v="Master"/>
    <n v="0"/>
    <n v="1"/>
    <n v="1"/>
    <n v="0"/>
    <n v="1"/>
    <n v="3"/>
    <n v="124874"/>
    <s v="High"/>
    <n v="11"/>
    <n v="2025"/>
    <s v="Medium"/>
    <n v="5"/>
  </r>
  <r>
    <n v="6667"/>
    <x v="4"/>
    <x v="0"/>
    <s v="Enterprise"/>
    <s v="Education"/>
    <x v="3"/>
    <x v="2"/>
    <s v="Onsite/Hybrid"/>
    <x v="2"/>
    <s v="0-2 yrs"/>
    <n v="2"/>
    <s v="Master"/>
    <n v="1"/>
    <n v="0"/>
    <n v="0"/>
    <n v="1"/>
    <n v="1"/>
    <n v="3"/>
    <n v="71736"/>
    <s v="Medium"/>
    <n v="3"/>
    <n v="2026"/>
    <s v="High"/>
    <n v="7"/>
  </r>
  <r>
    <n v="6668"/>
    <x v="2"/>
    <x v="2"/>
    <s v="Enterprise"/>
    <s v="Retail"/>
    <x v="3"/>
    <x v="0"/>
    <s v="Remote"/>
    <x v="1"/>
    <s v="3-6 yrs"/>
    <n v="3"/>
    <s v="Master"/>
    <n v="0"/>
    <n v="1"/>
    <n v="1"/>
    <n v="0"/>
    <n v="0"/>
    <n v="2"/>
    <n v="86857"/>
    <s v="Medium"/>
    <n v="8"/>
    <n v="2024"/>
    <s v="Low"/>
    <n v="6"/>
  </r>
  <r>
    <n v="6669"/>
    <x v="5"/>
    <x v="1"/>
    <s v="Enterprise"/>
    <s v="Retail"/>
    <x v="5"/>
    <x v="0"/>
    <s v="Remote"/>
    <x v="1"/>
    <s v="3-6 yrs"/>
    <n v="3"/>
    <s v="PhD"/>
    <n v="1"/>
    <n v="1"/>
    <n v="1"/>
    <n v="1"/>
    <n v="0"/>
    <n v="4"/>
    <n v="144519"/>
    <s v="High"/>
    <n v="3"/>
    <n v="2025"/>
    <s v="High"/>
    <n v="6"/>
  </r>
  <r>
    <n v="6670"/>
    <x v="0"/>
    <x v="0"/>
    <s v="Startup"/>
    <s v="Finance"/>
    <x v="5"/>
    <x v="0"/>
    <s v="Remote"/>
    <x v="1"/>
    <s v="3-6 yrs"/>
    <n v="6"/>
    <s v="Bachelor"/>
    <n v="0"/>
    <n v="1"/>
    <n v="0"/>
    <n v="0"/>
    <n v="0"/>
    <n v="1"/>
    <n v="71757"/>
    <s v="Medium"/>
    <n v="12"/>
    <n v="2023"/>
    <s v="High"/>
    <n v="7"/>
  </r>
  <r>
    <n v="6671"/>
    <x v="2"/>
    <x v="2"/>
    <s v="Enterprise"/>
    <s v="Education"/>
    <x v="1"/>
    <x v="0"/>
    <s v="Remote"/>
    <x v="1"/>
    <s v="3-6 yrs"/>
    <n v="6"/>
    <s v="Master"/>
    <n v="0"/>
    <n v="1"/>
    <n v="0"/>
    <n v="0"/>
    <n v="0"/>
    <n v="1"/>
    <n v="72039"/>
    <s v="Medium"/>
    <n v="4"/>
    <n v="2025"/>
    <s v="Medium"/>
    <n v="3"/>
  </r>
  <r>
    <n v="6672"/>
    <x v="5"/>
    <x v="1"/>
    <s v="MNC"/>
    <s v="E-commerce"/>
    <x v="2"/>
    <x v="2"/>
    <s v="Onsite/Hybrid"/>
    <x v="0"/>
    <s v="7+ yrs"/>
    <n v="11"/>
    <s v="Bachelor"/>
    <n v="1"/>
    <n v="0"/>
    <n v="1"/>
    <n v="1"/>
    <n v="1"/>
    <n v="4"/>
    <n v="199954"/>
    <s v="High"/>
    <n v="12"/>
    <n v="2025"/>
    <s v="High"/>
    <n v="8"/>
  </r>
  <r>
    <n v="6673"/>
    <x v="5"/>
    <x v="1"/>
    <s v="MNC"/>
    <s v="Healthcare"/>
    <x v="4"/>
    <x v="1"/>
    <s v="Onsite/Hybrid"/>
    <x v="2"/>
    <s v="0-2 yrs"/>
    <n v="0"/>
    <s v="PhD"/>
    <n v="0"/>
    <n v="0"/>
    <n v="0"/>
    <n v="0"/>
    <n v="0"/>
    <n v="0"/>
    <n v="113177"/>
    <s v="Medium"/>
    <n v="5"/>
    <n v="2020"/>
    <s v="Low"/>
    <n v="1"/>
  </r>
  <r>
    <n v="6674"/>
    <x v="0"/>
    <x v="0"/>
    <s v="Enterprise"/>
    <s v="Education"/>
    <x v="3"/>
    <x v="2"/>
    <s v="Onsite/Hybrid"/>
    <x v="0"/>
    <s v="7+ yrs"/>
    <n v="9"/>
    <s v="Bachelor"/>
    <n v="0"/>
    <n v="0"/>
    <n v="1"/>
    <n v="1"/>
    <n v="1"/>
    <n v="3"/>
    <n v="138704"/>
    <s v="High"/>
    <n v="8"/>
    <n v="2023"/>
    <s v="High"/>
    <n v="7"/>
  </r>
  <r>
    <n v="6675"/>
    <x v="3"/>
    <x v="0"/>
    <s v="Medium"/>
    <s v="E-commerce"/>
    <x v="3"/>
    <x v="1"/>
    <s v="Onsite/Hybrid"/>
    <x v="2"/>
    <s v="0-2 yrs"/>
    <n v="1"/>
    <s v="PhD"/>
    <n v="1"/>
    <n v="1"/>
    <n v="1"/>
    <n v="0"/>
    <n v="1"/>
    <n v="4"/>
    <n v="74177"/>
    <s v="Medium"/>
    <n v="5"/>
    <n v="2020"/>
    <s v="Medium"/>
    <n v="3"/>
  </r>
  <r>
    <n v="6676"/>
    <x v="5"/>
    <x v="1"/>
    <s v="Medium"/>
    <s v="Education"/>
    <x v="3"/>
    <x v="2"/>
    <s v="Onsite/Hybrid"/>
    <x v="0"/>
    <s v="7+ yrs"/>
    <n v="9"/>
    <s v="Bachelor"/>
    <n v="0"/>
    <n v="1"/>
    <n v="1"/>
    <n v="0"/>
    <n v="1"/>
    <n v="3"/>
    <n v="166276"/>
    <s v="High"/>
    <n v="6"/>
    <n v="2024"/>
    <s v="Low"/>
    <n v="5"/>
  </r>
  <r>
    <n v="6677"/>
    <x v="1"/>
    <x v="1"/>
    <s v="Medium"/>
    <s v="Finance"/>
    <x v="1"/>
    <x v="0"/>
    <s v="Remote"/>
    <x v="2"/>
    <s v="0-2 yrs"/>
    <n v="0"/>
    <s v="Master"/>
    <n v="0"/>
    <n v="1"/>
    <n v="0"/>
    <n v="1"/>
    <n v="1"/>
    <n v="3"/>
    <n v="113119"/>
    <s v="Medium"/>
    <n v="8"/>
    <n v="2025"/>
    <s v="Medium"/>
    <n v="3"/>
  </r>
  <r>
    <n v="6678"/>
    <x v="1"/>
    <x v="1"/>
    <s v="Enterprise"/>
    <s v="Technology"/>
    <x v="1"/>
    <x v="0"/>
    <s v="Remote"/>
    <x v="0"/>
    <s v="7+ yrs"/>
    <n v="14"/>
    <s v="PhD"/>
    <n v="0"/>
    <n v="0"/>
    <n v="1"/>
    <n v="0"/>
    <n v="0"/>
    <n v="1"/>
    <n v="151026"/>
    <s v="High"/>
    <n v="7"/>
    <n v="2021"/>
    <s v="Medium"/>
    <n v="3"/>
  </r>
  <r>
    <n v="6679"/>
    <x v="3"/>
    <x v="0"/>
    <s v="MNC"/>
    <s v="E-commerce"/>
    <x v="3"/>
    <x v="1"/>
    <s v="Onsite/Hybrid"/>
    <x v="2"/>
    <s v="0-2 yrs"/>
    <n v="1"/>
    <s v="Bachelor"/>
    <n v="1"/>
    <n v="0"/>
    <n v="0"/>
    <n v="1"/>
    <n v="0"/>
    <n v="2"/>
    <n v="87286"/>
    <s v="Medium"/>
    <n v="12"/>
    <n v="2025"/>
    <s v="Low"/>
    <n v="4"/>
  </r>
  <r>
    <n v="6680"/>
    <x v="5"/>
    <x v="1"/>
    <s v="MNC"/>
    <s v="Healthcare"/>
    <x v="2"/>
    <x v="0"/>
    <s v="Remote"/>
    <x v="1"/>
    <s v="3-6 yrs"/>
    <n v="5"/>
    <s v="PhD"/>
    <n v="0"/>
    <n v="0"/>
    <n v="1"/>
    <n v="1"/>
    <n v="0"/>
    <n v="2"/>
    <n v="168361"/>
    <s v="High"/>
    <n v="7"/>
    <n v="2022"/>
    <s v="High"/>
    <n v="1"/>
  </r>
  <r>
    <n v="6681"/>
    <x v="4"/>
    <x v="0"/>
    <s v="MNC"/>
    <s v="Education"/>
    <x v="2"/>
    <x v="1"/>
    <s v="Onsite/Hybrid"/>
    <x v="0"/>
    <s v="7+ yrs"/>
    <n v="7"/>
    <s v="Master"/>
    <n v="1"/>
    <n v="0"/>
    <n v="1"/>
    <n v="0"/>
    <n v="0"/>
    <n v="2"/>
    <n v="135268"/>
    <s v="High"/>
    <n v="7"/>
    <n v="2025"/>
    <s v="Low"/>
    <n v="2"/>
  </r>
  <r>
    <n v="6682"/>
    <x v="0"/>
    <x v="0"/>
    <s v="Enterprise"/>
    <s v="Healthcare"/>
    <x v="2"/>
    <x v="0"/>
    <s v="Remote"/>
    <x v="0"/>
    <s v="7+ yrs"/>
    <n v="14"/>
    <s v="Bachelor"/>
    <n v="0"/>
    <n v="1"/>
    <n v="1"/>
    <n v="0"/>
    <n v="0"/>
    <n v="2"/>
    <n v="117572"/>
    <s v="Medium"/>
    <n v="9"/>
    <n v="2023"/>
    <s v="Medium"/>
    <n v="1"/>
  </r>
  <r>
    <n v="6683"/>
    <x v="1"/>
    <x v="1"/>
    <s v="Enterprise"/>
    <s v="Technology"/>
    <x v="3"/>
    <x v="1"/>
    <s v="Onsite/Hybrid"/>
    <x v="0"/>
    <s v="7+ yrs"/>
    <n v="12"/>
    <s v="PhD"/>
    <n v="0"/>
    <n v="0"/>
    <n v="0"/>
    <n v="1"/>
    <n v="1"/>
    <n v="2"/>
    <n v="160387"/>
    <s v="High"/>
    <n v="5"/>
    <n v="2020"/>
    <s v="Medium"/>
    <n v="4"/>
  </r>
  <r>
    <n v="6684"/>
    <x v="5"/>
    <x v="1"/>
    <s v="MNC"/>
    <s v="Finance"/>
    <x v="2"/>
    <x v="0"/>
    <s v="Remote"/>
    <x v="1"/>
    <s v="3-6 yrs"/>
    <n v="6"/>
    <s v="Bachelor"/>
    <n v="1"/>
    <n v="1"/>
    <n v="0"/>
    <n v="0"/>
    <n v="1"/>
    <n v="3"/>
    <n v="144973"/>
    <s v="High"/>
    <n v="7"/>
    <n v="2021"/>
    <s v="Low"/>
    <n v="5"/>
  </r>
  <r>
    <n v="6685"/>
    <x v="1"/>
    <x v="1"/>
    <s v="Enterprise"/>
    <s v="Technology"/>
    <x v="2"/>
    <x v="0"/>
    <s v="Remote"/>
    <x v="0"/>
    <s v="7+ yrs"/>
    <n v="13"/>
    <s v="PhD"/>
    <n v="0"/>
    <n v="1"/>
    <n v="1"/>
    <n v="1"/>
    <n v="1"/>
    <n v="4"/>
    <n v="176236"/>
    <s v="High"/>
    <n v="3"/>
    <n v="2023"/>
    <s v="High"/>
    <n v="8"/>
  </r>
  <r>
    <n v="6686"/>
    <x v="1"/>
    <x v="1"/>
    <s v="Medium"/>
    <s v="Education"/>
    <x v="5"/>
    <x v="2"/>
    <s v="Onsite/Hybrid"/>
    <x v="2"/>
    <s v="0-2 yrs"/>
    <n v="2"/>
    <s v="Bachelor"/>
    <n v="1"/>
    <n v="0"/>
    <n v="0"/>
    <n v="1"/>
    <n v="1"/>
    <n v="3"/>
    <n v="116925"/>
    <s v="Medium"/>
    <n v="3"/>
    <n v="2025"/>
    <s v="Medium"/>
    <n v="4"/>
  </r>
  <r>
    <n v="6687"/>
    <x v="3"/>
    <x v="0"/>
    <s v="MNC"/>
    <s v="Education"/>
    <x v="1"/>
    <x v="1"/>
    <s v="Onsite/Hybrid"/>
    <x v="2"/>
    <s v="0-2 yrs"/>
    <n v="2"/>
    <s v="PhD"/>
    <n v="0"/>
    <n v="0"/>
    <n v="0"/>
    <n v="0"/>
    <n v="1"/>
    <n v="1"/>
    <n v="77446"/>
    <s v="Medium"/>
    <n v="6"/>
    <n v="2020"/>
    <s v="Low"/>
    <n v="4"/>
  </r>
  <r>
    <n v="6688"/>
    <x v="4"/>
    <x v="0"/>
    <s v="Startup"/>
    <s v="Healthcare"/>
    <x v="1"/>
    <x v="0"/>
    <s v="Remote"/>
    <x v="2"/>
    <s v="0-2 yrs"/>
    <n v="1"/>
    <s v="Master"/>
    <n v="0"/>
    <n v="1"/>
    <n v="1"/>
    <n v="0"/>
    <n v="1"/>
    <n v="3"/>
    <n v="78984"/>
    <s v="Medium"/>
    <n v="11"/>
    <n v="2024"/>
    <s v="High"/>
    <n v="7"/>
  </r>
  <r>
    <n v="6689"/>
    <x v="1"/>
    <x v="1"/>
    <s v="Medium"/>
    <s v="Education"/>
    <x v="4"/>
    <x v="0"/>
    <s v="Remote"/>
    <x v="2"/>
    <s v="0-2 yrs"/>
    <n v="2"/>
    <s v="Master"/>
    <n v="1"/>
    <n v="0"/>
    <n v="1"/>
    <n v="1"/>
    <n v="0"/>
    <n v="3"/>
    <n v="117599"/>
    <s v="Medium"/>
    <n v="11"/>
    <n v="2023"/>
    <s v="High"/>
    <n v="1"/>
  </r>
  <r>
    <n v="6690"/>
    <x v="4"/>
    <x v="0"/>
    <s v="MNC"/>
    <s v="Finance"/>
    <x v="0"/>
    <x v="2"/>
    <s v="Onsite/Hybrid"/>
    <x v="1"/>
    <s v="3-6 yrs"/>
    <n v="6"/>
    <s v="Bachelor"/>
    <n v="1"/>
    <n v="0"/>
    <n v="0"/>
    <n v="0"/>
    <n v="1"/>
    <n v="2"/>
    <n v="106049"/>
    <s v="Medium"/>
    <n v="4"/>
    <n v="2025"/>
    <s v="High"/>
    <n v="9"/>
  </r>
  <r>
    <n v="6691"/>
    <x v="3"/>
    <x v="0"/>
    <s v="Startup"/>
    <s v="Education"/>
    <x v="1"/>
    <x v="0"/>
    <s v="Remote"/>
    <x v="0"/>
    <s v="7+ yrs"/>
    <n v="14"/>
    <s v="PhD"/>
    <n v="1"/>
    <n v="0"/>
    <n v="0"/>
    <n v="0"/>
    <n v="1"/>
    <n v="2"/>
    <n v="111537"/>
    <s v="Medium"/>
    <n v="12"/>
    <n v="2022"/>
    <s v="Medium"/>
    <n v="2"/>
  </r>
  <r>
    <n v="6692"/>
    <x v="4"/>
    <x v="0"/>
    <s v="MNC"/>
    <s v="Retail"/>
    <x v="6"/>
    <x v="0"/>
    <s v="Remote"/>
    <x v="0"/>
    <s v="7+ yrs"/>
    <n v="7"/>
    <s v="PhD"/>
    <n v="1"/>
    <n v="0"/>
    <n v="0"/>
    <n v="0"/>
    <n v="0"/>
    <n v="1"/>
    <n v="118384"/>
    <s v="Medium"/>
    <n v="12"/>
    <n v="2022"/>
    <s v="Medium"/>
    <n v="1"/>
  </r>
  <r>
    <n v="6693"/>
    <x v="0"/>
    <x v="0"/>
    <s v="Startup"/>
    <s v="Education"/>
    <x v="4"/>
    <x v="2"/>
    <s v="Onsite/Hybrid"/>
    <x v="2"/>
    <s v="0-2 yrs"/>
    <n v="0"/>
    <s v="PhD"/>
    <n v="0"/>
    <n v="1"/>
    <n v="0"/>
    <n v="1"/>
    <n v="0"/>
    <n v="2"/>
    <n v="65528"/>
    <s v="Low"/>
    <n v="2"/>
    <n v="2021"/>
    <s v="High"/>
    <n v="7"/>
  </r>
  <r>
    <n v="6694"/>
    <x v="1"/>
    <x v="1"/>
    <s v="MNC"/>
    <s v="Education"/>
    <x v="1"/>
    <x v="0"/>
    <s v="Remote"/>
    <x v="2"/>
    <s v="0-2 yrs"/>
    <n v="0"/>
    <s v="PhD"/>
    <n v="1"/>
    <n v="1"/>
    <n v="1"/>
    <n v="0"/>
    <n v="0"/>
    <n v="3"/>
    <n v="125793"/>
    <s v="High"/>
    <n v="10"/>
    <n v="2023"/>
    <s v="Low"/>
    <n v="2"/>
  </r>
  <r>
    <n v="6695"/>
    <x v="5"/>
    <x v="1"/>
    <s v="Startup"/>
    <s v="Finance"/>
    <x v="4"/>
    <x v="1"/>
    <s v="Onsite/Hybrid"/>
    <x v="0"/>
    <s v="7+ yrs"/>
    <n v="8"/>
    <s v="Bachelor"/>
    <n v="1"/>
    <n v="0"/>
    <n v="0"/>
    <n v="1"/>
    <n v="1"/>
    <n v="3"/>
    <n v="165151"/>
    <s v="High"/>
    <n v="12"/>
    <n v="2023"/>
    <s v="Medium"/>
    <n v="1"/>
  </r>
  <r>
    <n v="6696"/>
    <x v="1"/>
    <x v="1"/>
    <s v="MNC"/>
    <s v="Retail"/>
    <x v="3"/>
    <x v="2"/>
    <s v="Onsite/Hybrid"/>
    <x v="0"/>
    <s v="7+ yrs"/>
    <n v="8"/>
    <s v="Master"/>
    <n v="1"/>
    <n v="0"/>
    <n v="1"/>
    <n v="1"/>
    <n v="1"/>
    <n v="4"/>
    <n v="204143"/>
    <s v="High"/>
    <n v="8"/>
    <n v="2021"/>
    <s v="High"/>
    <n v="7"/>
  </r>
  <r>
    <n v="6697"/>
    <x v="4"/>
    <x v="0"/>
    <s v="MNC"/>
    <s v="Healthcare"/>
    <x v="5"/>
    <x v="2"/>
    <s v="Onsite/Hybrid"/>
    <x v="2"/>
    <s v="0-2 yrs"/>
    <n v="0"/>
    <s v="PhD"/>
    <n v="0"/>
    <n v="0"/>
    <n v="0"/>
    <n v="0"/>
    <n v="1"/>
    <n v="1"/>
    <n v="76980"/>
    <s v="Medium"/>
    <n v="12"/>
    <n v="2021"/>
    <s v="Low"/>
    <n v="2"/>
  </r>
  <r>
    <n v="6698"/>
    <x v="1"/>
    <x v="1"/>
    <s v="Medium"/>
    <s v="Finance"/>
    <x v="6"/>
    <x v="2"/>
    <s v="Onsite/Hybrid"/>
    <x v="0"/>
    <s v="7+ yrs"/>
    <n v="12"/>
    <s v="Master"/>
    <n v="1"/>
    <n v="0"/>
    <n v="1"/>
    <n v="1"/>
    <n v="0"/>
    <n v="3"/>
    <n v="174095"/>
    <s v="High"/>
    <n v="6"/>
    <n v="2023"/>
    <s v="High"/>
    <n v="9"/>
  </r>
  <r>
    <n v="6699"/>
    <x v="4"/>
    <x v="0"/>
    <s v="Enterprise"/>
    <s v="Retail"/>
    <x v="3"/>
    <x v="2"/>
    <s v="Onsite/Hybrid"/>
    <x v="2"/>
    <s v="0-2 yrs"/>
    <n v="1"/>
    <s v="PhD"/>
    <n v="0"/>
    <n v="0"/>
    <n v="0"/>
    <n v="0"/>
    <n v="1"/>
    <n v="1"/>
    <n v="55607"/>
    <s v="Low"/>
    <n v="1"/>
    <n v="2023"/>
    <s v="High"/>
    <n v="7"/>
  </r>
  <r>
    <n v="6700"/>
    <x v="0"/>
    <x v="0"/>
    <s v="Medium"/>
    <s v="Retail"/>
    <x v="3"/>
    <x v="1"/>
    <s v="Onsite/Hybrid"/>
    <x v="1"/>
    <s v="3-6 yrs"/>
    <n v="4"/>
    <s v="Bachelor"/>
    <n v="1"/>
    <n v="0"/>
    <n v="1"/>
    <n v="0"/>
    <n v="1"/>
    <n v="3"/>
    <n v="103173"/>
    <s v="Medium"/>
    <n v="6"/>
    <n v="2026"/>
    <s v="Low"/>
    <n v="6"/>
  </r>
  <r>
    <n v="6701"/>
    <x v="5"/>
    <x v="1"/>
    <s v="MNC"/>
    <s v="E-commerce"/>
    <x v="1"/>
    <x v="0"/>
    <s v="Remote"/>
    <x v="1"/>
    <s v="3-6 yrs"/>
    <n v="6"/>
    <s v="Master"/>
    <n v="1"/>
    <n v="1"/>
    <n v="0"/>
    <n v="0"/>
    <n v="0"/>
    <n v="2"/>
    <n v="135843"/>
    <s v="High"/>
    <n v="7"/>
    <n v="2025"/>
    <s v="Low"/>
    <n v="4"/>
  </r>
  <r>
    <n v="6702"/>
    <x v="0"/>
    <x v="0"/>
    <s v="Enterprise"/>
    <s v="Finance"/>
    <x v="6"/>
    <x v="1"/>
    <s v="Onsite/Hybrid"/>
    <x v="0"/>
    <s v="7+ yrs"/>
    <n v="12"/>
    <s v="PhD"/>
    <n v="1"/>
    <n v="0"/>
    <n v="1"/>
    <n v="0"/>
    <n v="0"/>
    <n v="2"/>
    <n v="118805"/>
    <s v="Medium"/>
    <n v="2"/>
    <n v="2021"/>
    <s v="Low"/>
    <n v="3"/>
  </r>
  <r>
    <n v="6703"/>
    <x v="0"/>
    <x v="0"/>
    <s v="MNC"/>
    <s v="Finance"/>
    <x v="6"/>
    <x v="2"/>
    <s v="Onsite/Hybrid"/>
    <x v="0"/>
    <s v="7+ yrs"/>
    <n v="8"/>
    <s v="Bachelor"/>
    <n v="0"/>
    <n v="1"/>
    <n v="1"/>
    <n v="0"/>
    <n v="0"/>
    <n v="2"/>
    <n v="133243"/>
    <s v="High"/>
    <n v="3"/>
    <n v="2024"/>
    <s v="Low"/>
    <n v="3"/>
  </r>
  <r>
    <n v="6704"/>
    <x v="2"/>
    <x v="2"/>
    <s v="Enterprise"/>
    <s v="Finance"/>
    <x v="6"/>
    <x v="1"/>
    <s v="Onsite/Hybrid"/>
    <x v="1"/>
    <s v="3-6 yrs"/>
    <n v="4"/>
    <s v="Bachelor"/>
    <n v="0"/>
    <n v="0"/>
    <n v="0"/>
    <n v="1"/>
    <n v="1"/>
    <n v="2"/>
    <n v="98540"/>
    <s v="Medium"/>
    <n v="1"/>
    <n v="2026"/>
    <s v="Medium"/>
    <n v="3"/>
  </r>
  <r>
    <n v="6705"/>
    <x v="1"/>
    <x v="1"/>
    <s v="MNC"/>
    <s v="Education"/>
    <x v="6"/>
    <x v="0"/>
    <s v="Remote"/>
    <x v="1"/>
    <s v="3-6 yrs"/>
    <n v="4"/>
    <s v="Bachelor"/>
    <n v="1"/>
    <n v="1"/>
    <n v="1"/>
    <n v="1"/>
    <n v="1"/>
    <n v="5"/>
    <n v="170243"/>
    <s v="High"/>
    <n v="11"/>
    <n v="2020"/>
    <s v="High"/>
    <n v="5"/>
  </r>
  <r>
    <n v="6706"/>
    <x v="2"/>
    <x v="2"/>
    <s v="Startup"/>
    <s v="Education"/>
    <x v="0"/>
    <x v="2"/>
    <s v="Onsite/Hybrid"/>
    <x v="1"/>
    <s v="3-6 yrs"/>
    <n v="3"/>
    <s v="Master"/>
    <n v="0"/>
    <n v="1"/>
    <n v="0"/>
    <n v="1"/>
    <n v="0"/>
    <n v="2"/>
    <n v="94689"/>
    <s v="Medium"/>
    <n v="9"/>
    <n v="2020"/>
    <s v="Medium"/>
    <n v="2"/>
  </r>
  <r>
    <n v="6707"/>
    <x v="0"/>
    <x v="0"/>
    <s v="Medium"/>
    <s v="Retail"/>
    <x v="1"/>
    <x v="2"/>
    <s v="Onsite/Hybrid"/>
    <x v="0"/>
    <s v="7+ yrs"/>
    <n v="15"/>
    <s v="PhD"/>
    <n v="1"/>
    <n v="1"/>
    <n v="1"/>
    <n v="0"/>
    <n v="1"/>
    <n v="4"/>
    <n v="127900"/>
    <s v="High"/>
    <n v="10"/>
    <n v="2021"/>
    <s v="Medium"/>
    <n v="3"/>
  </r>
  <r>
    <n v="6708"/>
    <x v="1"/>
    <x v="1"/>
    <s v="MNC"/>
    <s v="Retail"/>
    <x v="1"/>
    <x v="2"/>
    <s v="Onsite/Hybrid"/>
    <x v="0"/>
    <s v="7+ yrs"/>
    <n v="15"/>
    <s v="Bachelor"/>
    <n v="0"/>
    <n v="1"/>
    <n v="0"/>
    <n v="1"/>
    <n v="1"/>
    <n v="3"/>
    <n v="187829"/>
    <s v="High"/>
    <n v="8"/>
    <n v="2020"/>
    <s v="Low"/>
    <n v="5"/>
  </r>
  <r>
    <n v="6709"/>
    <x v="5"/>
    <x v="1"/>
    <s v="Startup"/>
    <s v="Technology"/>
    <x v="6"/>
    <x v="1"/>
    <s v="Onsite/Hybrid"/>
    <x v="0"/>
    <s v="7+ yrs"/>
    <n v="9"/>
    <s v="Master"/>
    <n v="0"/>
    <n v="0"/>
    <n v="1"/>
    <n v="1"/>
    <n v="0"/>
    <n v="2"/>
    <n v="174008"/>
    <s v="High"/>
    <n v="2"/>
    <n v="2020"/>
    <s v="High"/>
    <n v="7"/>
  </r>
  <r>
    <n v="6710"/>
    <x v="3"/>
    <x v="0"/>
    <s v="Startup"/>
    <s v="Technology"/>
    <x v="5"/>
    <x v="2"/>
    <s v="Onsite/Hybrid"/>
    <x v="2"/>
    <s v="0-2 yrs"/>
    <n v="0"/>
    <s v="Bachelor"/>
    <n v="0"/>
    <n v="0"/>
    <n v="0"/>
    <n v="1"/>
    <n v="1"/>
    <n v="2"/>
    <n v="77385"/>
    <s v="Medium"/>
    <n v="4"/>
    <n v="2022"/>
    <s v="Low"/>
    <n v="1"/>
  </r>
  <r>
    <n v="6711"/>
    <x v="2"/>
    <x v="2"/>
    <s v="MNC"/>
    <s v="Retail"/>
    <x v="0"/>
    <x v="0"/>
    <s v="Remote"/>
    <x v="2"/>
    <s v="0-2 yrs"/>
    <n v="1"/>
    <s v="Master"/>
    <n v="1"/>
    <n v="1"/>
    <n v="1"/>
    <n v="0"/>
    <n v="1"/>
    <n v="4"/>
    <n v="94233"/>
    <s v="Medium"/>
    <n v="12"/>
    <n v="2020"/>
    <s v="Medium"/>
    <n v="4"/>
  </r>
  <r>
    <n v="6712"/>
    <x v="4"/>
    <x v="0"/>
    <s v="Medium"/>
    <s v="Finance"/>
    <x v="5"/>
    <x v="1"/>
    <s v="Onsite/Hybrid"/>
    <x v="0"/>
    <s v="7+ yrs"/>
    <n v="9"/>
    <s v="Master"/>
    <n v="1"/>
    <n v="0"/>
    <n v="0"/>
    <n v="0"/>
    <n v="0"/>
    <n v="1"/>
    <n v="101313"/>
    <s v="Medium"/>
    <n v="5"/>
    <n v="2020"/>
    <s v="Low"/>
    <n v="2"/>
  </r>
  <r>
    <n v="6713"/>
    <x v="1"/>
    <x v="1"/>
    <s v="Startup"/>
    <s v="Education"/>
    <x v="1"/>
    <x v="1"/>
    <s v="Onsite/Hybrid"/>
    <x v="1"/>
    <s v="3-6 yrs"/>
    <n v="4"/>
    <s v="PhD"/>
    <n v="1"/>
    <n v="1"/>
    <n v="1"/>
    <n v="1"/>
    <n v="1"/>
    <n v="5"/>
    <n v="158488"/>
    <s v="High"/>
    <n v="7"/>
    <n v="2025"/>
    <s v="High"/>
    <n v="4"/>
  </r>
  <r>
    <n v="6714"/>
    <x v="1"/>
    <x v="1"/>
    <s v="Enterprise"/>
    <s v="Education"/>
    <x v="5"/>
    <x v="2"/>
    <s v="Onsite/Hybrid"/>
    <x v="2"/>
    <s v="0-2 yrs"/>
    <n v="0"/>
    <s v="Bachelor"/>
    <n v="0"/>
    <n v="0"/>
    <n v="1"/>
    <n v="0"/>
    <n v="1"/>
    <n v="2"/>
    <n v="118335"/>
    <s v="Medium"/>
    <n v="12"/>
    <n v="2022"/>
    <s v="Medium"/>
    <n v="5"/>
  </r>
  <r>
    <n v="6715"/>
    <x v="3"/>
    <x v="0"/>
    <s v="Enterprise"/>
    <s v="Healthcare"/>
    <x v="6"/>
    <x v="1"/>
    <s v="Onsite/Hybrid"/>
    <x v="0"/>
    <s v="7+ yrs"/>
    <n v="9"/>
    <s v="PhD"/>
    <n v="0"/>
    <n v="0"/>
    <n v="1"/>
    <n v="0"/>
    <n v="0"/>
    <n v="1"/>
    <n v="112730"/>
    <s v="Medium"/>
    <n v="1"/>
    <n v="2022"/>
    <s v="Medium"/>
    <n v="3"/>
  </r>
  <r>
    <n v="6716"/>
    <x v="5"/>
    <x v="1"/>
    <s v="Startup"/>
    <s v="Finance"/>
    <x v="2"/>
    <x v="1"/>
    <s v="Onsite/Hybrid"/>
    <x v="1"/>
    <s v="3-6 yrs"/>
    <n v="4"/>
    <s v="Bachelor"/>
    <n v="0"/>
    <n v="0"/>
    <n v="0"/>
    <n v="0"/>
    <n v="1"/>
    <n v="1"/>
    <n v="129245"/>
    <s v="High"/>
    <n v="8"/>
    <n v="2025"/>
    <s v="Low"/>
    <n v="3"/>
  </r>
  <r>
    <n v="6717"/>
    <x v="4"/>
    <x v="0"/>
    <s v="Medium"/>
    <s v="Healthcare"/>
    <x v="4"/>
    <x v="0"/>
    <s v="Remote"/>
    <x v="0"/>
    <s v="7+ yrs"/>
    <n v="13"/>
    <s v="Master"/>
    <n v="1"/>
    <n v="1"/>
    <n v="0"/>
    <n v="0"/>
    <n v="1"/>
    <n v="3"/>
    <n v="114901"/>
    <s v="Medium"/>
    <n v="8"/>
    <n v="2021"/>
    <s v="Low"/>
    <n v="5"/>
  </r>
  <r>
    <n v="6718"/>
    <x v="5"/>
    <x v="1"/>
    <s v="MNC"/>
    <s v="Healthcare"/>
    <x v="5"/>
    <x v="1"/>
    <s v="Onsite/Hybrid"/>
    <x v="0"/>
    <s v="7+ yrs"/>
    <n v="11"/>
    <s v="Bachelor"/>
    <n v="1"/>
    <n v="0"/>
    <n v="0"/>
    <n v="0"/>
    <n v="1"/>
    <n v="2"/>
    <n v="168256"/>
    <s v="High"/>
    <n v="8"/>
    <n v="2022"/>
    <s v="Low"/>
    <n v="3"/>
  </r>
  <r>
    <n v="6719"/>
    <x v="1"/>
    <x v="1"/>
    <s v="Medium"/>
    <s v="E-commerce"/>
    <x v="6"/>
    <x v="2"/>
    <s v="Onsite/Hybrid"/>
    <x v="0"/>
    <s v="7+ yrs"/>
    <n v="8"/>
    <s v="Bachelor"/>
    <n v="0"/>
    <n v="0"/>
    <n v="0"/>
    <n v="0"/>
    <n v="1"/>
    <n v="1"/>
    <n v="145735"/>
    <s v="High"/>
    <n v="7"/>
    <n v="2021"/>
    <s v="Medium"/>
    <n v="3"/>
  </r>
  <r>
    <n v="6720"/>
    <x v="5"/>
    <x v="1"/>
    <s v="Startup"/>
    <s v="Technology"/>
    <x v="5"/>
    <x v="0"/>
    <s v="Remote"/>
    <x v="1"/>
    <s v="3-6 yrs"/>
    <n v="5"/>
    <s v="Master"/>
    <n v="0"/>
    <n v="1"/>
    <n v="1"/>
    <n v="1"/>
    <n v="0"/>
    <n v="3"/>
    <n v="145218"/>
    <s v="High"/>
    <n v="11"/>
    <n v="2022"/>
    <s v="High"/>
    <n v="9"/>
  </r>
  <r>
    <n v="6721"/>
    <x v="2"/>
    <x v="2"/>
    <s v="Startup"/>
    <s v="Retail"/>
    <x v="4"/>
    <x v="2"/>
    <s v="Onsite/Hybrid"/>
    <x v="0"/>
    <s v="7+ yrs"/>
    <n v="14"/>
    <s v="Master"/>
    <n v="1"/>
    <n v="0"/>
    <n v="1"/>
    <n v="0"/>
    <n v="0"/>
    <n v="2"/>
    <n v="112375"/>
    <s v="Medium"/>
    <n v="5"/>
    <n v="2020"/>
    <s v="Low"/>
    <n v="5"/>
  </r>
  <r>
    <n v="6722"/>
    <x v="1"/>
    <x v="1"/>
    <s v="Medium"/>
    <s v="Finance"/>
    <x v="0"/>
    <x v="1"/>
    <s v="Onsite/Hybrid"/>
    <x v="2"/>
    <s v="0-2 yrs"/>
    <n v="0"/>
    <s v="PhD"/>
    <n v="1"/>
    <n v="0"/>
    <n v="0"/>
    <n v="0"/>
    <n v="0"/>
    <n v="1"/>
    <n v="92146"/>
    <s v="Medium"/>
    <n v="9"/>
    <n v="2020"/>
    <s v="High"/>
    <n v="7"/>
  </r>
  <r>
    <n v="6723"/>
    <x v="2"/>
    <x v="2"/>
    <s v="Startup"/>
    <s v="Education"/>
    <x v="1"/>
    <x v="2"/>
    <s v="Onsite/Hybrid"/>
    <x v="0"/>
    <s v="7+ yrs"/>
    <n v="15"/>
    <s v="PhD"/>
    <n v="0"/>
    <n v="0"/>
    <n v="1"/>
    <n v="1"/>
    <n v="0"/>
    <n v="2"/>
    <n v="130080"/>
    <s v="High"/>
    <n v="3"/>
    <n v="2022"/>
    <s v="High"/>
    <n v="4"/>
  </r>
  <r>
    <n v="6724"/>
    <x v="5"/>
    <x v="1"/>
    <s v="Startup"/>
    <s v="Healthcare"/>
    <x v="4"/>
    <x v="0"/>
    <s v="Remote"/>
    <x v="0"/>
    <s v="7+ yrs"/>
    <n v="10"/>
    <s v="PhD"/>
    <n v="0"/>
    <n v="1"/>
    <n v="1"/>
    <n v="0"/>
    <n v="0"/>
    <n v="2"/>
    <n v="152524"/>
    <s v="High"/>
    <n v="2"/>
    <n v="2020"/>
    <s v="Medium"/>
    <n v="4"/>
  </r>
  <r>
    <n v="6725"/>
    <x v="1"/>
    <x v="1"/>
    <s v="Startup"/>
    <s v="Education"/>
    <x v="6"/>
    <x v="1"/>
    <s v="Onsite/Hybrid"/>
    <x v="1"/>
    <s v="3-6 yrs"/>
    <n v="4"/>
    <s v="PhD"/>
    <n v="0"/>
    <n v="0"/>
    <n v="1"/>
    <n v="1"/>
    <n v="0"/>
    <n v="2"/>
    <n v="141925"/>
    <s v="High"/>
    <n v="11"/>
    <n v="2024"/>
    <s v="High"/>
    <n v="8"/>
  </r>
  <r>
    <n v="6726"/>
    <x v="2"/>
    <x v="2"/>
    <s v="Medium"/>
    <s v="Education"/>
    <x v="5"/>
    <x v="2"/>
    <s v="Onsite/Hybrid"/>
    <x v="1"/>
    <s v="3-6 yrs"/>
    <n v="5"/>
    <s v="Bachelor"/>
    <n v="1"/>
    <n v="1"/>
    <n v="1"/>
    <n v="0"/>
    <n v="1"/>
    <n v="4"/>
    <n v="99614"/>
    <s v="Medium"/>
    <n v="5"/>
    <n v="2020"/>
    <s v="High"/>
    <n v="7"/>
  </r>
  <r>
    <n v="6727"/>
    <x v="0"/>
    <x v="0"/>
    <s v="Enterprise"/>
    <s v="Healthcare"/>
    <x v="0"/>
    <x v="0"/>
    <s v="Remote"/>
    <x v="0"/>
    <s v="7+ yrs"/>
    <n v="7"/>
    <s v="PhD"/>
    <n v="0"/>
    <n v="1"/>
    <n v="1"/>
    <n v="1"/>
    <n v="1"/>
    <n v="4"/>
    <n v="144515"/>
    <s v="High"/>
    <n v="8"/>
    <n v="2026"/>
    <s v="High"/>
    <n v="3"/>
  </r>
  <r>
    <n v="6728"/>
    <x v="5"/>
    <x v="1"/>
    <s v="Startup"/>
    <s v="Education"/>
    <x v="6"/>
    <x v="1"/>
    <s v="Onsite/Hybrid"/>
    <x v="2"/>
    <s v="0-2 yrs"/>
    <n v="1"/>
    <s v="PhD"/>
    <n v="0"/>
    <n v="1"/>
    <n v="0"/>
    <n v="0"/>
    <n v="0"/>
    <n v="1"/>
    <n v="88192"/>
    <s v="Medium"/>
    <n v="2"/>
    <n v="2021"/>
    <s v="Medium"/>
    <n v="1"/>
  </r>
  <r>
    <n v="6729"/>
    <x v="4"/>
    <x v="0"/>
    <s v="Enterprise"/>
    <s v="E-commerce"/>
    <x v="2"/>
    <x v="1"/>
    <s v="Onsite/Hybrid"/>
    <x v="0"/>
    <s v="7+ yrs"/>
    <n v="7"/>
    <s v="PhD"/>
    <n v="1"/>
    <n v="1"/>
    <n v="1"/>
    <n v="1"/>
    <n v="1"/>
    <n v="5"/>
    <n v="141205"/>
    <s v="High"/>
    <n v="4"/>
    <n v="2025"/>
    <s v="High"/>
    <n v="4"/>
  </r>
  <r>
    <n v="6730"/>
    <x v="4"/>
    <x v="0"/>
    <s v="MNC"/>
    <s v="Retail"/>
    <x v="6"/>
    <x v="1"/>
    <s v="Onsite/Hybrid"/>
    <x v="0"/>
    <s v="7+ yrs"/>
    <n v="9"/>
    <s v="Bachelor"/>
    <n v="0"/>
    <n v="0"/>
    <n v="1"/>
    <n v="1"/>
    <n v="0"/>
    <n v="2"/>
    <n v="146701"/>
    <s v="High"/>
    <n v="4"/>
    <n v="2021"/>
    <s v="High"/>
    <n v="1"/>
  </r>
  <r>
    <n v="6731"/>
    <x v="1"/>
    <x v="1"/>
    <s v="MNC"/>
    <s v="Technology"/>
    <x v="6"/>
    <x v="2"/>
    <s v="Onsite/Hybrid"/>
    <x v="0"/>
    <s v="7+ yrs"/>
    <n v="13"/>
    <s v="Master"/>
    <n v="0"/>
    <n v="0"/>
    <n v="0"/>
    <n v="0"/>
    <n v="1"/>
    <n v="1"/>
    <n v="171906"/>
    <s v="High"/>
    <n v="3"/>
    <n v="2024"/>
    <s v="High"/>
    <n v="8"/>
  </r>
  <r>
    <n v="6732"/>
    <x v="0"/>
    <x v="0"/>
    <s v="Medium"/>
    <s v="Finance"/>
    <x v="6"/>
    <x v="2"/>
    <s v="Onsite/Hybrid"/>
    <x v="2"/>
    <s v="0-2 yrs"/>
    <n v="2"/>
    <s v="Master"/>
    <n v="1"/>
    <n v="1"/>
    <n v="1"/>
    <n v="0"/>
    <n v="0"/>
    <n v="3"/>
    <n v="64481"/>
    <s v="Low"/>
    <n v="7"/>
    <n v="2023"/>
    <s v="Medium"/>
    <n v="6"/>
  </r>
  <r>
    <n v="6733"/>
    <x v="3"/>
    <x v="0"/>
    <s v="Startup"/>
    <s v="Technology"/>
    <x v="0"/>
    <x v="0"/>
    <s v="Remote"/>
    <x v="2"/>
    <s v="0-2 yrs"/>
    <n v="2"/>
    <s v="PhD"/>
    <n v="0"/>
    <n v="0"/>
    <n v="1"/>
    <n v="1"/>
    <n v="0"/>
    <n v="2"/>
    <n v="82585"/>
    <s v="Medium"/>
    <n v="11"/>
    <n v="2025"/>
    <s v="High"/>
    <n v="3"/>
  </r>
  <r>
    <n v="6734"/>
    <x v="4"/>
    <x v="0"/>
    <s v="Startup"/>
    <s v="Education"/>
    <x v="1"/>
    <x v="2"/>
    <s v="Onsite/Hybrid"/>
    <x v="1"/>
    <s v="3-6 yrs"/>
    <n v="6"/>
    <s v="PhD"/>
    <n v="0"/>
    <n v="1"/>
    <n v="1"/>
    <n v="1"/>
    <n v="0"/>
    <n v="3"/>
    <n v="108006"/>
    <s v="Medium"/>
    <n v="11"/>
    <n v="2022"/>
    <s v="High"/>
    <n v="6"/>
  </r>
  <r>
    <n v="6735"/>
    <x v="0"/>
    <x v="0"/>
    <s v="Startup"/>
    <s v="Education"/>
    <x v="3"/>
    <x v="0"/>
    <s v="Remote"/>
    <x v="0"/>
    <s v="7+ yrs"/>
    <n v="11"/>
    <s v="Bachelor"/>
    <n v="0"/>
    <n v="0"/>
    <n v="1"/>
    <n v="1"/>
    <n v="0"/>
    <n v="2"/>
    <n v="126539"/>
    <s v="High"/>
    <n v="6"/>
    <n v="2022"/>
    <s v="High"/>
    <n v="8"/>
  </r>
  <r>
    <n v="6736"/>
    <x v="3"/>
    <x v="0"/>
    <s v="MNC"/>
    <s v="Education"/>
    <x v="4"/>
    <x v="0"/>
    <s v="Remote"/>
    <x v="0"/>
    <s v="7+ yrs"/>
    <n v="10"/>
    <s v="Master"/>
    <n v="0"/>
    <n v="0"/>
    <n v="0"/>
    <n v="1"/>
    <n v="0"/>
    <n v="1"/>
    <n v="131151"/>
    <s v="High"/>
    <n v="8"/>
    <n v="2020"/>
    <s v="Medium"/>
    <n v="4"/>
  </r>
  <r>
    <n v="6737"/>
    <x v="0"/>
    <x v="0"/>
    <s v="MNC"/>
    <s v="Education"/>
    <x v="3"/>
    <x v="0"/>
    <s v="Remote"/>
    <x v="0"/>
    <s v="7+ yrs"/>
    <n v="7"/>
    <s v="Master"/>
    <n v="0"/>
    <n v="0"/>
    <n v="0"/>
    <n v="0"/>
    <n v="0"/>
    <n v="0"/>
    <n v="122504"/>
    <s v="High"/>
    <n v="12"/>
    <n v="2022"/>
    <s v="Low"/>
    <n v="6"/>
  </r>
  <r>
    <n v="6738"/>
    <x v="0"/>
    <x v="0"/>
    <s v="Medium"/>
    <s v="Finance"/>
    <x v="4"/>
    <x v="2"/>
    <s v="Onsite/Hybrid"/>
    <x v="2"/>
    <s v="0-2 yrs"/>
    <n v="2"/>
    <s v="Master"/>
    <n v="0"/>
    <n v="0"/>
    <n v="0"/>
    <n v="0"/>
    <n v="0"/>
    <n v="0"/>
    <n v="47064"/>
    <s v="Low"/>
    <n v="4"/>
    <n v="2020"/>
    <s v="High"/>
    <n v="9"/>
  </r>
  <r>
    <n v="6739"/>
    <x v="4"/>
    <x v="0"/>
    <s v="Enterprise"/>
    <s v="Technology"/>
    <x v="1"/>
    <x v="2"/>
    <s v="Onsite/Hybrid"/>
    <x v="2"/>
    <s v="0-2 yrs"/>
    <n v="0"/>
    <s v="PhD"/>
    <n v="0"/>
    <n v="0"/>
    <n v="1"/>
    <n v="0"/>
    <n v="1"/>
    <n v="2"/>
    <n v="73285"/>
    <s v="Medium"/>
    <n v="4"/>
    <n v="2021"/>
    <s v="Medium"/>
    <n v="2"/>
  </r>
  <r>
    <n v="6740"/>
    <x v="5"/>
    <x v="1"/>
    <s v="Medium"/>
    <s v="Technology"/>
    <x v="1"/>
    <x v="0"/>
    <s v="Remote"/>
    <x v="2"/>
    <s v="0-2 yrs"/>
    <n v="1"/>
    <s v="Master"/>
    <n v="1"/>
    <n v="0"/>
    <n v="1"/>
    <n v="1"/>
    <n v="1"/>
    <n v="4"/>
    <n v="125346"/>
    <s v="High"/>
    <n v="11"/>
    <n v="2024"/>
    <s v="High"/>
    <n v="4"/>
  </r>
  <r>
    <n v="6741"/>
    <x v="4"/>
    <x v="0"/>
    <s v="MNC"/>
    <s v="E-commerce"/>
    <x v="1"/>
    <x v="0"/>
    <s v="Remote"/>
    <x v="1"/>
    <s v="3-6 yrs"/>
    <n v="4"/>
    <s v="Bachelor"/>
    <n v="0"/>
    <n v="1"/>
    <n v="1"/>
    <n v="1"/>
    <n v="1"/>
    <n v="4"/>
    <n v="132030"/>
    <s v="High"/>
    <n v="4"/>
    <n v="2024"/>
    <s v="High"/>
    <n v="1"/>
  </r>
  <r>
    <n v="6742"/>
    <x v="1"/>
    <x v="1"/>
    <s v="Medium"/>
    <s v="Technology"/>
    <x v="0"/>
    <x v="0"/>
    <s v="Remote"/>
    <x v="1"/>
    <s v="3-6 yrs"/>
    <n v="6"/>
    <s v="Bachelor"/>
    <n v="1"/>
    <n v="1"/>
    <n v="0"/>
    <n v="0"/>
    <n v="0"/>
    <n v="2"/>
    <n v="111222"/>
    <s v="Medium"/>
    <n v="7"/>
    <n v="2026"/>
    <s v="Medium"/>
    <n v="2"/>
  </r>
  <r>
    <n v="6743"/>
    <x v="1"/>
    <x v="1"/>
    <s v="MNC"/>
    <s v="Education"/>
    <x v="3"/>
    <x v="2"/>
    <s v="Onsite/Hybrid"/>
    <x v="1"/>
    <s v="3-6 yrs"/>
    <n v="6"/>
    <s v="Master"/>
    <n v="0"/>
    <n v="0"/>
    <n v="1"/>
    <n v="1"/>
    <n v="1"/>
    <n v="3"/>
    <n v="174689"/>
    <s v="High"/>
    <n v="8"/>
    <n v="2024"/>
    <s v="High"/>
    <n v="5"/>
  </r>
  <r>
    <n v="6744"/>
    <x v="4"/>
    <x v="0"/>
    <s v="Medium"/>
    <s v="Technology"/>
    <x v="0"/>
    <x v="0"/>
    <s v="Remote"/>
    <x v="1"/>
    <s v="3-6 yrs"/>
    <n v="6"/>
    <s v="Master"/>
    <n v="1"/>
    <n v="1"/>
    <n v="1"/>
    <n v="1"/>
    <n v="1"/>
    <n v="5"/>
    <n v="117915"/>
    <s v="Medium"/>
    <n v="11"/>
    <n v="2021"/>
    <s v="High"/>
    <n v="9"/>
  </r>
  <r>
    <n v="6745"/>
    <x v="1"/>
    <x v="1"/>
    <s v="Medium"/>
    <s v="Finance"/>
    <x v="1"/>
    <x v="0"/>
    <s v="Remote"/>
    <x v="2"/>
    <s v="0-2 yrs"/>
    <n v="1"/>
    <s v="PhD"/>
    <n v="1"/>
    <n v="1"/>
    <n v="1"/>
    <n v="1"/>
    <n v="1"/>
    <n v="5"/>
    <n v="133642"/>
    <s v="High"/>
    <n v="11"/>
    <n v="2025"/>
    <s v="High"/>
    <n v="8"/>
  </r>
  <r>
    <n v="6746"/>
    <x v="5"/>
    <x v="1"/>
    <s v="Medium"/>
    <s v="Technology"/>
    <x v="0"/>
    <x v="1"/>
    <s v="Onsite/Hybrid"/>
    <x v="0"/>
    <s v="7+ yrs"/>
    <n v="14"/>
    <s v="Bachelor"/>
    <n v="0"/>
    <n v="0"/>
    <n v="0"/>
    <n v="0"/>
    <n v="1"/>
    <n v="1"/>
    <n v="147946"/>
    <s v="High"/>
    <n v="10"/>
    <n v="2023"/>
    <s v="Low"/>
    <n v="3"/>
  </r>
  <r>
    <n v="6747"/>
    <x v="4"/>
    <x v="0"/>
    <s v="Startup"/>
    <s v="Technology"/>
    <x v="5"/>
    <x v="2"/>
    <s v="Onsite/Hybrid"/>
    <x v="2"/>
    <s v="0-2 yrs"/>
    <n v="2"/>
    <s v="Bachelor"/>
    <n v="1"/>
    <n v="0"/>
    <n v="1"/>
    <n v="0"/>
    <n v="0"/>
    <n v="2"/>
    <n v="68310"/>
    <s v="Low"/>
    <n v="1"/>
    <n v="2020"/>
    <s v="Medium"/>
    <n v="4"/>
  </r>
  <r>
    <n v="6748"/>
    <x v="4"/>
    <x v="0"/>
    <s v="MNC"/>
    <s v="Finance"/>
    <x v="0"/>
    <x v="0"/>
    <s v="Remote"/>
    <x v="0"/>
    <s v="7+ yrs"/>
    <n v="13"/>
    <s v="Master"/>
    <n v="1"/>
    <n v="0"/>
    <n v="1"/>
    <n v="0"/>
    <n v="0"/>
    <n v="2"/>
    <n v="132941"/>
    <s v="High"/>
    <n v="3"/>
    <n v="2023"/>
    <s v="High"/>
    <n v="8"/>
  </r>
  <r>
    <n v="6749"/>
    <x v="0"/>
    <x v="0"/>
    <s v="Startup"/>
    <s v="Retail"/>
    <x v="0"/>
    <x v="0"/>
    <s v="Remote"/>
    <x v="2"/>
    <s v="0-2 yrs"/>
    <n v="1"/>
    <s v="Master"/>
    <n v="1"/>
    <n v="0"/>
    <n v="0"/>
    <n v="1"/>
    <n v="1"/>
    <n v="3"/>
    <n v="77993"/>
    <s v="Medium"/>
    <n v="7"/>
    <n v="2022"/>
    <s v="Medium"/>
    <n v="2"/>
  </r>
  <r>
    <n v="6750"/>
    <x v="2"/>
    <x v="2"/>
    <s v="Enterprise"/>
    <s v="Technology"/>
    <x v="1"/>
    <x v="0"/>
    <s v="Remote"/>
    <x v="2"/>
    <s v="0-2 yrs"/>
    <n v="2"/>
    <s v="Master"/>
    <n v="1"/>
    <n v="1"/>
    <n v="1"/>
    <n v="0"/>
    <n v="1"/>
    <n v="4"/>
    <n v="79284"/>
    <s v="Medium"/>
    <n v="9"/>
    <n v="2022"/>
    <s v="High"/>
    <n v="9"/>
  </r>
  <r>
    <n v="6751"/>
    <x v="5"/>
    <x v="1"/>
    <s v="MNC"/>
    <s v="E-commerce"/>
    <x v="0"/>
    <x v="0"/>
    <s v="Remote"/>
    <x v="2"/>
    <s v="0-2 yrs"/>
    <n v="0"/>
    <s v="Bachelor"/>
    <n v="0"/>
    <n v="1"/>
    <n v="0"/>
    <n v="1"/>
    <n v="0"/>
    <n v="2"/>
    <n v="121179"/>
    <s v="High"/>
    <n v="10"/>
    <n v="2020"/>
    <s v="Low"/>
    <n v="4"/>
  </r>
  <r>
    <n v="6752"/>
    <x v="3"/>
    <x v="0"/>
    <s v="Enterprise"/>
    <s v="Retail"/>
    <x v="3"/>
    <x v="2"/>
    <s v="Onsite/Hybrid"/>
    <x v="2"/>
    <s v="0-2 yrs"/>
    <n v="2"/>
    <s v="PhD"/>
    <n v="0"/>
    <n v="1"/>
    <n v="1"/>
    <n v="1"/>
    <n v="1"/>
    <n v="4"/>
    <n v="87317"/>
    <s v="Medium"/>
    <n v="4"/>
    <n v="2025"/>
    <s v="High"/>
    <n v="1"/>
  </r>
  <r>
    <n v="6753"/>
    <x v="1"/>
    <x v="1"/>
    <s v="Startup"/>
    <s v="Technology"/>
    <x v="4"/>
    <x v="0"/>
    <s v="Remote"/>
    <x v="0"/>
    <s v="7+ yrs"/>
    <n v="13"/>
    <s v="PhD"/>
    <n v="0"/>
    <n v="0"/>
    <n v="0"/>
    <n v="0"/>
    <n v="1"/>
    <n v="1"/>
    <n v="146298"/>
    <s v="High"/>
    <n v="1"/>
    <n v="2021"/>
    <s v="Low"/>
    <n v="1"/>
  </r>
  <r>
    <n v="6754"/>
    <x v="0"/>
    <x v="0"/>
    <s v="MNC"/>
    <s v="Technology"/>
    <x v="5"/>
    <x v="2"/>
    <s v="Onsite/Hybrid"/>
    <x v="0"/>
    <s v="7+ yrs"/>
    <n v="9"/>
    <s v="PhD"/>
    <n v="0"/>
    <n v="1"/>
    <n v="0"/>
    <n v="1"/>
    <n v="0"/>
    <n v="2"/>
    <n v="139930"/>
    <s v="High"/>
    <n v="12"/>
    <n v="2020"/>
    <s v="High"/>
    <n v="9"/>
  </r>
  <r>
    <n v="6755"/>
    <x v="0"/>
    <x v="0"/>
    <s v="Enterprise"/>
    <s v="Technology"/>
    <x v="0"/>
    <x v="0"/>
    <s v="Remote"/>
    <x v="1"/>
    <s v="3-6 yrs"/>
    <n v="3"/>
    <s v="Bachelor"/>
    <n v="1"/>
    <n v="0"/>
    <n v="0"/>
    <n v="1"/>
    <n v="1"/>
    <n v="3"/>
    <n v="96568"/>
    <s v="Medium"/>
    <n v="2"/>
    <n v="2026"/>
    <s v="Low"/>
    <n v="6"/>
  </r>
  <r>
    <n v="6756"/>
    <x v="5"/>
    <x v="1"/>
    <s v="MNC"/>
    <s v="E-commerce"/>
    <x v="5"/>
    <x v="0"/>
    <s v="Remote"/>
    <x v="2"/>
    <s v="0-2 yrs"/>
    <n v="2"/>
    <s v="Master"/>
    <n v="0"/>
    <n v="0"/>
    <n v="1"/>
    <n v="1"/>
    <n v="1"/>
    <n v="3"/>
    <n v="152609"/>
    <s v="High"/>
    <n v="5"/>
    <n v="2025"/>
    <s v="High"/>
    <n v="5"/>
  </r>
  <r>
    <n v="6757"/>
    <x v="0"/>
    <x v="0"/>
    <s v="Enterprise"/>
    <s v="Retail"/>
    <x v="0"/>
    <x v="1"/>
    <s v="Onsite/Hybrid"/>
    <x v="0"/>
    <s v="7+ yrs"/>
    <n v="8"/>
    <s v="Master"/>
    <n v="1"/>
    <n v="0"/>
    <n v="0"/>
    <n v="0"/>
    <n v="0"/>
    <n v="1"/>
    <n v="99206"/>
    <s v="Medium"/>
    <n v="10"/>
    <n v="2022"/>
    <s v="Low"/>
    <n v="2"/>
  </r>
  <r>
    <n v="6758"/>
    <x v="5"/>
    <x v="1"/>
    <s v="Medium"/>
    <s v="Education"/>
    <x v="2"/>
    <x v="2"/>
    <s v="Onsite/Hybrid"/>
    <x v="2"/>
    <s v="0-2 yrs"/>
    <n v="2"/>
    <s v="Bachelor"/>
    <n v="0"/>
    <n v="0"/>
    <n v="1"/>
    <n v="0"/>
    <n v="0"/>
    <n v="1"/>
    <n v="104837"/>
    <s v="Medium"/>
    <n v="4"/>
    <n v="2023"/>
    <s v="Medium"/>
    <n v="5"/>
  </r>
  <r>
    <n v="6759"/>
    <x v="1"/>
    <x v="1"/>
    <s v="Startup"/>
    <s v="Finance"/>
    <x v="2"/>
    <x v="1"/>
    <s v="Onsite/Hybrid"/>
    <x v="1"/>
    <s v="3-6 yrs"/>
    <n v="4"/>
    <s v="Master"/>
    <n v="0"/>
    <n v="0"/>
    <n v="1"/>
    <n v="1"/>
    <n v="0"/>
    <n v="2"/>
    <n v="144703"/>
    <s v="High"/>
    <n v="7"/>
    <n v="2020"/>
    <s v="High"/>
    <n v="2"/>
  </r>
  <r>
    <n v="6760"/>
    <x v="5"/>
    <x v="1"/>
    <s v="Medium"/>
    <s v="Retail"/>
    <x v="5"/>
    <x v="2"/>
    <s v="Onsite/Hybrid"/>
    <x v="1"/>
    <s v="3-6 yrs"/>
    <n v="4"/>
    <s v="PhD"/>
    <n v="1"/>
    <n v="0"/>
    <n v="1"/>
    <n v="0"/>
    <n v="1"/>
    <n v="3"/>
    <n v="135621"/>
    <s v="High"/>
    <n v="7"/>
    <n v="2023"/>
    <s v="Medium"/>
    <n v="5"/>
  </r>
  <r>
    <n v="6761"/>
    <x v="2"/>
    <x v="2"/>
    <s v="MNC"/>
    <s v="E-commerce"/>
    <x v="1"/>
    <x v="2"/>
    <s v="Onsite/Hybrid"/>
    <x v="0"/>
    <s v="7+ yrs"/>
    <n v="13"/>
    <s v="Bachelor"/>
    <n v="1"/>
    <n v="0"/>
    <n v="1"/>
    <n v="0"/>
    <n v="1"/>
    <n v="3"/>
    <n v="145989"/>
    <s v="High"/>
    <n v="11"/>
    <n v="2021"/>
    <s v="High"/>
    <n v="8"/>
  </r>
  <r>
    <n v="6762"/>
    <x v="0"/>
    <x v="0"/>
    <s v="Enterprise"/>
    <s v="Retail"/>
    <x v="5"/>
    <x v="2"/>
    <s v="Onsite/Hybrid"/>
    <x v="2"/>
    <s v="0-2 yrs"/>
    <n v="2"/>
    <s v="PhD"/>
    <n v="0"/>
    <n v="1"/>
    <n v="1"/>
    <n v="1"/>
    <n v="1"/>
    <n v="4"/>
    <n v="94519"/>
    <s v="Medium"/>
    <n v="1"/>
    <n v="2024"/>
    <s v="High"/>
    <n v="8"/>
  </r>
  <r>
    <n v="6763"/>
    <x v="1"/>
    <x v="1"/>
    <s v="Startup"/>
    <s v="Healthcare"/>
    <x v="5"/>
    <x v="2"/>
    <s v="Onsite/Hybrid"/>
    <x v="0"/>
    <s v="7+ yrs"/>
    <n v="15"/>
    <s v="PhD"/>
    <n v="1"/>
    <n v="0"/>
    <n v="1"/>
    <n v="0"/>
    <n v="1"/>
    <n v="3"/>
    <n v="166688"/>
    <s v="High"/>
    <n v="10"/>
    <n v="2026"/>
    <s v="Medium"/>
    <n v="6"/>
  </r>
  <r>
    <n v="6764"/>
    <x v="5"/>
    <x v="1"/>
    <s v="Startup"/>
    <s v="Finance"/>
    <x v="1"/>
    <x v="2"/>
    <s v="Onsite/Hybrid"/>
    <x v="1"/>
    <s v="3-6 yrs"/>
    <n v="4"/>
    <s v="Bachelor"/>
    <n v="1"/>
    <n v="0"/>
    <n v="1"/>
    <n v="1"/>
    <n v="0"/>
    <n v="3"/>
    <n v="145294"/>
    <s v="High"/>
    <n v="3"/>
    <n v="2023"/>
    <s v="High"/>
    <n v="9"/>
  </r>
  <r>
    <n v="6765"/>
    <x v="1"/>
    <x v="1"/>
    <s v="MNC"/>
    <s v="Healthcare"/>
    <x v="0"/>
    <x v="2"/>
    <s v="Onsite/Hybrid"/>
    <x v="2"/>
    <s v="0-2 yrs"/>
    <n v="0"/>
    <s v="Master"/>
    <n v="1"/>
    <n v="0"/>
    <n v="1"/>
    <n v="1"/>
    <n v="1"/>
    <n v="4"/>
    <n v="150864"/>
    <s v="High"/>
    <n v="7"/>
    <n v="2020"/>
    <s v="High"/>
    <n v="8"/>
  </r>
  <r>
    <n v="6766"/>
    <x v="4"/>
    <x v="0"/>
    <s v="Enterprise"/>
    <s v="Retail"/>
    <x v="4"/>
    <x v="1"/>
    <s v="Onsite/Hybrid"/>
    <x v="2"/>
    <s v="0-2 yrs"/>
    <n v="2"/>
    <s v="Bachelor"/>
    <n v="0"/>
    <n v="1"/>
    <n v="0"/>
    <n v="0"/>
    <n v="0"/>
    <n v="1"/>
    <n v="54359"/>
    <s v="Low"/>
    <n v="12"/>
    <n v="2022"/>
    <s v="Low"/>
    <n v="4"/>
  </r>
  <r>
    <n v="6767"/>
    <x v="3"/>
    <x v="0"/>
    <s v="MNC"/>
    <s v="Education"/>
    <x v="1"/>
    <x v="1"/>
    <s v="Onsite/Hybrid"/>
    <x v="0"/>
    <s v="7+ yrs"/>
    <n v="8"/>
    <s v="Bachelor"/>
    <n v="1"/>
    <n v="0"/>
    <n v="1"/>
    <n v="0"/>
    <n v="1"/>
    <n v="3"/>
    <n v="146463"/>
    <s v="High"/>
    <n v="7"/>
    <n v="2022"/>
    <s v="High"/>
    <n v="7"/>
  </r>
  <r>
    <n v="6768"/>
    <x v="1"/>
    <x v="1"/>
    <s v="MNC"/>
    <s v="Healthcare"/>
    <x v="6"/>
    <x v="1"/>
    <s v="Onsite/Hybrid"/>
    <x v="0"/>
    <s v="7+ yrs"/>
    <n v="7"/>
    <s v="Master"/>
    <n v="0"/>
    <n v="0"/>
    <n v="1"/>
    <n v="0"/>
    <n v="1"/>
    <n v="2"/>
    <n v="183700"/>
    <s v="High"/>
    <n v="4"/>
    <n v="2020"/>
    <s v="Medium"/>
    <n v="1"/>
  </r>
  <r>
    <n v="6769"/>
    <x v="3"/>
    <x v="0"/>
    <s v="Medium"/>
    <s v="Finance"/>
    <x v="4"/>
    <x v="0"/>
    <s v="Remote"/>
    <x v="0"/>
    <s v="7+ yrs"/>
    <n v="12"/>
    <s v="PhD"/>
    <n v="0"/>
    <n v="0"/>
    <n v="0"/>
    <n v="0"/>
    <n v="1"/>
    <n v="1"/>
    <n v="106721"/>
    <s v="Medium"/>
    <n v="9"/>
    <n v="2026"/>
    <s v="Low"/>
    <n v="5"/>
  </r>
  <r>
    <n v="6770"/>
    <x v="1"/>
    <x v="1"/>
    <s v="Enterprise"/>
    <s v="Healthcare"/>
    <x v="4"/>
    <x v="0"/>
    <s v="Remote"/>
    <x v="2"/>
    <s v="0-2 yrs"/>
    <n v="1"/>
    <s v="Bachelor"/>
    <n v="0"/>
    <n v="0"/>
    <n v="0"/>
    <n v="0"/>
    <n v="1"/>
    <n v="1"/>
    <n v="101150"/>
    <s v="Medium"/>
    <n v="10"/>
    <n v="2023"/>
    <s v="Low"/>
    <n v="1"/>
  </r>
  <r>
    <n v="6771"/>
    <x v="5"/>
    <x v="1"/>
    <s v="MNC"/>
    <s v="E-commerce"/>
    <x v="0"/>
    <x v="2"/>
    <s v="Onsite/Hybrid"/>
    <x v="0"/>
    <s v="7+ yrs"/>
    <n v="10"/>
    <s v="PhD"/>
    <n v="1"/>
    <n v="0"/>
    <n v="0"/>
    <n v="1"/>
    <n v="1"/>
    <n v="3"/>
    <n v="181605"/>
    <s v="High"/>
    <n v="6"/>
    <n v="2021"/>
    <s v="High"/>
    <n v="7"/>
  </r>
  <r>
    <n v="6772"/>
    <x v="0"/>
    <x v="0"/>
    <s v="Startup"/>
    <s v="Healthcare"/>
    <x v="5"/>
    <x v="1"/>
    <s v="Onsite/Hybrid"/>
    <x v="2"/>
    <s v="0-2 yrs"/>
    <n v="1"/>
    <s v="PhD"/>
    <n v="0"/>
    <n v="0"/>
    <n v="1"/>
    <n v="1"/>
    <n v="1"/>
    <n v="3"/>
    <n v="86105"/>
    <s v="Medium"/>
    <n v="1"/>
    <n v="2026"/>
    <s v="High"/>
    <n v="8"/>
  </r>
  <r>
    <n v="6773"/>
    <x v="4"/>
    <x v="0"/>
    <s v="MNC"/>
    <s v="Healthcare"/>
    <x v="0"/>
    <x v="0"/>
    <s v="Remote"/>
    <x v="1"/>
    <s v="3-6 yrs"/>
    <n v="3"/>
    <s v="Bachelor"/>
    <n v="0"/>
    <n v="1"/>
    <n v="1"/>
    <n v="1"/>
    <n v="1"/>
    <n v="4"/>
    <n v="130166"/>
    <s v="High"/>
    <n v="4"/>
    <n v="2022"/>
    <s v="High"/>
    <n v="6"/>
  </r>
  <r>
    <n v="6774"/>
    <x v="5"/>
    <x v="1"/>
    <s v="Enterprise"/>
    <s v="Finance"/>
    <x v="0"/>
    <x v="0"/>
    <s v="Remote"/>
    <x v="0"/>
    <s v="7+ yrs"/>
    <n v="8"/>
    <s v="Bachelor"/>
    <n v="0"/>
    <n v="0"/>
    <n v="0"/>
    <n v="0"/>
    <n v="1"/>
    <n v="1"/>
    <n v="152663"/>
    <s v="High"/>
    <n v="5"/>
    <n v="2023"/>
    <s v="High"/>
    <n v="9"/>
  </r>
  <r>
    <n v="6775"/>
    <x v="1"/>
    <x v="1"/>
    <s v="Enterprise"/>
    <s v="Finance"/>
    <x v="5"/>
    <x v="2"/>
    <s v="Onsite/Hybrid"/>
    <x v="0"/>
    <s v="7+ yrs"/>
    <n v="7"/>
    <s v="Bachelor"/>
    <n v="0"/>
    <n v="1"/>
    <n v="1"/>
    <n v="1"/>
    <n v="1"/>
    <n v="4"/>
    <n v="179316"/>
    <s v="High"/>
    <n v="3"/>
    <n v="2021"/>
    <s v="High"/>
    <n v="8"/>
  </r>
  <r>
    <n v="6776"/>
    <x v="0"/>
    <x v="0"/>
    <s v="Medium"/>
    <s v="Finance"/>
    <x v="2"/>
    <x v="0"/>
    <s v="Remote"/>
    <x v="2"/>
    <s v="0-2 yrs"/>
    <n v="0"/>
    <s v="PhD"/>
    <n v="1"/>
    <n v="1"/>
    <n v="0"/>
    <n v="0"/>
    <n v="1"/>
    <n v="3"/>
    <n v="64582"/>
    <s v="Low"/>
    <n v="8"/>
    <n v="2025"/>
    <s v="Low"/>
    <n v="2"/>
  </r>
  <r>
    <n v="6777"/>
    <x v="5"/>
    <x v="1"/>
    <s v="MNC"/>
    <s v="Finance"/>
    <x v="1"/>
    <x v="0"/>
    <s v="Remote"/>
    <x v="2"/>
    <s v="0-2 yrs"/>
    <n v="0"/>
    <s v="Bachelor"/>
    <n v="0"/>
    <n v="0"/>
    <n v="1"/>
    <n v="0"/>
    <n v="1"/>
    <n v="2"/>
    <n v="130024"/>
    <s v="High"/>
    <n v="5"/>
    <n v="2024"/>
    <s v="High"/>
    <n v="7"/>
  </r>
  <r>
    <n v="6778"/>
    <x v="5"/>
    <x v="1"/>
    <s v="Medium"/>
    <s v="Education"/>
    <x v="1"/>
    <x v="1"/>
    <s v="Onsite/Hybrid"/>
    <x v="0"/>
    <s v="7+ yrs"/>
    <n v="7"/>
    <s v="Bachelor"/>
    <n v="1"/>
    <n v="0"/>
    <n v="1"/>
    <n v="0"/>
    <n v="1"/>
    <n v="3"/>
    <n v="168315"/>
    <s v="High"/>
    <n v="6"/>
    <n v="2025"/>
    <s v="Medium"/>
    <n v="5"/>
  </r>
  <r>
    <n v="6779"/>
    <x v="5"/>
    <x v="1"/>
    <s v="MNC"/>
    <s v="Technology"/>
    <x v="3"/>
    <x v="1"/>
    <s v="Onsite/Hybrid"/>
    <x v="1"/>
    <s v="3-6 yrs"/>
    <n v="3"/>
    <s v="Master"/>
    <n v="0"/>
    <n v="1"/>
    <n v="1"/>
    <n v="1"/>
    <n v="0"/>
    <n v="3"/>
    <n v="163034"/>
    <s v="High"/>
    <n v="2"/>
    <n v="2026"/>
    <s v="High"/>
    <n v="9"/>
  </r>
  <r>
    <n v="6780"/>
    <x v="0"/>
    <x v="0"/>
    <s v="Enterprise"/>
    <s v="E-commerce"/>
    <x v="3"/>
    <x v="1"/>
    <s v="Onsite/Hybrid"/>
    <x v="2"/>
    <s v="0-2 yrs"/>
    <n v="0"/>
    <s v="PhD"/>
    <n v="1"/>
    <n v="1"/>
    <n v="1"/>
    <n v="1"/>
    <n v="0"/>
    <n v="4"/>
    <n v="78291"/>
    <s v="Medium"/>
    <n v="8"/>
    <n v="2021"/>
    <s v="High"/>
    <n v="2"/>
  </r>
  <r>
    <n v="6781"/>
    <x v="5"/>
    <x v="1"/>
    <s v="Medium"/>
    <s v="Finance"/>
    <x v="5"/>
    <x v="2"/>
    <s v="Onsite/Hybrid"/>
    <x v="0"/>
    <s v="7+ yrs"/>
    <n v="10"/>
    <s v="Bachelor"/>
    <n v="1"/>
    <n v="0"/>
    <n v="1"/>
    <n v="0"/>
    <n v="0"/>
    <n v="2"/>
    <n v="156816"/>
    <s v="High"/>
    <n v="5"/>
    <n v="2020"/>
    <s v="Medium"/>
    <n v="3"/>
  </r>
  <r>
    <n v="6782"/>
    <x v="1"/>
    <x v="1"/>
    <s v="Enterprise"/>
    <s v="Finance"/>
    <x v="1"/>
    <x v="2"/>
    <s v="Onsite/Hybrid"/>
    <x v="1"/>
    <s v="3-6 yrs"/>
    <n v="4"/>
    <s v="Master"/>
    <n v="1"/>
    <n v="0"/>
    <n v="1"/>
    <n v="1"/>
    <n v="0"/>
    <n v="3"/>
    <n v="141614"/>
    <s v="High"/>
    <n v="8"/>
    <n v="2022"/>
    <s v="High"/>
    <n v="8"/>
  </r>
  <r>
    <n v="6783"/>
    <x v="4"/>
    <x v="0"/>
    <s v="Enterprise"/>
    <s v="Healthcare"/>
    <x v="2"/>
    <x v="0"/>
    <s v="Remote"/>
    <x v="2"/>
    <s v="0-2 yrs"/>
    <n v="0"/>
    <s v="Master"/>
    <n v="0"/>
    <n v="0"/>
    <n v="1"/>
    <n v="1"/>
    <n v="0"/>
    <n v="2"/>
    <n v="75903"/>
    <s v="Medium"/>
    <n v="4"/>
    <n v="2026"/>
    <s v="High"/>
    <n v="4"/>
  </r>
  <r>
    <n v="6784"/>
    <x v="4"/>
    <x v="0"/>
    <s v="Medium"/>
    <s v="Finance"/>
    <x v="1"/>
    <x v="0"/>
    <s v="Remote"/>
    <x v="0"/>
    <s v="7+ yrs"/>
    <n v="8"/>
    <s v="Bachelor"/>
    <n v="1"/>
    <n v="0"/>
    <n v="1"/>
    <n v="1"/>
    <n v="1"/>
    <n v="4"/>
    <n v="136560"/>
    <s v="High"/>
    <n v="8"/>
    <n v="2026"/>
    <s v="High"/>
    <n v="3"/>
  </r>
  <r>
    <n v="6785"/>
    <x v="2"/>
    <x v="2"/>
    <s v="Enterprise"/>
    <s v="Healthcare"/>
    <x v="4"/>
    <x v="2"/>
    <s v="Onsite/Hybrid"/>
    <x v="2"/>
    <s v="0-2 yrs"/>
    <n v="0"/>
    <s v="Master"/>
    <n v="0"/>
    <n v="0"/>
    <n v="1"/>
    <n v="1"/>
    <n v="0"/>
    <n v="2"/>
    <n v="80806"/>
    <s v="Medium"/>
    <n v="10"/>
    <n v="2026"/>
    <s v="High"/>
    <n v="1"/>
  </r>
  <r>
    <n v="6786"/>
    <x v="3"/>
    <x v="0"/>
    <s v="MNC"/>
    <s v="Retail"/>
    <x v="3"/>
    <x v="1"/>
    <s v="Onsite/Hybrid"/>
    <x v="2"/>
    <s v="0-2 yrs"/>
    <n v="1"/>
    <s v="PhD"/>
    <n v="1"/>
    <n v="0"/>
    <n v="0"/>
    <n v="1"/>
    <n v="0"/>
    <n v="2"/>
    <n v="84606"/>
    <s v="Medium"/>
    <n v="10"/>
    <n v="2026"/>
    <s v="Medium"/>
    <n v="3"/>
  </r>
  <r>
    <n v="6787"/>
    <x v="5"/>
    <x v="1"/>
    <s v="MNC"/>
    <s v="Retail"/>
    <x v="6"/>
    <x v="2"/>
    <s v="Onsite/Hybrid"/>
    <x v="2"/>
    <s v="0-2 yrs"/>
    <n v="0"/>
    <s v="PhD"/>
    <n v="1"/>
    <n v="1"/>
    <n v="0"/>
    <n v="1"/>
    <n v="0"/>
    <n v="3"/>
    <n v="120019"/>
    <s v="High"/>
    <n v="5"/>
    <n v="2022"/>
    <s v="High"/>
    <n v="8"/>
  </r>
  <r>
    <n v="6788"/>
    <x v="5"/>
    <x v="1"/>
    <s v="Medium"/>
    <s v="Education"/>
    <x v="0"/>
    <x v="0"/>
    <s v="Remote"/>
    <x v="2"/>
    <s v="0-2 yrs"/>
    <n v="2"/>
    <s v="Bachelor"/>
    <n v="0"/>
    <n v="0"/>
    <n v="1"/>
    <n v="1"/>
    <n v="0"/>
    <n v="2"/>
    <n v="123786"/>
    <s v="High"/>
    <n v="2"/>
    <n v="2020"/>
    <s v="High"/>
    <n v="6"/>
  </r>
  <r>
    <n v="6789"/>
    <x v="1"/>
    <x v="1"/>
    <s v="Enterprise"/>
    <s v="Education"/>
    <x v="4"/>
    <x v="2"/>
    <s v="Onsite/Hybrid"/>
    <x v="1"/>
    <s v="3-6 yrs"/>
    <n v="4"/>
    <s v="Bachelor"/>
    <n v="1"/>
    <n v="1"/>
    <n v="1"/>
    <n v="0"/>
    <n v="0"/>
    <n v="3"/>
    <n v="129163"/>
    <s v="High"/>
    <n v="1"/>
    <n v="2021"/>
    <s v="Low"/>
    <n v="4"/>
  </r>
  <r>
    <n v="6790"/>
    <x v="2"/>
    <x v="2"/>
    <s v="Enterprise"/>
    <s v="E-commerce"/>
    <x v="0"/>
    <x v="2"/>
    <s v="Onsite/Hybrid"/>
    <x v="1"/>
    <s v="3-6 yrs"/>
    <n v="6"/>
    <s v="Bachelor"/>
    <n v="1"/>
    <n v="0"/>
    <n v="1"/>
    <n v="1"/>
    <n v="1"/>
    <n v="4"/>
    <n v="117988"/>
    <s v="Medium"/>
    <n v="11"/>
    <n v="2026"/>
    <s v="High"/>
    <n v="6"/>
  </r>
  <r>
    <n v="6791"/>
    <x v="2"/>
    <x v="2"/>
    <s v="MNC"/>
    <s v="Finance"/>
    <x v="2"/>
    <x v="0"/>
    <s v="Remote"/>
    <x v="1"/>
    <s v="3-6 yrs"/>
    <n v="5"/>
    <s v="Bachelor"/>
    <n v="0"/>
    <n v="0"/>
    <n v="0"/>
    <n v="1"/>
    <n v="0"/>
    <n v="1"/>
    <n v="108424"/>
    <s v="Medium"/>
    <n v="12"/>
    <n v="2022"/>
    <s v="Medium"/>
    <n v="1"/>
  </r>
  <r>
    <n v="6792"/>
    <x v="4"/>
    <x v="0"/>
    <s v="Enterprise"/>
    <s v="Healthcare"/>
    <x v="1"/>
    <x v="0"/>
    <s v="Remote"/>
    <x v="2"/>
    <s v="0-2 yrs"/>
    <n v="0"/>
    <s v="Bachelor"/>
    <n v="1"/>
    <n v="1"/>
    <n v="0"/>
    <n v="0"/>
    <n v="0"/>
    <n v="2"/>
    <n v="48085"/>
    <s v="Low"/>
    <n v="9"/>
    <n v="2020"/>
    <s v="Low"/>
    <n v="3"/>
  </r>
  <r>
    <n v="6793"/>
    <x v="2"/>
    <x v="2"/>
    <s v="Medium"/>
    <s v="E-commerce"/>
    <x v="3"/>
    <x v="2"/>
    <s v="Onsite/Hybrid"/>
    <x v="2"/>
    <s v="0-2 yrs"/>
    <n v="1"/>
    <s v="Bachelor"/>
    <n v="0"/>
    <n v="0"/>
    <n v="0"/>
    <n v="1"/>
    <n v="0"/>
    <n v="1"/>
    <n v="65617"/>
    <s v="Low"/>
    <n v="7"/>
    <n v="2020"/>
    <s v="Low"/>
    <n v="4"/>
  </r>
  <r>
    <n v="6794"/>
    <x v="3"/>
    <x v="0"/>
    <s v="Medium"/>
    <s v="E-commerce"/>
    <x v="0"/>
    <x v="0"/>
    <s v="Remote"/>
    <x v="2"/>
    <s v="0-2 yrs"/>
    <n v="2"/>
    <s v="Bachelor"/>
    <n v="0"/>
    <n v="1"/>
    <n v="0"/>
    <n v="0"/>
    <n v="0"/>
    <n v="1"/>
    <n v="54173"/>
    <s v="Low"/>
    <n v="10"/>
    <n v="2020"/>
    <s v="Medium"/>
    <n v="2"/>
  </r>
  <r>
    <n v="6795"/>
    <x v="4"/>
    <x v="0"/>
    <s v="Medium"/>
    <s v="Healthcare"/>
    <x v="3"/>
    <x v="1"/>
    <s v="Onsite/Hybrid"/>
    <x v="1"/>
    <s v="3-6 yrs"/>
    <n v="4"/>
    <s v="PhD"/>
    <n v="0"/>
    <n v="1"/>
    <n v="0"/>
    <n v="1"/>
    <n v="0"/>
    <n v="2"/>
    <n v="89102"/>
    <s v="Medium"/>
    <n v="5"/>
    <n v="2020"/>
    <s v="Medium"/>
    <n v="1"/>
  </r>
  <r>
    <n v="6796"/>
    <x v="3"/>
    <x v="0"/>
    <s v="Startup"/>
    <s v="Healthcare"/>
    <x v="5"/>
    <x v="2"/>
    <s v="Onsite/Hybrid"/>
    <x v="2"/>
    <s v="0-2 yrs"/>
    <n v="0"/>
    <s v="PhD"/>
    <n v="1"/>
    <n v="1"/>
    <n v="1"/>
    <n v="0"/>
    <n v="1"/>
    <n v="4"/>
    <n v="72868"/>
    <s v="Medium"/>
    <n v="4"/>
    <n v="2021"/>
    <s v="Low"/>
    <n v="3"/>
  </r>
  <r>
    <n v="6797"/>
    <x v="3"/>
    <x v="0"/>
    <s v="MNC"/>
    <s v="Finance"/>
    <x v="3"/>
    <x v="1"/>
    <s v="Onsite/Hybrid"/>
    <x v="2"/>
    <s v="0-2 yrs"/>
    <n v="2"/>
    <s v="PhD"/>
    <n v="0"/>
    <n v="0"/>
    <n v="1"/>
    <n v="1"/>
    <n v="1"/>
    <n v="3"/>
    <n v="111802"/>
    <s v="Medium"/>
    <n v="7"/>
    <n v="2021"/>
    <s v="High"/>
    <n v="3"/>
  </r>
  <r>
    <n v="6798"/>
    <x v="4"/>
    <x v="0"/>
    <s v="Startup"/>
    <s v="Healthcare"/>
    <x v="5"/>
    <x v="1"/>
    <s v="Onsite/Hybrid"/>
    <x v="2"/>
    <s v="0-2 yrs"/>
    <n v="1"/>
    <s v="Bachelor"/>
    <n v="1"/>
    <n v="0"/>
    <n v="1"/>
    <n v="1"/>
    <n v="0"/>
    <n v="3"/>
    <n v="78831"/>
    <s v="Medium"/>
    <n v="12"/>
    <n v="2023"/>
    <s v="High"/>
    <n v="7"/>
  </r>
  <r>
    <n v="6799"/>
    <x v="1"/>
    <x v="1"/>
    <s v="MNC"/>
    <s v="Education"/>
    <x v="3"/>
    <x v="1"/>
    <s v="Onsite/Hybrid"/>
    <x v="2"/>
    <s v="0-2 yrs"/>
    <n v="1"/>
    <s v="Bachelor"/>
    <n v="0"/>
    <n v="0"/>
    <n v="1"/>
    <n v="0"/>
    <n v="0"/>
    <n v="1"/>
    <n v="124785"/>
    <s v="High"/>
    <n v="6"/>
    <n v="2023"/>
    <s v="Medium"/>
    <n v="6"/>
  </r>
  <r>
    <n v="6800"/>
    <x v="3"/>
    <x v="0"/>
    <s v="Medium"/>
    <s v="Education"/>
    <x v="0"/>
    <x v="0"/>
    <s v="Remote"/>
    <x v="0"/>
    <s v="7+ yrs"/>
    <n v="12"/>
    <s v="Bachelor"/>
    <n v="1"/>
    <n v="0"/>
    <n v="1"/>
    <n v="1"/>
    <n v="0"/>
    <n v="3"/>
    <n v="133230"/>
    <s v="High"/>
    <n v="11"/>
    <n v="2022"/>
    <s v="High"/>
    <n v="4"/>
  </r>
  <r>
    <n v="6801"/>
    <x v="5"/>
    <x v="1"/>
    <s v="MNC"/>
    <s v="Technology"/>
    <x v="5"/>
    <x v="0"/>
    <s v="Remote"/>
    <x v="1"/>
    <s v="3-6 yrs"/>
    <n v="4"/>
    <s v="Bachelor"/>
    <n v="1"/>
    <n v="0"/>
    <n v="0"/>
    <n v="1"/>
    <n v="0"/>
    <n v="2"/>
    <n v="150423"/>
    <s v="High"/>
    <n v="8"/>
    <n v="2024"/>
    <s v="Low"/>
    <n v="6"/>
  </r>
  <r>
    <n v="6802"/>
    <x v="0"/>
    <x v="0"/>
    <s v="MNC"/>
    <s v="Finance"/>
    <x v="5"/>
    <x v="0"/>
    <s v="Remote"/>
    <x v="0"/>
    <s v="7+ yrs"/>
    <n v="7"/>
    <s v="Master"/>
    <n v="0"/>
    <n v="0"/>
    <n v="0"/>
    <n v="1"/>
    <n v="1"/>
    <n v="2"/>
    <n v="149893"/>
    <s v="High"/>
    <n v="4"/>
    <n v="2020"/>
    <s v="Medium"/>
    <n v="4"/>
  </r>
  <r>
    <n v="6803"/>
    <x v="1"/>
    <x v="1"/>
    <s v="MNC"/>
    <s v="Technology"/>
    <x v="2"/>
    <x v="0"/>
    <s v="Remote"/>
    <x v="2"/>
    <s v="0-2 yrs"/>
    <n v="2"/>
    <s v="Master"/>
    <n v="0"/>
    <n v="0"/>
    <n v="0"/>
    <n v="1"/>
    <n v="0"/>
    <n v="1"/>
    <n v="121141"/>
    <s v="High"/>
    <n v="2"/>
    <n v="2025"/>
    <s v="Low"/>
    <n v="6"/>
  </r>
  <r>
    <n v="6804"/>
    <x v="5"/>
    <x v="1"/>
    <s v="Startup"/>
    <s v="Finance"/>
    <x v="3"/>
    <x v="0"/>
    <s v="Remote"/>
    <x v="2"/>
    <s v="0-2 yrs"/>
    <n v="2"/>
    <s v="Master"/>
    <n v="1"/>
    <n v="1"/>
    <n v="0"/>
    <n v="0"/>
    <n v="1"/>
    <n v="3"/>
    <n v="100508"/>
    <s v="Medium"/>
    <n v="4"/>
    <n v="2022"/>
    <s v="Low"/>
    <n v="4"/>
  </r>
  <r>
    <n v="6805"/>
    <x v="5"/>
    <x v="1"/>
    <s v="Startup"/>
    <s v="Healthcare"/>
    <x v="3"/>
    <x v="0"/>
    <s v="Remote"/>
    <x v="1"/>
    <s v="3-6 yrs"/>
    <n v="4"/>
    <s v="Master"/>
    <n v="0"/>
    <n v="1"/>
    <n v="0"/>
    <n v="0"/>
    <n v="0"/>
    <n v="1"/>
    <n v="117644"/>
    <s v="Medium"/>
    <n v="12"/>
    <n v="2022"/>
    <s v="Low"/>
    <n v="4"/>
  </r>
  <r>
    <n v="6806"/>
    <x v="2"/>
    <x v="2"/>
    <s v="MNC"/>
    <s v="Technology"/>
    <x v="5"/>
    <x v="2"/>
    <s v="Onsite/Hybrid"/>
    <x v="0"/>
    <s v="7+ yrs"/>
    <n v="8"/>
    <s v="PhD"/>
    <n v="1"/>
    <n v="0"/>
    <n v="1"/>
    <n v="1"/>
    <n v="0"/>
    <n v="3"/>
    <n v="151392"/>
    <s v="High"/>
    <n v="8"/>
    <n v="2023"/>
    <s v="High"/>
    <n v="7"/>
  </r>
  <r>
    <n v="6807"/>
    <x v="1"/>
    <x v="1"/>
    <s v="Medium"/>
    <s v="Finance"/>
    <x v="4"/>
    <x v="2"/>
    <s v="Onsite/Hybrid"/>
    <x v="0"/>
    <s v="7+ yrs"/>
    <n v="7"/>
    <s v="Bachelor"/>
    <n v="0"/>
    <n v="0"/>
    <n v="0"/>
    <n v="0"/>
    <n v="1"/>
    <n v="1"/>
    <n v="150778"/>
    <s v="High"/>
    <n v="10"/>
    <n v="2026"/>
    <s v="High"/>
    <n v="9"/>
  </r>
  <r>
    <n v="6808"/>
    <x v="5"/>
    <x v="1"/>
    <s v="MNC"/>
    <s v="Retail"/>
    <x v="2"/>
    <x v="0"/>
    <s v="Remote"/>
    <x v="0"/>
    <s v="7+ yrs"/>
    <n v="11"/>
    <s v="Master"/>
    <n v="1"/>
    <n v="1"/>
    <n v="1"/>
    <n v="0"/>
    <n v="1"/>
    <n v="4"/>
    <n v="183943"/>
    <s v="High"/>
    <n v="9"/>
    <n v="2022"/>
    <s v="High"/>
    <n v="7"/>
  </r>
  <r>
    <n v="6809"/>
    <x v="1"/>
    <x v="1"/>
    <s v="Enterprise"/>
    <s v="Education"/>
    <x v="0"/>
    <x v="2"/>
    <s v="Onsite/Hybrid"/>
    <x v="0"/>
    <s v="7+ yrs"/>
    <n v="12"/>
    <s v="Master"/>
    <n v="1"/>
    <n v="1"/>
    <n v="0"/>
    <n v="0"/>
    <n v="0"/>
    <n v="2"/>
    <n v="141358"/>
    <s v="High"/>
    <n v="8"/>
    <n v="2024"/>
    <s v="Low"/>
    <n v="2"/>
  </r>
  <r>
    <n v="6810"/>
    <x v="5"/>
    <x v="1"/>
    <s v="Enterprise"/>
    <s v="Finance"/>
    <x v="4"/>
    <x v="2"/>
    <s v="Onsite/Hybrid"/>
    <x v="2"/>
    <s v="0-2 yrs"/>
    <n v="0"/>
    <s v="Master"/>
    <n v="0"/>
    <n v="0"/>
    <n v="0"/>
    <n v="0"/>
    <n v="0"/>
    <n v="0"/>
    <n v="91342"/>
    <s v="Medium"/>
    <n v="3"/>
    <n v="2023"/>
    <s v="High"/>
    <n v="8"/>
  </r>
  <r>
    <n v="6811"/>
    <x v="4"/>
    <x v="0"/>
    <s v="MNC"/>
    <s v="Education"/>
    <x v="2"/>
    <x v="2"/>
    <s v="Onsite/Hybrid"/>
    <x v="0"/>
    <s v="7+ yrs"/>
    <n v="9"/>
    <s v="Bachelor"/>
    <n v="1"/>
    <n v="1"/>
    <n v="0"/>
    <n v="1"/>
    <n v="0"/>
    <n v="3"/>
    <n v="137780"/>
    <s v="High"/>
    <n v="8"/>
    <n v="2022"/>
    <s v="Medium"/>
    <n v="1"/>
  </r>
  <r>
    <n v="6812"/>
    <x v="4"/>
    <x v="0"/>
    <s v="Enterprise"/>
    <s v="Education"/>
    <x v="5"/>
    <x v="0"/>
    <s v="Remote"/>
    <x v="0"/>
    <s v="7+ yrs"/>
    <n v="7"/>
    <s v="Bachelor"/>
    <n v="0"/>
    <n v="0"/>
    <n v="0"/>
    <n v="1"/>
    <n v="1"/>
    <n v="2"/>
    <n v="126386"/>
    <s v="High"/>
    <n v="8"/>
    <n v="2023"/>
    <s v="Low"/>
    <n v="5"/>
  </r>
  <r>
    <n v="6813"/>
    <x v="2"/>
    <x v="2"/>
    <s v="Medium"/>
    <s v="Retail"/>
    <x v="3"/>
    <x v="1"/>
    <s v="Onsite/Hybrid"/>
    <x v="1"/>
    <s v="3-6 yrs"/>
    <n v="6"/>
    <s v="PhD"/>
    <n v="1"/>
    <n v="1"/>
    <n v="0"/>
    <n v="0"/>
    <n v="0"/>
    <n v="2"/>
    <n v="72342"/>
    <s v="Medium"/>
    <n v="5"/>
    <n v="2026"/>
    <s v="Medium"/>
    <n v="1"/>
  </r>
  <r>
    <n v="6814"/>
    <x v="4"/>
    <x v="0"/>
    <s v="Medium"/>
    <s v="Finance"/>
    <x v="3"/>
    <x v="1"/>
    <s v="Onsite/Hybrid"/>
    <x v="0"/>
    <s v="7+ yrs"/>
    <n v="11"/>
    <s v="Master"/>
    <n v="1"/>
    <n v="1"/>
    <n v="1"/>
    <n v="0"/>
    <n v="0"/>
    <n v="3"/>
    <n v="112390"/>
    <s v="Medium"/>
    <n v="2"/>
    <n v="2023"/>
    <s v="High"/>
    <n v="9"/>
  </r>
  <r>
    <n v="6815"/>
    <x v="3"/>
    <x v="0"/>
    <s v="Medium"/>
    <s v="Finance"/>
    <x v="2"/>
    <x v="2"/>
    <s v="Onsite/Hybrid"/>
    <x v="0"/>
    <s v="7+ yrs"/>
    <n v="9"/>
    <s v="PhD"/>
    <n v="1"/>
    <n v="0"/>
    <n v="0"/>
    <n v="0"/>
    <n v="0"/>
    <n v="1"/>
    <n v="99352"/>
    <s v="Medium"/>
    <n v="11"/>
    <n v="2026"/>
    <s v="Medium"/>
    <n v="5"/>
  </r>
  <r>
    <n v="6816"/>
    <x v="3"/>
    <x v="0"/>
    <s v="Startup"/>
    <s v="Technology"/>
    <x v="2"/>
    <x v="0"/>
    <s v="Remote"/>
    <x v="2"/>
    <s v="0-2 yrs"/>
    <n v="2"/>
    <s v="PhD"/>
    <n v="0"/>
    <n v="0"/>
    <n v="0"/>
    <n v="0"/>
    <n v="0"/>
    <n v="0"/>
    <n v="53055"/>
    <s v="Low"/>
    <n v="12"/>
    <n v="2022"/>
    <s v="High"/>
    <n v="8"/>
  </r>
  <r>
    <n v="6817"/>
    <x v="3"/>
    <x v="0"/>
    <s v="Enterprise"/>
    <s v="Education"/>
    <x v="2"/>
    <x v="0"/>
    <s v="Remote"/>
    <x v="0"/>
    <s v="7+ yrs"/>
    <n v="10"/>
    <s v="Bachelor"/>
    <n v="1"/>
    <n v="0"/>
    <n v="1"/>
    <n v="0"/>
    <n v="1"/>
    <n v="3"/>
    <n v="123417"/>
    <s v="High"/>
    <n v="9"/>
    <n v="2026"/>
    <s v="Low"/>
    <n v="6"/>
  </r>
  <r>
    <n v="6818"/>
    <x v="0"/>
    <x v="0"/>
    <s v="Enterprise"/>
    <s v="Retail"/>
    <x v="3"/>
    <x v="2"/>
    <s v="Onsite/Hybrid"/>
    <x v="0"/>
    <s v="7+ yrs"/>
    <n v="7"/>
    <s v="PhD"/>
    <n v="0"/>
    <n v="1"/>
    <n v="0"/>
    <n v="1"/>
    <n v="0"/>
    <n v="2"/>
    <n v="116021"/>
    <s v="Medium"/>
    <n v="9"/>
    <n v="2025"/>
    <s v="High"/>
    <n v="7"/>
  </r>
  <r>
    <n v="6819"/>
    <x v="1"/>
    <x v="1"/>
    <s v="Enterprise"/>
    <s v="Education"/>
    <x v="1"/>
    <x v="0"/>
    <s v="Remote"/>
    <x v="1"/>
    <s v="3-6 yrs"/>
    <n v="5"/>
    <s v="Bachelor"/>
    <n v="0"/>
    <n v="0"/>
    <n v="1"/>
    <n v="0"/>
    <n v="0"/>
    <n v="1"/>
    <n v="130020"/>
    <s v="High"/>
    <n v="5"/>
    <n v="2024"/>
    <s v="Low"/>
    <n v="3"/>
  </r>
  <r>
    <n v="6820"/>
    <x v="4"/>
    <x v="0"/>
    <s v="Medium"/>
    <s v="E-commerce"/>
    <x v="3"/>
    <x v="2"/>
    <s v="Onsite/Hybrid"/>
    <x v="0"/>
    <s v="7+ yrs"/>
    <n v="11"/>
    <s v="Master"/>
    <n v="0"/>
    <n v="0"/>
    <n v="0"/>
    <n v="1"/>
    <n v="1"/>
    <n v="2"/>
    <n v="128072"/>
    <s v="High"/>
    <n v="9"/>
    <n v="2025"/>
    <s v="Medium"/>
    <n v="4"/>
  </r>
  <r>
    <n v="6821"/>
    <x v="3"/>
    <x v="0"/>
    <s v="Medium"/>
    <s v="Education"/>
    <x v="1"/>
    <x v="2"/>
    <s v="Onsite/Hybrid"/>
    <x v="0"/>
    <s v="7+ yrs"/>
    <n v="8"/>
    <s v="PhD"/>
    <n v="0"/>
    <n v="1"/>
    <n v="0"/>
    <n v="1"/>
    <n v="0"/>
    <n v="2"/>
    <n v="115527"/>
    <s v="Medium"/>
    <n v="1"/>
    <n v="2024"/>
    <s v="Medium"/>
    <n v="1"/>
  </r>
  <r>
    <n v="6822"/>
    <x v="0"/>
    <x v="0"/>
    <s v="MNC"/>
    <s v="Retail"/>
    <x v="0"/>
    <x v="1"/>
    <s v="Onsite/Hybrid"/>
    <x v="0"/>
    <s v="7+ yrs"/>
    <n v="10"/>
    <s v="Master"/>
    <n v="0"/>
    <n v="1"/>
    <n v="1"/>
    <n v="0"/>
    <n v="0"/>
    <n v="2"/>
    <n v="137851"/>
    <s v="High"/>
    <n v="10"/>
    <n v="2023"/>
    <s v="Medium"/>
    <n v="1"/>
  </r>
  <r>
    <n v="6823"/>
    <x v="1"/>
    <x v="1"/>
    <s v="Startup"/>
    <s v="E-commerce"/>
    <x v="1"/>
    <x v="0"/>
    <s v="Remote"/>
    <x v="2"/>
    <s v="0-2 yrs"/>
    <n v="1"/>
    <s v="Bachelor"/>
    <n v="1"/>
    <n v="0"/>
    <n v="1"/>
    <n v="0"/>
    <n v="1"/>
    <n v="3"/>
    <n v="115972"/>
    <s v="Medium"/>
    <n v="3"/>
    <n v="2023"/>
    <s v="Low"/>
    <n v="6"/>
  </r>
  <r>
    <n v="6824"/>
    <x v="0"/>
    <x v="0"/>
    <s v="Enterprise"/>
    <s v="Education"/>
    <x v="3"/>
    <x v="0"/>
    <s v="Remote"/>
    <x v="0"/>
    <s v="7+ yrs"/>
    <n v="10"/>
    <s v="PhD"/>
    <n v="1"/>
    <n v="1"/>
    <n v="0"/>
    <n v="1"/>
    <n v="1"/>
    <n v="4"/>
    <n v="121328"/>
    <s v="High"/>
    <n v="3"/>
    <n v="2026"/>
    <s v="Medium"/>
    <n v="6"/>
  </r>
  <r>
    <n v="6825"/>
    <x v="3"/>
    <x v="0"/>
    <s v="MNC"/>
    <s v="Healthcare"/>
    <x v="0"/>
    <x v="2"/>
    <s v="Onsite/Hybrid"/>
    <x v="0"/>
    <s v="7+ yrs"/>
    <n v="10"/>
    <s v="Master"/>
    <n v="1"/>
    <n v="0"/>
    <n v="1"/>
    <n v="0"/>
    <n v="0"/>
    <n v="2"/>
    <n v="135516"/>
    <s v="High"/>
    <n v="4"/>
    <n v="2025"/>
    <s v="Medium"/>
    <n v="4"/>
  </r>
  <r>
    <n v="6826"/>
    <x v="3"/>
    <x v="0"/>
    <s v="Medium"/>
    <s v="Finance"/>
    <x v="4"/>
    <x v="1"/>
    <s v="Onsite/Hybrid"/>
    <x v="2"/>
    <s v="0-2 yrs"/>
    <n v="0"/>
    <s v="PhD"/>
    <n v="1"/>
    <n v="1"/>
    <n v="0"/>
    <n v="1"/>
    <n v="0"/>
    <n v="3"/>
    <n v="67916"/>
    <s v="Low"/>
    <n v="2"/>
    <n v="2026"/>
    <s v="Low"/>
    <n v="4"/>
  </r>
  <r>
    <n v="6827"/>
    <x v="5"/>
    <x v="1"/>
    <s v="MNC"/>
    <s v="Retail"/>
    <x v="4"/>
    <x v="1"/>
    <s v="Onsite/Hybrid"/>
    <x v="1"/>
    <s v="3-6 yrs"/>
    <n v="4"/>
    <s v="Master"/>
    <n v="0"/>
    <n v="1"/>
    <n v="1"/>
    <n v="0"/>
    <n v="1"/>
    <n v="3"/>
    <n v="164308"/>
    <s v="High"/>
    <n v="5"/>
    <n v="2024"/>
    <s v="Low"/>
    <n v="1"/>
  </r>
  <r>
    <n v="6828"/>
    <x v="2"/>
    <x v="2"/>
    <s v="Medium"/>
    <s v="Healthcare"/>
    <x v="2"/>
    <x v="1"/>
    <s v="Onsite/Hybrid"/>
    <x v="1"/>
    <s v="3-6 yrs"/>
    <n v="6"/>
    <s v="PhD"/>
    <n v="0"/>
    <n v="1"/>
    <n v="1"/>
    <n v="0"/>
    <n v="0"/>
    <n v="2"/>
    <n v="87932"/>
    <s v="Medium"/>
    <n v="4"/>
    <n v="2023"/>
    <s v="High"/>
    <n v="8"/>
  </r>
  <r>
    <n v="6829"/>
    <x v="5"/>
    <x v="1"/>
    <s v="Startup"/>
    <s v="Healthcare"/>
    <x v="0"/>
    <x v="0"/>
    <s v="Remote"/>
    <x v="1"/>
    <s v="3-6 yrs"/>
    <n v="4"/>
    <s v="Bachelor"/>
    <n v="0"/>
    <n v="0"/>
    <n v="1"/>
    <n v="1"/>
    <n v="0"/>
    <n v="2"/>
    <n v="148867"/>
    <s v="High"/>
    <n v="3"/>
    <n v="2023"/>
    <s v="High"/>
    <n v="2"/>
  </r>
  <r>
    <n v="6830"/>
    <x v="5"/>
    <x v="1"/>
    <s v="Enterprise"/>
    <s v="Finance"/>
    <x v="3"/>
    <x v="2"/>
    <s v="Onsite/Hybrid"/>
    <x v="2"/>
    <s v="0-2 yrs"/>
    <n v="1"/>
    <s v="Master"/>
    <n v="0"/>
    <n v="1"/>
    <n v="1"/>
    <n v="1"/>
    <n v="1"/>
    <n v="4"/>
    <n v="125879"/>
    <s v="High"/>
    <n v="10"/>
    <n v="2020"/>
    <s v="High"/>
    <n v="7"/>
  </r>
  <r>
    <n v="6831"/>
    <x v="3"/>
    <x v="0"/>
    <s v="MNC"/>
    <s v="Education"/>
    <x v="5"/>
    <x v="0"/>
    <s v="Remote"/>
    <x v="0"/>
    <s v="7+ yrs"/>
    <n v="15"/>
    <s v="Master"/>
    <n v="1"/>
    <n v="1"/>
    <n v="1"/>
    <n v="0"/>
    <n v="1"/>
    <n v="4"/>
    <n v="146753"/>
    <s v="High"/>
    <n v="9"/>
    <n v="2021"/>
    <s v="Medium"/>
    <n v="4"/>
  </r>
  <r>
    <n v="6832"/>
    <x v="3"/>
    <x v="0"/>
    <s v="MNC"/>
    <s v="E-commerce"/>
    <x v="1"/>
    <x v="0"/>
    <s v="Remote"/>
    <x v="0"/>
    <s v="7+ yrs"/>
    <n v="7"/>
    <s v="Bachelor"/>
    <n v="1"/>
    <n v="0"/>
    <n v="0"/>
    <n v="0"/>
    <n v="0"/>
    <n v="1"/>
    <n v="115770"/>
    <s v="Medium"/>
    <n v="4"/>
    <n v="2026"/>
    <s v="Medium"/>
    <n v="1"/>
  </r>
  <r>
    <n v="6833"/>
    <x v="4"/>
    <x v="0"/>
    <s v="Enterprise"/>
    <s v="Education"/>
    <x v="2"/>
    <x v="2"/>
    <s v="Onsite/Hybrid"/>
    <x v="2"/>
    <s v="0-2 yrs"/>
    <n v="0"/>
    <s v="PhD"/>
    <n v="1"/>
    <n v="1"/>
    <n v="1"/>
    <n v="1"/>
    <n v="0"/>
    <n v="4"/>
    <n v="78911"/>
    <s v="Medium"/>
    <n v="9"/>
    <n v="2026"/>
    <s v="High"/>
    <n v="9"/>
  </r>
  <r>
    <n v="6834"/>
    <x v="0"/>
    <x v="0"/>
    <s v="Medium"/>
    <s v="Finance"/>
    <x v="4"/>
    <x v="1"/>
    <s v="Onsite/Hybrid"/>
    <x v="0"/>
    <s v="7+ yrs"/>
    <n v="11"/>
    <s v="PhD"/>
    <n v="1"/>
    <n v="0"/>
    <n v="0"/>
    <n v="0"/>
    <n v="0"/>
    <n v="1"/>
    <n v="99559"/>
    <s v="Medium"/>
    <n v="11"/>
    <n v="2023"/>
    <s v="High"/>
    <n v="7"/>
  </r>
  <r>
    <n v="6835"/>
    <x v="1"/>
    <x v="1"/>
    <s v="Medium"/>
    <s v="Healthcare"/>
    <x v="5"/>
    <x v="1"/>
    <s v="Onsite/Hybrid"/>
    <x v="2"/>
    <s v="0-2 yrs"/>
    <n v="0"/>
    <s v="PhD"/>
    <n v="0"/>
    <n v="0"/>
    <n v="0"/>
    <n v="1"/>
    <n v="1"/>
    <n v="2"/>
    <n v="115702"/>
    <s v="Medium"/>
    <n v="5"/>
    <n v="2025"/>
    <s v="High"/>
    <n v="7"/>
  </r>
  <r>
    <n v="6836"/>
    <x v="2"/>
    <x v="2"/>
    <s v="Startup"/>
    <s v="Healthcare"/>
    <x v="1"/>
    <x v="1"/>
    <s v="Onsite/Hybrid"/>
    <x v="1"/>
    <s v="3-6 yrs"/>
    <n v="5"/>
    <s v="PhD"/>
    <n v="0"/>
    <n v="1"/>
    <n v="0"/>
    <n v="1"/>
    <n v="1"/>
    <n v="3"/>
    <n v="100543"/>
    <s v="Medium"/>
    <n v="5"/>
    <n v="2022"/>
    <s v="Medium"/>
    <n v="5"/>
  </r>
  <r>
    <n v="6837"/>
    <x v="4"/>
    <x v="0"/>
    <s v="Medium"/>
    <s v="Technology"/>
    <x v="6"/>
    <x v="1"/>
    <s v="Onsite/Hybrid"/>
    <x v="0"/>
    <s v="7+ yrs"/>
    <n v="9"/>
    <s v="Bachelor"/>
    <n v="0"/>
    <n v="1"/>
    <n v="0"/>
    <n v="0"/>
    <n v="1"/>
    <n v="2"/>
    <n v="112458"/>
    <s v="Medium"/>
    <n v="11"/>
    <n v="2025"/>
    <s v="Medium"/>
    <n v="4"/>
  </r>
  <r>
    <n v="6838"/>
    <x v="4"/>
    <x v="0"/>
    <s v="Medium"/>
    <s v="Healthcare"/>
    <x v="1"/>
    <x v="0"/>
    <s v="Remote"/>
    <x v="2"/>
    <s v="0-2 yrs"/>
    <n v="0"/>
    <s v="Bachelor"/>
    <n v="0"/>
    <n v="1"/>
    <n v="0"/>
    <n v="0"/>
    <n v="0"/>
    <n v="1"/>
    <n v="50087"/>
    <s v="Low"/>
    <n v="9"/>
    <n v="2020"/>
    <s v="High"/>
    <n v="7"/>
  </r>
  <r>
    <n v="6839"/>
    <x v="5"/>
    <x v="1"/>
    <s v="Enterprise"/>
    <s v="Technology"/>
    <x v="5"/>
    <x v="1"/>
    <s v="Onsite/Hybrid"/>
    <x v="2"/>
    <s v="0-2 yrs"/>
    <n v="0"/>
    <s v="Master"/>
    <n v="1"/>
    <n v="0"/>
    <n v="0"/>
    <n v="1"/>
    <n v="0"/>
    <n v="2"/>
    <n v="107015"/>
    <s v="Medium"/>
    <n v="9"/>
    <n v="2020"/>
    <s v="Medium"/>
    <n v="2"/>
  </r>
  <r>
    <n v="6840"/>
    <x v="5"/>
    <x v="1"/>
    <s v="Startup"/>
    <s v="E-commerce"/>
    <x v="3"/>
    <x v="0"/>
    <s v="Remote"/>
    <x v="2"/>
    <s v="0-2 yrs"/>
    <n v="1"/>
    <s v="PhD"/>
    <n v="0"/>
    <n v="0"/>
    <n v="1"/>
    <n v="1"/>
    <n v="0"/>
    <n v="2"/>
    <n v="118033"/>
    <s v="Medium"/>
    <n v="9"/>
    <n v="2023"/>
    <s v="High"/>
    <n v="3"/>
  </r>
  <r>
    <n v="6841"/>
    <x v="5"/>
    <x v="1"/>
    <s v="Enterprise"/>
    <s v="Retail"/>
    <x v="3"/>
    <x v="2"/>
    <s v="Onsite/Hybrid"/>
    <x v="2"/>
    <s v="0-2 yrs"/>
    <n v="1"/>
    <s v="PhD"/>
    <n v="0"/>
    <n v="0"/>
    <n v="0"/>
    <n v="1"/>
    <n v="0"/>
    <n v="1"/>
    <n v="103246"/>
    <s v="Medium"/>
    <n v="1"/>
    <n v="2024"/>
    <s v="Low"/>
    <n v="5"/>
  </r>
  <r>
    <n v="6842"/>
    <x v="3"/>
    <x v="0"/>
    <s v="Startup"/>
    <s v="Education"/>
    <x v="6"/>
    <x v="2"/>
    <s v="Onsite/Hybrid"/>
    <x v="0"/>
    <s v="7+ yrs"/>
    <n v="14"/>
    <s v="Bachelor"/>
    <n v="0"/>
    <n v="0"/>
    <n v="1"/>
    <n v="0"/>
    <n v="1"/>
    <n v="2"/>
    <n v="126587"/>
    <s v="High"/>
    <n v="9"/>
    <n v="2023"/>
    <s v="Medium"/>
    <n v="5"/>
  </r>
  <r>
    <n v="6843"/>
    <x v="1"/>
    <x v="1"/>
    <s v="Startup"/>
    <s v="Retail"/>
    <x v="1"/>
    <x v="2"/>
    <s v="Onsite/Hybrid"/>
    <x v="1"/>
    <s v="3-6 yrs"/>
    <n v="4"/>
    <s v="Bachelor"/>
    <n v="0"/>
    <n v="0"/>
    <n v="1"/>
    <n v="1"/>
    <n v="1"/>
    <n v="3"/>
    <n v="156190"/>
    <s v="High"/>
    <n v="10"/>
    <n v="2021"/>
    <s v="High"/>
    <n v="5"/>
  </r>
  <r>
    <n v="6844"/>
    <x v="5"/>
    <x v="1"/>
    <s v="Enterprise"/>
    <s v="Finance"/>
    <x v="1"/>
    <x v="1"/>
    <s v="Onsite/Hybrid"/>
    <x v="0"/>
    <s v="7+ yrs"/>
    <n v="15"/>
    <s v="PhD"/>
    <n v="1"/>
    <n v="0"/>
    <n v="1"/>
    <n v="1"/>
    <n v="1"/>
    <n v="4"/>
    <n v="175169"/>
    <s v="High"/>
    <n v="10"/>
    <n v="2026"/>
    <s v="High"/>
    <n v="4"/>
  </r>
  <r>
    <n v="6845"/>
    <x v="1"/>
    <x v="1"/>
    <s v="Startup"/>
    <s v="Technology"/>
    <x v="2"/>
    <x v="2"/>
    <s v="Onsite/Hybrid"/>
    <x v="0"/>
    <s v="7+ yrs"/>
    <n v="10"/>
    <s v="PhD"/>
    <n v="1"/>
    <n v="1"/>
    <n v="0"/>
    <n v="0"/>
    <n v="1"/>
    <n v="3"/>
    <n v="154126"/>
    <s v="High"/>
    <n v="2"/>
    <n v="2022"/>
    <s v="Low"/>
    <n v="4"/>
  </r>
  <r>
    <n v="6846"/>
    <x v="3"/>
    <x v="0"/>
    <s v="Medium"/>
    <s v="Technology"/>
    <x v="5"/>
    <x v="0"/>
    <s v="Remote"/>
    <x v="2"/>
    <s v="0-2 yrs"/>
    <n v="2"/>
    <s v="Bachelor"/>
    <n v="1"/>
    <n v="0"/>
    <n v="0"/>
    <n v="0"/>
    <n v="1"/>
    <n v="2"/>
    <n v="59702"/>
    <s v="Low"/>
    <n v="8"/>
    <n v="2026"/>
    <s v="Low"/>
    <n v="2"/>
  </r>
  <r>
    <n v="6847"/>
    <x v="0"/>
    <x v="0"/>
    <s v="Startup"/>
    <s v="E-commerce"/>
    <x v="0"/>
    <x v="2"/>
    <s v="Onsite/Hybrid"/>
    <x v="0"/>
    <s v="7+ yrs"/>
    <n v="15"/>
    <s v="PhD"/>
    <n v="0"/>
    <n v="0"/>
    <n v="0"/>
    <n v="0"/>
    <n v="0"/>
    <n v="0"/>
    <n v="104796"/>
    <s v="Medium"/>
    <n v="3"/>
    <n v="2022"/>
    <s v="Low"/>
    <n v="1"/>
  </r>
  <r>
    <n v="6848"/>
    <x v="5"/>
    <x v="1"/>
    <s v="MNC"/>
    <s v="Healthcare"/>
    <x v="6"/>
    <x v="2"/>
    <s v="Onsite/Hybrid"/>
    <x v="1"/>
    <s v="3-6 yrs"/>
    <n v="6"/>
    <s v="Bachelor"/>
    <n v="0"/>
    <n v="0"/>
    <n v="1"/>
    <n v="0"/>
    <n v="0"/>
    <n v="1"/>
    <n v="151188"/>
    <s v="High"/>
    <n v="10"/>
    <n v="2021"/>
    <s v="High"/>
    <n v="9"/>
  </r>
  <r>
    <n v="6849"/>
    <x v="0"/>
    <x v="0"/>
    <s v="MNC"/>
    <s v="Finance"/>
    <x v="0"/>
    <x v="0"/>
    <s v="Remote"/>
    <x v="1"/>
    <s v="3-6 yrs"/>
    <n v="6"/>
    <s v="PhD"/>
    <n v="1"/>
    <n v="0"/>
    <n v="1"/>
    <n v="1"/>
    <n v="1"/>
    <n v="4"/>
    <n v="132680"/>
    <s v="High"/>
    <n v="9"/>
    <n v="2025"/>
    <s v="High"/>
    <n v="6"/>
  </r>
  <r>
    <n v="6850"/>
    <x v="3"/>
    <x v="0"/>
    <s v="Medium"/>
    <s v="E-commerce"/>
    <x v="4"/>
    <x v="0"/>
    <s v="Remote"/>
    <x v="1"/>
    <s v="3-6 yrs"/>
    <n v="6"/>
    <s v="PhD"/>
    <n v="0"/>
    <n v="0"/>
    <n v="0"/>
    <n v="0"/>
    <n v="0"/>
    <n v="0"/>
    <n v="78083"/>
    <s v="Medium"/>
    <n v="7"/>
    <n v="2026"/>
    <s v="High"/>
    <n v="7"/>
  </r>
  <r>
    <n v="6851"/>
    <x v="0"/>
    <x v="0"/>
    <s v="Medium"/>
    <s v="Technology"/>
    <x v="3"/>
    <x v="2"/>
    <s v="Onsite/Hybrid"/>
    <x v="2"/>
    <s v="0-2 yrs"/>
    <n v="2"/>
    <s v="PhD"/>
    <n v="1"/>
    <n v="0"/>
    <n v="0"/>
    <n v="0"/>
    <n v="0"/>
    <n v="1"/>
    <n v="50396"/>
    <s v="Low"/>
    <n v="8"/>
    <n v="2022"/>
    <s v="Medium"/>
    <n v="4"/>
  </r>
  <r>
    <n v="6852"/>
    <x v="0"/>
    <x v="0"/>
    <s v="Startup"/>
    <s v="Technology"/>
    <x v="2"/>
    <x v="0"/>
    <s v="Remote"/>
    <x v="1"/>
    <s v="3-6 yrs"/>
    <n v="5"/>
    <s v="PhD"/>
    <n v="1"/>
    <n v="0"/>
    <n v="0"/>
    <n v="1"/>
    <n v="1"/>
    <n v="3"/>
    <n v="100000"/>
    <s v="Medium"/>
    <n v="1"/>
    <n v="2023"/>
    <s v="High"/>
    <n v="9"/>
  </r>
  <r>
    <n v="6853"/>
    <x v="0"/>
    <x v="0"/>
    <s v="MNC"/>
    <s v="Technology"/>
    <x v="2"/>
    <x v="1"/>
    <s v="Onsite/Hybrid"/>
    <x v="1"/>
    <s v="3-6 yrs"/>
    <n v="6"/>
    <s v="Master"/>
    <n v="1"/>
    <n v="0"/>
    <n v="0"/>
    <n v="0"/>
    <n v="1"/>
    <n v="2"/>
    <n v="107538"/>
    <s v="Medium"/>
    <n v="2"/>
    <n v="2026"/>
    <s v="Low"/>
    <n v="2"/>
  </r>
  <r>
    <n v="6854"/>
    <x v="4"/>
    <x v="0"/>
    <s v="Enterprise"/>
    <s v="Finance"/>
    <x v="2"/>
    <x v="2"/>
    <s v="Onsite/Hybrid"/>
    <x v="1"/>
    <s v="3-6 yrs"/>
    <n v="4"/>
    <s v="Master"/>
    <n v="0"/>
    <n v="0"/>
    <n v="0"/>
    <n v="1"/>
    <n v="1"/>
    <n v="2"/>
    <n v="98107"/>
    <s v="Medium"/>
    <n v="8"/>
    <n v="2020"/>
    <s v="High"/>
    <n v="9"/>
  </r>
  <r>
    <n v="6855"/>
    <x v="0"/>
    <x v="0"/>
    <s v="Medium"/>
    <s v="Retail"/>
    <x v="3"/>
    <x v="1"/>
    <s v="Onsite/Hybrid"/>
    <x v="2"/>
    <s v="0-2 yrs"/>
    <n v="1"/>
    <s v="Bachelor"/>
    <n v="0"/>
    <n v="1"/>
    <n v="1"/>
    <n v="0"/>
    <n v="0"/>
    <n v="2"/>
    <n v="66615"/>
    <s v="Low"/>
    <n v="10"/>
    <n v="2026"/>
    <s v="High"/>
    <n v="8"/>
  </r>
  <r>
    <n v="6856"/>
    <x v="0"/>
    <x v="0"/>
    <s v="Medium"/>
    <s v="E-commerce"/>
    <x v="5"/>
    <x v="1"/>
    <s v="Onsite/Hybrid"/>
    <x v="0"/>
    <s v="7+ yrs"/>
    <n v="8"/>
    <s v="Bachelor"/>
    <n v="0"/>
    <n v="1"/>
    <n v="0"/>
    <n v="1"/>
    <n v="1"/>
    <n v="3"/>
    <n v="126976"/>
    <s v="High"/>
    <n v="11"/>
    <n v="2024"/>
    <s v="High"/>
    <n v="8"/>
  </r>
  <r>
    <n v="6857"/>
    <x v="4"/>
    <x v="0"/>
    <s v="Enterprise"/>
    <s v="E-commerce"/>
    <x v="4"/>
    <x v="2"/>
    <s v="Onsite/Hybrid"/>
    <x v="0"/>
    <s v="7+ yrs"/>
    <n v="9"/>
    <s v="PhD"/>
    <n v="1"/>
    <n v="1"/>
    <n v="1"/>
    <n v="1"/>
    <n v="1"/>
    <n v="5"/>
    <n v="144239"/>
    <s v="High"/>
    <n v="6"/>
    <n v="2021"/>
    <s v="High"/>
    <n v="5"/>
  </r>
  <r>
    <n v="6858"/>
    <x v="3"/>
    <x v="0"/>
    <s v="Startup"/>
    <s v="Technology"/>
    <x v="4"/>
    <x v="0"/>
    <s v="Remote"/>
    <x v="2"/>
    <s v="0-2 yrs"/>
    <n v="2"/>
    <s v="Bachelor"/>
    <n v="0"/>
    <n v="0"/>
    <n v="0"/>
    <n v="0"/>
    <n v="1"/>
    <n v="1"/>
    <n v="58532"/>
    <s v="Low"/>
    <n v="7"/>
    <n v="2025"/>
    <s v="Medium"/>
    <n v="6"/>
  </r>
  <r>
    <n v="6859"/>
    <x v="5"/>
    <x v="1"/>
    <s v="MNC"/>
    <s v="Education"/>
    <x v="0"/>
    <x v="0"/>
    <s v="Remote"/>
    <x v="0"/>
    <s v="7+ yrs"/>
    <n v="13"/>
    <s v="PhD"/>
    <n v="0"/>
    <n v="0"/>
    <n v="0"/>
    <n v="0"/>
    <n v="1"/>
    <n v="1"/>
    <n v="170829"/>
    <s v="High"/>
    <n v="9"/>
    <n v="2021"/>
    <s v="Low"/>
    <n v="1"/>
  </r>
  <r>
    <n v="6860"/>
    <x v="4"/>
    <x v="0"/>
    <s v="Enterprise"/>
    <s v="Technology"/>
    <x v="3"/>
    <x v="1"/>
    <s v="Onsite/Hybrid"/>
    <x v="0"/>
    <s v="7+ yrs"/>
    <n v="8"/>
    <s v="Master"/>
    <n v="1"/>
    <n v="0"/>
    <n v="0"/>
    <n v="0"/>
    <n v="1"/>
    <n v="2"/>
    <n v="111074"/>
    <s v="Medium"/>
    <n v="2"/>
    <n v="2023"/>
    <s v="Low"/>
    <n v="2"/>
  </r>
  <r>
    <n v="6861"/>
    <x v="4"/>
    <x v="0"/>
    <s v="Startup"/>
    <s v="Healthcare"/>
    <x v="2"/>
    <x v="2"/>
    <s v="Onsite/Hybrid"/>
    <x v="2"/>
    <s v="0-2 yrs"/>
    <n v="2"/>
    <s v="Bachelor"/>
    <n v="1"/>
    <n v="0"/>
    <n v="1"/>
    <n v="0"/>
    <n v="1"/>
    <n v="3"/>
    <n v="70837"/>
    <s v="Medium"/>
    <n v="4"/>
    <n v="2025"/>
    <s v="High"/>
    <n v="7"/>
  </r>
  <r>
    <n v="6862"/>
    <x v="5"/>
    <x v="1"/>
    <s v="Startup"/>
    <s v="E-commerce"/>
    <x v="3"/>
    <x v="2"/>
    <s v="Onsite/Hybrid"/>
    <x v="1"/>
    <s v="3-6 yrs"/>
    <n v="3"/>
    <s v="Master"/>
    <n v="0"/>
    <n v="1"/>
    <n v="1"/>
    <n v="1"/>
    <n v="1"/>
    <n v="4"/>
    <n v="156900"/>
    <s v="High"/>
    <n v="2"/>
    <n v="2024"/>
    <s v="High"/>
    <n v="7"/>
  </r>
  <r>
    <n v="6863"/>
    <x v="2"/>
    <x v="2"/>
    <s v="Enterprise"/>
    <s v="E-commerce"/>
    <x v="2"/>
    <x v="2"/>
    <s v="Onsite/Hybrid"/>
    <x v="1"/>
    <s v="3-6 yrs"/>
    <n v="3"/>
    <s v="Bachelor"/>
    <n v="1"/>
    <n v="0"/>
    <n v="1"/>
    <n v="1"/>
    <n v="1"/>
    <n v="4"/>
    <n v="113960"/>
    <s v="Medium"/>
    <n v="10"/>
    <n v="2024"/>
    <s v="High"/>
    <n v="9"/>
  </r>
  <r>
    <n v="6864"/>
    <x v="5"/>
    <x v="1"/>
    <s v="MNC"/>
    <s v="Retail"/>
    <x v="6"/>
    <x v="0"/>
    <s v="Remote"/>
    <x v="1"/>
    <s v="3-6 yrs"/>
    <n v="6"/>
    <s v="Master"/>
    <n v="1"/>
    <n v="1"/>
    <n v="0"/>
    <n v="0"/>
    <n v="1"/>
    <n v="3"/>
    <n v="142903"/>
    <s v="High"/>
    <n v="1"/>
    <n v="2021"/>
    <s v="High"/>
    <n v="8"/>
  </r>
  <r>
    <n v="6865"/>
    <x v="2"/>
    <x v="2"/>
    <s v="Medium"/>
    <s v="E-commerce"/>
    <x v="1"/>
    <x v="2"/>
    <s v="Onsite/Hybrid"/>
    <x v="0"/>
    <s v="7+ yrs"/>
    <n v="7"/>
    <s v="PhD"/>
    <n v="1"/>
    <n v="1"/>
    <n v="0"/>
    <n v="1"/>
    <n v="0"/>
    <n v="3"/>
    <n v="118149"/>
    <s v="Medium"/>
    <n v="5"/>
    <n v="2022"/>
    <s v="Medium"/>
    <n v="6"/>
  </r>
  <r>
    <n v="6866"/>
    <x v="3"/>
    <x v="0"/>
    <s v="Enterprise"/>
    <s v="E-commerce"/>
    <x v="3"/>
    <x v="0"/>
    <s v="Remote"/>
    <x v="1"/>
    <s v="3-6 yrs"/>
    <n v="5"/>
    <s v="Bachelor"/>
    <n v="0"/>
    <n v="1"/>
    <n v="1"/>
    <n v="0"/>
    <n v="1"/>
    <n v="3"/>
    <n v="96746"/>
    <s v="Medium"/>
    <n v="4"/>
    <n v="2020"/>
    <s v="Low"/>
    <n v="2"/>
  </r>
  <r>
    <n v="6867"/>
    <x v="1"/>
    <x v="1"/>
    <s v="Medium"/>
    <s v="Retail"/>
    <x v="2"/>
    <x v="0"/>
    <s v="Remote"/>
    <x v="0"/>
    <s v="7+ yrs"/>
    <n v="11"/>
    <s v="PhD"/>
    <n v="0"/>
    <n v="0"/>
    <n v="0"/>
    <n v="0"/>
    <n v="1"/>
    <n v="1"/>
    <n v="151976"/>
    <s v="High"/>
    <n v="8"/>
    <n v="2020"/>
    <s v="High"/>
    <n v="8"/>
  </r>
  <r>
    <n v="6868"/>
    <x v="4"/>
    <x v="0"/>
    <s v="Startup"/>
    <s v="Retail"/>
    <x v="0"/>
    <x v="0"/>
    <s v="Remote"/>
    <x v="0"/>
    <s v="7+ yrs"/>
    <n v="7"/>
    <s v="Bachelor"/>
    <n v="1"/>
    <n v="1"/>
    <n v="0"/>
    <n v="1"/>
    <n v="0"/>
    <n v="3"/>
    <n v="114842"/>
    <s v="Medium"/>
    <n v="7"/>
    <n v="2024"/>
    <s v="Low"/>
    <n v="1"/>
  </r>
  <r>
    <n v="6869"/>
    <x v="4"/>
    <x v="0"/>
    <s v="MNC"/>
    <s v="Finance"/>
    <x v="1"/>
    <x v="2"/>
    <s v="Onsite/Hybrid"/>
    <x v="1"/>
    <s v="3-6 yrs"/>
    <n v="3"/>
    <s v="Bachelor"/>
    <n v="1"/>
    <n v="1"/>
    <n v="1"/>
    <n v="0"/>
    <n v="0"/>
    <n v="3"/>
    <n v="105273"/>
    <s v="Medium"/>
    <n v="7"/>
    <n v="2024"/>
    <s v="Medium"/>
    <n v="2"/>
  </r>
  <r>
    <n v="6870"/>
    <x v="4"/>
    <x v="0"/>
    <s v="MNC"/>
    <s v="Finance"/>
    <x v="4"/>
    <x v="2"/>
    <s v="Onsite/Hybrid"/>
    <x v="2"/>
    <s v="0-2 yrs"/>
    <n v="1"/>
    <s v="PhD"/>
    <n v="1"/>
    <n v="0"/>
    <n v="0"/>
    <n v="1"/>
    <n v="0"/>
    <n v="2"/>
    <n v="85927"/>
    <s v="Medium"/>
    <n v="12"/>
    <n v="2020"/>
    <s v="Low"/>
    <n v="4"/>
  </r>
  <r>
    <n v="6871"/>
    <x v="0"/>
    <x v="0"/>
    <s v="Startup"/>
    <s v="Retail"/>
    <x v="0"/>
    <x v="1"/>
    <s v="Onsite/Hybrid"/>
    <x v="0"/>
    <s v="7+ yrs"/>
    <n v="15"/>
    <s v="Master"/>
    <n v="1"/>
    <n v="1"/>
    <n v="1"/>
    <n v="0"/>
    <n v="0"/>
    <n v="3"/>
    <n v="119491"/>
    <s v="Medium"/>
    <n v="6"/>
    <n v="2023"/>
    <s v="High"/>
    <n v="9"/>
  </r>
  <r>
    <n v="6872"/>
    <x v="4"/>
    <x v="0"/>
    <s v="Medium"/>
    <s v="Education"/>
    <x v="3"/>
    <x v="2"/>
    <s v="Onsite/Hybrid"/>
    <x v="1"/>
    <s v="3-6 yrs"/>
    <n v="5"/>
    <s v="PhD"/>
    <n v="1"/>
    <n v="0"/>
    <n v="1"/>
    <n v="0"/>
    <n v="0"/>
    <n v="2"/>
    <n v="85627"/>
    <s v="Medium"/>
    <n v="1"/>
    <n v="2023"/>
    <s v="High"/>
    <n v="7"/>
  </r>
  <r>
    <n v="6873"/>
    <x v="1"/>
    <x v="1"/>
    <s v="Startup"/>
    <s v="E-commerce"/>
    <x v="3"/>
    <x v="0"/>
    <s v="Remote"/>
    <x v="2"/>
    <s v="0-2 yrs"/>
    <n v="1"/>
    <s v="PhD"/>
    <n v="0"/>
    <n v="0"/>
    <n v="1"/>
    <n v="1"/>
    <n v="1"/>
    <n v="3"/>
    <n v="133596"/>
    <s v="High"/>
    <n v="1"/>
    <n v="2022"/>
    <s v="High"/>
    <n v="2"/>
  </r>
  <r>
    <n v="6874"/>
    <x v="3"/>
    <x v="0"/>
    <s v="Startup"/>
    <s v="Finance"/>
    <x v="1"/>
    <x v="0"/>
    <s v="Remote"/>
    <x v="0"/>
    <s v="7+ yrs"/>
    <n v="8"/>
    <s v="Bachelor"/>
    <n v="1"/>
    <n v="1"/>
    <n v="0"/>
    <n v="1"/>
    <n v="1"/>
    <n v="4"/>
    <n v="123358"/>
    <s v="High"/>
    <n v="4"/>
    <n v="2021"/>
    <s v="High"/>
    <n v="9"/>
  </r>
  <r>
    <n v="6875"/>
    <x v="4"/>
    <x v="0"/>
    <s v="Medium"/>
    <s v="E-commerce"/>
    <x v="2"/>
    <x v="0"/>
    <s v="Remote"/>
    <x v="0"/>
    <s v="7+ yrs"/>
    <n v="10"/>
    <s v="Master"/>
    <n v="0"/>
    <n v="1"/>
    <n v="0"/>
    <n v="0"/>
    <n v="0"/>
    <n v="1"/>
    <n v="97116"/>
    <s v="Medium"/>
    <n v="9"/>
    <n v="2021"/>
    <s v="Medium"/>
    <n v="4"/>
  </r>
  <r>
    <n v="6876"/>
    <x v="0"/>
    <x v="0"/>
    <s v="Startup"/>
    <s v="E-commerce"/>
    <x v="1"/>
    <x v="2"/>
    <s v="Onsite/Hybrid"/>
    <x v="2"/>
    <s v="0-2 yrs"/>
    <n v="0"/>
    <s v="Master"/>
    <n v="0"/>
    <n v="1"/>
    <n v="0"/>
    <n v="0"/>
    <n v="0"/>
    <n v="1"/>
    <n v="50856"/>
    <s v="Low"/>
    <n v="4"/>
    <n v="2026"/>
    <s v="Low"/>
    <n v="6"/>
  </r>
  <r>
    <n v="6877"/>
    <x v="0"/>
    <x v="0"/>
    <s v="Medium"/>
    <s v="Healthcare"/>
    <x v="6"/>
    <x v="2"/>
    <s v="Onsite/Hybrid"/>
    <x v="2"/>
    <s v="0-2 yrs"/>
    <n v="0"/>
    <s v="Master"/>
    <n v="1"/>
    <n v="0"/>
    <n v="1"/>
    <n v="1"/>
    <n v="0"/>
    <n v="3"/>
    <n v="77709"/>
    <s v="Medium"/>
    <n v="10"/>
    <n v="2020"/>
    <s v="High"/>
    <n v="3"/>
  </r>
  <r>
    <n v="6878"/>
    <x v="4"/>
    <x v="0"/>
    <s v="Medium"/>
    <s v="Finance"/>
    <x v="4"/>
    <x v="0"/>
    <s v="Remote"/>
    <x v="2"/>
    <s v="0-2 yrs"/>
    <n v="1"/>
    <s v="PhD"/>
    <n v="1"/>
    <n v="0"/>
    <n v="1"/>
    <n v="0"/>
    <n v="0"/>
    <n v="2"/>
    <n v="63146"/>
    <s v="Low"/>
    <n v="1"/>
    <n v="2022"/>
    <s v="Low"/>
    <n v="4"/>
  </r>
  <r>
    <n v="6879"/>
    <x v="1"/>
    <x v="1"/>
    <s v="Enterprise"/>
    <s v="Technology"/>
    <x v="5"/>
    <x v="2"/>
    <s v="Onsite/Hybrid"/>
    <x v="0"/>
    <s v="7+ yrs"/>
    <n v="12"/>
    <s v="PhD"/>
    <n v="0"/>
    <n v="0"/>
    <n v="1"/>
    <n v="0"/>
    <n v="0"/>
    <n v="1"/>
    <n v="154184"/>
    <s v="High"/>
    <n v="11"/>
    <n v="2025"/>
    <s v="Medium"/>
    <n v="6"/>
  </r>
  <r>
    <n v="6880"/>
    <x v="2"/>
    <x v="2"/>
    <s v="Enterprise"/>
    <s v="Finance"/>
    <x v="2"/>
    <x v="2"/>
    <s v="Onsite/Hybrid"/>
    <x v="1"/>
    <s v="3-6 yrs"/>
    <n v="5"/>
    <s v="Bachelor"/>
    <n v="0"/>
    <n v="1"/>
    <n v="0"/>
    <n v="1"/>
    <n v="0"/>
    <n v="2"/>
    <n v="87545"/>
    <s v="Medium"/>
    <n v="4"/>
    <n v="2024"/>
    <s v="High"/>
    <n v="7"/>
  </r>
  <r>
    <n v="6881"/>
    <x v="0"/>
    <x v="0"/>
    <s v="MNC"/>
    <s v="Healthcare"/>
    <x v="4"/>
    <x v="2"/>
    <s v="Onsite/Hybrid"/>
    <x v="1"/>
    <s v="3-6 yrs"/>
    <n v="6"/>
    <s v="PhD"/>
    <n v="0"/>
    <n v="1"/>
    <n v="0"/>
    <n v="1"/>
    <n v="1"/>
    <n v="3"/>
    <n v="120588"/>
    <s v="High"/>
    <n v="6"/>
    <n v="2026"/>
    <s v="High"/>
    <n v="7"/>
  </r>
  <r>
    <n v="6882"/>
    <x v="1"/>
    <x v="1"/>
    <s v="Enterprise"/>
    <s v="Technology"/>
    <x v="3"/>
    <x v="1"/>
    <s v="Onsite/Hybrid"/>
    <x v="1"/>
    <s v="3-6 yrs"/>
    <n v="3"/>
    <s v="Master"/>
    <n v="1"/>
    <n v="1"/>
    <n v="1"/>
    <n v="1"/>
    <n v="0"/>
    <n v="4"/>
    <n v="149734"/>
    <s v="High"/>
    <n v="6"/>
    <n v="2022"/>
    <s v="High"/>
    <n v="9"/>
  </r>
  <r>
    <n v="6883"/>
    <x v="5"/>
    <x v="1"/>
    <s v="Enterprise"/>
    <s v="Education"/>
    <x v="1"/>
    <x v="0"/>
    <s v="Remote"/>
    <x v="2"/>
    <s v="0-2 yrs"/>
    <n v="2"/>
    <s v="Master"/>
    <n v="1"/>
    <n v="0"/>
    <n v="0"/>
    <n v="1"/>
    <n v="1"/>
    <n v="3"/>
    <n v="112308"/>
    <s v="Medium"/>
    <n v="10"/>
    <n v="2025"/>
    <s v="High"/>
    <n v="7"/>
  </r>
  <r>
    <n v="6884"/>
    <x v="0"/>
    <x v="0"/>
    <s v="Medium"/>
    <s v="Education"/>
    <x v="6"/>
    <x v="0"/>
    <s v="Remote"/>
    <x v="0"/>
    <s v="7+ yrs"/>
    <n v="8"/>
    <s v="Master"/>
    <n v="0"/>
    <n v="0"/>
    <n v="0"/>
    <n v="0"/>
    <n v="1"/>
    <n v="1"/>
    <n v="112525"/>
    <s v="Medium"/>
    <n v="8"/>
    <n v="2023"/>
    <s v="Low"/>
    <n v="3"/>
  </r>
  <r>
    <n v="6885"/>
    <x v="2"/>
    <x v="2"/>
    <s v="Medium"/>
    <s v="Retail"/>
    <x v="6"/>
    <x v="2"/>
    <s v="Onsite/Hybrid"/>
    <x v="0"/>
    <s v="7+ yrs"/>
    <n v="8"/>
    <s v="Master"/>
    <n v="0"/>
    <n v="0"/>
    <n v="0"/>
    <n v="0"/>
    <n v="0"/>
    <n v="0"/>
    <n v="100894"/>
    <s v="Medium"/>
    <n v="8"/>
    <n v="2023"/>
    <s v="Medium"/>
    <n v="6"/>
  </r>
  <r>
    <n v="6886"/>
    <x v="0"/>
    <x v="0"/>
    <s v="Medium"/>
    <s v="Education"/>
    <x v="5"/>
    <x v="2"/>
    <s v="Onsite/Hybrid"/>
    <x v="0"/>
    <s v="7+ yrs"/>
    <n v="8"/>
    <s v="Master"/>
    <n v="0"/>
    <n v="1"/>
    <n v="1"/>
    <n v="0"/>
    <n v="0"/>
    <n v="2"/>
    <n v="115375"/>
    <s v="Medium"/>
    <n v="10"/>
    <n v="2021"/>
    <s v="High"/>
    <n v="9"/>
  </r>
  <r>
    <n v="6887"/>
    <x v="3"/>
    <x v="0"/>
    <s v="Enterprise"/>
    <s v="Technology"/>
    <x v="0"/>
    <x v="1"/>
    <s v="Onsite/Hybrid"/>
    <x v="0"/>
    <s v="7+ yrs"/>
    <n v="13"/>
    <s v="PhD"/>
    <n v="0"/>
    <n v="0"/>
    <n v="1"/>
    <n v="0"/>
    <n v="1"/>
    <n v="2"/>
    <n v="127526"/>
    <s v="High"/>
    <n v="1"/>
    <n v="2020"/>
    <s v="Medium"/>
    <n v="2"/>
  </r>
  <r>
    <n v="6888"/>
    <x v="3"/>
    <x v="0"/>
    <s v="Medium"/>
    <s v="E-commerce"/>
    <x v="6"/>
    <x v="1"/>
    <s v="Onsite/Hybrid"/>
    <x v="1"/>
    <s v="3-6 yrs"/>
    <n v="3"/>
    <s v="PhD"/>
    <n v="0"/>
    <n v="0"/>
    <n v="1"/>
    <n v="1"/>
    <n v="1"/>
    <n v="3"/>
    <n v="114836"/>
    <s v="Medium"/>
    <n v="8"/>
    <n v="2021"/>
    <s v="High"/>
    <n v="2"/>
  </r>
  <r>
    <n v="6889"/>
    <x v="2"/>
    <x v="2"/>
    <s v="Enterprise"/>
    <s v="Technology"/>
    <x v="3"/>
    <x v="1"/>
    <s v="Onsite/Hybrid"/>
    <x v="2"/>
    <s v="0-2 yrs"/>
    <n v="0"/>
    <s v="Master"/>
    <n v="0"/>
    <n v="1"/>
    <n v="1"/>
    <n v="0"/>
    <n v="0"/>
    <n v="2"/>
    <n v="68108"/>
    <s v="Low"/>
    <n v="12"/>
    <n v="2025"/>
    <s v="Medium"/>
    <n v="2"/>
  </r>
  <r>
    <n v="6890"/>
    <x v="3"/>
    <x v="0"/>
    <s v="MNC"/>
    <s v="Finance"/>
    <x v="0"/>
    <x v="1"/>
    <s v="Onsite/Hybrid"/>
    <x v="0"/>
    <s v="7+ yrs"/>
    <n v="14"/>
    <s v="PhD"/>
    <n v="1"/>
    <n v="1"/>
    <n v="1"/>
    <n v="0"/>
    <n v="1"/>
    <n v="4"/>
    <n v="141472"/>
    <s v="High"/>
    <n v="3"/>
    <n v="2025"/>
    <s v="Medium"/>
    <n v="4"/>
  </r>
  <r>
    <n v="6891"/>
    <x v="1"/>
    <x v="1"/>
    <s v="Enterprise"/>
    <s v="Healthcare"/>
    <x v="5"/>
    <x v="1"/>
    <s v="Onsite/Hybrid"/>
    <x v="1"/>
    <s v="3-6 yrs"/>
    <n v="6"/>
    <s v="PhD"/>
    <n v="0"/>
    <n v="1"/>
    <n v="1"/>
    <n v="0"/>
    <n v="1"/>
    <n v="3"/>
    <n v="144897"/>
    <s v="High"/>
    <n v="6"/>
    <n v="2026"/>
    <s v="High"/>
    <n v="8"/>
  </r>
  <r>
    <n v="6892"/>
    <x v="3"/>
    <x v="0"/>
    <s v="Enterprise"/>
    <s v="Education"/>
    <x v="3"/>
    <x v="1"/>
    <s v="Onsite/Hybrid"/>
    <x v="1"/>
    <s v="3-6 yrs"/>
    <n v="5"/>
    <s v="PhD"/>
    <n v="1"/>
    <n v="0"/>
    <n v="0"/>
    <n v="1"/>
    <n v="1"/>
    <n v="3"/>
    <n v="97512"/>
    <s v="Medium"/>
    <n v="10"/>
    <n v="2020"/>
    <s v="Low"/>
    <n v="2"/>
  </r>
  <r>
    <n v="6893"/>
    <x v="2"/>
    <x v="2"/>
    <s v="MNC"/>
    <s v="Education"/>
    <x v="4"/>
    <x v="1"/>
    <s v="Onsite/Hybrid"/>
    <x v="0"/>
    <s v="7+ yrs"/>
    <n v="8"/>
    <s v="PhD"/>
    <n v="0"/>
    <n v="1"/>
    <n v="1"/>
    <n v="1"/>
    <n v="0"/>
    <n v="3"/>
    <n v="149791"/>
    <s v="High"/>
    <n v="6"/>
    <n v="2025"/>
    <s v="High"/>
    <n v="6"/>
  </r>
  <r>
    <n v="6894"/>
    <x v="4"/>
    <x v="0"/>
    <s v="Startup"/>
    <s v="E-commerce"/>
    <x v="4"/>
    <x v="2"/>
    <s v="Onsite/Hybrid"/>
    <x v="1"/>
    <s v="3-6 yrs"/>
    <n v="5"/>
    <s v="Master"/>
    <n v="1"/>
    <n v="0"/>
    <n v="0"/>
    <n v="0"/>
    <n v="1"/>
    <n v="2"/>
    <n v="80012"/>
    <s v="Medium"/>
    <n v="7"/>
    <n v="2023"/>
    <s v="Low"/>
    <n v="4"/>
  </r>
  <r>
    <n v="6895"/>
    <x v="0"/>
    <x v="0"/>
    <s v="Startup"/>
    <s v="Retail"/>
    <x v="5"/>
    <x v="2"/>
    <s v="Onsite/Hybrid"/>
    <x v="0"/>
    <s v="7+ yrs"/>
    <n v="15"/>
    <s v="Master"/>
    <n v="0"/>
    <n v="0"/>
    <n v="1"/>
    <n v="1"/>
    <n v="1"/>
    <n v="3"/>
    <n v="144313"/>
    <s v="High"/>
    <n v="6"/>
    <n v="2022"/>
    <s v="High"/>
    <n v="9"/>
  </r>
  <r>
    <n v="6896"/>
    <x v="5"/>
    <x v="1"/>
    <s v="Enterprise"/>
    <s v="Retail"/>
    <x v="4"/>
    <x v="0"/>
    <s v="Remote"/>
    <x v="2"/>
    <s v="0-2 yrs"/>
    <n v="1"/>
    <s v="PhD"/>
    <n v="1"/>
    <n v="1"/>
    <n v="1"/>
    <n v="1"/>
    <n v="0"/>
    <n v="4"/>
    <n v="119437"/>
    <s v="Medium"/>
    <n v="4"/>
    <n v="2024"/>
    <s v="High"/>
    <n v="6"/>
  </r>
  <r>
    <n v="6897"/>
    <x v="2"/>
    <x v="2"/>
    <s v="MNC"/>
    <s v="Retail"/>
    <x v="2"/>
    <x v="1"/>
    <s v="Onsite/Hybrid"/>
    <x v="0"/>
    <s v="7+ yrs"/>
    <n v="13"/>
    <s v="Bachelor"/>
    <n v="1"/>
    <n v="0"/>
    <n v="1"/>
    <n v="0"/>
    <n v="1"/>
    <n v="3"/>
    <n v="142026"/>
    <s v="High"/>
    <n v="8"/>
    <n v="2024"/>
    <s v="High"/>
    <n v="9"/>
  </r>
  <r>
    <n v="6898"/>
    <x v="2"/>
    <x v="2"/>
    <s v="Enterprise"/>
    <s v="Finance"/>
    <x v="3"/>
    <x v="2"/>
    <s v="Onsite/Hybrid"/>
    <x v="0"/>
    <s v="7+ yrs"/>
    <n v="8"/>
    <s v="PhD"/>
    <n v="1"/>
    <n v="1"/>
    <n v="0"/>
    <n v="1"/>
    <n v="0"/>
    <n v="3"/>
    <n v="119832"/>
    <s v="Medium"/>
    <n v="5"/>
    <n v="2020"/>
    <s v="Low"/>
    <n v="6"/>
  </r>
  <r>
    <n v="6899"/>
    <x v="4"/>
    <x v="0"/>
    <s v="Startup"/>
    <s v="Healthcare"/>
    <x v="1"/>
    <x v="0"/>
    <s v="Remote"/>
    <x v="2"/>
    <s v="0-2 yrs"/>
    <n v="2"/>
    <s v="Bachelor"/>
    <n v="0"/>
    <n v="1"/>
    <n v="0"/>
    <n v="0"/>
    <n v="1"/>
    <n v="2"/>
    <n v="57453"/>
    <s v="Low"/>
    <n v="6"/>
    <n v="2024"/>
    <s v="Medium"/>
    <n v="4"/>
  </r>
  <r>
    <n v="6900"/>
    <x v="3"/>
    <x v="0"/>
    <s v="Medium"/>
    <s v="Retail"/>
    <x v="0"/>
    <x v="1"/>
    <s v="Onsite/Hybrid"/>
    <x v="0"/>
    <s v="7+ yrs"/>
    <n v="10"/>
    <s v="Master"/>
    <n v="1"/>
    <n v="1"/>
    <n v="0"/>
    <n v="1"/>
    <n v="0"/>
    <n v="3"/>
    <n v="116432"/>
    <s v="Medium"/>
    <n v="8"/>
    <n v="2025"/>
    <s v="Medium"/>
    <n v="1"/>
  </r>
  <r>
    <n v="6901"/>
    <x v="3"/>
    <x v="0"/>
    <s v="Enterprise"/>
    <s v="Healthcare"/>
    <x v="4"/>
    <x v="1"/>
    <s v="Onsite/Hybrid"/>
    <x v="2"/>
    <s v="0-2 yrs"/>
    <n v="1"/>
    <s v="Master"/>
    <n v="1"/>
    <n v="0"/>
    <n v="0"/>
    <n v="0"/>
    <n v="1"/>
    <n v="2"/>
    <n v="62307"/>
    <s v="Low"/>
    <n v="11"/>
    <n v="2020"/>
    <s v="High"/>
    <n v="7"/>
  </r>
  <r>
    <n v="6902"/>
    <x v="1"/>
    <x v="1"/>
    <s v="MNC"/>
    <s v="Finance"/>
    <x v="5"/>
    <x v="0"/>
    <s v="Remote"/>
    <x v="2"/>
    <s v="0-2 yrs"/>
    <n v="2"/>
    <s v="Bachelor"/>
    <n v="0"/>
    <n v="0"/>
    <n v="0"/>
    <n v="1"/>
    <n v="0"/>
    <n v="1"/>
    <n v="122224"/>
    <s v="High"/>
    <n v="2"/>
    <n v="2026"/>
    <s v="High"/>
    <n v="8"/>
  </r>
  <r>
    <n v="6903"/>
    <x v="5"/>
    <x v="1"/>
    <s v="Startup"/>
    <s v="Retail"/>
    <x v="6"/>
    <x v="1"/>
    <s v="Onsite/Hybrid"/>
    <x v="1"/>
    <s v="3-6 yrs"/>
    <n v="4"/>
    <s v="PhD"/>
    <n v="1"/>
    <n v="0"/>
    <n v="0"/>
    <n v="0"/>
    <n v="0"/>
    <n v="1"/>
    <n v="113999"/>
    <s v="Medium"/>
    <n v="11"/>
    <n v="2024"/>
    <s v="High"/>
    <n v="7"/>
  </r>
  <r>
    <n v="6904"/>
    <x v="3"/>
    <x v="0"/>
    <s v="Medium"/>
    <s v="Finance"/>
    <x v="4"/>
    <x v="1"/>
    <s v="Onsite/Hybrid"/>
    <x v="2"/>
    <s v="0-2 yrs"/>
    <n v="1"/>
    <s v="Bachelor"/>
    <n v="0"/>
    <n v="0"/>
    <n v="1"/>
    <n v="1"/>
    <n v="1"/>
    <n v="3"/>
    <n v="85730"/>
    <s v="Medium"/>
    <n v="8"/>
    <n v="2025"/>
    <s v="High"/>
    <n v="8"/>
  </r>
  <r>
    <n v="6905"/>
    <x v="3"/>
    <x v="0"/>
    <s v="Enterprise"/>
    <s v="Retail"/>
    <x v="2"/>
    <x v="0"/>
    <s v="Remote"/>
    <x v="0"/>
    <s v="7+ yrs"/>
    <n v="14"/>
    <s v="PhD"/>
    <n v="1"/>
    <n v="0"/>
    <n v="1"/>
    <n v="1"/>
    <n v="1"/>
    <n v="4"/>
    <n v="142738"/>
    <s v="High"/>
    <n v="12"/>
    <n v="2024"/>
    <s v="High"/>
    <n v="4"/>
  </r>
  <r>
    <n v="6906"/>
    <x v="5"/>
    <x v="1"/>
    <s v="MNC"/>
    <s v="Retail"/>
    <x v="2"/>
    <x v="2"/>
    <s v="Onsite/Hybrid"/>
    <x v="0"/>
    <s v="7+ yrs"/>
    <n v="10"/>
    <s v="Bachelor"/>
    <n v="0"/>
    <n v="1"/>
    <n v="1"/>
    <n v="0"/>
    <n v="1"/>
    <n v="3"/>
    <n v="187019"/>
    <s v="High"/>
    <n v="7"/>
    <n v="2023"/>
    <s v="Low"/>
    <n v="2"/>
  </r>
  <r>
    <n v="6907"/>
    <x v="5"/>
    <x v="1"/>
    <s v="Startup"/>
    <s v="Healthcare"/>
    <x v="2"/>
    <x v="1"/>
    <s v="Onsite/Hybrid"/>
    <x v="0"/>
    <s v="7+ yrs"/>
    <n v="12"/>
    <s v="Master"/>
    <n v="1"/>
    <n v="0"/>
    <n v="0"/>
    <n v="1"/>
    <n v="0"/>
    <n v="2"/>
    <n v="159777"/>
    <s v="High"/>
    <n v="2"/>
    <n v="2022"/>
    <s v="Medium"/>
    <n v="5"/>
  </r>
  <r>
    <n v="6908"/>
    <x v="3"/>
    <x v="0"/>
    <s v="Enterprise"/>
    <s v="E-commerce"/>
    <x v="4"/>
    <x v="0"/>
    <s v="Remote"/>
    <x v="2"/>
    <s v="0-2 yrs"/>
    <n v="1"/>
    <s v="Bachelor"/>
    <n v="0"/>
    <n v="1"/>
    <n v="0"/>
    <n v="0"/>
    <n v="1"/>
    <n v="2"/>
    <n v="63107"/>
    <s v="Low"/>
    <n v="6"/>
    <n v="2023"/>
    <s v="Low"/>
    <n v="1"/>
  </r>
  <r>
    <n v="6909"/>
    <x v="5"/>
    <x v="1"/>
    <s v="MNC"/>
    <s v="Education"/>
    <x v="5"/>
    <x v="1"/>
    <s v="Onsite/Hybrid"/>
    <x v="0"/>
    <s v="7+ yrs"/>
    <n v="12"/>
    <s v="PhD"/>
    <n v="1"/>
    <n v="0"/>
    <n v="0"/>
    <n v="1"/>
    <n v="1"/>
    <n v="3"/>
    <n v="186393"/>
    <s v="High"/>
    <n v="11"/>
    <n v="2021"/>
    <s v="High"/>
    <n v="7"/>
  </r>
  <r>
    <n v="6910"/>
    <x v="3"/>
    <x v="0"/>
    <s v="Enterprise"/>
    <s v="E-commerce"/>
    <x v="6"/>
    <x v="0"/>
    <s v="Remote"/>
    <x v="2"/>
    <s v="0-2 yrs"/>
    <n v="2"/>
    <s v="Master"/>
    <n v="0"/>
    <n v="1"/>
    <n v="1"/>
    <n v="1"/>
    <n v="1"/>
    <n v="4"/>
    <n v="86259"/>
    <s v="Medium"/>
    <n v="3"/>
    <n v="2024"/>
    <s v="High"/>
    <n v="9"/>
  </r>
  <r>
    <n v="6911"/>
    <x v="0"/>
    <x v="0"/>
    <s v="MNC"/>
    <s v="Retail"/>
    <x v="5"/>
    <x v="0"/>
    <s v="Remote"/>
    <x v="2"/>
    <s v="0-2 yrs"/>
    <n v="0"/>
    <s v="Bachelor"/>
    <n v="0"/>
    <n v="0"/>
    <n v="0"/>
    <n v="0"/>
    <n v="0"/>
    <n v="0"/>
    <n v="66689"/>
    <s v="Low"/>
    <n v="5"/>
    <n v="2020"/>
    <s v="Low"/>
    <n v="2"/>
  </r>
  <r>
    <n v="6912"/>
    <x v="2"/>
    <x v="2"/>
    <s v="Startup"/>
    <s v="Technology"/>
    <x v="6"/>
    <x v="2"/>
    <s v="Onsite/Hybrid"/>
    <x v="0"/>
    <s v="7+ yrs"/>
    <n v="8"/>
    <s v="Bachelor"/>
    <n v="0"/>
    <n v="0"/>
    <n v="1"/>
    <n v="0"/>
    <n v="0"/>
    <n v="1"/>
    <n v="112552"/>
    <s v="Medium"/>
    <n v="7"/>
    <n v="2026"/>
    <s v="Medium"/>
    <n v="4"/>
  </r>
  <r>
    <n v="6913"/>
    <x v="5"/>
    <x v="1"/>
    <s v="Medium"/>
    <s v="Retail"/>
    <x v="4"/>
    <x v="0"/>
    <s v="Remote"/>
    <x v="0"/>
    <s v="7+ yrs"/>
    <n v="8"/>
    <s v="PhD"/>
    <n v="1"/>
    <n v="0"/>
    <n v="0"/>
    <n v="1"/>
    <n v="1"/>
    <n v="3"/>
    <n v="163684"/>
    <s v="High"/>
    <n v="9"/>
    <n v="2022"/>
    <s v="High"/>
    <n v="7"/>
  </r>
  <r>
    <n v="6914"/>
    <x v="1"/>
    <x v="1"/>
    <s v="Startup"/>
    <s v="Finance"/>
    <x v="1"/>
    <x v="0"/>
    <s v="Remote"/>
    <x v="1"/>
    <s v="3-6 yrs"/>
    <n v="6"/>
    <s v="Bachelor"/>
    <n v="1"/>
    <n v="1"/>
    <n v="1"/>
    <n v="1"/>
    <n v="1"/>
    <n v="5"/>
    <n v="158285"/>
    <s v="High"/>
    <n v="4"/>
    <n v="2020"/>
    <s v="High"/>
    <n v="9"/>
  </r>
  <r>
    <n v="6915"/>
    <x v="2"/>
    <x v="2"/>
    <s v="Startup"/>
    <s v="Healthcare"/>
    <x v="3"/>
    <x v="1"/>
    <s v="Onsite/Hybrid"/>
    <x v="2"/>
    <s v="0-2 yrs"/>
    <n v="0"/>
    <s v="Master"/>
    <n v="0"/>
    <n v="0"/>
    <n v="1"/>
    <n v="0"/>
    <n v="0"/>
    <n v="1"/>
    <n v="65174"/>
    <s v="Low"/>
    <n v="8"/>
    <n v="2024"/>
    <s v="Medium"/>
    <n v="5"/>
  </r>
  <r>
    <n v="6916"/>
    <x v="1"/>
    <x v="1"/>
    <s v="Startup"/>
    <s v="Finance"/>
    <x v="4"/>
    <x v="1"/>
    <s v="Onsite/Hybrid"/>
    <x v="1"/>
    <s v="3-6 yrs"/>
    <n v="3"/>
    <s v="PhD"/>
    <n v="0"/>
    <n v="0"/>
    <n v="0"/>
    <n v="0"/>
    <n v="1"/>
    <n v="1"/>
    <n v="125376"/>
    <s v="High"/>
    <n v="2"/>
    <n v="2026"/>
    <s v="Low"/>
    <n v="3"/>
  </r>
  <r>
    <n v="6917"/>
    <x v="3"/>
    <x v="0"/>
    <s v="MNC"/>
    <s v="Retail"/>
    <x v="3"/>
    <x v="0"/>
    <s v="Remote"/>
    <x v="2"/>
    <s v="0-2 yrs"/>
    <n v="0"/>
    <s v="Bachelor"/>
    <n v="1"/>
    <n v="1"/>
    <n v="0"/>
    <n v="1"/>
    <n v="1"/>
    <n v="4"/>
    <n v="96420"/>
    <s v="Medium"/>
    <n v="6"/>
    <n v="2025"/>
    <s v="High"/>
    <n v="7"/>
  </r>
  <r>
    <n v="6918"/>
    <x v="1"/>
    <x v="1"/>
    <s v="Startup"/>
    <s v="E-commerce"/>
    <x v="3"/>
    <x v="0"/>
    <s v="Remote"/>
    <x v="1"/>
    <s v="3-6 yrs"/>
    <n v="5"/>
    <s v="PhD"/>
    <n v="0"/>
    <n v="1"/>
    <n v="0"/>
    <n v="1"/>
    <n v="1"/>
    <n v="3"/>
    <n v="137944"/>
    <s v="High"/>
    <n v="10"/>
    <n v="2024"/>
    <s v="Low"/>
    <n v="5"/>
  </r>
  <r>
    <n v="6919"/>
    <x v="1"/>
    <x v="1"/>
    <s v="Startup"/>
    <s v="E-commerce"/>
    <x v="6"/>
    <x v="1"/>
    <s v="Onsite/Hybrid"/>
    <x v="2"/>
    <s v="0-2 yrs"/>
    <n v="0"/>
    <s v="PhD"/>
    <n v="1"/>
    <n v="0"/>
    <n v="1"/>
    <n v="1"/>
    <n v="0"/>
    <n v="3"/>
    <n v="115529"/>
    <s v="Medium"/>
    <n v="11"/>
    <n v="2025"/>
    <s v="High"/>
    <n v="1"/>
  </r>
  <r>
    <n v="6920"/>
    <x v="0"/>
    <x v="0"/>
    <s v="Startup"/>
    <s v="Education"/>
    <x v="4"/>
    <x v="2"/>
    <s v="Onsite/Hybrid"/>
    <x v="0"/>
    <s v="7+ yrs"/>
    <n v="13"/>
    <s v="Bachelor"/>
    <n v="0"/>
    <n v="1"/>
    <n v="0"/>
    <n v="1"/>
    <n v="0"/>
    <n v="2"/>
    <n v="113661"/>
    <s v="Medium"/>
    <n v="1"/>
    <n v="2021"/>
    <s v="High"/>
    <n v="9"/>
  </r>
  <r>
    <n v="6921"/>
    <x v="4"/>
    <x v="0"/>
    <s v="Medium"/>
    <s v="E-commerce"/>
    <x v="3"/>
    <x v="1"/>
    <s v="Onsite/Hybrid"/>
    <x v="0"/>
    <s v="7+ yrs"/>
    <n v="13"/>
    <s v="Bachelor"/>
    <n v="1"/>
    <n v="1"/>
    <n v="1"/>
    <n v="0"/>
    <n v="0"/>
    <n v="3"/>
    <n v="113342"/>
    <s v="Medium"/>
    <n v="7"/>
    <n v="2022"/>
    <s v="High"/>
    <n v="8"/>
  </r>
  <r>
    <n v="6922"/>
    <x v="5"/>
    <x v="1"/>
    <s v="MNC"/>
    <s v="Education"/>
    <x v="0"/>
    <x v="0"/>
    <s v="Remote"/>
    <x v="2"/>
    <s v="0-2 yrs"/>
    <n v="1"/>
    <s v="Bachelor"/>
    <n v="0"/>
    <n v="0"/>
    <n v="1"/>
    <n v="1"/>
    <n v="1"/>
    <n v="3"/>
    <n v="145516"/>
    <s v="High"/>
    <n v="1"/>
    <n v="2026"/>
    <s v="High"/>
    <n v="7"/>
  </r>
  <r>
    <n v="6923"/>
    <x v="2"/>
    <x v="2"/>
    <s v="Startup"/>
    <s v="Finance"/>
    <x v="5"/>
    <x v="1"/>
    <s v="Onsite/Hybrid"/>
    <x v="2"/>
    <s v="0-2 yrs"/>
    <n v="2"/>
    <s v="Master"/>
    <n v="0"/>
    <n v="1"/>
    <n v="1"/>
    <n v="0"/>
    <n v="0"/>
    <n v="2"/>
    <n v="67689"/>
    <s v="Low"/>
    <n v="11"/>
    <n v="2023"/>
    <s v="Low"/>
    <n v="2"/>
  </r>
  <r>
    <n v="6924"/>
    <x v="5"/>
    <x v="1"/>
    <s v="Medium"/>
    <s v="Retail"/>
    <x v="3"/>
    <x v="2"/>
    <s v="Onsite/Hybrid"/>
    <x v="2"/>
    <s v="0-2 yrs"/>
    <n v="2"/>
    <s v="PhD"/>
    <n v="0"/>
    <n v="1"/>
    <n v="0"/>
    <n v="1"/>
    <n v="1"/>
    <n v="3"/>
    <n v="114859"/>
    <s v="Medium"/>
    <n v="11"/>
    <n v="2022"/>
    <s v="Low"/>
    <n v="3"/>
  </r>
  <r>
    <n v="6925"/>
    <x v="4"/>
    <x v="0"/>
    <s v="MNC"/>
    <s v="Education"/>
    <x v="1"/>
    <x v="0"/>
    <s v="Remote"/>
    <x v="1"/>
    <s v="3-6 yrs"/>
    <n v="4"/>
    <s v="PhD"/>
    <n v="0"/>
    <n v="0"/>
    <n v="0"/>
    <n v="0"/>
    <n v="1"/>
    <n v="1"/>
    <n v="109236"/>
    <s v="Medium"/>
    <n v="12"/>
    <n v="2024"/>
    <s v="Medium"/>
    <n v="3"/>
  </r>
  <r>
    <n v="6926"/>
    <x v="4"/>
    <x v="0"/>
    <s v="Enterprise"/>
    <s v="Retail"/>
    <x v="6"/>
    <x v="0"/>
    <s v="Remote"/>
    <x v="1"/>
    <s v="3-6 yrs"/>
    <n v="3"/>
    <s v="Master"/>
    <n v="1"/>
    <n v="1"/>
    <n v="0"/>
    <n v="1"/>
    <n v="1"/>
    <n v="4"/>
    <n v="97151"/>
    <s v="Medium"/>
    <n v="11"/>
    <n v="2023"/>
    <s v="Low"/>
    <n v="3"/>
  </r>
  <r>
    <n v="6927"/>
    <x v="1"/>
    <x v="1"/>
    <s v="Startup"/>
    <s v="E-commerce"/>
    <x v="4"/>
    <x v="2"/>
    <s v="Onsite/Hybrid"/>
    <x v="0"/>
    <s v="7+ yrs"/>
    <n v="10"/>
    <s v="PhD"/>
    <n v="1"/>
    <n v="0"/>
    <n v="0"/>
    <n v="1"/>
    <n v="0"/>
    <n v="2"/>
    <n v="154396"/>
    <s v="High"/>
    <n v="12"/>
    <n v="2024"/>
    <s v="Medium"/>
    <n v="5"/>
  </r>
  <r>
    <n v="6928"/>
    <x v="0"/>
    <x v="0"/>
    <s v="Medium"/>
    <s v="Retail"/>
    <x v="5"/>
    <x v="1"/>
    <s v="Onsite/Hybrid"/>
    <x v="2"/>
    <s v="0-2 yrs"/>
    <n v="1"/>
    <s v="Master"/>
    <n v="0"/>
    <n v="1"/>
    <n v="1"/>
    <n v="0"/>
    <n v="1"/>
    <n v="3"/>
    <n v="76946"/>
    <s v="Medium"/>
    <n v="3"/>
    <n v="2020"/>
    <s v="Low"/>
    <n v="4"/>
  </r>
  <r>
    <n v="6929"/>
    <x v="1"/>
    <x v="1"/>
    <s v="Medium"/>
    <s v="Education"/>
    <x v="4"/>
    <x v="1"/>
    <s v="Onsite/Hybrid"/>
    <x v="1"/>
    <s v="3-6 yrs"/>
    <n v="5"/>
    <s v="Bachelor"/>
    <n v="0"/>
    <n v="0"/>
    <n v="0"/>
    <n v="0"/>
    <n v="0"/>
    <n v="0"/>
    <n v="113853"/>
    <s v="Medium"/>
    <n v="1"/>
    <n v="2026"/>
    <s v="Low"/>
    <n v="6"/>
  </r>
  <r>
    <n v="6930"/>
    <x v="5"/>
    <x v="1"/>
    <s v="Medium"/>
    <s v="Education"/>
    <x v="5"/>
    <x v="0"/>
    <s v="Remote"/>
    <x v="1"/>
    <s v="3-6 yrs"/>
    <n v="6"/>
    <s v="Master"/>
    <n v="1"/>
    <n v="0"/>
    <n v="1"/>
    <n v="1"/>
    <n v="0"/>
    <n v="3"/>
    <n v="144998"/>
    <s v="High"/>
    <n v="8"/>
    <n v="2026"/>
    <s v="High"/>
    <n v="4"/>
  </r>
  <r>
    <n v="6931"/>
    <x v="4"/>
    <x v="0"/>
    <s v="Enterprise"/>
    <s v="Healthcare"/>
    <x v="5"/>
    <x v="1"/>
    <s v="Onsite/Hybrid"/>
    <x v="1"/>
    <s v="3-6 yrs"/>
    <n v="5"/>
    <s v="PhD"/>
    <n v="0"/>
    <n v="1"/>
    <n v="0"/>
    <n v="0"/>
    <n v="0"/>
    <n v="1"/>
    <n v="72690"/>
    <s v="Medium"/>
    <n v="1"/>
    <n v="2021"/>
    <s v="Low"/>
    <n v="2"/>
  </r>
  <r>
    <n v="6932"/>
    <x v="2"/>
    <x v="2"/>
    <s v="Enterprise"/>
    <s v="Finance"/>
    <x v="1"/>
    <x v="2"/>
    <s v="Onsite/Hybrid"/>
    <x v="2"/>
    <s v="0-2 yrs"/>
    <n v="1"/>
    <s v="Master"/>
    <n v="0"/>
    <n v="1"/>
    <n v="0"/>
    <n v="1"/>
    <n v="0"/>
    <n v="2"/>
    <n v="60990"/>
    <s v="Low"/>
    <n v="3"/>
    <n v="2024"/>
    <s v="Low"/>
    <n v="1"/>
  </r>
  <r>
    <n v="6933"/>
    <x v="2"/>
    <x v="2"/>
    <s v="Enterprise"/>
    <s v="Finance"/>
    <x v="0"/>
    <x v="0"/>
    <s v="Remote"/>
    <x v="2"/>
    <s v="0-2 yrs"/>
    <n v="2"/>
    <s v="PhD"/>
    <n v="0"/>
    <n v="0"/>
    <n v="0"/>
    <n v="1"/>
    <n v="1"/>
    <n v="2"/>
    <n v="79797"/>
    <s v="Medium"/>
    <n v="2"/>
    <n v="2022"/>
    <s v="Low"/>
    <n v="6"/>
  </r>
  <r>
    <n v="6934"/>
    <x v="5"/>
    <x v="1"/>
    <s v="Medium"/>
    <s v="Education"/>
    <x v="3"/>
    <x v="0"/>
    <s v="Remote"/>
    <x v="1"/>
    <s v="3-6 yrs"/>
    <n v="6"/>
    <s v="PhD"/>
    <n v="1"/>
    <n v="0"/>
    <n v="1"/>
    <n v="1"/>
    <n v="0"/>
    <n v="3"/>
    <n v="144597"/>
    <s v="High"/>
    <n v="12"/>
    <n v="2020"/>
    <s v="High"/>
    <n v="1"/>
  </r>
  <r>
    <n v="6935"/>
    <x v="5"/>
    <x v="1"/>
    <s v="Enterprise"/>
    <s v="Finance"/>
    <x v="1"/>
    <x v="1"/>
    <s v="Onsite/Hybrid"/>
    <x v="1"/>
    <s v="3-6 yrs"/>
    <n v="6"/>
    <s v="PhD"/>
    <n v="0"/>
    <n v="1"/>
    <n v="0"/>
    <n v="0"/>
    <n v="1"/>
    <n v="2"/>
    <n v="126234"/>
    <s v="High"/>
    <n v="11"/>
    <n v="2024"/>
    <s v="Medium"/>
    <n v="4"/>
  </r>
  <r>
    <n v="6936"/>
    <x v="3"/>
    <x v="0"/>
    <s v="MNC"/>
    <s v="E-commerce"/>
    <x v="6"/>
    <x v="1"/>
    <s v="Onsite/Hybrid"/>
    <x v="0"/>
    <s v="7+ yrs"/>
    <n v="9"/>
    <s v="Master"/>
    <n v="0"/>
    <n v="1"/>
    <n v="0"/>
    <n v="0"/>
    <n v="0"/>
    <n v="1"/>
    <n v="118172"/>
    <s v="Medium"/>
    <n v="4"/>
    <n v="2025"/>
    <s v="High"/>
    <n v="7"/>
  </r>
  <r>
    <n v="6937"/>
    <x v="3"/>
    <x v="0"/>
    <s v="MNC"/>
    <s v="Finance"/>
    <x v="6"/>
    <x v="0"/>
    <s v="Remote"/>
    <x v="2"/>
    <s v="0-2 yrs"/>
    <n v="0"/>
    <s v="Bachelor"/>
    <n v="1"/>
    <n v="1"/>
    <n v="0"/>
    <n v="0"/>
    <n v="0"/>
    <n v="2"/>
    <n v="70187"/>
    <s v="Medium"/>
    <n v="10"/>
    <n v="2025"/>
    <s v="High"/>
    <n v="9"/>
  </r>
  <r>
    <n v="6938"/>
    <x v="4"/>
    <x v="0"/>
    <s v="Medium"/>
    <s v="Healthcare"/>
    <x v="3"/>
    <x v="1"/>
    <s v="Onsite/Hybrid"/>
    <x v="1"/>
    <s v="3-6 yrs"/>
    <n v="6"/>
    <s v="Bachelor"/>
    <n v="1"/>
    <n v="1"/>
    <n v="1"/>
    <n v="0"/>
    <n v="1"/>
    <n v="4"/>
    <n v="96115"/>
    <s v="Medium"/>
    <n v="8"/>
    <n v="2026"/>
    <s v="High"/>
    <n v="8"/>
  </r>
  <r>
    <n v="6939"/>
    <x v="5"/>
    <x v="1"/>
    <s v="Medium"/>
    <s v="Technology"/>
    <x v="2"/>
    <x v="0"/>
    <s v="Remote"/>
    <x v="1"/>
    <s v="3-6 yrs"/>
    <n v="5"/>
    <s v="Bachelor"/>
    <n v="0"/>
    <n v="0"/>
    <n v="0"/>
    <n v="0"/>
    <n v="0"/>
    <n v="0"/>
    <n v="112651"/>
    <s v="Medium"/>
    <n v="1"/>
    <n v="2021"/>
    <s v="Low"/>
    <n v="1"/>
  </r>
  <r>
    <n v="6940"/>
    <x v="0"/>
    <x v="0"/>
    <s v="Startup"/>
    <s v="Retail"/>
    <x v="0"/>
    <x v="0"/>
    <s v="Remote"/>
    <x v="0"/>
    <s v="7+ yrs"/>
    <n v="12"/>
    <s v="PhD"/>
    <n v="1"/>
    <n v="1"/>
    <n v="0"/>
    <n v="1"/>
    <n v="0"/>
    <n v="3"/>
    <n v="118091"/>
    <s v="Medium"/>
    <n v="11"/>
    <n v="2023"/>
    <s v="Medium"/>
    <n v="4"/>
  </r>
  <r>
    <n v="6941"/>
    <x v="1"/>
    <x v="1"/>
    <s v="Medium"/>
    <s v="E-commerce"/>
    <x v="0"/>
    <x v="1"/>
    <s v="Onsite/Hybrid"/>
    <x v="2"/>
    <s v="0-2 yrs"/>
    <n v="2"/>
    <s v="PhD"/>
    <n v="0"/>
    <n v="1"/>
    <n v="0"/>
    <n v="0"/>
    <n v="0"/>
    <n v="1"/>
    <n v="90714"/>
    <s v="Medium"/>
    <n v="10"/>
    <n v="2023"/>
    <s v="Medium"/>
    <n v="3"/>
  </r>
  <r>
    <n v="6942"/>
    <x v="2"/>
    <x v="2"/>
    <s v="Startup"/>
    <s v="Retail"/>
    <x v="0"/>
    <x v="2"/>
    <s v="Onsite/Hybrid"/>
    <x v="2"/>
    <s v="0-2 yrs"/>
    <n v="2"/>
    <s v="PhD"/>
    <n v="1"/>
    <n v="1"/>
    <n v="0"/>
    <n v="0"/>
    <n v="0"/>
    <n v="2"/>
    <n v="52736"/>
    <s v="Low"/>
    <n v="12"/>
    <n v="2022"/>
    <s v="Low"/>
    <n v="5"/>
  </r>
  <r>
    <n v="6943"/>
    <x v="3"/>
    <x v="0"/>
    <s v="Medium"/>
    <s v="Healthcare"/>
    <x v="2"/>
    <x v="0"/>
    <s v="Remote"/>
    <x v="1"/>
    <s v="3-6 yrs"/>
    <n v="5"/>
    <s v="Bachelor"/>
    <n v="0"/>
    <n v="1"/>
    <n v="1"/>
    <n v="0"/>
    <n v="0"/>
    <n v="2"/>
    <n v="93865"/>
    <s v="Medium"/>
    <n v="2"/>
    <n v="2021"/>
    <s v="High"/>
    <n v="7"/>
  </r>
  <r>
    <n v="6944"/>
    <x v="4"/>
    <x v="0"/>
    <s v="Startup"/>
    <s v="Retail"/>
    <x v="2"/>
    <x v="1"/>
    <s v="Onsite/Hybrid"/>
    <x v="0"/>
    <s v="7+ yrs"/>
    <n v="15"/>
    <s v="Bachelor"/>
    <n v="0"/>
    <n v="0"/>
    <n v="0"/>
    <n v="1"/>
    <n v="0"/>
    <n v="1"/>
    <n v="119323"/>
    <s v="Medium"/>
    <n v="4"/>
    <n v="2020"/>
    <s v="Medium"/>
    <n v="2"/>
  </r>
  <r>
    <n v="6945"/>
    <x v="5"/>
    <x v="1"/>
    <s v="Enterprise"/>
    <s v="Technology"/>
    <x v="6"/>
    <x v="2"/>
    <s v="Onsite/Hybrid"/>
    <x v="0"/>
    <s v="7+ yrs"/>
    <n v="13"/>
    <s v="Bachelor"/>
    <n v="0"/>
    <n v="1"/>
    <n v="1"/>
    <n v="1"/>
    <n v="0"/>
    <n v="3"/>
    <n v="169376"/>
    <s v="High"/>
    <n v="3"/>
    <n v="2021"/>
    <s v="High"/>
    <n v="7"/>
  </r>
  <r>
    <n v="6946"/>
    <x v="3"/>
    <x v="0"/>
    <s v="Enterprise"/>
    <s v="E-commerce"/>
    <x v="4"/>
    <x v="2"/>
    <s v="Onsite/Hybrid"/>
    <x v="2"/>
    <s v="0-2 yrs"/>
    <n v="0"/>
    <s v="Bachelor"/>
    <n v="0"/>
    <n v="0"/>
    <n v="0"/>
    <n v="0"/>
    <n v="0"/>
    <n v="0"/>
    <n v="48259"/>
    <s v="Low"/>
    <n v="8"/>
    <n v="2025"/>
    <s v="Medium"/>
    <n v="2"/>
  </r>
  <r>
    <n v="6947"/>
    <x v="2"/>
    <x v="2"/>
    <s v="Startup"/>
    <s v="Technology"/>
    <x v="3"/>
    <x v="1"/>
    <s v="Onsite/Hybrid"/>
    <x v="1"/>
    <s v="3-6 yrs"/>
    <n v="4"/>
    <s v="Bachelor"/>
    <n v="0"/>
    <n v="0"/>
    <n v="1"/>
    <n v="0"/>
    <n v="1"/>
    <n v="2"/>
    <n v="100417"/>
    <s v="Medium"/>
    <n v="4"/>
    <n v="2021"/>
    <s v="Low"/>
    <n v="1"/>
  </r>
  <r>
    <n v="6948"/>
    <x v="4"/>
    <x v="0"/>
    <s v="Enterprise"/>
    <s v="Healthcare"/>
    <x v="5"/>
    <x v="2"/>
    <s v="Onsite/Hybrid"/>
    <x v="2"/>
    <s v="0-2 yrs"/>
    <n v="1"/>
    <s v="Master"/>
    <n v="0"/>
    <n v="1"/>
    <n v="1"/>
    <n v="1"/>
    <n v="0"/>
    <n v="3"/>
    <n v="80986"/>
    <s v="Medium"/>
    <n v="11"/>
    <n v="2020"/>
    <s v="High"/>
    <n v="1"/>
  </r>
  <r>
    <n v="6949"/>
    <x v="5"/>
    <x v="1"/>
    <s v="Enterprise"/>
    <s v="E-commerce"/>
    <x v="1"/>
    <x v="0"/>
    <s v="Remote"/>
    <x v="0"/>
    <s v="7+ yrs"/>
    <n v="8"/>
    <s v="PhD"/>
    <n v="1"/>
    <n v="1"/>
    <n v="1"/>
    <n v="1"/>
    <n v="0"/>
    <n v="4"/>
    <n v="170461"/>
    <s v="High"/>
    <n v="10"/>
    <n v="2023"/>
    <s v="High"/>
    <n v="2"/>
  </r>
  <r>
    <n v="6950"/>
    <x v="3"/>
    <x v="0"/>
    <s v="Enterprise"/>
    <s v="Education"/>
    <x v="6"/>
    <x v="1"/>
    <s v="Onsite/Hybrid"/>
    <x v="2"/>
    <s v="0-2 yrs"/>
    <n v="0"/>
    <s v="Bachelor"/>
    <n v="1"/>
    <n v="1"/>
    <n v="1"/>
    <n v="0"/>
    <n v="0"/>
    <n v="3"/>
    <n v="65576"/>
    <s v="Low"/>
    <n v="5"/>
    <n v="2021"/>
    <s v="Medium"/>
    <n v="2"/>
  </r>
  <r>
    <n v="6951"/>
    <x v="2"/>
    <x v="2"/>
    <s v="Startup"/>
    <s v="Healthcare"/>
    <x v="1"/>
    <x v="0"/>
    <s v="Remote"/>
    <x v="0"/>
    <s v="7+ yrs"/>
    <n v="12"/>
    <s v="PhD"/>
    <n v="1"/>
    <n v="1"/>
    <n v="1"/>
    <n v="1"/>
    <n v="1"/>
    <n v="5"/>
    <n v="140079"/>
    <s v="High"/>
    <n v="7"/>
    <n v="2026"/>
    <s v="High"/>
    <n v="2"/>
  </r>
  <r>
    <n v="6952"/>
    <x v="0"/>
    <x v="0"/>
    <s v="Enterprise"/>
    <s v="E-commerce"/>
    <x v="0"/>
    <x v="0"/>
    <s v="Remote"/>
    <x v="2"/>
    <s v="0-2 yrs"/>
    <n v="0"/>
    <s v="Master"/>
    <n v="0"/>
    <n v="0"/>
    <n v="0"/>
    <n v="1"/>
    <n v="1"/>
    <n v="2"/>
    <n v="73260"/>
    <s v="Medium"/>
    <n v="8"/>
    <n v="2021"/>
    <s v="Medium"/>
    <n v="4"/>
  </r>
  <r>
    <n v="6953"/>
    <x v="1"/>
    <x v="1"/>
    <s v="Startup"/>
    <s v="Healthcare"/>
    <x v="2"/>
    <x v="0"/>
    <s v="Remote"/>
    <x v="2"/>
    <s v="0-2 yrs"/>
    <n v="0"/>
    <s v="Bachelor"/>
    <n v="1"/>
    <n v="1"/>
    <n v="1"/>
    <n v="1"/>
    <n v="1"/>
    <n v="5"/>
    <n v="134491"/>
    <s v="High"/>
    <n v="6"/>
    <n v="2022"/>
    <s v="High"/>
    <n v="3"/>
  </r>
  <r>
    <n v="6954"/>
    <x v="4"/>
    <x v="0"/>
    <s v="Enterprise"/>
    <s v="Technology"/>
    <x v="0"/>
    <x v="2"/>
    <s v="Onsite/Hybrid"/>
    <x v="2"/>
    <s v="0-2 yrs"/>
    <n v="1"/>
    <s v="PhD"/>
    <n v="1"/>
    <n v="0"/>
    <n v="0"/>
    <n v="0"/>
    <n v="0"/>
    <n v="1"/>
    <n v="49991"/>
    <s v="Low"/>
    <n v="9"/>
    <n v="2024"/>
    <s v="High"/>
    <n v="8"/>
  </r>
  <r>
    <n v="6955"/>
    <x v="5"/>
    <x v="1"/>
    <s v="Medium"/>
    <s v="Education"/>
    <x v="6"/>
    <x v="2"/>
    <s v="Onsite/Hybrid"/>
    <x v="0"/>
    <s v="7+ yrs"/>
    <n v="9"/>
    <s v="PhD"/>
    <n v="1"/>
    <n v="0"/>
    <n v="0"/>
    <n v="1"/>
    <n v="0"/>
    <n v="2"/>
    <n v="155516"/>
    <s v="High"/>
    <n v="1"/>
    <n v="2024"/>
    <s v="Low"/>
    <n v="2"/>
  </r>
  <r>
    <n v="6956"/>
    <x v="2"/>
    <x v="2"/>
    <s v="MNC"/>
    <s v="Education"/>
    <x v="5"/>
    <x v="2"/>
    <s v="Onsite/Hybrid"/>
    <x v="2"/>
    <s v="0-2 yrs"/>
    <n v="0"/>
    <s v="PhD"/>
    <n v="0"/>
    <n v="0"/>
    <n v="1"/>
    <n v="0"/>
    <n v="1"/>
    <n v="2"/>
    <n v="99257"/>
    <s v="Medium"/>
    <n v="1"/>
    <n v="2023"/>
    <s v="Low"/>
    <n v="1"/>
  </r>
  <r>
    <n v="6957"/>
    <x v="2"/>
    <x v="2"/>
    <s v="Medium"/>
    <s v="Technology"/>
    <x v="2"/>
    <x v="1"/>
    <s v="Onsite/Hybrid"/>
    <x v="2"/>
    <s v="0-2 yrs"/>
    <n v="1"/>
    <s v="Bachelor"/>
    <n v="1"/>
    <n v="0"/>
    <n v="0"/>
    <n v="0"/>
    <n v="1"/>
    <n v="2"/>
    <n v="59311"/>
    <s v="Low"/>
    <n v="7"/>
    <n v="2024"/>
    <s v="Low"/>
    <n v="4"/>
  </r>
  <r>
    <n v="6958"/>
    <x v="1"/>
    <x v="1"/>
    <s v="Startup"/>
    <s v="Education"/>
    <x v="3"/>
    <x v="1"/>
    <s v="Onsite/Hybrid"/>
    <x v="1"/>
    <s v="3-6 yrs"/>
    <n v="6"/>
    <s v="Master"/>
    <n v="1"/>
    <n v="0"/>
    <n v="0"/>
    <n v="1"/>
    <n v="1"/>
    <n v="3"/>
    <n v="141168"/>
    <s v="High"/>
    <n v="7"/>
    <n v="2020"/>
    <s v="Low"/>
    <n v="3"/>
  </r>
  <r>
    <n v="6959"/>
    <x v="0"/>
    <x v="0"/>
    <s v="Startup"/>
    <s v="Technology"/>
    <x v="2"/>
    <x v="1"/>
    <s v="Onsite/Hybrid"/>
    <x v="2"/>
    <s v="0-2 yrs"/>
    <n v="0"/>
    <s v="PhD"/>
    <n v="1"/>
    <n v="1"/>
    <n v="0"/>
    <n v="1"/>
    <n v="1"/>
    <n v="4"/>
    <n v="79360"/>
    <s v="Medium"/>
    <n v="6"/>
    <n v="2026"/>
    <s v="Low"/>
    <n v="6"/>
  </r>
  <r>
    <n v="6960"/>
    <x v="2"/>
    <x v="2"/>
    <s v="MNC"/>
    <s v="Retail"/>
    <x v="5"/>
    <x v="1"/>
    <s v="Onsite/Hybrid"/>
    <x v="2"/>
    <s v="0-2 yrs"/>
    <n v="0"/>
    <s v="Bachelor"/>
    <n v="0"/>
    <n v="1"/>
    <n v="0"/>
    <n v="0"/>
    <n v="1"/>
    <n v="2"/>
    <n v="81432"/>
    <s v="Medium"/>
    <n v="11"/>
    <n v="2022"/>
    <s v="Low"/>
    <n v="4"/>
  </r>
  <r>
    <n v="6961"/>
    <x v="3"/>
    <x v="0"/>
    <s v="Enterprise"/>
    <s v="Finance"/>
    <x v="0"/>
    <x v="1"/>
    <s v="Onsite/Hybrid"/>
    <x v="1"/>
    <s v="3-6 yrs"/>
    <n v="3"/>
    <s v="Bachelor"/>
    <n v="1"/>
    <n v="0"/>
    <n v="0"/>
    <n v="0"/>
    <n v="0"/>
    <n v="1"/>
    <n v="72389"/>
    <s v="Medium"/>
    <n v="6"/>
    <n v="2026"/>
    <s v="High"/>
    <n v="7"/>
  </r>
  <r>
    <n v="6962"/>
    <x v="5"/>
    <x v="1"/>
    <s v="Enterprise"/>
    <s v="Education"/>
    <x v="1"/>
    <x v="0"/>
    <s v="Remote"/>
    <x v="1"/>
    <s v="3-6 yrs"/>
    <n v="3"/>
    <s v="Bachelor"/>
    <n v="1"/>
    <n v="0"/>
    <n v="1"/>
    <n v="0"/>
    <n v="0"/>
    <n v="2"/>
    <n v="132972"/>
    <s v="High"/>
    <n v="10"/>
    <n v="2025"/>
    <s v="Medium"/>
    <n v="4"/>
  </r>
  <r>
    <n v="6963"/>
    <x v="2"/>
    <x v="2"/>
    <s v="Enterprise"/>
    <s v="Finance"/>
    <x v="5"/>
    <x v="2"/>
    <s v="Onsite/Hybrid"/>
    <x v="1"/>
    <s v="3-6 yrs"/>
    <n v="3"/>
    <s v="Master"/>
    <n v="0"/>
    <n v="1"/>
    <n v="1"/>
    <n v="1"/>
    <n v="0"/>
    <n v="3"/>
    <n v="109722"/>
    <s v="Medium"/>
    <n v="5"/>
    <n v="2022"/>
    <s v="High"/>
    <n v="9"/>
  </r>
  <r>
    <n v="6964"/>
    <x v="1"/>
    <x v="1"/>
    <s v="MNC"/>
    <s v="Education"/>
    <x v="5"/>
    <x v="1"/>
    <s v="Onsite/Hybrid"/>
    <x v="0"/>
    <s v="7+ yrs"/>
    <n v="11"/>
    <s v="Master"/>
    <n v="0"/>
    <n v="1"/>
    <n v="0"/>
    <n v="1"/>
    <n v="0"/>
    <n v="2"/>
    <n v="173547"/>
    <s v="High"/>
    <n v="8"/>
    <n v="2022"/>
    <s v="High"/>
    <n v="8"/>
  </r>
  <r>
    <n v="6965"/>
    <x v="2"/>
    <x v="2"/>
    <s v="Enterprise"/>
    <s v="Finance"/>
    <x v="0"/>
    <x v="0"/>
    <s v="Remote"/>
    <x v="1"/>
    <s v="3-6 yrs"/>
    <n v="6"/>
    <s v="PhD"/>
    <n v="1"/>
    <n v="1"/>
    <n v="1"/>
    <n v="1"/>
    <n v="0"/>
    <n v="4"/>
    <n v="104375"/>
    <s v="Medium"/>
    <n v="6"/>
    <n v="2020"/>
    <s v="High"/>
    <n v="5"/>
  </r>
  <r>
    <n v="6966"/>
    <x v="3"/>
    <x v="0"/>
    <s v="Medium"/>
    <s v="Healthcare"/>
    <x v="0"/>
    <x v="0"/>
    <s v="Remote"/>
    <x v="0"/>
    <s v="7+ yrs"/>
    <n v="13"/>
    <s v="PhD"/>
    <n v="0"/>
    <n v="1"/>
    <n v="1"/>
    <n v="0"/>
    <n v="1"/>
    <n v="3"/>
    <n v="128539"/>
    <s v="High"/>
    <n v="6"/>
    <n v="2022"/>
    <s v="Medium"/>
    <n v="5"/>
  </r>
  <r>
    <n v="6967"/>
    <x v="4"/>
    <x v="0"/>
    <s v="MNC"/>
    <s v="Education"/>
    <x v="4"/>
    <x v="2"/>
    <s v="Onsite/Hybrid"/>
    <x v="0"/>
    <s v="7+ yrs"/>
    <n v="14"/>
    <s v="Master"/>
    <n v="1"/>
    <n v="1"/>
    <n v="1"/>
    <n v="1"/>
    <n v="1"/>
    <n v="5"/>
    <n v="155285"/>
    <s v="High"/>
    <n v="8"/>
    <n v="2025"/>
    <s v="High"/>
    <n v="1"/>
  </r>
  <r>
    <n v="6968"/>
    <x v="2"/>
    <x v="2"/>
    <s v="Enterprise"/>
    <s v="Education"/>
    <x v="2"/>
    <x v="1"/>
    <s v="Onsite/Hybrid"/>
    <x v="0"/>
    <s v="7+ yrs"/>
    <n v="14"/>
    <s v="PhD"/>
    <n v="0"/>
    <n v="1"/>
    <n v="0"/>
    <n v="1"/>
    <n v="0"/>
    <n v="2"/>
    <n v="110564"/>
    <s v="Medium"/>
    <n v="4"/>
    <n v="2022"/>
    <s v="Low"/>
    <n v="2"/>
  </r>
  <r>
    <n v="6969"/>
    <x v="3"/>
    <x v="0"/>
    <s v="Medium"/>
    <s v="E-commerce"/>
    <x v="0"/>
    <x v="1"/>
    <s v="Onsite/Hybrid"/>
    <x v="0"/>
    <s v="7+ yrs"/>
    <n v="14"/>
    <s v="PhD"/>
    <n v="0"/>
    <n v="1"/>
    <n v="0"/>
    <n v="1"/>
    <n v="0"/>
    <n v="2"/>
    <n v="118751"/>
    <s v="Medium"/>
    <n v="9"/>
    <n v="2021"/>
    <s v="Low"/>
    <n v="3"/>
  </r>
  <r>
    <n v="6970"/>
    <x v="5"/>
    <x v="1"/>
    <s v="MNC"/>
    <s v="Technology"/>
    <x v="3"/>
    <x v="2"/>
    <s v="Onsite/Hybrid"/>
    <x v="0"/>
    <s v="7+ yrs"/>
    <n v="9"/>
    <s v="PhD"/>
    <n v="0"/>
    <n v="0"/>
    <n v="1"/>
    <n v="0"/>
    <n v="1"/>
    <n v="2"/>
    <n v="187537"/>
    <s v="High"/>
    <n v="8"/>
    <n v="2024"/>
    <s v="High"/>
    <n v="8"/>
  </r>
  <r>
    <n v="6971"/>
    <x v="4"/>
    <x v="0"/>
    <s v="Enterprise"/>
    <s v="Finance"/>
    <x v="6"/>
    <x v="1"/>
    <s v="Onsite/Hybrid"/>
    <x v="0"/>
    <s v="7+ yrs"/>
    <n v="9"/>
    <s v="PhD"/>
    <n v="1"/>
    <n v="1"/>
    <n v="1"/>
    <n v="1"/>
    <n v="0"/>
    <n v="4"/>
    <n v="130058"/>
    <s v="High"/>
    <n v="9"/>
    <n v="2023"/>
    <s v="High"/>
    <n v="3"/>
  </r>
  <r>
    <n v="6972"/>
    <x v="4"/>
    <x v="0"/>
    <s v="Medium"/>
    <s v="E-commerce"/>
    <x v="3"/>
    <x v="1"/>
    <s v="Onsite/Hybrid"/>
    <x v="0"/>
    <s v="7+ yrs"/>
    <n v="9"/>
    <s v="PhD"/>
    <n v="1"/>
    <n v="1"/>
    <n v="1"/>
    <n v="0"/>
    <n v="1"/>
    <n v="4"/>
    <n v="124345"/>
    <s v="High"/>
    <n v="4"/>
    <n v="2021"/>
    <s v="High"/>
    <n v="7"/>
  </r>
  <r>
    <n v="6973"/>
    <x v="3"/>
    <x v="0"/>
    <s v="Enterprise"/>
    <s v="Healthcare"/>
    <x v="2"/>
    <x v="0"/>
    <s v="Remote"/>
    <x v="2"/>
    <s v="0-2 yrs"/>
    <n v="0"/>
    <s v="Master"/>
    <n v="1"/>
    <n v="0"/>
    <n v="1"/>
    <n v="1"/>
    <n v="0"/>
    <n v="3"/>
    <n v="76129"/>
    <s v="Medium"/>
    <n v="4"/>
    <n v="2024"/>
    <s v="High"/>
    <n v="8"/>
  </r>
  <r>
    <n v="6974"/>
    <x v="2"/>
    <x v="2"/>
    <s v="Medium"/>
    <s v="Technology"/>
    <x v="5"/>
    <x v="2"/>
    <s v="Onsite/Hybrid"/>
    <x v="1"/>
    <s v="3-6 yrs"/>
    <n v="4"/>
    <s v="Master"/>
    <n v="1"/>
    <n v="1"/>
    <n v="1"/>
    <n v="0"/>
    <n v="0"/>
    <n v="3"/>
    <n v="94427"/>
    <s v="Medium"/>
    <n v="10"/>
    <n v="2026"/>
    <s v="Medium"/>
    <n v="2"/>
  </r>
  <r>
    <n v="6975"/>
    <x v="2"/>
    <x v="2"/>
    <s v="Medium"/>
    <s v="E-commerce"/>
    <x v="6"/>
    <x v="0"/>
    <s v="Remote"/>
    <x v="2"/>
    <s v="0-2 yrs"/>
    <n v="0"/>
    <s v="Master"/>
    <n v="1"/>
    <n v="1"/>
    <n v="0"/>
    <n v="0"/>
    <n v="1"/>
    <n v="3"/>
    <n v="62541"/>
    <s v="Low"/>
    <n v="10"/>
    <n v="2023"/>
    <s v="Medium"/>
    <n v="1"/>
  </r>
  <r>
    <n v="6976"/>
    <x v="4"/>
    <x v="0"/>
    <s v="Startup"/>
    <s v="Retail"/>
    <x v="5"/>
    <x v="1"/>
    <s v="Onsite/Hybrid"/>
    <x v="1"/>
    <s v="3-6 yrs"/>
    <n v="5"/>
    <s v="PhD"/>
    <n v="1"/>
    <n v="1"/>
    <n v="1"/>
    <n v="1"/>
    <n v="1"/>
    <n v="5"/>
    <n v="116690"/>
    <s v="Medium"/>
    <n v="3"/>
    <n v="2023"/>
    <s v="High"/>
    <n v="8"/>
  </r>
  <r>
    <n v="6977"/>
    <x v="5"/>
    <x v="1"/>
    <s v="Startup"/>
    <s v="Retail"/>
    <x v="1"/>
    <x v="0"/>
    <s v="Remote"/>
    <x v="1"/>
    <s v="3-6 yrs"/>
    <n v="5"/>
    <s v="Master"/>
    <n v="1"/>
    <n v="1"/>
    <n v="0"/>
    <n v="1"/>
    <n v="0"/>
    <n v="3"/>
    <n v="128075"/>
    <s v="High"/>
    <n v="12"/>
    <n v="2025"/>
    <s v="High"/>
    <n v="8"/>
  </r>
  <r>
    <n v="6978"/>
    <x v="1"/>
    <x v="1"/>
    <s v="Medium"/>
    <s v="Healthcare"/>
    <x v="2"/>
    <x v="0"/>
    <s v="Remote"/>
    <x v="0"/>
    <s v="7+ yrs"/>
    <n v="7"/>
    <s v="Master"/>
    <n v="0"/>
    <n v="1"/>
    <n v="1"/>
    <n v="0"/>
    <n v="0"/>
    <n v="2"/>
    <n v="151418"/>
    <s v="High"/>
    <n v="3"/>
    <n v="2023"/>
    <s v="Low"/>
    <n v="1"/>
  </r>
  <r>
    <n v="6979"/>
    <x v="4"/>
    <x v="0"/>
    <s v="Startup"/>
    <s v="Healthcare"/>
    <x v="6"/>
    <x v="0"/>
    <s v="Remote"/>
    <x v="0"/>
    <s v="7+ yrs"/>
    <n v="11"/>
    <s v="Bachelor"/>
    <n v="1"/>
    <n v="1"/>
    <n v="0"/>
    <n v="1"/>
    <n v="1"/>
    <n v="4"/>
    <n v="126449"/>
    <s v="High"/>
    <n v="10"/>
    <n v="2021"/>
    <s v="Medium"/>
    <n v="2"/>
  </r>
  <r>
    <n v="6980"/>
    <x v="5"/>
    <x v="1"/>
    <s v="Medium"/>
    <s v="Finance"/>
    <x v="6"/>
    <x v="2"/>
    <s v="Onsite/Hybrid"/>
    <x v="0"/>
    <s v="7+ yrs"/>
    <n v="15"/>
    <s v="Bachelor"/>
    <n v="1"/>
    <n v="0"/>
    <n v="0"/>
    <n v="0"/>
    <n v="0"/>
    <n v="1"/>
    <n v="141342"/>
    <s v="High"/>
    <n v="2"/>
    <n v="2025"/>
    <s v="High"/>
    <n v="8"/>
  </r>
  <r>
    <n v="6981"/>
    <x v="5"/>
    <x v="1"/>
    <s v="Startup"/>
    <s v="E-commerce"/>
    <x v="6"/>
    <x v="2"/>
    <s v="Onsite/Hybrid"/>
    <x v="0"/>
    <s v="7+ yrs"/>
    <n v="9"/>
    <s v="PhD"/>
    <n v="1"/>
    <n v="0"/>
    <n v="0"/>
    <n v="0"/>
    <n v="0"/>
    <n v="1"/>
    <n v="135097"/>
    <s v="High"/>
    <n v="3"/>
    <n v="2023"/>
    <s v="High"/>
    <n v="7"/>
  </r>
  <r>
    <n v="6982"/>
    <x v="3"/>
    <x v="0"/>
    <s v="Enterprise"/>
    <s v="Healthcare"/>
    <x v="6"/>
    <x v="1"/>
    <s v="Onsite/Hybrid"/>
    <x v="1"/>
    <s v="3-6 yrs"/>
    <n v="4"/>
    <s v="PhD"/>
    <n v="0"/>
    <n v="1"/>
    <n v="1"/>
    <n v="0"/>
    <n v="1"/>
    <n v="3"/>
    <n v="103933"/>
    <s v="Medium"/>
    <n v="4"/>
    <n v="2026"/>
    <s v="Low"/>
    <n v="1"/>
  </r>
  <r>
    <n v="6983"/>
    <x v="3"/>
    <x v="0"/>
    <s v="Medium"/>
    <s v="Education"/>
    <x v="4"/>
    <x v="2"/>
    <s v="Onsite/Hybrid"/>
    <x v="2"/>
    <s v="0-2 yrs"/>
    <n v="1"/>
    <s v="Bachelor"/>
    <n v="1"/>
    <n v="0"/>
    <n v="0"/>
    <n v="1"/>
    <n v="0"/>
    <n v="2"/>
    <n v="63709"/>
    <s v="Low"/>
    <n v="12"/>
    <n v="2021"/>
    <s v="Medium"/>
    <n v="5"/>
  </r>
  <r>
    <n v="6984"/>
    <x v="3"/>
    <x v="0"/>
    <s v="Startup"/>
    <s v="Finance"/>
    <x v="1"/>
    <x v="0"/>
    <s v="Remote"/>
    <x v="0"/>
    <s v="7+ yrs"/>
    <n v="8"/>
    <s v="PhD"/>
    <n v="0"/>
    <n v="0"/>
    <n v="1"/>
    <n v="1"/>
    <n v="0"/>
    <n v="2"/>
    <n v="134175"/>
    <s v="High"/>
    <n v="7"/>
    <n v="2022"/>
    <s v="High"/>
    <n v="2"/>
  </r>
  <r>
    <n v="6985"/>
    <x v="1"/>
    <x v="1"/>
    <s v="MNC"/>
    <s v="Education"/>
    <x v="3"/>
    <x v="1"/>
    <s v="Onsite/Hybrid"/>
    <x v="2"/>
    <s v="0-2 yrs"/>
    <n v="2"/>
    <s v="Bachelor"/>
    <n v="1"/>
    <n v="1"/>
    <n v="0"/>
    <n v="1"/>
    <n v="0"/>
    <n v="3"/>
    <n v="120788"/>
    <s v="High"/>
    <n v="9"/>
    <n v="2022"/>
    <s v="Medium"/>
    <n v="5"/>
  </r>
  <r>
    <n v="6986"/>
    <x v="0"/>
    <x v="0"/>
    <s v="MNC"/>
    <s v="Finance"/>
    <x v="1"/>
    <x v="0"/>
    <s v="Remote"/>
    <x v="1"/>
    <s v="3-6 yrs"/>
    <n v="4"/>
    <s v="Master"/>
    <n v="0"/>
    <n v="1"/>
    <n v="1"/>
    <n v="0"/>
    <n v="1"/>
    <n v="3"/>
    <n v="115086"/>
    <s v="Medium"/>
    <n v="5"/>
    <n v="2020"/>
    <s v="Low"/>
    <n v="5"/>
  </r>
  <r>
    <n v="6987"/>
    <x v="0"/>
    <x v="0"/>
    <s v="Medium"/>
    <s v="Education"/>
    <x v="1"/>
    <x v="1"/>
    <s v="Onsite/Hybrid"/>
    <x v="0"/>
    <s v="7+ yrs"/>
    <n v="15"/>
    <s v="Bachelor"/>
    <n v="1"/>
    <n v="0"/>
    <n v="0"/>
    <n v="1"/>
    <n v="1"/>
    <n v="3"/>
    <n v="122770"/>
    <s v="High"/>
    <n v="6"/>
    <n v="2021"/>
    <s v="Medium"/>
    <n v="5"/>
  </r>
  <r>
    <n v="6988"/>
    <x v="4"/>
    <x v="0"/>
    <s v="Medium"/>
    <s v="Finance"/>
    <x v="2"/>
    <x v="2"/>
    <s v="Onsite/Hybrid"/>
    <x v="1"/>
    <s v="3-6 yrs"/>
    <n v="3"/>
    <s v="Bachelor"/>
    <n v="1"/>
    <n v="0"/>
    <n v="0"/>
    <n v="0"/>
    <n v="0"/>
    <n v="1"/>
    <n v="77058"/>
    <s v="Medium"/>
    <n v="10"/>
    <n v="2021"/>
    <s v="Low"/>
    <n v="2"/>
  </r>
  <r>
    <n v="6989"/>
    <x v="1"/>
    <x v="1"/>
    <s v="Startup"/>
    <s v="E-commerce"/>
    <x v="0"/>
    <x v="1"/>
    <s v="Onsite/Hybrid"/>
    <x v="2"/>
    <s v="0-2 yrs"/>
    <n v="2"/>
    <s v="Master"/>
    <n v="1"/>
    <n v="1"/>
    <n v="0"/>
    <n v="1"/>
    <n v="0"/>
    <n v="3"/>
    <n v="107953"/>
    <s v="Medium"/>
    <n v="4"/>
    <n v="2023"/>
    <s v="Low"/>
    <n v="3"/>
  </r>
  <r>
    <n v="6990"/>
    <x v="2"/>
    <x v="2"/>
    <s v="Startup"/>
    <s v="Retail"/>
    <x v="1"/>
    <x v="1"/>
    <s v="Onsite/Hybrid"/>
    <x v="1"/>
    <s v="3-6 yrs"/>
    <n v="4"/>
    <s v="PhD"/>
    <n v="0"/>
    <n v="1"/>
    <n v="0"/>
    <n v="1"/>
    <n v="0"/>
    <n v="2"/>
    <n v="89191"/>
    <s v="Medium"/>
    <n v="1"/>
    <n v="2020"/>
    <s v="High"/>
    <n v="7"/>
  </r>
  <r>
    <n v="6991"/>
    <x v="2"/>
    <x v="2"/>
    <s v="MNC"/>
    <s v="Finance"/>
    <x v="0"/>
    <x v="1"/>
    <s v="Onsite/Hybrid"/>
    <x v="1"/>
    <s v="3-6 yrs"/>
    <n v="4"/>
    <s v="PhD"/>
    <n v="1"/>
    <n v="1"/>
    <n v="0"/>
    <n v="1"/>
    <n v="1"/>
    <n v="4"/>
    <n v="116494"/>
    <s v="Medium"/>
    <n v="9"/>
    <n v="2023"/>
    <s v="Medium"/>
    <n v="6"/>
  </r>
  <r>
    <n v="6992"/>
    <x v="3"/>
    <x v="0"/>
    <s v="Medium"/>
    <s v="Education"/>
    <x v="4"/>
    <x v="0"/>
    <s v="Remote"/>
    <x v="1"/>
    <s v="3-6 yrs"/>
    <n v="4"/>
    <s v="Bachelor"/>
    <n v="0"/>
    <n v="0"/>
    <n v="1"/>
    <n v="1"/>
    <n v="1"/>
    <n v="3"/>
    <n v="116122"/>
    <s v="Medium"/>
    <n v="7"/>
    <n v="2021"/>
    <s v="High"/>
    <n v="2"/>
  </r>
  <r>
    <n v="6993"/>
    <x v="5"/>
    <x v="1"/>
    <s v="MNC"/>
    <s v="Retail"/>
    <x v="4"/>
    <x v="1"/>
    <s v="Onsite/Hybrid"/>
    <x v="0"/>
    <s v="7+ yrs"/>
    <n v="15"/>
    <s v="Master"/>
    <n v="0"/>
    <n v="1"/>
    <n v="1"/>
    <n v="1"/>
    <n v="0"/>
    <n v="3"/>
    <n v="185057"/>
    <s v="High"/>
    <n v="7"/>
    <n v="2025"/>
    <s v="High"/>
    <n v="6"/>
  </r>
  <r>
    <n v="6994"/>
    <x v="5"/>
    <x v="1"/>
    <s v="Medium"/>
    <s v="Finance"/>
    <x v="4"/>
    <x v="0"/>
    <s v="Remote"/>
    <x v="2"/>
    <s v="0-2 yrs"/>
    <n v="2"/>
    <s v="PhD"/>
    <n v="1"/>
    <n v="0"/>
    <n v="1"/>
    <n v="1"/>
    <n v="0"/>
    <n v="3"/>
    <n v="123820"/>
    <s v="High"/>
    <n v="5"/>
    <n v="2020"/>
    <s v="High"/>
    <n v="3"/>
  </r>
  <r>
    <n v="6995"/>
    <x v="3"/>
    <x v="0"/>
    <s v="Medium"/>
    <s v="Education"/>
    <x v="3"/>
    <x v="0"/>
    <s v="Remote"/>
    <x v="2"/>
    <s v="0-2 yrs"/>
    <n v="0"/>
    <s v="Master"/>
    <n v="1"/>
    <n v="0"/>
    <n v="1"/>
    <n v="0"/>
    <n v="0"/>
    <n v="2"/>
    <n v="64700"/>
    <s v="Low"/>
    <n v="10"/>
    <n v="2025"/>
    <s v="High"/>
    <n v="9"/>
  </r>
  <r>
    <n v="6996"/>
    <x v="0"/>
    <x v="0"/>
    <s v="Medium"/>
    <s v="E-commerce"/>
    <x v="5"/>
    <x v="0"/>
    <s v="Remote"/>
    <x v="1"/>
    <s v="3-6 yrs"/>
    <n v="3"/>
    <s v="Master"/>
    <n v="0"/>
    <n v="0"/>
    <n v="1"/>
    <n v="1"/>
    <n v="1"/>
    <n v="3"/>
    <n v="114146"/>
    <s v="Medium"/>
    <n v="8"/>
    <n v="2023"/>
    <s v="High"/>
    <n v="3"/>
  </r>
  <r>
    <n v="6997"/>
    <x v="4"/>
    <x v="0"/>
    <s v="Enterprise"/>
    <s v="Education"/>
    <x v="1"/>
    <x v="2"/>
    <s v="Onsite/Hybrid"/>
    <x v="0"/>
    <s v="7+ yrs"/>
    <n v="12"/>
    <s v="PhD"/>
    <n v="0"/>
    <n v="1"/>
    <n v="1"/>
    <n v="1"/>
    <n v="0"/>
    <n v="3"/>
    <n v="131095"/>
    <s v="High"/>
    <n v="2"/>
    <n v="2021"/>
    <s v="High"/>
    <n v="3"/>
  </r>
  <r>
    <n v="6998"/>
    <x v="1"/>
    <x v="1"/>
    <s v="MNC"/>
    <s v="Technology"/>
    <x v="0"/>
    <x v="2"/>
    <s v="Onsite/Hybrid"/>
    <x v="2"/>
    <s v="0-2 yrs"/>
    <n v="0"/>
    <s v="Bachelor"/>
    <n v="0"/>
    <n v="0"/>
    <n v="0"/>
    <n v="0"/>
    <n v="1"/>
    <n v="1"/>
    <n v="119450"/>
    <s v="Medium"/>
    <n v="12"/>
    <n v="2022"/>
    <s v="Medium"/>
    <n v="3"/>
  </r>
  <r>
    <n v="6999"/>
    <x v="2"/>
    <x v="2"/>
    <s v="MNC"/>
    <s v="Finance"/>
    <x v="2"/>
    <x v="0"/>
    <s v="Remote"/>
    <x v="2"/>
    <s v="0-2 yrs"/>
    <n v="0"/>
    <s v="Bachelor"/>
    <n v="1"/>
    <n v="1"/>
    <n v="0"/>
    <n v="0"/>
    <n v="1"/>
    <n v="3"/>
    <n v="84950"/>
    <s v="Medium"/>
    <n v="9"/>
    <n v="2025"/>
    <s v="Medium"/>
    <n v="4"/>
  </r>
  <r>
    <n v="7000"/>
    <x v="4"/>
    <x v="0"/>
    <s v="Enterprise"/>
    <s v="Retail"/>
    <x v="1"/>
    <x v="1"/>
    <s v="Onsite/Hybrid"/>
    <x v="2"/>
    <s v="0-2 yrs"/>
    <n v="1"/>
    <s v="Master"/>
    <n v="1"/>
    <n v="0"/>
    <n v="1"/>
    <n v="0"/>
    <n v="1"/>
    <n v="3"/>
    <n v="77978"/>
    <s v="Medium"/>
    <n v="12"/>
    <n v="2022"/>
    <s v="Medium"/>
    <n v="1"/>
  </r>
  <r>
    <n v="7001"/>
    <x v="2"/>
    <x v="2"/>
    <s v="Medium"/>
    <s v="Technology"/>
    <x v="5"/>
    <x v="1"/>
    <s v="Onsite/Hybrid"/>
    <x v="1"/>
    <s v="3-6 yrs"/>
    <n v="4"/>
    <s v="PhD"/>
    <n v="0"/>
    <n v="0"/>
    <n v="0"/>
    <n v="0"/>
    <n v="1"/>
    <n v="1"/>
    <n v="82260"/>
    <s v="Medium"/>
    <n v="5"/>
    <n v="2020"/>
    <s v="High"/>
    <n v="9"/>
  </r>
  <r>
    <n v="7002"/>
    <x v="5"/>
    <x v="1"/>
    <s v="MNC"/>
    <s v="Finance"/>
    <x v="1"/>
    <x v="0"/>
    <s v="Remote"/>
    <x v="2"/>
    <s v="0-2 yrs"/>
    <n v="0"/>
    <s v="Master"/>
    <n v="1"/>
    <n v="1"/>
    <n v="1"/>
    <n v="0"/>
    <n v="0"/>
    <n v="3"/>
    <n v="129666"/>
    <s v="High"/>
    <n v="5"/>
    <n v="2022"/>
    <s v="Medium"/>
    <n v="4"/>
  </r>
  <r>
    <n v="7003"/>
    <x v="5"/>
    <x v="1"/>
    <s v="Startup"/>
    <s v="Finance"/>
    <x v="6"/>
    <x v="0"/>
    <s v="Remote"/>
    <x v="2"/>
    <s v="0-2 yrs"/>
    <n v="0"/>
    <s v="PhD"/>
    <n v="1"/>
    <n v="0"/>
    <n v="0"/>
    <n v="1"/>
    <n v="1"/>
    <n v="3"/>
    <n v="114634"/>
    <s v="Medium"/>
    <n v="10"/>
    <n v="2020"/>
    <s v="Low"/>
    <n v="4"/>
  </r>
  <r>
    <n v="7004"/>
    <x v="0"/>
    <x v="0"/>
    <s v="MNC"/>
    <s v="E-commerce"/>
    <x v="6"/>
    <x v="2"/>
    <s v="Onsite/Hybrid"/>
    <x v="2"/>
    <s v="0-2 yrs"/>
    <n v="1"/>
    <s v="Master"/>
    <n v="0"/>
    <n v="0"/>
    <n v="0"/>
    <n v="1"/>
    <n v="1"/>
    <n v="2"/>
    <n v="97953"/>
    <s v="Medium"/>
    <n v="1"/>
    <n v="2025"/>
    <s v="Medium"/>
    <n v="2"/>
  </r>
  <r>
    <n v="7005"/>
    <x v="2"/>
    <x v="2"/>
    <s v="Enterprise"/>
    <s v="Education"/>
    <x v="3"/>
    <x v="1"/>
    <s v="Onsite/Hybrid"/>
    <x v="2"/>
    <s v="0-2 yrs"/>
    <n v="0"/>
    <s v="PhD"/>
    <n v="1"/>
    <n v="0"/>
    <n v="0"/>
    <n v="0"/>
    <n v="1"/>
    <n v="2"/>
    <n v="59582"/>
    <s v="Low"/>
    <n v="11"/>
    <n v="2020"/>
    <s v="High"/>
    <n v="8"/>
  </r>
  <r>
    <n v="7006"/>
    <x v="4"/>
    <x v="0"/>
    <s v="Medium"/>
    <s v="Healthcare"/>
    <x v="1"/>
    <x v="2"/>
    <s v="Onsite/Hybrid"/>
    <x v="1"/>
    <s v="3-6 yrs"/>
    <n v="4"/>
    <s v="Master"/>
    <n v="0"/>
    <n v="0"/>
    <n v="0"/>
    <n v="0"/>
    <n v="1"/>
    <n v="1"/>
    <n v="82463"/>
    <s v="Medium"/>
    <n v="6"/>
    <n v="2021"/>
    <s v="Low"/>
    <n v="1"/>
  </r>
  <r>
    <n v="7007"/>
    <x v="4"/>
    <x v="0"/>
    <s v="Medium"/>
    <s v="Healthcare"/>
    <x v="3"/>
    <x v="2"/>
    <s v="Onsite/Hybrid"/>
    <x v="2"/>
    <s v="0-2 yrs"/>
    <n v="0"/>
    <s v="Bachelor"/>
    <n v="1"/>
    <n v="1"/>
    <n v="0"/>
    <n v="1"/>
    <n v="0"/>
    <n v="3"/>
    <n v="66036"/>
    <s v="Low"/>
    <n v="7"/>
    <n v="2025"/>
    <s v="Medium"/>
    <n v="6"/>
  </r>
  <r>
    <n v="7008"/>
    <x v="3"/>
    <x v="0"/>
    <s v="Startup"/>
    <s v="E-commerce"/>
    <x v="0"/>
    <x v="0"/>
    <s v="Remote"/>
    <x v="2"/>
    <s v="0-2 yrs"/>
    <n v="0"/>
    <s v="PhD"/>
    <n v="1"/>
    <n v="1"/>
    <n v="1"/>
    <n v="1"/>
    <n v="1"/>
    <n v="5"/>
    <n v="94913"/>
    <s v="Medium"/>
    <n v="8"/>
    <n v="2025"/>
    <s v="High"/>
    <n v="6"/>
  </r>
  <r>
    <n v="7009"/>
    <x v="0"/>
    <x v="0"/>
    <s v="Startup"/>
    <s v="Finance"/>
    <x v="0"/>
    <x v="2"/>
    <s v="Onsite/Hybrid"/>
    <x v="2"/>
    <s v="0-2 yrs"/>
    <n v="1"/>
    <s v="PhD"/>
    <n v="0"/>
    <n v="0"/>
    <n v="0"/>
    <n v="1"/>
    <n v="0"/>
    <n v="1"/>
    <n v="63278"/>
    <s v="Low"/>
    <n v="9"/>
    <n v="2025"/>
    <s v="Medium"/>
    <n v="3"/>
  </r>
  <r>
    <n v="7010"/>
    <x v="2"/>
    <x v="2"/>
    <s v="Enterprise"/>
    <s v="Healthcare"/>
    <x v="3"/>
    <x v="1"/>
    <s v="Onsite/Hybrid"/>
    <x v="1"/>
    <s v="3-6 yrs"/>
    <n v="5"/>
    <s v="PhD"/>
    <n v="0"/>
    <n v="1"/>
    <n v="0"/>
    <n v="0"/>
    <n v="0"/>
    <n v="1"/>
    <n v="78680"/>
    <s v="Medium"/>
    <n v="7"/>
    <n v="2025"/>
    <s v="Low"/>
    <n v="2"/>
  </r>
  <r>
    <n v="7011"/>
    <x v="0"/>
    <x v="0"/>
    <s v="MNC"/>
    <s v="E-commerce"/>
    <x v="0"/>
    <x v="1"/>
    <s v="Onsite/Hybrid"/>
    <x v="2"/>
    <s v="0-2 yrs"/>
    <n v="2"/>
    <s v="Bachelor"/>
    <n v="1"/>
    <n v="0"/>
    <n v="0"/>
    <n v="0"/>
    <n v="0"/>
    <n v="1"/>
    <n v="68642"/>
    <s v="Low"/>
    <n v="8"/>
    <n v="2026"/>
    <s v="Medium"/>
    <n v="1"/>
  </r>
  <r>
    <n v="7012"/>
    <x v="4"/>
    <x v="0"/>
    <s v="MNC"/>
    <s v="Healthcare"/>
    <x v="3"/>
    <x v="1"/>
    <s v="Onsite/Hybrid"/>
    <x v="2"/>
    <s v="0-2 yrs"/>
    <n v="0"/>
    <s v="PhD"/>
    <n v="0"/>
    <n v="0"/>
    <n v="1"/>
    <n v="0"/>
    <n v="1"/>
    <n v="2"/>
    <n v="99891"/>
    <s v="Medium"/>
    <n v="9"/>
    <n v="2021"/>
    <s v="Medium"/>
    <n v="1"/>
  </r>
  <r>
    <n v="7013"/>
    <x v="5"/>
    <x v="1"/>
    <s v="Enterprise"/>
    <s v="E-commerce"/>
    <x v="5"/>
    <x v="2"/>
    <s v="Onsite/Hybrid"/>
    <x v="2"/>
    <s v="0-2 yrs"/>
    <n v="0"/>
    <s v="Bachelor"/>
    <n v="1"/>
    <n v="1"/>
    <n v="1"/>
    <n v="1"/>
    <n v="1"/>
    <n v="5"/>
    <n v="125933"/>
    <s v="High"/>
    <n v="8"/>
    <n v="2023"/>
    <s v="High"/>
    <n v="9"/>
  </r>
  <r>
    <n v="7014"/>
    <x v="3"/>
    <x v="0"/>
    <s v="Enterprise"/>
    <s v="Retail"/>
    <x v="4"/>
    <x v="0"/>
    <s v="Remote"/>
    <x v="2"/>
    <s v="0-2 yrs"/>
    <n v="2"/>
    <s v="PhD"/>
    <n v="0"/>
    <n v="0"/>
    <n v="0"/>
    <n v="0"/>
    <n v="1"/>
    <n v="1"/>
    <n v="59340"/>
    <s v="Low"/>
    <n v="5"/>
    <n v="2025"/>
    <s v="Low"/>
    <n v="2"/>
  </r>
  <r>
    <n v="7015"/>
    <x v="5"/>
    <x v="1"/>
    <s v="Enterprise"/>
    <s v="Finance"/>
    <x v="6"/>
    <x v="1"/>
    <s v="Onsite/Hybrid"/>
    <x v="0"/>
    <s v="7+ yrs"/>
    <n v="11"/>
    <s v="Master"/>
    <n v="0"/>
    <n v="1"/>
    <n v="0"/>
    <n v="0"/>
    <n v="0"/>
    <n v="1"/>
    <n v="144920"/>
    <s v="High"/>
    <n v="5"/>
    <n v="2025"/>
    <s v="Low"/>
    <n v="6"/>
  </r>
  <r>
    <n v="7016"/>
    <x v="0"/>
    <x v="0"/>
    <s v="MNC"/>
    <s v="Retail"/>
    <x v="3"/>
    <x v="1"/>
    <s v="Onsite/Hybrid"/>
    <x v="1"/>
    <s v="3-6 yrs"/>
    <n v="4"/>
    <s v="Bachelor"/>
    <n v="1"/>
    <n v="1"/>
    <n v="0"/>
    <n v="0"/>
    <n v="1"/>
    <n v="3"/>
    <n v="108131"/>
    <s v="Medium"/>
    <n v="6"/>
    <n v="2022"/>
    <s v="High"/>
    <n v="8"/>
  </r>
  <r>
    <n v="7017"/>
    <x v="2"/>
    <x v="2"/>
    <s v="Enterprise"/>
    <s v="Healthcare"/>
    <x v="2"/>
    <x v="2"/>
    <s v="Onsite/Hybrid"/>
    <x v="2"/>
    <s v="0-2 yrs"/>
    <n v="0"/>
    <s v="Master"/>
    <n v="1"/>
    <n v="0"/>
    <n v="1"/>
    <n v="1"/>
    <n v="1"/>
    <n v="4"/>
    <n v="88839"/>
    <s v="Medium"/>
    <n v="2"/>
    <n v="2022"/>
    <s v="High"/>
    <n v="1"/>
  </r>
  <r>
    <n v="7018"/>
    <x v="4"/>
    <x v="0"/>
    <s v="Enterprise"/>
    <s v="Healthcare"/>
    <x v="6"/>
    <x v="2"/>
    <s v="Onsite/Hybrid"/>
    <x v="2"/>
    <s v="0-2 yrs"/>
    <n v="1"/>
    <s v="PhD"/>
    <n v="0"/>
    <n v="1"/>
    <n v="1"/>
    <n v="1"/>
    <n v="0"/>
    <n v="3"/>
    <n v="79454"/>
    <s v="Medium"/>
    <n v="3"/>
    <n v="2020"/>
    <s v="High"/>
    <n v="7"/>
  </r>
  <r>
    <n v="7019"/>
    <x v="2"/>
    <x v="2"/>
    <s v="Startup"/>
    <s v="E-commerce"/>
    <x v="5"/>
    <x v="0"/>
    <s v="Remote"/>
    <x v="2"/>
    <s v="0-2 yrs"/>
    <n v="2"/>
    <s v="Master"/>
    <n v="0"/>
    <n v="1"/>
    <n v="1"/>
    <n v="1"/>
    <n v="1"/>
    <n v="4"/>
    <n v="85338"/>
    <s v="Medium"/>
    <n v="7"/>
    <n v="2022"/>
    <s v="High"/>
    <n v="7"/>
  </r>
  <r>
    <n v="7020"/>
    <x v="1"/>
    <x v="1"/>
    <s v="Medium"/>
    <s v="Technology"/>
    <x v="3"/>
    <x v="1"/>
    <s v="Onsite/Hybrid"/>
    <x v="2"/>
    <s v="0-2 yrs"/>
    <n v="0"/>
    <s v="Bachelor"/>
    <n v="0"/>
    <n v="1"/>
    <n v="1"/>
    <n v="0"/>
    <n v="1"/>
    <n v="3"/>
    <n v="117323"/>
    <s v="Medium"/>
    <n v="11"/>
    <n v="2020"/>
    <s v="Medium"/>
    <n v="2"/>
  </r>
  <r>
    <n v="7021"/>
    <x v="0"/>
    <x v="0"/>
    <s v="Enterprise"/>
    <s v="Finance"/>
    <x v="2"/>
    <x v="1"/>
    <s v="Onsite/Hybrid"/>
    <x v="1"/>
    <s v="3-6 yrs"/>
    <n v="3"/>
    <s v="Master"/>
    <n v="0"/>
    <n v="0"/>
    <n v="1"/>
    <n v="0"/>
    <n v="0"/>
    <n v="1"/>
    <n v="88289"/>
    <s v="Medium"/>
    <n v="11"/>
    <n v="2024"/>
    <s v="High"/>
    <n v="7"/>
  </r>
  <r>
    <n v="7022"/>
    <x v="2"/>
    <x v="2"/>
    <s v="Medium"/>
    <s v="E-commerce"/>
    <x v="4"/>
    <x v="0"/>
    <s v="Remote"/>
    <x v="1"/>
    <s v="3-6 yrs"/>
    <n v="3"/>
    <s v="Bachelor"/>
    <n v="1"/>
    <n v="0"/>
    <n v="1"/>
    <n v="1"/>
    <n v="1"/>
    <n v="4"/>
    <n v="114115"/>
    <s v="Medium"/>
    <n v="8"/>
    <n v="2026"/>
    <s v="High"/>
    <n v="9"/>
  </r>
  <r>
    <n v="7023"/>
    <x v="3"/>
    <x v="0"/>
    <s v="Enterprise"/>
    <s v="Technology"/>
    <x v="4"/>
    <x v="0"/>
    <s v="Remote"/>
    <x v="0"/>
    <s v="7+ yrs"/>
    <n v="11"/>
    <s v="Master"/>
    <n v="1"/>
    <n v="0"/>
    <n v="1"/>
    <n v="1"/>
    <n v="0"/>
    <n v="3"/>
    <n v="133509"/>
    <s v="High"/>
    <n v="12"/>
    <n v="2024"/>
    <s v="High"/>
    <n v="3"/>
  </r>
  <r>
    <n v="7024"/>
    <x v="4"/>
    <x v="0"/>
    <s v="Startup"/>
    <s v="Finance"/>
    <x v="3"/>
    <x v="2"/>
    <s v="Onsite/Hybrid"/>
    <x v="2"/>
    <s v="0-2 yrs"/>
    <n v="2"/>
    <s v="Master"/>
    <n v="1"/>
    <n v="0"/>
    <n v="0"/>
    <n v="1"/>
    <n v="0"/>
    <n v="2"/>
    <n v="63328"/>
    <s v="Low"/>
    <n v="3"/>
    <n v="2021"/>
    <s v="High"/>
    <n v="9"/>
  </r>
  <r>
    <n v="7025"/>
    <x v="1"/>
    <x v="1"/>
    <s v="MNC"/>
    <s v="Technology"/>
    <x v="0"/>
    <x v="2"/>
    <s v="Onsite/Hybrid"/>
    <x v="2"/>
    <s v="0-2 yrs"/>
    <n v="0"/>
    <s v="Master"/>
    <n v="1"/>
    <n v="0"/>
    <n v="1"/>
    <n v="1"/>
    <n v="0"/>
    <n v="3"/>
    <n v="137384"/>
    <s v="High"/>
    <n v="10"/>
    <n v="2025"/>
    <s v="High"/>
    <n v="6"/>
  </r>
  <r>
    <n v="7026"/>
    <x v="1"/>
    <x v="1"/>
    <s v="Medium"/>
    <s v="Finance"/>
    <x v="2"/>
    <x v="2"/>
    <s v="Onsite/Hybrid"/>
    <x v="1"/>
    <s v="3-6 yrs"/>
    <n v="4"/>
    <s v="Bachelor"/>
    <n v="1"/>
    <n v="0"/>
    <n v="1"/>
    <n v="1"/>
    <n v="0"/>
    <n v="3"/>
    <n v="149993"/>
    <s v="High"/>
    <n v="7"/>
    <n v="2021"/>
    <s v="High"/>
    <n v="5"/>
  </r>
  <r>
    <n v="7027"/>
    <x v="0"/>
    <x v="0"/>
    <s v="Startup"/>
    <s v="Finance"/>
    <x v="6"/>
    <x v="0"/>
    <s v="Remote"/>
    <x v="2"/>
    <s v="0-2 yrs"/>
    <n v="2"/>
    <s v="PhD"/>
    <n v="1"/>
    <n v="1"/>
    <n v="0"/>
    <n v="1"/>
    <n v="1"/>
    <n v="4"/>
    <n v="72000"/>
    <s v="Medium"/>
    <n v="12"/>
    <n v="2023"/>
    <s v="High"/>
    <n v="8"/>
  </r>
  <r>
    <n v="7028"/>
    <x v="2"/>
    <x v="2"/>
    <s v="MNC"/>
    <s v="Education"/>
    <x v="6"/>
    <x v="1"/>
    <s v="Onsite/Hybrid"/>
    <x v="2"/>
    <s v="0-2 yrs"/>
    <n v="1"/>
    <s v="PhD"/>
    <n v="0"/>
    <n v="1"/>
    <n v="1"/>
    <n v="0"/>
    <n v="1"/>
    <n v="3"/>
    <n v="97265"/>
    <s v="Medium"/>
    <n v="4"/>
    <n v="2024"/>
    <s v="Medium"/>
    <n v="3"/>
  </r>
  <r>
    <n v="7029"/>
    <x v="5"/>
    <x v="1"/>
    <s v="Startup"/>
    <s v="Healthcare"/>
    <x v="2"/>
    <x v="1"/>
    <s v="Onsite/Hybrid"/>
    <x v="1"/>
    <s v="3-6 yrs"/>
    <n v="5"/>
    <s v="Master"/>
    <n v="0"/>
    <n v="1"/>
    <n v="1"/>
    <n v="1"/>
    <n v="0"/>
    <n v="3"/>
    <n v="144839"/>
    <s v="High"/>
    <n v="1"/>
    <n v="2024"/>
    <s v="High"/>
    <n v="3"/>
  </r>
  <r>
    <n v="7030"/>
    <x v="1"/>
    <x v="1"/>
    <s v="Medium"/>
    <s v="Technology"/>
    <x v="5"/>
    <x v="2"/>
    <s v="Onsite/Hybrid"/>
    <x v="2"/>
    <s v="0-2 yrs"/>
    <n v="2"/>
    <s v="PhD"/>
    <n v="0"/>
    <n v="0"/>
    <n v="0"/>
    <n v="0"/>
    <n v="0"/>
    <n v="0"/>
    <n v="86575"/>
    <s v="Medium"/>
    <n v="10"/>
    <n v="2026"/>
    <s v="Low"/>
    <n v="4"/>
  </r>
  <r>
    <n v="7031"/>
    <x v="2"/>
    <x v="2"/>
    <s v="Enterprise"/>
    <s v="Healthcare"/>
    <x v="1"/>
    <x v="1"/>
    <s v="Onsite/Hybrid"/>
    <x v="1"/>
    <s v="3-6 yrs"/>
    <n v="6"/>
    <s v="Master"/>
    <n v="1"/>
    <n v="0"/>
    <n v="1"/>
    <n v="1"/>
    <n v="1"/>
    <n v="4"/>
    <n v="115782"/>
    <s v="Medium"/>
    <n v="9"/>
    <n v="2023"/>
    <s v="High"/>
    <n v="3"/>
  </r>
  <r>
    <n v="7032"/>
    <x v="5"/>
    <x v="1"/>
    <s v="MNC"/>
    <s v="E-commerce"/>
    <x v="4"/>
    <x v="2"/>
    <s v="Onsite/Hybrid"/>
    <x v="0"/>
    <s v="7+ yrs"/>
    <n v="12"/>
    <s v="PhD"/>
    <n v="0"/>
    <n v="1"/>
    <n v="0"/>
    <n v="0"/>
    <n v="0"/>
    <n v="1"/>
    <n v="162356"/>
    <s v="High"/>
    <n v="8"/>
    <n v="2020"/>
    <s v="Medium"/>
    <n v="5"/>
  </r>
  <r>
    <n v="7033"/>
    <x v="0"/>
    <x v="0"/>
    <s v="Medium"/>
    <s v="Finance"/>
    <x v="1"/>
    <x v="2"/>
    <s v="Onsite/Hybrid"/>
    <x v="1"/>
    <s v="3-6 yrs"/>
    <n v="6"/>
    <s v="Master"/>
    <n v="1"/>
    <n v="1"/>
    <n v="1"/>
    <n v="0"/>
    <n v="0"/>
    <n v="3"/>
    <n v="94831"/>
    <s v="Medium"/>
    <n v="7"/>
    <n v="2024"/>
    <s v="High"/>
    <n v="9"/>
  </r>
  <r>
    <n v="7034"/>
    <x v="1"/>
    <x v="1"/>
    <s v="Enterprise"/>
    <s v="Healthcare"/>
    <x v="3"/>
    <x v="0"/>
    <s v="Remote"/>
    <x v="2"/>
    <s v="0-2 yrs"/>
    <n v="0"/>
    <s v="PhD"/>
    <n v="0"/>
    <n v="0"/>
    <n v="0"/>
    <n v="1"/>
    <n v="0"/>
    <n v="1"/>
    <n v="101838"/>
    <s v="Medium"/>
    <n v="6"/>
    <n v="2024"/>
    <s v="Low"/>
    <n v="5"/>
  </r>
  <r>
    <n v="7035"/>
    <x v="0"/>
    <x v="0"/>
    <s v="Startup"/>
    <s v="Finance"/>
    <x v="6"/>
    <x v="2"/>
    <s v="Onsite/Hybrid"/>
    <x v="1"/>
    <s v="3-6 yrs"/>
    <n v="5"/>
    <s v="Bachelor"/>
    <n v="1"/>
    <n v="1"/>
    <n v="1"/>
    <n v="1"/>
    <n v="0"/>
    <n v="4"/>
    <n v="108313"/>
    <s v="Medium"/>
    <n v="4"/>
    <n v="2023"/>
    <s v="High"/>
    <n v="9"/>
  </r>
  <r>
    <n v="7036"/>
    <x v="0"/>
    <x v="0"/>
    <s v="Startup"/>
    <s v="Technology"/>
    <x v="6"/>
    <x v="0"/>
    <s v="Remote"/>
    <x v="1"/>
    <s v="3-6 yrs"/>
    <n v="5"/>
    <s v="Master"/>
    <n v="1"/>
    <n v="1"/>
    <n v="1"/>
    <n v="0"/>
    <n v="1"/>
    <n v="4"/>
    <n v="103315"/>
    <s v="Medium"/>
    <n v="12"/>
    <n v="2026"/>
    <s v="Low"/>
    <n v="4"/>
  </r>
  <r>
    <n v="7037"/>
    <x v="0"/>
    <x v="0"/>
    <s v="Startup"/>
    <s v="Healthcare"/>
    <x v="1"/>
    <x v="0"/>
    <s v="Remote"/>
    <x v="1"/>
    <s v="3-6 yrs"/>
    <n v="4"/>
    <s v="Bachelor"/>
    <n v="1"/>
    <n v="0"/>
    <n v="0"/>
    <n v="0"/>
    <n v="1"/>
    <n v="2"/>
    <n v="86050"/>
    <s v="Medium"/>
    <n v="1"/>
    <n v="2025"/>
    <s v="High"/>
    <n v="8"/>
  </r>
  <r>
    <n v="7038"/>
    <x v="4"/>
    <x v="0"/>
    <s v="MNC"/>
    <s v="Healthcare"/>
    <x v="5"/>
    <x v="2"/>
    <s v="Onsite/Hybrid"/>
    <x v="2"/>
    <s v="0-2 yrs"/>
    <n v="1"/>
    <s v="Bachelor"/>
    <n v="0"/>
    <n v="1"/>
    <n v="0"/>
    <n v="1"/>
    <n v="0"/>
    <n v="2"/>
    <n v="87990"/>
    <s v="Medium"/>
    <n v="12"/>
    <n v="2022"/>
    <s v="Low"/>
    <n v="6"/>
  </r>
  <r>
    <n v="7039"/>
    <x v="1"/>
    <x v="1"/>
    <s v="Startup"/>
    <s v="Education"/>
    <x v="1"/>
    <x v="2"/>
    <s v="Onsite/Hybrid"/>
    <x v="0"/>
    <s v="7+ yrs"/>
    <n v="11"/>
    <s v="Bachelor"/>
    <n v="1"/>
    <n v="0"/>
    <n v="1"/>
    <n v="0"/>
    <n v="1"/>
    <n v="3"/>
    <n v="165937"/>
    <s v="High"/>
    <n v="5"/>
    <n v="2020"/>
    <s v="Medium"/>
    <n v="5"/>
  </r>
  <r>
    <n v="7040"/>
    <x v="1"/>
    <x v="1"/>
    <s v="MNC"/>
    <s v="Retail"/>
    <x v="3"/>
    <x v="1"/>
    <s v="Onsite/Hybrid"/>
    <x v="0"/>
    <s v="7+ yrs"/>
    <n v="14"/>
    <s v="Bachelor"/>
    <n v="0"/>
    <n v="0"/>
    <n v="1"/>
    <n v="1"/>
    <n v="0"/>
    <n v="2"/>
    <n v="191711"/>
    <s v="High"/>
    <n v="8"/>
    <n v="2020"/>
    <s v="High"/>
    <n v="2"/>
  </r>
  <r>
    <n v="7041"/>
    <x v="0"/>
    <x v="0"/>
    <s v="MNC"/>
    <s v="Retail"/>
    <x v="2"/>
    <x v="0"/>
    <s v="Remote"/>
    <x v="1"/>
    <s v="3-6 yrs"/>
    <n v="4"/>
    <s v="Bachelor"/>
    <n v="0"/>
    <n v="0"/>
    <n v="1"/>
    <n v="0"/>
    <n v="0"/>
    <n v="1"/>
    <n v="114610"/>
    <s v="Medium"/>
    <n v="3"/>
    <n v="2022"/>
    <s v="Medium"/>
    <n v="4"/>
  </r>
  <r>
    <n v="7042"/>
    <x v="4"/>
    <x v="0"/>
    <s v="Startup"/>
    <s v="Finance"/>
    <x v="3"/>
    <x v="1"/>
    <s v="Onsite/Hybrid"/>
    <x v="1"/>
    <s v="3-6 yrs"/>
    <n v="5"/>
    <s v="Master"/>
    <n v="1"/>
    <n v="0"/>
    <n v="1"/>
    <n v="1"/>
    <n v="0"/>
    <n v="3"/>
    <n v="101852"/>
    <s v="Medium"/>
    <n v="1"/>
    <n v="2022"/>
    <s v="High"/>
    <n v="8"/>
  </r>
  <r>
    <n v="7043"/>
    <x v="4"/>
    <x v="0"/>
    <s v="Medium"/>
    <s v="E-commerce"/>
    <x v="0"/>
    <x v="0"/>
    <s v="Remote"/>
    <x v="2"/>
    <s v="0-2 yrs"/>
    <n v="1"/>
    <s v="PhD"/>
    <n v="1"/>
    <n v="1"/>
    <n v="1"/>
    <n v="1"/>
    <n v="1"/>
    <n v="5"/>
    <n v="91200"/>
    <s v="Medium"/>
    <n v="11"/>
    <n v="2021"/>
    <s v="High"/>
    <n v="7"/>
  </r>
  <r>
    <n v="7044"/>
    <x v="1"/>
    <x v="1"/>
    <s v="MNC"/>
    <s v="Finance"/>
    <x v="0"/>
    <x v="2"/>
    <s v="Onsite/Hybrid"/>
    <x v="1"/>
    <s v="3-6 yrs"/>
    <n v="5"/>
    <s v="PhD"/>
    <n v="0"/>
    <n v="0"/>
    <n v="1"/>
    <n v="0"/>
    <n v="1"/>
    <n v="2"/>
    <n v="162084"/>
    <s v="High"/>
    <n v="10"/>
    <n v="2025"/>
    <s v="Medium"/>
    <n v="1"/>
  </r>
  <r>
    <n v="7045"/>
    <x v="4"/>
    <x v="0"/>
    <s v="Enterprise"/>
    <s v="Technology"/>
    <x v="1"/>
    <x v="2"/>
    <s v="Onsite/Hybrid"/>
    <x v="0"/>
    <s v="7+ yrs"/>
    <n v="12"/>
    <s v="Bachelor"/>
    <n v="1"/>
    <n v="0"/>
    <n v="1"/>
    <n v="0"/>
    <n v="0"/>
    <n v="2"/>
    <n v="118372"/>
    <s v="Medium"/>
    <n v="8"/>
    <n v="2022"/>
    <s v="High"/>
    <n v="8"/>
  </r>
  <r>
    <n v="7046"/>
    <x v="4"/>
    <x v="0"/>
    <s v="MNC"/>
    <s v="Healthcare"/>
    <x v="0"/>
    <x v="0"/>
    <s v="Remote"/>
    <x v="2"/>
    <s v="0-2 yrs"/>
    <n v="1"/>
    <s v="Bachelor"/>
    <n v="0"/>
    <n v="0"/>
    <n v="1"/>
    <n v="0"/>
    <n v="1"/>
    <n v="2"/>
    <n v="95447"/>
    <s v="Medium"/>
    <n v="8"/>
    <n v="2022"/>
    <s v="High"/>
    <n v="8"/>
  </r>
  <r>
    <n v="7047"/>
    <x v="4"/>
    <x v="0"/>
    <s v="MNC"/>
    <s v="E-commerce"/>
    <x v="4"/>
    <x v="0"/>
    <s v="Remote"/>
    <x v="2"/>
    <s v="0-2 yrs"/>
    <n v="0"/>
    <s v="Bachelor"/>
    <n v="0"/>
    <n v="0"/>
    <n v="0"/>
    <n v="1"/>
    <n v="1"/>
    <n v="2"/>
    <n v="99705"/>
    <s v="Medium"/>
    <n v="5"/>
    <n v="2023"/>
    <s v="Medium"/>
    <n v="4"/>
  </r>
  <r>
    <n v="7048"/>
    <x v="2"/>
    <x v="2"/>
    <s v="MNC"/>
    <s v="Retail"/>
    <x v="5"/>
    <x v="0"/>
    <s v="Remote"/>
    <x v="2"/>
    <s v="0-2 yrs"/>
    <n v="1"/>
    <s v="PhD"/>
    <n v="0"/>
    <n v="0"/>
    <n v="1"/>
    <n v="0"/>
    <n v="1"/>
    <n v="2"/>
    <n v="96324"/>
    <s v="Medium"/>
    <n v="12"/>
    <n v="2023"/>
    <s v="High"/>
    <n v="9"/>
  </r>
  <r>
    <n v="7049"/>
    <x v="1"/>
    <x v="1"/>
    <s v="Medium"/>
    <s v="Education"/>
    <x v="6"/>
    <x v="0"/>
    <s v="Remote"/>
    <x v="1"/>
    <s v="3-6 yrs"/>
    <n v="3"/>
    <s v="Master"/>
    <n v="0"/>
    <n v="0"/>
    <n v="0"/>
    <n v="0"/>
    <n v="1"/>
    <n v="1"/>
    <n v="125119"/>
    <s v="High"/>
    <n v="1"/>
    <n v="2024"/>
    <s v="High"/>
    <n v="8"/>
  </r>
  <r>
    <n v="7050"/>
    <x v="4"/>
    <x v="0"/>
    <s v="Enterprise"/>
    <s v="E-commerce"/>
    <x v="2"/>
    <x v="0"/>
    <s v="Remote"/>
    <x v="2"/>
    <s v="0-2 yrs"/>
    <n v="2"/>
    <s v="Master"/>
    <n v="0"/>
    <n v="0"/>
    <n v="1"/>
    <n v="0"/>
    <n v="0"/>
    <n v="1"/>
    <n v="66983"/>
    <s v="Low"/>
    <n v="4"/>
    <n v="2021"/>
    <s v="Medium"/>
    <n v="2"/>
  </r>
  <r>
    <n v="7051"/>
    <x v="2"/>
    <x v="2"/>
    <s v="Enterprise"/>
    <s v="Education"/>
    <x v="5"/>
    <x v="1"/>
    <s v="Onsite/Hybrid"/>
    <x v="1"/>
    <s v="3-6 yrs"/>
    <n v="6"/>
    <s v="PhD"/>
    <n v="1"/>
    <n v="1"/>
    <n v="1"/>
    <n v="1"/>
    <n v="1"/>
    <n v="5"/>
    <n v="113180"/>
    <s v="Medium"/>
    <n v="10"/>
    <n v="2022"/>
    <s v="High"/>
    <n v="9"/>
  </r>
  <r>
    <n v="7052"/>
    <x v="0"/>
    <x v="0"/>
    <s v="Startup"/>
    <s v="Education"/>
    <x v="4"/>
    <x v="0"/>
    <s v="Remote"/>
    <x v="1"/>
    <s v="3-6 yrs"/>
    <n v="4"/>
    <s v="Bachelor"/>
    <n v="1"/>
    <n v="0"/>
    <n v="0"/>
    <n v="0"/>
    <n v="0"/>
    <n v="1"/>
    <n v="72831"/>
    <s v="Medium"/>
    <n v="9"/>
    <n v="2023"/>
    <s v="Low"/>
    <n v="4"/>
  </r>
  <r>
    <n v="7053"/>
    <x v="3"/>
    <x v="0"/>
    <s v="Medium"/>
    <s v="Retail"/>
    <x v="1"/>
    <x v="1"/>
    <s v="Onsite/Hybrid"/>
    <x v="0"/>
    <s v="7+ yrs"/>
    <n v="11"/>
    <s v="Bachelor"/>
    <n v="1"/>
    <n v="1"/>
    <n v="0"/>
    <n v="1"/>
    <n v="0"/>
    <n v="3"/>
    <n v="114595"/>
    <s v="Medium"/>
    <n v="12"/>
    <n v="2026"/>
    <s v="High"/>
    <n v="7"/>
  </r>
  <r>
    <n v="7054"/>
    <x v="1"/>
    <x v="1"/>
    <s v="MNC"/>
    <s v="E-commerce"/>
    <x v="6"/>
    <x v="1"/>
    <s v="Onsite/Hybrid"/>
    <x v="1"/>
    <s v="3-6 yrs"/>
    <n v="6"/>
    <s v="PhD"/>
    <n v="1"/>
    <n v="1"/>
    <n v="0"/>
    <n v="1"/>
    <n v="1"/>
    <n v="4"/>
    <n v="158939"/>
    <s v="High"/>
    <n v="11"/>
    <n v="2026"/>
    <s v="High"/>
    <n v="7"/>
  </r>
  <r>
    <n v="7055"/>
    <x v="4"/>
    <x v="0"/>
    <s v="MNC"/>
    <s v="Education"/>
    <x v="3"/>
    <x v="0"/>
    <s v="Remote"/>
    <x v="0"/>
    <s v="7+ yrs"/>
    <n v="14"/>
    <s v="Bachelor"/>
    <n v="1"/>
    <n v="1"/>
    <n v="1"/>
    <n v="0"/>
    <n v="0"/>
    <n v="3"/>
    <n v="138157"/>
    <s v="High"/>
    <n v="2"/>
    <n v="2021"/>
    <s v="Medium"/>
    <n v="3"/>
  </r>
  <r>
    <n v="7056"/>
    <x v="4"/>
    <x v="0"/>
    <s v="MNC"/>
    <s v="Retail"/>
    <x v="0"/>
    <x v="1"/>
    <s v="Onsite/Hybrid"/>
    <x v="0"/>
    <s v="7+ yrs"/>
    <n v="11"/>
    <s v="PhD"/>
    <n v="1"/>
    <n v="1"/>
    <n v="1"/>
    <n v="0"/>
    <n v="1"/>
    <n v="4"/>
    <n v="145614"/>
    <s v="High"/>
    <n v="2"/>
    <n v="2023"/>
    <s v="High"/>
    <n v="7"/>
  </r>
  <r>
    <n v="7057"/>
    <x v="4"/>
    <x v="0"/>
    <s v="Enterprise"/>
    <s v="Healthcare"/>
    <x v="0"/>
    <x v="2"/>
    <s v="Onsite/Hybrid"/>
    <x v="1"/>
    <s v="3-6 yrs"/>
    <n v="6"/>
    <s v="Bachelor"/>
    <n v="1"/>
    <n v="0"/>
    <n v="0"/>
    <n v="0"/>
    <n v="0"/>
    <n v="1"/>
    <n v="77369"/>
    <s v="Medium"/>
    <n v="4"/>
    <n v="2024"/>
    <s v="High"/>
    <n v="8"/>
  </r>
  <r>
    <n v="7058"/>
    <x v="2"/>
    <x v="2"/>
    <s v="Medium"/>
    <s v="Finance"/>
    <x v="6"/>
    <x v="0"/>
    <s v="Remote"/>
    <x v="1"/>
    <s v="3-6 yrs"/>
    <n v="6"/>
    <s v="Master"/>
    <n v="0"/>
    <n v="1"/>
    <n v="1"/>
    <n v="0"/>
    <n v="0"/>
    <n v="2"/>
    <n v="87585"/>
    <s v="Medium"/>
    <n v="2"/>
    <n v="2024"/>
    <s v="High"/>
    <n v="9"/>
  </r>
  <r>
    <n v="7059"/>
    <x v="3"/>
    <x v="0"/>
    <s v="Medium"/>
    <s v="Finance"/>
    <x v="1"/>
    <x v="1"/>
    <s v="Onsite/Hybrid"/>
    <x v="1"/>
    <s v="3-6 yrs"/>
    <n v="5"/>
    <s v="Master"/>
    <n v="0"/>
    <n v="1"/>
    <n v="1"/>
    <n v="1"/>
    <n v="0"/>
    <n v="3"/>
    <n v="109887"/>
    <s v="Medium"/>
    <n v="11"/>
    <n v="2021"/>
    <s v="High"/>
    <n v="1"/>
  </r>
  <r>
    <n v="7060"/>
    <x v="2"/>
    <x v="2"/>
    <s v="Medium"/>
    <s v="E-commerce"/>
    <x v="5"/>
    <x v="1"/>
    <s v="Onsite/Hybrid"/>
    <x v="1"/>
    <s v="3-6 yrs"/>
    <n v="3"/>
    <s v="Master"/>
    <n v="0"/>
    <n v="0"/>
    <n v="0"/>
    <n v="0"/>
    <n v="1"/>
    <n v="1"/>
    <n v="80060"/>
    <s v="Medium"/>
    <n v="2"/>
    <n v="2025"/>
    <s v="High"/>
    <n v="9"/>
  </r>
  <r>
    <n v="7061"/>
    <x v="1"/>
    <x v="1"/>
    <s v="Enterprise"/>
    <s v="Retail"/>
    <x v="5"/>
    <x v="2"/>
    <s v="Onsite/Hybrid"/>
    <x v="0"/>
    <s v="7+ yrs"/>
    <n v="14"/>
    <s v="Master"/>
    <n v="0"/>
    <n v="1"/>
    <n v="1"/>
    <n v="1"/>
    <n v="1"/>
    <n v="4"/>
    <n v="176910"/>
    <s v="High"/>
    <n v="7"/>
    <n v="2021"/>
    <s v="High"/>
    <n v="5"/>
  </r>
  <r>
    <n v="7062"/>
    <x v="5"/>
    <x v="1"/>
    <s v="Medium"/>
    <s v="E-commerce"/>
    <x v="2"/>
    <x v="0"/>
    <s v="Remote"/>
    <x v="1"/>
    <s v="3-6 yrs"/>
    <n v="6"/>
    <s v="Master"/>
    <n v="0"/>
    <n v="0"/>
    <n v="0"/>
    <n v="0"/>
    <n v="0"/>
    <n v="0"/>
    <n v="116270"/>
    <s v="Medium"/>
    <n v="1"/>
    <n v="2022"/>
    <s v="Medium"/>
    <n v="5"/>
  </r>
  <r>
    <n v="7063"/>
    <x v="5"/>
    <x v="1"/>
    <s v="Enterprise"/>
    <s v="Healthcare"/>
    <x v="1"/>
    <x v="1"/>
    <s v="Onsite/Hybrid"/>
    <x v="0"/>
    <s v="7+ yrs"/>
    <n v="7"/>
    <s v="Master"/>
    <n v="1"/>
    <n v="1"/>
    <n v="1"/>
    <n v="1"/>
    <n v="0"/>
    <n v="4"/>
    <n v="168672"/>
    <s v="High"/>
    <n v="5"/>
    <n v="2026"/>
    <s v="High"/>
    <n v="1"/>
  </r>
  <r>
    <n v="7064"/>
    <x v="1"/>
    <x v="1"/>
    <s v="Startup"/>
    <s v="Retail"/>
    <x v="5"/>
    <x v="1"/>
    <s v="Onsite/Hybrid"/>
    <x v="2"/>
    <s v="0-2 yrs"/>
    <n v="2"/>
    <s v="Bachelor"/>
    <n v="0"/>
    <n v="0"/>
    <n v="1"/>
    <n v="0"/>
    <n v="0"/>
    <n v="1"/>
    <n v="103747"/>
    <s v="Medium"/>
    <n v="3"/>
    <n v="2020"/>
    <s v="High"/>
    <n v="7"/>
  </r>
  <r>
    <n v="7065"/>
    <x v="0"/>
    <x v="0"/>
    <s v="Enterprise"/>
    <s v="Retail"/>
    <x v="0"/>
    <x v="1"/>
    <s v="Onsite/Hybrid"/>
    <x v="1"/>
    <s v="3-6 yrs"/>
    <n v="5"/>
    <s v="Master"/>
    <n v="0"/>
    <n v="1"/>
    <n v="0"/>
    <n v="0"/>
    <n v="0"/>
    <n v="1"/>
    <n v="79882"/>
    <s v="Medium"/>
    <n v="6"/>
    <n v="2023"/>
    <s v="Medium"/>
    <n v="1"/>
  </r>
  <r>
    <n v="7066"/>
    <x v="5"/>
    <x v="1"/>
    <s v="MNC"/>
    <s v="Finance"/>
    <x v="6"/>
    <x v="2"/>
    <s v="Onsite/Hybrid"/>
    <x v="2"/>
    <s v="0-2 yrs"/>
    <n v="1"/>
    <s v="PhD"/>
    <n v="0"/>
    <n v="0"/>
    <n v="1"/>
    <n v="0"/>
    <n v="0"/>
    <n v="1"/>
    <n v="128831"/>
    <s v="High"/>
    <n v="7"/>
    <n v="2021"/>
    <s v="Medium"/>
    <n v="6"/>
  </r>
  <r>
    <n v="7067"/>
    <x v="3"/>
    <x v="0"/>
    <s v="Startup"/>
    <s v="Healthcare"/>
    <x v="0"/>
    <x v="0"/>
    <s v="Remote"/>
    <x v="1"/>
    <s v="3-6 yrs"/>
    <n v="3"/>
    <s v="PhD"/>
    <n v="1"/>
    <n v="1"/>
    <n v="1"/>
    <n v="0"/>
    <n v="0"/>
    <n v="3"/>
    <n v="90168"/>
    <s v="Medium"/>
    <n v="7"/>
    <n v="2025"/>
    <s v="High"/>
    <n v="9"/>
  </r>
  <r>
    <n v="7068"/>
    <x v="4"/>
    <x v="0"/>
    <s v="MNC"/>
    <s v="Retail"/>
    <x v="6"/>
    <x v="2"/>
    <s v="Onsite/Hybrid"/>
    <x v="2"/>
    <s v="0-2 yrs"/>
    <n v="2"/>
    <s v="Master"/>
    <n v="0"/>
    <n v="0"/>
    <n v="0"/>
    <n v="0"/>
    <n v="1"/>
    <n v="1"/>
    <n v="80877"/>
    <s v="Medium"/>
    <n v="6"/>
    <n v="2026"/>
    <s v="Low"/>
    <n v="5"/>
  </r>
  <r>
    <n v="7069"/>
    <x v="5"/>
    <x v="1"/>
    <s v="Startup"/>
    <s v="Education"/>
    <x v="0"/>
    <x v="1"/>
    <s v="Onsite/Hybrid"/>
    <x v="2"/>
    <s v="0-2 yrs"/>
    <n v="2"/>
    <s v="Bachelor"/>
    <n v="0"/>
    <n v="0"/>
    <n v="1"/>
    <n v="0"/>
    <n v="0"/>
    <n v="1"/>
    <n v="104850"/>
    <s v="Medium"/>
    <n v="1"/>
    <n v="2024"/>
    <s v="High"/>
    <n v="7"/>
  </r>
  <r>
    <n v="7070"/>
    <x v="1"/>
    <x v="1"/>
    <s v="Enterprise"/>
    <s v="Technology"/>
    <x v="4"/>
    <x v="0"/>
    <s v="Remote"/>
    <x v="1"/>
    <s v="3-6 yrs"/>
    <n v="4"/>
    <s v="PhD"/>
    <n v="0"/>
    <n v="1"/>
    <n v="1"/>
    <n v="0"/>
    <n v="1"/>
    <n v="3"/>
    <n v="139880"/>
    <s v="High"/>
    <n v="4"/>
    <n v="2022"/>
    <s v="Medium"/>
    <n v="4"/>
  </r>
  <r>
    <n v="7071"/>
    <x v="3"/>
    <x v="0"/>
    <s v="Startup"/>
    <s v="Finance"/>
    <x v="1"/>
    <x v="1"/>
    <s v="Onsite/Hybrid"/>
    <x v="1"/>
    <s v="3-6 yrs"/>
    <n v="5"/>
    <s v="Master"/>
    <n v="0"/>
    <n v="1"/>
    <n v="0"/>
    <n v="0"/>
    <n v="0"/>
    <n v="1"/>
    <n v="70805"/>
    <s v="Medium"/>
    <n v="3"/>
    <n v="2022"/>
    <s v="High"/>
    <n v="7"/>
  </r>
  <r>
    <n v="7072"/>
    <x v="3"/>
    <x v="0"/>
    <s v="Medium"/>
    <s v="E-commerce"/>
    <x v="4"/>
    <x v="1"/>
    <s v="Onsite/Hybrid"/>
    <x v="1"/>
    <s v="3-6 yrs"/>
    <n v="4"/>
    <s v="Master"/>
    <n v="1"/>
    <n v="0"/>
    <n v="1"/>
    <n v="0"/>
    <n v="1"/>
    <n v="3"/>
    <n v="100476"/>
    <s v="Medium"/>
    <n v="8"/>
    <n v="2024"/>
    <s v="Low"/>
    <n v="6"/>
  </r>
  <r>
    <n v="7073"/>
    <x v="1"/>
    <x v="1"/>
    <s v="Enterprise"/>
    <s v="Technology"/>
    <x v="1"/>
    <x v="0"/>
    <s v="Remote"/>
    <x v="0"/>
    <s v="7+ yrs"/>
    <n v="15"/>
    <s v="PhD"/>
    <n v="0"/>
    <n v="1"/>
    <n v="1"/>
    <n v="0"/>
    <n v="1"/>
    <n v="3"/>
    <n v="160982"/>
    <s v="High"/>
    <n v="12"/>
    <n v="2026"/>
    <s v="Low"/>
    <n v="6"/>
  </r>
  <r>
    <n v="7074"/>
    <x v="2"/>
    <x v="2"/>
    <s v="Enterprise"/>
    <s v="Technology"/>
    <x v="3"/>
    <x v="1"/>
    <s v="Onsite/Hybrid"/>
    <x v="0"/>
    <s v="7+ yrs"/>
    <n v="13"/>
    <s v="Bachelor"/>
    <n v="0"/>
    <n v="0"/>
    <n v="1"/>
    <n v="0"/>
    <n v="1"/>
    <n v="2"/>
    <n v="121099"/>
    <s v="High"/>
    <n v="12"/>
    <n v="2022"/>
    <s v="High"/>
    <n v="8"/>
  </r>
  <r>
    <n v="7075"/>
    <x v="0"/>
    <x v="0"/>
    <s v="Startup"/>
    <s v="Retail"/>
    <x v="0"/>
    <x v="1"/>
    <s v="Onsite/Hybrid"/>
    <x v="1"/>
    <s v="3-6 yrs"/>
    <n v="6"/>
    <s v="PhD"/>
    <n v="0"/>
    <n v="0"/>
    <n v="0"/>
    <n v="1"/>
    <n v="0"/>
    <n v="1"/>
    <n v="88643"/>
    <s v="Medium"/>
    <n v="11"/>
    <n v="2022"/>
    <s v="Low"/>
    <n v="4"/>
  </r>
  <r>
    <n v="7076"/>
    <x v="1"/>
    <x v="1"/>
    <s v="Enterprise"/>
    <s v="Retail"/>
    <x v="2"/>
    <x v="1"/>
    <s v="Onsite/Hybrid"/>
    <x v="1"/>
    <s v="3-6 yrs"/>
    <n v="5"/>
    <s v="Bachelor"/>
    <n v="0"/>
    <n v="0"/>
    <n v="1"/>
    <n v="1"/>
    <n v="0"/>
    <n v="2"/>
    <n v="147605"/>
    <s v="High"/>
    <n v="6"/>
    <n v="2025"/>
    <s v="High"/>
    <n v="9"/>
  </r>
  <r>
    <n v="7077"/>
    <x v="2"/>
    <x v="2"/>
    <s v="MNC"/>
    <s v="Education"/>
    <x v="5"/>
    <x v="0"/>
    <s v="Remote"/>
    <x v="1"/>
    <s v="3-6 yrs"/>
    <n v="6"/>
    <s v="PhD"/>
    <n v="1"/>
    <n v="0"/>
    <n v="1"/>
    <n v="0"/>
    <n v="1"/>
    <n v="3"/>
    <n v="116476"/>
    <s v="Medium"/>
    <n v="9"/>
    <n v="2025"/>
    <s v="Low"/>
    <n v="5"/>
  </r>
  <r>
    <n v="7078"/>
    <x v="3"/>
    <x v="0"/>
    <s v="Enterprise"/>
    <s v="Education"/>
    <x v="5"/>
    <x v="2"/>
    <s v="Onsite/Hybrid"/>
    <x v="0"/>
    <s v="7+ yrs"/>
    <n v="7"/>
    <s v="Master"/>
    <n v="0"/>
    <n v="0"/>
    <n v="0"/>
    <n v="1"/>
    <n v="1"/>
    <n v="2"/>
    <n v="126375"/>
    <s v="High"/>
    <n v="7"/>
    <n v="2021"/>
    <s v="High"/>
    <n v="9"/>
  </r>
  <r>
    <n v="7079"/>
    <x v="0"/>
    <x v="0"/>
    <s v="Medium"/>
    <s v="Retail"/>
    <x v="3"/>
    <x v="0"/>
    <s v="Remote"/>
    <x v="0"/>
    <s v="7+ yrs"/>
    <n v="11"/>
    <s v="Bachelor"/>
    <n v="0"/>
    <n v="0"/>
    <n v="1"/>
    <n v="0"/>
    <n v="1"/>
    <n v="2"/>
    <n v="120299"/>
    <s v="High"/>
    <n v="9"/>
    <n v="2020"/>
    <s v="Low"/>
    <n v="2"/>
  </r>
  <r>
    <n v="7080"/>
    <x v="3"/>
    <x v="0"/>
    <s v="Enterprise"/>
    <s v="Retail"/>
    <x v="1"/>
    <x v="0"/>
    <s v="Remote"/>
    <x v="0"/>
    <s v="7+ yrs"/>
    <n v="7"/>
    <s v="Bachelor"/>
    <n v="1"/>
    <n v="0"/>
    <n v="1"/>
    <n v="0"/>
    <n v="0"/>
    <n v="2"/>
    <n v="112135"/>
    <s v="Medium"/>
    <n v="6"/>
    <n v="2025"/>
    <s v="Low"/>
    <n v="3"/>
  </r>
  <r>
    <n v="7081"/>
    <x v="3"/>
    <x v="0"/>
    <s v="Enterprise"/>
    <s v="Finance"/>
    <x v="4"/>
    <x v="2"/>
    <s v="Onsite/Hybrid"/>
    <x v="1"/>
    <s v="3-6 yrs"/>
    <n v="4"/>
    <s v="Bachelor"/>
    <n v="0"/>
    <n v="0"/>
    <n v="0"/>
    <n v="1"/>
    <n v="1"/>
    <n v="2"/>
    <n v="101214"/>
    <s v="Medium"/>
    <n v="8"/>
    <n v="2022"/>
    <s v="Medium"/>
    <n v="2"/>
  </r>
  <r>
    <n v="7082"/>
    <x v="5"/>
    <x v="1"/>
    <s v="Enterprise"/>
    <s v="Healthcare"/>
    <x v="2"/>
    <x v="2"/>
    <s v="Onsite/Hybrid"/>
    <x v="2"/>
    <s v="0-2 yrs"/>
    <n v="2"/>
    <s v="Master"/>
    <n v="1"/>
    <n v="0"/>
    <n v="1"/>
    <n v="1"/>
    <n v="0"/>
    <n v="3"/>
    <n v="123813"/>
    <s v="High"/>
    <n v="10"/>
    <n v="2023"/>
    <s v="High"/>
    <n v="1"/>
  </r>
  <r>
    <n v="7083"/>
    <x v="2"/>
    <x v="2"/>
    <s v="Startup"/>
    <s v="E-commerce"/>
    <x v="4"/>
    <x v="0"/>
    <s v="Remote"/>
    <x v="1"/>
    <s v="3-6 yrs"/>
    <n v="5"/>
    <s v="Master"/>
    <n v="1"/>
    <n v="0"/>
    <n v="1"/>
    <n v="1"/>
    <n v="0"/>
    <n v="3"/>
    <n v="109072"/>
    <s v="Medium"/>
    <n v="5"/>
    <n v="2024"/>
    <s v="High"/>
    <n v="7"/>
  </r>
  <r>
    <n v="7084"/>
    <x v="0"/>
    <x v="0"/>
    <s v="MNC"/>
    <s v="Education"/>
    <x v="2"/>
    <x v="1"/>
    <s v="Onsite/Hybrid"/>
    <x v="1"/>
    <s v="3-6 yrs"/>
    <n v="4"/>
    <s v="Master"/>
    <n v="1"/>
    <n v="1"/>
    <n v="0"/>
    <n v="0"/>
    <n v="1"/>
    <n v="3"/>
    <n v="104625"/>
    <s v="Medium"/>
    <n v="1"/>
    <n v="2025"/>
    <s v="Medium"/>
    <n v="2"/>
  </r>
  <r>
    <n v="7085"/>
    <x v="4"/>
    <x v="0"/>
    <s v="MNC"/>
    <s v="Education"/>
    <x v="1"/>
    <x v="2"/>
    <s v="Onsite/Hybrid"/>
    <x v="1"/>
    <s v="3-6 yrs"/>
    <n v="5"/>
    <s v="Master"/>
    <n v="1"/>
    <n v="1"/>
    <n v="0"/>
    <n v="1"/>
    <n v="0"/>
    <n v="3"/>
    <n v="107599"/>
    <s v="Medium"/>
    <n v="8"/>
    <n v="2020"/>
    <s v="Medium"/>
    <n v="2"/>
  </r>
  <r>
    <n v="7086"/>
    <x v="3"/>
    <x v="0"/>
    <s v="Medium"/>
    <s v="Retail"/>
    <x v="2"/>
    <x v="0"/>
    <s v="Remote"/>
    <x v="1"/>
    <s v="3-6 yrs"/>
    <n v="5"/>
    <s v="Bachelor"/>
    <n v="0"/>
    <n v="1"/>
    <n v="0"/>
    <n v="1"/>
    <n v="1"/>
    <n v="3"/>
    <n v="104772"/>
    <s v="Medium"/>
    <n v="6"/>
    <n v="2020"/>
    <s v="High"/>
    <n v="8"/>
  </r>
  <r>
    <n v="7087"/>
    <x v="5"/>
    <x v="1"/>
    <s v="MNC"/>
    <s v="E-commerce"/>
    <x v="4"/>
    <x v="0"/>
    <s v="Remote"/>
    <x v="1"/>
    <s v="3-6 yrs"/>
    <n v="3"/>
    <s v="PhD"/>
    <n v="0"/>
    <n v="1"/>
    <n v="0"/>
    <n v="0"/>
    <n v="1"/>
    <n v="2"/>
    <n v="140822"/>
    <s v="High"/>
    <n v="6"/>
    <n v="2026"/>
    <s v="Medium"/>
    <n v="4"/>
  </r>
  <r>
    <n v="7088"/>
    <x v="2"/>
    <x v="2"/>
    <s v="Startup"/>
    <s v="Finance"/>
    <x v="2"/>
    <x v="2"/>
    <s v="Onsite/Hybrid"/>
    <x v="2"/>
    <s v="0-2 yrs"/>
    <n v="2"/>
    <s v="Bachelor"/>
    <n v="0"/>
    <n v="1"/>
    <n v="0"/>
    <n v="0"/>
    <n v="0"/>
    <n v="1"/>
    <n v="48014"/>
    <s v="Low"/>
    <n v="5"/>
    <n v="2025"/>
    <s v="Low"/>
    <n v="6"/>
  </r>
  <r>
    <n v="7089"/>
    <x v="4"/>
    <x v="0"/>
    <s v="Startup"/>
    <s v="Technology"/>
    <x v="0"/>
    <x v="2"/>
    <s v="Onsite/Hybrid"/>
    <x v="1"/>
    <s v="3-6 yrs"/>
    <n v="5"/>
    <s v="Bachelor"/>
    <n v="1"/>
    <n v="1"/>
    <n v="0"/>
    <n v="1"/>
    <n v="0"/>
    <n v="3"/>
    <n v="86625"/>
    <s v="Medium"/>
    <n v="7"/>
    <n v="2020"/>
    <s v="Low"/>
    <n v="5"/>
  </r>
  <r>
    <n v="7090"/>
    <x v="1"/>
    <x v="1"/>
    <s v="Enterprise"/>
    <s v="Finance"/>
    <x v="4"/>
    <x v="1"/>
    <s v="Onsite/Hybrid"/>
    <x v="1"/>
    <s v="3-6 yrs"/>
    <n v="3"/>
    <s v="PhD"/>
    <n v="0"/>
    <n v="1"/>
    <n v="0"/>
    <n v="1"/>
    <n v="0"/>
    <n v="2"/>
    <n v="134716"/>
    <s v="High"/>
    <n v="9"/>
    <n v="2022"/>
    <s v="Low"/>
    <n v="5"/>
  </r>
  <r>
    <n v="7091"/>
    <x v="1"/>
    <x v="1"/>
    <s v="MNC"/>
    <s v="Healthcare"/>
    <x v="4"/>
    <x v="0"/>
    <s v="Remote"/>
    <x v="0"/>
    <s v="7+ yrs"/>
    <n v="8"/>
    <s v="PhD"/>
    <n v="0"/>
    <n v="1"/>
    <n v="1"/>
    <n v="0"/>
    <n v="0"/>
    <n v="2"/>
    <n v="179441"/>
    <s v="High"/>
    <n v="12"/>
    <n v="2023"/>
    <s v="Low"/>
    <n v="3"/>
  </r>
  <r>
    <n v="7092"/>
    <x v="3"/>
    <x v="0"/>
    <s v="Startup"/>
    <s v="Finance"/>
    <x v="5"/>
    <x v="1"/>
    <s v="Onsite/Hybrid"/>
    <x v="1"/>
    <s v="3-6 yrs"/>
    <n v="5"/>
    <s v="Bachelor"/>
    <n v="1"/>
    <n v="0"/>
    <n v="1"/>
    <n v="0"/>
    <n v="0"/>
    <n v="2"/>
    <n v="92079"/>
    <s v="Medium"/>
    <n v="4"/>
    <n v="2023"/>
    <s v="Low"/>
    <n v="6"/>
  </r>
  <r>
    <n v="7093"/>
    <x v="2"/>
    <x v="2"/>
    <s v="Enterprise"/>
    <s v="Technology"/>
    <x v="5"/>
    <x v="0"/>
    <s v="Remote"/>
    <x v="1"/>
    <s v="3-6 yrs"/>
    <n v="3"/>
    <s v="PhD"/>
    <n v="0"/>
    <n v="0"/>
    <n v="1"/>
    <n v="1"/>
    <n v="1"/>
    <n v="3"/>
    <n v="117897"/>
    <s v="Medium"/>
    <n v="4"/>
    <n v="2022"/>
    <s v="High"/>
    <n v="3"/>
  </r>
  <r>
    <n v="7094"/>
    <x v="1"/>
    <x v="1"/>
    <s v="Enterprise"/>
    <s v="E-commerce"/>
    <x v="0"/>
    <x v="2"/>
    <s v="Onsite/Hybrid"/>
    <x v="0"/>
    <s v="7+ yrs"/>
    <n v="15"/>
    <s v="PhD"/>
    <n v="1"/>
    <n v="0"/>
    <n v="1"/>
    <n v="1"/>
    <n v="1"/>
    <n v="4"/>
    <n v="183928"/>
    <s v="High"/>
    <n v="9"/>
    <n v="2025"/>
    <s v="High"/>
    <n v="2"/>
  </r>
  <r>
    <n v="7095"/>
    <x v="1"/>
    <x v="1"/>
    <s v="MNC"/>
    <s v="Technology"/>
    <x v="4"/>
    <x v="2"/>
    <s v="Onsite/Hybrid"/>
    <x v="0"/>
    <s v="7+ yrs"/>
    <n v="8"/>
    <s v="Bachelor"/>
    <n v="1"/>
    <n v="1"/>
    <n v="0"/>
    <n v="0"/>
    <n v="1"/>
    <n v="3"/>
    <n v="165400"/>
    <s v="High"/>
    <n v="5"/>
    <n v="2021"/>
    <s v="Medium"/>
    <n v="6"/>
  </r>
  <r>
    <n v="7096"/>
    <x v="2"/>
    <x v="2"/>
    <s v="Medium"/>
    <s v="Education"/>
    <x v="3"/>
    <x v="2"/>
    <s v="Onsite/Hybrid"/>
    <x v="0"/>
    <s v="7+ yrs"/>
    <n v="10"/>
    <s v="Bachelor"/>
    <n v="0"/>
    <n v="1"/>
    <n v="1"/>
    <n v="1"/>
    <n v="0"/>
    <n v="3"/>
    <n v="132013"/>
    <s v="High"/>
    <n v="9"/>
    <n v="2023"/>
    <s v="High"/>
    <n v="4"/>
  </r>
  <r>
    <n v="7097"/>
    <x v="4"/>
    <x v="0"/>
    <s v="Startup"/>
    <s v="Healthcare"/>
    <x v="5"/>
    <x v="0"/>
    <s v="Remote"/>
    <x v="1"/>
    <s v="3-6 yrs"/>
    <n v="5"/>
    <s v="Master"/>
    <n v="0"/>
    <n v="0"/>
    <n v="1"/>
    <n v="1"/>
    <n v="1"/>
    <n v="3"/>
    <n v="115430"/>
    <s v="Medium"/>
    <n v="12"/>
    <n v="2026"/>
    <s v="High"/>
    <n v="7"/>
  </r>
  <r>
    <n v="7098"/>
    <x v="1"/>
    <x v="1"/>
    <s v="MNC"/>
    <s v="Finance"/>
    <x v="5"/>
    <x v="1"/>
    <s v="Onsite/Hybrid"/>
    <x v="2"/>
    <s v="0-2 yrs"/>
    <n v="1"/>
    <s v="PhD"/>
    <n v="1"/>
    <n v="0"/>
    <n v="1"/>
    <n v="1"/>
    <n v="1"/>
    <n v="4"/>
    <n v="151095"/>
    <s v="High"/>
    <n v="5"/>
    <n v="2020"/>
    <s v="High"/>
    <n v="7"/>
  </r>
  <r>
    <n v="7099"/>
    <x v="5"/>
    <x v="1"/>
    <s v="Startup"/>
    <s v="Healthcare"/>
    <x v="6"/>
    <x v="1"/>
    <s v="Onsite/Hybrid"/>
    <x v="1"/>
    <s v="3-6 yrs"/>
    <n v="4"/>
    <s v="PhD"/>
    <n v="1"/>
    <n v="0"/>
    <n v="0"/>
    <n v="0"/>
    <n v="0"/>
    <n v="1"/>
    <n v="110465"/>
    <s v="Medium"/>
    <n v="8"/>
    <n v="2021"/>
    <s v="High"/>
    <n v="9"/>
  </r>
  <r>
    <n v="7100"/>
    <x v="0"/>
    <x v="0"/>
    <s v="Enterprise"/>
    <s v="E-commerce"/>
    <x v="4"/>
    <x v="1"/>
    <s v="Onsite/Hybrid"/>
    <x v="0"/>
    <s v="7+ yrs"/>
    <n v="14"/>
    <s v="Master"/>
    <n v="0"/>
    <n v="1"/>
    <n v="0"/>
    <n v="0"/>
    <n v="1"/>
    <n v="2"/>
    <n v="109761"/>
    <s v="Medium"/>
    <n v="3"/>
    <n v="2023"/>
    <s v="Low"/>
    <n v="3"/>
  </r>
  <r>
    <n v="7101"/>
    <x v="3"/>
    <x v="0"/>
    <s v="MNC"/>
    <s v="Retail"/>
    <x v="3"/>
    <x v="1"/>
    <s v="Onsite/Hybrid"/>
    <x v="2"/>
    <s v="0-2 yrs"/>
    <n v="1"/>
    <s v="Bachelor"/>
    <n v="1"/>
    <n v="0"/>
    <n v="0"/>
    <n v="0"/>
    <n v="0"/>
    <n v="1"/>
    <n v="66223"/>
    <s v="Low"/>
    <n v="11"/>
    <n v="2020"/>
    <s v="Medium"/>
    <n v="4"/>
  </r>
  <r>
    <n v="7102"/>
    <x v="4"/>
    <x v="0"/>
    <s v="Medium"/>
    <s v="Finance"/>
    <x v="2"/>
    <x v="0"/>
    <s v="Remote"/>
    <x v="1"/>
    <s v="3-6 yrs"/>
    <n v="3"/>
    <s v="Bachelor"/>
    <n v="0"/>
    <n v="1"/>
    <n v="0"/>
    <n v="0"/>
    <n v="1"/>
    <n v="2"/>
    <n v="80410"/>
    <s v="Medium"/>
    <n v="7"/>
    <n v="2023"/>
    <s v="Low"/>
    <n v="4"/>
  </r>
  <r>
    <n v="7103"/>
    <x v="4"/>
    <x v="0"/>
    <s v="Enterprise"/>
    <s v="E-commerce"/>
    <x v="4"/>
    <x v="1"/>
    <s v="Onsite/Hybrid"/>
    <x v="0"/>
    <s v="7+ yrs"/>
    <n v="11"/>
    <s v="PhD"/>
    <n v="1"/>
    <n v="1"/>
    <n v="1"/>
    <n v="1"/>
    <n v="1"/>
    <n v="5"/>
    <n v="144404"/>
    <s v="High"/>
    <n v="8"/>
    <n v="2022"/>
    <s v="High"/>
    <n v="9"/>
  </r>
  <r>
    <n v="7104"/>
    <x v="5"/>
    <x v="1"/>
    <s v="MNC"/>
    <s v="Technology"/>
    <x v="6"/>
    <x v="0"/>
    <s v="Remote"/>
    <x v="1"/>
    <s v="3-6 yrs"/>
    <n v="4"/>
    <s v="Master"/>
    <n v="0"/>
    <n v="0"/>
    <n v="1"/>
    <n v="1"/>
    <n v="0"/>
    <n v="2"/>
    <n v="165312"/>
    <s v="High"/>
    <n v="5"/>
    <n v="2020"/>
    <s v="High"/>
    <n v="1"/>
  </r>
  <r>
    <n v="7105"/>
    <x v="4"/>
    <x v="0"/>
    <s v="Enterprise"/>
    <s v="Healthcare"/>
    <x v="4"/>
    <x v="2"/>
    <s v="Onsite/Hybrid"/>
    <x v="2"/>
    <s v="0-2 yrs"/>
    <n v="0"/>
    <s v="PhD"/>
    <n v="0"/>
    <n v="1"/>
    <n v="1"/>
    <n v="0"/>
    <n v="0"/>
    <n v="2"/>
    <n v="69136"/>
    <s v="Low"/>
    <n v="12"/>
    <n v="2023"/>
    <s v="Medium"/>
    <n v="3"/>
  </r>
  <r>
    <n v="7106"/>
    <x v="5"/>
    <x v="1"/>
    <s v="Startup"/>
    <s v="Healthcare"/>
    <x v="4"/>
    <x v="1"/>
    <s v="Onsite/Hybrid"/>
    <x v="2"/>
    <s v="0-2 yrs"/>
    <n v="2"/>
    <s v="Master"/>
    <n v="1"/>
    <n v="1"/>
    <n v="0"/>
    <n v="1"/>
    <n v="1"/>
    <n v="4"/>
    <n v="110615"/>
    <s v="Medium"/>
    <n v="9"/>
    <n v="2021"/>
    <s v="Low"/>
    <n v="6"/>
  </r>
  <r>
    <n v="7107"/>
    <x v="5"/>
    <x v="1"/>
    <s v="MNC"/>
    <s v="Education"/>
    <x v="1"/>
    <x v="1"/>
    <s v="Onsite/Hybrid"/>
    <x v="2"/>
    <s v="0-2 yrs"/>
    <n v="0"/>
    <s v="Master"/>
    <n v="1"/>
    <n v="1"/>
    <n v="0"/>
    <n v="0"/>
    <n v="1"/>
    <n v="3"/>
    <n v="121000"/>
    <s v="High"/>
    <n v="6"/>
    <n v="2026"/>
    <s v="Medium"/>
    <n v="1"/>
  </r>
  <r>
    <n v="7108"/>
    <x v="5"/>
    <x v="1"/>
    <s v="Enterprise"/>
    <s v="Finance"/>
    <x v="2"/>
    <x v="2"/>
    <s v="Onsite/Hybrid"/>
    <x v="0"/>
    <s v="7+ yrs"/>
    <n v="11"/>
    <s v="PhD"/>
    <n v="0"/>
    <n v="0"/>
    <n v="1"/>
    <n v="1"/>
    <n v="1"/>
    <n v="3"/>
    <n v="182692"/>
    <s v="High"/>
    <n v="6"/>
    <n v="2026"/>
    <s v="High"/>
    <n v="3"/>
  </r>
  <r>
    <n v="7109"/>
    <x v="3"/>
    <x v="0"/>
    <s v="Medium"/>
    <s v="Education"/>
    <x v="5"/>
    <x v="2"/>
    <s v="Onsite/Hybrid"/>
    <x v="2"/>
    <s v="0-2 yrs"/>
    <n v="2"/>
    <s v="Bachelor"/>
    <n v="0"/>
    <n v="0"/>
    <n v="1"/>
    <n v="0"/>
    <n v="0"/>
    <n v="1"/>
    <n v="62887"/>
    <s v="Low"/>
    <n v="1"/>
    <n v="2023"/>
    <s v="Low"/>
    <n v="5"/>
  </r>
  <r>
    <n v="7110"/>
    <x v="0"/>
    <x v="0"/>
    <s v="Enterprise"/>
    <s v="Technology"/>
    <x v="4"/>
    <x v="0"/>
    <s v="Remote"/>
    <x v="0"/>
    <s v="7+ yrs"/>
    <n v="12"/>
    <s v="Master"/>
    <n v="1"/>
    <n v="0"/>
    <n v="1"/>
    <n v="1"/>
    <n v="1"/>
    <n v="4"/>
    <n v="143606"/>
    <s v="High"/>
    <n v="6"/>
    <n v="2024"/>
    <s v="High"/>
    <n v="2"/>
  </r>
  <r>
    <n v="7111"/>
    <x v="3"/>
    <x v="0"/>
    <s v="Enterprise"/>
    <s v="Healthcare"/>
    <x v="5"/>
    <x v="1"/>
    <s v="Onsite/Hybrid"/>
    <x v="0"/>
    <s v="7+ yrs"/>
    <n v="7"/>
    <s v="PhD"/>
    <n v="0"/>
    <n v="0"/>
    <n v="0"/>
    <n v="1"/>
    <n v="1"/>
    <n v="2"/>
    <n v="121937"/>
    <s v="High"/>
    <n v="11"/>
    <n v="2020"/>
    <s v="High"/>
    <n v="8"/>
  </r>
  <r>
    <n v="7112"/>
    <x v="2"/>
    <x v="2"/>
    <s v="Startup"/>
    <s v="Education"/>
    <x v="3"/>
    <x v="1"/>
    <s v="Onsite/Hybrid"/>
    <x v="2"/>
    <s v="0-2 yrs"/>
    <n v="1"/>
    <s v="Bachelor"/>
    <n v="0"/>
    <n v="0"/>
    <n v="1"/>
    <n v="0"/>
    <n v="0"/>
    <n v="1"/>
    <n v="64564"/>
    <s v="Low"/>
    <n v="2"/>
    <n v="2020"/>
    <s v="Low"/>
    <n v="1"/>
  </r>
  <r>
    <n v="7113"/>
    <x v="2"/>
    <x v="2"/>
    <s v="Enterprise"/>
    <s v="Finance"/>
    <x v="4"/>
    <x v="2"/>
    <s v="Onsite/Hybrid"/>
    <x v="1"/>
    <s v="3-6 yrs"/>
    <n v="5"/>
    <s v="PhD"/>
    <n v="0"/>
    <n v="1"/>
    <n v="1"/>
    <n v="1"/>
    <n v="0"/>
    <n v="3"/>
    <n v="102603"/>
    <s v="Medium"/>
    <n v="12"/>
    <n v="2023"/>
    <s v="High"/>
    <n v="7"/>
  </r>
  <r>
    <n v="7114"/>
    <x v="0"/>
    <x v="0"/>
    <s v="Enterprise"/>
    <s v="E-commerce"/>
    <x v="6"/>
    <x v="2"/>
    <s v="Onsite/Hybrid"/>
    <x v="1"/>
    <s v="3-6 yrs"/>
    <n v="6"/>
    <s v="Master"/>
    <n v="0"/>
    <n v="1"/>
    <n v="1"/>
    <n v="1"/>
    <n v="1"/>
    <n v="4"/>
    <n v="116856"/>
    <s v="Medium"/>
    <n v="6"/>
    <n v="2024"/>
    <s v="High"/>
    <n v="2"/>
  </r>
  <r>
    <n v="7115"/>
    <x v="2"/>
    <x v="2"/>
    <s v="Medium"/>
    <s v="Technology"/>
    <x v="4"/>
    <x v="2"/>
    <s v="Onsite/Hybrid"/>
    <x v="2"/>
    <s v="0-2 yrs"/>
    <n v="2"/>
    <s v="Master"/>
    <n v="0"/>
    <n v="0"/>
    <n v="1"/>
    <n v="0"/>
    <n v="1"/>
    <n v="2"/>
    <n v="73742"/>
    <s v="Medium"/>
    <n v="3"/>
    <n v="2023"/>
    <s v="Medium"/>
    <n v="4"/>
  </r>
  <r>
    <n v="7116"/>
    <x v="1"/>
    <x v="1"/>
    <s v="Enterprise"/>
    <s v="Finance"/>
    <x v="4"/>
    <x v="1"/>
    <s v="Onsite/Hybrid"/>
    <x v="0"/>
    <s v="7+ yrs"/>
    <n v="9"/>
    <s v="Master"/>
    <n v="1"/>
    <n v="1"/>
    <n v="1"/>
    <n v="0"/>
    <n v="1"/>
    <n v="4"/>
    <n v="169406"/>
    <s v="High"/>
    <n v="2"/>
    <n v="2026"/>
    <s v="Low"/>
    <n v="6"/>
  </r>
  <r>
    <n v="7117"/>
    <x v="1"/>
    <x v="1"/>
    <s v="Startup"/>
    <s v="E-commerce"/>
    <x v="2"/>
    <x v="1"/>
    <s v="Onsite/Hybrid"/>
    <x v="1"/>
    <s v="3-6 yrs"/>
    <n v="6"/>
    <s v="Bachelor"/>
    <n v="0"/>
    <n v="1"/>
    <n v="1"/>
    <n v="0"/>
    <n v="1"/>
    <n v="3"/>
    <n v="144845"/>
    <s v="High"/>
    <n v="6"/>
    <n v="2021"/>
    <s v="Low"/>
    <n v="3"/>
  </r>
  <r>
    <n v="7118"/>
    <x v="3"/>
    <x v="0"/>
    <s v="Medium"/>
    <s v="Retail"/>
    <x v="1"/>
    <x v="2"/>
    <s v="Onsite/Hybrid"/>
    <x v="1"/>
    <s v="3-6 yrs"/>
    <n v="4"/>
    <s v="PhD"/>
    <n v="0"/>
    <n v="0"/>
    <n v="1"/>
    <n v="1"/>
    <n v="0"/>
    <n v="2"/>
    <n v="102886"/>
    <s v="Medium"/>
    <n v="12"/>
    <n v="2020"/>
    <s v="High"/>
    <n v="7"/>
  </r>
  <r>
    <n v="7119"/>
    <x v="4"/>
    <x v="0"/>
    <s v="Enterprise"/>
    <s v="Education"/>
    <x v="6"/>
    <x v="2"/>
    <s v="Onsite/Hybrid"/>
    <x v="2"/>
    <s v="0-2 yrs"/>
    <n v="1"/>
    <s v="Bachelor"/>
    <n v="0"/>
    <n v="0"/>
    <n v="0"/>
    <n v="0"/>
    <n v="0"/>
    <n v="0"/>
    <n v="50563"/>
    <s v="Low"/>
    <n v="3"/>
    <n v="2023"/>
    <s v="Low"/>
    <n v="1"/>
  </r>
  <r>
    <n v="7120"/>
    <x v="1"/>
    <x v="1"/>
    <s v="Medium"/>
    <s v="E-commerce"/>
    <x v="3"/>
    <x v="0"/>
    <s v="Remote"/>
    <x v="2"/>
    <s v="0-2 yrs"/>
    <n v="2"/>
    <s v="Master"/>
    <n v="0"/>
    <n v="0"/>
    <n v="1"/>
    <n v="0"/>
    <n v="0"/>
    <n v="1"/>
    <n v="105479"/>
    <s v="Medium"/>
    <n v="7"/>
    <n v="2024"/>
    <s v="Low"/>
    <n v="1"/>
  </r>
  <r>
    <n v="7121"/>
    <x v="2"/>
    <x v="2"/>
    <s v="Medium"/>
    <s v="Finance"/>
    <x v="4"/>
    <x v="2"/>
    <s v="Onsite/Hybrid"/>
    <x v="0"/>
    <s v="7+ yrs"/>
    <n v="12"/>
    <s v="PhD"/>
    <n v="0"/>
    <n v="0"/>
    <n v="0"/>
    <n v="0"/>
    <n v="0"/>
    <n v="0"/>
    <n v="102129"/>
    <s v="Medium"/>
    <n v="2"/>
    <n v="2020"/>
    <s v="Medium"/>
    <n v="6"/>
  </r>
  <r>
    <n v="7122"/>
    <x v="2"/>
    <x v="2"/>
    <s v="MNC"/>
    <s v="Healthcare"/>
    <x v="3"/>
    <x v="0"/>
    <s v="Remote"/>
    <x v="0"/>
    <s v="7+ yrs"/>
    <n v="10"/>
    <s v="Bachelor"/>
    <n v="1"/>
    <n v="0"/>
    <n v="1"/>
    <n v="0"/>
    <n v="0"/>
    <n v="2"/>
    <n v="137223"/>
    <s v="High"/>
    <n v="1"/>
    <n v="2020"/>
    <s v="Low"/>
    <n v="1"/>
  </r>
  <r>
    <n v="7123"/>
    <x v="0"/>
    <x v="0"/>
    <s v="Medium"/>
    <s v="Retail"/>
    <x v="3"/>
    <x v="1"/>
    <s v="Onsite/Hybrid"/>
    <x v="0"/>
    <s v="7+ yrs"/>
    <n v="8"/>
    <s v="PhD"/>
    <n v="0"/>
    <n v="1"/>
    <n v="1"/>
    <n v="0"/>
    <n v="0"/>
    <n v="2"/>
    <n v="118580"/>
    <s v="Medium"/>
    <n v="12"/>
    <n v="2020"/>
    <s v="Low"/>
    <n v="3"/>
  </r>
  <r>
    <n v="7124"/>
    <x v="4"/>
    <x v="0"/>
    <s v="MNC"/>
    <s v="Retail"/>
    <x v="0"/>
    <x v="1"/>
    <s v="Onsite/Hybrid"/>
    <x v="0"/>
    <s v="7+ yrs"/>
    <n v="10"/>
    <s v="Bachelor"/>
    <n v="0"/>
    <n v="0"/>
    <n v="1"/>
    <n v="1"/>
    <n v="0"/>
    <n v="2"/>
    <n v="153246"/>
    <s v="High"/>
    <n v="11"/>
    <n v="2020"/>
    <s v="High"/>
    <n v="1"/>
  </r>
  <r>
    <n v="7125"/>
    <x v="4"/>
    <x v="0"/>
    <s v="MNC"/>
    <s v="E-commerce"/>
    <x v="6"/>
    <x v="1"/>
    <s v="Onsite/Hybrid"/>
    <x v="1"/>
    <s v="3-6 yrs"/>
    <n v="3"/>
    <s v="Bachelor"/>
    <n v="0"/>
    <n v="1"/>
    <n v="0"/>
    <n v="1"/>
    <n v="0"/>
    <n v="2"/>
    <n v="113336"/>
    <s v="Medium"/>
    <n v="12"/>
    <n v="2020"/>
    <s v="Medium"/>
    <n v="2"/>
  </r>
  <r>
    <n v="7126"/>
    <x v="2"/>
    <x v="2"/>
    <s v="Medium"/>
    <s v="Education"/>
    <x v="2"/>
    <x v="0"/>
    <s v="Remote"/>
    <x v="0"/>
    <s v="7+ yrs"/>
    <n v="10"/>
    <s v="PhD"/>
    <n v="0"/>
    <n v="1"/>
    <n v="0"/>
    <n v="1"/>
    <n v="0"/>
    <n v="2"/>
    <n v="113778"/>
    <s v="Medium"/>
    <n v="5"/>
    <n v="2020"/>
    <s v="Low"/>
    <n v="2"/>
  </r>
  <r>
    <n v="7127"/>
    <x v="0"/>
    <x v="0"/>
    <s v="MNC"/>
    <s v="Education"/>
    <x v="1"/>
    <x v="2"/>
    <s v="Onsite/Hybrid"/>
    <x v="2"/>
    <s v="0-2 yrs"/>
    <n v="2"/>
    <s v="PhD"/>
    <n v="1"/>
    <n v="1"/>
    <n v="0"/>
    <n v="0"/>
    <n v="0"/>
    <n v="2"/>
    <n v="65993"/>
    <s v="Low"/>
    <n v="1"/>
    <n v="2024"/>
    <s v="Medium"/>
    <n v="2"/>
  </r>
  <r>
    <n v="7128"/>
    <x v="1"/>
    <x v="1"/>
    <s v="Enterprise"/>
    <s v="Education"/>
    <x v="4"/>
    <x v="2"/>
    <s v="Onsite/Hybrid"/>
    <x v="2"/>
    <s v="0-2 yrs"/>
    <n v="2"/>
    <s v="Bachelor"/>
    <n v="0"/>
    <n v="1"/>
    <n v="1"/>
    <n v="0"/>
    <n v="0"/>
    <n v="2"/>
    <n v="100214"/>
    <s v="Medium"/>
    <n v="2"/>
    <n v="2020"/>
    <s v="Low"/>
    <n v="2"/>
  </r>
  <r>
    <n v="7129"/>
    <x v="3"/>
    <x v="0"/>
    <s v="Medium"/>
    <s v="Retail"/>
    <x v="2"/>
    <x v="2"/>
    <s v="Onsite/Hybrid"/>
    <x v="2"/>
    <s v="0-2 yrs"/>
    <n v="2"/>
    <s v="PhD"/>
    <n v="0"/>
    <n v="1"/>
    <n v="1"/>
    <n v="0"/>
    <n v="0"/>
    <n v="2"/>
    <n v="64265"/>
    <s v="Low"/>
    <n v="2"/>
    <n v="2025"/>
    <s v="High"/>
    <n v="9"/>
  </r>
  <r>
    <n v="7130"/>
    <x v="3"/>
    <x v="0"/>
    <s v="Enterprise"/>
    <s v="Technology"/>
    <x v="1"/>
    <x v="2"/>
    <s v="Onsite/Hybrid"/>
    <x v="0"/>
    <s v="7+ yrs"/>
    <n v="12"/>
    <s v="Bachelor"/>
    <n v="1"/>
    <n v="1"/>
    <n v="1"/>
    <n v="1"/>
    <n v="0"/>
    <n v="4"/>
    <n v="129804"/>
    <s v="High"/>
    <n v="2"/>
    <n v="2026"/>
    <s v="High"/>
    <n v="8"/>
  </r>
  <r>
    <n v="7131"/>
    <x v="4"/>
    <x v="0"/>
    <s v="MNC"/>
    <s v="Healthcare"/>
    <x v="2"/>
    <x v="0"/>
    <s v="Remote"/>
    <x v="1"/>
    <s v="3-6 yrs"/>
    <n v="3"/>
    <s v="Bachelor"/>
    <n v="0"/>
    <n v="1"/>
    <n v="0"/>
    <n v="0"/>
    <n v="1"/>
    <n v="2"/>
    <n v="102026"/>
    <s v="Medium"/>
    <n v="10"/>
    <n v="2026"/>
    <s v="Medium"/>
    <n v="6"/>
  </r>
  <r>
    <n v="7132"/>
    <x v="1"/>
    <x v="1"/>
    <s v="MNC"/>
    <s v="Retail"/>
    <x v="2"/>
    <x v="0"/>
    <s v="Remote"/>
    <x v="1"/>
    <s v="3-6 yrs"/>
    <n v="3"/>
    <s v="Bachelor"/>
    <n v="0"/>
    <n v="1"/>
    <n v="0"/>
    <n v="0"/>
    <n v="1"/>
    <n v="2"/>
    <n v="144092"/>
    <s v="High"/>
    <n v="5"/>
    <n v="2026"/>
    <s v="Medium"/>
    <n v="5"/>
  </r>
  <r>
    <n v="7133"/>
    <x v="3"/>
    <x v="0"/>
    <s v="Medium"/>
    <s v="E-commerce"/>
    <x v="4"/>
    <x v="1"/>
    <s v="Onsite/Hybrid"/>
    <x v="1"/>
    <s v="3-6 yrs"/>
    <n v="4"/>
    <s v="Bachelor"/>
    <n v="0"/>
    <n v="1"/>
    <n v="1"/>
    <n v="0"/>
    <n v="0"/>
    <n v="2"/>
    <n v="85253"/>
    <s v="Medium"/>
    <n v="3"/>
    <n v="2025"/>
    <s v="High"/>
    <n v="9"/>
  </r>
  <r>
    <n v="7134"/>
    <x v="4"/>
    <x v="0"/>
    <s v="Startup"/>
    <s v="Healthcare"/>
    <x v="4"/>
    <x v="1"/>
    <s v="Onsite/Hybrid"/>
    <x v="2"/>
    <s v="0-2 yrs"/>
    <n v="2"/>
    <s v="PhD"/>
    <n v="0"/>
    <n v="0"/>
    <n v="0"/>
    <n v="0"/>
    <n v="0"/>
    <n v="0"/>
    <n v="45200"/>
    <s v="Low"/>
    <n v="6"/>
    <n v="2022"/>
    <s v="High"/>
    <n v="9"/>
  </r>
  <r>
    <n v="7135"/>
    <x v="4"/>
    <x v="0"/>
    <s v="Enterprise"/>
    <s v="E-commerce"/>
    <x v="0"/>
    <x v="2"/>
    <s v="Onsite/Hybrid"/>
    <x v="1"/>
    <s v="3-6 yrs"/>
    <n v="5"/>
    <s v="Master"/>
    <n v="1"/>
    <n v="0"/>
    <n v="1"/>
    <n v="1"/>
    <n v="0"/>
    <n v="3"/>
    <n v="105796"/>
    <s v="Medium"/>
    <n v="10"/>
    <n v="2023"/>
    <s v="High"/>
    <n v="7"/>
  </r>
  <r>
    <n v="7136"/>
    <x v="1"/>
    <x v="1"/>
    <s v="Startup"/>
    <s v="Healthcare"/>
    <x v="3"/>
    <x v="1"/>
    <s v="Onsite/Hybrid"/>
    <x v="0"/>
    <s v="7+ yrs"/>
    <n v="8"/>
    <s v="Master"/>
    <n v="1"/>
    <n v="1"/>
    <n v="0"/>
    <n v="1"/>
    <n v="0"/>
    <n v="3"/>
    <n v="157335"/>
    <s v="High"/>
    <n v="10"/>
    <n v="2020"/>
    <s v="Medium"/>
    <n v="4"/>
  </r>
  <r>
    <n v="7137"/>
    <x v="2"/>
    <x v="2"/>
    <s v="Startup"/>
    <s v="Education"/>
    <x v="4"/>
    <x v="1"/>
    <s v="Onsite/Hybrid"/>
    <x v="1"/>
    <s v="3-6 yrs"/>
    <n v="6"/>
    <s v="Bachelor"/>
    <n v="0"/>
    <n v="1"/>
    <n v="1"/>
    <n v="1"/>
    <n v="0"/>
    <n v="3"/>
    <n v="107874"/>
    <s v="Medium"/>
    <n v="11"/>
    <n v="2022"/>
    <s v="High"/>
    <n v="3"/>
  </r>
  <r>
    <n v="7138"/>
    <x v="0"/>
    <x v="0"/>
    <s v="Startup"/>
    <s v="Technology"/>
    <x v="0"/>
    <x v="0"/>
    <s v="Remote"/>
    <x v="2"/>
    <s v="0-2 yrs"/>
    <n v="2"/>
    <s v="Master"/>
    <n v="1"/>
    <n v="1"/>
    <n v="0"/>
    <n v="0"/>
    <n v="0"/>
    <n v="2"/>
    <n v="54039"/>
    <s v="Low"/>
    <n v="3"/>
    <n v="2020"/>
    <s v="Low"/>
    <n v="5"/>
  </r>
  <r>
    <n v="7139"/>
    <x v="3"/>
    <x v="0"/>
    <s v="Medium"/>
    <s v="Healthcare"/>
    <x v="1"/>
    <x v="0"/>
    <s v="Remote"/>
    <x v="0"/>
    <s v="7+ yrs"/>
    <n v="15"/>
    <s v="Bachelor"/>
    <n v="0"/>
    <n v="0"/>
    <n v="0"/>
    <n v="1"/>
    <n v="1"/>
    <n v="2"/>
    <n v="128150"/>
    <s v="High"/>
    <n v="9"/>
    <n v="2024"/>
    <s v="Low"/>
    <n v="2"/>
  </r>
  <r>
    <n v="7140"/>
    <x v="0"/>
    <x v="0"/>
    <s v="MNC"/>
    <s v="Finance"/>
    <x v="4"/>
    <x v="2"/>
    <s v="Onsite/Hybrid"/>
    <x v="0"/>
    <s v="7+ yrs"/>
    <n v="7"/>
    <s v="PhD"/>
    <n v="0"/>
    <n v="0"/>
    <n v="0"/>
    <n v="1"/>
    <n v="1"/>
    <n v="2"/>
    <n v="148681"/>
    <s v="High"/>
    <n v="2"/>
    <n v="2024"/>
    <s v="High"/>
    <n v="7"/>
  </r>
  <r>
    <n v="7141"/>
    <x v="4"/>
    <x v="0"/>
    <s v="MNC"/>
    <s v="Technology"/>
    <x v="3"/>
    <x v="2"/>
    <s v="Onsite/Hybrid"/>
    <x v="1"/>
    <s v="3-6 yrs"/>
    <n v="6"/>
    <s v="Bachelor"/>
    <n v="1"/>
    <n v="1"/>
    <n v="1"/>
    <n v="0"/>
    <n v="1"/>
    <n v="4"/>
    <n v="124844"/>
    <s v="High"/>
    <n v="9"/>
    <n v="2024"/>
    <s v="High"/>
    <n v="7"/>
  </r>
  <r>
    <n v="7142"/>
    <x v="2"/>
    <x v="2"/>
    <s v="MNC"/>
    <s v="Education"/>
    <x v="2"/>
    <x v="0"/>
    <s v="Remote"/>
    <x v="0"/>
    <s v="7+ yrs"/>
    <n v="8"/>
    <s v="Master"/>
    <n v="0"/>
    <n v="1"/>
    <n v="0"/>
    <n v="1"/>
    <n v="0"/>
    <n v="2"/>
    <n v="131608"/>
    <s v="High"/>
    <n v="5"/>
    <n v="2021"/>
    <s v="High"/>
    <n v="7"/>
  </r>
  <r>
    <n v="7143"/>
    <x v="1"/>
    <x v="1"/>
    <s v="MNC"/>
    <s v="E-commerce"/>
    <x v="5"/>
    <x v="0"/>
    <s v="Remote"/>
    <x v="1"/>
    <s v="3-6 yrs"/>
    <n v="5"/>
    <s v="PhD"/>
    <n v="0"/>
    <n v="0"/>
    <n v="1"/>
    <n v="0"/>
    <n v="1"/>
    <n v="2"/>
    <n v="160605"/>
    <s v="High"/>
    <n v="6"/>
    <n v="2023"/>
    <s v="Medium"/>
    <n v="5"/>
  </r>
  <r>
    <n v="7144"/>
    <x v="0"/>
    <x v="0"/>
    <s v="MNC"/>
    <s v="Retail"/>
    <x v="2"/>
    <x v="0"/>
    <s v="Remote"/>
    <x v="0"/>
    <s v="7+ yrs"/>
    <n v="13"/>
    <s v="PhD"/>
    <n v="0"/>
    <n v="0"/>
    <n v="0"/>
    <n v="1"/>
    <n v="0"/>
    <n v="1"/>
    <n v="131786"/>
    <s v="High"/>
    <n v="8"/>
    <n v="2026"/>
    <s v="Medium"/>
    <n v="6"/>
  </r>
  <r>
    <n v="7145"/>
    <x v="4"/>
    <x v="0"/>
    <s v="Medium"/>
    <s v="Finance"/>
    <x v="2"/>
    <x v="1"/>
    <s v="Onsite/Hybrid"/>
    <x v="0"/>
    <s v="7+ yrs"/>
    <n v="13"/>
    <s v="Bachelor"/>
    <n v="1"/>
    <n v="1"/>
    <n v="0"/>
    <n v="0"/>
    <n v="1"/>
    <n v="3"/>
    <n v="106453"/>
    <s v="Medium"/>
    <n v="9"/>
    <n v="2025"/>
    <s v="Low"/>
    <n v="2"/>
  </r>
  <r>
    <n v="7146"/>
    <x v="2"/>
    <x v="2"/>
    <s v="Enterprise"/>
    <s v="E-commerce"/>
    <x v="0"/>
    <x v="1"/>
    <s v="Onsite/Hybrid"/>
    <x v="2"/>
    <s v="0-2 yrs"/>
    <n v="1"/>
    <s v="Master"/>
    <n v="0"/>
    <n v="0"/>
    <n v="1"/>
    <n v="0"/>
    <n v="1"/>
    <n v="2"/>
    <n v="73310"/>
    <s v="Medium"/>
    <n v="4"/>
    <n v="2024"/>
    <s v="Medium"/>
    <n v="4"/>
  </r>
  <r>
    <n v="7147"/>
    <x v="1"/>
    <x v="1"/>
    <s v="MNC"/>
    <s v="Finance"/>
    <x v="3"/>
    <x v="1"/>
    <s v="Onsite/Hybrid"/>
    <x v="0"/>
    <s v="7+ yrs"/>
    <n v="15"/>
    <s v="Master"/>
    <n v="0"/>
    <n v="1"/>
    <n v="0"/>
    <n v="1"/>
    <n v="1"/>
    <n v="3"/>
    <n v="180950"/>
    <s v="High"/>
    <n v="8"/>
    <n v="2021"/>
    <s v="High"/>
    <n v="9"/>
  </r>
  <r>
    <n v="7148"/>
    <x v="2"/>
    <x v="2"/>
    <s v="Startup"/>
    <s v="Education"/>
    <x v="1"/>
    <x v="2"/>
    <s v="Onsite/Hybrid"/>
    <x v="0"/>
    <s v="7+ yrs"/>
    <n v="11"/>
    <s v="Master"/>
    <n v="1"/>
    <n v="1"/>
    <n v="0"/>
    <n v="1"/>
    <n v="1"/>
    <n v="4"/>
    <n v="120666"/>
    <s v="High"/>
    <n v="7"/>
    <n v="2024"/>
    <s v="High"/>
    <n v="8"/>
  </r>
  <r>
    <n v="7149"/>
    <x v="0"/>
    <x v="0"/>
    <s v="MNC"/>
    <s v="Education"/>
    <x v="0"/>
    <x v="1"/>
    <s v="Onsite/Hybrid"/>
    <x v="0"/>
    <s v="7+ yrs"/>
    <n v="13"/>
    <s v="Bachelor"/>
    <n v="1"/>
    <n v="1"/>
    <n v="1"/>
    <n v="0"/>
    <n v="0"/>
    <n v="3"/>
    <n v="135664"/>
    <s v="High"/>
    <n v="5"/>
    <n v="2020"/>
    <s v="High"/>
    <n v="9"/>
  </r>
  <r>
    <n v="7150"/>
    <x v="3"/>
    <x v="0"/>
    <s v="Startup"/>
    <s v="Retail"/>
    <x v="6"/>
    <x v="2"/>
    <s v="Onsite/Hybrid"/>
    <x v="1"/>
    <s v="3-6 yrs"/>
    <n v="3"/>
    <s v="Master"/>
    <n v="1"/>
    <n v="1"/>
    <n v="1"/>
    <n v="1"/>
    <n v="0"/>
    <n v="4"/>
    <n v="102287"/>
    <s v="Medium"/>
    <n v="9"/>
    <n v="2022"/>
    <s v="High"/>
    <n v="3"/>
  </r>
  <r>
    <n v="7151"/>
    <x v="3"/>
    <x v="0"/>
    <s v="Enterprise"/>
    <s v="Finance"/>
    <x v="5"/>
    <x v="1"/>
    <s v="Onsite/Hybrid"/>
    <x v="2"/>
    <s v="0-2 yrs"/>
    <n v="0"/>
    <s v="Master"/>
    <n v="0"/>
    <n v="1"/>
    <n v="1"/>
    <n v="1"/>
    <n v="0"/>
    <n v="3"/>
    <n v="83988"/>
    <s v="Medium"/>
    <n v="12"/>
    <n v="2022"/>
    <s v="High"/>
    <n v="1"/>
  </r>
  <r>
    <n v="7152"/>
    <x v="1"/>
    <x v="1"/>
    <s v="Medium"/>
    <s v="Retail"/>
    <x v="2"/>
    <x v="1"/>
    <s v="Onsite/Hybrid"/>
    <x v="1"/>
    <s v="3-6 yrs"/>
    <n v="4"/>
    <s v="PhD"/>
    <n v="1"/>
    <n v="1"/>
    <n v="0"/>
    <n v="0"/>
    <n v="1"/>
    <n v="3"/>
    <n v="124641"/>
    <s v="High"/>
    <n v="8"/>
    <n v="2020"/>
    <s v="High"/>
    <n v="8"/>
  </r>
  <r>
    <n v="7153"/>
    <x v="5"/>
    <x v="1"/>
    <s v="Enterprise"/>
    <s v="Technology"/>
    <x v="4"/>
    <x v="1"/>
    <s v="Onsite/Hybrid"/>
    <x v="2"/>
    <s v="0-2 yrs"/>
    <n v="1"/>
    <s v="PhD"/>
    <n v="0"/>
    <n v="1"/>
    <n v="0"/>
    <n v="1"/>
    <n v="1"/>
    <n v="3"/>
    <n v="114339"/>
    <s v="Medium"/>
    <n v="10"/>
    <n v="2021"/>
    <s v="Medium"/>
    <n v="5"/>
  </r>
  <r>
    <n v="7154"/>
    <x v="0"/>
    <x v="0"/>
    <s v="Medium"/>
    <s v="Retail"/>
    <x v="3"/>
    <x v="2"/>
    <s v="Onsite/Hybrid"/>
    <x v="1"/>
    <s v="3-6 yrs"/>
    <n v="4"/>
    <s v="PhD"/>
    <n v="0"/>
    <n v="1"/>
    <n v="0"/>
    <n v="0"/>
    <n v="1"/>
    <n v="2"/>
    <n v="82647"/>
    <s v="Medium"/>
    <n v="11"/>
    <n v="2024"/>
    <s v="High"/>
    <n v="9"/>
  </r>
  <r>
    <n v="7155"/>
    <x v="5"/>
    <x v="1"/>
    <s v="Startup"/>
    <s v="E-commerce"/>
    <x v="3"/>
    <x v="2"/>
    <s v="Onsite/Hybrid"/>
    <x v="2"/>
    <s v="0-2 yrs"/>
    <n v="1"/>
    <s v="PhD"/>
    <n v="0"/>
    <n v="0"/>
    <n v="0"/>
    <n v="0"/>
    <n v="1"/>
    <n v="1"/>
    <n v="96645"/>
    <s v="Medium"/>
    <n v="6"/>
    <n v="2020"/>
    <s v="Low"/>
    <n v="4"/>
  </r>
  <r>
    <n v="7156"/>
    <x v="2"/>
    <x v="2"/>
    <s v="MNC"/>
    <s v="Healthcare"/>
    <x v="4"/>
    <x v="2"/>
    <s v="Onsite/Hybrid"/>
    <x v="0"/>
    <s v="7+ yrs"/>
    <n v="8"/>
    <s v="Bachelor"/>
    <n v="1"/>
    <n v="0"/>
    <n v="0"/>
    <n v="0"/>
    <n v="0"/>
    <n v="1"/>
    <n v="116142"/>
    <s v="Medium"/>
    <n v="10"/>
    <n v="2022"/>
    <s v="Low"/>
    <n v="2"/>
  </r>
  <r>
    <n v="7157"/>
    <x v="1"/>
    <x v="1"/>
    <s v="Enterprise"/>
    <s v="Technology"/>
    <x v="3"/>
    <x v="2"/>
    <s v="Onsite/Hybrid"/>
    <x v="1"/>
    <s v="3-6 yrs"/>
    <n v="5"/>
    <s v="Master"/>
    <n v="0"/>
    <n v="1"/>
    <n v="0"/>
    <n v="1"/>
    <n v="1"/>
    <n v="3"/>
    <n v="143571"/>
    <s v="High"/>
    <n v="6"/>
    <n v="2022"/>
    <s v="Low"/>
    <n v="3"/>
  </r>
  <r>
    <n v="7158"/>
    <x v="5"/>
    <x v="1"/>
    <s v="MNC"/>
    <s v="E-commerce"/>
    <x v="5"/>
    <x v="1"/>
    <s v="Onsite/Hybrid"/>
    <x v="1"/>
    <s v="3-6 yrs"/>
    <n v="6"/>
    <s v="Master"/>
    <n v="1"/>
    <n v="1"/>
    <n v="1"/>
    <n v="0"/>
    <n v="0"/>
    <n v="3"/>
    <n v="147428"/>
    <s v="High"/>
    <n v="3"/>
    <n v="2020"/>
    <s v="Low"/>
    <n v="3"/>
  </r>
  <r>
    <n v="7159"/>
    <x v="3"/>
    <x v="0"/>
    <s v="Startup"/>
    <s v="E-commerce"/>
    <x v="1"/>
    <x v="0"/>
    <s v="Remote"/>
    <x v="2"/>
    <s v="0-2 yrs"/>
    <n v="0"/>
    <s v="Master"/>
    <n v="0"/>
    <n v="1"/>
    <n v="0"/>
    <n v="0"/>
    <n v="0"/>
    <n v="1"/>
    <n v="52888"/>
    <s v="Low"/>
    <n v="2"/>
    <n v="2025"/>
    <s v="Low"/>
    <n v="5"/>
  </r>
  <r>
    <n v="7160"/>
    <x v="0"/>
    <x v="0"/>
    <s v="Enterprise"/>
    <s v="Retail"/>
    <x v="5"/>
    <x v="1"/>
    <s v="Onsite/Hybrid"/>
    <x v="0"/>
    <s v="7+ yrs"/>
    <n v="14"/>
    <s v="PhD"/>
    <n v="0"/>
    <n v="0"/>
    <n v="0"/>
    <n v="0"/>
    <n v="1"/>
    <n v="1"/>
    <n v="110971"/>
    <s v="Medium"/>
    <n v="6"/>
    <n v="2022"/>
    <s v="Medium"/>
    <n v="1"/>
  </r>
  <r>
    <n v="7161"/>
    <x v="0"/>
    <x v="0"/>
    <s v="MNC"/>
    <s v="Retail"/>
    <x v="0"/>
    <x v="1"/>
    <s v="Onsite/Hybrid"/>
    <x v="2"/>
    <s v="0-2 yrs"/>
    <n v="1"/>
    <s v="Master"/>
    <n v="1"/>
    <n v="0"/>
    <n v="1"/>
    <n v="1"/>
    <n v="0"/>
    <n v="3"/>
    <n v="104431"/>
    <s v="Medium"/>
    <n v="4"/>
    <n v="2025"/>
    <s v="High"/>
    <n v="3"/>
  </r>
  <r>
    <n v="7162"/>
    <x v="1"/>
    <x v="1"/>
    <s v="Enterprise"/>
    <s v="Technology"/>
    <x v="2"/>
    <x v="2"/>
    <s v="Onsite/Hybrid"/>
    <x v="1"/>
    <s v="3-6 yrs"/>
    <n v="6"/>
    <s v="PhD"/>
    <n v="1"/>
    <n v="1"/>
    <n v="0"/>
    <n v="1"/>
    <n v="1"/>
    <n v="4"/>
    <n v="136686"/>
    <s v="High"/>
    <n v="10"/>
    <n v="2026"/>
    <s v="Medium"/>
    <n v="1"/>
  </r>
  <r>
    <n v="7163"/>
    <x v="0"/>
    <x v="0"/>
    <s v="Startup"/>
    <s v="Education"/>
    <x v="0"/>
    <x v="0"/>
    <s v="Remote"/>
    <x v="2"/>
    <s v="0-2 yrs"/>
    <n v="0"/>
    <s v="Master"/>
    <n v="1"/>
    <n v="0"/>
    <n v="1"/>
    <n v="1"/>
    <n v="1"/>
    <n v="4"/>
    <n v="91306"/>
    <s v="Medium"/>
    <n v="5"/>
    <n v="2024"/>
    <s v="High"/>
    <n v="8"/>
  </r>
  <r>
    <n v="7164"/>
    <x v="0"/>
    <x v="0"/>
    <s v="Enterprise"/>
    <s v="Retail"/>
    <x v="1"/>
    <x v="2"/>
    <s v="Onsite/Hybrid"/>
    <x v="2"/>
    <s v="0-2 yrs"/>
    <n v="1"/>
    <s v="PhD"/>
    <n v="0"/>
    <n v="0"/>
    <n v="0"/>
    <n v="0"/>
    <n v="1"/>
    <n v="1"/>
    <n v="63639"/>
    <s v="Low"/>
    <n v="9"/>
    <n v="2026"/>
    <s v="Medium"/>
    <n v="5"/>
  </r>
  <r>
    <n v="7165"/>
    <x v="0"/>
    <x v="0"/>
    <s v="Medium"/>
    <s v="E-commerce"/>
    <x v="0"/>
    <x v="1"/>
    <s v="Onsite/Hybrid"/>
    <x v="0"/>
    <s v="7+ yrs"/>
    <n v="10"/>
    <s v="Bachelor"/>
    <n v="1"/>
    <n v="1"/>
    <n v="1"/>
    <n v="0"/>
    <n v="0"/>
    <n v="3"/>
    <n v="111100"/>
    <s v="Medium"/>
    <n v="12"/>
    <n v="2024"/>
    <s v="High"/>
    <n v="7"/>
  </r>
  <r>
    <n v="7166"/>
    <x v="0"/>
    <x v="0"/>
    <s v="Medium"/>
    <s v="E-commerce"/>
    <x v="4"/>
    <x v="0"/>
    <s v="Remote"/>
    <x v="1"/>
    <s v="3-6 yrs"/>
    <n v="5"/>
    <s v="Master"/>
    <n v="0"/>
    <n v="1"/>
    <n v="1"/>
    <n v="1"/>
    <n v="0"/>
    <n v="3"/>
    <n v="107654"/>
    <s v="Medium"/>
    <n v="9"/>
    <n v="2025"/>
    <s v="High"/>
    <n v="8"/>
  </r>
  <r>
    <n v="7167"/>
    <x v="5"/>
    <x v="1"/>
    <s v="Enterprise"/>
    <s v="E-commerce"/>
    <x v="3"/>
    <x v="1"/>
    <s v="Onsite/Hybrid"/>
    <x v="0"/>
    <s v="7+ yrs"/>
    <n v="9"/>
    <s v="PhD"/>
    <n v="0"/>
    <n v="0"/>
    <n v="0"/>
    <n v="0"/>
    <n v="1"/>
    <n v="1"/>
    <n v="145865"/>
    <s v="High"/>
    <n v="9"/>
    <n v="2024"/>
    <s v="Low"/>
    <n v="6"/>
  </r>
  <r>
    <n v="7168"/>
    <x v="2"/>
    <x v="2"/>
    <s v="Enterprise"/>
    <s v="Finance"/>
    <x v="0"/>
    <x v="2"/>
    <s v="Onsite/Hybrid"/>
    <x v="0"/>
    <s v="7+ yrs"/>
    <n v="10"/>
    <s v="Master"/>
    <n v="0"/>
    <n v="0"/>
    <n v="0"/>
    <n v="1"/>
    <n v="0"/>
    <n v="1"/>
    <n v="114655"/>
    <s v="Medium"/>
    <n v="3"/>
    <n v="2025"/>
    <s v="Medium"/>
    <n v="5"/>
  </r>
  <r>
    <n v="7169"/>
    <x v="1"/>
    <x v="1"/>
    <s v="Startup"/>
    <s v="E-commerce"/>
    <x v="2"/>
    <x v="1"/>
    <s v="Onsite/Hybrid"/>
    <x v="2"/>
    <s v="0-2 yrs"/>
    <n v="2"/>
    <s v="Master"/>
    <n v="1"/>
    <n v="1"/>
    <n v="0"/>
    <n v="1"/>
    <n v="0"/>
    <n v="3"/>
    <n v="105861"/>
    <s v="Medium"/>
    <n v="2"/>
    <n v="2023"/>
    <s v="Medium"/>
    <n v="1"/>
  </r>
  <r>
    <n v="7170"/>
    <x v="5"/>
    <x v="1"/>
    <s v="Startup"/>
    <s v="E-commerce"/>
    <x v="6"/>
    <x v="1"/>
    <s v="Onsite/Hybrid"/>
    <x v="2"/>
    <s v="0-2 yrs"/>
    <n v="0"/>
    <s v="PhD"/>
    <n v="1"/>
    <n v="0"/>
    <n v="1"/>
    <n v="0"/>
    <n v="0"/>
    <n v="2"/>
    <n v="105725"/>
    <s v="Medium"/>
    <n v="3"/>
    <n v="2023"/>
    <s v="High"/>
    <n v="9"/>
  </r>
  <r>
    <n v="7171"/>
    <x v="2"/>
    <x v="2"/>
    <s v="MNC"/>
    <s v="Education"/>
    <x v="4"/>
    <x v="1"/>
    <s v="Onsite/Hybrid"/>
    <x v="1"/>
    <s v="3-6 yrs"/>
    <n v="4"/>
    <s v="Bachelor"/>
    <n v="1"/>
    <n v="0"/>
    <n v="1"/>
    <n v="1"/>
    <n v="1"/>
    <n v="4"/>
    <n v="139407"/>
    <s v="High"/>
    <n v="6"/>
    <n v="2026"/>
    <s v="High"/>
    <n v="8"/>
  </r>
  <r>
    <n v="7172"/>
    <x v="4"/>
    <x v="0"/>
    <s v="Medium"/>
    <s v="Retail"/>
    <x v="4"/>
    <x v="0"/>
    <s v="Remote"/>
    <x v="1"/>
    <s v="3-6 yrs"/>
    <n v="3"/>
    <s v="PhD"/>
    <n v="0"/>
    <n v="0"/>
    <n v="1"/>
    <n v="1"/>
    <n v="0"/>
    <n v="2"/>
    <n v="102721"/>
    <s v="Medium"/>
    <n v="4"/>
    <n v="2024"/>
    <s v="High"/>
    <n v="2"/>
  </r>
  <r>
    <n v="7173"/>
    <x v="5"/>
    <x v="1"/>
    <s v="Enterprise"/>
    <s v="Education"/>
    <x v="6"/>
    <x v="2"/>
    <s v="Onsite/Hybrid"/>
    <x v="1"/>
    <s v="3-6 yrs"/>
    <n v="4"/>
    <s v="Bachelor"/>
    <n v="0"/>
    <n v="1"/>
    <n v="0"/>
    <n v="0"/>
    <n v="1"/>
    <n v="2"/>
    <n v="120183"/>
    <s v="High"/>
    <n v="6"/>
    <n v="2022"/>
    <s v="Low"/>
    <n v="3"/>
  </r>
  <r>
    <n v="7174"/>
    <x v="3"/>
    <x v="0"/>
    <s v="MNC"/>
    <s v="Finance"/>
    <x v="5"/>
    <x v="0"/>
    <s v="Remote"/>
    <x v="0"/>
    <s v="7+ yrs"/>
    <n v="10"/>
    <s v="Bachelor"/>
    <n v="1"/>
    <n v="1"/>
    <n v="0"/>
    <n v="1"/>
    <n v="0"/>
    <n v="3"/>
    <n v="132178"/>
    <s v="High"/>
    <n v="1"/>
    <n v="2025"/>
    <s v="Medium"/>
    <n v="1"/>
  </r>
  <r>
    <n v="7175"/>
    <x v="4"/>
    <x v="0"/>
    <s v="Startup"/>
    <s v="Education"/>
    <x v="4"/>
    <x v="2"/>
    <s v="Onsite/Hybrid"/>
    <x v="0"/>
    <s v="7+ yrs"/>
    <n v="12"/>
    <s v="PhD"/>
    <n v="1"/>
    <n v="0"/>
    <n v="1"/>
    <n v="1"/>
    <n v="0"/>
    <n v="3"/>
    <n v="131356"/>
    <s v="High"/>
    <n v="8"/>
    <n v="2021"/>
    <s v="High"/>
    <n v="6"/>
  </r>
  <r>
    <n v="7176"/>
    <x v="0"/>
    <x v="0"/>
    <s v="MNC"/>
    <s v="Retail"/>
    <x v="6"/>
    <x v="2"/>
    <s v="Onsite/Hybrid"/>
    <x v="2"/>
    <s v="0-2 yrs"/>
    <n v="0"/>
    <s v="Bachelor"/>
    <n v="0"/>
    <n v="1"/>
    <n v="1"/>
    <n v="1"/>
    <n v="1"/>
    <n v="4"/>
    <n v="105379"/>
    <s v="Medium"/>
    <n v="11"/>
    <n v="2024"/>
    <s v="High"/>
    <n v="2"/>
  </r>
  <r>
    <n v="7177"/>
    <x v="3"/>
    <x v="0"/>
    <s v="Enterprise"/>
    <s v="Technology"/>
    <x v="3"/>
    <x v="2"/>
    <s v="Onsite/Hybrid"/>
    <x v="0"/>
    <s v="7+ yrs"/>
    <n v="14"/>
    <s v="Master"/>
    <n v="1"/>
    <n v="0"/>
    <n v="1"/>
    <n v="0"/>
    <n v="1"/>
    <n v="3"/>
    <n v="120212"/>
    <s v="High"/>
    <n v="7"/>
    <n v="2024"/>
    <s v="Low"/>
    <n v="2"/>
  </r>
  <r>
    <n v="7178"/>
    <x v="5"/>
    <x v="1"/>
    <s v="Startup"/>
    <s v="Finance"/>
    <x v="5"/>
    <x v="0"/>
    <s v="Remote"/>
    <x v="0"/>
    <s v="7+ yrs"/>
    <n v="13"/>
    <s v="Master"/>
    <n v="0"/>
    <n v="1"/>
    <n v="0"/>
    <n v="1"/>
    <n v="0"/>
    <n v="2"/>
    <n v="156107"/>
    <s v="High"/>
    <n v="2"/>
    <n v="2023"/>
    <s v="High"/>
    <n v="9"/>
  </r>
  <r>
    <n v="7179"/>
    <x v="4"/>
    <x v="0"/>
    <s v="Enterprise"/>
    <s v="E-commerce"/>
    <x v="6"/>
    <x v="2"/>
    <s v="Onsite/Hybrid"/>
    <x v="2"/>
    <s v="0-2 yrs"/>
    <n v="1"/>
    <s v="Bachelor"/>
    <n v="1"/>
    <n v="1"/>
    <n v="1"/>
    <n v="1"/>
    <n v="1"/>
    <n v="5"/>
    <n v="87377"/>
    <s v="Medium"/>
    <n v="9"/>
    <n v="2025"/>
    <s v="High"/>
    <n v="6"/>
  </r>
  <r>
    <n v="7180"/>
    <x v="4"/>
    <x v="0"/>
    <s v="Enterprise"/>
    <s v="Education"/>
    <x v="5"/>
    <x v="1"/>
    <s v="Onsite/Hybrid"/>
    <x v="1"/>
    <s v="3-6 yrs"/>
    <n v="5"/>
    <s v="PhD"/>
    <n v="0"/>
    <n v="0"/>
    <n v="0"/>
    <n v="1"/>
    <n v="1"/>
    <n v="2"/>
    <n v="99104"/>
    <s v="Medium"/>
    <n v="12"/>
    <n v="2022"/>
    <s v="Low"/>
    <n v="4"/>
  </r>
  <r>
    <n v="7181"/>
    <x v="0"/>
    <x v="0"/>
    <s v="Startup"/>
    <s v="Healthcare"/>
    <x v="1"/>
    <x v="0"/>
    <s v="Remote"/>
    <x v="1"/>
    <s v="3-6 yrs"/>
    <n v="5"/>
    <s v="Bachelor"/>
    <n v="1"/>
    <n v="0"/>
    <n v="0"/>
    <n v="0"/>
    <n v="0"/>
    <n v="1"/>
    <n v="78667"/>
    <s v="Medium"/>
    <n v="8"/>
    <n v="2022"/>
    <s v="Low"/>
    <n v="1"/>
  </r>
  <r>
    <n v="7182"/>
    <x v="5"/>
    <x v="1"/>
    <s v="Enterprise"/>
    <s v="Healthcare"/>
    <x v="5"/>
    <x v="0"/>
    <s v="Remote"/>
    <x v="2"/>
    <s v="0-2 yrs"/>
    <n v="0"/>
    <s v="PhD"/>
    <n v="0"/>
    <n v="1"/>
    <n v="0"/>
    <n v="0"/>
    <n v="1"/>
    <n v="2"/>
    <n v="98564"/>
    <s v="Medium"/>
    <n v="4"/>
    <n v="2024"/>
    <s v="Medium"/>
    <n v="3"/>
  </r>
  <r>
    <n v="7183"/>
    <x v="1"/>
    <x v="1"/>
    <s v="Medium"/>
    <s v="Healthcare"/>
    <x v="2"/>
    <x v="0"/>
    <s v="Remote"/>
    <x v="0"/>
    <s v="7+ yrs"/>
    <n v="15"/>
    <s v="Master"/>
    <n v="1"/>
    <n v="0"/>
    <n v="0"/>
    <n v="1"/>
    <n v="1"/>
    <n v="3"/>
    <n v="161939"/>
    <s v="High"/>
    <n v="8"/>
    <n v="2021"/>
    <s v="Medium"/>
    <n v="4"/>
  </r>
  <r>
    <n v="7184"/>
    <x v="1"/>
    <x v="1"/>
    <s v="Medium"/>
    <s v="Retail"/>
    <x v="6"/>
    <x v="2"/>
    <s v="Onsite/Hybrid"/>
    <x v="2"/>
    <s v="0-2 yrs"/>
    <n v="0"/>
    <s v="PhD"/>
    <n v="1"/>
    <n v="0"/>
    <n v="1"/>
    <n v="0"/>
    <n v="1"/>
    <n v="3"/>
    <n v="110939"/>
    <s v="Medium"/>
    <n v="11"/>
    <n v="2021"/>
    <s v="Medium"/>
    <n v="5"/>
  </r>
  <r>
    <n v="7185"/>
    <x v="1"/>
    <x v="1"/>
    <s v="Startup"/>
    <s v="E-commerce"/>
    <x v="0"/>
    <x v="1"/>
    <s v="Onsite/Hybrid"/>
    <x v="1"/>
    <s v="3-6 yrs"/>
    <n v="4"/>
    <s v="Bachelor"/>
    <n v="1"/>
    <n v="1"/>
    <n v="1"/>
    <n v="1"/>
    <n v="1"/>
    <n v="5"/>
    <n v="151369"/>
    <s v="High"/>
    <n v="9"/>
    <n v="2022"/>
    <s v="High"/>
    <n v="3"/>
  </r>
  <r>
    <n v="7186"/>
    <x v="3"/>
    <x v="0"/>
    <s v="Startup"/>
    <s v="Finance"/>
    <x v="2"/>
    <x v="1"/>
    <s v="Onsite/Hybrid"/>
    <x v="1"/>
    <s v="3-6 yrs"/>
    <n v="5"/>
    <s v="Master"/>
    <n v="1"/>
    <n v="1"/>
    <n v="0"/>
    <n v="1"/>
    <n v="1"/>
    <n v="4"/>
    <n v="98698"/>
    <s v="Medium"/>
    <n v="7"/>
    <n v="2022"/>
    <s v="Low"/>
    <n v="1"/>
  </r>
  <r>
    <n v="7187"/>
    <x v="1"/>
    <x v="1"/>
    <s v="Enterprise"/>
    <s v="Finance"/>
    <x v="3"/>
    <x v="1"/>
    <s v="Onsite/Hybrid"/>
    <x v="0"/>
    <s v="7+ yrs"/>
    <n v="9"/>
    <s v="PhD"/>
    <n v="0"/>
    <n v="1"/>
    <n v="1"/>
    <n v="1"/>
    <n v="0"/>
    <n v="3"/>
    <n v="172165"/>
    <s v="High"/>
    <n v="5"/>
    <n v="2022"/>
    <s v="High"/>
    <n v="5"/>
  </r>
  <r>
    <n v="7188"/>
    <x v="2"/>
    <x v="2"/>
    <s v="MNC"/>
    <s v="Finance"/>
    <x v="6"/>
    <x v="2"/>
    <s v="Onsite/Hybrid"/>
    <x v="1"/>
    <s v="3-6 yrs"/>
    <n v="4"/>
    <s v="Bachelor"/>
    <n v="1"/>
    <n v="0"/>
    <n v="1"/>
    <n v="1"/>
    <n v="1"/>
    <n v="4"/>
    <n v="139300"/>
    <s v="High"/>
    <n v="5"/>
    <n v="2022"/>
    <s v="High"/>
    <n v="2"/>
  </r>
  <r>
    <n v="7189"/>
    <x v="3"/>
    <x v="0"/>
    <s v="Medium"/>
    <s v="Retail"/>
    <x v="1"/>
    <x v="1"/>
    <s v="Onsite/Hybrid"/>
    <x v="2"/>
    <s v="0-2 yrs"/>
    <n v="1"/>
    <s v="Bachelor"/>
    <n v="1"/>
    <n v="0"/>
    <n v="1"/>
    <n v="0"/>
    <n v="1"/>
    <n v="3"/>
    <n v="71126"/>
    <s v="Medium"/>
    <n v="12"/>
    <n v="2025"/>
    <s v="Medium"/>
    <n v="1"/>
  </r>
  <r>
    <n v="7190"/>
    <x v="2"/>
    <x v="2"/>
    <s v="Enterprise"/>
    <s v="Education"/>
    <x v="2"/>
    <x v="2"/>
    <s v="Onsite/Hybrid"/>
    <x v="0"/>
    <s v="7+ yrs"/>
    <n v="11"/>
    <s v="PhD"/>
    <n v="1"/>
    <n v="1"/>
    <n v="1"/>
    <n v="1"/>
    <n v="0"/>
    <n v="4"/>
    <n v="132486"/>
    <s v="High"/>
    <n v="12"/>
    <n v="2023"/>
    <s v="High"/>
    <n v="8"/>
  </r>
  <r>
    <n v="7191"/>
    <x v="2"/>
    <x v="2"/>
    <s v="Enterprise"/>
    <s v="E-commerce"/>
    <x v="4"/>
    <x v="1"/>
    <s v="Onsite/Hybrid"/>
    <x v="0"/>
    <s v="7+ yrs"/>
    <n v="15"/>
    <s v="Master"/>
    <n v="0"/>
    <n v="1"/>
    <n v="1"/>
    <n v="1"/>
    <n v="1"/>
    <n v="4"/>
    <n v="135462"/>
    <s v="High"/>
    <n v="7"/>
    <n v="2026"/>
    <s v="High"/>
    <n v="7"/>
  </r>
  <r>
    <n v="7192"/>
    <x v="2"/>
    <x v="2"/>
    <s v="MNC"/>
    <s v="Technology"/>
    <x v="6"/>
    <x v="2"/>
    <s v="Onsite/Hybrid"/>
    <x v="2"/>
    <s v="0-2 yrs"/>
    <n v="0"/>
    <s v="Master"/>
    <n v="0"/>
    <n v="0"/>
    <n v="0"/>
    <n v="1"/>
    <n v="1"/>
    <n v="2"/>
    <n v="90935"/>
    <s v="Medium"/>
    <n v="5"/>
    <n v="2021"/>
    <s v="Medium"/>
    <n v="3"/>
  </r>
  <r>
    <n v="7193"/>
    <x v="1"/>
    <x v="1"/>
    <s v="Medium"/>
    <s v="Technology"/>
    <x v="2"/>
    <x v="0"/>
    <s v="Remote"/>
    <x v="0"/>
    <s v="7+ yrs"/>
    <n v="10"/>
    <s v="Master"/>
    <n v="0"/>
    <n v="0"/>
    <n v="0"/>
    <n v="0"/>
    <n v="0"/>
    <n v="0"/>
    <n v="139294"/>
    <s v="High"/>
    <n v="12"/>
    <n v="2024"/>
    <s v="High"/>
    <n v="9"/>
  </r>
  <r>
    <n v="7194"/>
    <x v="1"/>
    <x v="1"/>
    <s v="Startup"/>
    <s v="Technology"/>
    <x v="6"/>
    <x v="1"/>
    <s v="Onsite/Hybrid"/>
    <x v="1"/>
    <s v="3-6 yrs"/>
    <n v="5"/>
    <s v="Bachelor"/>
    <n v="0"/>
    <n v="1"/>
    <n v="0"/>
    <n v="0"/>
    <n v="0"/>
    <n v="1"/>
    <n v="111755"/>
    <s v="Medium"/>
    <n v="4"/>
    <n v="2022"/>
    <s v="Medium"/>
    <n v="2"/>
  </r>
  <r>
    <n v="7195"/>
    <x v="0"/>
    <x v="0"/>
    <s v="MNC"/>
    <s v="Education"/>
    <x v="4"/>
    <x v="0"/>
    <s v="Remote"/>
    <x v="0"/>
    <s v="7+ yrs"/>
    <n v="13"/>
    <s v="PhD"/>
    <n v="0"/>
    <n v="1"/>
    <n v="1"/>
    <n v="0"/>
    <n v="0"/>
    <n v="2"/>
    <n v="138171"/>
    <s v="High"/>
    <n v="5"/>
    <n v="2026"/>
    <s v="Low"/>
    <n v="3"/>
  </r>
  <r>
    <n v="7196"/>
    <x v="0"/>
    <x v="0"/>
    <s v="Enterprise"/>
    <s v="Retail"/>
    <x v="3"/>
    <x v="2"/>
    <s v="Onsite/Hybrid"/>
    <x v="1"/>
    <s v="3-6 yrs"/>
    <n v="3"/>
    <s v="Master"/>
    <n v="1"/>
    <n v="1"/>
    <n v="1"/>
    <n v="0"/>
    <n v="1"/>
    <n v="4"/>
    <n v="104610"/>
    <s v="Medium"/>
    <n v="6"/>
    <n v="2025"/>
    <s v="Medium"/>
    <n v="1"/>
  </r>
  <r>
    <n v="7197"/>
    <x v="3"/>
    <x v="0"/>
    <s v="MNC"/>
    <s v="Education"/>
    <x v="4"/>
    <x v="1"/>
    <s v="Onsite/Hybrid"/>
    <x v="1"/>
    <s v="3-6 yrs"/>
    <n v="5"/>
    <s v="PhD"/>
    <n v="1"/>
    <n v="0"/>
    <n v="1"/>
    <n v="0"/>
    <n v="1"/>
    <n v="3"/>
    <n v="123790"/>
    <s v="High"/>
    <n v="3"/>
    <n v="2026"/>
    <s v="Medium"/>
    <n v="2"/>
  </r>
  <r>
    <n v="7198"/>
    <x v="2"/>
    <x v="2"/>
    <s v="Enterprise"/>
    <s v="E-commerce"/>
    <x v="3"/>
    <x v="2"/>
    <s v="Onsite/Hybrid"/>
    <x v="0"/>
    <s v="7+ yrs"/>
    <n v="11"/>
    <s v="PhD"/>
    <n v="0"/>
    <n v="0"/>
    <n v="0"/>
    <n v="0"/>
    <n v="0"/>
    <n v="0"/>
    <n v="103106"/>
    <s v="Medium"/>
    <n v="8"/>
    <n v="2020"/>
    <s v="Medium"/>
    <n v="4"/>
  </r>
  <r>
    <n v="7199"/>
    <x v="3"/>
    <x v="0"/>
    <s v="Enterprise"/>
    <s v="Healthcare"/>
    <x v="1"/>
    <x v="0"/>
    <s v="Remote"/>
    <x v="1"/>
    <s v="3-6 yrs"/>
    <n v="5"/>
    <s v="Master"/>
    <n v="0"/>
    <n v="0"/>
    <n v="0"/>
    <n v="1"/>
    <n v="1"/>
    <n v="2"/>
    <n v="100764"/>
    <s v="Medium"/>
    <n v="10"/>
    <n v="2021"/>
    <s v="Medium"/>
    <n v="3"/>
  </r>
  <r>
    <n v="7200"/>
    <x v="2"/>
    <x v="2"/>
    <s v="Startup"/>
    <s v="Education"/>
    <x v="4"/>
    <x v="2"/>
    <s v="Onsite/Hybrid"/>
    <x v="2"/>
    <s v="0-2 yrs"/>
    <n v="1"/>
    <s v="Master"/>
    <n v="1"/>
    <n v="0"/>
    <n v="1"/>
    <n v="1"/>
    <n v="1"/>
    <n v="4"/>
    <n v="88304"/>
    <s v="Medium"/>
    <n v="9"/>
    <n v="2020"/>
    <s v="High"/>
    <n v="9"/>
  </r>
  <r>
    <n v="7201"/>
    <x v="1"/>
    <x v="1"/>
    <s v="Enterprise"/>
    <s v="Technology"/>
    <x v="6"/>
    <x v="2"/>
    <s v="Onsite/Hybrid"/>
    <x v="2"/>
    <s v="0-2 yrs"/>
    <n v="1"/>
    <s v="Master"/>
    <n v="0"/>
    <n v="0"/>
    <n v="0"/>
    <n v="0"/>
    <n v="1"/>
    <n v="1"/>
    <n v="100141"/>
    <s v="Medium"/>
    <n v="1"/>
    <n v="2021"/>
    <s v="Low"/>
    <n v="3"/>
  </r>
  <r>
    <n v="7202"/>
    <x v="5"/>
    <x v="1"/>
    <s v="Medium"/>
    <s v="Technology"/>
    <x v="0"/>
    <x v="0"/>
    <s v="Remote"/>
    <x v="0"/>
    <s v="7+ yrs"/>
    <n v="15"/>
    <s v="Bachelor"/>
    <n v="1"/>
    <n v="1"/>
    <n v="0"/>
    <n v="0"/>
    <n v="1"/>
    <n v="3"/>
    <n v="152401"/>
    <s v="High"/>
    <n v="2"/>
    <n v="2020"/>
    <s v="Low"/>
    <n v="4"/>
  </r>
  <r>
    <n v="7203"/>
    <x v="2"/>
    <x v="2"/>
    <s v="Medium"/>
    <s v="Finance"/>
    <x v="5"/>
    <x v="0"/>
    <s v="Remote"/>
    <x v="0"/>
    <s v="7+ yrs"/>
    <n v="12"/>
    <s v="Master"/>
    <n v="1"/>
    <n v="0"/>
    <n v="0"/>
    <n v="0"/>
    <n v="1"/>
    <n v="2"/>
    <n v="108097"/>
    <s v="Medium"/>
    <n v="4"/>
    <n v="2022"/>
    <s v="High"/>
    <n v="8"/>
  </r>
  <r>
    <n v="7204"/>
    <x v="3"/>
    <x v="0"/>
    <s v="Startup"/>
    <s v="Healthcare"/>
    <x v="2"/>
    <x v="0"/>
    <s v="Remote"/>
    <x v="1"/>
    <s v="3-6 yrs"/>
    <n v="6"/>
    <s v="Bachelor"/>
    <n v="0"/>
    <n v="0"/>
    <n v="1"/>
    <n v="1"/>
    <n v="0"/>
    <n v="2"/>
    <n v="105282"/>
    <s v="Medium"/>
    <n v="8"/>
    <n v="2026"/>
    <s v="High"/>
    <n v="1"/>
  </r>
  <r>
    <n v="7205"/>
    <x v="2"/>
    <x v="2"/>
    <s v="Medium"/>
    <s v="Education"/>
    <x v="3"/>
    <x v="2"/>
    <s v="Onsite/Hybrid"/>
    <x v="2"/>
    <s v="0-2 yrs"/>
    <n v="1"/>
    <s v="Master"/>
    <n v="0"/>
    <n v="1"/>
    <n v="1"/>
    <n v="1"/>
    <n v="1"/>
    <n v="4"/>
    <n v="89767"/>
    <s v="Medium"/>
    <n v="6"/>
    <n v="2025"/>
    <s v="High"/>
    <n v="5"/>
  </r>
  <r>
    <n v="7206"/>
    <x v="5"/>
    <x v="1"/>
    <s v="MNC"/>
    <s v="Retail"/>
    <x v="3"/>
    <x v="0"/>
    <s v="Remote"/>
    <x v="2"/>
    <s v="0-2 yrs"/>
    <n v="0"/>
    <s v="Bachelor"/>
    <n v="0"/>
    <n v="1"/>
    <n v="1"/>
    <n v="0"/>
    <n v="1"/>
    <n v="3"/>
    <n v="136371"/>
    <s v="High"/>
    <n v="5"/>
    <n v="2022"/>
    <s v="Low"/>
    <n v="5"/>
  </r>
  <r>
    <n v="7207"/>
    <x v="0"/>
    <x v="0"/>
    <s v="Startup"/>
    <s v="Technology"/>
    <x v="2"/>
    <x v="1"/>
    <s v="Onsite/Hybrid"/>
    <x v="2"/>
    <s v="0-2 yrs"/>
    <n v="0"/>
    <s v="PhD"/>
    <n v="1"/>
    <n v="0"/>
    <n v="0"/>
    <n v="1"/>
    <n v="1"/>
    <n v="3"/>
    <n v="76545"/>
    <s v="Medium"/>
    <n v="1"/>
    <n v="2021"/>
    <s v="High"/>
    <n v="7"/>
  </r>
  <r>
    <n v="7208"/>
    <x v="1"/>
    <x v="1"/>
    <s v="Medium"/>
    <s v="E-commerce"/>
    <x v="6"/>
    <x v="2"/>
    <s v="Onsite/Hybrid"/>
    <x v="0"/>
    <s v="7+ yrs"/>
    <n v="15"/>
    <s v="PhD"/>
    <n v="0"/>
    <n v="0"/>
    <n v="0"/>
    <n v="0"/>
    <n v="1"/>
    <n v="1"/>
    <n v="151550"/>
    <s v="High"/>
    <n v="2"/>
    <n v="2023"/>
    <s v="Medium"/>
    <n v="4"/>
  </r>
  <r>
    <n v="7209"/>
    <x v="3"/>
    <x v="0"/>
    <s v="Enterprise"/>
    <s v="Retail"/>
    <x v="3"/>
    <x v="2"/>
    <s v="Onsite/Hybrid"/>
    <x v="0"/>
    <s v="7+ yrs"/>
    <n v="11"/>
    <s v="PhD"/>
    <n v="0"/>
    <n v="0"/>
    <n v="1"/>
    <n v="1"/>
    <n v="1"/>
    <n v="3"/>
    <n v="141613"/>
    <s v="High"/>
    <n v="8"/>
    <n v="2022"/>
    <s v="High"/>
    <n v="6"/>
  </r>
  <r>
    <n v="7210"/>
    <x v="5"/>
    <x v="1"/>
    <s v="Startup"/>
    <s v="E-commerce"/>
    <x v="3"/>
    <x v="2"/>
    <s v="Onsite/Hybrid"/>
    <x v="2"/>
    <s v="0-2 yrs"/>
    <n v="0"/>
    <s v="Master"/>
    <n v="1"/>
    <n v="1"/>
    <n v="1"/>
    <n v="1"/>
    <n v="1"/>
    <n v="5"/>
    <n v="132148"/>
    <s v="High"/>
    <n v="6"/>
    <n v="2022"/>
    <s v="High"/>
    <n v="1"/>
  </r>
  <r>
    <n v="7211"/>
    <x v="5"/>
    <x v="1"/>
    <s v="Startup"/>
    <s v="Technology"/>
    <x v="2"/>
    <x v="2"/>
    <s v="Onsite/Hybrid"/>
    <x v="2"/>
    <s v="0-2 yrs"/>
    <n v="2"/>
    <s v="PhD"/>
    <n v="0"/>
    <n v="1"/>
    <n v="0"/>
    <n v="1"/>
    <n v="1"/>
    <n v="3"/>
    <n v="116945"/>
    <s v="Medium"/>
    <n v="10"/>
    <n v="2020"/>
    <s v="Low"/>
    <n v="1"/>
  </r>
  <r>
    <n v="7212"/>
    <x v="5"/>
    <x v="1"/>
    <s v="MNC"/>
    <s v="Retail"/>
    <x v="2"/>
    <x v="1"/>
    <s v="Onsite/Hybrid"/>
    <x v="0"/>
    <s v="7+ yrs"/>
    <n v="14"/>
    <s v="Bachelor"/>
    <n v="0"/>
    <n v="1"/>
    <n v="0"/>
    <n v="0"/>
    <n v="1"/>
    <n v="2"/>
    <n v="166340"/>
    <s v="High"/>
    <n v="4"/>
    <n v="2026"/>
    <s v="Low"/>
    <n v="6"/>
  </r>
  <r>
    <n v="7213"/>
    <x v="5"/>
    <x v="1"/>
    <s v="MNC"/>
    <s v="E-commerce"/>
    <x v="2"/>
    <x v="0"/>
    <s v="Remote"/>
    <x v="1"/>
    <s v="3-6 yrs"/>
    <n v="3"/>
    <s v="Master"/>
    <n v="0"/>
    <n v="0"/>
    <n v="0"/>
    <n v="1"/>
    <n v="0"/>
    <n v="1"/>
    <n v="147219"/>
    <s v="High"/>
    <n v="12"/>
    <n v="2025"/>
    <s v="Low"/>
    <n v="5"/>
  </r>
  <r>
    <n v="7214"/>
    <x v="4"/>
    <x v="0"/>
    <s v="MNC"/>
    <s v="Retail"/>
    <x v="3"/>
    <x v="2"/>
    <s v="Onsite/Hybrid"/>
    <x v="2"/>
    <s v="0-2 yrs"/>
    <n v="1"/>
    <s v="Master"/>
    <n v="0"/>
    <n v="1"/>
    <n v="1"/>
    <n v="1"/>
    <n v="1"/>
    <n v="4"/>
    <n v="113038"/>
    <s v="Medium"/>
    <n v="3"/>
    <n v="2026"/>
    <s v="High"/>
    <n v="8"/>
  </r>
  <r>
    <n v="7215"/>
    <x v="5"/>
    <x v="1"/>
    <s v="Startup"/>
    <s v="Education"/>
    <x v="6"/>
    <x v="1"/>
    <s v="Onsite/Hybrid"/>
    <x v="2"/>
    <s v="0-2 yrs"/>
    <n v="1"/>
    <s v="Bachelor"/>
    <n v="1"/>
    <n v="0"/>
    <n v="0"/>
    <n v="1"/>
    <n v="1"/>
    <n v="3"/>
    <n v="110845"/>
    <s v="Medium"/>
    <n v="7"/>
    <n v="2020"/>
    <s v="Medium"/>
    <n v="1"/>
  </r>
  <r>
    <n v="7216"/>
    <x v="2"/>
    <x v="2"/>
    <s v="Startup"/>
    <s v="Education"/>
    <x v="0"/>
    <x v="1"/>
    <s v="Onsite/Hybrid"/>
    <x v="2"/>
    <s v="0-2 yrs"/>
    <n v="1"/>
    <s v="PhD"/>
    <n v="1"/>
    <n v="0"/>
    <n v="1"/>
    <n v="0"/>
    <n v="1"/>
    <n v="3"/>
    <n v="78134"/>
    <s v="Medium"/>
    <n v="6"/>
    <n v="2024"/>
    <s v="Low"/>
    <n v="4"/>
  </r>
  <r>
    <n v="7217"/>
    <x v="4"/>
    <x v="0"/>
    <s v="Enterprise"/>
    <s v="Finance"/>
    <x v="3"/>
    <x v="0"/>
    <s v="Remote"/>
    <x v="2"/>
    <s v="0-2 yrs"/>
    <n v="0"/>
    <s v="PhD"/>
    <n v="1"/>
    <n v="1"/>
    <n v="0"/>
    <n v="1"/>
    <n v="0"/>
    <n v="3"/>
    <n v="61161"/>
    <s v="Low"/>
    <n v="1"/>
    <n v="2022"/>
    <s v="High"/>
    <n v="7"/>
  </r>
  <r>
    <n v="7218"/>
    <x v="3"/>
    <x v="0"/>
    <s v="Medium"/>
    <s v="Education"/>
    <x v="4"/>
    <x v="1"/>
    <s v="Onsite/Hybrid"/>
    <x v="0"/>
    <s v="7+ yrs"/>
    <n v="11"/>
    <s v="Master"/>
    <n v="1"/>
    <n v="1"/>
    <n v="1"/>
    <n v="1"/>
    <n v="0"/>
    <n v="4"/>
    <n v="133261"/>
    <s v="High"/>
    <n v="6"/>
    <n v="2025"/>
    <s v="High"/>
    <n v="1"/>
  </r>
  <r>
    <n v="7219"/>
    <x v="2"/>
    <x v="2"/>
    <s v="Startup"/>
    <s v="Finance"/>
    <x v="0"/>
    <x v="2"/>
    <s v="Onsite/Hybrid"/>
    <x v="2"/>
    <s v="0-2 yrs"/>
    <n v="0"/>
    <s v="Master"/>
    <n v="1"/>
    <n v="0"/>
    <n v="0"/>
    <n v="0"/>
    <n v="1"/>
    <n v="2"/>
    <n v="63714"/>
    <s v="Low"/>
    <n v="10"/>
    <n v="2021"/>
    <s v="High"/>
    <n v="7"/>
  </r>
  <r>
    <n v="7220"/>
    <x v="5"/>
    <x v="1"/>
    <s v="Startup"/>
    <s v="Education"/>
    <x v="1"/>
    <x v="1"/>
    <s v="Onsite/Hybrid"/>
    <x v="2"/>
    <s v="0-2 yrs"/>
    <n v="2"/>
    <s v="Bachelor"/>
    <n v="0"/>
    <n v="0"/>
    <n v="0"/>
    <n v="1"/>
    <n v="0"/>
    <n v="1"/>
    <n v="107496"/>
    <s v="Medium"/>
    <n v="4"/>
    <n v="2022"/>
    <s v="Medium"/>
    <n v="4"/>
  </r>
  <r>
    <n v="7221"/>
    <x v="4"/>
    <x v="0"/>
    <s v="Enterprise"/>
    <s v="Technology"/>
    <x v="3"/>
    <x v="2"/>
    <s v="Onsite/Hybrid"/>
    <x v="2"/>
    <s v="0-2 yrs"/>
    <n v="2"/>
    <s v="Bachelor"/>
    <n v="0"/>
    <n v="0"/>
    <n v="0"/>
    <n v="0"/>
    <n v="1"/>
    <n v="1"/>
    <n v="64470"/>
    <s v="Low"/>
    <n v="11"/>
    <n v="2024"/>
    <s v="High"/>
    <n v="8"/>
  </r>
  <r>
    <n v="7222"/>
    <x v="5"/>
    <x v="1"/>
    <s v="Medium"/>
    <s v="Technology"/>
    <x v="5"/>
    <x v="2"/>
    <s v="Onsite/Hybrid"/>
    <x v="2"/>
    <s v="0-2 yrs"/>
    <n v="0"/>
    <s v="Master"/>
    <n v="1"/>
    <n v="1"/>
    <n v="0"/>
    <n v="0"/>
    <n v="0"/>
    <n v="2"/>
    <n v="90837"/>
    <s v="Medium"/>
    <n v="12"/>
    <n v="2026"/>
    <s v="Low"/>
    <n v="4"/>
  </r>
  <r>
    <n v="7223"/>
    <x v="2"/>
    <x v="2"/>
    <s v="Startup"/>
    <s v="Finance"/>
    <x v="3"/>
    <x v="2"/>
    <s v="Onsite/Hybrid"/>
    <x v="0"/>
    <s v="7+ yrs"/>
    <n v="15"/>
    <s v="Master"/>
    <n v="0"/>
    <n v="0"/>
    <n v="0"/>
    <n v="1"/>
    <n v="0"/>
    <n v="1"/>
    <n v="110384"/>
    <s v="Medium"/>
    <n v="5"/>
    <n v="2025"/>
    <s v="Medium"/>
    <n v="4"/>
  </r>
  <r>
    <n v="7224"/>
    <x v="0"/>
    <x v="0"/>
    <s v="Medium"/>
    <s v="Healthcare"/>
    <x v="2"/>
    <x v="1"/>
    <s v="Onsite/Hybrid"/>
    <x v="2"/>
    <s v="0-2 yrs"/>
    <n v="2"/>
    <s v="Bachelor"/>
    <n v="0"/>
    <n v="1"/>
    <n v="0"/>
    <n v="1"/>
    <n v="1"/>
    <n v="3"/>
    <n v="79394"/>
    <s v="Medium"/>
    <n v="11"/>
    <n v="2023"/>
    <s v="Medium"/>
    <n v="1"/>
  </r>
  <r>
    <n v="7225"/>
    <x v="2"/>
    <x v="2"/>
    <s v="Startup"/>
    <s v="Healthcare"/>
    <x v="3"/>
    <x v="2"/>
    <s v="Onsite/Hybrid"/>
    <x v="2"/>
    <s v="0-2 yrs"/>
    <n v="0"/>
    <s v="Master"/>
    <n v="1"/>
    <n v="0"/>
    <n v="0"/>
    <n v="0"/>
    <n v="0"/>
    <n v="1"/>
    <n v="46331"/>
    <s v="Low"/>
    <n v="4"/>
    <n v="2023"/>
    <s v="Low"/>
    <n v="3"/>
  </r>
  <r>
    <n v="7226"/>
    <x v="2"/>
    <x v="2"/>
    <s v="Startup"/>
    <s v="Retail"/>
    <x v="4"/>
    <x v="0"/>
    <s v="Remote"/>
    <x v="1"/>
    <s v="3-6 yrs"/>
    <n v="6"/>
    <s v="Master"/>
    <n v="1"/>
    <n v="0"/>
    <n v="1"/>
    <n v="0"/>
    <n v="1"/>
    <n v="3"/>
    <n v="97817"/>
    <s v="Medium"/>
    <n v="12"/>
    <n v="2020"/>
    <s v="High"/>
    <n v="9"/>
  </r>
  <r>
    <n v="7227"/>
    <x v="1"/>
    <x v="1"/>
    <s v="Enterprise"/>
    <s v="Technology"/>
    <x v="2"/>
    <x v="1"/>
    <s v="Onsite/Hybrid"/>
    <x v="1"/>
    <s v="3-6 yrs"/>
    <n v="5"/>
    <s v="Master"/>
    <n v="1"/>
    <n v="0"/>
    <n v="1"/>
    <n v="1"/>
    <n v="1"/>
    <n v="4"/>
    <n v="151883"/>
    <s v="High"/>
    <n v="1"/>
    <n v="2020"/>
    <s v="High"/>
    <n v="8"/>
  </r>
  <r>
    <n v="7228"/>
    <x v="5"/>
    <x v="1"/>
    <s v="Startup"/>
    <s v="E-commerce"/>
    <x v="6"/>
    <x v="1"/>
    <s v="Onsite/Hybrid"/>
    <x v="0"/>
    <s v="7+ yrs"/>
    <n v="9"/>
    <s v="PhD"/>
    <n v="1"/>
    <n v="1"/>
    <n v="1"/>
    <n v="0"/>
    <n v="1"/>
    <n v="4"/>
    <n v="160597"/>
    <s v="High"/>
    <n v="2"/>
    <n v="2024"/>
    <s v="Low"/>
    <n v="2"/>
  </r>
  <r>
    <n v="7229"/>
    <x v="4"/>
    <x v="0"/>
    <s v="Medium"/>
    <s v="Healthcare"/>
    <x v="3"/>
    <x v="0"/>
    <s v="Remote"/>
    <x v="2"/>
    <s v="0-2 yrs"/>
    <n v="2"/>
    <s v="Master"/>
    <n v="1"/>
    <n v="1"/>
    <n v="1"/>
    <n v="1"/>
    <n v="0"/>
    <n v="4"/>
    <n v="78414"/>
    <s v="Medium"/>
    <n v="1"/>
    <n v="2021"/>
    <s v="High"/>
    <n v="2"/>
  </r>
  <r>
    <n v="7230"/>
    <x v="4"/>
    <x v="0"/>
    <s v="MNC"/>
    <s v="Retail"/>
    <x v="5"/>
    <x v="2"/>
    <s v="Onsite/Hybrid"/>
    <x v="1"/>
    <s v="3-6 yrs"/>
    <n v="6"/>
    <s v="Bachelor"/>
    <n v="0"/>
    <n v="0"/>
    <n v="0"/>
    <n v="0"/>
    <n v="1"/>
    <n v="1"/>
    <n v="101514"/>
    <s v="Medium"/>
    <n v="7"/>
    <n v="2022"/>
    <s v="High"/>
    <n v="9"/>
  </r>
  <r>
    <n v="7231"/>
    <x v="2"/>
    <x v="2"/>
    <s v="Startup"/>
    <s v="Healthcare"/>
    <x v="3"/>
    <x v="0"/>
    <s v="Remote"/>
    <x v="0"/>
    <s v="7+ yrs"/>
    <n v="13"/>
    <s v="PhD"/>
    <n v="1"/>
    <n v="0"/>
    <n v="0"/>
    <n v="0"/>
    <n v="0"/>
    <n v="1"/>
    <n v="98441"/>
    <s v="Medium"/>
    <n v="3"/>
    <n v="2025"/>
    <s v="Medium"/>
    <n v="2"/>
  </r>
  <r>
    <n v="7232"/>
    <x v="4"/>
    <x v="0"/>
    <s v="MNC"/>
    <s v="Healthcare"/>
    <x v="6"/>
    <x v="0"/>
    <s v="Remote"/>
    <x v="0"/>
    <s v="7+ yrs"/>
    <n v="7"/>
    <s v="Bachelor"/>
    <n v="0"/>
    <n v="1"/>
    <n v="1"/>
    <n v="1"/>
    <n v="1"/>
    <n v="4"/>
    <n v="161478"/>
    <s v="High"/>
    <n v="3"/>
    <n v="2023"/>
    <s v="High"/>
    <n v="8"/>
  </r>
  <r>
    <n v="7233"/>
    <x v="0"/>
    <x v="0"/>
    <s v="Medium"/>
    <s v="Education"/>
    <x v="6"/>
    <x v="0"/>
    <s v="Remote"/>
    <x v="2"/>
    <s v="0-2 yrs"/>
    <n v="0"/>
    <s v="Master"/>
    <n v="0"/>
    <n v="1"/>
    <n v="1"/>
    <n v="1"/>
    <n v="1"/>
    <n v="4"/>
    <n v="86275"/>
    <s v="Medium"/>
    <n v="2"/>
    <n v="2026"/>
    <s v="High"/>
    <n v="4"/>
  </r>
  <r>
    <n v="7234"/>
    <x v="3"/>
    <x v="0"/>
    <s v="Medium"/>
    <s v="Technology"/>
    <x v="1"/>
    <x v="1"/>
    <s v="Onsite/Hybrid"/>
    <x v="2"/>
    <s v="0-2 yrs"/>
    <n v="1"/>
    <s v="Master"/>
    <n v="1"/>
    <n v="0"/>
    <n v="0"/>
    <n v="0"/>
    <n v="0"/>
    <n v="1"/>
    <n v="45176"/>
    <s v="Low"/>
    <n v="2"/>
    <n v="2026"/>
    <s v="Medium"/>
    <n v="3"/>
  </r>
  <r>
    <n v="7235"/>
    <x v="4"/>
    <x v="0"/>
    <s v="MNC"/>
    <s v="Education"/>
    <x v="3"/>
    <x v="0"/>
    <s v="Remote"/>
    <x v="0"/>
    <s v="7+ yrs"/>
    <n v="7"/>
    <s v="Bachelor"/>
    <n v="0"/>
    <n v="1"/>
    <n v="0"/>
    <n v="1"/>
    <n v="1"/>
    <n v="3"/>
    <n v="142995"/>
    <s v="High"/>
    <n v="7"/>
    <n v="2026"/>
    <s v="Low"/>
    <n v="6"/>
  </r>
  <r>
    <n v="7236"/>
    <x v="3"/>
    <x v="0"/>
    <s v="Startup"/>
    <s v="Healthcare"/>
    <x v="6"/>
    <x v="2"/>
    <s v="Onsite/Hybrid"/>
    <x v="2"/>
    <s v="0-2 yrs"/>
    <n v="2"/>
    <s v="Master"/>
    <n v="1"/>
    <n v="1"/>
    <n v="0"/>
    <n v="1"/>
    <n v="0"/>
    <n v="3"/>
    <n v="62843"/>
    <s v="Low"/>
    <n v="4"/>
    <n v="2023"/>
    <s v="High"/>
    <n v="8"/>
  </r>
  <r>
    <n v="7237"/>
    <x v="3"/>
    <x v="0"/>
    <s v="Medium"/>
    <s v="E-commerce"/>
    <x v="1"/>
    <x v="2"/>
    <s v="Onsite/Hybrid"/>
    <x v="1"/>
    <s v="3-6 yrs"/>
    <n v="6"/>
    <s v="PhD"/>
    <n v="0"/>
    <n v="1"/>
    <n v="1"/>
    <n v="0"/>
    <n v="0"/>
    <n v="2"/>
    <n v="93462"/>
    <s v="Medium"/>
    <n v="4"/>
    <n v="2022"/>
    <s v="High"/>
    <n v="8"/>
  </r>
  <r>
    <n v="7238"/>
    <x v="0"/>
    <x v="0"/>
    <s v="Enterprise"/>
    <s v="Retail"/>
    <x v="5"/>
    <x v="1"/>
    <s v="Onsite/Hybrid"/>
    <x v="2"/>
    <s v="0-2 yrs"/>
    <n v="0"/>
    <s v="Bachelor"/>
    <n v="0"/>
    <n v="1"/>
    <n v="0"/>
    <n v="0"/>
    <n v="1"/>
    <n v="2"/>
    <n v="60085"/>
    <s v="Low"/>
    <n v="5"/>
    <n v="2024"/>
    <s v="Medium"/>
    <n v="1"/>
  </r>
  <r>
    <n v="7239"/>
    <x v="0"/>
    <x v="0"/>
    <s v="Startup"/>
    <s v="Finance"/>
    <x v="4"/>
    <x v="1"/>
    <s v="Onsite/Hybrid"/>
    <x v="0"/>
    <s v="7+ yrs"/>
    <n v="10"/>
    <s v="Master"/>
    <n v="0"/>
    <n v="1"/>
    <n v="1"/>
    <n v="1"/>
    <n v="0"/>
    <n v="3"/>
    <n v="131422"/>
    <s v="High"/>
    <n v="1"/>
    <n v="2020"/>
    <s v="High"/>
    <n v="8"/>
  </r>
  <r>
    <n v="7240"/>
    <x v="4"/>
    <x v="0"/>
    <s v="Startup"/>
    <s v="Technology"/>
    <x v="4"/>
    <x v="0"/>
    <s v="Remote"/>
    <x v="1"/>
    <s v="3-6 yrs"/>
    <n v="3"/>
    <s v="PhD"/>
    <n v="1"/>
    <n v="1"/>
    <n v="1"/>
    <n v="0"/>
    <n v="0"/>
    <n v="3"/>
    <n v="92893"/>
    <s v="Medium"/>
    <n v="2"/>
    <n v="2024"/>
    <s v="Low"/>
    <n v="4"/>
  </r>
  <r>
    <n v="7241"/>
    <x v="3"/>
    <x v="0"/>
    <s v="Enterprise"/>
    <s v="Technology"/>
    <x v="3"/>
    <x v="0"/>
    <s v="Remote"/>
    <x v="1"/>
    <s v="3-6 yrs"/>
    <n v="5"/>
    <s v="PhD"/>
    <n v="0"/>
    <n v="0"/>
    <n v="0"/>
    <n v="1"/>
    <n v="0"/>
    <n v="1"/>
    <n v="87533"/>
    <s v="Medium"/>
    <n v="3"/>
    <n v="2022"/>
    <s v="Low"/>
    <n v="5"/>
  </r>
  <r>
    <n v="7242"/>
    <x v="1"/>
    <x v="1"/>
    <s v="Startup"/>
    <s v="Education"/>
    <x v="6"/>
    <x v="1"/>
    <s v="Onsite/Hybrid"/>
    <x v="2"/>
    <s v="0-2 yrs"/>
    <n v="1"/>
    <s v="PhD"/>
    <n v="0"/>
    <n v="0"/>
    <n v="1"/>
    <n v="0"/>
    <n v="1"/>
    <n v="2"/>
    <n v="116592"/>
    <s v="Medium"/>
    <n v="1"/>
    <n v="2025"/>
    <s v="Low"/>
    <n v="6"/>
  </r>
  <r>
    <n v="7243"/>
    <x v="3"/>
    <x v="0"/>
    <s v="Medium"/>
    <s v="Finance"/>
    <x v="5"/>
    <x v="0"/>
    <s v="Remote"/>
    <x v="0"/>
    <s v="7+ yrs"/>
    <n v="9"/>
    <s v="Bachelor"/>
    <n v="0"/>
    <n v="0"/>
    <n v="1"/>
    <n v="1"/>
    <n v="0"/>
    <n v="2"/>
    <n v="131279"/>
    <s v="High"/>
    <n v="9"/>
    <n v="2023"/>
    <s v="High"/>
    <n v="5"/>
  </r>
  <r>
    <n v="7244"/>
    <x v="0"/>
    <x v="0"/>
    <s v="Medium"/>
    <s v="Retail"/>
    <x v="1"/>
    <x v="0"/>
    <s v="Remote"/>
    <x v="1"/>
    <s v="3-6 yrs"/>
    <n v="5"/>
    <s v="Bachelor"/>
    <n v="0"/>
    <n v="1"/>
    <n v="0"/>
    <n v="1"/>
    <n v="0"/>
    <n v="2"/>
    <n v="92366"/>
    <s v="Medium"/>
    <n v="1"/>
    <n v="2021"/>
    <s v="Low"/>
    <n v="3"/>
  </r>
  <r>
    <n v="7245"/>
    <x v="1"/>
    <x v="1"/>
    <s v="MNC"/>
    <s v="Technology"/>
    <x v="0"/>
    <x v="1"/>
    <s v="Onsite/Hybrid"/>
    <x v="2"/>
    <s v="0-2 yrs"/>
    <n v="2"/>
    <s v="PhD"/>
    <n v="0"/>
    <n v="0"/>
    <n v="1"/>
    <n v="1"/>
    <n v="1"/>
    <n v="3"/>
    <n v="154511"/>
    <s v="High"/>
    <n v="8"/>
    <n v="2023"/>
    <s v="High"/>
    <n v="4"/>
  </r>
  <r>
    <n v="7246"/>
    <x v="1"/>
    <x v="1"/>
    <s v="MNC"/>
    <s v="Healthcare"/>
    <x v="5"/>
    <x v="1"/>
    <s v="Onsite/Hybrid"/>
    <x v="2"/>
    <s v="0-2 yrs"/>
    <n v="0"/>
    <s v="Master"/>
    <n v="0"/>
    <n v="0"/>
    <n v="1"/>
    <n v="0"/>
    <n v="1"/>
    <n v="2"/>
    <n v="139244"/>
    <s v="High"/>
    <n v="11"/>
    <n v="2021"/>
    <s v="Low"/>
    <n v="2"/>
  </r>
  <r>
    <n v="7247"/>
    <x v="1"/>
    <x v="1"/>
    <s v="Medium"/>
    <s v="Retail"/>
    <x v="0"/>
    <x v="0"/>
    <s v="Remote"/>
    <x v="2"/>
    <s v="0-2 yrs"/>
    <n v="0"/>
    <s v="Master"/>
    <n v="1"/>
    <n v="0"/>
    <n v="1"/>
    <n v="0"/>
    <n v="1"/>
    <n v="3"/>
    <n v="111877"/>
    <s v="Medium"/>
    <n v="11"/>
    <n v="2022"/>
    <s v="Low"/>
    <n v="2"/>
  </r>
  <r>
    <n v="7248"/>
    <x v="1"/>
    <x v="1"/>
    <s v="Medium"/>
    <s v="Education"/>
    <x v="1"/>
    <x v="1"/>
    <s v="Onsite/Hybrid"/>
    <x v="0"/>
    <s v="7+ yrs"/>
    <n v="10"/>
    <s v="PhD"/>
    <n v="1"/>
    <n v="0"/>
    <n v="0"/>
    <n v="1"/>
    <n v="1"/>
    <n v="3"/>
    <n v="160656"/>
    <s v="High"/>
    <n v="7"/>
    <n v="2020"/>
    <s v="Medium"/>
    <n v="1"/>
  </r>
  <r>
    <n v="7249"/>
    <x v="5"/>
    <x v="1"/>
    <s v="Startup"/>
    <s v="Retail"/>
    <x v="2"/>
    <x v="2"/>
    <s v="Onsite/Hybrid"/>
    <x v="1"/>
    <s v="3-6 yrs"/>
    <n v="6"/>
    <s v="Master"/>
    <n v="0"/>
    <n v="1"/>
    <n v="1"/>
    <n v="1"/>
    <n v="1"/>
    <n v="4"/>
    <n v="158900"/>
    <s v="High"/>
    <n v="4"/>
    <n v="2025"/>
    <s v="High"/>
    <n v="1"/>
  </r>
  <r>
    <n v="7250"/>
    <x v="1"/>
    <x v="1"/>
    <s v="Startup"/>
    <s v="E-commerce"/>
    <x v="2"/>
    <x v="0"/>
    <s v="Remote"/>
    <x v="0"/>
    <s v="7+ yrs"/>
    <n v="9"/>
    <s v="Bachelor"/>
    <n v="0"/>
    <n v="1"/>
    <n v="0"/>
    <n v="1"/>
    <n v="0"/>
    <n v="2"/>
    <n v="157774"/>
    <s v="High"/>
    <n v="7"/>
    <n v="2020"/>
    <s v="Medium"/>
    <n v="4"/>
  </r>
  <r>
    <n v="7251"/>
    <x v="4"/>
    <x v="0"/>
    <s v="MNC"/>
    <s v="Finance"/>
    <x v="5"/>
    <x v="1"/>
    <s v="Onsite/Hybrid"/>
    <x v="1"/>
    <s v="3-6 yrs"/>
    <n v="4"/>
    <s v="PhD"/>
    <n v="1"/>
    <n v="0"/>
    <n v="0"/>
    <n v="0"/>
    <n v="1"/>
    <n v="2"/>
    <n v="103012"/>
    <s v="Medium"/>
    <n v="8"/>
    <n v="2025"/>
    <s v="High"/>
    <n v="9"/>
  </r>
  <r>
    <n v="7252"/>
    <x v="0"/>
    <x v="0"/>
    <s v="Startup"/>
    <s v="Technology"/>
    <x v="6"/>
    <x v="0"/>
    <s v="Remote"/>
    <x v="0"/>
    <s v="7+ yrs"/>
    <n v="7"/>
    <s v="Bachelor"/>
    <n v="0"/>
    <n v="0"/>
    <n v="0"/>
    <n v="0"/>
    <n v="1"/>
    <n v="1"/>
    <n v="107374"/>
    <s v="Medium"/>
    <n v="9"/>
    <n v="2026"/>
    <s v="Low"/>
    <n v="2"/>
  </r>
  <r>
    <n v="7253"/>
    <x v="5"/>
    <x v="1"/>
    <s v="MNC"/>
    <s v="Healthcare"/>
    <x v="6"/>
    <x v="0"/>
    <s v="Remote"/>
    <x v="1"/>
    <s v="3-6 yrs"/>
    <n v="6"/>
    <s v="Bachelor"/>
    <n v="0"/>
    <n v="1"/>
    <n v="1"/>
    <n v="1"/>
    <n v="1"/>
    <n v="4"/>
    <n v="175397"/>
    <s v="High"/>
    <n v="1"/>
    <n v="2020"/>
    <s v="High"/>
    <n v="4"/>
  </r>
  <r>
    <n v="7254"/>
    <x v="3"/>
    <x v="0"/>
    <s v="MNC"/>
    <s v="Finance"/>
    <x v="5"/>
    <x v="0"/>
    <s v="Remote"/>
    <x v="2"/>
    <s v="0-2 yrs"/>
    <n v="2"/>
    <s v="Bachelor"/>
    <n v="1"/>
    <n v="0"/>
    <n v="0"/>
    <n v="1"/>
    <n v="0"/>
    <n v="2"/>
    <n v="87401"/>
    <s v="Medium"/>
    <n v="10"/>
    <n v="2020"/>
    <s v="Low"/>
    <n v="4"/>
  </r>
  <r>
    <n v="7255"/>
    <x v="1"/>
    <x v="1"/>
    <s v="Enterprise"/>
    <s v="Education"/>
    <x v="2"/>
    <x v="1"/>
    <s v="Onsite/Hybrid"/>
    <x v="0"/>
    <s v="7+ yrs"/>
    <n v="13"/>
    <s v="PhD"/>
    <n v="1"/>
    <n v="1"/>
    <n v="1"/>
    <n v="1"/>
    <n v="0"/>
    <n v="4"/>
    <n v="170722"/>
    <s v="High"/>
    <n v="7"/>
    <n v="2024"/>
    <s v="High"/>
    <n v="5"/>
  </r>
  <r>
    <n v="7256"/>
    <x v="0"/>
    <x v="0"/>
    <s v="Enterprise"/>
    <s v="Retail"/>
    <x v="2"/>
    <x v="0"/>
    <s v="Remote"/>
    <x v="1"/>
    <s v="3-6 yrs"/>
    <n v="6"/>
    <s v="Master"/>
    <n v="1"/>
    <n v="1"/>
    <n v="1"/>
    <n v="1"/>
    <n v="0"/>
    <n v="4"/>
    <n v="103274"/>
    <s v="Medium"/>
    <n v="2"/>
    <n v="2025"/>
    <s v="High"/>
    <n v="5"/>
  </r>
  <r>
    <n v="7257"/>
    <x v="1"/>
    <x v="1"/>
    <s v="MNC"/>
    <s v="Finance"/>
    <x v="5"/>
    <x v="2"/>
    <s v="Onsite/Hybrid"/>
    <x v="1"/>
    <s v="3-6 yrs"/>
    <n v="4"/>
    <s v="Bachelor"/>
    <n v="1"/>
    <n v="1"/>
    <n v="1"/>
    <n v="0"/>
    <n v="0"/>
    <n v="3"/>
    <n v="148788"/>
    <s v="High"/>
    <n v="8"/>
    <n v="2022"/>
    <s v="Low"/>
    <n v="1"/>
  </r>
  <r>
    <n v="7258"/>
    <x v="5"/>
    <x v="1"/>
    <s v="Enterprise"/>
    <s v="Technology"/>
    <x v="3"/>
    <x v="1"/>
    <s v="Onsite/Hybrid"/>
    <x v="2"/>
    <s v="0-2 yrs"/>
    <n v="1"/>
    <s v="Master"/>
    <n v="0"/>
    <n v="1"/>
    <n v="0"/>
    <n v="1"/>
    <n v="1"/>
    <n v="3"/>
    <n v="110106"/>
    <s v="Medium"/>
    <n v="6"/>
    <n v="2022"/>
    <s v="Medium"/>
    <n v="5"/>
  </r>
  <r>
    <n v="7259"/>
    <x v="1"/>
    <x v="1"/>
    <s v="Medium"/>
    <s v="Retail"/>
    <x v="3"/>
    <x v="2"/>
    <s v="Onsite/Hybrid"/>
    <x v="0"/>
    <s v="7+ yrs"/>
    <n v="9"/>
    <s v="Master"/>
    <n v="0"/>
    <n v="1"/>
    <n v="0"/>
    <n v="1"/>
    <n v="1"/>
    <n v="3"/>
    <n v="165708"/>
    <s v="High"/>
    <n v="8"/>
    <n v="2020"/>
    <s v="Medium"/>
    <n v="4"/>
  </r>
  <r>
    <n v="7260"/>
    <x v="5"/>
    <x v="1"/>
    <s v="Startup"/>
    <s v="E-commerce"/>
    <x v="3"/>
    <x v="0"/>
    <s v="Remote"/>
    <x v="0"/>
    <s v="7+ yrs"/>
    <n v="12"/>
    <s v="Bachelor"/>
    <n v="1"/>
    <n v="1"/>
    <n v="1"/>
    <n v="1"/>
    <n v="1"/>
    <n v="5"/>
    <n v="178651"/>
    <s v="High"/>
    <n v="8"/>
    <n v="2021"/>
    <s v="High"/>
    <n v="5"/>
  </r>
  <r>
    <n v="7261"/>
    <x v="1"/>
    <x v="1"/>
    <s v="MNC"/>
    <s v="E-commerce"/>
    <x v="5"/>
    <x v="1"/>
    <s v="Onsite/Hybrid"/>
    <x v="0"/>
    <s v="7+ yrs"/>
    <n v="8"/>
    <s v="PhD"/>
    <n v="0"/>
    <n v="1"/>
    <n v="1"/>
    <n v="1"/>
    <n v="0"/>
    <n v="3"/>
    <n v="188047"/>
    <s v="High"/>
    <n v="9"/>
    <n v="2020"/>
    <s v="High"/>
    <n v="2"/>
  </r>
  <r>
    <n v="7262"/>
    <x v="3"/>
    <x v="0"/>
    <s v="MNC"/>
    <s v="E-commerce"/>
    <x v="3"/>
    <x v="1"/>
    <s v="Onsite/Hybrid"/>
    <x v="2"/>
    <s v="0-2 yrs"/>
    <n v="1"/>
    <s v="PhD"/>
    <n v="0"/>
    <n v="0"/>
    <n v="1"/>
    <n v="1"/>
    <n v="0"/>
    <n v="2"/>
    <n v="100768"/>
    <s v="Medium"/>
    <n v="7"/>
    <n v="2022"/>
    <s v="High"/>
    <n v="3"/>
  </r>
  <r>
    <n v="7263"/>
    <x v="2"/>
    <x v="2"/>
    <s v="Startup"/>
    <s v="Education"/>
    <x v="3"/>
    <x v="0"/>
    <s v="Remote"/>
    <x v="0"/>
    <s v="7+ yrs"/>
    <n v="13"/>
    <s v="PhD"/>
    <n v="1"/>
    <n v="1"/>
    <n v="1"/>
    <n v="0"/>
    <n v="1"/>
    <n v="4"/>
    <n v="127590"/>
    <s v="High"/>
    <n v="10"/>
    <n v="2024"/>
    <s v="Low"/>
    <n v="4"/>
  </r>
  <r>
    <n v="7264"/>
    <x v="2"/>
    <x v="2"/>
    <s v="MNC"/>
    <s v="Technology"/>
    <x v="4"/>
    <x v="0"/>
    <s v="Remote"/>
    <x v="1"/>
    <s v="3-6 yrs"/>
    <n v="6"/>
    <s v="PhD"/>
    <n v="1"/>
    <n v="1"/>
    <n v="0"/>
    <n v="0"/>
    <n v="0"/>
    <n v="2"/>
    <n v="94888"/>
    <s v="Medium"/>
    <n v="3"/>
    <n v="2022"/>
    <s v="Low"/>
    <n v="3"/>
  </r>
  <r>
    <n v="7265"/>
    <x v="0"/>
    <x v="0"/>
    <s v="MNC"/>
    <s v="E-commerce"/>
    <x v="1"/>
    <x v="1"/>
    <s v="Onsite/Hybrid"/>
    <x v="2"/>
    <s v="0-2 yrs"/>
    <n v="2"/>
    <s v="PhD"/>
    <n v="1"/>
    <n v="0"/>
    <n v="1"/>
    <n v="0"/>
    <n v="0"/>
    <n v="2"/>
    <n v="83873"/>
    <s v="Medium"/>
    <n v="3"/>
    <n v="2021"/>
    <s v="High"/>
    <n v="9"/>
  </r>
  <r>
    <n v="7266"/>
    <x v="0"/>
    <x v="0"/>
    <s v="MNC"/>
    <s v="Healthcare"/>
    <x v="1"/>
    <x v="0"/>
    <s v="Remote"/>
    <x v="2"/>
    <s v="0-2 yrs"/>
    <n v="1"/>
    <s v="PhD"/>
    <n v="0"/>
    <n v="0"/>
    <n v="1"/>
    <n v="0"/>
    <n v="1"/>
    <n v="2"/>
    <n v="99058"/>
    <s v="Medium"/>
    <n v="8"/>
    <n v="2022"/>
    <s v="High"/>
    <n v="8"/>
  </r>
  <r>
    <n v="7267"/>
    <x v="4"/>
    <x v="0"/>
    <s v="MNC"/>
    <s v="Education"/>
    <x v="2"/>
    <x v="0"/>
    <s v="Remote"/>
    <x v="2"/>
    <s v="0-2 yrs"/>
    <n v="1"/>
    <s v="Master"/>
    <n v="0"/>
    <n v="1"/>
    <n v="0"/>
    <n v="0"/>
    <n v="0"/>
    <n v="1"/>
    <n v="70355"/>
    <s v="Medium"/>
    <n v="12"/>
    <n v="2020"/>
    <s v="Medium"/>
    <n v="3"/>
  </r>
  <r>
    <n v="7268"/>
    <x v="3"/>
    <x v="0"/>
    <s v="MNC"/>
    <s v="Healthcare"/>
    <x v="2"/>
    <x v="2"/>
    <s v="Onsite/Hybrid"/>
    <x v="2"/>
    <s v="0-2 yrs"/>
    <n v="2"/>
    <s v="Master"/>
    <n v="1"/>
    <n v="0"/>
    <n v="1"/>
    <n v="0"/>
    <n v="1"/>
    <n v="3"/>
    <n v="94170"/>
    <s v="Medium"/>
    <n v="5"/>
    <n v="2025"/>
    <s v="Low"/>
    <n v="2"/>
  </r>
  <r>
    <n v="7269"/>
    <x v="2"/>
    <x v="2"/>
    <s v="MNC"/>
    <s v="Retail"/>
    <x v="3"/>
    <x v="0"/>
    <s v="Remote"/>
    <x v="1"/>
    <s v="3-6 yrs"/>
    <n v="6"/>
    <s v="PhD"/>
    <n v="0"/>
    <n v="0"/>
    <n v="1"/>
    <n v="0"/>
    <n v="1"/>
    <n v="2"/>
    <n v="122589"/>
    <s v="High"/>
    <n v="1"/>
    <n v="2020"/>
    <s v="Medium"/>
    <n v="4"/>
  </r>
  <r>
    <n v="7270"/>
    <x v="0"/>
    <x v="0"/>
    <s v="Medium"/>
    <s v="Retail"/>
    <x v="1"/>
    <x v="0"/>
    <s v="Remote"/>
    <x v="0"/>
    <s v="7+ yrs"/>
    <n v="7"/>
    <s v="PhD"/>
    <n v="1"/>
    <n v="0"/>
    <n v="0"/>
    <n v="0"/>
    <n v="1"/>
    <n v="2"/>
    <n v="112172"/>
    <s v="Medium"/>
    <n v="4"/>
    <n v="2021"/>
    <s v="High"/>
    <n v="9"/>
  </r>
  <r>
    <n v="7271"/>
    <x v="3"/>
    <x v="0"/>
    <s v="MNC"/>
    <s v="Healthcare"/>
    <x v="1"/>
    <x v="0"/>
    <s v="Remote"/>
    <x v="2"/>
    <s v="0-2 yrs"/>
    <n v="1"/>
    <s v="PhD"/>
    <n v="1"/>
    <n v="1"/>
    <n v="0"/>
    <n v="0"/>
    <n v="0"/>
    <n v="2"/>
    <n v="74960"/>
    <s v="Medium"/>
    <n v="11"/>
    <n v="2021"/>
    <s v="Low"/>
    <n v="1"/>
  </r>
  <r>
    <n v="7272"/>
    <x v="3"/>
    <x v="0"/>
    <s v="Startup"/>
    <s v="Healthcare"/>
    <x v="6"/>
    <x v="2"/>
    <s v="Onsite/Hybrid"/>
    <x v="1"/>
    <s v="3-6 yrs"/>
    <n v="6"/>
    <s v="Bachelor"/>
    <n v="1"/>
    <n v="0"/>
    <n v="0"/>
    <n v="0"/>
    <n v="0"/>
    <n v="1"/>
    <n v="75654"/>
    <s v="Medium"/>
    <n v="11"/>
    <n v="2025"/>
    <s v="High"/>
    <n v="7"/>
  </r>
  <r>
    <n v="7273"/>
    <x v="0"/>
    <x v="0"/>
    <s v="Enterprise"/>
    <s v="Finance"/>
    <x v="3"/>
    <x v="0"/>
    <s v="Remote"/>
    <x v="1"/>
    <s v="3-6 yrs"/>
    <n v="4"/>
    <s v="PhD"/>
    <n v="1"/>
    <n v="0"/>
    <n v="1"/>
    <n v="0"/>
    <n v="1"/>
    <n v="3"/>
    <n v="99598"/>
    <s v="Medium"/>
    <n v="3"/>
    <n v="2020"/>
    <s v="Low"/>
    <n v="4"/>
  </r>
  <r>
    <n v="7274"/>
    <x v="2"/>
    <x v="2"/>
    <s v="MNC"/>
    <s v="Healthcare"/>
    <x v="1"/>
    <x v="0"/>
    <s v="Remote"/>
    <x v="2"/>
    <s v="0-2 yrs"/>
    <n v="1"/>
    <s v="Master"/>
    <n v="0"/>
    <n v="0"/>
    <n v="0"/>
    <n v="0"/>
    <n v="0"/>
    <n v="0"/>
    <n v="70974"/>
    <s v="Medium"/>
    <n v="6"/>
    <n v="2026"/>
    <s v="Medium"/>
    <n v="3"/>
  </r>
  <r>
    <n v="7275"/>
    <x v="2"/>
    <x v="2"/>
    <s v="Startup"/>
    <s v="Healthcare"/>
    <x v="2"/>
    <x v="1"/>
    <s v="Onsite/Hybrid"/>
    <x v="2"/>
    <s v="0-2 yrs"/>
    <n v="0"/>
    <s v="Bachelor"/>
    <n v="1"/>
    <n v="0"/>
    <n v="1"/>
    <n v="0"/>
    <n v="0"/>
    <n v="2"/>
    <n v="68898"/>
    <s v="Low"/>
    <n v="2"/>
    <n v="2026"/>
    <s v="High"/>
    <n v="8"/>
  </r>
  <r>
    <n v="7276"/>
    <x v="1"/>
    <x v="1"/>
    <s v="Medium"/>
    <s v="Technology"/>
    <x v="2"/>
    <x v="0"/>
    <s v="Remote"/>
    <x v="2"/>
    <s v="0-2 yrs"/>
    <n v="0"/>
    <s v="PhD"/>
    <n v="1"/>
    <n v="0"/>
    <n v="1"/>
    <n v="1"/>
    <n v="0"/>
    <n v="3"/>
    <n v="115673"/>
    <s v="Medium"/>
    <n v="6"/>
    <n v="2026"/>
    <s v="High"/>
    <n v="5"/>
  </r>
  <r>
    <n v="7277"/>
    <x v="2"/>
    <x v="2"/>
    <s v="Startup"/>
    <s v="Finance"/>
    <x v="4"/>
    <x v="2"/>
    <s v="Onsite/Hybrid"/>
    <x v="2"/>
    <s v="0-2 yrs"/>
    <n v="2"/>
    <s v="PhD"/>
    <n v="0"/>
    <n v="0"/>
    <n v="1"/>
    <n v="1"/>
    <n v="0"/>
    <n v="2"/>
    <n v="79331"/>
    <s v="Medium"/>
    <n v="11"/>
    <n v="2022"/>
    <s v="High"/>
    <n v="8"/>
  </r>
  <r>
    <n v="7278"/>
    <x v="5"/>
    <x v="1"/>
    <s v="Enterprise"/>
    <s v="E-commerce"/>
    <x v="2"/>
    <x v="1"/>
    <s v="Onsite/Hybrid"/>
    <x v="2"/>
    <s v="0-2 yrs"/>
    <n v="2"/>
    <s v="Bachelor"/>
    <n v="1"/>
    <n v="0"/>
    <n v="1"/>
    <n v="0"/>
    <n v="1"/>
    <n v="3"/>
    <n v="115022"/>
    <s v="Medium"/>
    <n v="1"/>
    <n v="2021"/>
    <s v="Medium"/>
    <n v="3"/>
  </r>
  <r>
    <n v="7279"/>
    <x v="1"/>
    <x v="1"/>
    <s v="Enterprise"/>
    <s v="Healthcare"/>
    <x v="6"/>
    <x v="0"/>
    <s v="Remote"/>
    <x v="1"/>
    <s v="3-6 yrs"/>
    <n v="6"/>
    <s v="Master"/>
    <n v="1"/>
    <n v="0"/>
    <n v="1"/>
    <n v="0"/>
    <n v="1"/>
    <n v="3"/>
    <n v="139591"/>
    <s v="High"/>
    <n v="12"/>
    <n v="2021"/>
    <s v="Low"/>
    <n v="4"/>
  </r>
  <r>
    <n v="7280"/>
    <x v="4"/>
    <x v="0"/>
    <s v="Startup"/>
    <s v="Retail"/>
    <x v="2"/>
    <x v="0"/>
    <s v="Remote"/>
    <x v="0"/>
    <s v="7+ yrs"/>
    <n v="13"/>
    <s v="Bachelor"/>
    <n v="1"/>
    <n v="1"/>
    <n v="0"/>
    <n v="0"/>
    <n v="1"/>
    <n v="3"/>
    <n v="105683"/>
    <s v="Medium"/>
    <n v="1"/>
    <n v="2021"/>
    <s v="Medium"/>
    <n v="1"/>
  </r>
  <r>
    <n v="7281"/>
    <x v="1"/>
    <x v="1"/>
    <s v="Medium"/>
    <s v="Finance"/>
    <x v="3"/>
    <x v="0"/>
    <s v="Remote"/>
    <x v="0"/>
    <s v="7+ yrs"/>
    <n v="13"/>
    <s v="Bachelor"/>
    <n v="1"/>
    <n v="0"/>
    <n v="1"/>
    <n v="0"/>
    <n v="0"/>
    <n v="2"/>
    <n v="156141"/>
    <s v="High"/>
    <n v="11"/>
    <n v="2020"/>
    <s v="Low"/>
    <n v="2"/>
  </r>
  <r>
    <n v="7282"/>
    <x v="0"/>
    <x v="0"/>
    <s v="Startup"/>
    <s v="Technology"/>
    <x v="0"/>
    <x v="1"/>
    <s v="Onsite/Hybrid"/>
    <x v="1"/>
    <s v="3-6 yrs"/>
    <n v="4"/>
    <s v="PhD"/>
    <n v="0"/>
    <n v="1"/>
    <n v="0"/>
    <n v="0"/>
    <n v="1"/>
    <n v="2"/>
    <n v="82699"/>
    <s v="Medium"/>
    <n v="12"/>
    <n v="2021"/>
    <s v="Low"/>
    <n v="6"/>
  </r>
  <r>
    <n v="7283"/>
    <x v="0"/>
    <x v="0"/>
    <s v="Enterprise"/>
    <s v="Education"/>
    <x v="2"/>
    <x v="0"/>
    <s v="Remote"/>
    <x v="0"/>
    <s v="7+ yrs"/>
    <n v="8"/>
    <s v="Master"/>
    <n v="1"/>
    <n v="1"/>
    <n v="0"/>
    <n v="1"/>
    <n v="0"/>
    <n v="3"/>
    <n v="117153"/>
    <s v="Medium"/>
    <n v="9"/>
    <n v="2023"/>
    <s v="High"/>
    <n v="9"/>
  </r>
  <r>
    <n v="7284"/>
    <x v="2"/>
    <x v="2"/>
    <s v="MNC"/>
    <s v="Finance"/>
    <x v="1"/>
    <x v="0"/>
    <s v="Remote"/>
    <x v="0"/>
    <s v="7+ yrs"/>
    <n v="15"/>
    <s v="PhD"/>
    <n v="0"/>
    <n v="0"/>
    <n v="0"/>
    <n v="0"/>
    <n v="1"/>
    <n v="1"/>
    <n v="133226"/>
    <s v="High"/>
    <n v="8"/>
    <n v="2022"/>
    <s v="High"/>
    <n v="9"/>
  </r>
  <r>
    <n v="7285"/>
    <x v="3"/>
    <x v="0"/>
    <s v="MNC"/>
    <s v="Technology"/>
    <x v="3"/>
    <x v="1"/>
    <s v="Onsite/Hybrid"/>
    <x v="1"/>
    <s v="3-6 yrs"/>
    <n v="6"/>
    <s v="Master"/>
    <n v="0"/>
    <n v="0"/>
    <n v="0"/>
    <n v="0"/>
    <n v="0"/>
    <n v="0"/>
    <n v="98138"/>
    <s v="Medium"/>
    <n v="8"/>
    <n v="2023"/>
    <s v="Low"/>
    <n v="1"/>
  </r>
  <r>
    <n v="7286"/>
    <x v="2"/>
    <x v="2"/>
    <s v="Startup"/>
    <s v="E-commerce"/>
    <x v="4"/>
    <x v="0"/>
    <s v="Remote"/>
    <x v="2"/>
    <s v="0-2 yrs"/>
    <n v="0"/>
    <s v="PhD"/>
    <n v="0"/>
    <n v="0"/>
    <n v="0"/>
    <n v="0"/>
    <n v="0"/>
    <n v="0"/>
    <n v="45916"/>
    <s v="Low"/>
    <n v="11"/>
    <n v="2021"/>
    <s v="Medium"/>
    <n v="3"/>
  </r>
  <r>
    <n v="7287"/>
    <x v="2"/>
    <x v="2"/>
    <s v="Enterprise"/>
    <s v="Finance"/>
    <x v="0"/>
    <x v="1"/>
    <s v="Onsite/Hybrid"/>
    <x v="1"/>
    <s v="3-6 yrs"/>
    <n v="5"/>
    <s v="Bachelor"/>
    <n v="0"/>
    <n v="1"/>
    <n v="1"/>
    <n v="1"/>
    <n v="0"/>
    <n v="3"/>
    <n v="102325"/>
    <s v="Medium"/>
    <n v="3"/>
    <n v="2023"/>
    <s v="High"/>
    <n v="4"/>
  </r>
  <r>
    <n v="7288"/>
    <x v="0"/>
    <x v="0"/>
    <s v="MNC"/>
    <s v="Finance"/>
    <x v="4"/>
    <x v="1"/>
    <s v="Onsite/Hybrid"/>
    <x v="2"/>
    <s v="0-2 yrs"/>
    <n v="2"/>
    <s v="Bachelor"/>
    <n v="0"/>
    <n v="1"/>
    <n v="0"/>
    <n v="0"/>
    <n v="0"/>
    <n v="1"/>
    <n v="66187"/>
    <s v="Low"/>
    <n v="11"/>
    <n v="2021"/>
    <s v="High"/>
    <n v="9"/>
  </r>
  <r>
    <n v="7289"/>
    <x v="1"/>
    <x v="1"/>
    <s v="Medium"/>
    <s v="Finance"/>
    <x v="0"/>
    <x v="0"/>
    <s v="Remote"/>
    <x v="1"/>
    <s v="3-6 yrs"/>
    <n v="3"/>
    <s v="Master"/>
    <n v="0"/>
    <n v="0"/>
    <n v="0"/>
    <n v="0"/>
    <n v="1"/>
    <n v="1"/>
    <n v="128644"/>
    <s v="High"/>
    <n v="1"/>
    <n v="2020"/>
    <s v="Low"/>
    <n v="3"/>
  </r>
  <r>
    <n v="7290"/>
    <x v="2"/>
    <x v="2"/>
    <s v="Enterprise"/>
    <s v="Finance"/>
    <x v="0"/>
    <x v="2"/>
    <s v="Onsite/Hybrid"/>
    <x v="0"/>
    <s v="7+ yrs"/>
    <n v="15"/>
    <s v="Bachelor"/>
    <n v="1"/>
    <n v="0"/>
    <n v="1"/>
    <n v="0"/>
    <n v="0"/>
    <n v="2"/>
    <n v="114705"/>
    <s v="Medium"/>
    <n v="8"/>
    <n v="2021"/>
    <s v="Low"/>
    <n v="1"/>
  </r>
  <r>
    <n v="7291"/>
    <x v="5"/>
    <x v="1"/>
    <s v="MNC"/>
    <s v="Finance"/>
    <x v="1"/>
    <x v="0"/>
    <s v="Remote"/>
    <x v="2"/>
    <s v="0-2 yrs"/>
    <n v="1"/>
    <s v="PhD"/>
    <n v="1"/>
    <n v="1"/>
    <n v="0"/>
    <n v="1"/>
    <n v="1"/>
    <n v="4"/>
    <n v="138351"/>
    <s v="High"/>
    <n v="8"/>
    <n v="2021"/>
    <s v="High"/>
    <n v="8"/>
  </r>
  <r>
    <n v="7292"/>
    <x v="1"/>
    <x v="1"/>
    <s v="MNC"/>
    <s v="Finance"/>
    <x v="1"/>
    <x v="2"/>
    <s v="Onsite/Hybrid"/>
    <x v="1"/>
    <s v="3-6 yrs"/>
    <n v="6"/>
    <s v="PhD"/>
    <n v="0"/>
    <n v="0"/>
    <n v="1"/>
    <n v="1"/>
    <n v="1"/>
    <n v="3"/>
    <n v="173140"/>
    <s v="High"/>
    <n v="11"/>
    <n v="2022"/>
    <s v="High"/>
    <n v="9"/>
  </r>
  <r>
    <n v="7293"/>
    <x v="0"/>
    <x v="0"/>
    <s v="Medium"/>
    <s v="Retail"/>
    <x v="3"/>
    <x v="0"/>
    <s v="Remote"/>
    <x v="0"/>
    <s v="7+ yrs"/>
    <n v="7"/>
    <s v="Bachelor"/>
    <n v="1"/>
    <n v="0"/>
    <n v="0"/>
    <n v="0"/>
    <n v="1"/>
    <n v="2"/>
    <n v="108934"/>
    <s v="Medium"/>
    <n v="7"/>
    <n v="2024"/>
    <s v="Low"/>
    <n v="1"/>
  </r>
  <r>
    <n v="7294"/>
    <x v="3"/>
    <x v="0"/>
    <s v="MNC"/>
    <s v="Technology"/>
    <x v="6"/>
    <x v="1"/>
    <s v="Onsite/Hybrid"/>
    <x v="0"/>
    <s v="7+ yrs"/>
    <n v="13"/>
    <s v="Bachelor"/>
    <n v="0"/>
    <n v="1"/>
    <n v="0"/>
    <n v="1"/>
    <n v="1"/>
    <n v="3"/>
    <n v="141497"/>
    <s v="High"/>
    <n v="5"/>
    <n v="2026"/>
    <s v="High"/>
    <n v="9"/>
  </r>
  <r>
    <n v="7295"/>
    <x v="4"/>
    <x v="0"/>
    <s v="MNC"/>
    <s v="Retail"/>
    <x v="2"/>
    <x v="0"/>
    <s v="Remote"/>
    <x v="2"/>
    <s v="0-2 yrs"/>
    <n v="0"/>
    <s v="Master"/>
    <n v="0"/>
    <n v="0"/>
    <n v="1"/>
    <n v="1"/>
    <n v="0"/>
    <n v="2"/>
    <n v="102780"/>
    <s v="Medium"/>
    <n v="8"/>
    <n v="2022"/>
    <s v="High"/>
    <n v="5"/>
  </r>
  <r>
    <n v="7296"/>
    <x v="5"/>
    <x v="1"/>
    <s v="Medium"/>
    <s v="Technology"/>
    <x v="6"/>
    <x v="0"/>
    <s v="Remote"/>
    <x v="0"/>
    <s v="7+ yrs"/>
    <n v="11"/>
    <s v="PhD"/>
    <n v="0"/>
    <n v="1"/>
    <n v="0"/>
    <n v="0"/>
    <n v="1"/>
    <n v="2"/>
    <n v="149986"/>
    <s v="High"/>
    <n v="10"/>
    <n v="2026"/>
    <s v="High"/>
    <n v="7"/>
  </r>
  <r>
    <n v="7297"/>
    <x v="4"/>
    <x v="0"/>
    <s v="Enterprise"/>
    <s v="Finance"/>
    <x v="4"/>
    <x v="1"/>
    <s v="Onsite/Hybrid"/>
    <x v="1"/>
    <s v="3-6 yrs"/>
    <n v="5"/>
    <s v="Master"/>
    <n v="0"/>
    <n v="0"/>
    <n v="1"/>
    <n v="0"/>
    <n v="1"/>
    <n v="2"/>
    <n v="103508"/>
    <s v="Medium"/>
    <n v="8"/>
    <n v="2020"/>
    <s v="High"/>
    <n v="8"/>
  </r>
  <r>
    <n v="7298"/>
    <x v="3"/>
    <x v="0"/>
    <s v="Medium"/>
    <s v="Technology"/>
    <x v="6"/>
    <x v="1"/>
    <s v="Onsite/Hybrid"/>
    <x v="0"/>
    <s v="7+ yrs"/>
    <n v="11"/>
    <s v="Bachelor"/>
    <n v="1"/>
    <n v="1"/>
    <n v="1"/>
    <n v="0"/>
    <n v="1"/>
    <n v="4"/>
    <n v="122961"/>
    <s v="High"/>
    <n v="3"/>
    <n v="2025"/>
    <s v="High"/>
    <n v="9"/>
  </r>
  <r>
    <n v="7299"/>
    <x v="2"/>
    <x v="2"/>
    <s v="Startup"/>
    <s v="E-commerce"/>
    <x v="3"/>
    <x v="0"/>
    <s v="Remote"/>
    <x v="2"/>
    <s v="0-2 yrs"/>
    <n v="2"/>
    <s v="PhD"/>
    <n v="1"/>
    <n v="0"/>
    <n v="0"/>
    <n v="1"/>
    <n v="0"/>
    <n v="2"/>
    <n v="64288"/>
    <s v="Low"/>
    <n v="6"/>
    <n v="2020"/>
    <s v="Medium"/>
    <n v="2"/>
  </r>
  <r>
    <n v="7300"/>
    <x v="1"/>
    <x v="1"/>
    <s v="MNC"/>
    <s v="Technology"/>
    <x v="3"/>
    <x v="1"/>
    <s v="Onsite/Hybrid"/>
    <x v="1"/>
    <s v="3-6 yrs"/>
    <n v="3"/>
    <s v="Master"/>
    <n v="1"/>
    <n v="1"/>
    <n v="1"/>
    <n v="0"/>
    <n v="0"/>
    <n v="3"/>
    <n v="152665"/>
    <s v="High"/>
    <n v="10"/>
    <n v="2020"/>
    <s v="Medium"/>
    <n v="2"/>
  </r>
  <r>
    <n v="7301"/>
    <x v="3"/>
    <x v="0"/>
    <s v="Enterprise"/>
    <s v="Technology"/>
    <x v="1"/>
    <x v="0"/>
    <s v="Remote"/>
    <x v="0"/>
    <s v="7+ yrs"/>
    <n v="13"/>
    <s v="Bachelor"/>
    <n v="1"/>
    <n v="0"/>
    <n v="0"/>
    <n v="1"/>
    <n v="1"/>
    <n v="3"/>
    <n v="120685"/>
    <s v="High"/>
    <n v="9"/>
    <n v="2021"/>
    <s v="Medium"/>
    <n v="1"/>
  </r>
  <r>
    <n v="7302"/>
    <x v="1"/>
    <x v="1"/>
    <s v="MNC"/>
    <s v="Healthcare"/>
    <x v="6"/>
    <x v="1"/>
    <s v="Onsite/Hybrid"/>
    <x v="1"/>
    <s v="3-6 yrs"/>
    <n v="6"/>
    <s v="Bachelor"/>
    <n v="1"/>
    <n v="1"/>
    <n v="0"/>
    <n v="1"/>
    <n v="1"/>
    <n v="4"/>
    <n v="160490"/>
    <s v="High"/>
    <n v="1"/>
    <n v="2026"/>
    <s v="High"/>
    <n v="9"/>
  </r>
  <r>
    <n v="7303"/>
    <x v="2"/>
    <x v="2"/>
    <s v="Startup"/>
    <s v="Technology"/>
    <x v="6"/>
    <x v="2"/>
    <s v="Onsite/Hybrid"/>
    <x v="0"/>
    <s v="7+ yrs"/>
    <n v="12"/>
    <s v="PhD"/>
    <n v="0"/>
    <n v="0"/>
    <n v="1"/>
    <n v="0"/>
    <n v="0"/>
    <n v="1"/>
    <n v="116182"/>
    <s v="Medium"/>
    <n v="1"/>
    <n v="2025"/>
    <s v="High"/>
    <n v="7"/>
  </r>
  <r>
    <n v="7304"/>
    <x v="4"/>
    <x v="0"/>
    <s v="Startup"/>
    <s v="Technology"/>
    <x v="6"/>
    <x v="1"/>
    <s v="Onsite/Hybrid"/>
    <x v="1"/>
    <s v="3-6 yrs"/>
    <n v="5"/>
    <s v="PhD"/>
    <n v="0"/>
    <n v="0"/>
    <n v="0"/>
    <n v="1"/>
    <n v="0"/>
    <n v="1"/>
    <n v="87705"/>
    <s v="Medium"/>
    <n v="4"/>
    <n v="2020"/>
    <s v="High"/>
    <n v="7"/>
  </r>
  <r>
    <n v="7305"/>
    <x v="3"/>
    <x v="0"/>
    <s v="Medium"/>
    <s v="Education"/>
    <x v="1"/>
    <x v="1"/>
    <s v="Onsite/Hybrid"/>
    <x v="2"/>
    <s v="0-2 yrs"/>
    <n v="2"/>
    <s v="Master"/>
    <n v="0"/>
    <n v="1"/>
    <n v="0"/>
    <n v="1"/>
    <n v="1"/>
    <n v="3"/>
    <n v="76945"/>
    <s v="Medium"/>
    <n v="6"/>
    <n v="2023"/>
    <s v="Low"/>
    <n v="5"/>
  </r>
  <r>
    <n v="7306"/>
    <x v="4"/>
    <x v="0"/>
    <s v="Enterprise"/>
    <s v="E-commerce"/>
    <x v="5"/>
    <x v="2"/>
    <s v="Onsite/Hybrid"/>
    <x v="0"/>
    <s v="7+ yrs"/>
    <n v="12"/>
    <s v="PhD"/>
    <n v="0"/>
    <n v="1"/>
    <n v="0"/>
    <n v="1"/>
    <n v="1"/>
    <n v="3"/>
    <n v="127277"/>
    <s v="High"/>
    <n v="2"/>
    <n v="2020"/>
    <s v="Medium"/>
    <n v="4"/>
  </r>
  <r>
    <n v="7307"/>
    <x v="2"/>
    <x v="2"/>
    <s v="Startup"/>
    <s v="Technology"/>
    <x v="4"/>
    <x v="1"/>
    <s v="Onsite/Hybrid"/>
    <x v="0"/>
    <s v="7+ yrs"/>
    <n v="11"/>
    <s v="PhD"/>
    <n v="1"/>
    <n v="0"/>
    <n v="1"/>
    <n v="0"/>
    <n v="0"/>
    <n v="2"/>
    <n v="115486"/>
    <s v="Medium"/>
    <n v="1"/>
    <n v="2020"/>
    <s v="Medium"/>
    <n v="1"/>
  </r>
  <r>
    <n v="7308"/>
    <x v="4"/>
    <x v="0"/>
    <s v="Startup"/>
    <s v="Retail"/>
    <x v="4"/>
    <x v="0"/>
    <s v="Remote"/>
    <x v="1"/>
    <s v="3-6 yrs"/>
    <n v="3"/>
    <s v="PhD"/>
    <n v="0"/>
    <n v="1"/>
    <n v="0"/>
    <n v="0"/>
    <n v="0"/>
    <n v="1"/>
    <n v="78197"/>
    <s v="Medium"/>
    <n v="4"/>
    <n v="2025"/>
    <s v="High"/>
    <n v="7"/>
  </r>
  <r>
    <n v="7309"/>
    <x v="1"/>
    <x v="1"/>
    <s v="MNC"/>
    <s v="E-commerce"/>
    <x v="5"/>
    <x v="2"/>
    <s v="Onsite/Hybrid"/>
    <x v="1"/>
    <s v="3-6 yrs"/>
    <n v="4"/>
    <s v="Master"/>
    <n v="1"/>
    <n v="1"/>
    <n v="0"/>
    <n v="1"/>
    <n v="1"/>
    <n v="4"/>
    <n v="158460"/>
    <s v="High"/>
    <n v="6"/>
    <n v="2026"/>
    <s v="Low"/>
    <n v="1"/>
  </r>
  <r>
    <n v="7310"/>
    <x v="1"/>
    <x v="1"/>
    <s v="Startup"/>
    <s v="E-commerce"/>
    <x v="0"/>
    <x v="1"/>
    <s v="Onsite/Hybrid"/>
    <x v="0"/>
    <s v="7+ yrs"/>
    <n v="11"/>
    <s v="Master"/>
    <n v="1"/>
    <n v="1"/>
    <n v="1"/>
    <n v="0"/>
    <n v="0"/>
    <n v="3"/>
    <n v="150055"/>
    <s v="High"/>
    <n v="1"/>
    <n v="2026"/>
    <s v="High"/>
    <n v="8"/>
  </r>
  <r>
    <n v="7311"/>
    <x v="4"/>
    <x v="0"/>
    <s v="MNC"/>
    <s v="Healthcare"/>
    <x v="1"/>
    <x v="2"/>
    <s v="Onsite/Hybrid"/>
    <x v="1"/>
    <s v="3-6 yrs"/>
    <n v="3"/>
    <s v="PhD"/>
    <n v="0"/>
    <n v="0"/>
    <n v="0"/>
    <n v="0"/>
    <n v="0"/>
    <n v="0"/>
    <n v="98670"/>
    <s v="Medium"/>
    <n v="11"/>
    <n v="2025"/>
    <s v="Low"/>
    <n v="4"/>
  </r>
  <r>
    <n v="7312"/>
    <x v="1"/>
    <x v="1"/>
    <s v="MNC"/>
    <s v="E-commerce"/>
    <x v="4"/>
    <x v="2"/>
    <s v="Onsite/Hybrid"/>
    <x v="2"/>
    <s v="0-2 yrs"/>
    <n v="1"/>
    <s v="Master"/>
    <n v="0"/>
    <n v="1"/>
    <n v="0"/>
    <n v="1"/>
    <n v="0"/>
    <n v="2"/>
    <n v="128991"/>
    <s v="High"/>
    <n v="5"/>
    <n v="2020"/>
    <s v="Low"/>
    <n v="1"/>
  </r>
  <r>
    <n v="7313"/>
    <x v="2"/>
    <x v="2"/>
    <s v="MNC"/>
    <s v="Healthcare"/>
    <x v="6"/>
    <x v="0"/>
    <s v="Remote"/>
    <x v="1"/>
    <s v="3-6 yrs"/>
    <n v="4"/>
    <s v="Bachelor"/>
    <n v="1"/>
    <n v="0"/>
    <n v="0"/>
    <n v="1"/>
    <n v="1"/>
    <n v="3"/>
    <n v="123716"/>
    <s v="High"/>
    <n v="12"/>
    <n v="2020"/>
    <s v="Medium"/>
    <n v="3"/>
  </r>
  <r>
    <n v="7314"/>
    <x v="5"/>
    <x v="1"/>
    <s v="Medium"/>
    <s v="Education"/>
    <x v="2"/>
    <x v="1"/>
    <s v="Onsite/Hybrid"/>
    <x v="1"/>
    <s v="3-6 yrs"/>
    <n v="3"/>
    <s v="Bachelor"/>
    <n v="0"/>
    <n v="0"/>
    <n v="0"/>
    <n v="1"/>
    <n v="1"/>
    <n v="2"/>
    <n v="135226"/>
    <s v="High"/>
    <n v="1"/>
    <n v="2023"/>
    <s v="High"/>
    <n v="7"/>
  </r>
  <r>
    <n v="7315"/>
    <x v="5"/>
    <x v="1"/>
    <s v="Enterprise"/>
    <s v="Healthcare"/>
    <x v="5"/>
    <x v="1"/>
    <s v="Onsite/Hybrid"/>
    <x v="2"/>
    <s v="0-2 yrs"/>
    <n v="0"/>
    <s v="PhD"/>
    <n v="1"/>
    <n v="1"/>
    <n v="1"/>
    <n v="1"/>
    <n v="1"/>
    <n v="5"/>
    <n v="128876"/>
    <s v="High"/>
    <n v="5"/>
    <n v="2023"/>
    <s v="High"/>
    <n v="6"/>
  </r>
  <r>
    <n v="7316"/>
    <x v="5"/>
    <x v="1"/>
    <s v="MNC"/>
    <s v="E-commerce"/>
    <x v="0"/>
    <x v="2"/>
    <s v="Onsite/Hybrid"/>
    <x v="1"/>
    <s v="3-6 yrs"/>
    <n v="5"/>
    <s v="PhD"/>
    <n v="1"/>
    <n v="0"/>
    <n v="0"/>
    <n v="1"/>
    <n v="1"/>
    <n v="3"/>
    <n v="162644"/>
    <s v="High"/>
    <n v="6"/>
    <n v="2021"/>
    <s v="High"/>
    <n v="7"/>
  </r>
  <r>
    <n v="7317"/>
    <x v="2"/>
    <x v="2"/>
    <s v="Enterprise"/>
    <s v="Education"/>
    <x v="0"/>
    <x v="1"/>
    <s v="Onsite/Hybrid"/>
    <x v="1"/>
    <s v="3-6 yrs"/>
    <n v="3"/>
    <s v="PhD"/>
    <n v="0"/>
    <n v="1"/>
    <n v="1"/>
    <n v="1"/>
    <n v="0"/>
    <n v="3"/>
    <n v="100172"/>
    <s v="Medium"/>
    <n v="8"/>
    <n v="2025"/>
    <s v="High"/>
    <n v="3"/>
  </r>
  <r>
    <n v="7318"/>
    <x v="0"/>
    <x v="0"/>
    <s v="Startup"/>
    <s v="Finance"/>
    <x v="3"/>
    <x v="2"/>
    <s v="Onsite/Hybrid"/>
    <x v="2"/>
    <s v="0-2 yrs"/>
    <n v="0"/>
    <s v="PhD"/>
    <n v="1"/>
    <n v="0"/>
    <n v="0"/>
    <n v="0"/>
    <n v="1"/>
    <n v="2"/>
    <n v="55663"/>
    <s v="Low"/>
    <n v="12"/>
    <n v="2021"/>
    <s v="Medium"/>
    <n v="5"/>
  </r>
  <r>
    <n v="7319"/>
    <x v="5"/>
    <x v="1"/>
    <s v="Startup"/>
    <s v="Technology"/>
    <x v="2"/>
    <x v="0"/>
    <s v="Remote"/>
    <x v="0"/>
    <s v="7+ yrs"/>
    <n v="7"/>
    <s v="Master"/>
    <n v="0"/>
    <n v="1"/>
    <n v="1"/>
    <n v="0"/>
    <n v="0"/>
    <n v="2"/>
    <n v="159390"/>
    <s v="High"/>
    <n v="10"/>
    <n v="2026"/>
    <s v="Low"/>
    <n v="4"/>
  </r>
  <r>
    <n v="7320"/>
    <x v="5"/>
    <x v="1"/>
    <s v="MNC"/>
    <s v="Education"/>
    <x v="1"/>
    <x v="2"/>
    <s v="Onsite/Hybrid"/>
    <x v="1"/>
    <s v="3-6 yrs"/>
    <n v="3"/>
    <s v="Bachelor"/>
    <n v="0"/>
    <n v="0"/>
    <n v="0"/>
    <n v="0"/>
    <n v="0"/>
    <n v="0"/>
    <n v="137075"/>
    <s v="High"/>
    <n v="9"/>
    <n v="2020"/>
    <s v="High"/>
    <n v="9"/>
  </r>
  <r>
    <n v="7321"/>
    <x v="0"/>
    <x v="0"/>
    <s v="Startup"/>
    <s v="E-commerce"/>
    <x v="4"/>
    <x v="0"/>
    <s v="Remote"/>
    <x v="0"/>
    <s v="7+ yrs"/>
    <n v="15"/>
    <s v="PhD"/>
    <n v="0"/>
    <n v="0"/>
    <n v="0"/>
    <n v="0"/>
    <n v="1"/>
    <n v="1"/>
    <n v="112737"/>
    <s v="Medium"/>
    <n v="8"/>
    <n v="2024"/>
    <s v="Medium"/>
    <n v="1"/>
  </r>
  <r>
    <n v="7322"/>
    <x v="2"/>
    <x v="2"/>
    <s v="Enterprise"/>
    <s v="Finance"/>
    <x v="0"/>
    <x v="0"/>
    <s v="Remote"/>
    <x v="1"/>
    <s v="3-6 yrs"/>
    <n v="5"/>
    <s v="PhD"/>
    <n v="0"/>
    <n v="1"/>
    <n v="0"/>
    <n v="0"/>
    <n v="1"/>
    <n v="2"/>
    <n v="89073"/>
    <s v="Medium"/>
    <n v="9"/>
    <n v="2020"/>
    <s v="Low"/>
    <n v="2"/>
  </r>
  <r>
    <n v="7323"/>
    <x v="2"/>
    <x v="2"/>
    <s v="Medium"/>
    <s v="Finance"/>
    <x v="5"/>
    <x v="2"/>
    <s v="Onsite/Hybrid"/>
    <x v="0"/>
    <s v="7+ yrs"/>
    <n v="15"/>
    <s v="Master"/>
    <n v="1"/>
    <n v="0"/>
    <n v="1"/>
    <n v="0"/>
    <n v="1"/>
    <n v="3"/>
    <n v="122389"/>
    <s v="High"/>
    <n v="11"/>
    <n v="2020"/>
    <s v="Medium"/>
    <n v="6"/>
  </r>
  <r>
    <n v="7324"/>
    <x v="1"/>
    <x v="1"/>
    <s v="Enterprise"/>
    <s v="Finance"/>
    <x v="1"/>
    <x v="2"/>
    <s v="Onsite/Hybrid"/>
    <x v="2"/>
    <s v="0-2 yrs"/>
    <n v="1"/>
    <s v="Master"/>
    <n v="1"/>
    <n v="1"/>
    <n v="0"/>
    <n v="0"/>
    <n v="0"/>
    <n v="2"/>
    <n v="92796"/>
    <s v="Medium"/>
    <n v="4"/>
    <n v="2026"/>
    <s v="Low"/>
    <n v="4"/>
  </r>
  <r>
    <n v="7325"/>
    <x v="5"/>
    <x v="1"/>
    <s v="Startup"/>
    <s v="Education"/>
    <x v="1"/>
    <x v="2"/>
    <s v="Onsite/Hybrid"/>
    <x v="2"/>
    <s v="0-2 yrs"/>
    <n v="2"/>
    <s v="Master"/>
    <n v="1"/>
    <n v="1"/>
    <n v="1"/>
    <n v="0"/>
    <n v="0"/>
    <n v="3"/>
    <n v="105824"/>
    <s v="Medium"/>
    <n v="6"/>
    <n v="2026"/>
    <s v="High"/>
    <n v="7"/>
  </r>
  <r>
    <n v="7326"/>
    <x v="4"/>
    <x v="0"/>
    <s v="Startup"/>
    <s v="Healthcare"/>
    <x v="5"/>
    <x v="1"/>
    <s v="Onsite/Hybrid"/>
    <x v="2"/>
    <s v="0-2 yrs"/>
    <n v="2"/>
    <s v="Master"/>
    <n v="0"/>
    <n v="1"/>
    <n v="1"/>
    <n v="0"/>
    <n v="1"/>
    <n v="3"/>
    <n v="76844"/>
    <s v="Medium"/>
    <n v="6"/>
    <n v="2025"/>
    <s v="Medium"/>
    <n v="3"/>
  </r>
  <r>
    <n v="7327"/>
    <x v="2"/>
    <x v="2"/>
    <s v="Medium"/>
    <s v="E-commerce"/>
    <x v="6"/>
    <x v="2"/>
    <s v="Onsite/Hybrid"/>
    <x v="1"/>
    <s v="3-6 yrs"/>
    <n v="6"/>
    <s v="PhD"/>
    <n v="1"/>
    <n v="0"/>
    <n v="0"/>
    <n v="0"/>
    <n v="0"/>
    <n v="1"/>
    <n v="76835"/>
    <s v="Medium"/>
    <n v="10"/>
    <n v="2024"/>
    <s v="Medium"/>
    <n v="6"/>
  </r>
  <r>
    <n v="7328"/>
    <x v="5"/>
    <x v="1"/>
    <s v="MNC"/>
    <s v="E-commerce"/>
    <x v="1"/>
    <x v="2"/>
    <s v="Onsite/Hybrid"/>
    <x v="0"/>
    <s v="7+ yrs"/>
    <n v="15"/>
    <s v="Master"/>
    <n v="1"/>
    <n v="0"/>
    <n v="1"/>
    <n v="1"/>
    <n v="1"/>
    <n v="4"/>
    <n v="195237"/>
    <s v="High"/>
    <n v="7"/>
    <n v="2025"/>
    <s v="High"/>
    <n v="8"/>
  </r>
  <r>
    <n v="7329"/>
    <x v="1"/>
    <x v="1"/>
    <s v="Medium"/>
    <s v="Technology"/>
    <x v="2"/>
    <x v="0"/>
    <s v="Remote"/>
    <x v="2"/>
    <s v="0-2 yrs"/>
    <n v="0"/>
    <s v="PhD"/>
    <n v="1"/>
    <n v="1"/>
    <n v="1"/>
    <n v="1"/>
    <n v="0"/>
    <n v="4"/>
    <n v="124039"/>
    <s v="High"/>
    <n v="12"/>
    <n v="2024"/>
    <s v="High"/>
    <n v="6"/>
  </r>
  <r>
    <n v="7330"/>
    <x v="4"/>
    <x v="0"/>
    <s v="MNC"/>
    <s v="E-commerce"/>
    <x v="5"/>
    <x v="0"/>
    <s v="Remote"/>
    <x v="0"/>
    <s v="7+ yrs"/>
    <n v="7"/>
    <s v="Master"/>
    <n v="0"/>
    <n v="1"/>
    <n v="0"/>
    <n v="1"/>
    <n v="0"/>
    <n v="2"/>
    <n v="136089"/>
    <s v="High"/>
    <n v="7"/>
    <n v="2024"/>
    <s v="High"/>
    <n v="9"/>
  </r>
  <r>
    <n v="7331"/>
    <x v="2"/>
    <x v="2"/>
    <s v="Medium"/>
    <s v="Healthcare"/>
    <x v="1"/>
    <x v="0"/>
    <s v="Remote"/>
    <x v="1"/>
    <s v="3-6 yrs"/>
    <n v="4"/>
    <s v="Bachelor"/>
    <n v="1"/>
    <n v="0"/>
    <n v="1"/>
    <n v="1"/>
    <n v="0"/>
    <n v="3"/>
    <n v="100915"/>
    <s v="Medium"/>
    <n v="4"/>
    <n v="2020"/>
    <s v="High"/>
    <n v="5"/>
  </r>
  <r>
    <n v="7332"/>
    <x v="0"/>
    <x v="0"/>
    <s v="Enterprise"/>
    <s v="E-commerce"/>
    <x v="1"/>
    <x v="1"/>
    <s v="Onsite/Hybrid"/>
    <x v="0"/>
    <s v="7+ yrs"/>
    <n v="14"/>
    <s v="PhD"/>
    <n v="1"/>
    <n v="0"/>
    <n v="0"/>
    <n v="0"/>
    <n v="1"/>
    <n v="2"/>
    <n v="110113"/>
    <s v="Medium"/>
    <n v="4"/>
    <n v="2022"/>
    <s v="High"/>
    <n v="8"/>
  </r>
  <r>
    <n v="7333"/>
    <x v="5"/>
    <x v="1"/>
    <s v="MNC"/>
    <s v="Retail"/>
    <x v="0"/>
    <x v="1"/>
    <s v="Onsite/Hybrid"/>
    <x v="0"/>
    <s v="7+ yrs"/>
    <n v="11"/>
    <s v="Bachelor"/>
    <n v="1"/>
    <n v="0"/>
    <n v="1"/>
    <n v="1"/>
    <n v="0"/>
    <n v="3"/>
    <n v="193545"/>
    <s v="High"/>
    <n v="4"/>
    <n v="2024"/>
    <s v="High"/>
    <n v="4"/>
  </r>
  <r>
    <n v="7334"/>
    <x v="5"/>
    <x v="1"/>
    <s v="Enterprise"/>
    <s v="Education"/>
    <x v="0"/>
    <x v="2"/>
    <s v="Onsite/Hybrid"/>
    <x v="0"/>
    <s v="7+ yrs"/>
    <n v="10"/>
    <s v="Master"/>
    <n v="0"/>
    <n v="1"/>
    <n v="0"/>
    <n v="1"/>
    <n v="0"/>
    <n v="2"/>
    <n v="157362"/>
    <s v="High"/>
    <n v="2"/>
    <n v="2026"/>
    <s v="Low"/>
    <n v="5"/>
  </r>
  <r>
    <n v="7335"/>
    <x v="0"/>
    <x v="0"/>
    <s v="Startup"/>
    <s v="Education"/>
    <x v="6"/>
    <x v="1"/>
    <s v="Onsite/Hybrid"/>
    <x v="1"/>
    <s v="3-6 yrs"/>
    <n v="5"/>
    <s v="Master"/>
    <n v="1"/>
    <n v="1"/>
    <n v="0"/>
    <n v="0"/>
    <n v="1"/>
    <n v="3"/>
    <n v="89022"/>
    <s v="Medium"/>
    <n v="12"/>
    <n v="2024"/>
    <s v="Medium"/>
    <n v="3"/>
  </r>
  <r>
    <n v="7336"/>
    <x v="1"/>
    <x v="1"/>
    <s v="Medium"/>
    <s v="E-commerce"/>
    <x v="5"/>
    <x v="1"/>
    <s v="Onsite/Hybrid"/>
    <x v="1"/>
    <s v="3-6 yrs"/>
    <n v="4"/>
    <s v="Bachelor"/>
    <n v="0"/>
    <n v="0"/>
    <n v="1"/>
    <n v="0"/>
    <n v="0"/>
    <n v="1"/>
    <n v="126484"/>
    <s v="High"/>
    <n v="9"/>
    <n v="2024"/>
    <s v="High"/>
    <n v="8"/>
  </r>
  <r>
    <n v="7337"/>
    <x v="0"/>
    <x v="0"/>
    <s v="Startup"/>
    <s v="Healthcare"/>
    <x v="1"/>
    <x v="1"/>
    <s v="Onsite/Hybrid"/>
    <x v="0"/>
    <s v="7+ yrs"/>
    <n v="13"/>
    <s v="PhD"/>
    <n v="0"/>
    <n v="0"/>
    <n v="1"/>
    <n v="0"/>
    <n v="1"/>
    <n v="2"/>
    <n v="123500"/>
    <s v="High"/>
    <n v="9"/>
    <n v="2020"/>
    <s v="Low"/>
    <n v="4"/>
  </r>
  <r>
    <n v="7338"/>
    <x v="3"/>
    <x v="0"/>
    <s v="MNC"/>
    <s v="E-commerce"/>
    <x v="6"/>
    <x v="2"/>
    <s v="Onsite/Hybrid"/>
    <x v="0"/>
    <s v="7+ yrs"/>
    <n v="12"/>
    <s v="Bachelor"/>
    <n v="0"/>
    <n v="0"/>
    <n v="0"/>
    <n v="1"/>
    <n v="0"/>
    <n v="1"/>
    <n v="133357"/>
    <s v="High"/>
    <n v="1"/>
    <n v="2025"/>
    <s v="Low"/>
    <n v="3"/>
  </r>
  <r>
    <n v="7339"/>
    <x v="4"/>
    <x v="0"/>
    <s v="Medium"/>
    <s v="Finance"/>
    <x v="4"/>
    <x v="2"/>
    <s v="Onsite/Hybrid"/>
    <x v="2"/>
    <s v="0-2 yrs"/>
    <n v="2"/>
    <s v="PhD"/>
    <n v="1"/>
    <n v="1"/>
    <n v="0"/>
    <n v="1"/>
    <n v="0"/>
    <n v="3"/>
    <n v="60159"/>
    <s v="Low"/>
    <n v="10"/>
    <n v="2025"/>
    <s v="High"/>
    <n v="8"/>
  </r>
  <r>
    <n v="7340"/>
    <x v="0"/>
    <x v="0"/>
    <s v="Startup"/>
    <s v="E-commerce"/>
    <x v="1"/>
    <x v="1"/>
    <s v="Onsite/Hybrid"/>
    <x v="2"/>
    <s v="0-2 yrs"/>
    <n v="1"/>
    <s v="PhD"/>
    <n v="0"/>
    <n v="0"/>
    <n v="0"/>
    <n v="0"/>
    <n v="1"/>
    <n v="1"/>
    <n v="57570"/>
    <s v="Low"/>
    <n v="7"/>
    <n v="2020"/>
    <s v="Medium"/>
    <n v="1"/>
  </r>
  <r>
    <n v="7341"/>
    <x v="5"/>
    <x v="1"/>
    <s v="Startup"/>
    <s v="Technology"/>
    <x v="3"/>
    <x v="1"/>
    <s v="Onsite/Hybrid"/>
    <x v="2"/>
    <s v="0-2 yrs"/>
    <n v="0"/>
    <s v="Bachelor"/>
    <n v="0"/>
    <n v="0"/>
    <n v="0"/>
    <n v="0"/>
    <n v="0"/>
    <n v="0"/>
    <n v="92315"/>
    <s v="Medium"/>
    <n v="6"/>
    <n v="2021"/>
    <s v="Medium"/>
    <n v="3"/>
  </r>
  <r>
    <n v="7342"/>
    <x v="4"/>
    <x v="0"/>
    <s v="Startup"/>
    <s v="Technology"/>
    <x v="0"/>
    <x v="1"/>
    <s v="Onsite/Hybrid"/>
    <x v="0"/>
    <s v="7+ yrs"/>
    <n v="13"/>
    <s v="Bachelor"/>
    <n v="1"/>
    <n v="1"/>
    <n v="1"/>
    <n v="0"/>
    <n v="0"/>
    <n v="3"/>
    <n v="119304"/>
    <s v="Medium"/>
    <n v="10"/>
    <n v="2023"/>
    <s v="High"/>
    <n v="8"/>
  </r>
  <r>
    <n v="7343"/>
    <x v="0"/>
    <x v="0"/>
    <s v="Startup"/>
    <s v="Education"/>
    <x v="6"/>
    <x v="1"/>
    <s v="Onsite/Hybrid"/>
    <x v="2"/>
    <s v="0-2 yrs"/>
    <n v="2"/>
    <s v="Bachelor"/>
    <n v="0"/>
    <n v="1"/>
    <n v="1"/>
    <n v="0"/>
    <n v="0"/>
    <n v="2"/>
    <n v="60828"/>
    <s v="Low"/>
    <n v="5"/>
    <n v="2020"/>
    <s v="High"/>
    <n v="7"/>
  </r>
  <r>
    <n v="7344"/>
    <x v="3"/>
    <x v="0"/>
    <s v="Enterprise"/>
    <s v="Retail"/>
    <x v="2"/>
    <x v="2"/>
    <s v="Onsite/Hybrid"/>
    <x v="0"/>
    <s v="7+ yrs"/>
    <n v="14"/>
    <s v="Master"/>
    <n v="0"/>
    <n v="0"/>
    <n v="0"/>
    <n v="1"/>
    <n v="1"/>
    <n v="2"/>
    <n v="123191"/>
    <s v="High"/>
    <n v="4"/>
    <n v="2021"/>
    <s v="High"/>
    <n v="9"/>
  </r>
  <r>
    <n v="7345"/>
    <x v="2"/>
    <x v="2"/>
    <s v="Startup"/>
    <s v="Healthcare"/>
    <x v="5"/>
    <x v="1"/>
    <s v="Onsite/Hybrid"/>
    <x v="2"/>
    <s v="0-2 yrs"/>
    <n v="1"/>
    <s v="Master"/>
    <n v="0"/>
    <n v="1"/>
    <n v="0"/>
    <n v="1"/>
    <n v="0"/>
    <n v="2"/>
    <n v="61976"/>
    <s v="Low"/>
    <n v="8"/>
    <n v="2020"/>
    <s v="Medium"/>
    <n v="4"/>
  </r>
  <r>
    <n v="7346"/>
    <x v="4"/>
    <x v="0"/>
    <s v="Enterprise"/>
    <s v="Education"/>
    <x v="4"/>
    <x v="2"/>
    <s v="Onsite/Hybrid"/>
    <x v="0"/>
    <s v="7+ yrs"/>
    <n v="9"/>
    <s v="Master"/>
    <n v="1"/>
    <n v="1"/>
    <n v="1"/>
    <n v="0"/>
    <n v="1"/>
    <n v="4"/>
    <n v="122506"/>
    <s v="High"/>
    <n v="4"/>
    <n v="2021"/>
    <s v="Low"/>
    <n v="1"/>
  </r>
  <r>
    <n v="7347"/>
    <x v="2"/>
    <x v="2"/>
    <s v="MNC"/>
    <s v="Finance"/>
    <x v="4"/>
    <x v="0"/>
    <s v="Remote"/>
    <x v="1"/>
    <s v="3-6 yrs"/>
    <n v="4"/>
    <s v="Master"/>
    <n v="0"/>
    <n v="1"/>
    <n v="1"/>
    <n v="1"/>
    <n v="1"/>
    <n v="4"/>
    <n v="132386"/>
    <s v="High"/>
    <n v="6"/>
    <n v="2023"/>
    <s v="High"/>
    <n v="6"/>
  </r>
  <r>
    <n v="7348"/>
    <x v="2"/>
    <x v="2"/>
    <s v="MNC"/>
    <s v="Healthcare"/>
    <x v="6"/>
    <x v="1"/>
    <s v="Onsite/Hybrid"/>
    <x v="1"/>
    <s v="3-6 yrs"/>
    <n v="3"/>
    <s v="Bachelor"/>
    <n v="0"/>
    <n v="0"/>
    <n v="1"/>
    <n v="1"/>
    <n v="0"/>
    <n v="2"/>
    <n v="124347"/>
    <s v="High"/>
    <n v="1"/>
    <n v="2026"/>
    <s v="High"/>
    <n v="7"/>
  </r>
  <r>
    <n v="7349"/>
    <x v="5"/>
    <x v="1"/>
    <s v="Enterprise"/>
    <s v="Finance"/>
    <x v="2"/>
    <x v="2"/>
    <s v="Onsite/Hybrid"/>
    <x v="2"/>
    <s v="0-2 yrs"/>
    <n v="2"/>
    <s v="Master"/>
    <n v="0"/>
    <n v="1"/>
    <n v="0"/>
    <n v="1"/>
    <n v="0"/>
    <n v="2"/>
    <n v="103610"/>
    <s v="Medium"/>
    <n v="5"/>
    <n v="2023"/>
    <s v="High"/>
    <n v="7"/>
  </r>
  <r>
    <n v="7350"/>
    <x v="4"/>
    <x v="0"/>
    <s v="Medium"/>
    <s v="Finance"/>
    <x v="3"/>
    <x v="1"/>
    <s v="Onsite/Hybrid"/>
    <x v="2"/>
    <s v="0-2 yrs"/>
    <n v="1"/>
    <s v="PhD"/>
    <n v="0"/>
    <n v="0"/>
    <n v="1"/>
    <n v="0"/>
    <n v="0"/>
    <n v="1"/>
    <n v="65042"/>
    <s v="Low"/>
    <n v="8"/>
    <n v="2024"/>
    <s v="Low"/>
    <n v="2"/>
  </r>
  <r>
    <n v="7351"/>
    <x v="5"/>
    <x v="1"/>
    <s v="MNC"/>
    <s v="Finance"/>
    <x v="4"/>
    <x v="0"/>
    <s v="Remote"/>
    <x v="1"/>
    <s v="3-6 yrs"/>
    <n v="6"/>
    <s v="Bachelor"/>
    <n v="0"/>
    <n v="0"/>
    <n v="1"/>
    <n v="1"/>
    <n v="1"/>
    <n v="3"/>
    <n v="176428"/>
    <s v="High"/>
    <n v="1"/>
    <n v="2022"/>
    <s v="High"/>
    <n v="6"/>
  </r>
  <r>
    <n v="7352"/>
    <x v="5"/>
    <x v="1"/>
    <s v="Startup"/>
    <s v="E-commerce"/>
    <x v="5"/>
    <x v="1"/>
    <s v="Onsite/Hybrid"/>
    <x v="1"/>
    <s v="3-6 yrs"/>
    <n v="4"/>
    <s v="PhD"/>
    <n v="1"/>
    <n v="1"/>
    <n v="1"/>
    <n v="1"/>
    <n v="1"/>
    <n v="5"/>
    <n v="152139"/>
    <s v="High"/>
    <n v="12"/>
    <n v="2021"/>
    <s v="High"/>
    <n v="1"/>
  </r>
  <r>
    <n v="7353"/>
    <x v="2"/>
    <x v="2"/>
    <s v="Startup"/>
    <s v="Finance"/>
    <x v="1"/>
    <x v="2"/>
    <s v="Onsite/Hybrid"/>
    <x v="1"/>
    <s v="3-6 yrs"/>
    <n v="3"/>
    <s v="PhD"/>
    <n v="1"/>
    <n v="0"/>
    <n v="1"/>
    <n v="1"/>
    <n v="0"/>
    <n v="3"/>
    <n v="102985"/>
    <s v="Medium"/>
    <n v="5"/>
    <n v="2024"/>
    <s v="High"/>
    <n v="3"/>
  </r>
  <r>
    <n v="7354"/>
    <x v="2"/>
    <x v="2"/>
    <s v="Startup"/>
    <s v="Technology"/>
    <x v="4"/>
    <x v="0"/>
    <s v="Remote"/>
    <x v="1"/>
    <s v="3-6 yrs"/>
    <n v="5"/>
    <s v="Master"/>
    <n v="1"/>
    <n v="0"/>
    <n v="0"/>
    <n v="0"/>
    <n v="0"/>
    <n v="1"/>
    <n v="78185"/>
    <s v="Medium"/>
    <n v="10"/>
    <n v="2026"/>
    <s v="High"/>
    <n v="7"/>
  </r>
  <r>
    <n v="7355"/>
    <x v="1"/>
    <x v="1"/>
    <s v="Enterprise"/>
    <s v="Retail"/>
    <x v="0"/>
    <x v="0"/>
    <s v="Remote"/>
    <x v="1"/>
    <s v="3-6 yrs"/>
    <n v="4"/>
    <s v="Bachelor"/>
    <n v="1"/>
    <n v="0"/>
    <n v="0"/>
    <n v="1"/>
    <n v="1"/>
    <n v="3"/>
    <n v="143420"/>
    <s v="High"/>
    <n v="7"/>
    <n v="2024"/>
    <s v="Low"/>
    <n v="1"/>
  </r>
  <r>
    <n v="7356"/>
    <x v="1"/>
    <x v="1"/>
    <s v="Startup"/>
    <s v="Technology"/>
    <x v="3"/>
    <x v="1"/>
    <s v="Onsite/Hybrid"/>
    <x v="0"/>
    <s v="7+ yrs"/>
    <n v="14"/>
    <s v="PhD"/>
    <n v="1"/>
    <n v="1"/>
    <n v="1"/>
    <n v="1"/>
    <n v="1"/>
    <n v="5"/>
    <n v="177147"/>
    <s v="High"/>
    <n v="9"/>
    <n v="2026"/>
    <s v="High"/>
    <n v="4"/>
  </r>
  <r>
    <n v="7357"/>
    <x v="1"/>
    <x v="1"/>
    <s v="Enterprise"/>
    <s v="E-commerce"/>
    <x v="2"/>
    <x v="0"/>
    <s v="Remote"/>
    <x v="1"/>
    <s v="3-6 yrs"/>
    <n v="6"/>
    <s v="PhD"/>
    <n v="0"/>
    <n v="0"/>
    <n v="1"/>
    <n v="0"/>
    <n v="1"/>
    <n v="2"/>
    <n v="139522"/>
    <s v="High"/>
    <n v="6"/>
    <n v="2023"/>
    <s v="Medium"/>
    <n v="6"/>
  </r>
  <r>
    <n v="7358"/>
    <x v="3"/>
    <x v="0"/>
    <s v="Medium"/>
    <s v="Finance"/>
    <x v="6"/>
    <x v="2"/>
    <s v="Onsite/Hybrid"/>
    <x v="2"/>
    <s v="0-2 yrs"/>
    <n v="0"/>
    <s v="PhD"/>
    <n v="1"/>
    <n v="1"/>
    <n v="0"/>
    <n v="1"/>
    <n v="0"/>
    <n v="3"/>
    <n v="61913"/>
    <s v="Low"/>
    <n v="5"/>
    <n v="2022"/>
    <s v="Low"/>
    <n v="3"/>
  </r>
  <r>
    <n v="7359"/>
    <x v="1"/>
    <x v="1"/>
    <s v="Startup"/>
    <s v="Education"/>
    <x v="6"/>
    <x v="1"/>
    <s v="Onsite/Hybrid"/>
    <x v="2"/>
    <s v="0-2 yrs"/>
    <n v="0"/>
    <s v="Bachelor"/>
    <n v="0"/>
    <n v="0"/>
    <n v="0"/>
    <n v="0"/>
    <n v="0"/>
    <n v="0"/>
    <n v="90006"/>
    <s v="Medium"/>
    <n v="6"/>
    <n v="2025"/>
    <s v="Low"/>
    <n v="2"/>
  </r>
  <r>
    <n v="7360"/>
    <x v="4"/>
    <x v="0"/>
    <s v="Medium"/>
    <s v="Technology"/>
    <x v="6"/>
    <x v="1"/>
    <s v="Onsite/Hybrid"/>
    <x v="1"/>
    <s v="3-6 yrs"/>
    <n v="4"/>
    <s v="Master"/>
    <n v="1"/>
    <n v="1"/>
    <n v="1"/>
    <n v="0"/>
    <n v="1"/>
    <n v="4"/>
    <n v="101292"/>
    <s v="Medium"/>
    <n v="8"/>
    <n v="2023"/>
    <s v="Medium"/>
    <n v="5"/>
  </r>
  <r>
    <n v="7361"/>
    <x v="1"/>
    <x v="1"/>
    <s v="Enterprise"/>
    <s v="Retail"/>
    <x v="0"/>
    <x v="1"/>
    <s v="Onsite/Hybrid"/>
    <x v="0"/>
    <s v="7+ yrs"/>
    <n v="13"/>
    <s v="PhD"/>
    <n v="1"/>
    <n v="0"/>
    <n v="1"/>
    <n v="1"/>
    <n v="1"/>
    <n v="4"/>
    <n v="175010"/>
    <s v="High"/>
    <n v="4"/>
    <n v="2021"/>
    <s v="High"/>
    <n v="5"/>
  </r>
  <r>
    <n v="7362"/>
    <x v="2"/>
    <x v="2"/>
    <s v="MNC"/>
    <s v="Healthcare"/>
    <x v="2"/>
    <x v="0"/>
    <s v="Remote"/>
    <x v="0"/>
    <s v="7+ yrs"/>
    <n v="7"/>
    <s v="PhD"/>
    <n v="1"/>
    <n v="0"/>
    <n v="0"/>
    <n v="1"/>
    <n v="1"/>
    <n v="3"/>
    <n v="148541"/>
    <s v="High"/>
    <n v="10"/>
    <n v="2020"/>
    <s v="Low"/>
    <n v="2"/>
  </r>
  <r>
    <n v="7363"/>
    <x v="2"/>
    <x v="2"/>
    <s v="MNC"/>
    <s v="Technology"/>
    <x v="1"/>
    <x v="2"/>
    <s v="Onsite/Hybrid"/>
    <x v="0"/>
    <s v="7+ yrs"/>
    <n v="7"/>
    <s v="Master"/>
    <n v="1"/>
    <n v="0"/>
    <n v="1"/>
    <n v="0"/>
    <n v="1"/>
    <n v="3"/>
    <n v="142456"/>
    <s v="High"/>
    <n v="6"/>
    <n v="2025"/>
    <s v="Low"/>
    <n v="5"/>
  </r>
  <r>
    <n v="7364"/>
    <x v="2"/>
    <x v="2"/>
    <s v="Startup"/>
    <s v="Finance"/>
    <x v="6"/>
    <x v="0"/>
    <s v="Remote"/>
    <x v="2"/>
    <s v="0-2 yrs"/>
    <n v="1"/>
    <s v="PhD"/>
    <n v="1"/>
    <n v="0"/>
    <n v="1"/>
    <n v="1"/>
    <n v="1"/>
    <n v="4"/>
    <n v="94419"/>
    <s v="Medium"/>
    <n v="6"/>
    <n v="2022"/>
    <s v="High"/>
    <n v="8"/>
  </r>
  <r>
    <n v="7365"/>
    <x v="5"/>
    <x v="1"/>
    <s v="Medium"/>
    <s v="Retail"/>
    <x v="1"/>
    <x v="0"/>
    <s v="Remote"/>
    <x v="1"/>
    <s v="3-6 yrs"/>
    <n v="3"/>
    <s v="PhD"/>
    <n v="1"/>
    <n v="1"/>
    <n v="0"/>
    <n v="1"/>
    <n v="1"/>
    <n v="4"/>
    <n v="144478"/>
    <s v="High"/>
    <n v="4"/>
    <n v="2024"/>
    <s v="High"/>
    <n v="9"/>
  </r>
  <r>
    <n v="7366"/>
    <x v="2"/>
    <x v="2"/>
    <s v="Startup"/>
    <s v="E-commerce"/>
    <x v="6"/>
    <x v="1"/>
    <s v="Onsite/Hybrid"/>
    <x v="2"/>
    <s v="0-2 yrs"/>
    <n v="1"/>
    <s v="Bachelor"/>
    <n v="1"/>
    <n v="1"/>
    <n v="1"/>
    <n v="0"/>
    <n v="0"/>
    <n v="3"/>
    <n v="66790"/>
    <s v="Low"/>
    <n v="1"/>
    <n v="2022"/>
    <s v="High"/>
    <n v="9"/>
  </r>
  <r>
    <n v="7367"/>
    <x v="0"/>
    <x v="0"/>
    <s v="Enterprise"/>
    <s v="Education"/>
    <x v="4"/>
    <x v="2"/>
    <s v="Onsite/Hybrid"/>
    <x v="1"/>
    <s v="3-6 yrs"/>
    <n v="5"/>
    <s v="Master"/>
    <n v="0"/>
    <n v="1"/>
    <n v="0"/>
    <n v="0"/>
    <n v="0"/>
    <n v="1"/>
    <n v="72094"/>
    <s v="Medium"/>
    <n v="10"/>
    <n v="2026"/>
    <s v="Medium"/>
    <n v="2"/>
  </r>
  <r>
    <n v="7368"/>
    <x v="3"/>
    <x v="0"/>
    <s v="Enterprise"/>
    <s v="Education"/>
    <x v="1"/>
    <x v="1"/>
    <s v="Onsite/Hybrid"/>
    <x v="1"/>
    <s v="3-6 yrs"/>
    <n v="6"/>
    <s v="Master"/>
    <n v="0"/>
    <n v="0"/>
    <n v="0"/>
    <n v="0"/>
    <n v="0"/>
    <n v="0"/>
    <n v="73644"/>
    <s v="Medium"/>
    <n v="3"/>
    <n v="2020"/>
    <s v="Low"/>
    <n v="3"/>
  </r>
  <r>
    <n v="7369"/>
    <x v="2"/>
    <x v="2"/>
    <s v="MNC"/>
    <s v="Retail"/>
    <x v="5"/>
    <x v="1"/>
    <s v="Onsite/Hybrid"/>
    <x v="1"/>
    <s v="3-6 yrs"/>
    <n v="4"/>
    <s v="PhD"/>
    <n v="1"/>
    <n v="0"/>
    <n v="1"/>
    <n v="1"/>
    <n v="0"/>
    <n v="3"/>
    <n v="127249"/>
    <s v="High"/>
    <n v="6"/>
    <n v="2020"/>
    <s v="High"/>
    <n v="5"/>
  </r>
  <r>
    <n v="7370"/>
    <x v="0"/>
    <x v="0"/>
    <s v="Medium"/>
    <s v="Healthcare"/>
    <x v="5"/>
    <x v="0"/>
    <s v="Remote"/>
    <x v="1"/>
    <s v="3-6 yrs"/>
    <n v="5"/>
    <s v="Bachelor"/>
    <n v="0"/>
    <n v="0"/>
    <n v="0"/>
    <n v="0"/>
    <n v="1"/>
    <n v="1"/>
    <n v="81484"/>
    <s v="Medium"/>
    <n v="5"/>
    <n v="2021"/>
    <s v="Medium"/>
    <n v="3"/>
  </r>
  <r>
    <n v="7371"/>
    <x v="0"/>
    <x v="0"/>
    <s v="Enterprise"/>
    <s v="Retail"/>
    <x v="4"/>
    <x v="1"/>
    <s v="Onsite/Hybrid"/>
    <x v="1"/>
    <s v="3-6 yrs"/>
    <n v="5"/>
    <s v="PhD"/>
    <n v="1"/>
    <n v="1"/>
    <n v="1"/>
    <n v="0"/>
    <n v="1"/>
    <n v="4"/>
    <n v="100782"/>
    <s v="Medium"/>
    <n v="11"/>
    <n v="2023"/>
    <s v="Low"/>
    <n v="1"/>
  </r>
  <r>
    <n v="7372"/>
    <x v="3"/>
    <x v="0"/>
    <s v="Medium"/>
    <s v="Retail"/>
    <x v="6"/>
    <x v="1"/>
    <s v="Onsite/Hybrid"/>
    <x v="1"/>
    <s v="3-6 yrs"/>
    <n v="4"/>
    <s v="Master"/>
    <n v="1"/>
    <n v="1"/>
    <n v="0"/>
    <n v="1"/>
    <n v="1"/>
    <n v="4"/>
    <n v="103041"/>
    <s v="Medium"/>
    <n v="11"/>
    <n v="2020"/>
    <s v="Medium"/>
    <n v="4"/>
  </r>
  <r>
    <n v="7373"/>
    <x v="5"/>
    <x v="1"/>
    <s v="Medium"/>
    <s v="Education"/>
    <x v="3"/>
    <x v="0"/>
    <s v="Remote"/>
    <x v="2"/>
    <s v="0-2 yrs"/>
    <n v="2"/>
    <s v="PhD"/>
    <n v="0"/>
    <n v="1"/>
    <n v="0"/>
    <n v="1"/>
    <n v="0"/>
    <n v="2"/>
    <n v="109149"/>
    <s v="Medium"/>
    <n v="12"/>
    <n v="2020"/>
    <s v="Medium"/>
    <n v="5"/>
  </r>
  <r>
    <n v="7374"/>
    <x v="1"/>
    <x v="1"/>
    <s v="Startup"/>
    <s v="E-commerce"/>
    <x v="3"/>
    <x v="0"/>
    <s v="Remote"/>
    <x v="2"/>
    <s v="0-2 yrs"/>
    <n v="1"/>
    <s v="PhD"/>
    <n v="0"/>
    <n v="0"/>
    <n v="0"/>
    <n v="1"/>
    <n v="0"/>
    <n v="1"/>
    <n v="107680"/>
    <s v="Medium"/>
    <n v="11"/>
    <n v="2022"/>
    <s v="High"/>
    <n v="7"/>
  </r>
  <r>
    <n v="7375"/>
    <x v="1"/>
    <x v="1"/>
    <s v="Enterprise"/>
    <s v="Finance"/>
    <x v="4"/>
    <x v="1"/>
    <s v="Onsite/Hybrid"/>
    <x v="2"/>
    <s v="0-2 yrs"/>
    <n v="2"/>
    <s v="Master"/>
    <n v="0"/>
    <n v="0"/>
    <n v="0"/>
    <n v="1"/>
    <n v="1"/>
    <n v="2"/>
    <n v="113777"/>
    <s v="Medium"/>
    <n v="5"/>
    <n v="2025"/>
    <s v="Medium"/>
    <n v="3"/>
  </r>
  <r>
    <n v="7376"/>
    <x v="0"/>
    <x v="0"/>
    <s v="Medium"/>
    <s v="Healthcare"/>
    <x v="6"/>
    <x v="0"/>
    <s v="Remote"/>
    <x v="0"/>
    <s v="7+ yrs"/>
    <n v="13"/>
    <s v="PhD"/>
    <n v="1"/>
    <n v="1"/>
    <n v="0"/>
    <n v="0"/>
    <n v="0"/>
    <n v="2"/>
    <n v="101796"/>
    <s v="Medium"/>
    <n v="1"/>
    <n v="2022"/>
    <s v="Medium"/>
    <n v="2"/>
  </r>
  <r>
    <n v="7377"/>
    <x v="1"/>
    <x v="1"/>
    <s v="MNC"/>
    <s v="Retail"/>
    <x v="0"/>
    <x v="1"/>
    <s v="Onsite/Hybrid"/>
    <x v="2"/>
    <s v="0-2 yrs"/>
    <n v="2"/>
    <s v="PhD"/>
    <n v="0"/>
    <n v="1"/>
    <n v="1"/>
    <n v="1"/>
    <n v="1"/>
    <n v="4"/>
    <n v="154385"/>
    <s v="High"/>
    <n v="5"/>
    <n v="2024"/>
    <s v="High"/>
    <n v="1"/>
  </r>
  <r>
    <n v="7378"/>
    <x v="5"/>
    <x v="1"/>
    <s v="Startup"/>
    <s v="Education"/>
    <x v="4"/>
    <x v="1"/>
    <s v="Onsite/Hybrid"/>
    <x v="0"/>
    <s v="7+ yrs"/>
    <n v="13"/>
    <s v="Master"/>
    <n v="1"/>
    <n v="0"/>
    <n v="0"/>
    <n v="0"/>
    <n v="1"/>
    <n v="2"/>
    <n v="154630"/>
    <s v="High"/>
    <n v="9"/>
    <n v="2022"/>
    <s v="Low"/>
    <n v="4"/>
  </r>
  <r>
    <n v="7379"/>
    <x v="4"/>
    <x v="0"/>
    <s v="Medium"/>
    <s v="Retail"/>
    <x v="3"/>
    <x v="1"/>
    <s v="Onsite/Hybrid"/>
    <x v="1"/>
    <s v="3-6 yrs"/>
    <n v="6"/>
    <s v="PhD"/>
    <n v="0"/>
    <n v="1"/>
    <n v="1"/>
    <n v="0"/>
    <n v="0"/>
    <n v="2"/>
    <n v="89332"/>
    <s v="Medium"/>
    <n v="5"/>
    <n v="2020"/>
    <s v="Medium"/>
    <n v="6"/>
  </r>
  <r>
    <n v="7380"/>
    <x v="4"/>
    <x v="0"/>
    <s v="Enterprise"/>
    <s v="Retail"/>
    <x v="6"/>
    <x v="0"/>
    <s v="Remote"/>
    <x v="0"/>
    <s v="7+ yrs"/>
    <n v="11"/>
    <s v="Bachelor"/>
    <n v="0"/>
    <n v="0"/>
    <n v="1"/>
    <n v="0"/>
    <n v="0"/>
    <n v="1"/>
    <n v="118432"/>
    <s v="Medium"/>
    <n v="12"/>
    <n v="2025"/>
    <s v="Medium"/>
    <n v="5"/>
  </r>
  <r>
    <n v="7381"/>
    <x v="0"/>
    <x v="0"/>
    <s v="MNC"/>
    <s v="Education"/>
    <x v="5"/>
    <x v="1"/>
    <s v="Onsite/Hybrid"/>
    <x v="1"/>
    <s v="3-6 yrs"/>
    <n v="3"/>
    <s v="Master"/>
    <n v="1"/>
    <n v="0"/>
    <n v="0"/>
    <n v="1"/>
    <n v="0"/>
    <n v="2"/>
    <n v="110281"/>
    <s v="Medium"/>
    <n v="12"/>
    <n v="2020"/>
    <s v="Low"/>
    <n v="2"/>
  </r>
  <r>
    <n v="7382"/>
    <x v="2"/>
    <x v="2"/>
    <s v="Startup"/>
    <s v="Technology"/>
    <x v="6"/>
    <x v="0"/>
    <s v="Remote"/>
    <x v="1"/>
    <s v="3-6 yrs"/>
    <n v="4"/>
    <s v="Master"/>
    <n v="1"/>
    <n v="0"/>
    <n v="1"/>
    <n v="1"/>
    <n v="1"/>
    <n v="4"/>
    <n v="114411"/>
    <s v="Medium"/>
    <n v="10"/>
    <n v="2022"/>
    <s v="High"/>
    <n v="1"/>
  </r>
  <r>
    <n v="7383"/>
    <x v="1"/>
    <x v="1"/>
    <s v="Enterprise"/>
    <s v="Education"/>
    <x v="0"/>
    <x v="2"/>
    <s v="Onsite/Hybrid"/>
    <x v="1"/>
    <s v="3-6 yrs"/>
    <n v="4"/>
    <s v="PhD"/>
    <n v="0"/>
    <n v="1"/>
    <n v="1"/>
    <n v="0"/>
    <n v="1"/>
    <n v="3"/>
    <n v="136450"/>
    <s v="High"/>
    <n v="9"/>
    <n v="2020"/>
    <s v="Medium"/>
    <n v="5"/>
  </r>
  <r>
    <n v="7384"/>
    <x v="5"/>
    <x v="1"/>
    <s v="MNC"/>
    <s v="Technology"/>
    <x v="2"/>
    <x v="2"/>
    <s v="Onsite/Hybrid"/>
    <x v="0"/>
    <s v="7+ yrs"/>
    <n v="7"/>
    <s v="Master"/>
    <n v="1"/>
    <n v="1"/>
    <n v="1"/>
    <n v="0"/>
    <n v="1"/>
    <n v="4"/>
    <n v="183783"/>
    <s v="High"/>
    <n v="7"/>
    <n v="2021"/>
    <s v="Low"/>
    <n v="3"/>
  </r>
  <r>
    <n v="7385"/>
    <x v="1"/>
    <x v="1"/>
    <s v="Medium"/>
    <s v="Technology"/>
    <x v="2"/>
    <x v="1"/>
    <s v="Onsite/Hybrid"/>
    <x v="1"/>
    <s v="3-6 yrs"/>
    <n v="6"/>
    <s v="PhD"/>
    <n v="1"/>
    <n v="0"/>
    <n v="0"/>
    <n v="1"/>
    <n v="1"/>
    <n v="3"/>
    <n v="142720"/>
    <s v="High"/>
    <n v="8"/>
    <n v="2021"/>
    <s v="High"/>
    <n v="7"/>
  </r>
  <r>
    <n v="7386"/>
    <x v="4"/>
    <x v="0"/>
    <s v="Startup"/>
    <s v="E-commerce"/>
    <x v="4"/>
    <x v="2"/>
    <s v="Onsite/Hybrid"/>
    <x v="1"/>
    <s v="3-6 yrs"/>
    <n v="6"/>
    <s v="PhD"/>
    <n v="1"/>
    <n v="0"/>
    <n v="0"/>
    <n v="0"/>
    <n v="0"/>
    <n v="1"/>
    <n v="71459"/>
    <s v="Medium"/>
    <n v="7"/>
    <n v="2025"/>
    <s v="Medium"/>
    <n v="4"/>
  </r>
  <r>
    <n v="7387"/>
    <x v="5"/>
    <x v="1"/>
    <s v="Startup"/>
    <s v="Education"/>
    <x v="2"/>
    <x v="0"/>
    <s v="Remote"/>
    <x v="0"/>
    <s v="7+ yrs"/>
    <n v="12"/>
    <s v="Bachelor"/>
    <n v="1"/>
    <n v="1"/>
    <n v="1"/>
    <n v="1"/>
    <n v="1"/>
    <n v="5"/>
    <n v="181373"/>
    <s v="High"/>
    <n v="12"/>
    <n v="2020"/>
    <s v="High"/>
    <n v="1"/>
  </r>
  <r>
    <n v="7388"/>
    <x v="3"/>
    <x v="0"/>
    <s v="Startup"/>
    <s v="Healthcare"/>
    <x v="4"/>
    <x v="2"/>
    <s v="Onsite/Hybrid"/>
    <x v="0"/>
    <s v="7+ yrs"/>
    <n v="15"/>
    <s v="Master"/>
    <n v="1"/>
    <n v="1"/>
    <n v="1"/>
    <n v="1"/>
    <n v="0"/>
    <n v="4"/>
    <n v="131563"/>
    <s v="High"/>
    <n v="2"/>
    <n v="2022"/>
    <s v="High"/>
    <n v="6"/>
  </r>
  <r>
    <n v="7389"/>
    <x v="3"/>
    <x v="0"/>
    <s v="Enterprise"/>
    <s v="Technology"/>
    <x v="3"/>
    <x v="0"/>
    <s v="Remote"/>
    <x v="1"/>
    <s v="3-6 yrs"/>
    <n v="3"/>
    <s v="Bachelor"/>
    <n v="0"/>
    <n v="0"/>
    <n v="1"/>
    <n v="0"/>
    <n v="1"/>
    <n v="2"/>
    <n v="96245"/>
    <s v="Medium"/>
    <n v="3"/>
    <n v="2026"/>
    <s v="Low"/>
    <n v="5"/>
  </r>
  <r>
    <n v="7390"/>
    <x v="5"/>
    <x v="1"/>
    <s v="Enterprise"/>
    <s v="Finance"/>
    <x v="0"/>
    <x v="1"/>
    <s v="Onsite/Hybrid"/>
    <x v="0"/>
    <s v="7+ yrs"/>
    <n v="8"/>
    <s v="PhD"/>
    <n v="1"/>
    <n v="1"/>
    <n v="1"/>
    <n v="1"/>
    <n v="0"/>
    <n v="4"/>
    <n v="170153"/>
    <s v="High"/>
    <n v="2"/>
    <n v="2023"/>
    <s v="High"/>
    <n v="3"/>
  </r>
  <r>
    <n v="7391"/>
    <x v="1"/>
    <x v="1"/>
    <s v="Enterprise"/>
    <s v="Education"/>
    <x v="5"/>
    <x v="1"/>
    <s v="Onsite/Hybrid"/>
    <x v="1"/>
    <s v="3-6 yrs"/>
    <n v="4"/>
    <s v="Bachelor"/>
    <n v="0"/>
    <n v="1"/>
    <n v="1"/>
    <n v="1"/>
    <n v="1"/>
    <n v="4"/>
    <n v="150731"/>
    <s v="High"/>
    <n v="7"/>
    <n v="2024"/>
    <s v="High"/>
    <n v="9"/>
  </r>
  <r>
    <n v="7392"/>
    <x v="0"/>
    <x v="0"/>
    <s v="MNC"/>
    <s v="Technology"/>
    <x v="0"/>
    <x v="2"/>
    <s v="Onsite/Hybrid"/>
    <x v="2"/>
    <s v="0-2 yrs"/>
    <n v="0"/>
    <s v="PhD"/>
    <n v="0"/>
    <n v="1"/>
    <n v="0"/>
    <n v="1"/>
    <n v="1"/>
    <n v="3"/>
    <n v="99614"/>
    <s v="Medium"/>
    <n v="3"/>
    <n v="2026"/>
    <s v="Low"/>
    <n v="5"/>
  </r>
  <r>
    <n v="7393"/>
    <x v="2"/>
    <x v="2"/>
    <s v="MNC"/>
    <s v="Technology"/>
    <x v="5"/>
    <x v="0"/>
    <s v="Remote"/>
    <x v="0"/>
    <s v="7+ yrs"/>
    <n v="9"/>
    <s v="Bachelor"/>
    <n v="1"/>
    <n v="0"/>
    <n v="0"/>
    <n v="0"/>
    <n v="0"/>
    <n v="1"/>
    <n v="118188"/>
    <s v="Medium"/>
    <n v="12"/>
    <n v="2025"/>
    <s v="Low"/>
    <n v="6"/>
  </r>
  <r>
    <n v="7394"/>
    <x v="0"/>
    <x v="0"/>
    <s v="Enterprise"/>
    <s v="Retail"/>
    <x v="3"/>
    <x v="0"/>
    <s v="Remote"/>
    <x v="0"/>
    <s v="7+ yrs"/>
    <n v="9"/>
    <s v="PhD"/>
    <n v="0"/>
    <n v="1"/>
    <n v="1"/>
    <n v="1"/>
    <n v="0"/>
    <n v="3"/>
    <n v="131972"/>
    <s v="High"/>
    <n v="2"/>
    <n v="2023"/>
    <s v="High"/>
    <n v="6"/>
  </r>
  <r>
    <n v="7395"/>
    <x v="3"/>
    <x v="0"/>
    <s v="MNC"/>
    <s v="E-commerce"/>
    <x v="1"/>
    <x v="2"/>
    <s v="Onsite/Hybrid"/>
    <x v="0"/>
    <s v="7+ yrs"/>
    <n v="9"/>
    <s v="PhD"/>
    <n v="1"/>
    <n v="1"/>
    <n v="1"/>
    <n v="1"/>
    <n v="0"/>
    <n v="4"/>
    <n v="149339"/>
    <s v="High"/>
    <n v="12"/>
    <n v="2020"/>
    <s v="High"/>
    <n v="2"/>
  </r>
  <r>
    <n v="7396"/>
    <x v="5"/>
    <x v="1"/>
    <s v="Medium"/>
    <s v="E-commerce"/>
    <x v="0"/>
    <x v="1"/>
    <s v="Onsite/Hybrid"/>
    <x v="2"/>
    <s v="0-2 yrs"/>
    <n v="0"/>
    <s v="Bachelor"/>
    <n v="1"/>
    <n v="0"/>
    <n v="1"/>
    <n v="1"/>
    <n v="1"/>
    <n v="4"/>
    <n v="128065"/>
    <s v="High"/>
    <n v="4"/>
    <n v="2025"/>
    <s v="High"/>
    <n v="9"/>
  </r>
  <r>
    <n v="7397"/>
    <x v="1"/>
    <x v="1"/>
    <s v="MNC"/>
    <s v="Healthcare"/>
    <x v="1"/>
    <x v="0"/>
    <s v="Remote"/>
    <x v="2"/>
    <s v="0-2 yrs"/>
    <n v="2"/>
    <s v="Master"/>
    <n v="0"/>
    <n v="0"/>
    <n v="0"/>
    <n v="1"/>
    <n v="1"/>
    <n v="2"/>
    <n v="133442"/>
    <s v="High"/>
    <n v="12"/>
    <n v="2025"/>
    <s v="Low"/>
    <n v="2"/>
  </r>
  <r>
    <n v="7398"/>
    <x v="4"/>
    <x v="0"/>
    <s v="Medium"/>
    <s v="Education"/>
    <x v="4"/>
    <x v="1"/>
    <s v="Onsite/Hybrid"/>
    <x v="0"/>
    <s v="7+ yrs"/>
    <n v="15"/>
    <s v="Bachelor"/>
    <n v="1"/>
    <n v="1"/>
    <n v="0"/>
    <n v="1"/>
    <n v="0"/>
    <n v="3"/>
    <n v="115985"/>
    <s v="Medium"/>
    <n v="12"/>
    <n v="2023"/>
    <s v="Medium"/>
    <n v="2"/>
  </r>
  <r>
    <n v="7399"/>
    <x v="0"/>
    <x v="0"/>
    <s v="MNC"/>
    <s v="Healthcare"/>
    <x v="2"/>
    <x v="0"/>
    <s v="Remote"/>
    <x v="2"/>
    <s v="0-2 yrs"/>
    <n v="1"/>
    <s v="Bachelor"/>
    <n v="0"/>
    <n v="0"/>
    <n v="1"/>
    <n v="1"/>
    <n v="0"/>
    <n v="2"/>
    <n v="103935"/>
    <s v="Medium"/>
    <n v="9"/>
    <n v="2020"/>
    <s v="High"/>
    <n v="1"/>
  </r>
  <r>
    <n v="7400"/>
    <x v="2"/>
    <x v="2"/>
    <s v="Enterprise"/>
    <s v="Healthcare"/>
    <x v="2"/>
    <x v="2"/>
    <s v="Onsite/Hybrid"/>
    <x v="2"/>
    <s v="0-2 yrs"/>
    <n v="1"/>
    <s v="PhD"/>
    <n v="1"/>
    <n v="1"/>
    <n v="1"/>
    <n v="0"/>
    <n v="1"/>
    <n v="4"/>
    <n v="74979"/>
    <s v="Medium"/>
    <n v="2"/>
    <n v="2020"/>
    <s v="Medium"/>
    <n v="3"/>
  </r>
  <r>
    <n v="7401"/>
    <x v="3"/>
    <x v="0"/>
    <s v="Medium"/>
    <s v="E-commerce"/>
    <x v="5"/>
    <x v="1"/>
    <s v="Onsite/Hybrid"/>
    <x v="0"/>
    <s v="7+ yrs"/>
    <n v="8"/>
    <s v="Master"/>
    <n v="0"/>
    <n v="0"/>
    <n v="0"/>
    <n v="0"/>
    <n v="0"/>
    <n v="0"/>
    <n v="98515"/>
    <s v="Medium"/>
    <n v="11"/>
    <n v="2021"/>
    <s v="High"/>
    <n v="7"/>
  </r>
  <r>
    <n v="7402"/>
    <x v="2"/>
    <x v="2"/>
    <s v="Startup"/>
    <s v="Technology"/>
    <x v="1"/>
    <x v="2"/>
    <s v="Onsite/Hybrid"/>
    <x v="2"/>
    <s v="0-2 yrs"/>
    <n v="1"/>
    <s v="Master"/>
    <n v="1"/>
    <n v="1"/>
    <n v="0"/>
    <n v="1"/>
    <n v="1"/>
    <n v="4"/>
    <n v="77015"/>
    <s v="Medium"/>
    <n v="1"/>
    <n v="2025"/>
    <s v="Low"/>
    <n v="6"/>
  </r>
  <r>
    <n v="7403"/>
    <x v="2"/>
    <x v="2"/>
    <s v="Enterprise"/>
    <s v="E-commerce"/>
    <x v="2"/>
    <x v="0"/>
    <s v="Remote"/>
    <x v="0"/>
    <s v="7+ yrs"/>
    <n v="8"/>
    <s v="Master"/>
    <n v="1"/>
    <n v="0"/>
    <n v="0"/>
    <n v="0"/>
    <n v="1"/>
    <n v="2"/>
    <n v="114683"/>
    <s v="Medium"/>
    <n v="3"/>
    <n v="2021"/>
    <s v="Medium"/>
    <n v="6"/>
  </r>
  <r>
    <n v="7404"/>
    <x v="2"/>
    <x v="2"/>
    <s v="MNC"/>
    <s v="Education"/>
    <x v="0"/>
    <x v="2"/>
    <s v="Onsite/Hybrid"/>
    <x v="2"/>
    <s v="0-2 yrs"/>
    <n v="0"/>
    <s v="Bachelor"/>
    <n v="1"/>
    <n v="1"/>
    <n v="0"/>
    <n v="0"/>
    <n v="0"/>
    <n v="2"/>
    <n v="66070"/>
    <s v="Low"/>
    <n v="12"/>
    <n v="2020"/>
    <s v="Low"/>
    <n v="3"/>
  </r>
  <r>
    <n v="7405"/>
    <x v="0"/>
    <x v="0"/>
    <s v="Medium"/>
    <s v="Retail"/>
    <x v="4"/>
    <x v="0"/>
    <s v="Remote"/>
    <x v="2"/>
    <s v="0-2 yrs"/>
    <n v="2"/>
    <s v="Bachelor"/>
    <n v="1"/>
    <n v="1"/>
    <n v="0"/>
    <n v="1"/>
    <n v="0"/>
    <n v="3"/>
    <n v="62686"/>
    <s v="Low"/>
    <n v="12"/>
    <n v="2022"/>
    <s v="High"/>
    <n v="7"/>
  </r>
  <r>
    <n v="7406"/>
    <x v="1"/>
    <x v="1"/>
    <s v="Startup"/>
    <s v="Healthcare"/>
    <x v="1"/>
    <x v="0"/>
    <s v="Remote"/>
    <x v="1"/>
    <s v="3-6 yrs"/>
    <n v="3"/>
    <s v="PhD"/>
    <n v="0"/>
    <n v="0"/>
    <n v="1"/>
    <n v="1"/>
    <n v="0"/>
    <n v="2"/>
    <n v="144365"/>
    <s v="High"/>
    <n v="8"/>
    <n v="2021"/>
    <s v="High"/>
    <n v="8"/>
  </r>
  <r>
    <n v="7407"/>
    <x v="0"/>
    <x v="0"/>
    <s v="Medium"/>
    <s v="Healthcare"/>
    <x v="4"/>
    <x v="2"/>
    <s v="Onsite/Hybrid"/>
    <x v="0"/>
    <s v="7+ yrs"/>
    <n v="7"/>
    <s v="Master"/>
    <n v="0"/>
    <n v="0"/>
    <n v="0"/>
    <n v="1"/>
    <n v="0"/>
    <n v="1"/>
    <n v="117160"/>
    <s v="Medium"/>
    <n v="8"/>
    <n v="2025"/>
    <s v="Medium"/>
    <n v="5"/>
  </r>
  <r>
    <n v="7408"/>
    <x v="0"/>
    <x v="0"/>
    <s v="MNC"/>
    <s v="Finance"/>
    <x v="3"/>
    <x v="1"/>
    <s v="Onsite/Hybrid"/>
    <x v="0"/>
    <s v="7+ yrs"/>
    <n v="14"/>
    <s v="Master"/>
    <n v="0"/>
    <n v="1"/>
    <n v="0"/>
    <n v="0"/>
    <n v="0"/>
    <n v="1"/>
    <n v="117362"/>
    <s v="Medium"/>
    <n v="5"/>
    <n v="2022"/>
    <s v="High"/>
    <n v="7"/>
  </r>
  <r>
    <n v="7409"/>
    <x v="2"/>
    <x v="2"/>
    <s v="Medium"/>
    <s v="Technology"/>
    <x v="6"/>
    <x v="2"/>
    <s v="Onsite/Hybrid"/>
    <x v="0"/>
    <s v="7+ yrs"/>
    <n v="9"/>
    <s v="Bachelor"/>
    <n v="1"/>
    <n v="1"/>
    <n v="1"/>
    <n v="1"/>
    <n v="1"/>
    <n v="5"/>
    <n v="140506"/>
    <s v="High"/>
    <n v="1"/>
    <n v="2023"/>
    <s v="High"/>
    <n v="3"/>
  </r>
  <r>
    <n v="7410"/>
    <x v="3"/>
    <x v="0"/>
    <s v="Medium"/>
    <s v="Healthcare"/>
    <x v="6"/>
    <x v="1"/>
    <s v="Onsite/Hybrid"/>
    <x v="1"/>
    <s v="3-6 yrs"/>
    <n v="4"/>
    <s v="Bachelor"/>
    <n v="0"/>
    <n v="1"/>
    <n v="0"/>
    <n v="0"/>
    <n v="0"/>
    <n v="1"/>
    <n v="78079"/>
    <s v="Medium"/>
    <n v="2"/>
    <n v="2023"/>
    <s v="Medium"/>
    <n v="5"/>
  </r>
  <r>
    <n v="7411"/>
    <x v="0"/>
    <x v="0"/>
    <s v="Medium"/>
    <s v="Finance"/>
    <x v="5"/>
    <x v="0"/>
    <s v="Remote"/>
    <x v="1"/>
    <s v="3-6 yrs"/>
    <n v="5"/>
    <s v="Master"/>
    <n v="0"/>
    <n v="0"/>
    <n v="0"/>
    <n v="1"/>
    <n v="1"/>
    <n v="2"/>
    <n v="96884"/>
    <s v="Medium"/>
    <n v="1"/>
    <n v="2021"/>
    <s v="High"/>
    <n v="8"/>
  </r>
  <r>
    <n v="7412"/>
    <x v="3"/>
    <x v="0"/>
    <s v="Enterprise"/>
    <s v="Retail"/>
    <x v="2"/>
    <x v="1"/>
    <s v="Onsite/Hybrid"/>
    <x v="0"/>
    <s v="7+ yrs"/>
    <n v="8"/>
    <s v="PhD"/>
    <n v="1"/>
    <n v="0"/>
    <n v="1"/>
    <n v="1"/>
    <n v="0"/>
    <n v="3"/>
    <n v="133269"/>
    <s v="High"/>
    <n v="1"/>
    <n v="2021"/>
    <s v="High"/>
    <n v="7"/>
  </r>
  <r>
    <n v="7413"/>
    <x v="5"/>
    <x v="1"/>
    <s v="Enterprise"/>
    <s v="E-commerce"/>
    <x v="4"/>
    <x v="0"/>
    <s v="Remote"/>
    <x v="0"/>
    <s v="7+ yrs"/>
    <n v="14"/>
    <s v="Bachelor"/>
    <n v="1"/>
    <n v="0"/>
    <n v="1"/>
    <n v="1"/>
    <n v="1"/>
    <n v="4"/>
    <n v="184779"/>
    <s v="High"/>
    <n v="5"/>
    <n v="2022"/>
    <s v="High"/>
    <n v="6"/>
  </r>
  <r>
    <n v="7414"/>
    <x v="1"/>
    <x v="1"/>
    <s v="Enterprise"/>
    <s v="Retail"/>
    <x v="5"/>
    <x v="0"/>
    <s v="Remote"/>
    <x v="0"/>
    <s v="7+ yrs"/>
    <n v="10"/>
    <s v="PhD"/>
    <n v="0"/>
    <n v="1"/>
    <n v="1"/>
    <n v="0"/>
    <n v="1"/>
    <n v="3"/>
    <n v="163571"/>
    <s v="High"/>
    <n v="1"/>
    <n v="2024"/>
    <s v="High"/>
    <n v="8"/>
  </r>
  <r>
    <n v="7415"/>
    <x v="1"/>
    <x v="1"/>
    <s v="Enterprise"/>
    <s v="Retail"/>
    <x v="5"/>
    <x v="1"/>
    <s v="Onsite/Hybrid"/>
    <x v="0"/>
    <s v="7+ yrs"/>
    <n v="13"/>
    <s v="Master"/>
    <n v="1"/>
    <n v="0"/>
    <n v="0"/>
    <n v="0"/>
    <n v="1"/>
    <n v="2"/>
    <n v="152172"/>
    <s v="High"/>
    <n v="8"/>
    <n v="2020"/>
    <s v="Medium"/>
    <n v="4"/>
  </r>
  <r>
    <n v="7416"/>
    <x v="2"/>
    <x v="2"/>
    <s v="Medium"/>
    <s v="Education"/>
    <x v="4"/>
    <x v="0"/>
    <s v="Remote"/>
    <x v="2"/>
    <s v="0-2 yrs"/>
    <n v="2"/>
    <s v="PhD"/>
    <n v="1"/>
    <n v="1"/>
    <n v="0"/>
    <n v="1"/>
    <n v="1"/>
    <n v="4"/>
    <n v="79446"/>
    <s v="Medium"/>
    <n v="5"/>
    <n v="2020"/>
    <s v="Medium"/>
    <n v="4"/>
  </r>
  <r>
    <n v="7417"/>
    <x v="0"/>
    <x v="0"/>
    <s v="MNC"/>
    <s v="Technology"/>
    <x v="2"/>
    <x v="0"/>
    <s v="Remote"/>
    <x v="0"/>
    <s v="7+ yrs"/>
    <n v="12"/>
    <s v="PhD"/>
    <n v="0"/>
    <n v="1"/>
    <n v="1"/>
    <n v="1"/>
    <n v="1"/>
    <n v="4"/>
    <n v="163401"/>
    <s v="High"/>
    <n v="12"/>
    <n v="2021"/>
    <s v="High"/>
    <n v="9"/>
  </r>
  <r>
    <n v="7418"/>
    <x v="5"/>
    <x v="1"/>
    <s v="Medium"/>
    <s v="Technology"/>
    <x v="3"/>
    <x v="1"/>
    <s v="Onsite/Hybrid"/>
    <x v="0"/>
    <s v="7+ yrs"/>
    <n v="12"/>
    <s v="Bachelor"/>
    <n v="0"/>
    <n v="1"/>
    <n v="0"/>
    <n v="1"/>
    <n v="0"/>
    <n v="2"/>
    <n v="155581"/>
    <s v="High"/>
    <n v="6"/>
    <n v="2024"/>
    <s v="Low"/>
    <n v="3"/>
  </r>
  <r>
    <n v="7419"/>
    <x v="2"/>
    <x v="2"/>
    <s v="Startup"/>
    <s v="Finance"/>
    <x v="6"/>
    <x v="0"/>
    <s v="Remote"/>
    <x v="0"/>
    <s v="7+ yrs"/>
    <n v="7"/>
    <s v="PhD"/>
    <n v="1"/>
    <n v="0"/>
    <n v="1"/>
    <n v="1"/>
    <n v="0"/>
    <n v="3"/>
    <n v="128974"/>
    <s v="High"/>
    <n v="2"/>
    <n v="2024"/>
    <s v="High"/>
    <n v="5"/>
  </r>
  <r>
    <n v="7420"/>
    <x v="5"/>
    <x v="1"/>
    <s v="MNC"/>
    <s v="E-commerce"/>
    <x v="0"/>
    <x v="1"/>
    <s v="Onsite/Hybrid"/>
    <x v="2"/>
    <s v="0-2 yrs"/>
    <n v="0"/>
    <s v="Master"/>
    <n v="1"/>
    <n v="1"/>
    <n v="1"/>
    <n v="0"/>
    <n v="0"/>
    <n v="3"/>
    <n v="120336"/>
    <s v="High"/>
    <n v="3"/>
    <n v="2024"/>
    <s v="Low"/>
    <n v="1"/>
  </r>
  <r>
    <n v="7421"/>
    <x v="2"/>
    <x v="2"/>
    <s v="MNC"/>
    <s v="Technology"/>
    <x v="6"/>
    <x v="0"/>
    <s v="Remote"/>
    <x v="2"/>
    <s v="0-2 yrs"/>
    <n v="2"/>
    <s v="Bachelor"/>
    <n v="0"/>
    <n v="0"/>
    <n v="0"/>
    <n v="0"/>
    <n v="0"/>
    <n v="0"/>
    <n v="72255"/>
    <s v="Medium"/>
    <n v="4"/>
    <n v="2024"/>
    <s v="High"/>
    <n v="8"/>
  </r>
  <r>
    <n v="7422"/>
    <x v="4"/>
    <x v="0"/>
    <s v="MNC"/>
    <s v="Education"/>
    <x v="6"/>
    <x v="0"/>
    <s v="Remote"/>
    <x v="0"/>
    <s v="7+ yrs"/>
    <n v="7"/>
    <s v="Master"/>
    <n v="0"/>
    <n v="1"/>
    <n v="1"/>
    <n v="0"/>
    <n v="1"/>
    <n v="3"/>
    <n v="147234"/>
    <s v="High"/>
    <n v="8"/>
    <n v="2025"/>
    <s v="Low"/>
    <n v="5"/>
  </r>
  <r>
    <n v="7423"/>
    <x v="0"/>
    <x v="0"/>
    <s v="Medium"/>
    <s v="Retail"/>
    <x v="1"/>
    <x v="1"/>
    <s v="Onsite/Hybrid"/>
    <x v="0"/>
    <s v="7+ yrs"/>
    <n v="8"/>
    <s v="PhD"/>
    <n v="0"/>
    <n v="1"/>
    <n v="0"/>
    <n v="1"/>
    <n v="1"/>
    <n v="3"/>
    <n v="122626"/>
    <s v="High"/>
    <n v="8"/>
    <n v="2023"/>
    <s v="Low"/>
    <n v="4"/>
  </r>
  <r>
    <n v="7424"/>
    <x v="5"/>
    <x v="1"/>
    <s v="Medium"/>
    <s v="Education"/>
    <x v="1"/>
    <x v="1"/>
    <s v="Onsite/Hybrid"/>
    <x v="1"/>
    <s v="3-6 yrs"/>
    <n v="6"/>
    <s v="Master"/>
    <n v="1"/>
    <n v="1"/>
    <n v="0"/>
    <n v="0"/>
    <n v="1"/>
    <n v="3"/>
    <n v="129093"/>
    <s v="High"/>
    <n v="9"/>
    <n v="2022"/>
    <s v="High"/>
    <n v="7"/>
  </r>
  <r>
    <n v="7425"/>
    <x v="3"/>
    <x v="0"/>
    <s v="Startup"/>
    <s v="E-commerce"/>
    <x v="1"/>
    <x v="2"/>
    <s v="Onsite/Hybrid"/>
    <x v="1"/>
    <s v="3-6 yrs"/>
    <n v="3"/>
    <s v="Master"/>
    <n v="1"/>
    <n v="0"/>
    <n v="1"/>
    <n v="0"/>
    <n v="0"/>
    <n v="2"/>
    <n v="90284"/>
    <s v="Medium"/>
    <n v="12"/>
    <n v="2021"/>
    <s v="Low"/>
    <n v="6"/>
  </r>
  <r>
    <n v="7426"/>
    <x v="3"/>
    <x v="0"/>
    <s v="MNC"/>
    <s v="Technology"/>
    <x v="1"/>
    <x v="2"/>
    <s v="Onsite/Hybrid"/>
    <x v="2"/>
    <s v="0-2 yrs"/>
    <n v="2"/>
    <s v="Bachelor"/>
    <n v="1"/>
    <n v="0"/>
    <n v="0"/>
    <n v="1"/>
    <n v="0"/>
    <n v="2"/>
    <n v="80558"/>
    <s v="Medium"/>
    <n v="2"/>
    <n v="2024"/>
    <s v="Low"/>
    <n v="5"/>
  </r>
  <r>
    <n v="7427"/>
    <x v="1"/>
    <x v="1"/>
    <s v="MNC"/>
    <s v="Healthcare"/>
    <x v="6"/>
    <x v="2"/>
    <s v="Onsite/Hybrid"/>
    <x v="1"/>
    <s v="3-6 yrs"/>
    <n v="4"/>
    <s v="Master"/>
    <n v="0"/>
    <n v="0"/>
    <n v="1"/>
    <n v="0"/>
    <n v="0"/>
    <n v="1"/>
    <n v="154134"/>
    <s v="High"/>
    <n v="1"/>
    <n v="2022"/>
    <s v="Medium"/>
    <n v="3"/>
  </r>
  <r>
    <n v="7428"/>
    <x v="0"/>
    <x v="0"/>
    <s v="Startup"/>
    <s v="Retail"/>
    <x v="2"/>
    <x v="2"/>
    <s v="Onsite/Hybrid"/>
    <x v="0"/>
    <s v="7+ yrs"/>
    <n v="10"/>
    <s v="Bachelor"/>
    <n v="0"/>
    <n v="1"/>
    <n v="1"/>
    <n v="0"/>
    <n v="1"/>
    <n v="3"/>
    <n v="127585"/>
    <s v="High"/>
    <n v="3"/>
    <n v="2024"/>
    <s v="Low"/>
    <n v="1"/>
  </r>
  <r>
    <n v="7429"/>
    <x v="3"/>
    <x v="0"/>
    <s v="Enterprise"/>
    <s v="Finance"/>
    <x v="3"/>
    <x v="0"/>
    <s v="Remote"/>
    <x v="1"/>
    <s v="3-6 yrs"/>
    <n v="6"/>
    <s v="Master"/>
    <n v="1"/>
    <n v="1"/>
    <n v="0"/>
    <n v="1"/>
    <n v="1"/>
    <n v="4"/>
    <n v="95831"/>
    <s v="Medium"/>
    <n v="11"/>
    <n v="2025"/>
    <s v="Medium"/>
    <n v="5"/>
  </r>
  <r>
    <n v="7430"/>
    <x v="3"/>
    <x v="0"/>
    <s v="Enterprise"/>
    <s v="Education"/>
    <x v="5"/>
    <x v="2"/>
    <s v="Onsite/Hybrid"/>
    <x v="1"/>
    <s v="3-6 yrs"/>
    <n v="3"/>
    <s v="Master"/>
    <n v="1"/>
    <n v="0"/>
    <n v="1"/>
    <n v="1"/>
    <n v="0"/>
    <n v="3"/>
    <n v="103482"/>
    <s v="Medium"/>
    <n v="12"/>
    <n v="2023"/>
    <s v="High"/>
    <n v="9"/>
  </r>
  <r>
    <n v="7431"/>
    <x v="2"/>
    <x v="2"/>
    <s v="Startup"/>
    <s v="Healthcare"/>
    <x v="3"/>
    <x v="2"/>
    <s v="Onsite/Hybrid"/>
    <x v="0"/>
    <s v="7+ yrs"/>
    <n v="8"/>
    <s v="Master"/>
    <n v="0"/>
    <n v="1"/>
    <n v="1"/>
    <n v="0"/>
    <n v="0"/>
    <n v="2"/>
    <n v="114410"/>
    <s v="Medium"/>
    <n v="4"/>
    <n v="2026"/>
    <s v="Medium"/>
    <n v="5"/>
  </r>
  <r>
    <n v="7432"/>
    <x v="3"/>
    <x v="0"/>
    <s v="Enterprise"/>
    <s v="Healthcare"/>
    <x v="4"/>
    <x v="1"/>
    <s v="Onsite/Hybrid"/>
    <x v="2"/>
    <s v="0-2 yrs"/>
    <n v="1"/>
    <s v="PhD"/>
    <n v="0"/>
    <n v="0"/>
    <n v="0"/>
    <n v="0"/>
    <n v="1"/>
    <n v="1"/>
    <n v="57176"/>
    <s v="Low"/>
    <n v="11"/>
    <n v="2026"/>
    <s v="High"/>
    <n v="7"/>
  </r>
  <r>
    <n v="7433"/>
    <x v="4"/>
    <x v="0"/>
    <s v="Enterprise"/>
    <s v="Healthcare"/>
    <x v="1"/>
    <x v="2"/>
    <s v="Onsite/Hybrid"/>
    <x v="2"/>
    <s v="0-2 yrs"/>
    <n v="0"/>
    <s v="Master"/>
    <n v="1"/>
    <n v="0"/>
    <n v="0"/>
    <n v="1"/>
    <n v="0"/>
    <n v="2"/>
    <n v="65236"/>
    <s v="Low"/>
    <n v="11"/>
    <n v="2024"/>
    <s v="Medium"/>
    <n v="4"/>
  </r>
  <r>
    <n v="7434"/>
    <x v="1"/>
    <x v="1"/>
    <s v="MNC"/>
    <s v="E-commerce"/>
    <x v="6"/>
    <x v="1"/>
    <s v="Onsite/Hybrid"/>
    <x v="2"/>
    <s v="0-2 yrs"/>
    <n v="2"/>
    <s v="Bachelor"/>
    <n v="1"/>
    <n v="0"/>
    <n v="1"/>
    <n v="0"/>
    <n v="1"/>
    <n v="3"/>
    <n v="133732"/>
    <s v="High"/>
    <n v="2"/>
    <n v="2020"/>
    <s v="Medium"/>
    <n v="4"/>
  </r>
  <r>
    <n v="7435"/>
    <x v="3"/>
    <x v="0"/>
    <s v="Startup"/>
    <s v="E-commerce"/>
    <x v="2"/>
    <x v="0"/>
    <s v="Remote"/>
    <x v="0"/>
    <s v="7+ yrs"/>
    <n v="7"/>
    <s v="Master"/>
    <n v="0"/>
    <n v="1"/>
    <n v="0"/>
    <n v="1"/>
    <n v="1"/>
    <n v="3"/>
    <n v="122138"/>
    <s v="High"/>
    <n v="2"/>
    <n v="2023"/>
    <s v="Medium"/>
    <n v="6"/>
  </r>
  <r>
    <n v="7436"/>
    <x v="2"/>
    <x v="2"/>
    <s v="Medium"/>
    <s v="Finance"/>
    <x v="5"/>
    <x v="2"/>
    <s v="Onsite/Hybrid"/>
    <x v="0"/>
    <s v="7+ yrs"/>
    <n v="14"/>
    <s v="PhD"/>
    <n v="1"/>
    <n v="1"/>
    <n v="0"/>
    <n v="0"/>
    <n v="0"/>
    <n v="2"/>
    <n v="100145"/>
    <s v="Medium"/>
    <n v="2"/>
    <n v="2026"/>
    <s v="High"/>
    <n v="7"/>
  </r>
  <r>
    <n v="7437"/>
    <x v="4"/>
    <x v="0"/>
    <s v="Medium"/>
    <s v="Education"/>
    <x v="1"/>
    <x v="0"/>
    <s v="Remote"/>
    <x v="1"/>
    <s v="3-6 yrs"/>
    <n v="3"/>
    <s v="Bachelor"/>
    <n v="1"/>
    <n v="0"/>
    <n v="1"/>
    <n v="1"/>
    <n v="1"/>
    <n v="4"/>
    <n v="111992"/>
    <s v="Medium"/>
    <n v="10"/>
    <n v="2020"/>
    <s v="High"/>
    <n v="1"/>
  </r>
  <r>
    <n v="7438"/>
    <x v="0"/>
    <x v="0"/>
    <s v="MNC"/>
    <s v="Education"/>
    <x v="1"/>
    <x v="0"/>
    <s v="Remote"/>
    <x v="2"/>
    <s v="0-2 yrs"/>
    <n v="2"/>
    <s v="Bachelor"/>
    <n v="0"/>
    <n v="1"/>
    <n v="0"/>
    <n v="1"/>
    <n v="1"/>
    <n v="3"/>
    <n v="90358"/>
    <s v="Medium"/>
    <n v="2"/>
    <n v="2020"/>
    <s v="Medium"/>
    <n v="4"/>
  </r>
  <r>
    <n v="7439"/>
    <x v="2"/>
    <x v="2"/>
    <s v="Medium"/>
    <s v="Finance"/>
    <x v="4"/>
    <x v="2"/>
    <s v="Onsite/Hybrid"/>
    <x v="2"/>
    <s v="0-2 yrs"/>
    <n v="2"/>
    <s v="PhD"/>
    <n v="1"/>
    <n v="1"/>
    <n v="0"/>
    <n v="0"/>
    <n v="0"/>
    <n v="2"/>
    <n v="53500"/>
    <s v="Low"/>
    <n v="2"/>
    <n v="2026"/>
    <s v="Medium"/>
    <n v="2"/>
  </r>
  <r>
    <n v="7440"/>
    <x v="2"/>
    <x v="2"/>
    <s v="Medium"/>
    <s v="Finance"/>
    <x v="6"/>
    <x v="0"/>
    <s v="Remote"/>
    <x v="0"/>
    <s v="7+ yrs"/>
    <n v="9"/>
    <s v="Bachelor"/>
    <n v="1"/>
    <n v="1"/>
    <n v="0"/>
    <n v="0"/>
    <n v="1"/>
    <n v="3"/>
    <n v="114600"/>
    <s v="Medium"/>
    <n v="9"/>
    <n v="2020"/>
    <s v="Low"/>
    <n v="3"/>
  </r>
  <r>
    <n v="7441"/>
    <x v="2"/>
    <x v="2"/>
    <s v="MNC"/>
    <s v="Finance"/>
    <x v="5"/>
    <x v="2"/>
    <s v="Onsite/Hybrid"/>
    <x v="2"/>
    <s v="0-2 yrs"/>
    <n v="0"/>
    <s v="Master"/>
    <n v="0"/>
    <n v="0"/>
    <n v="0"/>
    <n v="0"/>
    <n v="0"/>
    <n v="0"/>
    <n v="70310"/>
    <s v="Medium"/>
    <n v="6"/>
    <n v="2026"/>
    <s v="Medium"/>
    <n v="2"/>
  </r>
  <r>
    <n v="7442"/>
    <x v="0"/>
    <x v="0"/>
    <s v="Startup"/>
    <s v="Education"/>
    <x v="5"/>
    <x v="0"/>
    <s v="Remote"/>
    <x v="1"/>
    <s v="3-6 yrs"/>
    <n v="4"/>
    <s v="Master"/>
    <n v="1"/>
    <n v="0"/>
    <n v="1"/>
    <n v="1"/>
    <n v="1"/>
    <n v="4"/>
    <n v="114888"/>
    <s v="Medium"/>
    <n v="3"/>
    <n v="2026"/>
    <s v="High"/>
    <n v="3"/>
  </r>
  <r>
    <n v="7443"/>
    <x v="0"/>
    <x v="0"/>
    <s v="Medium"/>
    <s v="Finance"/>
    <x v="2"/>
    <x v="1"/>
    <s v="Onsite/Hybrid"/>
    <x v="2"/>
    <s v="0-2 yrs"/>
    <n v="2"/>
    <s v="Bachelor"/>
    <n v="1"/>
    <n v="0"/>
    <n v="1"/>
    <n v="0"/>
    <n v="0"/>
    <n v="2"/>
    <n v="69340"/>
    <s v="Low"/>
    <n v="7"/>
    <n v="2023"/>
    <s v="High"/>
    <n v="8"/>
  </r>
  <r>
    <n v="7444"/>
    <x v="5"/>
    <x v="1"/>
    <s v="Enterprise"/>
    <s v="E-commerce"/>
    <x v="0"/>
    <x v="2"/>
    <s v="Onsite/Hybrid"/>
    <x v="2"/>
    <s v="0-2 yrs"/>
    <n v="2"/>
    <s v="Bachelor"/>
    <n v="1"/>
    <n v="0"/>
    <n v="1"/>
    <n v="0"/>
    <n v="0"/>
    <n v="2"/>
    <n v="108923"/>
    <s v="Medium"/>
    <n v="12"/>
    <n v="2024"/>
    <s v="Low"/>
    <n v="5"/>
  </r>
  <r>
    <n v="7445"/>
    <x v="5"/>
    <x v="1"/>
    <s v="MNC"/>
    <s v="Retail"/>
    <x v="0"/>
    <x v="0"/>
    <s v="Remote"/>
    <x v="2"/>
    <s v="0-2 yrs"/>
    <n v="0"/>
    <s v="Master"/>
    <n v="1"/>
    <n v="1"/>
    <n v="0"/>
    <n v="0"/>
    <n v="0"/>
    <n v="2"/>
    <n v="105296"/>
    <s v="Medium"/>
    <n v="10"/>
    <n v="2024"/>
    <s v="High"/>
    <n v="9"/>
  </r>
  <r>
    <n v="7446"/>
    <x v="0"/>
    <x v="0"/>
    <s v="MNC"/>
    <s v="E-commerce"/>
    <x v="2"/>
    <x v="2"/>
    <s v="Onsite/Hybrid"/>
    <x v="1"/>
    <s v="3-6 yrs"/>
    <n v="6"/>
    <s v="Master"/>
    <n v="1"/>
    <n v="1"/>
    <n v="0"/>
    <n v="1"/>
    <n v="1"/>
    <n v="4"/>
    <n v="116614"/>
    <s v="Medium"/>
    <n v="5"/>
    <n v="2023"/>
    <s v="High"/>
    <n v="7"/>
  </r>
  <r>
    <n v="7447"/>
    <x v="2"/>
    <x v="2"/>
    <s v="MNC"/>
    <s v="Healthcare"/>
    <x v="3"/>
    <x v="1"/>
    <s v="Onsite/Hybrid"/>
    <x v="2"/>
    <s v="0-2 yrs"/>
    <n v="0"/>
    <s v="PhD"/>
    <n v="1"/>
    <n v="0"/>
    <n v="0"/>
    <n v="0"/>
    <n v="1"/>
    <n v="2"/>
    <n v="79944"/>
    <s v="Medium"/>
    <n v="4"/>
    <n v="2021"/>
    <s v="High"/>
    <n v="7"/>
  </r>
  <r>
    <n v="7448"/>
    <x v="0"/>
    <x v="0"/>
    <s v="MNC"/>
    <s v="Education"/>
    <x v="1"/>
    <x v="1"/>
    <s v="Onsite/Hybrid"/>
    <x v="2"/>
    <s v="0-2 yrs"/>
    <n v="2"/>
    <s v="Master"/>
    <n v="1"/>
    <n v="0"/>
    <n v="0"/>
    <n v="1"/>
    <n v="1"/>
    <n v="3"/>
    <n v="92063"/>
    <s v="Medium"/>
    <n v="1"/>
    <n v="2025"/>
    <s v="Low"/>
    <n v="6"/>
  </r>
  <r>
    <n v="7449"/>
    <x v="3"/>
    <x v="0"/>
    <s v="Medium"/>
    <s v="Technology"/>
    <x v="4"/>
    <x v="2"/>
    <s v="Onsite/Hybrid"/>
    <x v="0"/>
    <s v="7+ yrs"/>
    <n v="8"/>
    <s v="Master"/>
    <n v="0"/>
    <n v="0"/>
    <n v="0"/>
    <n v="0"/>
    <n v="1"/>
    <n v="1"/>
    <n v="111273"/>
    <s v="Medium"/>
    <n v="7"/>
    <n v="2025"/>
    <s v="Low"/>
    <n v="4"/>
  </r>
  <r>
    <n v="7450"/>
    <x v="4"/>
    <x v="0"/>
    <s v="Startup"/>
    <s v="Retail"/>
    <x v="1"/>
    <x v="2"/>
    <s v="Onsite/Hybrid"/>
    <x v="2"/>
    <s v="0-2 yrs"/>
    <n v="2"/>
    <s v="PhD"/>
    <n v="0"/>
    <n v="0"/>
    <n v="1"/>
    <n v="0"/>
    <n v="1"/>
    <n v="2"/>
    <n v="74953"/>
    <s v="Medium"/>
    <n v="10"/>
    <n v="2021"/>
    <s v="High"/>
    <n v="9"/>
  </r>
  <r>
    <n v="7451"/>
    <x v="0"/>
    <x v="0"/>
    <s v="MNC"/>
    <s v="Technology"/>
    <x v="6"/>
    <x v="0"/>
    <s v="Remote"/>
    <x v="0"/>
    <s v="7+ yrs"/>
    <n v="12"/>
    <s v="PhD"/>
    <n v="0"/>
    <n v="0"/>
    <n v="0"/>
    <n v="1"/>
    <n v="1"/>
    <n v="2"/>
    <n v="147687"/>
    <s v="High"/>
    <n v="5"/>
    <n v="2022"/>
    <s v="High"/>
    <n v="9"/>
  </r>
  <r>
    <n v="7452"/>
    <x v="5"/>
    <x v="1"/>
    <s v="MNC"/>
    <s v="Healthcare"/>
    <x v="1"/>
    <x v="0"/>
    <s v="Remote"/>
    <x v="2"/>
    <s v="0-2 yrs"/>
    <n v="2"/>
    <s v="Master"/>
    <n v="1"/>
    <n v="1"/>
    <n v="1"/>
    <n v="1"/>
    <n v="1"/>
    <n v="5"/>
    <n v="149328"/>
    <s v="High"/>
    <n v="8"/>
    <n v="2025"/>
    <s v="High"/>
    <n v="4"/>
  </r>
  <r>
    <n v="7453"/>
    <x v="1"/>
    <x v="1"/>
    <s v="Medium"/>
    <s v="Healthcare"/>
    <x v="2"/>
    <x v="2"/>
    <s v="Onsite/Hybrid"/>
    <x v="0"/>
    <s v="7+ yrs"/>
    <n v="11"/>
    <s v="Bachelor"/>
    <n v="0"/>
    <n v="1"/>
    <n v="1"/>
    <n v="1"/>
    <n v="0"/>
    <n v="3"/>
    <n v="174271"/>
    <s v="High"/>
    <n v="6"/>
    <n v="2026"/>
    <s v="High"/>
    <n v="4"/>
  </r>
  <r>
    <n v="7454"/>
    <x v="5"/>
    <x v="1"/>
    <s v="Medium"/>
    <s v="Finance"/>
    <x v="1"/>
    <x v="1"/>
    <s v="Onsite/Hybrid"/>
    <x v="1"/>
    <s v="3-6 yrs"/>
    <n v="4"/>
    <s v="PhD"/>
    <n v="0"/>
    <n v="1"/>
    <n v="0"/>
    <n v="0"/>
    <n v="1"/>
    <n v="2"/>
    <n v="121369"/>
    <s v="High"/>
    <n v="1"/>
    <n v="2026"/>
    <s v="Low"/>
    <n v="3"/>
  </r>
  <r>
    <n v="7455"/>
    <x v="0"/>
    <x v="0"/>
    <s v="Medium"/>
    <s v="Finance"/>
    <x v="6"/>
    <x v="0"/>
    <s v="Remote"/>
    <x v="0"/>
    <s v="7+ yrs"/>
    <n v="13"/>
    <s v="Master"/>
    <n v="1"/>
    <n v="1"/>
    <n v="0"/>
    <n v="1"/>
    <n v="1"/>
    <n v="4"/>
    <n v="122485"/>
    <s v="High"/>
    <n v="1"/>
    <n v="2024"/>
    <s v="Medium"/>
    <n v="2"/>
  </r>
  <r>
    <n v="7456"/>
    <x v="4"/>
    <x v="0"/>
    <s v="Startup"/>
    <s v="Healthcare"/>
    <x v="2"/>
    <x v="2"/>
    <s v="Onsite/Hybrid"/>
    <x v="0"/>
    <s v="7+ yrs"/>
    <n v="12"/>
    <s v="PhD"/>
    <n v="0"/>
    <n v="1"/>
    <n v="0"/>
    <n v="0"/>
    <n v="0"/>
    <n v="1"/>
    <n v="104689"/>
    <s v="Medium"/>
    <n v="8"/>
    <n v="2021"/>
    <s v="Low"/>
    <n v="2"/>
  </r>
  <r>
    <n v="7457"/>
    <x v="3"/>
    <x v="0"/>
    <s v="Startup"/>
    <s v="Education"/>
    <x v="0"/>
    <x v="0"/>
    <s v="Remote"/>
    <x v="0"/>
    <s v="7+ yrs"/>
    <n v="7"/>
    <s v="PhD"/>
    <n v="1"/>
    <n v="1"/>
    <n v="0"/>
    <n v="0"/>
    <n v="1"/>
    <n v="3"/>
    <n v="107101"/>
    <s v="Medium"/>
    <n v="10"/>
    <n v="2021"/>
    <s v="High"/>
    <n v="7"/>
  </r>
  <r>
    <n v="7458"/>
    <x v="2"/>
    <x v="2"/>
    <s v="Medium"/>
    <s v="Healthcare"/>
    <x v="4"/>
    <x v="1"/>
    <s v="Onsite/Hybrid"/>
    <x v="1"/>
    <s v="3-6 yrs"/>
    <n v="5"/>
    <s v="Bachelor"/>
    <n v="0"/>
    <n v="1"/>
    <n v="0"/>
    <n v="1"/>
    <n v="1"/>
    <n v="3"/>
    <n v="103217"/>
    <s v="Medium"/>
    <n v="1"/>
    <n v="2023"/>
    <s v="High"/>
    <n v="9"/>
  </r>
  <r>
    <n v="7459"/>
    <x v="3"/>
    <x v="0"/>
    <s v="MNC"/>
    <s v="Healthcare"/>
    <x v="4"/>
    <x v="0"/>
    <s v="Remote"/>
    <x v="1"/>
    <s v="3-6 yrs"/>
    <n v="6"/>
    <s v="Bachelor"/>
    <n v="0"/>
    <n v="1"/>
    <n v="0"/>
    <n v="0"/>
    <n v="0"/>
    <n v="1"/>
    <n v="96960"/>
    <s v="Medium"/>
    <n v="2"/>
    <n v="2025"/>
    <s v="Low"/>
    <n v="1"/>
  </r>
  <r>
    <n v="7460"/>
    <x v="4"/>
    <x v="0"/>
    <s v="Enterprise"/>
    <s v="E-commerce"/>
    <x v="4"/>
    <x v="0"/>
    <s v="Remote"/>
    <x v="2"/>
    <s v="0-2 yrs"/>
    <n v="2"/>
    <s v="PhD"/>
    <n v="0"/>
    <n v="0"/>
    <n v="1"/>
    <n v="1"/>
    <n v="0"/>
    <n v="2"/>
    <n v="80467"/>
    <s v="Medium"/>
    <n v="11"/>
    <n v="2023"/>
    <s v="High"/>
    <n v="5"/>
  </r>
  <r>
    <n v="7461"/>
    <x v="1"/>
    <x v="1"/>
    <s v="Startup"/>
    <s v="Technology"/>
    <x v="1"/>
    <x v="2"/>
    <s v="Onsite/Hybrid"/>
    <x v="1"/>
    <s v="3-6 yrs"/>
    <n v="4"/>
    <s v="Master"/>
    <n v="0"/>
    <n v="1"/>
    <n v="1"/>
    <n v="0"/>
    <n v="0"/>
    <n v="2"/>
    <n v="134467"/>
    <s v="High"/>
    <n v="2"/>
    <n v="2024"/>
    <s v="Low"/>
    <n v="2"/>
  </r>
  <r>
    <n v="7462"/>
    <x v="5"/>
    <x v="1"/>
    <s v="Enterprise"/>
    <s v="E-commerce"/>
    <x v="4"/>
    <x v="1"/>
    <s v="Onsite/Hybrid"/>
    <x v="0"/>
    <s v="7+ yrs"/>
    <n v="10"/>
    <s v="PhD"/>
    <n v="0"/>
    <n v="1"/>
    <n v="1"/>
    <n v="0"/>
    <n v="1"/>
    <n v="3"/>
    <n v="160494"/>
    <s v="High"/>
    <n v="11"/>
    <n v="2026"/>
    <s v="Low"/>
    <n v="6"/>
  </r>
  <r>
    <n v="7463"/>
    <x v="4"/>
    <x v="0"/>
    <s v="MNC"/>
    <s v="Finance"/>
    <x v="6"/>
    <x v="0"/>
    <s v="Remote"/>
    <x v="2"/>
    <s v="0-2 yrs"/>
    <n v="1"/>
    <s v="Bachelor"/>
    <n v="0"/>
    <n v="1"/>
    <n v="0"/>
    <n v="1"/>
    <n v="1"/>
    <n v="3"/>
    <n v="91312"/>
    <s v="Medium"/>
    <n v="9"/>
    <n v="2022"/>
    <s v="Medium"/>
    <n v="5"/>
  </r>
  <r>
    <n v="7464"/>
    <x v="0"/>
    <x v="0"/>
    <s v="MNC"/>
    <s v="Healthcare"/>
    <x v="6"/>
    <x v="2"/>
    <s v="Onsite/Hybrid"/>
    <x v="2"/>
    <s v="0-2 yrs"/>
    <n v="2"/>
    <s v="Master"/>
    <n v="0"/>
    <n v="1"/>
    <n v="0"/>
    <n v="0"/>
    <n v="0"/>
    <n v="1"/>
    <n v="74355"/>
    <s v="Medium"/>
    <n v="6"/>
    <n v="2022"/>
    <s v="Low"/>
    <n v="2"/>
  </r>
  <r>
    <n v="7465"/>
    <x v="5"/>
    <x v="1"/>
    <s v="Medium"/>
    <s v="E-commerce"/>
    <x v="4"/>
    <x v="1"/>
    <s v="Onsite/Hybrid"/>
    <x v="2"/>
    <s v="0-2 yrs"/>
    <n v="2"/>
    <s v="PhD"/>
    <n v="1"/>
    <n v="1"/>
    <n v="1"/>
    <n v="0"/>
    <n v="0"/>
    <n v="3"/>
    <n v="102177"/>
    <s v="Medium"/>
    <n v="5"/>
    <n v="2024"/>
    <s v="Low"/>
    <n v="5"/>
  </r>
  <r>
    <n v="7466"/>
    <x v="4"/>
    <x v="0"/>
    <s v="Medium"/>
    <s v="Education"/>
    <x v="1"/>
    <x v="0"/>
    <s v="Remote"/>
    <x v="0"/>
    <s v="7+ yrs"/>
    <n v="10"/>
    <s v="Master"/>
    <n v="0"/>
    <n v="1"/>
    <n v="1"/>
    <n v="0"/>
    <n v="0"/>
    <n v="2"/>
    <n v="117143"/>
    <s v="Medium"/>
    <n v="2"/>
    <n v="2024"/>
    <s v="Low"/>
    <n v="2"/>
  </r>
  <r>
    <n v="7467"/>
    <x v="3"/>
    <x v="0"/>
    <s v="Startup"/>
    <s v="Healthcare"/>
    <x v="6"/>
    <x v="1"/>
    <s v="Onsite/Hybrid"/>
    <x v="0"/>
    <s v="7+ yrs"/>
    <n v="7"/>
    <s v="PhD"/>
    <n v="0"/>
    <n v="0"/>
    <n v="1"/>
    <n v="1"/>
    <n v="0"/>
    <n v="2"/>
    <n v="131322"/>
    <s v="High"/>
    <n v="10"/>
    <n v="2026"/>
    <s v="High"/>
    <n v="8"/>
  </r>
  <r>
    <n v="7468"/>
    <x v="3"/>
    <x v="0"/>
    <s v="Medium"/>
    <s v="Healthcare"/>
    <x v="0"/>
    <x v="2"/>
    <s v="Onsite/Hybrid"/>
    <x v="1"/>
    <s v="3-6 yrs"/>
    <n v="6"/>
    <s v="Master"/>
    <n v="1"/>
    <n v="0"/>
    <n v="0"/>
    <n v="1"/>
    <n v="1"/>
    <n v="3"/>
    <n v="95578"/>
    <s v="Medium"/>
    <n v="6"/>
    <n v="2023"/>
    <s v="High"/>
    <n v="9"/>
  </r>
  <r>
    <n v="7469"/>
    <x v="2"/>
    <x v="2"/>
    <s v="Enterprise"/>
    <s v="E-commerce"/>
    <x v="2"/>
    <x v="1"/>
    <s v="Onsite/Hybrid"/>
    <x v="2"/>
    <s v="0-2 yrs"/>
    <n v="2"/>
    <s v="Bachelor"/>
    <n v="1"/>
    <n v="0"/>
    <n v="0"/>
    <n v="1"/>
    <n v="0"/>
    <n v="2"/>
    <n v="67612"/>
    <s v="Low"/>
    <n v="7"/>
    <n v="2021"/>
    <s v="Low"/>
    <n v="2"/>
  </r>
  <r>
    <n v="7470"/>
    <x v="2"/>
    <x v="2"/>
    <s v="Medium"/>
    <s v="Healthcare"/>
    <x v="2"/>
    <x v="2"/>
    <s v="Onsite/Hybrid"/>
    <x v="0"/>
    <s v="7+ yrs"/>
    <n v="15"/>
    <s v="Bachelor"/>
    <n v="1"/>
    <n v="0"/>
    <n v="1"/>
    <n v="0"/>
    <n v="1"/>
    <n v="3"/>
    <n v="125886"/>
    <s v="High"/>
    <n v="1"/>
    <n v="2024"/>
    <s v="Medium"/>
    <n v="6"/>
  </r>
  <r>
    <n v="7471"/>
    <x v="2"/>
    <x v="2"/>
    <s v="Enterprise"/>
    <s v="Healthcare"/>
    <x v="0"/>
    <x v="2"/>
    <s v="Onsite/Hybrid"/>
    <x v="2"/>
    <s v="0-2 yrs"/>
    <n v="0"/>
    <s v="Bachelor"/>
    <n v="0"/>
    <n v="0"/>
    <n v="1"/>
    <n v="1"/>
    <n v="1"/>
    <n v="3"/>
    <n v="93575"/>
    <s v="Medium"/>
    <n v="1"/>
    <n v="2025"/>
    <s v="High"/>
    <n v="7"/>
  </r>
  <r>
    <n v="7472"/>
    <x v="3"/>
    <x v="0"/>
    <s v="Startup"/>
    <s v="Education"/>
    <x v="0"/>
    <x v="1"/>
    <s v="Onsite/Hybrid"/>
    <x v="1"/>
    <s v="3-6 yrs"/>
    <n v="3"/>
    <s v="Master"/>
    <n v="0"/>
    <n v="0"/>
    <n v="1"/>
    <n v="0"/>
    <n v="0"/>
    <n v="1"/>
    <n v="91318"/>
    <s v="Medium"/>
    <n v="5"/>
    <n v="2022"/>
    <s v="High"/>
    <n v="8"/>
  </r>
  <r>
    <n v="7473"/>
    <x v="5"/>
    <x v="1"/>
    <s v="Startup"/>
    <s v="Healthcare"/>
    <x v="2"/>
    <x v="1"/>
    <s v="Onsite/Hybrid"/>
    <x v="2"/>
    <s v="0-2 yrs"/>
    <n v="0"/>
    <s v="PhD"/>
    <n v="1"/>
    <n v="0"/>
    <n v="0"/>
    <n v="0"/>
    <n v="1"/>
    <n v="2"/>
    <n v="97587"/>
    <s v="Medium"/>
    <n v="5"/>
    <n v="2021"/>
    <s v="Medium"/>
    <n v="5"/>
  </r>
  <r>
    <n v="7474"/>
    <x v="2"/>
    <x v="2"/>
    <s v="Enterprise"/>
    <s v="Retail"/>
    <x v="5"/>
    <x v="2"/>
    <s v="Onsite/Hybrid"/>
    <x v="2"/>
    <s v="0-2 yrs"/>
    <n v="0"/>
    <s v="Bachelor"/>
    <n v="0"/>
    <n v="0"/>
    <n v="1"/>
    <n v="0"/>
    <n v="1"/>
    <n v="2"/>
    <n v="79713"/>
    <s v="Medium"/>
    <n v="10"/>
    <n v="2024"/>
    <s v="Low"/>
    <n v="2"/>
  </r>
  <r>
    <n v="7475"/>
    <x v="4"/>
    <x v="0"/>
    <s v="MNC"/>
    <s v="E-commerce"/>
    <x v="2"/>
    <x v="0"/>
    <s v="Remote"/>
    <x v="2"/>
    <s v="0-2 yrs"/>
    <n v="0"/>
    <s v="PhD"/>
    <n v="1"/>
    <n v="0"/>
    <n v="1"/>
    <n v="0"/>
    <n v="1"/>
    <n v="3"/>
    <n v="97082"/>
    <s v="Medium"/>
    <n v="5"/>
    <n v="2022"/>
    <s v="Low"/>
    <n v="3"/>
  </r>
  <r>
    <n v="7476"/>
    <x v="2"/>
    <x v="2"/>
    <s v="Medium"/>
    <s v="Retail"/>
    <x v="4"/>
    <x v="0"/>
    <s v="Remote"/>
    <x v="0"/>
    <s v="7+ yrs"/>
    <n v="9"/>
    <s v="Master"/>
    <n v="0"/>
    <n v="0"/>
    <n v="0"/>
    <n v="1"/>
    <n v="1"/>
    <n v="2"/>
    <n v="123690"/>
    <s v="High"/>
    <n v="7"/>
    <n v="2025"/>
    <s v="High"/>
    <n v="9"/>
  </r>
  <r>
    <n v="7477"/>
    <x v="4"/>
    <x v="0"/>
    <s v="MNC"/>
    <s v="E-commerce"/>
    <x v="5"/>
    <x v="2"/>
    <s v="Onsite/Hybrid"/>
    <x v="1"/>
    <s v="3-6 yrs"/>
    <n v="4"/>
    <s v="PhD"/>
    <n v="1"/>
    <n v="1"/>
    <n v="0"/>
    <n v="1"/>
    <n v="0"/>
    <n v="3"/>
    <n v="113070"/>
    <s v="Medium"/>
    <n v="8"/>
    <n v="2023"/>
    <s v="Medium"/>
    <n v="1"/>
  </r>
  <r>
    <n v="7478"/>
    <x v="1"/>
    <x v="1"/>
    <s v="Startup"/>
    <s v="Finance"/>
    <x v="3"/>
    <x v="2"/>
    <s v="Onsite/Hybrid"/>
    <x v="2"/>
    <s v="0-2 yrs"/>
    <n v="1"/>
    <s v="PhD"/>
    <n v="0"/>
    <n v="0"/>
    <n v="0"/>
    <n v="1"/>
    <n v="0"/>
    <n v="1"/>
    <n v="109678"/>
    <s v="Medium"/>
    <n v="7"/>
    <n v="2021"/>
    <s v="High"/>
    <n v="7"/>
  </r>
  <r>
    <n v="7479"/>
    <x v="1"/>
    <x v="1"/>
    <s v="Startup"/>
    <s v="Finance"/>
    <x v="4"/>
    <x v="0"/>
    <s v="Remote"/>
    <x v="1"/>
    <s v="3-6 yrs"/>
    <n v="6"/>
    <s v="Bachelor"/>
    <n v="1"/>
    <n v="1"/>
    <n v="0"/>
    <n v="1"/>
    <n v="0"/>
    <n v="3"/>
    <n v="127046"/>
    <s v="High"/>
    <n v="5"/>
    <n v="2020"/>
    <s v="High"/>
    <n v="9"/>
  </r>
  <r>
    <n v="7480"/>
    <x v="3"/>
    <x v="0"/>
    <s v="MNC"/>
    <s v="Retail"/>
    <x v="4"/>
    <x v="1"/>
    <s v="Onsite/Hybrid"/>
    <x v="0"/>
    <s v="7+ yrs"/>
    <n v="11"/>
    <s v="PhD"/>
    <n v="0"/>
    <n v="0"/>
    <n v="1"/>
    <n v="1"/>
    <n v="1"/>
    <n v="3"/>
    <n v="157673"/>
    <s v="High"/>
    <n v="2"/>
    <n v="2025"/>
    <s v="High"/>
    <n v="6"/>
  </r>
  <r>
    <n v="7481"/>
    <x v="0"/>
    <x v="0"/>
    <s v="Medium"/>
    <s v="Technology"/>
    <x v="5"/>
    <x v="2"/>
    <s v="Onsite/Hybrid"/>
    <x v="1"/>
    <s v="3-6 yrs"/>
    <n v="5"/>
    <s v="Bachelor"/>
    <n v="1"/>
    <n v="0"/>
    <n v="1"/>
    <n v="1"/>
    <n v="0"/>
    <n v="3"/>
    <n v="104126"/>
    <s v="Medium"/>
    <n v="11"/>
    <n v="2023"/>
    <s v="High"/>
    <n v="7"/>
  </r>
  <r>
    <n v="7482"/>
    <x v="4"/>
    <x v="0"/>
    <s v="MNC"/>
    <s v="E-commerce"/>
    <x v="5"/>
    <x v="1"/>
    <s v="Onsite/Hybrid"/>
    <x v="1"/>
    <s v="3-6 yrs"/>
    <n v="6"/>
    <s v="Master"/>
    <n v="1"/>
    <n v="1"/>
    <n v="1"/>
    <n v="0"/>
    <n v="0"/>
    <n v="3"/>
    <n v="108473"/>
    <s v="Medium"/>
    <n v="6"/>
    <n v="2022"/>
    <s v="Low"/>
    <n v="4"/>
  </r>
  <r>
    <n v="7483"/>
    <x v="5"/>
    <x v="1"/>
    <s v="Medium"/>
    <s v="Healthcare"/>
    <x v="4"/>
    <x v="0"/>
    <s v="Remote"/>
    <x v="2"/>
    <s v="0-2 yrs"/>
    <n v="1"/>
    <s v="Bachelor"/>
    <n v="1"/>
    <n v="1"/>
    <n v="1"/>
    <n v="1"/>
    <n v="1"/>
    <n v="5"/>
    <n v="132318"/>
    <s v="High"/>
    <n v="6"/>
    <n v="2023"/>
    <s v="High"/>
    <n v="6"/>
  </r>
  <r>
    <n v="7484"/>
    <x v="4"/>
    <x v="0"/>
    <s v="Enterprise"/>
    <s v="Retail"/>
    <x v="2"/>
    <x v="2"/>
    <s v="Onsite/Hybrid"/>
    <x v="2"/>
    <s v="0-2 yrs"/>
    <n v="0"/>
    <s v="Master"/>
    <n v="0"/>
    <n v="0"/>
    <n v="0"/>
    <n v="0"/>
    <n v="0"/>
    <n v="0"/>
    <n v="53263"/>
    <s v="Low"/>
    <n v="11"/>
    <n v="2022"/>
    <s v="Medium"/>
    <n v="4"/>
  </r>
  <r>
    <n v="7485"/>
    <x v="0"/>
    <x v="0"/>
    <s v="Startup"/>
    <s v="E-commerce"/>
    <x v="1"/>
    <x v="2"/>
    <s v="Onsite/Hybrid"/>
    <x v="2"/>
    <s v="0-2 yrs"/>
    <n v="0"/>
    <s v="PhD"/>
    <n v="1"/>
    <n v="1"/>
    <n v="1"/>
    <n v="1"/>
    <n v="1"/>
    <n v="5"/>
    <n v="87031"/>
    <s v="Medium"/>
    <n v="10"/>
    <n v="2020"/>
    <s v="High"/>
    <n v="6"/>
  </r>
  <r>
    <n v="7486"/>
    <x v="0"/>
    <x v="0"/>
    <s v="MNC"/>
    <s v="Education"/>
    <x v="6"/>
    <x v="2"/>
    <s v="Onsite/Hybrid"/>
    <x v="2"/>
    <s v="0-2 yrs"/>
    <n v="1"/>
    <s v="PhD"/>
    <n v="1"/>
    <n v="1"/>
    <n v="0"/>
    <n v="0"/>
    <n v="1"/>
    <n v="3"/>
    <n v="78940"/>
    <s v="Medium"/>
    <n v="3"/>
    <n v="2023"/>
    <s v="Medium"/>
    <n v="1"/>
  </r>
  <r>
    <n v="7487"/>
    <x v="3"/>
    <x v="0"/>
    <s v="Startup"/>
    <s v="Education"/>
    <x v="1"/>
    <x v="0"/>
    <s v="Remote"/>
    <x v="1"/>
    <s v="3-6 yrs"/>
    <n v="5"/>
    <s v="Bachelor"/>
    <n v="0"/>
    <n v="1"/>
    <n v="1"/>
    <n v="1"/>
    <n v="1"/>
    <n v="4"/>
    <n v="112963"/>
    <s v="Medium"/>
    <n v="4"/>
    <n v="2023"/>
    <s v="High"/>
    <n v="6"/>
  </r>
  <r>
    <n v="7488"/>
    <x v="5"/>
    <x v="1"/>
    <s v="Enterprise"/>
    <s v="Finance"/>
    <x v="1"/>
    <x v="0"/>
    <s v="Remote"/>
    <x v="0"/>
    <s v="7+ yrs"/>
    <n v="8"/>
    <s v="Bachelor"/>
    <n v="1"/>
    <n v="1"/>
    <n v="1"/>
    <n v="0"/>
    <n v="0"/>
    <n v="3"/>
    <n v="150523"/>
    <s v="High"/>
    <n v="11"/>
    <n v="2025"/>
    <s v="Medium"/>
    <n v="2"/>
  </r>
  <r>
    <n v="7489"/>
    <x v="4"/>
    <x v="0"/>
    <s v="Enterprise"/>
    <s v="Retail"/>
    <x v="6"/>
    <x v="2"/>
    <s v="Onsite/Hybrid"/>
    <x v="2"/>
    <s v="0-2 yrs"/>
    <n v="1"/>
    <s v="Bachelor"/>
    <n v="0"/>
    <n v="1"/>
    <n v="0"/>
    <n v="0"/>
    <n v="1"/>
    <n v="2"/>
    <n v="63773"/>
    <s v="Low"/>
    <n v="8"/>
    <n v="2024"/>
    <s v="Medium"/>
    <n v="4"/>
  </r>
  <r>
    <n v="7490"/>
    <x v="1"/>
    <x v="1"/>
    <s v="Medium"/>
    <s v="Retail"/>
    <x v="1"/>
    <x v="1"/>
    <s v="Onsite/Hybrid"/>
    <x v="2"/>
    <s v="0-2 yrs"/>
    <n v="1"/>
    <s v="Master"/>
    <n v="0"/>
    <n v="0"/>
    <n v="1"/>
    <n v="1"/>
    <n v="0"/>
    <n v="2"/>
    <n v="115899"/>
    <s v="Medium"/>
    <n v="11"/>
    <n v="2021"/>
    <s v="High"/>
    <n v="5"/>
  </r>
  <r>
    <n v="7491"/>
    <x v="5"/>
    <x v="1"/>
    <s v="Startup"/>
    <s v="Retail"/>
    <x v="0"/>
    <x v="0"/>
    <s v="Remote"/>
    <x v="2"/>
    <s v="0-2 yrs"/>
    <n v="1"/>
    <s v="PhD"/>
    <n v="1"/>
    <n v="0"/>
    <n v="1"/>
    <n v="1"/>
    <n v="0"/>
    <n v="3"/>
    <n v="120396"/>
    <s v="High"/>
    <n v="9"/>
    <n v="2020"/>
    <s v="High"/>
    <n v="5"/>
  </r>
  <r>
    <n v="7492"/>
    <x v="5"/>
    <x v="1"/>
    <s v="MNC"/>
    <s v="Finance"/>
    <x v="3"/>
    <x v="0"/>
    <s v="Remote"/>
    <x v="0"/>
    <s v="7+ yrs"/>
    <n v="15"/>
    <s v="Bachelor"/>
    <n v="0"/>
    <n v="0"/>
    <n v="1"/>
    <n v="0"/>
    <n v="1"/>
    <n v="2"/>
    <n v="183037"/>
    <s v="High"/>
    <n v="3"/>
    <n v="2022"/>
    <s v="Medium"/>
    <n v="1"/>
  </r>
  <r>
    <n v="7493"/>
    <x v="3"/>
    <x v="0"/>
    <s v="Startup"/>
    <s v="Finance"/>
    <x v="6"/>
    <x v="0"/>
    <s v="Remote"/>
    <x v="1"/>
    <s v="3-6 yrs"/>
    <n v="5"/>
    <s v="Master"/>
    <n v="0"/>
    <n v="1"/>
    <n v="0"/>
    <n v="1"/>
    <n v="1"/>
    <n v="3"/>
    <n v="99197"/>
    <s v="Medium"/>
    <n v="4"/>
    <n v="2023"/>
    <s v="High"/>
    <n v="8"/>
  </r>
  <r>
    <n v="7494"/>
    <x v="1"/>
    <x v="1"/>
    <s v="Medium"/>
    <s v="Retail"/>
    <x v="0"/>
    <x v="1"/>
    <s v="Onsite/Hybrid"/>
    <x v="2"/>
    <s v="0-2 yrs"/>
    <n v="0"/>
    <s v="Master"/>
    <n v="0"/>
    <n v="1"/>
    <n v="0"/>
    <n v="0"/>
    <n v="0"/>
    <n v="1"/>
    <n v="89091"/>
    <s v="Medium"/>
    <n v="3"/>
    <n v="2024"/>
    <s v="Low"/>
    <n v="4"/>
  </r>
  <r>
    <n v="7495"/>
    <x v="3"/>
    <x v="0"/>
    <s v="Enterprise"/>
    <s v="Retail"/>
    <x v="2"/>
    <x v="1"/>
    <s v="Onsite/Hybrid"/>
    <x v="1"/>
    <s v="3-6 yrs"/>
    <n v="3"/>
    <s v="Bachelor"/>
    <n v="0"/>
    <n v="1"/>
    <n v="1"/>
    <n v="0"/>
    <n v="1"/>
    <n v="3"/>
    <n v="101320"/>
    <s v="Medium"/>
    <n v="6"/>
    <n v="2022"/>
    <s v="Low"/>
    <n v="5"/>
  </r>
  <r>
    <n v="7496"/>
    <x v="2"/>
    <x v="2"/>
    <s v="Enterprise"/>
    <s v="Technology"/>
    <x v="2"/>
    <x v="0"/>
    <s v="Remote"/>
    <x v="1"/>
    <s v="3-6 yrs"/>
    <n v="3"/>
    <s v="PhD"/>
    <n v="0"/>
    <n v="0"/>
    <n v="0"/>
    <n v="0"/>
    <n v="1"/>
    <n v="1"/>
    <n v="89305"/>
    <s v="Medium"/>
    <n v="3"/>
    <n v="2023"/>
    <s v="Medium"/>
    <n v="3"/>
  </r>
  <r>
    <n v="7497"/>
    <x v="0"/>
    <x v="0"/>
    <s v="Startup"/>
    <s v="Technology"/>
    <x v="2"/>
    <x v="1"/>
    <s v="Onsite/Hybrid"/>
    <x v="0"/>
    <s v="7+ yrs"/>
    <n v="15"/>
    <s v="Bachelor"/>
    <n v="1"/>
    <n v="0"/>
    <n v="0"/>
    <n v="0"/>
    <n v="0"/>
    <n v="1"/>
    <n v="103229"/>
    <s v="Medium"/>
    <n v="9"/>
    <n v="2026"/>
    <s v="High"/>
    <n v="7"/>
  </r>
  <r>
    <n v="7498"/>
    <x v="0"/>
    <x v="0"/>
    <s v="Enterprise"/>
    <s v="Healthcare"/>
    <x v="3"/>
    <x v="0"/>
    <s v="Remote"/>
    <x v="1"/>
    <s v="3-6 yrs"/>
    <n v="4"/>
    <s v="PhD"/>
    <n v="1"/>
    <n v="1"/>
    <n v="0"/>
    <n v="0"/>
    <n v="0"/>
    <n v="2"/>
    <n v="76873"/>
    <s v="Medium"/>
    <n v="3"/>
    <n v="2026"/>
    <s v="Medium"/>
    <n v="3"/>
  </r>
  <r>
    <n v="7499"/>
    <x v="3"/>
    <x v="0"/>
    <s v="Startup"/>
    <s v="E-commerce"/>
    <x v="0"/>
    <x v="2"/>
    <s v="Onsite/Hybrid"/>
    <x v="2"/>
    <s v="0-2 yrs"/>
    <n v="0"/>
    <s v="PhD"/>
    <n v="1"/>
    <n v="1"/>
    <n v="1"/>
    <n v="1"/>
    <n v="1"/>
    <n v="5"/>
    <n v="90807"/>
    <s v="Medium"/>
    <n v="4"/>
    <n v="2020"/>
    <s v="High"/>
    <n v="9"/>
  </r>
  <r>
    <n v="7500"/>
    <x v="5"/>
    <x v="1"/>
    <s v="MNC"/>
    <s v="Education"/>
    <x v="5"/>
    <x v="0"/>
    <s v="Remote"/>
    <x v="2"/>
    <s v="0-2 yrs"/>
    <n v="2"/>
    <s v="PhD"/>
    <n v="1"/>
    <n v="1"/>
    <n v="1"/>
    <n v="0"/>
    <n v="1"/>
    <n v="4"/>
    <n v="133904"/>
    <s v="High"/>
    <n v="6"/>
    <n v="2020"/>
    <s v="Medium"/>
    <n v="4"/>
  </r>
  <r>
    <n v="7501"/>
    <x v="1"/>
    <x v="1"/>
    <s v="Medium"/>
    <s v="Technology"/>
    <x v="5"/>
    <x v="1"/>
    <s v="Onsite/Hybrid"/>
    <x v="0"/>
    <s v="7+ yrs"/>
    <n v="12"/>
    <s v="Bachelor"/>
    <n v="1"/>
    <n v="1"/>
    <n v="1"/>
    <n v="1"/>
    <n v="1"/>
    <n v="5"/>
    <n v="175574"/>
    <s v="High"/>
    <n v="8"/>
    <n v="2021"/>
    <s v="High"/>
    <n v="7"/>
  </r>
  <r>
    <n v="7502"/>
    <x v="1"/>
    <x v="1"/>
    <s v="MNC"/>
    <s v="Technology"/>
    <x v="4"/>
    <x v="0"/>
    <s v="Remote"/>
    <x v="0"/>
    <s v="7+ yrs"/>
    <n v="8"/>
    <s v="Bachelor"/>
    <n v="1"/>
    <n v="0"/>
    <n v="1"/>
    <n v="0"/>
    <n v="0"/>
    <n v="2"/>
    <n v="175571"/>
    <s v="High"/>
    <n v="2"/>
    <n v="2024"/>
    <s v="Low"/>
    <n v="3"/>
  </r>
  <r>
    <n v="7503"/>
    <x v="0"/>
    <x v="0"/>
    <s v="MNC"/>
    <s v="Retail"/>
    <x v="5"/>
    <x v="0"/>
    <s v="Remote"/>
    <x v="0"/>
    <s v="7+ yrs"/>
    <n v="10"/>
    <s v="PhD"/>
    <n v="0"/>
    <n v="1"/>
    <n v="1"/>
    <n v="0"/>
    <n v="0"/>
    <n v="2"/>
    <n v="132419"/>
    <s v="High"/>
    <n v="2"/>
    <n v="2022"/>
    <s v="Medium"/>
    <n v="1"/>
  </r>
  <r>
    <n v="7504"/>
    <x v="1"/>
    <x v="1"/>
    <s v="Enterprise"/>
    <s v="Retail"/>
    <x v="1"/>
    <x v="0"/>
    <s v="Remote"/>
    <x v="2"/>
    <s v="0-2 yrs"/>
    <n v="2"/>
    <s v="Master"/>
    <n v="1"/>
    <n v="1"/>
    <n v="0"/>
    <n v="0"/>
    <n v="0"/>
    <n v="2"/>
    <n v="92085"/>
    <s v="Medium"/>
    <n v="4"/>
    <n v="2021"/>
    <s v="Low"/>
    <n v="1"/>
  </r>
  <r>
    <n v="7505"/>
    <x v="5"/>
    <x v="1"/>
    <s v="Medium"/>
    <s v="Retail"/>
    <x v="1"/>
    <x v="1"/>
    <s v="Onsite/Hybrid"/>
    <x v="1"/>
    <s v="3-6 yrs"/>
    <n v="4"/>
    <s v="PhD"/>
    <n v="1"/>
    <n v="0"/>
    <n v="0"/>
    <n v="0"/>
    <n v="1"/>
    <n v="2"/>
    <n v="121022"/>
    <s v="High"/>
    <n v="1"/>
    <n v="2025"/>
    <s v="High"/>
    <n v="8"/>
  </r>
  <r>
    <n v="7506"/>
    <x v="1"/>
    <x v="1"/>
    <s v="Startup"/>
    <s v="Healthcare"/>
    <x v="3"/>
    <x v="0"/>
    <s v="Remote"/>
    <x v="1"/>
    <s v="3-6 yrs"/>
    <n v="3"/>
    <s v="Bachelor"/>
    <n v="1"/>
    <n v="1"/>
    <n v="0"/>
    <n v="1"/>
    <n v="1"/>
    <n v="4"/>
    <n v="143457"/>
    <s v="High"/>
    <n v="10"/>
    <n v="2026"/>
    <s v="High"/>
    <n v="7"/>
  </r>
  <r>
    <n v="7507"/>
    <x v="3"/>
    <x v="0"/>
    <s v="Startup"/>
    <s v="Healthcare"/>
    <x v="2"/>
    <x v="0"/>
    <s v="Remote"/>
    <x v="0"/>
    <s v="7+ yrs"/>
    <n v="7"/>
    <s v="Master"/>
    <n v="1"/>
    <n v="1"/>
    <n v="1"/>
    <n v="1"/>
    <n v="0"/>
    <n v="4"/>
    <n v="132270"/>
    <s v="High"/>
    <n v="10"/>
    <n v="2024"/>
    <s v="High"/>
    <n v="2"/>
  </r>
  <r>
    <n v="7508"/>
    <x v="1"/>
    <x v="1"/>
    <s v="Startup"/>
    <s v="Technology"/>
    <x v="4"/>
    <x v="1"/>
    <s v="Onsite/Hybrid"/>
    <x v="2"/>
    <s v="0-2 yrs"/>
    <n v="1"/>
    <s v="Master"/>
    <n v="0"/>
    <n v="1"/>
    <n v="1"/>
    <n v="1"/>
    <n v="1"/>
    <n v="4"/>
    <n v="128553"/>
    <s v="High"/>
    <n v="8"/>
    <n v="2022"/>
    <s v="High"/>
    <n v="4"/>
  </r>
  <r>
    <n v="7509"/>
    <x v="2"/>
    <x v="2"/>
    <s v="Medium"/>
    <s v="Education"/>
    <x v="4"/>
    <x v="2"/>
    <s v="Onsite/Hybrid"/>
    <x v="0"/>
    <s v="7+ yrs"/>
    <n v="9"/>
    <s v="Bachelor"/>
    <n v="1"/>
    <n v="0"/>
    <n v="0"/>
    <n v="0"/>
    <n v="0"/>
    <n v="1"/>
    <n v="95461"/>
    <s v="Medium"/>
    <n v="5"/>
    <n v="2026"/>
    <s v="Low"/>
    <n v="6"/>
  </r>
  <r>
    <n v="7510"/>
    <x v="0"/>
    <x v="0"/>
    <s v="MNC"/>
    <s v="Finance"/>
    <x v="4"/>
    <x v="2"/>
    <s v="Onsite/Hybrid"/>
    <x v="2"/>
    <s v="0-2 yrs"/>
    <n v="1"/>
    <s v="PhD"/>
    <n v="1"/>
    <n v="0"/>
    <n v="0"/>
    <n v="0"/>
    <n v="1"/>
    <n v="2"/>
    <n v="76855"/>
    <s v="Medium"/>
    <n v="11"/>
    <n v="2020"/>
    <s v="High"/>
    <n v="7"/>
  </r>
  <r>
    <n v="7511"/>
    <x v="4"/>
    <x v="0"/>
    <s v="Enterprise"/>
    <s v="Retail"/>
    <x v="5"/>
    <x v="0"/>
    <s v="Remote"/>
    <x v="1"/>
    <s v="3-6 yrs"/>
    <n v="6"/>
    <s v="PhD"/>
    <n v="1"/>
    <n v="1"/>
    <n v="0"/>
    <n v="1"/>
    <n v="1"/>
    <n v="4"/>
    <n v="98016"/>
    <s v="Medium"/>
    <n v="6"/>
    <n v="2022"/>
    <s v="Low"/>
    <n v="3"/>
  </r>
  <r>
    <n v="7512"/>
    <x v="2"/>
    <x v="2"/>
    <s v="MNC"/>
    <s v="Technology"/>
    <x v="3"/>
    <x v="0"/>
    <s v="Remote"/>
    <x v="1"/>
    <s v="3-6 yrs"/>
    <n v="5"/>
    <s v="Bachelor"/>
    <n v="1"/>
    <n v="1"/>
    <n v="1"/>
    <n v="0"/>
    <n v="0"/>
    <n v="3"/>
    <n v="107719"/>
    <s v="Medium"/>
    <n v="11"/>
    <n v="2025"/>
    <s v="High"/>
    <n v="8"/>
  </r>
  <r>
    <n v="7513"/>
    <x v="2"/>
    <x v="2"/>
    <s v="Enterprise"/>
    <s v="Technology"/>
    <x v="2"/>
    <x v="1"/>
    <s v="Onsite/Hybrid"/>
    <x v="1"/>
    <s v="3-6 yrs"/>
    <n v="6"/>
    <s v="Bachelor"/>
    <n v="1"/>
    <n v="1"/>
    <n v="1"/>
    <n v="1"/>
    <n v="1"/>
    <n v="5"/>
    <n v="118155"/>
    <s v="Medium"/>
    <n v="8"/>
    <n v="2023"/>
    <s v="High"/>
    <n v="7"/>
  </r>
  <r>
    <n v="7514"/>
    <x v="0"/>
    <x v="0"/>
    <s v="Enterprise"/>
    <s v="Retail"/>
    <x v="3"/>
    <x v="0"/>
    <s v="Remote"/>
    <x v="0"/>
    <s v="7+ yrs"/>
    <n v="7"/>
    <s v="Master"/>
    <n v="1"/>
    <n v="1"/>
    <n v="1"/>
    <n v="0"/>
    <n v="1"/>
    <n v="4"/>
    <n v="123593"/>
    <s v="High"/>
    <n v="5"/>
    <n v="2021"/>
    <s v="High"/>
    <n v="9"/>
  </r>
  <r>
    <n v="7515"/>
    <x v="1"/>
    <x v="1"/>
    <s v="Enterprise"/>
    <s v="Finance"/>
    <x v="5"/>
    <x v="2"/>
    <s v="Onsite/Hybrid"/>
    <x v="1"/>
    <s v="3-6 yrs"/>
    <n v="6"/>
    <s v="PhD"/>
    <n v="1"/>
    <n v="0"/>
    <n v="1"/>
    <n v="1"/>
    <n v="0"/>
    <n v="3"/>
    <n v="142999"/>
    <s v="High"/>
    <n v="10"/>
    <n v="2021"/>
    <s v="High"/>
    <n v="2"/>
  </r>
  <r>
    <n v="7516"/>
    <x v="1"/>
    <x v="1"/>
    <s v="Startup"/>
    <s v="Education"/>
    <x v="3"/>
    <x v="0"/>
    <s v="Remote"/>
    <x v="0"/>
    <s v="7+ yrs"/>
    <n v="11"/>
    <s v="Master"/>
    <n v="1"/>
    <n v="0"/>
    <n v="1"/>
    <n v="1"/>
    <n v="1"/>
    <n v="4"/>
    <n v="177908"/>
    <s v="High"/>
    <n v="3"/>
    <n v="2020"/>
    <s v="High"/>
    <n v="5"/>
  </r>
  <r>
    <n v="7517"/>
    <x v="4"/>
    <x v="0"/>
    <s v="Enterprise"/>
    <s v="E-commerce"/>
    <x v="5"/>
    <x v="1"/>
    <s v="Onsite/Hybrid"/>
    <x v="2"/>
    <s v="0-2 yrs"/>
    <n v="0"/>
    <s v="Master"/>
    <n v="1"/>
    <n v="0"/>
    <n v="1"/>
    <n v="1"/>
    <n v="0"/>
    <n v="3"/>
    <n v="79946"/>
    <s v="Medium"/>
    <n v="4"/>
    <n v="2024"/>
    <s v="High"/>
    <n v="3"/>
  </r>
  <r>
    <n v="7518"/>
    <x v="2"/>
    <x v="2"/>
    <s v="Startup"/>
    <s v="Healthcare"/>
    <x v="4"/>
    <x v="1"/>
    <s v="Onsite/Hybrid"/>
    <x v="1"/>
    <s v="3-6 yrs"/>
    <n v="4"/>
    <s v="PhD"/>
    <n v="0"/>
    <n v="0"/>
    <n v="0"/>
    <n v="1"/>
    <n v="0"/>
    <n v="1"/>
    <n v="86436"/>
    <s v="Medium"/>
    <n v="9"/>
    <n v="2020"/>
    <s v="Medium"/>
    <n v="2"/>
  </r>
  <r>
    <n v="7519"/>
    <x v="1"/>
    <x v="1"/>
    <s v="MNC"/>
    <s v="Healthcare"/>
    <x v="4"/>
    <x v="2"/>
    <s v="Onsite/Hybrid"/>
    <x v="1"/>
    <s v="3-6 yrs"/>
    <n v="3"/>
    <s v="Bachelor"/>
    <n v="0"/>
    <n v="1"/>
    <n v="0"/>
    <n v="1"/>
    <n v="0"/>
    <n v="2"/>
    <n v="150737"/>
    <s v="High"/>
    <n v="10"/>
    <n v="2020"/>
    <s v="Low"/>
    <n v="4"/>
  </r>
  <r>
    <n v="7520"/>
    <x v="0"/>
    <x v="0"/>
    <s v="Medium"/>
    <s v="Retail"/>
    <x v="2"/>
    <x v="1"/>
    <s v="Onsite/Hybrid"/>
    <x v="2"/>
    <s v="0-2 yrs"/>
    <n v="1"/>
    <s v="Bachelor"/>
    <n v="1"/>
    <n v="0"/>
    <n v="0"/>
    <n v="1"/>
    <n v="1"/>
    <n v="3"/>
    <n v="74708"/>
    <s v="Medium"/>
    <n v="11"/>
    <n v="2026"/>
    <s v="Medium"/>
    <n v="5"/>
  </r>
  <r>
    <n v="7521"/>
    <x v="2"/>
    <x v="2"/>
    <s v="Medium"/>
    <s v="Education"/>
    <x v="5"/>
    <x v="2"/>
    <s v="Onsite/Hybrid"/>
    <x v="1"/>
    <s v="3-6 yrs"/>
    <n v="5"/>
    <s v="Bachelor"/>
    <n v="0"/>
    <n v="1"/>
    <n v="1"/>
    <n v="1"/>
    <n v="0"/>
    <n v="3"/>
    <n v="108943"/>
    <s v="Medium"/>
    <n v="12"/>
    <n v="2025"/>
    <s v="High"/>
    <n v="6"/>
  </r>
  <r>
    <n v="7522"/>
    <x v="5"/>
    <x v="1"/>
    <s v="MNC"/>
    <s v="Retail"/>
    <x v="6"/>
    <x v="1"/>
    <s v="Onsite/Hybrid"/>
    <x v="0"/>
    <s v="7+ yrs"/>
    <n v="12"/>
    <s v="PhD"/>
    <n v="1"/>
    <n v="0"/>
    <n v="0"/>
    <n v="0"/>
    <n v="1"/>
    <n v="2"/>
    <n v="170188"/>
    <s v="High"/>
    <n v="10"/>
    <n v="2021"/>
    <s v="High"/>
    <n v="7"/>
  </r>
  <r>
    <n v="7523"/>
    <x v="1"/>
    <x v="1"/>
    <s v="Startup"/>
    <s v="Retail"/>
    <x v="1"/>
    <x v="2"/>
    <s v="Onsite/Hybrid"/>
    <x v="2"/>
    <s v="0-2 yrs"/>
    <n v="1"/>
    <s v="Master"/>
    <n v="0"/>
    <n v="0"/>
    <n v="1"/>
    <n v="0"/>
    <n v="1"/>
    <n v="2"/>
    <n v="110845"/>
    <s v="Medium"/>
    <n v="6"/>
    <n v="2023"/>
    <s v="High"/>
    <n v="7"/>
  </r>
  <r>
    <n v="7524"/>
    <x v="2"/>
    <x v="2"/>
    <s v="Startup"/>
    <s v="Education"/>
    <x v="1"/>
    <x v="0"/>
    <s v="Remote"/>
    <x v="2"/>
    <s v="0-2 yrs"/>
    <n v="2"/>
    <s v="PhD"/>
    <n v="0"/>
    <n v="1"/>
    <n v="0"/>
    <n v="0"/>
    <n v="0"/>
    <n v="1"/>
    <n v="47226"/>
    <s v="Low"/>
    <n v="9"/>
    <n v="2022"/>
    <s v="High"/>
    <n v="9"/>
  </r>
  <r>
    <n v="7525"/>
    <x v="0"/>
    <x v="0"/>
    <s v="Startup"/>
    <s v="Retail"/>
    <x v="2"/>
    <x v="2"/>
    <s v="Onsite/Hybrid"/>
    <x v="0"/>
    <s v="7+ yrs"/>
    <n v="11"/>
    <s v="Bachelor"/>
    <n v="1"/>
    <n v="1"/>
    <n v="0"/>
    <n v="1"/>
    <n v="0"/>
    <n v="3"/>
    <n v="118472"/>
    <s v="Medium"/>
    <n v="10"/>
    <n v="2022"/>
    <s v="Medium"/>
    <n v="2"/>
  </r>
  <r>
    <n v="7526"/>
    <x v="5"/>
    <x v="1"/>
    <s v="MNC"/>
    <s v="Healthcare"/>
    <x v="3"/>
    <x v="2"/>
    <s v="Onsite/Hybrid"/>
    <x v="1"/>
    <s v="3-6 yrs"/>
    <n v="3"/>
    <s v="Bachelor"/>
    <n v="0"/>
    <n v="1"/>
    <n v="1"/>
    <n v="1"/>
    <n v="0"/>
    <n v="3"/>
    <n v="162247"/>
    <s v="High"/>
    <n v="8"/>
    <n v="2025"/>
    <s v="High"/>
    <n v="5"/>
  </r>
  <r>
    <n v="7527"/>
    <x v="1"/>
    <x v="1"/>
    <s v="Enterprise"/>
    <s v="Finance"/>
    <x v="3"/>
    <x v="2"/>
    <s v="Onsite/Hybrid"/>
    <x v="0"/>
    <s v="7+ yrs"/>
    <n v="14"/>
    <s v="Bachelor"/>
    <n v="1"/>
    <n v="1"/>
    <n v="0"/>
    <n v="1"/>
    <n v="1"/>
    <n v="4"/>
    <n v="161167"/>
    <s v="High"/>
    <n v="9"/>
    <n v="2025"/>
    <s v="Medium"/>
    <n v="1"/>
  </r>
  <r>
    <n v="7528"/>
    <x v="0"/>
    <x v="0"/>
    <s v="Startup"/>
    <s v="E-commerce"/>
    <x v="4"/>
    <x v="1"/>
    <s v="Onsite/Hybrid"/>
    <x v="0"/>
    <s v="7+ yrs"/>
    <n v="11"/>
    <s v="Bachelor"/>
    <n v="1"/>
    <n v="1"/>
    <n v="0"/>
    <n v="1"/>
    <n v="1"/>
    <n v="4"/>
    <n v="123833"/>
    <s v="High"/>
    <n v="3"/>
    <n v="2021"/>
    <s v="Low"/>
    <n v="2"/>
  </r>
  <r>
    <n v="7529"/>
    <x v="2"/>
    <x v="2"/>
    <s v="MNC"/>
    <s v="Education"/>
    <x v="4"/>
    <x v="1"/>
    <s v="Onsite/Hybrid"/>
    <x v="1"/>
    <s v="3-6 yrs"/>
    <n v="5"/>
    <s v="Bachelor"/>
    <n v="0"/>
    <n v="1"/>
    <n v="1"/>
    <n v="1"/>
    <n v="0"/>
    <n v="3"/>
    <n v="126490"/>
    <s v="High"/>
    <n v="2"/>
    <n v="2026"/>
    <s v="High"/>
    <n v="6"/>
  </r>
  <r>
    <n v="7530"/>
    <x v="5"/>
    <x v="1"/>
    <s v="Startup"/>
    <s v="Education"/>
    <x v="1"/>
    <x v="2"/>
    <s v="Onsite/Hybrid"/>
    <x v="0"/>
    <s v="7+ yrs"/>
    <n v="9"/>
    <s v="PhD"/>
    <n v="1"/>
    <n v="0"/>
    <n v="0"/>
    <n v="0"/>
    <n v="0"/>
    <n v="1"/>
    <n v="142474"/>
    <s v="High"/>
    <n v="10"/>
    <n v="2025"/>
    <s v="Low"/>
    <n v="4"/>
  </r>
  <r>
    <n v="7531"/>
    <x v="1"/>
    <x v="1"/>
    <s v="Enterprise"/>
    <s v="E-commerce"/>
    <x v="3"/>
    <x v="1"/>
    <s v="Onsite/Hybrid"/>
    <x v="1"/>
    <s v="3-6 yrs"/>
    <n v="5"/>
    <s v="PhD"/>
    <n v="1"/>
    <n v="0"/>
    <n v="1"/>
    <n v="0"/>
    <n v="0"/>
    <n v="2"/>
    <n v="129505"/>
    <s v="High"/>
    <n v="2"/>
    <n v="2020"/>
    <s v="Medium"/>
    <n v="1"/>
  </r>
  <r>
    <n v="7532"/>
    <x v="1"/>
    <x v="1"/>
    <s v="MNC"/>
    <s v="E-commerce"/>
    <x v="5"/>
    <x v="1"/>
    <s v="Onsite/Hybrid"/>
    <x v="2"/>
    <s v="0-2 yrs"/>
    <n v="0"/>
    <s v="PhD"/>
    <n v="0"/>
    <n v="0"/>
    <n v="0"/>
    <n v="0"/>
    <n v="1"/>
    <n v="1"/>
    <n v="123370"/>
    <s v="High"/>
    <n v="5"/>
    <n v="2022"/>
    <s v="Medium"/>
    <n v="5"/>
  </r>
  <r>
    <n v="7533"/>
    <x v="0"/>
    <x v="0"/>
    <s v="Startup"/>
    <s v="Education"/>
    <x v="5"/>
    <x v="2"/>
    <s v="Onsite/Hybrid"/>
    <x v="1"/>
    <s v="3-6 yrs"/>
    <n v="4"/>
    <s v="Master"/>
    <n v="0"/>
    <n v="0"/>
    <n v="1"/>
    <n v="0"/>
    <n v="0"/>
    <n v="1"/>
    <n v="92661"/>
    <s v="Medium"/>
    <n v="12"/>
    <n v="2022"/>
    <s v="High"/>
    <n v="7"/>
  </r>
  <r>
    <n v="7534"/>
    <x v="1"/>
    <x v="1"/>
    <s v="MNC"/>
    <s v="Finance"/>
    <x v="5"/>
    <x v="0"/>
    <s v="Remote"/>
    <x v="1"/>
    <s v="3-6 yrs"/>
    <n v="4"/>
    <s v="PhD"/>
    <n v="1"/>
    <n v="0"/>
    <n v="1"/>
    <n v="0"/>
    <n v="1"/>
    <n v="3"/>
    <n v="160767"/>
    <s v="High"/>
    <n v="7"/>
    <n v="2025"/>
    <s v="Medium"/>
    <n v="1"/>
  </r>
  <r>
    <n v="7535"/>
    <x v="5"/>
    <x v="1"/>
    <s v="Enterprise"/>
    <s v="Retail"/>
    <x v="1"/>
    <x v="1"/>
    <s v="Onsite/Hybrid"/>
    <x v="2"/>
    <s v="0-2 yrs"/>
    <n v="0"/>
    <s v="PhD"/>
    <n v="0"/>
    <n v="1"/>
    <n v="0"/>
    <n v="0"/>
    <n v="0"/>
    <n v="1"/>
    <n v="93612"/>
    <s v="Medium"/>
    <n v="10"/>
    <n v="2024"/>
    <s v="Low"/>
    <n v="5"/>
  </r>
  <r>
    <n v="7536"/>
    <x v="4"/>
    <x v="0"/>
    <s v="Medium"/>
    <s v="Healthcare"/>
    <x v="6"/>
    <x v="1"/>
    <s v="Onsite/Hybrid"/>
    <x v="0"/>
    <s v="7+ yrs"/>
    <n v="9"/>
    <s v="Master"/>
    <n v="0"/>
    <n v="1"/>
    <n v="1"/>
    <n v="1"/>
    <n v="1"/>
    <n v="4"/>
    <n v="140436"/>
    <s v="High"/>
    <n v="2"/>
    <n v="2020"/>
    <s v="High"/>
    <n v="4"/>
  </r>
  <r>
    <n v="7537"/>
    <x v="0"/>
    <x v="0"/>
    <s v="Enterprise"/>
    <s v="Finance"/>
    <x v="4"/>
    <x v="1"/>
    <s v="Onsite/Hybrid"/>
    <x v="2"/>
    <s v="0-2 yrs"/>
    <n v="1"/>
    <s v="Master"/>
    <n v="0"/>
    <n v="0"/>
    <n v="1"/>
    <n v="0"/>
    <n v="1"/>
    <n v="2"/>
    <n v="79803"/>
    <s v="Medium"/>
    <n v="10"/>
    <n v="2021"/>
    <s v="Low"/>
    <n v="6"/>
  </r>
  <r>
    <n v="7538"/>
    <x v="0"/>
    <x v="0"/>
    <s v="Medium"/>
    <s v="Retail"/>
    <x v="1"/>
    <x v="0"/>
    <s v="Remote"/>
    <x v="0"/>
    <s v="7+ yrs"/>
    <n v="8"/>
    <s v="Bachelor"/>
    <n v="0"/>
    <n v="0"/>
    <n v="1"/>
    <n v="0"/>
    <n v="0"/>
    <n v="1"/>
    <n v="112901"/>
    <s v="Medium"/>
    <n v="2"/>
    <n v="2021"/>
    <s v="High"/>
    <n v="9"/>
  </r>
  <r>
    <n v="7539"/>
    <x v="0"/>
    <x v="0"/>
    <s v="Enterprise"/>
    <s v="Finance"/>
    <x v="0"/>
    <x v="1"/>
    <s v="Onsite/Hybrid"/>
    <x v="0"/>
    <s v="7+ yrs"/>
    <n v="8"/>
    <s v="Master"/>
    <n v="0"/>
    <n v="1"/>
    <n v="1"/>
    <n v="1"/>
    <n v="0"/>
    <n v="3"/>
    <n v="134205"/>
    <s v="High"/>
    <n v="4"/>
    <n v="2025"/>
    <s v="High"/>
    <n v="8"/>
  </r>
  <r>
    <n v="7540"/>
    <x v="2"/>
    <x v="2"/>
    <s v="Enterprise"/>
    <s v="Finance"/>
    <x v="0"/>
    <x v="2"/>
    <s v="Onsite/Hybrid"/>
    <x v="2"/>
    <s v="0-2 yrs"/>
    <n v="0"/>
    <s v="Master"/>
    <n v="0"/>
    <n v="1"/>
    <n v="1"/>
    <n v="0"/>
    <n v="0"/>
    <n v="2"/>
    <n v="61273"/>
    <s v="Low"/>
    <n v="2"/>
    <n v="2022"/>
    <s v="High"/>
    <n v="7"/>
  </r>
  <r>
    <n v="7541"/>
    <x v="0"/>
    <x v="0"/>
    <s v="Enterprise"/>
    <s v="Finance"/>
    <x v="3"/>
    <x v="1"/>
    <s v="Onsite/Hybrid"/>
    <x v="1"/>
    <s v="3-6 yrs"/>
    <n v="5"/>
    <s v="Master"/>
    <n v="0"/>
    <n v="0"/>
    <n v="1"/>
    <n v="0"/>
    <n v="1"/>
    <n v="2"/>
    <n v="100472"/>
    <s v="Medium"/>
    <n v="9"/>
    <n v="2022"/>
    <s v="Low"/>
    <n v="3"/>
  </r>
  <r>
    <n v="7542"/>
    <x v="3"/>
    <x v="0"/>
    <s v="Enterprise"/>
    <s v="Education"/>
    <x v="5"/>
    <x v="2"/>
    <s v="Onsite/Hybrid"/>
    <x v="1"/>
    <s v="3-6 yrs"/>
    <n v="4"/>
    <s v="Master"/>
    <n v="1"/>
    <n v="1"/>
    <n v="1"/>
    <n v="0"/>
    <n v="1"/>
    <n v="4"/>
    <n v="99220"/>
    <s v="Medium"/>
    <n v="11"/>
    <n v="2025"/>
    <s v="Medium"/>
    <n v="3"/>
  </r>
  <r>
    <n v="7543"/>
    <x v="4"/>
    <x v="0"/>
    <s v="MNC"/>
    <s v="Education"/>
    <x v="5"/>
    <x v="0"/>
    <s v="Remote"/>
    <x v="0"/>
    <s v="7+ yrs"/>
    <n v="13"/>
    <s v="Bachelor"/>
    <n v="0"/>
    <n v="0"/>
    <n v="1"/>
    <n v="1"/>
    <n v="0"/>
    <n v="2"/>
    <n v="148730"/>
    <s v="High"/>
    <n v="8"/>
    <n v="2024"/>
    <s v="High"/>
    <n v="2"/>
  </r>
  <r>
    <n v="7544"/>
    <x v="3"/>
    <x v="0"/>
    <s v="Medium"/>
    <s v="Education"/>
    <x v="4"/>
    <x v="0"/>
    <s v="Remote"/>
    <x v="0"/>
    <s v="7+ yrs"/>
    <n v="11"/>
    <s v="Bachelor"/>
    <n v="0"/>
    <n v="1"/>
    <n v="0"/>
    <n v="0"/>
    <n v="1"/>
    <n v="2"/>
    <n v="105712"/>
    <s v="Medium"/>
    <n v="9"/>
    <n v="2022"/>
    <s v="High"/>
    <n v="7"/>
  </r>
  <r>
    <n v="7545"/>
    <x v="1"/>
    <x v="1"/>
    <s v="Medium"/>
    <s v="Healthcare"/>
    <x v="0"/>
    <x v="0"/>
    <s v="Remote"/>
    <x v="1"/>
    <s v="3-6 yrs"/>
    <n v="5"/>
    <s v="Master"/>
    <n v="1"/>
    <n v="0"/>
    <n v="1"/>
    <n v="1"/>
    <n v="1"/>
    <n v="4"/>
    <n v="153081"/>
    <s v="High"/>
    <n v="4"/>
    <n v="2022"/>
    <s v="High"/>
    <n v="7"/>
  </r>
  <r>
    <n v="7546"/>
    <x v="1"/>
    <x v="1"/>
    <s v="Enterprise"/>
    <s v="Finance"/>
    <x v="0"/>
    <x v="1"/>
    <s v="Onsite/Hybrid"/>
    <x v="2"/>
    <s v="0-2 yrs"/>
    <n v="1"/>
    <s v="Bachelor"/>
    <n v="0"/>
    <n v="1"/>
    <n v="1"/>
    <n v="0"/>
    <n v="1"/>
    <n v="3"/>
    <n v="111752"/>
    <s v="Medium"/>
    <n v="1"/>
    <n v="2023"/>
    <s v="High"/>
    <n v="8"/>
  </r>
  <r>
    <n v="7547"/>
    <x v="5"/>
    <x v="1"/>
    <s v="MNC"/>
    <s v="E-commerce"/>
    <x v="6"/>
    <x v="1"/>
    <s v="Onsite/Hybrid"/>
    <x v="0"/>
    <s v="7+ yrs"/>
    <n v="11"/>
    <s v="Bachelor"/>
    <n v="0"/>
    <n v="1"/>
    <n v="0"/>
    <n v="1"/>
    <n v="0"/>
    <n v="2"/>
    <n v="178856"/>
    <s v="High"/>
    <n v="3"/>
    <n v="2024"/>
    <s v="Medium"/>
    <n v="3"/>
  </r>
  <r>
    <n v="7548"/>
    <x v="2"/>
    <x v="2"/>
    <s v="Startup"/>
    <s v="Healthcare"/>
    <x v="0"/>
    <x v="1"/>
    <s v="Onsite/Hybrid"/>
    <x v="2"/>
    <s v="0-2 yrs"/>
    <n v="0"/>
    <s v="Bachelor"/>
    <n v="1"/>
    <n v="1"/>
    <n v="1"/>
    <n v="1"/>
    <n v="1"/>
    <n v="5"/>
    <n v="88833"/>
    <s v="Medium"/>
    <n v="11"/>
    <n v="2024"/>
    <s v="High"/>
    <n v="7"/>
  </r>
  <r>
    <n v="7549"/>
    <x v="2"/>
    <x v="2"/>
    <s v="Enterprise"/>
    <s v="E-commerce"/>
    <x v="0"/>
    <x v="2"/>
    <s v="Onsite/Hybrid"/>
    <x v="2"/>
    <s v="0-2 yrs"/>
    <n v="1"/>
    <s v="Master"/>
    <n v="1"/>
    <n v="1"/>
    <n v="0"/>
    <n v="0"/>
    <n v="1"/>
    <n v="3"/>
    <n v="61014"/>
    <s v="Low"/>
    <n v="3"/>
    <n v="2023"/>
    <s v="Low"/>
    <n v="4"/>
  </r>
  <r>
    <n v="7550"/>
    <x v="4"/>
    <x v="0"/>
    <s v="Startup"/>
    <s v="Technology"/>
    <x v="0"/>
    <x v="2"/>
    <s v="Onsite/Hybrid"/>
    <x v="0"/>
    <s v="7+ yrs"/>
    <n v="15"/>
    <s v="PhD"/>
    <n v="1"/>
    <n v="0"/>
    <n v="1"/>
    <n v="0"/>
    <n v="1"/>
    <n v="3"/>
    <n v="129808"/>
    <s v="High"/>
    <n v="10"/>
    <n v="2026"/>
    <s v="Low"/>
    <n v="3"/>
  </r>
  <r>
    <n v="7551"/>
    <x v="2"/>
    <x v="2"/>
    <s v="Medium"/>
    <s v="E-commerce"/>
    <x v="4"/>
    <x v="1"/>
    <s v="Onsite/Hybrid"/>
    <x v="0"/>
    <s v="7+ yrs"/>
    <n v="10"/>
    <s v="Bachelor"/>
    <n v="0"/>
    <n v="1"/>
    <n v="0"/>
    <n v="0"/>
    <n v="0"/>
    <n v="1"/>
    <n v="101873"/>
    <s v="Medium"/>
    <n v="4"/>
    <n v="2023"/>
    <s v="Medium"/>
    <n v="3"/>
  </r>
  <r>
    <n v="7552"/>
    <x v="0"/>
    <x v="0"/>
    <s v="Startup"/>
    <s v="E-commerce"/>
    <x v="1"/>
    <x v="1"/>
    <s v="Onsite/Hybrid"/>
    <x v="0"/>
    <s v="7+ yrs"/>
    <n v="14"/>
    <s v="PhD"/>
    <n v="0"/>
    <n v="1"/>
    <n v="0"/>
    <n v="0"/>
    <n v="0"/>
    <n v="1"/>
    <n v="104407"/>
    <s v="Medium"/>
    <n v="3"/>
    <n v="2024"/>
    <s v="Low"/>
    <n v="3"/>
  </r>
  <r>
    <n v="7553"/>
    <x v="0"/>
    <x v="0"/>
    <s v="Medium"/>
    <s v="Finance"/>
    <x v="5"/>
    <x v="2"/>
    <s v="Onsite/Hybrid"/>
    <x v="2"/>
    <s v="0-2 yrs"/>
    <n v="0"/>
    <s v="PhD"/>
    <n v="1"/>
    <n v="0"/>
    <n v="0"/>
    <n v="1"/>
    <n v="1"/>
    <n v="3"/>
    <n v="76853"/>
    <s v="Medium"/>
    <n v="8"/>
    <n v="2025"/>
    <s v="Medium"/>
    <n v="4"/>
  </r>
  <r>
    <n v="7554"/>
    <x v="4"/>
    <x v="0"/>
    <s v="Startup"/>
    <s v="Retail"/>
    <x v="0"/>
    <x v="1"/>
    <s v="Onsite/Hybrid"/>
    <x v="2"/>
    <s v="0-2 yrs"/>
    <n v="1"/>
    <s v="Bachelor"/>
    <n v="0"/>
    <n v="0"/>
    <n v="1"/>
    <n v="0"/>
    <n v="1"/>
    <n v="2"/>
    <n v="70671"/>
    <s v="Medium"/>
    <n v="10"/>
    <n v="2023"/>
    <s v="High"/>
    <n v="9"/>
  </r>
  <r>
    <n v="7555"/>
    <x v="2"/>
    <x v="2"/>
    <s v="MNC"/>
    <s v="Technology"/>
    <x v="6"/>
    <x v="2"/>
    <s v="Onsite/Hybrid"/>
    <x v="1"/>
    <s v="3-6 yrs"/>
    <n v="5"/>
    <s v="PhD"/>
    <n v="0"/>
    <n v="1"/>
    <n v="1"/>
    <n v="1"/>
    <n v="0"/>
    <n v="3"/>
    <n v="120377"/>
    <s v="High"/>
    <n v="12"/>
    <n v="2020"/>
    <s v="High"/>
    <n v="3"/>
  </r>
  <r>
    <n v="7556"/>
    <x v="3"/>
    <x v="0"/>
    <s v="Startup"/>
    <s v="Finance"/>
    <x v="6"/>
    <x v="0"/>
    <s v="Remote"/>
    <x v="2"/>
    <s v="0-2 yrs"/>
    <n v="1"/>
    <s v="Master"/>
    <n v="0"/>
    <n v="0"/>
    <n v="0"/>
    <n v="1"/>
    <n v="1"/>
    <n v="2"/>
    <n v="77803"/>
    <s v="Medium"/>
    <n v="9"/>
    <n v="2024"/>
    <s v="High"/>
    <n v="7"/>
  </r>
  <r>
    <n v="7557"/>
    <x v="5"/>
    <x v="1"/>
    <s v="Startup"/>
    <s v="Education"/>
    <x v="2"/>
    <x v="0"/>
    <s v="Remote"/>
    <x v="1"/>
    <s v="3-6 yrs"/>
    <n v="6"/>
    <s v="PhD"/>
    <n v="0"/>
    <n v="1"/>
    <n v="1"/>
    <n v="1"/>
    <n v="0"/>
    <n v="3"/>
    <n v="144778"/>
    <s v="High"/>
    <n v="5"/>
    <n v="2024"/>
    <s v="High"/>
    <n v="5"/>
  </r>
  <r>
    <n v="7558"/>
    <x v="2"/>
    <x v="2"/>
    <s v="Enterprise"/>
    <s v="Technology"/>
    <x v="2"/>
    <x v="1"/>
    <s v="Onsite/Hybrid"/>
    <x v="1"/>
    <s v="3-6 yrs"/>
    <n v="3"/>
    <s v="PhD"/>
    <n v="0"/>
    <n v="1"/>
    <n v="1"/>
    <n v="0"/>
    <n v="1"/>
    <n v="3"/>
    <n v="96779"/>
    <s v="Medium"/>
    <n v="11"/>
    <n v="2020"/>
    <s v="Low"/>
    <n v="4"/>
  </r>
  <r>
    <n v="7559"/>
    <x v="5"/>
    <x v="1"/>
    <s v="Medium"/>
    <s v="Education"/>
    <x v="5"/>
    <x v="2"/>
    <s v="Onsite/Hybrid"/>
    <x v="0"/>
    <s v="7+ yrs"/>
    <n v="7"/>
    <s v="PhD"/>
    <n v="0"/>
    <n v="0"/>
    <n v="0"/>
    <n v="0"/>
    <n v="1"/>
    <n v="1"/>
    <n v="151536"/>
    <s v="High"/>
    <n v="3"/>
    <n v="2024"/>
    <s v="Low"/>
    <n v="5"/>
  </r>
  <r>
    <n v="7560"/>
    <x v="1"/>
    <x v="1"/>
    <s v="Medium"/>
    <s v="Technology"/>
    <x v="1"/>
    <x v="1"/>
    <s v="Onsite/Hybrid"/>
    <x v="0"/>
    <s v="7+ yrs"/>
    <n v="15"/>
    <s v="Bachelor"/>
    <n v="1"/>
    <n v="1"/>
    <n v="0"/>
    <n v="1"/>
    <n v="0"/>
    <n v="3"/>
    <n v="150734"/>
    <s v="High"/>
    <n v="12"/>
    <n v="2021"/>
    <s v="High"/>
    <n v="7"/>
  </r>
  <r>
    <n v="7561"/>
    <x v="4"/>
    <x v="0"/>
    <s v="Enterprise"/>
    <s v="E-commerce"/>
    <x v="0"/>
    <x v="0"/>
    <s v="Remote"/>
    <x v="1"/>
    <s v="3-6 yrs"/>
    <n v="4"/>
    <s v="Master"/>
    <n v="1"/>
    <n v="1"/>
    <n v="1"/>
    <n v="0"/>
    <n v="0"/>
    <n v="3"/>
    <n v="90134"/>
    <s v="Medium"/>
    <n v="11"/>
    <n v="2025"/>
    <s v="Low"/>
    <n v="4"/>
  </r>
  <r>
    <n v="7562"/>
    <x v="2"/>
    <x v="2"/>
    <s v="MNC"/>
    <s v="Technology"/>
    <x v="6"/>
    <x v="1"/>
    <s v="Onsite/Hybrid"/>
    <x v="2"/>
    <s v="0-2 yrs"/>
    <n v="1"/>
    <s v="Master"/>
    <n v="1"/>
    <n v="0"/>
    <n v="1"/>
    <n v="0"/>
    <n v="1"/>
    <n v="3"/>
    <n v="94434"/>
    <s v="Medium"/>
    <n v="2"/>
    <n v="2026"/>
    <s v="Low"/>
    <n v="1"/>
  </r>
  <r>
    <n v="7563"/>
    <x v="4"/>
    <x v="0"/>
    <s v="Startup"/>
    <s v="Retail"/>
    <x v="0"/>
    <x v="1"/>
    <s v="Onsite/Hybrid"/>
    <x v="0"/>
    <s v="7+ yrs"/>
    <n v="10"/>
    <s v="PhD"/>
    <n v="1"/>
    <n v="1"/>
    <n v="1"/>
    <n v="0"/>
    <n v="1"/>
    <n v="4"/>
    <n v="124141"/>
    <s v="High"/>
    <n v="5"/>
    <n v="2026"/>
    <s v="Medium"/>
    <n v="5"/>
  </r>
  <r>
    <n v="7564"/>
    <x v="2"/>
    <x v="2"/>
    <s v="Startup"/>
    <s v="Healthcare"/>
    <x v="6"/>
    <x v="1"/>
    <s v="Onsite/Hybrid"/>
    <x v="0"/>
    <s v="7+ yrs"/>
    <n v="12"/>
    <s v="Master"/>
    <n v="1"/>
    <n v="1"/>
    <n v="0"/>
    <n v="1"/>
    <n v="0"/>
    <n v="3"/>
    <n v="115529"/>
    <s v="Medium"/>
    <n v="9"/>
    <n v="2026"/>
    <s v="Medium"/>
    <n v="4"/>
  </r>
  <r>
    <n v="7565"/>
    <x v="4"/>
    <x v="0"/>
    <s v="MNC"/>
    <s v="Healthcare"/>
    <x v="6"/>
    <x v="2"/>
    <s v="Onsite/Hybrid"/>
    <x v="2"/>
    <s v="0-2 yrs"/>
    <n v="1"/>
    <s v="PhD"/>
    <n v="0"/>
    <n v="1"/>
    <n v="0"/>
    <n v="0"/>
    <n v="1"/>
    <n v="2"/>
    <n v="83848"/>
    <s v="Medium"/>
    <n v="10"/>
    <n v="2024"/>
    <s v="Low"/>
    <n v="1"/>
  </r>
  <r>
    <n v="7566"/>
    <x v="4"/>
    <x v="0"/>
    <s v="Medium"/>
    <s v="Finance"/>
    <x v="0"/>
    <x v="1"/>
    <s v="Onsite/Hybrid"/>
    <x v="2"/>
    <s v="0-2 yrs"/>
    <n v="1"/>
    <s v="PhD"/>
    <n v="0"/>
    <n v="0"/>
    <n v="1"/>
    <n v="0"/>
    <n v="1"/>
    <n v="2"/>
    <n v="74209"/>
    <s v="Medium"/>
    <n v="12"/>
    <n v="2025"/>
    <s v="High"/>
    <n v="8"/>
  </r>
  <r>
    <n v="7567"/>
    <x v="1"/>
    <x v="1"/>
    <s v="Enterprise"/>
    <s v="Education"/>
    <x v="3"/>
    <x v="2"/>
    <s v="Onsite/Hybrid"/>
    <x v="2"/>
    <s v="0-2 yrs"/>
    <n v="0"/>
    <s v="Master"/>
    <n v="1"/>
    <n v="0"/>
    <n v="0"/>
    <n v="1"/>
    <n v="0"/>
    <n v="2"/>
    <n v="102553"/>
    <s v="Medium"/>
    <n v="6"/>
    <n v="2021"/>
    <s v="High"/>
    <n v="8"/>
  </r>
  <r>
    <n v="7568"/>
    <x v="1"/>
    <x v="1"/>
    <s v="Enterprise"/>
    <s v="E-commerce"/>
    <x v="3"/>
    <x v="2"/>
    <s v="Onsite/Hybrid"/>
    <x v="2"/>
    <s v="0-2 yrs"/>
    <n v="1"/>
    <s v="PhD"/>
    <n v="1"/>
    <n v="0"/>
    <n v="0"/>
    <n v="0"/>
    <n v="1"/>
    <n v="2"/>
    <n v="104734"/>
    <s v="Medium"/>
    <n v="6"/>
    <n v="2022"/>
    <s v="Medium"/>
    <n v="2"/>
  </r>
  <r>
    <n v="7569"/>
    <x v="4"/>
    <x v="0"/>
    <s v="MNC"/>
    <s v="Technology"/>
    <x v="2"/>
    <x v="1"/>
    <s v="Onsite/Hybrid"/>
    <x v="2"/>
    <s v="0-2 yrs"/>
    <n v="0"/>
    <s v="Master"/>
    <n v="1"/>
    <n v="1"/>
    <n v="0"/>
    <n v="1"/>
    <n v="1"/>
    <n v="4"/>
    <n v="97146"/>
    <s v="Medium"/>
    <n v="6"/>
    <n v="2026"/>
    <s v="Medium"/>
    <n v="3"/>
  </r>
  <r>
    <n v="7570"/>
    <x v="4"/>
    <x v="0"/>
    <s v="MNC"/>
    <s v="Finance"/>
    <x v="0"/>
    <x v="2"/>
    <s v="Onsite/Hybrid"/>
    <x v="2"/>
    <s v="0-2 yrs"/>
    <n v="0"/>
    <s v="Bachelor"/>
    <n v="0"/>
    <n v="0"/>
    <n v="0"/>
    <n v="1"/>
    <n v="0"/>
    <n v="1"/>
    <n v="89076"/>
    <s v="Medium"/>
    <n v="1"/>
    <n v="2022"/>
    <s v="Medium"/>
    <n v="4"/>
  </r>
  <r>
    <n v="7571"/>
    <x v="2"/>
    <x v="2"/>
    <s v="Startup"/>
    <s v="Retail"/>
    <x v="6"/>
    <x v="1"/>
    <s v="Onsite/Hybrid"/>
    <x v="2"/>
    <s v="0-2 yrs"/>
    <n v="1"/>
    <s v="PhD"/>
    <n v="1"/>
    <n v="1"/>
    <n v="1"/>
    <n v="0"/>
    <n v="1"/>
    <n v="4"/>
    <n v="73843"/>
    <s v="Medium"/>
    <n v="2"/>
    <n v="2020"/>
    <s v="High"/>
    <n v="8"/>
  </r>
  <r>
    <n v="7572"/>
    <x v="4"/>
    <x v="0"/>
    <s v="Startup"/>
    <s v="Education"/>
    <x v="3"/>
    <x v="2"/>
    <s v="Onsite/Hybrid"/>
    <x v="0"/>
    <s v="7+ yrs"/>
    <n v="13"/>
    <s v="Bachelor"/>
    <n v="1"/>
    <n v="1"/>
    <n v="0"/>
    <n v="1"/>
    <n v="1"/>
    <n v="4"/>
    <n v="128608"/>
    <s v="High"/>
    <n v="8"/>
    <n v="2020"/>
    <s v="Low"/>
    <n v="6"/>
  </r>
  <r>
    <n v="7573"/>
    <x v="0"/>
    <x v="0"/>
    <s v="Enterprise"/>
    <s v="Retail"/>
    <x v="1"/>
    <x v="1"/>
    <s v="Onsite/Hybrid"/>
    <x v="0"/>
    <s v="7+ yrs"/>
    <n v="15"/>
    <s v="PhD"/>
    <n v="1"/>
    <n v="0"/>
    <n v="1"/>
    <n v="1"/>
    <n v="1"/>
    <n v="4"/>
    <n v="143240"/>
    <s v="High"/>
    <n v="5"/>
    <n v="2024"/>
    <s v="High"/>
    <n v="3"/>
  </r>
  <r>
    <n v="7574"/>
    <x v="4"/>
    <x v="0"/>
    <s v="MNC"/>
    <s v="Education"/>
    <x v="5"/>
    <x v="2"/>
    <s v="Onsite/Hybrid"/>
    <x v="2"/>
    <s v="0-2 yrs"/>
    <n v="1"/>
    <s v="Bachelor"/>
    <n v="1"/>
    <n v="0"/>
    <n v="0"/>
    <n v="0"/>
    <n v="1"/>
    <n v="2"/>
    <n v="83206"/>
    <s v="Medium"/>
    <n v="12"/>
    <n v="2024"/>
    <s v="High"/>
    <n v="7"/>
  </r>
  <r>
    <n v="7575"/>
    <x v="1"/>
    <x v="1"/>
    <s v="Medium"/>
    <s v="Healthcare"/>
    <x v="5"/>
    <x v="1"/>
    <s v="Onsite/Hybrid"/>
    <x v="2"/>
    <s v="0-2 yrs"/>
    <n v="1"/>
    <s v="PhD"/>
    <n v="1"/>
    <n v="1"/>
    <n v="1"/>
    <n v="1"/>
    <n v="0"/>
    <n v="4"/>
    <n v="116159"/>
    <s v="Medium"/>
    <n v="12"/>
    <n v="2024"/>
    <s v="High"/>
    <n v="5"/>
  </r>
  <r>
    <n v="7576"/>
    <x v="0"/>
    <x v="0"/>
    <s v="Startup"/>
    <s v="Education"/>
    <x v="0"/>
    <x v="2"/>
    <s v="Onsite/Hybrid"/>
    <x v="2"/>
    <s v="0-2 yrs"/>
    <n v="2"/>
    <s v="PhD"/>
    <n v="0"/>
    <n v="0"/>
    <n v="1"/>
    <n v="0"/>
    <n v="1"/>
    <n v="2"/>
    <n v="78887"/>
    <s v="Medium"/>
    <n v="2"/>
    <n v="2020"/>
    <s v="Medium"/>
    <n v="1"/>
  </r>
  <r>
    <n v="7577"/>
    <x v="4"/>
    <x v="0"/>
    <s v="Startup"/>
    <s v="Retail"/>
    <x v="0"/>
    <x v="2"/>
    <s v="Onsite/Hybrid"/>
    <x v="2"/>
    <s v="0-2 yrs"/>
    <n v="1"/>
    <s v="Master"/>
    <n v="1"/>
    <n v="1"/>
    <n v="1"/>
    <n v="1"/>
    <n v="0"/>
    <n v="4"/>
    <n v="76330"/>
    <s v="Medium"/>
    <n v="8"/>
    <n v="2021"/>
    <s v="High"/>
    <n v="1"/>
  </r>
  <r>
    <n v="7578"/>
    <x v="2"/>
    <x v="2"/>
    <s v="Startup"/>
    <s v="Technology"/>
    <x v="1"/>
    <x v="1"/>
    <s v="Onsite/Hybrid"/>
    <x v="2"/>
    <s v="0-2 yrs"/>
    <n v="1"/>
    <s v="Master"/>
    <n v="0"/>
    <n v="1"/>
    <n v="0"/>
    <n v="1"/>
    <n v="1"/>
    <n v="3"/>
    <n v="73853"/>
    <s v="Medium"/>
    <n v="10"/>
    <n v="2023"/>
    <s v="Medium"/>
    <n v="5"/>
  </r>
  <r>
    <n v="7579"/>
    <x v="2"/>
    <x v="2"/>
    <s v="Medium"/>
    <s v="Finance"/>
    <x v="0"/>
    <x v="0"/>
    <s v="Remote"/>
    <x v="0"/>
    <s v="7+ yrs"/>
    <n v="13"/>
    <s v="PhD"/>
    <n v="0"/>
    <n v="0"/>
    <n v="1"/>
    <n v="0"/>
    <n v="0"/>
    <n v="1"/>
    <n v="117728"/>
    <s v="Medium"/>
    <n v="9"/>
    <n v="2023"/>
    <s v="Medium"/>
    <n v="3"/>
  </r>
  <r>
    <n v="7580"/>
    <x v="1"/>
    <x v="1"/>
    <s v="Startup"/>
    <s v="Finance"/>
    <x v="3"/>
    <x v="0"/>
    <s v="Remote"/>
    <x v="0"/>
    <s v="7+ yrs"/>
    <n v="12"/>
    <s v="Bachelor"/>
    <n v="0"/>
    <n v="1"/>
    <n v="0"/>
    <n v="1"/>
    <n v="1"/>
    <n v="3"/>
    <n v="161365"/>
    <s v="High"/>
    <n v="10"/>
    <n v="2025"/>
    <s v="Medium"/>
    <n v="6"/>
  </r>
  <r>
    <n v="7581"/>
    <x v="2"/>
    <x v="2"/>
    <s v="MNC"/>
    <s v="Technology"/>
    <x v="6"/>
    <x v="0"/>
    <s v="Remote"/>
    <x v="1"/>
    <s v="3-6 yrs"/>
    <n v="4"/>
    <s v="PhD"/>
    <n v="0"/>
    <n v="1"/>
    <n v="0"/>
    <n v="1"/>
    <n v="0"/>
    <n v="2"/>
    <n v="112430"/>
    <s v="Medium"/>
    <n v="7"/>
    <n v="2021"/>
    <s v="High"/>
    <n v="9"/>
  </r>
  <r>
    <n v="7582"/>
    <x v="3"/>
    <x v="0"/>
    <s v="Medium"/>
    <s v="Technology"/>
    <x v="1"/>
    <x v="2"/>
    <s v="Onsite/Hybrid"/>
    <x v="0"/>
    <s v="7+ yrs"/>
    <n v="11"/>
    <s v="Master"/>
    <n v="0"/>
    <n v="0"/>
    <n v="0"/>
    <n v="0"/>
    <n v="1"/>
    <n v="1"/>
    <n v="111655"/>
    <s v="Medium"/>
    <n v="1"/>
    <n v="2025"/>
    <s v="Low"/>
    <n v="1"/>
  </r>
  <r>
    <n v="7583"/>
    <x v="5"/>
    <x v="1"/>
    <s v="Enterprise"/>
    <s v="Healthcare"/>
    <x v="6"/>
    <x v="2"/>
    <s v="Onsite/Hybrid"/>
    <x v="0"/>
    <s v="7+ yrs"/>
    <n v="11"/>
    <s v="Bachelor"/>
    <n v="0"/>
    <n v="0"/>
    <n v="0"/>
    <n v="1"/>
    <n v="0"/>
    <n v="1"/>
    <n v="150666"/>
    <s v="High"/>
    <n v="11"/>
    <n v="2023"/>
    <s v="High"/>
    <n v="8"/>
  </r>
  <r>
    <n v="7584"/>
    <x v="0"/>
    <x v="0"/>
    <s v="Enterprise"/>
    <s v="Technology"/>
    <x v="1"/>
    <x v="2"/>
    <s v="Onsite/Hybrid"/>
    <x v="1"/>
    <s v="3-6 yrs"/>
    <n v="4"/>
    <s v="Master"/>
    <n v="1"/>
    <n v="0"/>
    <n v="0"/>
    <n v="0"/>
    <n v="1"/>
    <n v="2"/>
    <n v="89926"/>
    <s v="Medium"/>
    <n v="1"/>
    <n v="2023"/>
    <s v="Medium"/>
    <n v="3"/>
  </r>
  <r>
    <n v="7585"/>
    <x v="5"/>
    <x v="1"/>
    <s v="MNC"/>
    <s v="Education"/>
    <x v="2"/>
    <x v="2"/>
    <s v="Onsite/Hybrid"/>
    <x v="2"/>
    <s v="0-2 yrs"/>
    <n v="1"/>
    <s v="Master"/>
    <n v="0"/>
    <n v="1"/>
    <n v="1"/>
    <n v="0"/>
    <n v="1"/>
    <n v="3"/>
    <n v="137487"/>
    <s v="High"/>
    <n v="4"/>
    <n v="2025"/>
    <s v="Medium"/>
    <n v="5"/>
  </r>
  <r>
    <n v="7586"/>
    <x v="2"/>
    <x v="2"/>
    <s v="Medium"/>
    <s v="Retail"/>
    <x v="1"/>
    <x v="0"/>
    <s v="Remote"/>
    <x v="1"/>
    <s v="3-6 yrs"/>
    <n v="5"/>
    <s v="PhD"/>
    <n v="1"/>
    <n v="1"/>
    <n v="1"/>
    <n v="0"/>
    <n v="1"/>
    <n v="4"/>
    <n v="96442"/>
    <s v="Medium"/>
    <n v="8"/>
    <n v="2021"/>
    <s v="Low"/>
    <n v="1"/>
  </r>
  <r>
    <n v="7587"/>
    <x v="5"/>
    <x v="1"/>
    <s v="Enterprise"/>
    <s v="Technology"/>
    <x v="3"/>
    <x v="0"/>
    <s v="Remote"/>
    <x v="1"/>
    <s v="3-6 yrs"/>
    <n v="5"/>
    <s v="Bachelor"/>
    <n v="0"/>
    <n v="1"/>
    <n v="0"/>
    <n v="1"/>
    <n v="0"/>
    <n v="2"/>
    <n v="131502"/>
    <s v="High"/>
    <n v="5"/>
    <n v="2020"/>
    <s v="Medium"/>
    <n v="4"/>
  </r>
  <r>
    <n v="7588"/>
    <x v="2"/>
    <x v="2"/>
    <s v="Medium"/>
    <s v="Healthcare"/>
    <x v="4"/>
    <x v="0"/>
    <s v="Remote"/>
    <x v="0"/>
    <s v="7+ yrs"/>
    <n v="8"/>
    <s v="PhD"/>
    <n v="1"/>
    <n v="0"/>
    <n v="0"/>
    <n v="1"/>
    <n v="0"/>
    <n v="2"/>
    <n v="114664"/>
    <s v="Medium"/>
    <n v="4"/>
    <n v="2022"/>
    <s v="Low"/>
    <n v="1"/>
  </r>
  <r>
    <n v="7589"/>
    <x v="4"/>
    <x v="0"/>
    <s v="Enterprise"/>
    <s v="Education"/>
    <x v="6"/>
    <x v="0"/>
    <s v="Remote"/>
    <x v="2"/>
    <s v="0-2 yrs"/>
    <n v="0"/>
    <s v="PhD"/>
    <n v="1"/>
    <n v="0"/>
    <n v="0"/>
    <n v="1"/>
    <n v="1"/>
    <n v="3"/>
    <n v="71014"/>
    <s v="Medium"/>
    <n v="2"/>
    <n v="2020"/>
    <s v="Medium"/>
    <n v="1"/>
  </r>
  <r>
    <n v="7590"/>
    <x v="0"/>
    <x v="0"/>
    <s v="Startup"/>
    <s v="Technology"/>
    <x v="3"/>
    <x v="2"/>
    <s v="Onsite/Hybrid"/>
    <x v="1"/>
    <s v="3-6 yrs"/>
    <n v="3"/>
    <s v="Bachelor"/>
    <n v="1"/>
    <n v="1"/>
    <n v="1"/>
    <n v="0"/>
    <n v="1"/>
    <n v="4"/>
    <n v="104668"/>
    <s v="Medium"/>
    <n v="1"/>
    <n v="2021"/>
    <s v="Medium"/>
    <n v="6"/>
  </r>
  <r>
    <n v="7591"/>
    <x v="2"/>
    <x v="2"/>
    <s v="Startup"/>
    <s v="Technology"/>
    <x v="6"/>
    <x v="2"/>
    <s v="Onsite/Hybrid"/>
    <x v="0"/>
    <s v="7+ yrs"/>
    <n v="10"/>
    <s v="Bachelor"/>
    <n v="0"/>
    <n v="0"/>
    <n v="1"/>
    <n v="0"/>
    <n v="1"/>
    <n v="2"/>
    <n v="121952"/>
    <s v="High"/>
    <n v="5"/>
    <n v="2026"/>
    <s v="Low"/>
    <n v="3"/>
  </r>
  <r>
    <n v="7592"/>
    <x v="3"/>
    <x v="0"/>
    <s v="MNC"/>
    <s v="Education"/>
    <x v="1"/>
    <x v="1"/>
    <s v="Onsite/Hybrid"/>
    <x v="2"/>
    <s v="0-2 yrs"/>
    <n v="2"/>
    <s v="Bachelor"/>
    <n v="0"/>
    <n v="0"/>
    <n v="0"/>
    <n v="0"/>
    <n v="0"/>
    <n v="0"/>
    <n v="67646"/>
    <s v="Low"/>
    <n v="3"/>
    <n v="2022"/>
    <s v="High"/>
    <n v="7"/>
  </r>
  <r>
    <n v="7593"/>
    <x v="4"/>
    <x v="0"/>
    <s v="Medium"/>
    <s v="Finance"/>
    <x v="2"/>
    <x v="0"/>
    <s v="Remote"/>
    <x v="2"/>
    <s v="0-2 yrs"/>
    <n v="0"/>
    <s v="Bachelor"/>
    <n v="0"/>
    <n v="0"/>
    <n v="1"/>
    <n v="1"/>
    <n v="1"/>
    <n v="3"/>
    <n v="90766"/>
    <s v="Medium"/>
    <n v="10"/>
    <n v="2022"/>
    <s v="High"/>
    <n v="7"/>
  </r>
  <r>
    <n v="7594"/>
    <x v="3"/>
    <x v="0"/>
    <s v="Startup"/>
    <s v="Retail"/>
    <x v="5"/>
    <x v="2"/>
    <s v="Onsite/Hybrid"/>
    <x v="1"/>
    <s v="3-6 yrs"/>
    <n v="3"/>
    <s v="Bachelor"/>
    <n v="1"/>
    <n v="0"/>
    <n v="1"/>
    <n v="1"/>
    <n v="0"/>
    <n v="3"/>
    <n v="107210"/>
    <s v="Medium"/>
    <n v="7"/>
    <n v="2026"/>
    <s v="High"/>
    <n v="2"/>
  </r>
  <r>
    <n v="7595"/>
    <x v="5"/>
    <x v="1"/>
    <s v="MNC"/>
    <s v="Healthcare"/>
    <x v="1"/>
    <x v="0"/>
    <s v="Remote"/>
    <x v="1"/>
    <s v="3-6 yrs"/>
    <n v="3"/>
    <s v="PhD"/>
    <n v="0"/>
    <n v="1"/>
    <n v="0"/>
    <n v="1"/>
    <n v="0"/>
    <n v="2"/>
    <n v="154757"/>
    <s v="High"/>
    <n v="12"/>
    <n v="2022"/>
    <s v="High"/>
    <n v="7"/>
  </r>
  <r>
    <n v="7596"/>
    <x v="5"/>
    <x v="1"/>
    <s v="Medium"/>
    <s v="Education"/>
    <x v="3"/>
    <x v="2"/>
    <s v="Onsite/Hybrid"/>
    <x v="2"/>
    <s v="0-2 yrs"/>
    <n v="0"/>
    <s v="PhD"/>
    <n v="1"/>
    <n v="1"/>
    <n v="1"/>
    <n v="0"/>
    <n v="1"/>
    <n v="4"/>
    <n v="116334"/>
    <s v="Medium"/>
    <n v="11"/>
    <n v="2022"/>
    <s v="Low"/>
    <n v="2"/>
  </r>
  <r>
    <n v="7597"/>
    <x v="0"/>
    <x v="0"/>
    <s v="Startup"/>
    <s v="Healthcare"/>
    <x v="0"/>
    <x v="0"/>
    <s v="Remote"/>
    <x v="0"/>
    <s v="7+ yrs"/>
    <n v="10"/>
    <s v="Master"/>
    <n v="0"/>
    <n v="1"/>
    <n v="1"/>
    <n v="1"/>
    <n v="1"/>
    <n v="4"/>
    <n v="139666"/>
    <s v="High"/>
    <n v="2"/>
    <n v="2022"/>
    <s v="High"/>
    <n v="1"/>
  </r>
  <r>
    <n v="7598"/>
    <x v="4"/>
    <x v="0"/>
    <s v="Enterprise"/>
    <s v="E-commerce"/>
    <x v="0"/>
    <x v="2"/>
    <s v="Onsite/Hybrid"/>
    <x v="2"/>
    <s v="0-2 yrs"/>
    <n v="1"/>
    <s v="PhD"/>
    <n v="1"/>
    <n v="1"/>
    <n v="1"/>
    <n v="0"/>
    <n v="0"/>
    <n v="3"/>
    <n v="61657"/>
    <s v="Low"/>
    <n v="5"/>
    <n v="2026"/>
    <s v="High"/>
    <n v="8"/>
  </r>
  <r>
    <n v="7599"/>
    <x v="0"/>
    <x v="0"/>
    <s v="Medium"/>
    <s v="Healthcare"/>
    <x v="5"/>
    <x v="0"/>
    <s v="Remote"/>
    <x v="0"/>
    <s v="7+ yrs"/>
    <n v="10"/>
    <s v="PhD"/>
    <n v="1"/>
    <n v="0"/>
    <n v="1"/>
    <n v="1"/>
    <n v="0"/>
    <n v="3"/>
    <n v="127923"/>
    <s v="High"/>
    <n v="6"/>
    <n v="2023"/>
    <s v="High"/>
    <n v="5"/>
  </r>
  <r>
    <n v="7600"/>
    <x v="4"/>
    <x v="0"/>
    <s v="MNC"/>
    <s v="Education"/>
    <x v="0"/>
    <x v="0"/>
    <s v="Remote"/>
    <x v="0"/>
    <s v="7+ yrs"/>
    <n v="8"/>
    <s v="Master"/>
    <n v="1"/>
    <n v="0"/>
    <n v="1"/>
    <n v="0"/>
    <n v="0"/>
    <n v="2"/>
    <n v="139403"/>
    <s v="High"/>
    <n v="11"/>
    <n v="2025"/>
    <s v="Low"/>
    <n v="5"/>
  </r>
  <r>
    <n v="7601"/>
    <x v="3"/>
    <x v="0"/>
    <s v="Enterprise"/>
    <s v="E-commerce"/>
    <x v="5"/>
    <x v="2"/>
    <s v="Onsite/Hybrid"/>
    <x v="2"/>
    <s v="0-2 yrs"/>
    <n v="1"/>
    <s v="Bachelor"/>
    <n v="0"/>
    <n v="0"/>
    <n v="0"/>
    <n v="1"/>
    <n v="0"/>
    <n v="1"/>
    <n v="68339"/>
    <s v="Low"/>
    <n v="8"/>
    <n v="2025"/>
    <s v="Low"/>
    <n v="1"/>
  </r>
  <r>
    <n v="7602"/>
    <x v="2"/>
    <x v="2"/>
    <s v="Medium"/>
    <s v="Technology"/>
    <x v="5"/>
    <x v="0"/>
    <s v="Remote"/>
    <x v="2"/>
    <s v="0-2 yrs"/>
    <n v="0"/>
    <s v="Master"/>
    <n v="1"/>
    <n v="1"/>
    <n v="0"/>
    <n v="0"/>
    <n v="1"/>
    <n v="3"/>
    <n v="57573"/>
    <s v="Low"/>
    <n v="12"/>
    <n v="2026"/>
    <s v="Medium"/>
    <n v="5"/>
  </r>
  <r>
    <n v="7603"/>
    <x v="0"/>
    <x v="0"/>
    <s v="Medium"/>
    <s v="Finance"/>
    <x v="2"/>
    <x v="0"/>
    <s v="Remote"/>
    <x v="1"/>
    <s v="3-6 yrs"/>
    <n v="6"/>
    <s v="PhD"/>
    <n v="1"/>
    <n v="1"/>
    <n v="1"/>
    <n v="0"/>
    <n v="1"/>
    <n v="4"/>
    <n v="97028"/>
    <s v="Medium"/>
    <n v="9"/>
    <n v="2020"/>
    <s v="Medium"/>
    <n v="6"/>
  </r>
  <r>
    <n v="7604"/>
    <x v="0"/>
    <x v="0"/>
    <s v="MNC"/>
    <s v="Healthcare"/>
    <x v="4"/>
    <x v="0"/>
    <s v="Remote"/>
    <x v="2"/>
    <s v="0-2 yrs"/>
    <n v="0"/>
    <s v="PhD"/>
    <n v="1"/>
    <n v="1"/>
    <n v="0"/>
    <n v="1"/>
    <n v="0"/>
    <n v="3"/>
    <n v="85192"/>
    <s v="Medium"/>
    <n v="3"/>
    <n v="2024"/>
    <s v="Medium"/>
    <n v="5"/>
  </r>
  <r>
    <n v="7605"/>
    <x v="2"/>
    <x v="2"/>
    <s v="Enterprise"/>
    <s v="Retail"/>
    <x v="6"/>
    <x v="1"/>
    <s v="Onsite/Hybrid"/>
    <x v="0"/>
    <s v="7+ yrs"/>
    <n v="7"/>
    <s v="PhD"/>
    <n v="0"/>
    <n v="1"/>
    <n v="0"/>
    <n v="0"/>
    <n v="0"/>
    <n v="1"/>
    <n v="97506"/>
    <s v="Medium"/>
    <n v="9"/>
    <n v="2020"/>
    <s v="Low"/>
    <n v="5"/>
  </r>
  <r>
    <n v="7606"/>
    <x v="2"/>
    <x v="2"/>
    <s v="Medium"/>
    <s v="E-commerce"/>
    <x v="6"/>
    <x v="0"/>
    <s v="Remote"/>
    <x v="2"/>
    <s v="0-2 yrs"/>
    <n v="1"/>
    <s v="Bachelor"/>
    <n v="1"/>
    <n v="1"/>
    <n v="0"/>
    <n v="0"/>
    <n v="0"/>
    <n v="2"/>
    <n v="46848"/>
    <s v="Low"/>
    <n v="12"/>
    <n v="2026"/>
    <s v="Low"/>
    <n v="1"/>
  </r>
  <r>
    <n v="7607"/>
    <x v="3"/>
    <x v="0"/>
    <s v="MNC"/>
    <s v="E-commerce"/>
    <x v="3"/>
    <x v="0"/>
    <s v="Remote"/>
    <x v="2"/>
    <s v="0-2 yrs"/>
    <n v="0"/>
    <s v="Master"/>
    <n v="0"/>
    <n v="1"/>
    <n v="0"/>
    <n v="0"/>
    <n v="0"/>
    <n v="1"/>
    <n v="73501"/>
    <s v="Medium"/>
    <n v="8"/>
    <n v="2023"/>
    <s v="Low"/>
    <n v="2"/>
  </r>
  <r>
    <n v="7608"/>
    <x v="3"/>
    <x v="0"/>
    <s v="Startup"/>
    <s v="Technology"/>
    <x v="6"/>
    <x v="1"/>
    <s v="Onsite/Hybrid"/>
    <x v="1"/>
    <s v="3-6 yrs"/>
    <n v="5"/>
    <s v="PhD"/>
    <n v="1"/>
    <n v="1"/>
    <n v="0"/>
    <n v="1"/>
    <n v="0"/>
    <n v="3"/>
    <n v="92566"/>
    <s v="Medium"/>
    <n v="3"/>
    <n v="2023"/>
    <s v="High"/>
    <n v="7"/>
  </r>
  <r>
    <n v="7609"/>
    <x v="0"/>
    <x v="0"/>
    <s v="MNC"/>
    <s v="Retail"/>
    <x v="5"/>
    <x v="1"/>
    <s v="Onsite/Hybrid"/>
    <x v="0"/>
    <s v="7+ yrs"/>
    <n v="11"/>
    <s v="Master"/>
    <n v="1"/>
    <n v="1"/>
    <n v="0"/>
    <n v="0"/>
    <n v="1"/>
    <n v="3"/>
    <n v="130719"/>
    <s v="High"/>
    <n v="6"/>
    <n v="2023"/>
    <s v="High"/>
    <n v="8"/>
  </r>
  <r>
    <n v="7610"/>
    <x v="0"/>
    <x v="0"/>
    <s v="Startup"/>
    <s v="E-commerce"/>
    <x v="2"/>
    <x v="0"/>
    <s v="Remote"/>
    <x v="2"/>
    <s v="0-2 yrs"/>
    <n v="2"/>
    <s v="PhD"/>
    <n v="1"/>
    <n v="1"/>
    <n v="0"/>
    <n v="1"/>
    <n v="1"/>
    <n v="4"/>
    <n v="73821"/>
    <s v="Medium"/>
    <n v="1"/>
    <n v="2024"/>
    <s v="Low"/>
    <n v="2"/>
  </r>
  <r>
    <n v="7611"/>
    <x v="2"/>
    <x v="2"/>
    <s v="MNC"/>
    <s v="Finance"/>
    <x v="1"/>
    <x v="2"/>
    <s v="Onsite/Hybrid"/>
    <x v="2"/>
    <s v="0-2 yrs"/>
    <n v="2"/>
    <s v="PhD"/>
    <n v="1"/>
    <n v="1"/>
    <n v="0"/>
    <n v="1"/>
    <n v="1"/>
    <n v="4"/>
    <n v="98894"/>
    <s v="Medium"/>
    <n v="9"/>
    <n v="2023"/>
    <s v="High"/>
    <n v="8"/>
  </r>
  <r>
    <n v="7612"/>
    <x v="2"/>
    <x v="2"/>
    <s v="Startup"/>
    <s v="Healthcare"/>
    <x v="6"/>
    <x v="2"/>
    <s v="Onsite/Hybrid"/>
    <x v="2"/>
    <s v="0-2 yrs"/>
    <n v="2"/>
    <s v="PhD"/>
    <n v="1"/>
    <n v="1"/>
    <n v="1"/>
    <n v="0"/>
    <n v="0"/>
    <n v="3"/>
    <n v="66248"/>
    <s v="Low"/>
    <n v="9"/>
    <n v="2024"/>
    <s v="Low"/>
    <n v="6"/>
  </r>
  <r>
    <n v="7613"/>
    <x v="0"/>
    <x v="0"/>
    <s v="Startup"/>
    <s v="Retail"/>
    <x v="5"/>
    <x v="2"/>
    <s v="Onsite/Hybrid"/>
    <x v="0"/>
    <s v="7+ yrs"/>
    <n v="15"/>
    <s v="Master"/>
    <n v="0"/>
    <n v="1"/>
    <n v="0"/>
    <n v="0"/>
    <n v="1"/>
    <n v="2"/>
    <n v="105278"/>
    <s v="Medium"/>
    <n v="1"/>
    <n v="2021"/>
    <s v="High"/>
    <n v="8"/>
  </r>
  <r>
    <n v="7614"/>
    <x v="5"/>
    <x v="1"/>
    <s v="Medium"/>
    <s v="E-commerce"/>
    <x v="0"/>
    <x v="2"/>
    <s v="Onsite/Hybrid"/>
    <x v="1"/>
    <s v="3-6 yrs"/>
    <n v="4"/>
    <s v="PhD"/>
    <n v="0"/>
    <n v="0"/>
    <n v="1"/>
    <n v="0"/>
    <n v="0"/>
    <n v="1"/>
    <n v="130213"/>
    <s v="High"/>
    <n v="3"/>
    <n v="2025"/>
    <s v="Low"/>
    <n v="1"/>
  </r>
  <r>
    <n v="7615"/>
    <x v="2"/>
    <x v="2"/>
    <s v="MNC"/>
    <s v="Finance"/>
    <x v="3"/>
    <x v="1"/>
    <s v="Onsite/Hybrid"/>
    <x v="0"/>
    <s v="7+ yrs"/>
    <n v="8"/>
    <s v="Master"/>
    <n v="0"/>
    <n v="0"/>
    <n v="1"/>
    <n v="0"/>
    <n v="0"/>
    <n v="1"/>
    <n v="138959"/>
    <s v="High"/>
    <n v="9"/>
    <n v="2020"/>
    <s v="Medium"/>
    <n v="4"/>
  </r>
  <r>
    <n v="7616"/>
    <x v="4"/>
    <x v="0"/>
    <s v="Startup"/>
    <s v="Education"/>
    <x v="0"/>
    <x v="0"/>
    <s v="Remote"/>
    <x v="1"/>
    <s v="3-6 yrs"/>
    <n v="5"/>
    <s v="Master"/>
    <n v="0"/>
    <n v="0"/>
    <n v="1"/>
    <n v="1"/>
    <n v="0"/>
    <n v="2"/>
    <n v="104828"/>
    <s v="Medium"/>
    <n v="8"/>
    <n v="2020"/>
    <s v="High"/>
    <n v="1"/>
  </r>
  <r>
    <n v="7617"/>
    <x v="4"/>
    <x v="0"/>
    <s v="Enterprise"/>
    <s v="E-commerce"/>
    <x v="6"/>
    <x v="1"/>
    <s v="Onsite/Hybrid"/>
    <x v="2"/>
    <s v="0-2 yrs"/>
    <n v="2"/>
    <s v="PhD"/>
    <n v="0"/>
    <n v="1"/>
    <n v="1"/>
    <n v="0"/>
    <n v="0"/>
    <n v="2"/>
    <n v="61961"/>
    <s v="Low"/>
    <n v="2"/>
    <n v="2023"/>
    <s v="High"/>
    <n v="9"/>
  </r>
  <r>
    <n v="7618"/>
    <x v="4"/>
    <x v="0"/>
    <s v="Startup"/>
    <s v="Healthcare"/>
    <x v="0"/>
    <x v="2"/>
    <s v="Onsite/Hybrid"/>
    <x v="0"/>
    <s v="7+ yrs"/>
    <n v="7"/>
    <s v="Master"/>
    <n v="0"/>
    <n v="1"/>
    <n v="1"/>
    <n v="0"/>
    <n v="0"/>
    <n v="2"/>
    <n v="114178"/>
    <s v="Medium"/>
    <n v="2"/>
    <n v="2023"/>
    <s v="Medium"/>
    <n v="6"/>
  </r>
  <r>
    <n v="7619"/>
    <x v="4"/>
    <x v="0"/>
    <s v="Enterprise"/>
    <s v="Finance"/>
    <x v="4"/>
    <x v="0"/>
    <s v="Remote"/>
    <x v="2"/>
    <s v="0-2 yrs"/>
    <n v="0"/>
    <s v="Bachelor"/>
    <n v="1"/>
    <n v="1"/>
    <n v="0"/>
    <n v="0"/>
    <n v="0"/>
    <n v="2"/>
    <n v="49893"/>
    <s v="Low"/>
    <n v="9"/>
    <n v="2020"/>
    <s v="High"/>
    <n v="8"/>
  </r>
  <r>
    <n v="7620"/>
    <x v="1"/>
    <x v="1"/>
    <s v="MNC"/>
    <s v="Retail"/>
    <x v="5"/>
    <x v="2"/>
    <s v="Onsite/Hybrid"/>
    <x v="2"/>
    <s v="0-2 yrs"/>
    <n v="1"/>
    <s v="Master"/>
    <n v="0"/>
    <n v="0"/>
    <n v="0"/>
    <n v="0"/>
    <n v="0"/>
    <n v="0"/>
    <n v="109750"/>
    <s v="Medium"/>
    <n v="9"/>
    <n v="2026"/>
    <s v="Medium"/>
    <n v="4"/>
  </r>
  <r>
    <n v="7621"/>
    <x v="3"/>
    <x v="0"/>
    <s v="MNC"/>
    <s v="Healthcare"/>
    <x v="1"/>
    <x v="2"/>
    <s v="Onsite/Hybrid"/>
    <x v="2"/>
    <s v="0-2 yrs"/>
    <n v="1"/>
    <s v="Master"/>
    <n v="1"/>
    <n v="1"/>
    <n v="1"/>
    <n v="1"/>
    <n v="0"/>
    <n v="4"/>
    <n v="95539"/>
    <s v="Medium"/>
    <n v="10"/>
    <n v="2024"/>
    <s v="High"/>
    <n v="5"/>
  </r>
  <r>
    <n v="7622"/>
    <x v="3"/>
    <x v="0"/>
    <s v="Enterprise"/>
    <s v="Education"/>
    <x v="3"/>
    <x v="2"/>
    <s v="Onsite/Hybrid"/>
    <x v="0"/>
    <s v="7+ yrs"/>
    <n v="7"/>
    <s v="Master"/>
    <n v="1"/>
    <n v="1"/>
    <n v="1"/>
    <n v="0"/>
    <n v="0"/>
    <n v="3"/>
    <n v="110345"/>
    <s v="Medium"/>
    <n v="6"/>
    <n v="2024"/>
    <s v="Medium"/>
    <n v="4"/>
  </r>
  <r>
    <n v="7623"/>
    <x v="4"/>
    <x v="0"/>
    <s v="Enterprise"/>
    <s v="Healthcare"/>
    <x v="4"/>
    <x v="1"/>
    <s v="Onsite/Hybrid"/>
    <x v="1"/>
    <s v="3-6 yrs"/>
    <n v="3"/>
    <s v="PhD"/>
    <n v="1"/>
    <n v="1"/>
    <n v="0"/>
    <n v="0"/>
    <n v="1"/>
    <n v="3"/>
    <n v="85941"/>
    <s v="Medium"/>
    <n v="6"/>
    <n v="2026"/>
    <s v="High"/>
    <n v="8"/>
  </r>
  <r>
    <n v="7624"/>
    <x v="3"/>
    <x v="0"/>
    <s v="MNC"/>
    <s v="Education"/>
    <x v="1"/>
    <x v="2"/>
    <s v="Onsite/Hybrid"/>
    <x v="0"/>
    <s v="7+ yrs"/>
    <n v="15"/>
    <s v="PhD"/>
    <n v="0"/>
    <n v="1"/>
    <n v="1"/>
    <n v="1"/>
    <n v="0"/>
    <n v="3"/>
    <n v="153572"/>
    <s v="High"/>
    <n v="7"/>
    <n v="2025"/>
    <s v="High"/>
    <n v="7"/>
  </r>
  <r>
    <n v="7625"/>
    <x v="3"/>
    <x v="0"/>
    <s v="Startup"/>
    <s v="Retail"/>
    <x v="5"/>
    <x v="0"/>
    <s v="Remote"/>
    <x v="2"/>
    <s v="0-2 yrs"/>
    <n v="2"/>
    <s v="PhD"/>
    <n v="1"/>
    <n v="1"/>
    <n v="0"/>
    <n v="0"/>
    <n v="1"/>
    <n v="3"/>
    <n v="57606"/>
    <s v="Low"/>
    <n v="12"/>
    <n v="2020"/>
    <s v="Low"/>
    <n v="6"/>
  </r>
  <r>
    <n v="7626"/>
    <x v="4"/>
    <x v="0"/>
    <s v="Startup"/>
    <s v="Healthcare"/>
    <x v="2"/>
    <x v="0"/>
    <s v="Remote"/>
    <x v="0"/>
    <s v="7+ yrs"/>
    <n v="14"/>
    <s v="Master"/>
    <n v="1"/>
    <n v="0"/>
    <n v="0"/>
    <n v="0"/>
    <n v="1"/>
    <n v="2"/>
    <n v="106419"/>
    <s v="Medium"/>
    <n v="7"/>
    <n v="2024"/>
    <s v="Medium"/>
    <n v="3"/>
  </r>
  <r>
    <n v="7627"/>
    <x v="0"/>
    <x v="0"/>
    <s v="Enterprise"/>
    <s v="Finance"/>
    <x v="1"/>
    <x v="0"/>
    <s v="Remote"/>
    <x v="1"/>
    <s v="3-6 yrs"/>
    <n v="3"/>
    <s v="PhD"/>
    <n v="1"/>
    <n v="0"/>
    <n v="1"/>
    <n v="1"/>
    <n v="0"/>
    <n v="3"/>
    <n v="101443"/>
    <s v="Medium"/>
    <n v="10"/>
    <n v="2025"/>
    <s v="High"/>
    <n v="1"/>
  </r>
  <r>
    <n v="7628"/>
    <x v="4"/>
    <x v="0"/>
    <s v="Enterprise"/>
    <s v="Healthcare"/>
    <x v="0"/>
    <x v="0"/>
    <s v="Remote"/>
    <x v="0"/>
    <s v="7+ yrs"/>
    <n v="13"/>
    <s v="PhD"/>
    <n v="1"/>
    <n v="0"/>
    <n v="1"/>
    <n v="1"/>
    <n v="0"/>
    <n v="3"/>
    <n v="133191"/>
    <s v="High"/>
    <n v="12"/>
    <n v="2025"/>
    <s v="High"/>
    <n v="2"/>
  </r>
  <r>
    <n v="7629"/>
    <x v="4"/>
    <x v="0"/>
    <s v="Medium"/>
    <s v="E-commerce"/>
    <x v="5"/>
    <x v="0"/>
    <s v="Remote"/>
    <x v="1"/>
    <s v="3-6 yrs"/>
    <n v="4"/>
    <s v="PhD"/>
    <n v="1"/>
    <n v="0"/>
    <n v="1"/>
    <n v="0"/>
    <n v="0"/>
    <n v="2"/>
    <n v="91786"/>
    <s v="Medium"/>
    <n v="12"/>
    <n v="2023"/>
    <s v="High"/>
    <n v="9"/>
  </r>
  <r>
    <n v="7630"/>
    <x v="2"/>
    <x v="2"/>
    <s v="MNC"/>
    <s v="Healthcare"/>
    <x v="5"/>
    <x v="1"/>
    <s v="Onsite/Hybrid"/>
    <x v="1"/>
    <s v="3-6 yrs"/>
    <n v="6"/>
    <s v="PhD"/>
    <n v="1"/>
    <n v="0"/>
    <n v="0"/>
    <n v="0"/>
    <n v="0"/>
    <n v="1"/>
    <n v="92235"/>
    <s v="Medium"/>
    <n v="6"/>
    <n v="2023"/>
    <s v="Medium"/>
    <n v="2"/>
  </r>
  <r>
    <n v="7631"/>
    <x v="2"/>
    <x v="2"/>
    <s v="Medium"/>
    <s v="Retail"/>
    <x v="5"/>
    <x v="1"/>
    <s v="Onsite/Hybrid"/>
    <x v="1"/>
    <s v="3-6 yrs"/>
    <n v="3"/>
    <s v="Master"/>
    <n v="1"/>
    <n v="1"/>
    <n v="1"/>
    <n v="1"/>
    <n v="1"/>
    <n v="5"/>
    <n v="114174"/>
    <s v="Medium"/>
    <n v="10"/>
    <n v="2020"/>
    <s v="High"/>
    <n v="3"/>
  </r>
  <r>
    <n v="7632"/>
    <x v="3"/>
    <x v="0"/>
    <s v="Enterprise"/>
    <s v="Technology"/>
    <x v="2"/>
    <x v="2"/>
    <s v="Onsite/Hybrid"/>
    <x v="0"/>
    <s v="7+ yrs"/>
    <n v="8"/>
    <s v="Master"/>
    <n v="1"/>
    <n v="0"/>
    <n v="1"/>
    <n v="1"/>
    <n v="1"/>
    <n v="4"/>
    <n v="136208"/>
    <s v="High"/>
    <n v="3"/>
    <n v="2022"/>
    <s v="High"/>
    <n v="6"/>
  </r>
  <r>
    <n v="7633"/>
    <x v="0"/>
    <x v="0"/>
    <s v="MNC"/>
    <s v="Healthcare"/>
    <x v="0"/>
    <x v="2"/>
    <s v="Onsite/Hybrid"/>
    <x v="2"/>
    <s v="0-2 yrs"/>
    <n v="1"/>
    <s v="Master"/>
    <n v="0"/>
    <n v="1"/>
    <n v="1"/>
    <n v="1"/>
    <n v="1"/>
    <n v="4"/>
    <n v="113110"/>
    <s v="Medium"/>
    <n v="3"/>
    <n v="2024"/>
    <s v="High"/>
    <n v="7"/>
  </r>
  <r>
    <n v="7634"/>
    <x v="3"/>
    <x v="0"/>
    <s v="Medium"/>
    <s v="Finance"/>
    <x v="1"/>
    <x v="1"/>
    <s v="Onsite/Hybrid"/>
    <x v="1"/>
    <s v="3-6 yrs"/>
    <n v="6"/>
    <s v="Master"/>
    <n v="1"/>
    <n v="1"/>
    <n v="1"/>
    <n v="1"/>
    <n v="0"/>
    <n v="4"/>
    <n v="104522"/>
    <s v="Medium"/>
    <n v="9"/>
    <n v="2024"/>
    <s v="High"/>
    <n v="2"/>
  </r>
  <r>
    <n v="7635"/>
    <x v="5"/>
    <x v="1"/>
    <s v="Medium"/>
    <s v="Retail"/>
    <x v="6"/>
    <x v="0"/>
    <s v="Remote"/>
    <x v="1"/>
    <s v="3-6 yrs"/>
    <n v="3"/>
    <s v="Bachelor"/>
    <n v="1"/>
    <n v="1"/>
    <n v="0"/>
    <n v="0"/>
    <n v="0"/>
    <n v="2"/>
    <n v="114317"/>
    <s v="Medium"/>
    <n v="12"/>
    <n v="2024"/>
    <s v="Medium"/>
    <n v="5"/>
  </r>
  <r>
    <n v="7636"/>
    <x v="3"/>
    <x v="0"/>
    <s v="Enterprise"/>
    <s v="Healthcare"/>
    <x v="0"/>
    <x v="2"/>
    <s v="Onsite/Hybrid"/>
    <x v="0"/>
    <s v="7+ yrs"/>
    <n v="10"/>
    <s v="Master"/>
    <n v="0"/>
    <n v="1"/>
    <n v="1"/>
    <n v="0"/>
    <n v="1"/>
    <n v="3"/>
    <n v="123079"/>
    <s v="High"/>
    <n v="7"/>
    <n v="2026"/>
    <s v="Medium"/>
    <n v="6"/>
  </r>
  <r>
    <n v="7637"/>
    <x v="5"/>
    <x v="1"/>
    <s v="Startup"/>
    <s v="Retail"/>
    <x v="0"/>
    <x v="1"/>
    <s v="Onsite/Hybrid"/>
    <x v="0"/>
    <s v="7+ yrs"/>
    <n v="14"/>
    <s v="Master"/>
    <n v="0"/>
    <n v="0"/>
    <n v="0"/>
    <n v="0"/>
    <n v="1"/>
    <n v="1"/>
    <n v="153136"/>
    <s v="High"/>
    <n v="3"/>
    <n v="2024"/>
    <s v="High"/>
    <n v="7"/>
  </r>
  <r>
    <n v="7638"/>
    <x v="4"/>
    <x v="0"/>
    <s v="MNC"/>
    <s v="Finance"/>
    <x v="1"/>
    <x v="2"/>
    <s v="Onsite/Hybrid"/>
    <x v="2"/>
    <s v="0-2 yrs"/>
    <n v="0"/>
    <s v="Master"/>
    <n v="0"/>
    <n v="0"/>
    <n v="1"/>
    <n v="0"/>
    <n v="1"/>
    <n v="2"/>
    <n v="93608"/>
    <s v="Medium"/>
    <n v="1"/>
    <n v="2022"/>
    <s v="Medium"/>
    <n v="2"/>
  </r>
  <r>
    <n v="7639"/>
    <x v="1"/>
    <x v="1"/>
    <s v="Enterprise"/>
    <s v="Education"/>
    <x v="4"/>
    <x v="0"/>
    <s v="Remote"/>
    <x v="0"/>
    <s v="7+ yrs"/>
    <n v="9"/>
    <s v="Master"/>
    <n v="1"/>
    <n v="1"/>
    <n v="1"/>
    <n v="1"/>
    <n v="1"/>
    <n v="5"/>
    <n v="180075"/>
    <s v="High"/>
    <n v="7"/>
    <n v="2026"/>
    <s v="High"/>
    <n v="5"/>
  </r>
  <r>
    <n v="7640"/>
    <x v="5"/>
    <x v="1"/>
    <s v="Medium"/>
    <s v="Technology"/>
    <x v="1"/>
    <x v="1"/>
    <s v="Onsite/Hybrid"/>
    <x v="2"/>
    <s v="0-2 yrs"/>
    <n v="1"/>
    <s v="Master"/>
    <n v="1"/>
    <n v="1"/>
    <n v="1"/>
    <n v="0"/>
    <n v="0"/>
    <n v="3"/>
    <n v="103670"/>
    <s v="Medium"/>
    <n v="10"/>
    <n v="2024"/>
    <s v="Medium"/>
    <n v="1"/>
  </r>
  <r>
    <n v="7641"/>
    <x v="0"/>
    <x v="0"/>
    <s v="MNC"/>
    <s v="E-commerce"/>
    <x v="0"/>
    <x v="0"/>
    <s v="Remote"/>
    <x v="1"/>
    <s v="3-6 yrs"/>
    <n v="4"/>
    <s v="Bachelor"/>
    <n v="0"/>
    <n v="0"/>
    <n v="0"/>
    <n v="0"/>
    <n v="1"/>
    <n v="1"/>
    <n v="103222"/>
    <s v="Medium"/>
    <n v="8"/>
    <n v="2026"/>
    <s v="Medium"/>
    <n v="6"/>
  </r>
  <r>
    <n v="7642"/>
    <x v="5"/>
    <x v="1"/>
    <s v="Medium"/>
    <s v="Finance"/>
    <x v="3"/>
    <x v="1"/>
    <s v="Onsite/Hybrid"/>
    <x v="2"/>
    <s v="0-2 yrs"/>
    <n v="0"/>
    <s v="PhD"/>
    <n v="1"/>
    <n v="1"/>
    <n v="1"/>
    <n v="1"/>
    <n v="0"/>
    <n v="4"/>
    <n v="122453"/>
    <s v="High"/>
    <n v="9"/>
    <n v="2022"/>
    <s v="High"/>
    <n v="5"/>
  </r>
  <r>
    <n v="7643"/>
    <x v="0"/>
    <x v="0"/>
    <s v="Enterprise"/>
    <s v="Healthcare"/>
    <x v="6"/>
    <x v="2"/>
    <s v="Onsite/Hybrid"/>
    <x v="2"/>
    <s v="0-2 yrs"/>
    <n v="0"/>
    <s v="Bachelor"/>
    <n v="1"/>
    <n v="1"/>
    <n v="1"/>
    <n v="1"/>
    <n v="1"/>
    <n v="5"/>
    <n v="87212"/>
    <s v="Medium"/>
    <n v="7"/>
    <n v="2023"/>
    <s v="High"/>
    <n v="1"/>
  </r>
  <r>
    <n v="7644"/>
    <x v="3"/>
    <x v="0"/>
    <s v="MNC"/>
    <s v="Education"/>
    <x v="4"/>
    <x v="0"/>
    <s v="Remote"/>
    <x v="1"/>
    <s v="3-6 yrs"/>
    <n v="3"/>
    <s v="PhD"/>
    <n v="1"/>
    <n v="1"/>
    <n v="1"/>
    <n v="1"/>
    <n v="0"/>
    <n v="4"/>
    <n v="120528"/>
    <s v="High"/>
    <n v="11"/>
    <n v="2021"/>
    <s v="High"/>
    <n v="9"/>
  </r>
  <r>
    <n v="7645"/>
    <x v="2"/>
    <x v="2"/>
    <s v="Enterprise"/>
    <s v="E-commerce"/>
    <x v="3"/>
    <x v="1"/>
    <s v="Onsite/Hybrid"/>
    <x v="1"/>
    <s v="3-6 yrs"/>
    <n v="3"/>
    <s v="PhD"/>
    <n v="0"/>
    <n v="0"/>
    <n v="1"/>
    <n v="0"/>
    <n v="0"/>
    <n v="1"/>
    <n v="86643"/>
    <s v="Medium"/>
    <n v="4"/>
    <n v="2021"/>
    <s v="High"/>
    <n v="7"/>
  </r>
  <r>
    <n v="7646"/>
    <x v="2"/>
    <x v="2"/>
    <s v="Startup"/>
    <s v="Finance"/>
    <x v="2"/>
    <x v="0"/>
    <s v="Remote"/>
    <x v="0"/>
    <s v="7+ yrs"/>
    <n v="12"/>
    <s v="Bachelor"/>
    <n v="0"/>
    <n v="0"/>
    <n v="1"/>
    <n v="1"/>
    <n v="0"/>
    <n v="2"/>
    <n v="131435"/>
    <s v="High"/>
    <n v="1"/>
    <n v="2025"/>
    <s v="High"/>
    <n v="7"/>
  </r>
  <r>
    <n v="7647"/>
    <x v="2"/>
    <x v="2"/>
    <s v="MNC"/>
    <s v="Healthcare"/>
    <x v="5"/>
    <x v="1"/>
    <s v="Onsite/Hybrid"/>
    <x v="2"/>
    <s v="0-2 yrs"/>
    <n v="1"/>
    <s v="PhD"/>
    <n v="0"/>
    <n v="1"/>
    <n v="1"/>
    <n v="0"/>
    <n v="1"/>
    <n v="3"/>
    <n v="98297"/>
    <s v="Medium"/>
    <n v="4"/>
    <n v="2024"/>
    <s v="Low"/>
    <n v="1"/>
  </r>
  <r>
    <n v="7648"/>
    <x v="0"/>
    <x v="0"/>
    <s v="Startup"/>
    <s v="Finance"/>
    <x v="1"/>
    <x v="0"/>
    <s v="Remote"/>
    <x v="1"/>
    <s v="3-6 yrs"/>
    <n v="3"/>
    <s v="Bachelor"/>
    <n v="0"/>
    <n v="1"/>
    <n v="0"/>
    <n v="1"/>
    <n v="0"/>
    <n v="2"/>
    <n v="85913"/>
    <s v="Medium"/>
    <n v="11"/>
    <n v="2024"/>
    <s v="High"/>
    <n v="7"/>
  </r>
  <r>
    <n v="7649"/>
    <x v="2"/>
    <x v="2"/>
    <s v="Startup"/>
    <s v="Technology"/>
    <x v="2"/>
    <x v="2"/>
    <s v="Onsite/Hybrid"/>
    <x v="1"/>
    <s v="3-6 yrs"/>
    <n v="3"/>
    <s v="Bachelor"/>
    <n v="0"/>
    <n v="1"/>
    <n v="1"/>
    <n v="0"/>
    <n v="1"/>
    <n v="3"/>
    <n v="103714"/>
    <s v="Medium"/>
    <n v="12"/>
    <n v="2025"/>
    <s v="Medium"/>
    <n v="6"/>
  </r>
  <r>
    <n v="7650"/>
    <x v="1"/>
    <x v="1"/>
    <s v="Enterprise"/>
    <s v="Finance"/>
    <x v="1"/>
    <x v="0"/>
    <s v="Remote"/>
    <x v="2"/>
    <s v="0-2 yrs"/>
    <n v="1"/>
    <s v="Master"/>
    <n v="0"/>
    <n v="0"/>
    <n v="1"/>
    <n v="0"/>
    <n v="1"/>
    <n v="2"/>
    <n v="110021"/>
    <s v="Medium"/>
    <n v="4"/>
    <n v="2020"/>
    <s v="High"/>
    <n v="7"/>
  </r>
  <r>
    <n v="7651"/>
    <x v="5"/>
    <x v="1"/>
    <s v="Enterprise"/>
    <s v="E-commerce"/>
    <x v="6"/>
    <x v="1"/>
    <s v="Onsite/Hybrid"/>
    <x v="0"/>
    <s v="7+ yrs"/>
    <n v="13"/>
    <s v="Master"/>
    <n v="1"/>
    <n v="0"/>
    <n v="0"/>
    <n v="0"/>
    <n v="1"/>
    <n v="2"/>
    <n v="153394"/>
    <s v="High"/>
    <n v="12"/>
    <n v="2026"/>
    <s v="High"/>
    <n v="9"/>
  </r>
  <r>
    <n v="7652"/>
    <x v="0"/>
    <x v="0"/>
    <s v="Enterprise"/>
    <s v="Retail"/>
    <x v="2"/>
    <x v="1"/>
    <s v="Onsite/Hybrid"/>
    <x v="0"/>
    <s v="7+ yrs"/>
    <n v="10"/>
    <s v="Bachelor"/>
    <n v="1"/>
    <n v="1"/>
    <n v="1"/>
    <n v="0"/>
    <n v="1"/>
    <n v="4"/>
    <n v="126762"/>
    <s v="High"/>
    <n v="4"/>
    <n v="2023"/>
    <s v="Low"/>
    <n v="6"/>
  </r>
  <r>
    <n v="7653"/>
    <x v="2"/>
    <x v="2"/>
    <s v="Startup"/>
    <s v="Retail"/>
    <x v="3"/>
    <x v="2"/>
    <s v="Onsite/Hybrid"/>
    <x v="0"/>
    <s v="7+ yrs"/>
    <n v="13"/>
    <s v="PhD"/>
    <n v="1"/>
    <n v="1"/>
    <n v="0"/>
    <n v="1"/>
    <n v="1"/>
    <n v="4"/>
    <n v="122884"/>
    <s v="High"/>
    <n v="4"/>
    <n v="2022"/>
    <s v="Low"/>
    <n v="6"/>
  </r>
  <r>
    <n v="7654"/>
    <x v="4"/>
    <x v="0"/>
    <s v="Enterprise"/>
    <s v="Education"/>
    <x v="4"/>
    <x v="0"/>
    <s v="Remote"/>
    <x v="1"/>
    <s v="3-6 yrs"/>
    <n v="3"/>
    <s v="PhD"/>
    <n v="1"/>
    <n v="0"/>
    <n v="1"/>
    <n v="1"/>
    <n v="1"/>
    <n v="4"/>
    <n v="117655"/>
    <s v="Medium"/>
    <n v="1"/>
    <n v="2024"/>
    <s v="High"/>
    <n v="1"/>
  </r>
  <r>
    <n v="7655"/>
    <x v="1"/>
    <x v="1"/>
    <s v="Medium"/>
    <s v="Technology"/>
    <x v="3"/>
    <x v="2"/>
    <s v="Onsite/Hybrid"/>
    <x v="2"/>
    <s v="0-2 yrs"/>
    <n v="1"/>
    <s v="PhD"/>
    <n v="1"/>
    <n v="0"/>
    <n v="1"/>
    <n v="1"/>
    <n v="0"/>
    <n v="3"/>
    <n v="123015"/>
    <s v="High"/>
    <n v="2"/>
    <n v="2023"/>
    <s v="High"/>
    <n v="9"/>
  </r>
  <r>
    <n v="7656"/>
    <x v="3"/>
    <x v="0"/>
    <s v="Enterprise"/>
    <s v="Healthcare"/>
    <x v="3"/>
    <x v="1"/>
    <s v="Onsite/Hybrid"/>
    <x v="0"/>
    <s v="7+ yrs"/>
    <n v="11"/>
    <s v="Master"/>
    <n v="1"/>
    <n v="0"/>
    <n v="1"/>
    <n v="0"/>
    <n v="0"/>
    <n v="2"/>
    <n v="113061"/>
    <s v="Medium"/>
    <n v="2"/>
    <n v="2025"/>
    <s v="Medium"/>
    <n v="2"/>
  </r>
  <r>
    <n v="7657"/>
    <x v="0"/>
    <x v="0"/>
    <s v="Enterprise"/>
    <s v="Finance"/>
    <x v="4"/>
    <x v="2"/>
    <s v="Onsite/Hybrid"/>
    <x v="2"/>
    <s v="0-2 yrs"/>
    <n v="1"/>
    <s v="Bachelor"/>
    <n v="1"/>
    <n v="0"/>
    <n v="0"/>
    <n v="0"/>
    <n v="1"/>
    <n v="2"/>
    <n v="56615"/>
    <s v="Low"/>
    <n v="8"/>
    <n v="2026"/>
    <s v="Medium"/>
    <n v="1"/>
  </r>
  <r>
    <n v="7658"/>
    <x v="2"/>
    <x v="2"/>
    <s v="Medium"/>
    <s v="Technology"/>
    <x v="6"/>
    <x v="0"/>
    <s v="Remote"/>
    <x v="1"/>
    <s v="3-6 yrs"/>
    <n v="3"/>
    <s v="Bachelor"/>
    <n v="0"/>
    <n v="0"/>
    <n v="1"/>
    <n v="1"/>
    <n v="1"/>
    <n v="3"/>
    <n v="115458"/>
    <s v="Medium"/>
    <n v="5"/>
    <n v="2024"/>
    <s v="High"/>
    <n v="5"/>
  </r>
  <r>
    <n v="7659"/>
    <x v="2"/>
    <x v="2"/>
    <s v="MNC"/>
    <s v="Education"/>
    <x v="0"/>
    <x v="1"/>
    <s v="Onsite/Hybrid"/>
    <x v="2"/>
    <s v="0-2 yrs"/>
    <n v="2"/>
    <s v="Master"/>
    <n v="0"/>
    <n v="1"/>
    <n v="1"/>
    <n v="0"/>
    <n v="0"/>
    <n v="2"/>
    <n v="82781"/>
    <s v="Medium"/>
    <n v="3"/>
    <n v="2021"/>
    <s v="Low"/>
    <n v="6"/>
  </r>
  <r>
    <n v="7660"/>
    <x v="4"/>
    <x v="0"/>
    <s v="Enterprise"/>
    <s v="E-commerce"/>
    <x v="5"/>
    <x v="0"/>
    <s v="Remote"/>
    <x v="0"/>
    <s v="7+ yrs"/>
    <n v="12"/>
    <s v="Master"/>
    <n v="0"/>
    <n v="0"/>
    <n v="0"/>
    <n v="1"/>
    <n v="1"/>
    <n v="2"/>
    <n v="124415"/>
    <s v="High"/>
    <n v="2"/>
    <n v="2024"/>
    <s v="Medium"/>
    <n v="3"/>
  </r>
  <r>
    <n v="7661"/>
    <x v="2"/>
    <x v="2"/>
    <s v="Enterprise"/>
    <s v="Finance"/>
    <x v="4"/>
    <x v="1"/>
    <s v="Onsite/Hybrid"/>
    <x v="0"/>
    <s v="7+ yrs"/>
    <n v="11"/>
    <s v="Bachelor"/>
    <n v="1"/>
    <n v="1"/>
    <n v="0"/>
    <n v="0"/>
    <n v="1"/>
    <n v="3"/>
    <n v="106661"/>
    <s v="Medium"/>
    <n v="12"/>
    <n v="2021"/>
    <s v="High"/>
    <n v="9"/>
  </r>
  <r>
    <n v="7662"/>
    <x v="1"/>
    <x v="1"/>
    <s v="Enterprise"/>
    <s v="E-commerce"/>
    <x v="2"/>
    <x v="1"/>
    <s v="Onsite/Hybrid"/>
    <x v="2"/>
    <s v="0-2 yrs"/>
    <n v="0"/>
    <s v="Master"/>
    <n v="1"/>
    <n v="1"/>
    <n v="0"/>
    <n v="1"/>
    <n v="1"/>
    <n v="4"/>
    <n v="117996"/>
    <s v="Medium"/>
    <n v="4"/>
    <n v="2022"/>
    <s v="High"/>
    <n v="7"/>
  </r>
  <r>
    <n v="7663"/>
    <x v="1"/>
    <x v="1"/>
    <s v="MNC"/>
    <s v="Finance"/>
    <x v="5"/>
    <x v="2"/>
    <s v="Onsite/Hybrid"/>
    <x v="1"/>
    <s v="3-6 yrs"/>
    <n v="3"/>
    <s v="Bachelor"/>
    <n v="1"/>
    <n v="0"/>
    <n v="0"/>
    <n v="0"/>
    <n v="0"/>
    <n v="1"/>
    <n v="139596"/>
    <s v="High"/>
    <n v="4"/>
    <n v="2020"/>
    <s v="Medium"/>
    <n v="5"/>
  </r>
  <r>
    <n v="7664"/>
    <x v="4"/>
    <x v="0"/>
    <s v="Enterprise"/>
    <s v="Retail"/>
    <x v="3"/>
    <x v="2"/>
    <s v="Onsite/Hybrid"/>
    <x v="2"/>
    <s v="0-2 yrs"/>
    <n v="1"/>
    <s v="Bachelor"/>
    <n v="0"/>
    <n v="0"/>
    <n v="0"/>
    <n v="0"/>
    <n v="0"/>
    <n v="0"/>
    <n v="46117"/>
    <s v="Low"/>
    <n v="8"/>
    <n v="2020"/>
    <s v="Medium"/>
    <n v="2"/>
  </r>
  <r>
    <n v="7665"/>
    <x v="0"/>
    <x v="0"/>
    <s v="Medium"/>
    <s v="Technology"/>
    <x v="6"/>
    <x v="2"/>
    <s v="Onsite/Hybrid"/>
    <x v="2"/>
    <s v="0-2 yrs"/>
    <n v="2"/>
    <s v="Bachelor"/>
    <n v="1"/>
    <n v="1"/>
    <n v="1"/>
    <n v="1"/>
    <n v="1"/>
    <n v="5"/>
    <n v="92675"/>
    <s v="Medium"/>
    <n v="7"/>
    <n v="2021"/>
    <s v="High"/>
    <n v="1"/>
  </r>
  <r>
    <n v="7666"/>
    <x v="4"/>
    <x v="0"/>
    <s v="MNC"/>
    <s v="Technology"/>
    <x v="5"/>
    <x v="0"/>
    <s v="Remote"/>
    <x v="1"/>
    <s v="3-6 yrs"/>
    <n v="5"/>
    <s v="Bachelor"/>
    <n v="0"/>
    <n v="0"/>
    <n v="1"/>
    <n v="1"/>
    <n v="0"/>
    <n v="2"/>
    <n v="129205"/>
    <s v="High"/>
    <n v="6"/>
    <n v="2020"/>
    <s v="High"/>
    <n v="7"/>
  </r>
  <r>
    <n v="7667"/>
    <x v="3"/>
    <x v="0"/>
    <s v="Startup"/>
    <s v="Finance"/>
    <x v="3"/>
    <x v="0"/>
    <s v="Remote"/>
    <x v="1"/>
    <s v="3-6 yrs"/>
    <n v="3"/>
    <s v="Master"/>
    <n v="1"/>
    <n v="0"/>
    <n v="1"/>
    <n v="0"/>
    <n v="1"/>
    <n v="3"/>
    <n v="99006"/>
    <s v="Medium"/>
    <n v="7"/>
    <n v="2024"/>
    <s v="Medium"/>
    <n v="6"/>
  </r>
  <r>
    <n v="7668"/>
    <x v="0"/>
    <x v="0"/>
    <s v="MNC"/>
    <s v="Retail"/>
    <x v="3"/>
    <x v="0"/>
    <s v="Remote"/>
    <x v="2"/>
    <s v="0-2 yrs"/>
    <n v="2"/>
    <s v="Master"/>
    <n v="1"/>
    <n v="1"/>
    <n v="1"/>
    <n v="1"/>
    <n v="1"/>
    <n v="5"/>
    <n v="108012"/>
    <s v="Medium"/>
    <n v="11"/>
    <n v="2025"/>
    <s v="High"/>
    <n v="5"/>
  </r>
  <r>
    <n v="7669"/>
    <x v="4"/>
    <x v="0"/>
    <s v="Startup"/>
    <s v="Retail"/>
    <x v="6"/>
    <x v="2"/>
    <s v="Onsite/Hybrid"/>
    <x v="0"/>
    <s v="7+ yrs"/>
    <n v="9"/>
    <s v="Master"/>
    <n v="0"/>
    <n v="1"/>
    <n v="0"/>
    <n v="0"/>
    <n v="0"/>
    <n v="1"/>
    <n v="99394"/>
    <s v="Medium"/>
    <n v="11"/>
    <n v="2022"/>
    <s v="Medium"/>
    <n v="5"/>
  </r>
  <r>
    <n v="7670"/>
    <x v="0"/>
    <x v="0"/>
    <s v="Startup"/>
    <s v="Healthcare"/>
    <x v="3"/>
    <x v="0"/>
    <s v="Remote"/>
    <x v="2"/>
    <s v="0-2 yrs"/>
    <n v="2"/>
    <s v="Master"/>
    <n v="1"/>
    <n v="0"/>
    <n v="0"/>
    <n v="0"/>
    <n v="1"/>
    <n v="2"/>
    <n v="63181"/>
    <s v="Low"/>
    <n v="5"/>
    <n v="2020"/>
    <s v="Medium"/>
    <n v="2"/>
  </r>
  <r>
    <n v="7671"/>
    <x v="2"/>
    <x v="2"/>
    <s v="MNC"/>
    <s v="Finance"/>
    <x v="1"/>
    <x v="1"/>
    <s v="Onsite/Hybrid"/>
    <x v="1"/>
    <s v="3-6 yrs"/>
    <n v="3"/>
    <s v="PhD"/>
    <n v="0"/>
    <n v="1"/>
    <n v="0"/>
    <n v="0"/>
    <n v="1"/>
    <n v="2"/>
    <n v="101831"/>
    <s v="Medium"/>
    <n v="9"/>
    <n v="2026"/>
    <s v="Low"/>
    <n v="5"/>
  </r>
  <r>
    <n v="7672"/>
    <x v="4"/>
    <x v="0"/>
    <s v="Medium"/>
    <s v="Healthcare"/>
    <x v="3"/>
    <x v="0"/>
    <s v="Remote"/>
    <x v="0"/>
    <s v="7+ yrs"/>
    <n v="8"/>
    <s v="Bachelor"/>
    <n v="1"/>
    <n v="1"/>
    <n v="1"/>
    <n v="0"/>
    <n v="1"/>
    <n v="4"/>
    <n v="124117"/>
    <s v="High"/>
    <n v="6"/>
    <n v="2021"/>
    <s v="High"/>
    <n v="7"/>
  </r>
  <r>
    <n v="7673"/>
    <x v="0"/>
    <x v="0"/>
    <s v="MNC"/>
    <s v="Education"/>
    <x v="5"/>
    <x v="2"/>
    <s v="Onsite/Hybrid"/>
    <x v="2"/>
    <s v="0-2 yrs"/>
    <n v="1"/>
    <s v="Master"/>
    <n v="0"/>
    <n v="0"/>
    <n v="1"/>
    <n v="0"/>
    <n v="1"/>
    <n v="2"/>
    <n v="94538"/>
    <s v="Medium"/>
    <n v="5"/>
    <n v="2024"/>
    <s v="High"/>
    <n v="7"/>
  </r>
  <r>
    <n v="7674"/>
    <x v="5"/>
    <x v="1"/>
    <s v="Startup"/>
    <s v="Finance"/>
    <x v="1"/>
    <x v="0"/>
    <s v="Remote"/>
    <x v="2"/>
    <s v="0-2 yrs"/>
    <n v="0"/>
    <s v="Bachelor"/>
    <n v="1"/>
    <n v="0"/>
    <n v="0"/>
    <n v="1"/>
    <n v="1"/>
    <n v="3"/>
    <n v="114074"/>
    <s v="Medium"/>
    <n v="10"/>
    <n v="2021"/>
    <s v="High"/>
    <n v="7"/>
  </r>
  <r>
    <n v="7675"/>
    <x v="0"/>
    <x v="0"/>
    <s v="Enterprise"/>
    <s v="Finance"/>
    <x v="2"/>
    <x v="2"/>
    <s v="Onsite/Hybrid"/>
    <x v="1"/>
    <s v="3-6 yrs"/>
    <n v="4"/>
    <s v="Master"/>
    <n v="1"/>
    <n v="1"/>
    <n v="0"/>
    <n v="0"/>
    <n v="1"/>
    <n v="3"/>
    <n v="89103"/>
    <s v="Medium"/>
    <n v="2"/>
    <n v="2021"/>
    <s v="Low"/>
    <n v="4"/>
  </r>
  <r>
    <n v="7676"/>
    <x v="4"/>
    <x v="0"/>
    <s v="Startup"/>
    <s v="Healthcare"/>
    <x v="5"/>
    <x v="0"/>
    <s v="Remote"/>
    <x v="0"/>
    <s v="7+ yrs"/>
    <n v="9"/>
    <s v="Bachelor"/>
    <n v="0"/>
    <n v="0"/>
    <n v="0"/>
    <n v="1"/>
    <n v="1"/>
    <n v="2"/>
    <n v="127086"/>
    <s v="High"/>
    <n v="5"/>
    <n v="2025"/>
    <s v="Low"/>
    <n v="4"/>
  </r>
  <r>
    <n v="7677"/>
    <x v="2"/>
    <x v="2"/>
    <s v="Startup"/>
    <s v="E-commerce"/>
    <x v="0"/>
    <x v="2"/>
    <s v="Onsite/Hybrid"/>
    <x v="2"/>
    <s v="0-2 yrs"/>
    <n v="0"/>
    <s v="Bachelor"/>
    <n v="0"/>
    <n v="0"/>
    <n v="1"/>
    <n v="0"/>
    <n v="0"/>
    <n v="1"/>
    <n v="62665"/>
    <s v="Low"/>
    <n v="9"/>
    <n v="2022"/>
    <s v="High"/>
    <n v="7"/>
  </r>
  <r>
    <n v="7678"/>
    <x v="4"/>
    <x v="0"/>
    <s v="Medium"/>
    <s v="E-commerce"/>
    <x v="4"/>
    <x v="0"/>
    <s v="Remote"/>
    <x v="0"/>
    <s v="7+ yrs"/>
    <n v="12"/>
    <s v="Master"/>
    <n v="0"/>
    <n v="0"/>
    <n v="1"/>
    <n v="0"/>
    <n v="0"/>
    <n v="1"/>
    <n v="115904"/>
    <s v="Medium"/>
    <n v="2"/>
    <n v="2021"/>
    <s v="High"/>
    <n v="9"/>
  </r>
  <r>
    <n v="7679"/>
    <x v="5"/>
    <x v="1"/>
    <s v="Startup"/>
    <s v="Healthcare"/>
    <x v="4"/>
    <x v="2"/>
    <s v="Onsite/Hybrid"/>
    <x v="0"/>
    <s v="7+ yrs"/>
    <n v="7"/>
    <s v="PhD"/>
    <n v="1"/>
    <n v="0"/>
    <n v="0"/>
    <n v="1"/>
    <n v="1"/>
    <n v="3"/>
    <n v="164709"/>
    <s v="High"/>
    <n v="10"/>
    <n v="2020"/>
    <s v="Low"/>
    <n v="6"/>
  </r>
  <r>
    <n v="7680"/>
    <x v="3"/>
    <x v="0"/>
    <s v="Enterprise"/>
    <s v="Technology"/>
    <x v="0"/>
    <x v="1"/>
    <s v="Onsite/Hybrid"/>
    <x v="0"/>
    <s v="7+ yrs"/>
    <n v="9"/>
    <s v="Bachelor"/>
    <n v="0"/>
    <n v="1"/>
    <n v="0"/>
    <n v="0"/>
    <n v="1"/>
    <n v="2"/>
    <n v="112801"/>
    <s v="Medium"/>
    <n v="3"/>
    <n v="2020"/>
    <s v="Low"/>
    <n v="5"/>
  </r>
  <r>
    <n v="7681"/>
    <x v="2"/>
    <x v="2"/>
    <s v="MNC"/>
    <s v="Healthcare"/>
    <x v="5"/>
    <x v="0"/>
    <s v="Remote"/>
    <x v="1"/>
    <s v="3-6 yrs"/>
    <n v="3"/>
    <s v="Master"/>
    <n v="0"/>
    <n v="1"/>
    <n v="0"/>
    <n v="1"/>
    <n v="0"/>
    <n v="2"/>
    <n v="111942"/>
    <s v="Medium"/>
    <n v="7"/>
    <n v="2024"/>
    <s v="Low"/>
    <n v="3"/>
  </r>
  <r>
    <n v="7682"/>
    <x v="2"/>
    <x v="2"/>
    <s v="Enterprise"/>
    <s v="E-commerce"/>
    <x v="3"/>
    <x v="0"/>
    <s v="Remote"/>
    <x v="2"/>
    <s v="0-2 yrs"/>
    <n v="2"/>
    <s v="Bachelor"/>
    <n v="1"/>
    <n v="1"/>
    <n v="0"/>
    <n v="1"/>
    <n v="0"/>
    <n v="3"/>
    <n v="64231"/>
    <s v="Low"/>
    <n v="5"/>
    <n v="2025"/>
    <s v="Medium"/>
    <n v="3"/>
  </r>
  <r>
    <n v="7683"/>
    <x v="5"/>
    <x v="1"/>
    <s v="MNC"/>
    <s v="Education"/>
    <x v="3"/>
    <x v="2"/>
    <s v="Onsite/Hybrid"/>
    <x v="2"/>
    <s v="0-2 yrs"/>
    <n v="0"/>
    <s v="Master"/>
    <n v="1"/>
    <n v="1"/>
    <n v="1"/>
    <n v="1"/>
    <n v="1"/>
    <n v="5"/>
    <n v="147503"/>
    <s v="High"/>
    <n v="7"/>
    <n v="2021"/>
    <s v="High"/>
    <n v="4"/>
  </r>
  <r>
    <n v="7684"/>
    <x v="1"/>
    <x v="1"/>
    <s v="Medium"/>
    <s v="Technology"/>
    <x v="4"/>
    <x v="1"/>
    <s v="Onsite/Hybrid"/>
    <x v="0"/>
    <s v="7+ yrs"/>
    <n v="8"/>
    <s v="Master"/>
    <n v="0"/>
    <n v="1"/>
    <n v="0"/>
    <n v="0"/>
    <n v="0"/>
    <n v="1"/>
    <n v="143614"/>
    <s v="High"/>
    <n v="8"/>
    <n v="2023"/>
    <s v="High"/>
    <n v="9"/>
  </r>
  <r>
    <n v="7685"/>
    <x v="2"/>
    <x v="2"/>
    <s v="Enterprise"/>
    <s v="E-commerce"/>
    <x v="3"/>
    <x v="0"/>
    <s v="Remote"/>
    <x v="0"/>
    <s v="7+ yrs"/>
    <n v="15"/>
    <s v="Master"/>
    <n v="1"/>
    <n v="1"/>
    <n v="0"/>
    <n v="0"/>
    <n v="0"/>
    <n v="2"/>
    <n v="99595"/>
    <s v="Medium"/>
    <n v="10"/>
    <n v="2021"/>
    <s v="Medium"/>
    <n v="6"/>
  </r>
  <r>
    <n v="7686"/>
    <x v="2"/>
    <x v="2"/>
    <s v="Medium"/>
    <s v="Technology"/>
    <x v="2"/>
    <x v="1"/>
    <s v="Onsite/Hybrid"/>
    <x v="0"/>
    <s v="7+ yrs"/>
    <n v="10"/>
    <s v="Bachelor"/>
    <n v="1"/>
    <n v="0"/>
    <n v="1"/>
    <n v="0"/>
    <n v="0"/>
    <n v="2"/>
    <n v="111718"/>
    <s v="Medium"/>
    <n v="6"/>
    <n v="2023"/>
    <s v="Low"/>
    <n v="6"/>
  </r>
  <r>
    <n v="7687"/>
    <x v="5"/>
    <x v="1"/>
    <s v="Medium"/>
    <s v="Healthcare"/>
    <x v="6"/>
    <x v="2"/>
    <s v="Onsite/Hybrid"/>
    <x v="1"/>
    <s v="3-6 yrs"/>
    <n v="3"/>
    <s v="Master"/>
    <n v="0"/>
    <n v="0"/>
    <n v="1"/>
    <n v="1"/>
    <n v="1"/>
    <n v="3"/>
    <n v="155665"/>
    <s v="High"/>
    <n v="7"/>
    <n v="2024"/>
    <s v="High"/>
    <n v="2"/>
  </r>
  <r>
    <n v="7688"/>
    <x v="2"/>
    <x v="2"/>
    <s v="Enterprise"/>
    <s v="Finance"/>
    <x v="5"/>
    <x v="0"/>
    <s v="Remote"/>
    <x v="0"/>
    <s v="7+ yrs"/>
    <n v="7"/>
    <s v="Bachelor"/>
    <n v="0"/>
    <n v="1"/>
    <n v="1"/>
    <n v="1"/>
    <n v="0"/>
    <n v="3"/>
    <n v="131017"/>
    <s v="High"/>
    <n v="4"/>
    <n v="2022"/>
    <s v="High"/>
    <n v="9"/>
  </r>
  <r>
    <n v="7689"/>
    <x v="2"/>
    <x v="2"/>
    <s v="Startup"/>
    <s v="Finance"/>
    <x v="4"/>
    <x v="0"/>
    <s v="Remote"/>
    <x v="1"/>
    <s v="3-6 yrs"/>
    <n v="4"/>
    <s v="Bachelor"/>
    <n v="0"/>
    <n v="1"/>
    <n v="0"/>
    <n v="0"/>
    <n v="0"/>
    <n v="1"/>
    <n v="71736"/>
    <s v="Medium"/>
    <n v="3"/>
    <n v="2025"/>
    <s v="High"/>
    <n v="8"/>
  </r>
  <r>
    <n v="7690"/>
    <x v="3"/>
    <x v="0"/>
    <s v="Enterprise"/>
    <s v="Healthcare"/>
    <x v="1"/>
    <x v="2"/>
    <s v="Onsite/Hybrid"/>
    <x v="2"/>
    <s v="0-2 yrs"/>
    <n v="0"/>
    <s v="PhD"/>
    <n v="1"/>
    <n v="0"/>
    <n v="1"/>
    <n v="1"/>
    <n v="0"/>
    <n v="3"/>
    <n v="82219"/>
    <s v="Medium"/>
    <n v="5"/>
    <n v="2024"/>
    <s v="High"/>
    <n v="3"/>
  </r>
  <r>
    <n v="7691"/>
    <x v="4"/>
    <x v="0"/>
    <s v="Startup"/>
    <s v="Finance"/>
    <x v="1"/>
    <x v="2"/>
    <s v="Onsite/Hybrid"/>
    <x v="1"/>
    <s v="3-6 yrs"/>
    <n v="4"/>
    <s v="Bachelor"/>
    <n v="1"/>
    <n v="0"/>
    <n v="0"/>
    <n v="0"/>
    <n v="1"/>
    <n v="2"/>
    <n v="88870"/>
    <s v="Medium"/>
    <n v="8"/>
    <n v="2021"/>
    <s v="High"/>
    <n v="9"/>
  </r>
  <r>
    <n v="7692"/>
    <x v="0"/>
    <x v="0"/>
    <s v="Startup"/>
    <s v="E-commerce"/>
    <x v="6"/>
    <x v="0"/>
    <s v="Remote"/>
    <x v="0"/>
    <s v="7+ yrs"/>
    <n v="15"/>
    <s v="Master"/>
    <n v="0"/>
    <n v="1"/>
    <n v="0"/>
    <n v="1"/>
    <n v="0"/>
    <n v="2"/>
    <n v="110525"/>
    <s v="Medium"/>
    <n v="3"/>
    <n v="2022"/>
    <s v="Medium"/>
    <n v="6"/>
  </r>
  <r>
    <n v="7693"/>
    <x v="4"/>
    <x v="0"/>
    <s v="Startup"/>
    <s v="E-commerce"/>
    <x v="5"/>
    <x v="0"/>
    <s v="Remote"/>
    <x v="2"/>
    <s v="0-2 yrs"/>
    <n v="2"/>
    <s v="Master"/>
    <n v="0"/>
    <n v="1"/>
    <n v="0"/>
    <n v="1"/>
    <n v="1"/>
    <n v="3"/>
    <n v="76640"/>
    <s v="Medium"/>
    <n v="10"/>
    <n v="2024"/>
    <s v="Medium"/>
    <n v="4"/>
  </r>
  <r>
    <n v="7694"/>
    <x v="5"/>
    <x v="1"/>
    <s v="Startup"/>
    <s v="Retail"/>
    <x v="2"/>
    <x v="0"/>
    <s v="Remote"/>
    <x v="1"/>
    <s v="3-6 yrs"/>
    <n v="5"/>
    <s v="Master"/>
    <n v="0"/>
    <n v="0"/>
    <n v="0"/>
    <n v="0"/>
    <n v="1"/>
    <n v="1"/>
    <n v="126251"/>
    <s v="High"/>
    <n v="4"/>
    <n v="2020"/>
    <s v="High"/>
    <n v="8"/>
  </r>
  <r>
    <n v="7695"/>
    <x v="2"/>
    <x v="2"/>
    <s v="Enterprise"/>
    <s v="Finance"/>
    <x v="3"/>
    <x v="2"/>
    <s v="Onsite/Hybrid"/>
    <x v="2"/>
    <s v="0-2 yrs"/>
    <n v="0"/>
    <s v="Bachelor"/>
    <n v="1"/>
    <n v="0"/>
    <n v="1"/>
    <n v="1"/>
    <n v="1"/>
    <n v="4"/>
    <n v="89111"/>
    <s v="Medium"/>
    <n v="4"/>
    <n v="2021"/>
    <s v="High"/>
    <n v="4"/>
  </r>
  <r>
    <n v="7696"/>
    <x v="4"/>
    <x v="0"/>
    <s v="MNC"/>
    <s v="Technology"/>
    <x v="1"/>
    <x v="0"/>
    <s v="Remote"/>
    <x v="0"/>
    <s v="7+ yrs"/>
    <n v="12"/>
    <s v="Bachelor"/>
    <n v="0"/>
    <n v="0"/>
    <n v="0"/>
    <n v="1"/>
    <n v="0"/>
    <n v="1"/>
    <n v="136722"/>
    <s v="High"/>
    <n v="12"/>
    <n v="2021"/>
    <s v="Low"/>
    <n v="4"/>
  </r>
  <r>
    <n v="7697"/>
    <x v="4"/>
    <x v="0"/>
    <s v="Startup"/>
    <s v="Retail"/>
    <x v="3"/>
    <x v="1"/>
    <s v="Onsite/Hybrid"/>
    <x v="0"/>
    <s v="7+ yrs"/>
    <n v="15"/>
    <s v="PhD"/>
    <n v="1"/>
    <n v="0"/>
    <n v="0"/>
    <n v="0"/>
    <n v="0"/>
    <n v="1"/>
    <n v="104544"/>
    <s v="Medium"/>
    <n v="5"/>
    <n v="2022"/>
    <s v="High"/>
    <n v="7"/>
  </r>
  <r>
    <n v="7698"/>
    <x v="1"/>
    <x v="1"/>
    <s v="MNC"/>
    <s v="Healthcare"/>
    <x v="0"/>
    <x v="1"/>
    <s v="Onsite/Hybrid"/>
    <x v="1"/>
    <s v="3-6 yrs"/>
    <n v="3"/>
    <s v="PhD"/>
    <n v="0"/>
    <n v="0"/>
    <n v="1"/>
    <n v="0"/>
    <n v="0"/>
    <n v="1"/>
    <n v="150353"/>
    <s v="High"/>
    <n v="7"/>
    <n v="2026"/>
    <s v="High"/>
    <n v="7"/>
  </r>
  <r>
    <n v="7699"/>
    <x v="5"/>
    <x v="1"/>
    <s v="Startup"/>
    <s v="Healthcare"/>
    <x v="6"/>
    <x v="2"/>
    <s v="Onsite/Hybrid"/>
    <x v="0"/>
    <s v="7+ yrs"/>
    <n v="15"/>
    <s v="Bachelor"/>
    <n v="1"/>
    <n v="1"/>
    <n v="1"/>
    <n v="0"/>
    <n v="1"/>
    <n v="4"/>
    <n v="168823"/>
    <s v="High"/>
    <n v="10"/>
    <n v="2021"/>
    <s v="Medium"/>
    <n v="6"/>
  </r>
  <r>
    <n v="7700"/>
    <x v="0"/>
    <x v="0"/>
    <s v="Medium"/>
    <s v="Technology"/>
    <x v="5"/>
    <x v="2"/>
    <s v="Onsite/Hybrid"/>
    <x v="2"/>
    <s v="0-2 yrs"/>
    <n v="1"/>
    <s v="Master"/>
    <n v="0"/>
    <n v="1"/>
    <n v="1"/>
    <n v="1"/>
    <n v="0"/>
    <n v="3"/>
    <n v="75703"/>
    <s v="Medium"/>
    <n v="12"/>
    <n v="2022"/>
    <s v="High"/>
    <n v="7"/>
  </r>
  <r>
    <n v="7701"/>
    <x v="1"/>
    <x v="1"/>
    <s v="Medium"/>
    <s v="Education"/>
    <x v="0"/>
    <x v="0"/>
    <s v="Remote"/>
    <x v="2"/>
    <s v="0-2 yrs"/>
    <n v="1"/>
    <s v="Master"/>
    <n v="0"/>
    <n v="1"/>
    <n v="1"/>
    <n v="1"/>
    <n v="1"/>
    <n v="4"/>
    <n v="128190"/>
    <s v="High"/>
    <n v="8"/>
    <n v="2023"/>
    <s v="High"/>
    <n v="2"/>
  </r>
  <r>
    <n v="7702"/>
    <x v="1"/>
    <x v="1"/>
    <s v="Startup"/>
    <s v="Finance"/>
    <x v="1"/>
    <x v="2"/>
    <s v="Onsite/Hybrid"/>
    <x v="1"/>
    <s v="3-6 yrs"/>
    <n v="5"/>
    <s v="Master"/>
    <n v="0"/>
    <n v="0"/>
    <n v="0"/>
    <n v="1"/>
    <n v="0"/>
    <n v="1"/>
    <n v="132979"/>
    <s v="High"/>
    <n v="11"/>
    <n v="2024"/>
    <s v="Low"/>
    <n v="2"/>
  </r>
  <r>
    <n v="7703"/>
    <x v="4"/>
    <x v="0"/>
    <s v="Enterprise"/>
    <s v="Finance"/>
    <x v="4"/>
    <x v="2"/>
    <s v="Onsite/Hybrid"/>
    <x v="0"/>
    <s v="7+ yrs"/>
    <n v="15"/>
    <s v="PhD"/>
    <n v="1"/>
    <n v="1"/>
    <n v="1"/>
    <n v="0"/>
    <n v="1"/>
    <n v="4"/>
    <n v="122658"/>
    <s v="High"/>
    <n v="6"/>
    <n v="2022"/>
    <s v="Low"/>
    <n v="2"/>
  </r>
  <r>
    <n v="7704"/>
    <x v="1"/>
    <x v="1"/>
    <s v="Startup"/>
    <s v="Finance"/>
    <x v="3"/>
    <x v="1"/>
    <s v="Onsite/Hybrid"/>
    <x v="0"/>
    <s v="7+ yrs"/>
    <n v="15"/>
    <s v="Bachelor"/>
    <n v="0"/>
    <n v="1"/>
    <n v="0"/>
    <n v="1"/>
    <n v="0"/>
    <n v="2"/>
    <n v="159979"/>
    <s v="High"/>
    <n v="11"/>
    <n v="2020"/>
    <s v="Medium"/>
    <n v="2"/>
  </r>
  <r>
    <n v="7705"/>
    <x v="1"/>
    <x v="1"/>
    <s v="Medium"/>
    <s v="Technology"/>
    <x v="5"/>
    <x v="0"/>
    <s v="Remote"/>
    <x v="1"/>
    <s v="3-6 yrs"/>
    <n v="4"/>
    <s v="Master"/>
    <n v="0"/>
    <n v="1"/>
    <n v="0"/>
    <n v="1"/>
    <n v="1"/>
    <n v="3"/>
    <n v="138639"/>
    <s v="High"/>
    <n v="8"/>
    <n v="2024"/>
    <s v="High"/>
    <n v="7"/>
  </r>
  <r>
    <n v="7706"/>
    <x v="0"/>
    <x v="0"/>
    <s v="Medium"/>
    <s v="Technology"/>
    <x v="3"/>
    <x v="0"/>
    <s v="Remote"/>
    <x v="0"/>
    <s v="7+ yrs"/>
    <n v="7"/>
    <s v="Master"/>
    <n v="1"/>
    <n v="0"/>
    <n v="1"/>
    <n v="0"/>
    <n v="0"/>
    <n v="2"/>
    <n v="115161"/>
    <s v="Medium"/>
    <n v="4"/>
    <n v="2024"/>
    <s v="Low"/>
    <n v="3"/>
  </r>
  <r>
    <n v="7707"/>
    <x v="4"/>
    <x v="0"/>
    <s v="MNC"/>
    <s v="Healthcare"/>
    <x v="2"/>
    <x v="2"/>
    <s v="Onsite/Hybrid"/>
    <x v="2"/>
    <s v="0-2 yrs"/>
    <n v="2"/>
    <s v="Bachelor"/>
    <n v="1"/>
    <n v="1"/>
    <n v="0"/>
    <n v="0"/>
    <n v="1"/>
    <n v="3"/>
    <n v="82038"/>
    <s v="Medium"/>
    <n v="8"/>
    <n v="2025"/>
    <s v="Low"/>
    <n v="1"/>
  </r>
  <r>
    <n v="7708"/>
    <x v="2"/>
    <x v="2"/>
    <s v="Startup"/>
    <s v="Technology"/>
    <x v="1"/>
    <x v="1"/>
    <s v="Onsite/Hybrid"/>
    <x v="0"/>
    <s v="7+ yrs"/>
    <n v="11"/>
    <s v="Master"/>
    <n v="0"/>
    <n v="1"/>
    <n v="1"/>
    <n v="0"/>
    <n v="1"/>
    <n v="3"/>
    <n v="126463"/>
    <s v="High"/>
    <n v="8"/>
    <n v="2022"/>
    <s v="Medium"/>
    <n v="4"/>
  </r>
  <r>
    <n v="7709"/>
    <x v="2"/>
    <x v="2"/>
    <s v="Enterprise"/>
    <s v="Healthcare"/>
    <x v="0"/>
    <x v="1"/>
    <s v="Onsite/Hybrid"/>
    <x v="2"/>
    <s v="0-2 yrs"/>
    <n v="2"/>
    <s v="Bachelor"/>
    <n v="0"/>
    <n v="1"/>
    <n v="0"/>
    <n v="0"/>
    <n v="0"/>
    <n v="1"/>
    <n v="47415"/>
    <s v="Low"/>
    <n v="12"/>
    <n v="2026"/>
    <s v="Low"/>
    <n v="1"/>
  </r>
  <r>
    <n v="7710"/>
    <x v="2"/>
    <x v="2"/>
    <s v="Enterprise"/>
    <s v="E-commerce"/>
    <x v="3"/>
    <x v="0"/>
    <s v="Remote"/>
    <x v="2"/>
    <s v="0-2 yrs"/>
    <n v="2"/>
    <s v="Bachelor"/>
    <n v="0"/>
    <n v="0"/>
    <n v="1"/>
    <n v="1"/>
    <n v="0"/>
    <n v="2"/>
    <n v="84928"/>
    <s v="Medium"/>
    <n v="11"/>
    <n v="2021"/>
    <s v="High"/>
    <n v="8"/>
  </r>
  <r>
    <n v="7711"/>
    <x v="5"/>
    <x v="1"/>
    <s v="Startup"/>
    <s v="Technology"/>
    <x v="1"/>
    <x v="0"/>
    <s v="Remote"/>
    <x v="1"/>
    <s v="3-6 yrs"/>
    <n v="4"/>
    <s v="PhD"/>
    <n v="0"/>
    <n v="0"/>
    <n v="0"/>
    <n v="1"/>
    <n v="0"/>
    <n v="1"/>
    <n v="130084"/>
    <s v="High"/>
    <n v="12"/>
    <n v="2022"/>
    <s v="Low"/>
    <n v="4"/>
  </r>
  <r>
    <n v="7712"/>
    <x v="5"/>
    <x v="1"/>
    <s v="Startup"/>
    <s v="E-commerce"/>
    <x v="6"/>
    <x v="2"/>
    <s v="Onsite/Hybrid"/>
    <x v="0"/>
    <s v="7+ yrs"/>
    <n v="10"/>
    <s v="Bachelor"/>
    <n v="1"/>
    <n v="1"/>
    <n v="1"/>
    <n v="1"/>
    <n v="1"/>
    <n v="5"/>
    <n v="184378"/>
    <s v="High"/>
    <n v="11"/>
    <n v="2023"/>
    <s v="High"/>
    <n v="3"/>
  </r>
  <r>
    <n v="7713"/>
    <x v="0"/>
    <x v="0"/>
    <s v="Medium"/>
    <s v="Education"/>
    <x v="5"/>
    <x v="2"/>
    <s v="Onsite/Hybrid"/>
    <x v="2"/>
    <s v="0-2 yrs"/>
    <n v="2"/>
    <s v="Master"/>
    <n v="0"/>
    <n v="1"/>
    <n v="0"/>
    <n v="1"/>
    <n v="0"/>
    <n v="2"/>
    <n v="66707"/>
    <s v="Low"/>
    <n v="2"/>
    <n v="2022"/>
    <s v="Low"/>
    <n v="5"/>
  </r>
  <r>
    <n v="7714"/>
    <x v="0"/>
    <x v="0"/>
    <s v="Enterprise"/>
    <s v="Healthcare"/>
    <x v="2"/>
    <x v="0"/>
    <s v="Remote"/>
    <x v="1"/>
    <s v="3-6 yrs"/>
    <n v="6"/>
    <s v="Master"/>
    <n v="0"/>
    <n v="1"/>
    <n v="0"/>
    <n v="1"/>
    <n v="1"/>
    <n v="3"/>
    <n v="100672"/>
    <s v="Medium"/>
    <n v="5"/>
    <n v="2025"/>
    <s v="Medium"/>
    <n v="6"/>
  </r>
  <r>
    <n v="7715"/>
    <x v="5"/>
    <x v="1"/>
    <s v="Startup"/>
    <s v="Healthcare"/>
    <x v="1"/>
    <x v="1"/>
    <s v="Onsite/Hybrid"/>
    <x v="2"/>
    <s v="0-2 yrs"/>
    <n v="1"/>
    <s v="PhD"/>
    <n v="1"/>
    <n v="1"/>
    <n v="1"/>
    <n v="1"/>
    <n v="1"/>
    <n v="5"/>
    <n v="125371"/>
    <s v="High"/>
    <n v="11"/>
    <n v="2025"/>
    <s v="High"/>
    <n v="6"/>
  </r>
  <r>
    <n v="7716"/>
    <x v="3"/>
    <x v="0"/>
    <s v="Enterprise"/>
    <s v="Technology"/>
    <x v="6"/>
    <x v="2"/>
    <s v="Onsite/Hybrid"/>
    <x v="1"/>
    <s v="3-6 yrs"/>
    <n v="6"/>
    <s v="PhD"/>
    <n v="0"/>
    <n v="1"/>
    <n v="0"/>
    <n v="0"/>
    <n v="1"/>
    <n v="2"/>
    <n v="81147"/>
    <s v="Medium"/>
    <n v="3"/>
    <n v="2021"/>
    <s v="Low"/>
    <n v="3"/>
  </r>
  <r>
    <n v="7717"/>
    <x v="2"/>
    <x v="2"/>
    <s v="Medium"/>
    <s v="Finance"/>
    <x v="1"/>
    <x v="2"/>
    <s v="Onsite/Hybrid"/>
    <x v="2"/>
    <s v="0-2 yrs"/>
    <n v="2"/>
    <s v="Master"/>
    <n v="0"/>
    <n v="1"/>
    <n v="0"/>
    <n v="1"/>
    <n v="0"/>
    <n v="2"/>
    <n v="60619"/>
    <s v="Low"/>
    <n v="7"/>
    <n v="2020"/>
    <s v="Low"/>
    <n v="6"/>
  </r>
  <r>
    <n v="7718"/>
    <x v="5"/>
    <x v="1"/>
    <s v="MNC"/>
    <s v="Healthcare"/>
    <x v="1"/>
    <x v="1"/>
    <s v="Onsite/Hybrid"/>
    <x v="0"/>
    <s v="7+ yrs"/>
    <n v="7"/>
    <s v="Master"/>
    <n v="1"/>
    <n v="0"/>
    <n v="1"/>
    <n v="0"/>
    <n v="0"/>
    <n v="2"/>
    <n v="174933"/>
    <s v="High"/>
    <n v="2"/>
    <n v="2023"/>
    <s v="Low"/>
    <n v="3"/>
  </r>
  <r>
    <n v="7719"/>
    <x v="5"/>
    <x v="1"/>
    <s v="Medium"/>
    <s v="Finance"/>
    <x v="2"/>
    <x v="0"/>
    <s v="Remote"/>
    <x v="2"/>
    <s v="0-2 yrs"/>
    <n v="1"/>
    <s v="Master"/>
    <n v="1"/>
    <n v="0"/>
    <n v="0"/>
    <n v="0"/>
    <n v="1"/>
    <n v="2"/>
    <n v="96230"/>
    <s v="Medium"/>
    <n v="11"/>
    <n v="2020"/>
    <s v="Medium"/>
    <n v="5"/>
  </r>
  <r>
    <n v="7720"/>
    <x v="1"/>
    <x v="1"/>
    <s v="Startup"/>
    <s v="Retail"/>
    <x v="1"/>
    <x v="0"/>
    <s v="Remote"/>
    <x v="1"/>
    <s v="3-6 yrs"/>
    <n v="4"/>
    <s v="PhD"/>
    <n v="1"/>
    <n v="0"/>
    <n v="0"/>
    <n v="0"/>
    <n v="1"/>
    <n v="2"/>
    <n v="121281"/>
    <s v="High"/>
    <n v="9"/>
    <n v="2025"/>
    <s v="Medium"/>
    <n v="2"/>
  </r>
  <r>
    <n v="7721"/>
    <x v="1"/>
    <x v="1"/>
    <s v="MNC"/>
    <s v="Healthcare"/>
    <x v="0"/>
    <x v="0"/>
    <s v="Remote"/>
    <x v="0"/>
    <s v="7+ yrs"/>
    <n v="15"/>
    <s v="Bachelor"/>
    <n v="0"/>
    <n v="1"/>
    <n v="1"/>
    <n v="0"/>
    <n v="1"/>
    <n v="3"/>
    <n v="187503"/>
    <s v="High"/>
    <n v="8"/>
    <n v="2021"/>
    <s v="Low"/>
    <n v="2"/>
  </r>
  <r>
    <n v="7722"/>
    <x v="1"/>
    <x v="1"/>
    <s v="Enterprise"/>
    <s v="Technology"/>
    <x v="0"/>
    <x v="1"/>
    <s v="Onsite/Hybrid"/>
    <x v="0"/>
    <s v="7+ yrs"/>
    <n v="15"/>
    <s v="Master"/>
    <n v="0"/>
    <n v="0"/>
    <n v="1"/>
    <n v="0"/>
    <n v="1"/>
    <n v="2"/>
    <n v="169888"/>
    <s v="High"/>
    <n v="6"/>
    <n v="2024"/>
    <s v="Medium"/>
    <n v="1"/>
  </r>
  <r>
    <n v="7723"/>
    <x v="5"/>
    <x v="1"/>
    <s v="MNC"/>
    <s v="Technology"/>
    <x v="4"/>
    <x v="0"/>
    <s v="Remote"/>
    <x v="0"/>
    <s v="7+ yrs"/>
    <n v="11"/>
    <s v="Bachelor"/>
    <n v="1"/>
    <n v="0"/>
    <n v="1"/>
    <n v="0"/>
    <n v="0"/>
    <n v="2"/>
    <n v="178454"/>
    <s v="High"/>
    <n v="9"/>
    <n v="2022"/>
    <s v="Low"/>
    <n v="1"/>
  </r>
  <r>
    <n v="7724"/>
    <x v="3"/>
    <x v="0"/>
    <s v="Enterprise"/>
    <s v="E-commerce"/>
    <x v="5"/>
    <x v="2"/>
    <s v="Onsite/Hybrid"/>
    <x v="2"/>
    <s v="0-2 yrs"/>
    <n v="2"/>
    <s v="Master"/>
    <n v="0"/>
    <n v="1"/>
    <n v="1"/>
    <n v="1"/>
    <n v="1"/>
    <n v="4"/>
    <n v="89156"/>
    <s v="Medium"/>
    <n v="3"/>
    <n v="2024"/>
    <s v="High"/>
    <n v="4"/>
  </r>
  <r>
    <n v="7725"/>
    <x v="4"/>
    <x v="0"/>
    <s v="Enterprise"/>
    <s v="E-commerce"/>
    <x v="0"/>
    <x v="1"/>
    <s v="Onsite/Hybrid"/>
    <x v="2"/>
    <s v="0-2 yrs"/>
    <n v="2"/>
    <s v="PhD"/>
    <n v="0"/>
    <n v="0"/>
    <n v="1"/>
    <n v="1"/>
    <n v="0"/>
    <n v="2"/>
    <n v="77735"/>
    <s v="Medium"/>
    <n v="6"/>
    <n v="2026"/>
    <s v="High"/>
    <n v="7"/>
  </r>
  <r>
    <n v="7726"/>
    <x v="5"/>
    <x v="1"/>
    <s v="Startup"/>
    <s v="E-commerce"/>
    <x v="3"/>
    <x v="2"/>
    <s v="Onsite/Hybrid"/>
    <x v="1"/>
    <s v="3-6 yrs"/>
    <n v="5"/>
    <s v="PhD"/>
    <n v="1"/>
    <n v="1"/>
    <n v="0"/>
    <n v="1"/>
    <n v="1"/>
    <n v="4"/>
    <n v="142220"/>
    <s v="High"/>
    <n v="2"/>
    <n v="2024"/>
    <s v="High"/>
    <n v="9"/>
  </r>
  <r>
    <n v="7727"/>
    <x v="5"/>
    <x v="1"/>
    <s v="Startup"/>
    <s v="Retail"/>
    <x v="5"/>
    <x v="2"/>
    <s v="Onsite/Hybrid"/>
    <x v="0"/>
    <s v="7+ yrs"/>
    <n v="15"/>
    <s v="Bachelor"/>
    <n v="1"/>
    <n v="1"/>
    <n v="0"/>
    <n v="1"/>
    <n v="1"/>
    <n v="4"/>
    <n v="169667"/>
    <s v="High"/>
    <n v="1"/>
    <n v="2023"/>
    <s v="Low"/>
    <n v="4"/>
  </r>
  <r>
    <n v="7728"/>
    <x v="0"/>
    <x v="0"/>
    <s v="Startup"/>
    <s v="Healthcare"/>
    <x v="5"/>
    <x v="2"/>
    <s v="Onsite/Hybrid"/>
    <x v="1"/>
    <s v="3-6 yrs"/>
    <n v="4"/>
    <s v="PhD"/>
    <n v="1"/>
    <n v="1"/>
    <n v="1"/>
    <n v="0"/>
    <n v="0"/>
    <n v="3"/>
    <n v="91079"/>
    <s v="Medium"/>
    <n v="3"/>
    <n v="2023"/>
    <s v="High"/>
    <n v="9"/>
  </r>
  <r>
    <n v="7729"/>
    <x v="3"/>
    <x v="0"/>
    <s v="Startup"/>
    <s v="E-commerce"/>
    <x v="2"/>
    <x v="1"/>
    <s v="Onsite/Hybrid"/>
    <x v="1"/>
    <s v="3-6 yrs"/>
    <n v="3"/>
    <s v="Bachelor"/>
    <n v="0"/>
    <n v="0"/>
    <n v="1"/>
    <n v="1"/>
    <n v="1"/>
    <n v="3"/>
    <n v="116929"/>
    <s v="Medium"/>
    <n v="3"/>
    <n v="2022"/>
    <s v="High"/>
    <n v="2"/>
  </r>
  <r>
    <n v="7730"/>
    <x v="4"/>
    <x v="0"/>
    <s v="Enterprise"/>
    <s v="E-commerce"/>
    <x v="5"/>
    <x v="0"/>
    <s v="Remote"/>
    <x v="1"/>
    <s v="3-6 yrs"/>
    <n v="5"/>
    <s v="Bachelor"/>
    <n v="0"/>
    <n v="1"/>
    <n v="0"/>
    <n v="0"/>
    <n v="1"/>
    <n v="2"/>
    <n v="86388"/>
    <s v="Medium"/>
    <n v="7"/>
    <n v="2022"/>
    <s v="High"/>
    <n v="7"/>
  </r>
  <r>
    <n v="7731"/>
    <x v="0"/>
    <x v="0"/>
    <s v="MNC"/>
    <s v="Technology"/>
    <x v="5"/>
    <x v="1"/>
    <s v="Onsite/Hybrid"/>
    <x v="0"/>
    <s v="7+ yrs"/>
    <n v="8"/>
    <s v="PhD"/>
    <n v="1"/>
    <n v="0"/>
    <n v="0"/>
    <n v="0"/>
    <n v="0"/>
    <n v="1"/>
    <n v="122686"/>
    <s v="High"/>
    <n v="7"/>
    <n v="2021"/>
    <s v="Low"/>
    <n v="4"/>
  </r>
  <r>
    <n v="7732"/>
    <x v="4"/>
    <x v="0"/>
    <s v="MNC"/>
    <s v="Healthcare"/>
    <x v="1"/>
    <x v="1"/>
    <s v="Onsite/Hybrid"/>
    <x v="2"/>
    <s v="0-2 yrs"/>
    <n v="1"/>
    <s v="Bachelor"/>
    <n v="0"/>
    <n v="0"/>
    <n v="0"/>
    <n v="1"/>
    <n v="1"/>
    <n v="2"/>
    <n v="94440"/>
    <s v="Medium"/>
    <n v="5"/>
    <n v="2024"/>
    <s v="High"/>
    <n v="9"/>
  </r>
  <r>
    <n v="7733"/>
    <x v="3"/>
    <x v="0"/>
    <s v="MNC"/>
    <s v="Healthcare"/>
    <x v="1"/>
    <x v="1"/>
    <s v="Onsite/Hybrid"/>
    <x v="2"/>
    <s v="0-2 yrs"/>
    <n v="1"/>
    <s v="Master"/>
    <n v="1"/>
    <n v="1"/>
    <n v="0"/>
    <n v="0"/>
    <n v="0"/>
    <n v="2"/>
    <n v="69310"/>
    <s v="Low"/>
    <n v="11"/>
    <n v="2024"/>
    <s v="High"/>
    <n v="9"/>
  </r>
  <r>
    <n v="7734"/>
    <x v="0"/>
    <x v="0"/>
    <s v="Enterprise"/>
    <s v="Healthcare"/>
    <x v="3"/>
    <x v="2"/>
    <s v="Onsite/Hybrid"/>
    <x v="0"/>
    <s v="7+ yrs"/>
    <n v="14"/>
    <s v="PhD"/>
    <n v="1"/>
    <n v="0"/>
    <n v="1"/>
    <n v="1"/>
    <n v="1"/>
    <n v="4"/>
    <n v="141398"/>
    <s v="High"/>
    <n v="1"/>
    <n v="2023"/>
    <s v="High"/>
    <n v="5"/>
  </r>
  <r>
    <n v="7735"/>
    <x v="5"/>
    <x v="1"/>
    <s v="Startup"/>
    <s v="Technology"/>
    <x v="4"/>
    <x v="1"/>
    <s v="Onsite/Hybrid"/>
    <x v="0"/>
    <s v="7+ yrs"/>
    <n v="11"/>
    <s v="PhD"/>
    <n v="1"/>
    <n v="0"/>
    <n v="1"/>
    <n v="1"/>
    <n v="0"/>
    <n v="3"/>
    <n v="165347"/>
    <s v="High"/>
    <n v="10"/>
    <n v="2021"/>
    <s v="High"/>
    <n v="4"/>
  </r>
  <r>
    <n v="7736"/>
    <x v="5"/>
    <x v="1"/>
    <s v="Startup"/>
    <s v="E-commerce"/>
    <x v="1"/>
    <x v="0"/>
    <s v="Remote"/>
    <x v="2"/>
    <s v="0-2 yrs"/>
    <n v="1"/>
    <s v="PhD"/>
    <n v="0"/>
    <n v="1"/>
    <n v="1"/>
    <n v="1"/>
    <n v="1"/>
    <n v="4"/>
    <n v="132727"/>
    <s v="High"/>
    <n v="3"/>
    <n v="2023"/>
    <s v="High"/>
    <n v="7"/>
  </r>
  <r>
    <n v="7737"/>
    <x v="1"/>
    <x v="1"/>
    <s v="MNC"/>
    <s v="Retail"/>
    <x v="5"/>
    <x v="0"/>
    <s v="Remote"/>
    <x v="1"/>
    <s v="3-6 yrs"/>
    <n v="4"/>
    <s v="Bachelor"/>
    <n v="1"/>
    <n v="0"/>
    <n v="0"/>
    <n v="0"/>
    <n v="0"/>
    <n v="1"/>
    <n v="135849"/>
    <s v="High"/>
    <n v="11"/>
    <n v="2025"/>
    <s v="Low"/>
    <n v="6"/>
  </r>
  <r>
    <n v="7738"/>
    <x v="1"/>
    <x v="1"/>
    <s v="Medium"/>
    <s v="Healthcare"/>
    <x v="5"/>
    <x v="2"/>
    <s v="Onsite/Hybrid"/>
    <x v="2"/>
    <s v="0-2 yrs"/>
    <n v="2"/>
    <s v="Master"/>
    <n v="1"/>
    <n v="1"/>
    <n v="1"/>
    <n v="0"/>
    <n v="1"/>
    <n v="4"/>
    <n v="119299"/>
    <s v="Medium"/>
    <n v="6"/>
    <n v="2026"/>
    <s v="Medium"/>
    <n v="3"/>
  </r>
  <r>
    <n v="7739"/>
    <x v="5"/>
    <x v="1"/>
    <s v="MNC"/>
    <s v="Healthcare"/>
    <x v="5"/>
    <x v="1"/>
    <s v="Onsite/Hybrid"/>
    <x v="2"/>
    <s v="0-2 yrs"/>
    <n v="2"/>
    <s v="PhD"/>
    <n v="1"/>
    <n v="0"/>
    <n v="0"/>
    <n v="1"/>
    <n v="0"/>
    <n v="2"/>
    <n v="126893"/>
    <s v="High"/>
    <n v="4"/>
    <n v="2023"/>
    <s v="Low"/>
    <n v="6"/>
  </r>
  <r>
    <n v="7740"/>
    <x v="4"/>
    <x v="0"/>
    <s v="Enterprise"/>
    <s v="Healthcare"/>
    <x v="2"/>
    <x v="2"/>
    <s v="Onsite/Hybrid"/>
    <x v="2"/>
    <s v="0-2 yrs"/>
    <n v="0"/>
    <s v="Bachelor"/>
    <n v="1"/>
    <n v="1"/>
    <n v="0"/>
    <n v="0"/>
    <n v="0"/>
    <n v="2"/>
    <n v="46736"/>
    <s v="Low"/>
    <n v="9"/>
    <n v="2020"/>
    <s v="High"/>
    <n v="9"/>
  </r>
  <r>
    <n v="7741"/>
    <x v="3"/>
    <x v="0"/>
    <s v="Startup"/>
    <s v="Technology"/>
    <x v="1"/>
    <x v="1"/>
    <s v="Onsite/Hybrid"/>
    <x v="0"/>
    <s v="7+ yrs"/>
    <n v="7"/>
    <s v="Bachelor"/>
    <n v="1"/>
    <n v="0"/>
    <n v="1"/>
    <n v="0"/>
    <n v="0"/>
    <n v="2"/>
    <n v="115384"/>
    <s v="Medium"/>
    <n v="9"/>
    <n v="2024"/>
    <s v="Low"/>
    <n v="2"/>
  </r>
  <r>
    <n v="7742"/>
    <x v="2"/>
    <x v="2"/>
    <s v="Enterprise"/>
    <s v="Healthcare"/>
    <x v="2"/>
    <x v="2"/>
    <s v="Onsite/Hybrid"/>
    <x v="0"/>
    <s v="7+ yrs"/>
    <n v="8"/>
    <s v="PhD"/>
    <n v="0"/>
    <n v="0"/>
    <n v="1"/>
    <n v="1"/>
    <n v="0"/>
    <n v="2"/>
    <n v="132835"/>
    <s v="High"/>
    <n v="4"/>
    <n v="2020"/>
    <s v="High"/>
    <n v="1"/>
  </r>
  <r>
    <n v="7743"/>
    <x v="5"/>
    <x v="1"/>
    <s v="Startup"/>
    <s v="Finance"/>
    <x v="0"/>
    <x v="0"/>
    <s v="Remote"/>
    <x v="1"/>
    <s v="3-6 yrs"/>
    <n v="5"/>
    <s v="Master"/>
    <n v="1"/>
    <n v="1"/>
    <n v="1"/>
    <n v="0"/>
    <n v="0"/>
    <n v="3"/>
    <n v="130469"/>
    <s v="High"/>
    <n v="12"/>
    <n v="2021"/>
    <s v="Medium"/>
    <n v="5"/>
  </r>
  <r>
    <n v="7744"/>
    <x v="4"/>
    <x v="0"/>
    <s v="Medium"/>
    <s v="Finance"/>
    <x v="2"/>
    <x v="1"/>
    <s v="Onsite/Hybrid"/>
    <x v="1"/>
    <s v="3-6 yrs"/>
    <n v="5"/>
    <s v="Bachelor"/>
    <n v="1"/>
    <n v="0"/>
    <n v="0"/>
    <n v="1"/>
    <n v="1"/>
    <n v="3"/>
    <n v="101428"/>
    <s v="Medium"/>
    <n v="4"/>
    <n v="2021"/>
    <s v="Medium"/>
    <n v="2"/>
  </r>
  <r>
    <n v="7745"/>
    <x v="5"/>
    <x v="1"/>
    <s v="Enterprise"/>
    <s v="Finance"/>
    <x v="5"/>
    <x v="0"/>
    <s v="Remote"/>
    <x v="0"/>
    <s v="7+ yrs"/>
    <n v="15"/>
    <s v="Bachelor"/>
    <n v="1"/>
    <n v="1"/>
    <n v="0"/>
    <n v="0"/>
    <n v="0"/>
    <n v="2"/>
    <n v="144944"/>
    <s v="High"/>
    <n v="10"/>
    <n v="2024"/>
    <s v="Low"/>
    <n v="4"/>
  </r>
  <r>
    <n v="7746"/>
    <x v="2"/>
    <x v="2"/>
    <s v="MNC"/>
    <s v="Retail"/>
    <x v="1"/>
    <x v="0"/>
    <s v="Remote"/>
    <x v="2"/>
    <s v="0-2 yrs"/>
    <n v="2"/>
    <s v="PhD"/>
    <n v="1"/>
    <n v="0"/>
    <n v="1"/>
    <n v="0"/>
    <n v="1"/>
    <n v="3"/>
    <n v="96406"/>
    <s v="Medium"/>
    <n v="7"/>
    <n v="2024"/>
    <s v="Low"/>
    <n v="3"/>
  </r>
  <r>
    <n v="7747"/>
    <x v="2"/>
    <x v="2"/>
    <s v="Startup"/>
    <s v="Technology"/>
    <x v="0"/>
    <x v="0"/>
    <s v="Remote"/>
    <x v="2"/>
    <s v="0-2 yrs"/>
    <n v="0"/>
    <s v="Bachelor"/>
    <n v="1"/>
    <n v="0"/>
    <n v="1"/>
    <n v="0"/>
    <n v="0"/>
    <n v="2"/>
    <n v="65657"/>
    <s v="Low"/>
    <n v="10"/>
    <n v="2026"/>
    <s v="High"/>
    <n v="9"/>
  </r>
  <r>
    <n v="7748"/>
    <x v="3"/>
    <x v="0"/>
    <s v="MNC"/>
    <s v="Finance"/>
    <x v="0"/>
    <x v="0"/>
    <s v="Remote"/>
    <x v="1"/>
    <s v="3-6 yrs"/>
    <n v="3"/>
    <s v="Bachelor"/>
    <n v="0"/>
    <n v="1"/>
    <n v="1"/>
    <n v="1"/>
    <n v="1"/>
    <n v="4"/>
    <n v="136607"/>
    <s v="High"/>
    <n v="7"/>
    <n v="2026"/>
    <s v="High"/>
    <n v="3"/>
  </r>
  <r>
    <n v="7749"/>
    <x v="1"/>
    <x v="1"/>
    <s v="Medium"/>
    <s v="E-commerce"/>
    <x v="3"/>
    <x v="2"/>
    <s v="Onsite/Hybrid"/>
    <x v="0"/>
    <s v="7+ yrs"/>
    <n v="7"/>
    <s v="Bachelor"/>
    <n v="0"/>
    <n v="0"/>
    <n v="0"/>
    <n v="0"/>
    <n v="0"/>
    <n v="0"/>
    <n v="138478"/>
    <s v="High"/>
    <n v="8"/>
    <n v="2020"/>
    <s v="Low"/>
    <n v="1"/>
  </r>
  <r>
    <n v="7750"/>
    <x v="0"/>
    <x v="0"/>
    <s v="MNC"/>
    <s v="E-commerce"/>
    <x v="5"/>
    <x v="2"/>
    <s v="Onsite/Hybrid"/>
    <x v="0"/>
    <s v="7+ yrs"/>
    <n v="9"/>
    <s v="PhD"/>
    <n v="1"/>
    <n v="1"/>
    <n v="1"/>
    <n v="1"/>
    <n v="1"/>
    <n v="5"/>
    <n v="155471"/>
    <s v="High"/>
    <n v="3"/>
    <n v="2021"/>
    <s v="High"/>
    <n v="8"/>
  </r>
  <r>
    <n v="7751"/>
    <x v="5"/>
    <x v="1"/>
    <s v="Medium"/>
    <s v="Technology"/>
    <x v="4"/>
    <x v="2"/>
    <s v="Onsite/Hybrid"/>
    <x v="2"/>
    <s v="0-2 yrs"/>
    <n v="1"/>
    <s v="Master"/>
    <n v="1"/>
    <n v="1"/>
    <n v="1"/>
    <n v="1"/>
    <n v="0"/>
    <n v="4"/>
    <n v="118413"/>
    <s v="Medium"/>
    <n v="12"/>
    <n v="2022"/>
    <s v="High"/>
    <n v="3"/>
  </r>
  <r>
    <n v="7752"/>
    <x v="4"/>
    <x v="0"/>
    <s v="Medium"/>
    <s v="E-commerce"/>
    <x v="6"/>
    <x v="0"/>
    <s v="Remote"/>
    <x v="2"/>
    <s v="0-2 yrs"/>
    <n v="0"/>
    <s v="PhD"/>
    <n v="1"/>
    <n v="0"/>
    <n v="0"/>
    <n v="1"/>
    <n v="1"/>
    <n v="3"/>
    <n v="75197"/>
    <s v="Medium"/>
    <n v="4"/>
    <n v="2020"/>
    <s v="Low"/>
    <n v="4"/>
  </r>
  <r>
    <n v="7753"/>
    <x v="2"/>
    <x v="2"/>
    <s v="Startup"/>
    <s v="Healthcare"/>
    <x v="6"/>
    <x v="1"/>
    <s v="Onsite/Hybrid"/>
    <x v="2"/>
    <s v="0-2 yrs"/>
    <n v="0"/>
    <s v="Master"/>
    <n v="1"/>
    <n v="0"/>
    <n v="1"/>
    <n v="1"/>
    <n v="1"/>
    <n v="4"/>
    <n v="86812"/>
    <s v="Medium"/>
    <n v="4"/>
    <n v="2022"/>
    <s v="High"/>
    <n v="2"/>
  </r>
  <r>
    <n v="7754"/>
    <x v="5"/>
    <x v="1"/>
    <s v="Medium"/>
    <s v="Healthcare"/>
    <x v="2"/>
    <x v="0"/>
    <s v="Remote"/>
    <x v="0"/>
    <s v="7+ yrs"/>
    <n v="9"/>
    <s v="PhD"/>
    <n v="0"/>
    <n v="0"/>
    <n v="0"/>
    <n v="0"/>
    <n v="1"/>
    <n v="1"/>
    <n v="148454"/>
    <s v="High"/>
    <n v="11"/>
    <n v="2026"/>
    <s v="Medium"/>
    <n v="2"/>
  </r>
  <r>
    <n v="7755"/>
    <x v="2"/>
    <x v="2"/>
    <s v="MNC"/>
    <s v="Education"/>
    <x v="3"/>
    <x v="1"/>
    <s v="Onsite/Hybrid"/>
    <x v="2"/>
    <s v="0-2 yrs"/>
    <n v="1"/>
    <s v="Bachelor"/>
    <n v="1"/>
    <n v="1"/>
    <n v="1"/>
    <n v="0"/>
    <n v="0"/>
    <n v="3"/>
    <n v="89950"/>
    <s v="Medium"/>
    <n v="9"/>
    <n v="2021"/>
    <s v="High"/>
    <n v="9"/>
  </r>
  <r>
    <n v="7756"/>
    <x v="4"/>
    <x v="0"/>
    <s v="Startup"/>
    <s v="E-commerce"/>
    <x v="5"/>
    <x v="1"/>
    <s v="Onsite/Hybrid"/>
    <x v="0"/>
    <s v="7+ yrs"/>
    <n v="7"/>
    <s v="Master"/>
    <n v="1"/>
    <n v="1"/>
    <n v="1"/>
    <n v="1"/>
    <n v="1"/>
    <n v="5"/>
    <n v="136633"/>
    <s v="High"/>
    <n v="5"/>
    <n v="2020"/>
    <s v="High"/>
    <n v="1"/>
  </r>
  <r>
    <n v="7757"/>
    <x v="0"/>
    <x v="0"/>
    <s v="Startup"/>
    <s v="Retail"/>
    <x v="1"/>
    <x v="0"/>
    <s v="Remote"/>
    <x v="2"/>
    <s v="0-2 yrs"/>
    <n v="2"/>
    <s v="PhD"/>
    <n v="0"/>
    <n v="0"/>
    <n v="1"/>
    <n v="0"/>
    <n v="0"/>
    <n v="1"/>
    <n v="65325"/>
    <s v="Low"/>
    <n v="10"/>
    <n v="2025"/>
    <s v="Low"/>
    <n v="4"/>
  </r>
  <r>
    <n v="7758"/>
    <x v="5"/>
    <x v="1"/>
    <s v="Enterprise"/>
    <s v="Education"/>
    <x v="2"/>
    <x v="0"/>
    <s v="Remote"/>
    <x v="2"/>
    <s v="0-2 yrs"/>
    <n v="2"/>
    <s v="Master"/>
    <n v="1"/>
    <n v="1"/>
    <n v="0"/>
    <n v="1"/>
    <n v="0"/>
    <n v="3"/>
    <n v="102533"/>
    <s v="Medium"/>
    <n v="4"/>
    <n v="2022"/>
    <s v="Low"/>
    <n v="1"/>
  </r>
  <r>
    <n v="7759"/>
    <x v="4"/>
    <x v="0"/>
    <s v="MNC"/>
    <s v="Finance"/>
    <x v="6"/>
    <x v="0"/>
    <s v="Remote"/>
    <x v="1"/>
    <s v="3-6 yrs"/>
    <n v="5"/>
    <s v="Master"/>
    <n v="1"/>
    <n v="0"/>
    <n v="0"/>
    <n v="1"/>
    <n v="0"/>
    <n v="2"/>
    <n v="105894"/>
    <s v="Medium"/>
    <n v="1"/>
    <n v="2021"/>
    <s v="Low"/>
    <n v="4"/>
  </r>
  <r>
    <n v="7760"/>
    <x v="5"/>
    <x v="1"/>
    <s v="Medium"/>
    <s v="Education"/>
    <x v="0"/>
    <x v="2"/>
    <s v="Onsite/Hybrid"/>
    <x v="2"/>
    <s v="0-2 yrs"/>
    <n v="2"/>
    <s v="Master"/>
    <n v="0"/>
    <n v="1"/>
    <n v="1"/>
    <n v="1"/>
    <n v="1"/>
    <n v="4"/>
    <n v="126394"/>
    <s v="High"/>
    <n v="2"/>
    <n v="2021"/>
    <s v="High"/>
    <n v="3"/>
  </r>
  <r>
    <n v="7761"/>
    <x v="3"/>
    <x v="0"/>
    <s v="Startup"/>
    <s v="Finance"/>
    <x v="1"/>
    <x v="0"/>
    <s v="Remote"/>
    <x v="2"/>
    <s v="0-2 yrs"/>
    <n v="0"/>
    <s v="PhD"/>
    <n v="0"/>
    <n v="0"/>
    <n v="1"/>
    <n v="1"/>
    <n v="0"/>
    <n v="2"/>
    <n v="75071"/>
    <s v="Medium"/>
    <n v="4"/>
    <n v="2025"/>
    <s v="High"/>
    <n v="3"/>
  </r>
  <r>
    <n v="7762"/>
    <x v="5"/>
    <x v="1"/>
    <s v="Enterprise"/>
    <s v="Finance"/>
    <x v="6"/>
    <x v="2"/>
    <s v="Onsite/Hybrid"/>
    <x v="2"/>
    <s v="0-2 yrs"/>
    <n v="2"/>
    <s v="PhD"/>
    <n v="0"/>
    <n v="0"/>
    <n v="0"/>
    <n v="0"/>
    <n v="0"/>
    <n v="0"/>
    <n v="85594"/>
    <s v="Medium"/>
    <n v="12"/>
    <n v="2024"/>
    <s v="Low"/>
    <n v="5"/>
  </r>
  <r>
    <n v="7763"/>
    <x v="4"/>
    <x v="0"/>
    <s v="MNC"/>
    <s v="Finance"/>
    <x v="4"/>
    <x v="2"/>
    <s v="Onsite/Hybrid"/>
    <x v="1"/>
    <s v="3-6 yrs"/>
    <n v="4"/>
    <s v="Bachelor"/>
    <n v="0"/>
    <n v="0"/>
    <n v="1"/>
    <n v="1"/>
    <n v="1"/>
    <n v="3"/>
    <n v="134544"/>
    <s v="High"/>
    <n v="10"/>
    <n v="2021"/>
    <s v="High"/>
    <n v="1"/>
  </r>
  <r>
    <n v="7764"/>
    <x v="4"/>
    <x v="0"/>
    <s v="Startup"/>
    <s v="E-commerce"/>
    <x v="5"/>
    <x v="1"/>
    <s v="Onsite/Hybrid"/>
    <x v="0"/>
    <s v="7+ yrs"/>
    <n v="11"/>
    <s v="PhD"/>
    <n v="1"/>
    <n v="0"/>
    <n v="1"/>
    <n v="0"/>
    <n v="0"/>
    <n v="2"/>
    <n v="115553"/>
    <s v="Medium"/>
    <n v="7"/>
    <n v="2022"/>
    <s v="Medium"/>
    <n v="6"/>
  </r>
  <r>
    <n v="7765"/>
    <x v="2"/>
    <x v="2"/>
    <s v="Medium"/>
    <s v="Retail"/>
    <x v="0"/>
    <x v="0"/>
    <s v="Remote"/>
    <x v="0"/>
    <s v="7+ yrs"/>
    <n v="9"/>
    <s v="Bachelor"/>
    <n v="1"/>
    <n v="0"/>
    <n v="0"/>
    <n v="1"/>
    <n v="1"/>
    <n v="3"/>
    <n v="125978"/>
    <s v="High"/>
    <n v="6"/>
    <n v="2026"/>
    <s v="Medium"/>
    <n v="5"/>
  </r>
  <r>
    <n v="7766"/>
    <x v="0"/>
    <x v="0"/>
    <s v="Startup"/>
    <s v="E-commerce"/>
    <x v="1"/>
    <x v="0"/>
    <s v="Remote"/>
    <x v="1"/>
    <s v="3-6 yrs"/>
    <n v="4"/>
    <s v="Master"/>
    <n v="0"/>
    <n v="1"/>
    <n v="1"/>
    <n v="0"/>
    <n v="0"/>
    <n v="2"/>
    <n v="93594"/>
    <s v="Medium"/>
    <n v="3"/>
    <n v="2020"/>
    <s v="High"/>
    <n v="8"/>
  </r>
  <r>
    <n v="7767"/>
    <x v="5"/>
    <x v="1"/>
    <s v="Startup"/>
    <s v="Healthcare"/>
    <x v="0"/>
    <x v="2"/>
    <s v="Onsite/Hybrid"/>
    <x v="0"/>
    <s v="7+ yrs"/>
    <n v="7"/>
    <s v="Master"/>
    <n v="0"/>
    <n v="1"/>
    <n v="0"/>
    <n v="0"/>
    <n v="1"/>
    <n v="2"/>
    <n v="148610"/>
    <s v="High"/>
    <n v="5"/>
    <n v="2021"/>
    <s v="High"/>
    <n v="7"/>
  </r>
  <r>
    <n v="7768"/>
    <x v="1"/>
    <x v="1"/>
    <s v="Startup"/>
    <s v="E-commerce"/>
    <x v="4"/>
    <x v="2"/>
    <s v="Onsite/Hybrid"/>
    <x v="1"/>
    <s v="3-6 yrs"/>
    <n v="3"/>
    <s v="Bachelor"/>
    <n v="1"/>
    <n v="0"/>
    <n v="0"/>
    <n v="0"/>
    <n v="0"/>
    <n v="1"/>
    <n v="113541"/>
    <s v="Medium"/>
    <n v="3"/>
    <n v="2024"/>
    <s v="Low"/>
    <n v="1"/>
  </r>
  <r>
    <n v="7769"/>
    <x v="0"/>
    <x v="0"/>
    <s v="Enterprise"/>
    <s v="Technology"/>
    <x v="3"/>
    <x v="2"/>
    <s v="Onsite/Hybrid"/>
    <x v="0"/>
    <s v="7+ yrs"/>
    <n v="11"/>
    <s v="Master"/>
    <n v="1"/>
    <n v="0"/>
    <n v="1"/>
    <n v="0"/>
    <n v="1"/>
    <n v="3"/>
    <n v="129708"/>
    <s v="High"/>
    <n v="1"/>
    <n v="2023"/>
    <s v="Medium"/>
    <n v="6"/>
  </r>
  <r>
    <n v="7770"/>
    <x v="4"/>
    <x v="0"/>
    <s v="Medium"/>
    <s v="Finance"/>
    <x v="3"/>
    <x v="2"/>
    <s v="Onsite/Hybrid"/>
    <x v="2"/>
    <s v="0-2 yrs"/>
    <n v="0"/>
    <s v="Master"/>
    <n v="0"/>
    <n v="1"/>
    <n v="0"/>
    <n v="1"/>
    <n v="0"/>
    <n v="2"/>
    <n v="67681"/>
    <s v="Low"/>
    <n v="11"/>
    <n v="2021"/>
    <s v="Low"/>
    <n v="4"/>
  </r>
  <r>
    <n v="7771"/>
    <x v="2"/>
    <x v="2"/>
    <s v="Medium"/>
    <s v="Education"/>
    <x v="3"/>
    <x v="2"/>
    <s v="Onsite/Hybrid"/>
    <x v="1"/>
    <s v="3-6 yrs"/>
    <n v="4"/>
    <s v="PhD"/>
    <n v="1"/>
    <n v="0"/>
    <n v="1"/>
    <n v="0"/>
    <n v="1"/>
    <n v="3"/>
    <n v="99678"/>
    <s v="Medium"/>
    <n v="11"/>
    <n v="2024"/>
    <s v="Medium"/>
    <n v="4"/>
  </r>
  <r>
    <n v="7772"/>
    <x v="3"/>
    <x v="0"/>
    <s v="MNC"/>
    <s v="Finance"/>
    <x v="6"/>
    <x v="2"/>
    <s v="Onsite/Hybrid"/>
    <x v="2"/>
    <s v="0-2 yrs"/>
    <n v="2"/>
    <s v="Master"/>
    <n v="1"/>
    <n v="0"/>
    <n v="0"/>
    <n v="1"/>
    <n v="1"/>
    <n v="3"/>
    <n v="96938"/>
    <s v="Medium"/>
    <n v="1"/>
    <n v="2026"/>
    <s v="Medium"/>
    <n v="6"/>
  </r>
  <r>
    <n v="7773"/>
    <x v="0"/>
    <x v="0"/>
    <s v="Startup"/>
    <s v="E-commerce"/>
    <x v="4"/>
    <x v="0"/>
    <s v="Remote"/>
    <x v="2"/>
    <s v="0-2 yrs"/>
    <n v="1"/>
    <s v="Master"/>
    <n v="0"/>
    <n v="1"/>
    <n v="1"/>
    <n v="1"/>
    <n v="1"/>
    <n v="4"/>
    <n v="90022"/>
    <s v="Medium"/>
    <n v="7"/>
    <n v="2025"/>
    <s v="High"/>
    <n v="1"/>
  </r>
  <r>
    <n v="7774"/>
    <x v="5"/>
    <x v="1"/>
    <s v="Enterprise"/>
    <s v="Education"/>
    <x v="3"/>
    <x v="2"/>
    <s v="Onsite/Hybrid"/>
    <x v="2"/>
    <s v="0-2 yrs"/>
    <n v="1"/>
    <s v="PhD"/>
    <n v="0"/>
    <n v="1"/>
    <n v="0"/>
    <n v="0"/>
    <n v="0"/>
    <n v="1"/>
    <n v="85182"/>
    <s v="Medium"/>
    <n v="9"/>
    <n v="2022"/>
    <s v="Low"/>
    <n v="1"/>
  </r>
  <r>
    <n v="7775"/>
    <x v="0"/>
    <x v="0"/>
    <s v="MNC"/>
    <s v="Healthcare"/>
    <x v="2"/>
    <x v="2"/>
    <s v="Onsite/Hybrid"/>
    <x v="0"/>
    <s v="7+ yrs"/>
    <n v="15"/>
    <s v="Bachelor"/>
    <n v="0"/>
    <n v="1"/>
    <n v="1"/>
    <n v="1"/>
    <n v="0"/>
    <n v="3"/>
    <n v="147927"/>
    <s v="High"/>
    <n v="2"/>
    <n v="2023"/>
    <s v="High"/>
    <n v="4"/>
  </r>
  <r>
    <n v="7776"/>
    <x v="3"/>
    <x v="0"/>
    <s v="MNC"/>
    <s v="Finance"/>
    <x v="4"/>
    <x v="0"/>
    <s v="Remote"/>
    <x v="2"/>
    <s v="0-2 yrs"/>
    <n v="0"/>
    <s v="Master"/>
    <n v="1"/>
    <n v="1"/>
    <n v="0"/>
    <n v="1"/>
    <n v="0"/>
    <n v="3"/>
    <n v="85775"/>
    <s v="Medium"/>
    <n v="7"/>
    <n v="2023"/>
    <s v="High"/>
    <n v="7"/>
  </r>
  <r>
    <n v="7777"/>
    <x v="4"/>
    <x v="0"/>
    <s v="Startup"/>
    <s v="Healthcare"/>
    <x v="3"/>
    <x v="1"/>
    <s v="Onsite/Hybrid"/>
    <x v="1"/>
    <s v="3-6 yrs"/>
    <n v="4"/>
    <s v="Master"/>
    <n v="0"/>
    <n v="1"/>
    <n v="0"/>
    <n v="1"/>
    <n v="1"/>
    <n v="3"/>
    <n v="99272"/>
    <s v="Medium"/>
    <n v="6"/>
    <n v="2026"/>
    <s v="High"/>
    <n v="7"/>
  </r>
  <r>
    <n v="7778"/>
    <x v="2"/>
    <x v="2"/>
    <s v="Medium"/>
    <s v="Education"/>
    <x v="5"/>
    <x v="0"/>
    <s v="Remote"/>
    <x v="0"/>
    <s v="7+ yrs"/>
    <n v="10"/>
    <s v="Master"/>
    <n v="1"/>
    <n v="0"/>
    <n v="0"/>
    <n v="1"/>
    <n v="1"/>
    <n v="3"/>
    <n v="122553"/>
    <s v="High"/>
    <n v="1"/>
    <n v="2020"/>
    <s v="High"/>
    <n v="8"/>
  </r>
  <r>
    <n v="7779"/>
    <x v="5"/>
    <x v="1"/>
    <s v="Startup"/>
    <s v="Retail"/>
    <x v="6"/>
    <x v="1"/>
    <s v="Onsite/Hybrid"/>
    <x v="2"/>
    <s v="0-2 yrs"/>
    <n v="0"/>
    <s v="Master"/>
    <n v="1"/>
    <n v="1"/>
    <n v="1"/>
    <n v="1"/>
    <n v="1"/>
    <n v="5"/>
    <n v="127911"/>
    <s v="High"/>
    <n v="7"/>
    <n v="2020"/>
    <s v="High"/>
    <n v="4"/>
  </r>
  <r>
    <n v="7780"/>
    <x v="4"/>
    <x v="0"/>
    <s v="Medium"/>
    <s v="Finance"/>
    <x v="3"/>
    <x v="0"/>
    <s v="Remote"/>
    <x v="1"/>
    <s v="3-6 yrs"/>
    <n v="4"/>
    <s v="Bachelor"/>
    <n v="0"/>
    <n v="1"/>
    <n v="1"/>
    <n v="1"/>
    <n v="1"/>
    <n v="4"/>
    <n v="116392"/>
    <s v="Medium"/>
    <n v="1"/>
    <n v="2023"/>
    <s v="High"/>
    <n v="9"/>
  </r>
  <r>
    <n v="7781"/>
    <x v="0"/>
    <x v="0"/>
    <s v="Startup"/>
    <s v="E-commerce"/>
    <x v="2"/>
    <x v="0"/>
    <s v="Remote"/>
    <x v="1"/>
    <s v="3-6 yrs"/>
    <n v="6"/>
    <s v="PhD"/>
    <n v="0"/>
    <n v="0"/>
    <n v="0"/>
    <n v="1"/>
    <n v="1"/>
    <n v="2"/>
    <n v="98820"/>
    <s v="Medium"/>
    <n v="5"/>
    <n v="2021"/>
    <s v="Medium"/>
    <n v="4"/>
  </r>
  <r>
    <n v="7782"/>
    <x v="5"/>
    <x v="1"/>
    <s v="MNC"/>
    <s v="Retail"/>
    <x v="6"/>
    <x v="2"/>
    <s v="Onsite/Hybrid"/>
    <x v="1"/>
    <s v="3-6 yrs"/>
    <n v="5"/>
    <s v="Master"/>
    <n v="1"/>
    <n v="0"/>
    <n v="1"/>
    <n v="1"/>
    <n v="1"/>
    <n v="4"/>
    <n v="174945"/>
    <s v="High"/>
    <n v="4"/>
    <n v="2021"/>
    <s v="High"/>
    <n v="8"/>
  </r>
  <r>
    <n v="7783"/>
    <x v="2"/>
    <x v="2"/>
    <s v="MNC"/>
    <s v="Healthcare"/>
    <x v="6"/>
    <x v="1"/>
    <s v="Onsite/Hybrid"/>
    <x v="0"/>
    <s v="7+ yrs"/>
    <n v="14"/>
    <s v="Bachelor"/>
    <n v="1"/>
    <n v="1"/>
    <n v="1"/>
    <n v="0"/>
    <n v="1"/>
    <n v="4"/>
    <n v="147026"/>
    <s v="High"/>
    <n v="3"/>
    <n v="2023"/>
    <s v="Low"/>
    <n v="4"/>
  </r>
  <r>
    <n v="7784"/>
    <x v="0"/>
    <x v="0"/>
    <s v="Medium"/>
    <s v="Healthcare"/>
    <x v="0"/>
    <x v="1"/>
    <s v="Onsite/Hybrid"/>
    <x v="0"/>
    <s v="7+ yrs"/>
    <n v="9"/>
    <s v="Bachelor"/>
    <n v="0"/>
    <n v="0"/>
    <n v="1"/>
    <n v="1"/>
    <n v="1"/>
    <n v="3"/>
    <n v="143553"/>
    <s v="High"/>
    <n v="12"/>
    <n v="2024"/>
    <s v="High"/>
    <n v="4"/>
  </r>
  <r>
    <n v="7785"/>
    <x v="0"/>
    <x v="0"/>
    <s v="Startup"/>
    <s v="Education"/>
    <x v="3"/>
    <x v="1"/>
    <s v="Onsite/Hybrid"/>
    <x v="0"/>
    <s v="7+ yrs"/>
    <n v="9"/>
    <s v="Master"/>
    <n v="0"/>
    <n v="0"/>
    <n v="1"/>
    <n v="1"/>
    <n v="1"/>
    <n v="3"/>
    <n v="143810"/>
    <s v="High"/>
    <n v="7"/>
    <n v="2020"/>
    <s v="High"/>
    <n v="2"/>
  </r>
  <r>
    <n v="7786"/>
    <x v="3"/>
    <x v="0"/>
    <s v="MNC"/>
    <s v="Healthcare"/>
    <x v="2"/>
    <x v="2"/>
    <s v="Onsite/Hybrid"/>
    <x v="1"/>
    <s v="3-6 yrs"/>
    <n v="4"/>
    <s v="Bachelor"/>
    <n v="0"/>
    <n v="0"/>
    <n v="0"/>
    <n v="1"/>
    <n v="0"/>
    <n v="1"/>
    <n v="107353"/>
    <s v="Medium"/>
    <n v="8"/>
    <n v="2020"/>
    <s v="High"/>
    <n v="7"/>
  </r>
  <r>
    <n v="7787"/>
    <x v="2"/>
    <x v="2"/>
    <s v="Medium"/>
    <s v="Education"/>
    <x v="1"/>
    <x v="1"/>
    <s v="Onsite/Hybrid"/>
    <x v="1"/>
    <s v="3-6 yrs"/>
    <n v="3"/>
    <s v="PhD"/>
    <n v="0"/>
    <n v="1"/>
    <n v="1"/>
    <n v="1"/>
    <n v="1"/>
    <n v="4"/>
    <n v="114470"/>
    <s v="Medium"/>
    <n v="10"/>
    <n v="2025"/>
    <s v="High"/>
    <n v="8"/>
  </r>
  <r>
    <n v="7788"/>
    <x v="4"/>
    <x v="0"/>
    <s v="MNC"/>
    <s v="Healthcare"/>
    <x v="6"/>
    <x v="2"/>
    <s v="Onsite/Hybrid"/>
    <x v="1"/>
    <s v="3-6 yrs"/>
    <n v="6"/>
    <s v="PhD"/>
    <n v="1"/>
    <n v="1"/>
    <n v="0"/>
    <n v="1"/>
    <n v="0"/>
    <n v="3"/>
    <n v="109411"/>
    <s v="Medium"/>
    <n v="8"/>
    <n v="2026"/>
    <s v="Medium"/>
    <n v="3"/>
  </r>
  <r>
    <n v="7789"/>
    <x v="3"/>
    <x v="0"/>
    <s v="Startup"/>
    <s v="Healthcare"/>
    <x v="6"/>
    <x v="0"/>
    <s v="Remote"/>
    <x v="2"/>
    <s v="0-2 yrs"/>
    <n v="2"/>
    <s v="PhD"/>
    <n v="1"/>
    <n v="0"/>
    <n v="0"/>
    <n v="1"/>
    <n v="0"/>
    <n v="2"/>
    <n v="60446"/>
    <s v="Low"/>
    <n v="12"/>
    <n v="2022"/>
    <s v="Low"/>
    <n v="1"/>
  </r>
  <r>
    <n v="7790"/>
    <x v="5"/>
    <x v="1"/>
    <s v="Medium"/>
    <s v="Healthcare"/>
    <x v="5"/>
    <x v="0"/>
    <s v="Remote"/>
    <x v="0"/>
    <s v="7+ yrs"/>
    <n v="14"/>
    <s v="Bachelor"/>
    <n v="1"/>
    <n v="0"/>
    <n v="0"/>
    <n v="1"/>
    <n v="0"/>
    <n v="2"/>
    <n v="155049"/>
    <s v="High"/>
    <n v="12"/>
    <n v="2024"/>
    <s v="Medium"/>
    <n v="2"/>
  </r>
  <r>
    <n v="7791"/>
    <x v="3"/>
    <x v="0"/>
    <s v="Medium"/>
    <s v="Technology"/>
    <x v="3"/>
    <x v="0"/>
    <s v="Remote"/>
    <x v="2"/>
    <s v="0-2 yrs"/>
    <n v="1"/>
    <s v="PhD"/>
    <n v="1"/>
    <n v="0"/>
    <n v="1"/>
    <n v="1"/>
    <n v="1"/>
    <n v="4"/>
    <n v="87536"/>
    <s v="Medium"/>
    <n v="6"/>
    <n v="2026"/>
    <s v="High"/>
    <n v="8"/>
  </r>
  <r>
    <n v="7792"/>
    <x v="1"/>
    <x v="1"/>
    <s v="MNC"/>
    <s v="Technology"/>
    <x v="2"/>
    <x v="0"/>
    <s v="Remote"/>
    <x v="1"/>
    <s v="3-6 yrs"/>
    <n v="3"/>
    <s v="Master"/>
    <n v="1"/>
    <n v="1"/>
    <n v="0"/>
    <n v="0"/>
    <n v="1"/>
    <n v="3"/>
    <n v="141432"/>
    <s v="High"/>
    <n v="2"/>
    <n v="2022"/>
    <s v="Low"/>
    <n v="6"/>
  </r>
  <r>
    <n v="7793"/>
    <x v="0"/>
    <x v="0"/>
    <s v="Medium"/>
    <s v="Healthcare"/>
    <x v="0"/>
    <x v="1"/>
    <s v="Onsite/Hybrid"/>
    <x v="2"/>
    <s v="0-2 yrs"/>
    <n v="1"/>
    <s v="Bachelor"/>
    <n v="0"/>
    <n v="0"/>
    <n v="1"/>
    <n v="0"/>
    <n v="1"/>
    <n v="2"/>
    <n v="73290"/>
    <s v="Medium"/>
    <n v="5"/>
    <n v="2024"/>
    <s v="High"/>
    <n v="8"/>
  </r>
  <r>
    <n v="7794"/>
    <x v="3"/>
    <x v="0"/>
    <s v="Startup"/>
    <s v="Retail"/>
    <x v="1"/>
    <x v="2"/>
    <s v="Onsite/Hybrid"/>
    <x v="1"/>
    <s v="3-6 yrs"/>
    <n v="5"/>
    <s v="Bachelor"/>
    <n v="1"/>
    <n v="0"/>
    <n v="1"/>
    <n v="1"/>
    <n v="0"/>
    <n v="3"/>
    <n v="101147"/>
    <s v="Medium"/>
    <n v="12"/>
    <n v="2026"/>
    <s v="High"/>
    <n v="7"/>
  </r>
  <r>
    <n v="7795"/>
    <x v="2"/>
    <x v="2"/>
    <s v="MNC"/>
    <s v="Technology"/>
    <x v="3"/>
    <x v="0"/>
    <s v="Remote"/>
    <x v="2"/>
    <s v="0-2 yrs"/>
    <n v="1"/>
    <s v="PhD"/>
    <n v="1"/>
    <n v="0"/>
    <n v="1"/>
    <n v="0"/>
    <n v="0"/>
    <n v="2"/>
    <n v="88476"/>
    <s v="Medium"/>
    <n v="2"/>
    <n v="2025"/>
    <s v="Medium"/>
    <n v="6"/>
  </r>
  <r>
    <n v="7796"/>
    <x v="5"/>
    <x v="1"/>
    <s v="MNC"/>
    <s v="Finance"/>
    <x v="3"/>
    <x v="1"/>
    <s v="Onsite/Hybrid"/>
    <x v="1"/>
    <s v="3-6 yrs"/>
    <n v="6"/>
    <s v="Master"/>
    <n v="0"/>
    <n v="1"/>
    <n v="1"/>
    <n v="0"/>
    <n v="1"/>
    <n v="3"/>
    <n v="162071"/>
    <s v="High"/>
    <n v="12"/>
    <n v="2021"/>
    <s v="Low"/>
    <n v="6"/>
  </r>
  <r>
    <n v="7797"/>
    <x v="3"/>
    <x v="0"/>
    <s v="MNC"/>
    <s v="E-commerce"/>
    <x v="5"/>
    <x v="1"/>
    <s v="Onsite/Hybrid"/>
    <x v="1"/>
    <s v="3-6 yrs"/>
    <n v="5"/>
    <s v="Bachelor"/>
    <n v="0"/>
    <n v="1"/>
    <n v="0"/>
    <n v="0"/>
    <n v="1"/>
    <n v="2"/>
    <n v="106321"/>
    <s v="Medium"/>
    <n v="12"/>
    <n v="2020"/>
    <s v="High"/>
    <n v="7"/>
  </r>
  <r>
    <n v="7798"/>
    <x v="3"/>
    <x v="0"/>
    <s v="MNC"/>
    <s v="E-commerce"/>
    <x v="3"/>
    <x v="2"/>
    <s v="Onsite/Hybrid"/>
    <x v="2"/>
    <s v="0-2 yrs"/>
    <n v="0"/>
    <s v="Master"/>
    <n v="1"/>
    <n v="1"/>
    <n v="0"/>
    <n v="0"/>
    <n v="0"/>
    <n v="2"/>
    <n v="71802"/>
    <s v="Medium"/>
    <n v="5"/>
    <n v="2024"/>
    <s v="Medium"/>
    <n v="3"/>
  </r>
  <r>
    <n v="7799"/>
    <x v="5"/>
    <x v="1"/>
    <s v="MNC"/>
    <s v="Finance"/>
    <x v="1"/>
    <x v="0"/>
    <s v="Remote"/>
    <x v="1"/>
    <s v="3-6 yrs"/>
    <n v="6"/>
    <s v="PhD"/>
    <n v="0"/>
    <n v="0"/>
    <n v="1"/>
    <n v="1"/>
    <n v="1"/>
    <n v="3"/>
    <n v="174574"/>
    <s v="High"/>
    <n v="8"/>
    <n v="2026"/>
    <s v="High"/>
    <n v="5"/>
  </r>
  <r>
    <n v="7800"/>
    <x v="1"/>
    <x v="1"/>
    <s v="MNC"/>
    <s v="E-commerce"/>
    <x v="6"/>
    <x v="2"/>
    <s v="Onsite/Hybrid"/>
    <x v="2"/>
    <s v="0-2 yrs"/>
    <n v="2"/>
    <s v="Master"/>
    <n v="0"/>
    <n v="0"/>
    <n v="1"/>
    <n v="0"/>
    <n v="0"/>
    <n v="1"/>
    <n v="122014"/>
    <s v="High"/>
    <n v="2"/>
    <n v="2022"/>
    <s v="Low"/>
    <n v="4"/>
  </r>
  <r>
    <n v="7801"/>
    <x v="0"/>
    <x v="0"/>
    <s v="Enterprise"/>
    <s v="Education"/>
    <x v="3"/>
    <x v="0"/>
    <s v="Remote"/>
    <x v="2"/>
    <s v="0-2 yrs"/>
    <n v="0"/>
    <s v="Master"/>
    <n v="0"/>
    <n v="0"/>
    <n v="1"/>
    <n v="0"/>
    <n v="0"/>
    <n v="1"/>
    <n v="69708"/>
    <s v="Low"/>
    <n v="1"/>
    <n v="2021"/>
    <s v="High"/>
    <n v="8"/>
  </r>
  <r>
    <n v="7802"/>
    <x v="0"/>
    <x v="0"/>
    <s v="Medium"/>
    <s v="Retail"/>
    <x v="3"/>
    <x v="2"/>
    <s v="Onsite/Hybrid"/>
    <x v="0"/>
    <s v="7+ yrs"/>
    <n v="13"/>
    <s v="Master"/>
    <n v="0"/>
    <n v="1"/>
    <n v="1"/>
    <n v="1"/>
    <n v="0"/>
    <n v="3"/>
    <n v="127390"/>
    <s v="High"/>
    <n v="4"/>
    <n v="2020"/>
    <s v="High"/>
    <n v="9"/>
  </r>
  <r>
    <n v="7803"/>
    <x v="4"/>
    <x v="0"/>
    <s v="MNC"/>
    <s v="Finance"/>
    <x v="5"/>
    <x v="1"/>
    <s v="Onsite/Hybrid"/>
    <x v="0"/>
    <s v="7+ yrs"/>
    <n v="11"/>
    <s v="Master"/>
    <n v="0"/>
    <n v="0"/>
    <n v="0"/>
    <n v="1"/>
    <n v="0"/>
    <n v="1"/>
    <n v="138183"/>
    <s v="High"/>
    <n v="3"/>
    <n v="2022"/>
    <s v="Medium"/>
    <n v="3"/>
  </r>
  <r>
    <n v="7804"/>
    <x v="2"/>
    <x v="2"/>
    <s v="Enterprise"/>
    <s v="Retail"/>
    <x v="1"/>
    <x v="1"/>
    <s v="Onsite/Hybrid"/>
    <x v="2"/>
    <s v="0-2 yrs"/>
    <n v="0"/>
    <s v="Master"/>
    <n v="0"/>
    <n v="0"/>
    <n v="0"/>
    <n v="0"/>
    <n v="0"/>
    <n v="0"/>
    <n v="47149"/>
    <s v="Low"/>
    <n v="12"/>
    <n v="2023"/>
    <s v="High"/>
    <n v="8"/>
  </r>
  <r>
    <n v="7805"/>
    <x v="2"/>
    <x v="2"/>
    <s v="Medium"/>
    <s v="E-commerce"/>
    <x v="1"/>
    <x v="1"/>
    <s v="Onsite/Hybrid"/>
    <x v="2"/>
    <s v="0-2 yrs"/>
    <n v="1"/>
    <s v="Bachelor"/>
    <n v="0"/>
    <n v="1"/>
    <n v="0"/>
    <n v="0"/>
    <n v="1"/>
    <n v="2"/>
    <n v="55631"/>
    <s v="Low"/>
    <n v="1"/>
    <n v="2024"/>
    <s v="High"/>
    <n v="9"/>
  </r>
  <r>
    <n v="7806"/>
    <x v="3"/>
    <x v="0"/>
    <s v="Enterprise"/>
    <s v="Retail"/>
    <x v="6"/>
    <x v="2"/>
    <s v="Onsite/Hybrid"/>
    <x v="2"/>
    <s v="0-2 yrs"/>
    <n v="0"/>
    <s v="Bachelor"/>
    <n v="1"/>
    <n v="0"/>
    <n v="0"/>
    <n v="0"/>
    <n v="0"/>
    <n v="1"/>
    <n v="54771"/>
    <s v="Low"/>
    <n v="5"/>
    <n v="2023"/>
    <s v="Low"/>
    <n v="6"/>
  </r>
  <r>
    <n v="7807"/>
    <x v="1"/>
    <x v="1"/>
    <s v="MNC"/>
    <s v="Healthcare"/>
    <x v="1"/>
    <x v="2"/>
    <s v="Onsite/Hybrid"/>
    <x v="1"/>
    <s v="3-6 yrs"/>
    <n v="3"/>
    <s v="Master"/>
    <n v="1"/>
    <n v="1"/>
    <n v="0"/>
    <n v="1"/>
    <n v="0"/>
    <n v="3"/>
    <n v="153006"/>
    <s v="High"/>
    <n v="11"/>
    <n v="2022"/>
    <s v="Low"/>
    <n v="6"/>
  </r>
  <r>
    <n v="7808"/>
    <x v="2"/>
    <x v="2"/>
    <s v="MNC"/>
    <s v="Technology"/>
    <x v="3"/>
    <x v="2"/>
    <s v="Onsite/Hybrid"/>
    <x v="2"/>
    <s v="0-2 yrs"/>
    <n v="1"/>
    <s v="Master"/>
    <n v="0"/>
    <n v="1"/>
    <n v="0"/>
    <n v="1"/>
    <n v="0"/>
    <n v="2"/>
    <n v="86754"/>
    <s v="Medium"/>
    <n v="8"/>
    <n v="2022"/>
    <s v="High"/>
    <n v="8"/>
  </r>
  <r>
    <n v="7809"/>
    <x v="2"/>
    <x v="2"/>
    <s v="MNC"/>
    <s v="Healthcare"/>
    <x v="4"/>
    <x v="2"/>
    <s v="Onsite/Hybrid"/>
    <x v="1"/>
    <s v="3-6 yrs"/>
    <n v="5"/>
    <s v="Bachelor"/>
    <n v="0"/>
    <n v="0"/>
    <n v="1"/>
    <n v="1"/>
    <n v="1"/>
    <n v="3"/>
    <n v="130921"/>
    <s v="High"/>
    <n v="7"/>
    <n v="2025"/>
    <s v="High"/>
    <n v="5"/>
  </r>
  <r>
    <n v="7810"/>
    <x v="3"/>
    <x v="0"/>
    <s v="Startup"/>
    <s v="Finance"/>
    <x v="5"/>
    <x v="2"/>
    <s v="Onsite/Hybrid"/>
    <x v="1"/>
    <s v="3-6 yrs"/>
    <n v="6"/>
    <s v="PhD"/>
    <n v="0"/>
    <n v="0"/>
    <n v="1"/>
    <n v="1"/>
    <n v="0"/>
    <n v="2"/>
    <n v="103039"/>
    <s v="Medium"/>
    <n v="10"/>
    <n v="2025"/>
    <s v="High"/>
    <n v="7"/>
  </r>
  <r>
    <n v="7811"/>
    <x v="1"/>
    <x v="1"/>
    <s v="Enterprise"/>
    <s v="Technology"/>
    <x v="2"/>
    <x v="1"/>
    <s v="Onsite/Hybrid"/>
    <x v="2"/>
    <s v="0-2 yrs"/>
    <n v="1"/>
    <s v="PhD"/>
    <n v="0"/>
    <n v="0"/>
    <n v="1"/>
    <n v="0"/>
    <n v="0"/>
    <n v="1"/>
    <n v="103183"/>
    <s v="Medium"/>
    <n v="11"/>
    <n v="2025"/>
    <s v="High"/>
    <n v="8"/>
  </r>
  <r>
    <n v="7812"/>
    <x v="4"/>
    <x v="0"/>
    <s v="Medium"/>
    <s v="Finance"/>
    <x v="0"/>
    <x v="2"/>
    <s v="Onsite/Hybrid"/>
    <x v="1"/>
    <s v="3-6 yrs"/>
    <n v="4"/>
    <s v="PhD"/>
    <n v="1"/>
    <n v="0"/>
    <n v="0"/>
    <n v="0"/>
    <n v="0"/>
    <n v="1"/>
    <n v="79865"/>
    <s v="Medium"/>
    <n v="8"/>
    <n v="2022"/>
    <s v="Medium"/>
    <n v="3"/>
  </r>
  <r>
    <n v="7813"/>
    <x v="5"/>
    <x v="1"/>
    <s v="Medium"/>
    <s v="Education"/>
    <x v="5"/>
    <x v="0"/>
    <s v="Remote"/>
    <x v="0"/>
    <s v="7+ yrs"/>
    <n v="11"/>
    <s v="PhD"/>
    <n v="0"/>
    <n v="1"/>
    <n v="0"/>
    <n v="1"/>
    <n v="1"/>
    <n v="3"/>
    <n v="160345"/>
    <s v="High"/>
    <n v="9"/>
    <n v="2023"/>
    <s v="High"/>
    <n v="9"/>
  </r>
  <r>
    <n v="7814"/>
    <x v="0"/>
    <x v="0"/>
    <s v="Startup"/>
    <s v="Retail"/>
    <x v="2"/>
    <x v="2"/>
    <s v="Onsite/Hybrid"/>
    <x v="2"/>
    <s v="0-2 yrs"/>
    <n v="0"/>
    <s v="Master"/>
    <n v="1"/>
    <n v="1"/>
    <n v="1"/>
    <n v="1"/>
    <n v="1"/>
    <n v="5"/>
    <n v="93162"/>
    <s v="Medium"/>
    <n v="2"/>
    <n v="2020"/>
    <s v="High"/>
    <n v="8"/>
  </r>
  <r>
    <n v="7815"/>
    <x v="2"/>
    <x v="2"/>
    <s v="Enterprise"/>
    <s v="Technology"/>
    <x v="5"/>
    <x v="2"/>
    <s v="Onsite/Hybrid"/>
    <x v="0"/>
    <s v="7+ yrs"/>
    <n v="12"/>
    <s v="Master"/>
    <n v="0"/>
    <n v="1"/>
    <n v="1"/>
    <n v="1"/>
    <n v="1"/>
    <n v="4"/>
    <n v="139817"/>
    <s v="High"/>
    <n v="10"/>
    <n v="2022"/>
    <s v="High"/>
    <n v="7"/>
  </r>
  <r>
    <n v="7816"/>
    <x v="0"/>
    <x v="0"/>
    <s v="Medium"/>
    <s v="Healthcare"/>
    <x v="2"/>
    <x v="0"/>
    <s v="Remote"/>
    <x v="1"/>
    <s v="3-6 yrs"/>
    <n v="4"/>
    <s v="Bachelor"/>
    <n v="1"/>
    <n v="1"/>
    <n v="0"/>
    <n v="0"/>
    <n v="1"/>
    <n v="3"/>
    <n v="81427"/>
    <s v="Medium"/>
    <n v="3"/>
    <n v="2024"/>
    <s v="High"/>
    <n v="9"/>
  </r>
  <r>
    <n v="7817"/>
    <x v="4"/>
    <x v="0"/>
    <s v="Startup"/>
    <s v="Technology"/>
    <x v="1"/>
    <x v="1"/>
    <s v="Onsite/Hybrid"/>
    <x v="0"/>
    <s v="7+ yrs"/>
    <n v="14"/>
    <s v="PhD"/>
    <n v="1"/>
    <n v="1"/>
    <n v="0"/>
    <n v="1"/>
    <n v="1"/>
    <n v="4"/>
    <n v="127823"/>
    <s v="High"/>
    <n v="11"/>
    <n v="2023"/>
    <s v="Low"/>
    <n v="2"/>
  </r>
  <r>
    <n v="7818"/>
    <x v="3"/>
    <x v="0"/>
    <s v="Medium"/>
    <s v="Retail"/>
    <x v="5"/>
    <x v="1"/>
    <s v="Onsite/Hybrid"/>
    <x v="1"/>
    <s v="3-6 yrs"/>
    <n v="3"/>
    <s v="Bachelor"/>
    <n v="1"/>
    <n v="1"/>
    <n v="1"/>
    <n v="1"/>
    <n v="1"/>
    <n v="5"/>
    <n v="116247"/>
    <s v="Medium"/>
    <n v="3"/>
    <n v="2023"/>
    <s v="High"/>
    <n v="6"/>
  </r>
  <r>
    <n v="7819"/>
    <x v="4"/>
    <x v="0"/>
    <s v="Startup"/>
    <s v="Finance"/>
    <x v="5"/>
    <x v="0"/>
    <s v="Remote"/>
    <x v="0"/>
    <s v="7+ yrs"/>
    <n v="11"/>
    <s v="Master"/>
    <n v="1"/>
    <n v="0"/>
    <n v="0"/>
    <n v="1"/>
    <n v="1"/>
    <n v="3"/>
    <n v="126076"/>
    <s v="High"/>
    <n v="10"/>
    <n v="2024"/>
    <s v="High"/>
    <n v="7"/>
  </r>
  <r>
    <n v="7820"/>
    <x v="0"/>
    <x v="0"/>
    <s v="Startup"/>
    <s v="Healthcare"/>
    <x v="5"/>
    <x v="1"/>
    <s v="Onsite/Hybrid"/>
    <x v="0"/>
    <s v="7+ yrs"/>
    <n v="15"/>
    <s v="Bachelor"/>
    <n v="0"/>
    <n v="1"/>
    <n v="1"/>
    <n v="1"/>
    <n v="1"/>
    <n v="4"/>
    <n v="135009"/>
    <s v="High"/>
    <n v="9"/>
    <n v="2023"/>
    <s v="High"/>
    <n v="6"/>
  </r>
  <r>
    <n v="7821"/>
    <x v="2"/>
    <x v="2"/>
    <s v="Startup"/>
    <s v="E-commerce"/>
    <x v="3"/>
    <x v="1"/>
    <s v="Onsite/Hybrid"/>
    <x v="2"/>
    <s v="0-2 yrs"/>
    <n v="1"/>
    <s v="Master"/>
    <n v="1"/>
    <n v="1"/>
    <n v="0"/>
    <n v="1"/>
    <n v="1"/>
    <n v="4"/>
    <n v="70678"/>
    <s v="Medium"/>
    <n v="11"/>
    <n v="2025"/>
    <s v="High"/>
    <n v="9"/>
  </r>
  <r>
    <n v="7822"/>
    <x v="0"/>
    <x v="0"/>
    <s v="Startup"/>
    <s v="Retail"/>
    <x v="0"/>
    <x v="0"/>
    <s v="Remote"/>
    <x v="2"/>
    <s v="0-2 yrs"/>
    <n v="1"/>
    <s v="Master"/>
    <n v="0"/>
    <n v="1"/>
    <n v="0"/>
    <n v="1"/>
    <n v="0"/>
    <n v="2"/>
    <n v="68228"/>
    <s v="Low"/>
    <n v="1"/>
    <n v="2020"/>
    <s v="Medium"/>
    <n v="1"/>
  </r>
  <r>
    <n v="7823"/>
    <x v="5"/>
    <x v="1"/>
    <s v="Enterprise"/>
    <s v="Healthcare"/>
    <x v="4"/>
    <x v="0"/>
    <s v="Remote"/>
    <x v="1"/>
    <s v="3-6 yrs"/>
    <n v="3"/>
    <s v="Bachelor"/>
    <n v="0"/>
    <n v="1"/>
    <n v="0"/>
    <n v="0"/>
    <n v="0"/>
    <n v="1"/>
    <n v="118860"/>
    <s v="Medium"/>
    <n v="5"/>
    <n v="2024"/>
    <s v="Low"/>
    <n v="3"/>
  </r>
  <r>
    <n v="7824"/>
    <x v="2"/>
    <x v="2"/>
    <s v="Enterprise"/>
    <s v="Technology"/>
    <x v="5"/>
    <x v="2"/>
    <s v="Onsite/Hybrid"/>
    <x v="0"/>
    <s v="7+ yrs"/>
    <n v="11"/>
    <s v="Master"/>
    <n v="1"/>
    <n v="0"/>
    <n v="0"/>
    <n v="0"/>
    <n v="1"/>
    <n v="2"/>
    <n v="110222"/>
    <s v="Medium"/>
    <n v="3"/>
    <n v="2020"/>
    <s v="Low"/>
    <n v="6"/>
  </r>
  <r>
    <n v="7825"/>
    <x v="2"/>
    <x v="2"/>
    <s v="MNC"/>
    <s v="E-commerce"/>
    <x v="4"/>
    <x v="1"/>
    <s v="Onsite/Hybrid"/>
    <x v="0"/>
    <s v="7+ yrs"/>
    <n v="7"/>
    <s v="Master"/>
    <n v="0"/>
    <n v="0"/>
    <n v="0"/>
    <n v="0"/>
    <n v="1"/>
    <n v="1"/>
    <n v="127631"/>
    <s v="High"/>
    <n v="5"/>
    <n v="2021"/>
    <s v="High"/>
    <n v="9"/>
  </r>
  <r>
    <n v="7826"/>
    <x v="1"/>
    <x v="1"/>
    <s v="Medium"/>
    <s v="Technology"/>
    <x v="4"/>
    <x v="0"/>
    <s v="Remote"/>
    <x v="2"/>
    <s v="0-2 yrs"/>
    <n v="2"/>
    <s v="Master"/>
    <n v="1"/>
    <n v="1"/>
    <n v="0"/>
    <n v="0"/>
    <n v="0"/>
    <n v="2"/>
    <n v="93643"/>
    <s v="Medium"/>
    <n v="11"/>
    <n v="2025"/>
    <s v="Low"/>
    <n v="1"/>
  </r>
  <r>
    <n v="7827"/>
    <x v="5"/>
    <x v="1"/>
    <s v="Startup"/>
    <s v="Education"/>
    <x v="5"/>
    <x v="0"/>
    <s v="Remote"/>
    <x v="0"/>
    <s v="7+ yrs"/>
    <n v="13"/>
    <s v="Master"/>
    <n v="1"/>
    <n v="1"/>
    <n v="1"/>
    <n v="1"/>
    <n v="1"/>
    <n v="5"/>
    <n v="184182"/>
    <s v="High"/>
    <n v="8"/>
    <n v="2026"/>
    <s v="High"/>
    <n v="9"/>
  </r>
  <r>
    <n v="7828"/>
    <x v="4"/>
    <x v="0"/>
    <s v="Medium"/>
    <s v="Healthcare"/>
    <x v="2"/>
    <x v="2"/>
    <s v="Onsite/Hybrid"/>
    <x v="2"/>
    <s v="0-2 yrs"/>
    <n v="1"/>
    <s v="PhD"/>
    <n v="1"/>
    <n v="1"/>
    <n v="1"/>
    <n v="0"/>
    <n v="1"/>
    <n v="4"/>
    <n v="73582"/>
    <s v="Medium"/>
    <n v="12"/>
    <n v="2020"/>
    <s v="Low"/>
    <n v="4"/>
  </r>
  <r>
    <n v="7829"/>
    <x v="5"/>
    <x v="1"/>
    <s v="Enterprise"/>
    <s v="Healthcare"/>
    <x v="4"/>
    <x v="2"/>
    <s v="Onsite/Hybrid"/>
    <x v="0"/>
    <s v="7+ yrs"/>
    <n v="9"/>
    <s v="Master"/>
    <n v="1"/>
    <n v="0"/>
    <n v="0"/>
    <n v="0"/>
    <n v="1"/>
    <n v="2"/>
    <n v="153757"/>
    <s v="High"/>
    <n v="2"/>
    <n v="2026"/>
    <s v="High"/>
    <n v="9"/>
  </r>
  <r>
    <n v="7830"/>
    <x v="2"/>
    <x v="2"/>
    <s v="Medium"/>
    <s v="E-commerce"/>
    <x v="6"/>
    <x v="2"/>
    <s v="Onsite/Hybrid"/>
    <x v="2"/>
    <s v="0-2 yrs"/>
    <n v="1"/>
    <s v="Master"/>
    <n v="0"/>
    <n v="0"/>
    <n v="0"/>
    <n v="0"/>
    <n v="0"/>
    <n v="0"/>
    <n v="54556"/>
    <s v="Low"/>
    <n v="1"/>
    <n v="2023"/>
    <s v="High"/>
    <n v="9"/>
  </r>
  <r>
    <n v="7831"/>
    <x v="1"/>
    <x v="1"/>
    <s v="Startup"/>
    <s v="Healthcare"/>
    <x v="4"/>
    <x v="0"/>
    <s v="Remote"/>
    <x v="1"/>
    <s v="3-6 yrs"/>
    <n v="4"/>
    <s v="Master"/>
    <n v="0"/>
    <n v="1"/>
    <n v="1"/>
    <n v="1"/>
    <n v="1"/>
    <n v="4"/>
    <n v="153816"/>
    <s v="High"/>
    <n v="4"/>
    <n v="2021"/>
    <s v="High"/>
    <n v="2"/>
  </r>
  <r>
    <n v="7832"/>
    <x v="5"/>
    <x v="1"/>
    <s v="Medium"/>
    <s v="Healthcare"/>
    <x v="0"/>
    <x v="2"/>
    <s v="Onsite/Hybrid"/>
    <x v="1"/>
    <s v="3-6 yrs"/>
    <n v="3"/>
    <s v="Bachelor"/>
    <n v="1"/>
    <n v="1"/>
    <n v="0"/>
    <n v="0"/>
    <n v="0"/>
    <n v="2"/>
    <n v="118570"/>
    <s v="Medium"/>
    <n v="12"/>
    <n v="2022"/>
    <s v="Low"/>
    <n v="3"/>
  </r>
  <r>
    <n v="7833"/>
    <x v="2"/>
    <x v="2"/>
    <s v="Medium"/>
    <s v="E-commerce"/>
    <x v="2"/>
    <x v="0"/>
    <s v="Remote"/>
    <x v="0"/>
    <s v="7+ yrs"/>
    <n v="14"/>
    <s v="Master"/>
    <n v="1"/>
    <n v="0"/>
    <n v="1"/>
    <n v="1"/>
    <n v="1"/>
    <n v="4"/>
    <n v="141647"/>
    <s v="High"/>
    <n v="5"/>
    <n v="2021"/>
    <s v="High"/>
    <n v="7"/>
  </r>
  <r>
    <n v="7834"/>
    <x v="1"/>
    <x v="1"/>
    <s v="Enterprise"/>
    <s v="Retail"/>
    <x v="2"/>
    <x v="1"/>
    <s v="Onsite/Hybrid"/>
    <x v="2"/>
    <s v="0-2 yrs"/>
    <n v="0"/>
    <s v="Bachelor"/>
    <n v="0"/>
    <n v="0"/>
    <n v="1"/>
    <n v="0"/>
    <n v="0"/>
    <n v="1"/>
    <n v="101978"/>
    <s v="Medium"/>
    <n v="8"/>
    <n v="2020"/>
    <s v="Medium"/>
    <n v="1"/>
  </r>
  <r>
    <n v="7835"/>
    <x v="2"/>
    <x v="2"/>
    <s v="Medium"/>
    <s v="Finance"/>
    <x v="1"/>
    <x v="2"/>
    <s v="Onsite/Hybrid"/>
    <x v="2"/>
    <s v="0-2 yrs"/>
    <n v="2"/>
    <s v="Bachelor"/>
    <n v="1"/>
    <n v="1"/>
    <n v="0"/>
    <n v="0"/>
    <n v="0"/>
    <n v="2"/>
    <n v="46333"/>
    <s v="Low"/>
    <n v="12"/>
    <n v="2023"/>
    <s v="Medium"/>
    <n v="4"/>
  </r>
  <r>
    <n v="7836"/>
    <x v="1"/>
    <x v="1"/>
    <s v="Medium"/>
    <s v="Finance"/>
    <x v="2"/>
    <x v="2"/>
    <s v="Onsite/Hybrid"/>
    <x v="0"/>
    <s v="7+ yrs"/>
    <n v="14"/>
    <s v="Master"/>
    <n v="1"/>
    <n v="1"/>
    <n v="1"/>
    <n v="1"/>
    <n v="0"/>
    <n v="4"/>
    <n v="174782"/>
    <s v="High"/>
    <n v="1"/>
    <n v="2021"/>
    <s v="High"/>
    <n v="4"/>
  </r>
  <r>
    <n v="7837"/>
    <x v="5"/>
    <x v="1"/>
    <s v="Startup"/>
    <s v="Healthcare"/>
    <x v="1"/>
    <x v="1"/>
    <s v="Onsite/Hybrid"/>
    <x v="1"/>
    <s v="3-6 yrs"/>
    <n v="4"/>
    <s v="PhD"/>
    <n v="0"/>
    <n v="1"/>
    <n v="1"/>
    <n v="1"/>
    <n v="1"/>
    <n v="4"/>
    <n v="152233"/>
    <s v="High"/>
    <n v="9"/>
    <n v="2022"/>
    <s v="High"/>
    <n v="3"/>
  </r>
  <r>
    <n v="7838"/>
    <x v="3"/>
    <x v="0"/>
    <s v="Medium"/>
    <s v="Finance"/>
    <x v="2"/>
    <x v="0"/>
    <s v="Remote"/>
    <x v="0"/>
    <s v="7+ yrs"/>
    <n v="9"/>
    <s v="PhD"/>
    <n v="1"/>
    <n v="0"/>
    <n v="0"/>
    <n v="0"/>
    <n v="0"/>
    <n v="1"/>
    <n v="99451"/>
    <s v="Medium"/>
    <n v="1"/>
    <n v="2021"/>
    <s v="Low"/>
    <n v="4"/>
  </r>
  <r>
    <n v="7839"/>
    <x v="0"/>
    <x v="0"/>
    <s v="Medium"/>
    <s v="Finance"/>
    <x v="6"/>
    <x v="1"/>
    <s v="Onsite/Hybrid"/>
    <x v="0"/>
    <s v="7+ yrs"/>
    <n v="8"/>
    <s v="Master"/>
    <n v="1"/>
    <n v="1"/>
    <n v="1"/>
    <n v="1"/>
    <n v="0"/>
    <n v="4"/>
    <n v="126512"/>
    <s v="High"/>
    <n v="3"/>
    <n v="2020"/>
    <s v="High"/>
    <n v="9"/>
  </r>
  <r>
    <n v="7840"/>
    <x v="4"/>
    <x v="0"/>
    <s v="Enterprise"/>
    <s v="Healthcare"/>
    <x v="4"/>
    <x v="2"/>
    <s v="Onsite/Hybrid"/>
    <x v="0"/>
    <s v="7+ yrs"/>
    <n v="9"/>
    <s v="PhD"/>
    <n v="1"/>
    <n v="0"/>
    <n v="0"/>
    <n v="1"/>
    <n v="0"/>
    <n v="2"/>
    <n v="117827"/>
    <s v="Medium"/>
    <n v="1"/>
    <n v="2021"/>
    <s v="High"/>
    <n v="7"/>
  </r>
  <r>
    <n v="7841"/>
    <x v="2"/>
    <x v="2"/>
    <s v="MNC"/>
    <s v="Education"/>
    <x v="3"/>
    <x v="2"/>
    <s v="Onsite/Hybrid"/>
    <x v="2"/>
    <s v="0-2 yrs"/>
    <n v="1"/>
    <s v="Master"/>
    <n v="0"/>
    <n v="1"/>
    <n v="1"/>
    <n v="1"/>
    <n v="1"/>
    <n v="4"/>
    <n v="113464"/>
    <s v="Medium"/>
    <n v="11"/>
    <n v="2026"/>
    <s v="High"/>
    <n v="6"/>
  </r>
  <r>
    <n v="7842"/>
    <x v="0"/>
    <x v="0"/>
    <s v="Medium"/>
    <s v="Healthcare"/>
    <x v="1"/>
    <x v="1"/>
    <s v="Onsite/Hybrid"/>
    <x v="2"/>
    <s v="0-2 yrs"/>
    <n v="1"/>
    <s v="Master"/>
    <n v="1"/>
    <n v="1"/>
    <n v="1"/>
    <n v="0"/>
    <n v="1"/>
    <n v="4"/>
    <n v="77597"/>
    <s v="Medium"/>
    <n v="5"/>
    <n v="2025"/>
    <s v="Low"/>
    <n v="3"/>
  </r>
  <r>
    <n v="7843"/>
    <x v="0"/>
    <x v="0"/>
    <s v="MNC"/>
    <s v="Healthcare"/>
    <x v="0"/>
    <x v="1"/>
    <s v="Onsite/Hybrid"/>
    <x v="2"/>
    <s v="0-2 yrs"/>
    <n v="2"/>
    <s v="Master"/>
    <n v="1"/>
    <n v="1"/>
    <n v="1"/>
    <n v="0"/>
    <n v="0"/>
    <n v="3"/>
    <n v="88681"/>
    <s v="Medium"/>
    <n v="1"/>
    <n v="2025"/>
    <s v="Low"/>
    <n v="4"/>
  </r>
  <r>
    <n v="7844"/>
    <x v="4"/>
    <x v="0"/>
    <s v="MNC"/>
    <s v="E-commerce"/>
    <x v="1"/>
    <x v="0"/>
    <s v="Remote"/>
    <x v="2"/>
    <s v="0-2 yrs"/>
    <n v="0"/>
    <s v="Master"/>
    <n v="0"/>
    <n v="0"/>
    <n v="1"/>
    <n v="0"/>
    <n v="0"/>
    <n v="1"/>
    <n v="81168"/>
    <s v="Medium"/>
    <n v="6"/>
    <n v="2026"/>
    <s v="Medium"/>
    <n v="6"/>
  </r>
  <r>
    <n v="7845"/>
    <x v="2"/>
    <x v="2"/>
    <s v="Medium"/>
    <s v="Healthcare"/>
    <x v="1"/>
    <x v="1"/>
    <s v="Onsite/Hybrid"/>
    <x v="0"/>
    <s v="7+ yrs"/>
    <n v="14"/>
    <s v="Master"/>
    <n v="0"/>
    <n v="1"/>
    <n v="0"/>
    <n v="0"/>
    <n v="0"/>
    <n v="1"/>
    <n v="101473"/>
    <s v="Medium"/>
    <n v="2"/>
    <n v="2025"/>
    <s v="High"/>
    <n v="8"/>
  </r>
  <r>
    <n v="7846"/>
    <x v="4"/>
    <x v="0"/>
    <s v="Startup"/>
    <s v="Finance"/>
    <x v="3"/>
    <x v="0"/>
    <s v="Remote"/>
    <x v="1"/>
    <s v="3-6 yrs"/>
    <n v="4"/>
    <s v="Bachelor"/>
    <n v="0"/>
    <n v="0"/>
    <n v="0"/>
    <n v="1"/>
    <n v="0"/>
    <n v="1"/>
    <n v="92932"/>
    <s v="Medium"/>
    <n v="4"/>
    <n v="2023"/>
    <s v="High"/>
    <n v="7"/>
  </r>
  <r>
    <n v="7847"/>
    <x v="3"/>
    <x v="0"/>
    <s v="Enterprise"/>
    <s v="Retail"/>
    <x v="6"/>
    <x v="2"/>
    <s v="Onsite/Hybrid"/>
    <x v="0"/>
    <s v="7+ yrs"/>
    <n v="12"/>
    <s v="Bachelor"/>
    <n v="0"/>
    <n v="1"/>
    <n v="1"/>
    <n v="0"/>
    <n v="1"/>
    <n v="3"/>
    <n v="125509"/>
    <s v="High"/>
    <n v="3"/>
    <n v="2024"/>
    <s v="High"/>
    <n v="7"/>
  </r>
  <r>
    <n v="7848"/>
    <x v="4"/>
    <x v="0"/>
    <s v="Medium"/>
    <s v="Education"/>
    <x v="4"/>
    <x v="2"/>
    <s v="Onsite/Hybrid"/>
    <x v="1"/>
    <s v="3-6 yrs"/>
    <n v="6"/>
    <s v="Bachelor"/>
    <n v="0"/>
    <n v="1"/>
    <n v="0"/>
    <n v="1"/>
    <n v="0"/>
    <n v="2"/>
    <n v="91884"/>
    <s v="Medium"/>
    <n v="11"/>
    <n v="2022"/>
    <s v="Low"/>
    <n v="3"/>
  </r>
  <r>
    <n v="7849"/>
    <x v="1"/>
    <x v="1"/>
    <s v="Startup"/>
    <s v="Retail"/>
    <x v="6"/>
    <x v="0"/>
    <s v="Remote"/>
    <x v="0"/>
    <s v="7+ yrs"/>
    <n v="7"/>
    <s v="Bachelor"/>
    <n v="1"/>
    <n v="1"/>
    <n v="1"/>
    <n v="1"/>
    <n v="1"/>
    <n v="5"/>
    <n v="175591"/>
    <s v="High"/>
    <n v="4"/>
    <n v="2020"/>
    <s v="High"/>
    <n v="7"/>
  </r>
  <r>
    <n v="7850"/>
    <x v="5"/>
    <x v="1"/>
    <s v="Startup"/>
    <s v="Healthcare"/>
    <x v="4"/>
    <x v="2"/>
    <s v="Onsite/Hybrid"/>
    <x v="1"/>
    <s v="3-6 yrs"/>
    <n v="4"/>
    <s v="Bachelor"/>
    <n v="1"/>
    <n v="0"/>
    <n v="1"/>
    <n v="0"/>
    <n v="0"/>
    <n v="2"/>
    <n v="130448"/>
    <s v="High"/>
    <n v="5"/>
    <n v="2024"/>
    <s v="Medium"/>
    <n v="3"/>
  </r>
  <r>
    <n v="7851"/>
    <x v="5"/>
    <x v="1"/>
    <s v="Startup"/>
    <s v="E-commerce"/>
    <x v="6"/>
    <x v="0"/>
    <s v="Remote"/>
    <x v="2"/>
    <s v="0-2 yrs"/>
    <n v="0"/>
    <s v="PhD"/>
    <n v="1"/>
    <n v="1"/>
    <n v="1"/>
    <n v="1"/>
    <n v="0"/>
    <n v="4"/>
    <n v="117552"/>
    <s v="Medium"/>
    <n v="3"/>
    <n v="2022"/>
    <s v="High"/>
    <n v="9"/>
  </r>
  <r>
    <n v="7852"/>
    <x v="0"/>
    <x v="0"/>
    <s v="MNC"/>
    <s v="Finance"/>
    <x v="2"/>
    <x v="0"/>
    <s v="Remote"/>
    <x v="0"/>
    <s v="7+ yrs"/>
    <n v="12"/>
    <s v="Master"/>
    <n v="0"/>
    <n v="1"/>
    <n v="1"/>
    <n v="1"/>
    <n v="1"/>
    <n v="4"/>
    <n v="158791"/>
    <s v="High"/>
    <n v="3"/>
    <n v="2024"/>
    <s v="High"/>
    <n v="3"/>
  </r>
  <r>
    <n v="7853"/>
    <x v="3"/>
    <x v="0"/>
    <s v="Enterprise"/>
    <s v="E-commerce"/>
    <x v="0"/>
    <x v="0"/>
    <s v="Remote"/>
    <x v="1"/>
    <s v="3-6 yrs"/>
    <n v="3"/>
    <s v="Master"/>
    <n v="1"/>
    <n v="0"/>
    <n v="1"/>
    <n v="1"/>
    <n v="1"/>
    <n v="4"/>
    <n v="117463"/>
    <s v="Medium"/>
    <n v="12"/>
    <n v="2022"/>
    <s v="High"/>
    <n v="9"/>
  </r>
  <r>
    <n v="7854"/>
    <x v="3"/>
    <x v="0"/>
    <s v="Startup"/>
    <s v="Education"/>
    <x v="4"/>
    <x v="1"/>
    <s v="Onsite/Hybrid"/>
    <x v="0"/>
    <s v="7+ yrs"/>
    <n v="10"/>
    <s v="Master"/>
    <n v="1"/>
    <n v="1"/>
    <n v="0"/>
    <n v="1"/>
    <n v="0"/>
    <n v="3"/>
    <n v="118663"/>
    <s v="Medium"/>
    <n v="7"/>
    <n v="2021"/>
    <s v="Medium"/>
    <n v="5"/>
  </r>
  <r>
    <n v="7855"/>
    <x v="1"/>
    <x v="1"/>
    <s v="MNC"/>
    <s v="Healthcare"/>
    <x v="2"/>
    <x v="1"/>
    <s v="Onsite/Hybrid"/>
    <x v="0"/>
    <s v="7+ yrs"/>
    <n v="9"/>
    <s v="Bachelor"/>
    <n v="1"/>
    <n v="1"/>
    <n v="1"/>
    <n v="0"/>
    <n v="1"/>
    <n v="4"/>
    <n v="189527"/>
    <s v="High"/>
    <n v="8"/>
    <n v="2025"/>
    <s v="Medium"/>
    <n v="2"/>
  </r>
  <r>
    <n v="7856"/>
    <x v="0"/>
    <x v="0"/>
    <s v="Startup"/>
    <s v="E-commerce"/>
    <x v="3"/>
    <x v="1"/>
    <s v="Onsite/Hybrid"/>
    <x v="1"/>
    <s v="3-6 yrs"/>
    <n v="4"/>
    <s v="Master"/>
    <n v="0"/>
    <n v="0"/>
    <n v="1"/>
    <n v="1"/>
    <n v="0"/>
    <n v="2"/>
    <n v="102185"/>
    <s v="Medium"/>
    <n v="3"/>
    <n v="2026"/>
    <s v="High"/>
    <n v="6"/>
  </r>
  <r>
    <n v="7857"/>
    <x v="1"/>
    <x v="1"/>
    <s v="Startup"/>
    <s v="Retail"/>
    <x v="5"/>
    <x v="1"/>
    <s v="Onsite/Hybrid"/>
    <x v="2"/>
    <s v="0-2 yrs"/>
    <n v="0"/>
    <s v="Bachelor"/>
    <n v="1"/>
    <n v="1"/>
    <n v="0"/>
    <n v="1"/>
    <n v="1"/>
    <n v="4"/>
    <n v="114142"/>
    <s v="Medium"/>
    <n v="1"/>
    <n v="2022"/>
    <s v="High"/>
    <n v="9"/>
  </r>
  <r>
    <n v="7858"/>
    <x v="0"/>
    <x v="0"/>
    <s v="MNC"/>
    <s v="E-commerce"/>
    <x v="5"/>
    <x v="1"/>
    <s v="Onsite/Hybrid"/>
    <x v="1"/>
    <s v="3-6 yrs"/>
    <n v="5"/>
    <s v="PhD"/>
    <n v="1"/>
    <n v="0"/>
    <n v="1"/>
    <n v="1"/>
    <n v="1"/>
    <n v="4"/>
    <n v="138175"/>
    <s v="High"/>
    <n v="9"/>
    <n v="2023"/>
    <s v="High"/>
    <n v="5"/>
  </r>
  <r>
    <n v="7859"/>
    <x v="1"/>
    <x v="1"/>
    <s v="Medium"/>
    <s v="Healthcare"/>
    <x v="2"/>
    <x v="2"/>
    <s v="Onsite/Hybrid"/>
    <x v="1"/>
    <s v="3-6 yrs"/>
    <n v="5"/>
    <s v="Master"/>
    <n v="0"/>
    <n v="1"/>
    <n v="1"/>
    <n v="0"/>
    <n v="0"/>
    <n v="2"/>
    <n v="125820"/>
    <s v="High"/>
    <n v="6"/>
    <n v="2023"/>
    <s v="Low"/>
    <n v="4"/>
  </r>
  <r>
    <n v="7860"/>
    <x v="5"/>
    <x v="1"/>
    <s v="MNC"/>
    <s v="Education"/>
    <x v="2"/>
    <x v="1"/>
    <s v="Onsite/Hybrid"/>
    <x v="0"/>
    <s v="7+ yrs"/>
    <n v="8"/>
    <s v="Bachelor"/>
    <n v="1"/>
    <n v="1"/>
    <n v="1"/>
    <n v="1"/>
    <n v="0"/>
    <n v="4"/>
    <n v="186013"/>
    <s v="High"/>
    <n v="12"/>
    <n v="2023"/>
    <s v="High"/>
    <n v="9"/>
  </r>
  <r>
    <n v="7861"/>
    <x v="2"/>
    <x v="2"/>
    <s v="Startup"/>
    <s v="Finance"/>
    <x v="1"/>
    <x v="0"/>
    <s v="Remote"/>
    <x v="0"/>
    <s v="7+ yrs"/>
    <n v="15"/>
    <s v="Master"/>
    <n v="1"/>
    <n v="0"/>
    <n v="1"/>
    <n v="0"/>
    <n v="0"/>
    <n v="2"/>
    <n v="115207"/>
    <s v="Medium"/>
    <n v="10"/>
    <n v="2021"/>
    <s v="Medium"/>
    <n v="6"/>
  </r>
  <r>
    <n v="7862"/>
    <x v="3"/>
    <x v="0"/>
    <s v="Medium"/>
    <s v="Retail"/>
    <x v="4"/>
    <x v="1"/>
    <s v="Onsite/Hybrid"/>
    <x v="0"/>
    <s v="7+ yrs"/>
    <n v="8"/>
    <s v="PhD"/>
    <n v="1"/>
    <n v="0"/>
    <n v="0"/>
    <n v="1"/>
    <n v="0"/>
    <n v="2"/>
    <n v="114364"/>
    <s v="Medium"/>
    <n v="4"/>
    <n v="2025"/>
    <s v="High"/>
    <n v="9"/>
  </r>
  <r>
    <n v="7863"/>
    <x v="1"/>
    <x v="1"/>
    <s v="Medium"/>
    <s v="Technology"/>
    <x v="5"/>
    <x v="2"/>
    <s v="Onsite/Hybrid"/>
    <x v="2"/>
    <s v="0-2 yrs"/>
    <n v="2"/>
    <s v="Master"/>
    <n v="1"/>
    <n v="1"/>
    <n v="0"/>
    <n v="1"/>
    <n v="0"/>
    <n v="3"/>
    <n v="109161"/>
    <s v="Medium"/>
    <n v="8"/>
    <n v="2021"/>
    <s v="Medium"/>
    <n v="1"/>
  </r>
  <r>
    <n v="7864"/>
    <x v="4"/>
    <x v="0"/>
    <s v="MNC"/>
    <s v="Retail"/>
    <x v="1"/>
    <x v="0"/>
    <s v="Remote"/>
    <x v="1"/>
    <s v="3-6 yrs"/>
    <n v="5"/>
    <s v="PhD"/>
    <n v="1"/>
    <n v="0"/>
    <n v="1"/>
    <n v="0"/>
    <n v="1"/>
    <n v="3"/>
    <n v="119390"/>
    <s v="Medium"/>
    <n v="9"/>
    <n v="2024"/>
    <s v="Low"/>
    <n v="5"/>
  </r>
  <r>
    <n v="7865"/>
    <x v="5"/>
    <x v="1"/>
    <s v="Enterprise"/>
    <s v="Retail"/>
    <x v="1"/>
    <x v="0"/>
    <s v="Remote"/>
    <x v="0"/>
    <s v="7+ yrs"/>
    <n v="12"/>
    <s v="Master"/>
    <n v="0"/>
    <n v="0"/>
    <n v="0"/>
    <n v="1"/>
    <n v="0"/>
    <n v="1"/>
    <n v="152905"/>
    <s v="High"/>
    <n v="11"/>
    <n v="2026"/>
    <s v="Low"/>
    <n v="4"/>
  </r>
  <r>
    <n v="7866"/>
    <x v="3"/>
    <x v="0"/>
    <s v="Startup"/>
    <s v="Technology"/>
    <x v="6"/>
    <x v="0"/>
    <s v="Remote"/>
    <x v="0"/>
    <s v="7+ yrs"/>
    <n v="8"/>
    <s v="Bachelor"/>
    <n v="0"/>
    <n v="1"/>
    <n v="0"/>
    <n v="1"/>
    <n v="1"/>
    <n v="3"/>
    <n v="125999"/>
    <s v="High"/>
    <n v="4"/>
    <n v="2026"/>
    <s v="High"/>
    <n v="7"/>
  </r>
  <r>
    <n v="7867"/>
    <x v="4"/>
    <x v="0"/>
    <s v="Medium"/>
    <s v="Healthcare"/>
    <x v="3"/>
    <x v="0"/>
    <s v="Remote"/>
    <x v="0"/>
    <s v="7+ yrs"/>
    <n v="12"/>
    <s v="PhD"/>
    <n v="0"/>
    <n v="0"/>
    <n v="0"/>
    <n v="0"/>
    <n v="1"/>
    <n v="1"/>
    <n v="105995"/>
    <s v="Medium"/>
    <n v="5"/>
    <n v="2021"/>
    <s v="Low"/>
    <n v="2"/>
  </r>
  <r>
    <n v="7868"/>
    <x v="4"/>
    <x v="0"/>
    <s v="Enterprise"/>
    <s v="Technology"/>
    <x v="2"/>
    <x v="0"/>
    <s v="Remote"/>
    <x v="0"/>
    <s v="7+ yrs"/>
    <n v="12"/>
    <s v="Bachelor"/>
    <n v="1"/>
    <n v="0"/>
    <n v="1"/>
    <n v="1"/>
    <n v="0"/>
    <n v="3"/>
    <n v="128517"/>
    <s v="High"/>
    <n v="9"/>
    <n v="2023"/>
    <s v="High"/>
    <n v="6"/>
  </r>
  <r>
    <n v="7869"/>
    <x v="2"/>
    <x v="2"/>
    <s v="Medium"/>
    <s v="Technology"/>
    <x v="6"/>
    <x v="2"/>
    <s v="Onsite/Hybrid"/>
    <x v="0"/>
    <s v="7+ yrs"/>
    <n v="15"/>
    <s v="Bachelor"/>
    <n v="1"/>
    <n v="0"/>
    <n v="1"/>
    <n v="0"/>
    <n v="0"/>
    <n v="2"/>
    <n v="114081"/>
    <s v="Medium"/>
    <n v="8"/>
    <n v="2025"/>
    <s v="High"/>
    <n v="7"/>
  </r>
  <r>
    <n v="7870"/>
    <x v="2"/>
    <x v="2"/>
    <s v="Enterprise"/>
    <s v="Healthcare"/>
    <x v="2"/>
    <x v="2"/>
    <s v="Onsite/Hybrid"/>
    <x v="2"/>
    <s v="0-2 yrs"/>
    <n v="0"/>
    <s v="Master"/>
    <n v="1"/>
    <n v="0"/>
    <n v="0"/>
    <n v="0"/>
    <n v="0"/>
    <n v="1"/>
    <n v="52069"/>
    <s v="Low"/>
    <n v="1"/>
    <n v="2025"/>
    <s v="High"/>
    <n v="8"/>
  </r>
  <r>
    <n v="7871"/>
    <x v="5"/>
    <x v="1"/>
    <s v="Medium"/>
    <s v="Technology"/>
    <x v="5"/>
    <x v="1"/>
    <s v="Onsite/Hybrid"/>
    <x v="0"/>
    <s v="7+ yrs"/>
    <n v="11"/>
    <s v="Bachelor"/>
    <n v="1"/>
    <n v="0"/>
    <n v="0"/>
    <n v="1"/>
    <n v="1"/>
    <n v="3"/>
    <n v="163011"/>
    <s v="High"/>
    <n v="3"/>
    <n v="2023"/>
    <s v="High"/>
    <n v="9"/>
  </r>
  <r>
    <n v="7872"/>
    <x v="1"/>
    <x v="1"/>
    <s v="MNC"/>
    <s v="Healthcare"/>
    <x v="4"/>
    <x v="1"/>
    <s v="Onsite/Hybrid"/>
    <x v="1"/>
    <s v="3-6 yrs"/>
    <n v="6"/>
    <s v="Bachelor"/>
    <n v="1"/>
    <n v="1"/>
    <n v="0"/>
    <n v="1"/>
    <n v="1"/>
    <n v="4"/>
    <n v="155411"/>
    <s v="High"/>
    <n v="2"/>
    <n v="2024"/>
    <s v="Low"/>
    <n v="2"/>
  </r>
  <r>
    <n v="7873"/>
    <x v="0"/>
    <x v="0"/>
    <s v="Enterprise"/>
    <s v="Education"/>
    <x v="2"/>
    <x v="2"/>
    <s v="Onsite/Hybrid"/>
    <x v="0"/>
    <s v="7+ yrs"/>
    <n v="9"/>
    <s v="Bachelor"/>
    <n v="0"/>
    <n v="0"/>
    <n v="1"/>
    <n v="1"/>
    <n v="0"/>
    <n v="2"/>
    <n v="131263"/>
    <s v="High"/>
    <n v="3"/>
    <n v="2020"/>
    <s v="High"/>
    <n v="7"/>
  </r>
  <r>
    <n v="7874"/>
    <x v="5"/>
    <x v="1"/>
    <s v="Startup"/>
    <s v="Technology"/>
    <x v="3"/>
    <x v="1"/>
    <s v="Onsite/Hybrid"/>
    <x v="1"/>
    <s v="3-6 yrs"/>
    <n v="3"/>
    <s v="Master"/>
    <n v="0"/>
    <n v="1"/>
    <n v="1"/>
    <n v="1"/>
    <n v="1"/>
    <n v="4"/>
    <n v="152446"/>
    <s v="High"/>
    <n v="9"/>
    <n v="2026"/>
    <s v="High"/>
    <n v="3"/>
  </r>
  <r>
    <n v="7875"/>
    <x v="2"/>
    <x v="2"/>
    <s v="Medium"/>
    <s v="Finance"/>
    <x v="0"/>
    <x v="2"/>
    <s v="Onsite/Hybrid"/>
    <x v="1"/>
    <s v="3-6 yrs"/>
    <n v="6"/>
    <s v="Bachelor"/>
    <n v="1"/>
    <n v="1"/>
    <n v="1"/>
    <n v="1"/>
    <n v="1"/>
    <n v="5"/>
    <n v="117321"/>
    <s v="Medium"/>
    <n v="12"/>
    <n v="2020"/>
    <s v="High"/>
    <n v="3"/>
  </r>
  <r>
    <n v="7876"/>
    <x v="1"/>
    <x v="1"/>
    <s v="MNC"/>
    <s v="Education"/>
    <x v="1"/>
    <x v="2"/>
    <s v="Onsite/Hybrid"/>
    <x v="0"/>
    <s v="7+ yrs"/>
    <n v="8"/>
    <s v="Master"/>
    <n v="1"/>
    <n v="1"/>
    <n v="1"/>
    <n v="0"/>
    <n v="1"/>
    <n v="4"/>
    <n v="185009"/>
    <s v="High"/>
    <n v="5"/>
    <n v="2023"/>
    <s v="High"/>
    <n v="8"/>
  </r>
  <r>
    <n v="7877"/>
    <x v="4"/>
    <x v="0"/>
    <s v="Enterprise"/>
    <s v="E-commerce"/>
    <x v="5"/>
    <x v="2"/>
    <s v="Onsite/Hybrid"/>
    <x v="1"/>
    <s v="3-6 yrs"/>
    <n v="6"/>
    <s v="PhD"/>
    <n v="0"/>
    <n v="1"/>
    <n v="0"/>
    <n v="1"/>
    <n v="0"/>
    <n v="2"/>
    <n v="94861"/>
    <s v="Medium"/>
    <n v="10"/>
    <n v="2023"/>
    <s v="Low"/>
    <n v="3"/>
  </r>
  <r>
    <n v="7878"/>
    <x v="4"/>
    <x v="0"/>
    <s v="Medium"/>
    <s v="E-commerce"/>
    <x v="1"/>
    <x v="1"/>
    <s v="Onsite/Hybrid"/>
    <x v="2"/>
    <s v="0-2 yrs"/>
    <n v="0"/>
    <s v="Master"/>
    <n v="0"/>
    <n v="1"/>
    <n v="0"/>
    <n v="1"/>
    <n v="1"/>
    <n v="3"/>
    <n v="70512"/>
    <s v="Medium"/>
    <n v="6"/>
    <n v="2022"/>
    <s v="High"/>
    <n v="7"/>
  </r>
  <r>
    <n v="7879"/>
    <x v="5"/>
    <x v="1"/>
    <s v="Enterprise"/>
    <s v="Finance"/>
    <x v="3"/>
    <x v="1"/>
    <s v="Onsite/Hybrid"/>
    <x v="0"/>
    <s v="7+ yrs"/>
    <n v="8"/>
    <s v="Bachelor"/>
    <n v="1"/>
    <n v="1"/>
    <n v="1"/>
    <n v="1"/>
    <n v="0"/>
    <n v="4"/>
    <n v="165535"/>
    <s v="High"/>
    <n v="2"/>
    <n v="2023"/>
    <s v="High"/>
    <n v="2"/>
  </r>
  <r>
    <n v="7880"/>
    <x v="1"/>
    <x v="1"/>
    <s v="Startup"/>
    <s v="Healthcare"/>
    <x v="5"/>
    <x v="0"/>
    <s v="Remote"/>
    <x v="1"/>
    <s v="3-6 yrs"/>
    <n v="4"/>
    <s v="Master"/>
    <n v="0"/>
    <n v="0"/>
    <n v="0"/>
    <n v="1"/>
    <n v="1"/>
    <n v="2"/>
    <n v="137389"/>
    <s v="High"/>
    <n v="9"/>
    <n v="2021"/>
    <s v="Medium"/>
    <n v="2"/>
  </r>
  <r>
    <n v="7881"/>
    <x v="4"/>
    <x v="0"/>
    <s v="Startup"/>
    <s v="Healthcare"/>
    <x v="5"/>
    <x v="1"/>
    <s v="Onsite/Hybrid"/>
    <x v="0"/>
    <s v="7+ yrs"/>
    <n v="11"/>
    <s v="Bachelor"/>
    <n v="0"/>
    <n v="1"/>
    <n v="0"/>
    <n v="0"/>
    <n v="1"/>
    <n v="2"/>
    <n v="112838"/>
    <s v="Medium"/>
    <n v="1"/>
    <n v="2026"/>
    <s v="High"/>
    <n v="9"/>
  </r>
  <r>
    <n v="7882"/>
    <x v="4"/>
    <x v="0"/>
    <s v="Startup"/>
    <s v="Education"/>
    <x v="3"/>
    <x v="1"/>
    <s v="Onsite/Hybrid"/>
    <x v="2"/>
    <s v="0-2 yrs"/>
    <n v="0"/>
    <s v="Bachelor"/>
    <n v="0"/>
    <n v="0"/>
    <n v="1"/>
    <n v="1"/>
    <n v="1"/>
    <n v="3"/>
    <n v="90786"/>
    <s v="Medium"/>
    <n v="10"/>
    <n v="2025"/>
    <s v="High"/>
    <n v="5"/>
  </r>
  <r>
    <n v="7883"/>
    <x v="0"/>
    <x v="0"/>
    <s v="Medium"/>
    <s v="Finance"/>
    <x v="6"/>
    <x v="2"/>
    <s v="Onsite/Hybrid"/>
    <x v="1"/>
    <s v="3-6 yrs"/>
    <n v="4"/>
    <s v="Master"/>
    <n v="1"/>
    <n v="0"/>
    <n v="0"/>
    <n v="0"/>
    <n v="1"/>
    <n v="2"/>
    <n v="84334"/>
    <s v="Medium"/>
    <n v="10"/>
    <n v="2025"/>
    <s v="High"/>
    <n v="7"/>
  </r>
  <r>
    <n v="7884"/>
    <x v="1"/>
    <x v="1"/>
    <s v="Startup"/>
    <s v="Retail"/>
    <x v="4"/>
    <x v="1"/>
    <s v="Onsite/Hybrid"/>
    <x v="2"/>
    <s v="0-2 yrs"/>
    <n v="1"/>
    <s v="Bachelor"/>
    <n v="0"/>
    <n v="1"/>
    <n v="1"/>
    <n v="1"/>
    <n v="1"/>
    <n v="4"/>
    <n v="131650"/>
    <s v="High"/>
    <n v="10"/>
    <n v="2021"/>
    <s v="High"/>
    <n v="7"/>
  </r>
  <r>
    <n v="7885"/>
    <x v="2"/>
    <x v="2"/>
    <s v="Enterprise"/>
    <s v="Technology"/>
    <x v="1"/>
    <x v="1"/>
    <s v="Onsite/Hybrid"/>
    <x v="2"/>
    <s v="0-2 yrs"/>
    <n v="1"/>
    <s v="Master"/>
    <n v="0"/>
    <n v="0"/>
    <n v="0"/>
    <n v="0"/>
    <n v="0"/>
    <n v="0"/>
    <n v="52798"/>
    <s v="Low"/>
    <n v="3"/>
    <n v="2022"/>
    <s v="Low"/>
    <n v="6"/>
  </r>
  <r>
    <n v="7886"/>
    <x v="3"/>
    <x v="0"/>
    <s v="Startup"/>
    <s v="Retail"/>
    <x v="2"/>
    <x v="1"/>
    <s v="Onsite/Hybrid"/>
    <x v="2"/>
    <s v="0-2 yrs"/>
    <n v="2"/>
    <s v="Master"/>
    <n v="0"/>
    <n v="1"/>
    <n v="1"/>
    <n v="0"/>
    <n v="0"/>
    <n v="2"/>
    <n v="63356"/>
    <s v="Low"/>
    <n v="3"/>
    <n v="2024"/>
    <s v="Low"/>
    <n v="2"/>
  </r>
  <r>
    <n v="7887"/>
    <x v="1"/>
    <x v="1"/>
    <s v="Startup"/>
    <s v="Education"/>
    <x v="6"/>
    <x v="1"/>
    <s v="Onsite/Hybrid"/>
    <x v="0"/>
    <s v="7+ yrs"/>
    <n v="9"/>
    <s v="Master"/>
    <n v="0"/>
    <n v="0"/>
    <n v="1"/>
    <n v="1"/>
    <n v="0"/>
    <n v="2"/>
    <n v="174927"/>
    <s v="High"/>
    <n v="8"/>
    <n v="2022"/>
    <s v="High"/>
    <n v="1"/>
  </r>
  <r>
    <n v="7888"/>
    <x v="4"/>
    <x v="0"/>
    <s v="Enterprise"/>
    <s v="Retail"/>
    <x v="6"/>
    <x v="2"/>
    <s v="Onsite/Hybrid"/>
    <x v="0"/>
    <s v="7+ yrs"/>
    <n v="8"/>
    <s v="Bachelor"/>
    <n v="0"/>
    <n v="1"/>
    <n v="0"/>
    <n v="0"/>
    <n v="1"/>
    <n v="2"/>
    <n v="111876"/>
    <s v="Medium"/>
    <n v="9"/>
    <n v="2025"/>
    <s v="Low"/>
    <n v="4"/>
  </r>
  <r>
    <n v="7889"/>
    <x v="2"/>
    <x v="2"/>
    <s v="Enterprise"/>
    <s v="Technology"/>
    <x v="5"/>
    <x v="2"/>
    <s v="Onsite/Hybrid"/>
    <x v="0"/>
    <s v="7+ yrs"/>
    <n v="7"/>
    <s v="Master"/>
    <n v="0"/>
    <n v="1"/>
    <n v="1"/>
    <n v="0"/>
    <n v="1"/>
    <n v="3"/>
    <n v="124748"/>
    <s v="High"/>
    <n v="2"/>
    <n v="2022"/>
    <s v="Medium"/>
    <n v="6"/>
  </r>
  <r>
    <n v="7890"/>
    <x v="2"/>
    <x v="2"/>
    <s v="Medium"/>
    <s v="Technology"/>
    <x v="1"/>
    <x v="1"/>
    <s v="Onsite/Hybrid"/>
    <x v="0"/>
    <s v="7+ yrs"/>
    <n v="15"/>
    <s v="Master"/>
    <n v="1"/>
    <n v="0"/>
    <n v="1"/>
    <n v="0"/>
    <n v="1"/>
    <n v="3"/>
    <n v="129204"/>
    <s v="High"/>
    <n v="2"/>
    <n v="2022"/>
    <s v="High"/>
    <n v="7"/>
  </r>
  <r>
    <n v="7891"/>
    <x v="3"/>
    <x v="0"/>
    <s v="MNC"/>
    <s v="Retail"/>
    <x v="0"/>
    <x v="2"/>
    <s v="Onsite/Hybrid"/>
    <x v="1"/>
    <s v="3-6 yrs"/>
    <n v="4"/>
    <s v="Bachelor"/>
    <n v="0"/>
    <n v="0"/>
    <n v="1"/>
    <n v="0"/>
    <n v="1"/>
    <n v="2"/>
    <n v="115794"/>
    <s v="Medium"/>
    <n v="4"/>
    <n v="2024"/>
    <s v="High"/>
    <n v="9"/>
  </r>
  <r>
    <n v="7892"/>
    <x v="0"/>
    <x v="0"/>
    <s v="Medium"/>
    <s v="E-commerce"/>
    <x v="3"/>
    <x v="1"/>
    <s v="Onsite/Hybrid"/>
    <x v="1"/>
    <s v="3-6 yrs"/>
    <n v="4"/>
    <s v="Bachelor"/>
    <n v="0"/>
    <n v="0"/>
    <n v="0"/>
    <n v="0"/>
    <n v="1"/>
    <n v="1"/>
    <n v="84242"/>
    <s v="Medium"/>
    <n v="5"/>
    <n v="2020"/>
    <s v="Medium"/>
    <n v="3"/>
  </r>
  <r>
    <n v="7893"/>
    <x v="5"/>
    <x v="1"/>
    <s v="MNC"/>
    <s v="Technology"/>
    <x v="2"/>
    <x v="1"/>
    <s v="Onsite/Hybrid"/>
    <x v="2"/>
    <s v="0-2 yrs"/>
    <n v="0"/>
    <s v="PhD"/>
    <n v="1"/>
    <n v="0"/>
    <n v="1"/>
    <n v="1"/>
    <n v="1"/>
    <n v="4"/>
    <n v="154494"/>
    <s v="High"/>
    <n v="12"/>
    <n v="2025"/>
    <s v="High"/>
    <n v="5"/>
  </r>
  <r>
    <n v="7894"/>
    <x v="2"/>
    <x v="2"/>
    <s v="Startup"/>
    <s v="Retail"/>
    <x v="0"/>
    <x v="2"/>
    <s v="Onsite/Hybrid"/>
    <x v="2"/>
    <s v="0-2 yrs"/>
    <n v="0"/>
    <s v="Bachelor"/>
    <n v="0"/>
    <n v="0"/>
    <n v="0"/>
    <n v="1"/>
    <n v="0"/>
    <n v="1"/>
    <n v="64931"/>
    <s v="Low"/>
    <n v="6"/>
    <n v="2020"/>
    <s v="Medium"/>
    <n v="2"/>
  </r>
  <r>
    <n v="7895"/>
    <x v="2"/>
    <x v="2"/>
    <s v="MNC"/>
    <s v="Finance"/>
    <x v="4"/>
    <x v="0"/>
    <s v="Remote"/>
    <x v="0"/>
    <s v="7+ yrs"/>
    <n v="7"/>
    <s v="Master"/>
    <n v="1"/>
    <n v="0"/>
    <n v="1"/>
    <n v="0"/>
    <n v="1"/>
    <n v="3"/>
    <n v="146082"/>
    <s v="High"/>
    <n v="2"/>
    <n v="2024"/>
    <s v="Medium"/>
    <n v="2"/>
  </r>
  <r>
    <n v="7896"/>
    <x v="5"/>
    <x v="1"/>
    <s v="Startup"/>
    <s v="E-commerce"/>
    <x v="2"/>
    <x v="1"/>
    <s v="Onsite/Hybrid"/>
    <x v="0"/>
    <s v="7+ yrs"/>
    <n v="12"/>
    <s v="Bachelor"/>
    <n v="1"/>
    <n v="0"/>
    <n v="1"/>
    <n v="1"/>
    <n v="0"/>
    <n v="3"/>
    <n v="174120"/>
    <s v="High"/>
    <n v="2"/>
    <n v="2023"/>
    <s v="High"/>
    <n v="7"/>
  </r>
  <r>
    <n v="7897"/>
    <x v="2"/>
    <x v="2"/>
    <s v="Medium"/>
    <s v="E-commerce"/>
    <x v="6"/>
    <x v="2"/>
    <s v="Onsite/Hybrid"/>
    <x v="2"/>
    <s v="0-2 yrs"/>
    <n v="0"/>
    <s v="Master"/>
    <n v="0"/>
    <n v="0"/>
    <n v="1"/>
    <n v="1"/>
    <n v="0"/>
    <n v="2"/>
    <n v="83625"/>
    <s v="Medium"/>
    <n v="4"/>
    <n v="2023"/>
    <s v="High"/>
    <n v="1"/>
  </r>
  <r>
    <n v="7898"/>
    <x v="3"/>
    <x v="0"/>
    <s v="Startup"/>
    <s v="Healthcare"/>
    <x v="2"/>
    <x v="0"/>
    <s v="Remote"/>
    <x v="0"/>
    <s v="7+ yrs"/>
    <n v="9"/>
    <s v="Bachelor"/>
    <n v="0"/>
    <n v="1"/>
    <n v="0"/>
    <n v="0"/>
    <n v="1"/>
    <n v="2"/>
    <n v="108403"/>
    <s v="Medium"/>
    <n v="6"/>
    <n v="2023"/>
    <s v="High"/>
    <n v="7"/>
  </r>
  <r>
    <n v="7899"/>
    <x v="5"/>
    <x v="1"/>
    <s v="MNC"/>
    <s v="Technology"/>
    <x v="3"/>
    <x v="1"/>
    <s v="Onsite/Hybrid"/>
    <x v="1"/>
    <s v="3-6 yrs"/>
    <n v="5"/>
    <s v="Bachelor"/>
    <n v="1"/>
    <n v="0"/>
    <n v="0"/>
    <n v="1"/>
    <n v="1"/>
    <n v="3"/>
    <n v="155539"/>
    <s v="High"/>
    <n v="4"/>
    <n v="2024"/>
    <s v="Medium"/>
    <n v="1"/>
  </r>
  <r>
    <n v="7900"/>
    <x v="1"/>
    <x v="1"/>
    <s v="Medium"/>
    <s v="Healthcare"/>
    <x v="0"/>
    <x v="2"/>
    <s v="Onsite/Hybrid"/>
    <x v="1"/>
    <s v="3-6 yrs"/>
    <n v="5"/>
    <s v="Bachelor"/>
    <n v="1"/>
    <n v="1"/>
    <n v="1"/>
    <n v="1"/>
    <n v="1"/>
    <n v="5"/>
    <n v="157807"/>
    <s v="High"/>
    <n v="8"/>
    <n v="2025"/>
    <s v="High"/>
    <n v="4"/>
  </r>
  <r>
    <n v="7901"/>
    <x v="3"/>
    <x v="0"/>
    <s v="Medium"/>
    <s v="E-commerce"/>
    <x v="0"/>
    <x v="0"/>
    <s v="Remote"/>
    <x v="1"/>
    <s v="3-6 yrs"/>
    <n v="5"/>
    <s v="Bachelor"/>
    <n v="1"/>
    <n v="0"/>
    <n v="1"/>
    <n v="1"/>
    <n v="0"/>
    <n v="3"/>
    <n v="108559"/>
    <s v="Medium"/>
    <n v="2"/>
    <n v="2022"/>
    <s v="High"/>
    <n v="2"/>
  </r>
  <r>
    <n v="7902"/>
    <x v="4"/>
    <x v="0"/>
    <s v="Startup"/>
    <s v="Retail"/>
    <x v="2"/>
    <x v="1"/>
    <s v="Onsite/Hybrid"/>
    <x v="1"/>
    <s v="3-6 yrs"/>
    <n v="4"/>
    <s v="PhD"/>
    <n v="1"/>
    <n v="0"/>
    <n v="0"/>
    <n v="0"/>
    <n v="0"/>
    <n v="1"/>
    <n v="73918"/>
    <s v="Medium"/>
    <n v="4"/>
    <n v="2024"/>
    <s v="Medium"/>
    <n v="4"/>
  </r>
  <r>
    <n v="7903"/>
    <x v="2"/>
    <x v="2"/>
    <s v="Startup"/>
    <s v="Healthcare"/>
    <x v="1"/>
    <x v="1"/>
    <s v="Onsite/Hybrid"/>
    <x v="0"/>
    <s v="7+ yrs"/>
    <n v="7"/>
    <s v="Master"/>
    <n v="1"/>
    <n v="0"/>
    <n v="1"/>
    <n v="1"/>
    <n v="1"/>
    <n v="4"/>
    <n v="142303"/>
    <s v="High"/>
    <n v="1"/>
    <n v="2023"/>
    <s v="High"/>
    <n v="1"/>
  </r>
  <r>
    <n v="7904"/>
    <x v="0"/>
    <x v="0"/>
    <s v="MNC"/>
    <s v="Technology"/>
    <x v="5"/>
    <x v="2"/>
    <s v="Onsite/Hybrid"/>
    <x v="0"/>
    <s v="7+ yrs"/>
    <n v="9"/>
    <s v="Bachelor"/>
    <n v="0"/>
    <n v="1"/>
    <n v="0"/>
    <n v="0"/>
    <n v="0"/>
    <n v="1"/>
    <n v="115422"/>
    <s v="Medium"/>
    <n v="5"/>
    <n v="2022"/>
    <s v="Medium"/>
    <n v="6"/>
  </r>
  <r>
    <n v="7905"/>
    <x v="0"/>
    <x v="0"/>
    <s v="MNC"/>
    <s v="Finance"/>
    <x v="3"/>
    <x v="1"/>
    <s v="Onsite/Hybrid"/>
    <x v="0"/>
    <s v="7+ yrs"/>
    <n v="11"/>
    <s v="Bachelor"/>
    <n v="0"/>
    <n v="0"/>
    <n v="0"/>
    <n v="0"/>
    <n v="1"/>
    <n v="1"/>
    <n v="127617"/>
    <s v="High"/>
    <n v="2"/>
    <n v="2026"/>
    <s v="High"/>
    <n v="7"/>
  </r>
  <r>
    <n v="7906"/>
    <x v="5"/>
    <x v="1"/>
    <s v="MNC"/>
    <s v="E-commerce"/>
    <x v="1"/>
    <x v="1"/>
    <s v="Onsite/Hybrid"/>
    <x v="1"/>
    <s v="3-6 yrs"/>
    <n v="3"/>
    <s v="PhD"/>
    <n v="0"/>
    <n v="0"/>
    <n v="0"/>
    <n v="0"/>
    <n v="1"/>
    <n v="1"/>
    <n v="147900"/>
    <s v="High"/>
    <n v="7"/>
    <n v="2022"/>
    <s v="Medium"/>
    <n v="2"/>
  </r>
  <r>
    <n v="7907"/>
    <x v="4"/>
    <x v="0"/>
    <s v="Startup"/>
    <s v="Technology"/>
    <x v="5"/>
    <x v="1"/>
    <s v="Onsite/Hybrid"/>
    <x v="0"/>
    <s v="7+ yrs"/>
    <n v="9"/>
    <s v="Bachelor"/>
    <n v="1"/>
    <n v="1"/>
    <n v="1"/>
    <n v="0"/>
    <n v="1"/>
    <n v="4"/>
    <n v="120120"/>
    <s v="High"/>
    <n v="11"/>
    <n v="2026"/>
    <s v="Low"/>
    <n v="6"/>
  </r>
  <r>
    <n v="7908"/>
    <x v="1"/>
    <x v="1"/>
    <s v="Enterprise"/>
    <s v="Education"/>
    <x v="6"/>
    <x v="0"/>
    <s v="Remote"/>
    <x v="0"/>
    <s v="7+ yrs"/>
    <n v="13"/>
    <s v="Bachelor"/>
    <n v="1"/>
    <n v="0"/>
    <n v="1"/>
    <n v="0"/>
    <n v="1"/>
    <n v="3"/>
    <n v="160733"/>
    <s v="High"/>
    <n v="9"/>
    <n v="2025"/>
    <s v="High"/>
    <n v="8"/>
  </r>
  <r>
    <n v="7909"/>
    <x v="3"/>
    <x v="0"/>
    <s v="Medium"/>
    <s v="Healthcare"/>
    <x v="3"/>
    <x v="1"/>
    <s v="Onsite/Hybrid"/>
    <x v="1"/>
    <s v="3-6 yrs"/>
    <n v="5"/>
    <s v="Bachelor"/>
    <n v="1"/>
    <n v="0"/>
    <n v="0"/>
    <n v="0"/>
    <n v="1"/>
    <n v="2"/>
    <n v="87258"/>
    <s v="Medium"/>
    <n v="12"/>
    <n v="2024"/>
    <s v="High"/>
    <n v="9"/>
  </r>
  <r>
    <n v="7910"/>
    <x v="2"/>
    <x v="2"/>
    <s v="MNC"/>
    <s v="Finance"/>
    <x v="5"/>
    <x v="2"/>
    <s v="Onsite/Hybrid"/>
    <x v="1"/>
    <s v="3-6 yrs"/>
    <n v="3"/>
    <s v="Bachelor"/>
    <n v="1"/>
    <n v="1"/>
    <n v="0"/>
    <n v="1"/>
    <n v="0"/>
    <n v="3"/>
    <n v="106310"/>
    <s v="Medium"/>
    <n v="6"/>
    <n v="2024"/>
    <s v="High"/>
    <n v="9"/>
  </r>
  <r>
    <n v="7911"/>
    <x v="1"/>
    <x v="1"/>
    <s v="MNC"/>
    <s v="Healthcare"/>
    <x v="6"/>
    <x v="1"/>
    <s v="Onsite/Hybrid"/>
    <x v="0"/>
    <s v="7+ yrs"/>
    <n v="11"/>
    <s v="PhD"/>
    <n v="1"/>
    <n v="1"/>
    <n v="1"/>
    <n v="1"/>
    <n v="1"/>
    <n v="5"/>
    <n v="196314"/>
    <s v="High"/>
    <n v="9"/>
    <n v="2022"/>
    <s v="High"/>
    <n v="7"/>
  </r>
  <r>
    <n v="7912"/>
    <x v="4"/>
    <x v="0"/>
    <s v="Enterprise"/>
    <s v="Education"/>
    <x v="5"/>
    <x v="0"/>
    <s v="Remote"/>
    <x v="0"/>
    <s v="7+ yrs"/>
    <n v="7"/>
    <s v="Master"/>
    <n v="1"/>
    <n v="1"/>
    <n v="0"/>
    <n v="1"/>
    <n v="1"/>
    <n v="4"/>
    <n v="129169"/>
    <s v="High"/>
    <n v="11"/>
    <n v="2024"/>
    <s v="High"/>
    <n v="9"/>
  </r>
  <r>
    <n v="7913"/>
    <x v="2"/>
    <x v="2"/>
    <s v="MNC"/>
    <s v="Technology"/>
    <x v="0"/>
    <x v="1"/>
    <s v="Onsite/Hybrid"/>
    <x v="0"/>
    <s v="7+ yrs"/>
    <n v="12"/>
    <s v="PhD"/>
    <n v="0"/>
    <n v="0"/>
    <n v="0"/>
    <n v="0"/>
    <n v="0"/>
    <n v="0"/>
    <n v="122262"/>
    <s v="High"/>
    <n v="3"/>
    <n v="2021"/>
    <s v="Medium"/>
    <n v="2"/>
  </r>
  <r>
    <n v="7914"/>
    <x v="3"/>
    <x v="0"/>
    <s v="Medium"/>
    <s v="Education"/>
    <x v="6"/>
    <x v="2"/>
    <s v="Onsite/Hybrid"/>
    <x v="2"/>
    <s v="0-2 yrs"/>
    <n v="0"/>
    <s v="Bachelor"/>
    <n v="0"/>
    <n v="1"/>
    <n v="1"/>
    <n v="1"/>
    <n v="0"/>
    <n v="3"/>
    <n v="83715"/>
    <s v="Medium"/>
    <n v="12"/>
    <n v="2023"/>
    <s v="High"/>
    <n v="4"/>
  </r>
  <r>
    <n v="7915"/>
    <x v="1"/>
    <x v="1"/>
    <s v="Medium"/>
    <s v="Technology"/>
    <x v="2"/>
    <x v="0"/>
    <s v="Remote"/>
    <x v="2"/>
    <s v="0-2 yrs"/>
    <n v="1"/>
    <s v="Master"/>
    <n v="0"/>
    <n v="0"/>
    <n v="0"/>
    <n v="0"/>
    <n v="1"/>
    <n v="1"/>
    <n v="103231"/>
    <s v="Medium"/>
    <n v="1"/>
    <n v="2024"/>
    <s v="Low"/>
    <n v="1"/>
  </r>
  <r>
    <n v="7916"/>
    <x v="3"/>
    <x v="0"/>
    <s v="MNC"/>
    <s v="E-commerce"/>
    <x v="2"/>
    <x v="2"/>
    <s v="Onsite/Hybrid"/>
    <x v="2"/>
    <s v="0-2 yrs"/>
    <n v="1"/>
    <s v="PhD"/>
    <n v="1"/>
    <n v="0"/>
    <n v="0"/>
    <n v="0"/>
    <n v="0"/>
    <n v="1"/>
    <n v="68303"/>
    <s v="Low"/>
    <n v="3"/>
    <n v="2024"/>
    <s v="High"/>
    <n v="8"/>
  </r>
  <r>
    <n v="7917"/>
    <x v="4"/>
    <x v="0"/>
    <s v="Enterprise"/>
    <s v="E-commerce"/>
    <x v="5"/>
    <x v="2"/>
    <s v="Onsite/Hybrid"/>
    <x v="0"/>
    <s v="7+ yrs"/>
    <n v="7"/>
    <s v="Master"/>
    <n v="1"/>
    <n v="1"/>
    <n v="1"/>
    <n v="0"/>
    <n v="0"/>
    <n v="3"/>
    <n v="117699"/>
    <s v="Medium"/>
    <n v="6"/>
    <n v="2023"/>
    <s v="Low"/>
    <n v="5"/>
  </r>
  <r>
    <n v="7918"/>
    <x v="0"/>
    <x v="0"/>
    <s v="Enterprise"/>
    <s v="Retail"/>
    <x v="4"/>
    <x v="1"/>
    <s v="Onsite/Hybrid"/>
    <x v="0"/>
    <s v="7+ yrs"/>
    <n v="10"/>
    <s v="Master"/>
    <n v="0"/>
    <n v="0"/>
    <n v="1"/>
    <n v="1"/>
    <n v="0"/>
    <n v="2"/>
    <n v="125179"/>
    <s v="High"/>
    <n v="5"/>
    <n v="2026"/>
    <s v="High"/>
    <n v="6"/>
  </r>
  <r>
    <n v="7919"/>
    <x v="0"/>
    <x v="0"/>
    <s v="Enterprise"/>
    <s v="Healthcare"/>
    <x v="1"/>
    <x v="2"/>
    <s v="Onsite/Hybrid"/>
    <x v="0"/>
    <s v="7+ yrs"/>
    <n v="7"/>
    <s v="Bachelor"/>
    <n v="1"/>
    <n v="0"/>
    <n v="0"/>
    <n v="0"/>
    <n v="1"/>
    <n v="2"/>
    <n v="108446"/>
    <s v="Medium"/>
    <n v="4"/>
    <n v="2024"/>
    <s v="Medium"/>
    <n v="3"/>
  </r>
  <r>
    <n v="7920"/>
    <x v="4"/>
    <x v="0"/>
    <s v="MNC"/>
    <s v="Healthcare"/>
    <x v="4"/>
    <x v="0"/>
    <s v="Remote"/>
    <x v="0"/>
    <s v="7+ yrs"/>
    <n v="11"/>
    <s v="Master"/>
    <n v="1"/>
    <n v="0"/>
    <n v="0"/>
    <n v="0"/>
    <n v="0"/>
    <n v="1"/>
    <n v="124271"/>
    <s v="High"/>
    <n v="8"/>
    <n v="2026"/>
    <s v="Low"/>
    <n v="1"/>
  </r>
  <r>
    <n v="7921"/>
    <x v="2"/>
    <x v="2"/>
    <s v="MNC"/>
    <s v="Finance"/>
    <x v="6"/>
    <x v="1"/>
    <s v="Onsite/Hybrid"/>
    <x v="0"/>
    <s v="7+ yrs"/>
    <n v="13"/>
    <s v="Bachelor"/>
    <n v="1"/>
    <n v="1"/>
    <n v="0"/>
    <n v="1"/>
    <n v="1"/>
    <n v="4"/>
    <n v="148406"/>
    <s v="High"/>
    <n v="5"/>
    <n v="2025"/>
    <s v="High"/>
    <n v="9"/>
  </r>
  <r>
    <n v="7922"/>
    <x v="4"/>
    <x v="0"/>
    <s v="Enterprise"/>
    <s v="Retail"/>
    <x v="0"/>
    <x v="2"/>
    <s v="Onsite/Hybrid"/>
    <x v="0"/>
    <s v="7+ yrs"/>
    <n v="8"/>
    <s v="Bachelor"/>
    <n v="0"/>
    <n v="1"/>
    <n v="0"/>
    <n v="1"/>
    <n v="0"/>
    <n v="2"/>
    <n v="112738"/>
    <s v="Medium"/>
    <n v="1"/>
    <n v="2023"/>
    <s v="Medium"/>
    <n v="1"/>
  </r>
  <r>
    <n v="7923"/>
    <x v="3"/>
    <x v="0"/>
    <s v="Startup"/>
    <s v="Retail"/>
    <x v="2"/>
    <x v="2"/>
    <s v="Onsite/Hybrid"/>
    <x v="0"/>
    <s v="7+ yrs"/>
    <n v="11"/>
    <s v="Master"/>
    <n v="0"/>
    <n v="0"/>
    <n v="1"/>
    <n v="0"/>
    <n v="1"/>
    <n v="2"/>
    <n v="121981"/>
    <s v="High"/>
    <n v="8"/>
    <n v="2025"/>
    <s v="Low"/>
    <n v="6"/>
  </r>
  <r>
    <n v="7924"/>
    <x v="3"/>
    <x v="0"/>
    <s v="Enterprise"/>
    <s v="Technology"/>
    <x v="0"/>
    <x v="0"/>
    <s v="Remote"/>
    <x v="1"/>
    <s v="3-6 yrs"/>
    <n v="5"/>
    <s v="PhD"/>
    <n v="0"/>
    <n v="1"/>
    <n v="0"/>
    <n v="0"/>
    <n v="1"/>
    <n v="2"/>
    <n v="84730"/>
    <s v="Medium"/>
    <n v="7"/>
    <n v="2025"/>
    <s v="Medium"/>
    <n v="5"/>
  </r>
  <r>
    <n v="7925"/>
    <x v="1"/>
    <x v="1"/>
    <s v="Enterprise"/>
    <s v="Healthcare"/>
    <x v="3"/>
    <x v="2"/>
    <s v="Onsite/Hybrid"/>
    <x v="1"/>
    <s v="3-6 yrs"/>
    <n v="5"/>
    <s v="Master"/>
    <n v="1"/>
    <n v="0"/>
    <n v="1"/>
    <n v="1"/>
    <n v="1"/>
    <n v="4"/>
    <n v="151032"/>
    <s v="High"/>
    <n v="1"/>
    <n v="2021"/>
    <s v="High"/>
    <n v="8"/>
  </r>
  <r>
    <n v="7926"/>
    <x v="1"/>
    <x v="1"/>
    <s v="Medium"/>
    <s v="Retail"/>
    <x v="5"/>
    <x v="1"/>
    <s v="Onsite/Hybrid"/>
    <x v="0"/>
    <s v="7+ yrs"/>
    <n v="9"/>
    <s v="Master"/>
    <n v="1"/>
    <n v="0"/>
    <n v="1"/>
    <n v="1"/>
    <n v="1"/>
    <n v="4"/>
    <n v="178631"/>
    <s v="High"/>
    <n v="2"/>
    <n v="2021"/>
    <s v="High"/>
    <n v="7"/>
  </r>
  <r>
    <n v="7927"/>
    <x v="1"/>
    <x v="1"/>
    <s v="Medium"/>
    <s v="Retail"/>
    <x v="1"/>
    <x v="1"/>
    <s v="Onsite/Hybrid"/>
    <x v="1"/>
    <s v="3-6 yrs"/>
    <n v="3"/>
    <s v="Master"/>
    <n v="1"/>
    <n v="1"/>
    <n v="0"/>
    <n v="1"/>
    <n v="0"/>
    <n v="3"/>
    <n v="132203"/>
    <s v="High"/>
    <n v="1"/>
    <n v="2023"/>
    <s v="Medium"/>
    <n v="2"/>
  </r>
  <r>
    <n v="7928"/>
    <x v="1"/>
    <x v="1"/>
    <s v="MNC"/>
    <s v="Technology"/>
    <x v="2"/>
    <x v="1"/>
    <s v="Onsite/Hybrid"/>
    <x v="0"/>
    <s v="7+ yrs"/>
    <n v="10"/>
    <s v="PhD"/>
    <n v="1"/>
    <n v="1"/>
    <n v="0"/>
    <n v="1"/>
    <n v="1"/>
    <n v="4"/>
    <n v="186586"/>
    <s v="High"/>
    <n v="5"/>
    <n v="2025"/>
    <s v="Medium"/>
    <n v="4"/>
  </r>
  <r>
    <n v="7929"/>
    <x v="5"/>
    <x v="1"/>
    <s v="Enterprise"/>
    <s v="Education"/>
    <x v="0"/>
    <x v="0"/>
    <s v="Remote"/>
    <x v="0"/>
    <s v="7+ yrs"/>
    <n v="15"/>
    <s v="Master"/>
    <n v="1"/>
    <n v="0"/>
    <n v="0"/>
    <n v="1"/>
    <n v="0"/>
    <n v="2"/>
    <n v="157868"/>
    <s v="High"/>
    <n v="12"/>
    <n v="2026"/>
    <s v="High"/>
    <n v="7"/>
  </r>
  <r>
    <n v="7930"/>
    <x v="3"/>
    <x v="0"/>
    <s v="Medium"/>
    <s v="Technology"/>
    <x v="0"/>
    <x v="0"/>
    <s v="Remote"/>
    <x v="2"/>
    <s v="0-2 yrs"/>
    <n v="2"/>
    <s v="PhD"/>
    <n v="1"/>
    <n v="0"/>
    <n v="0"/>
    <n v="1"/>
    <n v="0"/>
    <n v="2"/>
    <n v="61713"/>
    <s v="Low"/>
    <n v="10"/>
    <n v="2020"/>
    <s v="Medium"/>
    <n v="4"/>
  </r>
  <r>
    <n v="7931"/>
    <x v="0"/>
    <x v="0"/>
    <s v="Medium"/>
    <s v="Healthcare"/>
    <x v="0"/>
    <x v="0"/>
    <s v="Remote"/>
    <x v="2"/>
    <s v="0-2 yrs"/>
    <n v="0"/>
    <s v="Master"/>
    <n v="0"/>
    <n v="0"/>
    <n v="0"/>
    <n v="1"/>
    <n v="0"/>
    <n v="1"/>
    <n v="69115"/>
    <s v="Low"/>
    <n v="1"/>
    <n v="2026"/>
    <s v="High"/>
    <n v="9"/>
  </r>
  <r>
    <n v="7932"/>
    <x v="5"/>
    <x v="1"/>
    <s v="Startup"/>
    <s v="Healthcare"/>
    <x v="4"/>
    <x v="2"/>
    <s v="Onsite/Hybrid"/>
    <x v="0"/>
    <s v="7+ yrs"/>
    <n v="8"/>
    <s v="PhD"/>
    <n v="1"/>
    <n v="1"/>
    <n v="1"/>
    <n v="1"/>
    <n v="0"/>
    <n v="4"/>
    <n v="170320"/>
    <s v="High"/>
    <n v="4"/>
    <n v="2026"/>
    <s v="High"/>
    <n v="2"/>
  </r>
  <r>
    <n v="7933"/>
    <x v="4"/>
    <x v="0"/>
    <s v="Medium"/>
    <s v="E-commerce"/>
    <x v="2"/>
    <x v="0"/>
    <s v="Remote"/>
    <x v="0"/>
    <s v="7+ yrs"/>
    <n v="13"/>
    <s v="Master"/>
    <n v="1"/>
    <n v="1"/>
    <n v="0"/>
    <n v="1"/>
    <n v="1"/>
    <n v="4"/>
    <n v="121411"/>
    <s v="High"/>
    <n v="11"/>
    <n v="2021"/>
    <s v="Low"/>
    <n v="5"/>
  </r>
  <r>
    <n v="7934"/>
    <x v="2"/>
    <x v="2"/>
    <s v="Startup"/>
    <s v="Education"/>
    <x v="2"/>
    <x v="2"/>
    <s v="Onsite/Hybrid"/>
    <x v="2"/>
    <s v="0-2 yrs"/>
    <n v="2"/>
    <s v="PhD"/>
    <n v="1"/>
    <n v="1"/>
    <n v="0"/>
    <n v="1"/>
    <n v="1"/>
    <n v="4"/>
    <n v="77592"/>
    <s v="Medium"/>
    <n v="3"/>
    <n v="2021"/>
    <s v="Low"/>
    <n v="1"/>
  </r>
  <r>
    <n v="7935"/>
    <x v="4"/>
    <x v="0"/>
    <s v="MNC"/>
    <s v="Finance"/>
    <x v="6"/>
    <x v="2"/>
    <s v="Onsite/Hybrid"/>
    <x v="1"/>
    <s v="3-6 yrs"/>
    <n v="5"/>
    <s v="Bachelor"/>
    <n v="1"/>
    <n v="0"/>
    <n v="0"/>
    <n v="1"/>
    <n v="0"/>
    <n v="2"/>
    <n v="107667"/>
    <s v="Medium"/>
    <n v="1"/>
    <n v="2022"/>
    <s v="High"/>
    <n v="9"/>
  </r>
  <r>
    <n v="7936"/>
    <x v="0"/>
    <x v="0"/>
    <s v="Enterprise"/>
    <s v="Retail"/>
    <x v="3"/>
    <x v="2"/>
    <s v="Onsite/Hybrid"/>
    <x v="0"/>
    <s v="7+ yrs"/>
    <n v="7"/>
    <s v="Bachelor"/>
    <n v="0"/>
    <n v="1"/>
    <n v="1"/>
    <n v="1"/>
    <n v="0"/>
    <n v="3"/>
    <n v="132237"/>
    <s v="High"/>
    <n v="4"/>
    <n v="2020"/>
    <s v="High"/>
    <n v="9"/>
  </r>
  <r>
    <n v="7937"/>
    <x v="2"/>
    <x v="2"/>
    <s v="Startup"/>
    <s v="Education"/>
    <x v="5"/>
    <x v="1"/>
    <s v="Onsite/Hybrid"/>
    <x v="0"/>
    <s v="7+ yrs"/>
    <n v="9"/>
    <s v="Master"/>
    <n v="0"/>
    <n v="0"/>
    <n v="0"/>
    <n v="1"/>
    <n v="1"/>
    <n v="2"/>
    <n v="123179"/>
    <s v="High"/>
    <n v="4"/>
    <n v="2020"/>
    <s v="High"/>
    <n v="7"/>
  </r>
  <r>
    <n v="7938"/>
    <x v="4"/>
    <x v="0"/>
    <s v="Medium"/>
    <s v="Finance"/>
    <x v="1"/>
    <x v="0"/>
    <s v="Remote"/>
    <x v="2"/>
    <s v="0-2 yrs"/>
    <n v="1"/>
    <s v="Bachelor"/>
    <n v="1"/>
    <n v="0"/>
    <n v="1"/>
    <n v="0"/>
    <n v="0"/>
    <n v="2"/>
    <n v="61900"/>
    <s v="Low"/>
    <n v="10"/>
    <n v="2026"/>
    <s v="High"/>
    <n v="9"/>
  </r>
  <r>
    <n v="7939"/>
    <x v="3"/>
    <x v="0"/>
    <s v="Enterprise"/>
    <s v="Education"/>
    <x v="6"/>
    <x v="2"/>
    <s v="Onsite/Hybrid"/>
    <x v="1"/>
    <s v="3-6 yrs"/>
    <n v="5"/>
    <s v="Bachelor"/>
    <n v="1"/>
    <n v="1"/>
    <n v="0"/>
    <n v="1"/>
    <n v="0"/>
    <n v="3"/>
    <n v="89707"/>
    <s v="Medium"/>
    <n v="7"/>
    <n v="2024"/>
    <s v="Medium"/>
    <n v="3"/>
  </r>
  <r>
    <n v="7940"/>
    <x v="2"/>
    <x v="2"/>
    <s v="Startup"/>
    <s v="Finance"/>
    <x v="0"/>
    <x v="0"/>
    <s v="Remote"/>
    <x v="2"/>
    <s v="0-2 yrs"/>
    <n v="0"/>
    <s v="PhD"/>
    <n v="1"/>
    <n v="0"/>
    <n v="0"/>
    <n v="0"/>
    <n v="1"/>
    <n v="2"/>
    <n v="64518"/>
    <s v="Low"/>
    <n v="12"/>
    <n v="2023"/>
    <s v="High"/>
    <n v="7"/>
  </r>
  <r>
    <n v="7941"/>
    <x v="2"/>
    <x v="2"/>
    <s v="MNC"/>
    <s v="Healthcare"/>
    <x v="6"/>
    <x v="1"/>
    <s v="Onsite/Hybrid"/>
    <x v="2"/>
    <s v="0-2 yrs"/>
    <n v="1"/>
    <s v="PhD"/>
    <n v="1"/>
    <n v="0"/>
    <n v="1"/>
    <n v="1"/>
    <n v="1"/>
    <n v="4"/>
    <n v="113298"/>
    <s v="Medium"/>
    <n v="7"/>
    <n v="2022"/>
    <s v="High"/>
    <n v="1"/>
  </r>
  <r>
    <n v="7942"/>
    <x v="0"/>
    <x v="0"/>
    <s v="Enterprise"/>
    <s v="Education"/>
    <x v="3"/>
    <x v="1"/>
    <s v="Onsite/Hybrid"/>
    <x v="0"/>
    <s v="7+ yrs"/>
    <n v="13"/>
    <s v="Bachelor"/>
    <n v="1"/>
    <n v="1"/>
    <n v="1"/>
    <n v="1"/>
    <n v="1"/>
    <n v="5"/>
    <n v="142528"/>
    <s v="High"/>
    <n v="3"/>
    <n v="2026"/>
    <s v="High"/>
    <n v="2"/>
  </r>
  <r>
    <n v="7943"/>
    <x v="0"/>
    <x v="0"/>
    <s v="Startup"/>
    <s v="E-commerce"/>
    <x v="4"/>
    <x v="0"/>
    <s v="Remote"/>
    <x v="0"/>
    <s v="7+ yrs"/>
    <n v="11"/>
    <s v="PhD"/>
    <n v="0"/>
    <n v="0"/>
    <n v="1"/>
    <n v="1"/>
    <n v="0"/>
    <n v="2"/>
    <n v="130977"/>
    <s v="High"/>
    <n v="10"/>
    <n v="2025"/>
    <s v="High"/>
    <n v="3"/>
  </r>
  <r>
    <n v="7944"/>
    <x v="5"/>
    <x v="1"/>
    <s v="Startup"/>
    <s v="Healthcare"/>
    <x v="3"/>
    <x v="0"/>
    <s v="Remote"/>
    <x v="2"/>
    <s v="0-2 yrs"/>
    <n v="1"/>
    <s v="Master"/>
    <n v="0"/>
    <n v="0"/>
    <n v="1"/>
    <n v="0"/>
    <n v="0"/>
    <n v="1"/>
    <n v="101251"/>
    <s v="Medium"/>
    <n v="5"/>
    <n v="2021"/>
    <s v="Low"/>
    <n v="4"/>
  </r>
  <r>
    <n v="7945"/>
    <x v="4"/>
    <x v="0"/>
    <s v="Enterprise"/>
    <s v="Education"/>
    <x v="3"/>
    <x v="1"/>
    <s v="Onsite/Hybrid"/>
    <x v="2"/>
    <s v="0-2 yrs"/>
    <n v="0"/>
    <s v="PhD"/>
    <n v="0"/>
    <n v="0"/>
    <n v="0"/>
    <n v="1"/>
    <n v="1"/>
    <n v="2"/>
    <n v="75111"/>
    <s v="Medium"/>
    <n v="3"/>
    <n v="2020"/>
    <s v="High"/>
    <n v="9"/>
  </r>
  <r>
    <n v="7946"/>
    <x v="3"/>
    <x v="0"/>
    <s v="Medium"/>
    <s v="Education"/>
    <x v="1"/>
    <x v="1"/>
    <s v="Onsite/Hybrid"/>
    <x v="0"/>
    <s v="7+ yrs"/>
    <n v="7"/>
    <s v="Bachelor"/>
    <n v="0"/>
    <n v="0"/>
    <n v="0"/>
    <n v="0"/>
    <n v="1"/>
    <n v="1"/>
    <n v="106500"/>
    <s v="Medium"/>
    <n v="6"/>
    <n v="2020"/>
    <s v="Low"/>
    <n v="5"/>
  </r>
  <r>
    <n v="7947"/>
    <x v="2"/>
    <x v="2"/>
    <s v="Medium"/>
    <s v="Finance"/>
    <x v="0"/>
    <x v="0"/>
    <s v="Remote"/>
    <x v="1"/>
    <s v="3-6 yrs"/>
    <n v="5"/>
    <s v="PhD"/>
    <n v="1"/>
    <n v="1"/>
    <n v="1"/>
    <n v="0"/>
    <n v="1"/>
    <n v="4"/>
    <n v="103638"/>
    <s v="Medium"/>
    <n v="9"/>
    <n v="2022"/>
    <s v="High"/>
    <n v="9"/>
  </r>
  <r>
    <n v="7948"/>
    <x v="5"/>
    <x v="1"/>
    <s v="MNC"/>
    <s v="Retail"/>
    <x v="0"/>
    <x v="0"/>
    <s v="Remote"/>
    <x v="2"/>
    <s v="0-2 yrs"/>
    <n v="2"/>
    <s v="Bachelor"/>
    <n v="1"/>
    <n v="1"/>
    <n v="1"/>
    <n v="1"/>
    <n v="1"/>
    <n v="5"/>
    <n v="154800"/>
    <s v="High"/>
    <n v="11"/>
    <n v="2025"/>
    <s v="High"/>
    <n v="6"/>
  </r>
  <r>
    <n v="7949"/>
    <x v="2"/>
    <x v="2"/>
    <s v="Startup"/>
    <s v="Education"/>
    <x v="3"/>
    <x v="2"/>
    <s v="Onsite/Hybrid"/>
    <x v="0"/>
    <s v="7+ yrs"/>
    <n v="11"/>
    <s v="PhD"/>
    <n v="0"/>
    <n v="0"/>
    <n v="0"/>
    <n v="0"/>
    <n v="1"/>
    <n v="1"/>
    <n v="111921"/>
    <s v="Medium"/>
    <n v="10"/>
    <n v="2024"/>
    <s v="Low"/>
    <n v="4"/>
  </r>
  <r>
    <n v="7950"/>
    <x v="5"/>
    <x v="1"/>
    <s v="Enterprise"/>
    <s v="Education"/>
    <x v="0"/>
    <x v="1"/>
    <s v="Onsite/Hybrid"/>
    <x v="0"/>
    <s v="7+ yrs"/>
    <n v="10"/>
    <s v="Master"/>
    <n v="1"/>
    <n v="1"/>
    <n v="0"/>
    <n v="0"/>
    <n v="0"/>
    <n v="2"/>
    <n v="138905"/>
    <s v="High"/>
    <n v="1"/>
    <n v="2020"/>
    <s v="High"/>
    <n v="7"/>
  </r>
  <r>
    <n v="7951"/>
    <x v="3"/>
    <x v="0"/>
    <s v="Medium"/>
    <s v="Technology"/>
    <x v="2"/>
    <x v="0"/>
    <s v="Remote"/>
    <x v="1"/>
    <s v="3-6 yrs"/>
    <n v="6"/>
    <s v="PhD"/>
    <n v="0"/>
    <n v="0"/>
    <n v="0"/>
    <n v="1"/>
    <n v="0"/>
    <n v="1"/>
    <n v="92106"/>
    <s v="Medium"/>
    <n v="6"/>
    <n v="2025"/>
    <s v="Low"/>
    <n v="5"/>
  </r>
  <r>
    <n v="7952"/>
    <x v="2"/>
    <x v="2"/>
    <s v="Enterprise"/>
    <s v="Healthcare"/>
    <x v="5"/>
    <x v="0"/>
    <s v="Remote"/>
    <x v="0"/>
    <s v="7+ yrs"/>
    <n v="9"/>
    <s v="Master"/>
    <n v="0"/>
    <n v="0"/>
    <n v="1"/>
    <n v="1"/>
    <n v="0"/>
    <n v="2"/>
    <n v="127911"/>
    <s v="High"/>
    <n v="2"/>
    <n v="2024"/>
    <s v="High"/>
    <n v="4"/>
  </r>
  <r>
    <n v="7953"/>
    <x v="1"/>
    <x v="1"/>
    <s v="Medium"/>
    <s v="Education"/>
    <x v="4"/>
    <x v="2"/>
    <s v="Onsite/Hybrid"/>
    <x v="2"/>
    <s v="0-2 yrs"/>
    <n v="0"/>
    <s v="Master"/>
    <n v="0"/>
    <n v="0"/>
    <n v="1"/>
    <n v="1"/>
    <n v="0"/>
    <n v="2"/>
    <n v="116344"/>
    <s v="Medium"/>
    <n v="9"/>
    <n v="2024"/>
    <s v="High"/>
    <n v="7"/>
  </r>
  <r>
    <n v="7954"/>
    <x v="3"/>
    <x v="0"/>
    <s v="Enterprise"/>
    <s v="Healthcare"/>
    <x v="1"/>
    <x v="0"/>
    <s v="Remote"/>
    <x v="0"/>
    <s v="7+ yrs"/>
    <n v="8"/>
    <s v="PhD"/>
    <n v="0"/>
    <n v="1"/>
    <n v="0"/>
    <n v="0"/>
    <n v="1"/>
    <n v="2"/>
    <n v="105329"/>
    <s v="Medium"/>
    <n v="2"/>
    <n v="2026"/>
    <s v="High"/>
    <n v="8"/>
  </r>
  <r>
    <n v="7955"/>
    <x v="5"/>
    <x v="1"/>
    <s v="MNC"/>
    <s v="Healthcare"/>
    <x v="0"/>
    <x v="2"/>
    <s v="Onsite/Hybrid"/>
    <x v="2"/>
    <s v="0-2 yrs"/>
    <n v="1"/>
    <s v="Master"/>
    <n v="0"/>
    <n v="1"/>
    <n v="0"/>
    <n v="1"/>
    <n v="1"/>
    <n v="3"/>
    <n v="130383"/>
    <s v="High"/>
    <n v="10"/>
    <n v="2025"/>
    <s v="Medium"/>
    <n v="2"/>
  </r>
  <r>
    <n v="7956"/>
    <x v="3"/>
    <x v="0"/>
    <s v="Medium"/>
    <s v="Healthcare"/>
    <x v="1"/>
    <x v="1"/>
    <s v="Onsite/Hybrid"/>
    <x v="2"/>
    <s v="0-2 yrs"/>
    <n v="2"/>
    <s v="Master"/>
    <n v="1"/>
    <n v="1"/>
    <n v="0"/>
    <n v="1"/>
    <n v="0"/>
    <n v="3"/>
    <n v="64796"/>
    <s v="Low"/>
    <n v="10"/>
    <n v="2022"/>
    <s v="Medium"/>
    <n v="6"/>
  </r>
  <r>
    <n v="7957"/>
    <x v="0"/>
    <x v="0"/>
    <s v="Startup"/>
    <s v="Finance"/>
    <x v="5"/>
    <x v="1"/>
    <s v="Onsite/Hybrid"/>
    <x v="0"/>
    <s v="7+ yrs"/>
    <n v="15"/>
    <s v="Master"/>
    <n v="0"/>
    <n v="1"/>
    <n v="1"/>
    <n v="1"/>
    <n v="1"/>
    <n v="4"/>
    <n v="139574"/>
    <s v="High"/>
    <n v="7"/>
    <n v="2025"/>
    <s v="High"/>
    <n v="6"/>
  </r>
  <r>
    <n v="7958"/>
    <x v="1"/>
    <x v="1"/>
    <s v="Startup"/>
    <s v="Education"/>
    <x v="3"/>
    <x v="2"/>
    <s v="Onsite/Hybrid"/>
    <x v="1"/>
    <s v="3-6 yrs"/>
    <n v="4"/>
    <s v="Master"/>
    <n v="0"/>
    <n v="0"/>
    <n v="0"/>
    <n v="1"/>
    <n v="1"/>
    <n v="2"/>
    <n v="140124"/>
    <s v="High"/>
    <n v="9"/>
    <n v="2025"/>
    <s v="High"/>
    <n v="8"/>
  </r>
  <r>
    <n v="7959"/>
    <x v="5"/>
    <x v="1"/>
    <s v="Enterprise"/>
    <s v="Healthcare"/>
    <x v="5"/>
    <x v="0"/>
    <s v="Remote"/>
    <x v="0"/>
    <s v="7+ yrs"/>
    <n v="8"/>
    <s v="Bachelor"/>
    <n v="0"/>
    <n v="1"/>
    <n v="1"/>
    <n v="0"/>
    <n v="0"/>
    <n v="2"/>
    <n v="153060"/>
    <s v="High"/>
    <n v="1"/>
    <n v="2024"/>
    <s v="Low"/>
    <n v="1"/>
  </r>
  <r>
    <n v="7960"/>
    <x v="3"/>
    <x v="0"/>
    <s v="MNC"/>
    <s v="Healthcare"/>
    <x v="6"/>
    <x v="0"/>
    <s v="Remote"/>
    <x v="0"/>
    <s v="7+ yrs"/>
    <n v="11"/>
    <s v="Master"/>
    <n v="1"/>
    <n v="0"/>
    <n v="1"/>
    <n v="1"/>
    <n v="0"/>
    <n v="3"/>
    <n v="153583"/>
    <s v="High"/>
    <n v="1"/>
    <n v="2021"/>
    <s v="High"/>
    <n v="9"/>
  </r>
  <r>
    <n v="7961"/>
    <x v="5"/>
    <x v="1"/>
    <s v="Enterprise"/>
    <s v="Education"/>
    <x v="5"/>
    <x v="0"/>
    <s v="Remote"/>
    <x v="0"/>
    <s v="7+ yrs"/>
    <n v="12"/>
    <s v="Bachelor"/>
    <n v="1"/>
    <n v="1"/>
    <n v="1"/>
    <n v="0"/>
    <n v="1"/>
    <n v="4"/>
    <n v="164278"/>
    <s v="High"/>
    <n v="12"/>
    <n v="2022"/>
    <s v="Low"/>
    <n v="3"/>
  </r>
  <r>
    <n v="7962"/>
    <x v="5"/>
    <x v="1"/>
    <s v="Startup"/>
    <s v="Education"/>
    <x v="0"/>
    <x v="0"/>
    <s v="Remote"/>
    <x v="1"/>
    <s v="3-6 yrs"/>
    <n v="6"/>
    <s v="Bachelor"/>
    <n v="1"/>
    <n v="0"/>
    <n v="0"/>
    <n v="0"/>
    <n v="1"/>
    <n v="2"/>
    <n v="122864"/>
    <s v="High"/>
    <n v="3"/>
    <n v="2024"/>
    <s v="Medium"/>
    <n v="1"/>
  </r>
  <r>
    <n v="7963"/>
    <x v="5"/>
    <x v="1"/>
    <s v="Enterprise"/>
    <s v="Technology"/>
    <x v="2"/>
    <x v="0"/>
    <s v="Remote"/>
    <x v="1"/>
    <s v="3-6 yrs"/>
    <n v="3"/>
    <s v="PhD"/>
    <n v="0"/>
    <n v="0"/>
    <n v="0"/>
    <n v="1"/>
    <n v="0"/>
    <n v="1"/>
    <n v="127570"/>
    <s v="High"/>
    <n v="12"/>
    <n v="2026"/>
    <s v="Medium"/>
    <n v="5"/>
  </r>
  <r>
    <n v="7964"/>
    <x v="1"/>
    <x v="1"/>
    <s v="Medium"/>
    <s v="E-commerce"/>
    <x v="5"/>
    <x v="0"/>
    <s v="Remote"/>
    <x v="1"/>
    <s v="3-6 yrs"/>
    <n v="4"/>
    <s v="PhD"/>
    <n v="1"/>
    <n v="0"/>
    <n v="0"/>
    <n v="0"/>
    <n v="1"/>
    <n v="2"/>
    <n v="120905"/>
    <s v="High"/>
    <n v="1"/>
    <n v="2025"/>
    <s v="High"/>
    <n v="7"/>
  </r>
  <r>
    <n v="7965"/>
    <x v="4"/>
    <x v="0"/>
    <s v="Enterprise"/>
    <s v="Education"/>
    <x v="3"/>
    <x v="2"/>
    <s v="Onsite/Hybrid"/>
    <x v="2"/>
    <s v="0-2 yrs"/>
    <n v="2"/>
    <s v="Master"/>
    <n v="0"/>
    <n v="0"/>
    <n v="0"/>
    <n v="1"/>
    <n v="0"/>
    <n v="1"/>
    <n v="67938"/>
    <s v="Low"/>
    <n v="3"/>
    <n v="2022"/>
    <s v="Medium"/>
    <n v="1"/>
  </r>
  <r>
    <n v="7966"/>
    <x v="5"/>
    <x v="1"/>
    <s v="MNC"/>
    <s v="Retail"/>
    <x v="6"/>
    <x v="0"/>
    <s v="Remote"/>
    <x v="1"/>
    <s v="3-6 yrs"/>
    <n v="4"/>
    <s v="Master"/>
    <n v="0"/>
    <n v="1"/>
    <n v="0"/>
    <n v="1"/>
    <n v="0"/>
    <n v="2"/>
    <n v="145517"/>
    <s v="High"/>
    <n v="10"/>
    <n v="2025"/>
    <s v="Medium"/>
    <n v="1"/>
  </r>
  <r>
    <n v="7967"/>
    <x v="3"/>
    <x v="0"/>
    <s v="Medium"/>
    <s v="E-commerce"/>
    <x v="1"/>
    <x v="0"/>
    <s v="Remote"/>
    <x v="1"/>
    <s v="3-6 yrs"/>
    <n v="3"/>
    <s v="Master"/>
    <n v="0"/>
    <n v="0"/>
    <n v="1"/>
    <n v="0"/>
    <n v="0"/>
    <n v="1"/>
    <n v="93359"/>
    <s v="Medium"/>
    <n v="3"/>
    <n v="2023"/>
    <s v="Medium"/>
    <n v="4"/>
  </r>
  <r>
    <n v="7968"/>
    <x v="3"/>
    <x v="0"/>
    <s v="MNC"/>
    <s v="Education"/>
    <x v="0"/>
    <x v="0"/>
    <s v="Remote"/>
    <x v="0"/>
    <s v="7+ yrs"/>
    <n v="11"/>
    <s v="Master"/>
    <n v="1"/>
    <n v="0"/>
    <n v="0"/>
    <n v="1"/>
    <n v="0"/>
    <n v="2"/>
    <n v="130396"/>
    <s v="High"/>
    <n v="8"/>
    <n v="2023"/>
    <s v="Low"/>
    <n v="1"/>
  </r>
  <r>
    <n v="7969"/>
    <x v="5"/>
    <x v="1"/>
    <s v="Medium"/>
    <s v="Education"/>
    <x v="4"/>
    <x v="0"/>
    <s v="Remote"/>
    <x v="2"/>
    <s v="0-2 yrs"/>
    <n v="0"/>
    <s v="Master"/>
    <n v="1"/>
    <n v="0"/>
    <n v="1"/>
    <n v="1"/>
    <n v="0"/>
    <n v="3"/>
    <n v="115705"/>
    <s v="Medium"/>
    <n v="4"/>
    <n v="2026"/>
    <s v="High"/>
    <n v="6"/>
  </r>
  <r>
    <n v="7970"/>
    <x v="1"/>
    <x v="1"/>
    <s v="Medium"/>
    <s v="E-commerce"/>
    <x v="2"/>
    <x v="0"/>
    <s v="Remote"/>
    <x v="2"/>
    <s v="0-2 yrs"/>
    <n v="1"/>
    <s v="Bachelor"/>
    <n v="0"/>
    <n v="0"/>
    <n v="0"/>
    <n v="1"/>
    <n v="1"/>
    <n v="2"/>
    <n v="117535"/>
    <s v="Medium"/>
    <n v="6"/>
    <n v="2026"/>
    <s v="High"/>
    <n v="8"/>
  </r>
  <r>
    <n v="7971"/>
    <x v="4"/>
    <x v="0"/>
    <s v="MNC"/>
    <s v="Retail"/>
    <x v="0"/>
    <x v="0"/>
    <s v="Remote"/>
    <x v="2"/>
    <s v="0-2 yrs"/>
    <n v="0"/>
    <s v="Bachelor"/>
    <n v="0"/>
    <n v="1"/>
    <n v="0"/>
    <n v="1"/>
    <n v="0"/>
    <n v="2"/>
    <n v="87851"/>
    <s v="Medium"/>
    <n v="6"/>
    <n v="2024"/>
    <s v="Low"/>
    <n v="2"/>
  </r>
  <r>
    <n v="7972"/>
    <x v="0"/>
    <x v="0"/>
    <s v="Medium"/>
    <s v="Technology"/>
    <x v="0"/>
    <x v="0"/>
    <s v="Remote"/>
    <x v="2"/>
    <s v="0-2 yrs"/>
    <n v="2"/>
    <s v="Master"/>
    <n v="0"/>
    <n v="1"/>
    <n v="1"/>
    <n v="1"/>
    <n v="1"/>
    <n v="4"/>
    <n v="89788"/>
    <s v="Medium"/>
    <n v="5"/>
    <n v="2025"/>
    <s v="High"/>
    <n v="8"/>
  </r>
  <r>
    <n v="7973"/>
    <x v="4"/>
    <x v="0"/>
    <s v="MNC"/>
    <s v="Technology"/>
    <x v="1"/>
    <x v="0"/>
    <s v="Remote"/>
    <x v="0"/>
    <s v="7+ yrs"/>
    <n v="10"/>
    <s v="PhD"/>
    <n v="1"/>
    <n v="0"/>
    <n v="0"/>
    <n v="1"/>
    <n v="0"/>
    <n v="2"/>
    <n v="131927"/>
    <s v="High"/>
    <n v="6"/>
    <n v="2026"/>
    <s v="Low"/>
    <n v="6"/>
  </r>
  <r>
    <n v="7974"/>
    <x v="0"/>
    <x v="0"/>
    <s v="Medium"/>
    <s v="Technology"/>
    <x v="2"/>
    <x v="0"/>
    <s v="Remote"/>
    <x v="2"/>
    <s v="0-2 yrs"/>
    <n v="1"/>
    <s v="PhD"/>
    <n v="0"/>
    <n v="0"/>
    <n v="1"/>
    <n v="0"/>
    <n v="1"/>
    <n v="2"/>
    <n v="73805"/>
    <s v="Medium"/>
    <n v="8"/>
    <n v="2020"/>
    <s v="High"/>
    <n v="8"/>
  </r>
  <r>
    <n v="7975"/>
    <x v="5"/>
    <x v="1"/>
    <s v="Medium"/>
    <s v="Technology"/>
    <x v="4"/>
    <x v="2"/>
    <s v="Onsite/Hybrid"/>
    <x v="1"/>
    <s v="3-6 yrs"/>
    <n v="4"/>
    <s v="Bachelor"/>
    <n v="0"/>
    <n v="1"/>
    <n v="0"/>
    <n v="0"/>
    <n v="1"/>
    <n v="2"/>
    <n v="128455"/>
    <s v="High"/>
    <n v="11"/>
    <n v="2022"/>
    <s v="High"/>
    <n v="7"/>
  </r>
  <r>
    <n v="7976"/>
    <x v="3"/>
    <x v="0"/>
    <s v="Startup"/>
    <s v="Technology"/>
    <x v="3"/>
    <x v="1"/>
    <s v="Onsite/Hybrid"/>
    <x v="0"/>
    <s v="7+ yrs"/>
    <n v="12"/>
    <s v="PhD"/>
    <n v="0"/>
    <n v="0"/>
    <n v="0"/>
    <n v="0"/>
    <n v="0"/>
    <n v="0"/>
    <n v="100703"/>
    <s v="Medium"/>
    <n v="12"/>
    <n v="2025"/>
    <s v="High"/>
    <n v="9"/>
  </r>
  <r>
    <n v="7977"/>
    <x v="1"/>
    <x v="1"/>
    <s v="Medium"/>
    <s v="Education"/>
    <x v="3"/>
    <x v="1"/>
    <s v="Onsite/Hybrid"/>
    <x v="1"/>
    <s v="3-6 yrs"/>
    <n v="4"/>
    <s v="Master"/>
    <n v="0"/>
    <n v="1"/>
    <n v="1"/>
    <n v="1"/>
    <n v="0"/>
    <n v="3"/>
    <n v="148326"/>
    <s v="High"/>
    <n v="12"/>
    <n v="2025"/>
    <s v="High"/>
    <n v="2"/>
  </r>
  <r>
    <n v="7978"/>
    <x v="0"/>
    <x v="0"/>
    <s v="Enterprise"/>
    <s v="Retail"/>
    <x v="1"/>
    <x v="2"/>
    <s v="Onsite/Hybrid"/>
    <x v="2"/>
    <s v="0-2 yrs"/>
    <n v="1"/>
    <s v="PhD"/>
    <n v="0"/>
    <n v="0"/>
    <n v="1"/>
    <n v="1"/>
    <n v="0"/>
    <n v="2"/>
    <n v="82804"/>
    <s v="Medium"/>
    <n v="7"/>
    <n v="2020"/>
    <s v="High"/>
    <n v="6"/>
  </r>
  <r>
    <n v="7979"/>
    <x v="0"/>
    <x v="0"/>
    <s v="Medium"/>
    <s v="Finance"/>
    <x v="0"/>
    <x v="0"/>
    <s v="Remote"/>
    <x v="2"/>
    <s v="0-2 yrs"/>
    <n v="1"/>
    <s v="Master"/>
    <n v="1"/>
    <n v="0"/>
    <n v="0"/>
    <n v="0"/>
    <n v="0"/>
    <n v="1"/>
    <n v="45702"/>
    <s v="Low"/>
    <n v="10"/>
    <n v="2020"/>
    <s v="Low"/>
    <n v="3"/>
  </r>
  <r>
    <n v="7980"/>
    <x v="5"/>
    <x v="1"/>
    <s v="Enterprise"/>
    <s v="Retail"/>
    <x v="4"/>
    <x v="2"/>
    <s v="Onsite/Hybrid"/>
    <x v="2"/>
    <s v="0-2 yrs"/>
    <n v="1"/>
    <s v="PhD"/>
    <n v="1"/>
    <n v="1"/>
    <n v="0"/>
    <n v="1"/>
    <n v="0"/>
    <n v="3"/>
    <n v="105617"/>
    <s v="Medium"/>
    <n v="3"/>
    <n v="2022"/>
    <s v="Medium"/>
    <n v="5"/>
  </r>
  <r>
    <n v="7981"/>
    <x v="2"/>
    <x v="2"/>
    <s v="Startup"/>
    <s v="Education"/>
    <x v="5"/>
    <x v="2"/>
    <s v="Onsite/Hybrid"/>
    <x v="1"/>
    <s v="3-6 yrs"/>
    <n v="3"/>
    <s v="Bachelor"/>
    <n v="0"/>
    <n v="1"/>
    <n v="1"/>
    <n v="0"/>
    <n v="1"/>
    <n v="3"/>
    <n v="95092"/>
    <s v="Medium"/>
    <n v="12"/>
    <n v="2024"/>
    <s v="Low"/>
    <n v="1"/>
  </r>
  <r>
    <n v="7982"/>
    <x v="5"/>
    <x v="1"/>
    <s v="Enterprise"/>
    <s v="Technology"/>
    <x v="4"/>
    <x v="2"/>
    <s v="Onsite/Hybrid"/>
    <x v="0"/>
    <s v="7+ yrs"/>
    <n v="15"/>
    <s v="PhD"/>
    <n v="0"/>
    <n v="0"/>
    <n v="1"/>
    <n v="0"/>
    <n v="1"/>
    <n v="2"/>
    <n v="169634"/>
    <s v="High"/>
    <n v="6"/>
    <n v="2021"/>
    <s v="High"/>
    <n v="9"/>
  </r>
  <r>
    <n v="7983"/>
    <x v="5"/>
    <x v="1"/>
    <s v="Enterprise"/>
    <s v="Education"/>
    <x v="4"/>
    <x v="0"/>
    <s v="Remote"/>
    <x v="2"/>
    <s v="0-2 yrs"/>
    <n v="0"/>
    <s v="Bachelor"/>
    <n v="1"/>
    <n v="0"/>
    <n v="1"/>
    <n v="0"/>
    <n v="1"/>
    <n v="3"/>
    <n v="119385"/>
    <s v="Medium"/>
    <n v="4"/>
    <n v="2025"/>
    <s v="Medium"/>
    <n v="3"/>
  </r>
  <r>
    <n v="7984"/>
    <x v="1"/>
    <x v="1"/>
    <s v="MNC"/>
    <s v="Education"/>
    <x v="3"/>
    <x v="1"/>
    <s v="Onsite/Hybrid"/>
    <x v="1"/>
    <s v="3-6 yrs"/>
    <n v="6"/>
    <s v="Master"/>
    <n v="1"/>
    <n v="0"/>
    <n v="0"/>
    <n v="0"/>
    <n v="0"/>
    <n v="1"/>
    <n v="132834"/>
    <s v="High"/>
    <n v="12"/>
    <n v="2021"/>
    <s v="Low"/>
    <n v="3"/>
  </r>
  <r>
    <n v="7985"/>
    <x v="4"/>
    <x v="0"/>
    <s v="Enterprise"/>
    <s v="Technology"/>
    <x v="2"/>
    <x v="0"/>
    <s v="Remote"/>
    <x v="1"/>
    <s v="3-6 yrs"/>
    <n v="5"/>
    <s v="Bachelor"/>
    <n v="0"/>
    <n v="0"/>
    <n v="0"/>
    <n v="1"/>
    <n v="1"/>
    <n v="2"/>
    <n v="98601"/>
    <s v="Medium"/>
    <n v="8"/>
    <n v="2024"/>
    <s v="Medium"/>
    <n v="4"/>
  </r>
  <r>
    <n v="7986"/>
    <x v="3"/>
    <x v="0"/>
    <s v="MNC"/>
    <s v="E-commerce"/>
    <x v="4"/>
    <x v="1"/>
    <s v="Onsite/Hybrid"/>
    <x v="2"/>
    <s v="0-2 yrs"/>
    <n v="1"/>
    <s v="Master"/>
    <n v="0"/>
    <n v="0"/>
    <n v="1"/>
    <n v="1"/>
    <n v="0"/>
    <n v="2"/>
    <n v="102466"/>
    <s v="Medium"/>
    <n v="10"/>
    <n v="2026"/>
    <s v="High"/>
    <n v="4"/>
  </r>
  <r>
    <n v="7987"/>
    <x v="2"/>
    <x v="2"/>
    <s v="MNC"/>
    <s v="E-commerce"/>
    <x v="1"/>
    <x v="0"/>
    <s v="Remote"/>
    <x v="1"/>
    <s v="3-6 yrs"/>
    <n v="5"/>
    <s v="Master"/>
    <n v="0"/>
    <n v="0"/>
    <n v="1"/>
    <n v="1"/>
    <n v="1"/>
    <n v="3"/>
    <n v="131525"/>
    <s v="High"/>
    <n v="3"/>
    <n v="2025"/>
    <s v="High"/>
    <n v="7"/>
  </r>
  <r>
    <n v="7988"/>
    <x v="0"/>
    <x v="0"/>
    <s v="MNC"/>
    <s v="Education"/>
    <x v="1"/>
    <x v="1"/>
    <s v="Onsite/Hybrid"/>
    <x v="1"/>
    <s v="3-6 yrs"/>
    <n v="6"/>
    <s v="Bachelor"/>
    <n v="1"/>
    <n v="0"/>
    <n v="1"/>
    <n v="0"/>
    <n v="0"/>
    <n v="2"/>
    <n v="113991"/>
    <s v="Medium"/>
    <n v="11"/>
    <n v="2025"/>
    <s v="High"/>
    <n v="9"/>
  </r>
  <r>
    <n v="7989"/>
    <x v="5"/>
    <x v="1"/>
    <s v="Startup"/>
    <s v="E-commerce"/>
    <x v="2"/>
    <x v="0"/>
    <s v="Remote"/>
    <x v="1"/>
    <s v="3-6 yrs"/>
    <n v="6"/>
    <s v="PhD"/>
    <n v="1"/>
    <n v="1"/>
    <n v="0"/>
    <n v="1"/>
    <n v="0"/>
    <n v="3"/>
    <n v="128790"/>
    <s v="High"/>
    <n v="6"/>
    <n v="2021"/>
    <s v="Low"/>
    <n v="4"/>
  </r>
  <r>
    <n v="7990"/>
    <x v="3"/>
    <x v="0"/>
    <s v="Startup"/>
    <s v="Education"/>
    <x v="3"/>
    <x v="2"/>
    <s v="Onsite/Hybrid"/>
    <x v="1"/>
    <s v="3-6 yrs"/>
    <n v="3"/>
    <s v="Bachelor"/>
    <n v="0"/>
    <n v="1"/>
    <n v="0"/>
    <n v="0"/>
    <n v="1"/>
    <n v="2"/>
    <n v="82100"/>
    <s v="Medium"/>
    <n v="8"/>
    <n v="2026"/>
    <s v="Medium"/>
    <n v="6"/>
  </r>
  <r>
    <n v="7991"/>
    <x v="5"/>
    <x v="1"/>
    <s v="Medium"/>
    <s v="Technology"/>
    <x v="5"/>
    <x v="2"/>
    <s v="Onsite/Hybrid"/>
    <x v="1"/>
    <s v="3-6 yrs"/>
    <n v="3"/>
    <s v="Bachelor"/>
    <n v="0"/>
    <n v="0"/>
    <n v="0"/>
    <n v="1"/>
    <n v="1"/>
    <n v="2"/>
    <n v="140255"/>
    <s v="High"/>
    <n v="4"/>
    <n v="2021"/>
    <s v="High"/>
    <n v="9"/>
  </r>
  <r>
    <n v="7992"/>
    <x v="3"/>
    <x v="0"/>
    <s v="Medium"/>
    <s v="Healthcare"/>
    <x v="6"/>
    <x v="1"/>
    <s v="Onsite/Hybrid"/>
    <x v="2"/>
    <s v="0-2 yrs"/>
    <n v="1"/>
    <s v="Master"/>
    <n v="0"/>
    <n v="0"/>
    <n v="0"/>
    <n v="1"/>
    <n v="0"/>
    <n v="1"/>
    <n v="64839"/>
    <s v="Low"/>
    <n v="8"/>
    <n v="2021"/>
    <s v="Low"/>
    <n v="2"/>
  </r>
  <r>
    <n v="7993"/>
    <x v="2"/>
    <x v="2"/>
    <s v="MNC"/>
    <s v="Retail"/>
    <x v="4"/>
    <x v="2"/>
    <s v="Onsite/Hybrid"/>
    <x v="1"/>
    <s v="3-6 yrs"/>
    <n v="6"/>
    <s v="PhD"/>
    <n v="0"/>
    <n v="0"/>
    <n v="0"/>
    <n v="1"/>
    <n v="0"/>
    <n v="1"/>
    <n v="112007"/>
    <s v="Medium"/>
    <n v="2"/>
    <n v="2020"/>
    <s v="Low"/>
    <n v="5"/>
  </r>
  <r>
    <n v="7994"/>
    <x v="3"/>
    <x v="0"/>
    <s v="MNC"/>
    <s v="Finance"/>
    <x v="5"/>
    <x v="0"/>
    <s v="Remote"/>
    <x v="1"/>
    <s v="3-6 yrs"/>
    <n v="6"/>
    <s v="Master"/>
    <n v="1"/>
    <n v="0"/>
    <n v="0"/>
    <n v="0"/>
    <n v="1"/>
    <n v="2"/>
    <n v="109085"/>
    <s v="Medium"/>
    <n v="12"/>
    <n v="2021"/>
    <s v="Low"/>
    <n v="3"/>
  </r>
  <r>
    <n v="7995"/>
    <x v="5"/>
    <x v="1"/>
    <s v="Startup"/>
    <s v="Healthcare"/>
    <x v="4"/>
    <x v="0"/>
    <s v="Remote"/>
    <x v="1"/>
    <s v="3-6 yrs"/>
    <n v="4"/>
    <s v="PhD"/>
    <n v="1"/>
    <n v="1"/>
    <n v="1"/>
    <n v="1"/>
    <n v="1"/>
    <n v="5"/>
    <n v="151638"/>
    <s v="High"/>
    <n v="1"/>
    <n v="2020"/>
    <s v="High"/>
    <n v="8"/>
  </r>
  <r>
    <n v="7996"/>
    <x v="2"/>
    <x v="2"/>
    <s v="Enterprise"/>
    <s v="Technology"/>
    <x v="5"/>
    <x v="0"/>
    <s v="Remote"/>
    <x v="2"/>
    <s v="0-2 yrs"/>
    <n v="0"/>
    <s v="PhD"/>
    <n v="0"/>
    <n v="0"/>
    <n v="1"/>
    <n v="0"/>
    <n v="1"/>
    <n v="2"/>
    <n v="78051"/>
    <s v="Medium"/>
    <n v="4"/>
    <n v="2024"/>
    <s v="High"/>
    <n v="8"/>
  </r>
  <r>
    <n v="7997"/>
    <x v="1"/>
    <x v="1"/>
    <s v="Startup"/>
    <s v="E-commerce"/>
    <x v="0"/>
    <x v="1"/>
    <s v="Onsite/Hybrid"/>
    <x v="2"/>
    <s v="0-2 yrs"/>
    <n v="0"/>
    <s v="Bachelor"/>
    <n v="0"/>
    <n v="1"/>
    <n v="0"/>
    <n v="0"/>
    <n v="1"/>
    <n v="2"/>
    <n v="99044"/>
    <s v="Medium"/>
    <n v="2"/>
    <n v="2021"/>
    <s v="High"/>
    <n v="8"/>
  </r>
  <r>
    <n v="7998"/>
    <x v="2"/>
    <x v="2"/>
    <s v="Medium"/>
    <s v="Finance"/>
    <x v="2"/>
    <x v="0"/>
    <s v="Remote"/>
    <x v="0"/>
    <s v="7+ yrs"/>
    <n v="7"/>
    <s v="Bachelor"/>
    <n v="0"/>
    <n v="0"/>
    <n v="1"/>
    <n v="0"/>
    <n v="0"/>
    <n v="1"/>
    <n v="113359"/>
    <s v="Medium"/>
    <n v="6"/>
    <n v="2021"/>
    <s v="High"/>
    <n v="7"/>
  </r>
  <r>
    <n v="7999"/>
    <x v="2"/>
    <x v="2"/>
    <s v="Startup"/>
    <s v="Technology"/>
    <x v="3"/>
    <x v="2"/>
    <s v="Onsite/Hybrid"/>
    <x v="0"/>
    <s v="7+ yrs"/>
    <n v="8"/>
    <s v="PhD"/>
    <n v="1"/>
    <n v="1"/>
    <n v="0"/>
    <n v="0"/>
    <n v="0"/>
    <n v="2"/>
    <n v="100139"/>
    <s v="Medium"/>
    <n v="10"/>
    <n v="2020"/>
    <s v="Medium"/>
    <n v="5"/>
  </r>
  <r>
    <n v="8000"/>
    <x v="3"/>
    <x v="0"/>
    <s v="Startup"/>
    <s v="Technology"/>
    <x v="2"/>
    <x v="0"/>
    <s v="Remote"/>
    <x v="2"/>
    <s v="0-2 yrs"/>
    <n v="2"/>
    <s v="Master"/>
    <n v="1"/>
    <n v="0"/>
    <n v="0"/>
    <n v="0"/>
    <n v="1"/>
    <n v="2"/>
    <n v="62695"/>
    <s v="Low"/>
    <n v="7"/>
    <n v="2020"/>
    <s v="Low"/>
    <n v="2"/>
  </r>
  <r>
    <n v="8001"/>
    <x v="0"/>
    <x v="0"/>
    <s v="Enterprise"/>
    <s v="Healthcare"/>
    <x v="1"/>
    <x v="1"/>
    <s v="Onsite/Hybrid"/>
    <x v="1"/>
    <s v="3-6 yrs"/>
    <n v="3"/>
    <s v="Bachelor"/>
    <n v="1"/>
    <n v="0"/>
    <n v="1"/>
    <n v="0"/>
    <n v="1"/>
    <n v="3"/>
    <n v="102998"/>
    <s v="Medium"/>
    <n v="8"/>
    <n v="2023"/>
    <s v="High"/>
    <n v="7"/>
  </r>
  <r>
    <n v="8002"/>
    <x v="2"/>
    <x v="2"/>
    <s v="Enterprise"/>
    <s v="E-commerce"/>
    <x v="5"/>
    <x v="2"/>
    <s v="Onsite/Hybrid"/>
    <x v="1"/>
    <s v="3-6 yrs"/>
    <n v="4"/>
    <s v="PhD"/>
    <n v="0"/>
    <n v="1"/>
    <n v="0"/>
    <n v="1"/>
    <n v="1"/>
    <n v="3"/>
    <n v="101175"/>
    <s v="Medium"/>
    <n v="3"/>
    <n v="2021"/>
    <s v="High"/>
    <n v="7"/>
  </r>
  <r>
    <n v="8003"/>
    <x v="1"/>
    <x v="1"/>
    <s v="Medium"/>
    <s v="Healthcare"/>
    <x v="3"/>
    <x v="1"/>
    <s v="Onsite/Hybrid"/>
    <x v="2"/>
    <s v="0-2 yrs"/>
    <n v="2"/>
    <s v="Master"/>
    <n v="1"/>
    <n v="1"/>
    <n v="0"/>
    <n v="0"/>
    <n v="0"/>
    <n v="2"/>
    <n v="94047"/>
    <s v="Medium"/>
    <n v="4"/>
    <n v="2025"/>
    <s v="Low"/>
    <n v="6"/>
  </r>
  <r>
    <n v="8004"/>
    <x v="3"/>
    <x v="0"/>
    <s v="Startup"/>
    <s v="Education"/>
    <x v="1"/>
    <x v="0"/>
    <s v="Remote"/>
    <x v="1"/>
    <s v="3-6 yrs"/>
    <n v="3"/>
    <s v="Master"/>
    <n v="0"/>
    <n v="1"/>
    <n v="0"/>
    <n v="1"/>
    <n v="1"/>
    <n v="3"/>
    <n v="103466"/>
    <s v="Medium"/>
    <n v="8"/>
    <n v="2026"/>
    <s v="Medium"/>
    <n v="6"/>
  </r>
  <r>
    <n v="8005"/>
    <x v="3"/>
    <x v="0"/>
    <s v="Medium"/>
    <s v="Technology"/>
    <x v="1"/>
    <x v="0"/>
    <s v="Remote"/>
    <x v="2"/>
    <s v="0-2 yrs"/>
    <n v="0"/>
    <s v="Bachelor"/>
    <n v="1"/>
    <n v="1"/>
    <n v="1"/>
    <n v="1"/>
    <n v="0"/>
    <n v="4"/>
    <n v="80842"/>
    <s v="Medium"/>
    <n v="5"/>
    <n v="2023"/>
    <s v="High"/>
    <n v="6"/>
  </r>
  <r>
    <n v="8006"/>
    <x v="1"/>
    <x v="1"/>
    <s v="Startup"/>
    <s v="Technology"/>
    <x v="3"/>
    <x v="2"/>
    <s v="Onsite/Hybrid"/>
    <x v="2"/>
    <s v="0-2 yrs"/>
    <n v="2"/>
    <s v="Bachelor"/>
    <n v="0"/>
    <n v="0"/>
    <n v="0"/>
    <n v="0"/>
    <n v="1"/>
    <n v="1"/>
    <n v="100103"/>
    <s v="Medium"/>
    <n v="3"/>
    <n v="2026"/>
    <s v="High"/>
    <n v="7"/>
  </r>
  <r>
    <n v="8007"/>
    <x v="3"/>
    <x v="0"/>
    <s v="Enterprise"/>
    <s v="E-commerce"/>
    <x v="4"/>
    <x v="1"/>
    <s v="Onsite/Hybrid"/>
    <x v="2"/>
    <s v="0-2 yrs"/>
    <n v="2"/>
    <s v="Master"/>
    <n v="1"/>
    <n v="1"/>
    <n v="1"/>
    <n v="1"/>
    <n v="0"/>
    <n v="4"/>
    <n v="79929"/>
    <s v="Medium"/>
    <n v="5"/>
    <n v="2024"/>
    <s v="High"/>
    <n v="9"/>
  </r>
  <r>
    <n v="8008"/>
    <x v="1"/>
    <x v="1"/>
    <s v="Enterprise"/>
    <s v="Finance"/>
    <x v="4"/>
    <x v="2"/>
    <s v="Onsite/Hybrid"/>
    <x v="2"/>
    <s v="0-2 yrs"/>
    <n v="0"/>
    <s v="Bachelor"/>
    <n v="1"/>
    <n v="1"/>
    <n v="1"/>
    <n v="0"/>
    <n v="1"/>
    <n v="4"/>
    <n v="111679"/>
    <s v="Medium"/>
    <n v="12"/>
    <n v="2025"/>
    <s v="Low"/>
    <n v="1"/>
  </r>
  <r>
    <n v="8009"/>
    <x v="4"/>
    <x v="0"/>
    <s v="Startup"/>
    <s v="Retail"/>
    <x v="5"/>
    <x v="1"/>
    <s v="Onsite/Hybrid"/>
    <x v="1"/>
    <s v="3-6 yrs"/>
    <n v="5"/>
    <s v="Bachelor"/>
    <n v="1"/>
    <n v="0"/>
    <n v="1"/>
    <n v="0"/>
    <n v="1"/>
    <n v="3"/>
    <n v="96218"/>
    <s v="Medium"/>
    <n v="4"/>
    <n v="2022"/>
    <s v="Low"/>
    <n v="3"/>
  </r>
  <r>
    <n v="8010"/>
    <x v="1"/>
    <x v="1"/>
    <s v="Startup"/>
    <s v="Education"/>
    <x v="1"/>
    <x v="2"/>
    <s v="Onsite/Hybrid"/>
    <x v="2"/>
    <s v="0-2 yrs"/>
    <n v="1"/>
    <s v="Master"/>
    <n v="0"/>
    <n v="1"/>
    <n v="1"/>
    <n v="0"/>
    <n v="0"/>
    <n v="2"/>
    <n v="109123"/>
    <s v="Medium"/>
    <n v="11"/>
    <n v="2026"/>
    <s v="High"/>
    <n v="8"/>
  </r>
  <r>
    <n v="8011"/>
    <x v="2"/>
    <x v="2"/>
    <s v="Medium"/>
    <s v="Retail"/>
    <x v="0"/>
    <x v="1"/>
    <s v="Onsite/Hybrid"/>
    <x v="2"/>
    <s v="0-2 yrs"/>
    <n v="0"/>
    <s v="PhD"/>
    <n v="0"/>
    <n v="1"/>
    <n v="1"/>
    <n v="0"/>
    <n v="0"/>
    <n v="2"/>
    <n v="66812"/>
    <s v="Low"/>
    <n v="12"/>
    <n v="2024"/>
    <s v="High"/>
    <n v="7"/>
  </r>
  <r>
    <n v="8012"/>
    <x v="1"/>
    <x v="1"/>
    <s v="MNC"/>
    <s v="Education"/>
    <x v="1"/>
    <x v="0"/>
    <s v="Remote"/>
    <x v="1"/>
    <s v="3-6 yrs"/>
    <n v="4"/>
    <s v="PhD"/>
    <n v="1"/>
    <n v="0"/>
    <n v="0"/>
    <n v="1"/>
    <n v="1"/>
    <n v="3"/>
    <n v="156968"/>
    <s v="High"/>
    <n v="11"/>
    <n v="2021"/>
    <s v="Low"/>
    <n v="4"/>
  </r>
  <r>
    <n v="8013"/>
    <x v="3"/>
    <x v="0"/>
    <s v="MNC"/>
    <s v="Healthcare"/>
    <x v="4"/>
    <x v="1"/>
    <s v="Onsite/Hybrid"/>
    <x v="0"/>
    <s v="7+ yrs"/>
    <n v="15"/>
    <s v="PhD"/>
    <n v="0"/>
    <n v="1"/>
    <n v="0"/>
    <n v="1"/>
    <n v="1"/>
    <n v="3"/>
    <n v="141447"/>
    <s v="High"/>
    <n v="12"/>
    <n v="2024"/>
    <s v="High"/>
    <n v="8"/>
  </r>
  <r>
    <n v="8014"/>
    <x v="3"/>
    <x v="0"/>
    <s v="Medium"/>
    <s v="E-commerce"/>
    <x v="4"/>
    <x v="0"/>
    <s v="Remote"/>
    <x v="2"/>
    <s v="0-2 yrs"/>
    <n v="1"/>
    <s v="PhD"/>
    <n v="0"/>
    <n v="0"/>
    <n v="1"/>
    <n v="1"/>
    <n v="1"/>
    <n v="3"/>
    <n v="86958"/>
    <s v="Medium"/>
    <n v="7"/>
    <n v="2022"/>
    <s v="High"/>
    <n v="9"/>
  </r>
  <r>
    <n v="8015"/>
    <x v="3"/>
    <x v="0"/>
    <s v="Enterprise"/>
    <s v="Healthcare"/>
    <x v="2"/>
    <x v="2"/>
    <s v="Onsite/Hybrid"/>
    <x v="2"/>
    <s v="0-2 yrs"/>
    <n v="2"/>
    <s v="Master"/>
    <n v="1"/>
    <n v="1"/>
    <n v="0"/>
    <n v="0"/>
    <n v="1"/>
    <n v="3"/>
    <n v="59974"/>
    <s v="Low"/>
    <n v="6"/>
    <n v="2022"/>
    <s v="High"/>
    <n v="9"/>
  </r>
  <r>
    <n v="8016"/>
    <x v="2"/>
    <x v="2"/>
    <s v="Startup"/>
    <s v="Finance"/>
    <x v="1"/>
    <x v="0"/>
    <s v="Remote"/>
    <x v="0"/>
    <s v="7+ yrs"/>
    <n v="15"/>
    <s v="Master"/>
    <n v="0"/>
    <n v="1"/>
    <n v="1"/>
    <n v="0"/>
    <n v="1"/>
    <n v="3"/>
    <n v="122535"/>
    <s v="High"/>
    <n v="12"/>
    <n v="2022"/>
    <s v="Low"/>
    <n v="4"/>
  </r>
  <r>
    <n v="8017"/>
    <x v="4"/>
    <x v="0"/>
    <s v="Startup"/>
    <s v="Technology"/>
    <x v="2"/>
    <x v="1"/>
    <s v="Onsite/Hybrid"/>
    <x v="2"/>
    <s v="0-2 yrs"/>
    <n v="2"/>
    <s v="PhD"/>
    <n v="1"/>
    <n v="1"/>
    <n v="1"/>
    <n v="1"/>
    <n v="0"/>
    <n v="4"/>
    <n v="80660"/>
    <s v="Medium"/>
    <n v="8"/>
    <n v="2024"/>
    <s v="High"/>
    <n v="6"/>
  </r>
  <r>
    <n v="8018"/>
    <x v="5"/>
    <x v="1"/>
    <s v="Medium"/>
    <s v="E-commerce"/>
    <x v="1"/>
    <x v="2"/>
    <s v="Onsite/Hybrid"/>
    <x v="1"/>
    <s v="3-6 yrs"/>
    <n v="6"/>
    <s v="Master"/>
    <n v="0"/>
    <n v="1"/>
    <n v="0"/>
    <n v="0"/>
    <n v="1"/>
    <n v="2"/>
    <n v="120453"/>
    <s v="High"/>
    <n v="6"/>
    <n v="2026"/>
    <s v="Low"/>
    <n v="4"/>
  </r>
  <r>
    <n v="8019"/>
    <x v="5"/>
    <x v="1"/>
    <s v="Medium"/>
    <s v="Healthcare"/>
    <x v="0"/>
    <x v="1"/>
    <s v="Onsite/Hybrid"/>
    <x v="2"/>
    <s v="0-2 yrs"/>
    <n v="1"/>
    <s v="PhD"/>
    <n v="0"/>
    <n v="1"/>
    <n v="1"/>
    <n v="0"/>
    <n v="1"/>
    <n v="3"/>
    <n v="116440"/>
    <s v="Medium"/>
    <n v="4"/>
    <n v="2020"/>
    <s v="Low"/>
    <n v="1"/>
  </r>
  <r>
    <n v="8020"/>
    <x v="5"/>
    <x v="1"/>
    <s v="Enterprise"/>
    <s v="E-commerce"/>
    <x v="6"/>
    <x v="0"/>
    <s v="Remote"/>
    <x v="0"/>
    <s v="7+ yrs"/>
    <n v="15"/>
    <s v="PhD"/>
    <n v="1"/>
    <n v="1"/>
    <n v="1"/>
    <n v="1"/>
    <n v="0"/>
    <n v="4"/>
    <n v="167969"/>
    <s v="High"/>
    <n v="11"/>
    <n v="2021"/>
    <s v="High"/>
    <n v="4"/>
  </r>
  <r>
    <n v="8021"/>
    <x v="3"/>
    <x v="0"/>
    <s v="Medium"/>
    <s v="E-commerce"/>
    <x v="0"/>
    <x v="2"/>
    <s v="Onsite/Hybrid"/>
    <x v="0"/>
    <s v="7+ yrs"/>
    <n v="15"/>
    <s v="PhD"/>
    <n v="1"/>
    <n v="0"/>
    <n v="0"/>
    <n v="1"/>
    <n v="1"/>
    <n v="3"/>
    <n v="125538"/>
    <s v="High"/>
    <n v="12"/>
    <n v="2022"/>
    <s v="Low"/>
    <n v="1"/>
  </r>
  <r>
    <n v="8022"/>
    <x v="1"/>
    <x v="1"/>
    <s v="Enterprise"/>
    <s v="E-commerce"/>
    <x v="4"/>
    <x v="2"/>
    <s v="Onsite/Hybrid"/>
    <x v="0"/>
    <s v="7+ yrs"/>
    <n v="12"/>
    <s v="Bachelor"/>
    <n v="0"/>
    <n v="1"/>
    <n v="0"/>
    <n v="0"/>
    <n v="0"/>
    <n v="1"/>
    <n v="143726"/>
    <s v="High"/>
    <n v="12"/>
    <n v="2022"/>
    <s v="High"/>
    <n v="8"/>
  </r>
  <r>
    <n v="8023"/>
    <x v="3"/>
    <x v="0"/>
    <s v="Enterprise"/>
    <s v="E-commerce"/>
    <x v="5"/>
    <x v="2"/>
    <s v="Onsite/Hybrid"/>
    <x v="0"/>
    <s v="7+ yrs"/>
    <n v="10"/>
    <s v="Bachelor"/>
    <n v="1"/>
    <n v="0"/>
    <n v="1"/>
    <n v="0"/>
    <n v="1"/>
    <n v="3"/>
    <n v="128711"/>
    <s v="High"/>
    <n v="7"/>
    <n v="2022"/>
    <s v="Medium"/>
    <n v="1"/>
  </r>
  <r>
    <n v="8024"/>
    <x v="1"/>
    <x v="1"/>
    <s v="MNC"/>
    <s v="E-commerce"/>
    <x v="2"/>
    <x v="1"/>
    <s v="Onsite/Hybrid"/>
    <x v="2"/>
    <s v="0-2 yrs"/>
    <n v="0"/>
    <s v="Master"/>
    <n v="0"/>
    <n v="1"/>
    <n v="0"/>
    <n v="0"/>
    <n v="0"/>
    <n v="1"/>
    <n v="111210"/>
    <s v="Medium"/>
    <n v="11"/>
    <n v="2020"/>
    <s v="Medium"/>
    <n v="3"/>
  </r>
  <r>
    <n v="8025"/>
    <x v="3"/>
    <x v="0"/>
    <s v="MNC"/>
    <s v="Finance"/>
    <x v="3"/>
    <x v="2"/>
    <s v="Onsite/Hybrid"/>
    <x v="2"/>
    <s v="0-2 yrs"/>
    <n v="1"/>
    <s v="Master"/>
    <n v="0"/>
    <n v="0"/>
    <n v="0"/>
    <n v="1"/>
    <n v="0"/>
    <n v="1"/>
    <n v="87408"/>
    <s v="Medium"/>
    <n v="12"/>
    <n v="2020"/>
    <s v="Medium"/>
    <n v="5"/>
  </r>
  <r>
    <n v="8026"/>
    <x v="0"/>
    <x v="0"/>
    <s v="Startup"/>
    <s v="Finance"/>
    <x v="1"/>
    <x v="1"/>
    <s v="Onsite/Hybrid"/>
    <x v="1"/>
    <s v="3-6 yrs"/>
    <n v="5"/>
    <s v="Master"/>
    <n v="0"/>
    <n v="1"/>
    <n v="0"/>
    <n v="0"/>
    <n v="1"/>
    <n v="2"/>
    <n v="87292"/>
    <s v="Medium"/>
    <n v="7"/>
    <n v="2020"/>
    <s v="Medium"/>
    <n v="2"/>
  </r>
  <r>
    <n v="8027"/>
    <x v="1"/>
    <x v="1"/>
    <s v="MNC"/>
    <s v="E-commerce"/>
    <x v="1"/>
    <x v="1"/>
    <s v="Onsite/Hybrid"/>
    <x v="1"/>
    <s v="3-6 yrs"/>
    <n v="4"/>
    <s v="PhD"/>
    <n v="1"/>
    <n v="0"/>
    <n v="1"/>
    <n v="0"/>
    <n v="0"/>
    <n v="2"/>
    <n v="150583"/>
    <s v="High"/>
    <n v="4"/>
    <n v="2025"/>
    <s v="Medium"/>
    <n v="1"/>
  </r>
  <r>
    <n v="8028"/>
    <x v="0"/>
    <x v="0"/>
    <s v="Enterprise"/>
    <s v="Healthcare"/>
    <x v="0"/>
    <x v="1"/>
    <s v="Onsite/Hybrid"/>
    <x v="1"/>
    <s v="3-6 yrs"/>
    <n v="6"/>
    <s v="Bachelor"/>
    <n v="1"/>
    <n v="0"/>
    <n v="0"/>
    <n v="1"/>
    <n v="1"/>
    <n v="3"/>
    <n v="99338"/>
    <s v="Medium"/>
    <n v="12"/>
    <n v="2020"/>
    <s v="Medium"/>
    <n v="5"/>
  </r>
  <r>
    <n v="8029"/>
    <x v="3"/>
    <x v="0"/>
    <s v="Startup"/>
    <s v="Retail"/>
    <x v="5"/>
    <x v="2"/>
    <s v="Onsite/Hybrid"/>
    <x v="1"/>
    <s v="3-6 yrs"/>
    <n v="3"/>
    <s v="PhD"/>
    <n v="0"/>
    <n v="1"/>
    <n v="0"/>
    <n v="1"/>
    <n v="1"/>
    <n v="3"/>
    <n v="100035"/>
    <s v="Medium"/>
    <n v="6"/>
    <n v="2021"/>
    <s v="Low"/>
    <n v="6"/>
  </r>
  <r>
    <n v="8030"/>
    <x v="3"/>
    <x v="0"/>
    <s v="Startup"/>
    <s v="Retail"/>
    <x v="6"/>
    <x v="0"/>
    <s v="Remote"/>
    <x v="1"/>
    <s v="3-6 yrs"/>
    <n v="5"/>
    <s v="PhD"/>
    <n v="1"/>
    <n v="0"/>
    <n v="1"/>
    <n v="0"/>
    <n v="1"/>
    <n v="3"/>
    <n v="98674"/>
    <s v="Medium"/>
    <n v="6"/>
    <n v="2025"/>
    <s v="High"/>
    <n v="7"/>
  </r>
  <r>
    <n v="8031"/>
    <x v="2"/>
    <x v="2"/>
    <s v="Medium"/>
    <s v="Education"/>
    <x v="3"/>
    <x v="2"/>
    <s v="Onsite/Hybrid"/>
    <x v="1"/>
    <s v="3-6 yrs"/>
    <n v="6"/>
    <s v="Master"/>
    <n v="1"/>
    <n v="0"/>
    <n v="0"/>
    <n v="1"/>
    <n v="0"/>
    <n v="2"/>
    <n v="92241"/>
    <s v="Medium"/>
    <n v="11"/>
    <n v="2020"/>
    <s v="Low"/>
    <n v="4"/>
  </r>
  <r>
    <n v="8032"/>
    <x v="5"/>
    <x v="1"/>
    <s v="Startup"/>
    <s v="Finance"/>
    <x v="5"/>
    <x v="0"/>
    <s v="Remote"/>
    <x v="1"/>
    <s v="3-6 yrs"/>
    <n v="6"/>
    <s v="PhD"/>
    <n v="0"/>
    <n v="0"/>
    <n v="0"/>
    <n v="0"/>
    <n v="1"/>
    <n v="1"/>
    <n v="120955"/>
    <s v="High"/>
    <n v="9"/>
    <n v="2021"/>
    <s v="Medium"/>
    <n v="1"/>
  </r>
  <r>
    <n v="8033"/>
    <x v="4"/>
    <x v="0"/>
    <s v="Medium"/>
    <s v="Education"/>
    <x v="2"/>
    <x v="1"/>
    <s v="Onsite/Hybrid"/>
    <x v="0"/>
    <s v="7+ yrs"/>
    <n v="7"/>
    <s v="Master"/>
    <n v="0"/>
    <n v="1"/>
    <n v="1"/>
    <n v="1"/>
    <n v="0"/>
    <n v="3"/>
    <n v="134658"/>
    <s v="High"/>
    <n v="4"/>
    <n v="2022"/>
    <s v="High"/>
    <n v="3"/>
  </r>
  <r>
    <n v="8034"/>
    <x v="4"/>
    <x v="0"/>
    <s v="Enterprise"/>
    <s v="Retail"/>
    <x v="1"/>
    <x v="2"/>
    <s v="Onsite/Hybrid"/>
    <x v="2"/>
    <s v="0-2 yrs"/>
    <n v="0"/>
    <s v="Master"/>
    <n v="0"/>
    <n v="1"/>
    <n v="1"/>
    <n v="1"/>
    <n v="0"/>
    <n v="3"/>
    <n v="82355"/>
    <s v="Medium"/>
    <n v="6"/>
    <n v="2025"/>
    <s v="High"/>
    <n v="6"/>
  </r>
  <r>
    <n v="8035"/>
    <x v="2"/>
    <x v="2"/>
    <s v="Medium"/>
    <s v="Education"/>
    <x v="4"/>
    <x v="0"/>
    <s v="Remote"/>
    <x v="1"/>
    <s v="3-6 yrs"/>
    <n v="5"/>
    <s v="Bachelor"/>
    <n v="1"/>
    <n v="0"/>
    <n v="1"/>
    <n v="1"/>
    <n v="0"/>
    <n v="3"/>
    <n v="109672"/>
    <s v="Medium"/>
    <n v="9"/>
    <n v="2020"/>
    <s v="High"/>
    <n v="4"/>
  </r>
  <r>
    <n v="8036"/>
    <x v="3"/>
    <x v="0"/>
    <s v="Startup"/>
    <s v="Healthcare"/>
    <x v="6"/>
    <x v="2"/>
    <s v="Onsite/Hybrid"/>
    <x v="0"/>
    <s v="7+ yrs"/>
    <n v="7"/>
    <s v="Bachelor"/>
    <n v="0"/>
    <n v="0"/>
    <n v="0"/>
    <n v="1"/>
    <n v="1"/>
    <n v="2"/>
    <n v="120831"/>
    <s v="High"/>
    <n v="6"/>
    <n v="2022"/>
    <s v="High"/>
    <n v="9"/>
  </r>
  <r>
    <n v="8037"/>
    <x v="3"/>
    <x v="0"/>
    <s v="Startup"/>
    <s v="Finance"/>
    <x v="4"/>
    <x v="0"/>
    <s v="Remote"/>
    <x v="0"/>
    <s v="7+ yrs"/>
    <n v="7"/>
    <s v="Bachelor"/>
    <n v="1"/>
    <n v="0"/>
    <n v="0"/>
    <n v="1"/>
    <n v="0"/>
    <n v="2"/>
    <n v="111341"/>
    <s v="Medium"/>
    <n v="9"/>
    <n v="2024"/>
    <s v="High"/>
    <n v="7"/>
  </r>
  <r>
    <n v="8038"/>
    <x v="5"/>
    <x v="1"/>
    <s v="Startup"/>
    <s v="Retail"/>
    <x v="6"/>
    <x v="0"/>
    <s v="Remote"/>
    <x v="0"/>
    <s v="7+ yrs"/>
    <n v="13"/>
    <s v="Master"/>
    <n v="0"/>
    <n v="1"/>
    <n v="1"/>
    <n v="1"/>
    <n v="1"/>
    <n v="4"/>
    <n v="177537"/>
    <s v="High"/>
    <n v="1"/>
    <n v="2023"/>
    <s v="High"/>
    <n v="7"/>
  </r>
  <r>
    <n v="8039"/>
    <x v="0"/>
    <x v="0"/>
    <s v="Enterprise"/>
    <s v="Education"/>
    <x v="4"/>
    <x v="1"/>
    <s v="Onsite/Hybrid"/>
    <x v="0"/>
    <s v="7+ yrs"/>
    <n v="12"/>
    <s v="PhD"/>
    <n v="0"/>
    <n v="1"/>
    <n v="1"/>
    <n v="1"/>
    <n v="0"/>
    <n v="3"/>
    <n v="126793"/>
    <s v="High"/>
    <n v="12"/>
    <n v="2025"/>
    <s v="High"/>
    <n v="5"/>
  </r>
  <r>
    <n v="8040"/>
    <x v="4"/>
    <x v="0"/>
    <s v="MNC"/>
    <s v="Technology"/>
    <x v="4"/>
    <x v="0"/>
    <s v="Remote"/>
    <x v="0"/>
    <s v="7+ yrs"/>
    <n v="15"/>
    <s v="Bachelor"/>
    <n v="1"/>
    <n v="1"/>
    <n v="1"/>
    <n v="0"/>
    <n v="1"/>
    <n v="4"/>
    <n v="142686"/>
    <s v="High"/>
    <n v="12"/>
    <n v="2026"/>
    <s v="Low"/>
    <n v="6"/>
  </r>
  <r>
    <n v="8041"/>
    <x v="3"/>
    <x v="0"/>
    <s v="MNC"/>
    <s v="E-commerce"/>
    <x v="3"/>
    <x v="0"/>
    <s v="Remote"/>
    <x v="2"/>
    <s v="0-2 yrs"/>
    <n v="0"/>
    <s v="Bachelor"/>
    <n v="1"/>
    <n v="0"/>
    <n v="0"/>
    <n v="1"/>
    <n v="0"/>
    <n v="2"/>
    <n v="81339"/>
    <s v="Medium"/>
    <n v="6"/>
    <n v="2025"/>
    <s v="Medium"/>
    <n v="6"/>
  </r>
  <r>
    <n v="8042"/>
    <x v="0"/>
    <x v="0"/>
    <s v="Medium"/>
    <s v="Technology"/>
    <x v="4"/>
    <x v="0"/>
    <s v="Remote"/>
    <x v="2"/>
    <s v="0-2 yrs"/>
    <n v="0"/>
    <s v="Master"/>
    <n v="0"/>
    <n v="1"/>
    <n v="0"/>
    <n v="1"/>
    <n v="1"/>
    <n v="3"/>
    <n v="78553"/>
    <s v="Medium"/>
    <n v="2"/>
    <n v="2020"/>
    <s v="High"/>
    <n v="7"/>
  </r>
  <r>
    <n v="8043"/>
    <x v="2"/>
    <x v="2"/>
    <s v="Medium"/>
    <s v="Education"/>
    <x v="0"/>
    <x v="0"/>
    <s v="Remote"/>
    <x v="0"/>
    <s v="7+ yrs"/>
    <n v="10"/>
    <s v="PhD"/>
    <n v="1"/>
    <n v="1"/>
    <n v="0"/>
    <n v="0"/>
    <n v="1"/>
    <n v="3"/>
    <n v="114230"/>
    <s v="Medium"/>
    <n v="5"/>
    <n v="2025"/>
    <s v="Medium"/>
    <n v="6"/>
  </r>
  <r>
    <n v="8044"/>
    <x v="0"/>
    <x v="0"/>
    <s v="MNC"/>
    <s v="Technology"/>
    <x v="1"/>
    <x v="1"/>
    <s v="Onsite/Hybrid"/>
    <x v="0"/>
    <s v="7+ yrs"/>
    <n v="15"/>
    <s v="Master"/>
    <n v="1"/>
    <n v="1"/>
    <n v="1"/>
    <n v="1"/>
    <n v="0"/>
    <n v="4"/>
    <n v="151732"/>
    <s v="High"/>
    <n v="11"/>
    <n v="2022"/>
    <s v="High"/>
    <n v="9"/>
  </r>
  <r>
    <n v="8045"/>
    <x v="2"/>
    <x v="2"/>
    <s v="Enterprise"/>
    <s v="Technology"/>
    <x v="5"/>
    <x v="0"/>
    <s v="Remote"/>
    <x v="0"/>
    <s v="7+ yrs"/>
    <n v="7"/>
    <s v="PhD"/>
    <n v="1"/>
    <n v="1"/>
    <n v="0"/>
    <n v="1"/>
    <n v="1"/>
    <n v="4"/>
    <n v="128907"/>
    <s v="High"/>
    <n v="8"/>
    <n v="2025"/>
    <s v="Medium"/>
    <n v="6"/>
  </r>
  <r>
    <n v="8046"/>
    <x v="4"/>
    <x v="0"/>
    <s v="Medium"/>
    <s v="Retail"/>
    <x v="0"/>
    <x v="2"/>
    <s v="Onsite/Hybrid"/>
    <x v="1"/>
    <s v="3-6 yrs"/>
    <n v="3"/>
    <s v="Bachelor"/>
    <n v="0"/>
    <n v="0"/>
    <n v="1"/>
    <n v="1"/>
    <n v="0"/>
    <n v="2"/>
    <n v="105120"/>
    <s v="Medium"/>
    <n v="3"/>
    <n v="2022"/>
    <s v="High"/>
    <n v="3"/>
  </r>
  <r>
    <n v="8047"/>
    <x v="2"/>
    <x v="2"/>
    <s v="Enterprise"/>
    <s v="E-commerce"/>
    <x v="6"/>
    <x v="2"/>
    <s v="Onsite/Hybrid"/>
    <x v="0"/>
    <s v="7+ yrs"/>
    <n v="7"/>
    <s v="Master"/>
    <n v="0"/>
    <n v="0"/>
    <n v="1"/>
    <n v="0"/>
    <n v="1"/>
    <n v="2"/>
    <n v="123163"/>
    <s v="High"/>
    <n v="7"/>
    <n v="2023"/>
    <s v="Low"/>
    <n v="3"/>
  </r>
  <r>
    <n v="8048"/>
    <x v="1"/>
    <x v="1"/>
    <s v="Startup"/>
    <s v="Education"/>
    <x v="6"/>
    <x v="1"/>
    <s v="Onsite/Hybrid"/>
    <x v="2"/>
    <s v="0-2 yrs"/>
    <n v="2"/>
    <s v="Bachelor"/>
    <n v="1"/>
    <n v="1"/>
    <n v="1"/>
    <n v="0"/>
    <n v="1"/>
    <n v="4"/>
    <n v="118633"/>
    <s v="Medium"/>
    <n v="8"/>
    <n v="2022"/>
    <s v="Low"/>
    <n v="1"/>
  </r>
  <r>
    <n v="8049"/>
    <x v="4"/>
    <x v="0"/>
    <s v="Medium"/>
    <s v="Retail"/>
    <x v="4"/>
    <x v="2"/>
    <s v="Onsite/Hybrid"/>
    <x v="1"/>
    <s v="3-6 yrs"/>
    <n v="4"/>
    <s v="Bachelor"/>
    <n v="0"/>
    <n v="0"/>
    <n v="0"/>
    <n v="1"/>
    <n v="0"/>
    <n v="1"/>
    <n v="92554"/>
    <s v="Medium"/>
    <n v="12"/>
    <n v="2023"/>
    <s v="Low"/>
    <n v="3"/>
  </r>
  <r>
    <n v="8050"/>
    <x v="4"/>
    <x v="0"/>
    <s v="Medium"/>
    <s v="E-commerce"/>
    <x v="2"/>
    <x v="0"/>
    <s v="Remote"/>
    <x v="0"/>
    <s v="7+ yrs"/>
    <n v="14"/>
    <s v="Bachelor"/>
    <n v="0"/>
    <n v="0"/>
    <n v="1"/>
    <n v="1"/>
    <n v="1"/>
    <n v="3"/>
    <n v="140679"/>
    <s v="High"/>
    <n v="1"/>
    <n v="2024"/>
    <s v="High"/>
    <n v="9"/>
  </r>
  <r>
    <n v="8051"/>
    <x v="1"/>
    <x v="1"/>
    <s v="Startup"/>
    <s v="Retail"/>
    <x v="6"/>
    <x v="1"/>
    <s v="Onsite/Hybrid"/>
    <x v="1"/>
    <s v="3-6 yrs"/>
    <n v="3"/>
    <s v="Bachelor"/>
    <n v="1"/>
    <n v="0"/>
    <n v="0"/>
    <n v="1"/>
    <n v="0"/>
    <n v="2"/>
    <n v="125702"/>
    <s v="High"/>
    <n v="12"/>
    <n v="2021"/>
    <s v="High"/>
    <n v="7"/>
  </r>
  <r>
    <n v="8052"/>
    <x v="4"/>
    <x v="0"/>
    <s v="Startup"/>
    <s v="E-commerce"/>
    <x v="6"/>
    <x v="1"/>
    <s v="Onsite/Hybrid"/>
    <x v="2"/>
    <s v="0-2 yrs"/>
    <n v="0"/>
    <s v="Master"/>
    <n v="0"/>
    <n v="1"/>
    <n v="1"/>
    <n v="0"/>
    <n v="0"/>
    <n v="2"/>
    <n v="69427"/>
    <s v="Low"/>
    <n v="6"/>
    <n v="2021"/>
    <s v="High"/>
    <n v="9"/>
  </r>
  <r>
    <n v="8053"/>
    <x v="2"/>
    <x v="2"/>
    <s v="Startup"/>
    <s v="Retail"/>
    <x v="4"/>
    <x v="0"/>
    <s v="Remote"/>
    <x v="2"/>
    <s v="0-2 yrs"/>
    <n v="2"/>
    <s v="PhD"/>
    <n v="1"/>
    <n v="0"/>
    <n v="1"/>
    <n v="0"/>
    <n v="0"/>
    <n v="2"/>
    <n v="65015"/>
    <s v="Low"/>
    <n v="10"/>
    <n v="2021"/>
    <s v="Medium"/>
    <n v="1"/>
  </r>
  <r>
    <n v="8054"/>
    <x v="5"/>
    <x v="1"/>
    <s v="Startup"/>
    <s v="Finance"/>
    <x v="2"/>
    <x v="2"/>
    <s v="Onsite/Hybrid"/>
    <x v="2"/>
    <s v="0-2 yrs"/>
    <n v="1"/>
    <s v="PhD"/>
    <n v="1"/>
    <n v="1"/>
    <n v="1"/>
    <n v="1"/>
    <n v="0"/>
    <n v="4"/>
    <n v="124611"/>
    <s v="High"/>
    <n v="10"/>
    <n v="2022"/>
    <s v="High"/>
    <n v="5"/>
  </r>
  <r>
    <n v="8055"/>
    <x v="1"/>
    <x v="1"/>
    <s v="Medium"/>
    <s v="Retail"/>
    <x v="6"/>
    <x v="0"/>
    <s v="Remote"/>
    <x v="0"/>
    <s v="7+ yrs"/>
    <n v="10"/>
    <s v="Bachelor"/>
    <n v="0"/>
    <n v="1"/>
    <n v="1"/>
    <n v="0"/>
    <n v="1"/>
    <n v="3"/>
    <n v="163667"/>
    <s v="High"/>
    <n v="7"/>
    <n v="2022"/>
    <s v="High"/>
    <n v="9"/>
  </r>
  <r>
    <n v="8056"/>
    <x v="2"/>
    <x v="2"/>
    <s v="Enterprise"/>
    <s v="Technology"/>
    <x v="0"/>
    <x v="2"/>
    <s v="Onsite/Hybrid"/>
    <x v="1"/>
    <s v="3-6 yrs"/>
    <n v="3"/>
    <s v="Master"/>
    <n v="1"/>
    <n v="1"/>
    <n v="0"/>
    <n v="0"/>
    <n v="0"/>
    <n v="2"/>
    <n v="79863"/>
    <s v="Medium"/>
    <n v="5"/>
    <n v="2021"/>
    <s v="Low"/>
    <n v="3"/>
  </r>
  <r>
    <n v="8057"/>
    <x v="1"/>
    <x v="1"/>
    <s v="MNC"/>
    <s v="Healthcare"/>
    <x v="1"/>
    <x v="0"/>
    <s v="Remote"/>
    <x v="2"/>
    <s v="0-2 yrs"/>
    <n v="1"/>
    <s v="Master"/>
    <n v="1"/>
    <n v="1"/>
    <n v="0"/>
    <n v="0"/>
    <n v="0"/>
    <n v="2"/>
    <n v="111180"/>
    <s v="Medium"/>
    <n v="3"/>
    <n v="2024"/>
    <s v="High"/>
    <n v="7"/>
  </r>
  <r>
    <n v="8058"/>
    <x v="3"/>
    <x v="0"/>
    <s v="MNC"/>
    <s v="Healthcare"/>
    <x v="6"/>
    <x v="2"/>
    <s v="Onsite/Hybrid"/>
    <x v="0"/>
    <s v="7+ yrs"/>
    <n v="8"/>
    <s v="PhD"/>
    <n v="0"/>
    <n v="1"/>
    <n v="0"/>
    <n v="0"/>
    <n v="1"/>
    <n v="2"/>
    <n v="131219"/>
    <s v="High"/>
    <n v="12"/>
    <n v="2022"/>
    <s v="Low"/>
    <n v="3"/>
  </r>
  <r>
    <n v="8059"/>
    <x v="2"/>
    <x v="2"/>
    <s v="Medium"/>
    <s v="Healthcare"/>
    <x v="6"/>
    <x v="1"/>
    <s v="Onsite/Hybrid"/>
    <x v="1"/>
    <s v="3-6 yrs"/>
    <n v="6"/>
    <s v="Master"/>
    <n v="0"/>
    <n v="1"/>
    <n v="1"/>
    <n v="1"/>
    <n v="1"/>
    <n v="4"/>
    <n v="114476"/>
    <s v="Medium"/>
    <n v="5"/>
    <n v="2020"/>
    <s v="High"/>
    <n v="8"/>
  </r>
  <r>
    <n v="8060"/>
    <x v="2"/>
    <x v="2"/>
    <s v="Enterprise"/>
    <s v="E-commerce"/>
    <x v="3"/>
    <x v="1"/>
    <s v="Onsite/Hybrid"/>
    <x v="1"/>
    <s v="3-6 yrs"/>
    <n v="4"/>
    <s v="Bachelor"/>
    <n v="0"/>
    <n v="0"/>
    <n v="0"/>
    <n v="1"/>
    <n v="0"/>
    <n v="1"/>
    <n v="88210"/>
    <s v="Medium"/>
    <n v="3"/>
    <n v="2026"/>
    <s v="Medium"/>
    <n v="6"/>
  </r>
  <r>
    <n v="8061"/>
    <x v="2"/>
    <x v="2"/>
    <s v="Enterprise"/>
    <s v="Technology"/>
    <x v="3"/>
    <x v="0"/>
    <s v="Remote"/>
    <x v="1"/>
    <s v="3-6 yrs"/>
    <n v="6"/>
    <s v="Master"/>
    <n v="1"/>
    <n v="1"/>
    <n v="1"/>
    <n v="1"/>
    <n v="1"/>
    <n v="5"/>
    <n v="119685"/>
    <s v="Medium"/>
    <n v="5"/>
    <n v="2026"/>
    <s v="High"/>
    <n v="6"/>
  </r>
  <r>
    <n v="8062"/>
    <x v="2"/>
    <x v="2"/>
    <s v="MNC"/>
    <s v="Healthcare"/>
    <x v="1"/>
    <x v="0"/>
    <s v="Remote"/>
    <x v="0"/>
    <s v="7+ yrs"/>
    <n v="11"/>
    <s v="PhD"/>
    <n v="0"/>
    <n v="0"/>
    <n v="1"/>
    <n v="1"/>
    <n v="0"/>
    <n v="2"/>
    <n v="151453"/>
    <s v="High"/>
    <n v="8"/>
    <n v="2026"/>
    <s v="High"/>
    <n v="3"/>
  </r>
  <r>
    <n v="8063"/>
    <x v="3"/>
    <x v="0"/>
    <s v="MNC"/>
    <s v="Technology"/>
    <x v="3"/>
    <x v="0"/>
    <s v="Remote"/>
    <x v="1"/>
    <s v="3-6 yrs"/>
    <n v="5"/>
    <s v="PhD"/>
    <n v="0"/>
    <n v="1"/>
    <n v="1"/>
    <n v="0"/>
    <n v="1"/>
    <n v="3"/>
    <n v="122649"/>
    <s v="High"/>
    <n v="9"/>
    <n v="2022"/>
    <s v="High"/>
    <n v="8"/>
  </r>
  <r>
    <n v="8064"/>
    <x v="0"/>
    <x v="0"/>
    <s v="MNC"/>
    <s v="E-commerce"/>
    <x v="1"/>
    <x v="0"/>
    <s v="Remote"/>
    <x v="2"/>
    <s v="0-2 yrs"/>
    <n v="2"/>
    <s v="Bachelor"/>
    <n v="1"/>
    <n v="1"/>
    <n v="1"/>
    <n v="0"/>
    <n v="0"/>
    <n v="3"/>
    <n v="85376"/>
    <s v="Medium"/>
    <n v="10"/>
    <n v="2025"/>
    <s v="High"/>
    <n v="8"/>
  </r>
  <r>
    <n v="8065"/>
    <x v="5"/>
    <x v="1"/>
    <s v="MNC"/>
    <s v="Retail"/>
    <x v="3"/>
    <x v="2"/>
    <s v="Onsite/Hybrid"/>
    <x v="2"/>
    <s v="0-2 yrs"/>
    <n v="0"/>
    <s v="Master"/>
    <n v="1"/>
    <n v="0"/>
    <n v="1"/>
    <n v="1"/>
    <n v="1"/>
    <n v="4"/>
    <n v="153157"/>
    <s v="High"/>
    <n v="3"/>
    <n v="2026"/>
    <s v="High"/>
    <n v="6"/>
  </r>
  <r>
    <n v="8066"/>
    <x v="5"/>
    <x v="1"/>
    <s v="Startup"/>
    <s v="Retail"/>
    <x v="4"/>
    <x v="2"/>
    <s v="Onsite/Hybrid"/>
    <x v="2"/>
    <s v="0-2 yrs"/>
    <n v="0"/>
    <s v="Master"/>
    <n v="0"/>
    <n v="0"/>
    <n v="1"/>
    <n v="1"/>
    <n v="0"/>
    <n v="2"/>
    <n v="118841"/>
    <s v="Medium"/>
    <n v="11"/>
    <n v="2021"/>
    <s v="High"/>
    <n v="2"/>
  </r>
  <r>
    <n v="8067"/>
    <x v="4"/>
    <x v="0"/>
    <s v="Enterprise"/>
    <s v="Retail"/>
    <x v="3"/>
    <x v="1"/>
    <s v="Onsite/Hybrid"/>
    <x v="0"/>
    <s v="7+ yrs"/>
    <n v="9"/>
    <s v="Bachelor"/>
    <n v="1"/>
    <n v="0"/>
    <n v="0"/>
    <n v="0"/>
    <n v="1"/>
    <n v="2"/>
    <n v="108301"/>
    <s v="Medium"/>
    <n v="9"/>
    <n v="2025"/>
    <s v="Low"/>
    <n v="2"/>
  </r>
  <r>
    <n v="8068"/>
    <x v="4"/>
    <x v="0"/>
    <s v="MNC"/>
    <s v="Finance"/>
    <x v="1"/>
    <x v="2"/>
    <s v="Onsite/Hybrid"/>
    <x v="1"/>
    <s v="3-6 yrs"/>
    <n v="4"/>
    <s v="Master"/>
    <n v="1"/>
    <n v="0"/>
    <n v="1"/>
    <n v="0"/>
    <n v="1"/>
    <n v="3"/>
    <n v="116948"/>
    <s v="Medium"/>
    <n v="3"/>
    <n v="2022"/>
    <s v="Medium"/>
    <n v="3"/>
  </r>
  <r>
    <n v="8069"/>
    <x v="2"/>
    <x v="2"/>
    <s v="Startup"/>
    <s v="Finance"/>
    <x v="6"/>
    <x v="1"/>
    <s v="Onsite/Hybrid"/>
    <x v="1"/>
    <s v="3-6 yrs"/>
    <n v="3"/>
    <s v="Master"/>
    <n v="1"/>
    <n v="0"/>
    <n v="1"/>
    <n v="0"/>
    <n v="1"/>
    <n v="3"/>
    <n v="99655"/>
    <s v="Medium"/>
    <n v="2"/>
    <n v="2026"/>
    <s v="Low"/>
    <n v="2"/>
  </r>
  <r>
    <n v="8070"/>
    <x v="2"/>
    <x v="2"/>
    <s v="Medium"/>
    <s v="Retail"/>
    <x v="6"/>
    <x v="0"/>
    <s v="Remote"/>
    <x v="0"/>
    <s v="7+ yrs"/>
    <n v="9"/>
    <s v="Master"/>
    <n v="0"/>
    <n v="0"/>
    <n v="0"/>
    <n v="1"/>
    <n v="1"/>
    <n v="2"/>
    <n v="125099"/>
    <s v="High"/>
    <n v="8"/>
    <n v="2023"/>
    <s v="High"/>
    <n v="9"/>
  </r>
  <r>
    <n v="8071"/>
    <x v="0"/>
    <x v="0"/>
    <s v="Startup"/>
    <s v="Technology"/>
    <x v="0"/>
    <x v="0"/>
    <s v="Remote"/>
    <x v="0"/>
    <s v="7+ yrs"/>
    <n v="12"/>
    <s v="Bachelor"/>
    <n v="1"/>
    <n v="0"/>
    <n v="1"/>
    <n v="0"/>
    <n v="1"/>
    <n v="3"/>
    <n v="126535"/>
    <s v="High"/>
    <n v="5"/>
    <n v="2022"/>
    <s v="Low"/>
    <n v="2"/>
  </r>
  <r>
    <n v="8072"/>
    <x v="0"/>
    <x v="0"/>
    <s v="Startup"/>
    <s v="E-commerce"/>
    <x v="0"/>
    <x v="1"/>
    <s v="Onsite/Hybrid"/>
    <x v="2"/>
    <s v="0-2 yrs"/>
    <n v="0"/>
    <s v="Master"/>
    <n v="0"/>
    <n v="1"/>
    <n v="0"/>
    <n v="0"/>
    <n v="1"/>
    <n v="2"/>
    <n v="59710"/>
    <s v="Low"/>
    <n v="5"/>
    <n v="2026"/>
    <s v="Medium"/>
    <n v="1"/>
  </r>
  <r>
    <n v="8073"/>
    <x v="5"/>
    <x v="1"/>
    <s v="MNC"/>
    <s v="Technology"/>
    <x v="3"/>
    <x v="0"/>
    <s v="Remote"/>
    <x v="2"/>
    <s v="0-2 yrs"/>
    <n v="1"/>
    <s v="PhD"/>
    <n v="0"/>
    <n v="1"/>
    <n v="0"/>
    <n v="0"/>
    <n v="0"/>
    <n v="1"/>
    <n v="109853"/>
    <s v="Medium"/>
    <n v="6"/>
    <n v="2022"/>
    <s v="Low"/>
    <n v="6"/>
  </r>
  <r>
    <n v="8074"/>
    <x v="0"/>
    <x v="0"/>
    <s v="MNC"/>
    <s v="E-commerce"/>
    <x v="3"/>
    <x v="1"/>
    <s v="Onsite/Hybrid"/>
    <x v="2"/>
    <s v="0-2 yrs"/>
    <n v="1"/>
    <s v="Master"/>
    <n v="1"/>
    <n v="1"/>
    <n v="0"/>
    <n v="0"/>
    <n v="1"/>
    <n v="3"/>
    <n v="84228"/>
    <s v="Medium"/>
    <n v="12"/>
    <n v="2020"/>
    <s v="Low"/>
    <n v="6"/>
  </r>
  <r>
    <n v="8075"/>
    <x v="2"/>
    <x v="2"/>
    <s v="Enterprise"/>
    <s v="Education"/>
    <x v="5"/>
    <x v="0"/>
    <s v="Remote"/>
    <x v="1"/>
    <s v="3-6 yrs"/>
    <n v="5"/>
    <s v="Bachelor"/>
    <n v="0"/>
    <n v="0"/>
    <n v="1"/>
    <n v="0"/>
    <n v="1"/>
    <n v="2"/>
    <n v="99892"/>
    <s v="Medium"/>
    <n v="10"/>
    <n v="2025"/>
    <s v="High"/>
    <n v="8"/>
  </r>
  <r>
    <n v="8076"/>
    <x v="5"/>
    <x v="1"/>
    <s v="Startup"/>
    <s v="Finance"/>
    <x v="0"/>
    <x v="2"/>
    <s v="Onsite/Hybrid"/>
    <x v="2"/>
    <s v="0-2 yrs"/>
    <n v="1"/>
    <s v="PhD"/>
    <n v="1"/>
    <n v="0"/>
    <n v="1"/>
    <n v="1"/>
    <n v="1"/>
    <n v="4"/>
    <n v="125894"/>
    <s v="High"/>
    <n v="6"/>
    <n v="2021"/>
    <s v="High"/>
    <n v="9"/>
  </r>
  <r>
    <n v="8077"/>
    <x v="0"/>
    <x v="0"/>
    <s v="Medium"/>
    <s v="E-commerce"/>
    <x v="5"/>
    <x v="0"/>
    <s v="Remote"/>
    <x v="2"/>
    <s v="0-2 yrs"/>
    <n v="1"/>
    <s v="Bachelor"/>
    <n v="1"/>
    <n v="1"/>
    <n v="0"/>
    <n v="1"/>
    <n v="1"/>
    <n v="4"/>
    <n v="77330"/>
    <s v="Medium"/>
    <n v="3"/>
    <n v="2024"/>
    <s v="Medium"/>
    <n v="5"/>
  </r>
  <r>
    <n v="8078"/>
    <x v="5"/>
    <x v="1"/>
    <s v="Medium"/>
    <s v="Retail"/>
    <x v="6"/>
    <x v="2"/>
    <s v="Onsite/Hybrid"/>
    <x v="2"/>
    <s v="0-2 yrs"/>
    <n v="1"/>
    <s v="Bachelor"/>
    <n v="0"/>
    <n v="0"/>
    <n v="0"/>
    <n v="0"/>
    <n v="1"/>
    <n v="1"/>
    <n v="103720"/>
    <s v="Medium"/>
    <n v="4"/>
    <n v="2020"/>
    <s v="Low"/>
    <n v="6"/>
  </r>
  <r>
    <n v="8079"/>
    <x v="4"/>
    <x v="0"/>
    <s v="MNC"/>
    <s v="Retail"/>
    <x v="6"/>
    <x v="1"/>
    <s v="Onsite/Hybrid"/>
    <x v="0"/>
    <s v="7+ yrs"/>
    <n v="13"/>
    <s v="PhD"/>
    <n v="0"/>
    <n v="0"/>
    <n v="1"/>
    <n v="0"/>
    <n v="0"/>
    <n v="1"/>
    <n v="139054"/>
    <s v="High"/>
    <n v="12"/>
    <n v="2023"/>
    <s v="Low"/>
    <n v="1"/>
  </r>
  <r>
    <n v="8080"/>
    <x v="3"/>
    <x v="0"/>
    <s v="MNC"/>
    <s v="Healthcare"/>
    <x v="4"/>
    <x v="2"/>
    <s v="Onsite/Hybrid"/>
    <x v="2"/>
    <s v="0-2 yrs"/>
    <n v="1"/>
    <s v="Bachelor"/>
    <n v="1"/>
    <n v="1"/>
    <n v="1"/>
    <n v="0"/>
    <n v="0"/>
    <n v="3"/>
    <n v="84399"/>
    <s v="Medium"/>
    <n v="6"/>
    <n v="2026"/>
    <s v="Medium"/>
    <n v="3"/>
  </r>
  <r>
    <n v="8081"/>
    <x v="4"/>
    <x v="0"/>
    <s v="Enterprise"/>
    <s v="Technology"/>
    <x v="1"/>
    <x v="2"/>
    <s v="Onsite/Hybrid"/>
    <x v="2"/>
    <s v="0-2 yrs"/>
    <n v="2"/>
    <s v="PhD"/>
    <n v="0"/>
    <n v="0"/>
    <n v="1"/>
    <n v="0"/>
    <n v="0"/>
    <n v="1"/>
    <n v="65113"/>
    <s v="Low"/>
    <n v="6"/>
    <n v="2025"/>
    <s v="High"/>
    <n v="7"/>
  </r>
  <r>
    <n v="8082"/>
    <x v="5"/>
    <x v="1"/>
    <s v="Enterprise"/>
    <s v="Education"/>
    <x v="5"/>
    <x v="0"/>
    <s v="Remote"/>
    <x v="1"/>
    <s v="3-6 yrs"/>
    <n v="6"/>
    <s v="Master"/>
    <n v="1"/>
    <n v="0"/>
    <n v="1"/>
    <n v="1"/>
    <n v="0"/>
    <n v="3"/>
    <n v="145496"/>
    <s v="High"/>
    <n v="3"/>
    <n v="2020"/>
    <s v="High"/>
    <n v="4"/>
  </r>
  <r>
    <n v="8083"/>
    <x v="3"/>
    <x v="0"/>
    <s v="Enterprise"/>
    <s v="Education"/>
    <x v="3"/>
    <x v="1"/>
    <s v="Onsite/Hybrid"/>
    <x v="0"/>
    <s v="7+ yrs"/>
    <n v="14"/>
    <s v="Bachelor"/>
    <n v="0"/>
    <n v="0"/>
    <n v="1"/>
    <n v="0"/>
    <n v="1"/>
    <n v="2"/>
    <n v="124413"/>
    <s v="High"/>
    <n v="11"/>
    <n v="2024"/>
    <s v="High"/>
    <n v="7"/>
  </r>
  <r>
    <n v="8084"/>
    <x v="1"/>
    <x v="1"/>
    <s v="MNC"/>
    <s v="Education"/>
    <x v="5"/>
    <x v="0"/>
    <s v="Remote"/>
    <x v="0"/>
    <s v="7+ yrs"/>
    <n v="13"/>
    <s v="Master"/>
    <n v="0"/>
    <n v="1"/>
    <n v="1"/>
    <n v="1"/>
    <n v="0"/>
    <n v="3"/>
    <n v="194486"/>
    <s v="High"/>
    <n v="1"/>
    <n v="2023"/>
    <s v="High"/>
    <n v="6"/>
  </r>
  <r>
    <n v="8085"/>
    <x v="4"/>
    <x v="0"/>
    <s v="Startup"/>
    <s v="Finance"/>
    <x v="0"/>
    <x v="2"/>
    <s v="Onsite/Hybrid"/>
    <x v="1"/>
    <s v="3-6 yrs"/>
    <n v="3"/>
    <s v="Master"/>
    <n v="1"/>
    <n v="0"/>
    <n v="0"/>
    <n v="0"/>
    <n v="1"/>
    <n v="2"/>
    <n v="83066"/>
    <s v="Medium"/>
    <n v="1"/>
    <n v="2021"/>
    <s v="High"/>
    <n v="9"/>
  </r>
  <r>
    <n v="8086"/>
    <x v="1"/>
    <x v="1"/>
    <s v="Enterprise"/>
    <s v="E-commerce"/>
    <x v="3"/>
    <x v="1"/>
    <s v="Onsite/Hybrid"/>
    <x v="0"/>
    <s v="7+ yrs"/>
    <n v="12"/>
    <s v="PhD"/>
    <n v="1"/>
    <n v="1"/>
    <n v="1"/>
    <n v="0"/>
    <n v="0"/>
    <n v="3"/>
    <n v="153055"/>
    <s v="High"/>
    <n v="11"/>
    <n v="2024"/>
    <s v="Medium"/>
    <n v="1"/>
  </r>
  <r>
    <n v="8087"/>
    <x v="0"/>
    <x v="0"/>
    <s v="Medium"/>
    <s v="E-commerce"/>
    <x v="6"/>
    <x v="0"/>
    <s v="Remote"/>
    <x v="2"/>
    <s v="0-2 yrs"/>
    <n v="0"/>
    <s v="Master"/>
    <n v="0"/>
    <n v="0"/>
    <n v="0"/>
    <n v="1"/>
    <n v="0"/>
    <n v="1"/>
    <n v="64438"/>
    <s v="Low"/>
    <n v="3"/>
    <n v="2022"/>
    <s v="Low"/>
    <n v="2"/>
  </r>
  <r>
    <n v="8088"/>
    <x v="2"/>
    <x v="2"/>
    <s v="Medium"/>
    <s v="Retail"/>
    <x v="6"/>
    <x v="2"/>
    <s v="Onsite/Hybrid"/>
    <x v="2"/>
    <s v="0-2 yrs"/>
    <n v="0"/>
    <s v="Master"/>
    <n v="0"/>
    <n v="0"/>
    <n v="0"/>
    <n v="1"/>
    <n v="1"/>
    <n v="2"/>
    <n v="76565"/>
    <s v="Medium"/>
    <n v="4"/>
    <n v="2024"/>
    <s v="High"/>
    <n v="7"/>
  </r>
  <r>
    <n v="8089"/>
    <x v="0"/>
    <x v="0"/>
    <s v="Medium"/>
    <s v="Healthcare"/>
    <x v="6"/>
    <x v="0"/>
    <s v="Remote"/>
    <x v="1"/>
    <s v="3-6 yrs"/>
    <n v="3"/>
    <s v="PhD"/>
    <n v="0"/>
    <n v="1"/>
    <n v="0"/>
    <n v="1"/>
    <n v="1"/>
    <n v="3"/>
    <n v="101824"/>
    <s v="Medium"/>
    <n v="7"/>
    <n v="2020"/>
    <s v="Medium"/>
    <n v="2"/>
  </r>
  <r>
    <n v="8090"/>
    <x v="2"/>
    <x v="2"/>
    <s v="Enterprise"/>
    <s v="E-commerce"/>
    <x v="6"/>
    <x v="2"/>
    <s v="Onsite/Hybrid"/>
    <x v="1"/>
    <s v="3-6 yrs"/>
    <n v="3"/>
    <s v="PhD"/>
    <n v="0"/>
    <n v="1"/>
    <n v="0"/>
    <n v="0"/>
    <n v="1"/>
    <n v="2"/>
    <n v="89113"/>
    <s v="Medium"/>
    <n v="8"/>
    <n v="2022"/>
    <s v="High"/>
    <n v="9"/>
  </r>
  <r>
    <n v="8091"/>
    <x v="3"/>
    <x v="0"/>
    <s v="Startup"/>
    <s v="Retail"/>
    <x v="6"/>
    <x v="2"/>
    <s v="Onsite/Hybrid"/>
    <x v="1"/>
    <s v="3-6 yrs"/>
    <n v="5"/>
    <s v="PhD"/>
    <n v="0"/>
    <n v="1"/>
    <n v="1"/>
    <n v="1"/>
    <n v="1"/>
    <n v="4"/>
    <n v="113268"/>
    <s v="Medium"/>
    <n v="5"/>
    <n v="2025"/>
    <s v="High"/>
    <n v="6"/>
  </r>
  <r>
    <n v="8092"/>
    <x v="4"/>
    <x v="0"/>
    <s v="MNC"/>
    <s v="Finance"/>
    <x v="3"/>
    <x v="2"/>
    <s v="Onsite/Hybrid"/>
    <x v="1"/>
    <s v="3-6 yrs"/>
    <n v="5"/>
    <s v="PhD"/>
    <n v="0"/>
    <n v="1"/>
    <n v="0"/>
    <n v="0"/>
    <n v="1"/>
    <n v="2"/>
    <n v="103005"/>
    <s v="Medium"/>
    <n v="5"/>
    <n v="2026"/>
    <s v="Low"/>
    <n v="2"/>
  </r>
  <r>
    <n v="8093"/>
    <x v="4"/>
    <x v="0"/>
    <s v="Enterprise"/>
    <s v="E-commerce"/>
    <x v="3"/>
    <x v="1"/>
    <s v="Onsite/Hybrid"/>
    <x v="1"/>
    <s v="3-6 yrs"/>
    <n v="4"/>
    <s v="Bachelor"/>
    <n v="1"/>
    <n v="0"/>
    <n v="0"/>
    <n v="1"/>
    <n v="0"/>
    <n v="2"/>
    <n v="85688"/>
    <s v="Medium"/>
    <n v="9"/>
    <n v="2022"/>
    <s v="Low"/>
    <n v="5"/>
  </r>
  <r>
    <n v="8094"/>
    <x v="1"/>
    <x v="1"/>
    <s v="Enterprise"/>
    <s v="Finance"/>
    <x v="6"/>
    <x v="0"/>
    <s v="Remote"/>
    <x v="2"/>
    <s v="0-2 yrs"/>
    <n v="1"/>
    <s v="Master"/>
    <n v="1"/>
    <n v="1"/>
    <n v="1"/>
    <n v="1"/>
    <n v="0"/>
    <n v="4"/>
    <n v="123639"/>
    <s v="High"/>
    <n v="9"/>
    <n v="2024"/>
    <s v="High"/>
    <n v="8"/>
  </r>
  <r>
    <n v="8095"/>
    <x v="0"/>
    <x v="0"/>
    <s v="Startup"/>
    <s v="Technology"/>
    <x v="3"/>
    <x v="2"/>
    <s v="Onsite/Hybrid"/>
    <x v="1"/>
    <s v="3-6 yrs"/>
    <n v="6"/>
    <s v="Bachelor"/>
    <n v="1"/>
    <n v="0"/>
    <n v="1"/>
    <n v="1"/>
    <n v="0"/>
    <n v="3"/>
    <n v="104341"/>
    <s v="Medium"/>
    <n v="9"/>
    <n v="2024"/>
    <s v="High"/>
    <n v="9"/>
  </r>
  <r>
    <n v="8096"/>
    <x v="2"/>
    <x v="2"/>
    <s v="MNC"/>
    <s v="Finance"/>
    <x v="6"/>
    <x v="2"/>
    <s v="Onsite/Hybrid"/>
    <x v="1"/>
    <s v="3-6 yrs"/>
    <n v="5"/>
    <s v="PhD"/>
    <n v="0"/>
    <n v="1"/>
    <n v="0"/>
    <n v="0"/>
    <n v="1"/>
    <n v="2"/>
    <n v="102483"/>
    <s v="Medium"/>
    <n v="12"/>
    <n v="2023"/>
    <s v="High"/>
    <n v="9"/>
  </r>
  <r>
    <n v="8097"/>
    <x v="3"/>
    <x v="0"/>
    <s v="Startup"/>
    <s v="Education"/>
    <x v="5"/>
    <x v="1"/>
    <s v="Onsite/Hybrid"/>
    <x v="2"/>
    <s v="0-2 yrs"/>
    <n v="2"/>
    <s v="Master"/>
    <n v="1"/>
    <n v="0"/>
    <n v="0"/>
    <n v="1"/>
    <n v="0"/>
    <n v="2"/>
    <n v="66494"/>
    <s v="Low"/>
    <n v="2"/>
    <n v="2025"/>
    <s v="High"/>
    <n v="8"/>
  </r>
  <r>
    <n v="8098"/>
    <x v="3"/>
    <x v="0"/>
    <s v="Medium"/>
    <s v="Education"/>
    <x v="2"/>
    <x v="2"/>
    <s v="Onsite/Hybrid"/>
    <x v="1"/>
    <s v="3-6 yrs"/>
    <n v="6"/>
    <s v="PhD"/>
    <n v="0"/>
    <n v="0"/>
    <n v="1"/>
    <n v="1"/>
    <n v="0"/>
    <n v="2"/>
    <n v="109954"/>
    <s v="Medium"/>
    <n v="8"/>
    <n v="2020"/>
    <s v="High"/>
    <n v="6"/>
  </r>
  <r>
    <n v="8099"/>
    <x v="5"/>
    <x v="1"/>
    <s v="MNC"/>
    <s v="Technology"/>
    <x v="5"/>
    <x v="1"/>
    <s v="Onsite/Hybrid"/>
    <x v="2"/>
    <s v="0-2 yrs"/>
    <n v="2"/>
    <s v="PhD"/>
    <n v="0"/>
    <n v="0"/>
    <n v="1"/>
    <n v="1"/>
    <n v="1"/>
    <n v="3"/>
    <n v="153427"/>
    <s v="High"/>
    <n v="11"/>
    <n v="2023"/>
    <s v="High"/>
    <n v="9"/>
  </r>
  <r>
    <n v="8100"/>
    <x v="2"/>
    <x v="2"/>
    <s v="Enterprise"/>
    <s v="E-commerce"/>
    <x v="2"/>
    <x v="2"/>
    <s v="Onsite/Hybrid"/>
    <x v="0"/>
    <s v="7+ yrs"/>
    <n v="14"/>
    <s v="Bachelor"/>
    <n v="1"/>
    <n v="0"/>
    <n v="0"/>
    <n v="0"/>
    <n v="1"/>
    <n v="2"/>
    <n v="114336"/>
    <s v="Medium"/>
    <n v="12"/>
    <n v="2022"/>
    <s v="Low"/>
    <n v="4"/>
  </r>
  <r>
    <n v="8101"/>
    <x v="5"/>
    <x v="1"/>
    <s v="Enterprise"/>
    <s v="Technology"/>
    <x v="4"/>
    <x v="1"/>
    <s v="Onsite/Hybrid"/>
    <x v="1"/>
    <s v="3-6 yrs"/>
    <n v="4"/>
    <s v="PhD"/>
    <n v="1"/>
    <n v="0"/>
    <n v="1"/>
    <n v="1"/>
    <n v="1"/>
    <n v="4"/>
    <n v="155385"/>
    <s v="High"/>
    <n v="7"/>
    <n v="2021"/>
    <s v="High"/>
    <n v="5"/>
  </r>
  <r>
    <n v="8102"/>
    <x v="2"/>
    <x v="2"/>
    <s v="Medium"/>
    <s v="Education"/>
    <x v="0"/>
    <x v="1"/>
    <s v="Onsite/Hybrid"/>
    <x v="1"/>
    <s v="3-6 yrs"/>
    <n v="3"/>
    <s v="Master"/>
    <n v="0"/>
    <n v="1"/>
    <n v="1"/>
    <n v="0"/>
    <n v="1"/>
    <n v="3"/>
    <n v="103095"/>
    <s v="Medium"/>
    <n v="9"/>
    <n v="2024"/>
    <s v="Low"/>
    <n v="5"/>
  </r>
  <r>
    <n v="8103"/>
    <x v="2"/>
    <x v="2"/>
    <s v="Enterprise"/>
    <s v="Technology"/>
    <x v="6"/>
    <x v="1"/>
    <s v="Onsite/Hybrid"/>
    <x v="0"/>
    <s v="7+ yrs"/>
    <n v="8"/>
    <s v="Master"/>
    <n v="0"/>
    <n v="1"/>
    <n v="1"/>
    <n v="0"/>
    <n v="1"/>
    <n v="3"/>
    <n v="124793"/>
    <s v="High"/>
    <n v="6"/>
    <n v="2020"/>
    <s v="High"/>
    <n v="8"/>
  </r>
  <r>
    <n v="8104"/>
    <x v="3"/>
    <x v="0"/>
    <s v="Enterprise"/>
    <s v="Healthcare"/>
    <x v="2"/>
    <x v="1"/>
    <s v="Onsite/Hybrid"/>
    <x v="1"/>
    <s v="3-6 yrs"/>
    <n v="5"/>
    <s v="Master"/>
    <n v="0"/>
    <n v="0"/>
    <n v="0"/>
    <n v="1"/>
    <n v="0"/>
    <n v="1"/>
    <n v="89351"/>
    <s v="Medium"/>
    <n v="5"/>
    <n v="2024"/>
    <s v="Low"/>
    <n v="3"/>
  </r>
  <r>
    <n v="8105"/>
    <x v="5"/>
    <x v="1"/>
    <s v="Medium"/>
    <s v="Finance"/>
    <x v="4"/>
    <x v="0"/>
    <s v="Remote"/>
    <x v="1"/>
    <s v="3-6 yrs"/>
    <n v="5"/>
    <s v="Master"/>
    <n v="1"/>
    <n v="1"/>
    <n v="1"/>
    <n v="0"/>
    <n v="0"/>
    <n v="3"/>
    <n v="128472"/>
    <s v="High"/>
    <n v="12"/>
    <n v="2026"/>
    <s v="High"/>
    <n v="7"/>
  </r>
  <r>
    <n v="8106"/>
    <x v="2"/>
    <x v="2"/>
    <s v="MNC"/>
    <s v="Education"/>
    <x v="0"/>
    <x v="0"/>
    <s v="Remote"/>
    <x v="1"/>
    <s v="3-6 yrs"/>
    <n v="3"/>
    <s v="Bachelor"/>
    <n v="0"/>
    <n v="0"/>
    <n v="1"/>
    <n v="0"/>
    <n v="0"/>
    <n v="1"/>
    <n v="105709"/>
    <s v="Medium"/>
    <n v="6"/>
    <n v="2022"/>
    <s v="High"/>
    <n v="7"/>
  </r>
  <r>
    <n v="8107"/>
    <x v="4"/>
    <x v="0"/>
    <s v="Startup"/>
    <s v="Healthcare"/>
    <x v="0"/>
    <x v="1"/>
    <s v="Onsite/Hybrid"/>
    <x v="0"/>
    <s v="7+ yrs"/>
    <n v="14"/>
    <s v="Bachelor"/>
    <n v="1"/>
    <n v="1"/>
    <n v="0"/>
    <n v="1"/>
    <n v="1"/>
    <n v="4"/>
    <n v="125335"/>
    <s v="High"/>
    <n v="5"/>
    <n v="2020"/>
    <s v="Medium"/>
    <n v="1"/>
  </r>
  <r>
    <n v="8108"/>
    <x v="2"/>
    <x v="2"/>
    <s v="Startup"/>
    <s v="Retail"/>
    <x v="0"/>
    <x v="0"/>
    <s v="Remote"/>
    <x v="0"/>
    <s v="7+ yrs"/>
    <n v="7"/>
    <s v="Bachelor"/>
    <n v="0"/>
    <n v="0"/>
    <n v="0"/>
    <n v="1"/>
    <n v="1"/>
    <n v="2"/>
    <n v="121268"/>
    <s v="High"/>
    <n v="8"/>
    <n v="2020"/>
    <s v="Medium"/>
    <n v="4"/>
  </r>
  <r>
    <n v="8109"/>
    <x v="1"/>
    <x v="1"/>
    <s v="Enterprise"/>
    <s v="Retail"/>
    <x v="0"/>
    <x v="0"/>
    <s v="Remote"/>
    <x v="0"/>
    <s v="7+ yrs"/>
    <n v="10"/>
    <s v="PhD"/>
    <n v="0"/>
    <n v="0"/>
    <n v="0"/>
    <n v="1"/>
    <n v="0"/>
    <n v="1"/>
    <n v="157000"/>
    <s v="High"/>
    <n v="12"/>
    <n v="2022"/>
    <s v="High"/>
    <n v="9"/>
  </r>
  <r>
    <n v="8110"/>
    <x v="0"/>
    <x v="0"/>
    <s v="Startup"/>
    <s v="E-commerce"/>
    <x v="1"/>
    <x v="2"/>
    <s v="Onsite/Hybrid"/>
    <x v="0"/>
    <s v="7+ yrs"/>
    <n v="12"/>
    <s v="Bachelor"/>
    <n v="1"/>
    <n v="1"/>
    <n v="0"/>
    <n v="0"/>
    <n v="0"/>
    <n v="2"/>
    <n v="102009"/>
    <s v="Medium"/>
    <n v="2"/>
    <n v="2025"/>
    <s v="Low"/>
    <n v="6"/>
  </r>
  <r>
    <n v="8111"/>
    <x v="2"/>
    <x v="2"/>
    <s v="Medium"/>
    <s v="Education"/>
    <x v="1"/>
    <x v="1"/>
    <s v="Onsite/Hybrid"/>
    <x v="2"/>
    <s v="0-2 yrs"/>
    <n v="0"/>
    <s v="Bachelor"/>
    <n v="0"/>
    <n v="0"/>
    <n v="1"/>
    <n v="1"/>
    <n v="1"/>
    <n v="3"/>
    <n v="87437"/>
    <s v="Medium"/>
    <n v="1"/>
    <n v="2020"/>
    <s v="High"/>
    <n v="4"/>
  </r>
  <r>
    <n v="8112"/>
    <x v="3"/>
    <x v="0"/>
    <s v="Medium"/>
    <s v="Healthcare"/>
    <x v="0"/>
    <x v="2"/>
    <s v="Onsite/Hybrid"/>
    <x v="0"/>
    <s v="7+ yrs"/>
    <n v="15"/>
    <s v="Bachelor"/>
    <n v="1"/>
    <n v="1"/>
    <n v="0"/>
    <n v="1"/>
    <n v="0"/>
    <n v="3"/>
    <n v="115582"/>
    <s v="Medium"/>
    <n v="12"/>
    <n v="2023"/>
    <s v="High"/>
    <n v="8"/>
  </r>
  <r>
    <n v="8113"/>
    <x v="1"/>
    <x v="1"/>
    <s v="MNC"/>
    <s v="Retail"/>
    <x v="5"/>
    <x v="0"/>
    <s v="Remote"/>
    <x v="0"/>
    <s v="7+ yrs"/>
    <n v="8"/>
    <s v="PhD"/>
    <n v="1"/>
    <n v="0"/>
    <n v="0"/>
    <n v="0"/>
    <n v="0"/>
    <n v="1"/>
    <n v="155017"/>
    <s v="High"/>
    <n v="5"/>
    <n v="2022"/>
    <s v="Low"/>
    <n v="3"/>
  </r>
  <r>
    <n v="8114"/>
    <x v="3"/>
    <x v="0"/>
    <s v="MNC"/>
    <s v="Retail"/>
    <x v="2"/>
    <x v="1"/>
    <s v="Onsite/Hybrid"/>
    <x v="0"/>
    <s v="7+ yrs"/>
    <n v="7"/>
    <s v="Master"/>
    <n v="0"/>
    <n v="0"/>
    <n v="1"/>
    <n v="1"/>
    <n v="0"/>
    <n v="2"/>
    <n v="145681"/>
    <s v="High"/>
    <n v="1"/>
    <n v="2022"/>
    <s v="High"/>
    <n v="8"/>
  </r>
  <r>
    <n v="8115"/>
    <x v="2"/>
    <x v="2"/>
    <s v="Startup"/>
    <s v="Technology"/>
    <x v="3"/>
    <x v="2"/>
    <s v="Onsite/Hybrid"/>
    <x v="0"/>
    <s v="7+ yrs"/>
    <n v="14"/>
    <s v="PhD"/>
    <n v="0"/>
    <n v="0"/>
    <n v="1"/>
    <n v="0"/>
    <n v="0"/>
    <n v="1"/>
    <n v="112901"/>
    <s v="Medium"/>
    <n v="9"/>
    <n v="2022"/>
    <s v="High"/>
    <n v="9"/>
  </r>
  <r>
    <n v="8116"/>
    <x v="0"/>
    <x v="0"/>
    <s v="MNC"/>
    <s v="Education"/>
    <x v="2"/>
    <x v="2"/>
    <s v="Onsite/Hybrid"/>
    <x v="0"/>
    <s v="7+ yrs"/>
    <n v="14"/>
    <s v="PhD"/>
    <n v="0"/>
    <n v="1"/>
    <n v="1"/>
    <n v="0"/>
    <n v="0"/>
    <n v="2"/>
    <n v="131480"/>
    <s v="High"/>
    <n v="5"/>
    <n v="2024"/>
    <s v="Low"/>
    <n v="5"/>
  </r>
  <r>
    <n v="8117"/>
    <x v="4"/>
    <x v="0"/>
    <s v="MNC"/>
    <s v="Technology"/>
    <x v="6"/>
    <x v="0"/>
    <s v="Remote"/>
    <x v="2"/>
    <s v="0-2 yrs"/>
    <n v="2"/>
    <s v="Bachelor"/>
    <n v="0"/>
    <n v="1"/>
    <n v="0"/>
    <n v="0"/>
    <n v="1"/>
    <n v="2"/>
    <n v="84004"/>
    <s v="Medium"/>
    <n v="7"/>
    <n v="2024"/>
    <s v="Medium"/>
    <n v="5"/>
  </r>
  <r>
    <n v="8118"/>
    <x v="3"/>
    <x v="0"/>
    <s v="Startup"/>
    <s v="Technology"/>
    <x v="0"/>
    <x v="0"/>
    <s v="Remote"/>
    <x v="0"/>
    <s v="7+ yrs"/>
    <n v="8"/>
    <s v="Master"/>
    <n v="0"/>
    <n v="1"/>
    <n v="1"/>
    <n v="1"/>
    <n v="0"/>
    <n v="3"/>
    <n v="127155"/>
    <s v="High"/>
    <n v="8"/>
    <n v="2026"/>
    <s v="High"/>
    <n v="3"/>
  </r>
  <r>
    <n v="8119"/>
    <x v="1"/>
    <x v="1"/>
    <s v="MNC"/>
    <s v="E-commerce"/>
    <x v="6"/>
    <x v="0"/>
    <s v="Remote"/>
    <x v="1"/>
    <s v="3-6 yrs"/>
    <n v="6"/>
    <s v="Master"/>
    <n v="1"/>
    <n v="0"/>
    <n v="0"/>
    <n v="1"/>
    <n v="0"/>
    <n v="2"/>
    <n v="151379"/>
    <s v="High"/>
    <n v="12"/>
    <n v="2026"/>
    <s v="Medium"/>
    <n v="1"/>
  </r>
  <r>
    <n v="8120"/>
    <x v="0"/>
    <x v="0"/>
    <s v="Medium"/>
    <s v="E-commerce"/>
    <x v="4"/>
    <x v="1"/>
    <s v="Onsite/Hybrid"/>
    <x v="1"/>
    <s v="3-6 yrs"/>
    <n v="5"/>
    <s v="Master"/>
    <n v="0"/>
    <n v="1"/>
    <n v="0"/>
    <n v="0"/>
    <n v="1"/>
    <n v="2"/>
    <n v="87008"/>
    <s v="Medium"/>
    <n v="2"/>
    <n v="2026"/>
    <s v="Medium"/>
    <n v="2"/>
  </r>
  <r>
    <n v="8121"/>
    <x v="1"/>
    <x v="1"/>
    <s v="MNC"/>
    <s v="Finance"/>
    <x v="6"/>
    <x v="0"/>
    <s v="Remote"/>
    <x v="0"/>
    <s v="7+ yrs"/>
    <n v="9"/>
    <s v="PhD"/>
    <n v="1"/>
    <n v="1"/>
    <n v="0"/>
    <n v="1"/>
    <n v="1"/>
    <n v="4"/>
    <n v="181890"/>
    <s v="High"/>
    <n v="11"/>
    <n v="2020"/>
    <s v="Low"/>
    <n v="3"/>
  </r>
  <r>
    <n v="8122"/>
    <x v="0"/>
    <x v="0"/>
    <s v="Startup"/>
    <s v="E-commerce"/>
    <x v="4"/>
    <x v="1"/>
    <s v="Onsite/Hybrid"/>
    <x v="1"/>
    <s v="3-6 yrs"/>
    <n v="3"/>
    <s v="Bachelor"/>
    <n v="1"/>
    <n v="0"/>
    <n v="1"/>
    <n v="1"/>
    <n v="0"/>
    <n v="3"/>
    <n v="108809"/>
    <s v="Medium"/>
    <n v="8"/>
    <n v="2020"/>
    <s v="High"/>
    <n v="4"/>
  </r>
  <r>
    <n v="8123"/>
    <x v="3"/>
    <x v="0"/>
    <s v="Medium"/>
    <s v="E-commerce"/>
    <x v="5"/>
    <x v="0"/>
    <s v="Remote"/>
    <x v="1"/>
    <s v="3-6 yrs"/>
    <n v="6"/>
    <s v="Master"/>
    <n v="1"/>
    <n v="1"/>
    <n v="0"/>
    <n v="1"/>
    <n v="1"/>
    <n v="4"/>
    <n v="95027"/>
    <s v="Medium"/>
    <n v="3"/>
    <n v="2021"/>
    <s v="Low"/>
    <n v="6"/>
  </r>
  <r>
    <n v="8124"/>
    <x v="3"/>
    <x v="0"/>
    <s v="Startup"/>
    <s v="Technology"/>
    <x v="4"/>
    <x v="1"/>
    <s v="Onsite/Hybrid"/>
    <x v="2"/>
    <s v="0-2 yrs"/>
    <n v="0"/>
    <s v="Bachelor"/>
    <n v="1"/>
    <n v="1"/>
    <n v="1"/>
    <n v="1"/>
    <n v="0"/>
    <n v="4"/>
    <n v="82694"/>
    <s v="Medium"/>
    <n v="3"/>
    <n v="2021"/>
    <s v="High"/>
    <n v="4"/>
  </r>
  <r>
    <n v="8125"/>
    <x v="3"/>
    <x v="0"/>
    <s v="Medium"/>
    <s v="Healthcare"/>
    <x v="6"/>
    <x v="0"/>
    <s v="Remote"/>
    <x v="0"/>
    <s v="7+ yrs"/>
    <n v="9"/>
    <s v="PhD"/>
    <n v="1"/>
    <n v="1"/>
    <n v="0"/>
    <n v="0"/>
    <n v="1"/>
    <n v="3"/>
    <n v="110368"/>
    <s v="Medium"/>
    <n v="4"/>
    <n v="2020"/>
    <s v="High"/>
    <n v="9"/>
  </r>
  <r>
    <n v="8126"/>
    <x v="1"/>
    <x v="1"/>
    <s v="Startup"/>
    <s v="Healthcare"/>
    <x v="4"/>
    <x v="2"/>
    <s v="Onsite/Hybrid"/>
    <x v="1"/>
    <s v="3-6 yrs"/>
    <n v="5"/>
    <s v="Master"/>
    <n v="1"/>
    <n v="1"/>
    <n v="0"/>
    <n v="1"/>
    <n v="1"/>
    <n v="4"/>
    <n v="141622"/>
    <s v="High"/>
    <n v="5"/>
    <n v="2023"/>
    <s v="Low"/>
    <n v="5"/>
  </r>
  <r>
    <n v="8127"/>
    <x v="5"/>
    <x v="1"/>
    <s v="Medium"/>
    <s v="Healthcare"/>
    <x v="2"/>
    <x v="0"/>
    <s v="Remote"/>
    <x v="1"/>
    <s v="3-6 yrs"/>
    <n v="6"/>
    <s v="PhD"/>
    <n v="0"/>
    <n v="0"/>
    <n v="0"/>
    <n v="0"/>
    <n v="1"/>
    <n v="1"/>
    <n v="121427"/>
    <s v="High"/>
    <n v="9"/>
    <n v="2022"/>
    <s v="Low"/>
    <n v="2"/>
  </r>
  <r>
    <n v="8128"/>
    <x v="2"/>
    <x v="2"/>
    <s v="Enterprise"/>
    <s v="Healthcare"/>
    <x v="4"/>
    <x v="2"/>
    <s v="Onsite/Hybrid"/>
    <x v="0"/>
    <s v="7+ yrs"/>
    <n v="12"/>
    <s v="Bachelor"/>
    <n v="1"/>
    <n v="0"/>
    <n v="1"/>
    <n v="1"/>
    <n v="1"/>
    <n v="4"/>
    <n v="137510"/>
    <s v="High"/>
    <n v="1"/>
    <n v="2024"/>
    <s v="High"/>
    <n v="8"/>
  </r>
  <r>
    <n v="8129"/>
    <x v="3"/>
    <x v="0"/>
    <s v="MNC"/>
    <s v="Education"/>
    <x v="2"/>
    <x v="2"/>
    <s v="Onsite/Hybrid"/>
    <x v="0"/>
    <s v="7+ yrs"/>
    <n v="12"/>
    <s v="PhD"/>
    <n v="1"/>
    <n v="0"/>
    <n v="0"/>
    <n v="1"/>
    <n v="0"/>
    <n v="2"/>
    <n v="138388"/>
    <s v="High"/>
    <n v="1"/>
    <n v="2021"/>
    <s v="Low"/>
    <n v="3"/>
  </r>
  <r>
    <n v="8130"/>
    <x v="1"/>
    <x v="1"/>
    <s v="Enterprise"/>
    <s v="Healthcare"/>
    <x v="2"/>
    <x v="0"/>
    <s v="Remote"/>
    <x v="1"/>
    <s v="3-6 yrs"/>
    <n v="5"/>
    <s v="Master"/>
    <n v="1"/>
    <n v="1"/>
    <n v="0"/>
    <n v="1"/>
    <n v="0"/>
    <n v="3"/>
    <n v="129236"/>
    <s v="High"/>
    <n v="5"/>
    <n v="2022"/>
    <s v="Low"/>
    <n v="6"/>
  </r>
  <r>
    <n v="8131"/>
    <x v="0"/>
    <x v="0"/>
    <s v="MNC"/>
    <s v="Finance"/>
    <x v="4"/>
    <x v="1"/>
    <s v="Onsite/Hybrid"/>
    <x v="2"/>
    <s v="0-2 yrs"/>
    <n v="1"/>
    <s v="Bachelor"/>
    <n v="0"/>
    <n v="1"/>
    <n v="1"/>
    <n v="0"/>
    <n v="1"/>
    <n v="3"/>
    <n v="98646"/>
    <s v="Medium"/>
    <n v="2"/>
    <n v="2020"/>
    <s v="High"/>
    <n v="8"/>
  </r>
  <r>
    <n v="8132"/>
    <x v="0"/>
    <x v="0"/>
    <s v="Startup"/>
    <s v="E-commerce"/>
    <x v="4"/>
    <x v="1"/>
    <s v="Onsite/Hybrid"/>
    <x v="0"/>
    <s v="7+ yrs"/>
    <n v="8"/>
    <s v="PhD"/>
    <n v="0"/>
    <n v="0"/>
    <n v="1"/>
    <n v="1"/>
    <n v="1"/>
    <n v="3"/>
    <n v="141937"/>
    <s v="High"/>
    <n v="12"/>
    <n v="2022"/>
    <s v="High"/>
    <n v="9"/>
  </r>
  <r>
    <n v="8133"/>
    <x v="2"/>
    <x v="2"/>
    <s v="Startup"/>
    <s v="Technology"/>
    <x v="3"/>
    <x v="0"/>
    <s v="Remote"/>
    <x v="0"/>
    <s v="7+ yrs"/>
    <n v="14"/>
    <s v="PhD"/>
    <n v="1"/>
    <n v="1"/>
    <n v="0"/>
    <n v="0"/>
    <n v="1"/>
    <n v="3"/>
    <n v="109723"/>
    <s v="Medium"/>
    <n v="10"/>
    <n v="2021"/>
    <s v="Low"/>
    <n v="3"/>
  </r>
  <r>
    <n v="8134"/>
    <x v="3"/>
    <x v="0"/>
    <s v="Medium"/>
    <s v="E-commerce"/>
    <x v="1"/>
    <x v="1"/>
    <s v="Onsite/Hybrid"/>
    <x v="2"/>
    <s v="0-2 yrs"/>
    <n v="0"/>
    <s v="Bachelor"/>
    <n v="0"/>
    <n v="0"/>
    <n v="0"/>
    <n v="0"/>
    <n v="0"/>
    <n v="0"/>
    <n v="53150"/>
    <s v="Low"/>
    <n v="3"/>
    <n v="2026"/>
    <s v="Low"/>
    <n v="5"/>
  </r>
  <r>
    <n v="8135"/>
    <x v="3"/>
    <x v="0"/>
    <s v="Startup"/>
    <s v="Retail"/>
    <x v="3"/>
    <x v="0"/>
    <s v="Remote"/>
    <x v="1"/>
    <s v="3-6 yrs"/>
    <n v="5"/>
    <s v="PhD"/>
    <n v="1"/>
    <n v="1"/>
    <n v="0"/>
    <n v="1"/>
    <n v="0"/>
    <n v="3"/>
    <n v="93678"/>
    <s v="Medium"/>
    <n v="5"/>
    <n v="2021"/>
    <s v="Low"/>
    <n v="5"/>
  </r>
  <r>
    <n v="8136"/>
    <x v="3"/>
    <x v="0"/>
    <s v="Medium"/>
    <s v="Healthcare"/>
    <x v="1"/>
    <x v="1"/>
    <s v="Onsite/Hybrid"/>
    <x v="1"/>
    <s v="3-6 yrs"/>
    <n v="4"/>
    <s v="Bachelor"/>
    <n v="1"/>
    <n v="0"/>
    <n v="0"/>
    <n v="0"/>
    <n v="0"/>
    <n v="1"/>
    <n v="70340"/>
    <s v="Medium"/>
    <n v="5"/>
    <n v="2026"/>
    <s v="High"/>
    <n v="8"/>
  </r>
  <r>
    <n v="8137"/>
    <x v="0"/>
    <x v="0"/>
    <s v="MNC"/>
    <s v="Education"/>
    <x v="1"/>
    <x v="2"/>
    <s v="Onsite/Hybrid"/>
    <x v="0"/>
    <s v="7+ yrs"/>
    <n v="14"/>
    <s v="PhD"/>
    <n v="1"/>
    <n v="1"/>
    <n v="1"/>
    <n v="1"/>
    <n v="0"/>
    <n v="4"/>
    <n v="149760"/>
    <s v="High"/>
    <n v="6"/>
    <n v="2025"/>
    <s v="High"/>
    <n v="2"/>
  </r>
  <r>
    <n v="8138"/>
    <x v="1"/>
    <x v="1"/>
    <s v="Startup"/>
    <s v="Finance"/>
    <x v="1"/>
    <x v="2"/>
    <s v="Onsite/Hybrid"/>
    <x v="2"/>
    <s v="0-2 yrs"/>
    <n v="1"/>
    <s v="PhD"/>
    <n v="0"/>
    <n v="1"/>
    <n v="0"/>
    <n v="1"/>
    <n v="0"/>
    <n v="2"/>
    <n v="105910"/>
    <s v="Medium"/>
    <n v="10"/>
    <n v="2023"/>
    <s v="Medium"/>
    <n v="5"/>
  </r>
  <r>
    <n v="8139"/>
    <x v="1"/>
    <x v="1"/>
    <s v="MNC"/>
    <s v="Technology"/>
    <x v="1"/>
    <x v="0"/>
    <s v="Remote"/>
    <x v="2"/>
    <s v="0-2 yrs"/>
    <n v="0"/>
    <s v="PhD"/>
    <n v="1"/>
    <n v="1"/>
    <n v="1"/>
    <n v="1"/>
    <n v="1"/>
    <n v="5"/>
    <n v="154345"/>
    <s v="High"/>
    <n v="12"/>
    <n v="2023"/>
    <s v="High"/>
    <n v="1"/>
  </r>
  <r>
    <n v="8140"/>
    <x v="1"/>
    <x v="1"/>
    <s v="Enterprise"/>
    <s v="Healthcare"/>
    <x v="6"/>
    <x v="2"/>
    <s v="Onsite/Hybrid"/>
    <x v="1"/>
    <s v="3-6 yrs"/>
    <n v="5"/>
    <s v="PhD"/>
    <n v="0"/>
    <n v="1"/>
    <n v="0"/>
    <n v="1"/>
    <n v="0"/>
    <n v="2"/>
    <n v="128303"/>
    <s v="High"/>
    <n v="3"/>
    <n v="2021"/>
    <s v="High"/>
    <n v="9"/>
  </r>
  <r>
    <n v="8141"/>
    <x v="1"/>
    <x v="1"/>
    <s v="MNC"/>
    <s v="Technology"/>
    <x v="2"/>
    <x v="1"/>
    <s v="Onsite/Hybrid"/>
    <x v="1"/>
    <s v="3-6 yrs"/>
    <n v="5"/>
    <s v="Bachelor"/>
    <n v="0"/>
    <n v="1"/>
    <n v="0"/>
    <n v="0"/>
    <n v="0"/>
    <n v="1"/>
    <n v="138179"/>
    <s v="High"/>
    <n v="10"/>
    <n v="2022"/>
    <s v="Low"/>
    <n v="5"/>
  </r>
  <r>
    <n v="8142"/>
    <x v="5"/>
    <x v="1"/>
    <s v="Enterprise"/>
    <s v="Finance"/>
    <x v="3"/>
    <x v="2"/>
    <s v="Onsite/Hybrid"/>
    <x v="2"/>
    <s v="0-2 yrs"/>
    <n v="0"/>
    <s v="PhD"/>
    <n v="0"/>
    <n v="1"/>
    <n v="0"/>
    <n v="1"/>
    <n v="0"/>
    <n v="2"/>
    <n v="102710"/>
    <s v="Medium"/>
    <n v="1"/>
    <n v="2026"/>
    <s v="Low"/>
    <n v="3"/>
  </r>
  <r>
    <n v="8143"/>
    <x v="4"/>
    <x v="0"/>
    <s v="MNC"/>
    <s v="E-commerce"/>
    <x v="0"/>
    <x v="2"/>
    <s v="Onsite/Hybrid"/>
    <x v="1"/>
    <s v="3-6 yrs"/>
    <n v="3"/>
    <s v="PhD"/>
    <n v="0"/>
    <n v="1"/>
    <n v="0"/>
    <n v="1"/>
    <n v="1"/>
    <n v="3"/>
    <n v="121444"/>
    <s v="High"/>
    <n v="3"/>
    <n v="2024"/>
    <s v="High"/>
    <n v="9"/>
  </r>
  <r>
    <n v="8144"/>
    <x v="0"/>
    <x v="0"/>
    <s v="Startup"/>
    <s v="Technology"/>
    <x v="0"/>
    <x v="2"/>
    <s v="Onsite/Hybrid"/>
    <x v="2"/>
    <s v="0-2 yrs"/>
    <n v="1"/>
    <s v="Bachelor"/>
    <n v="1"/>
    <n v="1"/>
    <n v="1"/>
    <n v="0"/>
    <n v="0"/>
    <n v="3"/>
    <n v="67063"/>
    <s v="Low"/>
    <n v="2"/>
    <n v="2024"/>
    <s v="Low"/>
    <n v="1"/>
  </r>
  <r>
    <n v="8145"/>
    <x v="0"/>
    <x v="0"/>
    <s v="MNC"/>
    <s v="Education"/>
    <x v="3"/>
    <x v="2"/>
    <s v="Onsite/Hybrid"/>
    <x v="0"/>
    <s v="7+ yrs"/>
    <n v="7"/>
    <s v="PhD"/>
    <n v="1"/>
    <n v="0"/>
    <n v="0"/>
    <n v="0"/>
    <n v="1"/>
    <n v="2"/>
    <n v="125369"/>
    <s v="High"/>
    <n v="9"/>
    <n v="2026"/>
    <s v="Low"/>
    <n v="1"/>
  </r>
  <r>
    <n v="8146"/>
    <x v="1"/>
    <x v="1"/>
    <s v="Enterprise"/>
    <s v="E-commerce"/>
    <x v="6"/>
    <x v="1"/>
    <s v="Onsite/Hybrid"/>
    <x v="0"/>
    <s v="7+ yrs"/>
    <n v="11"/>
    <s v="Bachelor"/>
    <n v="1"/>
    <n v="0"/>
    <n v="0"/>
    <n v="0"/>
    <n v="1"/>
    <n v="2"/>
    <n v="154516"/>
    <s v="High"/>
    <n v="2"/>
    <n v="2022"/>
    <s v="Medium"/>
    <n v="3"/>
  </r>
  <r>
    <n v="8147"/>
    <x v="5"/>
    <x v="1"/>
    <s v="Startup"/>
    <s v="Healthcare"/>
    <x v="6"/>
    <x v="2"/>
    <s v="Onsite/Hybrid"/>
    <x v="1"/>
    <s v="3-6 yrs"/>
    <n v="4"/>
    <s v="PhD"/>
    <n v="1"/>
    <n v="0"/>
    <n v="1"/>
    <n v="0"/>
    <n v="0"/>
    <n v="2"/>
    <n v="132675"/>
    <s v="High"/>
    <n v="2"/>
    <n v="2022"/>
    <s v="Low"/>
    <n v="2"/>
  </r>
  <r>
    <n v="8148"/>
    <x v="5"/>
    <x v="1"/>
    <s v="Enterprise"/>
    <s v="E-commerce"/>
    <x v="5"/>
    <x v="0"/>
    <s v="Remote"/>
    <x v="1"/>
    <s v="3-6 yrs"/>
    <n v="4"/>
    <s v="Master"/>
    <n v="1"/>
    <n v="1"/>
    <n v="0"/>
    <n v="1"/>
    <n v="0"/>
    <n v="3"/>
    <n v="126406"/>
    <s v="High"/>
    <n v="10"/>
    <n v="2024"/>
    <s v="Low"/>
    <n v="2"/>
  </r>
  <r>
    <n v="8149"/>
    <x v="4"/>
    <x v="0"/>
    <s v="MNC"/>
    <s v="Healthcare"/>
    <x v="4"/>
    <x v="0"/>
    <s v="Remote"/>
    <x v="2"/>
    <s v="0-2 yrs"/>
    <n v="0"/>
    <s v="Bachelor"/>
    <n v="0"/>
    <n v="0"/>
    <n v="1"/>
    <n v="0"/>
    <n v="1"/>
    <n v="2"/>
    <n v="90821"/>
    <s v="Medium"/>
    <n v="5"/>
    <n v="2025"/>
    <s v="High"/>
    <n v="7"/>
  </r>
  <r>
    <n v="8150"/>
    <x v="3"/>
    <x v="0"/>
    <s v="MNC"/>
    <s v="Finance"/>
    <x v="4"/>
    <x v="2"/>
    <s v="Onsite/Hybrid"/>
    <x v="1"/>
    <s v="3-6 yrs"/>
    <n v="5"/>
    <s v="PhD"/>
    <n v="0"/>
    <n v="0"/>
    <n v="1"/>
    <n v="0"/>
    <n v="0"/>
    <n v="1"/>
    <n v="106743"/>
    <s v="Medium"/>
    <n v="2"/>
    <n v="2024"/>
    <s v="Medium"/>
    <n v="5"/>
  </r>
  <r>
    <n v="8151"/>
    <x v="1"/>
    <x v="1"/>
    <s v="Startup"/>
    <s v="Finance"/>
    <x v="6"/>
    <x v="2"/>
    <s v="Onsite/Hybrid"/>
    <x v="2"/>
    <s v="0-2 yrs"/>
    <n v="0"/>
    <s v="PhD"/>
    <n v="1"/>
    <n v="0"/>
    <n v="1"/>
    <n v="0"/>
    <n v="1"/>
    <n v="3"/>
    <n v="115061"/>
    <s v="Medium"/>
    <n v="2"/>
    <n v="2024"/>
    <s v="Medium"/>
    <n v="6"/>
  </r>
  <r>
    <n v="8152"/>
    <x v="1"/>
    <x v="1"/>
    <s v="MNC"/>
    <s v="E-commerce"/>
    <x v="2"/>
    <x v="2"/>
    <s v="Onsite/Hybrid"/>
    <x v="2"/>
    <s v="0-2 yrs"/>
    <n v="0"/>
    <s v="Bachelor"/>
    <n v="0"/>
    <n v="0"/>
    <n v="0"/>
    <n v="0"/>
    <n v="1"/>
    <n v="1"/>
    <n v="124802"/>
    <s v="High"/>
    <n v="1"/>
    <n v="2024"/>
    <s v="Medium"/>
    <n v="4"/>
  </r>
  <r>
    <n v="8153"/>
    <x v="5"/>
    <x v="1"/>
    <s v="Enterprise"/>
    <s v="Healthcare"/>
    <x v="0"/>
    <x v="2"/>
    <s v="Onsite/Hybrid"/>
    <x v="2"/>
    <s v="0-2 yrs"/>
    <n v="2"/>
    <s v="PhD"/>
    <n v="0"/>
    <n v="1"/>
    <n v="1"/>
    <n v="1"/>
    <n v="1"/>
    <n v="4"/>
    <n v="128055"/>
    <s v="High"/>
    <n v="8"/>
    <n v="2022"/>
    <s v="High"/>
    <n v="4"/>
  </r>
  <r>
    <n v="8154"/>
    <x v="1"/>
    <x v="1"/>
    <s v="MNC"/>
    <s v="Education"/>
    <x v="2"/>
    <x v="0"/>
    <s v="Remote"/>
    <x v="2"/>
    <s v="0-2 yrs"/>
    <n v="1"/>
    <s v="Master"/>
    <n v="1"/>
    <n v="1"/>
    <n v="1"/>
    <n v="1"/>
    <n v="0"/>
    <n v="4"/>
    <n v="140509"/>
    <s v="High"/>
    <n v="1"/>
    <n v="2020"/>
    <s v="High"/>
    <n v="7"/>
  </r>
  <r>
    <n v="8155"/>
    <x v="5"/>
    <x v="1"/>
    <s v="Enterprise"/>
    <s v="Education"/>
    <x v="4"/>
    <x v="1"/>
    <s v="Onsite/Hybrid"/>
    <x v="0"/>
    <s v="7+ yrs"/>
    <n v="11"/>
    <s v="PhD"/>
    <n v="1"/>
    <n v="0"/>
    <n v="0"/>
    <n v="1"/>
    <n v="1"/>
    <n v="3"/>
    <n v="161920"/>
    <s v="High"/>
    <n v="12"/>
    <n v="2020"/>
    <s v="High"/>
    <n v="8"/>
  </r>
  <r>
    <n v="8156"/>
    <x v="5"/>
    <x v="1"/>
    <s v="Medium"/>
    <s v="Technology"/>
    <x v="1"/>
    <x v="1"/>
    <s v="Onsite/Hybrid"/>
    <x v="2"/>
    <s v="0-2 yrs"/>
    <n v="0"/>
    <s v="PhD"/>
    <n v="0"/>
    <n v="1"/>
    <n v="0"/>
    <n v="1"/>
    <n v="0"/>
    <n v="2"/>
    <n v="104242"/>
    <s v="Medium"/>
    <n v="11"/>
    <n v="2022"/>
    <s v="Low"/>
    <n v="2"/>
  </r>
  <r>
    <n v="8157"/>
    <x v="2"/>
    <x v="2"/>
    <s v="Medium"/>
    <s v="Finance"/>
    <x v="0"/>
    <x v="2"/>
    <s v="Onsite/Hybrid"/>
    <x v="0"/>
    <s v="7+ yrs"/>
    <n v="8"/>
    <s v="Master"/>
    <n v="1"/>
    <n v="1"/>
    <n v="1"/>
    <n v="0"/>
    <n v="0"/>
    <n v="3"/>
    <n v="119672"/>
    <s v="Medium"/>
    <n v="2"/>
    <n v="2025"/>
    <s v="Low"/>
    <n v="6"/>
  </r>
  <r>
    <n v="8158"/>
    <x v="1"/>
    <x v="1"/>
    <s v="Startup"/>
    <s v="Technology"/>
    <x v="2"/>
    <x v="0"/>
    <s v="Remote"/>
    <x v="2"/>
    <s v="0-2 yrs"/>
    <n v="0"/>
    <s v="PhD"/>
    <n v="0"/>
    <n v="1"/>
    <n v="0"/>
    <n v="0"/>
    <n v="0"/>
    <n v="1"/>
    <n v="93281"/>
    <s v="Medium"/>
    <n v="7"/>
    <n v="2024"/>
    <s v="Low"/>
    <n v="5"/>
  </r>
  <r>
    <n v="8159"/>
    <x v="1"/>
    <x v="1"/>
    <s v="Enterprise"/>
    <s v="Technology"/>
    <x v="2"/>
    <x v="0"/>
    <s v="Remote"/>
    <x v="2"/>
    <s v="0-2 yrs"/>
    <n v="0"/>
    <s v="PhD"/>
    <n v="0"/>
    <n v="1"/>
    <n v="0"/>
    <n v="0"/>
    <n v="1"/>
    <n v="2"/>
    <n v="103047"/>
    <s v="Medium"/>
    <n v="6"/>
    <n v="2021"/>
    <s v="High"/>
    <n v="9"/>
  </r>
  <r>
    <n v="8160"/>
    <x v="2"/>
    <x v="2"/>
    <s v="Medium"/>
    <s v="Technology"/>
    <x v="4"/>
    <x v="0"/>
    <s v="Remote"/>
    <x v="2"/>
    <s v="0-2 yrs"/>
    <n v="1"/>
    <s v="PhD"/>
    <n v="0"/>
    <n v="0"/>
    <n v="1"/>
    <n v="1"/>
    <n v="1"/>
    <n v="3"/>
    <n v="87198"/>
    <s v="Medium"/>
    <n v="5"/>
    <n v="2022"/>
    <s v="High"/>
    <n v="7"/>
  </r>
  <r>
    <n v="8161"/>
    <x v="0"/>
    <x v="0"/>
    <s v="Startup"/>
    <s v="Healthcare"/>
    <x v="6"/>
    <x v="0"/>
    <s v="Remote"/>
    <x v="0"/>
    <s v="7+ yrs"/>
    <n v="10"/>
    <s v="Bachelor"/>
    <n v="1"/>
    <n v="1"/>
    <n v="0"/>
    <n v="1"/>
    <n v="0"/>
    <n v="3"/>
    <n v="114672"/>
    <s v="Medium"/>
    <n v="12"/>
    <n v="2026"/>
    <s v="Low"/>
    <n v="6"/>
  </r>
  <r>
    <n v="8162"/>
    <x v="3"/>
    <x v="0"/>
    <s v="MNC"/>
    <s v="Finance"/>
    <x v="1"/>
    <x v="2"/>
    <s v="Onsite/Hybrid"/>
    <x v="0"/>
    <s v="7+ yrs"/>
    <n v="13"/>
    <s v="Bachelor"/>
    <n v="0"/>
    <n v="0"/>
    <n v="0"/>
    <n v="0"/>
    <n v="0"/>
    <n v="0"/>
    <n v="123987"/>
    <s v="High"/>
    <n v="7"/>
    <n v="2021"/>
    <s v="High"/>
    <n v="7"/>
  </r>
  <r>
    <n v="8163"/>
    <x v="1"/>
    <x v="1"/>
    <s v="Startup"/>
    <s v="Healthcare"/>
    <x v="3"/>
    <x v="0"/>
    <s v="Remote"/>
    <x v="1"/>
    <s v="3-6 yrs"/>
    <n v="5"/>
    <s v="PhD"/>
    <n v="0"/>
    <n v="0"/>
    <n v="0"/>
    <n v="1"/>
    <n v="1"/>
    <n v="2"/>
    <n v="140123"/>
    <s v="High"/>
    <n v="7"/>
    <n v="2024"/>
    <s v="Low"/>
    <n v="3"/>
  </r>
  <r>
    <n v="8164"/>
    <x v="0"/>
    <x v="0"/>
    <s v="Startup"/>
    <s v="E-commerce"/>
    <x v="0"/>
    <x v="0"/>
    <s v="Remote"/>
    <x v="2"/>
    <s v="0-2 yrs"/>
    <n v="2"/>
    <s v="PhD"/>
    <n v="1"/>
    <n v="0"/>
    <n v="1"/>
    <n v="0"/>
    <n v="0"/>
    <n v="2"/>
    <n v="60855"/>
    <s v="Low"/>
    <n v="8"/>
    <n v="2020"/>
    <s v="Medium"/>
    <n v="2"/>
  </r>
  <r>
    <n v="8165"/>
    <x v="5"/>
    <x v="1"/>
    <s v="Enterprise"/>
    <s v="Healthcare"/>
    <x v="5"/>
    <x v="2"/>
    <s v="Onsite/Hybrid"/>
    <x v="0"/>
    <s v="7+ yrs"/>
    <n v="12"/>
    <s v="Master"/>
    <n v="1"/>
    <n v="0"/>
    <n v="0"/>
    <n v="1"/>
    <n v="1"/>
    <n v="3"/>
    <n v="163570"/>
    <s v="High"/>
    <n v="10"/>
    <n v="2026"/>
    <s v="Low"/>
    <n v="1"/>
  </r>
  <r>
    <n v="8166"/>
    <x v="5"/>
    <x v="1"/>
    <s v="Enterprise"/>
    <s v="Healthcare"/>
    <x v="0"/>
    <x v="1"/>
    <s v="Onsite/Hybrid"/>
    <x v="1"/>
    <s v="3-6 yrs"/>
    <n v="3"/>
    <s v="PhD"/>
    <n v="1"/>
    <n v="0"/>
    <n v="1"/>
    <n v="1"/>
    <n v="1"/>
    <n v="4"/>
    <n v="154227"/>
    <s v="High"/>
    <n v="10"/>
    <n v="2023"/>
    <s v="High"/>
    <n v="1"/>
  </r>
  <r>
    <n v="8167"/>
    <x v="0"/>
    <x v="0"/>
    <s v="Enterprise"/>
    <s v="Technology"/>
    <x v="5"/>
    <x v="2"/>
    <s v="Onsite/Hybrid"/>
    <x v="2"/>
    <s v="0-2 yrs"/>
    <n v="1"/>
    <s v="PhD"/>
    <n v="0"/>
    <n v="1"/>
    <n v="1"/>
    <n v="1"/>
    <n v="1"/>
    <n v="4"/>
    <n v="92802"/>
    <s v="Medium"/>
    <n v="6"/>
    <n v="2026"/>
    <s v="High"/>
    <n v="4"/>
  </r>
  <r>
    <n v="8168"/>
    <x v="5"/>
    <x v="1"/>
    <s v="Startup"/>
    <s v="Education"/>
    <x v="2"/>
    <x v="2"/>
    <s v="Onsite/Hybrid"/>
    <x v="1"/>
    <s v="3-6 yrs"/>
    <n v="5"/>
    <s v="PhD"/>
    <n v="0"/>
    <n v="1"/>
    <n v="1"/>
    <n v="0"/>
    <n v="1"/>
    <n v="3"/>
    <n v="136681"/>
    <s v="High"/>
    <n v="10"/>
    <n v="2025"/>
    <s v="Medium"/>
    <n v="3"/>
  </r>
  <r>
    <n v="8169"/>
    <x v="2"/>
    <x v="2"/>
    <s v="Startup"/>
    <s v="Finance"/>
    <x v="5"/>
    <x v="2"/>
    <s v="Onsite/Hybrid"/>
    <x v="2"/>
    <s v="0-2 yrs"/>
    <n v="0"/>
    <s v="Bachelor"/>
    <n v="0"/>
    <n v="1"/>
    <n v="0"/>
    <n v="0"/>
    <n v="1"/>
    <n v="2"/>
    <n v="63482"/>
    <s v="Low"/>
    <n v="11"/>
    <n v="2020"/>
    <s v="Low"/>
    <n v="2"/>
  </r>
  <r>
    <n v="8170"/>
    <x v="3"/>
    <x v="0"/>
    <s v="MNC"/>
    <s v="Healthcare"/>
    <x v="0"/>
    <x v="0"/>
    <s v="Remote"/>
    <x v="2"/>
    <s v="0-2 yrs"/>
    <n v="0"/>
    <s v="Master"/>
    <n v="0"/>
    <n v="1"/>
    <n v="1"/>
    <n v="0"/>
    <n v="1"/>
    <n v="3"/>
    <n v="97897"/>
    <s v="Medium"/>
    <n v="11"/>
    <n v="2020"/>
    <s v="Low"/>
    <n v="4"/>
  </r>
  <r>
    <n v="8171"/>
    <x v="0"/>
    <x v="0"/>
    <s v="MNC"/>
    <s v="Retail"/>
    <x v="2"/>
    <x v="0"/>
    <s v="Remote"/>
    <x v="2"/>
    <s v="0-2 yrs"/>
    <n v="0"/>
    <s v="Bachelor"/>
    <n v="1"/>
    <n v="0"/>
    <n v="1"/>
    <n v="0"/>
    <n v="0"/>
    <n v="2"/>
    <n v="85796"/>
    <s v="Medium"/>
    <n v="11"/>
    <n v="2023"/>
    <s v="High"/>
    <n v="9"/>
  </r>
  <r>
    <n v="8172"/>
    <x v="5"/>
    <x v="1"/>
    <s v="MNC"/>
    <s v="Finance"/>
    <x v="5"/>
    <x v="1"/>
    <s v="Onsite/Hybrid"/>
    <x v="0"/>
    <s v="7+ yrs"/>
    <n v="9"/>
    <s v="PhD"/>
    <n v="1"/>
    <n v="1"/>
    <n v="0"/>
    <n v="0"/>
    <n v="1"/>
    <n v="3"/>
    <n v="169727"/>
    <s v="High"/>
    <n v="10"/>
    <n v="2021"/>
    <s v="High"/>
    <n v="7"/>
  </r>
  <r>
    <n v="8173"/>
    <x v="1"/>
    <x v="1"/>
    <s v="Startup"/>
    <s v="Education"/>
    <x v="3"/>
    <x v="0"/>
    <s v="Remote"/>
    <x v="0"/>
    <s v="7+ yrs"/>
    <n v="11"/>
    <s v="Master"/>
    <n v="0"/>
    <n v="0"/>
    <n v="0"/>
    <n v="1"/>
    <n v="1"/>
    <n v="2"/>
    <n v="166539"/>
    <s v="High"/>
    <n v="9"/>
    <n v="2024"/>
    <s v="High"/>
    <n v="9"/>
  </r>
  <r>
    <n v="8174"/>
    <x v="4"/>
    <x v="0"/>
    <s v="Medium"/>
    <s v="Healthcare"/>
    <x v="1"/>
    <x v="1"/>
    <s v="Onsite/Hybrid"/>
    <x v="2"/>
    <s v="0-2 yrs"/>
    <n v="1"/>
    <s v="Master"/>
    <n v="1"/>
    <n v="1"/>
    <n v="0"/>
    <n v="1"/>
    <n v="1"/>
    <n v="4"/>
    <n v="73023"/>
    <s v="Medium"/>
    <n v="1"/>
    <n v="2020"/>
    <s v="Medium"/>
    <n v="4"/>
  </r>
  <r>
    <n v="8175"/>
    <x v="4"/>
    <x v="0"/>
    <s v="Medium"/>
    <s v="Retail"/>
    <x v="4"/>
    <x v="0"/>
    <s v="Remote"/>
    <x v="2"/>
    <s v="0-2 yrs"/>
    <n v="0"/>
    <s v="Bachelor"/>
    <n v="0"/>
    <n v="0"/>
    <n v="0"/>
    <n v="0"/>
    <n v="0"/>
    <n v="0"/>
    <n v="50724"/>
    <s v="Low"/>
    <n v="4"/>
    <n v="2020"/>
    <s v="High"/>
    <n v="8"/>
  </r>
  <r>
    <n v="8176"/>
    <x v="0"/>
    <x v="0"/>
    <s v="Startup"/>
    <s v="Education"/>
    <x v="2"/>
    <x v="0"/>
    <s v="Remote"/>
    <x v="2"/>
    <s v="0-2 yrs"/>
    <n v="1"/>
    <s v="Master"/>
    <n v="0"/>
    <n v="1"/>
    <n v="0"/>
    <n v="1"/>
    <n v="1"/>
    <n v="3"/>
    <n v="78498"/>
    <s v="Medium"/>
    <n v="6"/>
    <n v="2021"/>
    <s v="High"/>
    <n v="7"/>
  </r>
  <r>
    <n v="8177"/>
    <x v="5"/>
    <x v="1"/>
    <s v="Medium"/>
    <s v="Retail"/>
    <x v="4"/>
    <x v="1"/>
    <s v="Onsite/Hybrid"/>
    <x v="2"/>
    <s v="0-2 yrs"/>
    <n v="2"/>
    <s v="Master"/>
    <n v="1"/>
    <n v="1"/>
    <n v="1"/>
    <n v="1"/>
    <n v="1"/>
    <n v="5"/>
    <n v="128080"/>
    <s v="High"/>
    <n v="7"/>
    <n v="2026"/>
    <s v="High"/>
    <n v="4"/>
  </r>
  <r>
    <n v="8178"/>
    <x v="3"/>
    <x v="0"/>
    <s v="Medium"/>
    <s v="Technology"/>
    <x v="1"/>
    <x v="2"/>
    <s v="Onsite/Hybrid"/>
    <x v="2"/>
    <s v="0-2 yrs"/>
    <n v="2"/>
    <s v="Bachelor"/>
    <n v="1"/>
    <n v="1"/>
    <n v="1"/>
    <n v="0"/>
    <n v="0"/>
    <n v="3"/>
    <n v="65508"/>
    <s v="Low"/>
    <n v="10"/>
    <n v="2026"/>
    <s v="Low"/>
    <n v="3"/>
  </r>
  <r>
    <n v="8179"/>
    <x v="0"/>
    <x v="0"/>
    <s v="MNC"/>
    <s v="Retail"/>
    <x v="2"/>
    <x v="2"/>
    <s v="Onsite/Hybrid"/>
    <x v="2"/>
    <s v="0-2 yrs"/>
    <n v="1"/>
    <s v="PhD"/>
    <n v="0"/>
    <n v="0"/>
    <n v="0"/>
    <n v="1"/>
    <n v="1"/>
    <n v="2"/>
    <n v="93989"/>
    <s v="Medium"/>
    <n v="12"/>
    <n v="2024"/>
    <s v="Low"/>
    <n v="2"/>
  </r>
  <r>
    <n v="8180"/>
    <x v="3"/>
    <x v="0"/>
    <s v="Enterprise"/>
    <s v="Education"/>
    <x v="2"/>
    <x v="2"/>
    <s v="Onsite/Hybrid"/>
    <x v="1"/>
    <s v="3-6 yrs"/>
    <n v="4"/>
    <s v="PhD"/>
    <n v="1"/>
    <n v="1"/>
    <n v="1"/>
    <n v="0"/>
    <n v="0"/>
    <n v="3"/>
    <n v="87535"/>
    <s v="Medium"/>
    <n v="3"/>
    <n v="2026"/>
    <s v="High"/>
    <n v="7"/>
  </r>
  <r>
    <n v="8181"/>
    <x v="3"/>
    <x v="0"/>
    <s v="Enterprise"/>
    <s v="Education"/>
    <x v="5"/>
    <x v="1"/>
    <s v="Onsite/Hybrid"/>
    <x v="2"/>
    <s v="0-2 yrs"/>
    <n v="2"/>
    <s v="PhD"/>
    <n v="1"/>
    <n v="1"/>
    <n v="1"/>
    <n v="0"/>
    <n v="1"/>
    <n v="4"/>
    <n v="71116"/>
    <s v="Medium"/>
    <n v="10"/>
    <n v="2023"/>
    <s v="Medium"/>
    <n v="5"/>
  </r>
  <r>
    <n v="8182"/>
    <x v="2"/>
    <x v="2"/>
    <s v="Enterprise"/>
    <s v="Finance"/>
    <x v="2"/>
    <x v="0"/>
    <s v="Remote"/>
    <x v="0"/>
    <s v="7+ yrs"/>
    <n v="13"/>
    <s v="Master"/>
    <n v="0"/>
    <n v="0"/>
    <n v="0"/>
    <n v="1"/>
    <n v="0"/>
    <n v="1"/>
    <n v="112520"/>
    <s v="Medium"/>
    <n v="6"/>
    <n v="2023"/>
    <s v="Medium"/>
    <n v="4"/>
  </r>
  <r>
    <n v="8183"/>
    <x v="4"/>
    <x v="0"/>
    <s v="Enterprise"/>
    <s v="Education"/>
    <x v="2"/>
    <x v="1"/>
    <s v="Onsite/Hybrid"/>
    <x v="2"/>
    <s v="0-2 yrs"/>
    <n v="2"/>
    <s v="Bachelor"/>
    <n v="0"/>
    <n v="0"/>
    <n v="0"/>
    <n v="0"/>
    <n v="0"/>
    <n v="0"/>
    <n v="49909"/>
    <s v="Low"/>
    <n v="8"/>
    <n v="2022"/>
    <s v="Medium"/>
    <n v="5"/>
  </r>
  <r>
    <n v="8184"/>
    <x v="0"/>
    <x v="0"/>
    <s v="Startup"/>
    <s v="Retail"/>
    <x v="6"/>
    <x v="1"/>
    <s v="Onsite/Hybrid"/>
    <x v="2"/>
    <s v="0-2 yrs"/>
    <n v="0"/>
    <s v="PhD"/>
    <n v="1"/>
    <n v="0"/>
    <n v="1"/>
    <n v="0"/>
    <n v="0"/>
    <n v="2"/>
    <n v="66486"/>
    <s v="Low"/>
    <n v="7"/>
    <n v="2024"/>
    <s v="Low"/>
    <n v="4"/>
  </r>
  <r>
    <n v="8185"/>
    <x v="3"/>
    <x v="0"/>
    <s v="MNC"/>
    <s v="Retail"/>
    <x v="2"/>
    <x v="2"/>
    <s v="Onsite/Hybrid"/>
    <x v="1"/>
    <s v="3-6 yrs"/>
    <n v="4"/>
    <s v="Master"/>
    <n v="0"/>
    <n v="1"/>
    <n v="1"/>
    <n v="1"/>
    <n v="0"/>
    <n v="3"/>
    <n v="120034"/>
    <s v="High"/>
    <n v="7"/>
    <n v="2020"/>
    <s v="High"/>
    <n v="2"/>
  </r>
  <r>
    <n v="8186"/>
    <x v="3"/>
    <x v="0"/>
    <s v="MNC"/>
    <s v="Education"/>
    <x v="3"/>
    <x v="2"/>
    <s v="Onsite/Hybrid"/>
    <x v="2"/>
    <s v="0-2 yrs"/>
    <n v="1"/>
    <s v="Master"/>
    <n v="0"/>
    <n v="0"/>
    <n v="1"/>
    <n v="1"/>
    <n v="1"/>
    <n v="3"/>
    <n v="108721"/>
    <s v="Medium"/>
    <n v="8"/>
    <n v="2021"/>
    <s v="High"/>
    <n v="9"/>
  </r>
  <r>
    <n v="8187"/>
    <x v="1"/>
    <x v="1"/>
    <s v="MNC"/>
    <s v="Technology"/>
    <x v="6"/>
    <x v="2"/>
    <s v="Onsite/Hybrid"/>
    <x v="1"/>
    <s v="3-6 yrs"/>
    <n v="5"/>
    <s v="PhD"/>
    <n v="0"/>
    <n v="0"/>
    <n v="1"/>
    <n v="1"/>
    <n v="1"/>
    <n v="3"/>
    <n v="172269"/>
    <s v="High"/>
    <n v="8"/>
    <n v="2024"/>
    <s v="High"/>
    <n v="9"/>
  </r>
  <r>
    <n v="8188"/>
    <x v="0"/>
    <x v="0"/>
    <s v="Startup"/>
    <s v="Technology"/>
    <x v="3"/>
    <x v="2"/>
    <s v="Onsite/Hybrid"/>
    <x v="2"/>
    <s v="0-2 yrs"/>
    <n v="2"/>
    <s v="PhD"/>
    <n v="0"/>
    <n v="1"/>
    <n v="0"/>
    <n v="0"/>
    <n v="0"/>
    <n v="1"/>
    <n v="47170"/>
    <s v="Low"/>
    <n v="4"/>
    <n v="2026"/>
    <s v="High"/>
    <n v="8"/>
  </r>
  <r>
    <n v="8189"/>
    <x v="4"/>
    <x v="0"/>
    <s v="Enterprise"/>
    <s v="Retail"/>
    <x v="3"/>
    <x v="0"/>
    <s v="Remote"/>
    <x v="0"/>
    <s v="7+ yrs"/>
    <n v="12"/>
    <s v="Master"/>
    <n v="1"/>
    <n v="0"/>
    <n v="1"/>
    <n v="0"/>
    <n v="1"/>
    <n v="3"/>
    <n v="123803"/>
    <s v="High"/>
    <n v="3"/>
    <n v="2020"/>
    <s v="High"/>
    <n v="9"/>
  </r>
  <r>
    <n v="8190"/>
    <x v="0"/>
    <x v="0"/>
    <s v="Startup"/>
    <s v="Technology"/>
    <x v="3"/>
    <x v="0"/>
    <s v="Remote"/>
    <x v="2"/>
    <s v="0-2 yrs"/>
    <n v="2"/>
    <s v="Master"/>
    <n v="1"/>
    <n v="0"/>
    <n v="0"/>
    <n v="0"/>
    <n v="1"/>
    <n v="2"/>
    <n v="55215"/>
    <s v="Low"/>
    <n v="3"/>
    <n v="2025"/>
    <s v="High"/>
    <n v="7"/>
  </r>
  <r>
    <n v="8191"/>
    <x v="0"/>
    <x v="0"/>
    <s v="Medium"/>
    <s v="E-commerce"/>
    <x v="3"/>
    <x v="1"/>
    <s v="Onsite/Hybrid"/>
    <x v="2"/>
    <s v="0-2 yrs"/>
    <n v="1"/>
    <s v="PhD"/>
    <n v="0"/>
    <n v="0"/>
    <n v="0"/>
    <n v="0"/>
    <n v="1"/>
    <n v="1"/>
    <n v="59560"/>
    <s v="Low"/>
    <n v="10"/>
    <n v="2023"/>
    <s v="Medium"/>
    <n v="1"/>
  </r>
  <r>
    <n v="8192"/>
    <x v="2"/>
    <x v="2"/>
    <s v="Startup"/>
    <s v="Healthcare"/>
    <x v="2"/>
    <x v="2"/>
    <s v="Onsite/Hybrid"/>
    <x v="0"/>
    <s v="7+ yrs"/>
    <n v="15"/>
    <s v="PhD"/>
    <n v="1"/>
    <n v="1"/>
    <n v="0"/>
    <n v="1"/>
    <n v="1"/>
    <n v="4"/>
    <n v="125378"/>
    <s v="High"/>
    <n v="1"/>
    <n v="2020"/>
    <s v="Low"/>
    <n v="5"/>
  </r>
  <r>
    <n v="8193"/>
    <x v="3"/>
    <x v="0"/>
    <s v="Medium"/>
    <s v="Technology"/>
    <x v="1"/>
    <x v="2"/>
    <s v="Onsite/Hybrid"/>
    <x v="2"/>
    <s v="0-2 yrs"/>
    <n v="1"/>
    <s v="Bachelor"/>
    <n v="1"/>
    <n v="0"/>
    <n v="1"/>
    <n v="1"/>
    <n v="1"/>
    <n v="4"/>
    <n v="90113"/>
    <s v="Medium"/>
    <n v="7"/>
    <n v="2022"/>
    <s v="High"/>
    <n v="4"/>
  </r>
  <r>
    <n v="8194"/>
    <x v="5"/>
    <x v="1"/>
    <s v="Medium"/>
    <s v="Healthcare"/>
    <x v="4"/>
    <x v="0"/>
    <s v="Remote"/>
    <x v="2"/>
    <s v="0-2 yrs"/>
    <n v="1"/>
    <s v="Bachelor"/>
    <n v="0"/>
    <n v="0"/>
    <n v="1"/>
    <n v="1"/>
    <n v="0"/>
    <n v="2"/>
    <n v="121144"/>
    <s v="High"/>
    <n v="3"/>
    <n v="2020"/>
    <s v="High"/>
    <n v="2"/>
  </r>
  <r>
    <n v="8195"/>
    <x v="3"/>
    <x v="0"/>
    <s v="MNC"/>
    <s v="Retail"/>
    <x v="6"/>
    <x v="1"/>
    <s v="Onsite/Hybrid"/>
    <x v="2"/>
    <s v="0-2 yrs"/>
    <n v="0"/>
    <s v="Master"/>
    <n v="0"/>
    <n v="1"/>
    <n v="1"/>
    <n v="1"/>
    <n v="1"/>
    <n v="4"/>
    <n v="105310"/>
    <s v="Medium"/>
    <n v="9"/>
    <n v="2022"/>
    <s v="High"/>
    <n v="8"/>
  </r>
  <r>
    <n v="8196"/>
    <x v="0"/>
    <x v="0"/>
    <s v="Medium"/>
    <s v="Finance"/>
    <x v="2"/>
    <x v="1"/>
    <s v="Onsite/Hybrid"/>
    <x v="0"/>
    <s v="7+ yrs"/>
    <n v="10"/>
    <s v="Bachelor"/>
    <n v="1"/>
    <n v="0"/>
    <n v="0"/>
    <n v="0"/>
    <n v="1"/>
    <n v="2"/>
    <n v="113155"/>
    <s v="Medium"/>
    <n v="10"/>
    <n v="2020"/>
    <s v="Medium"/>
    <n v="2"/>
  </r>
  <r>
    <n v="8197"/>
    <x v="0"/>
    <x v="0"/>
    <s v="Enterprise"/>
    <s v="Education"/>
    <x v="1"/>
    <x v="2"/>
    <s v="Onsite/Hybrid"/>
    <x v="2"/>
    <s v="0-2 yrs"/>
    <n v="2"/>
    <s v="PhD"/>
    <n v="1"/>
    <n v="0"/>
    <n v="0"/>
    <n v="1"/>
    <n v="1"/>
    <n v="3"/>
    <n v="70095"/>
    <s v="Medium"/>
    <n v="11"/>
    <n v="2020"/>
    <s v="Medium"/>
    <n v="4"/>
  </r>
  <r>
    <n v="8198"/>
    <x v="2"/>
    <x v="2"/>
    <s v="Medium"/>
    <s v="E-commerce"/>
    <x v="4"/>
    <x v="0"/>
    <s v="Remote"/>
    <x v="2"/>
    <s v="0-2 yrs"/>
    <n v="2"/>
    <s v="Bachelor"/>
    <n v="0"/>
    <n v="1"/>
    <n v="1"/>
    <n v="1"/>
    <n v="0"/>
    <n v="3"/>
    <n v="78708"/>
    <s v="Medium"/>
    <n v="3"/>
    <n v="2022"/>
    <s v="High"/>
    <n v="8"/>
  </r>
  <r>
    <n v="8199"/>
    <x v="4"/>
    <x v="0"/>
    <s v="Enterprise"/>
    <s v="Technology"/>
    <x v="2"/>
    <x v="2"/>
    <s v="Onsite/Hybrid"/>
    <x v="1"/>
    <s v="3-6 yrs"/>
    <n v="4"/>
    <s v="PhD"/>
    <n v="1"/>
    <n v="0"/>
    <n v="1"/>
    <n v="1"/>
    <n v="0"/>
    <n v="3"/>
    <n v="107264"/>
    <s v="Medium"/>
    <n v="2"/>
    <n v="2025"/>
    <s v="High"/>
    <n v="5"/>
  </r>
  <r>
    <n v="8200"/>
    <x v="2"/>
    <x v="2"/>
    <s v="Startup"/>
    <s v="E-commerce"/>
    <x v="5"/>
    <x v="0"/>
    <s v="Remote"/>
    <x v="0"/>
    <s v="7+ yrs"/>
    <n v="15"/>
    <s v="Master"/>
    <n v="1"/>
    <n v="0"/>
    <n v="0"/>
    <n v="0"/>
    <n v="0"/>
    <n v="1"/>
    <n v="98261"/>
    <s v="Medium"/>
    <n v="12"/>
    <n v="2024"/>
    <s v="Low"/>
    <n v="6"/>
  </r>
  <r>
    <n v="8201"/>
    <x v="4"/>
    <x v="0"/>
    <s v="Medium"/>
    <s v="Finance"/>
    <x v="4"/>
    <x v="2"/>
    <s v="Onsite/Hybrid"/>
    <x v="2"/>
    <s v="0-2 yrs"/>
    <n v="1"/>
    <s v="Master"/>
    <n v="0"/>
    <n v="0"/>
    <n v="0"/>
    <n v="0"/>
    <n v="1"/>
    <n v="1"/>
    <n v="62236"/>
    <s v="Low"/>
    <n v="9"/>
    <n v="2022"/>
    <s v="Low"/>
    <n v="1"/>
  </r>
  <r>
    <n v="8202"/>
    <x v="2"/>
    <x v="2"/>
    <s v="Startup"/>
    <s v="E-commerce"/>
    <x v="5"/>
    <x v="1"/>
    <s v="Onsite/Hybrid"/>
    <x v="0"/>
    <s v="7+ yrs"/>
    <n v="9"/>
    <s v="PhD"/>
    <n v="0"/>
    <n v="1"/>
    <n v="0"/>
    <n v="0"/>
    <n v="1"/>
    <n v="2"/>
    <n v="105554"/>
    <s v="Medium"/>
    <n v="5"/>
    <n v="2022"/>
    <s v="Low"/>
    <n v="5"/>
  </r>
  <r>
    <n v="8203"/>
    <x v="5"/>
    <x v="1"/>
    <s v="MNC"/>
    <s v="Retail"/>
    <x v="5"/>
    <x v="0"/>
    <s v="Remote"/>
    <x v="1"/>
    <s v="3-6 yrs"/>
    <n v="6"/>
    <s v="Master"/>
    <n v="1"/>
    <n v="0"/>
    <n v="1"/>
    <n v="0"/>
    <n v="1"/>
    <n v="3"/>
    <n v="155679"/>
    <s v="High"/>
    <n v="9"/>
    <n v="2023"/>
    <s v="Low"/>
    <n v="1"/>
  </r>
  <r>
    <n v="8204"/>
    <x v="2"/>
    <x v="2"/>
    <s v="Enterprise"/>
    <s v="E-commerce"/>
    <x v="6"/>
    <x v="0"/>
    <s v="Remote"/>
    <x v="0"/>
    <s v="7+ yrs"/>
    <n v="12"/>
    <s v="PhD"/>
    <n v="1"/>
    <n v="1"/>
    <n v="1"/>
    <n v="0"/>
    <n v="1"/>
    <n v="4"/>
    <n v="127275"/>
    <s v="High"/>
    <n v="2"/>
    <n v="2026"/>
    <s v="Medium"/>
    <n v="3"/>
  </r>
  <r>
    <n v="8205"/>
    <x v="4"/>
    <x v="0"/>
    <s v="Enterprise"/>
    <s v="Healthcare"/>
    <x v="4"/>
    <x v="1"/>
    <s v="Onsite/Hybrid"/>
    <x v="2"/>
    <s v="0-2 yrs"/>
    <n v="2"/>
    <s v="PhD"/>
    <n v="1"/>
    <n v="0"/>
    <n v="0"/>
    <n v="1"/>
    <n v="1"/>
    <n v="3"/>
    <n v="73847"/>
    <s v="Medium"/>
    <n v="9"/>
    <n v="2024"/>
    <s v="Low"/>
    <n v="4"/>
  </r>
  <r>
    <n v="8206"/>
    <x v="3"/>
    <x v="0"/>
    <s v="MNC"/>
    <s v="Finance"/>
    <x v="5"/>
    <x v="1"/>
    <s v="Onsite/Hybrid"/>
    <x v="1"/>
    <s v="3-6 yrs"/>
    <n v="5"/>
    <s v="PhD"/>
    <n v="0"/>
    <n v="0"/>
    <n v="1"/>
    <n v="1"/>
    <n v="0"/>
    <n v="2"/>
    <n v="122125"/>
    <s v="High"/>
    <n v="11"/>
    <n v="2023"/>
    <s v="High"/>
    <n v="8"/>
  </r>
  <r>
    <n v="8207"/>
    <x v="0"/>
    <x v="0"/>
    <s v="Medium"/>
    <s v="Technology"/>
    <x v="0"/>
    <x v="2"/>
    <s v="Onsite/Hybrid"/>
    <x v="2"/>
    <s v="0-2 yrs"/>
    <n v="2"/>
    <s v="Bachelor"/>
    <n v="0"/>
    <n v="1"/>
    <n v="1"/>
    <n v="1"/>
    <n v="0"/>
    <n v="3"/>
    <n v="79352"/>
    <s v="Medium"/>
    <n v="4"/>
    <n v="2024"/>
    <s v="High"/>
    <n v="5"/>
  </r>
  <r>
    <n v="8208"/>
    <x v="3"/>
    <x v="0"/>
    <s v="MNC"/>
    <s v="Education"/>
    <x v="4"/>
    <x v="0"/>
    <s v="Remote"/>
    <x v="1"/>
    <s v="3-6 yrs"/>
    <n v="4"/>
    <s v="PhD"/>
    <n v="0"/>
    <n v="0"/>
    <n v="1"/>
    <n v="0"/>
    <n v="0"/>
    <n v="1"/>
    <n v="110413"/>
    <s v="Medium"/>
    <n v="5"/>
    <n v="2024"/>
    <s v="High"/>
    <n v="9"/>
  </r>
  <r>
    <n v="8209"/>
    <x v="4"/>
    <x v="0"/>
    <s v="Medium"/>
    <s v="Finance"/>
    <x v="6"/>
    <x v="2"/>
    <s v="Onsite/Hybrid"/>
    <x v="1"/>
    <s v="3-6 yrs"/>
    <n v="4"/>
    <s v="Bachelor"/>
    <n v="0"/>
    <n v="1"/>
    <n v="0"/>
    <n v="0"/>
    <n v="1"/>
    <n v="2"/>
    <n v="84919"/>
    <s v="Medium"/>
    <n v="9"/>
    <n v="2026"/>
    <s v="Medium"/>
    <n v="6"/>
  </r>
  <r>
    <n v="8210"/>
    <x v="3"/>
    <x v="0"/>
    <s v="Medium"/>
    <s v="Technology"/>
    <x v="4"/>
    <x v="0"/>
    <s v="Remote"/>
    <x v="0"/>
    <s v="7+ yrs"/>
    <n v="10"/>
    <s v="Bachelor"/>
    <n v="1"/>
    <n v="0"/>
    <n v="0"/>
    <n v="0"/>
    <n v="1"/>
    <n v="2"/>
    <n v="109519"/>
    <s v="Medium"/>
    <n v="6"/>
    <n v="2025"/>
    <s v="High"/>
    <n v="8"/>
  </r>
  <r>
    <n v="8211"/>
    <x v="1"/>
    <x v="1"/>
    <s v="Startup"/>
    <s v="Retail"/>
    <x v="4"/>
    <x v="1"/>
    <s v="Onsite/Hybrid"/>
    <x v="2"/>
    <s v="0-2 yrs"/>
    <n v="2"/>
    <s v="PhD"/>
    <n v="0"/>
    <n v="1"/>
    <n v="1"/>
    <n v="1"/>
    <n v="1"/>
    <n v="4"/>
    <n v="134340"/>
    <s v="High"/>
    <n v="12"/>
    <n v="2025"/>
    <s v="High"/>
    <n v="6"/>
  </r>
  <r>
    <n v="8212"/>
    <x v="4"/>
    <x v="0"/>
    <s v="Enterprise"/>
    <s v="Finance"/>
    <x v="6"/>
    <x v="1"/>
    <s v="Onsite/Hybrid"/>
    <x v="2"/>
    <s v="0-2 yrs"/>
    <n v="2"/>
    <s v="PhD"/>
    <n v="0"/>
    <n v="1"/>
    <n v="1"/>
    <n v="1"/>
    <n v="0"/>
    <n v="3"/>
    <n v="76286"/>
    <s v="Medium"/>
    <n v="1"/>
    <n v="2025"/>
    <s v="High"/>
    <n v="8"/>
  </r>
  <r>
    <n v="8213"/>
    <x v="1"/>
    <x v="1"/>
    <s v="MNC"/>
    <s v="E-commerce"/>
    <x v="6"/>
    <x v="0"/>
    <s v="Remote"/>
    <x v="2"/>
    <s v="0-2 yrs"/>
    <n v="1"/>
    <s v="Bachelor"/>
    <n v="1"/>
    <n v="1"/>
    <n v="0"/>
    <n v="1"/>
    <n v="1"/>
    <n v="4"/>
    <n v="132576"/>
    <s v="High"/>
    <n v="4"/>
    <n v="2026"/>
    <s v="Low"/>
    <n v="2"/>
  </r>
  <r>
    <n v="8214"/>
    <x v="5"/>
    <x v="1"/>
    <s v="Enterprise"/>
    <s v="Technology"/>
    <x v="4"/>
    <x v="1"/>
    <s v="Onsite/Hybrid"/>
    <x v="2"/>
    <s v="0-2 yrs"/>
    <n v="0"/>
    <s v="PhD"/>
    <n v="0"/>
    <n v="0"/>
    <n v="0"/>
    <n v="1"/>
    <n v="0"/>
    <n v="1"/>
    <n v="105141"/>
    <s v="Medium"/>
    <n v="10"/>
    <n v="2022"/>
    <s v="High"/>
    <n v="9"/>
  </r>
  <r>
    <n v="8215"/>
    <x v="3"/>
    <x v="0"/>
    <s v="Medium"/>
    <s v="E-commerce"/>
    <x v="1"/>
    <x v="2"/>
    <s v="Onsite/Hybrid"/>
    <x v="0"/>
    <s v="7+ yrs"/>
    <n v="14"/>
    <s v="PhD"/>
    <n v="1"/>
    <n v="0"/>
    <n v="1"/>
    <n v="0"/>
    <n v="0"/>
    <n v="2"/>
    <n v="114036"/>
    <s v="Medium"/>
    <n v="3"/>
    <n v="2022"/>
    <s v="Low"/>
    <n v="5"/>
  </r>
  <r>
    <n v="8216"/>
    <x v="5"/>
    <x v="1"/>
    <s v="Startup"/>
    <s v="Education"/>
    <x v="4"/>
    <x v="0"/>
    <s v="Remote"/>
    <x v="1"/>
    <s v="3-6 yrs"/>
    <n v="3"/>
    <s v="Bachelor"/>
    <n v="0"/>
    <n v="1"/>
    <n v="1"/>
    <n v="0"/>
    <n v="1"/>
    <n v="3"/>
    <n v="144907"/>
    <s v="High"/>
    <n v="8"/>
    <n v="2023"/>
    <s v="Medium"/>
    <n v="3"/>
  </r>
  <r>
    <n v="8217"/>
    <x v="0"/>
    <x v="0"/>
    <s v="Startup"/>
    <s v="Healthcare"/>
    <x v="3"/>
    <x v="0"/>
    <s v="Remote"/>
    <x v="2"/>
    <s v="0-2 yrs"/>
    <n v="2"/>
    <s v="Bachelor"/>
    <n v="0"/>
    <n v="0"/>
    <n v="0"/>
    <n v="0"/>
    <n v="1"/>
    <n v="1"/>
    <n v="58495"/>
    <s v="Low"/>
    <n v="7"/>
    <n v="2021"/>
    <s v="Medium"/>
    <n v="3"/>
  </r>
  <r>
    <n v="8218"/>
    <x v="5"/>
    <x v="1"/>
    <s v="Enterprise"/>
    <s v="Healthcare"/>
    <x v="5"/>
    <x v="2"/>
    <s v="Onsite/Hybrid"/>
    <x v="0"/>
    <s v="7+ yrs"/>
    <n v="14"/>
    <s v="Bachelor"/>
    <n v="1"/>
    <n v="1"/>
    <n v="1"/>
    <n v="1"/>
    <n v="1"/>
    <n v="5"/>
    <n v="176323"/>
    <s v="High"/>
    <n v="4"/>
    <n v="2022"/>
    <s v="High"/>
    <n v="7"/>
  </r>
  <r>
    <n v="8219"/>
    <x v="4"/>
    <x v="0"/>
    <s v="MNC"/>
    <s v="Finance"/>
    <x v="2"/>
    <x v="0"/>
    <s v="Remote"/>
    <x v="2"/>
    <s v="0-2 yrs"/>
    <n v="0"/>
    <s v="Master"/>
    <n v="0"/>
    <n v="1"/>
    <n v="1"/>
    <n v="1"/>
    <n v="0"/>
    <n v="3"/>
    <n v="95633"/>
    <s v="Medium"/>
    <n v="2"/>
    <n v="2021"/>
    <s v="High"/>
    <n v="2"/>
  </r>
  <r>
    <n v="8220"/>
    <x v="0"/>
    <x v="0"/>
    <s v="Enterprise"/>
    <s v="Technology"/>
    <x v="3"/>
    <x v="1"/>
    <s v="Onsite/Hybrid"/>
    <x v="0"/>
    <s v="7+ yrs"/>
    <n v="11"/>
    <s v="Bachelor"/>
    <n v="0"/>
    <n v="1"/>
    <n v="1"/>
    <n v="0"/>
    <n v="1"/>
    <n v="3"/>
    <n v="129227"/>
    <s v="High"/>
    <n v="7"/>
    <n v="2021"/>
    <s v="Low"/>
    <n v="2"/>
  </r>
  <r>
    <n v="8221"/>
    <x v="2"/>
    <x v="2"/>
    <s v="MNC"/>
    <s v="Technology"/>
    <x v="5"/>
    <x v="2"/>
    <s v="Onsite/Hybrid"/>
    <x v="2"/>
    <s v="0-2 yrs"/>
    <n v="0"/>
    <s v="Master"/>
    <n v="0"/>
    <n v="1"/>
    <n v="0"/>
    <n v="1"/>
    <n v="0"/>
    <n v="2"/>
    <n v="85673"/>
    <s v="Medium"/>
    <n v="6"/>
    <n v="2024"/>
    <s v="Medium"/>
    <n v="4"/>
  </r>
  <r>
    <n v="8222"/>
    <x v="0"/>
    <x v="0"/>
    <s v="Startup"/>
    <s v="Retail"/>
    <x v="3"/>
    <x v="2"/>
    <s v="Onsite/Hybrid"/>
    <x v="2"/>
    <s v="0-2 yrs"/>
    <n v="1"/>
    <s v="Bachelor"/>
    <n v="1"/>
    <n v="0"/>
    <n v="1"/>
    <n v="1"/>
    <n v="1"/>
    <n v="4"/>
    <n v="86309"/>
    <s v="Medium"/>
    <n v="9"/>
    <n v="2024"/>
    <s v="High"/>
    <n v="6"/>
  </r>
  <r>
    <n v="8223"/>
    <x v="4"/>
    <x v="0"/>
    <s v="MNC"/>
    <s v="E-commerce"/>
    <x v="5"/>
    <x v="1"/>
    <s v="Onsite/Hybrid"/>
    <x v="2"/>
    <s v="0-2 yrs"/>
    <n v="2"/>
    <s v="Master"/>
    <n v="0"/>
    <n v="1"/>
    <n v="0"/>
    <n v="0"/>
    <n v="1"/>
    <n v="2"/>
    <n v="77487"/>
    <s v="Medium"/>
    <n v="11"/>
    <n v="2020"/>
    <s v="Medium"/>
    <n v="3"/>
  </r>
  <r>
    <n v="8224"/>
    <x v="0"/>
    <x v="0"/>
    <s v="MNC"/>
    <s v="Technology"/>
    <x v="3"/>
    <x v="2"/>
    <s v="Onsite/Hybrid"/>
    <x v="1"/>
    <s v="3-6 yrs"/>
    <n v="4"/>
    <s v="Master"/>
    <n v="0"/>
    <n v="1"/>
    <n v="0"/>
    <n v="1"/>
    <n v="0"/>
    <n v="2"/>
    <n v="109263"/>
    <s v="Medium"/>
    <n v="7"/>
    <n v="2020"/>
    <s v="Medium"/>
    <n v="4"/>
  </r>
  <r>
    <n v="8225"/>
    <x v="1"/>
    <x v="1"/>
    <s v="Medium"/>
    <s v="Retail"/>
    <x v="6"/>
    <x v="2"/>
    <s v="Onsite/Hybrid"/>
    <x v="0"/>
    <s v="7+ yrs"/>
    <n v="12"/>
    <s v="PhD"/>
    <n v="1"/>
    <n v="0"/>
    <n v="0"/>
    <n v="0"/>
    <n v="1"/>
    <n v="2"/>
    <n v="150379"/>
    <s v="High"/>
    <n v="1"/>
    <n v="2020"/>
    <s v="Medium"/>
    <n v="3"/>
  </r>
  <r>
    <n v="8226"/>
    <x v="0"/>
    <x v="0"/>
    <s v="MNC"/>
    <s v="Finance"/>
    <x v="4"/>
    <x v="1"/>
    <s v="Onsite/Hybrid"/>
    <x v="0"/>
    <s v="7+ yrs"/>
    <n v="11"/>
    <s v="Master"/>
    <n v="0"/>
    <n v="0"/>
    <n v="1"/>
    <n v="0"/>
    <n v="0"/>
    <n v="1"/>
    <n v="139289"/>
    <s v="High"/>
    <n v="7"/>
    <n v="2026"/>
    <s v="High"/>
    <n v="8"/>
  </r>
  <r>
    <n v="8227"/>
    <x v="3"/>
    <x v="0"/>
    <s v="Medium"/>
    <s v="Healthcare"/>
    <x v="2"/>
    <x v="0"/>
    <s v="Remote"/>
    <x v="1"/>
    <s v="3-6 yrs"/>
    <n v="3"/>
    <s v="Bachelor"/>
    <n v="0"/>
    <n v="1"/>
    <n v="0"/>
    <n v="0"/>
    <n v="0"/>
    <n v="1"/>
    <n v="76801"/>
    <s v="Medium"/>
    <n v="7"/>
    <n v="2022"/>
    <s v="Medium"/>
    <n v="6"/>
  </r>
  <r>
    <n v="8228"/>
    <x v="2"/>
    <x v="2"/>
    <s v="Startup"/>
    <s v="Technology"/>
    <x v="4"/>
    <x v="1"/>
    <s v="Onsite/Hybrid"/>
    <x v="0"/>
    <s v="7+ yrs"/>
    <n v="12"/>
    <s v="PhD"/>
    <n v="0"/>
    <n v="1"/>
    <n v="1"/>
    <n v="1"/>
    <n v="1"/>
    <n v="4"/>
    <n v="144100"/>
    <s v="High"/>
    <n v="12"/>
    <n v="2023"/>
    <s v="High"/>
    <n v="2"/>
  </r>
  <r>
    <n v="8229"/>
    <x v="1"/>
    <x v="1"/>
    <s v="Medium"/>
    <s v="Healthcare"/>
    <x v="1"/>
    <x v="2"/>
    <s v="Onsite/Hybrid"/>
    <x v="2"/>
    <s v="0-2 yrs"/>
    <n v="0"/>
    <s v="Master"/>
    <n v="0"/>
    <n v="0"/>
    <n v="1"/>
    <n v="1"/>
    <n v="1"/>
    <n v="3"/>
    <n v="131287"/>
    <s v="High"/>
    <n v="4"/>
    <n v="2026"/>
    <s v="High"/>
    <n v="8"/>
  </r>
  <r>
    <n v="8230"/>
    <x v="5"/>
    <x v="1"/>
    <s v="Enterprise"/>
    <s v="Healthcare"/>
    <x v="5"/>
    <x v="2"/>
    <s v="Onsite/Hybrid"/>
    <x v="1"/>
    <s v="3-6 yrs"/>
    <n v="6"/>
    <s v="Bachelor"/>
    <n v="1"/>
    <n v="1"/>
    <n v="1"/>
    <n v="0"/>
    <n v="1"/>
    <n v="4"/>
    <n v="137285"/>
    <s v="High"/>
    <n v="4"/>
    <n v="2026"/>
    <s v="Medium"/>
    <n v="2"/>
  </r>
  <r>
    <n v="8231"/>
    <x v="4"/>
    <x v="0"/>
    <s v="Medium"/>
    <s v="Retail"/>
    <x v="5"/>
    <x v="0"/>
    <s v="Remote"/>
    <x v="2"/>
    <s v="0-2 yrs"/>
    <n v="1"/>
    <s v="PhD"/>
    <n v="0"/>
    <n v="0"/>
    <n v="0"/>
    <n v="0"/>
    <n v="1"/>
    <n v="1"/>
    <n v="64764"/>
    <s v="Low"/>
    <n v="1"/>
    <n v="2026"/>
    <s v="Low"/>
    <n v="6"/>
  </r>
  <r>
    <n v="8232"/>
    <x v="1"/>
    <x v="1"/>
    <s v="Startup"/>
    <s v="Healthcare"/>
    <x v="5"/>
    <x v="2"/>
    <s v="Onsite/Hybrid"/>
    <x v="1"/>
    <s v="3-6 yrs"/>
    <n v="3"/>
    <s v="PhD"/>
    <n v="0"/>
    <n v="1"/>
    <n v="0"/>
    <n v="0"/>
    <n v="0"/>
    <n v="1"/>
    <n v="113721"/>
    <s v="Medium"/>
    <n v="2"/>
    <n v="2026"/>
    <s v="Low"/>
    <n v="6"/>
  </r>
  <r>
    <n v="8233"/>
    <x v="3"/>
    <x v="0"/>
    <s v="MNC"/>
    <s v="Technology"/>
    <x v="4"/>
    <x v="1"/>
    <s v="Onsite/Hybrid"/>
    <x v="2"/>
    <s v="0-2 yrs"/>
    <n v="2"/>
    <s v="Bachelor"/>
    <n v="1"/>
    <n v="1"/>
    <n v="0"/>
    <n v="1"/>
    <n v="1"/>
    <n v="4"/>
    <n v="96205"/>
    <s v="Medium"/>
    <n v="4"/>
    <n v="2024"/>
    <s v="High"/>
    <n v="7"/>
  </r>
  <r>
    <n v="8234"/>
    <x v="3"/>
    <x v="0"/>
    <s v="Medium"/>
    <s v="Technology"/>
    <x v="3"/>
    <x v="1"/>
    <s v="Onsite/Hybrid"/>
    <x v="1"/>
    <s v="3-6 yrs"/>
    <n v="5"/>
    <s v="PhD"/>
    <n v="1"/>
    <n v="1"/>
    <n v="0"/>
    <n v="0"/>
    <n v="1"/>
    <n v="3"/>
    <n v="84738"/>
    <s v="Medium"/>
    <n v="1"/>
    <n v="2023"/>
    <s v="Low"/>
    <n v="5"/>
  </r>
  <r>
    <n v="8235"/>
    <x v="0"/>
    <x v="0"/>
    <s v="Medium"/>
    <s v="Retail"/>
    <x v="1"/>
    <x v="2"/>
    <s v="Onsite/Hybrid"/>
    <x v="0"/>
    <s v="7+ yrs"/>
    <n v="13"/>
    <s v="Bachelor"/>
    <n v="1"/>
    <n v="1"/>
    <n v="0"/>
    <n v="1"/>
    <n v="1"/>
    <n v="4"/>
    <n v="125276"/>
    <s v="High"/>
    <n v="11"/>
    <n v="2021"/>
    <s v="High"/>
    <n v="8"/>
  </r>
  <r>
    <n v="8236"/>
    <x v="1"/>
    <x v="1"/>
    <s v="Enterprise"/>
    <s v="Education"/>
    <x v="4"/>
    <x v="0"/>
    <s v="Remote"/>
    <x v="1"/>
    <s v="3-6 yrs"/>
    <n v="3"/>
    <s v="Master"/>
    <n v="0"/>
    <n v="0"/>
    <n v="0"/>
    <n v="0"/>
    <n v="0"/>
    <n v="0"/>
    <n v="111483"/>
    <s v="Medium"/>
    <n v="10"/>
    <n v="2023"/>
    <s v="Low"/>
    <n v="3"/>
  </r>
  <r>
    <n v="8237"/>
    <x v="3"/>
    <x v="0"/>
    <s v="MNC"/>
    <s v="Finance"/>
    <x v="6"/>
    <x v="1"/>
    <s v="Onsite/Hybrid"/>
    <x v="0"/>
    <s v="7+ yrs"/>
    <n v="15"/>
    <s v="Bachelor"/>
    <n v="1"/>
    <n v="0"/>
    <n v="1"/>
    <n v="0"/>
    <n v="0"/>
    <n v="2"/>
    <n v="139769"/>
    <s v="High"/>
    <n v="8"/>
    <n v="2021"/>
    <s v="Medium"/>
    <n v="3"/>
  </r>
  <r>
    <n v="8238"/>
    <x v="4"/>
    <x v="0"/>
    <s v="Medium"/>
    <s v="Education"/>
    <x v="1"/>
    <x v="0"/>
    <s v="Remote"/>
    <x v="1"/>
    <s v="3-6 yrs"/>
    <n v="4"/>
    <s v="PhD"/>
    <n v="0"/>
    <n v="0"/>
    <n v="1"/>
    <n v="0"/>
    <n v="1"/>
    <n v="2"/>
    <n v="103959"/>
    <s v="Medium"/>
    <n v="1"/>
    <n v="2022"/>
    <s v="High"/>
    <n v="7"/>
  </r>
  <r>
    <n v="8239"/>
    <x v="3"/>
    <x v="0"/>
    <s v="Enterprise"/>
    <s v="Technology"/>
    <x v="5"/>
    <x v="1"/>
    <s v="Onsite/Hybrid"/>
    <x v="0"/>
    <s v="7+ yrs"/>
    <n v="11"/>
    <s v="Master"/>
    <n v="0"/>
    <n v="0"/>
    <n v="0"/>
    <n v="1"/>
    <n v="1"/>
    <n v="2"/>
    <n v="124969"/>
    <s v="High"/>
    <n v="8"/>
    <n v="2026"/>
    <s v="Low"/>
    <n v="6"/>
  </r>
  <r>
    <n v="8240"/>
    <x v="0"/>
    <x v="0"/>
    <s v="Medium"/>
    <s v="Healthcare"/>
    <x v="2"/>
    <x v="0"/>
    <s v="Remote"/>
    <x v="2"/>
    <s v="0-2 yrs"/>
    <n v="2"/>
    <s v="PhD"/>
    <n v="0"/>
    <n v="1"/>
    <n v="0"/>
    <n v="0"/>
    <n v="1"/>
    <n v="2"/>
    <n v="59431"/>
    <s v="Low"/>
    <n v="12"/>
    <n v="2021"/>
    <s v="High"/>
    <n v="9"/>
  </r>
  <r>
    <n v="8241"/>
    <x v="2"/>
    <x v="2"/>
    <s v="MNC"/>
    <s v="Healthcare"/>
    <x v="1"/>
    <x v="2"/>
    <s v="Onsite/Hybrid"/>
    <x v="0"/>
    <s v="7+ yrs"/>
    <n v="14"/>
    <s v="Bachelor"/>
    <n v="1"/>
    <n v="0"/>
    <n v="0"/>
    <n v="0"/>
    <n v="1"/>
    <n v="2"/>
    <n v="126247"/>
    <s v="High"/>
    <n v="6"/>
    <n v="2026"/>
    <s v="High"/>
    <n v="8"/>
  </r>
  <r>
    <n v="8242"/>
    <x v="5"/>
    <x v="1"/>
    <s v="Medium"/>
    <s v="E-commerce"/>
    <x v="0"/>
    <x v="2"/>
    <s v="Onsite/Hybrid"/>
    <x v="0"/>
    <s v="7+ yrs"/>
    <n v="9"/>
    <s v="PhD"/>
    <n v="1"/>
    <n v="0"/>
    <n v="0"/>
    <n v="0"/>
    <n v="1"/>
    <n v="2"/>
    <n v="148450"/>
    <s v="High"/>
    <n v="11"/>
    <n v="2021"/>
    <s v="Low"/>
    <n v="2"/>
  </r>
  <r>
    <n v="8243"/>
    <x v="4"/>
    <x v="0"/>
    <s v="MNC"/>
    <s v="Healthcare"/>
    <x v="0"/>
    <x v="1"/>
    <s v="Onsite/Hybrid"/>
    <x v="2"/>
    <s v="0-2 yrs"/>
    <n v="0"/>
    <s v="Bachelor"/>
    <n v="1"/>
    <n v="1"/>
    <n v="0"/>
    <n v="0"/>
    <n v="0"/>
    <n v="2"/>
    <n v="66347"/>
    <s v="Low"/>
    <n v="8"/>
    <n v="2021"/>
    <s v="Low"/>
    <n v="3"/>
  </r>
  <r>
    <n v="8244"/>
    <x v="1"/>
    <x v="1"/>
    <s v="MNC"/>
    <s v="Retail"/>
    <x v="3"/>
    <x v="0"/>
    <s v="Remote"/>
    <x v="0"/>
    <s v="7+ yrs"/>
    <n v="11"/>
    <s v="Bachelor"/>
    <n v="1"/>
    <n v="1"/>
    <n v="0"/>
    <n v="0"/>
    <n v="0"/>
    <n v="2"/>
    <n v="155072"/>
    <s v="High"/>
    <n v="4"/>
    <n v="2021"/>
    <s v="Medium"/>
    <n v="3"/>
  </r>
  <r>
    <n v="8245"/>
    <x v="2"/>
    <x v="2"/>
    <s v="MNC"/>
    <s v="Education"/>
    <x v="5"/>
    <x v="0"/>
    <s v="Remote"/>
    <x v="0"/>
    <s v="7+ yrs"/>
    <n v="10"/>
    <s v="Master"/>
    <n v="0"/>
    <n v="1"/>
    <n v="1"/>
    <n v="1"/>
    <n v="0"/>
    <n v="3"/>
    <n v="152920"/>
    <s v="High"/>
    <n v="1"/>
    <n v="2022"/>
    <s v="High"/>
    <n v="1"/>
  </r>
  <r>
    <n v="8246"/>
    <x v="1"/>
    <x v="1"/>
    <s v="MNC"/>
    <s v="Retail"/>
    <x v="5"/>
    <x v="2"/>
    <s v="Onsite/Hybrid"/>
    <x v="2"/>
    <s v="0-2 yrs"/>
    <n v="1"/>
    <s v="Master"/>
    <n v="0"/>
    <n v="0"/>
    <n v="0"/>
    <n v="0"/>
    <n v="0"/>
    <n v="0"/>
    <n v="114224"/>
    <s v="Medium"/>
    <n v="2"/>
    <n v="2021"/>
    <s v="Medium"/>
    <n v="2"/>
  </r>
  <r>
    <n v="8247"/>
    <x v="2"/>
    <x v="2"/>
    <s v="Startup"/>
    <s v="E-commerce"/>
    <x v="3"/>
    <x v="1"/>
    <s v="Onsite/Hybrid"/>
    <x v="1"/>
    <s v="3-6 yrs"/>
    <n v="5"/>
    <s v="PhD"/>
    <n v="1"/>
    <n v="0"/>
    <n v="1"/>
    <n v="1"/>
    <n v="0"/>
    <n v="3"/>
    <n v="101783"/>
    <s v="Medium"/>
    <n v="1"/>
    <n v="2020"/>
    <s v="High"/>
    <n v="2"/>
  </r>
  <r>
    <n v="8248"/>
    <x v="5"/>
    <x v="1"/>
    <s v="MNC"/>
    <s v="Retail"/>
    <x v="3"/>
    <x v="0"/>
    <s v="Remote"/>
    <x v="2"/>
    <s v="0-2 yrs"/>
    <n v="0"/>
    <s v="PhD"/>
    <n v="1"/>
    <n v="1"/>
    <n v="1"/>
    <n v="1"/>
    <n v="1"/>
    <n v="5"/>
    <n v="153675"/>
    <s v="High"/>
    <n v="12"/>
    <n v="2021"/>
    <s v="High"/>
    <n v="3"/>
  </r>
  <r>
    <n v="8249"/>
    <x v="5"/>
    <x v="1"/>
    <s v="MNC"/>
    <s v="Retail"/>
    <x v="1"/>
    <x v="2"/>
    <s v="Onsite/Hybrid"/>
    <x v="1"/>
    <s v="3-6 yrs"/>
    <n v="3"/>
    <s v="Bachelor"/>
    <n v="0"/>
    <n v="1"/>
    <n v="1"/>
    <n v="0"/>
    <n v="0"/>
    <n v="2"/>
    <n v="152587"/>
    <s v="High"/>
    <n v="5"/>
    <n v="2026"/>
    <s v="High"/>
    <n v="7"/>
  </r>
  <r>
    <n v="8250"/>
    <x v="3"/>
    <x v="0"/>
    <s v="Enterprise"/>
    <s v="Retail"/>
    <x v="3"/>
    <x v="1"/>
    <s v="Onsite/Hybrid"/>
    <x v="1"/>
    <s v="3-6 yrs"/>
    <n v="3"/>
    <s v="Master"/>
    <n v="1"/>
    <n v="1"/>
    <n v="0"/>
    <n v="1"/>
    <n v="0"/>
    <n v="3"/>
    <n v="89332"/>
    <s v="Medium"/>
    <n v="2"/>
    <n v="2022"/>
    <s v="Medium"/>
    <n v="5"/>
  </r>
  <r>
    <n v="8251"/>
    <x v="0"/>
    <x v="0"/>
    <s v="Medium"/>
    <s v="E-commerce"/>
    <x v="0"/>
    <x v="0"/>
    <s v="Remote"/>
    <x v="1"/>
    <s v="3-6 yrs"/>
    <n v="3"/>
    <s v="Master"/>
    <n v="0"/>
    <n v="0"/>
    <n v="0"/>
    <n v="1"/>
    <n v="1"/>
    <n v="2"/>
    <n v="102612"/>
    <s v="Medium"/>
    <n v="8"/>
    <n v="2023"/>
    <s v="Medium"/>
    <n v="2"/>
  </r>
  <r>
    <n v="8252"/>
    <x v="0"/>
    <x v="0"/>
    <s v="Enterprise"/>
    <s v="Technology"/>
    <x v="3"/>
    <x v="2"/>
    <s v="Onsite/Hybrid"/>
    <x v="0"/>
    <s v="7+ yrs"/>
    <n v="12"/>
    <s v="Bachelor"/>
    <n v="0"/>
    <n v="1"/>
    <n v="1"/>
    <n v="1"/>
    <n v="1"/>
    <n v="4"/>
    <n v="143458"/>
    <s v="High"/>
    <n v="11"/>
    <n v="2023"/>
    <s v="High"/>
    <n v="2"/>
  </r>
  <r>
    <n v="8253"/>
    <x v="1"/>
    <x v="1"/>
    <s v="Startup"/>
    <s v="Finance"/>
    <x v="4"/>
    <x v="1"/>
    <s v="Onsite/Hybrid"/>
    <x v="0"/>
    <s v="7+ yrs"/>
    <n v="14"/>
    <s v="Master"/>
    <n v="0"/>
    <n v="1"/>
    <n v="0"/>
    <n v="0"/>
    <n v="0"/>
    <n v="1"/>
    <n v="142738"/>
    <s v="High"/>
    <n v="8"/>
    <n v="2023"/>
    <s v="High"/>
    <n v="7"/>
  </r>
  <r>
    <n v="8254"/>
    <x v="3"/>
    <x v="0"/>
    <s v="Medium"/>
    <s v="Technology"/>
    <x v="2"/>
    <x v="0"/>
    <s v="Remote"/>
    <x v="0"/>
    <s v="7+ yrs"/>
    <n v="8"/>
    <s v="Master"/>
    <n v="1"/>
    <n v="1"/>
    <n v="1"/>
    <n v="1"/>
    <n v="0"/>
    <n v="4"/>
    <n v="131461"/>
    <s v="High"/>
    <n v="8"/>
    <n v="2025"/>
    <s v="High"/>
    <n v="4"/>
  </r>
  <r>
    <n v="8255"/>
    <x v="3"/>
    <x v="0"/>
    <s v="Medium"/>
    <s v="Finance"/>
    <x v="4"/>
    <x v="1"/>
    <s v="Onsite/Hybrid"/>
    <x v="2"/>
    <s v="0-2 yrs"/>
    <n v="0"/>
    <s v="PhD"/>
    <n v="0"/>
    <n v="0"/>
    <n v="0"/>
    <n v="0"/>
    <n v="1"/>
    <n v="1"/>
    <n v="64974"/>
    <s v="Low"/>
    <n v="9"/>
    <n v="2026"/>
    <s v="Low"/>
    <n v="1"/>
  </r>
  <r>
    <n v="8256"/>
    <x v="2"/>
    <x v="2"/>
    <s v="Startup"/>
    <s v="Healthcare"/>
    <x v="4"/>
    <x v="0"/>
    <s v="Remote"/>
    <x v="1"/>
    <s v="3-6 yrs"/>
    <n v="6"/>
    <s v="Master"/>
    <n v="1"/>
    <n v="0"/>
    <n v="0"/>
    <n v="1"/>
    <n v="0"/>
    <n v="2"/>
    <n v="93857"/>
    <s v="Medium"/>
    <n v="9"/>
    <n v="2022"/>
    <s v="High"/>
    <n v="7"/>
  </r>
  <r>
    <n v="8257"/>
    <x v="0"/>
    <x v="0"/>
    <s v="Startup"/>
    <s v="Healthcare"/>
    <x v="6"/>
    <x v="2"/>
    <s v="Onsite/Hybrid"/>
    <x v="1"/>
    <s v="3-6 yrs"/>
    <n v="4"/>
    <s v="PhD"/>
    <n v="1"/>
    <n v="0"/>
    <n v="1"/>
    <n v="1"/>
    <n v="0"/>
    <n v="3"/>
    <n v="100095"/>
    <s v="Medium"/>
    <n v="5"/>
    <n v="2023"/>
    <s v="High"/>
    <n v="3"/>
  </r>
  <r>
    <n v="8258"/>
    <x v="2"/>
    <x v="2"/>
    <s v="Startup"/>
    <s v="E-commerce"/>
    <x v="1"/>
    <x v="2"/>
    <s v="Onsite/Hybrid"/>
    <x v="0"/>
    <s v="7+ yrs"/>
    <n v="8"/>
    <s v="PhD"/>
    <n v="1"/>
    <n v="0"/>
    <n v="0"/>
    <n v="0"/>
    <n v="1"/>
    <n v="2"/>
    <n v="112173"/>
    <s v="Medium"/>
    <n v="12"/>
    <n v="2024"/>
    <s v="Low"/>
    <n v="4"/>
  </r>
  <r>
    <n v="8259"/>
    <x v="1"/>
    <x v="1"/>
    <s v="Medium"/>
    <s v="Technology"/>
    <x v="4"/>
    <x v="1"/>
    <s v="Onsite/Hybrid"/>
    <x v="2"/>
    <s v="0-2 yrs"/>
    <n v="2"/>
    <s v="Master"/>
    <n v="1"/>
    <n v="1"/>
    <n v="0"/>
    <n v="0"/>
    <n v="0"/>
    <n v="2"/>
    <n v="85419"/>
    <s v="Medium"/>
    <n v="11"/>
    <n v="2026"/>
    <s v="Medium"/>
    <n v="6"/>
  </r>
  <r>
    <n v="8260"/>
    <x v="1"/>
    <x v="1"/>
    <s v="Medium"/>
    <s v="Finance"/>
    <x v="5"/>
    <x v="1"/>
    <s v="Onsite/Hybrid"/>
    <x v="2"/>
    <s v="0-2 yrs"/>
    <n v="1"/>
    <s v="Master"/>
    <n v="0"/>
    <n v="0"/>
    <n v="1"/>
    <n v="1"/>
    <n v="1"/>
    <n v="3"/>
    <n v="134210"/>
    <s v="High"/>
    <n v="3"/>
    <n v="2020"/>
    <s v="High"/>
    <n v="5"/>
  </r>
  <r>
    <n v="8261"/>
    <x v="0"/>
    <x v="0"/>
    <s v="MNC"/>
    <s v="Healthcare"/>
    <x v="5"/>
    <x v="0"/>
    <s v="Remote"/>
    <x v="2"/>
    <s v="0-2 yrs"/>
    <n v="0"/>
    <s v="PhD"/>
    <n v="0"/>
    <n v="1"/>
    <n v="1"/>
    <n v="0"/>
    <n v="1"/>
    <n v="3"/>
    <n v="95685"/>
    <s v="Medium"/>
    <n v="8"/>
    <n v="2021"/>
    <s v="Low"/>
    <n v="4"/>
  </r>
  <r>
    <n v="8262"/>
    <x v="1"/>
    <x v="1"/>
    <s v="MNC"/>
    <s v="Retail"/>
    <x v="6"/>
    <x v="1"/>
    <s v="Onsite/Hybrid"/>
    <x v="1"/>
    <s v="3-6 yrs"/>
    <n v="5"/>
    <s v="Bachelor"/>
    <n v="1"/>
    <n v="1"/>
    <n v="1"/>
    <n v="0"/>
    <n v="1"/>
    <n v="4"/>
    <n v="158487"/>
    <s v="High"/>
    <n v="6"/>
    <n v="2022"/>
    <s v="Low"/>
    <n v="1"/>
  </r>
  <r>
    <n v="8263"/>
    <x v="3"/>
    <x v="0"/>
    <s v="Medium"/>
    <s v="Education"/>
    <x v="2"/>
    <x v="1"/>
    <s v="Onsite/Hybrid"/>
    <x v="2"/>
    <s v="0-2 yrs"/>
    <n v="0"/>
    <s v="Bachelor"/>
    <n v="0"/>
    <n v="1"/>
    <n v="1"/>
    <n v="0"/>
    <n v="1"/>
    <n v="3"/>
    <n v="77312"/>
    <s v="Medium"/>
    <n v="8"/>
    <n v="2026"/>
    <s v="Low"/>
    <n v="2"/>
  </r>
  <r>
    <n v="8264"/>
    <x v="1"/>
    <x v="1"/>
    <s v="Enterprise"/>
    <s v="Technology"/>
    <x v="3"/>
    <x v="0"/>
    <s v="Remote"/>
    <x v="2"/>
    <s v="0-2 yrs"/>
    <n v="0"/>
    <s v="Bachelor"/>
    <n v="1"/>
    <n v="0"/>
    <n v="1"/>
    <n v="0"/>
    <n v="0"/>
    <n v="2"/>
    <n v="104480"/>
    <s v="Medium"/>
    <n v="10"/>
    <n v="2021"/>
    <s v="Low"/>
    <n v="4"/>
  </r>
  <r>
    <n v="8265"/>
    <x v="0"/>
    <x v="0"/>
    <s v="Enterprise"/>
    <s v="E-commerce"/>
    <x v="1"/>
    <x v="2"/>
    <s v="Onsite/Hybrid"/>
    <x v="2"/>
    <s v="0-2 yrs"/>
    <n v="2"/>
    <s v="Master"/>
    <n v="1"/>
    <n v="1"/>
    <n v="0"/>
    <n v="0"/>
    <n v="1"/>
    <n v="3"/>
    <n v="63304"/>
    <s v="Low"/>
    <n v="9"/>
    <n v="2024"/>
    <s v="High"/>
    <n v="8"/>
  </r>
  <r>
    <n v="8266"/>
    <x v="1"/>
    <x v="1"/>
    <s v="Medium"/>
    <s v="Finance"/>
    <x v="2"/>
    <x v="0"/>
    <s v="Remote"/>
    <x v="1"/>
    <s v="3-6 yrs"/>
    <n v="4"/>
    <s v="PhD"/>
    <n v="0"/>
    <n v="1"/>
    <n v="1"/>
    <n v="1"/>
    <n v="1"/>
    <n v="4"/>
    <n v="156521"/>
    <s v="High"/>
    <n v="1"/>
    <n v="2021"/>
    <s v="High"/>
    <n v="2"/>
  </r>
  <r>
    <n v="8267"/>
    <x v="4"/>
    <x v="0"/>
    <s v="Medium"/>
    <s v="E-commerce"/>
    <x v="0"/>
    <x v="2"/>
    <s v="Onsite/Hybrid"/>
    <x v="2"/>
    <s v="0-2 yrs"/>
    <n v="0"/>
    <s v="PhD"/>
    <n v="1"/>
    <n v="1"/>
    <n v="1"/>
    <n v="0"/>
    <n v="1"/>
    <n v="4"/>
    <n v="75865"/>
    <s v="Medium"/>
    <n v="9"/>
    <n v="2025"/>
    <s v="High"/>
    <n v="8"/>
  </r>
  <r>
    <n v="8268"/>
    <x v="0"/>
    <x v="0"/>
    <s v="MNC"/>
    <s v="E-commerce"/>
    <x v="5"/>
    <x v="0"/>
    <s v="Remote"/>
    <x v="2"/>
    <s v="0-2 yrs"/>
    <n v="1"/>
    <s v="Bachelor"/>
    <n v="0"/>
    <n v="0"/>
    <n v="1"/>
    <n v="1"/>
    <n v="0"/>
    <n v="2"/>
    <n v="95175"/>
    <s v="Medium"/>
    <n v="11"/>
    <n v="2020"/>
    <s v="High"/>
    <n v="4"/>
  </r>
  <r>
    <n v="8269"/>
    <x v="1"/>
    <x v="1"/>
    <s v="MNC"/>
    <s v="Finance"/>
    <x v="2"/>
    <x v="0"/>
    <s v="Remote"/>
    <x v="1"/>
    <s v="3-6 yrs"/>
    <n v="3"/>
    <s v="Master"/>
    <n v="1"/>
    <n v="0"/>
    <n v="0"/>
    <n v="1"/>
    <n v="0"/>
    <n v="2"/>
    <n v="150771"/>
    <s v="High"/>
    <n v="4"/>
    <n v="2023"/>
    <s v="High"/>
    <n v="7"/>
  </r>
  <r>
    <n v="8270"/>
    <x v="4"/>
    <x v="0"/>
    <s v="MNC"/>
    <s v="E-commerce"/>
    <x v="6"/>
    <x v="0"/>
    <s v="Remote"/>
    <x v="2"/>
    <s v="0-2 yrs"/>
    <n v="0"/>
    <s v="Bachelor"/>
    <n v="0"/>
    <n v="1"/>
    <n v="0"/>
    <n v="1"/>
    <n v="1"/>
    <n v="3"/>
    <n v="91409"/>
    <s v="Medium"/>
    <n v="7"/>
    <n v="2026"/>
    <s v="Low"/>
    <n v="3"/>
  </r>
  <r>
    <n v="8271"/>
    <x v="5"/>
    <x v="1"/>
    <s v="MNC"/>
    <s v="Healthcare"/>
    <x v="6"/>
    <x v="1"/>
    <s v="Onsite/Hybrid"/>
    <x v="2"/>
    <s v="0-2 yrs"/>
    <n v="1"/>
    <s v="Master"/>
    <n v="0"/>
    <n v="1"/>
    <n v="1"/>
    <n v="0"/>
    <n v="0"/>
    <n v="2"/>
    <n v="125213"/>
    <s v="High"/>
    <n v="9"/>
    <n v="2025"/>
    <s v="Low"/>
    <n v="4"/>
  </r>
  <r>
    <n v="8272"/>
    <x v="4"/>
    <x v="0"/>
    <s v="MNC"/>
    <s v="Technology"/>
    <x v="1"/>
    <x v="0"/>
    <s v="Remote"/>
    <x v="1"/>
    <s v="3-6 yrs"/>
    <n v="6"/>
    <s v="PhD"/>
    <n v="0"/>
    <n v="0"/>
    <n v="0"/>
    <n v="1"/>
    <n v="1"/>
    <n v="2"/>
    <n v="120042"/>
    <s v="High"/>
    <n v="8"/>
    <n v="2026"/>
    <s v="Low"/>
    <n v="6"/>
  </r>
  <r>
    <n v="8273"/>
    <x v="3"/>
    <x v="0"/>
    <s v="Startup"/>
    <s v="Technology"/>
    <x v="6"/>
    <x v="2"/>
    <s v="Onsite/Hybrid"/>
    <x v="0"/>
    <s v="7+ yrs"/>
    <n v="8"/>
    <s v="PhD"/>
    <n v="0"/>
    <n v="1"/>
    <n v="0"/>
    <n v="0"/>
    <n v="1"/>
    <n v="2"/>
    <n v="114055"/>
    <s v="Medium"/>
    <n v="9"/>
    <n v="2025"/>
    <s v="High"/>
    <n v="9"/>
  </r>
  <r>
    <n v="8274"/>
    <x v="0"/>
    <x v="0"/>
    <s v="Medium"/>
    <s v="Retail"/>
    <x v="5"/>
    <x v="2"/>
    <s v="Onsite/Hybrid"/>
    <x v="1"/>
    <s v="3-6 yrs"/>
    <n v="5"/>
    <s v="Master"/>
    <n v="0"/>
    <n v="0"/>
    <n v="0"/>
    <n v="1"/>
    <n v="1"/>
    <n v="2"/>
    <n v="95852"/>
    <s v="Medium"/>
    <n v="12"/>
    <n v="2025"/>
    <s v="Medium"/>
    <n v="6"/>
  </r>
  <r>
    <n v="8275"/>
    <x v="1"/>
    <x v="1"/>
    <s v="Startup"/>
    <s v="Education"/>
    <x v="4"/>
    <x v="0"/>
    <s v="Remote"/>
    <x v="0"/>
    <s v="7+ yrs"/>
    <n v="7"/>
    <s v="Master"/>
    <n v="0"/>
    <n v="1"/>
    <n v="1"/>
    <n v="0"/>
    <n v="1"/>
    <n v="3"/>
    <n v="169972"/>
    <s v="High"/>
    <n v="1"/>
    <n v="2023"/>
    <s v="Low"/>
    <n v="1"/>
  </r>
  <r>
    <n v="8276"/>
    <x v="1"/>
    <x v="1"/>
    <s v="Startup"/>
    <s v="Healthcare"/>
    <x v="2"/>
    <x v="2"/>
    <s v="Onsite/Hybrid"/>
    <x v="2"/>
    <s v="0-2 yrs"/>
    <n v="0"/>
    <s v="Master"/>
    <n v="1"/>
    <n v="1"/>
    <n v="0"/>
    <n v="0"/>
    <n v="1"/>
    <n v="3"/>
    <n v="98211"/>
    <s v="Medium"/>
    <n v="3"/>
    <n v="2022"/>
    <s v="High"/>
    <n v="8"/>
  </r>
  <r>
    <n v="8277"/>
    <x v="2"/>
    <x v="2"/>
    <s v="MNC"/>
    <s v="Technology"/>
    <x v="0"/>
    <x v="2"/>
    <s v="Onsite/Hybrid"/>
    <x v="2"/>
    <s v="0-2 yrs"/>
    <n v="1"/>
    <s v="Bachelor"/>
    <n v="0"/>
    <n v="0"/>
    <n v="0"/>
    <n v="0"/>
    <n v="0"/>
    <n v="0"/>
    <n v="74492"/>
    <s v="Medium"/>
    <n v="8"/>
    <n v="2026"/>
    <s v="High"/>
    <n v="9"/>
  </r>
  <r>
    <n v="8278"/>
    <x v="4"/>
    <x v="0"/>
    <s v="Medium"/>
    <s v="Healthcare"/>
    <x v="2"/>
    <x v="2"/>
    <s v="Onsite/Hybrid"/>
    <x v="0"/>
    <s v="7+ yrs"/>
    <n v="7"/>
    <s v="Bachelor"/>
    <n v="1"/>
    <n v="1"/>
    <n v="0"/>
    <n v="0"/>
    <n v="1"/>
    <n v="3"/>
    <n v="110372"/>
    <s v="Medium"/>
    <n v="7"/>
    <n v="2023"/>
    <s v="High"/>
    <n v="8"/>
  </r>
  <r>
    <n v="8279"/>
    <x v="0"/>
    <x v="0"/>
    <s v="Startup"/>
    <s v="Healthcare"/>
    <x v="2"/>
    <x v="1"/>
    <s v="Onsite/Hybrid"/>
    <x v="1"/>
    <s v="3-6 yrs"/>
    <n v="6"/>
    <s v="PhD"/>
    <n v="1"/>
    <n v="1"/>
    <n v="0"/>
    <n v="1"/>
    <n v="0"/>
    <n v="3"/>
    <n v="88937"/>
    <s v="Medium"/>
    <n v="4"/>
    <n v="2022"/>
    <s v="High"/>
    <n v="7"/>
  </r>
  <r>
    <n v="8280"/>
    <x v="1"/>
    <x v="1"/>
    <s v="Medium"/>
    <s v="Healthcare"/>
    <x v="1"/>
    <x v="2"/>
    <s v="Onsite/Hybrid"/>
    <x v="0"/>
    <s v="7+ yrs"/>
    <n v="9"/>
    <s v="Bachelor"/>
    <n v="0"/>
    <n v="0"/>
    <n v="1"/>
    <n v="1"/>
    <n v="1"/>
    <n v="3"/>
    <n v="177608"/>
    <s v="High"/>
    <n v="7"/>
    <n v="2026"/>
    <s v="High"/>
    <n v="7"/>
  </r>
  <r>
    <n v="8281"/>
    <x v="1"/>
    <x v="1"/>
    <s v="Startup"/>
    <s v="E-commerce"/>
    <x v="3"/>
    <x v="2"/>
    <s v="Onsite/Hybrid"/>
    <x v="1"/>
    <s v="3-6 yrs"/>
    <n v="5"/>
    <s v="Master"/>
    <n v="1"/>
    <n v="1"/>
    <n v="1"/>
    <n v="0"/>
    <n v="0"/>
    <n v="3"/>
    <n v="125977"/>
    <s v="High"/>
    <n v="2"/>
    <n v="2025"/>
    <s v="High"/>
    <n v="8"/>
  </r>
  <r>
    <n v="8282"/>
    <x v="3"/>
    <x v="0"/>
    <s v="Medium"/>
    <s v="Technology"/>
    <x v="0"/>
    <x v="0"/>
    <s v="Remote"/>
    <x v="2"/>
    <s v="0-2 yrs"/>
    <n v="1"/>
    <s v="Bachelor"/>
    <n v="0"/>
    <n v="1"/>
    <n v="0"/>
    <n v="1"/>
    <n v="1"/>
    <n v="3"/>
    <n v="78252"/>
    <s v="Medium"/>
    <n v="10"/>
    <n v="2021"/>
    <s v="Medium"/>
    <n v="1"/>
  </r>
  <r>
    <n v="8283"/>
    <x v="2"/>
    <x v="2"/>
    <s v="Startup"/>
    <s v="Healthcare"/>
    <x v="4"/>
    <x v="1"/>
    <s v="Onsite/Hybrid"/>
    <x v="0"/>
    <s v="7+ yrs"/>
    <n v="13"/>
    <s v="PhD"/>
    <n v="0"/>
    <n v="0"/>
    <n v="1"/>
    <n v="0"/>
    <n v="1"/>
    <n v="2"/>
    <n v="125562"/>
    <s v="High"/>
    <n v="1"/>
    <n v="2024"/>
    <s v="Low"/>
    <n v="2"/>
  </r>
  <r>
    <n v="8284"/>
    <x v="3"/>
    <x v="0"/>
    <s v="Enterprise"/>
    <s v="Finance"/>
    <x v="5"/>
    <x v="0"/>
    <s v="Remote"/>
    <x v="1"/>
    <s v="3-6 yrs"/>
    <n v="4"/>
    <s v="Master"/>
    <n v="0"/>
    <n v="1"/>
    <n v="0"/>
    <n v="0"/>
    <n v="0"/>
    <n v="1"/>
    <n v="75360"/>
    <s v="Medium"/>
    <n v="10"/>
    <n v="2020"/>
    <s v="Medium"/>
    <n v="6"/>
  </r>
  <r>
    <n v="8285"/>
    <x v="2"/>
    <x v="2"/>
    <s v="Enterprise"/>
    <s v="Technology"/>
    <x v="1"/>
    <x v="0"/>
    <s v="Remote"/>
    <x v="0"/>
    <s v="7+ yrs"/>
    <n v="14"/>
    <s v="Bachelor"/>
    <n v="0"/>
    <n v="1"/>
    <n v="0"/>
    <n v="1"/>
    <n v="1"/>
    <n v="3"/>
    <n v="126089"/>
    <s v="High"/>
    <n v="6"/>
    <n v="2021"/>
    <s v="High"/>
    <n v="8"/>
  </r>
  <r>
    <n v="8286"/>
    <x v="0"/>
    <x v="0"/>
    <s v="MNC"/>
    <s v="Education"/>
    <x v="6"/>
    <x v="2"/>
    <s v="Onsite/Hybrid"/>
    <x v="1"/>
    <s v="3-6 yrs"/>
    <n v="3"/>
    <s v="PhD"/>
    <n v="1"/>
    <n v="1"/>
    <n v="0"/>
    <n v="0"/>
    <n v="0"/>
    <n v="2"/>
    <n v="90838"/>
    <s v="Medium"/>
    <n v="11"/>
    <n v="2025"/>
    <s v="Low"/>
    <n v="1"/>
  </r>
  <r>
    <n v="8287"/>
    <x v="4"/>
    <x v="0"/>
    <s v="Enterprise"/>
    <s v="E-commerce"/>
    <x v="6"/>
    <x v="1"/>
    <s v="Onsite/Hybrid"/>
    <x v="1"/>
    <s v="3-6 yrs"/>
    <n v="4"/>
    <s v="Bachelor"/>
    <n v="0"/>
    <n v="1"/>
    <n v="1"/>
    <n v="0"/>
    <n v="0"/>
    <n v="2"/>
    <n v="91708"/>
    <s v="Medium"/>
    <n v="12"/>
    <n v="2023"/>
    <s v="Medium"/>
    <n v="6"/>
  </r>
  <r>
    <n v="8288"/>
    <x v="3"/>
    <x v="0"/>
    <s v="MNC"/>
    <s v="Finance"/>
    <x v="2"/>
    <x v="0"/>
    <s v="Remote"/>
    <x v="0"/>
    <s v="7+ yrs"/>
    <n v="14"/>
    <s v="PhD"/>
    <n v="1"/>
    <n v="1"/>
    <n v="1"/>
    <n v="0"/>
    <n v="0"/>
    <n v="3"/>
    <n v="132418"/>
    <s v="High"/>
    <n v="2"/>
    <n v="2025"/>
    <s v="Medium"/>
    <n v="5"/>
  </r>
  <r>
    <n v="8289"/>
    <x v="2"/>
    <x v="2"/>
    <s v="Medium"/>
    <s v="Technology"/>
    <x v="0"/>
    <x v="1"/>
    <s v="Onsite/Hybrid"/>
    <x v="2"/>
    <s v="0-2 yrs"/>
    <n v="2"/>
    <s v="Master"/>
    <n v="1"/>
    <n v="1"/>
    <n v="0"/>
    <n v="1"/>
    <n v="0"/>
    <n v="3"/>
    <n v="65478"/>
    <s v="Low"/>
    <n v="9"/>
    <n v="2025"/>
    <s v="Medium"/>
    <n v="3"/>
  </r>
  <r>
    <n v="8290"/>
    <x v="5"/>
    <x v="1"/>
    <s v="Medium"/>
    <s v="Healthcare"/>
    <x v="1"/>
    <x v="2"/>
    <s v="Onsite/Hybrid"/>
    <x v="0"/>
    <s v="7+ yrs"/>
    <n v="9"/>
    <s v="PhD"/>
    <n v="0"/>
    <n v="0"/>
    <n v="1"/>
    <n v="1"/>
    <n v="1"/>
    <n v="3"/>
    <n v="180263"/>
    <s v="High"/>
    <n v="8"/>
    <n v="2020"/>
    <s v="High"/>
    <n v="2"/>
  </r>
  <r>
    <n v="8291"/>
    <x v="0"/>
    <x v="0"/>
    <s v="Startup"/>
    <s v="Finance"/>
    <x v="2"/>
    <x v="1"/>
    <s v="Onsite/Hybrid"/>
    <x v="0"/>
    <s v="7+ yrs"/>
    <n v="14"/>
    <s v="PhD"/>
    <n v="1"/>
    <n v="0"/>
    <n v="1"/>
    <n v="0"/>
    <n v="0"/>
    <n v="2"/>
    <n v="111960"/>
    <s v="Medium"/>
    <n v="12"/>
    <n v="2022"/>
    <s v="Medium"/>
    <n v="1"/>
  </r>
  <r>
    <n v="8292"/>
    <x v="4"/>
    <x v="0"/>
    <s v="Startup"/>
    <s v="Retail"/>
    <x v="5"/>
    <x v="1"/>
    <s v="Onsite/Hybrid"/>
    <x v="2"/>
    <s v="0-2 yrs"/>
    <n v="2"/>
    <s v="Master"/>
    <n v="0"/>
    <n v="1"/>
    <n v="1"/>
    <n v="1"/>
    <n v="0"/>
    <n v="3"/>
    <n v="79128"/>
    <s v="Medium"/>
    <n v="11"/>
    <n v="2026"/>
    <s v="High"/>
    <n v="8"/>
  </r>
  <r>
    <n v="8293"/>
    <x v="5"/>
    <x v="1"/>
    <s v="MNC"/>
    <s v="Education"/>
    <x v="0"/>
    <x v="1"/>
    <s v="Onsite/Hybrid"/>
    <x v="2"/>
    <s v="0-2 yrs"/>
    <n v="1"/>
    <s v="Master"/>
    <n v="1"/>
    <n v="0"/>
    <n v="1"/>
    <n v="1"/>
    <n v="1"/>
    <n v="4"/>
    <n v="147466"/>
    <s v="High"/>
    <n v="9"/>
    <n v="2025"/>
    <s v="High"/>
    <n v="5"/>
  </r>
  <r>
    <n v="8294"/>
    <x v="4"/>
    <x v="0"/>
    <s v="Medium"/>
    <s v="Retail"/>
    <x v="4"/>
    <x v="2"/>
    <s v="Onsite/Hybrid"/>
    <x v="1"/>
    <s v="3-6 yrs"/>
    <n v="6"/>
    <s v="Bachelor"/>
    <n v="1"/>
    <n v="1"/>
    <n v="0"/>
    <n v="1"/>
    <n v="1"/>
    <n v="4"/>
    <n v="102973"/>
    <s v="Medium"/>
    <n v="5"/>
    <n v="2025"/>
    <s v="Medium"/>
    <n v="2"/>
  </r>
  <r>
    <n v="8295"/>
    <x v="0"/>
    <x v="0"/>
    <s v="MNC"/>
    <s v="E-commerce"/>
    <x v="1"/>
    <x v="2"/>
    <s v="Onsite/Hybrid"/>
    <x v="0"/>
    <s v="7+ yrs"/>
    <n v="11"/>
    <s v="PhD"/>
    <n v="1"/>
    <n v="0"/>
    <n v="0"/>
    <n v="1"/>
    <n v="0"/>
    <n v="2"/>
    <n v="134876"/>
    <s v="High"/>
    <n v="4"/>
    <n v="2022"/>
    <s v="High"/>
    <n v="7"/>
  </r>
  <r>
    <n v="8296"/>
    <x v="2"/>
    <x v="2"/>
    <s v="MNC"/>
    <s v="Education"/>
    <x v="3"/>
    <x v="0"/>
    <s v="Remote"/>
    <x v="0"/>
    <s v="7+ yrs"/>
    <n v="12"/>
    <s v="Master"/>
    <n v="1"/>
    <n v="0"/>
    <n v="1"/>
    <n v="1"/>
    <n v="0"/>
    <n v="3"/>
    <n v="147997"/>
    <s v="High"/>
    <n v="8"/>
    <n v="2020"/>
    <s v="High"/>
    <n v="8"/>
  </r>
  <r>
    <n v="8297"/>
    <x v="5"/>
    <x v="1"/>
    <s v="Medium"/>
    <s v="Finance"/>
    <x v="0"/>
    <x v="2"/>
    <s v="Onsite/Hybrid"/>
    <x v="1"/>
    <s v="3-6 yrs"/>
    <n v="3"/>
    <s v="Bachelor"/>
    <n v="0"/>
    <n v="0"/>
    <n v="1"/>
    <n v="1"/>
    <n v="1"/>
    <n v="3"/>
    <n v="150610"/>
    <s v="High"/>
    <n v="2"/>
    <n v="2023"/>
    <s v="High"/>
    <n v="4"/>
  </r>
  <r>
    <n v="8298"/>
    <x v="3"/>
    <x v="0"/>
    <s v="MNC"/>
    <s v="Healthcare"/>
    <x v="0"/>
    <x v="2"/>
    <s v="Onsite/Hybrid"/>
    <x v="0"/>
    <s v="7+ yrs"/>
    <n v="9"/>
    <s v="Master"/>
    <n v="0"/>
    <n v="1"/>
    <n v="1"/>
    <n v="0"/>
    <n v="1"/>
    <n v="3"/>
    <n v="145584"/>
    <s v="High"/>
    <n v="12"/>
    <n v="2023"/>
    <s v="Low"/>
    <n v="6"/>
  </r>
  <r>
    <n v="8299"/>
    <x v="5"/>
    <x v="1"/>
    <s v="Enterprise"/>
    <s v="Education"/>
    <x v="2"/>
    <x v="1"/>
    <s v="Onsite/Hybrid"/>
    <x v="2"/>
    <s v="0-2 yrs"/>
    <n v="2"/>
    <s v="PhD"/>
    <n v="1"/>
    <n v="0"/>
    <n v="1"/>
    <n v="0"/>
    <n v="1"/>
    <n v="3"/>
    <n v="114794"/>
    <s v="Medium"/>
    <n v="8"/>
    <n v="2021"/>
    <s v="Medium"/>
    <n v="4"/>
  </r>
  <r>
    <n v="8300"/>
    <x v="4"/>
    <x v="0"/>
    <s v="Startup"/>
    <s v="E-commerce"/>
    <x v="5"/>
    <x v="0"/>
    <s v="Remote"/>
    <x v="1"/>
    <s v="3-6 yrs"/>
    <n v="6"/>
    <s v="PhD"/>
    <n v="0"/>
    <n v="1"/>
    <n v="0"/>
    <n v="0"/>
    <n v="0"/>
    <n v="1"/>
    <n v="72216"/>
    <s v="Medium"/>
    <n v="9"/>
    <n v="2024"/>
    <s v="Medium"/>
    <n v="2"/>
  </r>
  <r>
    <n v="8301"/>
    <x v="0"/>
    <x v="0"/>
    <s v="Startup"/>
    <s v="Healthcare"/>
    <x v="2"/>
    <x v="2"/>
    <s v="Onsite/Hybrid"/>
    <x v="0"/>
    <s v="7+ yrs"/>
    <n v="7"/>
    <s v="PhD"/>
    <n v="0"/>
    <n v="0"/>
    <n v="0"/>
    <n v="0"/>
    <n v="0"/>
    <n v="0"/>
    <n v="95479"/>
    <s v="Medium"/>
    <n v="7"/>
    <n v="2021"/>
    <s v="Medium"/>
    <n v="5"/>
  </r>
  <r>
    <n v="8302"/>
    <x v="5"/>
    <x v="1"/>
    <s v="Enterprise"/>
    <s v="E-commerce"/>
    <x v="6"/>
    <x v="1"/>
    <s v="Onsite/Hybrid"/>
    <x v="1"/>
    <s v="3-6 yrs"/>
    <n v="6"/>
    <s v="Bachelor"/>
    <n v="0"/>
    <n v="0"/>
    <n v="1"/>
    <n v="1"/>
    <n v="1"/>
    <n v="3"/>
    <n v="152515"/>
    <s v="High"/>
    <n v="8"/>
    <n v="2023"/>
    <s v="High"/>
    <n v="8"/>
  </r>
  <r>
    <n v="8303"/>
    <x v="2"/>
    <x v="2"/>
    <s v="Enterprise"/>
    <s v="Technology"/>
    <x v="6"/>
    <x v="0"/>
    <s v="Remote"/>
    <x v="2"/>
    <s v="0-2 yrs"/>
    <n v="0"/>
    <s v="PhD"/>
    <n v="0"/>
    <n v="1"/>
    <n v="0"/>
    <n v="1"/>
    <n v="0"/>
    <n v="2"/>
    <n v="62056"/>
    <s v="Low"/>
    <n v="8"/>
    <n v="2022"/>
    <s v="High"/>
    <n v="7"/>
  </r>
  <r>
    <n v="8304"/>
    <x v="2"/>
    <x v="2"/>
    <s v="MNC"/>
    <s v="Healthcare"/>
    <x v="0"/>
    <x v="0"/>
    <s v="Remote"/>
    <x v="2"/>
    <s v="0-2 yrs"/>
    <n v="1"/>
    <s v="Bachelor"/>
    <n v="0"/>
    <n v="1"/>
    <n v="0"/>
    <n v="1"/>
    <n v="0"/>
    <n v="2"/>
    <n v="80817"/>
    <s v="Medium"/>
    <n v="2"/>
    <n v="2021"/>
    <s v="Medium"/>
    <n v="1"/>
  </r>
  <r>
    <n v="8305"/>
    <x v="1"/>
    <x v="1"/>
    <s v="Medium"/>
    <s v="E-commerce"/>
    <x v="6"/>
    <x v="0"/>
    <s v="Remote"/>
    <x v="0"/>
    <s v="7+ yrs"/>
    <n v="7"/>
    <s v="Master"/>
    <n v="0"/>
    <n v="1"/>
    <n v="0"/>
    <n v="1"/>
    <n v="1"/>
    <n v="3"/>
    <n v="169572"/>
    <s v="High"/>
    <n v="3"/>
    <n v="2025"/>
    <s v="High"/>
    <n v="9"/>
  </r>
  <r>
    <n v="8306"/>
    <x v="0"/>
    <x v="0"/>
    <s v="Medium"/>
    <s v="Retail"/>
    <x v="1"/>
    <x v="2"/>
    <s v="Onsite/Hybrid"/>
    <x v="1"/>
    <s v="3-6 yrs"/>
    <n v="4"/>
    <s v="PhD"/>
    <n v="0"/>
    <n v="0"/>
    <n v="1"/>
    <n v="1"/>
    <n v="0"/>
    <n v="2"/>
    <n v="109652"/>
    <s v="Medium"/>
    <n v="11"/>
    <n v="2025"/>
    <s v="High"/>
    <n v="5"/>
  </r>
  <r>
    <n v="8307"/>
    <x v="1"/>
    <x v="1"/>
    <s v="Startup"/>
    <s v="Finance"/>
    <x v="4"/>
    <x v="2"/>
    <s v="Onsite/Hybrid"/>
    <x v="2"/>
    <s v="0-2 yrs"/>
    <n v="0"/>
    <s v="PhD"/>
    <n v="0"/>
    <n v="1"/>
    <n v="1"/>
    <n v="1"/>
    <n v="0"/>
    <n v="3"/>
    <n v="117306"/>
    <s v="Medium"/>
    <n v="8"/>
    <n v="2025"/>
    <s v="High"/>
    <n v="3"/>
  </r>
  <r>
    <n v="8308"/>
    <x v="0"/>
    <x v="0"/>
    <s v="Medium"/>
    <s v="Finance"/>
    <x v="1"/>
    <x v="1"/>
    <s v="Onsite/Hybrid"/>
    <x v="2"/>
    <s v="0-2 yrs"/>
    <n v="2"/>
    <s v="PhD"/>
    <n v="0"/>
    <n v="0"/>
    <n v="1"/>
    <n v="0"/>
    <n v="0"/>
    <n v="1"/>
    <n v="65418"/>
    <s v="Low"/>
    <n v="10"/>
    <n v="2025"/>
    <s v="Medium"/>
    <n v="5"/>
  </r>
  <r>
    <n v="8309"/>
    <x v="5"/>
    <x v="1"/>
    <s v="Startup"/>
    <s v="E-commerce"/>
    <x v="0"/>
    <x v="2"/>
    <s v="Onsite/Hybrid"/>
    <x v="1"/>
    <s v="3-6 yrs"/>
    <n v="5"/>
    <s v="Bachelor"/>
    <n v="1"/>
    <n v="0"/>
    <n v="0"/>
    <n v="1"/>
    <n v="1"/>
    <n v="3"/>
    <n v="140732"/>
    <s v="High"/>
    <n v="12"/>
    <n v="2020"/>
    <s v="Medium"/>
    <n v="4"/>
  </r>
  <r>
    <n v="8310"/>
    <x v="1"/>
    <x v="1"/>
    <s v="Enterprise"/>
    <s v="Healthcare"/>
    <x v="6"/>
    <x v="1"/>
    <s v="Onsite/Hybrid"/>
    <x v="2"/>
    <s v="0-2 yrs"/>
    <n v="2"/>
    <s v="PhD"/>
    <n v="0"/>
    <n v="0"/>
    <n v="1"/>
    <n v="1"/>
    <n v="0"/>
    <n v="2"/>
    <n v="115410"/>
    <s v="Medium"/>
    <n v="5"/>
    <n v="2021"/>
    <s v="High"/>
    <n v="4"/>
  </r>
  <r>
    <n v="8311"/>
    <x v="2"/>
    <x v="2"/>
    <s v="Enterprise"/>
    <s v="E-commerce"/>
    <x v="4"/>
    <x v="0"/>
    <s v="Remote"/>
    <x v="1"/>
    <s v="3-6 yrs"/>
    <n v="5"/>
    <s v="Bachelor"/>
    <n v="1"/>
    <n v="1"/>
    <n v="1"/>
    <n v="0"/>
    <n v="0"/>
    <n v="3"/>
    <n v="93312"/>
    <s v="Medium"/>
    <n v="4"/>
    <n v="2020"/>
    <s v="High"/>
    <n v="9"/>
  </r>
  <r>
    <n v="8312"/>
    <x v="5"/>
    <x v="1"/>
    <s v="Startup"/>
    <s v="Education"/>
    <x v="3"/>
    <x v="2"/>
    <s v="Onsite/Hybrid"/>
    <x v="0"/>
    <s v="7+ yrs"/>
    <n v="11"/>
    <s v="PhD"/>
    <n v="1"/>
    <n v="0"/>
    <n v="0"/>
    <n v="1"/>
    <n v="0"/>
    <n v="2"/>
    <n v="153814"/>
    <s v="High"/>
    <n v="6"/>
    <n v="2024"/>
    <s v="Low"/>
    <n v="3"/>
  </r>
  <r>
    <n v="8313"/>
    <x v="0"/>
    <x v="0"/>
    <s v="MNC"/>
    <s v="Retail"/>
    <x v="5"/>
    <x v="1"/>
    <s v="Onsite/Hybrid"/>
    <x v="0"/>
    <s v="7+ yrs"/>
    <n v="14"/>
    <s v="Master"/>
    <n v="0"/>
    <n v="1"/>
    <n v="0"/>
    <n v="1"/>
    <n v="0"/>
    <n v="2"/>
    <n v="130402"/>
    <s v="High"/>
    <n v="11"/>
    <n v="2021"/>
    <s v="Low"/>
    <n v="3"/>
  </r>
  <r>
    <n v="8314"/>
    <x v="2"/>
    <x v="2"/>
    <s v="Medium"/>
    <s v="Retail"/>
    <x v="6"/>
    <x v="2"/>
    <s v="Onsite/Hybrid"/>
    <x v="2"/>
    <s v="0-2 yrs"/>
    <n v="1"/>
    <s v="Master"/>
    <n v="1"/>
    <n v="0"/>
    <n v="1"/>
    <n v="1"/>
    <n v="1"/>
    <n v="4"/>
    <n v="86179"/>
    <s v="Medium"/>
    <n v="9"/>
    <n v="2023"/>
    <s v="High"/>
    <n v="6"/>
  </r>
  <r>
    <n v="8315"/>
    <x v="2"/>
    <x v="2"/>
    <s v="Enterprise"/>
    <s v="Finance"/>
    <x v="5"/>
    <x v="0"/>
    <s v="Remote"/>
    <x v="0"/>
    <s v="7+ yrs"/>
    <n v="15"/>
    <s v="Bachelor"/>
    <n v="1"/>
    <n v="0"/>
    <n v="0"/>
    <n v="0"/>
    <n v="0"/>
    <n v="1"/>
    <n v="97866"/>
    <s v="Medium"/>
    <n v="1"/>
    <n v="2021"/>
    <s v="High"/>
    <n v="9"/>
  </r>
  <r>
    <n v="8316"/>
    <x v="4"/>
    <x v="0"/>
    <s v="Medium"/>
    <s v="E-commerce"/>
    <x v="6"/>
    <x v="0"/>
    <s v="Remote"/>
    <x v="1"/>
    <s v="3-6 yrs"/>
    <n v="4"/>
    <s v="Master"/>
    <n v="1"/>
    <n v="1"/>
    <n v="1"/>
    <n v="0"/>
    <n v="1"/>
    <n v="4"/>
    <n v="96925"/>
    <s v="Medium"/>
    <n v="9"/>
    <n v="2022"/>
    <s v="Low"/>
    <n v="5"/>
  </r>
  <r>
    <n v="8317"/>
    <x v="5"/>
    <x v="1"/>
    <s v="Medium"/>
    <s v="Education"/>
    <x v="0"/>
    <x v="0"/>
    <s v="Remote"/>
    <x v="0"/>
    <s v="7+ yrs"/>
    <n v="9"/>
    <s v="PhD"/>
    <n v="0"/>
    <n v="0"/>
    <n v="1"/>
    <n v="1"/>
    <n v="1"/>
    <n v="3"/>
    <n v="178275"/>
    <s v="High"/>
    <n v="3"/>
    <n v="2020"/>
    <s v="High"/>
    <n v="9"/>
  </r>
  <r>
    <n v="8318"/>
    <x v="2"/>
    <x v="2"/>
    <s v="MNC"/>
    <s v="Education"/>
    <x v="6"/>
    <x v="2"/>
    <s v="Onsite/Hybrid"/>
    <x v="2"/>
    <s v="0-2 yrs"/>
    <n v="1"/>
    <s v="Master"/>
    <n v="1"/>
    <n v="0"/>
    <n v="0"/>
    <n v="0"/>
    <n v="0"/>
    <n v="1"/>
    <n v="66288"/>
    <s v="Low"/>
    <n v="4"/>
    <n v="2022"/>
    <s v="High"/>
    <n v="7"/>
  </r>
  <r>
    <n v="8319"/>
    <x v="2"/>
    <x v="2"/>
    <s v="Enterprise"/>
    <s v="Healthcare"/>
    <x v="5"/>
    <x v="2"/>
    <s v="Onsite/Hybrid"/>
    <x v="2"/>
    <s v="0-2 yrs"/>
    <n v="1"/>
    <s v="Bachelor"/>
    <n v="1"/>
    <n v="0"/>
    <n v="0"/>
    <n v="1"/>
    <n v="0"/>
    <n v="2"/>
    <n v="65860"/>
    <s v="Low"/>
    <n v="9"/>
    <n v="2020"/>
    <s v="High"/>
    <n v="9"/>
  </r>
  <r>
    <n v="8320"/>
    <x v="5"/>
    <x v="1"/>
    <s v="Enterprise"/>
    <s v="Technology"/>
    <x v="0"/>
    <x v="2"/>
    <s v="Onsite/Hybrid"/>
    <x v="0"/>
    <s v="7+ yrs"/>
    <n v="12"/>
    <s v="Master"/>
    <n v="1"/>
    <n v="1"/>
    <n v="0"/>
    <n v="0"/>
    <n v="0"/>
    <n v="2"/>
    <n v="140679"/>
    <s v="High"/>
    <n v="10"/>
    <n v="2025"/>
    <s v="High"/>
    <n v="9"/>
  </r>
  <r>
    <n v="8321"/>
    <x v="2"/>
    <x v="2"/>
    <s v="Enterprise"/>
    <s v="Healthcare"/>
    <x v="3"/>
    <x v="0"/>
    <s v="Remote"/>
    <x v="1"/>
    <s v="3-6 yrs"/>
    <n v="3"/>
    <s v="PhD"/>
    <n v="1"/>
    <n v="0"/>
    <n v="0"/>
    <n v="0"/>
    <n v="0"/>
    <n v="1"/>
    <n v="76322"/>
    <s v="Medium"/>
    <n v="5"/>
    <n v="2022"/>
    <s v="Medium"/>
    <n v="2"/>
  </r>
  <r>
    <n v="8322"/>
    <x v="0"/>
    <x v="0"/>
    <s v="MNC"/>
    <s v="Technology"/>
    <x v="2"/>
    <x v="0"/>
    <s v="Remote"/>
    <x v="2"/>
    <s v="0-2 yrs"/>
    <n v="1"/>
    <s v="Master"/>
    <n v="0"/>
    <n v="1"/>
    <n v="0"/>
    <n v="0"/>
    <n v="1"/>
    <n v="2"/>
    <n v="75106"/>
    <s v="Medium"/>
    <n v="4"/>
    <n v="2021"/>
    <s v="High"/>
    <n v="7"/>
  </r>
  <r>
    <n v="8323"/>
    <x v="3"/>
    <x v="0"/>
    <s v="MNC"/>
    <s v="E-commerce"/>
    <x v="5"/>
    <x v="1"/>
    <s v="Onsite/Hybrid"/>
    <x v="1"/>
    <s v="3-6 yrs"/>
    <n v="6"/>
    <s v="PhD"/>
    <n v="0"/>
    <n v="0"/>
    <n v="0"/>
    <n v="0"/>
    <n v="1"/>
    <n v="1"/>
    <n v="107049"/>
    <s v="Medium"/>
    <n v="6"/>
    <n v="2025"/>
    <s v="Medium"/>
    <n v="1"/>
  </r>
  <r>
    <n v="8324"/>
    <x v="0"/>
    <x v="0"/>
    <s v="Enterprise"/>
    <s v="Technology"/>
    <x v="1"/>
    <x v="0"/>
    <s v="Remote"/>
    <x v="2"/>
    <s v="0-2 yrs"/>
    <n v="1"/>
    <s v="Master"/>
    <n v="0"/>
    <n v="1"/>
    <n v="1"/>
    <n v="0"/>
    <n v="0"/>
    <n v="2"/>
    <n v="64827"/>
    <s v="Low"/>
    <n v="12"/>
    <n v="2020"/>
    <s v="High"/>
    <n v="7"/>
  </r>
  <r>
    <n v="8325"/>
    <x v="1"/>
    <x v="1"/>
    <s v="MNC"/>
    <s v="Retail"/>
    <x v="2"/>
    <x v="1"/>
    <s v="Onsite/Hybrid"/>
    <x v="0"/>
    <s v="7+ yrs"/>
    <n v="12"/>
    <s v="Bachelor"/>
    <n v="0"/>
    <n v="1"/>
    <n v="0"/>
    <n v="0"/>
    <n v="0"/>
    <n v="1"/>
    <n v="162292"/>
    <s v="High"/>
    <n v="7"/>
    <n v="2022"/>
    <s v="Low"/>
    <n v="4"/>
  </r>
  <r>
    <n v="8326"/>
    <x v="0"/>
    <x v="0"/>
    <s v="MNC"/>
    <s v="E-commerce"/>
    <x v="2"/>
    <x v="1"/>
    <s v="Onsite/Hybrid"/>
    <x v="0"/>
    <s v="7+ yrs"/>
    <n v="11"/>
    <s v="PhD"/>
    <n v="1"/>
    <n v="1"/>
    <n v="0"/>
    <n v="0"/>
    <n v="1"/>
    <n v="3"/>
    <n v="133053"/>
    <s v="High"/>
    <n v="1"/>
    <n v="2024"/>
    <s v="Low"/>
    <n v="3"/>
  </r>
  <r>
    <n v="8327"/>
    <x v="1"/>
    <x v="1"/>
    <s v="Startup"/>
    <s v="Healthcare"/>
    <x v="2"/>
    <x v="2"/>
    <s v="Onsite/Hybrid"/>
    <x v="2"/>
    <s v="0-2 yrs"/>
    <n v="2"/>
    <s v="Master"/>
    <n v="1"/>
    <n v="0"/>
    <n v="0"/>
    <n v="0"/>
    <n v="0"/>
    <n v="1"/>
    <n v="93578"/>
    <s v="Medium"/>
    <n v="5"/>
    <n v="2022"/>
    <s v="Low"/>
    <n v="3"/>
  </r>
  <r>
    <n v="8328"/>
    <x v="4"/>
    <x v="0"/>
    <s v="MNC"/>
    <s v="Finance"/>
    <x v="6"/>
    <x v="2"/>
    <s v="Onsite/Hybrid"/>
    <x v="2"/>
    <s v="0-2 yrs"/>
    <n v="2"/>
    <s v="Bachelor"/>
    <n v="0"/>
    <n v="0"/>
    <n v="1"/>
    <n v="0"/>
    <n v="1"/>
    <n v="2"/>
    <n v="97234"/>
    <s v="Medium"/>
    <n v="6"/>
    <n v="2023"/>
    <s v="Medium"/>
    <n v="2"/>
  </r>
  <r>
    <n v="8329"/>
    <x v="0"/>
    <x v="0"/>
    <s v="Enterprise"/>
    <s v="E-commerce"/>
    <x v="4"/>
    <x v="2"/>
    <s v="Onsite/Hybrid"/>
    <x v="0"/>
    <s v="7+ yrs"/>
    <n v="10"/>
    <s v="Bachelor"/>
    <n v="0"/>
    <n v="0"/>
    <n v="0"/>
    <n v="0"/>
    <n v="0"/>
    <n v="0"/>
    <n v="98843"/>
    <s v="Medium"/>
    <n v="9"/>
    <n v="2021"/>
    <s v="Low"/>
    <n v="1"/>
  </r>
  <r>
    <n v="8330"/>
    <x v="1"/>
    <x v="1"/>
    <s v="Medium"/>
    <s v="E-commerce"/>
    <x v="3"/>
    <x v="1"/>
    <s v="Onsite/Hybrid"/>
    <x v="1"/>
    <s v="3-6 yrs"/>
    <n v="3"/>
    <s v="Master"/>
    <n v="1"/>
    <n v="0"/>
    <n v="0"/>
    <n v="0"/>
    <n v="1"/>
    <n v="2"/>
    <n v="122962"/>
    <s v="High"/>
    <n v="10"/>
    <n v="2022"/>
    <s v="Low"/>
    <n v="1"/>
  </r>
  <r>
    <n v="8331"/>
    <x v="1"/>
    <x v="1"/>
    <s v="MNC"/>
    <s v="Technology"/>
    <x v="5"/>
    <x v="1"/>
    <s v="Onsite/Hybrid"/>
    <x v="0"/>
    <s v="7+ yrs"/>
    <n v="15"/>
    <s v="Master"/>
    <n v="1"/>
    <n v="0"/>
    <n v="0"/>
    <n v="1"/>
    <n v="0"/>
    <n v="2"/>
    <n v="171192"/>
    <s v="High"/>
    <n v="8"/>
    <n v="2023"/>
    <s v="Low"/>
    <n v="4"/>
  </r>
  <r>
    <n v="8332"/>
    <x v="2"/>
    <x v="2"/>
    <s v="Medium"/>
    <s v="Finance"/>
    <x v="2"/>
    <x v="1"/>
    <s v="Onsite/Hybrid"/>
    <x v="2"/>
    <s v="0-2 yrs"/>
    <n v="1"/>
    <s v="PhD"/>
    <n v="0"/>
    <n v="0"/>
    <n v="1"/>
    <n v="1"/>
    <n v="1"/>
    <n v="3"/>
    <n v="93951"/>
    <s v="Medium"/>
    <n v="1"/>
    <n v="2024"/>
    <s v="High"/>
    <n v="4"/>
  </r>
  <r>
    <n v="8333"/>
    <x v="1"/>
    <x v="1"/>
    <s v="Enterprise"/>
    <s v="Healthcare"/>
    <x v="0"/>
    <x v="1"/>
    <s v="Onsite/Hybrid"/>
    <x v="0"/>
    <s v="7+ yrs"/>
    <n v="7"/>
    <s v="PhD"/>
    <n v="0"/>
    <n v="0"/>
    <n v="1"/>
    <n v="0"/>
    <n v="0"/>
    <n v="1"/>
    <n v="151396"/>
    <s v="High"/>
    <n v="6"/>
    <n v="2020"/>
    <s v="Low"/>
    <n v="3"/>
  </r>
  <r>
    <n v="8334"/>
    <x v="0"/>
    <x v="0"/>
    <s v="Medium"/>
    <s v="Technology"/>
    <x v="1"/>
    <x v="1"/>
    <s v="Onsite/Hybrid"/>
    <x v="1"/>
    <s v="3-6 yrs"/>
    <n v="3"/>
    <s v="Bachelor"/>
    <n v="0"/>
    <n v="1"/>
    <n v="0"/>
    <n v="1"/>
    <n v="1"/>
    <n v="3"/>
    <n v="95590"/>
    <s v="Medium"/>
    <n v="1"/>
    <n v="2024"/>
    <s v="High"/>
    <n v="7"/>
  </r>
  <r>
    <n v="8335"/>
    <x v="5"/>
    <x v="1"/>
    <s v="Startup"/>
    <s v="E-commerce"/>
    <x v="6"/>
    <x v="0"/>
    <s v="Remote"/>
    <x v="2"/>
    <s v="0-2 yrs"/>
    <n v="2"/>
    <s v="Bachelor"/>
    <n v="0"/>
    <n v="1"/>
    <n v="0"/>
    <n v="1"/>
    <n v="1"/>
    <n v="3"/>
    <n v="111000"/>
    <s v="Medium"/>
    <n v="5"/>
    <n v="2025"/>
    <s v="Low"/>
    <n v="5"/>
  </r>
  <r>
    <n v="8336"/>
    <x v="4"/>
    <x v="0"/>
    <s v="Enterprise"/>
    <s v="E-commerce"/>
    <x v="0"/>
    <x v="0"/>
    <s v="Remote"/>
    <x v="1"/>
    <s v="3-6 yrs"/>
    <n v="3"/>
    <s v="Master"/>
    <n v="1"/>
    <n v="1"/>
    <n v="0"/>
    <n v="1"/>
    <n v="1"/>
    <n v="4"/>
    <n v="99856"/>
    <s v="Medium"/>
    <n v="12"/>
    <n v="2026"/>
    <s v="Low"/>
    <n v="6"/>
  </r>
  <r>
    <n v="8337"/>
    <x v="5"/>
    <x v="1"/>
    <s v="Startup"/>
    <s v="Technology"/>
    <x v="3"/>
    <x v="0"/>
    <s v="Remote"/>
    <x v="0"/>
    <s v="7+ yrs"/>
    <n v="15"/>
    <s v="Bachelor"/>
    <n v="0"/>
    <n v="1"/>
    <n v="1"/>
    <n v="1"/>
    <n v="0"/>
    <n v="3"/>
    <n v="173680"/>
    <s v="High"/>
    <n v="12"/>
    <n v="2021"/>
    <s v="High"/>
    <n v="6"/>
  </r>
  <r>
    <n v="8338"/>
    <x v="0"/>
    <x v="0"/>
    <s v="Medium"/>
    <s v="Technology"/>
    <x v="3"/>
    <x v="0"/>
    <s v="Remote"/>
    <x v="0"/>
    <s v="7+ yrs"/>
    <n v="7"/>
    <s v="Bachelor"/>
    <n v="0"/>
    <n v="1"/>
    <n v="1"/>
    <n v="1"/>
    <n v="0"/>
    <n v="3"/>
    <n v="129195"/>
    <s v="High"/>
    <n v="1"/>
    <n v="2023"/>
    <s v="High"/>
    <n v="3"/>
  </r>
  <r>
    <n v="8339"/>
    <x v="1"/>
    <x v="1"/>
    <s v="Startup"/>
    <s v="Healthcare"/>
    <x v="3"/>
    <x v="2"/>
    <s v="Onsite/Hybrid"/>
    <x v="2"/>
    <s v="0-2 yrs"/>
    <n v="2"/>
    <s v="Bachelor"/>
    <n v="0"/>
    <n v="0"/>
    <n v="1"/>
    <n v="1"/>
    <n v="0"/>
    <n v="2"/>
    <n v="122732"/>
    <s v="High"/>
    <n v="6"/>
    <n v="2026"/>
    <s v="High"/>
    <n v="2"/>
  </r>
  <r>
    <n v="8340"/>
    <x v="2"/>
    <x v="2"/>
    <s v="Enterprise"/>
    <s v="Technology"/>
    <x v="3"/>
    <x v="1"/>
    <s v="Onsite/Hybrid"/>
    <x v="1"/>
    <s v="3-6 yrs"/>
    <n v="5"/>
    <s v="PhD"/>
    <n v="1"/>
    <n v="0"/>
    <n v="0"/>
    <n v="0"/>
    <n v="1"/>
    <n v="2"/>
    <n v="84681"/>
    <s v="Medium"/>
    <n v="2"/>
    <n v="2026"/>
    <s v="High"/>
    <n v="9"/>
  </r>
  <r>
    <n v="8341"/>
    <x v="2"/>
    <x v="2"/>
    <s v="MNC"/>
    <s v="Education"/>
    <x v="4"/>
    <x v="2"/>
    <s v="Onsite/Hybrid"/>
    <x v="1"/>
    <s v="3-6 yrs"/>
    <n v="4"/>
    <s v="Master"/>
    <n v="0"/>
    <n v="0"/>
    <n v="1"/>
    <n v="1"/>
    <n v="0"/>
    <n v="2"/>
    <n v="125198"/>
    <s v="High"/>
    <n v="7"/>
    <n v="2021"/>
    <s v="High"/>
    <n v="3"/>
  </r>
  <r>
    <n v="8342"/>
    <x v="5"/>
    <x v="1"/>
    <s v="Medium"/>
    <s v="Technology"/>
    <x v="0"/>
    <x v="1"/>
    <s v="Onsite/Hybrid"/>
    <x v="0"/>
    <s v="7+ yrs"/>
    <n v="11"/>
    <s v="Master"/>
    <n v="0"/>
    <n v="0"/>
    <n v="1"/>
    <n v="0"/>
    <n v="0"/>
    <n v="1"/>
    <n v="154806"/>
    <s v="High"/>
    <n v="3"/>
    <n v="2021"/>
    <s v="Medium"/>
    <n v="5"/>
  </r>
  <r>
    <n v="8343"/>
    <x v="0"/>
    <x v="0"/>
    <s v="MNC"/>
    <s v="Retail"/>
    <x v="6"/>
    <x v="2"/>
    <s v="Onsite/Hybrid"/>
    <x v="1"/>
    <s v="3-6 yrs"/>
    <n v="6"/>
    <s v="PhD"/>
    <n v="0"/>
    <n v="1"/>
    <n v="1"/>
    <n v="1"/>
    <n v="1"/>
    <n v="4"/>
    <n v="136216"/>
    <s v="High"/>
    <n v="4"/>
    <n v="2023"/>
    <s v="High"/>
    <n v="1"/>
  </r>
  <r>
    <n v="8344"/>
    <x v="5"/>
    <x v="1"/>
    <s v="Startup"/>
    <s v="Healthcare"/>
    <x v="2"/>
    <x v="0"/>
    <s v="Remote"/>
    <x v="2"/>
    <s v="0-2 yrs"/>
    <n v="1"/>
    <s v="Master"/>
    <n v="0"/>
    <n v="0"/>
    <n v="1"/>
    <n v="1"/>
    <n v="0"/>
    <n v="2"/>
    <n v="119773"/>
    <s v="Medium"/>
    <n v="12"/>
    <n v="2026"/>
    <s v="High"/>
    <n v="9"/>
  </r>
  <r>
    <n v="8345"/>
    <x v="3"/>
    <x v="0"/>
    <s v="Enterprise"/>
    <s v="E-commerce"/>
    <x v="5"/>
    <x v="1"/>
    <s v="Onsite/Hybrid"/>
    <x v="2"/>
    <s v="0-2 yrs"/>
    <n v="1"/>
    <s v="Bachelor"/>
    <n v="0"/>
    <n v="1"/>
    <n v="0"/>
    <n v="0"/>
    <n v="1"/>
    <n v="2"/>
    <n v="59963"/>
    <s v="Low"/>
    <n v="10"/>
    <n v="2021"/>
    <s v="Low"/>
    <n v="6"/>
  </r>
  <r>
    <n v="8346"/>
    <x v="3"/>
    <x v="0"/>
    <s v="MNC"/>
    <s v="Finance"/>
    <x v="1"/>
    <x v="2"/>
    <s v="Onsite/Hybrid"/>
    <x v="2"/>
    <s v="0-2 yrs"/>
    <n v="2"/>
    <s v="Bachelor"/>
    <n v="0"/>
    <n v="0"/>
    <n v="0"/>
    <n v="1"/>
    <n v="1"/>
    <n v="2"/>
    <n v="92118"/>
    <s v="Medium"/>
    <n v="2"/>
    <n v="2022"/>
    <s v="High"/>
    <n v="7"/>
  </r>
  <r>
    <n v="8347"/>
    <x v="4"/>
    <x v="0"/>
    <s v="Startup"/>
    <s v="Technology"/>
    <x v="0"/>
    <x v="2"/>
    <s v="Onsite/Hybrid"/>
    <x v="0"/>
    <s v="7+ yrs"/>
    <n v="9"/>
    <s v="Master"/>
    <n v="1"/>
    <n v="1"/>
    <n v="1"/>
    <n v="0"/>
    <n v="1"/>
    <n v="4"/>
    <n v="129445"/>
    <s v="High"/>
    <n v="2"/>
    <n v="2023"/>
    <s v="Low"/>
    <n v="4"/>
  </r>
  <r>
    <n v="8348"/>
    <x v="1"/>
    <x v="1"/>
    <s v="Enterprise"/>
    <s v="Technology"/>
    <x v="1"/>
    <x v="2"/>
    <s v="Onsite/Hybrid"/>
    <x v="2"/>
    <s v="0-2 yrs"/>
    <n v="0"/>
    <s v="PhD"/>
    <n v="1"/>
    <n v="1"/>
    <n v="0"/>
    <n v="1"/>
    <n v="1"/>
    <n v="4"/>
    <n v="114835"/>
    <s v="Medium"/>
    <n v="5"/>
    <n v="2025"/>
    <s v="High"/>
    <n v="8"/>
  </r>
  <r>
    <n v="8349"/>
    <x v="0"/>
    <x v="0"/>
    <s v="MNC"/>
    <s v="Retail"/>
    <x v="5"/>
    <x v="1"/>
    <s v="Onsite/Hybrid"/>
    <x v="0"/>
    <s v="7+ yrs"/>
    <n v="8"/>
    <s v="PhD"/>
    <n v="1"/>
    <n v="1"/>
    <n v="1"/>
    <n v="0"/>
    <n v="1"/>
    <n v="4"/>
    <n v="140253"/>
    <s v="High"/>
    <n v="7"/>
    <n v="2026"/>
    <s v="High"/>
    <n v="7"/>
  </r>
  <r>
    <n v="8350"/>
    <x v="2"/>
    <x v="2"/>
    <s v="MNC"/>
    <s v="Education"/>
    <x v="6"/>
    <x v="2"/>
    <s v="Onsite/Hybrid"/>
    <x v="2"/>
    <s v="0-2 yrs"/>
    <n v="1"/>
    <s v="Bachelor"/>
    <n v="0"/>
    <n v="1"/>
    <n v="0"/>
    <n v="0"/>
    <n v="1"/>
    <n v="2"/>
    <n v="76294"/>
    <s v="Medium"/>
    <n v="4"/>
    <n v="2021"/>
    <s v="Low"/>
    <n v="3"/>
  </r>
  <r>
    <n v="8351"/>
    <x v="4"/>
    <x v="0"/>
    <s v="Medium"/>
    <s v="Education"/>
    <x v="5"/>
    <x v="0"/>
    <s v="Remote"/>
    <x v="1"/>
    <s v="3-6 yrs"/>
    <n v="3"/>
    <s v="Master"/>
    <n v="1"/>
    <n v="1"/>
    <n v="1"/>
    <n v="1"/>
    <n v="1"/>
    <n v="5"/>
    <n v="119581"/>
    <s v="Medium"/>
    <n v="1"/>
    <n v="2020"/>
    <s v="High"/>
    <n v="7"/>
  </r>
  <r>
    <n v="8352"/>
    <x v="4"/>
    <x v="0"/>
    <s v="Enterprise"/>
    <s v="Education"/>
    <x v="0"/>
    <x v="0"/>
    <s v="Remote"/>
    <x v="2"/>
    <s v="0-2 yrs"/>
    <n v="1"/>
    <s v="PhD"/>
    <n v="1"/>
    <n v="1"/>
    <n v="0"/>
    <n v="1"/>
    <n v="1"/>
    <n v="4"/>
    <n v="75476"/>
    <s v="Medium"/>
    <n v="6"/>
    <n v="2021"/>
    <s v="High"/>
    <n v="8"/>
  </r>
  <r>
    <n v="8353"/>
    <x v="2"/>
    <x v="2"/>
    <s v="MNC"/>
    <s v="Healthcare"/>
    <x v="1"/>
    <x v="1"/>
    <s v="Onsite/Hybrid"/>
    <x v="0"/>
    <s v="7+ yrs"/>
    <n v="8"/>
    <s v="PhD"/>
    <n v="0"/>
    <n v="1"/>
    <n v="0"/>
    <n v="1"/>
    <n v="1"/>
    <n v="3"/>
    <n v="149052"/>
    <s v="High"/>
    <n v="4"/>
    <n v="2021"/>
    <s v="Medium"/>
    <n v="4"/>
  </r>
  <r>
    <n v="8354"/>
    <x v="1"/>
    <x v="1"/>
    <s v="Startup"/>
    <s v="Technology"/>
    <x v="6"/>
    <x v="2"/>
    <s v="Onsite/Hybrid"/>
    <x v="1"/>
    <s v="3-6 yrs"/>
    <n v="5"/>
    <s v="Bachelor"/>
    <n v="0"/>
    <n v="0"/>
    <n v="0"/>
    <n v="0"/>
    <n v="1"/>
    <n v="1"/>
    <n v="120527"/>
    <s v="High"/>
    <n v="6"/>
    <n v="2025"/>
    <s v="High"/>
    <n v="8"/>
  </r>
  <r>
    <n v="8355"/>
    <x v="2"/>
    <x v="2"/>
    <s v="Medium"/>
    <s v="Finance"/>
    <x v="6"/>
    <x v="2"/>
    <s v="Onsite/Hybrid"/>
    <x v="1"/>
    <s v="3-6 yrs"/>
    <n v="6"/>
    <s v="Master"/>
    <n v="1"/>
    <n v="0"/>
    <n v="0"/>
    <n v="1"/>
    <n v="0"/>
    <n v="2"/>
    <n v="91929"/>
    <s v="Medium"/>
    <n v="9"/>
    <n v="2020"/>
    <s v="Low"/>
    <n v="4"/>
  </r>
  <r>
    <n v="8356"/>
    <x v="0"/>
    <x v="0"/>
    <s v="Enterprise"/>
    <s v="Finance"/>
    <x v="0"/>
    <x v="0"/>
    <s v="Remote"/>
    <x v="2"/>
    <s v="0-2 yrs"/>
    <n v="1"/>
    <s v="Master"/>
    <n v="1"/>
    <n v="1"/>
    <n v="1"/>
    <n v="0"/>
    <n v="1"/>
    <n v="4"/>
    <n v="78359"/>
    <s v="Medium"/>
    <n v="8"/>
    <n v="2026"/>
    <s v="Medium"/>
    <n v="1"/>
  </r>
  <r>
    <n v="8357"/>
    <x v="5"/>
    <x v="1"/>
    <s v="Startup"/>
    <s v="Healthcare"/>
    <x v="5"/>
    <x v="0"/>
    <s v="Remote"/>
    <x v="2"/>
    <s v="0-2 yrs"/>
    <n v="0"/>
    <s v="Bachelor"/>
    <n v="1"/>
    <n v="1"/>
    <n v="0"/>
    <n v="1"/>
    <n v="1"/>
    <n v="4"/>
    <n v="114160"/>
    <s v="Medium"/>
    <n v="12"/>
    <n v="2025"/>
    <s v="High"/>
    <n v="9"/>
  </r>
  <r>
    <n v="8358"/>
    <x v="2"/>
    <x v="2"/>
    <s v="Startup"/>
    <s v="Finance"/>
    <x v="0"/>
    <x v="0"/>
    <s v="Remote"/>
    <x v="2"/>
    <s v="0-2 yrs"/>
    <n v="0"/>
    <s v="PhD"/>
    <n v="0"/>
    <n v="0"/>
    <n v="1"/>
    <n v="1"/>
    <n v="0"/>
    <n v="2"/>
    <n v="76583"/>
    <s v="Medium"/>
    <n v="7"/>
    <n v="2026"/>
    <s v="High"/>
    <n v="3"/>
  </r>
  <r>
    <n v="8359"/>
    <x v="4"/>
    <x v="0"/>
    <s v="Enterprise"/>
    <s v="E-commerce"/>
    <x v="5"/>
    <x v="2"/>
    <s v="Onsite/Hybrid"/>
    <x v="2"/>
    <s v="0-2 yrs"/>
    <n v="2"/>
    <s v="Bachelor"/>
    <n v="1"/>
    <n v="0"/>
    <n v="1"/>
    <n v="1"/>
    <n v="0"/>
    <n v="3"/>
    <n v="76546"/>
    <s v="Medium"/>
    <n v="10"/>
    <n v="2025"/>
    <s v="High"/>
    <n v="2"/>
  </r>
  <r>
    <n v="8360"/>
    <x v="0"/>
    <x v="0"/>
    <s v="Startup"/>
    <s v="Healthcare"/>
    <x v="3"/>
    <x v="1"/>
    <s v="Onsite/Hybrid"/>
    <x v="1"/>
    <s v="3-6 yrs"/>
    <n v="3"/>
    <s v="Master"/>
    <n v="1"/>
    <n v="1"/>
    <n v="0"/>
    <n v="1"/>
    <n v="0"/>
    <n v="3"/>
    <n v="91916"/>
    <s v="Medium"/>
    <n v="11"/>
    <n v="2023"/>
    <s v="Low"/>
    <n v="1"/>
  </r>
  <r>
    <n v="8361"/>
    <x v="0"/>
    <x v="0"/>
    <s v="Enterprise"/>
    <s v="Finance"/>
    <x v="1"/>
    <x v="2"/>
    <s v="Onsite/Hybrid"/>
    <x v="2"/>
    <s v="0-2 yrs"/>
    <n v="1"/>
    <s v="PhD"/>
    <n v="0"/>
    <n v="0"/>
    <n v="0"/>
    <n v="0"/>
    <n v="0"/>
    <n v="0"/>
    <n v="50668"/>
    <s v="Low"/>
    <n v="7"/>
    <n v="2020"/>
    <s v="Low"/>
    <n v="5"/>
  </r>
  <r>
    <n v="8362"/>
    <x v="0"/>
    <x v="0"/>
    <s v="Enterprise"/>
    <s v="Retail"/>
    <x v="5"/>
    <x v="1"/>
    <s v="Onsite/Hybrid"/>
    <x v="1"/>
    <s v="3-6 yrs"/>
    <n v="4"/>
    <s v="PhD"/>
    <n v="0"/>
    <n v="0"/>
    <n v="0"/>
    <n v="1"/>
    <n v="1"/>
    <n v="2"/>
    <n v="97198"/>
    <s v="Medium"/>
    <n v="9"/>
    <n v="2023"/>
    <s v="Low"/>
    <n v="5"/>
  </r>
  <r>
    <n v="8363"/>
    <x v="4"/>
    <x v="0"/>
    <s v="Enterprise"/>
    <s v="Retail"/>
    <x v="6"/>
    <x v="2"/>
    <s v="Onsite/Hybrid"/>
    <x v="1"/>
    <s v="3-6 yrs"/>
    <n v="3"/>
    <s v="Master"/>
    <n v="0"/>
    <n v="1"/>
    <n v="1"/>
    <n v="0"/>
    <n v="0"/>
    <n v="2"/>
    <n v="94663"/>
    <s v="Medium"/>
    <n v="11"/>
    <n v="2024"/>
    <s v="Low"/>
    <n v="5"/>
  </r>
  <r>
    <n v="8364"/>
    <x v="5"/>
    <x v="1"/>
    <s v="Startup"/>
    <s v="Finance"/>
    <x v="2"/>
    <x v="1"/>
    <s v="Onsite/Hybrid"/>
    <x v="0"/>
    <s v="7+ yrs"/>
    <n v="12"/>
    <s v="Bachelor"/>
    <n v="0"/>
    <n v="1"/>
    <n v="1"/>
    <n v="0"/>
    <n v="1"/>
    <n v="3"/>
    <n v="162345"/>
    <s v="High"/>
    <n v="10"/>
    <n v="2022"/>
    <s v="Low"/>
    <n v="1"/>
  </r>
  <r>
    <n v="8365"/>
    <x v="0"/>
    <x v="0"/>
    <s v="MNC"/>
    <s v="Technology"/>
    <x v="2"/>
    <x v="1"/>
    <s v="Onsite/Hybrid"/>
    <x v="2"/>
    <s v="0-2 yrs"/>
    <n v="1"/>
    <s v="Bachelor"/>
    <n v="1"/>
    <n v="1"/>
    <n v="0"/>
    <n v="0"/>
    <n v="1"/>
    <n v="3"/>
    <n v="83738"/>
    <s v="Medium"/>
    <n v="7"/>
    <n v="2022"/>
    <s v="High"/>
    <n v="9"/>
  </r>
  <r>
    <n v="8366"/>
    <x v="1"/>
    <x v="1"/>
    <s v="MNC"/>
    <s v="Healthcare"/>
    <x v="6"/>
    <x v="0"/>
    <s v="Remote"/>
    <x v="2"/>
    <s v="0-2 yrs"/>
    <n v="2"/>
    <s v="Bachelor"/>
    <n v="0"/>
    <n v="1"/>
    <n v="0"/>
    <n v="1"/>
    <n v="1"/>
    <n v="3"/>
    <n v="136767"/>
    <s v="High"/>
    <n v="11"/>
    <n v="2022"/>
    <s v="Medium"/>
    <n v="4"/>
  </r>
  <r>
    <n v="8367"/>
    <x v="1"/>
    <x v="1"/>
    <s v="Enterprise"/>
    <s v="Retail"/>
    <x v="0"/>
    <x v="0"/>
    <s v="Remote"/>
    <x v="0"/>
    <s v="7+ yrs"/>
    <n v="10"/>
    <s v="PhD"/>
    <n v="1"/>
    <n v="0"/>
    <n v="1"/>
    <n v="1"/>
    <n v="1"/>
    <n v="4"/>
    <n v="176507"/>
    <s v="High"/>
    <n v="3"/>
    <n v="2024"/>
    <s v="High"/>
    <n v="4"/>
  </r>
  <r>
    <n v="8368"/>
    <x v="5"/>
    <x v="1"/>
    <s v="Enterprise"/>
    <s v="E-commerce"/>
    <x v="3"/>
    <x v="2"/>
    <s v="Onsite/Hybrid"/>
    <x v="1"/>
    <s v="3-6 yrs"/>
    <n v="6"/>
    <s v="PhD"/>
    <n v="1"/>
    <n v="0"/>
    <n v="0"/>
    <n v="0"/>
    <n v="0"/>
    <n v="1"/>
    <n v="110098"/>
    <s v="Medium"/>
    <n v="1"/>
    <n v="2020"/>
    <s v="Low"/>
    <n v="4"/>
  </r>
  <r>
    <n v="8369"/>
    <x v="0"/>
    <x v="0"/>
    <s v="MNC"/>
    <s v="E-commerce"/>
    <x v="6"/>
    <x v="2"/>
    <s v="Onsite/Hybrid"/>
    <x v="0"/>
    <s v="7+ yrs"/>
    <n v="13"/>
    <s v="Bachelor"/>
    <n v="1"/>
    <n v="0"/>
    <n v="1"/>
    <n v="1"/>
    <n v="1"/>
    <n v="4"/>
    <n v="160741"/>
    <s v="High"/>
    <n v="1"/>
    <n v="2023"/>
    <s v="High"/>
    <n v="3"/>
  </r>
  <r>
    <n v="8370"/>
    <x v="3"/>
    <x v="0"/>
    <s v="Medium"/>
    <s v="Healthcare"/>
    <x v="5"/>
    <x v="1"/>
    <s v="Onsite/Hybrid"/>
    <x v="0"/>
    <s v="7+ yrs"/>
    <n v="13"/>
    <s v="PhD"/>
    <n v="0"/>
    <n v="0"/>
    <n v="0"/>
    <n v="0"/>
    <n v="0"/>
    <n v="0"/>
    <n v="101098"/>
    <s v="Medium"/>
    <n v="11"/>
    <n v="2022"/>
    <s v="Medium"/>
    <n v="1"/>
  </r>
  <r>
    <n v="8371"/>
    <x v="2"/>
    <x v="2"/>
    <s v="Medium"/>
    <s v="Finance"/>
    <x v="1"/>
    <x v="1"/>
    <s v="Onsite/Hybrid"/>
    <x v="0"/>
    <s v="7+ yrs"/>
    <n v="7"/>
    <s v="Bachelor"/>
    <n v="1"/>
    <n v="0"/>
    <n v="0"/>
    <n v="1"/>
    <n v="1"/>
    <n v="3"/>
    <n v="120591"/>
    <s v="High"/>
    <n v="4"/>
    <n v="2023"/>
    <s v="Medium"/>
    <n v="2"/>
  </r>
  <r>
    <n v="8372"/>
    <x v="5"/>
    <x v="1"/>
    <s v="Medium"/>
    <s v="E-commerce"/>
    <x v="6"/>
    <x v="0"/>
    <s v="Remote"/>
    <x v="2"/>
    <s v="0-2 yrs"/>
    <n v="2"/>
    <s v="Bachelor"/>
    <n v="1"/>
    <n v="1"/>
    <n v="0"/>
    <n v="1"/>
    <n v="1"/>
    <n v="4"/>
    <n v="110457"/>
    <s v="Medium"/>
    <n v="1"/>
    <n v="2025"/>
    <s v="High"/>
    <n v="8"/>
  </r>
  <r>
    <n v="8373"/>
    <x v="1"/>
    <x v="1"/>
    <s v="MNC"/>
    <s v="Retail"/>
    <x v="6"/>
    <x v="0"/>
    <s v="Remote"/>
    <x v="1"/>
    <s v="3-6 yrs"/>
    <n v="6"/>
    <s v="Bachelor"/>
    <n v="0"/>
    <n v="1"/>
    <n v="1"/>
    <n v="0"/>
    <n v="1"/>
    <n v="3"/>
    <n v="162181"/>
    <s v="High"/>
    <n v="10"/>
    <n v="2020"/>
    <s v="Low"/>
    <n v="3"/>
  </r>
  <r>
    <n v="8374"/>
    <x v="4"/>
    <x v="0"/>
    <s v="Startup"/>
    <s v="Healthcare"/>
    <x v="1"/>
    <x v="1"/>
    <s v="Onsite/Hybrid"/>
    <x v="0"/>
    <s v="7+ yrs"/>
    <n v="8"/>
    <s v="PhD"/>
    <n v="0"/>
    <n v="1"/>
    <n v="0"/>
    <n v="1"/>
    <n v="0"/>
    <n v="2"/>
    <n v="111103"/>
    <s v="Medium"/>
    <n v="11"/>
    <n v="2024"/>
    <s v="Low"/>
    <n v="6"/>
  </r>
  <r>
    <n v="8375"/>
    <x v="1"/>
    <x v="1"/>
    <s v="Enterprise"/>
    <s v="Education"/>
    <x v="1"/>
    <x v="1"/>
    <s v="Onsite/Hybrid"/>
    <x v="2"/>
    <s v="0-2 yrs"/>
    <n v="0"/>
    <s v="Bachelor"/>
    <n v="1"/>
    <n v="1"/>
    <n v="0"/>
    <n v="1"/>
    <n v="1"/>
    <n v="4"/>
    <n v="115169"/>
    <s v="Medium"/>
    <n v="9"/>
    <n v="2021"/>
    <s v="High"/>
    <n v="8"/>
  </r>
  <r>
    <n v="8376"/>
    <x v="4"/>
    <x v="0"/>
    <s v="Medium"/>
    <s v="E-commerce"/>
    <x v="0"/>
    <x v="0"/>
    <s v="Remote"/>
    <x v="2"/>
    <s v="0-2 yrs"/>
    <n v="0"/>
    <s v="PhD"/>
    <n v="0"/>
    <n v="0"/>
    <n v="1"/>
    <n v="1"/>
    <n v="1"/>
    <n v="3"/>
    <n v="85570"/>
    <s v="Medium"/>
    <n v="4"/>
    <n v="2026"/>
    <s v="High"/>
    <n v="6"/>
  </r>
  <r>
    <n v="8377"/>
    <x v="5"/>
    <x v="1"/>
    <s v="Enterprise"/>
    <s v="Technology"/>
    <x v="6"/>
    <x v="2"/>
    <s v="Onsite/Hybrid"/>
    <x v="0"/>
    <s v="7+ yrs"/>
    <n v="10"/>
    <s v="PhD"/>
    <n v="1"/>
    <n v="1"/>
    <n v="1"/>
    <n v="1"/>
    <n v="1"/>
    <n v="5"/>
    <n v="180705"/>
    <s v="High"/>
    <n v="8"/>
    <n v="2023"/>
    <s v="High"/>
    <n v="5"/>
  </r>
  <r>
    <n v="8378"/>
    <x v="2"/>
    <x v="2"/>
    <s v="Startup"/>
    <s v="Education"/>
    <x v="4"/>
    <x v="1"/>
    <s v="Onsite/Hybrid"/>
    <x v="2"/>
    <s v="0-2 yrs"/>
    <n v="0"/>
    <s v="PhD"/>
    <n v="0"/>
    <n v="0"/>
    <n v="1"/>
    <n v="0"/>
    <n v="0"/>
    <n v="1"/>
    <n v="64761"/>
    <s v="Low"/>
    <n v="4"/>
    <n v="2022"/>
    <s v="Medium"/>
    <n v="5"/>
  </r>
  <r>
    <n v="8379"/>
    <x v="1"/>
    <x v="1"/>
    <s v="MNC"/>
    <s v="Finance"/>
    <x v="2"/>
    <x v="1"/>
    <s v="Onsite/Hybrid"/>
    <x v="1"/>
    <s v="3-6 yrs"/>
    <n v="3"/>
    <s v="PhD"/>
    <n v="1"/>
    <n v="0"/>
    <n v="1"/>
    <n v="0"/>
    <n v="0"/>
    <n v="2"/>
    <n v="145296"/>
    <s v="High"/>
    <n v="4"/>
    <n v="2021"/>
    <s v="High"/>
    <n v="7"/>
  </r>
  <r>
    <n v="8380"/>
    <x v="3"/>
    <x v="0"/>
    <s v="MNC"/>
    <s v="Finance"/>
    <x v="3"/>
    <x v="2"/>
    <s v="Onsite/Hybrid"/>
    <x v="1"/>
    <s v="3-6 yrs"/>
    <n v="5"/>
    <s v="PhD"/>
    <n v="1"/>
    <n v="0"/>
    <n v="1"/>
    <n v="0"/>
    <n v="1"/>
    <n v="3"/>
    <n v="119097"/>
    <s v="Medium"/>
    <n v="12"/>
    <n v="2023"/>
    <s v="Medium"/>
    <n v="2"/>
  </r>
  <r>
    <n v="8381"/>
    <x v="1"/>
    <x v="1"/>
    <s v="Enterprise"/>
    <s v="Healthcare"/>
    <x v="1"/>
    <x v="0"/>
    <s v="Remote"/>
    <x v="1"/>
    <s v="3-6 yrs"/>
    <n v="4"/>
    <s v="PhD"/>
    <n v="0"/>
    <n v="0"/>
    <n v="1"/>
    <n v="1"/>
    <n v="1"/>
    <n v="3"/>
    <n v="151184"/>
    <s v="High"/>
    <n v="9"/>
    <n v="2021"/>
    <s v="High"/>
    <n v="9"/>
  </r>
  <r>
    <n v="8382"/>
    <x v="2"/>
    <x v="2"/>
    <s v="Medium"/>
    <s v="Retail"/>
    <x v="6"/>
    <x v="2"/>
    <s v="Onsite/Hybrid"/>
    <x v="0"/>
    <s v="7+ yrs"/>
    <n v="12"/>
    <s v="PhD"/>
    <n v="1"/>
    <n v="1"/>
    <n v="0"/>
    <n v="1"/>
    <n v="1"/>
    <n v="4"/>
    <n v="125132"/>
    <s v="High"/>
    <n v="12"/>
    <n v="2021"/>
    <s v="Low"/>
    <n v="5"/>
  </r>
  <r>
    <n v="8383"/>
    <x v="5"/>
    <x v="1"/>
    <s v="Enterprise"/>
    <s v="Retail"/>
    <x v="2"/>
    <x v="2"/>
    <s v="Onsite/Hybrid"/>
    <x v="2"/>
    <s v="0-2 yrs"/>
    <n v="2"/>
    <s v="PhD"/>
    <n v="0"/>
    <n v="0"/>
    <n v="1"/>
    <n v="0"/>
    <n v="0"/>
    <n v="1"/>
    <n v="100050"/>
    <s v="Medium"/>
    <n v="2"/>
    <n v="2024"/>
    <s v="High"/>
    <n v="8"/>
  </r>
  <r>
    <n v="8384"/>
    <x v="2"/>
    <x v="2"/>
    <s v="Enterprise"/>
    <s v="Retail"/>
    <x v="5"/>
    <x v="0"/>
    <s v="Remote"/>
    <x v="0"/>
    <s v="7+ yrs"/>
    <n v="7"/>
    <s v="Master"/>
    <n v="0"/>
    <n v="0"/>
    <n v="0"/>
    <n v="0"/>
    <n v="0"/>
    <n v="0"/>
    <n v="100149"/>
    <s v="Medium"/>
    <n v="7"/>
    <n v="2024"/>
    <s v="Medium"/>
    <n v="6"/>
  </r>
  <r>
    <n v="8385"/>
    <x v="4"/>
    <x v="0"/>
    <s v="Startup"/>
    <s v="Technology"/>
    <x v="0"/>
    <x v="1"/>
    <s v="Onsite/Hybrid"/>
    <x v="2"/>
    <s v="0-2 yrs"/>
    <n v="1"/>
    <s v="PhD"/>
    <n v="1"/>
    <n v="1"/>
    <n v="0"/>
    <n v="0"/>
    <n v="1"/>
    <n v="3"/>
    <n v="61972"/>
    <s v="Low"/>
    <n v="12"/>
    <n v="2026"/>
    <s v="High"/>
    <n v="7"/>
  </r>
  <r>
    <n v="8386"/>
    <x v="2"/>
    <x v="2"/>
    <s v="Startup"/>
    <s v="Education"/>
    <x v="4"/>
    <x v="1"/>
    <s v="Onsite/Hybrid"/>
    <x v="1"/>
    <s v="3-6 yrs"/>
    <n v="4"/>
    <s v="Bachelor"/>
    <n v="1"/>
    <n v="1"/>
    <n v="1"/>
    <n v="1"/>
    <n v="1"/>
    <n v="5"/>
    <n v="114552"/>
    <s v="Medium"/>
    <n v="8"/>
    <n v="2025"/>
    <s v="High"/>
    <n v="8"/>
  </r>
  <r>
    <n v="8387"/>
    <x v="2"/>
    <x v="2"/>
    <s v="Enterprise"/>
    <s v="Finance"/>
    <x v="1"/>
    <x v="1"/>
    <s v="Onsite/Hybrid"/>
    <x v="0"/>
    <s v="7+ yrs"/>
    <n v="7"/>
    <s v="PhD"/>
    <n v="0"/>
    <n v="1"/>
    <n v="0"/>
    <n v="1"/>
    <n v="1"/>
    <n v="3"/>
    <n v="126543"/>
    <s v="High"/>
    <n v="12"/>
    <n v="2021"/>
    <s v="Low"/>
    <n v="6"/>
  </r>
  <r>
    <n v="8388"/>
    <x v="0"/>
    <x v="0"/>
    <s v="Startup"/>
    <s v="Healthcare"/>
    <x v="1"/>
    <x v="0"/>
    <s v="Remote"/>
    <x v="1"/>
    <s v="3-6 yrs"/>
    <n v="6"/>
    <s v="Bachelor"/>
    <n v="0"/>
    <n v="0"/>
    <n v="0"/>
    <n v="1"/>
    <n v="0"/>
    <n v="1"/>
    <n v="92732"/>
    <s v="Medium"/>
    <n v="4"/>
    <n v="2022"/>
    <s v="High"/>
    <n v="9"/>
  </r>
  <r>
    <n v="8389"/>
    <x v="0"/>
    <x v="0"/>
    <s v="Enterprise"/>
    <s v="Technology"/>
    <x v="3"/>
    <x v="0"/>
    <s v="Remote"/>
    <x v="1"/>
    <s v="3-6 yrs"/>
    <n v="6"/>
    <s v="Master"/>
    <n v="0"/>
    <n v="1"/>
    <n v="1"/>
    <n v="0"/>
    <n v="1"/>
    <n v="3"/>
    <n v="96051"/>
    <s v="Medium"/>
    <n v="11"/>
    <n v="2023"/>
    <s v="High"/>
    <n v="9"/>
  </r>
  <r>
    <n v="8390"/>
    <x v="5"/>
    <x v="1"/>
    <s v="Startup"/>
    <s v="E-commerce"/>
    <x v="1"/>
    <x v="2"/>
    <s v="Onsite/Hybrid"/>
    <x v="0"/>
    <s v="7+ yrs"/>
    <n v="10"/>
    <s v="Bachelor"/>
    <n v="0"/>
    <n v="0"/>
    <n v="0"/>
    <n v="0"/>
    <n v="1"/>
    <n v="1"/>
    <n v="152071"/>
    <s v="High"/>
    <n v="8"/>
    <n v="2021"/>
    <s v="Low"/>
    <n v="4"/>
  </r>
  <r>
    <n v="8391"/>
    <x v="0"/>
    <x v="0"/>
    <s v="Enterprise"/>
    <s v="Education"/>
    <x v="5"/>
    <x v="0"/>
    <s v="Remote"/>
    <x v="1"/>
    <s v="3-6 yrs"/>
    <n v="5"/>
    <s v="PhD"/>
    <n v="1"/>
    <n v="0"/>
    <n v="0"/>
    <n v="1"/>
    <n v="0"/>
    <n v="2"/>
    <n v="91324"/>
    <s v="Medium"/>
    <n v="4"/>
    <n v="2026"/>
    <s v="Medium"/>
    <n v="2"/>
  </r>
  <r>
    <n v="8392"/>
    <x v="5"/>
    <x v="1"/>
    <s v="Startup"/>
    <s v="Finance"/>
    <x v="0"/>
    <x v="0"/>
    <s v="Remote"/>
    <x v="0"/>
    <s v="7+ yrs"/>
    <n v="15"/>
    <s v="Bachelor"/>
    <n v="0"/>
    <n v="1"/>
    <n v="1"/>
    <n v="0"/>
    <n v="1"/>
    <n v="3"/>
    <n v="165662"/>
    <s v="High"/>
    <n v="4"/>
    <n v="2020"/>
    <s v="Low"/>
    <n v="4"/>
  </r>
  <r>
    <n v="8393"/>
    <x v="2"/>
    <x v="2"/>
    <s v="Enterprise"/>
    <s v="Healthcare"/>
    <x v="5"/>
    <x v="2"/>
    <s v="Onsite/Hybrid"/>
    <x v="0"/>
    <s v="7+ yrs"/>
    <n v="12"/>
    <s v="Master"/>
    <n v="0"/>
    <n v="1"/>
    <n v="0"/>
    <n v="0"/>
    <n v="0"/>
    <n v="1"/>
    <n v="95880"/>
    <s v="Medium"/>
    <n v="8"/>
    <n v="2022"/>
    <s v="Medium"/>
    <n v="3"/>
  </r>
  <r>
    <n v="8394"/>
    <x v="2"/>
    <x v="2"/>
    <s v="Enterprise"/>
    <s v="Retail"/>
    <x v="5"/>
    <x v="0"/>
    <s v="Remote"/>
    <x v="1"/>
    <s v="3-6 yrs"/>
    <n v="3"/>
    <s v="Master"/>
    <n v="1"/>
    <n v="0"/>
    <n v="1"/>
    <n v="1"/>
    <n v="0"/>
    <n v="3"/>
    <n v="108910"/>
    <s v="Medium"/>
    <n v="7"/>
    <n v="2023"/>
    <s v="High"/>
    <n v="2"/>
  </r>
  <r>
    <n v="8395"/>
    <x v="0"/>
    <x v="0"/>
    <s v="Startup"/>
    <s v="Retail"/>
    <x v="0"/>
    <x v="2"/>
    <s v="Onsite/Hybrid"/>
    <x v="0"/>
    <s v="7+ yrs"/>
    <n v="11"/>
    <s v="Bachelor"/>
    <n v="1"/>
    <n v="1"/>
    <n v="1"/>
    <n v="1"/>
    <n v="0"/>
    <n v="4"/>
    <n v="125548"/>
    <s v="High"/>
    <n v="1"/>
    <n v="2026"/>
    <s v="High"/>
    <n v="3"/>
  </r>
  <r>
    <n v="8396"/>
    <x v="1"/>
    <x v="1"/>
    <s v="Startup"/>
    <s v="Healthcare"/>
    <x v="1"/>
    <x v="1"/>
    <s v="Onsite/Hybrid"/>
    <x v="0"/>
    <s v="7+ yrs"/>
    <n v="10"/>
    <s v="Bachelor"/>
    <n v="0"/>
    <n v="0"/>
    <n v="1"/>
    <n v="0"/>
    <n v="1"/>
    <n v="2"/>
    <n v="169062"/>
    <s v="High"/>
    <n v="6"/>
    <n v="2024"/>
    <s v="High"/>
    <n v="8"/>
  </r>
  <r>
    <n v="8397"/>
    <x v="1"/>
    <x v="1"/>
    <s v="Enterprise"/>
    <s v="Education"/>
    <x v="2"/>
    <x v="2"/>
    <s v="Onsite/Hybrid"/>
    <x v="1"/>
    <s v="3-6 yrs"/>
    <n v="4"/>
    <s v="Bachelor"/>
    <n v="1"/>
    <n v="1"/>
    <n v="1"/>
    <n v="0"/>
    <n v="0"/>
    <n v="3"/>
    <n v="128313"/>
    <s v="High"/>
    <n v="2"/>
    <n v="2021"/>
    <s v="Low"/>
    <n v="1"/>
  </r>
  <r>
    <n v="8398"/>
    <x v="1"/>
    <x v="1"/>
    <s v="Startup"/>
    <s v="Technology"/>
    <x v="4"/>
    <x v="2"/>
    <s v="Onsite/Hybrid"/>
    <x v="1"/>
    <s v="3-6 yrs"/>
    <n v="3"/>
    <s v="PhD"/>
    <n v="1"/>
    <n v="1"/>
    <n v="1"/>
    <n v="0"/>
    <n v="1"/>
    <n v="4"/>
    <n v="141604"/>
    <s v="High"/>
    <n v="6"/>
    <n v="2023"/>
    <s v="Low"/>
    <n v="6"/>
  </r>
  <r>
    <n v="8399"/>
    <x v="3"/>
    <x v="0"/>
    <s v="Medium"/>
    <s v="Finance"/>
    <x v="2"/>
    <x v="2"/>
    <s v="Onsite/Hybrid"/>
    <x v="1"/>
    <s v="3-6 yrs"/>
    <n v="6"/>
    <s v="PhD"/>
    <n v="1"/>
    <n v="1"/>
    <n v="0"/>
    <n v="0"/>
    <n v="0"/>
    <n v="2"/>
    <n v="72061"/>
    <s v="Medium"/>
    <n v="1"/>
    <n v="2022"/>
    <s v="Low"/>
    <n v="6"/>
  </r>
  <r>
    <n v="8400"/>
    <x v="5"/>
    <x v="1"/>
    <s v="Startup"/>
    <s v="Education"/>
    <x v="0"/>
    <x v="0"/>
    <s v="Remote"/>
    <x v="2"/>
    <s v="0-2 yrs"/>
    <n v="1"/>
    <s v="Bachelor"/>
    <n v="0"/>
    <n v="1"/>
    <n v="1"/>
    <n v="0"/>
    <n v="0"/>
    <n v="2"/>
    <n v="102088"/>
    <s v="Medium"/>
    <n v="10"/>
    <n v="2020"/>
    <s v="Low"/>
    <n v="5"/>
  </r>
  <r>
    <n v="8401"/>
    <x v="4"/>
    <x v="0"/>
    <s v="Enterprise"/>
    <s v="Education"/>
    <x v="2"/>
    <x v="2"/>
    <s v="Onsite/Hybrid"/>
    <x v="0"/>
    <s v="7+ yrs"/>
    <n v="7"/>
    <s v="Master"/>
    <n v="0"/>
    <n v="1"/>
    <n v="1"/>
    <n v="1"/>
    <n v="0"/>
    <n v="3"/>
    <n v="132241"/>
    <s v="High"/>
    <n v="1"/>
    <n v="2023"/>
    <s v="High"/>
    <n v="9"/>
  </r>
  <r>
    <n v="8402"/>
    <x v="4"/>
    <x v="0"/>
    <s v="MNC"/>
    <s v="Education"/>
    <x v="2"/>
    <x v="0"/>
    <s v="Remote"/>
    <x v="2"/>
    <s v="0-2 yrs"/>
    <n v="1"/>
    <s v="Bachelor"/>
    <n v="0"/>
    <n v="0"/>
    <n v="0"/>
    <n v="0"/>
    <n v="0"/>
    <n v="0"/>
    <n v="66675"/>
    <s v="Low"/>
    <n v="9"/>
    <n v="2026"/>
    <s v="High"/>
    <n v="7"/>
  </r>
  <r>
    <n v="8403"/>
    <x v="0"/>
    <x v="0"/>
    <s v="MNC"/>
    <s v="Healthcare"/>
    <x v="2"/>
    <x v="2"/>
    <s v="Onsite/Hybrid"/>
    <x v="2"/>
    <s v="0-2 yrs"/>
    <n v="2"/>
    <s v="Bachelor"/>
    <n v="0"/>
    <n v="0"/>
    <n v="0"/>
    <n v="0"/>
    <n v="1"/>
    <n v="1"/>
    <n v="75558"/>
    <s v="Medium"/>
    <n v="4"/>
    <n v="2020"/>
    <s v="High"/>
    <n v="7"/>
  </r>
  <r>
    <n v="8404"/>
    <x v="5"/>
    <x v="1"/>
    <s v="Startup"/>
    <s v="Retail"/>
    <x v="1"/>
    <x v="1"/>
    <s v="Onsite/Hybrid"/>
    <x v="0"/>
    <s v="7+ yrs"/>
    <n v="10"/>
    <s v="PhD"/>
    <n v="0"/>
    <n v="0"/>
    <n v="1"/>
    <n v="1"/>
    <n v="0"/>
    <n v="2"/>
    <n v="169201"/>
    <s v="High"/>
    <n v="10"/>
    <n v="2024"/>
    <s v="High"/>
    <n v="2"/>
  </r>
  <r>
    <n v="8405"/>
    <x v="2"/>
    <x v="2"/>
    <s v="Medium"/>
    <s v="Education"/>
    <x v="3"/>
    <x v="1"/>
    <s v="Onsite/Hybrid"/>
    <x v="1"/>
    <s v="3-6 yrs"/>
    <n v="6"/>
    <s v="PhD"/>
    <n v="0"/>
    <n v="0"/>
    <n v="1"/>
    <n v="0"/>
    <n v="0"/>
    <n v="1"/>
    <n v="86062"/>
    <s v="Medium"/>
    <n v="4"/>
    <n v="2023"/>
    <s v="High"/>
    <n v="9"/>
  </r>
  <r>
    <n v="8406"/>
    <x v="1"/>
    <x v="1"/>
    <s v="Medium"/>
    <s v="Technology"/>
    <x v="2"/>
    <x v="1"/>
    <s v="Onsite/Hybrid"/>
    <x v="1"/>
    <s v="3-6 yrs"/>
    <n v="4"/>
    <s v="PhD"/>
    <n v="0"/>
    <n v="1"/>
    <n v="1"/>
    <n v="1"/>
    <n v="1"/>
    <n v="4"/>
    <n v="153801"/>
    <s v="High"/>
    <n v="6"/>
    <n v="2025"/>
    <s v="High"/>
    <n v="7"/>
  </r>
  <r>
    <n v="8407"/>
    <x v="1"/>
    <x v="1"/>
    <s v="Enterprise"/>
    <s v="Healthcare"/>
    <x v="0"/>
    <x v="1"/>
    <s v="Onsite/Hybrid"/>
    <x v="2"/>
    <s v="0-2 yrs"/>
    <n v="2"/>
    <s v="Bachelor"/>
    <n v="1"/>
    <n v="1"/>
    <n v="0"/>
    <n v="1"/>
    <n v="1"/>
    <n v="4"/>
    <n v="111351"/>
    <s v="Medium"/>
    <n v="2"/>
    <n v="2023"/>
    <s v="Low"/>
    <n v="1"/>
  </r>
  <r>
    <n v="8408"/>
    <x v="3"/>
    <x v="0"/>
    <s v="Startup"/>
    <s v="E-commerce"/>
    <x v="2"/>
    <x v="2"/>
    <s v="Onsite/Hybrid"/>
    <x v="1"/>
    <s v="3-6 yrs"/>
    <n v="3"/>
    <s v="Master"/>
    <n v="0"/>
    <n v="0"/>
    <n v="1"/>
    <n v="0"/>
    <n v="1"/>
    <n v="2"/>
    <n v="96134"/>
    <s v="Medium"/>
    <n v="8"/>
    <n v="2023"/>
    <s v="Medium"/>
    <n v="2"/>
  </r>
  <r>
    <n v="8409"/>
    <x v="0"/>
    <x v="0"/>
    <s v="Enterprise"/>
    <s v="E-commerce"/>
    <x v="6"/>
    <x v="1"/>
    <s v="Onsite/Hybrid"/>
    <x v="1"/>
    <s v="3-6 yrs"/>
    <n v="5"/>
    <s v="Master"/>
    <n v="1"/>
    <n v="1"/>
    <n v="1"/>
    <n v="1"/>
    <n v="0"/>
    <n v="4"/>
    <n v="107456"/>
    <s v="Medium"/>
    <n v="7"/>
    <n v="2025"/>
    <s v="High"/>
    <n v="8"/>
  </r>
  <r>
    <n v="8410"/>
    <x v="2"/>
    <x v="2"/>
    <s v="Enterprise"/>
    <s v="Finance"/>
    <x v="5"/>
    <x v="2"/>
    <s v="Onsite/Hybrid"/>
    <x v="1"/>
    <s v="3-6 yrs"/>
    <n v="6"/>
    <s v="PhD"/>
    <n v="1"/>
    <n v="1"/>
    <n v="0"/>
    <n v="1"/>
    <n v="0"/>
    <n v="3"/>
    <n v="91353"/>
    <s v="Medium"/>
    <n v="8"/>
    <n v="2020"/>
    <s v="Low"/>
    <n v="3"/>
  </r>
  <r>
    <n v="8411"/>
    <x v="0"/>
    <x v="0"/>
    <s v="MNC"/>
    <s v="Finance"/>
    <x v="2"/>
    <x v="0"/>
    <s v="Remote"/>
    <x v="2"/>
    <s v="0-2 yrs"/>
    <n v="0"/>
    <s v="Master"/>
    <n v="1"/>
    <n v="1"/>
    <n v="1"/>
    <n v="0"/>
    <n v="1"/>
    <n v="4"/>
    <n v="99464"/>
    <s v="Medium"/>
    <n v="5"/>
    <n v="2025"/>
    <s v="Medium"/>
    <n v="2"/>
  </r>
  <r>
    <n v="8412"/>
    <x v="3"/>
    <x v="0"/>
    <s v="Startup"/>
    <s v="Technology"/>
    <x v="5"/>
    <x v="1"/>
    <s v="Onsite/Hybrid"/>
    <x v="0"/>
    <s v="7+ yrs"/>
    <n v="7"/>
    <s v="Master"/>
    <n v="0"/>
    <n v="1"/>
    <n v="0"/>
    <n v="0"/>
    <n v="0"/>
    <n v="1"/>
    <n v="103469"/>
    <s v="Medium"/>
    <n v="1"/>
    <n v="2023"/>
    <s v="Low"/>
    <n v="3"/>
  </r>
  <r>
    <n v="8413"/>
    <x v="2"/>
    <x v="2"/>
    <s v="Startup"/>
    <s v="Retail"/>
    <x v="4"/>
    <x v="1"/>
    <s v="Onsite/Hybrid"/>
    <x v="2"/>
    <s v="0-2 yrs"/>
    <n v="1"/>
    <s v="PhD"/>
    <n v="0"/>
    <n v="0"/>
    <n v="0"/>
    <n v="1"/>
    <n v="0"/>
    <n v="1"/>
    <n v="66501"/>
    <s v="Low"/>
    <n v="2"/>
    <n v="2024"/>
    <s v="Low"/>
    <n v="6"/>
  </r>
  <r>
    <n v="8414"/>
    <x v="1"/>
    <x v="1"/>
    <s v="Medium"/>
    <s v="Finance"/>
    <x v="4"/>
    <x v="2"/>
    <s v="Onsite/Hybrid"/>
    <x v="2"/>
    <s v="0-2 yrs"/>
    <n v="1"/>
    <s v="Bachelor"/>
    <n v="1"/>
    <n v="1"/>
    <n v="0"/>
    <n v="1"/>
    <n v="0"/>
    <n v="3"/>
    <n v="108079"/>
    <s v="Medium"/>
    <n v="8"/>
    <n v="2025"/>
    <s v="Low"/>
    <n v="2"/>
  </r>
  <r>
    <n v="8415"/>
    <x v="5"/>
    <x v="1"/>
    <s v="Enterprise"/>
    <s v="Technology"/>
    <x v="5"/>
    <x v="2"/>
    <s v="Onsite/Hybrid"/>
    <x v="1"/>
    <s v="3-6 yrs"/>
    <n v="5"/>
    <s v="PhD"/>
    <n v="0"/>
    <n v="1"/>
    <n v="0"/>
    <n v="1"/>
    <n v="0"/>
    <n v="2"/>
    <n v="129148"/>
    <s v="High"/>
    <n v="6"/>
    <n v="2026"/>
    <s v="Medium"/>
    <n v="4"/>
  </r>
  <r>
    <n v="8416"/>
    <x v="2"/>
    <x v="2"/>
    <s v="Startup"/>
    <s v="Healthcare"/>
    <x v="6"/>
    <x v="1"/>
    <s v="Onsite/Hybrid"/>
    <x v="1"/>
    <s v="3-6 yrs"/>
    <n v="6"/>
    <s v="Master"/>
    <n v="1"/>
    <n v="0"/>
    <n v="1"/>
    <n v="1"/>
    <n v="1"/>
    <n v="4"/>
    <n v="114291"/>
    <s v="Medium"/>
    <n v="12"/>
    <n v="2021"/>
    <s v="High"/>
    <n v="7"/>
  </r>
  <r>
    <n v="8417"/>
    <x v="3"/>
    <x v="0"/>
    <s v="Startup"/>
    <s v="Retail"/>
    <x v="0"/>
    <x v="1"/>
    <s v="Onsite/Hybrid"/>
    <x v="2"/>
    <s v="0-2 yrs"/>
    <n v="2"/>
    <s v="Bachelor"/>
    <n v="0"/>
    <n v="1"/>
    <n v="1"/>
    <n v="0"/>
    <n v="0"/>
    <n v="2"/>
    <n v="65335"/>
    <s v="Low"/>
    <n v="11"/>
    <n v="2023"/>
    <s v="Medium"/>
    <n v="4"/>
  </r>
  <r>
    <n v="8418"/>
    <x v="5"/>
    <x v="1"/>
    <s v="Medium"/>
    <s v="Technology"/>
    <x v="2"/>
    <x v="1"/>
    <s v="Onsite/Hybrid"/>
    <x v="2"/>
    <s v="0-2 yrs"/>
    <n v="1"/>
    <s v="Bachelor"/>
    <n v="1"/>
    <n v="0"/>
    <n v="0"/>
    <n v="0"/>
    <n v="0"/>
    <n v="1"/>
    <n v="85441"/>
    <s v="Medium"/>
    <n v="11"/>
    <n v="2020"/>
    <s v="Medium"/>
    <n v="6"/>
  </r>
  <r>
    <n v="8419"/>
    <x v="5"/>
    <x v="1"/>
    <s v="MNC"/>
    <s v="Education"/>
    <x v="2"/>
    <x v="1"/>
    <s v="Onsite/Hybrid"/>
    <x v="0"/>
    <s v="7+ yrs"/>
    <n v="10"/>
    <s v="Bachelor"/>
    <n v="0"/>
    <n v="0"/>
    <n v="1"/>
    <n v="0"/>
    <n v="1"/>
    <n v="2"/>
    <n v="187839"/>
    <s v="High"/>
    <n v="7"/>
    <n v="2025"/>
    <s v="Low"/>
    <n v="4"/>
  </r>
  <r>
    <n v="8420"/>
    <x v="4"/>
    <x v="0"/>
    <s v="Medium"/>
    <s v="Technology"/>
    <x v="2"/>
    <x v="1"/>
    <s v="Onsite/Hybrid"/>
    <x v="0"/>
    <s v="7+ yrs"/>
    <n v="12"/>
    <s v="PhD"/>
    <n v="1"/>
    <n v="1"/>
    <n v="0"/>
    <n v="0"/>
    <n v="0"/>
    <n v="2"/>
    <n v="101883"/>
    <s v="Medium"/>
    <n v="8"/>
    <n v="2024"/>
    <s v="Medium"/>
    <n v="1"/>
  </r>
  <r>
    <n v="8421"/>
    <x v="5"/>
    <x v="1"/>
    <s v="Enterprise"/>
    <s v="Education"/>
    <x v="3"/>
    <x v="2"/>
    <s v="Onsite/Hybrid"/>
    <x v="2"/>
    <s v="0-2 yrs"/>
    <n v="2"/>
    <s v="Master"/>
    <n v="1"/>
    <n v="0"/>
    <n v="1"/>
    <n v="0"/>
    <n v="0"/>
    <n v="2"/>
    <n v="105828"/>
    <s v="Medium"/>
    <n v="7"/>
    <n v="2023"/>
    <s v="Medium"/>
    <n v="3"/>
  </r>
  <r>
    <n v="8422"/>
    <x v="0"/>
    <x v="0"/>
    <s v="Startup"/>
    <s v="Technology"/>
    <x v="4"/>
    <x v="2"/>
    <s v="Onsite/Hybrid"/>
    <x v="2"/>
    <s v="0-2 yrs"/>
    <n v="0"/>
    <s v="PhD"/>
    <n v="1"/>
    <n v="1"/>
    <n v="0"/>
    <n v="0"/>
    <n v="1"/>
    <n v="3"/>
    <n v="62382"/>
    <s v="Low"/>
    <n v="3"/>
    <n v="2022"/>
    <s v="Low"/>
    <n v="1"/>
  </r>
  <r>
    <n v="8423"/>
    <x v="1"/>
    <x v="1"/>
    <s v="Startup"/>
    <s v="Healthcare"/>
    <x v="4"/>
    <x v="1"/>
    <s v="Onsite/Hybrid"/>
    <x v="0"/>
    <s v="7+ yrs"/>
    <n v="11"/>
    <s v="Master"/>
    <n v="0"/>
    <n v="0"/>
    <n v="0"/>
    <n v="0"/>
    <n v="0"/>
    <n v="0"/>
    <n v="140596"/>
    <s v="High"/>
    <n v="10"/>
    <n v="2021"/>
    <s v="High"/>
    <n v="8"/>
  </r>
  <r>
    <n v="8424"/>
    <x v="3"/>
    <x v="0"/>
    <s v="Medium"/>
    <s v="Healthcare"/>
    <x v="2"/>
    <x v="2"/>
    <s v="Onsite/Hybrid"/>
    <x v="0"/>
    <s v="7+ yrs"/>
    <n v="13"/>
    <s v="Bachelor"/>
    <n v="0"/>
    <n v="0"/>
    <n v="1"/>
    <n v="0"/>
    <n v="1"/>
    <n v="2"/>
    <n v="126420"/>
    <s v="High"/>
    <n v="7"/>
    <n v="2024"/>
    <s v="High"/>
    <n v="8"/>
  </r>
  <r>
    <n v="8425"/>
    <x v="0"/>
    <x v="0"/>
    <s v="Enterprise"/>
    <s v="E-commerce"/>
    <x v="2"/>
    <x v="2"/>
    <s v="Onsite/Hybrid"/>
    <x v="2"/>
    <s v="0-2 yrs"/>
    <n v="0"/>
    <s v="PhD"/>
    <n v="1"/>
    <n v="1"/>
    <n v="0"/>
    <n v="0"/>
    <n v="1"/>
    <n v="3"/>
    <n v="59427"/>
    <s v="Low"/>
    <n v="7"/>
    <n v="2025"/>
    <s v="High"/>
    <n v="8"/>
  </r>
  <r>
    <n v="8426"/>
    <x v="3"/>
    <x v="0"/>
    <s v="Medium"/>
    <s v="Healthcare"/>
    <x v="0"/>
    <x v="1"/>
    <s v="Onsite/Hybrid"/>
    <x v="0"/>
    <s v="7+ yrs"/>
    <n v="7"/>
    <s v="Master"/>
    <n v="1"/>
    <n v="0"/>
    <n v="1"/>
    <n v="0"/>
    <n v="1"/>
    <n v="3"/>
    <n v="123402"/>
    <s v="High"/>
    <n v="11"/>
    <n v="2025"/>
    <s v="Low"/>
    <n v="5"/>
  </r>
  <r>
    <n v="8427"/>
    <x v="4"/>
    <x v="0"/>
    <s v="Enterprise"/>
    <s v="E-commerce"/>
    <x v="3"/>
    <x v="2"/>
    <s v="Onsite/Hybrid"/>
    <x v="1"/>
    <s v="3-6 yrs"/>
    <n v="4"/>
    <s v="PhD"/>
    <n v="1"/>
    <n v="0"/>
    <n v="0"/>
    <n v="1"/>
    <n v="0"/>
    <n v="2"/>
    <n v="88503"/>
    <s v="Medium"/>
    <n v="5"/>
    <n v="2024"/>
    <s v="High"/>
    <n v="7"/>
  </r>
  <r>
    <n v="8428"/>
    <x v="0"/>
    <x v="0"/>
    <s v="Medium"/>
    <s v="Finance"/>
    <x v="0"/>
    <x v="1"/>
    <s v="Onsite/Hybrid"/>
    <x v="2"/>
    <s v="0-2 yrs"/>
    <n v="0"/>
    <s v="Master"/>
    <n v="0"/>
    <n v="1"/>
    <n v="1"/>
    <n v="1"/>
    <n v="0"/>
    <n v="3"/>
    <n v="77397"/>
    <s v="Medium"/>
    <n v="7"/>
    <n v="2021"/>
    <s v="High"/>
    <n v="9"/>
  </r>
  <r>
    <n v="8429"/>
    <x v="5"/>
    <x v="1"/>
    <s v="MNC"/>
    <s v="E-commerce"/>
    <x v="3"/>
    <x v="1"/>
    <s v="Onsite/Hybrid"/>
    <x v="1"/>
    <s v="3-6 yrs"/>
    <n v="5"/>
    <s v="PhD"/>
    <n v="1"/>
    <n v="0"/>
    <n v="1"/>
    <n v="1"/>
    <n v="0"/>
    <n v="3"/>
    <n v="167237"/>
    <s v="High"/>
    <n v="6"/>
    <n v="2020"/>
    <s v="High"/>
    <n v="9"/>
  </r>
  <r>
    <n v="8430"/>
    <x v="3"/>
    <x v="0"/>
    <s v="Enterprise"/>
    <s v="Healthcare"/>
    <x v="6"/>
    <x v="1"/>
    <s v="Onsite/Hybrid"/>
    <x v="2"/>
    <s v="0-2 yrs"/>
    <n v="0"/>
    <s v="Bachelor"/>
    <n v="1"/>
    <n v="0"/>
    <n v="0"/>
    <n v="0"/>
    <n v="0"/>
    <n v="1"/>
    <n v="46149"/>
    <s v="Low"/>
    <n v="4"/>
    <n v="2023"/>
    <s v="High"/>
    <n v="7"/>
  </r>
  <r>
    <n v="8431"/>
    <x v="3"/>
    <x v="0"/>
    <s v="Enterprise"/>
    <s v="Education"/>
    <x v="2"/>
    <x v="1"/>
    <s v="Onsite/Hybrid"/>
    <x v="1"/>
    <s v="3-6 yrs"/>
    <n v="3"/>
    <s v="Master"/>
    <n v="1"/>
    <n v="0"/>
    <n v="0"/>
    <n v="0"/>
    <n v="1"/>
    <n v="2"/>
    <n v="80472"/>
    <s v="Medium"/>
    <n v="4"/>
    <n v="2020"/>
    <s v="High"/>
    <n v="7"/>
  </r>
  <r>
    <n v="8432"/>
    <x v="2"/>
    <x v="2"/>
    <s v="Medium"/>
    <s v="E-commerce"/>
    <x v="3"/>
    <x v="2"/>
    <s v="Onsite/Hybrid"/>
    <x v="2"/>
    <s v="0-2 yrs"/>
    <n v="1"/>
    <s v="Master"/>
    <n v="1"/>
    <n v="0"/>
    <n v="0"/>
    <n v="0"/>
    <n v="1"/>
    <n v="2"/>
    <n v="60057"/>
    <s v="Low"/>
    <n v="12"/>
    <n v="2024"/>
    <s v="High"/>
    <n v="7"/>
  </r>
  <r>
    <n v="8433"/>
    <x v="0"/>
    <x v="0"/>
    <s v="Enterprise"/>
    <s v="Retail"/>
    <x v="3"/>
    <x v="1"/>
    <s v="Onsite/Hybrid"/>
    <x v="1"/>
    <s v="3-6 yrs"/>
    <n v="4"/>
    <s v="PhD"/>
    <n v="0"/>
    <n v="0"/>
    <n v="1"/>
    <n v="0"/>
    <n v="1"/>
    <n v="2"/>
    <n v="97938"/>
    <s v="Medium"/>
    <n v="2"/>
    <n v="2023"/>
    <s v="High"/>
    <n v="7"/>
  </r>
  <r>
    <n v="8434"/>
    <x v="3"/>
    <x v="0"/>
    <s v="Enterprise"/>
    <s v="E-commerce"/>
    <x v="1"/>
    <x v="2"/>
    <s v="Onsite/Hybrid"/>
    <x v="0"/>
    <s v="7+ yrs"/>
    <n v="15"/>
    <s v="Bachelor"/>
    <n v="1"/>
    <n v="0"/>
    <n v="1"/>
    <n v="1"/>
    <n v="1"/>
    <n v="4"/>
    <n v="135190"/>
    <s v="High"/>
    <n v="2"/>
    <n v="2021"/>
    <s v="High"/>
    <n v="9"/>
  </r>
  <r>
    <n v="8435"/>
    <x v="5"/>
    <x v="1"/>
    <s v="MNC"/>
    <s v="Finance"/>
    <x v="1"/>
    <x v="0"/>
    <s v="Remote"/>
    <x v="1"/>
    <s v="3-6 yrs"/>
    <n v="5"/>
    <s v="Bachelor"/>
    <n v="1"/>
    <n v="0"/>
    <n v="0"/>
    <n v="1"/>
    <n v="1"/>
    <n v="3"/>
    <n v="160119"/>
    <s v="High"/>
    <n v="11"/>
    <n v="2020"/>
    <s v="Medium"/>
    <n v="4"/>
  </r>
  <r>
    <n v="8436"/>
    <x v="5"/>
    <x v="1"/>
    <s v="MNC"/>
    <s v="Finance"/>
    <x v="2"/>
    <x v="2"/>
    <s v="Onsite/Hybrid"/>
    <x v="2"/>
    <s v="0-2 yrs"/>
    <n v="0"/>
    <s v="Bachelor"/>
    <n v="0"/>
    <n v="1"/>
    <n v="1"/>
    <n v="0"/>
    <n v="1"/>
    <n v="3"/>
    <n v="133953"/>
    <s v="High"/>
    <n v="12"/>
    <n v="2026"/>
    <s v="High"/>
    <n v="9"/>
  </r>
  <r>
    <n v="8437"/>
    <x v="0"/>
    <x v="0"/>
    <s v="Medium"/>
    <s v="Finance"/>
    <x v="5"/>
    <x v="2"/>
    <s v="Onsite/Hybrid"/>
    <x v="2"/>
    <s v="0-2 yrs"/>
    <n v="1"/>
    <s v="Bachelor"/>
    <n v="0"/>
    <n v="1"/>
    <n v="0"/>
    <n v="1"/>
    <n v="1"/>
    <n v="3"/>
    <n v="75888"/>
    <s v="Medium"/>
    <n v="8"/>
    <n v="2023"/>
    <s v="High"/>
    <n v="7"/>
  </r>
  <r>
    <n v="8438"/>
    <x v="3"/>
    <x v="0"/>
    <s v="Startup"/>
    <s v="Healthcare"/>
    <x v="1"/>
    <x v="1"/>
    <s v="Onsite/Hybrid"/>
    <x v="0"/>
    <s v="7+ yrs"/>
    <n v="8"/>
    <s v="Master"/>
    <n v="0"/>
    <n v="1"/>
    <n v="0"/>
    <n v="1"/>
    <n v="0"/>
    <n v="2"/>
    <n v="117309"/>
    <s v="Medium"/>
    <n v="2"/>
    <n v="2025"/>
    <s v="Medium"/>
    <n v="2"/>
  </r>
  <r>
    <n v="8439"/>
    <x v="1"/>
    <x v="1"/>
    <s v="MNC"/>
    <s v="Education"/>
    <x v="4"/>
    <x v="1"/>
    <s v="Onsite/Hybrid"/>
    <x v="2"/>
    <s v="0-2 yrs"/>
    <n v="0"/>
    <s v="PhD"/>
    <n v="0"/>
    <n v="1"/>
    <n v="0"/>
    <n v="0"/>
    <n v="1"/>
    <n v="2"/>
    <n v="117882"/>
    <s v="Medium"/>
    <n v="2"/>
    <n v="2020"/>
    <s v="High"/>
    <n v="9"/>
  </r>
  <r>
    <n v="8440"/>
    <x v="0"/>
    <x v="0"/>
    <s v="MNC"/>
    <s v="Retail"/>
    <x v="4"/>
    <x v="0"/>
    <s v="Remote"/>
    <x v="0"/>
    <s v="7+ yrs"/>
    <n v="15"/>
    <s v="Master"/>
    <n v="1"/>
    <n v="0"/>
    <n v="1"/>
    <n v="1"/>
    <n v="0"/>
    <n v="3"/>
    <n v="149202"/>
    <s v="High"/>
    <n v="9"/>
    <n v="2021"/>
    <s v="High"/>
    <n v="1"/>
  </r>
  <r>
    <n v="8441"/>
    <x v="4"/>
    <x v="0"/>
    <s v="MNC"/>
    <s v="Finance"/>
    <x v="4"/>
    <x v="1"/>
    <s v="Onsite/Hybrid"/>
    <x v="0"/>
    <s v="7+ yrs"/>
    <n v="10"/>
    <s v="Bachelor"/>
    <n v="0"/>
    <n v="0"/>
    <n v="1"/>
    <n v="1"/>
    <n v="1"/>
    <n v="3"/>
    <n v="163939"/>
    <s v="High"/>
    <n v="6"/>
    <n v="2023"/>
    <s v="High"/>
    <n v="1"/>
  </r>
  <r>
    <n v="8442"/>
    <x v="5"/>
    <x v="1"/>
    <s v="Startup"/>
    <s v="Education"/>
    <x v="6"/>
    <x v="1"/>
    <s v="Onsite/Hybrid"/>
    <x v="2"/>
    <s v="0-2 yrs"/>
    <n v="2"/>
    <s v="Master"/>
    <n v="0"/>
    <n v="0"/>
    <n v="1"/>
    <n v="0"/>
    <n v="0"/>
    <n v="1"/>
    <n v="103495"/>
    <s v="Medium"/>
    <n v="9"/>
    <n v="2023"/>
    <s v="Medium"/>
    <n v="1"/>
  </r>
  <r>
    <n v="8443"/>
    <x v="2"/>
    <x v="2"/>
    <s v="MNC"/>
    <s v="E-commerce"/>
    <x v="6"/>
    <x v="0"/>
    <s v="Remote"/>
    <x v="1"/>
    <s v="3-6 yrs"/>
    <n v="4"/>
    <s v="Master"/>
    <n v="0"/>
    <n v="0"/>
    <n v="1"/>
    <n v="1"/>
    <n v="1"/>
    <n v="3"/>
    <n v="136009"/>
    <s v="High"/>
    <n v="10"/>
    <n v="2021"/>
    <s v="High"/>
    <n v="8"/>
  </r>
  <r>
    <n v="8444"/>
    <x v="1"/>
    <x v="1"/>
    <s v="Enterprise"/>
    <s v="Healthcare"/>
    <x v="1"/>
    <x v="2"/>
    <s v="Onsite/Hybrid"/>
    <x v="0"/>
    <s v="7+ yrs"/>
    <n v="11"/>
    <s v="Master"/>
    <n v="0"/>
    <n v="0"/>
    <n v="1"/>
    <n v="0"/>
    <n v="1"/>
    <n v="2"/>
    <n v="168758"/>
    <s v="High"/>
    <n v="6"/>
    <n v="2026"/>
    <s v="Medium"/>
    <n v="5"/>
  </r>
  <r>
    <n v="8445"/>
    <x v="5"/>
    <x v="1"/>
    <s v="Startup"/>
    <s v="Healthcare"/>
    <x v="4"/>
    <x v="0"/>
    <s v="Remote"/>
    <x v="1"/>
    <s v="3-6 yrs"/>
    <n v="6"/>
    <s v="Master"/>
    <n v="0"/>
    <n v="0"/>
    <n v="0"/>
    <n v="1"/>
    <n v="1"/>
    <n v="2"/>
    <n v="141665"/>
    <s v="High"/>
    <n v="7"/>
    <n v="2020"/>
    <s v="Low"/>
    <n v="1"/>
  </r>
  <r>
    <n v="8446"/>
    <x v="1"/>
    <x v="1"/>
    <s v="Enterprise"/>
    <s v="E-commerce"/>
    <x v="5"/>
    <x v="0"/>
    <s v="Remote"/>
    <x v="0"/>
    <s v="7+ yrs"/>
    <n v="8"/>
    <s v="Master"/>
    <n v="1"/>
    <n v="1"/>
    <n v="1"/>
    <n v="1"/>
    <n v="1"/>
    <n v="5"/>
    <n v="180093"/>
    <s v="High"/>
    <n v="2"/>
    <n v="2025"/>
    <s v="High"/>
    <n v="7"/>
  </r>
  <r>
    <n v="8447"/>
    <x v="0"/>
    <x v="0"/>
    <s v="Enterprise"/>
    <s v="Healthcare"/>
    <x v="1"/>
    <x v="1"/>
    <s v="Onsite/Hybrid"/>
    <x v="0"/>
    <s v="7+ yrs"/>
    <n v="8"/>
    <s v="Master"/>
    <n v="1"/>
    <n v="1"/>
    <n v="0"/>
    <n v="0"/>
    <n v="0"/>
    <n v="2"/>
    <n v="104670"/>
    <s v="Medium"/>
    <n v="1"/>
    <n v="2023"/>
    <s v="High"/>
    <n v="9"/>
  </r>
  <r>
    <n v="8448"/>
    <x v="3"/>
    <x v="0"/>
    <s v="Medium"/>
    <s v="Education"/>
    <x v="3"/>
    <x v="1"/>
    <s v="Onsite/Hybrid"/>
    <x v="0"/>
    <s v="7+ yrs"/>
    <n v="7"/>
    <s v="PhD"/>
    <n v="0"/>
    <n v="0"/>
    <n v="0"/>
    <n v="0"/>
    <n v="1"/>
    <n v="1"/>
    <n v="107068"/>
    <s v="Medium"/>
    <n v="12"/>
    <n v="2020"/>
    <s v="High"/>
    <n v="7"/>
  </r>
  <r>
    <n v="8449"/>
    <x v="2"/>
    <x v="2"/>
    <s v="Medium"/>
    <s v="Retail"/>
    <x v="6"/>
    <x v="0"/>
    <s v="Remote"/>
    <x v="0"/>
    <s v="7+ yrs"/>
    <n v="13"/>
    <s v="Bachelor"/>
    <n v="0"/>
    <n v="1"/>
    <n v="1"/>
    <n v="1"/>
    <n v="0"/>
    <n v="3"/>
    <n v="130598"/>
    <s v="High"/>
    <n v="7"/>
    <n v="2025"/>
    <s v="High"/>
    <n v="8"/>
  </r>
  <r>
    <n v="8450"/>
    <x v="1"/>
    <x v="1"/>
    <s v="Enterprise"/>
    <s v="Technology"/>
    <x v="1"/>
    <x v="0"/>
    <s v="Remote"/>
    <x v="2"/>
    <s v="0-2 yrs"/>
    <n v="0"/>
    <s v="Master"/>
    <n v="1"/>
    <n v="1"/>
    <n v="1"/>
    <n v="0"/>
    <n v="0"/>
    <n v="3"/>
    <n v="105888"/>
    <s v="Medium"/>
    <n v="10"/>
    <n v="2021"/>
    <s v="Low"/>
    <n v="1"/>
  </r>
  <r>
    <n v="8451"/>
    <x v="4"/>
    <x v="0"/>
    <s v="MNC"/>
    <s v="Retail"/>
    <x v="5"/>
    <x v="0"/>
    <s v="Remote"/>
    <x v="2"/>
    <s v="0-2 yrs"/>
    <n v="2"/>
    <s v="Bachelor"/>
    <n v="0"/>
    <n v="0"/>
    <n v="0"/>
    <n v="1"/>
    <n v="1"/>
    <n v="2"/>
    <n v="94788"/>
    <s v="Medium"/>
    <n v="3"/>
    <n v="2020"/>
    <s v="High"/>
    <n v="9"/>
  </r>
  <r>
    <n v="8452"/>
    <x v="5"/>
    <x v="1"/>
    <s v="Startup"/>
    <s v="Education"/>
    <x v="4"/>
    <x v="1"/>
    <s v="Onsite/Hybrid"/>
    <x v="2"/>
    <s v="0-2 yrs"/>
    <n v="2"/>
    <s v="Master"/>
    <n v="1"/>
    <n v="0"/>
    <n v="0"/>
    <n v="0"/>
    <n v="0"/>
    <n v="1"/>
    <n v="86280"/>
    <s v="Medium"/>
    <n v="5"/>
    <n v="2026"/>
    <s v="Low"/>
    <n v="3"/>
  </r>
  <r>
    <n v="8453"/>
    <x v="2"/>
    <x v="2"/>
    <s v="Enterprise"/>
    <s v="Retail"/>
    <x v="4"/>
    <x v="1"/>
    <s v="Onsite/Hybrid"/>
    <x v="0"/>
    <s v="7+ yrs"/>
    <n v="12"/>
    <s v="Bachelor"/>
    <n v="1"/>
    <n v="0"/>
    <n v="1"/>
    <n v="0"/>
    <n v="0"/>
    <n v="2"/>
    <n v="113127"/>
    <s v="Medium"/>
    <n v="9"/>
    <n v="2025"/>
    <s v="Low"/>
    <n v="3"/>
  </r>
  <r>
    <n v="8454"/>
    <x v="5"/>
    <x v="1"/>
    <s v="MNC"/>
    <s v="Finance"/>
    <x v="2"/>
    <x v="1"/>
    <s v="Onsite/Hybrid"/>
    <x v="0"/>
    <s v="7+ yrs"/>
    <n v="10"/>
    <s v="PhD"/>
    <n v="1"/>
    <n v="1"/>
    <n v="1"/>
    <n v="0"/>
    <n v="1"/>
    <n v="4"/>
    <n v="187443"/>
    <s v="High"/>
    <n v="2"/>
    <n v="2022"/>
    <s v="Low"/>
    <n v="4"/>
  </r>
  <r>
    <n v="8455"/>
    <x v="4"/>
    <x v="0"/>
    <s v="Enterprise"/>
    <s v="E-commerce"/>
    <x v="5"/>
    <x v="2"/>
    <s v="Onsite/Hybrid"/>
    <x v="0"/>
    <s v="7+ yrs"/>
    <n v="8"/>
    <s v="Bachelor"/>
    <n v="0"/>
    <n v="1"/>
    <n v="0"/>
    <n v="0"/>
    <n v="1"/>
    <n v="2"/>
    <n v="113985"/>
    <s v="Medium"/>
    <n v="7"/>
    <n v="2026"/>
    <s v="Low"/>
    <n v="3"/>
  </r>
  <r>
    <n v="8456"/>
    <x v="4"/>
    <x v="0"/>
    <s v="MNC"/>
    <s v="E-commerce"/>
    <x v="3"/>
    <x v="2"/>
    <s v="Onsite/Hybrid"/>
    <x v="2"/>
    <s v="0-2 yrs"/>
    <n v="0"/>
    <s v="Master"/>
    <n v="0"/>
    <n v="1"/>
    <n v="0"/>
    <n v="1"/>
    <n v="0"/>
    <n v="2"/>
    <n v="86285"/>
    <s v="Medium"/>
    <n v="4"/>
    <n v="2020"/>
    <s v="Medium"/>
    <n v="4"/>
  </r>
  <r>
    <n v="8457"/>
    <x v="3"/>
    <x v="0"/>
    <s v="Startup"/>
    <s v="Finance"/>
    <x v="0"/>
    <x v="1"/>
    <s v="Onsite/Hybrid"/>
    <x v="0"/>
    <s v="7+ yrs"/>
    <n v="7"/>
    <s v="Master"/>
    <n v="0"/>
    <n v="0"/>
    <n v="1"/>
    <n v="0"/>
    <n v="0"/>
    <n v="1"/>
    <n v="110714"/>
    <s v="Medium"/>
    <n v="6"/>
    <n v="2025"/>
    <s v="High"/>
    <n v="7"/>
  </r>
  <r>
    <n v="8458"/>
    <x v="1"/>
    <x v="1"/>
    <s v="Startup"/>
    <s v="Technology"/>
    <x v="4"/>
    <x v="2"/>
    <s v="Onsite/Hybrid"/>
    <x v="0"/>
    <s v="7+ yrs"/>
    <n v="13"/>
    <s v="PhD"/>
    <n v="0"/>
    <n v="0"/>
    <n v="1"/>
    <n v="0"/>
    <n v="1"/>
    <n v="2"/>
    <n v="168153"/>
    <s v="High"/>
    <n v="5"/>
    <n v="2020"/>
    <s v="High"/>
    <n v="8"/>
  </r>
  <r>
    <n v="8459"/>
    <x v="2"/>
    <x v="2"/>
    <s v="Enterprise"/>
    <s v="E-commerce"/>
    <x v="1"/>
    <x v="2"/>
    <s v="Onsite/Hybrid"/>
    <x v="0"/>
    <s v="7+ yrs"/>
    <n v="7"/>
    <s v="Bachelor"/>
    <n v="0"/>
    <n v="0"/>
    <n v="1"/>
    <n v="0"/>
    <n v="0"/>
    <n v="1"/>
    <n v="114464"/>
    <s v="Medium"/>
    <n v="6"/>
    <n v="2026"/>
    <s v="Medium"/>
    <n v="2"/>
  </r>
  <r>
    <n v="8460"/>
    <x v="0"/>
    <x v="0"/>
    <s v="Enterprise"/>
    <s v="Healthcare"/>
    <x v="5"/>
    <x v="1"/>
    <s v="Onsite/Hybrid"/>
    <x v="0"/>
    <s v="7+ yrs"/>
    <n v="9"/>
    <s v="Master"/>
    <n v="1"/>
    <n v="1"/>
    <n v="1"/>
    <n v="0"/>
    <n v="1"/>
    <n v="4"/>
    <n v="129991"/>
    <s v="High"/>
    <n v="7"/>
    <n v="2024"/>
    <s v="Low"/>
    <n v="6"/>
  </r>
  <r>
    <n v="8461"/>
    <x v="2"/>
    <x v="2"/>
    <s v="Enterprise"/>
    <s v="E-commerce"/>
    <x v="0"/>
    <x v="0"/>
    <s v="Remote"/>
    <x v="1"/>
    <s v="3-6 yrs"/>
    <n v="3"/>
    <s v="Master"/>
    <n v="0"/>
    <n v="0"/>
    <n v="1"/>
    <n v="0"/>
    <n v="0"/>
    <n v="1"/>
    <n v="88681"/>
    <s v="Medium"/>
    <n v="3"/>
    <n v="2024"/>
    <s v="Low"/>
    <n v="1"/>
  </r>
  <r>
    <n v="8462"/>
    <x v="0"/>
    <x v="0"/>
    <s v="MNC"/>
    <s v="Technology"/>
    <x v="1"/>
    <x v="2"/>
    <s v="Onsite/Hybrid"/>
    <x v="0"/>
    <s v="7+ yrs"/>
    <n v="9"/>
    <s v="PhD"/>
    <n v="0"/>
    <n v="0"/>
    <n v="0"/>
    <n v="1"/>
    <n v="0"/>
    <n v="1"/>
    <n v="139971"/>
    <s v="High"/>
    <n v="11"/>
    <n v="2021"/>
    <s v="Low"/>
    <n v="6"/>
  </r>
  <r>
    <n v="8463"/>
    <x v="0"/>
    <x v="0"/>
    <s v="MNC"/>
    <s v="Finance"/>
    <x v="3"/>
    <x v="2"/>
    <s v="Onsite/Hybrid"/>
    <x v="0"/>
    <s v="7+ yrs"/>
    <n v="15"/>
    <s v="PhD"/>
    <n v="1"/>
    <n v="0"/>
    <n v="1"/>
    <n v="0"/>
    <n v="1"/>
    <n v="3"/>
    <n v="144517"/>
    <s v="High"/>
    <n v="5"/>
    <n v="2023"/>
    <s v="Medium"/>
    <n v="5"/>
  </r>
  <r>
    <n v="8464"/>
    <x v="3"/>
    <x v="0"/>
    <s v="Startup"/>
    <s v="Technology"/>
    <x v="4"/>
    <x v="2"/>
    <s v="Onsite/Hybrid"/>
    <x v="2"/>
    <s v="0-2 yrs"/>
    <n v="1"/>
    <s v="Master"/>
    <n v="0"/>
    <n v="0"/>
    <n v="0"/>
    <n v="1"/>
    <n v="0"/>
    <n v="1"/>
    <n v="61507"/>
    <s v="Low"/>
    <n v="12"/>
    <n v="2025"/>
    <s v="Low"/>
    <n v="6"/>
  </r>
  <r>
    <n v="8465"/>
    <x v="3"/>
    <x v="0"/>
    <s v="Startup"/>
    <s v="E-commerce"/>
    <x v="0"/>
    <x v="0"/>
    <s v="Remote"/>
    <x v="2"/>
    <s v="0-2 yrs"/>
    <n v="0"/>
    <s v="Bachelor"/>
    <n v="0"/>
    <n v="0"/>
    <n v="0"/>
    <n v="1"/>
    <n v="1"/>
    <n v="2"/>
    <n v="75482"/>
    <s v="Medium"/>
    <n v="2"/>
    <n v="2025"/>
    <s v="Medium"/>
    <n v="6"/>
  </r>
  <r>
    <n v="8466"/>
    <x v="2"/>
    <x v="2"/>
    <s v="Startup"/>
    <s v="E-commerce"/>
    <x v="3"/>
    <x v="2"/>
    <s v="Onsite/Hybrid"/>
    <x v="2"/>
    <s v="0-2 yrs"/>
    <n v="0"/>
    <s v="Bachelor"/>
    <n v="1"/>
    <n v="1"/>
    <n v="0"/>
    <n v="0"/>
    <n v="1"/>
    <n v="3"/>
    <n v="60778"/>
    <s v="Low"/>
    <n v="9"/>
    <n v="2023"/>
    <s v="Low"/>
    <n v="3"/>
  </r>
  <r>
    <n v="8467"/>
    <x v="0"/>
    <x v="0"/>
    <s v="Medium"/>
    <s v="Retail"/>
    <x v="0"/>
    <x v="2"/>
    <s v="Onsite/Hybrid"/>
    <x v="0"/>
    <s v="7+ yrs"/>
    <n v="11"/>
    <s v="Bachelor"/>
    <n v="0"/>
    <n v="1"/>
    <n v="1"/>
    <n v="0"/>
    <n v="0"/>
    <n v="2"/>
    <n v="117527"/>
    <s v="Medium"/>
    <n v="12"/>
    <n v="2026"/>
    <s v="High"/>
    <n v="8"/>
  </r>
  <r>
    <n v="8468"/>
    <x v="0"/>
    <x v="0"/>
    <s v="Enterprise"/>
    <s v="Healthcare"/>
    <x v="4"/>
    <x v="2"/>
    <s v="Onsite/Hybrid"/>
    <x v="2"/>
    <s v="0-2 yrs"/>
    <n v="2"/>
    <s v="Master"/>
    <n v="0"/>
    <n v="1"/>
    <n v="0"/>
    <n v="1"/>
    <n v="1"/>
    <n v="3"/>
    <n v="78137"/>
    <s v="Medium"/>
    <n v="6"/>
    <n v="2021"/>
    <s v="High"/>
    <n v="8"/>
  </r>
  <r>
    <n v="8469"/>
    <x v="2"/>
    <x v="2"/>
    <s v="Medium"/>
    <s v="Healthcare"/>
    <x v="2"/>
    <x v="0"/>
    <s v="Remote"/>
    <x v="2"/>
    <s v="0-2 yrs"/>
    <n v="1"/>
    <s v="Bachelor"/>
    <n v="1"/>
    <n v="0"/>
    <n v="0"/>
    <n v="0"/>
    <n v="0"/>
    <n v="1"/>
    <n v="49255"/>
    <s v="Low"/>
    <n v="2"/>
    <n v="2026"/>
    <s v="Medium"/>
    <n v="3"/>
  </r>
  <r>
    <n v="8470"/>
    <x v="3"/>
    <x v="0"/>
    <s v="Enterprise"/>
    <s v="Healthcare"/>
    <x v="5"/>
    <x v="1"/>
    <s v="Onsite/Hybrid"/>
    <x v="0"/>
    <s v="7+ yrs"/>
    <n v="10"/>
    <s v="Bachelor"/>
    <n v="0"/>
    <n v="0"/>
    <n v="0"/>
    <n v="1"/>
    <n v="0"/>
    <n v="1"/>
    <n v="114927"/>
    <s v="Medium"/>
    <n v="3"/>
    <n v="2022"/>
    <s v="Low"/>
    <n v="6"/>
  </r>
  <r>
    <n v="8471"/>
    <x v="5"/>
    <x v="1"/>
    <s v="Startup"/>
    <s v="Technology"/>
    <x v="3"/>
    <x v="2"/>
    <s v="Onsite/Hybrid"/>
    <x v="1"/>
    <s v="3-6 yrs"/>
    <n v="5"/>
    <s v="Master"/>
    <n v="0"/>
    <n v="0"/>
    <n v="0"/>
    <n v="1"/>
    <n v="0"/>
    <n v="1"/>
    <n v="130112"/>
    <s v="High"/>
    <n v="10"/>
    <n v="2022"/>
    <s v="Medium"/>
    <n v="6"/>
  </r>
  <r>
    <n v="8472"/>
    <x v="3"/>
    <x v="0"/>
    <s v="Enterprise"/>
    <s v="Finance"/>
    <x v="3"/>
    <x v="2"/>
    <s v="Onsite/Hybrid"/>
    <x v="1"/>
    <s v="3-6 yrs"/>
    <n v="3"/>
    <s v="Bachelor"/>
    <n v="0"/>
    <n v="0"/>
    <n v="1"/>
    <n v="1"/>
    <n v="1"/>
    <n v="3"/>
    <n v="118586"/>
    <s v="Medium"/>
    <n v="6"/>
    <n v="2023"/>
    <s v="High"/>
    <n v="8"/>
  </r>
  <r>
    <n v="8473"/>
    <x v="0"/>
    <x v="0"/>
    <s v="Startup"/>
    <s v="Healthcare"/>
    <x v="2"/>
    <x v="1"/>
    <s v="Onsite/Hybrid"/>
    <x v="0"/>
    <s v="7+ yrs"/>
    <n v="7"/>
    <s v="PhD"/>
    <n v="0"/>
    <n v="1"/>
    <n v="1"/>
    <n v="1"/>
    <n v="0"/>
    <n v="3"/>
    <n v="131602"/>
    <s v="High"/>
    <n v="7"/>
    <n v="2025"/>
    <s v="High"/>
    <n v="6"/>
  </r>
  <r>
    <n v="8474"/>
    <x v="1"/>
    <x v="1"/>
    <s v="Startup"/>
    <s v="Technology"/>
    <x v="5"/>
    <x v="1"/>
    <s v="Onsite/Hybrid"/>
    <x v="0"/>
    <s v="7+ yrs"/>
    <n v="10"/>
    <s v="Master"/>
    <n v="0"/>
    <n v="0"/>
    <n v="0"/>
    <n v="0"/>
    <n v="0"/>
    <n v="0"/>
    <n v="137821"/>
    <s v="High"/>
    <n v="5"/>
    <n v="2020"/>
    <s v="High"/>
    <n v="8"/>
  </r>
  <r>
    <n v="8475"/>
    <x v="2"/>
    <x v="2"/>
    <s v="Startup"/>
    <s v="Finance"/>
    <x v="4"/>
    <x v="0"/>
    <s v="Remote"/>
    <x v="2"/>
    <s v="0-2 yrs"/>
    <n v="2"/>
    <s v="PhD"/>
    <n v="1"/>
    <n v="1"/>
    <n v="1"/>
    <n v="1"/>
    <n v="0"/>
    <n v="4"/>
    <n v="79921"/>
    <s v="Medium"/>
    <n v="4"/>
    <n v="2021"/>
    <s v="High"/>
    <n v="4"/>
  </r>
  <r>
    <n v="8476"/>
    <x v="0"/>
    <x v="0"/>
    <s v="Enterprise"/>
    <s v="Technology"/>
    <x v="0"/>
    <x v="1"/>
    <s v="Onsite/Hybrid"/>
    <x v="0"/>
    <s v="7+ yrs"/>
    <n v="14"/>
    <s v="Master"/>
    <n v="1"/>
    <n v="0"/>
    <n v="0"/>
    <n v="0"/>
    <n v="1"/>
    <n v="2"/>
    <n v="106761"/>
    <s v="Medium"/>
    <n v="3"/>
    <n v="2020"/>
    <s v="Medium"/>
    <n v="2"/>
  </r>
  <r>
    <n v="8477"/>
    <x v="4"/>
    <x v="0"/>
    <s v="Medium"/>
    <s v="Finance"/>
    <x v="6"/>
    <x v="2"/>
    <s v="Onsite/Hybrid"/>
    <x v="2"/>
    <s v="0-2 yrs"/>
    <n v="1"/>
    <s v="Bachelor"/>
    <n v="0"/>
    <n v="1"/>
    <n v="0"/>
    <n v="0"/>
    <n v="1"/>
    <n v="2"/>
    <n v="60410"/>
    <s v="Low"/>
    <n v="12"/>
    <n v="2026"/>
    <s v="Low"/>
    <n v="3"/>
  </r>
  <r>
    <n v="8478"/>
    <x v="3"/>
    <x v="0"/>
    <s v="MNC"/>
    <s v="Finance"/>
    <x v="3"/>
    <x v="1"/>
    <s v="Onsite/Hybrid"/>
    <x v="1"/>
    <s v="3-6 yrs"/>
    <n v="3"/>
    <s v="PhD"/>
    <n v="1"/>
    <n v="1"/>
    <n v="0"/>
    <n v="0"/>
    <n v="0"/>
    <n v="2"/>
    <n v="94112"/>
    <s v="Medium"/>
    <n v="12"/>
    <n v="2023"/>
    <s v="High"/>
    <n v="7"/>
  </r>
  <r>
    <n v="8479"/>
    <x v="1"/>
    <x v="1"/>
    <s v="Startup"/>
    <s v="Retail"/>
    <x v="5"/>
    <x v="2"/>
    <s v="Onsite/Hybrid"/>
    <x v="1"/>
    <s v="3-6 yrs"/>
    <n v="6"/>
    <s v="Bachelor"/>
    <n v="0"/>
    <n v="0"/>
    <n v="1"/>
    <n v="0"/>
    <n v="1"/>
    <n v="2"/>
    <n v="144525"/>
    <s v="High"/>
    <n v="9"/>
    <n v="2026"/>
    <s v="High"/>
    <n v="9"/>
  </r>
  <r>
    <n v="8480"/>
    <x v="5"/>
    <x v="1"/>
    <s v="Enterprise"/>
    <s v="Healthcare"/>
    <x v="1"/>
    <x v="1"/>
    <s v="Onsite/Hybrid"/>
    <x v="2"/>
    <s v="0-2 yrs"/>
    <n v="0"/>
    <s v="Bachelor"/>
    <n v="0"/>
    <n v="0"/>
    <n v="1"/>
    <n v="0"/>
    <n v="0"/>
    <n v="1"/>
    <n v="101522"/>
    <s v="Medium"/>
    <n v="10"/>
    <n v="2024"/>
    <s v="Low"/>
    <n v="4"/>
  </r>
  <r>
    <n v="8481"/>
    <x v="5"/>
    <x v="1"/>
    <s v="Startup"/>
    <s v="E-commerce"/>
    <x v="6"/>
    <x v="2"/>
    <s v="Onsite/Hybrid"/>
    <x v="2"/>
    <s v="0-2 yrs"/>
    <n v="0"/>
    <s v="PhD"/>
    <n v="1"/>
    <n v="0"/>
    <n v="1"/>
    <n v="1"/>
    <n v="1"/>
    <n v="4"/>
    <n v="126221"/>
    <s v="High"/>
    <n v="10"/>
    <n v="2020"/>
    <s v="High"/>
    <n v="8"/>
  </r>
  <r>
    <n v="8482"/>
    <x v="5"/>
    <x v="1"/>
    <s v="Startup"/>
    <s v="Retail"/>
    <x v="2"/>
    <x v="0"/>
    <s v="Remote"/>
    <x v="0"/>
    <s v="7+ yrs"/>
    <n v="7"/>
    <s v="Master"/>
    <n v="0"/>
    <n v="0"/>
    <n v="0"/>
    <n v="1"/>
    <n v="1"/>
    <n v="2"/>
    <n v="165027"/>
    <s v="High"/>
    <n v="1"/>
    <n v="2023"/>
    <s v="Low"/>
    <n v="2"/>
  </r>
  <r>
    <n v="8483"/>
    <x v="2"/>
    <x v="2"/>
    <s v="Medium"/>
    <s v="Healthcare"/>
    <x v="0"/>
    <x v="2"/>
    <s v="Onsite/Hybrid"/>
    <x v="2"/>
    <s v="0-2 yrs"/>
    <n v="2"/>
    <s v="Master"/>
    <n v="1"/>
    <n v="0"/>
    <n v="0"/>
    <n v="1"/>
    <n v="1"/>
    <n v="3"/>
    <n v="76861"/>
    <s v="Medium"/>
    <n v="8"/>
    <n v="2025"/>
    <s v="High"/>
    <n v="8"/>
  </r>
  <r>
    <n v="8484"/>
    <x v="2"/>
    <x v="2"/>
    <s v="MNC"/>
    <s v="Technology"/>
    <x v="0"/>
    <x v="1"/>
    <s v="Onsite/Hybrid"/>
    <x v="1"/>
    <s v="3-6 yrs"/>
    <n v="5"/>
    <s v="PhD"/>
    <n v="1"/>
    <n v="1"/>
    <n v="0"/>
    <n v="1"/>
    <n v="1"/>
    <n v="4"/>
    <n v="124206"/>
    <s v="High"/>
    <n v="5"/>
    <n v="2025"/>
    <s v="Medium"/>
    <n v="1"/>
  </r>
  <r>
    <n v="8485"/>
    <x v="0"/>
    <x v="0"/>
    <s v="MNC"/>
    <s v="Education"/>
    <x v="1"/>
    <x v="2"/>
    <s v="Onsite/Hybrid"/>
    <x v="1"/>
    <s v="3-6 yrs"/>
    <n v="3"/>
    <s v="Bachelor"/>
    <n v="1"/>
    <n v="1"/>
    <n v="0"/>
    <n v="1"/>
    <n v="1"/>
    <n v="4"/>
    <n v="124661"/>
    <s v="High"/>
    <n v="7"/>
    <n v="2022"/>
    <s v="Low"/>
    <n v="3"/>
  </r>
  <r>
    <n v="8486"/>
    <x v="1"/>
    <x v="1"/>
    <s v="Startup"/>
    <s v="Education"/>
    <x v="2"/>
    <x v="0"/>
    <s v="Remote"/>
    <x v="1"/>
    <s v="3-6 yrs"/>
    <n v="6"/>
    <s v="Bachelor"/>
    <n v="0"/>
    <n v="0"/>
    <n v="0"/>
    <n v="1"/>
    <n v="1"/>
    <n v="2"/>
    <n v="144521"/>
    <s v="High"/>
    <n v="9"/>
    <n v="2023"/>
    <s v="High"/>
    <n v="8"/>
  </r>
  <r>
    <n v="8487"/>
    <x v="5"/>
    <x v="1"/>
    <s v="Startup"/>
    <s v="Healthcare"/>
    <x v="3"/>
    <x v="0"/>
    <s v="Remote"/>
    <x v="0"/>
    <s v="7+ yrs"/>
    <n v="12"/>
    <s v="Bachelor"/>
    <n v="1"/>
    <n v="1"/>
    <n v="0"/>
    <n v="1"/>
    <n v="0"/>
    <n v="3"/>
    <n v="154421"/>
    <s v="High"/>
    <n v="12"/>
    <n v="2021"/>
    <s v="High"/>
    <n v="8"/>
  </r>
  <r>
    <n v="8488"/>
    <x v="1"/>
    <x v="1"/>
    <s v="MNC"/>
    <s v="Education"/>
    <x v="2"/>
    <x v="1"/>
    <s v="Onsite/Hybrid"/>
    <x v="1"/>
    <s v="3-6 yrs"/>
    <n v="4"/>
    <s v="Master"/>
    <n v="0"/>
    <n v="0"/>
    <n v="1"/>
    <n v="0"/>
    <n v="1"/>
    <n v="2"/>
    <n v="159944"/>
    <s v="High"/>
    <n v="5"/>
    <n v="2020"/>
    <s v="Medium"/>
    <n v="1"/>
  </r>
  <r>
    <n v="8489"/>
    <x v="0"/>
    <x v="0"/>
    <s v="Startup"/>
    <s v="Technology"/>
    <x v="4"/>
    <x v="2"/>
    <s v="Onsite/Hybrid"/>
    <x v="0"/>
    <s v="7+ yrs"/>
    <n v="7"/>
    <s v="Bachelor"/>
    <n v="0"/>
    <n v="1"/>
    <n v="1"/>
    <n v="1"/>
    <n v="0"/>
    <n v="3"/>
    <n v="125593"/>
    <s v="High"/>
    <n v="2"/>
    <n v="2024"/>
    <s v="High"/>
    <n v="9"/>
  </r>
  <r>
    <n v="8490"/>
    <x v="3"/>
    <x v="0"/>
    <s v="Startup"/>
    <s v="Healthcare"/>
    <x v="2"/>
    <x v="0"/>
    <s v="Remote"/>
    <x v="2"/>
    <s v="0-2 yrs"/>
    <n v="2"/>
    <s v="Bachelor"/>
    <n v="0"/>
    <n v="0"/>
    <n v="0"/>
    <n v="1"/>
    <n v="0"/>
    <n v="1"/>
    <n v="62544"/>
    <s v="Low"/>
    <n v="2"/>
    <n v="2026"/>
    <s v="Medium"/>
    <n v="6"/>
  </r>
  <r>
    <n v="8491"/>
    <x v="3"/>
    <x v="0"/>
    <s v="Startup"/>
    <s v="Education"/>
    <x v="0"/>
    <x v="2"/>
    <s v="Onsite/Hybrid"/>
    <x v="0"/>
    <s v="7+ yrs"/>
    <n v="10"/>
    <s v="PhD"/>
    <n v="1"/>
    <n v="0"/>
    <n v="0"/>
    <n v="0"/>
    <n v="0"/>
    <n v="1"/>
    <n v="102916"/>
    <s v="Medium"/>
    <n v="1"/>
    <n v="2026"/>
    <s v="Medium"/>
    <n v="5"/>
  </r>
  <r>
    <n v="8492"/>
    <x v="4"/>
    <x v="0"/>
    <s v="MNC"/>
    <s v="E-commerce"/>
    <x v="1"/>
    <x v="0"/>
    <s v="Remote"/>
    <x v="0"/>
    <s v="7+ yrs"/>
    <n v="9"/>
    <s v="PhD"/>
    <n v="0"/>
    <n v="0"/>
    <n v="0"/>
    <n v="1"/>
    <n v="1"/>
    <n v="2"/>
    <n v="146159"/>
    <s v="High"/>
    <n v="6"/>
    <n v="2024"/>
    <s v="High"/>
    <n v="7"/>
  </r>
  <r>
    <n v="8493"/>
    <x v="2"/>
    <x v="2"/>
    <s v="Medium"/>
    <s v="Retail"/>
    <x v="0"/>
    <x v="1"/>
    <s v="Onsite/Hybrid"/>
    <x v="1"/>
    <s v="3-6 yrs"/>
    <n v="4"/>
    <s v="PhD"/>
    <n v="1"/>
    <n v="1"/>
    <n v="0"/>
    <n v="0"/>
    <n v="1"/>
    <n v="3"/>
    <n v="86510"/>
    <s v="Medium"/>
    <n v="12"/>
    <n v="2024"/>
    <s v="Low"/>
    <n v="3"/>
  </r>
  <r>
    <n v="8494"/>
    <x v="4"/>
    <x v="0"/>
    <s v="MNC"/>
    <s v="Healthcare"/>
    <x v="1"/>
    <x v="1"/>
    <s v="Onsite/Hybrid"/>
    <x v="1"/>
    <s v="3-6 yrs"/>
    <n v="6"/>
    <s v="Bachelor"/>
    <n v="0"/>
    <n v="1"/>
    <n v="0"/>
    <n v="0"/>
    <n v="1"/>
    <n v="2"/>
    <n v="107063"/>
    <s v="Medium"/>
    <n v="2"/>
    <n v="2023"/>
    <s v="High"/>
    <n v="8"/>
  </r>
  <r>
    <n v="8495"/>
    <x v="0"/>
    <x v="0"/>
    <s v="Medium"/>
    <s v="Technology"/>
    <x v="4"/>
    <x v="2"/>
    <s v="Onsite/Hybrid"/>
    <x v="1"/>
    <s v="3-6 yrs"/>
    <n v="3"/>
    <s v="Bachelor"/>
    <n v="0"/>
    <n v="1"/>
    <n v="0"/>
    <n v="1"/>
    <n v="1"/>
    <n v="3"/>
    <n v="101139"/>
    <s v="Medium"/>
    <n v="12"/>
    <n v="2025"/>
    <s v="Medium"/>
    <n v="4"/>
  </r>
  <r>
    <n v="8496"/>
    <x v="1"/>
    <x v="1"/>
    <s v="Startup"/>
    <s v="E-commerce"/>
    <x v="1"/>
    <x v="0"/>
    <s v="Remote"/>
    <x v="1"/>
    <s v="3-6 yrs"/>
    <n v="3"/>
    <s v="Master"/>
    <n v="1"/>
    <n v="0"/>
    <n v="1"/>
    <n v="1"/>
    <n v="0"/>
    <n v="3"/>
    <n v="148782"/>
    <s v="High"/>
    <n v="2"/>
    <n v="2026"/>
    <s v="High"/>
    <n v="9"/>
  </r>
  <r>
    <n v="8497"/>
    <x v="4"/>
    <x v="0"/>
    <s v="Medium"/>
    <s v="E-commerce"/>
    <x v="4"/>
    <x v="2"/>
    <s v="Onsite/Hybrid"/>
    <x v="1"/>
    <s v="3-6 yrs"/>
    <n v="6"/>
    <s v="Master"/>
    <n v="1"/>
    <n v="1"/>
    <n v="1"/>
    <n v="1"/>
    <n v="1"/>
    <n v="5"/>
    <n v="118987"/>
    <s v="Medium"/>
    <n v="6"/>
    <n v="2026"/>
    <s v="High"/>
    <n v="9"/>
  </r>
  <r>
    <n v="8498"/>
    <x v="1"/>
    <x v="1"/>
    <s v="MNC"/>
    <s v="Healthcare"/>
    <x v="3"/>
    <x v="0"/>
    <s v="Remote"/>
    <x v="0"/>
    <s v="7+ yrs"/>
    <n v="8"/>
    <s v="PhD"/>
    <n v="1"/>
    <n v="0"/>
    <n v="0"/>
    <n v="0"/>
    <n v="1"/>
    <n v="2"/>
    <n v="165345"/>
    <s v="High"/>
    <n v="12"/>
    <n v="2026"/>
    <s v="Medium"/>
    <n v="3"/>
  </r>
  <r>
    <n v="8499"/>
    <x v="2"/>
    <x v="2"/>
    <s v="Startup"/>
    <s v="Retail"/>
    <x v="2"/>
    <x v="2"/>
    <s v="Onsite/Hybrid"/>
    <x v="2"/>
    <s v="0-2 yrs"/>
    <n v="2"/>
    <s v="PhD"/>
    <n v="1"/>
    <n v="1"/>
    <n v="1"/>
    <n v="0"/>
    <n v="1"/>
    <n v="4"/>
    <n v="79183"/>
    <s v="Medium"/>
    <n v="6"/>
    <n v="2023"/>
    <s v="High"/>
    <n v="8"/>
  </r>
  <r>
    <n v="8500"/>
    <x v="4"/>
    <x v="0"/>
    <s v="Enterprise"/>
    <s v="Education"/>
    <x v="1"/>
    <x v="0"/>
    <s v="Remote"/>
    <x v="1"/>
    <s v="3-6 yrs"/>
    <n v="4"/>
    <s v="Master"/>
    <n v="1"/>
    <n v="0"/>
    <n v="0"/>
    <n v="1"/>
    <n v="0"/>
    <n v="2"/>
    <n v="94856"/>
    <s v="Medium"/>
    <n v="10"/>
    <n v="2020"/>
    <s v="Medium"/>
    <n v="4"/>
  </r>
  <r>
    <n v="8501"/>
    <x v="1"/>
    <x v="1"/>
    <s v="Startup"/>
    <s v="Retail"/>
    <x v="3"/>
    <x v="2"/>
    <s v="Onsite/Hybrid"/>
    <x v="0"/>
    <s v="7+ yrs"/>
    <n v="7"/>
    <s v="Bachelor"/>
    <n v="0"/>
    <n v="0"/>
    <n v="0"/>
    <n v="1"/>
    <n v="0"/>
    <n v="1"/>
    <n v="151181"/>
    <s v="High"/>
    <n v="5"/>
    <n v="2020"/>
    <s v="Medium"/>
    <n v="3"/>
  </r>
  <r>
    <n v="8502"/>
    <x v="2"/>
    <x v="2"/>
    <s v="MNC"/>
    <s v="Finance"/>
    <x v="5"/>
    <x v="1"/>
    <s v="Onsite/Hybrid"/>
    <x v="2"/>
    <s v="0-2 yrs"/>
    <n v="2"/>
    <s v="Master"/>
    <n v="0"/>
    <n v="0"/>
    <n v="0"/>
    <n v="1"/>
    <n v="0"/>
    <n v="1"/>
    <n v="87180"/>
    <s v="Medium"/>
    <n v="12"/>
    <n v="2024"/>
    <s v="Medium"/>
    <n v="4"/>
  </r>
  <r>
    <n v="8503"/>
    <x v="1"/>
    <x v="1"/>
    <s v="Medium"/>
    <s v="Technology"/>
    <x v="4"/>
    <x v="0"/>
    <s v="Remote"/>
    <x v="2"/>
    <s v="0-2 yrs"/>
    <n v="1"/>
    <s v="Master"/>
    <n v="0"/>
    <n v="0"/>
    <n v="1"/>
    <n v="1"/>
    <n v="1"/>
    <n v="3"/>
    <n v="127359"/>
    <s v="High"/>
    <n v="7"/>
    <n v="2023"/>
    <s v="High"/>
    <n v="9"/>
  </r>
  <r>
    <n v="8504"/>
    <x v="2"/>
    <x v="2"/>
    <s v="Enterprise"/>
    <s v="Retail"/>
    <x v="1"/>
    <x v="2"/>
    <s v="Onsite/Hybrid"/>
    <x v="2"/>
    <s v="0-2 yrs"/>
    <n v="2"/>
    <s v="Bachelor"/>
    <n v="0"/>
    <n v="0"/>
    <n v="0"/>
    <n v="1"/>
    <n v="1"/>
    <n v="2"/>
    <n v="78958"/>
    <s v="Medium"/>
    <n v="2"/>
    <n v="2024"/>
    <s v="High"/>
    <n v="7"/>
  </r>
  <r>
    <n v="8505"/>
    <x v="4"/>
    <x v="0"/>
    <s v="Enterprise"/>
    <s v="Retail"/>
    <x v="2"/>
    <x v="1"/>
    <s v="Onsite/Hybrid"/>
    <x v="1"/>
    <s v="3-6 yrs"/>
    <n v="4"/>
    <s v="PhD"/>
    <n v="1"/>
    <n v="0"/>
    <n v="1"/>
    <n v="1"/>
    <n v="1"/>
    <n v="4"/>
    <n v="112533"/>
    <s v="Medium"/>
    <n v="2"/>
    <n v="2025"/>
    <s v="High"/>
    <n v="5"/>
  </r>
  <r>
    <n v="8506"/>
    <x v="4"/>
    <x v="0"/>
    <s v="Medium"/>
    <s v="Finance"/>
    <x v="6"/>
    <x v="0"/>
    <s v="Remote"/>
    <x v="1"/>
    <s v="3-6 yrs"/>
    <n v="4"/>
    <s v="PhD"/>
    <n v="1"/>
    <n v="1"/>
    <n v="1"/>
    <n v="0"/>
    <n v="1"/>
    <n v="4"/>
    <n v="104517"/>
    <s v="Medium"/>
    <n v="4"/>
    <n v="2022"/>
    <s v="High"/>
    <n v="9"/>
  </r>
  <r>
    <n v="8507"/>
    <x v="3"/>
    <x v="0"/>
    <s v="MNC"/>
    <s v="Education"/>
    <x v="6"/>
    <x v="1"/>
    <s v="Onsite/Hybrid"/>
    <x v="2"/>
    <s v="0-2 yrs"/>
    <n v="0"/>
    <s v="Master"/>
    <n v="1"/>
    <n v="1"/>
    <n v="0"/>
    <n v="1"/>
    <n v="1"/>
    <n v="4"/>
    <n v="91005"/>
    <s v="Medium"/>
    <n v="3"/>
    <n v="2023"/>
    <s v="Low"/>
    <n v="4"/>
  </r>
  <r>
    <n v="8508"/>
    <x v="3"/>
    <x v="0"/>
    <s v="Startup"/>
    <s v="Retail"/>
    <x v="5"/>
    <x v="1"/>
    <s v="Onsite/Hybrid"/>
    <x v="1"/>
    <s v="3-6 yrs"/>
    <n v="5"/>
    <s v="PhD"/>
    <n v="0"/>
    <n v="1"/>
    <n v="0"/>
    <n v="1"/>
    <n v="1"/>
    <n v="3"/>
    <n v="96607"/>
    <s v="Medium"/>
    <n v="2"/>
    <n v="2023"/>
    <s v="Low"/>
    <n v="5"/>
  </r>
  <r>
    <n v="8509"/>
    <x v="5"/>
    <x v="1"/>
    <s v="Enterprise"/>
    <s v="Healthcare"/>
    <x v="5"/>
    <x v="0"/>
    <s v="Remote"/>
    <x v="2"/>
    <s v="0-2 yrs"/>
    <n v="0"/>
    <s v="Master"/>
    <n v="0"/>
    <n v="1"/>
    <n v="0"/>
    <n v="0"/>
    <n v="1"/>
    <n v="2"/>
    <n v="99694"/>
    <s v="Medium"/>
    <n v="7"/>
    <n v="2021"/>
    <s v="High"/>
    <n v="8"/>
  </r>
  <r>
    <n v="8510"/>
    <x v="2"/>
    <x v="2"/>
    <s v="Startup"/>
    <s v="Finance"/>
    <x v="6"/>
    <x v="1"/>
    <s v="Onsite/Hybrid"/>
    <x v="2"/>
    <s v="0-2 yrs"/>
    <n v="0"/>
    <s v="Master"/>
    <n v="0"/>
    <n v="1"/>
    <n v="1"/>
    <n v="0"/>
    <n v="0"/>
    <n v="2"/>
    <n v="60932"/>
    <s v="Low"/>
    <n v="7"/>
    <n v="2023"/>
    <s v="Medium"/>
    <n v="2"/>
  </r>
  <r>
    <n v="8511"/>
    <x v="5"/>
    <x v="1"/>
    <s v="MNC"/>
    <s v="E-commerce"/>
    <x v="0"/>
    <x v="2"/>
    <s v="Onsite/Hybrid"/>
    <x v="2"/>
    <s v="0-2 yrs"/>
    <n v="2"/>
    <s v="PhD"/>
    <n v="1"/>
    <n v="1"/>
    <n v="0"/>
    <n v="0"/>
    <n v="0"/>
    <n v="2"/>
    <n v="112550"/>
    <s v="Medium"/>
    <n v="3"/>
    <n v="2025"/>
    <s v="Medium"/>
    <n v="2"/>
  </r>
  <r>
    <n v="8512"/>
    <x v="0"/>
    <x v="0"/>
    <s v="Enterprise"/>
    <s v="Retail"/>
    <x v="1"/>
    <x v="0"/>
    <s v="Remote"/>
    <x v="1"/>
    <s v="3-6 yrs"/>
    <n v="4"/>
    <s v="Bachelor"/>
    <n v="1"/>
    <n v="0"/>
    <n v="0"/>
    <n v="0"/>
    <n v="1"/>
    <n v="2"/>
    <n v="83805"/>
    <s v="Medium"/>
    <n v="3"/>
    <n v="2025"/>
    <s v="High"/>
    <n v="9"/>
  </r>
  <r>
    <n v="8513"/>
    <x v="5"/>
    <x v="1"/>
    <s v="MNC"/>
    <s v="Retail"/>
    <x v="0"/>
    <x v="2"/>
    <s v="Onsite/Hybrid"/>
    <x v="2"/>
    <s v="0-2 yrs"/>
    <n v="2"/>
    <s v="Bachelor"/>
    <n v="1"/>
    <n v="0"/>
    <n v="0"/>
    <n v="0"/>
    <n v="0"/>
    <n v="1"/>
    <n v="114456"/>
    <s v="Medium"/>
    <n v="2"/>
    <n v="2021"/>
    <s v="Medium"/>
    <n v="5"/>
  </r>
  <r>
    <n v="8514"/>
    <x v="5"/>
    <x v="1"/>
    <s v="Medium"/>
    <s v="Retail"/>
    <x v="2"/>
    <x v="0"/>
    <s v="Remote"/>
    <x v="1"/>
    <s v="3-6 yrs"/>
    <n v="6"/>
    <s v="Master"/>
    <n v="0"/>
    <n v="0"/>
    <n v="0"/>
    <n v="0"/>
    <n v="1"/>
    <n v="1"/>
    <n v="128996"/>
    <s v="High"/>
    <n v="12"/>
    <n v="2025"/>
    <s v="Low"/>
    <n v="5"/>
  </r>
  <r>
    <n v="8515"/>
    <x v="2"/>
    <x v="2"/>
    <s v="Enterprise"/>
    <s v="E-commerce"/>
    <x v="1"/>
    <x v="1"/>
    <s v="Onsite/Hybrid"/>
    <x v="0"/>
    <s v="7+ yrs"/>
    <n v="10"/>
    <s v="Bachelor"/>
    <n v="1"/>
    <n v="0"/>
    <n v="1"/>
    <n v="0"/>
    <n v="0"/>
    <n v="2"/>
    <n v="117425"/>
    <s v="Medium"/>
    <n v="10"/>
    <n v="2020"/>
    <s v="Medium"/>
    <n v="5"/>
  </r>
  <r>
    <n v="8516"/>
    <x v="2"/>
    <x v="2"/>
    <s v="MNC"/>
    <s v="Technology"/>
    <x v="6"/>
    <x v="1"/>
    <s v="Onsite/Hybrid"/>
    <x v="0"/>
    <s v="7+ yrs"/>
    <n v="8"/>
    <s v="PhD"/>
    <n v="0"/>
    <n v="0"/>
    <n v="0"/>
    <n v="1"/>
    <n v="1"/>
    <n v="2"/>
    <n v="147573"/>
    <s v="High"/>
    <n v="8"/>
    <n v="2024"/>
    <s v="Low"/>
    <n v="6"/>
  </r>
  <r>
    <n v="8517"/>
    <x v="0"/>
    <x v="0"/>
    <s v="Startup"/>
    <s v="Education"/>
    <x v="3"/>
    <x v="1"/>
    <s v="Onsite/Hybrid"/>
    <x v="1"/>
    <s v="3-6 yrs"/>
    <n v="3"/>
    <s v="Master"/>
    <n v="1"/>
    <n v="0"/>
    <n v="0"/>
    <n v="0"/>
    <n v="1"/>
    <n v="2"/>
    <n v="81852"/>
    <s v="Medium"/>
    <n v="11"/>
    <n v="2021"/>
    <s v="Medium"/>
    <n v="4"/>
  </r>
  <r>
    <n v="8518"/>
    <x v="4"/>
    <x v="0"/>
    <s v="Medium"/>
    <s v="Technology"/>
    <x v="3"/>
    <x v="0"/>
    <s v="Remote"/>
    <x v="2"/>
    <s v="0-2 yrs"/>
    <n v="1"/>
    <s v="Bachelor"/>
    <n v="0"/>
    <n v="0"/>
    <n v="1"/>
    <n v="1"/>
    <n v="1"/>
    <n v="3"/>
    <n v="94613"/>
    <s v="Medium"/>
    <n v="10"/>
    <n v="2021"/>
    <s v="High"/>
    <n v="9"/>
  </r>
  <r>
    <n v="8519"/>
    <x v="3"/>
    <x v="0"/>
    <s v="Medium"/>
    <s v="E-commerce"/>
    <x v="5"/>
    <x v="1"/>
    <s v="Onsite/Hybrid"/>
    <x v="1"/>
    <s v="3-6 yrs"/>
    <n v="6"/>
    <s v="Bachelor"/>
    <n v="0"/>
    <n v="1"/>
    <n v="0"/>
    <n v="1"/>
    <n v="0"/>
    <n v="2"/>
    <n v="93451"/>
    <s v="Medium"/>
    <n v="9"/>
    <n v="2023"/>
    <s v="Medium"/>
    <n v="1"/>
  </r>
  <r>
    <n v="8520"/>
    <x v="2"/>
    <x v="2"/>
    <s v="Startup"/>
    <s v="Technology"/>
    <x v="2"/>
    <x v="2"/>
    <s v="Onsite/Hybrid"/>
    <x v="0"/>
    <s v="7+ yrs"/>
    <n v="11"/>
    <s v="Master"/>
    <n v="0"/>
    <n v="0"/>
    <n v="1"/>
    <n v="1"/>
    <n v="0"/>
    <n v="2"/>
    <n v="131218"/>
    <s v="High"/>
    <n v="5"/>
    <n v="2026"/>
    <s v="High"/>
    <n v="3"/>
  </r>
  <r>
    <n v="8521"/>
    <x v="2"/>
    <x v="2"/>
    <s v="Enterprise"/>
    <s v="Healthcare"/>
    <x v="3"/>
    <x v="1"/>
    <s v="Onsite/Hybrid"/>
    <x v="1"/>
    <s v="3-6 yrs"/>
    <n v="5"/>
    <s v="PhD"/>
    <n v="1"/>
    <n v="0"/>
    <n v="0"/>
    <n v="0"/>
    <n v="0"/>
    <n v="1"/>
    <n v="77273"/>
    <s v="Medium"/>
    <n v="7"/>
    <n v="2022"/>
    <s v="High"/>
    <n v="7"/>
  </r>
  <r>
    <n v="8522"/>
    <x v="0"/>
    <x v="0"/>
    <s v="MNC"/>
    <s v="E-commerce"/>
    <x v="2"/>
    <x v="1"/>
    <s v="Onsite/Hybrid"/>
    <x v="2"/>
    <s v="0-2 yrs"/>
    <n v="1"/>
    <s v="Bachelor"/>
    <n v="1"/>
    <n v="1"/>
    <n v="1"/>
    <n v="0"/>
    <n v="1"/>
    <n v="4"/>
    <n v="98703"/>
    <s v="Medium"/>
    <n v="4"/>
    <n v="2021"/>
    <s v="Medium"/>
    <n v="2"/>
  </r>
  <r>
    <n v="8523"/>
    <x v="0"/>
    <x v="0"/>
    <s v="Enterprise"/>
    <s v="Technology"/>
    <x v="2"/>
    <x v="2"/>
    <s v="Onsite/Hybrid"/>
    <x v="1"/>
    <s v="3-6 yrs"/>
    <n v="3"/>
    <s v="PhD"/>
    <n v="1"/>
    <n v="1"/>
    <n v="0"/>
    <n v="1"/>
    <n v="0"/>
    <n v="3"/>
    <n v="93684"/>
    <s v="Medium"/>
    <n v="9"/>
    <n v="2022"/>
    <s v="High"/>
    <n v="9"/>
  </r>
  <r>
    <n v="8524"/>
    <x v="0"/>
    <x v="0"/>
    <s v="Startup"/>
    <s v="Finance"/>
    <x v="6"/>
    <x v="2"/>
    <s v="Onsite/Hybrid"/>
    <x v="0"/>
    <s v="7+ yrs"/>
    <n v="13"/>
    <s v="Master"/>
    <n v="1"/>
    <n v="0"/>
    <n v="1"/>
    <n v="1"/>
    <n v="0"/>
    <n v="3"/>
    <n v="126667"/>
    <s v="High"/>
    <n v="11"/>
    <n v="2024"/>
    <s v="High"/>
    <n v="9"/>
  </r>
  <r>
    <n v="8525"/>
    <x v="4"/>
    <x v="0"/>
    <s v="Enterprise"/>
    <s v="E-commerce"/>
    <x v="5"/>
    <x v="2"/>
    <s v="Onsite/Hybrid"/>
    <x v="0"/>
    <s v="7+ yrs"/>
    <n v="14"/>
    <s v="Bachelor"/>
    <n v="1"/>
    <n v="1"/>
    <n v="1"/>
    <n v="1"/>
    <n v="1"/>
    <n v="5"/>
    <n v="141061"/>
    <s v="High"/>
    <n v="5"/>
    <n v="2022"/>
    <s v="High"/>
    <n v="6"/>
  </r>
  <r>
    <n v="8526"/>
    <x v="2"/>
    <x v="2"/>
    <s v="Startup"/>
    <s v="Technology"/>
    <x v="6"/>
    <x v="1"/>
    <s v="Onsite/Hybrid"/>
    <x v="2"/>
    <s v="0-2 yrs"/>
    <n v="1"/>
    <s v="Master"/>
    <n v="1"/>
    <n v="1"/>
    <n v="0"/>
    <n v="1"/>
    <n v="0"/>
    <n v="3"/>
    <n v="66337"/>
    <s v="Low"/>
    <n v="11"/>
    <n v="2026"/>
    <s v="High"/>
    <n v="8"/>
  </r>
  <r>
    <n v="8527"/>
    <x v="5"/>
    <x v="1"/>
    <s v="MNC"/>
    <s v="E-commerce"/>
    <x v="0"/>
    <x v="2"/>
    <s v="Onsite/Hybrid"/>
    <x v="1"/>
    <s v="3-6 yrs"/>
    <n v="3"/>
    <s v="Master"/>
    <n v="0"/>
    <n v="1"/>
    <n v="0"/>
    <n v="1"/>
    <n v="1"/>
    <n v="3"/>
    <n v="162430"/>
    <s v="High"/>
    <n v="9"/>
    <n v="2024"/>
    <s v="Medium"/>
    <n v="5"/>
  </r>
  <r>
    <n v="8528"/>
    <x v="3"/>
    <x v="0"/>
    <s v="Startup"/>
    <s v="Retail"/>
    <x v="6"/>
    <x v="0"/>
    <s v="Remote"/>
    <x v="1"/>
    <s v="3-6 yrs"/>
    <n v="6"/>
    <s v="Bachelor"/>
    <n v="0"/>
    <n v="0"/>
    <n v="1"/>
    <n v="0"/>
    <n v="0"/>
    <n v="1"/>
    <n v="90946"/>
    <s v="Medium"/>
    <n v="2"/>
    <n v="2025"/>
    <s v="High"/>
    <n v="8"/>
  </r>
  <r>
    <n v="8529"/>
    <x v="4"/>
    <x v="0"/>
    <s v="Enterprise"/>
    <s v="E-commerce"/>
    <x v="2"/>
    <x v="0"/>
    <s v="Remote"/>
    <x v="1"/>
    <s v="3-6 yrs"/>
    <n v="5"/>
    <s v="PhD"/>
    <n v="0"/>
    <n v="1"/>
    <n v="0"/>
    <n v="1"/>
    <n v="0"/>
    <n v="2"/>
    <n v="92726"/>
    <s v="Medium"/>
    <n v="7"/>
    <n v="2024"/>
    <s v="Medium"/>
    <n v="2"/>
  </r>
  <r>
    <n v="8530"/>
    <x v="3"/>
    <x v="0"/>
    <s v="MNC"/>
    <s v="Retail"/>
    <x v="0"/>
    <x v="2"/>
    <s v="Onsite/Hybrid"/>
    <x v="2"/>
    <s v="0-2 yrs"/>
    <n v="2"/>
    <s v="Bachelor"/>
    <n v="1"/>
    <n v="0"/>
    <n v="1"/>
    <n v="1"/>
    <n v="1"/>
    <n v="4"/>
    <n v="110021"/>
    <s v="Medium"/>
    <n v="11"/>
    <n v="2023"/>
    <s v="High"/>
    <n v="9"/>
  </r>
  <r>
    <n v="8531"/>
    <x v="1"/>
    <x v="1"/>
    <s v="Enterprise"/>
    <s v="Finance"/>
    <x v="1"/>
    <x v="0"/>
    <s v="Remote"/>
    <x v="2"/>
    <s v="0-2 yrs"/>
    <n v="1"/>
    <s v="PhD"/>
    <n v="1"/>
    <n v="0"/>
    <n v="0"/>
    <n v="1"/>
    <n v="1"/>
    <n v="3"/>
    <n v="115615"/>
    <s v="Medium"/>
    <n v="6"/>
    <n v="2024"/>
    <s v="High"/>
    <n v="9"/>
  </r>
  <r>
    <n v="8532"/>
    <x v="1"/>
    <x v="1"/>
    <s v="Enterprise"/>
    <s v="Healthcare"/>
    <x v="5"/>
    <x v="0"/>
    <s v="Remote"/>
    <x v="0"/>
    <s v="7+ yrs"/>
    <n v="11"/>
    <s v="Master"/>
    <n v="1"/>
    <n v="1"/>
    <n v="1"/>
    <n v="0"/>
    <n v="0"/>
    <n v="3"/>
    <n v="151115"/>
    <s v="High"/>
    <n v="5"/>
    <n v="2021"/>
    <s v="Low"/>
    <n v="4"/>
  </r>
  <r>
    <n v="8533"/>
    <x v="5"/>
    <x v="1"/>
    <s v="MNC"/>
    <s v="E-commerce"/>
    <x v="6"/>
    <x v="0"/>
    <s v="Remote"/>
    <x v="1"/>
    <s v="3-6 yrs"/>
    <n v="4"/>
    <s v="PhD"/>
    <n v="0"/>
    <n v="1"/>
    <n v="1"/>
    <n v="0"/>
    <n v="0"/>
    <n v="2"/>
    <n v="146053"/>
    <s v="High"/>
    <n v="4"/>
    <n v="2022"/>
    <s v="Medium"/>
    <n v="1"/>
  </r>
  <r>
    <n v="8534"/>
    <x v="3"/>
    <x v="0"/>
    <s v="Medium"/>
    <s v="Finance"/>
    <x v="1"/>
    <x v="2"/>
    <s v="Onsite/Hybrid"/>
    <x v="1"/>
    <s v="3-6 yrs"/>
    <n v="4"/>
    <s v="Bachelor"/>
    <n v="1"/>
    <n v="0"/>
    <n v="0"/>
    <n v="1"/>
    <n v="0"/>
    <n v="2"/>
    <n v="91602"/>
    <s v="Medium"/>
    <n v="1"/>
    <n v="2026"/>
    <s v="Medium"/>
    <n v="3"/>
  </r>
  <r>
    <n v="8535"/>
    <x v="0"/>
    <x v="0"/>
    <s v="Enterprise"/>
    <s v="Healthcare"/>
    <x v="5"/>
    <x v="2"/>
    <s v="Onsite/Hybrid"/>
    <x v="0"/>
    <s v="7+ yrs"/>
    <n v="9"/>
    <s v="PhD"/>
    <n v="1"/>
    <n v="0"/>
    <n v="0"/>
    <n v="0"/>
    <n v="0"/>
    <n v="1"/>
    <n v="97349"/>
    <s v="Medium"/>
    <n v="1"/>
    <n v="2021"/>
    <s v="High"/>
    <n v="8"/>
  </r>
  <r>
    <n v="8536"/>
    <x v="2"/>
    <x v="2"/>
    <s v="MNC"/>
    <s v="Retail"/>
    <x v="2"/>
    <x v="0"/>
    <s v="Remote"/>
    <x v="0"/>
    <s v="7+ yrs"/>
    <n v="9"/>
    <s v="Master"/>
    <n v="1"/>
    <n v="0"/>
    <n v="0"/>
    <n v="0"/>
    <n v="0"/>
    <n v="1"/>
    <n v="122999"/>
    <s v="High"/>
    <n v="7"/>
    <n v="2023"/>
    <s v="Low"/>
    <n v="3"/>
  </r>
  <r>
    <n v="8537"/>
    <x v="3"/>
    <x v="0"/>
    <s v="MNC"/>
    <s v="Healthcare"/>
    <x v="5"/>
    <x v="1"/>
    <s v="Onsite/Hybrid"/>
    <x v="1"/>
    <s v="3-6 yrs"/>
    <n v="6"/>
    <s v="Bachelor"/>
    <n v="1"/>
    <n v="0"/>
    <n v="0"/>
    <n v="0"/>
    <n v="0"/>
    <n v="1"/>
    <n v="95000"/>
    <s v="Medium"/>
    <n v="3"/>
    <n v="2020"/>
    <s v="Medium"/>
    <n v="2"/>
  </r>
  <r>
    <n v="8538"/>
    <x v="3"/>
    <x v="0"/>
    <s v="MNC"/>
    <s v="Education"/>
    <x v="0"/>
    <x v="2"/>
    <s v="Onsite/Hybrid"/>
    <x v="1"/>
    <s v="3-6 yrs"/>
    <n v="6"/>
    <s v="Master"/>
    <n v="0"/>
    <n v="1"/>
    <n v="0"/>
    <n v="0"/>
    <n v="0"/>
    <n v="1"/>
    <n v="97967"/>
    <s v="Medium"/>
    <n v="6"/>
    <n v="2020"/>
    <s v="High"/>
    <n v="9"/>
  </r>
  <r>
    <n v="8539"/>
    <x v="5"/>
    <x v="1"/>
    <s v="Medium"/>
    <s v="Technology"/>
    <x v="5"/>
    <x v="0"/>
    <s v="Remote"/>
    <x v="1"/>
    <s v="3-6 yrs"/>
    <n v="6"/>
    <s v="PhD"/>
    <n v="1"/>
    <n v="1"/>
    <n v="0"/>
    <n v="0"/>
    <n v="1"/>
    <n v="3"/>
    <n v="129860"/>
    <s v="High"/>
    <n v="6"/>
    <n v="2023"/>
    <s v="Medium"/>
    <n v="1"/>
  </r>
  <r>
    <n v="8540"/>
    <x v="2"/>
    <x v="2"/>
    <s v="Medium"/>
    <s v="Finance"/>
    <x v="1"/>
    <x v="2"/>
    <s v="Onsite/Hybrid"/>
    <x v="1"/>
    <s v="3-6 yrs"/>
    <n v="6"/>
    <s v="PhD"/>
    <n v="1"/>
    <n v="0"/>
    <n v="0"/>
    <n v="0"/>
    <n v="0"/>
    <n v="1"/>
    <n v="70149"/>
    <s v="Medium"/>
    <n v="12"/>
    <n v="2021"/>
    <s v="High"/>
    <n v="7"/>
  </r>
  <r>
    <n v="8541"/>
    <x v="4"/>
    <x v="0"/>
    <s v="Enterprise"/>
    <s v="Healthcare"/>
    <x v="5"/>
    <x v="1"/>
    <s v="Onsite/Hybrid"/>
    <x v="1"/>
    <s v="3-6 yrs"/>
    <n v="6"/>
    <s v="PhD"/>
    <n v="0"/>
    <n v="1"/>
    <n v="0"/>
    <n v="0"/>
    <n v="0"/>
    <n v="1"/>
    <n v="76892"/>
    <s v="Medium"/>
    <n v="12"/>
    <n v="2023"/>
    <s v="Low"/>
    <n v="6"/>
  </r>
  <r>
    <n v="8542"/>
    <x v="5"/>
    <x v="1"/>
    <s v="Medium"/>
    <s v="Technology"/>
    <x v="2"/>
    <x v="0"/>
    <s v="Remote"/>
    <x v="0"/>
    <s v="7+ yrs"/>
    <n v="14"/>
    <s v="Master"/>
    <n v="1"/>
    <n v="0"/>
    <n v="0"/>
    <n v="1"/>
    <n v="0"/>
    <n v="2"/>
    <n v="156684"/>
    <s v="High"/>
    <n v="6"/>
    <n v="2024"/>
    <s v="Low"/>
    <n v="3"/>
  </r>
  <r>
    <n v="8543"/>
    <x v="3"/>
    <x v="0"/>
    <s v="Medium"/>
    <s v="Retail"/>
    <x v="6"/>
    <x v="2"/>
    <s v="Onsite/Hybrid"/>
    <x v="0"/>
    <s v="7+ yrs"/>
    <n v="7"/>
    <s v="Bachelor"/>
    <n v="0"/>
    <n v="0"/>
    <n v="0"/>
    <n v="0"/>
    <n v="1"/>
    <n v="1"/>
    <n v="114691"/>
    <s v="Medium"/>
    <n v="6"/>
    <n v="2021"/>
    <s v="High"/>
    <n v="7"/>
  </r>
  <r>
    <n v="8544"/>
    <x v="1"/>
    <x v="1"/>
    <s v="Enterprise"/>
    <s v="Healthcare"/>
    <x v="2"/>
    <x v="0"/>
    <s v="Remote"/>
    <x v="2"/>
    <s v="0-2 yrs"/>
    <n v="2"/>
    <s v="PhD"/>
    <n v="1"/>
    <n v="1"/>
    <n v="0"/>
    <n v="0"/>
    <n v="0"/>
    <n v="2"/>
    <n v="89648"/>
    <s v="Medium"/>
    <n v="5"/>
    <n v="2024"/>
    <s v="Medium"/>
    <n v="6"/>
  </r>
  <r>
    <n v="8545"/>
    <x v="2"/>
    <x v="2"/>
    <s v="Enterprise"/>
    <s v="Finance"/>
    <x v="6"/>
    <x v="1"/>
    <s v="Onsite/Hybrid"/>
    <x v="0"/>
    <s v="7+ yrs"/>
    <n v="15"/>
    <s v="Bachelor"/>
    <n v="1"/>
    <n v="0"/>
    <n v="1"/>
    <n v="1"/>
    <n v="0"/>
    <n v="3"/>
    <n v="128994"/>
    <s v="High"/>
    <n v="9"/>
    <n v="2020"/>
    <s v="High"/>
    <n v="4"/>
  </r>
  <r>
    <n v="8546"/>
    <x v="3"/>
    <x v="0"/>
    <s v="MNC"/>
    <s v="Technology"/>
    <x v="2"/>
    <x v="0"/>
    <s v="Remote"/>
    <x v="0"/>
    <s v="7+ yrs"/>
    <n v="15"/>
    <s v="Master"/>
    <n v="0"/>
    <n v="1"/>
    <n v="0"/>
    <n v="1"/>
    <n v="0"/>
    <n v="2"/>
    <n v="138302"/>
    <s v="High"/>
    <n v="1"/>
    <n v="2020"/>
    <s v="High"/>
    <n v="7"/>
  </r>
  <r>
    <n v="8547"/>
    <x v="2"/>
    <x v="2"/>
    <s v="MNC"/>
    <s v="Healthcare"/>
    <x v="3"/>
    <x v="1"/>
    <s v="Onsite/Hybrid"/>
    <x v="1"/>
    <s v="3-6 yrs"/>
    <n v="5"/>
    <s v="PhD"/>
    <n v="1"/>
    <n v="1"/>
    <n v="1"/>
    <n v="1"/>
    <n v="0"/>
    <n v="4"/>
    <n v="125577"/>
    <s v="High"/>
    <n v="8"/>
    <n v="2023"/>
    <s v="High"/>
    <n v="5"/>
  </r>
  <r>
    <n v="8548"/>
    <x v="1"/>
    <x v="1"/>
    <s v="MNC"/>
    <s v="Finance"/>
    <x v="5"/>
    <x v="0"/>
    <s v="Remote"/>
    <x v="0"/>
    <s v="7+ yrs"/>
    <n v="11"/>
    <s v="PhD"/>
    <n v="1"/>
    <n v="0"/>
    <n v="0"/>
    <n v="1"/>
    <n v="1"/>
    <n v="3"/>
    <n v="188428"/>
    <s v="High"/>
    <n v="6"/>
    <n v="2021"/>
    <s v="Medium"/>
    <n v="2"/>
  </r>
  <r>
    <n v="8549"/>
    <x v="0"/>
    <x v="0"/>
    <s v="Enterprise"/>
    <s v="E-commerce"/>
    <x v="6"/>
    <x v="2"/>
    <s v="Onsite/Hybrid"/>
    <x v="2"/>
    <s v="0-2 yrs"/>
    <n v="2"/>
    <s v="PhD"/>
    <n v="1"/>
    <n v="1"/>
    <n v="1"/>
    <n v="0"/>
    <n v="1"/>
    <n v="4"/>
    <n v="72870"/>
    <s v="Medium"/>
    <n v="1"/>
    <n v="2024"/>
    <s v="Low"/>
    <n v="2"/>
  </r>
  <r>
    <n v="8550"/>
    <x v="3"/>
    <x v="0"/>
    <s v="MNC"/>
    <s v="Education"/>
    <x v="0"/>
    <x v="1"/>
    <s v="Onsite/Hybrid"/>
    <x v="2"/>
    <s v="0-2 yrs"/>
    <n v="0"/>
    <s v="Master"/>
    <n v="1"/>
    <n v="0"/>
    <n v="1"/>
    <n v="0"/>
    <n v="0"/>
    <n v="2"/>
    <n v="87476"/>
    <s v="Medium"/>
    <n v="3"/>
    <n v="2020"/>
    <s v="Low"/>
    <n v="3"/>
  </r>
  <r>
    <n v="8551"/>
    <x v="4"/>
    <x v="0"/>
    <s v="Medium"/>
    <s v="Technology"/>
    <x v="2"/>
    <x v="1"/>
    <s v="Onsite/Hybrid"/>
    <x v="0"/>
    <s v="7+ yrs"/>
    <n v="12"/>
    <s v="PhD"/>
    <n v="1"/>
    <n v="1"/>
    <n v="1"/>
    <n v="0"/>
    <n v="0"/>
    <n v="3"/>
    <n v="110485"/>
    <s v="Medium"/>
    <n v="11"/>
    <n v="2023"/>
    <s v="Low"/>
    <n v="4"/>
  </r>
  <r>
    <n v="8552"/>
    <x v="5"/>
    <x v="1"/>
    <s v="Medium"/>
    <s v="Technology"/>
    <x v="3"/>
    <x v="2"/>
    <s v="Onsite/Hybrid"/>
    <x v="2"/>
    <s v="0-2 yrs"/>
    <n v="2"/>
    <s v="Bachelor"/>
    <n v="1"/>
    <n v="1"/>
    <n v="1"/>
    <n v="1"/>
    <n v="1"/>
    <n v="5"/>
    <n v="130474"/>
    <s v="High"/>
    <n v="4"/>
    <n v="2021"/>
    <s v="High"/>
    <n v="7"/>
  </r>
  <r>
    <n v="8553"/>
    <x v="5"/>
    <x v="1"/>
    <s v="Enterprise"/>
    <s v="E-commerce"/>
    <x v="5"/>
    <x v="0"/>
    <s v="Remote"/>
    <x v="2"/>
    <s v="0-2 yrs"/>
    <n v="2"/>
    <s v="PhD"/>
    <n v="1"/>
    <n v="0"/>
    <n v="1"/>
    <n v="0"/>
    <n v="1"/>
    <n v="3"/>
    <n v="116577"/>
    <s v="Medium"/>
    <n v="11"/>
    <n v="2020"/>
    <s v="Low"/>
    <n v="5"/>
  </r>
  <r>
    <n v="8554"/>
    <x v="3"/>
    <x v="0"/>
    <s v="Enterprise"/>
    <s v="E-commerce"/>
    <x v="6"/>
    <x v="0"/>
    <s v="Remote"/>
    <x v="2"/>
    <s v="0-2 yrs"/>
    <n v="2"/>
    <s v="Bachelor"/>
    <n v="0"/>
    <n v="1"/>
    <n v="1"/>
    <n v="0"/>
    <n v="0"/>
    <n v="2"/>
    <n v="67742"/>
    <s v="Low"/>
    <n v="4"/>
    <n v="2022"/>
    <s v="Medium"/>
    <n v="1"/>
  </r>
  <r>
    <n v="8555"/>
    <x v="0"/>
    <x v="0"/>
    <s v="Startup"/>
    <s v="Healthcare"/>
    <x v="5"/>
    <x v="2"/>
    <s v="Onsite/Hybrid"/>
    <x v="2"/>
    <s v="0-2 yrs"/>
    <n v="0"/>
    <s v="Master"/>
    <n v="0"/>
    <n v="0"/>
    <n v="0"/>
    <n v="1"/>
    <n v="0"/>
    <n v="1"/>
    <n v="66833"/>
    <s v="Low"/>
    <n v="1"/>
    <n v="2024"/>
    <s v="Medium"/>
    <n v="1"/>
  </r>
  <r>
    <n v="8556"/>
    <x v="3"/>
    <x v="0"/>
    <s v="Medium"/>
    <s v="Finance"/>
    <x v="6"/>
    <x v="0"/>
    <s v="Remote"/>
    <x v="2"/>
    <s v="0-2 yrs"/>
    <n v="1"/>
    <s v="PhD"/>
    <n v="0"/>
    <n v="1"/>
    <n v="1"/>
    <n v="1"/>
    <n v="1"/>
    <n v="4"/>
    <n v="86753"/>
    <s v="Medium"/>
    <n v="3"/>
    <n v="2026"/>
    <s v="High"/>
    <n v="5"/>
  </r>
  <r>
    <n v="8557"/>
    <x v="0"/>
    <x v="0"/>
    <s v="Medium"/>
    <s v="Technology"/>
    <x v="1"/>
    <x v="1"/>
    <s v="Onsite/Hybrid"/>
    <x v="0"/>
    <s v="7+ yrs"/>
    <n v="15"/>
    <s v="Bachelor"/>
    <n v="0"/>
    <n v="0"/>
    <n v="0"/>
    <n v="0"/>
    <n v="0"/>
    <n v="0"/>
    <n v="97959"/>
    <s v="Medium"/>
    <n v="2"/>
    <n v="2023"/>
    <s v="High"/>
    <n v="7"/>
  </r>
  <r>
    <n v="8558"/>
    <x v="0"/>
    <x v="0"/>
    <s v="Medium"/>
    <s v="Education"/>
    <x v="0"/>
    <x v="0"/>
    <s v="Remote"/>
    <x v="1"/>
    <s v="3-6 yrs"/>
    <n v="3"/>
    <s v="PhD"/>
    <n v="0"/>
    <n v="0"/>
    <n v="0"/>
    <n v="1"/>
    <n v="1"/>
    <n v="2"/>
    <n v="95634"/>
    <s v="Medium"/>
    <n v="11"/>
    <n v="2021"/>
    <s v="High"/>
    <n v="8"/>
  </r>
  <r>
    <n v="8559"/>
    <x v="2"/>
    <x v="2"/>
    <s v="Enterprise"/>
    <s v="Education"/>
    <x v="3"/>
    <x v="0"/>
    <s v="Remote"/>
    <x v="1"/>
    <s v="3-6 yrs"/>
    <n v="4"/>
    <s v="PhD"/>
    <n v="0"/>
    <n v="0"/>
    <n v="0"/>
    <n v="1"/>
    <n v="0"/>
    <n v="1"/>
    <n v="90794"/>
    <s v="Medium"/>
    <n v="9"/>
    <n v="2023"/>
    <s v="High"/>
    <n v="9"/>
  </r>
  <r>
    <n v="8560"/>
    <x v="3"/>
    <x v="0"/>
    <s v="Medium"/>
    <s v="Retail"/>
    <x v="2"/>
    <x v="0"/>
    <s v="Remote"/>
    <x v="0"/>
    <s v="7+ yrs"/>
    <n v="10"/>
    <s v="PhD"/>
    <n v="1"/>
    <n v="0"/>
    <n v="0"/>
    <n v="0"/>
    <n v="1"/>
    <n v="2"/>
    <n v="112029"/>
    <s v="Medium"/>
    <n v="2"/>
    <n v="2025"/>
    <s v="Low"/>
    <n v="5"/>
  </r>
  <r>
    <n v="8561"/>
    <x v="3"/>
    <x v="0"/>
    <s v="MNC"/>
    <s v="E-commerce"/>
    <x v="3"/>
    <x v="1"/>
    <s v="Onsite/Hybrid"/>
    <x v="0"/>
    <s v="7+ yrs"/>
    <n v="7"/>
    <s v="Bachelor"/>
    <n v="1"/>
    <n v="1"/>
    <n v="0"/>
    <n v="1"/>
    <n v="0"/>
    <n v="3"/>
    <n v="134312"/>
    <s v="High"/>
    <n v="8"/>
    <n v="2023"/>
    <s v="Low"/>
    <n v="2"/>
  </r>
  <r>
    <n v="8562"/>
    <x v="1"/>
    <x v="1"/>
    <s v="Enterprise"/>
    <s v="Retail"/>
    <x v="1"/>
    <x v="2"/>
    <s v="Onsite/Hybrid"/>
    <x v="1"/>
    <s v="3-6 yrs"/>
    <n v="4"/>
    <s v="Bachelor"/>
    <n v="1"/>
    <n v="1"/>
    <n v="0"/>
    <n v="1"/>
    <n v="1"/>
    <n v="4"/>
    <n v="136476"/>
    <s v="High"/>
    <n v="6"/>
    <n v="2023"/>
    <s v="Low"/>
    <n v="2"/>
  </r>
  <r>
    <n v="8563"/>
    <x v="4"/>
    <x v="0"/>
    <s v="MNC"/>
    <s v="Technology"/>
    <x v="0"/>
    <x v="2"/>
    <s v="Onsite/Hybrid"/>
    <x v="1"/>
    <s v="3-6 yrs"/>
    <n v="6"/>
    <s v="Master"/>
    <n v="1"/>
    <n v="0"/>
    <n v="1"/>
    <n v="0"/>
    <n v="0"/>
    <n v="2"/>
    <n v="109043"/>
    <s v="Medium"/>
    <n v="8"/>
    <n v="2023"/>
    <s v="Medium"/>
    <n v="3"/>
  </r>
  <r>
    <n v="8564"/>
    <x v="2"/>
    <x v="2"/>
    <s v="MNC"/>
    <s v="Finance"/>
    <x v="3"/>
    <x v="2"/>
    <s v="Onsite/Hybrid"/>
    <x v="1"/>
    <s v="3-6 yrs"/>
    <n v="4"/>
    <s v="Master"/>
    <n v="0"/>
    <n v="0"/>
    <n v="1"/>
    <n v="1"/>
    <n v="0"/>
    <n v="2"/>
    <n v="124850"/>
    <s v="High"/>
    <n v="3"/>
    <n v="2024"/>
    <s v="High"/>
    <n v="7"/>
  </r>
  <r>
    <n v="8565"/>
    <x v="3"/>
    <x v="0"/>
    <s v="Enterprise"/>
    <s v="Finance"/>
    <x v="2"/>
    <x v="1"/>
    <s v="Onsite/Hybrid"/>
    <x v="1"/>
    <s v="3-6 yrs"/>
    <n v="4"/>
    <s v="Master"/>
    <n v="1"/>
    <n v="0"/>
    <n v="0"/>
    <n v="0"/>
    <n v="1"/>
    <n v="2"/>
    <n v="84823"/>
    <s v="Medium"/>
    <n v="4"/>
    <n v="2023"/>
    <s v="Low"/>
    <n v="1"/>
  </r>
  <r>
    <n v="8566"/>
    <x v="3"/>
    <x v="0"/>
    <s v="MNC"/>
    <s v="E-commerce"/>
    <x v="3"/>
    <x v="0"/>
    <s v="Remote"/>
    <x v="0"/>
    <s v="7+ yrs"/>
    <n v="8"/>
    <s v="Bachelor"/>
    <n v="0"/>
    <n v="0"/>
    <n v="1"/>
    <n v="0"/>
    <n v="1"/>
    <n v="2"/>
    <n v="148619"/>
    <s v="High"/>
    <n v="9"/>
    <n v="2024"/>
    <s v="High"/>
    <n v="7"/>
  </r>
  <r>
    <n v="8567"/>
    <x v="4"/>
    <x v="0"/>
    <s v="MNC"/>
    <s v="Retail"/>
    <x v="0"/>
    <x v="1"/>
    <s v="Onsite/Hybrid"/>
    <x v="1"/>
    <s v="3-6 yrs"/>
    <n v="3"/>
    <s v="PhD"/>
    <n v="1"/>
    <n v="0"/>
    <n v="0"/>
    <n v="0"/>
    <n v="0"/>
    <n v="1"/>
    <n v="95433"/>
    <s v="Medium"/>
    <n v="2"/>
    <n v="2025"/>
    <s v="High"/>
    <n v="8"/>
  </r>
  <r>
    <n v="8568"/>
    <x v="1"/>
    <x v="1"/>
    <s v="Startup"/>
    <s v="Education"/>
    <x v="2"/>
    <x v="0"/>
    <s v="Remote"/>
    <x v="1"/>
    <s v="3-6 yrs"/>
    <n v="5"/>
    <s v="Master"/>
    <n v="0"/>
    <n v="1"/>
    <n v="0"/>
    <n v="1"/>
    <n v="1"/>
    <n v="3"/>
    <n v="137216"/>
    <s v="High"/>
    <n v="9"/>
    <n v="2026"/>
    <s v="Medium"/>
    <n v="4"/>
  </r>
  <r>
    <n v="8569"/>
    <x v="3"/>
    <x v="0"/>
    <s v="Enterprise"/>
    <s v="Finance"/>
    <x v="0"/>
    <x v="2"/>
    <s v="Onsite/Hybrid"/>
    <x v="0"/>
    <s v="7+ yrs"/>
    <n v="8"/>
    <s v="Bachelor"/>
    <n v="0"/>
    <n v="1"/>
    <n v="1"/>
    <n v="1"/>
    <n v="0"/>
    <n v="3"/>
    <n v="132213"/>
    <s v="High"/>
    <n v="10"/>
    <n v="2025"/>
    <s v="High"/>
    <n v="3"/>
  </r>
  <r>
    <n v="8570"/>
    <x v="1"/>
    <x v="1"/>
    <s v="MNC"/>
    <s v="Finance"/>
    <x v="2"/>
    <x v="1"/>
    <s v="Onsite/Hybrid"/>
    <x v="2"/>
    <s v="0-2 yrs"/>
    <n v="0"/>
    <s v="PhD"/>
    <n v="1"/>
    <n v="1"/>
    <n v="0"/>
    <n v="0"/>
    <n v="1"/>
    <n v="3"/>
    <n v="124265"/>
    <s v="High"/>
    <n v="8"/>
    <n v="2024"/>
    <s v="Low"/>
    <n v="5"/>
  </r>
  <r>
    <n v="8571"/>
    <x v="2"/>
    <x v="2"/>
    <s v="MNC"/>
    <s v="Technology"/>
    <x v="0"/>
    <x v="2"/>
    <s v="Onsite/Hybrid"/>
    <x v="1"/>
    <s v="3-6 yrs"/>
    <n v="5"/>
    <s v="Bachelor"/>
    <n v="1"/>
    <n v="1"/>
    <n v="0"/>
    <n v="1"/>
    <n v="0"/>
    <n v="3"/>
    <n v="106290"/>
    <s v="Medium"/>
    <n v="1"/>
    <n v="2024"/>
    <s v="Low"/>
    <n v="6"/>
  </r>
  <r>
    <n v="8572"/>
    <x v="1"/>
    <x v="1"/>
    <s v="Medium"/>
    <s v="E-commerce"/>
    <x v="4"/>
    <x v="2"/>
    <s v="Onsite/Hybrid"/>
    <x v="2"/>
    <s v="0-2 yrs"/>
    <n v="1"/>
    <s v="Bachelor"/>
    <n v="1"/>
    <n v="0"/>
    <n v="0"/>
    <n v="1"/>
    <n v="1"/>
    <n v="3"/>
    <n v="113180"/>
    <s v="Medium"/>
    <n v="11"/>
    <n v="2023"/>
    <s v="Low"/>
    <n v="5"/>
  </r>
  <r>
    <n v="8573"/>
    <x v="2"/>
    <x v="2"/>
    <s v="Medium"/>
    <s v="E-commerce"/>
    <x v="6"/>
    <x v="0"/>
    <s v="Remote"/>
    <x v="1"/>
    <s v="3-6 yrs"/>
    <n v="4"/>
    <s v="Master"/>
    <n v="0"/>
    <n v="1"/>
    <n v="1"/>
    <n v="0"/>
    <n v="1"/>
    <n v="3"/>
    <n v="98124"/>
    <s v="Medium"/>
    <n v="4"/>
    <n v="2020"/>
    <s v="Medium"/>
    <n v="4"/>
  </r>
  <r>
    <n v="8574"/>
    <x v="1"/>
    <x v="1"/>
    <s v="MNC"/>
    <s v="Education"/>
    <x v="3"/>
    <x v="2"/>
    <s v="Onsite/Hybrid"/>
    <x v="1"/>
    <s v="3-6 yrs"/>
    <n v="4"/>
    <s v="Bachelor"/>
    <n v="1"/>
    <n v="0"/>
    <n v="0"/>
    <n v="0"/>
    <n v="0"/>
    <n v="1"/>
    <n v="137332"/>
    <s v="High"/>
    <n v="12"/>
    <n v="2026"/>
    <s v="Low"/>
    <n v="4"/>
  </r>
  <r>
    <n v="8575"/>
    <x v="4"/>
    <x v="0"/>
    <s v="Medium"/>
    <s v="Healthcare"/>
    <x v="0"/>
    <x v="0"/>
    <s v="Remote"/>
    <x v="2"/>
    <s v="0-2 yrs"/>
    <n v="1"/>
    <s v="Bachelor"/>
    <n v="0"/>
    <n v="1"/>
    <n v="1"/>
    <n v="0"/>
    <n v="1"/>
    <n v="3"/>
    <n v="75819"/>
    <s v="Medium"/>
    <n v="8"/>
    <n v="2024"/>
    <s v="High"/>
    <n v="8"/>
  </r>
  <r>
    <n v="8576"/>
    <x v="0"/>
    <x v="0"/>
    <s v="Enterprise"/>
    <s v="Retail"/>
    <x v="0"/>
    <x v="0"/>
    <s v="Remote"/>
    <x v="1"/>
    <s v="3-6 yrs"/>
    <n v="5"/>
    <s v="Master"/>
    <n v="0"/>
    <n v="0"/>
    <n v="0"/>
    <n v="0"/>
    <n v="0"/>
    <n v="0"/>
    <n v="79642"/>
    <s v="Medium"/>
    <n v="7"/>
    <n v="2020"/>
    <s v="Low"/>
    <n v="5"/>
  </r>
  <r>
    <n v="8577"/>
    <x v="3"/>
    <x v="0"/>
    <s v="Startup"/>
    <s v="Technology"/>
    <x v="5"/>
    <x v="0"/>
    <s v="Remote"/>
    <x v="1"/>
    <s v="3-6 yrs"/>
    <n v="3"/>
    <s v="Bachelor"/>
    <n v="0"/>
    <n v="0"/>
    <n v="1"/>
    <n v="0"/>
    <n v="1"/>
    <n v="2"/>
    <n v="95402"/>
    <s v="Medium"/>
    <n v="3"/>
    <n v="2020"/>
    <s v="High"/>
    <n v="9"/>
  </r>
  <r>
    <n v="8578"/>
    <x v="2"/>
    <x v="2"/>
    <s v="MNC"/>
    <s v="Technology"/>
    <x v="4"/>
    <x v="2"/>
    <s v="Onsite/Hybrid"/>
    <x v="0"/>
    <s v="7+ yrs"/>
    <n v="12"/>
    <s v="Bachelor"/>
    <n v="0"/>
    <n v="1"/>
    <n v="1"/>
    <n v="1"/>
    <n v="0"/>
    <n v="3"/>
    <n v="149085"/>
    <s v="High"/>
    <n v="6"/>
    <n v="2026"/>
    <s v="High"/>
    <n v="8"/>
  </r>
  <r>
    <n v="8579"/>
    <x v="1"/>
    <x v="1"/>
    <s v="Startup"/>
    <s v="Retail"/>
    <x v="4"/>
    <x v="0"/>
    <s v="Remote"/>
    <x v="0"/>
    <s v="7+ yrs"/>
    <n v="13"/>
    <s v="PhD"/>
    <n v="0"/>
    <n v="1"/>
    <n v="1"/>
    <n v="1"/>
    <n v="0"/>
    <n v="3"/>
    <n v="171965"/>
    <s v="High"/>
    <n v="3"/>
    <n v="2025"/>
    <s v="High"/>
    <n v="1"/>
  </r>
  <r>
    <n v="8580"/>
    <x v="5"/>
    <x v="1"/>
    <s v="MNC"/>
    <s v="Education"/>
    <x v="6"/>
    <x v="1"/>
    <s v="Onsite/Hybrid"/>
    <x v="0"/>
    <s v="7+ yrs"/>
    <n v="13"/>
    <s v="Master"/>
    <n v="1"/>
    <n v="1"/>
    <n v="1"/>
    <n v="1"/>
    <n v="1"/>
    <n v="5"/>
    <n v="196093"/>
    <s v="High"/>
    <n v="5"/>
    <n v="2025"/>
    <s v="High"/>
    <n v="6"/>
  </r>
  <r>
    <n v="8581"/>
    <x v="4"/>
    <x v="0"/>
    <s v="MNC"/>
    <s v="Retail"/>
    <x v="2"/>
    <x v="1"/>
    <s v="Onsite/Hybrid"/>
    <x v="1"/>
    <s v="3-6 yrs"/>
    <n v="4"/>
    <s v="Master"/>
    <n v="1"/>
    <n v="1"/>
    <n v="0"/>
    <n v="0"/>
    <n v="0"/>
    <n v="2"/>
    <n v="98023"/>
    <s v="Medium"/>
    <n v="12"/>
    <n v="2023"/>
    <s v="Medium"/>
    <n v="6"/>
  </r>
  <r>
    <n v="8582"/>
    <x v="2"/>
    <x v="2"/>
    <s v="Medium"/>
    <s v="Healthcare"/>
    <x v="4"/>
    <x v="0"/>
    <s v="Remote"/>
    <x v="0"/>
    <s v="7+ yrs"/>
    <n v="7"/>
    <s v="Bachelor"/>
    <n v="0"/>
    <n v="1"/>
    <n v="1"/>
    <n v="0"/>
    <n v="0"/>
    <n v="2"/>
    <n v="119385"/>
    <s v="Medium"/>
    <n v="4"/>
    <n v="2022"/>
    <s v="Low"/>
    <n v="5"/>
  </r>
  <r>
    <n v="8583"/>
    <x v="5"/>
    <x v="1"/>
    <s v="Medium"/>
    <s v="Technology"/>
    <x v="1"/>
    <x v="2"/>
    <s v="Onsite/Hybrid"/>
    <x v="2"/>
    <s v="0-2 yrs"/>
    <n v="2"/>
    <s v="Bachelor"/>
    <n v="0"/>
    <n v="0"/>
    <n v="1"/>
    <n v="0"/>
    <n v="1"/>
    <n v="2"/>
    <n v="114432"/>
    <s v="Medium"/>
    <n v="6"/>
    <n v="2021"/>
    <s v="Medium"/>
    <n v="1"/>
  </r>
  <r>
    <n v="8584"/>
    <x v="0"/>
    <x v="0"/>
    <s v="Medium"/>
    <s v="Healthcare"/>
    <x v="1"/>
    <x v="2"/>
    <s v="Onsite/Hybrid"/>
    <x v="1"/>
    <s v="3-6 yrs"/>
    <n v="4"/>
    <s v="Master"/>
    <n v="1"/>
    <n v="1"/>
    <n v="0"/>
    <n v="0"/>
    <n v="0"/>
    <n v="2"/>
    <n v="78343"/>
    <s v="Medium"/>
    <n v="4"/>
    <n v="2025"/>
    <s v="High"/>
    <n v="9"/>
  </r>
  <r>
    <n v="8585"/>
    <x v="4"/>
    <x v="0"/>
    <s v="Enterprise"/>
    <s v="E-commerce"/>
    <x v="6"/>
    <x v="2"/>
    <s v="Onsite/Hybrid"/>
    <x v="0"/>
    <s v="7+ yrs"/>
    <n v="8"/>
    <s v="Bachelor"/>
    <n v="0"/>
    <n v="1"/>
    <n v="0"/>
    <n v="1"/>
    <n v="0"/>
    <n v="2"/>
    <n v="117191"/>
    <s v="Medium"/>
    <n v="11"/>
    <n v="2022"/>
    <s v="Medium"/>
    <n v="4"/>
  </r>
  <r>
    <n v="8586"/>
    <x v="0"/>
    <x v="0"/>
    <s v="Medium"/>
    <s v="Finance"/>
    <x v="0"/>
    <x v="0"/>
    <s v="Remote"/>
    <x v="2"/>
    <s v="0-2 yrs"/>
    <n v="1"/>
    <s v="Bachelor"/>
    <n v="1"/>
    <n v="1"/>
    <n v="0"/>
    <n v="0"/>
    <n v="0"/>
    <n v="2"/>
    <n v="53111"/>
    <s v="Low"/>
    <n v="5"/>
    <n v="2024"/>
    <s v="Low"/>
    <n v="2"/>
  </r>
  <r>
    <n v="8587"/>
    <x v="5"/>
    <x v="1"/>
    <s v="Startup"/>
    <s v="E-commerce"/>
    <x v="4"/>
    <x v="1"/>
    <s v="Onsite/Hybrid"/>
    <x v="2"/>
    <s v="0-2 yrs"/>
    <n v="2"/>
    <s v="PhD"/>
    <n v="1"/>
    <n v="1"/>
    <n v="1"/>
    <n v="0"/>
    <n v="1"/>
    <n v="4"/>
    <n v="119137"/>
    <s v="Medium"/>
    <n v="6"/>
    <n v="2023"/>
    <s v="Low"/>
    <n v="5"/>
  </r>
  <r>
    <n v="8588"/>
    <x v="2"/>
    <x v="2"/>
    <s v="MNC"/>
    <s v="Technology"/>
    <x v="6"/>
    <x v="1"/>
    <s v="Onsite/Hybrid"/>
    <x v="2"/>
    <s v="0-2 yrs"/>
    <n v="2"/>
    <s v="Bachelor"/>
    <n v="1"/>
    <n v="0"/>
    <n v="0"/>
    <n v="1"/>
    <n v="1"/>
    <n v="3"/>
    <n v="91699"/>
    <s v="Medium"/>
    <n v="11"/>
    <n v="2025"/>
    <s v="High"/>
    <n v="7"/>
  </r>
  <r>
    <n v="8589"/>
    <x v="0"/>
    <x v="0"/>
    <s v="Medium"/>
    <s v="Finance"/>
    <x v="6"/>
    <x v="0"/>
    <s v="Remote"/>
    <x v="2"/>
    <s v="0-2 yrs"/>
    <n v="1"/>
    <s v="Bachelor"/>
    <n v="0"/>
    <n v="1"/>
    <n v="0"/>
    <n v="1"/>
    <n v="1"/>
    <n v="3"/>
    <n v="72851"/>
    <s v="Medium"/>
    <n v="6"/>
    <n v="2024"/>
    <s v="Low"/>
    <n v="2"/>
  </r>
  <r>
    <n v="8590"/>
    <x v="0"/>
    <x v="0"/>
    <s v="Startup"/>
    <s v="Education"/>
    <x v="2"/>
    <x v="2"/>
    <s v="Onsite/Hybrid"/>
    <x v="0"/>
    <s v="7+ yrs"/>
    <n v="10"/>
    <s v="PhD"/>
    <n v="0"/>
    <n v="1"/>
    <n v="1"/>
    <n v="1"/>
    <n v="1"/>
    <n v="4"/>
    <n v="142856"/>
    <s v="High"/>
    <n v="3"/>
    <n v="2023"/>
    <s v="High"/>
    <n v="5"/>
  </r>
  <r>
    <n v="8591"/>
    <x v="3"/>
    <x v="0"/>
    <s v="Startup"/>
    <s v="Technology"/>
    <x v="2"/>
    <x v="2"/>
    <s v="Onsite/Hybrid"/>
    <x v="0"/>
    <s v="7+ yrs"/>
    <n v="12"/>
    <s v="Master"/>
    <n v="0"/>
    <n v="0"/>
    <n v="0"/>
    <n v="1"/>
    <n v="1"/>
    <n v="2"/>
    <n v="126682"/>
    <s v="High"/>
    <n v="2"/>
    <n v="2025"/>
    <s v="High"/>
    <n v="7"/>
  </r>
  <r>
    <n v="8592"/>
    <x v="3"/>
    <x v="0"/>
    <s v="Enterprise"/>
    <s v="Healthcare"/>
    <x v="1"/>
    <x v="1"/>
    <s v="Onsite/Hybrid"/>
    <x v="2"/>
    <s v="0-2 yrs"/>
    <n v="1"/>
    <s v="Bachelor"/>
    <n v="1"/>
    <n v="1"/>
    <n v="1"/>
    <n v="0"/>
    <n v="0"/>
    <n v="3"/>
    <n v="60668"/>
    <s v="Low"/>
    <n v="8"/>
    <n v="2023"/>
    <s v="Medium"/>
    <n v="5"/>
  </r>
  <r>
    <n v="8593"/>
    <x v="0"/>
    <x v="0"/>
    <s v="MNC"/>
    <s v="E-commerce"/>
    <x v="4"/>
    <x v="2"/>
    <s v="Onsite/Hybrid"/>
    <x v="2"/>
    <s v="0-2 yrs"/>
    <n v="2"/>
    <s v="Master"/>
    <n v="1"/>
    <n v="1"/>
    <n v="1"/>
    <n v="0"/>
    <n v="0"/>
    <n v="3"/>
    <n v="88034"/>
    <s v="Medium"/>
    <n v="9"/>
    <n v="2023"/>
    <s v="High"/>
    <n v="9"/>
  </r>
  <r>
    <n v="8594"/>
    <x v="4"/>
    <x v="0"/>
    <s v="MNC"/>
    <s v="Finance"/>
    <x v="6"/>
    <x v="1"/>
    <s v="Onsite/Hybrid"/>
    <x v="2"/>
    <s v="0-2 yrs"/>
    <n v="2"/>
    <s v="Master"/>
    <n v="1"/>
    <n v="1"/>
    <n v="0"/>
    <n v="1"/>
    <n v="0"/>
    <n v="3"/>
    <n v="80866"/>
    <s v="Medium"/>
    <n v="7"/>
    <n v="2024"/>
    <s v="Low"/>
    <n v="2"/>
  </r>
  <r>
    <n v="8595"/>
    <x v="5"/>
    <x v="1"/>
    <s v="Medium"/>
    <s v="Technology"/>
    <x v="3"/>
    <x v="2"/>
    <s v="Onsite/Hybrid"/>
    <x v="0"/>
    <s v="7+ yrs"/>
    <n v="9"/>
    <s v="Master"/>
    <n v="1"/>
    <n v="1"/>
    <n v="1"/>
    <n v="1"/>
    <n v="1"/>
    <n v="5"/>
    <n v="181903"/>
    <s v="High"/>
    <n v="7"/>
    <n v="2023"/>
    <s v="High"/>
    <n v="2"/>
  </r>
  <r>
    <n v="8596"/>
    <x v="4"/>
    <x v="0"/>
    <s v="Startup"/>
    <s v="Finance"/>
    <x v="3"/>
    <x v="0"/>
    <s v="Remote"/>
    <x v="1"/>
    <s v="3-6 yrs"/>
    <n v="5"/>
    <s v="Bachelor"/>
    <n v="1"/>
    <n v="0"/>
    <n v="1"/>
    <n v="0"/>
    <n v="1"/>
    <n v="3"/>
    <n v="100419"/>
    <s v="Medium"/>
    <n v="11"/>
    <n v="2021"/>
    <s v="Medium"/>
    <n v="1"/>
  </r>
  <r>
    <n v="8597"/>
    <x v="4"/>
    <x v="0"/>
    <s v="Enterprise"/>
    <s v="E-commerce"/>
    <x v="1"/>
    <x v="2"/>
    <s v="Onsite/Hybrid"/>
    <x v="0"/>
    <s v="7+ yrs"/>
    <n v="14"/>
    <s v="PhD"/>
    <n v="0"/>
    <n v="0"/>
    <n v="1"/>
    <n v="0"/>
    <n v="0"/>
    <n v="1"/>
    <n v="114505"/>
    <s v="Medium"/>
    <n v="12"/>
    <n v="2026"/>
    <s v="High"/>
    <n v="9"/>
  </r>
  <r>
    <n v="8598"/>
    <x v="3"/>
    <x v="0"/>
    <s v="MNC"/>
    <s v="Healthcare"/>
    <x v="6"/>
    <x v="2"/>
    <s v="Onsite/Hybrid"/>
    <x v="2"/>
    <s v="0-2 yrs"/>
    <n v="1"/>
    <s v="Master"/>
    <n v="0"/>
    <n v="1"/>
    <n v="0"/>
    <n v="0"/>
    <n v="0"/>
    <n v="1"/>
    <n v="73698"/>
    <s v="Medium"/>
    <n v="12"/>
    <n v="2024"/>
    <s v="Medium"/>
    <n v="4"/>
  </r>
  <r>
    <n v="8599"/>
    <x v="0"/>
    <x v="0"/>
    <s v="Startup"/>
    <s v="Technology"/>
    <x v="0"/>
    <x v="1"/>
    <s v="Onsite/Hybrid"/>
    <x v="1"/>
    <s v="3-6 yrs"/>
    <n v="5"/>
    <s v="PhD"/>
    <n v="0"/>
    <n v="0"/>
    <n v="1"/>
    <n v="0"/>
    <n v="1"/>
    <n v="2"/>
    <n v="95794"/>
    <s v="Medium"/>
    <n v="8"/>
    <n v="2020"/>
    <s v="Low"/>
    <n v="6"/>
  </r>
  <r>
    <n v="8600"/>
    <x v="3"/>
    <x v="0"/>
    <s v="Medium"/>
    <s v="Healthcare"/>
    <x v="0"/>
    <x v="0"/>
    <s v="Remote"/>
    <x v="2"/>
    <s v="0-2 yrs"/>
    <n v="2"/>
    <s v="PhD"/>
    <n v="0"/>
    <n v="0"/>
    <n v="1"/>
    <n v="0"/>
    <n v="1"/>
    <n v="2"/>
    <n v="74965"/>
    <s v="Medium"/>
    <n v="9"/>
    <n v="2023"/>
    <s v="Low"/>
    <n v="6"/>
  </r>
  <r>
    <n v="8601"/>
    <x v="3"/>
    <x v="0"/>
    <s v="MNC"/>
    <s v="Education"/>
    <x v="1"/>
    <x v="2"/>
    <s v="Onsite/Hybrid"/>
    <x v="2"/>
    <s v="0-2 yrs"/>
    <n v="2"/>
    <s v="Master"/>
    <n v="0"/>
    <n v="1"/>
    <n v="0"/>
    <n v="1"/>
    <n v="0"/>
    <n v="2"/>
    <n v="84525"/>
    <s v="Medium"/>
    <n v="2"/>
    <n v="2022"/>
    <s v="Medium"/>
    <n v="3"/>
  </r>
  <r>
    <n v="8602"/>
    <x v="4"/>
    <x v="0"/>
    <s v="Enterprise"/>
    <s v="Technology"/>
    <x v="4"/>
    <x v="2"/>
    <s v="Onsite/Hybrid"/>
    <x v="2"/>
    <s v="0-2 yrs"/>
    <n v="2"/>
    <s v="Bachelor"/>
    <n v="0"/>
    <n v="1"/>
    <n v="0"/>
    <n v="0"/>
    <n v="1"/>
    <n v="2"/>
    <n v="61703"/>
    <s v="Low"/>
    <n v="6"/>
    <n v="2021"/>
    <s v="High"/>
    <n v="7"/>
  </r>
  <r>
    <n v="8603"/>
    <x v="1"/>
    <x v="1"/>
    <s v="Medium"/>
    <s v="Technology"/>
    <x v="5"/>
    <x v="0"/>
    <s v="Remote"/>
    <x v="1"/>
    <s v="3-6 yrs"/>
    <n v="3"/>
    <s v="Master"/>
    <n v="0"/>
    <n v="0"/>
    <n v="0"/>
    <n v="0"/>
    <n v="1"/>
    <n v="1"/>
    <n v="123744"/>
    <s v="High"/>
    <n v="12"/>
    <n v="2021"/>
    <s v="Low"/>
    <n v="5"/>
  </r>
  <r>
    <n v="8604"/>
    <x v="1"/>
    <x v="1"/>
    <s v="Startup"/>
    <s v="Retail"/>
    <x v="6"/>
    <x v="2"/>
    <s v="Onsite/Hybrid"/>
    <x v="0"/>
    <s v="7+ yrs"/>
    <n v="13"/>
    <s v="Bachelor"/>
    <n v="0"/>
    <n v="0"/>
    <n v="0"/>
    <n v="1"/>
    <n v="0"/>
    <n v="1"/>
    <n v="156136"/>
    <s v="High"/>
    <n v="4"/>
    <n v="2021"/>
    <s v="High"/>
    <n v="7"/>
  </r>
  <r>
    <n v="8605"/>
    <x v="4"/>
    <x v="0"/>
    <s v="MNC"/>
    <s v="E-commerce"/>
    <x v="3"/>
    <x v="1"/>
    <s v="Onsite/Hybrid"/>
    <x v="2"/>
    <s v="0-2 yrs"/>
    <n v="1"/>
    <s v="Bachelor"/>
    <n v="1"/>
    <n v="0"/>
    <n v="0"/>
    <n v="1"/>
    <n v="1"/>
    <n v="3"/>
    <n v="94478"/>
    <s v="Medium"/>
    <n v="5"/>
    <n v="2023"/>
    <s v="Low"/>
    <n v="4"/>
  </r>
  <r>
    <n v="8606"/>
    <x v="2"/>
    <x v="2"/>
    <s v="Startup"/>
    <s v="Technology"/>
    <x v="2"/>
    <x v="0"/>
    <s v="Remote"/>
    <x v="2"/>
    <s v="0-2 yrs"/>
    <n v="0"/>
    <s v="PhD"/>
    <n v="0"/>
    <n v="0"/>
    <n v="0"/>
    <n v="1"/>
    <n v="1"/>
    <n v="2"/>
    <n v="79054"/>
    <s v="Medium"/>
    <n v="11"/>
    <n v="2022"/>
    <s v="Medium"/>
    <n v="5"/>
  </r>
  <r>
    <n v="8607"/>
    <x v="2"/>
    <x v="2"/>
    <s v="Medium"/>
    <s v="Technology"/>
    <x v="6"/>
    <x v="2"/>
    <s v="Onsite/Hybrid"/>
    <x v="0"/>
    <s v="7+ yrs"/>
    <n v="15"/>
    <s v="Master"/>
    <n v="1"/>
    <n v="0"/>
    <n v="0"/>
    <n v="0"/>
    <n v="1"/>
    <n v="2"/>
    <n v="112497"/>
    <s v="Medium"/>
    <n v="8"/>
    <n v="2024"/>
    <s v="Medium"/>
    <n v="1"/>
  </r>
  <r>
    <n v="8608"/>
    <x v="5"/>
    <x v="1"/>
    <s v="Medium"/>
    <s v="Retail"/>
    <x v="5"/>
    <x v="2"/>
    <s v="Onsite/Hybrid"/>
    <x v="2"/>
    <s v="0-2 yrs"/>
    <n v="2"/>
    <s v="PhD"/>
    <n v="1"/>
    <n v="1"/>
    <n v="0"/>
    <n v="0"/>
    <n v="0"/>
    <n v="2"/>
    <n v="92364"/>
    <s v="Medium"/>
    <n v="3"/>
    <n v="2022"/>
    <s v="Low"/>
    <n v="2"/>
  </r>
  <r>
    <n v="8609"/>
    <x v="2"/>
    <x v="2"/>
    <s v="Medium"/>
    <s v="Finance"/>
    <x v="0"/>
    <x v="0"/>
    <s v="Remote"/>
    <x v="2"/>
    <s v="0-2 yrs"/>
    <n v="0"/>
    <s v="Master"/>
    <n v="0"/>
    <n v="0"/>
    <n v="0"/>
    <n v="1"/>
    <n v="0"/>
    <n v="1"/>
    <n v="60974"/>
    <s v="Low"/>
    <n v="1"/>
    <n v="2022"/>
    <s v="High"/>
    <n v="7"/>
  </r>
  <r>
    <n v="8610"/>
    <x v="4"/>
    <x v="0"/>
    <s v="Startup"/>
    <s v="Education"/>
    <x v="2"/>
    <x v="1"/>
    <s v="Onsite/Hybrid"/>
    <x v="2"/>
    <s v="0-2 yrs"/>
    <n v="0"/>
    <s v="PhD"/>
    <n v="0"/>
    <n v="0"/>
    <n v="0"/>
    <n v="1"/>
    <n v="0"/>
    <n v="1"/>
    <n v="68715"/>
    <s v="Low"/>
    <n v="11"/>
    <n v="2023"/>
    <s v="Medium"/>
    <n v="5"/>
  </r>
  <r>
    <n v="8611"/>
    <x v="3"/>
    <x v="0"/>
    <s v="MNC"/>
    <s v="Education"/>
    <x v="4"/>
    <x v="0"/>
    <s v="Remote"/>
    <x v="1"/>
    <s v="3-6 yrs"/>
    <n v="5"/>
    <s v="Master"/>
    <n v="0"/>
    <n v="1"/>
    <n v="0"/>
    <n v="1"/>
    <n v="0"/>
    <n v="2"/>
    <n v="109066"/>
    <s v="Medium"/>
    <n v="3"/>
    <n v="2021"/>
    <s v="Low"/>
    <n v="5"/>
  </r>
  <r>
    <n v="8612"/>
    <x v="3"/>
    <x v="0"/>
    <s v="MNC"/>
    <s v="Healthcare"/>
    <x v="5"/>
    <x v="2"/>
    <s v="Onsite/Hybrid"/>
    <x v="0"/>
    <s v="7+ yrs"/>
    <n v="14"/>
    <s v="Bachelor"/>
    <n v="0"/>
    <n v="1"/>
    <n v="1"/>
    <n v="0"/>
    <n v="0"/>
    <n v="2"/>
    <n v="132937"/>
    <s v="High"/>
    <n v="1"/>
    <n v="2022"/>
    <s v="Low"/>
    <n v="5"/>
  </r>
  <r>
    <n v="8613"/>
    <x v="2"/>
    <x v="2"/>
    <s v="Medium"/>
    <s v="E-commerce"/>
    <x v="5"/>
    <x v="0"/>
    <s v="Remote"/>
    <x v="2"/>
    <s v="0-2 yrs"/>
    <n v="2"/>
    <s v="PhD"/>
    <n v="0"/>
    <n v="0"/>
    <n v="0"/>
    <n v="0"/>
    <n v="1"/>
    <n v="1"/>
    <n v="61329"/>
    <s v="Low"/>
    <n v="10"/>
    <n v="2022"/>
    <s v="Medium"/>
    <n v="6"/>
  </r>
  <r>
    <n v="8614"/>
    <x v="3"/>
    <x v="0"/>
    <s v="Medium"/>
    <s v="Finance"/>
    <x v="3"/>
    <x v="2"/>
    <s v="Onsite/Hybrid"/>
    <x v="1"/>
    <s v="3-6 yrs"/>
    <n v="4"/>
    <s v="Bachelor"/>
    <n v="0"/>
    <n v="0"/>
    <n v="0"/>
    <n v="1"/>
    <n v="1"/>
    <n v="2"/>
    <n v="104016"/>
    <s v="Medium"/>
    <n v="12"/>
    <n v="2026"/>
    <s v="Low"/>
    <n v="6"/>
  </r>
  <r>
    <n v="8615"/>
    <x v="4"/>
    <x v="0"/>
    <s v="MNC"/>
    <s v="Technology"/>
    <x v="5"/>
    <x v="0"/>
    <s v="Remote"/>
    <x v="2"/>
    <s v="0-2 yrs"/>
    <n v="0"/>
    <s v="PhD"/>
    <n v="0"/>
    <n v="1"/>
    <n v="0"/>
    <n v="1"/>
    <n v="0"/>
    <n v="2"/>
    <n v="83661"/>
    <s v="Medium"/>
    <n v="3"/>
    <n v="2025"/>
    <s v="High"/>
    <n v="7"/>
  </r>
  <r>
    <n v="8616"/>
    <x v="3"/>
    <x v="0"/>
    <s v="Medium"/>
    <s v="Healthcare"/>
    <x v="2"/>
    <x v="1"/>
    <s v="Onsite/Hybrid"/>
    <x v="1"/>
    <s v="3-6 yrs"/>
    <n v="6"/>
    <s v="Master"/>
    <n v="1"/>
    <n v="0"/>
    <n v="1"/>
    <n v="1"/>
    <n v="0"/>
    <n v="3"/>
    <n v="101445"/>
    <s v="Medium"/>
    <n v="11"/>
    <n v="2023"/>
    <s v="High"/>
    <n v="8"/>
  </r>
  <r>
    <n v="8617"/>
    <x v="3"/>
    <x v="0"/>
    <s v="MNC"/>
    <s v="Healthcare"/>
    <x v="6"/>
    <x v="2"/>
    <s v="Onsite/Hybrid"/>
    <x v="1"/>
    <s v="3-6 yrs"/>
    <n v="5"/>
    <s v="Bachelor"/>
    <n v="0"/>
    <n v="1"/>
    <n v="0"/>
    <n v="0"/>
    <n v="0"/>
    <n v="1"/>
    <n v="95987"/>
    <s v="Medium"/>
    <n v="10"/>
    <n v="2023"/>
    <s v="High"/>
    <n v="8"/>
  </r>
  <r>
    <n v="8618"/>
    <x v="5"/>
    <x v="1"/>
    <s v="Medium"/>
    <s v="Education"/>
    <x v="4"/>
    <x v="0"/>
    <s v="Remote"/>
    <x v="2"/>
    <s v="0-2 yrs"/>
    <n v="1"/>
    <s v="PhD"/>
    <n v="0"/>
    <n v="1"/>
    <n v="0"/>
    <n v="0"/>
    <n v="0"/>
    <n v="1"/>
    <n v="85177"/>
    <s v="Medium"/>
    <n v="7"/>
    <n v="2024"/>
    <s v="Medium"/>
    <n v="1"/>
  </r>
  <r>
    <n v="8619"/>
    <x v="1"/>
    <x v="1"/>
    <s v="Enterprise"/>
    <s v="Technology"/>
    <x v="6"/>
    <x v="1"/>
    <s v="Onsite/Hybrid"/>
    <x v="1"/>
    <s v="3-6 yrs"/>
    <n v="3"/>
    <s v="PhD"/>
    <n v="0"/>
    <n v="1"/>
    <n v="1"/>
    <n v="0"/>
    <n v="1"/>
    <n v="3"/>
    <n v="135383"/>
    <s v="High"/>
    <n v="5"/>
    <n v="2024"/>
    <s v="Low"/>
    <n v="4"/>
  </r>
  <r>
    <n v="8620"/>
    <x v="5"/>
    <x v="1"/>
    <s v="Startup"/>
    <s v="Technology"/>
    <x v="4"/>
    <x v="2"/>
    <s v="Onsite/Hybrid"/>
    <x v="2"/>
    <s v="0-2 yrs"/>
    <n v="2"/>
    <s v="Bachelor"/>
    <n v="0"/>
    <n v="1"/>
    <n v="0"/>
    <n v="0"/>
    <n v="1"/>
    <n v="2"/>
    <n v="103462"/>
    <s v="Medium"/>
    <n v="2"/>
    <n v="2026"/>
    <s v="Medium"/>
    <n v="5"/>
  </r>
  <r>
    <n v="8621"/>
    <x v="5"/>
    <x v="1"/>
    <s v="MNC"/>
    <s v="Retail"/>
    <x v="4"/>
    <x v="2"/>
    <s v="Onsite/Hybrid"/>
    <x v="1"/>
    <s v="3-6 yrs"/>
    <n v="6"/>
    <s v="Bachelor"/>
    <n v="0"/>
    <n v="0"/>
    <n v="1"/>
    <n v="0"/>
    <n v="0"/>
    <n v="1"/>
    <n v="148325"/>
    <s v="High"/>
    <n v="12"/>
    <n v="2024"/>
    <s v="Medium"/>
    <n v="1"/>
  </r>
  <r>
    <n v="8622"/>
    <x v="1"/>
    <x v="1"/>
    <s v="MNC"/>
    <s v="Retail"/>
    <x v="0"/>
    <x v="1"/>
    <s v="Onsite/Hybrid"/>
    <x v="1"/>
    <s v="3-6 yrs"/>
    <n v="6"/>
    <s v="Master"/>
    <n v="1"/>
    <n v="0"/>
    <n v="0"/>
    <n v="0"/>
    <n v="0"/>
    <n v="1"/>
    <n v="134690"/>
    <s v="High"/>
    <n v="2"/>
    <n v="2021"/>
    <s v="High"/>
    <n v="8"/>
  </r>
  <r>
    <n v="8623"/>
    <x v="5"/>
    <x v="1"/>
    <s v="Enterprise"/>
    <s v="Technology"/>
    <x v="6"/>
    <x v="2"/>
    <s v="Onsite/Hybrid"/>
    <x v="1"/>
    <s v="3-6 yrs"/>
    <n v="6"/>
    <s v="Bachelor"/>
    <n v="0"/>
    <n v="1"/>
    <n v="1"/>
    <n v="0"/>
    <n v="0"/>
    <n v="2"/>
    <n v="134986"/>
    <s v="High"/>
    <n v="7"/>
    <n v="2025"/>
    <s v="High"/>
    <n v="8"/>
  </r>
  <r>
    <n v="8624"/>
    <x v="5"/>
    <x v="1"/>
    <s v="Enterprise"/>
    <s v="Retail"/>
    <x v="5"/>
    <x v="1"/>
    <s v="Onsite/Hybrid"/>
    <x v="2"/>
    <s v="0-2 yrs"/>
    <n v="1"/>
    <s v="Master"/>
    <n v="0"/>
    <n v="0"/>
    <n v="0"/>
    <n v="0"/>
    <n v="1"/>
    <n v="1"/>
    <n v="100142"/>
    <s v="Medium"/>
    <n v="1"/>
    <n v="2023"/>
    <s v="Medium"/>
    <n v="5"/>
  </r>
  <r>
    <n v="8625"/>
    <x v="3"/>
    <x v="0"/>
    <s v="Enterprise"/>
    <s v="Healthcare"/>
    <x v="0"/>
    <x v="2"/>
    <s v="Onsite/Hybrid"/>
    <x v="0"/>
    <s v="7+ yrs"/>
    <n v="12"/>
    <s v="Master"/>
    <n v="1"/>
    <n v="1"/>
    <n v="0"/>
    <n v="0"/>
    <n v="0"/>
    <n v="2"/>
    <n v="101665"/>
    <s v="Medium"/>
    <n v="1"/>
    <n v="2026"/>
    <s v="High"/>
    <n v="9"/>
  </r>
  <r>
    <n v="8626"/>
    <x v="1"/>
    <x v="1"/>
    <s v="Medium"/>
    <s v="E-commerce"/>
    <x v="6"/>
    <x v="0"/>
    <s v="Remote"/>
    <x v="1"/>
    <s v="3-6 yrs"/>
    <n v="6"/>
    <s v="PhD"/>
    <n v="0"/>
    <n v="1"/>
    <n v="1"/>
    <n v="0"/>
    <n v="0"/>
    <n v="2"/>
    <n v="127582"/>
    <s v="High"/>
    <n v="5"/>
    <n v="2023"/>
    <s v="High"/>
    <n v="9"/>
  </r>
  <r>
    <n v="8627"/>
    <x v="4"/>
    <x v="0"/>
    <s v="MNC"/>
    <s v="Retail"/>
    <x v="2"/>
    <x v="1"/>
    <s v="Onsite/Hybrid"/>
    <x v="2"/>
    <s v="0-2 yrs"/>
    <n v="2"/>
    <s v="Bachelor"/>
    <n v="1"/>
    <n v="1"/>
    <n v="1"/>
    <n v="1"/>
    <n v="0"/>
    <n v="4"/>
    <n v="97259"/>
    <s v="Medium"/>
    <n v="7"/>
    <n v="2020"/>
    <s v="High"/>
    <n v="5"/>
  </r>
  <r>
    <n v="8628"/>
    <x v="1"/>
    <x v="1"/>
    <s v="MNC"/>
    <s v="E-commerce"/>
    <x v="1"/>
    <x v="0"/>
    <s v="Remote"/>
    <x v="0"/>
    <s v="7+ yrs"/>
    <n v="12"/>
    <s v="PhD"/>
    <n v="1"/>
    <n v="0"/>
    <n v="0"/>
    <n v="1"/>
    <n v="1"/>
    <n v="3"/>
    <n v="184503"/>
    <s v="High"/>
    <n v="4"/>
    <n v="2022"/>
    <s v="High"/>
    <n v="7"/>
  </r>
  <r>
    <n v="8629"/>
    <x v="0"/>
    <x v="0"/>
    <s v="Startup"/>
    <s v="Education"/>
    <x v="6"/>
    <x v="1"/>
    <s v="Onsite/Hybrid"/>
    <x v="0"/>
    <s v="7+ yrs"/>
    <n v="15"/>
    <s v="Bachelor"/>
    <n v="0"/>
    <n v="0"/>
    <n v="0"/>
    <n v="0"/>
    <n v="1"/>
    <n v="1"/>
    <n v="108229"/>
    <s v="Medium"/>
    <n v="2"/>
    <n v="2026"/>
    <s v="High"/>
    <n v="8"/>
  </r>
  <r>
    <n v="8630"/>
    <x v="2"/>
    <x v="2"/>
    <s v="Medium"/>
    <s v="E-commerce"/>
    <x v="2"/>
    <x v="0"/>
    <s v="Remote"/>
    <x v="2"/>
    <s v="0-2 yrs"/>
    <n v="2"/>
    <s v="Bachelor"/>
    <n v="0"/>
    <n v="1"/>
    <n v="0"/>
    <n v="0"/>
    <n v="1"/>
    <n v="2"/>
    <n v="63879"/>
    <s v="Low"/>
    <n v="9"/>
    <n v="2026"/>
    <s v="Medium"/>
    <n v="4"/>
  </r>
  <r>
    <n v="8631"/>
    <x v="2"/>
    <x v="2"/>
    <s v="Startup"/>
    <s v="Healthcare"/>
    <x v="4"/>
    <x v="1"/>
    <s v="Onsite/Hybrid"/>
    <x v="2"/>
    <s v="0-2 yrs"/>
    <n v="0"/>
    <s v="PhD"/>
    <n v="0"/>
    <n v="0"/>
    <n v="0"/>
    <n v="0"/>
    <n v="1"/>
    <n v="1"/>
    <n v="57746"/>
    <s v="Low"/>
    <n v="6"/>
    <n v="2026"/>
    <s v="Medium"/>
    <n v="2"/>
  </r>
  <r>
    <n v="8632"/>
    <x v="4"/>
    <x v="0"/>
    <s v="Startup"/>
    <s v="Finance"/>
    <x v="3"/>
    <x v="0"/>
    <s v="Remote"/>
    <x v="2"/>
    <s v="0-2 yrs"/>
    <n v="2"/>
    <s v="PhD"/>
    <n v="0"/>
    <n v="0"/>
    <n v="1"/>
    <n v="1"/>
    <n v="0"/>
    <n v="2"/>
    <n v="82809"/>
    <s v="Medium"/>
    <n v="9"/>
    <n v="2026"/>
    <s v="High"/>
    <n v="3"/>
  </r>
  <r>
    <n v="8633"/>
    <x v="4"/>
    <x v="0"/>
    <s v="Startup"/>
    <s v="E-commerce"/>
    <x v="3"/>
    <x v="1"/>
    <s v="Onsite/Hybrid"/>
    <x v="2"/>
    <s v="0-2 yrs"/>
    <n v="2"/>
    <s v="Master"/>
    <n v="1"/>
    <n v="1"/>
    <n v="0"/>
    <n v="0"/>
    <n v="1"/>
    <n v="3"/>
    <n v="60104"/>
    <s v="Low"/>
    <n v="5"/>
    <n v="2020"/>
    <s v="Medium"/>
    <n v="6"/>
  </r>
  <r>
    <n v="8634"/>
    <x v="2"/>
    <x v="2"/>
    <s v="Enterprise"/>
    <s v="Finance"/>
    <x v="1"/>
    <x v="2"/>
    <s v="Onsite/Hybrid"/>
    <x v="0"/>
    <s v="7+ yrs"/>
    <n v="15"/>
    <s v="Bachelor"/>
    <n v="0"/>
    <n v="1"/>
    <n v="1"/>
    <n v="1"/>
    <n v="0"/>
    <n v="3"/>
    <n v="126273"/>
    <s v="High"/>
    <n v="12"/>
    <n v="2022"/>
    <s v="High"/>
    <n v="6"/>
  </r>
  <r>
    <n v="8635"/>
    <x v="1"/>
    <x v="1"/>
    <s v="Enterprise"/>
    <s v="Technology"/>
    <x v="3"/>
    <x v="2"/>
    <s v="Onsite/Hybrid"/>
    <x v="2"/>
    <s v="0-2 yrs"/>
    <n v="0"/>
    <s v="PhD"/>
    <n v="1"/>
    <n v="0"/>
    <n v="0"/>
    <n v="0"/>
    <n v="1"/>
    <n v="2"/>
    <n v="103525"/>
    <s v="Medium"/>
    <n v="1"/>
    <n v="2024"/>
    <s v="High"/>
    <n v="8"/>
  </r>
  <r>
    <n v="8636"/>
    <x v="5"/>
    <x v="1"/>
    <s v="Startup"/>
    <s v="Education"/>
    <x v="0"/>
    <x v="2"/>
    <s v="Onsite/Hybrid"/>
    <x v="2"/>
    <s v="0-2 yrs"/>
    <n v="2"/>
    <s v="Bachelor"/>
    <n v="0"/>
    <n v="0"/>
    <n v="0"/>
    <n v="1"/>
    <n v="1"/>
    <n v="2"/>
    <n v="113035"/>
    <s v="Medium"/>
    <n v="11"/>
    <n v="2025"/>
    <s v="Medium"/>
    <n v="5"/>
  </r>
  <r>
    <n v="8637"/>
    <x v="2"/>
    <x v="2"/>
    <s v="MNC"/>
    <s v="Technology"/>
    <x v="2"/>
    <x v="2"/>
    <s v="Onsite/Hybrid"/>
    <x v="1"/>
    <s v="3-6 yrs"/>
    <n v="3"/>
    <s v="Bachelor"/>
    <n v="1"/>
    <n v="1"/>
    <n v="0"/>
    <n v="0"/>
    <n v="0"/>
    <n v="2"/>
    <n v="92715"/>
    <s v="Medium"/>
    <n v="3"/>
    <n v="2024"/>
    <s v="Low"/>
    <n v="1"/>
  </r>
  <r>
    <n v="8638"/>
    <x v="3"/>
    <x v="0"/>
    <s v="Startup"/>
    <s v="E-commerce"/>
    <x v="3"/>
    <x v="2"/>
    <s v="Onsite/Hybrid"/>
    <x v="1"/>
    <s v="3-6 yrs"/>
    <n v="5"/>
    <s v="Master"/>
    <n v="1"/>
    <n v="0"/>
    <n v="1"/>
    <n v="1"/>
    <n v="1"/>
    <n v="4"/>
    <n v="111267"/>
    <s v="Medium"/>
    <n v="3"/>
    <n v="2023"/>
    <s v="High"/>
    <n v="9"/>
  </r>
  <r>
    <n v="8639"/>
    <x v="0"/>
    <x v="0"/>
    <s v="MNC"/>
    <s v="Education"/>
    <x v="4"/>
    <x v="1"/>
    <s v="Onsite/Hybrid"/>
    <x v="1"/>
    <s v="3-6 yrs"/>
    <n v="4"/>
    <s v="PhD"/>
    <n v="0"/>
    <n v="1"/>
    <n v="0"/>
    <n v="0"/>
    <n v="1"/>
    <n v="2"/>
    <n v="105035"/>
    <s v="Medium"/>
    <n v="3"/>
    <n v="2024"/>
    <s v="Low"/>
    <n v="3"/>
  </r>
  <r>
    <n v="8640"/>
    <x v="2"/>
    <x v="2"/>
    <s v="Medium"/>
    <s v="E-commerce"/>
    <x v="4"/>
    <x v="0"/>
    <s v="Remote"/>
    <x v="1"/>
    <s v="3-6 yrs"/>
    <n v="6"/>
    <s v="Master"/>
    <n v="0"/>
    <n v="1"/>
    <n v="0"/>
    <n v="1"/>
    <n v="1"/>
    <n v="3"/>
    <n v="103098"/>
    <s v="Medium"/>
    <n v="9"/>
    <n v="2025"/>
    <s v="Low"/>
    <n v="1"/>
  </r>
  <r>
    <n v="8641"/>
    <x v="3"/>
    <x v="0"/>
    <s v="MNC"/>
    <s v="Healthcare"/>
    <x v="6"/>
    <x v="1"/>
    <s v="Onsite/Hybrid"/>
    <x v="2"/>
    <s v="0-2 yrs"/>
    <n v="1"/>
    <s v="PhD"/>
    <n v="1"/>
    <n v="0"/>
    <n v="1"/>
    <n v="0"/>
    <n v="0"/>
    <n v="2"/>
    <n v="82939"/>
    <s v="Medium"/>
    <n v="3"/>
    <n v="2024"/>
    <s v="Low"/>
    <n v="6"/>
  </r>
  <r>
    <n v="8642"/>
    <x v="0"/>
    <x v="0"/>
    <s v="Startup"/>
    <s v="Healthcare"/>
    <x v="4"/>
    <x v="2"/>
    <s v="Onsite/Hybrid"/>
    <x v="0"/>
    <s v="7+ yrs"/>
    <n v="15"/>
    <s v="Master"/>
    <n v="1"/>
    <n v="1"/>
    <n v="0"/>
    <n v="0"/>
    <n v="0"/>
    <n v="2"/>
    <n v="100138"/>
    <s v="Medium"/>
    <n v="4"/>
    <n v="2025"/>
    <s v="Low"/>
    <n v="4"/>
  </r>
  <r>
    <n v="8643"/>
    <x v="5"/>
    <x v="1"/>
    <s v="Enterprise"/>
    <s v="Finance"/>
    <x v="0"/>
    <x v="2"/>
    <s v="Onsite/Hybrid"/>
    <x v="1"/>
    <s v="3-6 yrs"/>
    <n v="6"/>
    <s v="Bachelor"/>
    <n v="0"/>
    <n v="0"/>
    <n v="0"/>
    <n v="0"/>
    <n v="0"/>
    <n v="0"/>
    <n v="111374"/>
    <s v="Medium"/>
    <n v="7"/>
    <n v="2024"/>
    <s v="High"/>
    <n v="7"/>
  </r>
  <r>
    <n v="8644"/>
    <x v="0"/>
    <x v="0"/>
    <s v="Enterprise"/>
    <s v="Healthcare"/>
    <x v="4"/>
    <x v="1"/>
    <s v="Onsite/Hybrid"/>
    <x v="1"/>
    <s v="3-6 yrs"/>
    <n v="3"/>
    <s v="Master"/>
    <n v="0"/>
    <n v="1"/>
    <n v="1"/>
    <n v="1"/>
    <n v="0"/>
    <n v="3"/>
    <n v="101436"/>
    <s v="Medium"/>
    <n v="4"/>
    <n v="2020"/>
    <s v="High"/>
    <n v="7"/>
  </r>
  <r>
    <n v="8645"/>
    <x v="5"/>
    <x v="1"/>
    <s v="Medium"/>
    <s v="E-commerce"/>
    <x v="6"/>
    <x v="1"/>
    <s v="Onsite/Hybrid"/>
    <x v="0"/>
    <s v="7+ yrs"/>
    <n v="15"/>
    <s v="Bachelor"/>
    <n v="1"/>
    <n v="1"/>
    <n v="1"/>
    <n v="0"/>
    <n v="0"/>
    <n v="3"/>
    <n v="151143"/>
    <s v="High"/>
    <n v="6"/>
    <n v="2025"/>
    <s v="Low"/>
    <n v="3"/>
  </r>
  <r>
    <n v="8646"/>
    <x v="1"/>
    <x v="1"/>
    <s v="MNC"/>
    <s v="Retail"/>
    <x v="3"/>
    <x v="1"/>
    <s v="Onsite/Hybrid"/>
    <x v="1"/>
    <s v="3-6 yrs"/>
    <n v="4"/>
    <s v="Master"/>
    <n v="1"/>
    <n v="1"/>
    <n v="0"/>
    <n v="0"/>
    <n v="0"/>
    <n v="2"/>
    <n v="139024"/>
    <s v="High"/>
    <n v="4"/>
    <n v="2026"/>
    <s v="High"/>
    <n v="7"/>
  </r>
  <r>
    <n v="8647"/>
    <x v="2"/>
    <x v="2"/>
    <s v="Medium"/>
    <s v="Technology"/>
    <x v="0"/>
    <x v="2"/>
    <s v="Onsite/Hybrid"/>
    <x v="0"/>
    <s v="7+ yrs"/>
    <n v="14"/>
    <s v="PhD"/>
    <n v="0"/>
    <n v="1"/>
    <n v="0"/>
    <n v="0"/>
    <n v="0"/>
    <n v="1"/>
    <n v="101034"/>
    <s v="Medium"/>
    <n v="12"/>
    <n v="2020"/>
    <s v="Low"/>
    <n v="4"/>
  </r>
  <r>
    <n v="8648"/>
    <x v="1"/>
    <x v="1"/>
    <s v="Enterprise"/>
    <s v="Technology"/>
    <x v="1"/>
    <x v="0"/>
    <s v="Remote"/>
    <x v="1"/>
    <s v="3-6 yrs"/>
    <n v="4"/>
    <s v="Bachelor"/>
    <n v="0"/>
    <n v="0"/>
    <n v="0"/>
    <n v="0"/>
    <n v="1"/>
    <n v="1"/>
    <n v="127746"/>
    <s v="High"/>
    <n v="2"/>
    <n v="2024"/>
    <s v="Medium"/>
    <n v="5"/>
  </r>
  <r>
    <n v="8649"/>
    <x v="4"/>
    <x v="0"/>
    <s v="Enterprise"/>
    <s v="Healthcare"/>
    <x v="5"/>
    <x v="2"/>
    <s v="Onsite/Hybrid"/>
    <x v="1"/>
    <s v="3-6 yrs"/>
    <n v="3"/>
    <s v="Bachelor"/>
    <n v="1"/>
    <n v="0"/>
    <n v="0"/>
    <n v="0"/>
    <n v="1"/>
    <n v="2"/>
    <n v="85698"/>
    <s v="Medium"/>
    <n v="12"/>
    <n v="2025"/>
    <s v="Medium"/>
    <n v="3"/>
  </r>
  <r>
    <n v="8650"/>
    <x v="3"/>
    <x v="0"/>
    <s v="Medium"/>
    <s v="Healthcare"/>
    <x v="5"/>
    <x v="1"/>
    <s v="Onsite/Hybrid"/>
    <x v="0"/>
    <s v="7+ yrs"/>
    <n v="7"/>
    <s v="Master"/>
    <n v="1"/>
    <n v="0"/>
    <n v="0"/>
    <n v="0"/>
    <n v="1"/>
    <n v="2"/>
    <n v="113831"/>
    <s v="Medium"/>
    <n v="2"/>
    <n v="2024"/>
    <s v="Low"/>
    <n v="1"/>
  </r>
  <r>
    <n v="8651"/>
    <x v="1"/>
    <x v="1"/>
    <s v="Medium"/>
    <s v="Technology"/>
    <x v="2"/>
    <x v="2"/>
    <s v="Onsite/Hybrid"/>
    <x v="0"/>
    <s v="7+ yrs"/>
    <n v="8"/>
    <s v="Bachelor"/>
    <n v="0"/>
    <n v="1"/>
    <n v="1"/>
    <n v="1"/>
    <n v="0"/>
    <n v="3"/>
    <n v="170444"/>
    <s v="High"/>
    <n v="12"/>
    <n v="2022"/>
    <s v="High"/>
    <n v="6"/>
  </r>
  <r>
    <n v="8652"/>
    <x v="2"/>
    <x v="2"/>
    <s v="Medium"/>
    <s v="Technology"/>
    <x v="4"/>
    <x v="2"/>
    <s v="Onsite/Hybrid"/>
    <x v="1"/>
    <s v="3-6 yrs"/>
    <n v="4"/>
    <s v="Master"/>
    <n v="0"/>
    <n v="0"/>
    <n v="1"/>
    <n v="0"/>
    <n v="0"/>
    <n v="1"/>
    <n v="90138"/>
    <s v="Medium"/>
    <n v="6"/>
    <n v="2021"/>
    <s v="High"/>
    <n v="9"/>
  </r>
  <r>
    <n v="8653"/>
    <x v="0"/>
    <x v="0"/>
    <s v="Medium"/>
    <s v="Retail"/>
    <x v="4"/>
    <x v="0"/>
    <s v="Remote"/>
    <x v="0"/>
    <s v="7+ yrs"/>
    <n v="13"/>
    <s v="Bachelor"/>
    <n v="0"/>
    <n v="0"/>
    <n v="0"/>
    <n v="1"/>
    <n v="0"/>
    <n v="1"/>
    <n v="112738"/>
    <s v="Medium"/>
    <n v="8"/>
    <n v="2021"/>
    <s v="Low"/>
    <n v="5"/>
  </r>
  <r>
    <n v="8654"/>
    <x v="0"/>
    <x v="0"/>
    <s v="Enterprise"/>
    <s v="Healthcare"/>
    <x v="1"/>
    <x v="2"/>
    <s v="Onsite/Hybrid"/>
    <x v="2"/>
    <s v="0-2 yrs"/>
    <n v="1"/>
    <s v="PhD"/>
    <n v="0"/>
    <n v="1"/>
    <n v="0"/>
    <n v="1"/>
    <n v="0"/>
    <n v="2"/>
    <n v="62769"/>
    <s v="Low"/>
    <n v="1"/>
    <n v="2024"/>
    <s v="Low"/>
    <n v="1"/>
  </r>
  <r>
    <n v="8655"/>
    <x v="5"/>
    <x v="1"/>
    <s v="MNC"/>
    <s v="E-commerce"/>
    <x v="1"/>
    <x v="2"/>
    <s v="Onsite/Hybrid"/>
    <x v="0"/>
    <s v="7+ yrs"/>
    <n v="13"/>
    <s v="PhD"/>
    <n v="0"/>
    <n v="0"/>
    <n v="1"/>
    <n v="0"/>
    <n v="0"/>
    <n v="1"/>
    <n v="170517"/>
    <s v="High"/>
    <n v="1"/>
    <n v="2022"/>
    <s v="High"/>
    <n v="7"/>
  </r>
  <r>
    <n v="8656"/>
    <x v="5"/>
    <x v="1"/>
    <s v="Startup"/>
    <s v="Education"/>
    <x v="6"/>
    <x v="1"/>
    <s v="Onsite/Hybrid"/>
    <x v="1"/>
    <s v="3-6 yrs"/>
    <n v="5"/>
    <s v="PhD"/>
    <n v="1"/>
    <n v="0"/>
    <n v="0"/>
    <n v="1"/>
    <n v="1"/>
    <n v="3"/>
    <n v="144884"/>
    <s v="High"/>
    <n v="5"/>
    <n v="2025"/>
    <s v="Low"/>
    <n v="2"/>
  </r>
  <r>
    <n v="8657"/>
    <x v="2"/>
    <x v="2"/>
    <s v="Medium"/>
    <s v="E-commerce"/>
    <x v="3"/>
    <x v="1"/>
    <s v="Onsite/Hybrid"/>
    <x v="2"/>
    <s v="0-2 yrs"/>
    <n v="1"/>
    <s v="Master"/>
    <n v="0"/>
    <n v="0"/>
    <n v="0"/>
    <n v="1"/>
    <n v="1"/>
    <n v="2"/>
    <n v="74969"/>
    <s v="Medium"/>
    <n v="4"/>
    <n v="2020"/>
    <s v="Medium"/>
    <n v="3"/>
  </r>
  <r>
    <n v="8658"/>
    <x v="0"/>
    <x v="0"/>
    <s v="Medium"/>
    <s v="Retail"/>
    <x v="0"/>
    <x v="2"/>
    <s v="Onsite/Hybrid"/>
    <x v="1"/>
    <s v="3-6 yrs"/>
    <n v="6"/>
    <s v="PhD"/>
    <n v="0"/>
    <n v="1"/>
    <n v="1"/>
    <n v="0"/>
    <n v="0"/>
    <n v="2"/>
    <n v="91166"/>
    <s v="Medium"/>
    <n v="1"/>
    <n v="2020"/>
    <s v="Medium"/>
    <n v="2"/>
  </r>
  <r>
    <n v="8659"/>
    <x v="1"/>
    <x v="1"/>
    <s v="MNC"/>
    <s v="Finance"/>
    <x v="3"/>
    <x v="1"/>
    <s v="Onsite/Hybrid"/>
    <x v="0"/>
    <s v="7+ yrs"/>
    <n v="7"/>
    <s v="Bachelor"/>
    <n v="1"/>
    <n v="1"/>
    <n v="1"/>
    <n v="1"/>
    <n v="0"/>
    <n v="4"/>
    <n v="191749"/>
    <s v="High"/>
    <n v="10"/>
    <n v="2025"/>
    <s v="High"/>
    <n v="6"/>
  </r>
  <r>
    <n v="8660"/>
    <x v="2"/>
    <x v="2"/>
    <s v="MNC"/>
    <s v="Technology"/>
    <x v="3"/>
    <x v="1"/>
    <s v="Onsite/Hybrid"/>
    <x v="1"/>
    <s v="3-6 yrs"/>
    <n v="3"/>
    <s v="PhD"/>
    <n v="1"/>
    <n v="1"/>
    <n v="1"/>
    <n v="0"/>
    <n v="0"/>
    <n v="3"/>
    <n v="110090"/>
    <s v="Medium"/>
    <n v="6"/>
    <n v="2020"/>
    <s v="Medium"/>
    <n v="5"/>
  </r>
  <r>
    <n v="8661"/>
    <x v="1"/>
    <x v="1"/>
    <s v="MNC"/>
    <s v="Technology"/>
    <x v="3"/>
    <x v="1"/>
    <s v="Onsite/Hybrid"/>
    <x v="2"/>
    <s v="0-2 yrs"/>
    <n v="2"/>
    <s v="PhD"/>
    <n v="1"/>
    <n v="1"/>
    <n v="0"/>
    <n v="0"/>
    <n v="1"/>
    <n v="3"/>
    <n v="122675"/>
    <s v="High"/>
    <n v="5"/>
    <n v="2021"/>
    <s v="Medium"/>
    <n v="3"/>
  </r>
  <r>
    <n v="8662"/>
    <x v="1"/>
    <x v="1"/>
    <s v="Enterprise"/>
    <s v="Retail"/>
    <x v="6"/>
    <x v="2"/>
    <s v="Onsite/Hybrid"/>
    <x v="0"/>
    <s v="7+ yrs"/>
    <n v="7"/>
    <s v="Bachelor"/>
    <n v="1"/>
    <n v="1"/>
    <n v="0"/>
    <n v="0"/>
    <n v="0"/>
    <n v="2"/>
    <n v="141973"/>
    <s v="High"/>
    <n v="2"/>
    <n v="2020"/>
    <s v="Low"/>
    <n v="2"/>
  </r>
  <r>
    <n v="8663"/>
    <x v="0"/>
    <x v="0"/>
    <s v="Medium"/>
    <s v="Retail"/>
    <x v="1"/>
    <x v="2"/>
    <s v="Onsite/Hybrid"/>
    <x v="0"/>
    <s v="7+ yrs"/>
    <n v="14"/>
    <s v="Master"/>
    <n v="1"/>
    <n v="1"/>
    <n v="1"/>
    <n v="0"/>
    <n v="1"/>
    <n v="4"/>
    <n v="127525"/>
    <s v="High"/>
    <n v="5"/>
    <n v="2023"/>
    <s v="Low"/>
    <n v="1"/>
  </r>
  <r>
    <n v="8664"/>
    <x v="4"/>
    <x v="0"/>
    <s v="Medium"/>
    <s v="Education"/>
    <x v="3"/>
    <x v="2"/>
    <s v="Onsite/Hybrid"/>
    <x v="2"/>
    <s v="0-2 yrs"/>
    <n v="1"/>
    <s v="Bachelor"/>
    <n v="0"/>
    <n v="1"/>
    <n v="1"/>
    <n v="0"/>
    <n v="1"/>
    <n v="3"/>
    <n v="72409"/>
    <s v="Medium"/>
    <n v="7"/>
    <n v="2021"/>
    <s v="Medium"/>
    <n v="2"/>
  </r>
  <r>
    <n v="8665"/>
    <x v="0"/>
    <x v="0"/>
    <s v="Enterprise"/>
    <s v="E-commerce"/>
    <x v="2"/>
    <x v="1"/>
    <s v="Onsite/Hybrid"/>
    <x v="2"/>
    <s v="0-2 yrs"/>
    <n v="2"/>
    <s v="Bachelor"/>
    <n v="1"/>
    <n v="0"/>
    <n v="0"/>
    <n v="0"/>
    <n v="1"/>
    <n v="2"/>
    <n v="57269"/>
    <s v="Low"/>
    <n v="6"/>
    <n v="2026"/>
    <s v="High"/>
    <n v="7"/>
  </r>
  <r>
    <n v="8666"/>
    <x v="1"/>
    <x v="1"/>
    <s v="Enterprise"/>
    <s v="Retail"/>
    <x v="1"/>
    <x v="1"/>
    <s v="Onsite/Hybrid"/>
    <x v="0"/>
    <s v="7+ yrs"/>
    <n v="14"/>
    <s v="Master"/>
    <n v="0"/>
    <n v="0"/>
    <n v="0"/>
    <n v="0"/>
    <n v="1"/>
    <n v="1"/>
    <n v="148421"/>
    <s v="High"/>
    <n v="3"/>
    <n v="2022"/>
    <s v="Medium"/>
    <n v="2"/>
  </r>
  <r>
    <n v="8667"/>
    <x v="3"/>
    <x v="0"/>
    <s v="Startup"/>
    <s v="Education"/>
    <x v="6"/>
    <x v="1"/>
    <s v="Onsite/Hybrid"/>
    <x v="2"/>
    <s v="0-2 yrs"/>
    <n v="0"/>
    <s v="Master"/>
    <n v="0"/>
    <n v="1"/>
    <n v="1"/>
    <n v="0"/>
    <n v="1"/>
    <n v="3"/>
    <n v="78654"/>
    <s v="Medium"/>
    <n v="6"/>
    <n v="2025"/>
    <s v="High"/>
    <n v="8"/>
  </r>
  <r>
    <n v="8668"/>
    <x v="4"/>
    <x v="0"/>
    <s v="Medium"/>
    <s v="Finance"/>
    <x v="0"/>
    <x v="0"/>
    <s v="Remote"/>
    <x v="2"/>
    <s v="0-2 yrs"/>
    <n v="2"/>
    <s v="Bachelor"/>
    <n v="1"/>
    <n v="0"/>
    <n v="0"/>
    <n v="1"/>
    <n v="1"/>
    <n v="3"/>
    <n v="72551"/>
    <s v="Medium"/>
    <n v="11"/>
    <n v="2021"/>
    <s v="High"/>
    <n v="9"/>
  </r>
  <r>
    <n v="8669"/>
    <x v="3"/>
    <x v="0"/>
    <s v="MNC"/>
    <s v="Healthcare"/>
    <x v="1"/>
    <x v="0"/>
    <s v="Remote"/>
    <x v="1"/>
    <s v="3-6 yrs"/>
    <n v="5"/>
    <s v="PhD"/>
    <n v="1"/>
    <n v="1"/>
    <n v="0"/>
    <n v="1"/>
    <n v="0"/>
    <n v="3"/>
    <n v="108798"/>
    <s v="Medium"/>
    <n v="4"/>
    <n v="2023"/>
    <s v="Low"/>
    <n v="5"/>
  </r>
  <r>
    <n v="8670"/>
    <x v="5"/>
    <x v="1"/>
    <s v="MNC"/>
    <s v="Retail"/>
    <x v="0"/>
    <x v="0"/>
    <s v="Remote"/>
    <x v="0"/>
    <s v="7+ yrs"/>
    <n v="13"/>
    <s v="Master"/>
    <n v="1"/>
    <n v="1"/>
    <n v="0"/>
    <n v="0"/>
    <n v="1"/>
    <n v="3"/>
    <n v="169358"/>
    <s v="High"/>
    <n v="4"/>
    <n v="2023"/>
    <s v="High"/>
    <n v="8"/>
  </r>
  <r>
    <n v="8671"/>
    <x v="0"/>
    <x v="0"/>
    <s v="Medium"/>
    <s v="Education"/>
    <x v="0"/>
    <x v="1"/>
    <s v="Onsite/Hybrid"/>
    <x v="2"/>
    <s v="0-2 yrs"/>
    <n v="2"/>
    <s v="Bachelor"/>
    <n v="0"/>
    <n v="0"/>
    <n v="1"/>
    <n v="1"/>
    <n v="1"/>
    <n v="3"/>
    <n v="90896"/>
    <s v="Medium"/>
    <n v="1"/>
    <n v="2025"/>
    <s v="High"/>
    <n v="5"/>
  </r>
  <r>
    <n v="8672"/>
    <x v="3"/>
    <x v="0"/>
    <s v="Startup"/>
    <s v="E-commerce"/>
    <x v="5"/>
    <x v="2"/>
    <s v="Onsite/Hybrid"/>
    <x v="1"/>
    <s v="3-6 yrs"/>
    <n v="6"/>
    <s v="PhD"/>
    <n v="0"/>
    <n v="0"/>
    <n v="0"/>
    <n v="1"/>
    <n v="1"/>
    <n v="2"/>
    <n v="97705"/>
    <s v="Medium"/>
    <n v="4"/>
    <n v="2023"/>
    <s v="Low"/>
    <n v="3"/>
  </r>
  <r>
    <n v="8673"/>
    <x v="5"/>
    <x v="1"/>
    <s v="Medium"/>
    <s v="Healthcare"/>
    <x v="0"/>
    <x v="1"/>
    <s v="Onsite/Hybrid"/>
    <x v="2"/>
    <s v="0-2 yrs"/>
    <n v="0"/>
    <s v="PhD"/>
    <n v="1"/>
    <n v="1"/>
    <n v="0"/>
    <n v="1"/>
    <n v="1"/>
    <n v="4"/>
    <n v="113363"/>
    <s v="Medium"/>
    <n v="6"/>
    <n v="2024"/>
    <s v="High"/>
    <n v="7"/>
  </r>
  <r>
    <n v="8674"/>
    <x v="0"/>
    <x v="0"/>
    <s v="MNC"/>
    <s v="E-commerce"/>
    <x v="5"/>
    <x v="1"/>
    <s v="Onsite/Hybrid"/>
    <x v="1"/>
    <s v="3-6 yrs"/>
    <n v="4"/>
    <s v="Bachelor"/>
    <n v="1"/>
    <n v="0"/>
    <n v="1"/>
    <n v="1"/>
    <n v="0"/>
    <n v="3"/>
    <n v="120434"/>
    <s v="High"/>
    <n v="1"/>
    <n v="2025"/>
    <s v="High"/>
    <n v="4"/>
  </r>
  <r>
    <n v="8675"/>
    <x v="3"/>
    <x v="0"/>
    <s v="Enterprise"/>
    <s v="E-commerce"/>
    <x v="6"/>
    <x v="0"/>
    <s v="Remote"/>
    <x v="2"/>
    <s v="0-2 yrs"/>
    <n v="0"/>
    <s v="Master"/>
    <n v="1"/>
    <n v="1"/>
    <n v="0"/>
    <n v="1"/>
    <n v="0"/>
    <n v="3"/>
    <n v="69654"/>
    <s v="Low"/>
    <n v="3"/>
    <n v="2023"/>
    <s v="High"/>
    <n v="7"/>
  </r>
  <r>
    <n v="8676"/>
    <x v="5"/>
    <x v="1"/>
    <s v="Enterprise"/>
    <s v="Education"/>
    <x v="6"/>
    <x v="0"/>
    <s v="Remote"/>
    <x v="2"/>
    <s v="0-2 yrs"/>
    <n v="2"/>
    <s v="Master"/>
    <n v="0"/>
    <n v="1"/>
    <n v="1"/>
    <n v="0"/>
    <n v="0"/>
    <n v="2"/>
    <n v="108362"/>
    <s v="Medium"/>
    <n v="3"/>
    <n v="2023"/>
    <s v="Low"/>
    <n v="2"/>
  </r>
  <r>
    <n v="8677"/>
    <x v="5"/>
    <x v="1"/>
    <s v="Startup"/>
    <s v="Finance"/>
    <x v="5"/>
    <x v="1"/>
    <s v="Onsite/Hybrid"/>
    <x v="2"/>
    <s v="0-2 yrs"/>
    <n v="1"/>
    <s v="PhD"/>
    <n v="0"/>
    <n v="1"/>
    <n v="1"/>
    <n v="0"/>
    <n v="1"/>
    <n v="3"/>
    <n v="112735"/>
    <s v="Medium"/>
    <n v="12"/>
    <n v="2025"/>
    <s v="Medium"/>
    <n v="6"/>
  </r>
  <r>
    <n v="8678"/>
    <x v="0"/>
    <x v="0"/>
    <s v="Startup"/>
    <s v="Education"/>
    <x v="3"/>
    <x v="0"/>
    <s v="Remote"/>
    <x v="2"/>
    <s v="0-2 yrs"/>
    <n v="0"/>
    <s v="Master"/>
    <n v="1"/>
    <n v="0"/>
    <n v="1"/>
    <n v="1"/>
    <n v="1"/>
    <n v="4"/>
    <n v="87079"/>
    <s v="Medium"/>
    <n v="8"/>
    <n v="2020"/>
    <s v="High"/>
    <n v="1"/>
  </r>
  <r>
    <n v="8679"/>
    <x v="5"/>
    <x v="1"/>
    <s v="Startup"/>
    <s v="Healthcare"/>
    <x v="4"/>
    <x v="0"/>
    <s v="Remote"/>
    <x v="0"/>
    <s v="7+ yrs"/>
    <n v="14"/>
    <s v="Bachelor"/>
    <n v="1"/>
    <n v="0"/>
    <n v="1"/>
    <n v="0"/>
    <n v="1"/>
    <n v="3"/>
    <n v="169772"/>
    <s v="High"/>
    <n v="7"/>
    <n v="2021"/>
    <s v="Low"/>
    <n v="3"/>
  </r>
  <r>
    <n v="8680"/>
    <x v="1"/>
    <x v="1"/>
    <s v="Startup"/>
    <s v="Technology"/>
    <x v="4"/>
    <x v="2"/>
    <s v="Onsite/Hybrid"/>
    <x v="1"/>
    <s v="3-6 yrs"/>
    <n v="3"/>
    <s v="Master"/>
    <n v="1"/>
    <n v="0"/>
    <n v="1"/>
    <n v="0"/>
    <n v="1"/>
    <n v="3"/>
    <n v="137115"/>
    <s v="High"/>
    <n v="3"/>
    <n v="2023"/>
    <s v="Low"/>
    <n v="5"/>
  </r>
  <r>
    <n v="8681"/>
    <x v="1"/>
    <x v="1"/>
    <s v="MNC"/>
    <s v="Healthcare"/>
    <x v="3"/>
    <x v="2"/>
    <s v="Onsite/Hybrid"/>
    <x v="1"/>
    <s v="3-6 yrs"/>
    <n v="4"/>
    <s v="Master"/>
    <n v="0"/>
    <n v="0"/>
    <n v="1"/>
    <n v="1"/>
    <n v="1"/>
    <n v="3"/>
    <n v="179676"/>
    <s v="High"/>
    <n v="10"/>
    <n v="2020"/>
    <s v="High"/>
    <n v="6"/>
  </r>
  <r>
    <n v="8682"/>
    <x v="2"/>
    <x v="2"/>
    <s v="Startup"/>
    <s v="Retail"/>
    <x v="4"/>
    <x v="2"/>
    <s v="Onsite/Hybrid"/>
    <x v="2"/>
    <s v="0-2 yrs"/>
    <n v="0"/>
    <s v="PhD"/>
    <n v="1"/>
    <n v="0"/>
    <n v="1"/>
    <n v="1"/>
    <n v="1"/>
    <n v="4"/>
    <n v="90183"/>
    <s v="Medium"/>
    <n v="10"/>
    <n v="2023"/>
    <s v="High"/>
    <n v="8"/>
  </r>
  <r>
    <n v="8683"/>
    <x v="3"/>
    <x v="0"/>
    <s v="Medium"/>
    <s v="Healthcare"/>
    <x v="2"/>
    <x v="1"/>
    <s v="Onsite/Hybrid"/>
    <x v="2"/>
    <s v="0-2 yrs"/>
    <n v="0"/>
    <s v="PhD"/>
    <n v="0"/>
    <n v="1"/>
    <n v="0"/>
    <n v="0"/>
    <n v="1"/>
    <n v="2"/>
    <n v="63345"/>
    <s v="Low"/>
    <n v="4"/>
    <n v="2025"/>
    <s v="Low"/>
    <n v="3"/>
  </r>
  <r>
    <n v="8684"/>
    <x v="5"/>
    <x v="1"/>
    <s v="Startup"/>
    <s v="Finance"/>
    <x v="2"/>
    <x v="1"/>
    <s v="Onsite/Hybrid"/>
    <x v="0"/>
    <s v="7+ yrs"/>
    <n v="9"/>
    <s v="Master"/>
    <n v="1"/>
    <n v="1"/>
    <n v="1"/>
    <n v="0"/>
    <n v="1"/>
    <n v="4"/>
    <n v="160179"/>
    <s v="High"/>
    <n v="10"/>
    <n v="2026"/>
    <s v="Medium"/>
    <n v="4"/>
  </r>
  <r>
    <n v="8685"/>
    <x v="4"/>
    <x v="0"/>
    <s v="Medium"/>
    <s v="Education"/>
    <x v="5"/>
    <x v="0"/>
    <s v="Remote"/>
    <x v="2"/>
    <s v="0-2 yrs"/>
    <n v="1"/>
    <s v="PhD"/>
    <n v="1"/>
    <n v="0"/>
    <n v="1"/>
    <n v="1"/>
    <n v="1"/>
    <n v="4"/>
    <n v="87949"/>
    <s v="Medium"/>
    <n v="12"/>
    <n v="2020"/>
    <s v="High"/>
    <n v="5"/>
  </r>
  <r>
    <n v="8686"/>
    <x v="1"/>
    <x v="1"/>
    <s v="Startup"/>
    <s v="Retail"/>
    <x v="3"/>
    <x v="2"/>
    <s v="Onsite/Hybrid"/>
    <x v="2"/>
    <s v="0-2 yrs"/>
    <n v="1"/>
    <s v="Bachelor"/>
    <n v="1"/>
    <n v="1"/>
    <n v="0"/>
    <n v="0"/>
    <n v="1"/>
    <n v="3"/>
    <n v="97968"/>
    <s v="Medium"/>
    <n v="11"/>
    <n v="2025"/>
    <s v="High"/>
    <n v="9"/>
  </r>
  <r>
    <n v="8687"/>
    <x v="2"/>
    <x v="2"/>
    <s v="Medium"/>
    <s v="Technology"/>
    <x v="1"/>
    <x v="2"/>
    <s v="Onsite/Hybrid"/>
    <x v="0"/>
    <s v="7+ yrs"/>
    <n v="9"/>
    <s v="PhD"/>
    <n v="1"/>
    <n v="1"/>
    <n v="1"/>
    <n v="1"/>
    <n v="0"/>
    <n v="4"/>
    <n v="131596"/>
    <s v="High"/>
    <n v="3"/>
    <n v="2025"/>
    <s v="High"/>
    <n v="4"/>
  </r>
  <r>
    <n v="8688"/>
    <x v="2"/>
    <x v="2"/>
    <s v="Medium"/>
    <s v="E-commerce"/>
    <x v="2"/>
    <x v="2"/>
    <s v="Onsite/Hybrid"/>
    <x v="2"/>
    <s v="0-2 yrs"/>
    <n v="0"/>
    <s v="PhD"/>
    <n v="0"/>
    <n v="1"/>
    <n v="0"/>
    <n v="1"/>
    <n v="0"/>
    <n v="2"/>
    <n v="63257"/>
    <s v="Low"/>
    <n v="1"/>
    <n v="2020"/>
    <s v="Low"/>
    <n v="1"/>
  </r>
  <r>
    <n v="8689"/>
    <x v="1"/>
    <x v="1"/>
    <s v="Medium"/>
    <s v="E-commerce"/>
    <x v="3"/>
    <x v="1"/>
    <s v="Onsite/Hybrid"/>
    <x v="2"/>
    <s v="0-2 yrs"/>
    <n v="2"/>
    <s v="Bachelor"/>
    <n v="1"/>
    <n v="1"/>
    <n v="1"/>
    <n v="0"/>
    <n v="0"/>
    <n v="3"/>
    <n v="102722"/>
    <s v="Medium"/>
    <n v="7"/>
    <n v="2026"/>
    <s v="Medium"/>
    <n v="2"/>
  </r>
  <r>
    <n v="8690"/>
    <x v="5"/>
    <x v="1"/>
    <s v="Medium"/>
    <s v="Technology"/>
    <x v="2"/>
    <x v="0"/>
    <s v="Remote"/>
    <x v="1"/>
    <s v="3-6 yrs"/>
    <n v="3"/>
    <s v="Bachelor"/>
    <n v="0"/>
    <n v="0"/>
    <n v="0"/>
    <n v="1"/>
    <n v="1"/>
    <n v="2"/>
    <n v="143500"/>
    <s v="High"/>
    <n v="12"/>
    <n v="2023"/>
    <s v="High"/>
    <n v="8"/>
  </r>
  <r>
    <n v="8691"/>
    <x v="2"/>
    <x v="2"/>
    <s v="Enterprise"/>
    <s v="Healthcare"/>
    <x v="6"/>
    <x v="2"/>
    <s v="Onsite/Hybrid"/>
    <x v="1"/>
    <s v="3-6 yrs"/>
    <n v="4"/>
    <s v="PhD"/>
    <n v="0"/>
    <n v="0"/>
    <n v="0"/>
    <n v="1"/>
    <n v="0"/>
    <n v="1"/>
    <n v="88027"/>
    <s v="Medium"/>
    <n v="3"/>
    <n v="2026"/>
    <s v="Low"/>
    <n v="1"/>
  </r>
  <r>
    <n v="8692"/>
    <x v="4"/>
    <x v="0"/>
    <s v="MNC"/>
    <s v="Education"/>
    <x v="0"/>
    <x v="2"/>
    <s v="Onsite/Hybrid"/>
    <x v="2"/>
    <s v="0-2 yrs"/>
    <n v="1"/>
    <s v="PhD"/>
    <n v="0"/>
    <n v="0"/>
    <n v="1"/>
    <n v="1"/>
    <n v="1"/>
    <n v="3"/>
    <n v="108987"/>
    <s v="Medium"/>
    <n v="12"/>
    <n v="2022"/>
    <s v="High"/>
    <n v="7"/>
  </r>
  <r>
    <n v="8693"/>
    <x v="5"/>
    <x v="1"/>
    <s v="MNC"/>
    <s v="Education"/>
    <x v="2"/>
    <x v="2"/>
    <s v="Onsite/Hybrid"/>
    <x v="0"/>
    <s v="7+ yrs"/>
    <n v="15"/>
    <s v="PhD"/>
    <n v="1"/>
    <n v="1"/>
    <n v="1"/>
    <n v="1"/>
    <n v="1"/>
    <n v="5"/>
    <n v="200919"/>
    <s v="High"/>
    <n v="3"/>
    <n v="2025"/>
    <s v="High"/>
    <n v="5"/>
  </r>
  <r>
    <n v="8694"/>
    <x v="0"/>
    <x v="0"/>
    <s v="Startup"/>
    <s v="Finance"/>
    <x v="4"/>
    <x v="1"/>
    <s v="Onsite/Hybrid"/>
    <x v="1"/>
    <s v="3-6 yrs"/>
    <n v="3"/>
    <s v="Bachelor"/>
    <n v="1"/>
    <n v="0"/>
    <n v="0"/>
    <n v="1"/>
    <n v="0"/>
    <n v="2"/>
    <n v="92132"/>
    <s v="Medium"/>
    <n v="2"/>
    <n v="2023"/>
    <s v="High"/>
    <n v="9"/>
  </r>
  <r>
    <n v="8695"/>
    <x v="4"/>
    <x v="0"/>
    <s v="Enterprise"/>
    <s v="Healthcare"/>
    <x v="1"/>
    <x v="2"/>
    <s v="Onsite/Hybrid"/>
    <x v="0"/>
    <s v="7+ yrs"/>
    <n v="12"/>
    <s v="Master"/>
    <n v="0"/>
    <n v="1"/>
    <n v="1"/>
    <n v="1"/>
    <n v="1"/>
    <n v="4"/>
    <n v="136617"/>
    <s v="High"/>
    <n v="9"/>
    <n v="2020"/>
    <s v="High"/>
    <n v="1"/>
  </r>
  <r>
    <n v="8696"/>
    <x v="4"/>
    <x v="0"/>
    <s v="MNC"/>
    <s v="Technology"/>
    <x v="0"/>
    <x v="0"/>
    <s v="Remote"/>
    <x v="1"/>
    <s v="3-6 yrs"/>
    <n v="4"/>
    <s v="Bachelor"/>
    <n v="1"/>
    <n v="1"/>
    <n v="0"/>
    <n v="1"/>
    <n v="1"/>
    <n v="4"/>
    <n v="118484"/>
    <s v="Medium"/>
    <n v="4"/>
    <n v="2025"/>
    <s v="Low"/>
    <n v="4"/>
  </r>
  <r>
    <n v="8697"/>
    <x v="2"/>
    <x v="2"/>
    <s v="Enterprise"/>
    <s v="Technology"/>
    <x v="2"/>
    <x v="2"/>
    <s v="Onsite/Hybrid"/>
    <x v="2"/>
    <s v="0-2 yrs"/>
    <n v="0"/>
    <s v="Master"/>
    <n v="0"/>
    <n v="0"/>
    <n v="0"/>
    <n v="0"/>
    <n v="0"/>
    <n v="0"/>
    <n v="49599"/>
    <s v="Low"/>
    <n v="4"/>
    <n v="2021"/>
    <s v="Medium"/>
    <n v="3"/>
  </r>
  <r>
    <n v="8698"/>
    <x v="4"/>
    <x v="0"/>
    <s v="Startup"/>
    <s v="E-commerce"/>
    <x v="2"/>
    <x v="1"/>
    <s v="Onsite/Hybrid"/>
    <x v="2"/>
    <s v="0-2 yrs"/>
    <n v="2"/>
    <s v="Bachelor"/>
    <n v="0"/>
    <n v="1"/>
    <n v="0"/>
    <n v="0"/>
    <n v="1"/>
    <n v="2"/>
    <n v="61052"/>
    <s v="Low"/>
    <n v="5"/>
    <n v="2026"/>
    <s v="Medium"/>
    <n v="6"/>
  </r>
  <r>
    <n v="8699"/>
    <x v="2"/>
    <x v="2"/>
    <s v="Enterprise"/>
    <s v="Education"/>
    <x v="4"/>
    <x v="2"/>
    <s v="Onsite/Hybrid"/>
    <x v="1"/>
    <s v="3-6 yrs"/>
    <n v="3"/>
    <s v="PhD"/>
    <n v="1"/>
    <n v="1"/>
    <n v="1"/>
    <n v="1"/>
    <n v="0"/>
    <n v="4"/>
    <n v="103376"/>
    <s v="Medium"/>
    <n v="12"/>
    <n v="2021"/>
    <s v="High"/>
    <n v="9"/>
  </r>
  <r>
    <n v="8700"/>
    <x v="2"/>
    <x v="2"/>
    <s v="Enterprise"/>
    <s v="Retail"/>
    <x v="1"/>
    <x v="2"/>
    <s v="Onsite/Hybrid"/>
    <x v="0"/>
    <s v="7+ yrs"/>
    <n v="9"/>
    <s v="Bachelor"/>
    <n v="0"/>
    <n v="0"/>
    <n v="0"/>
    <n v="0"/>
    <n v="1"/>
    <n v="1"/>
    <n v="114975"/>
    <s v="Medium"/>
    <n v="2"/>
    <n v="2023"/>
    <s v="High"/>
    <n v="7"/>
  </r>
  <r>
    <n v="8701"/>
    <x v="2"/>
    <x v="2"/>
    <s v="MNC"/>
    <s v="Technology"/>
    <x v="6"/>
    <x v="1"/>
    <s v="Onsite/Hybrid"/>
    <x v="2"/>
    <s v="0-2 yrs"/>
    <n v="1"/>
    <s v="Master"/>
    <n v="1"/>
    <n v="1"/>
    <n v="1"/>
    <n v="0"/>
    <n v="1"/>
    <n v="4"/>
    <n v="98240"/>
    <s v="Medium"/>
    <n v="1"/>
    <n v="2023"/>
    <s v="Low"/>
    <n v="1"/>
  </r>
  <r>
    <n v="8702"/>
    <x v="4"/>
    <x v="0"/>
    <s v="Startup"/>
    <s v="Technology"/>
    <x v="2"/>
    <x v="2"/>
    <s v="Onsite/Hybrid"/>
    <x v="0"/>
    <s v="7+ yrs"/>
    <n v="11"/>
    <s v="Bachelor"/>
    <n v="1"/>
    <n v="1"/>
    <n v="1"/>
    <n v="0"/>
    <n v="0"/>
    <n v="3"/>
    <n v="115621"/>
    <s v="Medium"/>
    <n v="12"/>
    <n v="2023"/>
    <s v="Low"/>
    <n v="5"/>
  </r>
  <r>
    <n v="8703"/>
    <x v="1"/>
    <x v="1"/>
    <s v="Enterprise"/>
    <s v="Finance"/>
    <x v="0"/>
    <x v="2"/>
    <s v="Onsite/Hybrid"/>
    <x v="0"/>
    <s v="7+ yrs"/>
    <n v="14"/>
    <s v="Bachelor"/>
    <n v="1"/>
    <n v="1"/>
    <n v="0"/>
    <n v="1"/>
    <n v="0"/>
    <n v="3"/>
    <n v="157011"/>
    <s v="High"/>
    <n v="5"/>
    <n v="2025"/>
    <s v="Low"/>
    <n v="4"/>
  </r>
  <r>
    <n v="8704"/>
    <x v="1"/>
    <x v="1"/>
    <s v="MNC"/>
    <s v="Technology"/>
    <x v="0"/>
    <x v="0"/>
    <s v="Remote"/>
    <x v="2"/>
    <s v="0-2 yrs"/>
    <n v="0"/>
    <s v="Bachelor"/>
    <n v="0"/>
    <n v="1"/>
    <n v="0"/>
    <n v="0"/>
    <n v="0"/>
    <n v="1"/>
    <n v="108852"/>
    <s v="Medium"/>
    <n v="9"/>
    <n v="2025"/>
    <s v="Low"/>
    <n v="2"/>
  </r>
  <r>
    <n v="8705"/>
    <x v="5"/>
    <x v="1"/>
    <s v="Enterprise"/>
    <s v="Retail"/>
    <x v="5"/>
    <x v="2"/>
    <s v="Onsite/Hybrid"/>
    <x v="1"/>
    <s v="3-6 yrs"/>
    <n v="5"/>
    <s v="Master"/>
    <n v="1"/>
    <n v="1"/>
    <n v="1"/>
    <n v="1"/>
    <n v="0"/>
    <n v="4"/>
    <n v="140971"/>
    <s v="High"/>
    <n v="5"/>
    <n v="2023"/>
    <s v="High"/>
    <n v="1"/>
  </r>
  <r>
    <n v="8706"/>
    <x v="4"/>
    <x v="0"/>
    <s v="MNC"/>
    <s v="E-commerce"/>
    <x v="4"/>
    <x v="2"/>
    <s v="Onsite/Hybrid"/>
    <x v="0"/>
    <s v="7+ yrs"/>
    <n v="10"/>
    <s v="Bachelor"/>
    <n v="0"/>
    <n v="0"/>
    <n v="1"/>
    <n v="0"/>
    <n v="1"/>
    <n v="2"/>
    <n v="146027"/>
    <s v="High"/>
    <n v="5"/>
    <n v="2020"/>
    <s v="Medium"/>
    <n v="2"/>
  </r>
  <r>
    <n v="8707"/>
    <x v="1"/>
    <x v="1"/>
    <s v="Enterprise"/>
    <s v="Finance"/>
    <x v="3"/>
    <x v="2"/>
    <s v="Onsite/Hybrid"/>
    <x v="2"/>
    <s v="0-2 yrs"/>
    <n v="2"/>
    <s v="Master"/>
    <n v="1"/>
    <n v="1"/>
    <n v="1"/>
    <n v="1"/>
    <n v="1"/>
    <n v="5"/>
    <n v="126718"/>
    <s v="High"/>
    <n v="2"/>
    <n v="2024"/>
    <s v="High"/>
    <n v="6"/>
  </r>
  <r>
    <n v="8708"/>
    <x v="5"/>
    <x v="1"/>
    <s v="Startup"/>
    <s v="Education"/>
    <x v="1"/>
    <x v="0"/>
    <s v="Remote"/>
    <x v="2"/>
    <s v="0-2 yrs"/>
    <n v="0"/>
    <s v="Bachelor"/>
    <n v="1"/>
    <n v="1"/>
    <n v="0"/>
    <n v="1"/>
    <n v="1"/>
    <n v="4"/>
    <n v="116465"/>
    <s v="Medium"/>
    <n v="5"/>
    <n v="2026"/>
    <s v="Low"/>
    <n v="6"/>
  </r>
  <r>
    <n v="8709"/>
    <x v="2"/>
    <x v="2"/>
    <s v="Startup"/>
    <s v="Education"/>
    <x v="2"/>
    <x v="2"/>
    <s v="Onsite/Hybrid"/>
    <x v="2"/>
    <s v="0-2 yrs"/>
    <n v="2"/>
    <s v="Master"/>
    <n v="1"/>
    <n v="1"/>
    <n v="1"/>
    <n v="1"/>
    <n v="1"/>
    <n v="5"/>
    <n v="92451"/>
    <s v="Medium"/>
    <n v="10"/>
    <n v="2023"/>
    <s v="High"/>
    <n v="9"/>
  </r>
  <r>
    <n v="8710"/>
    <x v="3"/>
    <x v="0"/>
    <s v="Startup"/>
    <s v="Retail"/>
    <x v="5"/>
    <x v="1"/>
    <s v="Onsite/Hybrid"/>
    <x v="1"/>
    <s v="3-6 yrs"/>
    <n v="5"/>
    <s v="PhD"/>
    <n v="0"/>
    <n v="0"/>
    <n v="1"/>
    <n v="1"/>
    <n v="1"/>
    <n v="3"/>
    <n v="116938"/>
    <s v="Medium"/>
    <n v="3"/>
    <n v="2022"/>
    <s v="High"/>
    <n v="4"/>
  </r>
  <r>
    <n v="8711"/>
    <x v="4"/>
    <x v="0"/>
    <s v="Enterprise"/>
    <s v="E-commerce"/>
    <x v="5"/>
    <x v="1"/>
    <s v="Onsite/Hybrid"/>
    <x v="2"/>
    <s v="0-2 yrs"/>
    <n v="2"/>
    <s v="PhD"/>
    <n v="0"/>
    <n v="0"/>
    <n v="0"/>
    <n v="0"/>
    <n v="1"/>
    <n v="1"/>
    <n v="58964"/>
    <s v="Low"/>
    <n v="10"/>
    <n v="2025"/>
    <s v="Medium"/>
    <n v="1"/>
  </r>
  <r>
    <n v="8712"/>
    <x v="1"/>
    <x v="1"/>
    <s v="Startup"/>
    <s v="E-commerce"/>
    <x v="1"/>
    <x v="1"/>
    <s v="Onsite/Hybrid"/>
    <x v="1"/>
    <s v="3-6 yrs"/>
    <n v="6"/>
    <s v="Master"/>
    <n v="1"/>
    <n v="1"/>
    <n v="1"/>
    <n v="0"/>
    <n v="1"/>
    <n v="4"/>
    <n v="137713"/>
    <s v="High"/>
    <n v="4"/>
    <n v="2023"/>
    <s v="Low"/>
    <n v="4"/>
  </r>
  <r>
    <n v="8713"/>
    <x v="1"/>
    <x v="1"/>
    <s v="MNC"/>
    <s v="Healthcare"/>
    <x v="3"/>
    <x v="0"/>
    <s v="Remote"/>
    <x v="0"/>
    <s v="7+ yrs"/>
    <n v="9"/>
    <s v="PhD"/>
    <n v="0"/>
    <n v="0"/>
    <n v="1"/>
    <n v="0"/>
    <n v="0"/>
    <n v="1"/>
    <n v="177364"/>
    <s v="High"/>
    <n v="11"/>
    <n v="2022"/>
    <s v="Low"/>
    <n v="2"/>
  </r>
  <r>
    <n v="8714"/>
    <x v="1"/>
    <x v="1"/>
    <s v="Medium"/>
    <s v="E-commerce"/>
    <x v="2"/>
    <x v="1"/>
    <s v="Onsite/Hybrid"/>
    <x v="2"/>
    <s v="0-2 yrs"/>
    <n v="1"/>
    <s v="PhD"/>
    <n v="0"/>
    <n v="0"/>
    <n v="0"/>
    <n v="1"/>
    <n v="0"/>
    <n v="1"/>
    <n v="104306"/>
    <s v="Medium"/>
    <n v="6"/>
    <n v="2026"/>
    <s v="Medium"/>
    <n v="4"/>
  </r>
  <r>
    <n v="8715"/>
    <x v="3"/>
    <x v="0"/>
    <s v="Startup"/>
    <s v="E-commerce"/>
    <x v="6"/>
    <x v="2"/>
    <s v="Onsite/Hybrid"/>
    <x v="0"/>
    <s v="7+ yrs"/>
    <n v="12"/>
    <s v="Master"/>
    <n v="0"/>
    <n v="1"/>
    <n v="1"/>
    <n v="0"/>
    <n v="0"/>
    <n v="2"/>
    <n v="114923"/>
    <s v="Medium"/>
    <n v="12"/>
    <n v="2020"/>
    <s v="Medium"/>
    <n v="4"/>
  </r>
  <r>
    <n v="8716"/>
    <x v="4"/>
    <x v="0"/>
    <s v="Medium"/>
    <s v="Education"/>
    <x v="4"/>
    <x v="0"/>
    <s v="Remote"/>
    <x v="0"/>
    <s v="7+ yrs"/>
    <n v="11"/>
    <s v="Master"/>
    <n v="1"/>
    <n v="1"/>
    <n v="0"/>
    <n v="0"/>
    <n v="0"/>
    <n v="2"/>
    <n v="101130"/>
    <s v="Medium"/>
    <n v="6"/>
    <n v="2026"/>
    <s v="Low"/>
    <n v="6"/>
  </r>
  <r>
    <n v="8717"/>
    <x v="2"/>
    <x v="2"/>
    <s v="Startup"/>
    <s v="Technology"/>
    <x v="4"/>
    <x v="2"/>
    <s v="Onsite/Hybrid"/>
    <x v="1"/>
    <s v="3-6 yrs"/>
    <n v="5"/>
    <s v="Bachelor"/>
    <n v="0"/>
    <n v="1"/>
    <n v="0"/>
    <n v="1"/>
    <n v="1"/>
    <n v="3"/>
    <n v="95036"/>
    <s v="Medium"/>
    <n v="6"/>
    <n v="2020"/>
    <s v="Low"/>
    <n v="1"/>
  </r>
  <r>
    <n v="8718"/>
    <x v="1"/>
    <x v="1"/>
    <s v="Medium"/>
    <s v="E-commerce"/>
    <x v="5"/>
    <x v="1"/>
    <s v="Onsite/Hybrid"/>
    <x v="2"/>
    <s v="0-2 yrs"/>
    <n v="2"/>
    <s v="Master"/>
    <n v="0"/>
    <n v="1"/>
    <n v="0"/>
    <n v="1"/>
    <n v="1"/>
    <n v="3"/>
    <n v="112386"/>
    <s v="Medium"/>
    <n v="11"/>
    <n v="2025"/>
    <s v="Medium"/>
    <n v="5"/>
  </r>
  <r>
    <n v="8719"/>
    <x v="3"/>
    <x v="0"/>
    <s v="Startup"/>
    <s v="Finance"/>
    <x v="4"/>
    <x v="2"/>
    <s v="Onsite/Hybrid"/>
    <x v="2"/>
    <s v="0-2 yrs"/>
    <n v="0"/>
    <s v="PhD"/>
    <n v="0"/>
    <n v="0"/>
    <n v="1"/>
    <n v="1"/>
    <n v="0"/>
    <n v="2"/>
    <n v="83670"/>
    <s v="Medium"/>
    <n v="11"/>
    <n v="2025"/>
    <s v="High"/>
    <n v="9"/>
  </r>
  <r>
    <n v="8720"/>
    <x v="2"/>
    <x v="2"/>
    <s v="Startup"/>
    <s v="Retail"/>
    <x v="3"/>
    <x v="1"/>
    <s v="Onsite/Hybrid"/>
    <x v="1"/>
    <s v="3-6 yrs"/>
    <n v="3"/>
    <s v="Bachelor"/>
    <n v="0"/>
    <n v="0"/>
    <n v="1"/>
    <n v="1"/>
    <n v="1"/>
    <n v="3"/>
    <n v="115494"/>
    <s v="Medium"/>
    <n v="6"/>
    <n v="2022"/>
    <s v="High"/>
    <n v="4"/>
  </r>
  <r>
    <n v="8721"/>
    <x v="1"/>
    <x v="1"/>
    <s v="Enterprise"/>
    <s v="Retail"/>
    <x v="1"/>
    <x v="2"/>
    <s v="Onsite/Hybrid"/>
    <x v="0"/>
    <s v="7+ yrs"/>
    <n v="13"/>
    <s v="Master"/>
    <n v="1"/>
    <n v="1"/>
    <n v="1"/>
    <n v="0"/>
    <n v="0"/>
    <n v="3"/>
    <n v="151968"/>
    <s v="High"/>
    <n v="7"/>
    <n v="2023"/>
    <s v="Medium"/>
    <n v="5"/>
  </r>
  <r>
    <n v="8722"/>
    <x v="4"/>
    <x v="0"/>
    <s v="Medium"/>
    <s v="Technology"/>
    <x v="0"/>
    <x v="1"/>
    <s v="Onsite/Hybrid"/>
    <x v="2"/>
    <s v="0-2 yrs"/>
    <n v="2"/>
    <s v="Master"/>
    <n v="1"/>
    <n v="1"/>
    <n v="1"/>
    <n v="1"/>
    <n v="0"/>
    <n v="4"/>
    <n v="83912"/>
    <s v="Medium"/>
    <n v="2"/>
    <n v="2020"/>
    <s v="High"/>
    <n v="9"/>
  </r>
  <r>
    <n v="8723"/>
    <x v="1"/>
    <x v="1"/>
    <s v="MNC"/>
    <s v="Healthcare"/>
    <x v="6"/>
    <x v="1"/>
    <s v="Onsite/Hybrid"/>
    <x v="0"/>
    <s v="7+ yrs"/>
    <n v="8"/>
    <s v="Master"/>
    <n v="1"/>
    <n v="1"/>
    <n v="0"/>
    <n v="1"/>
    <n v="1"/>
    <n v="4"/>
    <n v="187828"/>
    <s v="High"/>
    <n v="11"/>
    <n v="2026"/>
    <s v="Low"/>
    <n v="6"/>
  </r>
  <r>
    <n v="8724"/>
    <x v="5"/>
    <x v="1"/>
    <s v="Enterprise"/>
    <s v="Technology"/>
    <x v="5"/>
    <x v="2"/>
    <s v="Onsite/Hybrid"/>
    <x v="2"/>
    <s v="0-2 yrs"/>
    <n v="2"/>
    <s v="Master"/>
    <n v="0"/>
    <n v="1"/>
    <n v="1"/>
    <n v="1"/>
    <n v="1"/>
    <n v="4"/>
    <n v="130663"/>
    <s v="High"/>
    <n v="8"/>
    <n v="2026"/>
    <s v="High"/>
    <n v="7"/>
  </r>
  <r>
    <n v="8725"/>
    <x v="4"/>
    <x v="0"/>
    <s v="MNC"/>
    <s v="Education"/>
    <x v="2"/>
    <x v="1"/>
    <s v="Onsite/Hybrid"/>
    <x v="0"/>
    <s v="7+ yrs"/>
    <n v="15"/>
    <s v="Master"/>
    <n v="1"/>
    <n v="0"/>
    <n v="1"/>
    <n v="1"/>
    <n v="0"/>
    <n v="3"/>
    <n v="152310"/>
    <s v="High"/>
    <n v="5"/>
    <n v="2024"/>
    <s v="High"/>
    <n v="4"/>
  </r>
  <r>
    <n v="8726"/>
    <x v="3"/>
    <x v="0"/>
    <s v="MNC"/>
    <s v="Finance"/>
    <x v="1"/>
    <x v="0"/>
    <s v="Remote"/>
    <x v="0"/>
    <s v="7+ yrs"/>
    <n v="12"/>
    <s v="Bachelor"/>
    <n v="0"/>
    <n v="0"/>
    <n v="0"/>
    <n v="1"/>
    <n v="0"/>
    <n v="1"/>
    <n v="136213"/>
    <s v="High"/>
    <n v="3"/>
    <n v="2023"/>
    <s v="High"/>
    <n v="7"/>
  </r>
  <r>
    <n v="8727"/>
    <x v="4"/>
    <x v="0"/>
    <s v="Medium"/>
    <s v="Retail"/>
    <x v="4"/>
    <x v="2"/>
    <s v="Onsite/Hybrid"/>
    <x v="2"/>
    <s v="0-2 yrs"/>
    <n v="2"/>
    <s v="Master"/>
    <n v="1"/>
    <n v="1"/>
    <n v="1"/>
    <n v="0"/>
    <n v="0"/>
    <n v="3"/>
    <n v="63710"/>
    <s v="Low"/>
    <n v="10"/>
    <n v="2021"/>
    <s v="Low"/>
    <n v="6"/>
  </r>
  <r>
    <n v="8728"/>
    <x v="0"/>
    <x v="0"/>
    <s v="Enterprise"/>
    <s v="E-commerce"/>
    <x v="3"/>
    <x v="0"/>
    <s v="Remote"/>
    <x v="1"/>
    <s v="3-6 yrs"/>
    <n v="5"/>
    <s v="Master"/>
    <n v="0"/>
    <n v="1"/>
    <n v="0"/>
    <n v="1"/>
    <n v="0"/>
    <n v="2"/>
    <n v="88978"/>
    <s v="Medium"/>
    <n v="4"/>
    <n v="2022"/>
    <s v="High"/>
    <n v="7"/>
  </r>
  <r>
    <n v="8729"/>
    <x v="2"/>
    <x v="2"/>
    <s v="MNC"/>
    <s v="Retail"/>
    <x v="6"/>
    <x v="1"/>
    <s v="Onsite/Hybrid"/>
    <x v="2"/>
    <s v="0-2 yrs"/>
    <n v="0"/>
    <s v="PhD"/>
    <n v="0"/>
    <n v="0"/>
    <n v="0"/>
    <n v="1"/>
    <n v="1"/>
    <n v="2"/>
    <n v="95859"/>
    <s v="Medium"/>
    <n v="7"/>
    <n v="2026"/>
    <s v="Low"/>
    <n v="1"/>
  </r>
  <r>
    <n v="8730"/>
    <x v="5"/>
    <x v="1"/>
    <s v="Medium"/>
    <s v="Finance"/>
    <x v="6"/>
    <x v="1"/>
    <s v="Onsite/Hybrid"/>
    <x v="2"/>
    <s v="0-2 yrs"/>
    <n v="0"/>
    <s v="Master"/>
    <n v="1"/>
    <n v="0"/>
    <n v="1"/>
    <n v="1"/>
    <n v="0"/>
    <n v="3"/>
    <n v="120159"/>
    <s v="High"/>
    <n v="12"/>
    <n v="2022"/>
    <s v="High"/>
    <n v="9"/>
  </r>
  <r>
    <n v="8731"/>
    <x v="0"/>
    <x v="0"/>
    <s v="Medium"/>
    <s v="Technology"/>
    <x v="0"/>
    <x v="1"/>
    <s v="Onsite/Hybrid"/>
    <x v="1"/>
    <s v="3-6 yrs"/>
    <n v="3"/>
    <s v="PhD"/>
    <n v="0"/>
    <n v="0"/>
    <n v="1"/>
    <n v="0"/>
    <n v="0"/>
    <n v="1"/>
    <n v="85489"/>
    <s v="Medium"/>
    <n v="9"/>
    <n v="2025"/>
    <s v="Medium"/>
    <n v="5"/>
  </r>
  <r>
    <n v="8732"/>
    <x v="1"/>
    <x v="1"/>
    <s v="Startup"/>
    <s v="Healthcare"/>
    <x v="4"/>
    <x v="1"/>
    <s v="Onsite/Hybrid"/>
    <x v="2"/>
    <s v="0-2 yrs"/>
    <n v="0"/>
    <s v="PhD"/>
    <n v="1"/>
    <n v="1"/>
    <n v="0"/>
    <n v="0"/>
    <n v="1"/>
    <n v="3"/>
    <n v="98162"/>
    <s v="Medium"/>
    <n v="1"/>
    <n v="2022"/>
    <s v="Low"/>
    <n v="1"/>
  </r>
  <r>
    <n v="8733"/>
    <x v="3"/>
    <x v="0"/>
    <s v="Medium"/>
    <s v="Healthcare"/>
    <x v="3"/>
    <x v="1"/>
    <s v="Onsite/Hybrid"/>
    <x v="0"/>
    <s v="7+ yrs"/>
    <n v="14"/>
    <s v="Bachelor"/>
    <n v="1"/>
    <n v="1"/>
    <n v="1"/>
    <n v="0"/>
    <n v="1"/>
    <n v="4"/>
    <n v="125950"/>
    <s v="High"/>
    <n v="12"/>
    <n v="2025"/>
    <s v="Medium"/>
    <n v="4"/>
  </r>
  <r>
    <n v="8734"/>
    <x v="5"/>
    <x v="1"/>
    <s v="MNC"/>
    <s v="Retail"/>
    <x v="1"/>
    <x v="1"/>
    <s v="Onsite/Hybrid"/>
    <x v="0"/>
    <s v="7+ yrs"/>
    <n v="14"/>
    <s v="Master"/>
    <n v="1"/>
    <n v="0"/>
    <n v="0"/>
    <n v="1"/>
    <n v="1"/>
    <n v="3"/>
    <n v="185649"/>
    <s v="High"/>
    <n v="1"/>
    <n v="2021"/>
    <s v="Medium"/>
    <n v="3"/>
  </r>
  <r>
    <n v="8735"/>
    <x v="5"/>
    <x v="1"/>
    <s v="Enterprise"/>
    <s v="Technology"/>
    <x v="2"/>
    <x v="2"/>
    <s v="Onsite/Hybrid"/>
    <x v="1"/>
    <s v="3-6 yrs"/>
    <n v="4"/>
    <s v="Master"/>
    <n v="1"/>
    <n v="0"/>
    <n v="1"/>
    <n v="1"/>
    <n v="0"/>
    <n v="3"/>
    <n v="149704"/>
    <s v="High"/>
    <n v="9"/>
    <n v="2021"/>
    <s v="High"/>
    <n v="7"/>
  </r>
  <r>
    <n v="8736"/>
    <x v="3"/>
    <x v="0"/>
    <s v="Startup"/>
    <s v="Technology"/>
    <x v="2"/>
    <x v="2"/>
    <s v="Onsite/Hybrid"/>
    <x v="2"/>
    <s v="0-2 yrs"/>
    <n v="0"/>
    <s v="Bachelor"/>
    <n v="0"/>
    <n v="0"/>
    <n v="0"/>
    <n v="0"/>
    <n v="1"/>
    <n v="1"/>
    <n v="62597"/>
    <s v="Low"/>
    <n v="8"/>
    <n v="2024"/>
    <s v="Medium"/>
    <n v="3"/>
  </r>
  <r>
    <n v="8737"/>
    <x v="3"/>
    <x v="0"/>
    <s v="Startup"/>
    <s v="Finance"/>
    <x v="6"/>
    <x v="2"/>
    <s v="Onsite/Hybrid"/>
    <x v="0"/>
    <s v="7+ yrs"/>
    <n v="9"/>
    <s v="PhD"/>
    <n v="1"/>
    <n v="0"/>
    <n v="1"/>
    <n v="0"/>
    <n v="1"/>
    <n v="3"/>
    <n v="120280"/>
    <s v="High"/>
    <n v="11"/>
    <n v="2022"/>
    <s v="High"/>
    <n v="7"/>
  </r>
  <r>
    <n v="8738"/>
    <x v="2"/>
    <x v="2"/>
    <s v="Medium"/>
    <s v="Technology"/>
    <x v="4"/>
    <x v="1"/>
    <s v="Onsite/Hybrid"/>
    <x v="1"/>
    <s v="3-6 yrs"/>
    <n v="5"/>
    <s v="Master"/>
    <n v="0"/>
    <n v="1"/>
    <n v="0"/>
    <n v="0"/>
    <n v="1"/>
    <n v="2"/>
    <n v="86290"/>
    <s v="Medium"/>
    <n v="9"/>
    <n v="2020"/>
    <s v="Medium"/>
    <n v="5"/>
  </r>
  <r>
    <n v="8739"/>
    <x v="3"/>
    <x v="0"/>
    <s v="Startup"/>
    <s v="Education"/>
    <x v="5"/>
    <x v="1"/>
    <s v="Onsite/Hybrid"/>
    <x v="0"/>
    <s v="7+ yrs"/>
    <n v="11"/>
    <s v="PhD"/>
    <n v="1"/>
    <n v="0"/>
    <n v="1"/>
    <n v="0"/>
    <n v="1"/>
    <n v="3"/>
    <n v="127375"/>
    <s v="High"/>
    <n v="8"/>
    <n v="2023"/>
    <s v="Medium"/>
    <n v="6"/>
  </r>
  <r>
    <n v="8740"/>
    <x v="3"/>
    <x v="0"/>
    <s v="MNC"/>
    <s v="Education"/>
    <x v="2"/>
    <x v="0"/>
    <s v="Remote"/>
    <x v="1"/>
    <s v="3-6 yrs"/>
    <n v="5"/>
    <s v="Bachelor"/>
    <n v="0"/>
    <n v="1"/>
    <n v="1"/>
    <n v="0"/>
    <n v="0"/>
    <n v="2"/>
    <n v="105786"/>
    <s v="Medium"/>
    <n v="5"/>
    <n v="2021"/>
    <s v="High"/>
    <n v="7"/>
  </r>
  <r>
    <n v="8741"/>
    <x v="2"/>
    <x v="2"/>
    <s v="MNC"/>
    <s v="Finance"/>
    <x v="1"/>
    <x v="0"/>
    <s v="Remote"/>
    <x v="1"/>
    <s v="3-6 yrs"/>
    <n v="3"/>
    <s v="Master"/>
    <n v="0"/>
    <n v="0"/>
    <n v="1"/>
    <n v="1"/>
    <n v="0"/>
    <n v="2"/>
    <n v="128017"/>
    <s v="High"/>
    <n v="2"/>
    <n v="2020"/>
    <s v="High"/>
    <n v="7"/>
  </r>
  <r>
    <n v="8742"/>
    <x v="2"/>
    <x v="2"/>
    <s v="Startup"/>
    <s v="Finance"/>
    <x v="1"/>
    <x v="0"/>
    <s v="Remote"/>
    <x v="0"/>
    <s v="7+ yrs"/>
    <n v="14"/>
    <s v="PhD"/>
    <n v="0"/>
    <n v="1"/>
    <n v="1"/>
    <n v="1"/>
    <n v="1"/>
    <n v="4"/>
    <n v="135543"/>
    <s v="High"/>
    <n v="2"/>
    <n v="2026"/>
    <s v="High"/>
    <n v="3"/>
  </r>
  <r>
    <n v="8743"/>
    <x v="5"/>
    <x v="1"/>
    <s v="Enterprise"/>
    <s v="Retail"/>
    <x v="4"/>
    <x v="2"/>
    <s v="Onsite/Hybrid"/>
    <x v="2"/>
    <s v="0-2 yrs"/>
    <n v="0"/>
    <s v="Bachelor"/>
    <n v="0"/>
    <n v="0"/>
    <n v="0"/>
    <n v="1"/>
    <n v="1"/>
    <n v="2"/>
    <n v="114363"/>
    <s v="Medium"/>
    <n v="2"/>
    <n v="2023"/>
    <s v="Medium"/>
    <n v="6"/>
  </r>
  <r>
    <n v="8744"/>
    <x v="1"/>
    <x v="1"/>
    <s v="Enterprise"/>
    <s v="Retail"/>
    <x v="4"/>
    <x v="0"/>
    <s v="Remote"/>
    <x v="0"/>
    <s v="7+ yrs"/>
    <n v="8"/>
    <s v="PhD"/>
    <n v="0"/>
    <n v="0"/>
    <n v="0"/>
    <n v="0"/>
    <n v="0"/>
    <n v="0"/>
    <n v="141161"/>
    <s v="High"/>
    <n v="4"/>
    <n v="2026"/>
    <s v="High"/>
    <n v="7"/>
  </r>
  <r>
    <n v="8745"/>
    <x v="5"/>
    <x v="1"/>
    <s v="Enterprise"/>
    <s v="Education"/>
    <x v="6"/>
    <x v="2"/>
    <s v="Onsite/Hybrid"/>
    <x v="1"/>
    <s v="3-6 yrs"/>
    <n v="6"/>
    <s v="Master"/>
    <n v="0"/>
    <n v="0"/>
    <n v="0"/>
    <n v="0"/>
    <n v="1"/>
    <n v="1"/>
    <n v="124443"/>
    <s v="High"/>
    <n v="2"/>
    <n v="2023"/>
    <s v="Medium"/>
    <n v="2"/>
  </r>
  <r>
    <n v="8746"/>
    <x v="3"/>
    <x v="0"/>
    <s v="MNC"/>
    <s v="Healthcare"/>
    <x v="4"/>
    <x v="1"/>
    <s v="Onsite/Hybrid"/>
    <x v="2"/>
    <s v="0-2 yrs"/>
    <n v="2"/>
    <s v="PhD"/>
    <n v="1"/>
    <n v="0"/>
    <n v="0"/>
    <n v="0"/>
    <n v="1"/>
    <n v="2"/>
    <n v="77299"/>
    <s v="Medium"/>
    <n v="11"/>
    <n v="2020"/>
    <s v="High"/>
    <n v="7"/>
  </r>
  <r>
    <n v="8747"/>
    <x v="5"/>
    <x v="1"/>
    <s v="Enterprise"/>
    <s v="Retail"/>
    <x v="0"/>
    <x v="1"/>
    <s v="Onsite/Hybrid"/>
    <x v="1"/>
    <s v="3-6 yrs"/>
    <n v="4"/>
    <s v="Bachelor"/>
    <n v="1"/>
    <n v="0"/>
    <n v="1"/>
    <n v="1"/>
    <n v="1"/>
    <n v="4"/>
    <n v="151285"/>
    <s v="High"/>
    <n v="5"/>
    <n v="2022"/>
    <s v="High"/>
    <n v="4"/>
  </r>
  <r>
    <n v="8748"/>
    <x v="0"/>
    <x v="0"/>
    <s v="Medium"/>
    <s v="Retail"/>
    <x v="3"/>
    <x v="0"/>
    <s v="Remote"/>
    <x v="2"/>
    <s v="0-2 yrs"/>
    <n v="1"/>
    <s v="PhD"/>
    <n v="0"/>
    <n v="0"/>
    <n v="1"/>
    <n v="0"/>
    <n v="0"/>
    <n v="1"/>
    <n v="64190"/>
    <s v="Low"/>
    <n v="6"/>
    <n v="2026"/>
    <s v="Medium"/>
    <n v="1"/>
  </r>
  <r>
    <n v="8749"/>
    <x v="3"/>
    <x v="0"/>
    <s v="Startup"/>
    <s v="Finance"/>
    <x v="1"/>
    <x v="1"/>
    <s v="Onsite/Hybrid"/>
    <x v="2"/>
    <s v="0-2 yrs"/>
    <n v="0"/>
    <s v="Master"/>
    <n v="0"/>
    <n v="0"/>
    <n v="1"/>
    <n v="1"/>
    <n v="1"/>
    <n v="3"/>
    <n v="85819"/>
    <s v="Medium"/>
    <n v="5"/>
    <n v="2021"/>
    <s v="High"/>
    <n v="3"/>
  </r>
  <r>
    <n v="8750"/>
    <x v="5"/>
    <x v="1"/>
    <s v="Medium"/>
    <s v="Technology"/>
    <x v="5"/>
    <x v="0"/>
    <s v="Remote"/>
    <x v="2"/>
    <s v="0-2 yrs"/>
    <n v="0"/>
    <s v="Bachelor"/>
    <n v="0"/>
    <n v="1"/>
    <n v="1"/>
    <n v="1"/>
    <n v="0"/>
    <n v="3"/>
    <n v="120207"/>
    <s v="High"/>
    <n v="10"/>
    <n v="2026"/>
    <s v="High"/>
    <n v="8"/>
  </r>
  <r>
    <n v="8751"/>
    <x v="5"/>
    <x v="1"/>
    <s v="MNC"/>
    <s v="Retail"/>
    <x v="6"/>
    <x v="2"/>
    <s v="Onsite/Hybrid"/>
    <x v="2"/>
    <s v="0-2 yrs"/>
    <n v="1"/>
    <s v="PhD"/>
    <n v="1"/>
    <n v="1"/>
    <n v="0"/>
    <n v="0"/>
    <n v="1"/>
    <n v="3"/>
    <n v="122598"/>
    <s v="High"/>
    <n v="1"/>
    <n v="2020"/>
    <s v="High"/>
    <n v="8"/>
  </r>
  <r>
    <n v="8752"/>
    <x v="1"/>
    <x v="1"/>
    <s v="MNC"/>
    <s v="E-commerce"/>
    <x v="3"/>
    <x v="1"/>
    <s v="Onsite/Hybrid"/>
    <x v="0"/>
    <s v="7+ yrs"/>
    <n v="12"/>
    <s v="Bachelor"/>
    <n v="1"/>
    <n v="1"/>
    <n v="0"/>
    <n v="0"/>
    <n v="1"/>
    <n v="3"/>
    <n v="169490"/>
    <s v="High"/>
    <n v="8"/>
    <n v="2020"/>
    <s v="Medium"/>
    <n v="4"/>
  </r>
  <r>
    <n v="8753"/>
    <x v="0"/>
    <x v="0"/>
    <s v="Enterprise"/>
    <s v="Retail"/>
    <x v="4"/>
    <x v="1"/>
    <s v="Onsite/Hybrid"/>
    <x v="2"/>
    <s v="0-2 yrs"/>
    <n v="1"/>
    <s v="PhD"/>
    <n v="0"/>
    <n v="1"/>
    <n v="0"/>
    <n v="1"/>
    <n v="0"/>
    <n v="2"/>
    <n v="61100"/>
    <s v="Low"/>
    <n v="8"/>
    <n v="2025"/>
    <s v="Low"/>
    <n v="2"/>
  </r>
  <r>
    <n v="8754"/>
    <x v="5"/>
    <x v="1"/>
    <s v="MNC"/>
    <s v="Technology"/>
    <x v="4"/>
    <x v="1"/>
    <s v="Onsite/Hybrid"/>
    <x v="2"/>
    <s v="0-2 yrs"/>
    <n v="0"/>
    <s v="Master"/>
    <n v="0"/>
    <n v="1"/>
    <n v="1"/>
    <n v="0"/>
    <n v="0"/>
    <n v="2"/>
    <n v="126033"/>
    <s v="High"/>
    <n v="9"/>
    <n v="2020"/>
    <s v="Medium"/>
    <n v="5"/>
  </r>
  <r>
    <n v="8755"/>
    <x v="0"/>
    <x v="0"/>
    <s v="Enterprise"/>
    <s v="Healthcare"/>
    <x v="3"/>
    <x v="0"/>
    <s v="Remote"/>
    <x v="1"/>
    <s v="3-6 yrs"/>
    <n v="5"/>
    <s v="Master"/>
    <n v="0"/>
    <n v="0"/>
    <n v="0"/>
    <n v="0"/>
    <n v="1"/>
    <n v="1"/>
    <n v="81485"/>
    <s v="Medium"/>
    <n v="4"/>
    <n v="2024"/>
    <s v="Medium"/>
    <n v="2"/>
  </r>
  <r>
    <n v="8756"/>
    <x v="3"/>
    <x v="0"/>
    <s v="MNC"/>
    <s v="Technology"/>
    <x v="3"/>
    <x v="1"/>
    <s v="Onsite/Hybrid"/>
    <x v="1"/>
    <s v="3-6 yrs"/>
    <n v="5"/>
    <s v="Bachelor"/>
    <n v="0"/>
    <n v="1"/>
    <n v="0"/>
    <n v="0"/>
    <n v="0"/>
    <n v="1"/>
    <n v="91972"/>
    <s v="Medium"/>
    <n v="5"/>
    <n v="2025"/>
    <s v="High"/>
    <n v="7"/>
  </r>
  <r>
    <n v="8757"/>
    <x v="0"/>
    <x v="0"/>
    <s v="Medium"/>
    <s v="Education"/>
    <x v="4"/>
    <x v="1"/>
    <s v="Onsite/Hybrid"/>
    <x v="1"/>
    <s v="3-6 yrs"/>
    <n v="5"/>
    <s v="Master"/>
    <n v="0"/>
    <n v="0"/>
    <n v="1"/>
    <n v="1"/>
    <n v="0"/>
    <n v="2"/>
    <n v="102061"/>
    <s v="Medium"/>
    <n v="10"/>
    <n v="2024"/>
    <s v="High"/>
    <n v="9"/>
  </r>
  <r>
    <n v="8758"/>
    <x v="2"/>
    <x v="2"/>
    <s v="Startup"/>
    <s v="Technology"/>
    <x v="0"/>
    <x v="0"/>
    <s v="Remote"/>
    <x v="2"/>
    <s v="0-2 yrs"/>
    <n v="1"/>
    <s v="Bachelor"/>
    <n v="1"/>
    <n v="0"/>
    <n v="1"/>
    <n v="0"/>
    <n v="1"/>
    <n v="3"/>
    <n v="71468"/>
    <s v="Medium"/>
    <n v="8"/>
    <n v="2026"/>
    <s v="Medium"/>
    <n v="4"/>
  </r>
  <r>
    <n v="8759"/>
    <x v="1"/>
    <x v="1"/>
    <s v="Enterprise"/>
    <s v="Technology"/>
    <x v="3"/>
    <x v="2"/>
    <s v="Onsite/Hybrid"/>
    <x v="2"/>
    <s v="0-2 yrs"/>
    <n v="0"/>
    <s v="Bachelor"/>
    <n v="0"/>
    <n v="1"/>
    <n v="1"/>
    <n v="0"/>
    <n v="1"/>
    <n v="3"/>
    <n v="117954"/>
    <s v="Medium"/>
    <n v="6"/>
    <n v="2023"/>
    <s v="Medium"/>
    <n v="4"/>
  </r>
  <r>
    <n v="8760"/>
    <x v="0"/>
    <x v="0"/>
    <s v="Startup"/>
    <s v="E-commerce"/>
    <x v="0"/>
    <x v="2"/>
    <s v="Onsite/Hybrid"/>
    <x v="0"/>
    <s v="7+ yrs"/>
    <n v="12"/>
    <s v="Master"/>
    <n v="0"/>
    <n v="0"/>
    <n v="0"/>
    <n v="1"/>
    <n v="0"/>
    <n v="1"/>
    <n v="113277"/>
    <s v="Medium"/>
    <n v="5"/>
    <n v="2020"/>
    <s v="Low"/>
    <n v="6"/>
  </r>
  <r>
    <n v="8761"/>
    <x v="5"/>
    <x v="1"/>
    <s v="Medium"/>
    <s v="Education"/>
    <x v="1"/>
    <x v="1"/>
    <s v="Onsite/Hybrid"/>
    <x v="2"/>
    <s v="0-2 yrs"/>
    <n v="0"/>
    <s v="PhD"/>
    <n v="1"/>
    <n v="0"/>
    <n v="0"/>
    <n v="0"/>
    <n v="0"/>
    <n v="1"/>
    <n v="94303"/>
    <s v="Medium"/>
    <n v="7"/>
    <n v="2021"/>
    <s v="Low"/>
    <n v="2"/>
  </r>
  <r>
    <n v="8762"/>
    <x v="1"/>
    <x v="1"/>
    <s v="Startup"/>
    <s v="Technology"/>
    <x v="0"/>
    <x v="1"/>
    <s v="Onsite/Hybrid"/>
    <x v="1"/>
    <s v="3-6 yrs"/>
    <n v="6"/>
    <s v="PhD"/>
    <n v="0"/>
    <n v="1"/>
    <n v="0"/>
    <n v="0"/>
    <n v="0"/>
    <n v="1"/>
    <n v="114506"/>
    <s v="Medium"/>
    <n v="11"/>
    <n v="2025"/>
    <s v="High"/>
    <n v="7"/>
  </r>
  <r>
    <n v="8763"/>
    <x v="5"/>
    <x v="1"/>
    <s v="MNC"/>
    <s v="Healthcare"/>
    <x v="4"/>
    <x v="2"/>
    <s v="Onsite/Hybrid"/>
    <x v="2"/>
    <s v="0-2 yrs"/>
    <n v="1"/>
    <s v="PhD"/>
    <n v="0"/>
    <n v="1"/>
    <n v="0"/>
    <n v="0"/>
    <n v="1"/>
    <n v="2"/>
    <n v="123368"/>
    <s v="High"/>
    <n v="11"/>
    <n v="2020"/>
    <s v="High"/>
    <n v="7"/>
  </r>
  <r>
    <n v="8764"/>
    <x v="4"/>
    <x v="0"/>
    <s v="Startup"/>
    <s v="Retail"/>
    <x v="0"/>
    <x v="0"/>
    <s v="Remote"/>
    <x v="2"/>
    <s v="0-2 yrs"/>
    <n v="2"/>
    <s v="Master"/>
    <n v="0"/>
    <n v="1"/>
    <n v="1"/>
    <n v="1"/>
    <n v="1"/>
    <n v="4"/>
    <n v="89227"/>
    <s v="Medium"/>
    <n v="8"/>
    <n v="2024"/>
    <s v="High"/>
    <n v="3"/>
  </r>
  <r>
    <n v="8765"/>
    <x v="1"/>
    <x v="1"/>
    <s v="MNC"/>
    <s v="Healthcare"/>
    <x v="0"/>
    <x v="1"/>
    <s v="Onsite/Hybrid"/>
    <x v="0"/>
    <s v="7+ yrs"/>
    <n v="9"/>
    <s v="Bachelor"/>
    <n v="1"/>
    <n v="0"/>
    <n v="1"/>
    <n v="1"/>
    <n v="0"/>
    <n v="3"/>
    <n v="186642"/>
    <s v="High"/>
    <n v="7"/>
    <n v="2024"/>
    <s v="High"/>
    <n v="2"/>
  </r>
  <r>
    <n v="8766"/>
    <x v="4"/>
    <x v="0"/>
    <s v="Medium"/>
    <s v="Healthcare"/>
    <x v="1"/>
    <x v="2"/>
    <s v="Onsite/Hybrid"/>
    <x v="0"/>
    <s v="7+ yrs"/>
    <n v="15"/>
    <s v="Bachelor"/>
    <n v="0"/>
    <n v="1"/>
    <n v="1"/>
    <n v="1"/>
    <n v="0"/>
    <n v="3"/>
    <n v="134347"/>
    <s v="High"/>
    <n v="7"/>
    <n v="2021"/>
    <s v="High"/>
    <n v="8"/>
  </r>
  <r>
    <n v="8767"/>
    <x v="0"/>
    <x v="0"/>
    <s v="Startup"/>
    <s v="Technology"/>
    <x v="5"/>
    <x v="2"/>
    <s v="Onsite/Hybrid"/>
    <x v="2"/>
    <s v="0-2 yrs"/>
    <n v="1"/>
    <s v="PhD"/>
    <n v="1"/>
    <n v="0"/>
    <n v="1"/>
    <n v="0"/>
    <n v="1"/>
    <n v="3"/>
    <n v="71501"/>
    <s v="Medium"/>
    <n v="4"/>
    <n v="2021"/>
    <s v="Low"/>
    <n v="6"/>
  </r>
  <r>
    <n v="8768"/>
    <x v="5"/>
    <x v="1"/>
    <s v="Startup"/>
    <s v="Healthcare"/>
    <x v="0"/>
    <x v="2"/>
    <s v="Onsite/Hybrid"/>
    <x v="0"/>
    <s v="7+ yrs"/>
    <n v="13"/>
    <s v="Master"/>
    <n v="1"/>
    <n v="1"/>
    <n v="0"/>
    <n v="0"/>
    <n v="0"/>
    <n v="2"/>
    <n v="139314"/>
    <s v="High"/>
    <n v="4"/>
    <n v="2020"/>
    <s v="High"/>
    <n v="8"/>
  </r>
  <r>
    <n v="8769"/>
    <x v="4"/>
    <x v="0"/>
    <s v="Startup"/>
    <s v="Finance"/>
    <x v="1"/>
    <x v="2"/>
    <s v="Onsite/Hybrid"/>
    <x v="2"/>
    <s v="0-2 yrs"/>
    <n v="0"/>
    <s v="Master"/>
    <n v="0"/>
    <n v="1"/>
    <n v="1"/>
    <n v="1"/>
    <n v="0"/>
    <n v="3"/>
    <n v="80223"/>
    <s v="Medium"/>
    <n v="7"/>
    <n v="2022"/>
    <s v="High"/>
    <n v="8"/>
  </r>
  <r>
    <n v="8770"/>
    <x v="3"/>
    <x v="0"/>
    <s v="Enterprise"/>
    <s v="Healthcare"/>
    <x v="2"/>
    <x v="1"/>
    <s v="Onsite/Hybrid"/>
    <x v="1"/>
    <s v="3-6 yrs"/>
    <n v="5"/>
    <s v="PhD"/>
    <n v="0"/>
    <n v="1"/>
    <n v="0"/>
    <n v="0"/>
    <n v="1"/>
    <n v="2"/>
    <n v="80845"/>
    <s v="Medium"/>
    <n v="9"/>
    <n v="2024"/>
    <s v="Medium"/>
    <n v="2"/>
  </r>
  <r>
    <n v="8771"/>
    <x v="5"/>
    <x v="1"/>
    <s v="Enterprise"/>
    <s v="E-commerce"/>
    <x v="2"/>
    <x v="2"/>
    <s v="Onsite/Hybrid"/>
    <x v="0"/>
    <s v="7+ yrs"/>
    <n v="13"/>
    <s v="Bachelor"/>
    <n v="1"/>
    <n v="0"/>
    <n v="0"/>
    <n v="1"/>
    <n v="1"/>
    <n v="3"/>
    <n v="168083"/>
    <s v="High"/>
    <n v="5"/>
    <n v="2023"/>
    <s v="High"/>
    <n v="9"/>
  </r>
  <r>
    <n v="8772"/>
    <x v="5"/>
    <x v="1"/>
    <s v="MNC"/>
    <s v="Education"/>
    <x v="1"/>
    <x v="1"/>
    <s v="Onsite/Hybrid"/>
    <x v="2"/>
    <s v="0-2 yrs"/>
    <n v="2"/>
    <s v="PhD"/>
    <n v="0"/>
    <n v="0"/>
    <n v="1"/>
    <n v="0"/>
    <n v="0"/>
    <n v="1"/>
    <n v="123011"/>
    <s v="High"/>
    <n v="2"/>
    <n v="2025"/>
    <s v="Medium"/>
    <n v="3"/>
  </r>
  <r>
    <n v="8773"/>
    <x v="4"/>
    <x v="0"/>
    <s v="Medium"/>
    <s v="Healthcare"/>
    <x v="3"/>
    <x v="2"/>
    <s v="Onsite/Hybrid"/>
    <x v="0"/>
    <s v="7+ yrs"/>
    <n v="9"/>
    <s v="Bachelor"/>
    <n v="1"/>
    <n v="0"/>
    <n v="0"/>
    <n v="1"/>
    <n v="1"/>
    <n v="3"/>
    <n v="123879"/>
    <s v="High"/>
    <n v="12"/>
    <n v="2021"/>
    <s v="High"/>
    <n v="7"/>
  </r>
  <r>
    <n v="8774"/>
    <x v="1"/>
    <x v="1"/>
    <s v="Medium"/>
    <s v="Finance"/>
    <x v="6"/>
    <x v="2"/>
    <s v="Onsite/Hybrid"/>
    <x v="1"/>
    <s v="3-6 yrs"/>
    <n v="5"/>
    <s v="Master"/>
    <n v="1"/>
    <n v="0"/>
    <n v="0"/>
    <n v="0"/>
    <n v="1"/>
    <n v="2"/>
    <n v="123245"/>
    <s v="High"/>
    <n v="2"/>
    <n v="2025"/>
    <s v="Medium"/>
    <n v="2"/>
  </r>
  <r>
    <n v="8775"/>
    <x v="1"/>
    <x v="1"/>
    <s v="Medium"/>
    <s v="Healthcare"/>
    <x v="3"/>
    <x v="2"/>
    <s v="Onsite/Hybrid"/>
    <x v="2"/>
    <s v="0-2 yrs"/>
    <n v="0"/>
    <s v="Bachelor"/>
    <n v="1"/>
    <n v="0"/>
    <n v="1"/>
    <n v="1"/>
    <n v="1"/>
    <n v="4"/>
    <n v="126619"/>
    <s v="High"/>
    <n v="6"/>
    <n v="2020"/>
    <s v="High"/>
    <n v="8"/>
  </r>
  <r>
    <n v="8776"/>
    <x v="5"/>
    <x v="1"/>
    <s v="MNC"/>
    <s v="Education"/>
    <x v="5"/>
    <x v="0"/>
    <s v="Remote"/>
    <x v="1"/>
    <s v="3-6 yrs"/>
    <n v="4"/>
    <s v="Master"/>
    <n v="0"/>
    <n v="1"/>
    <n v="0"/>
    <n v="0"/>
    <n v="1"/>
    <n v="2"/>
    <n v="140558"/>
    <s v="High"/>
    <n v="6"/>
    <n v="2020"/>
    <s v="Medium"/>
    <n v="3"/>
  </r>
  <r>
    <n v="8777"/>
    <x v="5"/>
    <x v="1"/>
    <s v="Medium"/>
    <s v="E-commerce"/>
    <x v="6"/>
    <x v="1"/>
    <s v="Onsite/Hybrid"/>
    <x v="2"/>
    <s v="0-2 yrs"/>
    <n v="1"/>
    <s v="Bachelor"/>
    <n v="1"/>
    <n v="0"/>
    <n v="0"/>
    <n v="1"/>
    <n v="1"/>
    <n v="3"/>
    <n v="116589"/>
    <s v="Medium"/>
    <n v="2"/>
    <n v="2023"/>
    <s v="Medium"/>
    <n v="2"/>
  </r>
  <r>
    <n v="8778"/>
    <x v="4"/>
    <x v="0"/>
    <s v="Enterprise"/>
    <s v="Finance"/>
    <x v="5"/>
    <x v="0"/>
    <s v="Remote"/>
    <x v="0"/>
    <s v="7+ yrs"/>
    <n v="8"/>
    <s v="Master"/>
    <n v="0"/>
    <n v="1"/>
    <n v="0"/>
    <n v="1"/>
    <n v="0"/>
    <n v="2"/>
    <n v="112217"/>
    <s v="Medium"/>
    <n v="9"/>
    <n v="2023"/>
    <s v="High"/>
    <n v="9"/>
  </r>
  <r>
    <n v="8779"/>
    <x v="3"/>
    <x v="0"/>
    <s v="Medium"/>
    <s v="E-commerce"/>
    <x v="4"/>
    <x v="1"/>
    <s v="Onsite/Hybrid"/>
    <x v="1"/>
    <s v="3-6 yrs"/>
    <n v="5"/>
    <s v="PhD"/>
    <n v="0"/>
    <n v="1"/>
    <n v="0"/>
    <n v="1"/>
    <n v="0"/>
    <n v="2"/>
    <n v="86683"/>
    <s v="Medium"/>
    <n v="2"/>
    <n v="2022"/>
    <s v="Medium"/>
    <n v="6"/>
  </r>
  <r>
    <n v="8780"/>
    <x v="1"/>
    <x v="1"/>
    <s v="Startup"/>
    <s v="Retail"/>
    <x v="3"/>
    <x v="0"/>
    <s v="Remote"/>
    <x v="1"/>
    <s v="3-6 yrs"/>
    <n v="4"/>
    <s v="Master"/>
    <n v="1"/>
    <n v="0"/>
    <n v="1"/>
    <n v="1"/>
    <n v="0"/>
    <n v="3"/>
    <n v="147287"/>
    <s v="High"/>
    <n v="4"/>
    <n v="2024"/>
    <s v="High"/>
    <n v="7"/>
  </r>
  <r>
    <n v="8781"/>
    <x v="1"/>
    <x v="1"/>
    <s v="Enterprise"/>
    <s v="Finance"/>
    <x v="4"/>
    <x v="0"/>
    <s v="Remote"/>
    <x v="0"/>
    <s v="7+ yrs"/>
    <n v="7"/>
    <s v="PhD"/>
    <n v="1"/>
    <n v="0"/>
    <n v="1"/>
    <n v="0"/>
    <n v="1"/>
    <n v="3"/>
    <n v="164146"/>
    <s v="High"/>
    <n v="12"/>
    <n v="2021"/>
    <s v="Low"/>
    <n v="2"/>
  </r>
  <r>
    <n v="8782"/>
    <x v="2"/>
    <x v="2"/>
    <s v="Medium"/>
    <s v="Finance"/>
    <x v="0"/>
    <x v="2"/>
    <s v="Onsite/Hybrid"/>
    <x v="2"/>
    <s v="0-2 yrs"/>
    <n v="2"/>
    <s v="Master"/>
    <n v="1"/>
    <n v="1"/>
    <n v="1"/>
    <n v="0"/>
    <n v="1"/>
    <n v="4"/>
    <n v="71427"/>
    <s v="Medium"/>
    <n v="9"/>
    <n v="2023"/>
    <s v="High"/>
    <n v="9"/>
  </r>
  <r>
    <n v="8783"/>
    <x v="2"/>
    <x v="2"/>
    <s v="Medium"/>
    <s v="E-commerce"/>
    <x v="3"/>
    <x v="1"/>
    <s v="Onsite/Hybrid"/>
    <x v="1"/>
    <s v="3-6 yrs"/>
    <n v="5"/>
    <s v="Bachelor"/>
    <n v="0"/>
    <n v="1"/>
    <n v="0"/>
    <n v="1"/>
    <n v="1"/>
    <n v="3"/>
    <n v="100667"/>
    <s v="Medium"/>
    <n v="6"/>
    <n v="2024"/>
    <s v="Low"/>
    <n v="2"/>
  </r>
  <r>
    <n v="8784"/>
    <x v="5"/>
    <x v="1"/>
    <s v="Startup"/>
    <s v="Technology"/>
    <x v="0"/>
    <x v="2"/>
    <s v="Onsite/Hybrid"/>
    <x v="2"/>
    <s v="0-2 yrs"/>
    <n v="2"/>
    <s v="Bachelor"/>
    <n v="1"/>
    <n v="1"/>
    <n v="1"/>
    <n v="1"/>
    <n v="1"/>
    <n v="5"/>
    <n v="130167"/>
    <s v="High"/>
    <n v="9"/>
    <n v="2022"/>
    <s v="High"/>
    <n v="1"/>
  </r>
  <r>
    <n v="8785"/>
    <x v="5"/>
    <x v="1"/>
    <s v="MNC"/>
    <s v="Finance"/>
    <x v="2"/>
    <x v="1"/>
    <s v="Onsite/Hybrid"/>
    <x v="1"/>
    <s v="3-6 yrs"/>
    <n v="3"/>
    <s v="Bachelor"/>
    <n v="0"/>
    <n v="0"/>
    <n v="1"/>
    <n v="0"/>
    <n v="0"/>
    <n v="1"/>
    <n v="149693"/>
    <s v="High"/>
    <n v="6"/>
    <n v="2022"/>
    <s v="Low"/>
    <n v="4"/>
  </r>
  <r>
    <n v="8786"/>
    <x v="4"/>
    <x v="0"/>
    <s v="Medium"/>
    <s v="Education"/>
    <x v="1"/>
    <x v="2"/>
    <s v="Onsite/Hybrid"/>
    <x v="1"/>
    <s v="3-6 yrs"/>
    <n v="4"/>
    <s v="Bachelor"/>
    <n v="1"/>
    <n v="0"/>
    <n v="1"/>
    <n v="0"/>
    <n v="1"/>
    <n v="3"/>
    <n v="98231"/>
    <s v="Medium"/>
    <n v="3"/>
    <n v="2020"/>
    <s v="Medium"/>
    <n v="6"/>
  </r>
  <r>
    <n v="8787"/>
    <x v="4"/>
    <x v="0"/>
    <s v="Medium"/>
    <s v="E-commerce"/>
    <x v="0"/>
    <x v="1"/>
    <s v="Onsite/Hybrid"/>
    <x v="1"/>
    <s v="3-6 yrs"/>
    <n v="4"/>
    <s v="Master"/>
    <n v="0"/>
    <n v="1"/>
    <n v="0"/>
    <n v="0"/>
    <n v="1"/>
    <n v="2"/>
    <n v="86025"/>
    <s v="Medium"/>
    <n v="10"/>
    <n v="2023"/>
    <s v="Low"/>
    <n v="4"/>
  </r>
  <r>
    <n v="8788"/>
    <x v="1"/>
    <x v="1"/>
    <s v="Medium"/>
    <s v="Finance"/>
    <x v="2"/>
    <x v="1"/>
    <s v="Onsite/Hybrid"/>
    <x v="2"/>
    <s v="0-2 yrs"/>
    <n v="2"/>
    <s v="PhD"/>
    <n v="1"/>
    <n v="1"/>
    <n v="0"/>
    <n v="0"/>
    <n v="1"/>
    <n v="3"/>
    <n v="98046"/>
    <s v="Medium"/>
    <n v="8"/>
    <n v="2020"/>
    <s v="Medium"/>
    <n v="1"/>
  </r>
  <r>
    <n v="8789"/>
    <x v="2"/>
    <x v="2"/>
    <s v="Enterprise"/>
    <s v="Healthcare"/>
    <x v="5"/>
    <x v="2"/>
    <s v="Onsite/Hybrid"/>
    <x v="2"/>
    <s v="0-2 yrs"/>
    <n v="1"/>
    <s v="PhD"/>
    <n v="1"/>
    <n v="1"/>
    <n v="1"/>
    <n v="0"/>
    <n v="0"/>
    <n v="3"/>
    <n v="61519"/>
    <s v="Low"/>
    <n v="3"/>
    <n v="2021"/>
    <s v="Medium"/>
    <n v="3"/>
  </r>
  <r>
    <n v="8790"/>
    <x v="4"/>
    <x v="0"/>
    <s v="Startup"/>
    <s v="Education"/>
    <x v="2"/>
    <x v="0"/>
    <s v="Remote"/>
    <x v="2"/>
    <s v="0-2 yrs"/>
    <n v="0"/>
    <s v="PhD"/>
    <n v="1"/>
    <n v="0"/>
    <n v="1"/>
    <n v="1"/>
    <n v="1"/>
    <n v="4"/>
    <n v="85093"/>
    <s v="Medium"/>
    <n v="6"/>
    <n v="2025"/>
    <s v="High"/>
    <n v="4"/>
  </r>
  <r>
    <n v="8791"/>
    <x v="5"/>
    <x v="1"/>
    <s v="Medium"/>
    <s v="E-commerce"/>
    <x v="2"/>
    <x v="2"/>
    <s v="Onsite/Hybrid"/>
    <x v="1"/>
    <s v="3-6 yrs"/>
    <n v="5"/>
    <s v="Bachelor"/>
    <n v="0"/>
    <n v="1"/>
    <n v="1"/>
    <n v="1"/>
    <n v="0"/>
    <n v="3"/>
    <n v="140823"/>
    <s v="High"/>
    <n v="8"/>
    <n v="2025"/>
    <s v="High"/>
    <n v="1"/>
  </r>
  <r>
    <n v="8792"/>
    <x v="2"/>
    <x v="2"/>
    <s v="Startup"/>
    <s v="Technology"/>
    <x v="3"/>
    <x v="2"/>
    <s v="Onsite/Hybrid"/>
    <x v="0"/>
    <s v="7+ yrs"/>
    <n v="13"/>
    <s v="PhD"/>
    <n v="1"/>
    <n v="1"/>
    <n v="1"/>
    <n v="0"/>
    <n v="0"/>
    <n v="3"/>
    <n v="115964"/>
    <s v="Medium"/>
    <n v="9"/>
    <n v="2023"/>
    <s v="High"/>
    <n v="7"/>
  </r>
  <r>
    <n v="8793"/>
    <x v="4"/>
    <x v="0"/>
    <s v="Medium"/>
    <s v="Technology"/>
    <x v="6"/>
    <x v="1"/>
    <s v="Onsite/Hybrid"/>
    <x v="2"/>
    <s v="0-2 yrs"/>
    <n v="1"/>
    <s v="PhD"/>
    <n v="0"/>
    <n v="1"/>
    <n v="1"/>
    <n v="0"/>
    <n v="0"/>
    <n v="2"/>
    <n v="69599"/>
    <s v="Low"/>
    <n v="6"/>
    <n v="2024"/>
    <s v="Low"/>
    <n v="2"/>
  </r>
  <r>
    <n v="8794"/>
    <x v="1"/>
    <x v="1"/>
    <s v="Enterprise"/>
    <s v="Healthcare"/>
    <x v="5"/>
    <x v="0"/>
    <s v="Remote"/>
    <x v="2"/>
    <s v="0-2 yrs"/>
    <n v="2"/>
    <s v="Bachelor"/>
    <n v="1"/>
    <n v="0"/>
    <n v="1"/>
    <n v="1"/>
    <n v="1"/>
    <n v="4"/>
    <n v="133116"/>
    <s v="High"/>
    <n v="4"/>
    <n v="2021"/>
    <s v="High"/>
    <n v="7"/>
  </r>
  <r>
    <n v="8795"/>
    <x v="0"/>
    <x v="0"/>
    <s v="MNC"/>
    <s v="Education"/>
    <x v="4"/>
    <x v="0"/>
    <s v="Remote"/>
    <x v="0"/>
    <s v="7+ yrs"/>
    <n v="9"/>
    <s v="Master"/>
    <n v="0"/>
    <n v="0"/>
    <n v="0"/>
    <n v="1"/>
    <n v="0"/>
    <n v="1"/>
    <n v="137776"/>
    <s v="High"/>
    <n v="10"/>
    <n v="2022"/>
    <s v="High"/>
    <n v="8"/>
  </r>
  <r>
    <n v="8796"/>
    <x v="2"/>
    <x v="2"/>
    <s v="MNC"/>
    <s v="E-commerce"/>
    <x v="4"/>
    <x v="0"/>
    <s v="Remote"/>
    <x v="2"/>
    <s v="0-2 yrs"/>
    <n v="1"/>
    <s v="Bachelor"/>
    <n v="0"/>
    <n v="1"/>
    <n v="1"/>
    <n v="1"/>
    <n v="0"/>
    <n v="3"/>
    <n v="100036"/>
    <s v="Medium"/>
    <n v="11"/>
    <n v="2020"/>
    <s v="High"/>
    <n v="9"/>
  </r>
  <r>
    <n v="8797"/>
    <x v="1"/>
    <x v="1"/>
    <s v="Medium"/>
    <s v="Retail"/>
    <x v="0"/>
    <x v="0"/>
    <s v="Remote"/>
    <x v="2"/>
    <s v="0-2 yrs"/>
    <n v="1"/>
    <s v="Bachelor"/>
    <n v="1"/>
    <n v="0"/>
    <n v="0"/>
    <n v="0"/>
    <n v="1"/>
    <n v="2"/>
    <n v="101377"/>
    <s v="Medium"/>
    <n v="3"/>
    <n v="2023"/>
    <s v="Low"/>
    <n v="6"/>
  </r>
  <r>
    <n v="8798"/>
    <x v="5"/>
    <x v="1"/>
    <s v="Startup"/>
    <s v="E-commerce"/>
    <x v="6"/>
    <x v="0"/>
    <s v="Remote"/>
    <x v="1"/>
    <s v="3-6 yrs"/>
    <n v="5"/>
    <s v="Bachelor"/>
    <n v="1"/>
    <n v="1"/>
    <n v="0"/>
    <n v="0"/>
    <n v="1"/>
    <n v="3"/>
    <n v="127871"/>
    <s v="High"/>
    <n v="12"/>
    <n v="2026"/>
    <s v="Low"/>
    <n v="4"/>
  </r>
  <r>
    <n v="8799"/>
    <x v="0"/>
    <x v="0"/>
    <s v="MNC"/>
    <s v="Finance"/>
    <x v="2"/>
    <x v="0"/>
    <s v="Remote"/>
    <x v="2"/>
    <s v="0-2 yrs"/>
    <n v="2"/>
    <s v="Bachelor"/>
    <n v="0"/>
    <n v="1"/>
    <n v="1"/>
    <n v="0"/>
    <n v="0"/>
    <n v="2"/>
    <n v="81999"/>
    <s v="Medium"/>
    <n v="12"/>
    <n v="2021"/>
    <s v="High"/>
    <n v="9"/>
  </r>
  <r>
    <n v="8800"/>
    <x v="5"/>
    <x v="1"/>
    <s v="Startup"/>
    <s v="Education"/>
    <x v="0"/>
    <x v="2"/>
    <s v="Onsite/Hybrid"/>
    <x v="1"/>
    <s v="3-6 yrs"/>
    <n v="6"/>
    <s v="Bachelor"/>
    <n v="1"/>
    <n v="0"/>
    <n v="0"/>
    <n v="1"/>
    <n v="0"/>
    <n v="2"/>
    <n v="134201"/>
    <s v="High"/>
    <n v="5"/>
    <n v="2024"/>
    <s v="Low"/>
    <n v="6"/>
  </r>
  <r>
    <n v="8801"/>
    <x v="3"/>
    <x v="0"/>
    <s v="Enterprise"/>
    <s v="Finance"/>
    <x v="6"/>
    <x v="2"/>
    <s v="Onsite/Hybrid"/>
    <x v="1"/>
    <s v="3-6 yrs"/>
    <n v="3"/>
    <s v="Master"/>
    <n v="1"/>
    <n v="0"/>
    <n v="0"/>
    <n v="0"/>
    <n v="1"/>
    <n v="2"/>
    <n v="81878"/>
    <s v="Medium"/>
    <n v="10"/>
    <n v="2020"/>
    <s v="Medium"/>
    <n v="3"/>
  </r>
  <r>
    <n v="8802"/>
    <x v="0"/>
    <x v="0"/>
    <s v="Startup"/>
    <s v="Technology"/>
    <x v="0"/>
    <x v="2"/>
    <s v="Onsite/Hybrid"/>
    <x v="2"/>
    <s v="0-2 yrs"/>
    <n v="2"/>
    <s v="PhD"/>
    <n v="1"/>
    <n v="0"/>
    <n v="1"/>
    <n v="1"/>
    <n v="0"/>
    <n v="3"/>
    <n v="76365"/>
    <s v="Medium"/>
    <n v="6"/>
    <n v="2020"/>
    <s v="High"/>
    <n v="1"/>
  </r>
  <r>
    <n v="8803"/>
    <x v="1"/>
    <x v="1"/>
    <s v="Enterprise"/>
    <s v="E-commerce"/>
    <x v="2"/>
    <x v="2"/>
    <s v="Onsite/Hybrid"/>
    <x v="2"/>
    <s v="0-2 yrs"/>
    <n v="2"/>
    <s v="Master"/>
    <n v="1"/>
    <n v="0"/>
    <n v="1"/>
    <n v="1"/>
    <n v="1"/>
    <n v="4"/>
    <n v="128955"/>
    <s v="High"/>
    <n v="5"/>
    <n v="2025"/>
    <s v="High"/>
    <n v="9"/>
  </r>
  <r>
    <n v="8804"/>
    <x v="1"/>
    <x v="1"/>
    <s v="Medium"/>
    <s v="Technology"/>
    <x v="6"/>
    <x v="0"/>
    <s v="Remote"/>
    <x v="0"/>
    <s v="7+ yrs"/>
    <n v="10"/>
    <s v="Master"/>
    <n v="0"/>
    <n v="1"/>
    <n v="1"/>
    <n v="1"/>
    <n v="1"/>
    <n v="4"/>
    <n v="182171"/>
    <s v="High"/>
    <n v="4"/>
    <n v="2026"/>
    <s v="High"/>
    <n v="3"/>
  </r>
  <r>
    <n v="8805"/>
    <x v="2"/>
    <x v="2"/>
    <s v="Medium"/>
    <s v="Technology"/>
    <x v="0"/>
    <x v="1"/>
    <s v="Onsite/Hybrid"/>
    <x v="0"/>
    <s v="7+ yrs"/>
    <n v="15"/>
    <s v="PhD"/>
    <n v="1"/>
    <n v="0"/>
    <n v="0"/>
    <n v="1"/>
    <n v="1"/>
    <n v="3"/>
    <n v="129244"/>
    <s v="High"/>
    <n v="5"/>
    <n v="2021"/>
    <s v="Low"/>
    <n v="3"/>
  </r>
  <r>
    <n v="8806"/>
    <x v="1"/>
    <x v="1"/>
    <s v="Startup"/>
    <s v="E-commerce"/>
    <x v="1"/>
    <x v="1"/>
    <s v="Onsite/Hybrid"/>
    <x v="0"/>
    <s v="7+ yrs"/>
    <n v="15"/>
    <s v="Master"/>
    <n v="0"/>
    <n v="0"/>
    <n v="1"/>
    <n v="1"/>
    <n v="0"/>
    <n v="2"/>
    <n v="168117"/>
    <s v="High"/>
    <n v="12"/>
    <n v="2020"/>
    <s v="High"/>
    <n v="6"/>
  </r>
  <r>
    <n v="8807"/>
    <x v="2"/>
    <x v="2"/>
    <s v="Startup"/>
    <s v="Technology"/>
    <x v="4"/>
    <x v="1"/>
    <s v="Onsite/Hybrid"/>
    <x v="0"/>
    <s v="7+ yrs"/>
    <n v="12"/>
    <s v="Bachelor"/>
    <n v="1"/>
    <n v="1"/>
    <n v="0"/>
    <n v="1"/>
    <n v="1"/>
    <n v="4"/>
    <n v="121177"/>
    <s v="High"/>
    <n v="1"/>
    <n v="2025"/>
    <s v="Low"/>
    <n v="4"/>
  </r>
  <r>
    <n v="8808"/>
    <x v="4"/>
    <x v="0"/>
    <s v="Startup"/>
    <s v="Healthcare"/>
    <x v="0"/>
    <x v="2"/>
    <s v="Onsite/Hybrid"/>
    <x v="0"/>
    <s v="7+ yrs"/>
    <n v="10"/>
    <s v="Master"/>
    <n v="0"/>
    <n v="0"/>
    <n v="1"/>
    <n v="0"/>
    <n v="1"/>
    <n v="2"/>
    <n v="123629"/>
    <s v="High"/>
    <n v="9"/>
    <n v="2020"/>
    <s v="Medium"/>
    <n v="6"/>
  </r>
  <r>
    <n v="8809"/>
    <x v="4"/>
    <x v="0"/>
    <s v="MNC"/>
    <s v="Retail"/>
    <x v="6"/>
    <x v="2"/>
    <s v="Onsite/Hybrid"/>
    <x v="1"/>
    <s v="3-6 yrs"/>
    <n v="6"/>
    <s v="PhD"/>
    <n v="0"/>
    <n v="0"/>
    <n v="1"/>
    <n v="0"/>
    <n v="0"/>
    <n v="1"/>
    <n v="106127"/>
    <s v="Medium"/>
    <n v="2"/>
    <n v="2026"/>
    <s v="Medium"/>
    <n v="6"/>
  </r>
  <r>
    <n v="8810"/>
    <x v="3"/>
    <x v="0"/>
    <s v="Medium"/>
    <s v="E-commerce"/>
    <x v="1"/>
    <x v="2"/>
    <s v="Onsite/Hybrid"/>
    <x v="0"/>
    <s v="7+ yrs"/>
    <n v="8"/>
    <s v="Master"/>
    <n v="0"/>
    <n v="0"/>
    <n v="0"/>
    <n v="0"/>
    <n v="1"/>
    <n v="1"/>
    <n v="109470"/>
    <s v="Medium"/>
    <n v="5"/>
    <n v="2026"/>
    <s v="High"/>
    <n v="7"/>
  </r>
  <r>
    <n v="8811"/>
    <x v="4"/>
    <x v="0"/>
    <s v="MNC"/>
    <s v="E-commerce"/>
    <x v="4"/>
    <x v="1"/>
    <s v="Onsite/Hybrid"/>
    <x v="0"/>
    <s v="7+ yrs"/>
    <n v="14"/>
    <s v="Master"/>
    <n v="0"/>
    <n v="0"/>
    <n v="0"/>
    <n v="0"/>
    <n v="0"/>
    <n v="0"/>
    <n v="123775"/>
    <s v="High"/>
    <n v="5"/>
    <n v="2023"/>
    <s v="Low"/>
    <n v="6"/>
  </r>
  <r>
    <n v="8812"/>
    <x v="5"/>
    <x v="1"/>
    <s v="Startup"/>
    <s v="Retail"/>
    <x v="2"/>
    <x v="1"/>
    <s v="Onsite/Hybrid"/>
    <x v="1"/>
    <s v="3-6 yrs"/>
    <n v="3"/>
    <s v="PhD"/>
    <n v="0"/>
    <n v="1"/>
    <n v="0"/>
    <n v="0"/>
    <n v="0"/>
    <n v="1"/>
    <n v="110621"/>
    <s v="Medium"/>
    <n v="10"/>
    <n v="2023"/>
    <s v="Low"/>
    <n v="4"/>
  </r>
  <r>
    <n v="8813"/>
    <x v="0"/>
    <x v="0"/>
    <s v="Medium"/>
    <s v="Healthcare"/>
    <x v="6"/>
    <x v="1"/>
    <s v="Onsite/Hybrid"/>
    <x v="1"/>
    <s v="3-6 yrs"/>
    <n v="6"/>
    <s v="PhD"/>
    <n v="1"/>
    <n v="0"/>
    <n v="1"/>
    <n v="1"/>
    <n v="0"/>
    <n v="3"/>
    <n v="107599"/>
    <s v="Medium"/>
    <n v="7"/>
    <n v="2023"/>
    <s v="High"/>
    <n v="5"/>
  </r>
  <r>
    <n v="8814"/>
    <x v="5"/>
    <x v="1"/>
    <s v="Startup"/>
    <s v="Retail"/>
    <x v="3"/>
    <x v="0"/>
    <s v="Remote"/>
    <x v="0"/>
    <s v="7+ yrs"/>
    <n v="13"/>
    <s v="PhD"/>
    <n v="1"/>
    <n v="0"/>
    <n v="1"/>
    <n v="1"/>
    <n v="0"/>
    <n v="3"/>
    <n v="174226"/>
    <s v="High"/>
    <n v="11"/>
    <n v="2025"/>
    <s v="High"/>
    <n v="8"/>
  </r>
  <r>
    <n v="8815"/>
    <x v="1"/>
    <x v="1"/>
    <s v="Medium"/>
    <s v="Healthcare"/>
    <x v="5"/>
    <x v="0"/>
    <s v="Remote"/>
    <x v="1"/>
    <s v="3-6 yrs"/>
    <n v="6"/>
    <s v="PhD"/>
    <n v="0"/>
    <n v="1"/>
    <n v="0"/>
    <n v="0"/>
    <n v="1"/>
    <n v="2"/>
    <n v="128755"/>
    <s v="High"/>
    <n v="7"/>
    <n v="2026"/>
    <s v="High"/>
    <n v="8"/>
  </r>
  <r>
    <n v="8816"/>
    <x v="0"/>
    <x v="0"/>
    <s v="Startup"/>
    <s v="Retail"/>
    <x v="3"/>
    <x v="0"/>
    <s v="Remote"/>
    <x v="0"/>
    <s v="7+ yrs"/>
    <n v="14"/>
    <s v="Master"/>
    <n v="0"/>
    <n v="0"/>
    <n v="1"/>
    <n v="0"/>
    <n v="0"/>
    <n v="1"/>
    <n v="119856"/>
    <s v="Medium"/>
    <n v="8"/>
    <n v="2020"/>
    <s v="High"/>
    <n v="7"/>
  </r>
  <r>
    <n v="8817"/>
    <x v="5"/>
    <x v="1"/>
    <s v="Startup"/>
    <s v="Retail"/>
    <x v="5"/>
    <x v="1"/>
    <s v="Onsite/Hybrid"/>
    <x v="0"/>
    <s v="7+ yrs"/>
    <n v="10"/>
    <s v="PhD"/>
    <n v="0"/>
    <n v="0"/>
    <n v="0"/>
    <n v="1"/>
    <n v="0"/>
    <n v="1"/>
    <n v="155920"/>
    <s v="High"/>
    <n v="11"/>
    <n v="2021"/>
    <s v="Low"/>
    <n v="2"/>
  </r>
  <r>
    <n v="8818"/>
    <x v="5"/>
    <x v="1"/>
    <s v="MNC"/>
    <s v="Healthcare"/>
    <x v="4"/>
    <x v="0"/>
    <s v="Remote"/>
    <x v="2"/>
    <s v="0-2 yrs"/>
    <n v="1"/>
    <s v="Bachelor"/>
    <n v="0"/>
    <n v="1"/>
    <n v="0"/>
    <n v="1"/>
    <n v="0"/>
    <n v="2"/>
    <n v="123845"/>
    <s v="High"/>
    <n v="6"/>
    <n v="2021"/>
    <s v="Medium"/>
    <n v="2"/>
  </r>
  <r>
    <n v="8819"/>
    <x v="3"/>
    <x v="0"/>
    <s v="Medium"/>
    <s v="Healthcare"/>
    <x v="4"/>
    <x v="1"/>
    <s v="Onsite/Hybrid"/>
    <x v="0"/>
    <s v="7+ yrs"/>
    <n v="9"/>
    <s v="Master"/>
    <n v="0"/>
    <n v="0"/>
    <n v="1"/>
    <n v="1"/>
    <n v="0"/>
    <n v="2"/>
    <n v="128666"/>
    <s v="High"/>
    <n v="11"/>
    <n v="2026"/>
    <s v="High"/>
    <n v="5"/>
  </r>
  <r>
    <n v="8820"/>
    <x v="4"/>
    <x v="0"/>
    <s v="Medium"/>
    <s v="E-commerce"/>
    <x v="0"/>
    <x v="2"/>
    <s v="Onsite/Hybrid"/>
    <x v="1"/>
    <s v="3-6 yrs"/>
    <n v="5"/>
    <s v="Master"/>
    <n v="1"/>
    <n v="0"/>
    <n v="1"/>
    <n v="1"/>
    <n v="0"/>
    <n v="3"/>
    <n v="109941"/>
    <s v="Medium"/>
    <n v="9"/>
    <n v="2020"/>
    <s v="High"/>
    <n v="1"/>
  </r>
  <r>
    <n v="8821"/>
    <x v="2"/>
    <x v="2"/>
    <s v="MNC"/>
    <s v="Technology"/>
    <x v="3"/>
    <x v="2"/>
    <s v="Onsite/Hybrid"/>
    <x v="1"/>
    <s v="3-6 yrs"/>
    <n v="5"/>
    <s v="Bachelor"/>
    <n v="0"/>
    <n v="1"/>
    <n v="0"/>
    <n v="1"/>
    <n v="0"/>
    <n v="2"/>
    <n v="110386"/>
    <s v="Medium"/>
    <n v="7"/>
    <n v="2025"/>
    <s v="High"/>
    <n v="7"/>
  </r>
  <r>
    <n v="8822"/>
    <x v="4"/>
    <x v="0"/>
    <s v="Startup"/>
    <s v="Healthcare"/>
    <x v="0"/>
    <x v="0"/>
    <s v="Remote"/>
    <x v="0"/>
    <s v="7+ yrs"/>
    <n v="12"/>
    <s v="PhD"/>
    <n v="0"/>
    <n v="0"/>
    <n v="0"/>
    <n v="1"/>
    <n v="1"/>
    <n v="2"/>
    <n v="121273"/>
    <s v="High"/>
    <n v="6"/>
    <n v="2023"/>
    <s v="Low"/>
    <n v="4"/>
  </r>
  <r>
    <n v="8823"/>
    <x v="2"/>
    <x v="2"/>
    <s v="Enterprise"/>
    <s v="Healthcare"/>
    <x v="4"/>
    <x v="0"/>
    <s v="Remote"/>
    <x v="0"/>
    <s v="7+ yrs"/>
    <n v="7"/>
    <s v="Bachelor"/>
    <n v="0"/>
    <n v="1"/>
    <n v="1"/>
    <n v="1"/>
    <n v="1"/>
    <n v="4"/>
    <n v="138667"/>
    <s v="High"/>
    <n v="4"/>
    <n v="2022"/>
    <s v="High"/>
    <n v="3"/>
  </r>
  <r>
    <n v="8824"/>
    <x v="1"/>
    <x v="1"/>
    <s v="Startup"/>
    <s v="Finance"/>
    <x v="3"/>
    <x v="2"/>
    <s v="Onsite/Hybrid"/>
    <x v="1"/>
    <s v="3-6 yrs"/>
    <n v="3"/>
    <s v="PhD"/>
    <n v="1"/>
    <n v="0"/>
    <n v="0"/>
    <n v="1"/>
    <n v="0"/>
    <n v="2"/>
    <n v="130992"/>
    <s v="High"/>
    <n v="1"/>
    <n v="2020"/>
    <s v="Medium"/>
    <n v="6"/>
  </r>
  <r>
    <n v="8825"/>
    <x v="4"/>
    <x v="0"/>
    <s v="Enterprise"/>
    <s v="Retail"/>
    <x v="2"/>
    <x v="1"/>
    <s v="Onsite/Hybrid"/>
    <x v="0"/>
    <s v="7+ yrs"/>
    <n v="7"/>
    <s v="Bachelor"/>
    <n v="0"/>
    <n v="1"/>
    <n v="1"/>
    <n v="0"/>
    <n v="1"/>
    <n v="3"/>
    <n v="120125"/>
    <s v="High"/>
    <n v="1"/>
    <n v="2025"/>
    <s v="Medium"/>
    <n v="2"/>
  </r>
  <r>
    <n v="8826"/>
    <x v="5"/>
    <x v="1"/>
    <s v="MNC"/>
    <s v="Healthcare"/>
    <x v="4"/>
    <x v="2"/>
    <s v="Onsite/Hybrid"/>
    <x v="2"/>
    <s v="0-2 yrs"/>
    <n v="0"/>
    <s v="Bachelor"/>
    <n v="0"/>
    <n v="1"/>
    <n v="1"/>
    <n v="1"/>
    <n v="0"/>
    <n v="3"/>
    <n v="141040"/>
    <s v="High"/>
    <n v="10"/>
    <n v="2026"/>
    <s v="High"/>
    <n v="9"/>
  </r>
  <r>
    <n v="8827"/>
    <x v="2"/>
    <x v="2"/>
    <s v="Medium"/>
    <s v="Technology"/>
    <x v="4"/>
    <x v="1"/>
    <s v="Onsite/Hybrid"/>
    <x v="2"/>
    <s v="0-2 yrs"/>
    <n v="0"/>
    <s v="PhD"/>
    <n v="1"/>
    <n v="0"/>
    <n v="0"/>
    <n v="0"/>
    <n v="1"/>
    <n v="2"/>
    <n v="56002"/>
    <s v="Low"/>
    <n v="2"/>
    <n v="2022"/>
    <s v="Medium"/>
    <n v="1"/>
  </r>
  <r>
    <n v="8828"/>
    <x v="2"/>
    <x v="2"/>
    <s v="Medium"/>
    <s v="Education"/>
    <x v="2"/>
    <x v="2"/>
    <s v="Onsite/Hybrid"/>
    <x v="2"/>
    <s v="0-2 yrs"/>
    <n v="0"/>
    <s v="Master"/>
    <n v="0"/>
    <n v="1"/>
    <n v="0"/>
    <n v="1"/>
    <n v="1"/>
    <n v="3"/>
    <n v="74771"/>
    <s v="Medium"/>
    <n v="8"/>
    <n v="2021"/>
    <s v="Low"/>
    <n v="4"/>
  </r>
  <r>
    <n v="8829"/>
    <x v="4"/>
    <x v="0"/>
    <s v="Startup"/>
    <s v="Healthcare"/>
    <x v="3"/>
    <x v="0"/>
    <s v="Remote"/>
    <x v="0"/>
    <s v="7+ yrs"/>
    <n v="7"/>
    <s v="PhD"/>
    <n v="0"/>
    <n v="0"/>
    <n v="0"/>
    <n v="0"/>
    <n v="1"/>
    <n v="1"/>
    <n v="110481"/>
    <s v="Medium"/>
    <n v="6"/>
    <n v="2024"/>
    <s v="High"/>
    <n v="9"/>
  </r>
  <r>
    <n v="8830"/>
    <x v="0"/>
    <x v="0"/>
    <s v="Medium"/>
    <s v="Healthcare"/>
    <x v="0"/>
    <x v="2"/>
    <s v="Onsite/Hybrid"/>
    <x v="2"/>
    <s v="0-2 yrs"/>
    <n v="2"/>
    <s v="Master"/>
    <n v="0"/>
    <n v="0"/>
    <n v="1"/>
    <n v="1"/>
    <n v="0"/>
    <n v="2"/>
    <n v="84590"/>
    <s v="Medium"/>
    <n v="3"/>
    <n v="2026"/>
    <s v="High"/>
    <n v="8"/>
  </r>
  <r>
    <n v="8831"/>
    <x v="4"/>
    <x v="0"/>
    <s v="Medium"/>
    <s v="Retail"/>
    <x v="6"/>
    <x v="2"/>
    <s v="Onsite/Hybrid"/>
    <x v="0"/>
    <s v="7+ yrs"/>
    <n v="13"/>
    <s v="Bachelor"/>
    <n v="0"/>
    <n v="0"/>
    <n v="0"/>
    <n v="1"/>
    <n v="1"/>
    <n v="2"/>
    <n v="124507"/>
    <s v="High"/>
    <n v="11"/>
    <n v="2023"/>
    <s v="Medium"/>
    <n v="5"/>
  </r>
  <r>
    <n v="8832"/>
    <x v="5"/>
    <x v="1"/>
    <s v="Enterprise"/>
    <s v="Finance"/>
    <x v="0"/>
    <x v="1"/>
    <s v="Onsite/Hybrid"/>
    <x v="2"/>
    <s v="0-2 yrs"/>
    <n v="2"/>
    <s v="Master"/>
    <n v="0"/>
    <n v="1"/>
    <n v="1"/>
    <n v="1"/>
    <n v="0"/>
    <n v="3"/>
    <n v="120041"/>
    <s v="High"/>
    <n v="8"/>
    <n v="2023"/>
    <s v="High"/>
    <n v="7"/>
  </r>
  <r>
    <n v="8833"/>
    <x v="1"/>
    <x v="1"/>
    <s v="Medium"/>
    <s v="Finance"/>
    <x v="1"/>
    <x v="0"/>
    <s v="Remote"/>
    <x v="1"/>
    <s v="3-6 yrs"/>
    <n v="3"/>
    <s v="Master"/>
    <n v="0"/>
    <n v="0"/>
    <n v="1"/>
    <n v="0"/>
    <n v="0"/>
    <n v="1"/>
    <n v="132702"/>
    <s v="High"/>
    <n v="11"/>
    <n v="2026"/>
    <s v="High"/>
    <n v="7"/>
  </r>
  <r>
    <n v="8834"/>
    <x v="4"/>
    <x v="0"/>
    <s v="Enterprise"/>
    <s v="E-commerce"/>
    <x v="3"/>
    <x v="2"/>
    <s v="Onsite/Hybrid"/>
    <x v="1"/>
    <s v="3-6 yrs"/>
    <n v="6"/>
    <s v="Bachelor"/>
    <n v="1"/>
    <n v="0"/>
    <n v="1"/>
    <n v="1"/>
    <n v="0"/>
    <n v="3"/>
    <n v="104392"/>
    <s v="Medium"/>
    <n v="3"/>
    <n v="2026"/>
    <s v="High"/>
    <n v="1"/>
  </r>
  <r>
    <n v="8835"/>
    <x v="5"/>
    <x v="1"/>
    <s v="Enterprise"/>
    <s v="Technology"/>
    <x v="0"/>
    <x v="2"/>
    <s v="Onsite/Hybrid"/>
    <x v="0"/>
    <s v="7+ yrs"/>
    <n v="10"/>
    <s v="PhD"/>
    <n v="0"/>
    <n v="1"/>
    <n v="0"/>
    <n v="1"/>
    <n v="0"/>
    <n v="2"/>
    <n v="151718"/>
    <s v="High"/>
    <n v="11"/>
    <n v="2020"/>
    <s v="High"/>
    <n v="9"/>
  </r>
  <r>
    <n v="8836"/>
    <x v="4"/>
    <x v="0"/>
    <s v="MNC"/>
    <s v="Healthcare"/>
    <x v="5"/>
    <x v="2"/>
    <s v="Onsite/Hybrid"/>
    <x v="2"/>
    <s v="0-2 yrs"/>
    <n v="2"/>
    <s v="Bachelor"/>
    <n v="0"/>
    <n v="0"/>
    <n v="0"/>
    <n v="0"/>
    <n v="1"/>
    <n v="1"/>
    <n v="81153"/>
    <s v="Medium"/>
    <n v="1"/>
    <n v="2024"/>
    <s v="High"/>
    <n v="8"/>
  </r>
  <r>
    <n v="8837"/>
    <x v="1"/>
    <x v="1"/>
    <s v="MNC"/>
    <s v="Education"/>
    <x v="1"/>
    <x v="2"/>
    <s v="Onsite/Hybrid"/>
    <x v="1"/>
    <s v="3-6 yrs"/>
    <n v="3"/>
    <s v="Master"/>
    <n v="0"/>
    <n v="1"/>
    <n v="0"/>
    <n v="1"/>
    <n v="0"/>
    <n v="2"/>
    <n v="146168"/>
    <s v="High"/>
    <n v="6"/>
    <n v="2023"/>
    <s v="Medium"/>
    <n v="3"/>
  </r>
  <r>
    <n v="8838"/>
    <x v="1"/>
    <x v="1"/>
    <s v="Medium"/>
    <s v="E-commerce"/>
    <x v="0"/>
    <x v="1"/>
    <s v="Onsite/Hybrid"/>
    <x v="0"/>
    <s v="7+ yrs"/>
    <n v="12"/>
    <s v="Master"/>
    <n v="0"/>
    <n v="1"/>
    <n v="1"/>
    <n v="1"/>
    <n v="1"/>
    <n v="4"/>
    <n v="176852"/>
    <s v="High"/>
    <n v="7"/>
    <n v="2020"/>
    <s v="High"/>
    <n v="4"/>
  </r>
  <r>
    <n v="8839"/>
    <x v="4"/>
    <x v="0"/>
    <s v="Medium"/>
    <s v="Healthcare"/>
    <x v="5"/>
    <x v="2"/>
    <s v="Onsite/Hybrid"/>
    <x v="2"/>
    <s v="0-2 yrs"/>
    <n v="2"/>
    <s v="Master"/>
    <n v="1"/>
    <n v="1"/>
    <n v="1"/>
    <n v="1"/>
    <n v="1"/>
    <n v="5"/>
    <n v="85548"/>
    <s v="Medium"/>
    <n v="12"/>
    <n v="2026"/>
    <s v="High"/>
    <n v="1"/>
  </r>
  <r>
    <n v="8840"/>
    <x v="0"/>
    <x v="0"/>
    <s v="Startup"/>
    <s v="Healthcare"/>
    <x v="4"/>
    <x v="2"/>
    <s v="Onsite/Hybrid"/>
    <x v="2"/>
    <s v="0-2 yrs"/>
    <n v="0"/>
    <s v="Master"/>
    <n v="1"/>
    <n v="1"/>
    <n v="1"/>
    <n v="1"/>
    <n v="1"/>
    <n v="5"/>
    <n v="87011"/>
    <s v="Medium"/>
    <n v="12"/>
    <n v="2021"/>
    <s v="High"/>
    <n v="9"/>
  </r>
  <r>
    <n v="8841"/>
    <x v="5"/>
    <x v="1"/>
    <s v="Enterprise"/>
    <s v="Retail"/>
    <x v="0"/>
    <x v="1"/>
    <s v="Onsite/Hybrid"/>
    <x v="0"/>
    <s v="7+ yrs"/>
    <n v="9"/>
    <s v="PhD"/>
    <n v="1"/>
    <n v="1"/>
    <n v="1"/>
    <n v="1"/>
    <n v="0"/>
    <n v="4"/>
    <n v="169929"/>
    <s v="High"/>
    <n v="11"/>
    <n v="2020"/>
    <s v="High"/>
    <n v="9"/>
  </r>
  <r>
    <n v="8842"/>
    <x v="1"/>
    <x v="1"/>
    <s v="MNC"/>
    <s v="Technology"/>
    <x v="3"/>
    <x v="0"/>
    <s v="Remote"/>
    <x v="2"/>
    <s v="0-2 yrs"/>
    <n v="0"/>
    <s v="Master"/>
    <n v="0"/>
    <n v="0"/>
    <n v="1"/>
    <n v="1"/>
    <n v="0"/>
    <n v="2"/>
    <n v="139347"/>
    <s v="High"/>
    <n v="3"/>
    <n v="2020"/>
    <s v="High"/>
    <n v="8"/>
  </r>
  <r>
    <n v="8843"/>
    <x v="1"/>
    <x v="1"/>
    <s v="MNC"/>
    <s v="Retail"/>
    <x v="5"/>
    <x v="0"/>
    <s v="Remote"/>
    <x v="1"/>
    <s v="3-6 yrs"/>
    <n v="6"/>
    <s v="Master"/>
    <n v="1"/>
    <n v="1"/>
    <n v="0"/>
    <n v="1"/>
    <n v="1"/>
    <n v="4"/>
    <n v="155874"/>
    <s v="High"/>
    <n v="8"/>
    <n v="2024"/>
    <s v="Medium"/>
    <n v="5"/>
  </r>
  <r>
    <n v="8844"/>
    <x v="5"/>
    <x v="1"/>
    <s v="Enterprise"/>
    <s v="E-commerce"/>
    <x v="3"/>
    <x v="2"/>
    <s v="Onsite/Hybrid"/>
    <x v="0"/>
    <s v="7+ yrs"/>
    <n v="14"/>
    <s v="Bachelor"/>
    <n v="0"/>
    <n v="1"/>
    <n v="0"/>
    <n v="0"/>
    <n v="1"/>
    <n v="2"/>
    <n v="152254"/>
    <s v="High"/>
    <n v="1"/>
    <n v="2022"/>
    <s v="High"/>
    <n v="7"/>
  </r>
  <r>
    <n v="8845"/>
    <x v="3"/>
    <x v="0"/>
    <s v="Enterprise"/>
    <s v="E-commerce"/>
    <x v="6"/>
    <x v="0"/>
    <s v="Remote"/>
    <x v="1"/>
    <s v="3-6 yrs"/>
    <n v="6"/>
    <s v="Master"/>
    <n v="1"/>
    <n v="1"/>
    <n v="0"/>
    <n v="1"/>
    <n v="1"/>
    <n v="4"/>
    <n v="97451"/>
    <s v="Medium"/>
    <n v="2"/>
    <n v="2025"/>
    <s v="High"/>
    <n v="7"/>
  </r>
  <r>
    <n v="8846"/>
    <x v="3"/>
    <x v="0"/>
    <s v="MNC"/>
    <s v="Finance"/>
    <x v="5"/>
    <x v="0"/>
    <s v="Remote"/>
    <x v="1"/>
    <s v="3-6 yrs"/>
    <n v="6"/>
    <s v="PhD"/>
    <n v="1"/>
    <n v="0"/>
    <n v="0"/>
    <n v="1"/>
    <n v="1"/>
    <n v="3"/>
    <n v="115716"/>
    <s v="Medium"/>
    <n v="9"/>
    <n v="2025"/>
    <s v="High"/>
    <n v="7"/>
  </r>
  <r>
    <n v="8847"/>
    <x v="0"/>
    <x v="0"/>
    <s v="Medium"/>
    <s v="Finance"/>
    <x v="3"/>
    <x v="2"/>
    <s v="Onsite/Hybrid"/>
    <x v="0"/>
    <s v="7+ yrs"/>
    <n v="11"/>
    <s v="PhD"/>
    <n v="1"/>
    <n v="1"/>
    <n v="1"/>
    <n v="0"/>
    <n v="0"/>
    <n v="3"/>
    <n v="114669"/>
    <s v="Medium"/>
    <n v="1"/>
    <n v="2020"/>
    <s v="High"/>
    <n v="7"/>
  </r>
  <r>
    <n v="8848"/>
    <x v="1"/>
    <x v="1"/>
    <s v="Medium"/>
    <s v="Technology"/>
    <x v="0"/>
    <x v="2"/>
    <s v="Onsite/Hybrid"/>
    <x v="1"/>
    <s v="3-6 yrs"/>
    <n v="3"/>
    <s v="PhD"/>
    <n v="0"/>
    <n v="1"/>
    <n v="1"/>
    <n v="1"/>
    <n v="1"/>
    <n v="4"/>
    <n v="159795"/>
    <s v="High"/>
    <n v="12"/>
    <n v="2020"/>
    <s v="High"/>
    <n v="4"/>
  </r>
  <r>
    <n v="8849"/>
    <x v="0"/>
    <x v="0"/>
    <s v="Medium"/>
    <s v="E-commerce"/>
    <x v="6"/>
    <x v="0"/>
    <s v="Remote"/>
    <x v="0"/>
    <s v="7+ yrs"/>
    <n v="13"/>
    <s v="Bachelor"/>
    <n v="1"/>
    <n v="0"/>
    <n v="1"/>
    <n v="0"/>
    <n v="0"/>
    <n v="2"/>
    <n v="111814"/>
    <s v="Medium"/>
    <n v="12"/>
    <n v="2020"/>
    <s v="High"/>
    <n v="8"/>
  </r>
  <r>
    <n v="8850"/>
    <x v="3"/>
    <x v="0"/>
    <s v="Startup"/>
    <s v="Healthcare"/>
    <x v="0"/>
    <x v="2"/>
    <s v="Onsite/Hybrid"/>
    <x v="0"/>
    <s v="7+ yrs"/>
    <n v="14"/>
    <s v="Master"/>
    <n v="0"/>
    <n v="1"/>
    <n v="0"/>
    <n v="0"/>
    <n v="1"/>
    <n v="2"/>
    <n v="108599"/>
    <s v="Medium"/>
    <n v="1"/>
    <n v="2022"/>
    <s v="High"/>
    <n v="7"/>
  </r>
  <r>
    <n v="8851"/>
    <x v="1"/>
    <x v="1"/>
    <s v="MNC"/>
    <s v="Healthcare"/>
    <x v="1"/>
    <x v="1"/>
    <s v="Onsite/Hybrid"/>
    <x v="0"/>
    <s v="7+ yrs"/>
    <n v="13"/>
    <s v="PhD"/>
    <n v="0"/>
    <n v="1"/>
    <n v="1"/>
    <n v="1"/>
    <n v="1"/>
    <n v="4"/>
    <n v="195572"/>
    <s v="High"/>
    <n v="1"/>
    <n v="2020"/>
    <s v="High"/>
    <n v="4"/>
  </r>
  <r>
    <n v="8852"/>
    <x v="3"/>
    <x v="0"/>
    <s v="Medium"/>
    <s v="Technology"/>
    <x v="5"/>
    <x v="2"/>
    <s v="Onsite/Hybrid"/>
    <x v="0"/>
    <s v="7+ yrs"/>
    <n v="12"/>
    <s v="PhD"/>
    <n v="0"/>
    <n v="1"/>
    <n v="0"/>
    <n v="1"/>
    <n v="0"/>
    <n v="2"/>
    <n v="119775"/>
    <s v="Medium"/>
    <n v="1"/>
    <n v="2024"/>
    <s v="Medium"/>
    <n v="3"/>
  </r>
  <r>
    <n v="8853"/>
    <x v="4"/>
    <x v="0"/>
    <s v="Medium"/>
    <s v="Education"/>
    <x v="4"/>
    <x v="0"/>
    <s v="Remote"/>
    <x v="0"/>
    <s v="7+ yrs"/>
    <n v="12"/>
    <s v="Master"/>
    <n v="0"/>
    <n v="0"/>
    <n v="1"/>
    <n v="1"/>
    <n v="1"/>
    <n v="3"/>
    <n v="137621"/>
    <s v="High"/>
    <n v="11"/>
    <n v="2023"/>
    <s v="High"/>
    <n v="2"/>
  </r>
  <r>
    <n v="8854"/>
    <x v="3"/>
    <x v="0"/>
    <s v="MNC"/>
    <s v="Finance"/>
    <x v="3"/>
    <x v="1"/>
    <s v="Onsite/Hybrid"/>
    <x v="1"/>
    <s v="3-6 yrs"/>
    <n v="4"/>
    <s v="Master"/>
    <n v="0"/>
    <n v="0"/>
    <n v="0"/>
    <n v="1"/>
    <n v="0"/>
    <n v="1"/>
    <n v="106051"/>
    <s v="Medium"/>
    <n v="11"/>
    <n v="2026"/>
    <s v="High"/>
    <n v="8"/>
  </r>
  <r>
    <n v="8855"/>
    <x v="5"/>
    <x v="1"/>
    <s v="Enterprise"/>
    <s v="Healthcare"/>
    <x v="1"/>
    <x v="0"/>
    <s v="Remote"/>
    <x v="0"/>
    <s v="7+ yrs"/>
    <n v="12"/>
    <s v="Bachelor"/>
    <n v="0"/>
    <n v="0"/>
    <n v="0"/>
    <n v="1"/>
    <n v="1"/>
    <n v="2"/>
    <n v="167470"/>
    <s v="High"/>
    <n v="6"/>
    <n v="2020"/>
    <s v="High"/>
    <n v="9"/>
  </r>
  <r>
    <n v="8856"/>
    <x v="5"/>
    <x v="1"/>
    <s v="Startup"/>
    <s v="E-commerce"/>
    <x v="5"/>
    <x v="1"/>
    <s v="Onsite/Hybrid"/>
    <x v="0"/>
    <s v="7+ yrs"/>
    <n v="12"/>
    <s v="PhD"/>
    <n v="0"/>
    <n v="0"/>
    <n v="0"/>
    <n v="1"/>
    <n v="1"/>
    <n v="2"/>
    <n v="166814"/>
    <s v="High"/>
    <n v="12"/>
    <n v="2026"/>
    <s v="High"/>
    <n v="8"/>
  </r>
  <r>
    <n v="8857"/>
    <x v="4"/>
    <x v="0"/>
    <s v="MNC"/>
    <s v="Education"/>
    <x v="6"/>
    <x v="2"/>
    <s v="Onsite/Hybrid"/>
    <x v="1"/>
    <s v="3-6 yrs"/>
    <n v="3"/>
    <s v="PhD"/>
    <n v="0"/>
    <n v="0"/>
    <n v="0"/>
    <n v="0"/>
    <n v="1"/>
    <n v="1"/>
    <n v="101135"/>
    <s v="Medium"/>
    <n v="12"/>
    <n v="2026"/>
    <s v="Low"/>
    <n v="1"/>
  </r>
  <r>
    <n v="8858"/>
    <x v="4"/>
    <x v="0"/>
    <s v="Medium"/>
    <s v="Healthcare"/>
    <x v="5"/>
    <x v="1"/>
    <s v="Onsite/Hybrid"/>
    <x v="0"/>
    <s v="7+ yrs"/>
    <n v="8"/>
    <s v="Master"/>
    <n v="1"/>
    <n v="0"/>
    <n v="0"/>
    <n v="0"/>
    <n v="0"/>
    <n v="1"/>
    <n v="95202"/>
    <s v="Medium"/>
    <n v="8"/>
    <n v="2020"/>
    <s v="Low"/>
    <n v="3"/>
  </r>
  <r>
    <n v="8859"/>
    <x v="2"/>
    <x v="2"/>
    <s v="MNC"/>
    <s v="Education"/>
    <x v="2"/>
    <x v="1"/>
    <s v="Onsite/Hybrid"/>
    <x v="0"/>
    <s v="7+ yrs"/>
    <n v="11"/>
    <s v="Master"/>
    <n v="0"/>
    <n v="0"/>
    <n v="0"/>
    <n v="0"/>
    <n v="1"/>
    <n v="1"/>
    <n v="131958"/>
    <s v="High"/>
    <n v="5"/>
    <n v="2024"/>
    <s v="Medium"/>
    <n v="3"/>
  </r>
  <r>
    <n v="8860"/>
    <x v="4"/>
    <x v="0"/>
    <s v="MNC"/>
    <s v="Healthcare"/>
    <x v="1"/>
    <x v="0"/>
    <s v="Remote"/>
    <x v="2"/>
    <s v="0-2 yrs"/>
    <n v="0"/>
    <s v="PhD"/>
    <n v="1"/>
    <n v="0"/>
    <n v="0"/>
    <n v="0"/>
    <n v="1"/>
    <n v="2"/>
    <n v="80885"/>
    <s v="Medium"/>
    <n v="4"/>
    <n v="2025"/>
    <s v="Medium"/>
    <n v="6"/>
  </r>
  <r>
    <n v="8861"/>
    <x v="5"/>
    <x v="1"/>
    <s v="Startup"/>
    <s v="Technology"/>
    <x v="4"/>
    <x v="2"/>
    <s v="Onsite/Hybrid"/>
    <x v="2"/>
    <s v="0-2 yrs"/>
    <n v="0"/>
    <s v="Bachelor"/>
    <n v="0"/>
    <n v="1"/>
    <n v="1"/>
    <n v="1"/>
    <n v="1"/>
    <n v="4"/>
    <n v="130065"/>
    <s v="High"/>
    <n v="1"/>
    <n v="2023"/>
    <s v="High"/>
    <n v="2"/>
  </r>
  <r>
    <n v="8862"/>
    <x v="3"/>
    <x v="0"/>
    <s v="Medium"/>
    <s v="Education"/>
    <x v="2"/>
    <x v="1"/>
    <s v="Onsite/Hybrid"/>
    <x v="1"/>
    <s v="3-6 yrs"/>
    <n v="5"/>
    <s v="Bachelor"/>
    <n v="0"/>
    <n v="0"/>
    <n v="1"/>
    <n v="1"/>
    <n v="1"/>
    <n v="3"/>
    <n v="115688"/>
    <s v="Medium"/>
    <n v="10"/>
    <n v="2024"/>
    <s v="High"/>
    <n v="7"/>
  </r>
  <r>
    <n v="8863"/>
    <x v="1"/>
    <x v="1"/>
    <s v="Medium"/>
    <s v="Healthcare"/>
    <x v="0"/>
    <x v="1"/>
    <s v="Onsite/Hybrid"/>
    <x v="1"/>
    <s v="3-6 yrs"/>
    <n v="3"/>
    <s v="PhD"/>
    <n v="1"/>
    <n v="0"/>
    <n v="1"/>
    <n v="1"/>
    <n v="0"/>
    <n v="3"/>
    <n v="145445"/>
    <s v="High"/>
    <n v="9"/>
    <n v="2025"/>
    <s v="High"/>
    <n v="7"/>
  </r>
  <r>
    <n v="8864"/>
    <x v="3"/>
    <x v="0"/>
    <s v="MNC"/>
    <s v="Technology"/>
    <x v="5"/>
    <x v="2"/>
    <s v="Onsite/Hybrid"/>
    <x v="0"/>
    <s v="7+ yrs"/>
    <n v="11"/>
    <s v="Bachelor"/>
    <n v="1"/>
    <n v="1"/>
    <n v="0"/>
    <n v="0"/>
    <n v="1"/>
    <n v="3"/>
    <n v="126469"/>
    <s v="High"/>
    <n v="12"/>
    <n v="2021"/>
    <s v="Low"/>
    <n v="6"/>
  </r>
  <r>
    <n v="8865"/>
    <x v="4"/>
    <x v="0"/>
    <s v="Enterprise"/>
    <s v="Retail"/>
    <x v="4"/>
    <x v="0"/>
    <s v="Remote"/>
    <x v="1"/>
    <s v="3-6 yrs"/>
    <n v="6"/>
    <s v="PhD"/>
    <n v="1"/>
    <n v="1"/>
    <n v="0"/>
    <n v="0"/>
    <n v="0"/>
    <n v="2"/>
    <n v="75823"/>
    <s v="Medium"/>
    <n v="5"/>
    <n v="2024"/>
    <s v="Medium"/>
    <n v="5"/>
  </r>
  <r>
    <n v="8866"/>
    <x v="3"/>
    <x v="0"/>
    <s v="Enterprise"/>
    <s v="E-commerce"/>
    <x v="0"/>
    <x v="1"/>
    <s v="Onsite/Hybrid"/>
    <x v="1"/>
    <s v="3-6 yrs"/>
    <n v="3"/>
    <s v="Master"/>
    <n v="1"/>
    <n v="1"/>
    <n v="0"/>
    <n v="1"/>
    <n v="0"/>
    <n v="3"/>
    <n v="87708"/>
    <s v="Medium"/>
    <n v="4"/>
    <n v="2021"/>
    <s v="Medium"/>
    <n v="1"/>
  </r>
  <r>
    <n v="8867"/>
    <x v="2"/>
    <x v="2"/>
    <s v="Enterprise"/>
    <s v="Retail"/>
    <x v="3"/>
    <x v="1"/>
    <s v="Onsite/Hybrid"/>
    <x v="0"/>
    <s v="7+ yrs"/>
    <n v="13"/>
    <s v="PhD"/>
    <n v="1"/>
    <n v="0"/>
    <n v="0"/>
    <n v="0"/>
    <n v="0"/>
    <n v="1"/>
    <n v="104316"/>
    <s v="Medium"/>
    <n v="3"/>
    <n v="2020"/>
    <s v="Low"/>
    <n v="1"/>
  </r>
  <r>
    <n v="8868"/>
    <x v="5"/>
    <x v="1"/>
    <s v="MNC"/>
    <s v="E-commerce"/>
    <x v="0"/>
    <x v="1"/>
    <s v="Onsite/Hybrid"/>
    <x v="0"/>
    <s v="7+ yrs"/>
    <n v="9"/>
    <s v="Master"/>
    <n v="1"/>
    <n v="0"/>
    <n v="0"/>
    <n v="1"/>
    <n v="1"/>
    <n v="3"/>
    <n v="184957"/>
    <s v="High"/>
    <n v="7"/>
    <n v="2024"/>
    <s v="High"/>
    <n v="8"/>
  </r>
  <r>
    <n v="8869"/>
    <x v="2"/>
    <x v="2"/>
    <s v="Enterprise"/>
    <s v="E-commerce"/>
    <x v="6"/>
    <x v="0"/>
    <s v="Remote"/>
    <x v="0"/>
    <s v="7+ yrs"/>
    <n v="15"/>
    <s v="PhD"/>
    <n v="0"/>
    <n v="1"/>
    <n v="1"/>
    <n v="1"/>
    <n v="0"/>
    <n v="3"/>
    <n v="125693"/>
    <s v="High"/>
    <n v="7"/>
    <n v="2021"/>
    <s v="High"/>
    <n v="2"/>
  </r>
  <r>
    <n v="8870"/>
    <x v="5"/>
    <x v="1"/>
    <s v="Medium"/>
    <s v="E-commerce"/>
    <x v="3"/>
    <x v="2"/>
    <s v="Onsite/Hybrid"/>
    <x v="2"/>
    <s v="0-2 yrs"/>
    <n v="2"/>
    <s v="Master"/>
    <n v="0"/>
    <n v="0"/>
    <n v="0"/>
    <n v="1"/>
    <n v="1"/>
    <n v="2"/>
    <n v="119852"/>
    <s v="Medium"/>
    <n v="2"/>
    <n v="2023"/>
    <s v="Low"/>
    <n v="1"/>
  </r>
  <r>
    <n v="8871"/>
    <x v="5"/>
    <x v="1"/>
    <s v="MNC"/>
    <s v="Retail"/>
    <x v="6"/>
    <x v="0"/>
    <s v="Remote"/>
    <x v="2"/>
    <s v="0-2 yrs"/>
    <n v="0"/>
    <s v="Master"/>
    <n v="0"/>
    <n v="1"/>
    <n v="1"/>
    <n v="0"/>
    <n v="1"/>
    <n v="3"/>
    <n v="135908"/>
    <s v="High"/>
    <n v="1"/>
    <n v="2024"/>
    <s v="High"/>
    <n v="9"/>
  </r>
  <r>
    <n v="8872"/>
    <x v="1"/>
    <x v="1"/>
    <s v="Startup"/>
    <s v="Healthcare"/>
    <x v="3"/>
    <x v="2"/>
    <s v="Onsite/Hybrid"/>
    <x v="0"/>
    <s v="7+ yrs"/>
    <n v="13"/>
    <s v="PhD"/>
    <n v="1"/>
    <n v="1"/>
    <n v="0"/>
    <n v="0"/>
    <n v="0"/>
    <n v="2"/>
    <n v="143073"/>
    <s v="High"/>
    <n v="6"/>
    <n v="2020"/>
    <s v="Medium"/>
    <n v="1"/>
  </r>
  <r>
    <n v="8873"/>
    <x v="1"/>
    <x v="1"/>
    <s v="Enterprise"/>
    <s v="Education"/>
    <x v="5"/>
    <x v="2"/>
    <s v="Onsite/Hybrid"/>
    <x v="1"/>
    <s v="3-6 yrs"/>
    <n v="3"/>
    <s v="PhD"/>
    <n v="1"/>
    <n v="1"/>
    <n v="0"/>
    <n v="0"/>
    <n v="1"/>
    <n v="3"/>
    <n v="122405"/>
    <s v="High"/>
    <n v="10"/>
    <n v="2020"/>
    <s v="Medium"/>
    <n v="5"/>
  </r>
  <r>
    <n v="8874"/>
    <x v="3"/>
    <x v="0"/>
    <s v="Medium"/>
    <s v="Healthcare"/>
    <x v="0"/>
    <x v="0"/>
    <s v="Remote"/>
    <x v="0"/>
    <s v="7+ yrs"/>
    <n v="7"/>
    <s v="Bachelor"/>
    <n v="1"/>
    <n v="1"/>
    <n v="0"/>
    <n v="0"/>
    <n v="0"/>
    <n v="2"/>
    <n v="96116"/>
    <s v="Medium"/>
    <n v="11"/>
    <n v="2020"/>
    <s v="Medium"/>
    <n v="1"/>
  </r>
  <r>
    <n v="8875"/>
    <x v="5"/>
    <x v="1"/>
    <s v="Enterprise"/>
    <s v="Education"/>
    <x v="4"/>
    <x v="0"/>
    <s v="Remote"/>
    <x v="1"/>
    <s v="3-6 yrs"/>
    <n v="4"/>
    <s v="Bachelor"/>
    <n v="1"/>
    <n v="1"/>
    <n v="0"/>
    <n v="1"/>
    <n v="1"/>
    <n v="4"/>
    <n v="143390"/>
    <s v="High"/>
    <n v="1"/>
    <n v="2024"/>
    <s v="Medium"/>
    <n v="4"/>
  </r>
  <r>
    <n v="8876"/>
    <x v="2"/>
    <x v="2"/>
    <s v="Medium"/>
    <s v="Technology"/>
    <x v="0"/>
    <x v="1"/>
    <s v="Onsite/Hybrid"/>
    <x v="1"/>
    <s v="3-6 yrs"/>
    <n v="3"/>
    <s v="Master"/>
    <n v="1"/>
    <n v="1"/>
    <n v="0"/>
    <n v="0"/>
    <n v="1"/>
    <n v="3"/>
    <n v="81115"/>
    <s v="Medium"/>
    <n v="10"/>
    <n v="2020"/>
    <s v="High"/>
    <n v="8"/>
  </r>
  <r>
    <n v="8877"/>
    <x v="2"/>
    <x v="2"/>
    <s v="Medium"/>
    <s v="Healthcare"/>
    <x v="5"/>
    <x v="0"/>
    <s v="Remote"/>
    <x v="0"/>
    <s v="7+ yrs"/>
    <n v="12"/>
    <s v="Master"/>
    <n v="1"/>
    <n v="1"/>
    <n v="1"/>
    <n v="0"/>
    <n v="0"/>
    <n v="3"/>
    <n v="112038"/>
    <s v="Medium"/>
    <n v="10"/>
    <n v="2025"/>
    <s v="Medium"/>
    <n v="3"/>
  </r>
  <r>
    <n v="8878"/>
    <x v="3"/>
    <x v="0"/>
    <s v="Medium"/>
    <s v="Education"/>
    <x v="0"/>
    <x v="1"/>
    <s v="Onsite/Hybrid"/>
    <x v="2"/>
    <s v="0-2 yrs"/>
    <n v="2"/>
    <s v="Master"/>
    <n v="0"/>
    <n v="0"/>
    <n v="1"/>
    <n v="1"/>
    <n v="0"/>
    <n v="2"/>
    <n v="75178"/>
    <s v="Medium"/>
    <n v="12"/>
    <n v="2022"/>
    <s v="High"/>
    <n v="3"/>
  </r>
  <r>
    <n v="8879"/>
    <x v="2"/>
    <x v="2"/>
    <s v="Enterprise"/>
    <s v="Finance"/>
    <x v="3"/>
    <x v="1"/>
    <s v="Onsite/Hybrid"/>
    <x v="1"/>
    <s v="3-6 yrs"/>
    <n v="4"/>
    <s v="Master"/>
    <n v="0"/>
    <n v="0"/>
    <n v="0"/>
    <n v="0"/>
    <n v="0"/>
    <n v="0"/>
    <n v="70537"/>
    <s v="Medium"/>
    <n v="4"/>
    <n v="2024"/>
    <s v="Low"/>
    <n v="3"/>
  </r>
  <r>
    <n v="8880"/>
    <x v="1"/>
    <x v="1"/>
    <s v="Medium"/>
    <s v="E-commerce"/>
    <x v="2"/>
    <x v="0"/>
    <s v="Remote"/>
    <x v="2"/>
    <s v="0-2 yrs"/>
    <n v="1"/>
    <s v="Bachelor"/>
    <n v="1"/>
    <n v="1"/>
    <n v="1"/>
    <n v="1"/>
    <n v="1"/>
    <n v="5"/>
    <n v="128887"/>
    <s v="High"/>
    <n v="11"/>
    <n v="2021"/>
    <s v="High"/>
    <n v="5"/>
  </r>
  <r>
    <n v="8881"/>
    <x v="3"/>
    <x v="0"/>
    <s v="Startup"/>
    <s v="E-commerce"/>
    <x v="6"/>
    <x v="0"/>
    <s v="Remote"/>
    <x v="0"/>
    <s v="7+ yrs"/>
    <n v="14"/>
    <s v="Master"/>
    <n v="0"/>
    <n v="1"/>
    <n v="0"/>
    <n v="0"/>
    <n v="0"/>
    <n v="1"/>
    <n v="98581"/>
    <s v="Medium"/>
    <n v="1"/>
    <n v="2026"/>
    <s v="Medium"/>
    <n v="4"/>
  </r>
  <r>
    <n v="8882"/>
    <x v="2"/>
    <x v="2"/>
    <s v="Startup"/>
    <s v="Education"/>
    <x v="4"/>
    <x v="1"/>
    <s v="Onsite/Hybrid"/>
    <x v="1"/>
    <s v="3-6 yrs"/>
    <n v="4"/>
    <s v="Master"/>
    <n v="0"/>
    <n v="0"/>
    <n v="0"/>
    <n v="1"/>
    <n v="0"/>
    <n v="1"/>
    <n v="86062"/>
    <s v="Medium"/>
    <n v="11"/>
    <n v="2020"/>
    <s v="High"/>
    <n v="8"/>
  </r>
  <r>
    <n v="8883"/>
    <x v="3"/>
    <x v="0"/>
    <s v="Startup"/>
    <s v="Healthcare"/>
    <x v="5"/>
    <x v="0"/>
    <s v="Remote"/>
    <x v="1"/>
    <s v="3-6 yrs"/>
    <n v="3"/>
    <s v="Bachelor"/>
    <n v="1"/>
    <n v="1"/>
    <n v="0"/>
    <n v="1"/>
    <n v="1"/>
    <n v="4"/>
    <n v="104038"/>
    <s v="Medium"/>
    <n v="11"/>
    <n v="2021"/>
    <s v="High"/>
    <n v="9"/>
  </r>
  <r>
    <n v="8884"/>
    <x v="5"/>
    <x v="1"/>
    <s v="Startup"/>
    <s v="Healthcare"/>
    <x v="5"/>
    <x v="0"/>
    <s v="Remote"/>
    <x v="1"/>
    <s v="3-6 yrs"/>
    <n v="3"/>
    <s v="Master"/>
    <n v="1"/>
    <n v="1"/>
    <n v="1"/>
    <n v="1"/>
    <n v="1"/>
    <n v="5"/>
    <n v="151963"/>
    <s v="High"/>
    <n v="11"/>
    <n v="2026"/>
    <s v="High"/>
    <n v="2"/>
  </r>
  <r>
    <n v="8885"/>
    <x v="1"/>
    <x v="1"/>
    <s v="MNC"/>
    <s v="Healthcare"/>
    <x v="4"/>
    <x v="0"/>
    <s v="Remote"/>
    <x v="2"/>
    <s v="0-2 yrs"/>
    <n v="1"/>
    <s v="PhD"/>
    <n v="1"/>
    <n v="0"/>
    <n v="1"/>
    <n v="0"/>
    <n v="1"/>
    <n v="3"/>
    <n v="135733"/>
    <s v="High"/>
    <n v="4"/>
    <n v="2020"/>
    <s v="Medium"/>
    <n v="3"/>
  </r>
  <r>
    <n v="8886"/>
    <x v="3"/>
    <x v="0"/>
    <s v="Startup"/>
    <s v="E-commerce"/>
    <x v="3"/>
    <x v="0"/>
    <s v="Remote"/>
    <x v="0"/>
    <s v="7+ yrs"/>
    <n v="12"/>
    <s v="Master"/>
    <n v="0"/>
    <n v="0"/>
    <n v="1"/>
    <n v="0"/>
    <n v="0"/>
    <n v="1"/>
    <n v="118380"/>
    <s v="Medium"/>
    <n v="7"/>
    <n v="2025"/>
    <s v="Low"/>
    <n v="5"/>
  </r>
  <r>
    <n v="8887"/>
    <x v="0"/>
    <x v="0"/>
    <s v="Enterprise"/>
    <s v="Healthcare"/>
    <x v="0"/>
    <x v="2"/>
    <s v="Onsite/Hybrid"/>
    <x v="1"/>
    <s v="3-6 yrs"/>
    <n v="3"/>
    <s v="PhD"/>
    <n v="1"/>
    <n v="1"/>
    <n v="0"/>
    <n v="1"/>
    <n v="0"/>
    <n v="3"/>
    <n v="88613"/>
    <s v="Medium"/>
    <n v="12"/>
    <n v="2025"/>
    <s v="High"/>
    <n v="9"/>
  </r>
  <r>
    <n v="8888"/>
    <x v="0"/>
    <x v="0"/>
    <s v="Startup"/>
    <s v="Technology"/>
    <x v="5"/>
    <x v="0"/>
    <s v="Remote"/>
    <x v="0"/>
    <s v="7+ yrs"/>
    <n v="11"/>
    <s v="Bachelor"/>
    <n v="0"/>
    <n v="1"/>
    <n v="1"/>
    <n v="1"/>
    <n v="1"/>
    <n v="4"/>
    <n v="135003"/>
    <s v="High"/>
    <n v="1"/>
    <n v="2022"/>
    <s v="High"/>
    <n v="7"/>
  </r>
  <r>
    <n v="8889"/>
    <x v="3"/>
    <x v="0"/>
    <s v="Startup"/>
    <s v="Retail"/>
    <x v="4"/>
    <x v="2"/>
    <s v="Onsite/Hybrid"/>
    <x v="1"/>
    <s v="3-6 yrs"/>
    <n v="3"/>
    <s v="Master"/>
    <n v="0"/>
    <n v="0"/>
    <n v="1"/>
    <n v="0"/>
    <n v="1"/>
    <n v="2"/>
    <n v="99627"/>
    <s v="Medium"/>
    <n v="6"/>
    <n v="2023"/>
    <s v="Low"/>
    <n v="4"/>
  </r>
  <r>
    <n v="8890"/>
    <x v="5"/>
    <x v="1"/>
    <s v="Medium"/>
    <s v="Retail"/>
    <x v="5"/>
    <x v="1"/>
    <s v="Onsite/Hybrid"/>
    <x v="1"/>
    <s v="3-6 yrs"/>
    <n v="4"/>
    <s v="Master"/>
    <n v="0"/>
    <n v="0"/>
    <n v="0"/>
    <n v="1"/>
    <n v="0"/>
    <n v="1"/>
    <n v="128042"/>
    <s v="High"/>
    <n v="9"/>
    <n v="2021"/>
    <s v="High"/>
    <n v="9"/>
  </r>
  <r>
    <n v="8891"/>
    <x v="2"/>
    <x v="2"/>
    <s v="Enterprise"/>
    <s v="Technology"/>
    <x v="2"/>
    <x v="2"/>
    <s v="Onsite/Hybrid"/>
    <x v="1"/>
    <s v="3-6 yrs"/>
    <n v="6"/>
    <s v="PhD"/>
    <n v="0"/>
    <n v="1"/>
    <n v="0"/>
    <n v="1"/>
    <n v="0"/>
    <n v="2"/>
    <n v="88680"/>
    <s v="Medium"/>
    <n v="11"/>
    <n v="2021"/>
    <s v="Low"/>
    <n v="3"/>
  </r>
  <r>
    <n v="8892"/>
    <x v="5"/>
    <x v="1"/>
    <s v="Startup"/>
    <s v="Retail"/>
    <x v="0"/>
    <x v="2"/>
    <s v="Onsite/Hybrid"/>
    <x v="0"/>
    <s v="7+ yrs"/>
    <n v="7"/>
    <s v="Bachelor"/>
    <n v="1"/>
    <n v="0"/>
    <n v="0"/>
    <n v="0"/>
    <n v="1"/>
    <n v="2"/>
    <n v="145375"/>
    <s v="High"/>
    <n v="9"/>
    <n v="2024"/>
    <s v="Low"/>
    <n v="2"/>
  </r>
  <r>
    <n v="8893"/>
    <x v="1"/>
    <x v="1"/>
    <s v="Startup"/>
    <s v="Finance"/>
    <x v="4"/>
    <x v="0"/>
    <s v="Remote"/>
    <x v="0"/>
    <s v="7+ yrs"/>
    <n v="13"/>
    <s v="Bachelor"/>
    <n v="1"/>
    <n v="1"/>
    <n v="1"/>
    <n v="1"/>
    <n v="0"/>
    <n v="4"/>
    <n v="170125"/>
    <s v="High"/>
    <n v="3"/>
    <n v="2021"/>
    <s v="High"/>
    <n v="6"/>
  </r>
  <r>
    <n v="8894"/>
    <x v="3"/>
    <x v="0"/>
    <s v="MNC"/>
    <s v="Healthcare"/>
    <x v="0"/>
    <x v="2"/>
    <s v="Onsite/Hybrid"/>
    <x v="0"/>
    <s v="7+ yrs"/>
    <n v="10"/>
    <s v="Master"/>
    <n v="1"/>
    <n v="0"/>
    <n v="1"/>
    <n v="1"/>
    <n v="1"/>
    <n v="4"/>
    <n v="155087"/>
    <s v="High"/>
    <n v="1"/>
    <n v="2020"/>
    <s v="High"/>
    <n v="7"/>
  </r>
  <r>
    <n v="8895"/>
    <x v="5"/>
    <x v="1"/>
    <s v="Medium"/>
    <s v="E-commerce"/>
    <x v="5"/>
    <x v="1"/>
    <s v="Onsite/Hybrid"/>
    <x v="0"/>
    <s v="7+ yrs"/>
    <n v="9"/>
    <s v="PhD"/>
    <n v="0"/>
    <n v="0"/>
    <n v="1"/>
    <n v="1"/>
    <n v="1"/>
    <n v="3"/>
    <n v="176577"/>
    <s v="High"/>
    <n v="10"/>
    <n v="2024"/>
    <s v="High"/>
    <n v="3"/>
  </r>
  <r>
    <n v="8896"/>
    <x v="1"/>
    <x v="1"/>
    <s v="Enterprise"/>
    <s v="Healthcare"/>
    <x v="2"/>
    <x v="2"/>
    <s v="Onsite/Hybrid"/>
    <x v="1"/>
    <s v="3-6 yrs"/>
    <n v="5"/>
    <s v="PhD"/>
    <n v="1"/>
    <n v="0"/>
    <n v="1"/>
    <n v="0"/>
    <n v="0"/>
    <n v="2"/>
    <n v="133954"/>
    <s v="High"/>
    <n v="3"/>
    <n v="2022"/>
    <s v="High"/>
    <n v="9"/>
  </r>
  <r>
    <n v="8897"/>
    <x v="1"/>
    <x v="1"/>
    <s v="MNC"/>
    <s v="E-commerce"/>
    <x v="1"/>
    <x v="1"/>
    <s v="Onsite/Hybrid"/>
    <x v="2"/>
    <s v="0-2 yrs"/>
    <n v="2"/>
    <s v="Master"/>
    <n v="1"/>
    <n v="0"/>
    <n v="0"/>
    <n v="1"/>
    <n v="1"/>
    <n v="3"/>
    <n v="138866"/>
    <s v="High"/>
    <n v="10"/>
    <n v="2021"/>
    <s v="High"/>
    <n v="9"/>
  </r>
  <r>
    <n v="8898"/>
    <x v="4"/>
    <x v="0"/>
    <s v="MNC"/>
    <s v="Finance"/>
    <x v="6"/>
    <x v="1"/>
    <s v="Onsite/Hybrid"/>
    <x v="2"/>
    <s v="0-2 yrs"/>
    <n v="0"/>
    <s v="PhD"/>
    <n v="0"/>
    <n v="1"/>
    <n v="1"/>
    <n v="0"/>
    <n v="0"/>
    <n v="2"/>
    <n v="87099"/>
    <s v="Medium"/>
    <n v="9"/>
    <n v="2020"/>
    <s v="Low"/>
    <n v="4"/>
  </r>
  <r>
    <n v="8899"/>
    <x v="5"/>
    <x v="1"/>
    <s v="Startup"/>
    <s v="Technology"/>
    <x v="5"/>
    <x v="2"/>
    <s v="Onsite/Hybrid"/>
    <x v="0"/>
    <s v="7+ yrs"/>
    <n v="14"/>
    <s v="PhD"/>
    <n v="1"/>
    <n v="1"/>
    <n v="1"/>
    <n v="0"/>
    <n v="1"/>
    <n v="4"/>
    <n v="167302"/>
    <s v="High"/>
    <n v="4"/>
    <n v="2023"/>
    <s v="Low"/>
    <n v="2"/>
  </r>
  <r>
    <n v="8900"/>
    <x v="3"/>
    <x v="0"/>
    <s v="MNC"/>
    <s v="Education"/>
    <x v="5"/>
    <x v="1"/>
    <s v="Onsite/Hybrid"/>
    <x v="1"/>
    <s v="3-6 yrs"/>
    <n v="4"/>
    <s v="Master"/>
    <n v="1"/>
    <n v="0"/>
    <n v="0"/>
    <n v="1"/>
    <n v="0"/>
    <n v="2"/>
    <n v="108174"/>
    <s v="Medium"/>
    <n v="5"/>
    <n v="2026"/>
    <s v="Medium"/>
    <n v="1"/>
  </r>
  <r>
    <n v="8901"/>
    <x v="3"/>
    <x v="0"/>
    <s v="Startup"/>
    <s v="Healthcare"/>
    <x v="3"/>
    <x v="0"/>
    <s v="Remote"/>
    <x v="2"/>
    <s v="0-2 yrs"/>
    <n v="0"/>
    <s v="Master"/>
    <n v="0"/>
    <n v="0"/>
    <n v="0"/>
    <n v="0"/>
    <n v="1"/>
    <n v="1"/>
    <n v="55292"/>
    <s v="Low"/>
    <n v="10"/>
    <n v="2020"/>
    <s v="Low"/>
    <n v="4"/>
  </r>
  <r>
    <n v="8902"/>
    <x v="3"/>
    <x v="0"/>
    <s v="MNC"/>
    <s v="Finance"/>
    <x v="5"/>
    <x v="2"/>
    <s v="Onsite/Hybrid"/>
    <x v="2"/>
    <s v="0-2 yrs"/>
    <n v="1"/>
    <s v="Master"/>
    <n v="1"/>
    <n v="0"/>
    <n v="0"/>
    <n v="1"/>
    <n v="0"/>
    <n v="2"/>
    <n v="87357"/>
    <s v="Medium"/>
    <n v="10"/>
    <n v="2021"/>
    <s v="High"/>
    <n v="7"/>
  </r>
  <r>
    <n v="8903"/>
    <x v="5"/>
    <x v="1"/>
    <s v="Enterprise"/>
    <s v="Retail"/>
    <x v="0"/>
    <x v="0"/>
    <s v="Remote"/>
    <x v="2"/>
    <s v="0-2 yrs"/>
    <n v="2"/>
    <s v="Master"/>
    <n v="0"/>
    <n v="1"/>
    <n v="1"/>
    <n v="0"/>
    <n v="1"/>
    <n v="3"/>
    <n v="118183"/>
    <s v="Medium"/>
    <n v="2"/>
    <n v="2020"/>
    <s v="High"/>
    <n v="7"/>
  </r>
  <r>
    <n v="8904"/>
    <x v="3"/>
    <x v="0"/>
    <s v="Enterprise"/>
    <s v="Finance"/>
    <x v="3"/>
    <x v="2"/>
    <s v="Onsite/Hybrid"/>
    <x v="1"/>
    <s v="3-6 yrs"/>
    <n v="5"/>
    <s v="Master"/>
    <n v="0"/>
    <n v="0"/>
    <n v="0"/>
    <n v="1"/>
    <n v="1"/>
    <n v="2"/>
    <n v="96675"/>
    <s v="Medium"/>
    <n v="10"/>
    <n v="2025"/>
    <s v="Medium"/>
    <n v="3"/>
  </r>
  <r>
    <n v="8905"/>
    <x v="3"/>
    <x v="0"/>
    <s v="Startup"/>
    <s v="Finance"/>
    <x v="6"/>
    <x v="1"/>
    <s v="Onsite/Hybrid"/>
    <x v="0"/>
    <s v="7+ yrs"/>
    <n v="9"/>
    <s v="Bachelor"/>
    <n v="1"/>
    <n v="1"/>
    <n v="0"/>
    <n v="0"/>
    <n v="1"/>
    <n v="3"/>
    <n v="108710"/>
    <s v="Medium"/>
    <n v="1"/>
    <n v="2020"/>
    <s v="High"/>
    <n v="9"/>
  </r>
  <r>
    <n v="8906"/>
    <x v="3"/>
    <x v="0"/>
    <s v="MNC"/>
    <s v="Retail"/>
    <x v="2"/>
    <x v="2"/>
    <s v="Onsite/Hybrid"/>
    <x v="1"/>
    <s v="3-6 yrs"/>
    <n v="6"/>
    <s v="PhD"/>
    <n v="0"/>
    <n v="1"/>
    <n v="0"/>
    <n v="0"/>
    <n v="0"/>
    <n v="1"/>
    <n v="98427"/>
    <s v="Medium"/>
    <n v="11"/>
    <n v="2025"/>
    <s v="High"/>
    <n v="9"/>
  </r>
  <r>
    <n v="8907"/>
    <x v="5"/>
    <x v="1"/>
    <s v="Startup"/>
    <s v="Healthcare"/>
    <x v="2"/>
    <x v="1"/>
    <s v="Onsite/Hybrid"/>
    <x v="1"/>
    <s v="3-6 yrs"/>
    <n v="3"/>
    <s v="Master"/>
    <n v="0"/>
    <n v="1"/>
    <n v="1"/>
    <n v="0"/>
    <n v="0"/>
    <n v="2"/>
    <n v="131805"/>
    <s v="High"/>
    <n v="12"/>
    <n v="2025"/>
    <s v="Low"/>
    <n v="6"/>
  </r>
  <r>
    <n v="8908"/>
    <x v="3"/>
    <x v="0"/>
    <s v="Enterprise"/>
    <s v="E-commerce"/>
    <x v="1"/>
    <x v="2"/>
    <s v="Onsite/Hybrid"/>
    <x v="1"/>
    <s v="3-6 yrs"/>
    <n v="5"/>
    <s v="Bachelor"/>
    <n v="1"/>
    <n v="0"/>
    <n v="1"/>
    <n v="1"/>
    <n v="0"/>
    <n v="3"/>
    <n v="102001"/>
    <s v="Medium"/>
    <n v="10"/>
    <n v="2022"/>
    <s v="High"/>
    <n v="9"/>
  </r>
  <r>
    <n v="8909"/>
    <x v="3"/>
    <x v="0"/>
    <s v="MNC"/>
    <s v="E-commerce"/>
    <x v="0"/>
    <x v="0"/>
    <s v="Remote"/>
    <x v="2"/>
    <s v="0-2 yrs"/>
    <n v="0"/>
    <s v="Master"/>
    <n v="0"/>
    <n v="1"/>
    <n v="0"/>
    <n v="1"/>
    <n v="1"/>
    <n v="3"/>
    <n v="94406"/>
    <s v="Medium"/>
    <n v="11"/>
    <n v="2026"/>
    <s v="Low"/>
    <n v="5"/>
  </r>
  <r>
    <n v="8910"/>
    <x v="4"/>
    <x v="0"/>
    <s v="Enterprise"/>
    <s v="Technology"/>
    <x v="4"/>
    <x v="2"/>
    <s v="Onsite/Hybrid"/>
    <x v="0"/>
    <s v="7+ yrs"/>
    <n v="15"/>
    <s v="PhD"/>
    <n v="0"/>
    <n v="0"/>
    <n v="1"/>
    <n v="1"/>
    <n v="1"/>
    <n v="3"/>
    <n v="135534"/>
    <s v="High"/>
    <n v="3"/>
    <n v="2021"/>
    <s v="High"/>
    <n v="2"/>
  </r>
  <r>
    <n v="8911"/>
    <x v="4"/>
    <x v="0"/>
    <s v="Medium"/>
    <s v="E-commerce"/>
    <x v="0"/>
    <x v="1"/>
    <s v="Onsite/Hybrid"/>
    <x v="2"/>
    <s v="0-2 yrs"/>
    <n v="0"/>
    <s v="Bachelor"/>
    <n v="1"/>
    <n v="0"/>
    <n v="1"/>
    <n v="1"/>
    <n v="1"/>
    <n v="4"/>
    <n v="88728"/>
    <s v="Medium"/>
    <n v="10"/>
    <n v="2026"/>
    <s v="High"/>
    <n v="6"/>
  </r>
  <r>
    <n v="8912"/>
    <x v="5"/>
    <x v="1"/>
    <s v="MNC"/>
    <s v="Technology"/>
    <x v="4"/>
    <x v="1"/>
    <s v="Onsite/Hybrid"/>
    <x v="1"/>
    <s v="3-6 yrs"/>
    <n v="5"/>
    <s v="Master"/>
    <n v="1"/>
    <n v="1"/>
    <n v="1"/>
    <n v="0"/>
    <n v="0"/>
    <n v="3"/>
    <n v="146337"/>
    <s v="High"/>
    <n v="1"/>
    <n v="2024"/>
    <s v="Low"/>
    <n v="3"/>
  </r>
  <r>
    <n v="8913"/>
    <x v="2"/>
    <x v="2"/>
    <s v="Medium"/>
    <s v="Education"/>
    <x v="1"/>
    <x v="2"/>
    <s v="Onsite/Hybrid"/>
    <x v="1"/>
    <s v="3-6 yrs"/>
    <n v="4"/>
    <s v="Bachelor"/>
    <n v="0"/>
    <n v="0"/>
    <n v="1"/>
    <n v="0"/>
    <n v="0"/>
    <n v="1"/>
    <n v="86495"/>
    <s v="Medium"/>
    <n v="9"/>
    <n v="2023"/>
    <s v="High"/>
    <n v="7"/>
  </r>
  <r>
    <n v="8914"/>
    <x v="4"/>
    <x v="0"/>
    <s v="Startup"/>
    <s v="Healthcare"/>
    <x v="4"/>
    <x v="1"/>
    <s v="Onsite/Hybrid"/>
    <x v="1"/>
    <s v="3-6 yrs"/>
    <n v="6"/>
    <s v="Master"/>
    <n v="1"/>
    <n v="0"/>
    <n v="1"/>
    <n v="0"/>
    <n v="0"/>
    <n v="2"/>
    <n v="90839"/>
    <s v="Medium"/>
    <n v="9"/>
    <n v="2026"/>
    <s v="Medium"/>
    <n v="3"/>
  </r>
  <r>
    <n v="8915"/>
    <x v="1"/>
    <x v="1"/>
    <s v="Enterprise"/>
    <s v="Healthcare"/>
    <x v="1"/>
    <x v="0"/>
    <s v="Remote"/>
    <x v="1"/>
    <s v="3-6 yrs"/>
    <n v="4"/>
    <s v="Master"/>
    <n v="1"/>
    <n v="1"/>
    <n v="0"/>
    <n v="0"/>
    <n v="0"/>
    <n v="2"/>
    <n v="110760"/>
    <s v="Medium"/>
    <n v="12"/>
    <n v="2021"/>
    <s v="Low"/>
    <n v="2"/>
  </r>
  <r>
    <n v="8916"/>
    <x v="0"/>
    <x v="0"/>
    <s v="MNC"/>
    <s v="Technology"/>
    <x v="2"/>
    <x v="1"/>
    <s v="Onsite/Hybrid"/>
    <x v="1"/>
    <s v="3-6 yrs"/>
    <n v="3"/>
    <s v="Bachelor"/>
    <n v="0"/>
    <n v="0"/>
    <n v="0"/>
    <n v="0"/>
    <n v="1"/>
    <n v="1"/>
    <n v="101767"/>
    <s v="Medium"/>
    <n v="9"/>
    <n v="2022"/>
    <s v="Medium"/>
    <n v="1"/>
  </r>
  <r>
    <n v="8917"/>
    <x v="0"/>
    <x v="0"/>
    <s v="MNC"/>
    <s v="Healthcare"/>
    <x v="0"/>
    <x v="0"/>
    <s v="Remote"/>
    <x v="2"/>
    <s v="0-2 yrs"/>
    <n v="0"/>
    <s v="Bachelor"/>
    <n v="1"/>
    <n v="1"/>
    <n v="1"/>
    <n v="1"/>
    <n v="1"/>
    <n v="5"/>
    <n v="106944"/>
    <s v="Medium"/>
    <n v="8"/>
    <n v="2026"/>
    <s v="High"/>
    <n v="6"/>
  </r>
  <r>
    <n v="8918"/>
    <x v="2"/>
    <x v="2"/>
    <s v="Startup"/>
    <s v="Technology"/>
    <x v="6"/>
    <x v="1"/>
    <s v="Onsite/Hybrid"/>
    <x v="2"/>
    <s v="0-2 yrs"/>
    <n v="0"/>
    <s v="Bachelor"/>
    <n v="1"/>
    <n v="0"/>
    <n v="1"/>
    <n v="0"/>
    <n v="1"/>
    <n v="3"/>
    <n v="74865"/>
    <s v="Medium"/>
    <n v="11"/>
    <n v="2026"/>
    <s v="High"/>
    <n v="8"/>
  </r>
  <r>
    <n v="8919"/>
    <x v="4"/>
    <x v="0"/>
    <s v="Enterprise"/>
    <s v="Retail"/>
    <x v="4"/>
    <x v="1"/>
    <s v="Onsite/Hybrid"/>
    <x v="2"/>
    <s v="0-2 yrs"/>
    <n v="0"/>
    <s v="PhD"/>
    <n v="0"/>
    <n v="0"/>
    <n v="0"/>
    <n v="0"/>
    <n v="1"/>
    <n v="1"/>
    <n v="56499"/>
    <s v="Low"/>
    <n v="1"/>
    <n v="2022"/>
    <s v="Medium"/>
    <n v="2"/>
  </r>
  <r>
    <n v="8920"/>
    <x v="0"/>
    <x v="0"/>
    <s v="MNC"/>
    <s v="Healthcare"/>
    <x v="0"/>
    <x v="1"/>
    <s v="Onsite/Hybrid"/>
    <x v="1"/>
    <s v="3-6 yrs"/>
    <n v="3"/>
    <s v="Bachelor"/>
    <n v="1"/>
    <n v="0"/>
    <n v="0"/>
    <n v="0"/>
    <n v="0"/>
    <n v="1"/>
    <n v="96293"/>
    <s v="Medium"/>
    <n v="10"/>
    <n v="2020"/>
    <s v="High"/>
    <n v="9"/>
  </r>
  <r>
    <n v="8921"/>
    <x v="0"/>
    <x v="0"/>
    <s v="Enterprise"/>
    <s v="E-commerce"/>
    <x v="5"/>
    <x v="0"/>
    <s v="Remote"/>
    <x v="0"/>
    <s v="7+ yrs"/>
    <n v="8"/>
    <s v="PhD"/>
    <n v="1"/>
    <n v="1"/>
    <n v="1"/>
    <n v="1"/>
    <n v="1"/>
    <n v="5"/>
    <n v="137063"/>
    <s v="High"/>
    <n v="8"/>
    <n v="2021"/>
    <s v="High"/>
    <n v="2"/>
  </r>
  <r>
    <n v="8922"/>
    <x v="3"/>
    <x v="0"/>
    <s v="Enterprise"/>
    <s v="Education"/>
    <x v="1"/>
    <x v="2"/>
    <s v="Onsite/Hybrid"/>
    <x v="2"/>
    <s v="0-2 yrs"/>
    <n v="0"/>
    <s v="Bachelor"/>
    <n v="0"/>
    <n v="0"/>
    <n v="1"/>
    <n v="1"/>
    <n v="1"/>
    <n v="3"/>
    <n v="89147"/>
    <s v="Medium"/>
    <n v="5"/>
    <n v="2022"/>
    <s v="High"/>
    <n v="8"/>
  </r>
  <r>
    <n v="8923"/>
    <x v="5"/>
    <x v="1"/>
    <s v="Medium"/>
    <s v="Technology"/>
    <x v="1"/>
    <x v="0"/>
    <s v="Remote"/>
    <x v="0"/>
    <s v="7+ yrs"/>
    <n v="12"/>
    <s v="Master"/>
    <n v="1"/>
    <n v="1"/>
    <n v="0"/>
    <n v="0"/>
    <n v="1"/>
    <n v="3"/>
    <n v="148006"/>
    <s v="High"/>
    <n v="8"/>
    <n v="2021"/>
    <s v="High"/>
    <n v="8"/>
  </r>
  <r>
    <n v="8924"/>
    <x v="2"/>
    <x v="2"/>
    <s v="MNC"/>
    <s v="Healthcare"/>
    <x v="4"/>
    <x v="2"/>
    <s v="Onsite/Hybrid"/>
    <x v="1"/>
    <s v="3-6 yrs"/>
    <n v="6"/>
    <s v="Bachelor"/>
    <n v="0"/>
    <n v="1"/>
    <n v="0"/>
    <n v="0"/>
    <n v="0"/>
    <n v="1"/>
    <n v="95939"/>
    <s v="Medium"/>
    <n v="11"/>
    <n v="2021"/>
    <s v="High"/>
    <n v="8"/>
  </r>
  <r>
    <n v="8925"/>
    <x v="0"/>
    <x v="0"/>
    <s v="Medium"/>
    <s v="Healthcare"/>
    <x v="6"/>
    <x v="0"/>
    <s v="Remote"/>
    <x v="1"/>
    <s v="3-6 yrs"/>
    <n v="4"/>
    <s v="Bachelor"/>
    <n v="1"/>
    <n v="1"/>
    <n v="0"/>
    <n v="1"/>
    <n v="1"/>
    <n v="4"/>
    <n v="100831"/>
    <s v="Medium"/>
    <n v="9"/>
    <n v="2025"/>
    <s v="High"/>
    <n v="9"/>
  </r>
  <r>
    <n v="8926"/>
    <x v="0"/>
    <x v="0"/>
    <s v="MNC"/>
    <s v="E-commerce"/>
    <x v="1"/>
    <x v="2"/>
    <s v="Onsite/Hybrid"/>
    <x v="0"/>
    <s v="7+ yrs"/>
    <n v="7"/>
    <s v="Master"/>
    <n v="0"/>
    <n v="1"/>
    <n v="1"/>
    <n v="1"/>
    <n v="1"/>
    <n v="4"/>
    <n v="161481"/>
    <s v="High"/>
    <n v="2"/>
    <n v="2023"/>
    <s v="High"/>
    <n v="9"/>
  </r>
  <r>
    <n v="8927"/>
    <x v="2"/>
    <x v="2"/>
    <s v="Medium"/>
    <s v="Finance"/>
    <x v="6"/>
    <x v="2"/>
    <s v="Onsite/Hybrid"/>
    <x v="0"/>
    <s v="7+ yrs"/>
    <n v="10"/>
    <s v="Master"/>
    <n v="0"/>
    <n v="1"/>
    <n v="0"/>
    <n v="1"/>
    <n v="0"/>
    <n v="2"/>
    <n v="117225"/>
    <s v="Medium"/>
    <n v="5"/>
    <n v="2024"/>
    <s v="Medium"/>
    <n v="4"/>
  </r>
  <r>
    <n v="8928"/>
    <x v="3"/>
    <x v="0"/>
    <s v="Medium"/>
    <s v="Education"/>
    <x v="0"/>
    <x v="2"/>
    <s v="Onsite/Hybrid"/>
    <x v="1"/>
    <s v="3-6 yrs"/>
    <n v="6"/>
    <s v="Master"/>
    <n v="1"/>
    <n v="0"/>
    <n v="1"/>
    <n v="1"/>
    <n v="1"/>
    <n v="4"/>
    <n v="111660"/>
    <s v="Medium"/>
    <n v="1"/>
    <n v="2025"/>
    <s v="High"/>
    <n v="5"/>
  </r>
  <r>
    <n v="8929"/>
    <x v="3"/>
    <x v="0"/>
    <s v="MNC"/>
    <s v="Healthcare"/>
    <x v="2"/>
    <x v="1"/>
    <s v="Onsite/Hybrid"/>
    <x v="2"/>
    <s v="0-2 yrs"/>
    <n v="1"/>
    <s v="Bachelor"/>
    <n v="0"/>
    <n v="0"/>
    <n v="0"/>
    <n v="1"/>
    <n v="1"/>
    <n v="2"/>
    <n v="91798"/>
    <s v="Medium"/>
    <n v="3"/>
    <n v="2020"/>
    <s v="Low"/>
    <n v="6"/>
  </r>
  <r>
    <n v="8930"/>
    <x v="2"/>
    <x v="2"/>
    <s v="Enterprise"/>
    <s v="Finance"/>
    <x v="6"/>
    <x v="2"/>
    <s v="Onsite/Hybrid"/>
    <x v="2"/>
    <s v="0-2 yrs"/>
    <n v="1"/>
    <s v="Master"/>
    <n v="1"/>
    <n v="0"/>
    <n v="1"/>
    <n v="1"/>
    <n v="0"/>
    <n v="3"/>
    <n v="84378"/>
    <s v="Medium"/>
    <n v="8"/>
    <n v="2026"/>
    <s v="High"/>
    <n v="2"/>
  </r>
  <r>
    <n v="8931"/>
    <x v="2"/>
    <x v="2"/>
    <s v="Startup"/>
    <s v="Technology"/>
    <x v="0"/>
    <x v="2"/>
    <s v="Onsite/Hybrid"/>
    <x v="2"/>
    <s v="0-2 yrs"/>
    <n v="2"/>
    <s v="PhD"/>
    <n v="0"/>
    <n v="1"/>
    <n v="0"/>
    <n v="0"/>
    <n v="1"/>
    <n v="2"/>
    <n v="55909"/>
    <s v="Low"/>
    <n v="1"/>
    <n v="2025"/>
    <s v="High"/>
    <n v="8"/>
  </r>
  <r>
    <n v="8932"/>
    <x v="3"/>
    <x v="0"/>
    <s v="Startup"/>
    <s v="Technology"/>
    <x v="6"/>
    <x v="0"/>
    <s v="Remote"/>
    <x v="1"/>
    <s v="3-6 yrs"/>
    <n v="6"/>
    <s v="Master"/>
    <n v="0"/>
    <n v="1"/>
    <n v="1"/>
    <n v="1"/>
    <n v="1"/>
    <n v="4"/>
    <n v="110324"/>
    <s v="Medium"/>
    <n v="9"/>
    <n v="2022"/>
    <s v="High"/>
    <n v="3"/>
  </r>
  <r>
    <n v="8933"/>
    <x v="3"/>
    <x v="0"/>
    <s v="Enterprise"/>
    <s v="E-commerce"/>
    <x v="6"/>
    <x v="2"/>
    <s v="Onsite/Hybrid"/>
    <x v="2"/>
    <s v="0-2 yrs"/>
    <n v="2"/>
    <s v="Master"/>
    <n v="0"/>
    <n v="1"/>
    <n v="1"/>
    <n v="0"/>
    <n v="0"/>
    <n v="2"/>
    <n v="61995"/>
    <s v="Low"/>
    <n v="1"/>
    <n v="2022"/>
    <s v="Low"/>
    <n v="2"/>
  </r>
  <r>
    <n v="8934"/>
    <x v="2"/>
    <x v="2"/>
    <s v="Startup"/>
    <s v="E-commerce"/>
    <x v="3"/>
    <x v="0"/>
    <s v="Remote"/>
    <x v="2"/>
    <s v="0-2 yrs"/>
    <n v="1"/>
    <s v="Master"/>
    <n v="0"/>
    <n v="1"/>
    <n v="1"/>
    <n v="0"/>
    <n v="1"/>
    <n v="3"/>
    <n v="73746"/>
    <s v="Medium"/>
    <n v="4"/>
    <n v="2021"/>
    <s v="Low"/>
    <n v="5"/>
  </r>
  <r>
    <n v="8935"/>
    <x v="0"/>
    <x v="0"/>
    <s v="MNC"/>
    <s v="Healthcare"/>
    <x v="0"/>
    <x v="2"/>
    <s v="Onsite/Hybrid"/>
    <x v="0"/>
    <s v="7+ yrs"/>
    <n v="13"/>
    <s v="Bachelor"/>
    <n v="1"/>
    <n v="1"/>
    <n v="1"/>
    <n v="0"/>
    <n v="1"/>
    <n v="4"/>
    <n v="148117"/>
    <s v="High"/>
    <n v="9"/>
    <n v="2025"/>
    <s v="High"/>
    <n v="8"/>
  </r>
  <r>
    <n v="8936"/>
    <x v="3"/>
    <x v="0"/>
    <s v="Medium"/>
    <s v="Finance"/>
    <x v="5"/>
    <x v="2"/>
    <s v="Onsite/Hybrid"/>
    <x v="0"/>
    <s v="7+ yrs"/>
    <n v="8"/>
    <s v="Master"/>
    <n v="0"/>
    <n v="0"/>
    <n v="1"/>
    <n v="0"/>
    <n v="0"/>
    <n v="1"/>
    <n v="111657"/>
    <s v="Medium"/>
    <n v="2"/>
    <n v="2023"/>
    <s v="High"/>
    <n v="7"/>
  </r>
  <r>
    <n v="8937"/>
    <x v="4"/>
    <x v="0"/>
    <s v="Medium"/>
    <s v="E-commerce"/>
    <x v="2"/>
    <x v="1"/>
    <s v="Onsite/Hybrid"/>
    <x v="0"/>
    <s v="7+ yrs"/>
    <n v="10"/>
    <s v="Bachelor"/>
    <n v="1"/>
    <n v="1"/>
    <n v="1"/>
    <n v="1"/>
    <n v="0"/>
    <n v="4"/>
    <n v="125791"/>
    <s v="High"/>
    <n v="11"/>
    <n v="2020"/>
    <s v="High"/>
    <n v="3"/>
  </r>
  <r>
    <n v="8938"/>
    <x v="1"/>
    <x v="1"/>
    <s v="MNC"/>
    <s v="Retail"/>
    <x v="3"/>
    <x v="1"/>
    <s v="Onsite/Hybrid"/>
    <x v="0"/>
    <s v="7+ yrs"/>
    <n v="14"/>
    <s v="Bachelor"/>
    <n v="0"/>
    <n v="0"/>
    <n v="0"/>
    <n v="1"/>
    <n v="0"/>
    <n v="1"/>
    <n v="176482"/>
    <s v="High"/>
    <n v="3"/>
    <n v="2020"/>
    <s v="High"/>
    <n v="7"/>
  </r>
  <r>
    <n v="8939"/>
    <x v="2"/>
    <x v="2"/>
    <s v="MNC"/>
    <s v="Technology"/>
    <x v="6"/>
    <x v="2"/>
    <s v="Onsite/Hybrid"/>
    <x v="0"/>
    <s v="7+ yrs"/>
    <n v="15"/>
    <s v="Bachelor"/>
    <n v="0"/>
    <n v="0"/>
    <n v="1"/>
    <n v="1"/>
    <n v="1"/>
    <n v="3"/>
    <n v="161386"/>
    <s v="High"/>
    <n v="10"/>
    <n v="2023"/>
    <s v="High"/>
    <n v="9"/>
  </r>
  <r>
    <n v="8940"/>
    <x v="4"/>
    <x v="0"/>
    <s v="Startup"/>
    <s v="Healthcare"/>
    <x v="5"/>
    <x v="0"/>
    <s v="Remote"/>
    <x v="0"/>
    <s v="7+ yrs"/>
    <n v="15"/>
    <s v="Bachelor"/>
    <n v="1"/>
    <n v="0"/>
    <n v="1"/>
    <n v="1"/>
    <n v="1"/>
    <n v="4"/>
    <n v="141277"/>
    <s v="High"/>
    <n v="11"/>
    <n v="2024"/>
    <s v="High"/>
    <n v="6"/>
  </r>
  <r>
    <n v="8941"/>
    <x v="1"/>
    <x v="1"/>
    <s v="Medium"/>
    <s v="Finance"/>
    <x v="4"/>
    <x v="1"/>
    <s v="Onsite/Hybrid"/>
    <x v="2"/>
    <s v="0-2 yrs"/>
    <n v="2"/>
    <s v="Master"/>
    <n v="1"/>
    <n v="1"/>
    <n v="0"/>
    <n v="0"/>
    <n v="1"/>
    <n v="3"/>
    <n v="103638"/>
    <s v="Medium"/>
    <n v="4"/>
    <n v="2020"/>
    <s v="Low"/>
    <n v="4"/>
  </r>
  <r>
    <n v="8942"/>
    <x v="2"/>
    <x v="2"/>
    <s v="Enterprise"/>
    <s v="E-commerce"/>
    <x v="2"/>
    <x v="2"/>
    <s v="Onsite/Hybrid"/>
    <x v="1"/>
    <s v="3-6 yrs"/>
    <n v="6"/>
    <s v="Bachelor"/>
    <n v="1"/>
    <n v="1"/>
    <n v="1"/>
    <n v="0"/>
    <n v="1"/>
    <n v="4"/>
    <n v="97901"/>
    <s v="Medium"/>
    <n v="2"/>
    <n v="2024"/>
    <s v="High"/>
    <n v="9"/>
  </r>
  <r>
    <n v="8943"/>
    <x v="4"/>
    <x v="0"/>
    <s v="Startup"/>
    <s v="Healthcare"/>
    <x v="1"/>
    <x v="1"/>
    <s v="Onsite/Hybrid"/>
    <x v="0"/>
    <s v="7+ yrs"/>
    <n v="8"/>
    <s v="Bachelor"/>
    <n v="1"/>
    <n v="0"/>
    <n v="1"/>
    <n v="1"/>
    <n v="1"/>
    <n v="4"/>
    <n v="140859"/>
    <s v="High"/>
    <n v="3"/>
    <n v="2026"/>
    <s v="High"/>
    <n v="4"/>
  </r>
  <r>
    <n v="8944"/>
    <x v="5"/>
    <x v="1"/>
    <s v="Enterprise"/>
    <s v="Finance"/>
    <x v="5"/>
    <x v="2"/>
    <s v="Onsite/Hybrid"/>
    <x v="0"/>
    <s v="7+ yrs"/>
    <n v="14"/>
    <s v="PhD"/>
    <n v="0"/>
    <n v="0"/>
    <n v="0"/>
    <n v="1"/>
    <n v="0"/>
    <n v="1"/>
    <n v="153231"/>
    <s v="High"/>
    <n v="9"/>
    <n v="2022"/>
    <s v="Low"/>
    <n v="1"/>
  </r>
  <r>
    <n v="8945"/>
    <x v="0"/>
    <x v="0"/>
    <s v="Medium"/>
    <s v="Finance"/>
    <x v="0"/>
    <x v="1"/>
    <s v="Onsite/Hybrid"/>
    <x v="1"/>
    <s v="3-6 yrs"/>
    <n v="4"/>
    <s v="PhD"/>
    <n v="1"/>
    <n v="0"/>
    <n v="1"/>
    <n v="0"/>
    <n v="0"/>
    <n v="2"/>
    <n v="92852"/>
    <s v="Medium"/>
    <n v="10"/>
    <n v="2026"/>
    <s v="Low"/>
    <n v="4"/>
  </r>
  <r>
    <n v="8946"/>
    <x v="5"/>
    <x v="1"/>
    <s v="Startup"/>
    <s v="Finance"/>
    <x v="5"/>
    <x v="0"/>
    <s v="Remote"/>
    <x v="0"/>
    <s v="7+ yrs"/>
    <n v="12"/>
    <s v="Master"/>
    <n v="1"/>
    <n v="0"/>
    <n v="1"/>
    <n v="1"/>
    <n v="0"/>
    <n v="3"/>
    <n v="166284"/>
    <s v="High"/>
    <n v="2"/>
    <n v="2026"/>
    <s v="High"/>
    <n v="2"/>
  </r>
  <r>
    <n v="8947"/>
    <x v="4"/>
    <x v="0"/>
    <s v="Medium"/>
    <s v="Retail"/>
    <x v="6"/>
    <x v="2"/>
    <s v="Onsite/Hybrid"/>
    <x v="2"/>
    <s v="0-2 yrs"/>
    <n v="1"/>
    <s v="Bachelor"/>
    <n v="1"/>
    <n v="1"/>
    <n v="1"/>
    <n v="1"/>
    <n v="1"/>
    <n v="5"/>
    <n v="90758"/>
    <s v="Medium"/>
    <n v="10"/>
    <n v="2020"/>
    <s v="High"/>
    <n v="5"/>
  </r>
  <r>
    <n v="8948"/>
    <x v="1"/>
    <x v="1"/>
    <s v="Enterprise"/>
    <s v="E-commerce"/>
    <x v="0"/>
    <x v="0"/>
    <s v="Remote"/>
    <x v="2"/>
    <s v="0-2 yrs"/>
    <n v="1"/>
    <s v="PhD"/>
    <n v="0"/>
    <n v="1"/>
    <n v="1"/>
    <n v="1"/>
    <n v="1"/>
    <n v="4"/>
    <n v="129246"/>
    <s v="High"/>
    <n v="5"/>
    <n v="2026"/>
    <s v="High"/>
    <n v="5"/>
  </r>
  <r>
    <n v="8949"/>
    <x v="5"/>
    <x v="1"/>
    <s v="Startup"/>
    <s v="Technology"/>
    <x v="4"/>
    <x v="2"/>
    <s v="Onsite/Hybrid"/>
    <x v="1"/>
    <s v="3-6 yrs"/>
    <n v="3"/>
    <s v="Master"/>
    <n v="0"/>
    <n v="0"/>
    <n v="1"/>
    <n v="0"/>
    <n v="1"/>
    <n v="2"/>
    <n v="137490"/>
    <s v="High"/>
    <n v="4"/>
    <n v="2025"/>
    <s v="Low"/>
    <n v="1"/>
  </r>
  <r>
    <n v="8950"/>
    <x v="3"/>
    <x v="0"/>
    <s v="Medium"/>
    <s v="Education"/>
    <x v="3"/>
    <x v="2"/>
    <s v="Onsite/Hybrid"/>
    <x v="0"/>
    <s v="7+ yrs"/>
    <n v="15"/>
    <s v="PhD"/>
    <n v="0"/>
    <n v="0"/>
    <n v="0"/>
    <n v="1"/>
    <n v="0"/>
    <n v="1"/>
    <n v="118080"/>
    <s v="Medium"/>
    <n v="8"/>
    <n v="2020"/>
    <s v="Low"/>
    <n v="5"/>
  </r>
  <r>
    <n v="8951"/>
    <x v="0"/>
    <x v="0"/>
    <s v="Startup"/>
    <s v="Technology"/>
    <x v="6"/>
    <x v="0"/>
    <s v="Remote"/>
    <x v="0"/>
    <s v="7+ yrs"/>
    <n v="13"/>
    <s v="PhD"/>
    <n v="0"/>
    <n v="1"/>
    <n v="1"/>
    <n v="1"/>
    <n v="1"/>
    <n v="4"/>
    <n v="140588"/>
    <s v="High"/>
    <n v="5"/>
    <n v="2023"/>
    <s v="High"/>
    <n v="3"/>
  </r>
  <r>
    <n v="8952"/>
    <x v="1"/>
    <x v="1"/>
    <s v="MNC"/>
    <s v="E-commerce"/>
    <x v="5"/>
    <x v="1"/>
    <s v="Onsite/Hybrid"/>
    <x v="2"/>
    <s v="0-2 yrs"/>
    <n v="0"/>
    <s v="Bachelor"/>
    <n v="1"/>
    <n v="0"/>
    <n v="1"/>
    <n v="1"/>
    <n v="1"/>
    <n v="4"/>
    <n v="147230"/>
    <s v="High"/>
    <n v="1"/>
    <n v="2025"/>
    <s v="High"/>
    <n v="8"/>
  </r>
  <r>
    <n v="8953"/>
    <x v="0"/>
    <x v="0"/>
    <s v="Enterprise"/>
    <s v="Healthcare"/>
    <x v="2"/>
    <x v="1"/>
    <s v="Onsite/Hybrid"/>
    <x v="1"/>
    <s v="3-6 yrs"/>
    <n v="6"/>
    <s v="Master"/>
    <n v="0"/>
    <n v="0"/>
    <n v="1"/>
    <n v="0"/>
    <n v="0"/>
    <n v="1"/>
    <n v="87104"/>
    <s v="Medium"/>
    <n v="1"/>
    <n v="2022"/>
    <s v="High"/>
    <n v="8"/>
  </r>
  <r>
    <n v="8954"/>
    <x v="1"/>
    <x v="1"/>
    <s v="Medium"/>
    <s v="Finance"/>
    <x v="5"/>
    <x v="1"/>
    <s v="Onsite/Hybrid"/>
    <x v="2"/>
    <s v="0-2 yrs"/>
    <n v="2"/>
    <s v="PhD"/>
    <n v="1"/>
    <n v="0"/>
    <n v="1"/>
    <n v="0"/>
    <n v="1"/>
    <n v="3"/>
    <n v="114588"/>
    <s v="Medium"/>
    <n v="6"/>
    <n v="2025"/>
    <s v="High"/>
    <n v="7"/>
  </r>
  <r>
    <n v="8955"/>
    <x v="0"/>
    <x v="0"/>
    <s v="MNC"/>
    <s v="Retail"/>
    <x v="5"/>
    <x v="0"/>
    <s v="Remote"/>
    <x v="1"/>
    <s v="3-6 yrs"/>
    <n v="4"/>
    <s v="Bachelor"/>
    <n v="0"/>
    <n v="1"/>
    <n v="1"/>
    <n v="1"/>
    <n v="0"/>
    <n v="3"/>
    <n v="121207"/>
    <s v="High"/>
    <n v="4"/>
    <n v="2026"/>
    <s v="High"/>
    <n v="1"/>
  </r>
  <r>
    <n v="8956"/>
    <x v="0"/>
    <x v="0"/>
    <s v="Startup"/>
    <s v="E-commerce"/>
    <x v="4"/>
    <x v="0"/>
    <s v="Remote"/>
    <x v="0"/>
    <s v="7+ yrs"/>
    <n v="8"/>
    <s v="Bachelor"/>
    <n v="0"/>
    <n v="1"/>
    <n v="1"/>
    <n v="1"/>
    <n v="0"/>
    <n v="3"/>
    <n v="126612"/>
    <s v="High"/>
    <n v="11"/>
    <n v="2025"/>
    <s v="High"/>
    <n v="7"/>
  </r>
  <r>
    <n v="8957"/>
    <x v="1"/>
    <x v="1"/>
    <s v="Startup"/>
    <s v="Finance"/>
    <x v="5"/>
    <x v="1"/>
    <s v="Onsite/Hybrid"/>
    <x v="2"/>
    <s v="0-2 yrs"/>
    <n v="2"/>
    <s v="PhD"/>
    <n v="1"/>
    <n v="0"/>
    <n v="0"/>
    <n v="0"/>
    <n v="0"/>
    <n v="1"/>
    <n v="85518"/>
    <s v="Medium"/>
    <n v="1"/>
    <n v="2026"/>
    <s v="Low"/>
    <n v="2"/>
  </r>
  <r>
    <n v="8958"/>
    <x v="3"/>
    <x v="0"/>
    <s v="Startup"/>
    <s v="E-commerce"/>
    <x v="5"/>
    <x v="1"/>
    <s v="Onsite/Hybrid"/>
    <x v="1"/>
    <s v="3-6 yrs"/>
    <n v="3"/>
    <s v="Master"/>
    <n v="1"/>
    <n v="0"/>
    <n v="1"/>
    <n v="1"/>
    <n v="1"/>
    <n v="4"/>
    <n v="115212"/>
    <s v="Medium"/>
    <n v="2"/>
    <n v="2025"/>
    <s v="High"/>
    <n v="4"/>
  </r>
  <r>
    <n v="8959"/>
    <x v="3"/>
    <x v="0"/>
    <s v="Startup"/>
    <s v="Technology"/>
    <x v="5"/>
    <x v="2"/>
    <s v="Onsite/Hybrid"/>
    <x v="0"/>
    <s v="7+ yrs"/>
    <n v="10"/>
    <s v="Bachelor"/>
    <n v="0"/>
    <n v="0"/>
    <n v="1"/>
    <n v="1"/>
    <n v="1"/>
    <n v="3"/>
    <n v="144135"/>
    <s v="High"/>
    <n v="12"/>
    <n v="2020"/>
    <s v="High"/>
    <n v="9"/>
  </r>
  <r>
    <n v="8960"/>
    <x v="5"/>
    <x v="1"/>
    <s v="Medium"/>
    <s v="Healthcare"/>
    <x v="6"/>
    <x v="2"/>
    <s v="Onsite/Hybrid"/>
    <x v="2"/>
    <s v="0-2 yrs"/>
    <n v="2"/>
    <s v="Master"/>
    <n v="1"/>
    <n v="0"/>
    <n v="0"/>
    <n v="0"/>
    <n v="0"/>
    <n v="1"/>
    <n v="85442"/>
    <s v="Medium"/>
    <n v="12"/>
    <n v="2020"/>
    <s v="Low"/>
    <n v="3"/>
  </r>
  <r>
    <n v="8961"/>
    <x v="2"/>
    <x v="2"/>
    <s v="Enterprise"/>
    <s v="Finance"/>
    <x v="0"/>
    <x v="1"/>
    <s v="Onsite/Hybrid"/>
    <x v="1"/>
    <s v="3-6 yrs"/>
    <n v="3"/>
    <s v="Master"/>
    <n v="1"/>
    <n v="0"/>
    <n v="1"/>
    <n v="1"/>
    <n v="1"/>
    <n v="4"/>
    <n v="119679"/>
    <s v="Medium"/>
    <n v="1"/>
    <n v="2021"/>
    <s v="High"/>
    <n v="9"/>
  </r>
  <r>
    <n v="8962"/>
    <x v="5"/>
    <x v="1"/>
    <s v="Medium"/>
    <s v="Healthcare"/>
    <x v="3"/>
    <x v="1"/>
    <s v="Onsite/Hybrid"/>
    <x v="1"/>
    <s v="3-6 yrs"/>
    <n v="3"/>
    <s v="Bachelor"/>
    <n v="0"/>
    <n v="1"/>
    <n v="0"/>
    <n v="1"/>
    <n v="0"/>
    <n v="2"/>
    <n v="131052"/>
    <s v="High"/>
    <n v="10"/>
    <n v="2025"/>
    <s v="Medium"/>
    <n v="5"/>
  </r>
  <r>
    <n v="8963"/>
    <x v="0"/>
    <x v="0"/>
    <s v="Startup"/>
    <s v="Education"/>
    <x v="2"/>
    <x v="2"/>
    <s v="Onsite/Hybrid"/>
    <x v="0"/>
    <s v="7+ yrs"/>
    <n v="8"/>
    <s v="Bachelor"/>
    <n v="0"/>
    <n v="0"/>
    <n v="0"/>
    <n v="1"/>
    <n v="1"/>
    <n v="2"/>
    <n v="127625"/>
    <s v="High"/>
    <n v="7"/>
    <n v="2021"/>
    <s v="Low"/>
    <n v="4"/>
  </r>
  <r>
    <n v="8964"/>
    <x v="5"/>
    <x v="1"/>
    <s v="Startup"/>
    <s v="Technology"/>
    <x v="4"/>
    <x v="2"/>
    <s v="Onsite/Hybrid"/>
    <x v="1"/>
    <s v="3-6 yrs"/>
    <n v="5"/>
    <s v="Master"/>
    <n v="1"/>
    <n v="0"/>
    <n v="0"/>
    <n v="1"/>
    <n v="1"/>
    <n v="3"/>
    <n v="143385"/>
    <s v="High"/>
    <n v="2"/>
    <n v="2021"/>
    <s v="Medium"/>
    <n v="5"/>
  </r>
  <r>
    <n v="8965"/>
    <x v="3"/>
    <x v="0"/>
    <s v="Startup"/>
    <s v="Finance"/>
    <x v="5"/>
    <x v="0"/>
    <s v="Remote"/>
    <x v="0"/>
    <s v="7+ yrs"/>
    <n v="9"/>
    <s v="PhD"/>
    <n v="0"/>
    <n v="1"/>
    <n v="0"/>
    <n v="1"/>
    <n v="1"/>
    <n v="3"/>
    <n v="126446"/>
    <s v="High"/>
    <n v="9"/>
    <n v="2023"/>
    <s v="High"/>
    <n v="7"/>
  </r>
  <r>
    <n v="8966"/>
    <x v="4"/>
    <x v="0"/>
    <s v="Medium"/>
    <s v="Finance"/>
    <x v="6"/>
    <x v="1"/>
    <s v="Onsite/Hybrid"/>
    <x v="1"/>
    <s v="3-6 yrs"/>
    <n v="5"/>
    <s v="Master"/>
    <n v="1"/>
    <n v="0"/>
    <n v="0"/>
    <n v="0"/>
    <n v="0"/>
    <n v="1"/>
    <n v="70994"/>
    <s v="Medium"/>
    <n v="4"/>
    <n v="2026"/>
    <s v="Low"/>
    <n v="1"/>
  </r>
  <r>
    <n v="8967"/>
    <x v="4"/>
    <x v="0"/>
    <s v="Enterprise"/>
    <s v="Healthcare"/>
    <x v="4"/>
    <x v="1"/>
    <s v="Onsite/Hybrid"/>
    <x v="2"/>
    <s v="0-2 yrs"/>
    <n v="0"/>
    <s v="Bachelor"/>
    <n v="1"/>
    <n v="1"/>
    <n v="1"/>
    <n v="1"/>
    <n v="1"/>
    <n v="5"/>
    <n v="91026"/>
    <s v="Medium"/>
    <n v="9"/>
    <n v="2021"/>
    <s v="High"/>
    <n v="2"/>
  </r>
  <r>
    <n v="8968"/>
    <x v="5"/>
    <x v="1"/>
    <s v="Startup"/>
    <s v="Retail"/>
    <x v="4"/>
    <x v="1"/>
    <s v="Onsite/Hybrid"/>
    <x v="2"/>
    <s v="0-2 yrs"/>
    <n v="1"/>
    <s v="Master"/>
    <n v="0"/>
    <n v="1"/>
    <n v="1"/>
    <n v="1"/>
    <n v="0"/>
    <n v="3"/>
    <n v="124939"/>
    <s v="High"/>
    <n v="8"/>
    <n v="2026"/>
    <s v="High"/>
    <n v="5"/>
  </r>
  <r>
    <n v="8969"/>
    <x v="1"/>
    <x v="1"/>
    <s v="Enterprise"/>
    <s v="Healthcare"/>
    <x v="2"/>
    <x v="0"/>
    <s v="Remote"/>
    <x v="1"/>
    <s v="3-6 yrs"/>
    <n v="4"/>
    <s v="PhD"/>
    <n v="0"/>
    <n v="1"/>
    <n v="0"/>
    <n v="0"/>
    <n v="1"/>
    <n v="2"/>
    <n v="123960"/>
    <s v="High"/>
    <n v="4"/>
    <n v="2021"/>
    <s v="Low"/>
    <n v="3"/>
  </r>
  <r>
    <n v="8970"/>
    <x v="0"/>
    <x v="0"/>
    <s v="Startup"/>
    <s v="Education"/>
    <x v="2"/>
    <x v="1"/>
    <s v="Onsite/Hybrid"/>
    <x v="2"/>
    <s v="0-2 yrs"/>
    <n v="2"/>
    <s v="PhD"/>
    <n v="1"/>
    <n v="0"/>
    <n v="0"/>
    <n v="1"/>
    <n v="1"/>
    <n v="3"/>
    <n v="72929"/>
    <s v="Medium"/>
    <n v="4"/>
    <n v="2022"/>
    <s v="Low"/>
    <n v="3"/>
  </r>
  <r>
    <n v="8971"/>
    <x v="3"/>
    <x v="0"/>
    <s v="MNC"/>
    <s v="E-commerce"/>
    <x v="5"/>
    <x v="0"/>
    <s v="Remote"/>
    <x v="0"/>
    <s v="7+ yrs"/>
    <n v="8"/>
    <s v="Master"/>
    <n v="0"/>
    <n v="1"/>
    <n v="1"/>
    <n v="0"/>
    <n v="0"/>
    <n v="2"/>
    <n v="133161"/>
    <s v="High"/>
    <n v="12"/>
    <n v="2023"/>
    <s v="Medium"/>
    <n v="3"/>
  </r>
  <r>
    <n v="8972"/>
    <x v="4"/>
    <x v="0"/>
    <s v="Enterprise"/>
    <s v="Healthcare"/>
    <x v="0"/>
    <x v="0"/>
    <s v="Remote"/>
    <x v="1"/>
    <s v="3-6 yrs"/>
    <n v="4"/>
    <s v="Bachelor"/>
    <n v="0"/>
    <n v="0"/>
    <n v="1"/>
    <n v="1"/>
    <n v="0"/>
    <n v="2"/>
    <n v="109686"/>
    <s v="Medium"/>
    <n v="1"/>
    <n v="2026"/>
    <s v="High"/>
    <n v="5"/>
  </r>
  <r>
    <n v="8973"/>
    <x v="0"/>
    <x v="0"/>
    <s v="MNC"/>
    <s v="Retail"/>
    <x v="6"/>
    <x v="2"/>
    <s v="Onsite/Hybrid"/>
    <x v="0"/>
    <s v="7+ yrs"/>
    <n v="7"/>
    <s v="PhD"/>
    <n v="0"/>
    <n v="1"/>
    <n v="1"/>
    <n v="0"/>
    <n v="0"/>
    <n v="2"/>
    <n v="136328"/>
    <s v="High"/>
    <n v="2"/>
    <n v="2025"/>
    <s v="Low"/>
    <n v="6"/>
  </r>
  <r>
    <n v="8974"/>
    <x v="4"/>
    <x v="0"/>
    <s v="Startup"/>
    <s v="Retail"/>
    <x v="4"/>
    <x v="0"/>
    <s v="Remote"/>
    <x v="2"/>
    <s v="0-2 yrs"/>
    <n v="2"/>
    <s v="Master"/>
    <n v="1"/>
    <n v="0"/>
    <n v="1"/>
    <n v="1"/>
    <n v="1"/>
    <n v="4"/>
    <n v="94152"/>
    <s v="Medium"/>
    <n v="7"/>
    <n v="2020"/>
    <s v="High"/>
    <n v="1"/>
  </r>
  <r>
    <n v="8975"/>
    <x v="5"/>
    <x v="1"/>
    <s v="Startup"/>
    <s v="Education"/>
    <x v="2"/>
    <x v="0"/>
    <s v="Remote"/>
    <x v="1"/>
    <s v="3-6 yrs"/>
    <n v="5"/>
    <s v="Master"/>
    <n v="1"/>
    <n v="1"/>
    <n v="0"/>
    <n v="1"/>
    <n v="1"/>
    <n v="4"/>
    <n v="136776"/>
    <s v="High"/>
    <n v="5"/>
    <n v="2021"/>
    <s v="Low"/>
    <n v="2"/>
  </r>
  <r>
    <n v="8976"/>
    <x v="1"/>
    <x v="1"/>
    <s v="Enterprise"/>
    <s v="Education"/>
    <x v="1"/>
    <x v="2"/>
    <s v="Onsite/Hybrid"/>
    <x v="1"/>
    <s v="3-6 yrs"/>
    <n v="6"/>
    <s v="Bachelor"/>
    <n v="1"/>
    <n v="0"/>
    <n v="0"/>
    <n v="0"/>
    <n v="0"/>
    <n v="1"/>
    <n v="118813"/>
    <s v="Medium"/>
    <n v="6"/>
    <n v="2026"/>
    <s v="High"/>
    <n v="7"/>
  </r>
  <r>
    <n v="8977"/>
    <x v="3"/>
    <x v="0"/>
    <s v="Enterprise"/>
    <s v="E-commerce"/>
    <x v="3"/>
    <x v="2"/>
    <s v="Onsite/Hybrid"/>
    <x v="1"/>
    <s v="3-6 yrs"/>
    <n v="4"/>
    <s v="Bachelor"/>
    <n v="0"/>
    <n v="0"/>
    <n v="1"/>
    <n v="1"/>
    <n v="1"/>
    <n v="3"/>
    <n v="115510"/>
    <s v="Medium"/>
    <n v="12"/>
    <n v="2020"/>
    <s v="High"/>
    <n v="4"/>
  </r>
  <r>
    <n v="8978"/>
    <x v="5"/>
    <x v="1"/>
    <s v="Startup"/>
    <s v="Finance"/>
    <x v="1"/>
    <x v="2"/>
    <s v="Onsite/Hybrid"/>
    <x v="0"/>
    <s v="7+ yrs"/>
    <n v="8"/>
    <s v="Master"/>
    <n v="0"/>
    <n v="0"/>
    <n v="1"/>
    <n v="0"/>
    <n v="1"/>
    <n v="2"/>
    <n v="165948"/>
    <s v="High"/>
    <n v="12"/>
    <n v="2021"/>
    <s v="Medium"/>
    <n v="3"/>
  </r>
  <r>
    <n v="8979"/>
    <x v="3"/>
    <x v="0"/>
    <s v="Medium"/>
    <s v="Education"/>
    <x v="2"/>
    <x v="0"/>
    <s v="Remote"/>
    <x v="1"/>
    <s v="3-6 yrs"/>
    <n v="3"/>
    <s v="Bachelor"/>
    <n v="0"/>
    <n v="0"/>
    <n v="1"/>
    <n v="1"/>
    <n v="1"/>
    <n v="3"/>
    <n v="114771"/>
    <s v="Medium"/>
    <n v="9"/>
    <n v="2021"/>
    <s v="High"/>
    <n v="3"/>
  </r>
  <r>
    <n v="8980"/>
    <x v="2"/>
    <x v="2"/>
    <s v="Enterprise"/>
    <s v="Education"/>
    <x v="3"/>
    <x v="2"/>
    <s v="Onsite/Hybrid"/>
    <x v="2"/>
    <s v="0-2 yrs"/>
    <n v="0"/>
    <s v="Bachelor"/>
    <n v="1"/>
    <n v="1"/>
    <n v="1"/>
    <n v="1"/>
    <n v="0"/>
    <n v="4"/>
    <n v="81381"/>
    <s v="Medium"/>
    <n v="8"/>
    <n v="2021"/>
    <s v="High"/>
    <n v="9"/>
  </r>
  <r>
    <n v="8981"/>
    <x v="0"/>
    <x v="0"/>
    <s v="Startup"/>
    <s v="Finance"/>
    <x v="2"/>
    <x v="0"/>
    <s v="Remote"/>
    <x v="0"/>
    <s v="7+ yrs"/>
    <n v="10"/>
    <s v="Bachelor"/>
    <n v="1"/>
    <n v="0"/>
    <n v="1"/>
    <n v="1"/>
    <n v="1"/>
    <n v="4"/>
    <n v="140904"/>
    <s v="High"/>
    <n v="4"/>
    <n v="2020"/>
    <s v="High"/>
    <n v="4"/>
  </r>
  <r>
    <n v="8982"/>
    <x v="5"/>
    <x v="1"/>
    <s v="MNC"/>
    <s v="Healthcare"/>
    <x v="5"/>
    <x v="0"/>
    <s v="Remote"/>
    <x v="2"/>
    <s v="0-2 yrs"/>
    <n v="2"/>
    <s v="Master"/>
    <n v="0"/>
    <n v="1"/>
    <n v="1"/>
    <n v="0"/>
    <n v="1"/>
    <n v="3"/>
    <n v="132339"/>
    <s v="High"/>
    <n v="7"/>
    <n v="2024"/>
    <s v="Medium"/>
    <n v="1"/>
  </r>
  <r>
    <n v="8983"/>
    <x v="0"/>
    <x v="0"/>
    <s v="Startup"/>
    <s v="Finance"/>
    <x v="3"/>
    <x v="1"/>
    <s v="Onsite/Hybrid"/>
    <x v="1"/>
    <s v="3-6 yrs"/>
    <n v="6"/>
    <s v="Bachelor"/>
    <n v="1"/>
    <n v="1"/>
    <n v="1"/>
    <n v="0"/>
    <n v="1"/>
    <n v="4"/>
    <n v="101197"/>
    <s v="Medium"/>
    <n v="12"/>
    <n v="2024"/>
    <s v="Low"/>
    <n v="2"/>
  </r>
  <r>
    <n v="8984"/>
    <x v="2"/>
    <x v="2"/>
    <s v="Enterprise"/>
    <s v="Finance"/>
    <x v="1"/>
    <x v="0"/>
    <s v="Remote"/>
    <x v="2"/>
    <s v="0-2 yrs"/>
    <n v="1"/>
    <s v="Master"/>
    <n v="1"/>
    <n v="0"/>
    <n v="0"/>
    <n v="1"/>
    <n v="0"/>
    <n v="2"/>
    <n v="69243"/>
    <s v="Low"/>
    <n v="10"/>
    <n v="2026"/>
    <s v="High"/>
    <n v="8"/>
  </r>
  <r>
    <n v="8985"/>
    <x v="4"/>
    <x v="0"/>
    <s v="Enterprise"/>
    <s v="Education"/>
    <x v="6"/>
    <x v="1"/>
    <s v="Onsite/Hybrid"/>
    <x v="2"/>
    <s v="0-2 yrs"/>
    <n v="2"/>
    <s v="Master"/>
    <n v="1"/>
    <n v="1"/>
    <n v="1"/>
    <n v="1"/>
    <n v="1"/>
    <n v="5"/>
    <n v="89989"/>
    <s v="Medium"/>
    <n v="6"/>
    <n v="2023"/>
    <s v="High"/>
    <n v="9"/>
  </r>
  <r>
    <n v="8986"/>
    <x v="1"/>
    <x v="1"/>
    <s v="Enterprise"/>
    <s v="Retail"/>
    <x v="2"/>
    <x v="2"/>
    <s v="Onsite/Hybrid"/>
    <x v="2"/>
    <s v="0-2 yrs"/>
    <n v="0"/>
    <s v="PhD"/>
    <n v="0"/>
    <n v="1"/>
    <n v="0"/>
    <n v="1"/>
    <n v="0"/>
    <n v="2"/>
    <n v="109710"/>
    <s v="Medium"/>
    <n v="3"/>
    <n v="2023"/>
    <s v="High"/>
    <n v="7"/>
  </r>
  <r>
    <n v="8987"/>
    <x v="0"/>
    <x v="0"/>
    <s v="Startup"/>
    <s v="Retail"/>
    <x v="4"/>
    <x v="1"/>
    <s v="Onsite/Hybrid"/>
    <x v="2"/>
    <s v="0-2 yrs"/>
    <n v="2"/>
    <s v="Master"/>
    <n v="1"/>
    <n v="1"/>
    <n v="1"/>
    <n v="1"/>
    <n v="0"/>
    <n v="4"/>
    <n v="77340"/>
    <s v="Medium"/>
    <n v="11"/>
    <n v="2020"/>
    <s v="High"/>
    <n v="5"/>
  </r>
  <r>
    <n v="8988"/>
    <x v="2"/>
    <x v="2"/>
    <s v="Startup"/>
    <s v="E-commerce"/>
    <x v="2"/>
    <x v="0"/>
    <s v="Remote"/>
    <x v="2"/>
    <s v="0-2 yrs"/>
    <n v="2"/>
    <s v="Bachelor"/>
    <n v="0"/>
    <n v="0"/>
    <n v="0"/>
    <n v="1"/>
    <n v="0"/>
    <n v="1"/>
    <n v="63254"/>
    <s v="Low"/>
    <n v="8"/>
    <n v="2026"/>
    <s v="Low"/>
    <n v="3"/>
  </r>
  <r>
    <n v="8989"/>
    <x v="3"/>
    <x v="0"/>
    <s v="MNC"/>
    <s v="Technology"/>
    <x v="3"/>
    <x v="1"/>
    <s v="Onsite/Hybrid"/>
    <x v="2"/>
    <s v="0-2 yrs"/>
    <n v="0"/>
    <s v="PhD"/>
    <n v="1"/>
    <n v="1"/>
    <n v="1"/>
    <n v="0"/>
    <n v="0"/>
    <n v="3"/>
    <n v="87843"/>
    <s v="Medium"/>
    <n v="6"/>
    <n v="2020"/>
    <s v="High"/>
    <n v="9"/>
  </r>
  <r>
    <n v="8990"/>
    <x v="4"/>
    <x v="0"/>
    <s v="MNC"/>
    <s v="E-commerce"/>
    <x v="3"/>
    <x v="1"/>
    <s v="Onsite/Hybrid"/>
    <x v="2"/>
    <s v="0-2 yrs"/>
    <n v="0"/>
    <s v="Master"/>
    <n v="1"/>
    <n v="1"/>
    <n v="1"/>
    <n v="1"/>
    <n v="0"/>
    <n v="4"/>
    <n v="104429"/>
    <s v="Medium"/>
    <n v="8"/>
    <n v="2021"/>
    <s v="High"/>
    <n v="1"/>
  </r>
  <r>
    <n v="8991"/>
    <x v="4"/>
    <x v="0"/>
    <s v="Enterprise"/>
    <s v="Healthcare"/>
    <x v="0"/>
    <x v="2"/>
    <s v="Onsite/Hybrid"/>
    <x v="2"/>
    <s v="0-2 yrs"/>
    <n v="2"/>
    <s v="Master"/>
    <n v="0"/>
    <n v="0"/>
    <n v="1"/>
    <n v="1"/>
    <n v="0"/>
    <n v="2"/>
    <n v="83703"/>
    <s v="Medium"/>
    <n v="10"/>
    <n v="2022"/>
    <s v="High"/>
    <n v="2"/>
  </r>
  <r>
    <n v="8992"/>
    <x v="0"/>
    <x v="0"/>
    <s v="Startup"/>
    <s v="Education"/>
    <x v="2"/>
    <x v="0"/>
    <s v="Remote"/>
    <x v="1"/>
    <s v="3-6 yrs"/>
    <n v="4"/>
    <s v="Bachelor"/>
    <n v="0"/>
    <n v="1"/>
    <n v="0"/>
    <n v="1"/>
    <n v="0"/>
    <n v="2"/>
    <n v="85601"/>
    <s v="Medium"/>
    <n v="10"/>
    <n v="2025"/>
    <s v="Low"/>
    <n v="4"/>
  </r>
  <r>
    <n v="8993"/>
    <x v="0"/>
    <x v="0"/>
    <s v="Enterprise"/>
    <s v="E-commerce"/>
    <x v="0"/>
    <x v="1"/>
    <s v="Onsite/Hybrid"/>
    <x v="2"/>
    <s v="0-2 yrs"/>
    <n v="2"/>
    <s v="Bachelor"/>
    <n v="0"/>
    <n v="0"/>
    <n v="0"/>
    <n v="1"/>
    <n v="0"/>
    <n v="1"/>
    <n v="60890"/>
    <s v="Low"/>
    <n v="3"/>
    <n v="2020"/>
    <s v="Medium"/>
    <n v="4"/>
  </r>
  <r>
    <n v="8994"/>
    <x v="2"/>
    <x v="2"/>
    <s v="Enterprise"/>
    <s v="Education"/>
    <x v="0"/>
    <x v="1"/>
    <s v="Onsite/Hybrid"/>
    <x v="2"/>
    <s v="0-2 yrs"/>
    <n v="2"/>
    <s v="Bachelor"/>
    <n v="0"/>
    <n v="0"/>
    <n v="0"/>
    <n v="0"/>
    <n v="0"/>
    <n v="0"/>
    <n v="51751"/>
    <s v="Low"/>
    <n v="3"/>
    <n v="2025"/>
    <s v="Medium"/>
    <n v="1"/>
  </r>
  <r>
    <n v="8995"/>
    <x v="2"/>
    <x v="2"/>
    <s v="Startup"/>
    <s v="Healthcare"/>
    <x v="0"/>
    <x v="1"/>
    <s v="Onsite/Hybrid"/>
    <x v="1"/>
    <s v="3-6 yrs"/>
    <n v="5"/>
    <s v="Bachelor"/>
    <n v="1"/>
    <n v="1"/>
    <n v="1"/>
    <n v="0"/>
    <n v="1"/>
    <n v="4"/>
    <n v="102706"/>
    <s v="Medium"/>
    <n v="8"/>
    <n v="2021"/>
    <s v="High"/>
    <n v="9"/>
  </r>
  <r>
    <n v="8996"/>
    <x v="2"/>
    <x v="2"/>
    <s v="MNC"/>
    <s v="Finance"/>
    <x v="0"/>
    <x v="0"/>
    <s v="Remote"/>
    <x v="2"/>
    <s v="0-2 yrs"/>
    <n v="2"/>
    <s v="PhD"/>
    <n v="1"/>
    <n v="0"/>
    <n v="1"/>
    <n v="0"/>
    <n v="0"/>
    <n v="2"/>
    <n v="82522"/>
    <s v="Medium"/>
    <n v="8"/>
    <n v="2021"/>
    <s v="Medium"/>
    <n v="1"/>
  </r>
  <r>
    <n v="8997"/>
    <x v="4"/>
    <x v="0"/>
    <s v="Medium"/>
    <s v="Finance"/>
    <x v="2"/>
    <x v="2"/>
    <s v="Onsite/Hybrid"/>
    <x v="1"/>
    <s v="3-6 yrs"/>
    <n v="3"/>
    <s v="Bachelor"/>
    <n v="1"/>
    <n v="0"/>
    <n v="0"/>
    <n v="1"/>
    <n v="1"/>
    <n v="3"/>
    <n v="103579"/>
    <s v="Medium"/>
    <n v="5"/>
    <n v="2024"/>
    <s v="High"/>
    <n v="8"/>
  </r>
  <r>
    <n v="8998"/>
    <x v="4"/>
    <x v="0"/>
    <s v="Startup"/>
    <s v="Technology"/>
    <x v="3"/>
    <x v="0"/>
    <s v="Remote"/>
    <x v="0"/>
    <s v="7+ yrs"/>
    <n v="12"/>
    <s v="Bachelor"/>
    <n v="0"/>
    <n v="0"/>
    <n v="1"/>
    <n v="0"/>
    <n v="0"/>
    <n v="1"/>
    <n v="119000"/>
    <s v="Medium"/>
    <n v="10"/>
    <n v="2026"/>
    <s v="Medium"/>
    <n v="2"/>
  </r>
  <r>
    <n v="8999"/>
    <x v="5"/>
    <x v="1"/>
    <s v="Startup"/>
    <s v="Technology"/>
    <x v="0"/>
    <x v="2"/>
    <s v="Onsite/Hybrid"/>
    <x v="1"/>
    <s v="3-6 yrs"/>
    <n v="4"/>
    <s v="PhD"/>
    <n v="1"/>
    <n v="0"/>
    <n v="0"/>
    <n v="1"/>
    <n v="1"/>
    <n v="3"/>
    <n v="141739"/>
    <s v="High"/>
    <n v="2"/>
    <n v="2020"/>
    <s v="Low"/>
    <n v="3"/>
  </r>
  <r>
    <n v="9000"/>
    <x v="3"/>
    <x v="0"/>
    <s v="Medium"/>
    <s v="Education"/>
    <x v="0"/>
    <x v="1"/>
    <s v="Onsite/Hybrid"/>
    <x v="1"/>
    <s v="3-6 yrs"/>
    <n v="4"/>
    <s v="Bachelor"/>
    <n v="0"/>
    <n v="1"/>
    <n v="0"/>
    <n v="0"/>
    <n v="0"/>
    <n v="1"/>
    <n v="72327"/>
    <s v="Medium"/>
    <n v="3"/>
    <n v="2024"/>
    <s v="High"/>
    <n v="8"/>
  </r>
  <r>
    <n v="9001"/>
    <x v="5"/>
    <x v="1"/>
    <s v="Enterprise"/>
    <s v="Education"/>
    <x v="4"/>
    <x v="2"/>
    <s v="Onsite/Hybrid"/>
    <x v="2"/>
    <s v="0-2 yrs"/>
    <n v="2"/>
    <s v="Bachelor"/>
    <n v="0"/>
    <n v="0"/>
    <n v="0"/>
    <n v="1"/>
    <n v="0"/>
    <n v="1"/>
    <n v="102318"/>
    <s v="Medium"/>
    <n v="11"/>
    <n v="2025"/>
    <s v="Low"/>
    <n v="3"/>
  </r>
  <r>
    <n v="9002"/>
    <x v="2"/>
    <x v="2"/>
    <s v="Medium"/>
    <s v="Retail"/>
    <x v="0"/>
    <x v="2"/>
    <s v="Onsite/Hybrid"/>
    <x v="1"/>
    <s v="3-6 yrs"/>
    <n v="5"/>
    <s v="Bachelor"/>
    <n v="0"/>
    <n v="1"/>
    <n v="1"/>
    <n v="0"/>
    <n v="1"/>
    <n v="3"/>
    <n v="103435"/>
    <s v="Medium"/>
    <n v="4"/>
    <n v="2024"/>
    <s v="Medium"/>
    <n v="2"/>
  </r>
  <r>
    <n v="9003"/>
    <x v="2"/>
    <x v="2"/>
    <s v="Startup"/>
    <s v="Finance"/>
    <x v="3"/>
    <x v="2"/>
    <s v="Onsite/Hybrid"/>
    <x v="0"/>
    <s v="7+ yrs"/>
    <n v="13"/>
    <s v="Bachelor"/>
    <n v="1"/>
    <n v="0"/>
    <n v="0"/>
    <n v="1"/>
    <n v="0"/>
    <n v="2"/>
    <n v="114520"/>
    <s v="Medium"/>
    <n v="1"/>
    <n v="2023"/>
    <s v="High"/>
    <n v="9"/>
  </r>
  <r>
    <n v="9004"/>
    <x v="0"/>
    <x v="0"/>
    <s v="Enterprise"/>
    <s v="Healthcare"/>
    <x v="3"/>
    <x v="0"/>
    <s v="Remote"/>
    <x v="2"/>
    <s v="0-2 yrs"/>
    <n v="1"/>
    <s v="Bachelor"/>
    <n v="1"/>
    <n v="1"/>
    <n v="0"/>
    <n v="0"/>
    <n v="0"/>
    <n v="2"/>
    <n v="45130"/>
    <s v="Low"/>
    <n v="12"/>
    <n v="2024"/>
    <s v="High"/>
    <n v="8"/>
  </r>
  <r>
    <n v="9005"/>
    <x v="1"/>
    <x v="1"/>
    <s v="MNC"/>
    <s v="E-commerce"/>
    <x v="4"/>
    <x v="2"/>
    <s v="Onsite/Hybrid"/>
    <x v="0"/>
    <s v="7+ yrs"/>
    <n v="12"/>
    <s v="PhD"/>
    <n v="0"/>
    <n v="0"/>
    <n v="0"/>
    <n v="1"/>
    <n v="0"/>
    <n v="1"/>
    <n v="175083"/>
    <s v="High"/>
    <n v="12"/>
    <n v="2024"/>
    <s v="Low"/>
    <n v="1"/>
  </r>
  <r>
    <n v="9006"/>
    <x v="5"/>
    <x v="1"/>
    <s v="MNC"/>
    <s v="Technology"/>
    <x v="3"/>
    <x v="2"/>
    <s v="Onsite/Hybrid"/>
    <x v="0"/>
    <s v="7+ yrs"/>
    <n v="10"/>
    <s v="PhD"/>
    <n v="0"/>
    <n v="1"/>
    <n v="1"/>
    <n v="1"/>
    <n v="1"/>
    <n v="4"/>
    <n v="199130"/>
    <s v="High"/>
    <n v="5"/>
    <n v="2023"/>
    <s v="High"/>
    <n v="4"/>
  </r>
  <r>
    <n v="9007"/>
    <x v="1"/>
    <x v="1"/>
    <s v="Medium"/>
    <s v="Education"/>
    <x v="3"/>
    <x v="2"/>
    <s v="Onsite/Hybrid"/>
    <x v="1"/>
    <s v="3-6 yrs"/>
    <n v="3"/>
    <s v="PhD"/>
    <n v="1"/>
    <n v="1"/>
    <n v="1"/>
    <n v="0"/>
    <n v="0"/>
    <n v="3"/>
    <n v="126397"/>
    <s v="High"/>
    <n v="7"/>
    <n v="2021"/>
    <s v="Low"/>
    <n v="4"/>
  </r>
  <r>
    <n v="9008"/>
    <x v="0"/>
    <x v="0"/>
    <s v="Startup"/>
    <s v="Retail"/>
    <x v="4"/>
    <x v="2"/>
    <s v="Onsite/Hybrid"/>
    <x v="2"/>
    <s v="0-2 yrs"/>
    <n v="1"/>
    <s v="Master"/>
    <n v="0"/>
    <n v="1"/>
    <n v="0"/>
    <n v="1"/>
    <n v="1"/>
    <n v="3"/>
    <n v="72649"/>
    <s v="Medium"/>
    <n v="8"/>
    <n v="2025"/>
    <s v="High"/>
    <n v="8"/>
  </r>
  <r>
    <n v="9009"/>
    <x v="5"/>
    <x v="1"/>
    <s v="MNC"/>
    <s v="Healthcare"/>
    <x v="4"/>
    <x v="0"/>
    <s v="Remote"/>
    <x v="0"/>
    <s v="7+ yrs"/>
    <n v="10"/>
    <s v="PhD"/>
    <n v="1"/>
    <n v="0"/>
    <n v="0"/>
    <n v="1"/>
    <n v="0"/>
    <n v="2"/>
    <n v="170075"/>
    <s v="High"/>
    <n v="5"/>
    <n v="2023"/>
    <s v="Medium"/>
    <n v="4"/>
  </r>
  <r>
    <n v="9010"/>
    <x v="2"/>
    <x v="2"/>
    <s v="Enterprise"/>
    <s v="Finance"/>
    <x v="0"/>
    <x v="2"/>
    <s v="Onsite/Hybrid"/>
    <x v="0"/>
    <s v="7+ yrs"/>
    <n v="12"/>
    <s v="Master"/>
    <n v="1"/>
    <n v="0"/>
    <n v="1"/>
    <n v="0"/>
    <n v="0"/>
    <n v="2"/>
    <n v="117841"/>
    <s v="Medium"/>
    <n v="2"/>
    <n v="2020"/>
    <s v="Low"/>
    <n v="5"/>
  </r>
  <r>
    <n v="9011"/>
    <x v="1"/>
    <x v="1"/>
    <s v="Enterprise"/>
    <s v="Healthcare"/>
    <x v="5"/>
    <x v="0"/>
    <s v="Remote"/>
    <x v="1"/>
    <s v="3-6 yrs"/>
    <n v="5"/>
    <s v="Bachelor"/>
    <n v="0"/>
    <n v="0"/>
    <n v="1"/>
    <n v="1"/>
    <n v="0"/>
    <n v="2"/>
    <n v="142859"/>
    <s v="High"/>
    <n v="3"/>
    <n v="2025"/>
    <s v="High"/>
    <n v="2"/>
  </r>
  <r>
    <n v="9012"/>
    <x v="1"/>
    <x v="1"/>
    <s v="Startup"/>
    <s v="Education"/>
    <x v="2"/>
    <x v="0"/>
    <s v="Remote"/>
    <x v="0"/>
    <s v="7+ yrs"/>
    <n v="12"/>
    <s v="Master"/>
    <n v="0"/>
    <n v="0"/>
    <n v="1"/>
    <n v="0"/>
    <n v="1"/>
    <n v="2"/>
    <n v="162422"/>
    <s v="High"/>
    <n v="7"/>
    <n v="2025"/>
    <s v="High"/>
    <n v="9"/>
  </r>
  <r>
    <n v="9013"/>
    <x v="4"/>
    <x v="0"/>
    <s v="Medium"/>
    <s v="Healthcare"/>
    <x v="6"/>
    <x v="2"/>
    <s v="Onsite/Hybrid"/>
    <x v="0"/>
    <s v="7+ yrs"/>
    <n v="14"/>
    <s v="Master"/>
    <n v="1"/>
    <n v="1"/>
    <n v="0"/>
    <n v="1"/>
    <n v="1"/>
    <n v="4"/>
    <n v="122353"/>
    <s v="High"/>
    <n v="3"/>
    <n v="2022"/>
    <s v="Low"/>
    <n v="4"/>
  </r>
  <r>
    <n v="9014"/>
    <x v="4"/>
    <x v="0"/>
    <s v="Medium"/>
    <s v="Finance"/>
    <x v="4"/>
    <x v="2"/>
    <s v="Onsite/Hybrid"/>
    <x v="2"/>
    <s v="0-2 yrs"/>
    <n v="0"/>
    <s v="PhD"/>
    <n v="0"/>
    <n v="1"/>
    <n v="1"/>
    <n v="0"/>
    <n v="0"/>
    <n v="2"/>
    <n v="66468"/>
    <s v="Low"/>
    <n v="7"/>
    <n v="2022"/>
    <s v="Medium"/>
    <n v="4"/>
  </r>
  <r>
    <n v="9015"/>
    <x v="0"/>
    <x v="0"/>
    <s v="Enterprise"/>
    <s v="Education"/>
    <x v="4"/>
    <x v="0"/>
    <s v="Remote"/>
    <x v="2"/>
    <s v="0-2 yrs"/>
    <n v="1"/>
    <s v="Master"/>
    <n v="1"/>
    <n v="0"/>
    <n v="1"/>
    <n v="1"/>
    <n v="1"/>
    <n v="4"/>
    <n v="86733"/>
    <s v="Medium"/>
    <n v="10"/>
    <n v="2025"/>
    <s v="High"/>
    <n v="7"/>
  </r>
  <r>
    <n v="9016"/>
    <x v="3"/>
    <x v="0"/>
    <s v="Startup"/>
    <s v="Retail"/>
    <x v="6"/>
    <x v="0"/>
    <s v="Remote"/>
    <x v="1"/>
    <s v="3-6 yrs"/>
    <n v="6"/>
    <s v="Master"/>
    <n v="0"/>
    <n v="0"/>
    <n v="1"/>
    <n v="0"/>
    <n v="0"/>
    <n v="1"/>
    <n v="86419"/>
    <s v="Medium"/>
    <n v="1"/>
    <n v="2026"/>
    <s v="Low"/>
    <n v="3"/>
  </r>
  <r>
    <n v="9017"/>
    <x v="4"/>
    <x v="0"/>
    <s v="Startup"/>
    <s v="Education"/>
    <x v="0"/>
    <x v="0"/>
    <s v="Remote"/>
    <x v="2"/>
    <s v="0-2 yrs"/>
    <n v="2"/>
    <s v="PhD"/>
    <n v="0"/>
    <n v="1"/>
    <n v="0"/>
    <n v="1"/>
    <n v="1"/>
    <n v="3"/>
    <n v="79228"/>
    <s v="Medium"/>
    <n v="12"/>
    <n v="2020"/>
    <s v="Medium"/>
    <n v="4"/>
  </r>
  <r>
    <n v="9018"/>
    <x v="5"/>
    <x v="1"/>
    <s v="MNC"/>
    <s v="Finance"/>
    <x v="4"/>
    <x v="1"/>
    <s v="Onsite/Hybrid"/>
    <x v="0"/>
    <s v="7+ yrs"/>
    <n v="15"/>
    <s v="Master"/>
    <n v="0"/>
    <n v="0"/>
    <n v="1"/>
    <n v="0"/>
    <n v="1"/>
    <n v="2"/>
    <n v="185731"/>
    <s v="High"/>
    <n v="3"/>
    <n v="2024"/>
    <s v="High"/>
    <n v="8"/>
  </r>
  <r>
    <n v="9019"/>
    <x v="5"/>
    <x v="1"/>
    <s v="Medium"/>
    <s v="Technology"/>
    <x v="4"/>
    <x v="2"/>
    <s v="Onsite/Hybrid"/>
    <x v="2"/>
    <s v="0-2 yrs"/>
    <n v="2"/>
    <s v="Master"/>
    <n v="1"/>
    <n v="0"/>
    <n v="0"/>
    <n v="1"/>
    <n v="1"/>
    <n v="3"/>
    <n v="111181"/>
    <s v="Medium"/>
    <n v="6"/>
    <n v="2026"/>
    <s v="High"/>
    <n v="9"/>
  </r>
  <r>
    <n v="9020"/>
    <x v="3"/>
    <x v="0"/>
    <s v="Medium"/>
    <s v="Education"/>
    <x v="4"/>
    <x v="2"/>
    <s v="Onsite/Hybrid"/>
    <x v="0"/>
    <s v="7+ yrs"/>
    <n v="14"/>
    <s v="Bachelor"/>
    <n v="1"/>
    <n v="0"/>
    <n v="0"/>
    <n v="0"/>
    <n v="1"/>
    <n v="2"/>
    <n v="110975"/>
    <s v="Medium"/>
    <n v="10"/>
    <n v="2026"/>
    <s v="Medium"/>
    <n v="3"/>
  </r>
  <r>
    <n v="9021"/>
    <x v="5"/>
    <x v="1"/>
    <s v="Medium"/>
    <s v="Technology"/>
    <x v="4"/>
    <x v="1"/>
    <s v="Onsite/Hybrid"/>
    <x v="0"/>
    <s v="7+ yrs"/>
    <n v="14"/>
    <s v="Master"/>
    <n v="1"/>
    <n v="0"/>
    <n v="0"/>
    <n v="0"/>
    <n v="1"/>
    <n v="2"/>
    <n v="153901"/>
    <s v="High"/>
    <n v="6"/>
    <n v="2022"/>
    <s v="Low"/>
    <n v="1"/>
  </r>
  <r>
    <n v="9022"/>
    <x v="4"/>
    <x v="0"/>
    <s v="Medium"/>
    <s v="E-commerce"/>
    <x v="2"/>
    <x v="0"/>
    <s v="Remote"/>
    <x v="1"/>
    <s v="3-6 yrs"/>
    <n v="3"/>
    <s v="Bachelor"/>
    <n v="0"/>
    <n v="0"/>
    <n v="0"/>
    <n v="0"/>
    <n v="1"/>
    <n v="1"/>
    <n v="87229"/>
    <s v="Medium"/>
    <n v="8"/>
    <n v="2023"/>
    <s v="Low"/>
    <n v="2"/>
  </r>
  <r>
    <n v="9023"/>
    <x v="1"/>
    <x v="1"/>
    <s v="Medium"/>
    <s v="E-commerce"/>
    <x v="2"/>
    <x v="1"/>
    <s v="Onsite/Hybrid"/>
    <x v="2"/>
    <s v="0-2 yrs"/>
    <n v="2"/>
    <s v="Bachelor"/>
    <n v="1"/>
    <n v="0"/>
    <n v="1"/>
    <n v="0"/>
    <n v="1"/>
    <n v="3"/>
    <n v="115583"/>
    <s v="Medium"/>
    <n v="9"/>
    <n v="2023"/>
    <s v="Low"/>
    <n v="6"/>
  </r>
  <r>
    <n v="9024"/>
    <x v="0"/>
    <x v="0"/>
    <s v="MNC"/>
    <s v="Technology"/>
    <x v="6"/>
    <x v="1"/>
    <s v="Onsite/Hybrid"/>
    <x v="2"/>
    <s v="0-2 yrs"/>
    <n v="1"/>
    <s v="Master"/>
    <n v="0"/>
    <n v="1"/>
    <n v="1"/>
    <n v="1"/>
    <n v="0"/>
    <n v="3"/>
    <n v="95819"/>
    <s v="Medium"/>
    <n v="2"/>
    <n v="2022"/>
    <s v="High"/>
    <n v="8"/>
  </r>
  <r>
    <n v="9025"/>
    <x v="2"/>
    <x v="2"/>
    <s v="MNC"/>
    <s v="Technology"/>
    <x v="5"/>
    <x v="2"/>
    <s v="Onsite/Hybrid"/>
    <x v="0"/>
    <s v="7+ yrs"/>
    <n v="13"/>
    <s v="Bachelor"/>
    <n v="0"/>
    <n v="0"/>
    <n v="1"/>
    <n v="0"/>
    <n v="1"/>
    <n v="2"/>
    <n v="147405"/>
    <s v="High"/>
    <n v="1"/>
    <n v="2025"/>
    <s v="Low"/>
    <n v="4"/>
  </r>
  <r>
    <n v="9026"/>
    <x v="4"/>
    <x v="0"/>
    <s v="Startup"/>
    <s v="Healthcare"/>
    <x v="2"/>
    <x v="2"/>
    <s v="Onsite/Hybrid"/>
    <x v="1"/>
    <s v="3-6 yrs"/>
    <n v="4"/>
    <s v="Bachelor"/>
    <n v="0"/>
    <n v="1"/>
    <n v="1"/>
    <n v="0"/>
    <n v="1"/>
    <n v="3"/>
    <n v="101630"/>
    <s v="Medium"/>
    <n v="11"/>
    <n v="2022"/>
    <s v="High"/>
    <n v="8"/>
  </r>
  <r>
    <n v="9027"/>
    <x v="2"/>
    <x v="2"/>
    <s v="Startup"/>
    <s v="Finance"/>
    <x v="1"/>
    <x v="1"/>
    <s v="Onsite/Hybrid"/>
    <x v="1"/>
    <s v="3-6 yrs"/>
    <n v="3"/>
    <s v="PhD"/>
    <n v="0"/>
    <n v="0"/>
    <n v="1"/>
    <n v="1"/>
    <n v="0"/>
    <n v="2"/>
    <n v="104582"/>
    <s v="Medium"/>
    <n v="2"/>
    <n v="2021"/>
    <s v="High"/>
    <n v="4"/>
  </r>
  <r>
    <n v="9028"/>
    <x v="2"/>
    <x v="2"/>
    <s v="MNC"/>
    <s v="Technology"/>
    <x v="3"/>
    <x v="0"/>
    <s v="Remote"/>
    <x v="2"/>
    <s v="0-2 yrs"/>
    <n v="2"/>
    <s v="Master"/>
    <n v="0"/>
    <n v="1"/>
    <n v="1"/>
    <n v="1"/>
    <n v="0"/>
    <n v="3"/>
    <n v="96971"/>
    <s v="Medium"/>
    <n v="4"/>
    <n v="2023"/>
    <s v="High"/>
    <n v="1"/>
  </r>
  <r>
    <n v="9029"/>
    <x v="4"/>
    <x v="0"/>
    <s v="Startup"/>
    <s v="Technology"/>
    <x v="6"/>
    <x v="2"/>
    <s v="Onsite/Hybrid"/>
    <x v="0"/>
    <s v="7+ yrs"/>
    <n v="14"/>
    <s v="Bachelor"/>
    <n v="0"/>
    <n v="1"/>
    <n v="0"/>
    <n v="1"/>
    <n v="1"/>
    <n v="3"/>
    <n v="125019"/>
    <s v="High"/>
    <n v="5"/>
    <n v="2026"/>
    <s v="Medium"/>
    <n v="5"/>
  </r>
  <r>
    <n v="9030"/>
    <x v="5"/>
    <x v="1"/>
    <s v="MNC"/>
    <s v="Healthcare"/>
    <x v="6"/>
    <x v="1"/>
    <s v="Onsite/Hybrid"/>
    <x v="0"/>
    <s v="7+ yrs"/>
    <n v="12"/>
    <s v="Master"/>
    <n v="1"/>
    <n v="1"/>
    <n v="1"/>
    <n v="0"/>
    <n v="1"/>
    <n v="4"/>
    <n v="187423"/>
    <s v="High"/>
    <n v="10"/>
    <n v="2023"/>
    <s v="Low"/>
    <n v="3"/>
  </r>
  <r>
    <n v="9031"/>
    <x v="1"/>
    <x v="1"/>
    <s v="Enterprise"/>
    <s v="Retail"/>
    <x v="4"/>
    <x v="2"/>
    <s v="Onsite/Hybrid"/>
    <x v="0"/>
    <s v="7+ yrs"/>
    <n v="11"/>
    <s v="PhD"/>
    <n v="0"/>
    <n v="1"/>
    <n v="1"/>
    <n v="1"/>
    <n v="1"/>
    <n v="4"/>
    <n v="178870"/>
    <s v="High"/>
    <n v="5"/>
    <n v="2023"/>
    <s v="High"/>
    <n v="6"/>
  </r>
  <r>
    <n v="9032"/>
    <x v="4"/>
    <x v="0"/>
    <s v="MNC"/>
    <s v="Retail"/>
    <x v="5"/>
    <x v="0"/>
    <s v="Remote"/>
    <x v="2"/>
    <s v="0-2 yrs"/>
    <n v="1"/>
    <s v="Master"/>
    <n v="0"/>
    <n v="1"/>
    <n v="0"/>
    <n v="0"/>
    <n v="0"/>
    <n v="1"/>
    <n v="70565"/>
    <s v="Medium"/>
    <n v="3"/>
    <n v="2024"/>
    <s v="Medium"/>
    <n v="5"/>
  </r>
  <r>
    <n v="9033"/>
    <x v="3"/>
    <x v="0"/>
    <s v="MNC"/>
    <s v="Healthcare"/>
    <x v="6"/>
    <x v="2"/>
    <s v="Onsite/Hybrid"/>
    <x v="1"/>
    <s v="3-6 yrs"/>
    <n v="5"/>
    <s v="Bachelor"/>
    <n v="1"/>
    <n v="0"/>
    <n v="0"/>
    <n v="1"/>
    <n v="1"/>
    <n v="3"/>
    <n v="120652"/>
    <s v="High"/>
    <n v="9"/>
    <n v="2026"/>
    <s v="Low"/>
    <n v="1"/>
  </r>
  <r>
    <n v="9034"/>
    <x v="0"/>
    <x v="0"/>
    <s v="Enterprise"/>
    <s v="E-commerce"/>
    <x v="0"/>
    <x v="0"/>
    <s v="Remote"/>
    <x v="1"/>
    <s v="3-6 yrs"/>
    <n v="5"/>
    <s v="Master"/>
    <n v="0"/>
    <n v="1"/>
    <n v="1"/>
    <n v="1"/>
    <n v="1"/>
    <n v="4"/>
    <n v="116360"/>
    <s v="Medium"/>
    <n v="9"/>
    <n v="2026"/>
    <s v="High"/>
    <n v="3"/>
  </r>
  <r>
    <n v="9035"/>
    <x v="0"/>
    <x v="0"/>
    <s v="Enterprise"/>
    <s v="E-commerce"/>
    <x v="6"/>
    <x v="1"/>
    <s v="Onsite/Hybrid"/>
    <x v="0"/>
    <s v="7+ yrs"/>
    <n v="8"/>
    <s v="Bachelor"/>
    <n v="0"/>
    <n v="1"/>
    <n v="1"/>
    <n v="1"/>
    <n v="0"/>
    <n v="3"/>
    <n v="128754"/>
    <s v="High"/>
    <n v="3"/>
    <n v="2022"/>
    <s v="High"/>
    <n v="8"/>
  </r>
  <r>
    <n v="9036"/>
    <x v="2"/>
    <x v="2"/>
    <s v="Medium"/>
    <s v="E-commerce"/>
    <x v="3"/>
    <x v="1"/>
    <s v="Onsite/Hybrid"/>
    <x v="2"/>
    <s v="0-2 yrs"/>
    <n v="1"/>
    <s v="Bachelor"/>
    <n v="1"/>
    <n v="1"/>
    <n v="1"/>
    <n v="1"/>
    <n v="0"/>
    <n v="4"/>
    <n v="79719"/>
    <s v="Medium"/>
    <n v="10"/>
    <n v="2020"/>
    <s v="High"/>
    <n v="1"/>
  </r>
  <r>
    <n v="9037"/>
    <x v="5"/>
    <x v="1"/>
    <s v="Medium"/>
    <s v="Technology"/>
    <x v="3"/>
    <x v="1"/>
    <s v="Onsite/Hybrid"/>
    <x v="1"/>
    <s v="3-6 yrs"/>
    <n v="5"/>
    <s v="Master"/>
    <n v="1"/>
    <n v="1"/>
    <n v="1"/>
    <n v="0"/>
    <n v="0"/>
    <n v="3"/>
    <n v="129221"/>
    <s v="High"/>
    <n v="5"/>
    <n v="2020"/>
    <s v="Medium"/>
    <n v="6"/>
  </r>
  <r>
    <n v="9038"/>
    <x v="3"/>
    <x v="0"/>
    <s v="Enterprise"/>
    <s v="Finance"/>
    <x v="1"/>
    <x v="0"/>
    <s v="Remote"/>
    <x v="0"/>
    <s v="7+ yrs"/>
    <n v="7"/>
    <s v="PhD"/>
    <n v="1"/>
    <n v="0"/>
    <n v="1"/>
    <n v="1"/>
    <n v="0"/>
    <n v="3"/>
    <n v="127324"/>
    <s v="High"/>
    <n v="3"/>
    <n v="2025"/>
    <s v="High"/>
    <n v="1"/>
  </r>
  <r>
    <n v="9039"/>
    <x v="5"/>
    <x v="1"/>
    <s v="MNC"/>
    <s v="Technology"/>
    <x v="4"/>
    <x v="0"/>
    <s v="Remote"/>
    <x v="1"/>
    <s v="3-6 yrs"/>
    <n v="6"/>
    <s v="Master"/>
    <n v="1"/>
    <n v="0"/>
    <n v="1"/>
    <n v="1"/>
    <n v="1"/>
    <n v="4"/>
    <n v="175860"/>
    <s v="High"/>
    <n v="11"/>
    <n v="2021"/>
    <s v="High"/>
    <n v="2"/>
  </r>
  <r>
    <n v="9040"/>
    <x v="3"/>
    <x v="0"/>
    <s v="Enterprise"/>
    <s v="Technology"/>
    <x v="2"/>
    <x v="0"/>
    <s v="Remote"/>
    <x v="0"/>
    <s v="7+ yrs"/>
    <n v="12"/>
    <s v="Master"/>
    <n v="1"/>
    <n v="1"/>
    <n v="1"/>
    <n v="1"/>
    <n v="1"/>
    <n v="5"/>
    <n v="144682"/>
    <s v="High"/>
    <n v="11"/>
    <n v="2025"/>
    <s v="High"/>
    <n v="3"/>
  </r>
  <r>
    <n v="9041"/>
    <x v="3"/>
    <x v="0"/>
    <s v="Enterprise"/>
    <s v="Education"/>
    <x v="0"/>
    <x v="2"/>
    <s v="Onsite/Hybrid"/>
    <x v="2"/>
    <s v="0-2 yrs"/>
    <n v="0"/>
    <s v="PhD"/>
    <n v="0"/>
    <n v="0"/>
    <n v="0"/>
    <n v="1"/>
    <n v="1"/>
    <n v="2"/>
    <n v="74284"/>
    <s v="Medium"/>
    <n v="4"/>
    <n v="2022"/>
    <s v="Medium"/>
    <n v="2"/>
  </r>
  <r>
    <n v="9042"/>
    <x v="3"/>
    <x v="0"/>
    <s v="Medium"/>
    <s v="E-commerce"/>
    <x v="4"/>
    <x v="1"/>
    <s v="Onsite/Hybrid"/>
    <x v="0"/>
    <s v="7+ yrs"/>
    <n v="14"/>
    <s v="PhD"/>
    <n v="1"/>
    <n v="0"/>
    <n v="0"/>
    <n v="0"/>
    <n v="1"/>
    <n v="2"/>
    <n v="111914"/>
    <s v="Medium"/>
    <n v="7"/>
    <n v="2021"/>
    <s v="Low"/>
    <n v="2"/>
  </r>
  <r>
    <n v="9043"/>
    <x v="2"/>
    <x v="2"/>
    <s v="Startup"/>
    <s v="Technology"/>
    <x v="2"/>
    <x v="2"/>
    <s v="Onsite/Hybrid"/>
    <x v="2"/>
    <s v="0-2 yrs"/>
    <n v="2"/>
    <s v="PhD"/>
    <n v="0"/>
    <n v="0"/>
    <n v="1"/>
    <n v="0"/>
    <n v="1"/>
    <n v="2"/>
    <n v="79507"/>
    <s v="Medium"/>
    <n v="5"/>
    <n v="2026"/>
    <s v="Medium"/>
    <n v="2"/>
  </r>
  <r>
    <n v="9044"/>
    <x v="2"/>
    <x v="2"/>
    <s v="Medium"/>
    <s v="Healthcare"/>
    <x v="2"/>
    <x v="0"/>
    <s v="Remote"/>
    <x v="0"/>
    <s v="7+ yrs"/>
    <n v="10"/>
    <s v="Master"/>
    <n v="1"/>
    <n v="1"/>
    <n v="1"/>
    <n v="0"/>
    <n v="1"/>
    <n v="4"/>
    <n v="120371"/>
    <s v="High"/>
    <n v="8"/>
    <n v="2025"/>
    <s v="Medium"/>
    <n v="6"/>
  </r>
  <r>
    <n v="9045"/>
    <x v="0"/>
    <x v="0"/>
    <s v="Medium"/>
    <s v="Education"/>
    <x v="6"/>
    <x v="2"/>
    <s v="Onsite/Hybrid"/>
    <x v="1"/>
    <s v="3-6 yrs"/>
    <n v="5"/>
    <s v="Bachelor"/>
    <n v="0"/>
    <n v="0"/>
    <n v="0"/>
    <n v="1"/>
    <n v="0"/>
    <n v="1"/>
    <n v="86252"/>
    <s v="Medium"/>
    <n v="4"/>
    <n v="2024"/>
    <s v="Low"/>
    <n v="1"/>
  </r>
  <r>
    <n v="9046"/>
    <x v="3"/>
    <x v="0"/>
    <s v="Medium"/>
    <s v="Technology"/>
    <x v="4"/>
    <x v="2"/>
    <s v="Onsite/Hybrid"/>
    <x v="2"/>
    <s v="0-2 yrs"/>
    <n v="1"/>
    <s v="Master"/>
    <n v="0"/>
    <n v="1"/>
    <n v="1"/>
    <n v="0"/>
    <n v="1"/>
    <n v="3"/>
    <n v="76506"/>
    <s v="Medium"/>
    <n v="2"/>
    <n v="2023"/>
    <s v="Medium"/>
    <n v="6"/>
  </r>
  <r>
    <n v="9047"/>
    <x v="0"/>
    <x v="0"/>
    <s v="Startup"/>
    <s v="Technology"/>
    <x v="2"/>
    <x v="0"/>
    <s v="Remote"/>
    <x v="1"/>
    <s v="3-6 yrs"/>
    <n v="3"/>
    <s v="Master"/>
    <n v="1"/>
    <n v="0"/>
    <n v="1"/>
    <n v="0"/>
    <n v="1"/>
    <n v="3"/>
    <n v="104976"/>
    <s v="Medium"/>
    <n v="12"/>
    <n v="2021"/>
    <s v="Low"/>
    <n v="5"/>
  </r>
  <r>
    <n v="9048"/>
    <x v="4"/>
    <x v="0"/>
    <s v="MNC"/>
    <s v="Technology"/>
    <x v="0"/>
    <x v="1"/>
    <s v="Onsite/Hybrid"/>
    <x v="1"/>
    <s v="3-6 yrs"/>
    <n v="5"/>
    <s v="PhD"/>
    <n v="0"/>
    <n v="1"/>
    <n v="1"/>
    <n v="0"/>
    <n v="0"/>
    <n v="2"/>
    <n v="108320"/>
    <s v="Medium"/>
    <n v="4"/>
    <n v="2020"/>
    <s v="Low"/>
    <n v="1"/>
  </r>
  <r>
    <n v="9049"/>
    <x v="0"/>
    <x v="0"/>
    <s v="Startup"/>
    <s v="Technology"/>
    <x v="1"/>
    <x v="2"/>
    <s v="Onsite/Hybrid"/>
    <x v="1"/>
    <s v="3-6 yrs"/>
    <n v="5"/>
    <s v="Master"/>
    <n v="1"/>
    <n v="1"/>
    <n v="1"/>
    <n v="0"/>
    <n v="0"/>
    <n v="3"/>
    <n v="85748"/>
    <s v="Medium"/>
    <n v="5"/>
    <n v="2023"/>
    <s v="High"/>
    <n v="8"/>
  </r>
  <r>
    <n v="9050"/>
    <x v="5"/>
    <x v="1"/>
    <s v="Startup"/>
    <s v="E-commerce"/>
    <x v="1"/>
    <x v="0"/>
    <s v="Remote"/>
    <x v="2"/>
    <s v="0-2 yrs"/>
    <n v="1"/>
    <s v="Bachelor"/>
    <n v="0"/>
    <n v="0"/>
    <n v="1"/>
    <n v="1"/>
    <n v="0"/>
    <n v="2"/>
    <n v="121365"/>
    <s v="High"/>
    <n v="10"/>
    <n v="2020"/>
    <s v="High"/>
    <n v="3"/>
  </r>
  <r>
    <n v="9051"/>
    <x v="2"/>
    <x v="2"/>
    <s v="Startup"/>
    <s v="Finance"/>
    <x v="6"/>
    <x v="0"/>
    <s v="Remote"/>
    <x v="2"/>
    <s v="0-2 yrs"/>
    <n v="2"/>
    <s v="Bachelor"/>
    <n v="1"/>
    <n v="0"/>
    <n v="1"/>
    <n v="1"/>
    <n v="1"/>
    <n v="4"/>
    <n v="88111"/>
    <s v="Medium"/>
    <n v="12"/>
    <n v="2024"/>
    <s v="High"/>
    <n v="7"/>
  </r>
  <r>
    <n v="9052"/>
    <x v="2"/>
    <x v="2"/>
    <s v="MNC"/>
    <s v="Finance"/>
    <x v="1"/>
    <x v="1"/>
    <s v="Onsite/Hybrid"/>
    <x v="1"/>
    <s v="3-6 yrs"/>
    <n v="6"/>
    <s v="PhD"/>
    <n v="0"/>
    <n v="1"/>
    <n v="1"/>
    <n v="0"/>
    <n v="0"/>
    <n v="2"/>
    <n v="113007"/>
    <s v="Medium"/>
    <n v="10"/>
    <n v="2022"/>
    <s v="Low"/>
    <n v="5"/>
  </r>
  <r>
    <n v="9053"/>
    <x v="0"/>
    <x v="0"/>
    <s v="Enterprise"/>
    <s v="Retail"/>
    <x v="2"/>
    <x v="1"/>
    <s v="Onsite/Hybrid"/>
    <x v="2"/>
    <s v="0-2 yrs"/>
    <n v="2"/>
    <s v="PhD"/>
    <n v="1"/>
    <n v="0"/>
    <n v="0"/>
    <n v="1"/>
    <n v="0"/>
    <n v="2"/>
    <n v="60196"/>
    <s v="Low"/>
    <n v="6"/>
    <n v="2023"/>
    <s v="High"/>
    <n v="8"/>
  </r>
  <r>
    <n v="9054"/>
    <x v="2"/>
    <x v="2"/>
    <s v="Startup"/>
    <s v="E-commerce"/>
    <x v="3"/>
    <x v="1"/>
    <s v="Onsite/Hybrid"/>
    <x v="2"/>
    <s v="0-2 yrs"/>
    <n v="1"/>
    <s v="Bachelor"/>
    <n v="1"/>
    <n v="0"/>
    <n v="0"/>
    <n v="0"/>
    <n v="0"/>
    <n v="1"/>
    <n v="46751"/>
    <s v="Low"/>
    <n v="3"/>
    <n v="2026"/>
    <s v="High"/>
    <n v="8"/>
  </r>
  <r>
    <n v="9055"/>
    <x v="3"/>
    <x v="0"/>
    <s v="MNC"/>
    <s v="Retail"/>
    <x v="6"/>
    <x v="1"/>
    <s v="Onsite/Hybrid"/>
    <x v="1"/>
    <s v="3-6 yrs"/>
    <n v="3"/>
    <s v="Bachelor"/>
    <n v="1"/>
    <n v="0"/>
    <n v="0"/>
    <n v="0"/>
    <n v="0"/>
    <n v="1"/>
    <n v="92314"/>
    <s v="Medium"/>
    <n v="7"/>
    <n v="2021"/>
    <s v="Low"/>
    <n v="6"/>
  </r>
  <r>
    <n v="9056"/>
    <x v="5"/>
    <x v="1"/>
    <s v="Startup"/>
    <s v="Education"/>
    <x v="1"/>
    <x v="0"/>
    <s v="Remote"/>
    <x v="1"/>
    <s v="3-6 yrs"/>
    <n v="4"/>
    <s v="Master"/>
    <n v="1"/>
    <n v="0"/>
    <n v="1"/>
    <n v="1"/>
    <n v="0"/>
    <n v="3"/>
    <n v="142316"/>
    <s v="High"/>
    <n v="6"/>
    <n v="2022"/>
    <s v="High"/>
    <n v="2"/>
  </r>
  <r>
    <n v="9057"/>
    <x v="3"/>
    <x v="0"/>
    <s v="MNC"/>
    <s v="E-commerce"/>
    <x v="1"/>
    <x v="2"/>
    <s v="Onsite/Hybrid"/>
    <x v="0"/>
    <s v="7+ yrs"/>
    <n v="12"/>
    <s v="PhD"/>
    <n v="0"/>
    <n v="0"/>
    <n v="1"/>
    <n v="1"/>
    <n v="0"/>
    <n v="2"/>
    <n v="147175"/>
    <s v="High"/>
    <n v="1"/>
    <n v="2023"/>
    <s v="High"/>
    <n v="8"/>
  </r>
  <r>
    <n v="9058"/>
    <x v="1"/>
    <x v="1"/>
    <s v="MNC"/>
    <s v="E-commerce"/>
    <x v="5"/>
    <x v="0"/>
    <s v="Remote"/>
    <x v="0"/>
    <s v="7+ yrs"/>
    <n v="9"/>
    <s v="Master"/>
    <n v="0"/>
    <n v="0"/>
    <n v="0"/>
    <n v="0"/>
    <n v="0"/>
    <n v="0"/>
    <n v="159645"/>
    <s v="High"/>
    <n v="7"/>
    <n v="2021"/>
    <s v="Low"/>
    <n v="6"/>
  </r>
  <r>
    <n v="9059"/>
    <x v="1"/>
    <x v="1"/>
    <s v="Enterprise"/>
    <s v="E-commerce"/>
    <x v="0"/>
    <x v="2"/>
    <s v="Onsite/Hybrid"/>
    <x v="0"/>
    <s v="7+ yrs"/>
    <n v="11"/>
    <s v="Master"/>
    <n v="1"/>
    <n v="0"/>
    <n v="0"/>
    <n v="1"/>
    <n v="0"/>
    <n v="2"/>
    <n v="156616"/>
    <s v="High"/>
    <n v="10"/>
    <n v="2026"/>
    <s v="High"/>
    <n v="7"/>
  </r>
  <r>
    <n v="9060"/>
    <x v="5"/>
    <x v="1"/>
    <s v="Startup"/>
    <s v="Retail"/>
    <x v="4"/>
    <x v="1"/>
    <s v="Onsite/Hybrid"/>
    <x v="0"/>
    <s v="7+ yrs"/>
    <n v="11"/>
    <s v="Bachelor"/>
    <n v="1"/>
    <n v="0"/>
    <n v="0"/>
    <n v="0"/>
    <n v="0"/>
    <n v="1"/>
    <n v="141710"/>
    <s v="High"/>
    <n v="7"/>
    <n v="2022"/>
    <s v="High"/>
    <n v="9"/>
  </r>
  <r>
    <n v="9061"/>
    <x v="2"/>
    <x v="2"/>
    <s v="MNC"/>
    <s v="Healthcare"/>
    <x v="5"/>
    <x v="0"/>
    <s v="Remote"/>
    <x v="0"/>
    <s v="7+ yrs"/>
    <n v="12"/>
    <s v="PhD"/>
    <n v="0"/>
    <n v="0"/>
    <n v="0"/>
    <n v="1"/>
    <n v="0"/>
    <n v="1"/>
    <n v="135732"/>
    <s v="High"/>
    <n v="7"/>
    <n v="2022"/>
    <s v="High"/>
    <n v="7"/>
  </r>
  <r>
    <n v="9062"/>
    <x v="4"/>
    <x v="0"/>
    <s v="Medium"/>
    <s v="E-commerce"/>
    <x v="0"/>
    <x v="1"/>
    <s v="Onsite/Hybrid"/>
    <x v="1"/>
    <s v="3-6 yrs"/>
    <n v="3"/>
    <s v="PhD"/>
    <n v="0"/>
    <n v="1"/>
    <n v="1"/>
    <n v="0"/>
    <n v="1"/>
    <n v="3"/>
    <n v="98941"/>
    <s v="Medium"/>
    <n v="12"/>
    <n v="2026"/>
    <s v="Low"/>
    <n v="5"/>
  </r>
  <r>
    <n v="9063"/>
    <x v="5"/>
    <x v="1"/>
    <s v="Enterprise"/>
    <s v="Technology"/>
    <x v="3"/>
    <x v="0"/>
    <s v="Remote"/>
    <x v="2"/>
    <s v="0-2 yrs"/>
    <n v="2"/>
    <s v="Master"/>
    <n v="1"/>
    <n v="0"/>
    <n v="1"/>
    <n v="1"/>
    <n v="0"/>
    <n v="3"/>
    <n v="115677"/>
    <s v="Medium"/>
    <n v="12"/>
    <n v="2021"/>
    <s v="High"/>
    <n v="8"/>
  </r>
  <r>
    <n v="9064"/>
    <x v="0"/>
    <x v="0"/>
    <s v="Startup"/>
    <s v="Healthcare"/>
    <x v="2"/>
    <x v="0"/>
    <s v="Remote"/>
    <x v="0"/>
    <s v="7+ yrs"/>
    <n v="14"/>
    <s v="PhD"/>
    <n v="1"/>
    <n v="1"/>
    <n v="0"/>
    <n v="0"/>
    <n v="0"/>
    <n v="2"/>
    <n v="96674"/>
    <s v="Medium"/>
    <n v="9"/>
    <n v="2024"/>
    <s v="Medium"/>
    <n v="4"/>
  </r>
  <r>
    <n v="9065"/>
    <x v="2"/>
    <x v="2"/>
    <s v="Medium"/>
    <s v="Technology"/>
    <x v="2"/>
    <x v="0"/>
    <s v="Remote"/>
    <x v="2"/>
    <s v="0-2 yrs"/>
    <n v="2"/>
    <s v="Bachelor"/>
    <n v="1"/>
    <n v="0"/>
    <n v="1"/>
    <n v="1"/>
    <n v="1"/>
    <n v="4"/>
    <n v="86582"/>
    <s v="Medium"/>
    <n v="2"/>
    <n v="2026"/>
    <s v="High"/>
    <n v="7"/>
  </r>
  <r>
    <n v="9066"/>
    <x v="3"/>
    <x v="0"/>
    <s v="Enterprise"/>
    <s v="Finance"/>
    <x v="1"/>
    <x v="0"/>
    <s v="Remote"/>
    <x v="1"/>
    <s v="3-6 yrs"/>
    <n v="3"/>
    <s v="Bachelor"/>
    <n v="0"/>
    <n v="1"/>
    <n v="1"/>
    <n v="1"/>
    <n v="0"/>
    <n v="3"/>
    <n v="106734"/>
    <s v="Medium"/>
    <n v="1"/>
    <n v="2023"/>
    <s v="High"/>
    <n v="9"/>
  </r>
  <r>
    <n v="9067"/>
    <x v="4"/>
    <x v="0"/>
    <s v="MNC"/>
    <s v="Finance"/>
    <x v="2"/>
    <x v="1"/>
    <s v="Onsite/Hybrid"/>
    <x v="0"/>
    <s v="7+ yrs"/>
    <n v="13"/>
    <s v="PhD"/>
    <n v="1"/>
    <n v="0"/>
    <n v="1"/>
    <n v="1"/>
    <n v="0"/>
    <n v="3"/>
    <n v="154803"/>
    <s v="High"/>
    <n v="6"/>
    <n v="2021"/>
    <s v="High"/>
    <n v="3"/>
  </r>
  <r>
    <n v="9068"/>
    <x v="3"/>
    <x v="0"/>
    <s v="Startup"/>
    <s v="Finance"/>
    <x v="0"/>
    <x v="0"/>
    <s v="Remote"/>
    <x v="1"/>
    <s v="3-6 yrs"/>
    <n v="4"/>
    <s v="PhD"/>
    <n v="1"/>
    <n v="1"/>
    <n v="1"/>
    <n v="1"/>
    <n v="0"/>
    <n v="4"/>
    <n v="101801"/>
    <s v="Medium"/>
    <n v="10"/>
    <n v="2024"/>
    <s v="High"/>
    <n v="8"/>
  </r>
  <r>
    <n v="9069"/>
    <x v="0"/>
    <x v="0"/>
    <s v="Startup"/>
    <s v="Healthcare"/>
    <x v="5"/>
    <x v="1"/>
    <s v="Onsite/Hybrid"/>
    <x v="2"/>
    <s v="0-2 yrs"/>
    <n v="1"/>
    <s v="Bachelor"/>
    <n v="1"/>
    <n v="1"/>
    <n v="1"/>
    <n v="1"/>
    <n v="1"/>
    <n v="5"/>
    <n v="88310"/>
    <s v="Medium"/>
    <n v="1"/>
    <n v="2021"/>
    <s v="High"/>
    <n v="4"/>
  </r>
  <r>
    <n v="9070"/>
    <x v="5"/>
    <x v="1"/>
    <s v="MNC"/>
    <s v="E-commerce"/>
    <x v="2"/>
    <x v="0"/>
    <s v="Remote"/>
    <x v="2"/>
    <s v="0-2 yrs"/>
    <n v="1"/>
    <s v="Bachelor"/>
    <n v="0"/>
    <n v="0"/>
    <n v="1"/>
    <n v="0"/>
    <n v="1"/>
    <n v="2"/>
    <n v="134521"/>
    <s v="High"/>
    <n v="5"/>
    <n v="2020"/>
    <s v="High"/>
    <n v="8"/>
  </r>
  <r>
    <n v="9071"/>
    <x v="1"/>
    <x v="1"/>
    <s v="Enterprise"/>
    <s v="Education"/>
    <x v="0"/>
    <x v="0"/>
    <s v="Remote"/>
    <x v="2"/>
    <s v="0-2 yrs"/>
    <n v="2"/>
    <s v="Bachelor"/>
    <n v="0"/>
    <n v="1"/>
    <n v="0"/>
    <n v="1"/>
    <n v="1"/>
    <n v="3"/>
    <n v="117506"/>
    <s v="Medium"/>
    <n v="3"/>
    <n v="2020"/>
    <s v="High"/>
    <n v="9"/>
  </r>
  <r>
    <n v="9072"/>
    <x v="4"/>
    <x v="0"/>
    <s v="Startup"/>
    <s v="Retail"/>
    <x v="2"/>
    <x v="1"/>
    <s v="Onsite/Hybrid"/>
    <x v="2"/>
    <s v="0-2 yrs"/>
    <n v="1"/>
    <s v="PhD"/>
    <n v="0"/>
    <n v="1"/>
    <n v="0"/>
    <n v="1"/>
    <n v="0"/>
    <n v="2"/>
    <n v="63684"/>
    <s v="Low"/>
    <n v="7"/>
    <n v="2021"/>
    <s v="High"/>
    <n v="7"/>
  </r>
  <r>
    <n v="9073"/>
    <x v="3"/>
    <x v="0"/>
    <s v="Medium"/>
    <s v="E-commerce"/>
    <x v="5"/>
    <x v="0"/>
    <s v="Remote"/>
    <x v="0"/>
    <s v="7+ yrs"/>
    <n v="9"/>
    <s v="Bachelor"/>
    <n v="0"/>
    <n v="0"/>
    <n v="0"/>
    <n v="0"/>
    <n v="0"/>
    <n v="0"/>
    <n v="104861"/>
    <s v="Medium"/>
    <n v="10"/>
    <n v="2023"/>
    <s v="Medium"/>
    <n v="2"/>
  </r>
  <r>
    <n v="9074"/>
    <x v="1"/>
    <x v="1"/>
    <s v="MNC"/>
    <s v="Technology"/>
    <x v="4"/>
    <x v="0"/>
    <s v="Remote"/>
    <x v="0"/>
    <s v="7+ yrs"/>
    <n v="8"/>
    <s v="Master"/>
    <n v="0"/>
    <n v="0"/>
    <n v="1"/>
    <n v="0"/>
    <n v="0"/>
    <n v="1"/>
    <n v="171273"/>
    <s v="High"/>
    <n v="1"/>
    <n v="2024"/>
    <s v="High"/>
    <n v="8"/>
  </r>
  <r>
    <n v="9075"/>
    <x v="0"/>
    <x v="0"/>
    <s v="Medium"/>
    <s v="E-commerce"/>
    <x v="6"/>
    <x v="0"/>
    <s v="Remote"/>
    <x v="1"/>
    <s v="3-6 yrs"/>
    <n v="5"/>
    <s v="PhD"/>
    <n v="1"/>
    <n v="1"/>
    <n v="0"/>
    <n v="0"/>
    <n v="0"/>
    <n v="2"/>
    <n v="77409"/>
    <s v="Medium"/>
    <n v="12"/>
    <n v="2022"/>
    <s v="Medium"/>
    <n v="6"/>
  </r>
  <r>
    <n v="9076"/>
    <x v="3"/>
    <x v="0"/>
    <s v="Startup"/>
    <s v="Healthcare"/>
    <x v="2"/>
    <x v="0"/>
    <s v="Remote"/>
    <x v="0"/>
    <s v="7+ yrs"/>
    <n v="7"/>
    <s v="Master"/>
    <n v="1"/>
    <n v="0"/>
    <n v="0"/>
    <n v="0"/>
    <n v="1"/>
    <n v="2"/>
    <n v="108845"/>
    <s v="Medium"/>
    <n v="1"/>
    <n v="2025"/>
    <s v="Low"/>
    <n v="6"/>
  </r>
  <r>
    <n v="9077"/>
    <x v="0"/>
    <x v="0"/>
    <s v="Medium"/>
    <s v="Healthcare"/>
    <x v="5"/>
    <x v="2"/>
    <s v="Onsite/Hybrid"/>
    <x v="2"/>
    <s v="0-2 yrs"/>
    <n v="2"/>
    <s v="PhD"/>
    <n v="0"/>
    <n v="0"/>
    <n v="0"/>
    <n v="1"/>
    <n v="0"/>
    <n v="1"/>
    <n v="64083"/>
    <s v="Low"/>
    <n v="6"/>
    <n v="2026"/>
    <s v="Low"/>
    <n v="6"/>
  </r>
  <r>
    <n v="9078"/>
    <x v="2"/>
    <x v="2"/>
    <s v="MNC"/>
    <s v="Education"/>
    <x v="2"/>
    <x v="1"/>
    <s v="Onsite/Hybrid"/>
    <x v="1"/>
    <s v="3-6 yrs"/>
    <n v="6"/>
    <s v="Bachelor"/>
    <n v="0"/>
    <n v="0"/>
    <n v="0"/>
    <n v="0"/>
    <n v="0"/>
    <n v="0"/>
    <n v="91226"/>
    <s v="Medium"/>
    <n v="11"/>
    <n v="2025"/>
    <s v="Medium"/>
    <n v="2"/>
  </r>
  <r>
    <n v="9079"/>
    <x v="2"/>
    <x v="2"/>
    <s v="Medium"/>
    <s v="Education"/>
    <x v="0"/>
    <x v="1"/>
    <s v="Onsite/Hybrid"/>
    <x v="1"/>
    <s v="3-6 yrs"/>
    <n v="3"/>
    <s v="Master"/>
    <n v="0"/>
    <n v="1"/>
    <n v="0"/>
    <n v="1"/>
    <n v="0"/>
    <n v="2"/>
    <n v="91652"/>
    <s v="Medium"/>
    <n v="8"/>
    <n v="2020"/>
    <s v="Low"/>
    <n v="5"/>
  </r>
  <r>
    <n v="9080"/>
    <x v="2"/>
    <x v="2"/>
    <s v="Startup"/>
    <s v="Education"/>
    <x v="3"/>
    <x v="2"/>
    <s v="Onsite/Hybrid"/>
    <x v="0"/>
    <s v="7+ yrs"/>
    <n v="11"/>
    <s v="Bachelor"/>
    <n v="1"/>
    <n v="0"/>
    <n v="1"/>
    <n v="1"/>
    <n v="0"/>
    <n v="3"/>
    <n v="126329"/>
    <s v="High"/>
    <n v="8"/>
    <n v="2023"/>
    <s v="High"/>
    <n v="7"/>
  </r>
  <r>
    <n v="9081"/>
    <x v="1"/>
    <x v="1"/>
    <s v="Startup"/>
    <s v="Finance"/>
    <x v="2"/>
    <x v="1"/>
    <s v="Onsite/Hybrid"/>
    <x v="0"/>
    <s v="7+ yrs"/>
    <n v="13"/>
    <s v="Bachelor"/>
    <n v="0"/>
    <n v="1"/>
    <n v="1"/>
    <n v="1"/>
    <n v="1"/>
    <n v="4"/>
    <n v="183571"/>
    <s v="High"/>
    <n v="11"/>
    <n v="2023"/>
    <s v="High"/>
    <n v="7"/>
  </r>
  <r>
    <n v="9082"/>
    <x v="5"/>
    <x v="1"/>
    <s v="MNC"/>
    <s v="E-commerce"/>
    <x v="6"/>
    <x v="0"/>
    <s v="Remote"/>
    <x v="2"/>
    <s v="0-2 yrs"/>
    <n v="0"/>
    <s v="Master"/>
    <n v="0"/>
    <n v="1"/>
    <n v="0"/>
    <n v="1"/>
    <n v="0"/>
    <n v="2"/>
    <n v="126882"/>
    <s v="High"/>
    <n v="7"/>
    <n v="2024"/>
    <s v="Low"/>
    <n v="4"/>
  </r>
  <r>
    <n v="9083"/>
    <x v="2"/>
    <x v="2"/>
    <s v="Startup"/>
    <s v="E-commerce"/>
    <x v="0"/>
    <x v="0"/>
    <s v="Remote"/>
    <x v="2"/>
    <s v="0-2 yrs"/>
    <n v="0"/>
    <s v="PhD"/>
    <n v="1"/>
    <n v="1"/>
    <n v="0"/>
    <n v="0"/>
    <n v="0"/>
    <n v="2"/>
    <n v="52224"/>
    <s v="Low"/>
    <n v="6"/>
    <n v="2022"/>
    <s v="Low"/>
    <n v="6"/>
  </r>
  <r>
    <n v="9084"/>
    <x v="0"/>
    <x v="0"/>
    <s v="Enterprise"/>
    <s v="Education"/>
    <x v="3"/>
    <x v="2"/>
    <s v="Onsite/Hybrid"/>
    <x v="1"/>
    <s v="3-6 yrs"/>
    <n v="5"/>
    <s v="Bachelor"/>
    <n v="0"/>
    <n v="1"/>
    <n v="1"/>
    <n v="0"/>
    <n v="0"/>
    <n v="2"/>
    <n v="94646"/>
    <s v="Medium"/>
    <n v="5"/>
    <n v="2020"/>
    <s v="Medium"/>
    <n v="2"/>
  </r>
  <r>
    <n v="9085"/>
    <x v="5"/>
    <x v="1"/>
    <s v="Medium"/>
    <s v="Technology"/>
    <x v="3"/>
    <x v="2"/>
    <s v="Onsite/Hybrid"/>
    <x v="2"/>
    <s v="0-2 yrs"/>
    <n v="0"/>
    <s v="PhD"/>
    <n v="1"/>
    <n v="1"/>
    <n v="1"/>
    <n v="1"/>
    <n v="1"/>
    <n v="5"/>
    <n v="128674"/>
    <s v="High"/>
    <n v="8"/>
    <n v="2020"/>
    <s v="High"/>
    <n v="3"/>
  </r>
  <r>
    <n v="9086"/>
    <x v="0"/>
    <x v="0"/>
    <s v="Startup"/>
    <s v="Retail"/>
    <x v="1"/>
    <x v="0"/>
    <s v="Remote"/>
    <x v="2"/>
    <s v="0-2 yrs"/>
    <n v="2"/>
    <s v="PhD"/>
    <n v="0"/>
    <n v="0"/>
    <n v="1"/>
    <n v="0"/>
    <n v="1"/>
    <n v="2"/>
    <n v="72687"/>
    <s v="Medium"/>
    <n v="2"/>
    <n v="2026"/>
    <s v="High"/>
    <n v="8"/>
  </r>
  <r>
    <n v="9087"/>
    <x v="1"/>
    <x v="1"/>
    <s v="Enterprise"/>
    <s v="E-commerce"/>
    <x v="0"/>
    <x v="1"/>
    <s v="Onsite/Hybrid"/>
    <x v="0"/>
    <s v="7+ yrs"/>
    <n v="7"/>
    <s v="PhD"/>
    <n v="0"/>
    <n v="1"/>
    <n v="1"/>
    <n v="0"/>
    <n v="1"/>
    <n v="3"/>
    <n v="166641"/>
    <s v="High"/>
    <n v="8"/>
    <n v="2022"/>
    <s v="Medium"/>
    <n v="2"/>
  </r>
  <r>
    <n v="9088"/>
    <x v="1"/>
    <x v="1"/>
    <s v="MNC"/>
    <s v="E-commerce"/>
    <x v="3"/>
    <x v="0"/>
    <s v="Remote"/>
    <x v="0"/>
    <s v="7+ yrs"/>
    <n v="7"/>
    <s v="Bachelor"/>
    <n v="1"/>
    <n v="0"/>
    <n v="0"/>
    <n v="0"/>
    <n v="1"/>
    <n v="2"/>
    <n v="168921"/>
    <s v="High"/>
    <n v="2"/>
    <n v="2023"/>
    <s v="Medium"/>
    <n v="6"/>
  </r>
  <r>
    <n v="9089"/>
    <x v="5"/>
    <x v="1"/>
    <s v="Enterprise"/>
    <s v="Technology"/>
    <x v="1"/>
    <x v="0"/>
    <s v="Remote"/>
    <x v="2"/>
    <s v="0-2 yrs"/>
    <n v="0"/>
    <s v="Master"/>
    <n v="1"/>
    <n v="0"/>
    <n v="1"/>
    <n v="1"/>
    <n v="0"/>
    <n v="3"/>
    <n v="124012"/>
    <s v="High"/>
    <n v="6"/>
    <n v="2020"/>
    <s v="High"/>
    <n v="3"/>
  </r>
  <r>
    <n v="9090"/>
    <x v="3"/>
    <x v="0"/>
    <s v="Enterprise"/>
    <s v="E-commerce"/>
    <x v="5"/>
    <x v="1"/>
    <s v="Onsite/Hybrid"/>
    <x v="2"/>
    <s v="0-2 yrs"/>
    <n v="2"/>
    <s v="PhD"/>
    <n v="0"/>
    <n v="1"/>
    <n v="0"/>
    <n v="0"/>
    <n v="1"/>
    <n v="2"/>
    <n v="60443"/>
    <s v="Low"/>
    <n v="4"/>
    <n v="2024"/>
    <s v="Medium"/>
    <n v="1"/>
  </r>
  <r>
    <n v="9091"/>
    <x v="5"/>
    <x v="1"/>
    <s v="Startup"/>
    <s v="E-commerce"/>
    <x v="3"/>
    <x v="0"/>
    <s v="Remote"/>
    <x v="2"/>
    <s v="0-2 yrs"/>
    <n v="0"/>
    <s v="PhD"/>
    <n v="1"/>
    <n v="0"/>
    <n v="0"/>
    <n v="1"/>
    <n v="0"/>
    <n v="2"/>
    <n v="109853"/>
    <s v="Medium"/>
    <n v="8"/>
    <n v="2021"/>
    <s v="Medium"/>
    <n v="6"/>
  </r>
  <r>
    <n v="9092"/>
    <x v="3"/>
    <x v="0"/>
    <s v="Startup"/>
    <s v="Education"/>
    <x v="2"/>
    <x v="2"/>
    <s v="Onsite/Hybrid"/>
    <x v="0"/>
    <s v="7+ yrs"/>
    <n v="7"/>
    <s v="Bachelor"/>
    <n v="0"/>
    <n v="1"/>
    <n v="1"/>
    <n v="1"/>
    <n v="0"/>
    <n v="3"/>
    <n v="131377"/>
    <s v="High"/>
    <n v="4"/>
    <n v="2026"/>
    <s v="High"/>
    <n v="7"/>
  </r>
  <r>
    <n v="9093"/>
    <x v="0"/>
    <x v="0"/>
    <s v="Enterprise"/>
    <s v="Retail"/>
    <x v="3"/>
    <x v="1"/>
    <s v="Onsite/Hybrid"/>
    <x v="0"/>
    <s v="7+ yrs"/>
    <n v="9"/>
    <s v="Bachelor"/>
    <n v="0"/>
    <n v="0"/>
    <n v="1"/>
    <n v="0"/>
    <n v="0"/>
    <n v="1"/>
    <n v="119671"/>
    <s v="Medium"/>
    <n v="2"/>
    <n v="2021"/>
    <s v="Medium"/>
    <n v="4"/>
  </r>
  <r>
    <n v="9094"/>
    <x v="2"/>
    <x v="2"/>
    <s v="Enterprise"/>
    <s v="Healthcare"/>
    <x v="0"/>
    <x v="0"/>
    <s v="Remote"/>
    <x v="1"/>
    <s v="3-6 yrs"/>
    <n v="4"/>
    <s v="Master"/>
    <n v="1"/>
    <n v="1"/>
    <n v="1"/>
    <n v="1"/>
    <n v="1"/>
    <n v="5"/>
    <n v="114058"/>
    <s v="Medium"/>
    <n v="6"/>
    <n v="2020"/>
    <s v="High"/>
    <n v="5"/>
  </r>
  <r>
    <n v="9095"/>
    <x v="4"/>
    <x v="0"/>
    <s v="Medium"/>
    <s v="Education"/>
    <x v="2"/>
    <x v="1"/>
    <s v="Onsite/Hybrid"/>
    <x v="1"/>
    <s v="3-6 yrs"/>
    <n v="6"/>
    <s v="Bachelor"/>
    <n v="1"/>
    <n v="1"/>
    <n v="0"/>
    <n v="1"/>
    <n v="1"/>
    <n v="4"/>
    <n v="98717"/>
    <s v="Medium"/>
    <n v="8"/>
    <n v="2023"/>
    <s v="Medium"/>
    <n v="6"/>
  </r>
  <r>
    <n v="9096"/>
    <x v="0"/>
    <x v="0"/>
    <s v="Startup"/>
    <s v="Finance"/>
    <x v="4"/>
    <x v="2"/>
    <s v="Onsite/Hybrid"/>
    <x v="2"/>
    <s v="0-2 yrs"/>
    <n v="0"/>
    <s v="Bachelor"/>
    <n v="1"/>
    <n v="0"/>
    <n v="1"/>
    <n v="0"/>
    <n v="1"/>
    <n v="3"/>
    <n v="71881"/>
    <s v="Medium"/>
    <n v="8"/>
    <n v="2021"/>
    <s v="High"/>
    <n v="9"/>
  </r>
  <r>
    <n v="9097"/>
    <x v="5"/>
    <x v="1"/>
    <s v="MNC"/>
    <s v="Retail"/>
    <x v="0"/>
    <x v="2"/>
    <s v="Onsite/Hybrid"/>
    <x v="2"/>
    <s v="0-2 yrs"/>
    <n v="2"/>
    <s v="Bachelor"/>
    <n v="1"/>
    <n v="1"/>
    <n v="0"/>
    <n v="1"/>
    <n v="0"/>
    <n v="3"/>
    <n v="123649"/>
    <s v="High"/>
    <n v="5"/>
    <n v="2024"/>
    <s v="Low"/>
    <n v="1"/>
  </r>
  <r>
    <n v="9098"/>
    <x v="4"/>
    <x v="0"/>
    <s v="Medium"/>
    <s v="Education"/>
    <x v="3"/>
    <x v="2"/>
    <s v="Onsite/Hybrid"/>
    <x v="0"/>
    <s v="7+ yrs"/>
    <n v="10"/>
    <s v="Bachelor"/>
    <n v="0"/>
    <n v="1"/>
    <n v="0"/>
    <n v="1"/>
    <n v="0"/>
    <n v="2"/>
    <n v="119793"/>
    <s v="Medium"/>
    <n v="7"/>
    <n v="2021"/>
    <s v="High"/>
    <n v="9"/>
  </r>
  <r>
    <n v="9099"/>
    <x v="2"/>
    <x v="2"/>
    <s v="MNC"/>
    <s v="E-commerce"/>
    <x v="3"/>
    <x v="0"/>
    <s v="Remote"/>
    <x v="0"/>
    <s v="7+ yrs"/>
    <n v="14"/>
    <s v="PhD"/>
    <n v="1"/>
    <n v="0"/>
    <n v="0"/>
    <n v="0"/>
    <n v="0"/>
    <n v="1"/>
    <n v="118233"/>
    <s v="Medium"/>
    <n v="5"/>
    <n v="2024"/>
    <s v="Low"/>
    <n v="3"/>
  </r>
  <r>
    <n v="9100"/>
    <x v="0"/>
    <x v="0"/>
    <s v="Enterprise"/>
    <s v="Retail"/>
    <x v="3"/>
    <x v="2"/>
    <s v="Onsite/Hybrid"/>
    <x v="2"/>
    <s v="0-2 yrs"/>
    <n v="2"/>
    <s v="PhD"/>
    <n v="0"/>
    <n v="0"/>
    <n v="1"/>
    <n v="1"/>
    <n v="0"/>
    <n v="2"/>
    <n v="77075"/>
    <s v="Medium"/>
    <n v="7"/>
    <n v="2023"/>
    <s v="High"/>
    <n v="1"/>
  </r>
  <r>
    <n v="9101"/>
    <x v="3"/>
    <x v="0"/>
    <s v="MNC"/>
    <s v="Technology"/>
    <x v="3"/>
    <x v="0"/>
    <s v="Remote"/>
    <x v="0"/>
    <s v="7+ yrs"/>
    <n v="11"/>
    <s v="Master"/>
    <n v="1"/>
    <n v="1"/>
    <n v="1"/>
    <n v="1"/>
    <n v="0"/>
    <n v="4"/>
    <n v="145752"/>
    <s v="High"/>
    <n v="8"/>
    <n v="2020"/>
    <s v="High"/>
    <n v="2"/>
  </r>
  <r>
    <n v="9102"/>
    <x v="3"/>
    <x v="0"/>
    <s v="MNC"/>
    <s v="Technology"/>
    <x v="4"/>
    <x v="1"/>
    <s v="Onsite/Hybrid"/>
    <x v="1"/>
    <s v="3-6 yrs"/>
    <n v="4"/>
    <s v="Master"/>
    <n v="1"/>
    <n v="0"/>
    <n v="1"/>
    <n v="0"/>
    <n v="1"/>
    <n v="3"/>
    <n v="123121"/>
    <s v="High"/>
    <n v="1"/>
    <n v="2025"/>
    <s v="Medium"/>
    <n v="3"/>
  </r>
  <r>
    <n v="9103"/>
    <x v="4"/>
    <x v="0"/>
    <s v="Enterprise"/>
    <s v="Education"/>
    <x v="2"/>
    <x v="0"/>
    <s v="Remote"/>
    <x v="1"/>
    <s v="3-6 yrs"/>
    <n v="5"/>
    <s v="Master"/>
    <n v="0"/>
    <n v="0"/>
    <n v="1"/>
    <n v="0"/>
    <n v="1"/>
    <n v="2"/>
    <n v="100518"/>
    <s v="Medium"/>
    <n v="2"/>
    <n v="2020"/>
    <s v="Low"/>
    <n v="6"/>
  </r>
  <r>
    <n v="9104"/>
    <x v="5"/>
    <x v="1"/>
    <s v="Startup"/>
    <s v="Retail"/>
    <x v="1"/>
    <x v="0"/>
    <s v="Remote"/>
    <x v="2"/>
    <s v="0-2 yrs"/>
    <n v="1"/>
    <s v="PhD"/>
    <n v="0"/>
    <n v="1"/>
    <n v="1"/>
    <n v="1"/>
    <n v="0"/>
    <n v="3"/>
    <n v="115632"/>
    <s v="Medium"/>
    <n v="7"/>
    <n v="2022"/>
    <s v="High"/>
    <n v="8"/>
  </r>
  <r>
    <n v="9105"/>
    <x v="2"/>
    <x v="2"/>
    <s v="Medium"/>
    <s v="Technology"/>
    <x v="1"/>
    <x v="1"/>
    <s v="Onsite/Hybrid"/>
    <x v="2"/>
    <s v="0-2 yrs"/>
    <n v="1"/>
    <s v="Master"/>
    <n v="1"/>
    <n v="1"/>
    <n v="0"/>
    <n v="0"/>
    <n v="1"/>
    <n v="3"/>
    <n v="63543"/>
    <s v="Low"/>
    <n v="8"/>
    <n v="2022"/>
    <s v="Low"/>
    <n v="2"/>
  </r>
  <r>
    <n v="9106"/>
    <x v="2"/>
    <x v="2"/>
    <s v="MNC"/>
    <s v="E-commerce"/>
    <x v="4"/>
    <x v="0"/>
    <s v="Remote"/>
    <x v="2"/>
    <s v="0-2 yrs"/>
    <n v="1"/>
    <s v="PhD"/>
    <n v="0"/>
    <n v="1"/>
    <n v="0"/>
    <n v="0"/>
    <n v="1"/>
    <n v="2"/>
    <n v="79100"/>
    <s v="Medium"/>
    <n v="4"/>
    <n v="2024"/>
    <s v="Low"/>
    <n v="1"/>
  </r>
  <r>
    <n v="9107"/>
    <x v="1"/>
    <x v="1"/>
    <s v="MNC"/>
    <s v="E-commerce"/>
    <x v="3"/>
    <x v="0"/>
    <s v="Remote"/>
    <x v="1"/>
    <s v="3-6 yrs"/>
    <n v="4"/>
    <s v="PhD"/>
    <n v="0"/>
    <n v="1"/>
    <n v="1"/>
    <n v="0"/>
    <n v="1"/>
    <n v="3"/>
    <n v="158122"/>
    <s v="High"/>
    <n v="9"/>
    <n v="2022"/>
    <s v="Low"/>
    <n v="1"/>
  </r>
  <r>
    <n v="9108"/>
    <x v="1"/>
    <x v="1"/>
    <s v="Startup"/>
    <s v="E-commerce"/>
    <x v="1"/>
    <x v="0"/>
    <s v="Remote"/>
    <x v="0"/>
    <s v="7+ yrs"/>
    <n v="15"/>
    <s v="Master"/>
    <n v="1"/>
    <n v="0"/>
    <n v="1"/>
    <n v="0"/>
    <n v="0"/>
    <n v="2"/>
    <n v="150333"/>
    <s v="High"/>
    <n v="4"/>
    <n v="2022"/>
    <s v="Low"/>
    <n v="1"/>
  </r>
  <r>
    <n v="9109"/>
    <x v="0"/>
    <x v="0"/>
    <s v="Startup"/>
    <s v="Technology"/>
    <x v="6"/>
    <x v="0"/>
    <s v="Remote"/>
    <x v="1"/>
    <s v="3-6 yrs"/>
    <n v="6"/>
    <s v="Bachelor"/>
    <n v="0"/>
    <n v="0"/>
    <n v="0"/>
    <n v="0"/>
    <n v="1"/>
    <n v="1"/>
    <n v="84365"/>
    <s v="Medium"/>
    <n v="2"/>
    <n v="2025"/>
    <s v="Medium"/>
    <n v="1"/>
  </r>
  <r>
    <n v="9110"/>
    <x v="2"/>
    <x v="2"/>
    <s v="MNC"/>
    <s v="Retail"/>
    <x v="6"/>
    <x v="0"/>
    <s v="Remote"/>
    <x v="2"/>
    <s v="0-2 yrs"/>
    <n v="1"/>
    <s v="Bachelor"/>
    <n v="0"/>
    <n v="0"/>
    <n v="1"/>
    <n v="1"/>
    <n v="0"/>
    <n v="2"/>
    <n v="99327"/>
    <s v="Medium"/>
    <n v="8"/>
    <n v="2022"/>
    <s v="High"/>
    <n v="1"/>
  </r>
  <r>
    <n v="9111"/>
    <x v="0"/>
    <x v="0"/>
    <s v="Startup"/>
    <s v="Technology"/>
    <x v="4"/>
    <x v="2"/>
    <s v="Onsite/Hybrid"/>
    <x v="1"/>
    <s v="3-6 yrs"/>
    <n v="3"/>
    <s v="PhD"/>
    <n v="0"/>
    <n v="1"/>
    <n v="1"/>
    <n v="1"/>
    <n v="0"/>
    <n v="3"/>
    <n v="109656"/>
    <s v="Medium"/>
    <n v="8"/>
    <n v="2023"/>
    <s v="High"/>
    <n v="3"/>
  </r>
  <r>
    <n v="9112"/>
    <x v="4"/>
    <x v="0"/>
    <s v="Enterprise"/>
    <s v="Finance"/>
    <x v="3"/>
    <x v="1"/>
    <s v="Onsite/Hybrid"/>
    <x v="2"/>
    <s v="0-2 yrs"/>
    <n v="0"/>
    <s v="PhD"/>
    <n v="0"/>
    <n v="0"/>
    <n v="1"/>
    <n v="1"/>
    <n v="0"/>
    <n v="2"/>
    <n v="76680"/>
    <s v="Medium"/>
    <n v="2"/>
    <n v="2020"/>
    <s v="High"/>
    <n v="3"/>
  </r>
  <r>
    <n v="9113"/>
    <x v="4"/>
    <x v="0"/>
    <s v="Startup"/>
    <s v="Retail"/>
    <x v="6"/>
    <x v="1"/>
    <s v="Onsite/Hybrid"/>
    <x v="2"/>
    <s v="0-2 yrs"/>
    <n v="1"/>
    <s v="Master"/>
    <n v="1"/>
    <n v="1"/>
    <n v="1"/>
    <n v="1"/>
    <n v="0"/>
    <n v="4"/>
    <n v="81245"/>
    <s v="Medium"/>
    <n v="6"/>
    <n v="2021"/>
    <s v="High"/>
    <n v="5"/>
  </r>
  <r>
    <n v="9114"/>
    <x v="4"/>
    <x v="0"/>
    <s v="Startup"/>
    <s v="E-commerce"/>
    <x v="6"/>
    <x v="1"/>
    <s v="Onsite/Hybrid"/>
    <x v="1"/>
    <s v="3-6 yrs"/>
    <n v="3"/>
    <s v="PhD"/>
    <n v="1"/>
    <n v="0"/>
    <n v="1"/>
    <n v="1"/>
    <n v="0"/>
    <n v="3"/>
    <n v="102547"/>
    <s v="Medium"/>
    <n v="6"/>
    <n v="2023"/>
    <s v="High"/>
    <n v="1"/>
  </r>
  <r>
    <n v="9115"/>
    <x v="2"/>
    <x v="2"/>
    <s v="MNC"/>
    <s v="Education"/>
    <x v="6"/>
    <x v="0"/>
    <s v="Remote"/>
    <x v="0"/>
    <s v="7+ yrs"/>
    <n v="14"/>
    <s v="Bachelor"/>
    <n v="0"/>
    <n v="0"/>
    <n v="1"/>
    <n v="0"/>
    <n v="1"/>
    <n v="2"/>
    <n v="149236"/>
    <s v="High"/>
    <n v="11"/>
    <n v="2026"/>
    <s v="Medium"/>
    <n v="1"/>
  </r>
  <r>
    <n v="9116"/>
    <x v="5"/>
    <x v="1"/>
    <s v="Startup"/>
    <s v="Finance"/>
    <x v="3"/>
    <x v="2"/>
    <s v="Onsite/Hybrid"/>
    <x v="0"/>
    <s v="7+ yrs"/>
    <n v="9"/>
    <s v="Bachelor"/>
    <n v="1"/>
    <n v="1"/>
    <n v="1"/>
    <n v="0"/>
    <n v="1"/>
    <n v="4"/>
    <n v="163653"/>
    <s v="High"/>
    <n v="12"/>
    <n v="2024"/>
    <s v="High"/>
    <n v="9"/>
  </r>
  <r>
    <n v="9117"/>
    <x v="5"/>
    <x v="1"/>
    <s v="Medium"/>
    <s v="Healthcare"/>
    <x v="3"/>
    <x v="1"/>
    <s v="Onsite/Hybrid"/>
    <x v="2"/>
    <s v="0-2 yrs"/>
    <n v="0"/>
    <s v="Bachelor"/>
    <n v="1"/>
    <n v="0"/>
    <n v="0"/>
    <n v="1"/>
    <n v="1"/>
    <n v="3"/>
    <n v="119619"/>
    <s v="Medium"/>
    <n v="2"/>
    <n v="2025"/>
    <s v="High"/>
    <n v="9"/>
  </r>
  <r>
    <n v="9118"/>
    <x v="3"/>
    <x v="0"/>
    <s v="MNC"/>
    <s v="Education"/>
    <x v="2"/>
    <x v="0"/>
    <s v="Remote"/>
    <x v="2"/>
    <s v="0-2 yrs"/>
    <n v="1"/>
    <s v="Bachelor"/>
    <n v="0"/>
    <n v="1"/>
    <n v="0"/>
    <n v="1"/>
    <n v="0"/>
    <n v="2"/>
    <n v="80356"/>
    <s v="Medium"/>
    <n v="7"/>
    <n v="2023"/>
    <s v="Medium"/>
    <n v="1"/>
  </r>
  <r>
    <n v="9119"/>
    <x v="2"/>
    <x v="2"/>
    <s v="Medium"/>
    <s v="Technology"/>
    <x v="1"/>
    <x v="0"/>
    <s v="Remote"/>
    <x v="1"/>
    <s v="3-6 yrs"/>
    <n v="6"/>
    <s v="Master"/>
    <n v="0"/>
    <n v="0"/>
    <n v="1"/>
    <n v="1"/>
    <n v="0"/>
    <n v="2"/>
    <n v="105844"/>
    <s v="Medium"/>
    <n v="7"/>
    <n v="2022"/>
    <s v="High"/>
    <n v="1"/>
  </r>
  <r>
    <n v="9120"/>
    <x v="5"/>
    <x v="1"/>
    <s v="Startup"/>
    <s v="Retail"/>
    <x v="0"/>
    <x v="1"/>
    <s v="Onsite/Hybrid"/>
    <x v="2"/>
    <s v="0-2 yrs"/>
    <n v="0"/>
    <s v="Bachelor"/>
    <n v="1"/>
    <n v="0"/>
    <n v="0"/>
    <n v="0"/>
    <n v="0"/>
    <n v="1"/>
    <n v="90476"/>
    <s v="Medium"/>
    <n v="3"/>
    <n v="2025"/>
    <s v="Low"/>
    <n v="2"/>
  </r>
  <r>
    <n v="9121"/>
    <x v="2"/>
    <x v="2"/>
    <s v="Enterprise"/>
    <s v="Finance"/>
    <x v="6"/>
    <x v="1"/>
    <s v="Onsite/Hybrid"/>
    <x v="1"/>
    <s v="3-6 yrs"/>
    <n v="6"/>
    <s v="PhD"/>
    <n v="1"/>
    <n v="0"/>
    <n v="1"/>
    <n v="1"/>
    <n v="1"/>
    <n v="4"/>
    <n v="117428"/>
    <s v="Medium"/>
    <n v="8"/>
    <n v="2025"/>
    <s v="High"/>
    <n v="1"/>
  </r>
  <r>
    <n v="9122"/>
    <x v="5"/>
    <x v="1"/>
    <s v="Medium"/>
    <s v="Retail"/>
    <x v="3"/>
    <x v="0"/>
    <s v="Remote"/>
    <x v="2"/>
    <s v="0-2 yrs"/>
    <n v="2"/>
    <s v="PhD"/>
    <n v="1"/>
    <n v="1"/>
    <n v="0"/>
    <n v="1"/>
    <n v="0"/>
    <n v="3"/>
    <n v="101005"/>
    <s v="Medium"/>
    <n v="11"/>
    <n v="2020"/>
    <s v="Low"/>
    <n v="6"/>
  </r>
  <r>
    <n v="9123"/>
    <x v="1"/>
    <x v="1"/>
    <s v="Enterprise"/>
    <s v="Retail"/>
    <x v="1"/>
    <x v="2"/>
    <s v="Onsite/Hybrid"/>
    <x v="0"/>
    <s v="7+ yrs"/>
    <n v="8"/>
    <s v="Bachelor"/>
    <n v="1"/>
    <n v="1"/>
    <n v="0"/>
    <n v="0"/>
    <n v="0"/>
    <n v="2"/>
    <n v="141636"/>
    <s v="High"/>
    <n v="6"/>
    <n v="2026"/>
    <s v="Medium"/>
    <n v="4"/>
  </r>
  <r>
    <n v="9124"/>
    <x v="3"/>
    <x v="0"/>
    <s v="Startup"/>
    <s v="Retail"/>
    <x v="5"/>
    <x v="0"/>
    <s v="Remote"/>
    <x v="2"/>
    <s v="0-2 yrs"/>
    <n v="1"/>
    <s v="Master"/>
    <n v="0"/>
    <n v="0"/>
    <n v="0"/>
    <n v="0"/>
    <n v="1"/>
    <n v="1"/>
    <n v="59158"/>
    <s v="Low"/>
    <n v="10"/>
    <n v="2025"/>
    <s v="High"/>
    <n v="9"/>
  </r>
  <r>
    <n v="9125"/>
    <x v="0"/>
    <x v="0"/>
    <s v="MNC"/>
    <s v="Education"/>
    <x v="4"/>
    <x v="1"/>
    <s v="Onsite/Hybrid"/>
    <x v="0"/>
    <s v="7+ yrs"/>
    <n v="12"/>
    <s v="Master"/>
    <n v="1"/>
    <n v="1"/>
    <n v="0"/>
    <n v="1"/>
    <n v="0"/>
    <n v="3"/>
    <n v="131693"/>
    <s v="High"/>
    <n v="12"/>
    <n v="2024"/>
    <s v="Low"/>
    <n v="4"/>
  </r>
  <r>
    <n v="9126"/>
    <x v="0"/>
    <x v="0"/>
    <s v="Startup"/>
    <s v="Finance"/>
    <x v="5"/>
    <x v="1"/>
    <s v="Onsite/Hybrid"/>
    <x v="2"/>
    <s v="0-2 yrs"/>
    <n v="2"/>
    <s v="Bachelor"/>
    <n v="0"/>
    <n v="0"/>
    <n v="0"/>
    <n v="0"/>
    <n v="1"/>
    <n v="1"/>
    <n v="63263"/>
    <s v="Low"/>
    <n v="6"/>
    <n v="2023"/>
    <s v="Medium"/>
    <n v="4"/>
  </r>
  <r>
    <n v="9127"/>
    <x v="5"/>
    <x v="1"/>
    <s v="Enterprise"/>
    <s v="Finance"/>
    <x v="4"/>
    <x v="0"/>
    <s v="Remote"/>
    <x v="0"/>
    <s v="7+ yrs"/>
    <n v="9"/>
    <s v="Master"/>
    <n v="0"/>
    <n v="0"/>
    <n v="1"/>
    <n v="1"/>
    <n v="1"/>
    <n v="3"/>
    <n v="178168"/>
    <s v="High"/>
    <n v="11"/>
    <n v="2025"/>
    <s v="High"/>
    <n v="7"/>
  </r>
  <r>
    <n v="9128"/>
    <x v="5"/>
    <x v="1"/>
    <s v="Startup"/>
    <s v="Retail"/>
    <x v="2"/>
    <x v="2"/>
    <s v="Onsite/Hybrid"/>
    <x v="0"/>
    <s v="7+ yrs"/>
    <n v="14"/>
    <s v="Master"/>
    <n v="0"/>
    <n v="1"/>
    <n v="0"/>
    <n v="0"/>
    <n v="1"/>
    <n v="2"/>
    <n v="153785"/>
    <s v="High"/>
    <n v="9"/>
    <n v="2020"/>
    <s v="Low"/>
    <n v="2"/>
  </r>
  <r>
    <n v="9129"/>
    <x v="4"/>
    <x v="0"/>
    <s v="Medium"/>
    <s v="Education"/>
    <x v="2"/>
    <x v="1"/>
    <s v="Onsite/Hybrid"/>
    <x v="0"/>
    <s v="7+ yrs"/>
    <n v="8"/>
    <s v="Master"/>
    <n v="1"/>
    <n v="0"/>
    <n v="1"/>
    <n v="0"/>
    <n v="0"/>
    <n v="2"/>
    <n v="114795"/>
    <s v="Medium"/>
    <n v="6"/>
    <n v="2023"/>
    <s v="Medium"/>
    <n v="6"/>
  </r>
  <r>
    <n v="9130"/>
    <x v="2"/>
    <x v="2"/>
    <s v="MNC"/>
    <s v="E-commerce"/>
    <x v="4"/>
    <x v="2"/>
    <s v="Onsite/Hybrid"/>
    <x v="1"/>
    <s v="3-6 yrs"/>
    <n v="6"/>
    <s v="PhD"/>
    <n v="1"/>
    <n v="0"/>
    <n v="0"/>
    <n v="0"/>
    <n v="1"/>
    <n v="2"/>
    <n v="104700"/>
    <s v="Medium"/>
    <n v="10"/>
    <n v="2024"/>
    <s v="Low"/>
    <n v="2"/>
  </r>
  <r>
    <n v="9131"/>
    <x v="5"/>
    <x v="1"/>
    <s v="Startup"/>
    <s v="Technology"/>
    <x v="1"/>
    <x v="2"/>
    <s v="Onsite/Hybrid"/>
    <x v="0"/>
    <s v="7+ yrs"/>
    <n v="15"/>
    <s v="PhD"/>
    <n v="0"/>
    <n v="1"/>
    <n v="0"/>
    <n v="0"/>
    <n v="0"/>
    <n v="1"/>
    <n v="139284"/>
    <s v="High"/>
    <n v="8"/>
    <n v="2021"/>
    <s v="Low"/>
    <n v="3"/>
  </r>
  <r>
    <n v="9132"/>
    <x v="4"/>
    <x v="0"/>
    <s v="Enterprise"/>
    <s v="Technology"/>
    <x v="4"/>
    <x v="0"/>
    <s v="Remote"/>
    <x v="2"/>
    <s v="0-2 yrs"/>
    <n v="2"/>
    <s v="PhD"/>
    <n v="0"/>
    <n v="0"/>
    <n v="0"/>
    <n v="1"/>
    <n v="0"/>
    <n v="1"/>
    <n v="66697"/>
    <s v="Low"/>
    <n v="2"/>
    <n v="2021"/>
    <s v="Medium"/>
    <n v="5"/>
  </r>
  <r>
    <n v="9133"/>
    <x v="4"/>
    <x v="0"/>
    <s v="Enterprise"/>
    <s v="Education"/>
    <x v="3"/>
    <x v="2"/>
    <s v="Onsite/Hybrid"/>
    <x v="1"/>
    <s v="3-6 yrs"/>
    <n v="4"/>
    <s v="Bachelor"/>
    <n v="0"/>
    <n v="1"/>
    <n v="0"/>
    <n v="1"/>
    <n v="0"/>
    <n v="2"/>
    <n v="92800"/>
    <s v="Medium"/>
    <n v="7"/>
    <n v="2020"/>
    <s v="Medium"/>
    <n v="1"/>
  </r>
  <r>
    <n v="9134"/>
    <x v="3"/>
    <x v="0"/>
    <s v="Medium"/>
    <s v="Education"/>
    <x v="3"/>
    <x v="1"/>
    <s v="Onsite/Hybrid"/>
    <x v="0"/>
    <s v="7+ yrs"/>
    <n v="14"/>
    <s v="Bachelor"/>
    <n v="1"/>
    <n v="1"/>
    <n v="0"/>
    <n v="1"/>
    <n v="1"/>
    <n v="4"/>
    <n v="125116"/>
    <s v="High"/>
    <n v="8"/>
    <n v="2022"/>
    <s v="Medium"/>
    <n v="4"/>
  </r>
  <r>
    <n v="9135"/>
    <x v="1"/>
    <x v="1"/>
    <s v="Enterprise"/>
    <s v="E-commerce"/>
    <x v="3"/>
    <x v="1"/>
    <s v="Onsite/Hybrid"/>
    <x v="1"/>
    <s v="3-6 yrs"/>
    <n v="6"/>
    <s v="Bachelor"/>
    <n v="0"/>
    <n v="1"/>
    <n v="0"/>
    <n v="0"/>
    <n v="0"/>
    <n v="1"/>
    <n v="119547"/>
    <s v="Medium"/>
    <n v="5"/>
    <n v="2024"/>
    <s v="High"/>
    <n v="8"/>
  </r>
  <r>
    <n v="9136"/>
    <x v="0"/>
    <x v="0"/>
    <s v="Enterprise"/>
    <s v="Education"/>
    <x v="2"/>
    <x v="1"/>
    <s v="Onsite/Hybrid"/>
    <x v="0"/>
    <s v="7+ yrs"/>
    <n v="11"/>
    <s v="Master"/>
    <n v="1"/>
    <n v="0"/>
    <n v="0"/>
    <n v="0"/>
    <n v="0"/>
    <n v="1"/>
    <n v="95031"/>
    <s v="Medium"/>
    <n v="4"/>
    <n v="2022"/>
    <s v="Low"/>
    <n v="3"/>
  </r>
  <r>
    <n v="9137"/>
    <x v="1"/>
    <x v="1"/>
    <s v="Startup"/>
    <s v="Healthcare"/>
    <x v="1"/>
    <x v="2"/>
    <s v="Onsite/Hybrid"/>
    <x v="1"/>
    <s v="3-6 yrs"/>
    <n v="6"/>
    <s v="PhD"/>
    <n v="1"/>
    <n v="1"/>
    <n v="1"/>
    <n v="0"/>
    <n v="0"/>
    <n v="3"/>
    <n v="133265"/>
    <s v="High"/>
    <n v="9"/>
    <n v="2022"/>
    <s v="High"/>
    <n v="7"/>
  </r>
  <r>
    <n v="9138"/>
    <x v="5"/>
    <x v="1"/>
    <s v="Enterprise"/>
    <s v="Education"/>
    <x v="2"/>
    <x v="0"/>
    <s v="Remote"/>
    <x v="0"/>
    <s v="7+ yrs"/>
    <n v="12"/>
    <s v="Master"/>
    <n v="1"/>
    <n v="0"/>
    <n v="1"/>
    <n v="1"/>
    <n v="1"/>
    <n v="4"/>
    <n v="176410"/>
    <s v="High"/>
    <n v="12"/>
    <n v="2025"/>
    <s v="High"/>
    <n v="7"/>
  </r>
  <r>
    <n v="9139"/>
    <x v="5"/>
    <x v="1"/>
    <s v="Startup"/>
    <s v="E-commerce"/>
    <x v="3"/>
    <x v="1"/>
    <s v="Onsite/Hybrid"/>
    <x v="0"/>
    <s v="7+ yrs"/>
    <n v="8"/>
    <s v="Bachelor"/>
    <n v="1"/>
    <n v="0"/>
    <n v="0"/>
    <n v="1"/>
    <n v="0"/>
    <n v="2"/>
    <n v="156475"/>
    <s v="High"/>
    <n v="3"/>
    <n v="2021"/>
    <s v="Medium"/>
    <n v="6"/>
  </r>
  <r>
    <n v="9140"/>
    <x v="2"/>
    <x v="2"/>
    <s v="Medium"/>
    <s v="Healthcare"/>
    <x v="5"/>
    <x v="0"/>
    <s v="Remote"/>
    <x v="1"/>
    <s v="3-6 yrs"/>
    <n v="4"/>
    <s v="PhD"/>
    <n v="0"/>
    <n v="1"/>
    <n v="0"/>
    <n v="0"/>
    <n v="1"/>
    <n v="2"/>
    <n v="83866"/>
    <s v="Medium"/>
    <n v="2"/>
    <n v="2021"/>
    <s v="Low"/>
    <n v="5"/>
  </r>
  <r>
    <n v="9141"/>
    <x v="3"/>
    <x v="0"/>
    <s v="Enterprise"/>
    <s v="E-commerce"/>
    <x v="1"/>
    <x v="2"/>
    <s v="Onsite/Hybrid"/>
    <x v="1"/>
    <s v="3-6 yrs"/>
    <n v="5"/>
    <s v="Master"/>
    <n v="0"/>
    <n v="0"/>
    <n v="1"/>
    <n v="0"/>
    <n v="0"/>
    <n v="1"/>
    <n v="92482"/>
    <s v="Medium"/>
    <n v="2"/>
    <n v="2023"/>
    <s v="Low"/>
    <n v="3"/>
  </r>
  <r>
    <n v="9142"/>
    <x v="5"/>
    <x v="1"/>
    <s v="MNC"/>
    <s v="E-commerce"/>
    <x v="4"/>
    <x v="2"/>
    <s v="Onsite/Hybrid"/>
    <x v="2"/>
    <s v="0-2 yrs"/>
    <n v="0"/>
    <s v="PhD"/>
    <n v="0"/>
    <n v="0"/>
    <n v="1"/>
    <n v="1"/>
    <n v="0"/>
    <n v="2"/>
    <n v="137284"/>
    <s v="High"/>
    <n v="6"/>
    <n v="2022"/>
    <s v="High"/>
    <n v="1"/>
  </r>
  <r>
    <n v="9143"/>
    <x v="4"/>
    <x v="0"/>
    <s v="Medium"/>
    <s v="Healthcare"/>
    <x v="3"/>
    <x v="1"/>
    <s v="Onsite/Hybrid"/>
    <x v="2"/>
    <s v="0-2 yrs"/>
    <n v="0"/>
    <s v="PhD"/>
    <n v="0"/>
    <n v="0"/>
    <n v="0"/>
    <n v="1"/>
    <n v="1"/>
    <n v="2"/>
    <n v="71736"/>
    <s v="Medium"/>
    <n v="8"/>
    <n v="2021"/>
    <s v="Medium"/>
    <n v="6"/>
  </r>
  <r>
    <n v="9144"/>
    <x v="2"/>
    <x v="2"/>
    <s v="Medium"/>
    <s v="Retail"/>
    <x v="6"/>
    <x v="2"/>
    <s v="Onsite/Hybrid"/>
    <x v="0"/>
    <s v="7+ yrs"/>
    <n v="8"/>
    <s v="Bachelor"/>
    <n v="0"/>
    <n v="1"/>
    <n v="1"/>
    <n v="1"/>
    <n v="1"/>
    <n v="4"/>
    <n v="142517"/>
    <s v="High"/>
    <n v="9"/>
    <n v="2020"/>
    <s v="High"/>
    <n v="7"/>
  </r>
  <r>
    <n v="9145"/>
    <x v="0"/>
    <x v="0"/>
    <s v="MNC"/>
    <s v="Technology"/>
    <x v="3"/>
    <x v="0"/>
    <s v="Remote"/>
    <x v="0"/>
    <s v="7+ yrs"/>
    <n v="8"/>
    <s v="PhD"/>
    <n v="0"/>
    <n v="0"/>
    <n v="0"/>
    <n v="1"/>
    <n v="0"/>
    <n v="1"/>
    <n v="138914"/>
    <s v="High"/>
    <n v="8"/>
    <n v="2023"/>
    <s v="High"/>
    <n v="9"/>
  </r>
  <r>
    <n v="9146"/>
    <x v="1"/>
    <x v="1"/>
    <s v="Medium"/>
    <s v="Healthcare"/>
    <x v="5"/>
    <x v="0"/>
    <s v="Remote"/>
    <x v="0"/>
    <s v="7+ yrs"/>
    <n v="13"/>
    <s v="Bachelor"/>
    <n v="0"/>
    <n v="0"/>
    <n v="1"/>
    <n v="0"/>
    <n v="0"/>
    <n v="1"/>
    <n v="158922"/>
    <s v="High"/>
    <n v="7"/>
    <n v="2026"/>
    <s v="High"/>
    <n v="7"/>
  </r>
  <r>
    <n v="9147"/>
    <x v="2"/>
    <x v="2"/>
    <s v="Enterprise"/>
    <s v="E-commerce"/>
    <x v="0"/>
    <x v="2"/>
    <s v="Onsite/Hybrid"/>
    <x v="0"/>
    <s v="7+ yrs"/>
    <n v="9"/>
    <s v="Master"/>
    <n v="1"/>
    <n v="1"/>
    <n v="0"/>
    <n v="1"/>
    <n v="1"/>
    <n v="4"/>
    <n v="129201"/>
    <s v="High"/>
    <n v="6"/>
    <n v="2021"/>
    <s v="High"/>
    <n v="8"/>
  </r>
  <r>
    <n v="9148"/>
    <x v="4"/>
    <x v="0"/>
    <s v="Enterprise"/>
    <s v="Technology"/>
    <x v="2"/>
    <x v="1"/>
    <s v="Onsite/Hybrid"/>
    <x v="2"/>
    <s v="0-2 yrs"/>
    <n v="1"/>
    <s v="Master"/>
    <n v="1"/>
    <n v="1"/>
    <n v="1"/>
    <n v="0"/>
    <n v="1"/>
    <n v="4"/>
    <n v="75120"/>
    <s v="Medium"/>
    <n v="1"/>
    <n v="2022"/>
    <s v="High"/>
    <n v="7"/>
  </r>
  <r>
    <n v="9149"/>
    <x v="3"/>
    <x v="0"/>
    <s v="Startup"/>
    <s v="Healthcare"/>
    <x v="3"/>
    <x v="2"/>
    <s v="Onsite/Hybrid"/>
    <x v="2"/>
    <s v="0-2 yrs"/>
    <n v="1"/>
    <s v="PhD"/>
    <n v="0"/>
    <n v="0"/>
    <n v="0"/>
    <n v="1"/>
    <n v="0"/>
    <n v="1"/>
    <n v="66670"/>
    <s v="Low"/>
    <n v="11"/>
    <n v="2021"/>
    <s v="High"/>
    <n v="8"/>
  </r>
  <r>
    <n v="9150"/>
    <x v="4"/>
    <x v="0"/>
    <s v="Medium"/>
    <s v="Education"/>
    <x v="5"/>
    <x v="0"/>
    <s v="Remote"/>
    <x v="2"/>
    <s v="0-2 yrs"/>
    <n v="2"/>
    <s v="Master"/>
    <n v="1"/>
    <n v="1"/>
    <n v="1"/>
    <n v="0"/>
    <n v="1"/>
    <n v="4"/>
    <n v="74310"/>
    <s v="Medium"/>
    <n v="12"/>
    <n v="2020"/>
    <s v="Medium"/>
    <n v="5"/>
  </r>
  <r>
    <n v="9151"/>
    <x v="4"/>
    <x v="0"/>
    <s v="Startup"/>
    <s v="Retail"/>
    <x v="4"/>
    <x v="0"/>
    <s v="Remote"/>
    <x v="0"/>
    <s v="7+ yrs"/>
    <n v="12"/>
    <s v="PhD"/>
    <n v="0"/>
    <n v="0"/>
    <n v="1"/>
    <n v="0"/>
    <n v="1"/>
    <n v="2"/>
    <n v="128630"/>
    <s v="High"/>
    <n v="4"/>
    <n v="2021"/>
    <s v="Medium"/>
    <n v="3"/>
  </r>
  <r>
    <n v="9152"/>
    <x v="4"/>
    <x v="0"/>
    <s v="MNC"/>
    <s v="Retail"/>
    <x v="1"/>
    <x v="1"/>
    <s v="Onsite/Hybrid"/>
    <x v="0"/>
    <s v="7+ yrs"/>
    <n v="9"/>
    <s v="PhD"/>
    <n v="1"/>
    <n v="1"/>
    <n v="0"/>
    <n v="1"/>
    <n v="1"/>
    <n v="4"/>
    <n v="140944"/>
    <s v="High"/>
    <n v="1"/>
    <n v="2026"/>
    <s v="High"/>
    <n v="8"/>
  </r>
  <r>
    <n v="9153"/>
    <x v="4"/>
    <x v="0"/>
    <s v="MNC"/>
    <s v="Healthcare"/>
    <x v="4"/>
    <x v="1"/>
    <s v="Onsite/Hybrid"/>
    <x v="0"/>
    <s v="7+ yrs"/>
    <n v="8"/>
    <s v="Master"/>
    <n v="0"/>
    <n v="1"/>
    <n v="1"/>
    <n v="0"/>
    <n v="0"/>
    <n v="2"/>
    <n v="133179"/>
    <s v="High"/>
    <n v="6"/>
    <n v="2020"/>
    <s v="High"/>
    <n v="9"/>
  </r>
  <r>
    <n v="9154"/>
    <x v="1"/>
    <x v="1"/>
    <s v="Enterprise"/>
    <s v="Retail"/>
    <x v="5"/>
    <x v="1"/>
    <s v="Onsite/Hybrid"/>
    <x v="1"/>
    <s v="3-6 yrs"/>
    <n v="3"/>
    <s v="Bachelor"/>
    <n v="1"/>
    <n v="1"/>
    <n v="1"/>
    <n v="1"/>
    <n v="1"/>
    <n v="5"/>
    <n v="154330"/>
    <s v="High"/>
    <n v="10"/>
    <n v="2024"/>
    <s v="High"/>
    <n v="7"/>
  </r>
  <r>
    <n v="9155"/>
    <x v="3"/>
    <x v="0"/>
    <s v="Enterprise"/>
    <s v="Education"/>
    <x v="6"/>
    <x v="1"/>
    <s v="Onsite/Hybrid"/>
    <x v="2"/>
    <s v="0-2 yrs"/>
    <n v="1"/>
    <s v="PhD"/>
    <n v="1"/>
    <n v="1"/>
    <n v="1"/>
    <n v="1"/>
    <n v="1"/>
    <n v="5"/>
    <n v="89907"/>
    <s v="Medium"/>
    <n v="12"/>
    <n v="2023"/>
    <s v="High"/>
    <n v="7"/>
  </r>
  <r>
    <n v="9156"/>
    <x v="4"/>
    <x v="0"/>
    <s v="MNC"/>
    <s v="E-commerce"/>
    <x v="6"/>
    <x v="1"/>
    <s v="Onsite/Hybrid"/>
    <x v="0"/>
    <s v="7+ yrs"/>
    <n v="15"/>
    <s v="Master"/>
    <n v="0"/>
    <n v="0"/>
    <n v="1"/>
    <n v="1"/>
    <n v="0"/>
    <n v="2"/>
    <n v="152552"/>
    <s v="High"/>
    <n v="3"/>
    <n v="2025"/>
    <s v="High"/>
    <n v="9"/>
  </r>
  <r>
    <n v="9157"/>
    <x v="4"/>
    <x v="0"/>
    <s v="MNC"/>
    <s v="Technology"/>
    <x v="5"/>
    <x v="1"/>
    <s v="Onsite/Hybrid"/>
    <x v="1"/>
    <s v="3-6 yrs"/>
    <n v="3"/>
    <s v="PhD"/>
    <n v="1"/>
    <n v="0"/>
    <n v="0"/>
    <n v="1"/>
    <n v="1"/>
    <n v="3"/>
    <n v="115875"/>
    <s v="Medium"/>
    <n v="12"/>
    <n v="2024"/>
    <s v="Medium"/>
    <n v="1"/>
  </r>
  <r>
    <n v="9158"/>
    <x v="2"/>
    <x v="2"/>
    <s v="Startup"/>
    <s v="Healthcare"/>
    <x v="0"/>
    <x v="1"/>
    <s v="Onsite/Hybrid"/>
    <x v="2"/>
    <s v="0-2 yrs"/>
    <n v="0"/>
    <s v="Master"/>
    <n v="0"/>
    <n v="0"/>
    <n v="0"/>
    <n v="1"/>
    <n v="1"/>
    <n v="2"/>
    <n v="72387"/>
    <s v="Medium"/>
    <n v="10"/>
    <n v="2026"/>
    <s v="Medium"/>
    <n v="2"/>
  </r>
  <r>
    <n v="9159"/>
    <x v="1"/>
    <x v="1"/>
    <s v="Medium"/>
    <s v="E-commerce"/>
    <x v="6"/>
    <x v="2"/>
    <s v="Onsite/Hybrid"/>
    <x v="1"/>
    <s v="3-6 yrs"/>
    <n v="6"/>
    <s v="Bachelor"/>
    <n v="1"/>
    <n v="0"/>
    <n v="0"/>
    <n v="1"/>
    <n v="0"/>
    <n v="2"/>
    <n v="129476"/>
    <s v="High"/>
    <n v="10"/>
    <n v="2025"/>
    <s v="Low"/>
    <n v="3"/>
  </r>
  <r>
    <n v="9160"/>
    <x v="3"/>
    <x v="0"/>
    <s v="Enterprise"/>
    <s v="Finance"/>
    <x v="2"/>
    <x v="2"/>
    <s v="Onsite/Hybrid"/>
    <x v="2"/>
    <s v="0-2 yrs"/>
    <n v="0"/>
    <s v="Master"/>
    <n v="1"/>
    <n v="1"/>
    <n v="0"/>
    <n v="0"/>
    <n v="0"/>
    <n v="2"/>
    <n v="54048"/>
    <s v="Low"/>
    <n v="4"/>
    <n v="2024"/>
    <s v="Low"/>
    <n v="4"/>
  </r>
  <r>
    <n v="9161"/>
    <x v="4"/>
    <x v="0"/>
    <s v="MNC"/>
    <s v="Finance"/>
    <x v="0"/>
    <x v="2"/>
    <s v="Onsite/Hybrid"/>
    <x v="0"/>
    <s v="7+ yrs"/>
    <n v="9"/>
    <s v="Bachelor"/>
    <n v="1"/>
    <n v="0"/>
    <n v="0"/>
    <n v="0"/>
    <n v="1"/>
    <n v="2"/>
    <n v="130547"/>
    <s v="High"/>
    <n v="11"/>
    <n v="2020"/>
    <s v="High"/>
    <n v="8"/>
  </r>
  <r>
    <n v="9162"/>
    <x v="4"/>
    <x v="0"/>
    <s v="MNC"/>
    <s v="Finance"/>
    <x v="3"/>
    <x v="2"/>
    <s v="Onsite/Hybrid"/>
    <x v="0"/>
    <s v="7+ yrs"/>
    <n v="12"/>
    <s v="Bachelor"/>
    <n v="0"/>
    <n v="0"/>
    <n v="1"/>
    <n v="0"/>
    <n v="0"/>
    <n v="1"/>
    <n v="133413"/>
    <s v="High"/>
    <n v="11"/>
    <n v="2022"/>
    <s v="High"/>
    <n v="9"/>
  </r>
  <r>
    <n v="9163"/>
    <x v="2"/>
    <x v="2"/>
    <s v="MNC"/>
    <s v="Technology"/>
    <x v="3"/>
    <x v="1"/>
    <s v="Onsite/Hybrid"/>
    <x v="1"/>
    <s v="3-6 yrs"/>
    <n v="3"/>
    <s v="Master"/>
    <n v="0"/>
    <n v="1"/>
    <n v="1"/>
    <n v="1"/>
    <n v="1"/>
    <n v="4"/>
    <n v="137042"/>
    <s v="High"/>
    <n v="7"/>
    <n v="2020"/>
    <s v="High"/>
    <n v="8"/>
  </r>
  <r>
    <n v="9164"/>
    <x v="1"/>
    <x v="1"/>
    <s v="Startup"/>
    <s v="Technology"/>
    <x v="3"/>
    <x v="2"/>
    <s v="Onsite/Hybrid"/>
    <x v="2"/>
    <s v="0-2 yrs"/>
    <n v="2"/>
    <s v="Master"/>
    <n v="1"/>
    <n v="0"/>
    <n v="0"/>
    <n v="1"/>
    <n v="1"/>
    <n v="3"/>
    <n v="118875"/>
    <s v="Medium"/>
    <n v="7"/>
    <n v="2022"/>
    <s v="High"/>
    <n v="9"/>
  </r>
  <r>
    <n v="9165"/>
    <x v="1"/>
    <x v="1"/>
    <s v="Enterprise"/>
    <s v="Education"/>
    <x v="1"/>
    <x v="0"/>
    <s v="Remote"/>
    <x v="1"/>
    <s v="3-6 yrs"/>
    <n v="5"/>
    <s v="Master"/>
    <n v="0"/>
    <n v="0"/>
    <n v="1"/>
    <n v="0"/>
    <n v="0"/>
    <n v="1"/>
    <n v="129350"/>
    <s v="High"/>
    <n v="9"/>
    <n v="2020"/>
    <s v="Medium"/>
    <n v="1"/>
  </r>
  <r>
    <n v="9166"/>
    <x v="4"/>
    <x v="0"/>
    <s v="Startup"/>
    <s v="E-commerce"/>
    <x v="6"/>
    <x v="2"/>
    <s v="Onsite/Hybrid"/>
    <x v="2"/>
    <s v="0-2 yrs"/>
    <n v="2"/>
    <s v="Bachelor"/>
    <n v="1"/>
    <n v="1"/>
    <n v="1"/>
    <n v="0"/>
    <n v="1"/>
    <n v="4"/>
    <n v="70989"/>
    <s v="Medium"/>
    <n v="1"/>
    <n v="2024"/>
    <s v="Medium"/>
    <n v="5"/>
  </r>
  <r>
    <n v="9167"/>
    <x v="0"/>
    <x v="0"/>
    <s v="Enterprise"/>
    <s v="E-commerce"/>
    <x v="6"/>
    <x v="0"/>
    <s v="Remote"/>
    <x v="2"/>
    <s v="0-2 yrs"/>
    <n v="1"/>
    <s v="PhD"/>
    <n v="1"/>
    <n v="1"/>
    <n v="1"/>
    <n v="0"/>
    <n v="0"/>
    <n v="3"/>
    <n v="66327"/>
    <s v="Low"/>
    <n v="2"/>
    <n v="2025"/>
    <s v="Low"/>
    <n v="4"/>
  </r>
  <r>
    <n v="9168"/>
    <x v="3"/>
    <x v="0"/>
    <s v="Enterprise"/>
    <s v="Retail"/>
    <x v="1"/>
    <x v="1"/>
    <s v="Onsite/Hybrid"/>
    <x v="2"/>
    <s v="0-2 yrs"/>
    <n v="1"/>
    <s v="Bachelor"/>
    <n v="0"/>
    <n v="1"/>
    <n v="1"/>
    <n v="1"/>
    <n v="1"/>
    <n v="4"/>
    <n v="91837"/>
    <s v="Medium"/>
    <n v="3"/>
    <n v="2025"/>
    <s v="High"/>
    <n v="3"/>
  </r>
  <r>
    <n v="9169"/>
    <x v="3"/>
    <x v="0"/>
    <s v="Enterprise"/>
    <s v="Education"/>
    <x v="5"/>
    <x v="2"/>
    <s v="Onsite/Hybrid"/>
    <x v="2"/>
    <s v="0-2 yrs"/>
    <n v="1"/>
    <s v="Bachelor"/>
    <n v="0"/>
    <n v="1"/>
    <n v="1"/>
    <n v="1"/>
    <n v="0"/>
    <n v="3"/>
    <n v="82360"/>
    <s v="Medium"/>
    <n v="5"/>
    <n v="2023"/>
    <s v="High"/>
    <n v="5"/>
  </r>
  <r>
    <n v="9170"/>
    <x v="2"/>
    <x v="2"/>
    <s v="Enterprise"/>
    <s v="Healthcare"/>
    <x v="0"/>
    <x v="2"/>
    <s v="Onsite/Hybrid"/>
    <x v="1"/>
    <s v="3-6 yrs"/>
    <n v="5"/>
    <s v="Bachelor"/>
    <n v="1"/>
    <n v="1"/>
    <n v="1"/>
    <n v="1"/>
    <n v="0"/>
    <n v="4"/>
    <n v="109705"/>
    <s v="Medium"/>
    <n v="11"/>
    <n v="2026"/>
    <s v="High"/>
    <n v="1"/>
  </r>
  <r>
    <n v="9171"/>
    <x v="1"/>
    <x v="1"/>
    <s v="MNC"/>
    <s v="Retail"/>
    <x v="4"/>
    <x v="0"/>
    <s v="Remote"/>
    <x v="0"/>
    <s v="7+ yrs"/>
    <n v="8"/>
    <s v="PhD"/>
    <n v="0"/>
    <n v="0"/>
    <n v="0"/>
    <n v="1"/>
    <n v="0"/>
    <n v="1"/>
    <n v="176346"/>
    <s v="High"/>
    <n v="9"/>
    <n v="2026"/>
    <s v="Low"/>
    <n v="3"/>
  </r>
  <r>
    <n v="9172"/>
    <x v="3"/>
    <x v="0"/>
    <s v="Enterprise"/>
    <s v="Finance"/>
    <x v="4"/>
    <x v="2"/>
    <s v="Onsite/Hybrid"/>
    <x v="0"/>
    <s v="7+ yrs"/>
    <n v="12"/>
    <s v="Master"/>
    <n v="0"/>
    <n v="0"/>
    <n v="1"/>
    <n v="1"/>
    <n v="1"/>
    <n v="3"/>
    <n v="142661"/>
    <s v="High"/>
    <n v="3"/>
    <n v="2020"/>
    <s v="High"/>
    <n v="6"/>
  </r>
  <r>
    <n v="9173"/>
    <x v="2"/>
    <x v="2"/>
    <s v="Medium"/>
    <s v="Finance"/>
    <x v="3"/>
    <x v="1"/>
    <s v="Onsite/Hybrid"/>
    <x v="2"/>
    <s v="0-2 yrs"/>
    <n v="1"/>
    <s v="PhD"/>
    <n v="1"/>
    <n v="1"/>
    <n v="0"/>
    <n v="0"/>
    <n v="0"/>
    <n v="2"/>
    <n v="46170"/>
    <s v="Low"/>
    <n v="1"/>
    <n v="2020"/>
    <s v="Medium"/>
    <n v="3"/>
  </r>
  <r>
    <n v="9174"/>
    <x v="3"/>
    <x v="0"/>
    <s v="Enterprise"/>
    <s v="Education"/>
    <x v="2"/>
    <x v="0"/>
    <s v="Remote"/>
    <x v="0"/>
    <s v="7+ yrs"/>
    <n v="7"/>
    <s v="Bachelor"/>
    <n v="0"/>
    <n v="0"/>
    <n v="1"/>
    <n v="1"/>
    <n v="0"/>
    <n v="2"/>
    <n v="132158"/>
    <s v="High"/>
    <n v="7"/>
    <n v="2022"/>
    <s v="High"/>
    <n v="4"/>
  </r>
  <r>
    <n v="9175"/>
    <x v="0"/>
    <x v="0"/>
    <s v="MNC"/>
    <s v="E-commerce"/>
    <x v="5"/>
    <x v="1"/>
    <s v="Onsite/Hybrid"/>
    <x v="1"/>
    <s v="3-6 yrs"/>
    <n v="6"/>
    <s v="Master"/>
    <n v="1"/>
    <n v="0"/>
    <n v="0"/>
    <n v="0"/>
    <n v="0"/>
    <n v="1"/>
    <n v="97723"/>
    <s v="Medium"/>
    <n v="1"/>
    <n v="2020"/>
    <s v="Medium"/>
    <n v="2"/>
  </r>
  <r>
    <n v="9176"/>
    <x v="4"/>
    <x v="0"/>
    <s v="MNC"/>
    <s v="Finance"/>
    <x v="0"/>
    <x v="0"/>
    <s v="Remote"/>
    <x v="0"/>
    <s v="7+ yrs"/>
    <n v="7"/>
    <s v="Bachelor"/>
    <n v="0"/>
    <n v="1"/>
    <n v="1"/>
    <n v="0"/>
    <n v="1"/>
    <n v="3"/>
    <n v="145818"/>
    <s v="High"/>
    <n v="7"/>
    <n v="2023"/>
    <s v="Medium"/>
    <n v="5"/>
  </r>
  <r>
    <n v="9177"/>
    <x v="5"/>
    <x v="1"/>
    <s v="MNC"/>
    <s v="Education"/>
    <x v="3"/>
    <x v="0"/>
    <s v="Remote"/>
    <x v="2"/>
    <s v="0-2 yrs"/>
    <n v="0"/>
    <s v="Master"/>
    <n v="0"/>
    <n v="0"/>
    <n v="0"/>
    <n v="0"/>
    <n v="1"/>
    <n v="1"/>
    <n v="115291"/>
    <s v="Medium"/>
    <n v="5"/>
    <n v="2023"/>
    <s v="Low"/>
    <n v="3"/>
  </r>
  <r>
    <n v="9178"/>
    <x v="1"/>
    <x v="1"/>
    <s v="MNC"/>
    <s v="Healthcare"/>
    <x v="5"/>
    <x v="1"/>
    <s v="Onsite/Hybrid"/>
    <x v="0"/>
    <s v="7+ yrs"/>
    <n v="8"/>
    <s v="Master"/>
    <n v="0"/>
    <n v="1"/>
    <n v="0"/>
    <n v="1"/>
    <n v="1"/>
    <n v="3"/>
    <n v="181470"/>
    <s v="High"/>
    <n v="9"/>
    <n v="2021"/>
    <s v="Low"/>
    <n v="5"/>
  </r>
  <r>
    <n v="9179"/>
    <x v="4"/>
    <x v="0"/>
    <s v="Enterprise"/>
    <s v="E-commerce"/>
    <x v="0"/>
    <x v="0"/>
    <s v="Remote"/>
    <x v="2"/>
    <s v="0-2 yrs"/>
    <n v="0"/>
    <s v="Master"/>
    <n v="0"/>
    <n v="1"/>
    <n v="0"/>
    <n v="1"/>
    <n v="1"/>
    <n v="3"/>
    <n v="75597"/>
    <s v="Medium"/>
    <n v="9"/>
    <n v="2026"/>
    <s v="Low"/>
    <n v="4"/>
  </r>
  <r>
    <n v="9180"/>
    <x v="0"/>
    <x v="0"/>
    <s v="Medium"/>
    <s v="Technology"/>
    <x v="4"/>
    <x v="2"/>
    <s v="Onsite/Hybrid"/>
    <x v="0"/>
    <s v="7+ yrs"/>
    <n v="7"/>
    <s v="Master"/>
    <n v="1"/>
    <n v="1"/>
    <n v="0"/>
    <n v="1"/>
    <n v="0"/>
    <n v="3"/>
    <n v="114619"/>
    <s v="Medium"/>
    <n v="12"/>
    <n v="2021"/>
    <s v="Low"/>
    <n v="1"/>
  </r>
  <r>
    <n v="9181"/>
    <x v="2"/>
    <x v="2"/>
    <s v="MNC"/>
    <s v="Finance"/>
    <x v="2"/>
    <x v="0"/>
    <s v="Remote"/>
    <x v="1"/>
    <s v="3-6 yrs"/>
    <n v="4"/>
    <s v="Master"/>
    <n v="1"/>
    <n v="1"/>
    <n v="0"/>
    <n v="0"/>
    <n v="1"/>
    <n v="3"/>
    <n v="107946"/>
    <s v="Medium"/>
    <n v="2"/>
    <n v="2022"/>
    <s v="High"/>
    <n v="8"/>
  </r>
  <r>
    <n v="9182"/>
    <x v="4"/>
    <x v="0"/>
    <s v="Medium"/>
    <s v="Finance"/>
    <x v="1"/>
    <x v="1"/>
    <s v="Onsite/Hybrid"/>
    <x v="2"/>
    <s v="0-2 yrs"/>
    <n v="2"/>
    <s v="Master"/>
    <n v="1"/>
    <n v="0"/>
    <n v="0"/>
    <n v="1"/>
    <n v="0"/>
    <n v="2"/>
    <n v="60399"/>
    <s v="Low"/>
    <n v="5"/>
    <n v="2022"/>
    <s v="Medium"/>
    <n v="4"/>
  </r>
  <r>
    <n v="9183"/>
    <x v="3"/>
    <x v="0"/>
    <s v="Medium"/>
    <s v="Finance"/>
    <x v="4"/>
    <x v="0"/>
    <s v="Remote"/>
    <x v="1"/>
    <s v="3-6 yrs"/>
    <n v="3"/>
    <s v="PhD"/>
    <n v="1"/>
    <n v="1"/>
    <n v="0"/>
    <n v="1"/>
    <n v="1"/>
    <n v="4"/>
    <n v="98363"/>
    <s v="Medium"/>
    <n v="4"/>
    <n v="2022"/>
    <s v="High"/>
    <n v="8"/>
  </r>
  <r>
    <n v="9184"/>
    <x v="0"/>
    <x v="0"/>
    <s v="Medium"/>
    <s v="Technology"/>
    <x v="5"/>
    <x v="2"/>
    <s v="Onsite/Hybrid"/>
    <x v="1"/>
    <s v="3-6 yrs"/>
    <n v="4"/>
    <s v="PhD"/>
    <n v="1"/>
    <n v="0"/>
    <n v="1"/>
    <n v="1"/>
    <n v="0"/>
    <n v="3"/>
    <n v="109011"/>
    <s v="Medium"/>
    <n v="11"/>
    <n v="2022"/>
    <s v="High"/>
    <n v="8"/>
  </r>
  <r>
    <n v="9185"/>
    <x v="0"/>
    <x v="0"/>
    <s v="Startup"/>
    <s v="E-commerce"/>
    <x v="0"/>
    <x v="2"/>
    <s v="Onsite/Hybrid"/>
    <x v="2"/>
    <s v="0-2 yrs"/>
    <n v="0"/>
    <s v="PhD"/>
    <n v="1"/>
    <n v="1"/>
    <n v="0"/>
    <n v="0"/>
    <n v="1"/>
    <n v="3"/>
    <n v="55275"/>
    <s v="Low"/>
    <n v="7"/>
    <n v="2023"/>
    <s v="Medium"/>
    <n v="2"/>
  </r>
  <r>
    <n v="9186"/>
    <x v="1"/>
    <x v="1"/>
    <s v="MNC"/>
    <s v="Finance"/>
    <x v="1"/>
    <x v="2"/>
    <s v="Onsite/Hybrid"/>
    <x v="2"/>
    <s v="0-2 yrs"/>
    <n v="2"/>
    <s v="PhD"/>
    <n v="0"/>
    <n v="0"/>
    <n v="1"/>
    <n v="0"/>
    <n v="1"/>
    <n v="2"/>
    <n v="133924"/>
    <s v="High"/>
    <n v="9"/>
    <n v="2022"/>
    <s v="High"/>
    <n v="9"/>
  </r>
  <r>
    <n v="9187"/>
    <x v="4"/>
    <x v="0"/>
    <s v="Enterprise"/>
    <s v="Education"/>
    <x v="6"/>
    <x v="0"/>
    <s v="Remote"/>
    <x v="1"/>
    <s v="3-6 yrs"/>
    <n v="5"/>
    <s v="PhD"/>
    <n v="1"/>
    <n v="0"/>
    <n v="0"/>
    <n v="1"/>
    <n v="0"/>
    <n v="2"/>
    <n v="93583"/>
    <s v="Medium"/>
    <n v="9"/>
    <n v="2026"/>
    <s v="Low"/>
    <n v="2"/>
  </r>
  <r>
    <n v="9188"/>
    <x v="0"/>
    <x v="0"/>
    <s v="Medium"/>
    <s v="Finance"/>
    <x v="6"/>
    <x v="2"/>
    <s v="Onsite/Hybrid"/>
    <x v="1"/>
    <s v="3-6 yrs"/>
    <n v="4"/>
    <s v="Bachelor"/>
    <n v="0"/>
    <n v="0"/>
    <n v="1"/>
    <n v="0"/>
    <n v="1"/>
    <n v="2"/>
    <n v="99680"/>
    <s v="Medium"/>
    <n v="6"/>
    <n v="2026"/>
    <s v="Medium"/>
    <n v="1"/>
  </r>
  <r>
    <n v="9189"/>
    <x v="2"/>
    <x v="2"/>
    <s v="MNC"/>
    <s v="E-commerce"/>
    <x v="1"/>
    <x v="2"/>
    <s v="Onsite/Hybrid"/>
    <x v="2"/>
    <s v="0-2 yrs"/>
    <n v="1"/>
    <s v="Master"/>
    <n v="0"/>
    <n v="1"/>
    <n v="1"/>
    <n v="1"/>
    <n v="1"/>
    <n v="4"/>
    <n v="105724"/>
    <s v="Medium"/>
    <n v="6"/>
    <n v="2025"/>
    <s v="High"/>
    <n v="3"/>
  </r>
  <r>
    <n v="9190"/>
    <x v="4"/>
    <x v="0"/>
    <s v="Medium"/>
    <s v="Retail"/>
    <x v="0"/>
    <x v="0"/>
    <s v="Remote"/>
    <x v="0"/>
    <s v="7+ yrs"/>
    <n v="8"/>
    <s v="PhD"/>
    <n v="0"/>
    <n v="1"/>
    <n v="1"/>
    <n v="1"/>
    <n v="0"/>
    <n v="3"/>
    <n v="130639"/>
    <s v="High"/>
    <n v="12"/>
    <n v="2024"/>
    <s v="High"/>
    <n v="8"/>
  </r>
  <r>
    <n v="9191"/>
    <x v="4"/>
    <x v="0"/>
    <s v="Medium"/>
    <s v="Technology"/>
    <x v="1"/>
    <x v="0"/>
    <s v="Remote"/>
    <x v="1"/>
    <s v="3-6 yrs"/>
    <n v="3"/>
    <s v="Master"/>
    <n v="1"/>
    <n v="1"/>
    <n v="0"/>
    <n v="1"/>
    <n v="1"/>
    <n v="4"/>
    <n v="102740"/>
    <s v="Medium"/>
    <n v="8"/>
    <n v="2023"/>
    <s v="Low"/>
    <n v="5"/>
  </r>
  <r>
    <n v="9192"/>
    <x v="2"/>
    <x v="2"/>
    <s v="Enterprise"/>
    <s v="E-commerce"/>
    <x v="3"/>
    <x v="2"/>
    <s v="Onsite/Hybrid"/>
    <x v="2"/>
    <s v="0-2 yrs"/>
    <n v="1"/>
    <s v="PhD"/>
    <n v="1"/>
    <n v="1"/>
    <n v="0"/>
    <n v="0"/>
    <n v="0"/>
    <n v="2"/>
    <n v="46165"/>
    <s v="Low"/>
    <n v="10"/>
    <n v="2023"/>
    <s v="Medium"/>
    <n v="5"/>
  </r>
  <r>
    <n v="9193"/>
    <x v="5"/>
    <x v="1"/>
    <s v="Enterprise"/>
    <s v="Technology"/>
    <x v="6"/>
    <x v="1"/>
    <s v="Onsite/Hybrid"/>
    <x v="0"/>
    <s v="7+ yrs"/>
    <n v="9"/>
    <s v="Bachelor"/>
    <n v="1"/>
    <n v="0"/>
    <n v="0"/>
    <n v="1"/>
    <n v="0"/>
    <n v="2"/>
    <n v="155922"/>
    <s v="High"/>
    <n v="8"/>
    <n v="2022"/>
    <s v="Medium"/>
    <n v="2"/>
  </r>
  <r>
    <n v="9194"/>
    <x v="0"/>
    <x v="0"/>
    <s v="Startup"/>
    <s v="Technology"/>
    <x v="6"/>
    <x v="2"/>
    <s v="Onsite/Hybrid"/>
    <x v="1"/>
    <s v="3-6 yrs"/>
    <n v="4"/>
    <s v="Bachelor"/>
    <n v="1"/>
    <n v="1"/>
    <n v="0"/>
    <n v="1"/>
    <n v="0"/>
    <n v="3"/>
    <n v="91241"/>
    <s v="Medium"/>
    <n v="11"/>
    <n v="2025"/>
    <s v="Low"/>
    <n v="4"/>
  </r>
  <r>
    <n v="9195"/>
    <x v="0"/>
    <x v="0"/>
    <s v="Medium"/>
    <s v="Retail"/>
    <x v="6"/>
    <x v="0"/>
    <s v="Remote"/>
    <x v="1"/>
    <s v="3-6 yrs"/>
    <n v="6"/>
    <s v="Master"/>
    <n v="0"/>
    <n v="1"/>
    <n v="1"/>
    <n v="0"/>
    <n v="0"/>
    <n v="2"/>
    <n v="91032"/>
    <s v="Medium"/>
    <n v="3"/>
    <n v="2022"/>
    <s v="Low"/>
    <n v="6"/>
  </r>
  <r>
    <n v="9196"/>
    <x v="2"/>
    <x v="2"/>
    <s v="Medium"/>
    <s v="Education"/>
    <x v="2"/>
    <x v="0"/>
    <s v="Remote"/>
    <x v="2"/>
    <s v="0-2 yrs"/>
    <n v="2"/>
    <s v="Master"/>
    <n v="1"/>
    <n v="0"/>
    <n v="0"/>
    <n v="1"/>
    <n v="1"/>
    <n v="3"/>
    <n v="73394"/>
    <s v="Medium"/>
    <n v="5"/>
    <n v="2024"/>
    <s v="Medium"/>
    <n v="1"/>
  </r>
  <r>
    <n v="9197"/>
    <x v="0"/>
    <x v="0"/>
    <s v="Enterprise"/>
    <s v="E-commerce"/>
    <x v="4"/>
    <x v="0"/>
    <s v="Remote"/>
    <x v="0"/>
    <s v="7+ yrs"/>
    <n v="12"/>
    <s v="PhD"/>
    <n v="1"/>
    <n v="0"/>
    <n v="0"/>
    <n v="0"/>
    <n v="1"/>
    <n v="2"/>
    <n v="111008"/>
    <s v="Medium"/>
    <n v="12"/>
    <n v="2020"/>
    <s v="Low"/>
    <n v="4"/>
  </r>
  <r>
    <n v="9198"/>
    <x v="3"/>
    <x v="0"/>
    <s v="MNC"/>
    <s v="Education"/>
    <x v="1"/>
    <x v="2"/>
    <s v="Onsite/Hybrid"/>
    <x v="0"/>
    <s v="7+ yrs"/>
    <n v="8"/>
    <s v="Bachelor"/>
    <n v="1"/>
    <n v="1"/>
    <n v="1"/>
    <n v="0"/>
    <n v="0"/>
    <n v="3"/>
    <n v="138470"/>
    <s v="High"/>
    <n v="2"/>
    <n v="2025"/>
    <s v="Medium"/>
    <n v="4"/>
  </r>
  <r>
    <n v="9199"/>
    <x v="0"/>
    <x v="0"/>
    <s v="MNC"/>
    <s v="Finance"/>
    <x v="0"/>
    <x v="2"/>
    <s v="Onsite/Hybrid"/>
    <x v="1"/>
    <s v="3-6 yrs"/>
    <n v="6"/>
    <s v="Bachelor"/>
    <n v="1"/>
    <n v="0"/>
    <n v="1"/>
    <n v="1"/>
    <n v="1"/>
    <n v="4"/>
    <n v="137752"/>
    <s v="High"/>
    <n v="6"/>
    <n v="2026"/>
    <s v="High"/>
    <n v="4"/>
  </r>
  <r>
    <n v="9200"/>
    <x v="4"/>
    <x v="0"/>
    <s v="Startup"/>
    <s v="Healthcare"/>
    <x v="2"/>
    <x v="2"/>
    <s v="Onsite/Hybrid"/>
    <x v="0"/>
    <s v="7+ yrs"/>
    <n v="11"/>
    <s v="PhD"/>
    <n v="1"/>
    <n v="1"/>
    <n v="0"/>
    <n v="1"/>
    <n v="0"/>
    <n v="3"/>
    <n v="119834"/>
    <s v="Medium"/>
    <n v="5"/>
    <n v="2021"/>
    <s v="Low"/>
    <n v="4"/>
  </r>
  <r>
    <n v="9201"/>
    <x v="5"/>
    <x v="1"/>
    <s v="Startup"/>
    <s v="Technology"/>
    <x v="3"/>
    <x v="0"/>
    <s v="Remote"/>
    <x v="1"/>
    <s v="3-6 yrs"/>
    <n v="3"/>
    <s v="PhD"/>
    <n v="1"/>
    <n v="0"/>
    <n v="0"/>
    <n v="1"/>
    <n v="1"/>
    <n v="3"/>
    <n v="135448"/>
    <s v="High"/>
    <n v="6"/>
    <n v="2024"/>
    <s v="Medium"/>
    <n v="5"/>
  </r>
  <r>
    <n v="9202"/>
    <x v="4"/>
    <x v="0"/>
    <s v="Medium"/>
    <s v="Education"/>
    <x v="5"/>
    <x v="0"/>
    <s v="Remote"/>
    <x v="2"/>
    <s v="0-2 yrs"/>
    <n v="0"/>
    <s v="Master"/>
    <n v="0"/>
    <n v="1"/>
    <n v="0"/>
    <n v="1"/>
    <n v="1"/>
    <n v="3"/>
    <n v="70028"/>
    <s v="Medium"/>
    <n v="7"/>
    <n v="2022"/>
    <s v="High"/>
    <n v="7"/>
  </r>
  <r>
    <n v="9203"/>
    <x v="1"/>
    <x v="1"/>
    <s v="Medium"/>
    <s v="Healthcare"/>
    <x v="0"/>
    <x v="1"/>
    <s v="Onsite/Hybrid"/>
    <x v="1"/>
    <s v="3-6 yrs"/>
    <n v="4"/>
    <s v="PhD"/>
    <n v="0"/>
    <n v="1"/>
    <n v="1"/>
    <n v="0"/>
    <n v="1"/>
    <n v="3"/>
    <n v="142598"/>
    <s v="High"/>
    <n v="8"/>
    <n v="2021"/>
    <s v="Low"/>
    <n v="6"/>
  </r>
  <r>
    <n v="9204"/>
    <x v="1"/>
    <x v="1"/>
    <s v="MNC"/>
    <s v="Healthcare"/>
    <x v="5"/>
    <x v="0"/>
    <s v="Remote"/>
    <x v="2"/>
    <s v="0-2 yrs"/>
    <n v="0"/>
    <s v="Master"/>
    <n v="1"/>
    <n v="0"/>
    <n v="0"/>
    <n v="0"/>
    <n v="1"/>
    <n v="2"/>
    <n v="120167"/>
    <s v="High"/>
    <n v="3"/>
    <n v="2022"/>
    <s v="Medium"/>
    <n v="4"/>
  </r>
  <r>
    <n v="9205"/>
    <x v="4"/>
    <x v="0"/>
    <s v="Medium"/>
    <s v="Healthcare"/>
    <x v="3"/>
    <x v="2"/>
    <s v="Onsite/Hybrid"/>
    <x v="0"/>
    <s v="7+ yrs"/>
    <n v="14"/>
    <s v="Bachelor"/>
    <n v="0"/>
    <n v="0"/>
    <n v="0"/>
    <n v="0"/>
    <n v="1"/>
    <n v="1"/>
    <n v="111239"/>
    <s v="Medium"/>
    <n v="5"/>
    <n v="2022"/>
    <s v="Medium"/>
    <n v="3"/>
  </r>
  <r>
    <n v="9206"/>
    <x v="2"/>
    <x v="2"/>
    <s v="Medium"/>
    <s v="Education"/>
    <x v="4"/>
    <x v="1"/>
    <s v="Onsite/Hybrid"/>
    <x v="1"/>
    <s v="3-6 yrs"/>
    <n v="5"/>
    <s v="Bachelor"/>
    <n v="0"/>
    <n v="1"/>
    <n v="1"/>
    <n v="0"/>
    <n v="0"/>
    <n v="2"/>
    <n v="94445"/>
    <s v="Medium"/>
    <n v="5"/>
    <n v="2023"/>
    <s v="Medium"/>
    <n v="2"/>
  </r>
  <r>
    <n v="9207"/>
    <x v="2"/>
    <x v="2"/>
    <s v="MNC"/>
    <s v="Education"/>
    <x v="1"/>
    <x v="2"/>
    <s v="Onsite/Hybrid"/>
    <x v="2"/>
    <s v="0-2 yrs"/>
    <n v="2"/>
    <s v="PhD"/>
    <n v="0"/>
    <n v="1"/>
    <n v="0"/>
    <n v="0"/>
    <n v="1"/>
    <n v="2"/>
    <n v="76793"/>
    <s v="Medium"/>
    <n v="12"/>
    <n v="2024"/>
    <s v="High"/>
    <n v="7"/>
  </r>
  <r>
    <n v="9208"/>
    <x v="4"/>
    <x v="0"/>
    <s v="MNC"/>
    <s v="E-commerce"/>
    <x v="0"/>
    <x v="0"/>
    <s v="Remote"/>
    <x v="1"/>
    <s v="3-6 yrs"/>
    <n v="3"/>
    <s v="Bachelor"/>
    <n v="0"/>
    <n v="1"/>
    <n v="1"/>
    <n v="0"/>
    <n v="0"/>
    <n v="2"/>
    <n v="114219"/>
    <s v="Medium"/>
    <n v="11"/>
    <n v="2026"/>
    <s v="High"/>
    <n v="9"/>
  </r>
  <r>
    <n v="9209"/>
    <x v="5"/>
    <x v="1"/>
    <s v="Enterprise"/>
    <s v="Healthcare"/>
    <x v="2"/>
    <x v="0"/>
    <s v="Remote"/>
    <x v="1"/>
    <s v="3-6 yrs"/>
    <n v="5"/>
    <s v="Master"/>
    <n v="0"/>
    <n v="1"/>
    <n v="0"/>
    <n v="0"/>
    <n v="1"/>
    <n v="2"/>
    <n v="124472"/>
    <s v="High"/>
    <n v="6"/>
    <n v="2023"/>
    <s v="High"/>
    <n v="8"/>
  </r>
  <r>
    <n v="9210"/>
    <x v="4"/>
    <x v="0"/>
    <s v="Enterprise"/>
    <s v="Education"/>
    <x v="3"/>
    <x v="1"/>
    <s v="Onsite/Hybrid"/>
    <x v="0"/>
    <s v="7+ yrs"/>
    <n v="9"/>
    <s v="Bachelor"/>
    <n v="1"/>
    <n v="1"/>
    <n v="1"/>
    <n v="1"/>
    <n v="0"/>
    <n v="4"/>
    <n v="131634"/>
    <s v="High"/>
    <n v="3"/>
    <n v="2021"/>
    <s v="High"/>
    <n v="4"/>
  </r>
  <r>
    <n v="9211"/>
    <x v="3"/>
    <x v="0"/>
    <s v="MNC"/>
    <s v="E-commerce"/>
    <x v="0"/>
    <x v="1"/>
    <s v="Onsite/Hybrid"/>
    <x v="0"/>
    <s v="7+ yrs"/>
    <n v="11"/>
    <s v="Master"/>
    <n v="1"/>
    <n v="1"/>
    <n v="0"/>
    <n v="0"/>
    <n v="0"/>
    <n v="2"/>
    <n v="123000"/>
    <s v="High"/>
    <n v="9"/>
    <n v="2021"/>
    <s v="Medium"/>
    <n v="5"/>
  </r>
  <r>
    <n v="9212"/>
    <x v="3"/>
    <x v="0"/>
    <s v="MNC"/>
    <s v="Retail"/>
    <x v="4"/>
    <x v="0"/>
    <s v="Remote"/>
    <x v="0"/>
    <s v="7+ yrs"/>
    <n v="7"/>
    <s v="Bachelor"/>
    <n v="1"/>
    <n v="0"/>
    <n v="0"/>
    <n v="0"/>
    <n v="1"/>
    <n v="2"/>
    <n v="126151"/>
    <s v="High"/>
    <n v="9"/>
    <n v="2024"/>
    <s v="Low"/>
    <n v="5"/>
  </r>
  <r>
    <n v="9213"/>
    <x v="0"/>
    <x v="0"/>
    <s v="Medium"/>
    <s v="E-commerce"/>
    <x v="5"/>
    <x v="1"/>
    <s v="Onsite/Hybrid"/>
    <x v="0"/>
    <s v="7+ yrs"/>
    <n v="9"/>
    <s v="PhD"/>
    <n v="1"/>
    <n v="1"/>
    <n v="0"/>
    <n v="0"/>
    <n v="0"/>
    <n v="2"/>
    <n v="101374"/>
    <s v="Medium"/>
    <n v="5"/>
    <n v="2020"/>
    <s v="Medium"/>
    <n v="2"/>
  </r>
  <r>
    <n v="9214"/>
    <x v="3"/>
    <x v="0"/>
    <s v="MNC"/>
    <s v="Education"/>
    <x v="1"/>
    <x v="0"/>
    <s v="Remote"/>
    <x v="2"/>
    <s v="0-2 yrs"/>
    <n v="2"/>
    <s v="Bachelor"/>
    <n v="0"/>
    <n v="0"/>
    <n v="1"/>
    <n v="0"/>
    <n v="0"/>
    <n v="1"/>
    <n v="81169"/>
    <s v="Medium"/>
    <n v="12"/>
    <n v="2023"/>
    <s v="High"/>
    <n v="9"/>
  </r>
  <r>
    <n v="9215"/>
    <x v="0"/>
    <x v="0"/>
    <s v="MNC"/>
    <s v="E-commerce"/>
    <x v="1"/>
    <x v="0"/>
    <s v="Remote"/>
    <x v="0"/>
    <s v="7+ yrs"/>
    <n v="11"/>
    <s v="Master"/>
    <n v="1"/>
    <n v="1"/>
    <n v="1"/>
    <n v="0"/>
    <n v="0"/>
    <n v="3"/>
    <n v="132321"/>
    <s v="High"/>
    <n v="12"/>
    <n v="2023"/>
    <s v="Medium"/>
    <n v="5"/>
  </r>
  <r>
    <n v="9216"/>
    <x v="5"/>
    <x v="1"/>
    <s v="MNC"/>
    <s v="Retail"/>
    <x v="0"/>
    <x v="2"/>
    <s v="Onsite/Hybrid"/>
    <x v="1"/>
    <s v="3-6 yrs"/>
    <n v="4"/>
    <s v="PhD"/>
    <n v="1"/>
    <n v="1"/>
    <n v="0"/>
    <n v="0"/>
    <n v="0"/>
    <n v="2"/>
    <n v="130452"/>
    <s v="High"/>
    <n v="11"/>
    <n v="2024"/>
    <s v="Low"/>
    <n v="5"/>
  </r>
  <r>
    <n v="9217"/>
    <x v="4"/>
    <x v="0"/>
    <s v="Enterprise"/>
    <s v="Finance"/>
    <x v="0"/>
    <x v="2"/>
    <s v="Onsite/Hybrid"/>
    <x v="1"/>
    <s v="3-6 yrs"/>
    <n v="6"/>
    <s v="PhD"/>
    <n v="0"/>
    <n v="0"/>
    <n v="1"/>
    <n v="0"/>
    <n v="1"/>
    <n v="2"/>
    <n v="95863"/>
    <s v="Medium"/>
    <n v="11"/>
    <n v="2022"/>
    <s v="High"/>
    <n v="7"/>
  </r>
  <r>
    <n v="9218"/>
    <x v="3"/>
    <x v="0"/>
    <s v="MNC"/>
    <s v="E-commerce"/>
    <x v="5"/>
    <x v="1"/>
    <s v="Onsite/Hybrid"/>
    <x v="0"/>
    <s v="7+ yrs"/>
    <n v="14"/>
    <s v="Bachelor"/>
    <n v="0"/>
    <n v="0"/>
    <n v="0"/>
    <n v="1"/>
    <n v="1"/>
    <n v="2"/>
    <n v="146071"/>
    <s v="High"/>
    <n v="4"/>
    <n v="2024"/>
    <s v="High"/>
    <n v="7"/>
  </r>
  <r>
    <n v="9219"/>
    <x v="2"/>
    <x v="2"/>
    <s v="Startup"/>
    <s v="Education"/>
    <x v="2"/>
    <x v="2"/>
    <s v="Onsite/Hybrid"/>
    <x v="1"/>
    <s v="3-6 yrs"/>
    <n v="4"/>
    <s v="Bachelor"/>
    <n v="1"/>
    <n v="0"/>
    <n v="1"/>
    <n v="0"/>
    <n v="1"/>
    <n v="3"/>
    <n v="102183"/>
    <s v="Medium"/>
    <n v="10"/>
    <n v="2022"/>
    <s v="Low"/>
    <n v="3"/>
  </r>
  <r>
    <n v="9220"/>
    <x v="3"/>
    <x v="0"/>
    <s v="Enterprise"/>
    <s v="Retail"/>
    <x v="3"/>
    <x v="1"/>
    <s v="Onsite/Hybrid"/>
    <x v="2"/>
    <s v="0-2 yrs"/>
    <n v="1"/>
    <s v="Master"/>
    <n v="0"/>
    <n v="1"/>
    <n v="1"/>
    <n v="0"/>
    <n v="1"/>
    <n v="3"/>
    <n v="78443"/>
    <s v="Medium"/>
    <n v="8"/>
    <n v="2025"/>
    <s v="Low"/>
    <n v="4"/>
  </r>
  <r>
    <n v="9221"/>
    <x v="0"/>
    <x v="0"/>
    <s v="Startup"/>
    <s v="Retail"/>
    <x v="1"/>
    <x v="2"/>
    <s v="Onsite/Hybrid"/>
    <x v="2"/>
    <s v="0-2 yrs"/>
    <n v="2"/>
    <s v="Master"/>
    <n v="1"/>
    <n v="1"/>
    <n v="1"/>
    <n v="0"/>
    <n v="1"/>
    <n v="4"/>
    <n v="78861"/>
    <s v="Medium"/>
    <n v="11"/>
    <n v="2025"/>
    <s v="High"/>
    <n v="8"/>
  </r>
  <r>
    <n v="9222"/>
    <x v="4"/>
    <x v="0"/>
    <s v="Enterprise"/>
    <s v="E-commerce"/>
    <x v="1"/>
    <x v="0"/>
    <s v="Remote"/>
    <x v="0"/>
    <s v="7+ yrs"/>
    <n v="12"/>
    <s v="Bachelor"/>
    <n v="1"/>
    <n v="1"/>
    <n v="0"/>
    <n v="0"/>
    <n v="1"/>
    <n v="3"/>
    <n v="105620"/>
    <s v="Medium"/>
    <n v="5"/>
    <n v="2024"/>
    <s v="Medium"/>
    <n v="5"/>
  </r>
  <r>
    <n v="9223"/>
    <x v="3"/>
    <x v="0"/>
    <s v="Enterprise"/>
    <s v="Technology"/>
    <x v="4"/>
    <x v="1"/>
    <s v="Onsite/Hybrid"/>
    <x v="1"/>
    <s v="3-6 yrs"/>
    <n v="5"/>
    <s v="Bachelor"/>
    <n v="1"/>
    <n v="0"/>
    <n v="1"/>
    <n v="1"/>
    <n v="1"/>
    <n v="4"/>
    <n v="118880"/>
    <s v="Medium"/>
    <n v="2"/>
    <n v="2026"/>
    <s v="High"/>
    <n v="3"/>
  </r>
  <r>
    <n v="9224"/>
    <x v="5"/>
    <x v="1"/>
    <s v="Medium"/>
    <s v="Healthcare"/>
    <x v="2"/>
    <x v="1"/>
    <s v="Onsite/Hybrid"/>
    <x v="2"/>
    <s v="0-2 yrs"/>
    <n v="2"/>
    <s v="Master"/>
    <n v="1"/>
    <n v="1"/>
    <n v="1"/>
    <n v="0"/>
    <n v="1"/>
    <n v="4"/>
    <n v="117996"/>
    <s v="Medium"/>
    <n v="8"/>
    <n v="2024"/>
    <s v="Low"/>
    <n v="1"/>
  </r>
  <r>
    <n v="9225"/>
    <x v="0"/>
    <x v="0"/>
    <s v="Medium"/>
    <s v="E-commerce"/>
    <x v="2"/>
    <x v="2"/>
    <s v="Onsite/Hybrid"/>
    <x v="1"/>
    <s v="3-6 yrs"/>
    <n v="6"/>
    <s v="Master"/>
    <n v="1"/>
    <n v="1"/>
    <n v="0"/>
    <n v="0"/>
    <n v="0"/>
    <n v="2"/>
    <n v="72222"/>
    <s v="Medium"/>
    <n v="5"/>
    <n v="2025"/>
    <s v="Low"/>
    <n v="5"/>
  </r>
  <r>
    <n v="9226"/>
    <x v="1"/>
    <x v="1"/>
    <s v="Medium"/>
    <s v="Education"/>
    <x v="5"/>
    <x v="2"/>
    <s v="Onsite/Hybrid"/>
    <x v="0"/>
    <s v="7+ yrs"/>
    <n v="15"/>
    <s v="PhD"/>
    <n v="0"/>
    <n v="1"/>
    <n v="1"/>
    <n v="1"/>
    <n v="1"/>
    <n v="4"/>
    <n v="175342"/>
    <s v="High"/>
    <n v="1"/>
    <n v="2022"/>
    <s v="High"/>
    <n v="9"/>
  </r>
  <r>
    <n v="9227"/>
    <x v="0"/>
    <x v="0"/>
    <s v="Enterprise"/>
    <s v="Education"/>
    <x v="2"/>
    <x v="0"/>
    <s v="Remote"/>
    <x v="0"/>
    <s v="7+ yrs"/>
    <n v="14"/>
    <s v="Master"/>
    <n v="1"/>
    <n v="0"/>
    <n v="1"/>
    <n v="1"/>
    <n v="0"/>
    <n v="3"/>
    <n v="132022"/>
    <s v="High"/>
    <n v="10"/>
    <n v="2026"/>
    <s v="High"/>
    <n v="9"/>
  </r>
  <r>
    <n v="9228"/>
    <x v="0"/>
    <x v="0"/>
    <s v="Enterprise"/>
    <s v="Healthcare"/>
    <x v="1"/>
    <x v="1"/>
    <s v="Onsite/Hybrid"/>
    <x v="2"/>
    <s v="0-2 yrs"/>
    <n v="0"/>
    <s v="PhD"/>
    <n v="0"/>
    <n v="1"/>
    <n v="0"/>
    <n v="0"/>
    <n v="1"/>
    <n v="2"/>
    <n v="57375"/>
    <s v="Low"/>
    <n v="9"/>
    <n v="2020"/>
    <s v="Medium"/>
    <n v="2"/>
  </r>
  <r>
    <n v="9229"/>
    <x v="5"/>
    <x v="1"/>
    <s v="MNC"/>
    <s v="Technology"/>
    <x v="0"/>
    <x v="0"/>
    <s v="Remote"/>
    <x v="1"/>
    <s v="3-6 yrs"/>
    <n v="4"/>
    <s v="Master"/>
    <n v="0"/>
    <n v="0"/>
    <n v="0"/>
    <n v="1"/>
    <n v="0"/>
    <n v="1"/>
    <n v="148925"/>
    <s v="High"/>
    <n v="7"/>
    <n v="2026"/>
    <s v="Medium"/>
    <n v="1"/>
  </r>
  <r>
    <n v="9230"/>
    <x v="2"/>
    <x v="2"/>
    <s v="MNC"/>
    <s v="Education"/>
    <x v="1"/>
    <x v="1"/>
    <s v="Onsite/Hybrid"/>
    <x v="0"/>
    <s v="7+ yrs"/>
    <n v="15"/>
    <s v="Bachelor"/>
    <n v="1"/>
    <n v="1"/>
    <n v="1"/>
    <n v="0"/>
    <n v="1"/>
    <n v="4"/>
    <n v="146138"/>
    <s v="High"/>
    <n v="1"/>
    <n v="2022"/>
    <s v="High"/>
    <n v="9"/>
  </r>
  <r>
    <n v="9231"/>
    <x v="2"/>
    <x v="2"/>
    <s v="MNC"/>
    <s v="E-commerce"/>
    <x v="1"/>
    <x v="2"/>
    <s v="Onsite/Hybrid"/>
    <x v="1"/>
    <s v="3-6 yrs"/>
    <n v="3"/>
    <s v="PhD"/>
    <n v="1"/>
    <n v="0"/>
    <n v="1"/>
    <n v="0"/>
    <n v="0"/>
    <n v="2"/>
    <n v="110799"/>
    <s v="Medium"/>
    <n v="1"/>
    <n v="2020"/>
    <s v="Medium"/>
    <n v="3"/>
  </r>
  <r>
    <n v="9232"/>
    <x v="0"/>
    <x v="0"/>
    <s v="Medium"/>
    <s v="Healthcare"/>
    <x v="5"/>
    <x v="2"/>
    <s v="Onsite/Hybrid"/>
    <x v="2"/>
    <s v="0-2 yrs"/>
    <n v="2"/>
    <s v="Master"/>
    <n v="1"/>
    <n v="0"/>
    <n v="1"/>
    <n v="0"/>
    <n v="0"/>
    <n v="2"/>
    <n v="61841"/>
    <s v="Low"/>
    <n v="11"/>
    <n v="2022"/>
    <s v="Medium"/>
    <n v="6"/>
  </r>
  <r>
    <n v="9233"/>
    <x v="0"/>
    <x v="0"/>
    <s v="Startup"/>
    <s v="Technology"/>
    <x v="6"/>
    <x v="0"/>
    <s v="Remote"/>
    <x v="0"/>
    <s v="7+ yrs"/>
    <n v="15"/>
    <s v="Master"/>
    <n v="0"/>
    <n v="1"/>
    <n v="1"/>
    <n v="0"/>
    <n v="0"/>
    <n v="2"/>
    <n v="112696"/>
    <s v="Medium"/>
    <n v="11"/>
    <n v="2026"/>
    <s v="Low"/>
    <n v="3"/>
  </r>
  <r>
    <n v="9234"/>
    <x v="2"/>
    <x v="2"/>
    <s v="Enterprise"/>
    <s v="Healthcare"/>
    <x v="0"/>
    <x v="2"/>
    <s v="Onsite/Hybrid"/>
    <x v="0"/>
    <s v="7+ yrs"/>
    <n v="12"/>
    <s v="PhD"/>
    <n v="0"/>
    <n v="1"/>
    <n v="1"/>
    <n v="0"/>
    <n v="1"/>
    <n v="3"/>
    <n v="124969"/>
    <s v="High"/>
    <n v="2"/>
    <n v="2022"/>
    <s v="High"/>
    <n v="9"/>
  </r>
  <r>
    <n v="9235"/>
    <x v="3"/>
    <x v="0"/>
    <s v="MNC"/>
    <s v="Technology"/>
    <x v="6"/>
    <x v="1"/>
    <s v="Onsite/Hybrid"/>
    <x v="1"/>
    <s v="3-6 yrs"/>
    <n v="4"/>
    <s v="Master"/>
    <n v="0"/>
    <n v="1"/>
    <n v="0"/>
    <n v="0"/>
    <n v="0"/>
    <n v="1"/>
    <n v="95013"/>
    <s v="Medium"/>
    <n v="6"/>
    <n v="2023"/>
    <s v="Medium"/>
    <n v="3"/>
  </r>
  <r>
    <n v="9236"/>
    <x v="0"/>
    <x v="0"/>
    <s v="Enterprise"/>
    <s v="E-commerce"/>
    <x v="2"/>
    <x v="0"/>
    <s v="Remote"/>
    <x v="2"/>
    <s v="0-2 yrs"/>
    <n v="0"/>
    <s v="PhD"/>
    <n v="0"/>
    <n v="1"/>
    <n v="0"/>
    <n v="0"/>
    <n v="1"/>
    <n v="2"/>
    <n v="60113"/>
    <s v="Low"/>
    <n v="1"/>
    <n v="2021"/>
    <s v="High"/>
    <n v="9"/>
  </r>
  <r>
    <n v="9237"/>
    <x v="4"/>
    <x v="0"/>
    <s v="Enterprise"/>
    <s v="Retail"/>
    <x v="6"/>
    <x v="1"/>
    <s v="Onsite/Hybrid"/>
    <x v="0"/>
    <s v="7+ yrs"/>
    <n v="10"/>
    <s v="PhD"/>
    <n v="1"/>
    <n v="0"/>
    <n v="0"/>
    <n v="0"/>
    <n v="0"/>
    <n v="1"/>
    <n v="98681"/>
    <s v="Medium"/>
    <n v="5"/>
    <n v="2020"/>
    <s v="High"/>
    <n v="8"/>
  </r>
  <r>
    <n v="9238"/>
    <x v="0"/>
    <x v="0"/>
    <s v="Enterprise"/>
    <s v="E-commerce"/>
    <x v="4"/>
    <x v="2"/>
    <s v="Onsite/Hybrid"/>
    <x v="2"/>
    <s v="0-2 yrs"/>
    <n v="1"/>
    <s v="PhD"/>
    <n v="1"/>
    <n v="0"/>
    <n v="0"/>
    <n v="1"/>
    <n v="1"/>
    <n v="3"/>
    <n v="78701"/>
    <s v="Medium"/>
    <n v="9"/>
    <n v="2025"/>
    <s v="Medium"/>
    <n v="6"/>
  </r>
  <r>
    <n v="9239"/>
    <x v="0"/>
    <x v="0"/>
    <s v="Enterprise"/>
    <s v="Education"/>
    <x v="4"/>
    <x v="0"/>
    <s v="Remote"/>
    <x v="0"/>
    <s v="7+ yrs"/>
    <n v="11"/>
    <s v="PhD"/>
    <n v="0"/>
    <n v="0"/>
    <n v="0"/>
    <n v="0"/>
    <n v="1"/>
    <n v="1"/>
    <n v="111200"/>
    <s v="Medium"/>
    <n v="10"/>
    <n v="2025"/>
    <s v="High"/>
    <n v="8"/>
  </r>
  <r>
    <n v="9240"/>
    <x v="5"/>
    <x v="1"/>
    <s v="MNC"/>
    <s v="E-commerce"/>
    <x v="2"/>
    <x v="0"/>
    <s v="Remote"/>
    <x v="2"/>
    <s v="0-2 yrs"/>
    <n v="2"/>
    <s v="Bachelor"/>
    <n v="1"/>
    <n v="1"/>
    <n v="1"/>
    <n v="1"/>
    <n v="0"/>
    <n v="4"/>
    <n v="140743"/>
    <s v="High"/>
    <n v="12"/>
    <n v="2021"/>
    <s v="High"/>
    <n v="8"/>
  </r>
  <r>
    <n v="9241"/>
    <x v="1"/>
    <x v="1"/>
    <s v="Enterprise"/>
    <s v="Retail"/>
    <x v="0"/>
    <x v="2"/>
    <s v="Onsite/Hybrid"/>
    <x v="2"/>
    <s v="0-2 yrs"/>
    <n v="0"/>
    <s v="Master"/>
    <n v="1"/>
    <n v="1"/>
    <n v="0"/>
    <n v="1"/>
    <n v="1"/>
    <n v="4"/>
    <n v="119674"/>
    <s v="Medium"/>
    <n v="9"/>
    <n v="2026"/>
    <s v="Medium"/>
    <n v="1"/>
  </r>
  <r>
    <n v="9242"/>
    <x v="0"/>
    <x v="0"/>
    <s v="Medium"/>
    <s v="E-commerce"/>
    <x v="2"/>
    <x v="2"/>
    <s v="Onsite/Hybrid"/>
    <x v="2"/>
    <s v="0-2 yrs"/>
    <n v="2"/>
    <s v="PhD"/>
    <n v="0"/>
    <n v="0"/>
    <n v="0"/>
    <n v="0"/>
    <n v="0"/>
    <n v="0"/>
    <n v="53515"/>
    <s v="Low"/>
    <n v="7"/>
    <n v="2021"/>
    <s v="Medium"/>
    <n v="5"/>
  </r>
  <r>
    <n v="9243"/>
    <x v="5"/>
    <x v="1"/>
    <s v="Startup"/>
    <s v="Healthcare"/>
    <x v="6"/>
    <x v="2"/>
    <s v="Onsite/Hybrid"/>
    <x v="0"/>
    <s v="7+ yrs"/>
    <n v="10"/>
    <s v="PhD"/>
    <n v="0"/>
    <n v="1"/>
    <n v="0"/>
    <n v="0"/>
    <n v="0"/>
    <n v="1"/>
    <n v="140292"/>
    <s v="High"/>
    <n v="4"/>
    <n v="2020"/>
    <s v="High"/>
    <n v="7"/>
  </r>
  <r>
    <n v="9244"/>
    <x v="0"/>
    <x v="0"/>
    <s v="Medium"/>
    <s v="Healthcare"/>
    <x v="6"/>
    <x v="1"/>
    <s v="Onsite/Hybrid"/>
    <x v="2"/>
    <s v="0-2 yrs"/>
    <n v="1"/>
    <s v="PhD"/>
    <n v="1"/>
    <n v="0"/>
    <n v="0"/>
    <n v="1"/>
    <n v="1"/>
    <n v="3"/>
    <n v="76405"/>
    <s v="Medium"/>
    <n v="6"/>
    <n v="2025"/>
    <s v="Medium"/>
    <n v="1"/>
  </r>
  <r>
    <n v="9245"/>
    <x v="3"/>
    <x v="0"/>
    <s v="Startup"/>
    <s v="Retail"/>
    <x v="2"/>
    <x v="0"/>
    <s v="Remote"/>
    <x v="2"/>
    <s v="0-2 yrs"/>
    <n v="1"/>
    <s v="Master"/>
    <n v="1"/>
    <n v="0"/>
    <n v="0"/>
    <n v="1"/>
    <n v="0"/>
    <n v="2"/>
    <n v="64494"/>
    <s v="Low"/>
    <n v="6"/>
    <n v="2021"/>
    <s v="Medium"/>
    <n v="1"/>
  </r>
  <r>
    <n v="9246"/>
    <x v="0"/>
    <x v="0"/>
    <s v="Startup"/>
    <s v="Retail"/>
    <x v="0"/>
    <x v="0"/>
    <s v="Remote"/>
    <x v="0"/>
    <s v="7+ yrs"/>
    <n v="8"/>
    <s v="Master"/>
    <n v="0"/>
    <n v="0"/>
    <n v="0"/>
    <n v="1"/>
    <n v="0"/>
    <n v="1"/>
    <n v="119815"/>
    <s v="Medium"/>
    <n v="8"/>
    <n v="2022"/>
    <s v="Medium"/>
    <n v="5"/>
  </r>
  <r>
    <n v="9247"/>
    <x v="2"/>
    <x v="2"/>
    <s v="MNC"/>
    <s v="Healthcare"/>
    <x v="3"/>
    <x v="2"/>
    <s v="Onsite/Hybrid"/>
    <x v="0"/>
    <s v="7+ yrs"/>
    <n v="8"/>
    <s v="Master"/>
    <n v="0"/>
    <n v="1"/>
    <n v="0"/>
    <n v="1"/>
    <n v="0"/>
    <n v="2"/>
    <n v="135990"/>
    <s v="High"/>
    <n v="3"/>
    <n v="2022"/>
    <s v="High"/>
    <n v="7"/>
  </r>
  <r>
    <n v="9248"/>
    <x v="2"/>
    <x v="2"/>
    <s v="Medium"/>
    <s v="E-commerce"/>
    <x v="6"/>
    <x v="2"/>
    <s v="Onsite/Hybrid"/>
    <x v="1"/>
    <s v="3-6 yrs"/>
    <n v="5"/>
    <s v="Master"/>
    <n v="0"/>
    <n v="0"/>
    <n v="1"/>
    <n v="0"/>
    <n v="0"/>
    <n v="1"/>
    <n v="87823"/>
    <s v="Medium"/>
    <n v="5"/>
    <n v="2023"/>
    <s v="Medium"/>
    <n v="6"/>
  </r>
  <r>
    <n v="9249"/>
    <x v="1"/>
    <x v="1"/>
    <s v="Startup"/>
    <s v="Education"/>
    <x v="3"/>
    <x v="0"/>
    <s v="Remote"/>
    <x v="0"/>
    <s v="7+ yrs"/>
    <n v="11"/>
    <s v="Master"/>
    <n v="0"/>
    <n v="0"/>
    <n v="1"/>
    <n v="1"/>
    <n v="1"/>
    <n v="3"/>
    <n v="175212"/>
    <s v="High"/>
    <n v="1"/>
    <n v="2023"/>
    <s v="High"/>
    <n v="7"/>
  </r>
  <r>
    <n v="9250"/>
    <x v="2"/>
    <x v="2"/>
    <s v="Startup"/>
    <s v="E-commerce"/>
    <x v="4"/>
    <x v="0"/>
    <s v="Remote"/>
    <x v="0"/>
    <s v="7+ yrs"/>
    <n v="7"/>
    <s v="Bachelor"/>
    <n v="1"/>
    <n v="1"/>
    <n v="1"/>
    <n v="0"/>
    <n v="1"/>
    <n v="4"/>
    <n v="125199"/>
    <s v="High"/>
    <n v="1"/>
    <n v="2025"/>
    <s v="Medium"/>
    <n v="3"/>
  </r>
  <r>
    <n v="9251"/>
    <x v="5"/>
    <x v="1"/>
    <s v="Medium"/>
    <s v="Healthcare"/>
    <x v="5"/>
    <x v="2"/>
    <s v="Onsite/Hybrid"/>
    <x v="0"/>
    <s v="7+ yrs"/>
    <n v="11"/>
    <s v="Master"/>
    <n v="0"/>
    <n v="0"/>
    <n v="1"/>
    <n v="1"/>
    <n v="0"/>
    <n v="2"/>
    <n v="172520"/>
    <s v="High"/>
    <n v="6"/>
    <n v="2020"/>
    <s v="High"/>
    <n v="7"/>
  </r>
  <r>
    <n v="9252"/>
    <x v="4"/>
    <x v="0"/>
    <s v="Startup"/>
    <s v="Technology"/>
    <x v="6"/>
    <x v="2"/>
    <s v="Onsite/Hybrid"/>
    <x v="0"/>
    <s v="7+ yrs"/>
    <n v="10"/>
    <s v="Master"/>
    <n v="1"/>
    <n v="1"/>
    <n v="1"/>
    <n v="0"/>
    <n v="1"/>
    <n v="4"/>
    <n v="128678"/>
    <s v="High"/>
    <n v="11"/>
    <n v="2024"/>
    <s v="Low"/>
    <n v="2"/>
  </r>
  <r>
    <n v="9253"/>
    <x v="5"/>
    <x v="1"/>
    <s v="Enterprise"/>
    <s v="Technology"/>
    <x v="2"/>
    <x v="1"/>
    <s v="Onsite/Hybrid"/>
    <x v="0"/>
    <s v="7+ yrs"/>
    <n v="9"/>
    <s v="Bachelor"/>
    <n v="1"/>
    <n v="0"/>
    <n v="1"/>
    <n v="0"/>
    <n v="1"/>
    <n v="3"/>
    <n v="164816"/>
    <s v="High"/>
    <n v="9"/>
    <n v="2022"/>
    <s v="Medium"/>
    <n v="2"/>
  </r>
  <r>
    <n v="9254"/>
    <x v="3"/>
    <x v="0"/>
    <s v="Enterprise"/>
    <s v="Education"/>
    <x v="3"/>
    <x v="2"/>
    <s v="Onsite/Hybrid"/>
    <x v="0"/>
    <s v="7+ yrs"/>
    <n v="14"/>
    <s v="Master"/>
    <n v="0"/>
    <n v="1"/>
    <n v="0"/>
    <n v="1"/>
    <n v="0"/>
    <n v="2"/>
    <n v="118158"/>
    <s v="Medium"/>
    <n v="8"/>
    <n v="2021"/>
    <s v="High"/>
    <n v="7"/>
  </r>
  <r>
    <n v="9255"/>
    <x v="1"/>
    <x v="1"/>
    <s v="Startup"/>
    <s v="Technology"/>
    <x v="6"/>
    <x v="0"/>
    <s v="Remote"/>
    <x v="0"/>
    <s v="7+ yrs"/>
    <n v="10"/>
    <s v="Bachelor"/>
    <n v="0"/>
    <n v="0"/>
    <n v="0"/>
    <n v="1"/>
    <n v="0"/>
    <n v="1"/>
    <n v="152343"/>
    <s v="High"/>
    <n v="9"/>
    <n v="2026"/>
    <s v="Medium"/>
    <n v="5"/>
  </r>
  <r>
    <n v="9256"/>
    <x v="2"/>
    <x v="2"/>
    <s v="Medium"/>
    <s v="Education"/>
    <x v="0"/>
    <x v="2"/>
    <s v="Onsite/Hybrid"/>
    <x v="2"/>
    <s v="0-2 yrs"/>
    <n v="1"/>
    <s v="PhD"/>
    <n v="0"/>
    <n v="0"/>
    <n v="1"/>
    <n v="0"/>
    <n v="0"/>
    <n v="1"/>
    <n v="62955"/>
    <s v="Low"/>
    <n v="5"/>
    <n v="2022"/>
    <s v="Low"/>
    <n v="2"/>
  </r>
  <r>
    <n v="9257"/>
    <x v="1"/>
    <x v="1"/>
    <s v="MNC"/>
    <s v="Healthcare"/>
    <x v="3"/>
    <x v="1"/>
    <s v="Onsite/Hybrid"/>
    <x v="2"/>
    <s v="0-2 yrs"/>
    <n v="0"/>
    <s v="PhD"/>
    <n v="1"/>
    <n v="0"/>
    <n v="1"/>
    <n v="1"/>
    <n v="1"/>
    <n v="4"/>
    <n v="148757"/>
    <s v="High"/>
    <n v="8"/>
    <n v="2025"/>
    <s v="High"/>
    <n v="5"/>
  </r>
  <r>
    <n v="9258"/>
    <x v="5"/>
    <x v="1"/>
    <s v="Startup"/>
    <s v="Finance"/>
    <x v="0"/>
    <x v="1"/>
    <s v="Onsite/Hybrid"/>
    <x v="0"/>
    <s v="7+ yrs"/>
    <n v="9"/>
    <s v="Bachelor"/>
    <n v="1"/>
    <n v="1"/>
    <n v="1"/>
    <n v="0"/>
    <n v="1"/>
    <n v="4"/>
    <n v="162311"/>
    <s v="High"/>
    <n v="12"/>
    <n v="2023"/>
    <s v="Low"/>
    <n v="2"/>
  </r>
  <r>
    <n v="9259"/>
    <x v="4"/>
    <x v="0"/>
    <s v="Medium"/>
    <s v="Finance"/>
    <x v="6"/>
    <x v="2"/>
    <s v="Onsite/Hybrid"/>
    <x v="2"/>
    <s v="0-2 yrs"/>
    <n v="1"/>
    <s v="PhD"/>
    <n v="0"/>
    <n v="0"/>
    <n v="0"/>
    <n v="1"/>
    <n v="1"/>
    <n v="2"/>
    <n v="70691"/>
    <s v="Medium"/>
    <n v="2"/>
    <n v="2020"/>
    <s v="Low"/>
    <n v="3"/>
  </r>
  <r>
    <n v="9260"/>
    <x v="5"/>
    <x v="1"/>
    <s v="MNC"/>
    <s v="Technology"/>
    <x v="5"/>
    <x v="2"/>
    <s v="Onsite/Hybrid"/>
    <x v="1"/>
    <s v="3-6 yrs"/>
    <n v="5"/>
    <s v="Bachelor"/>
    <n v="1"/>
    <n v="1"/>
    <n v="0"/>
    <n v="0"/>
    <n v="1"/>
    <n v="3"/>
    <n v="144278"/>
    <s v="High"/>
    <n v="10"/>
    <n v="2022"/>
    <s v="Low"/>
    <n v="4"/>
  </r>
  <r>
    <n v="9261"/>
    <x v="3"/>
    <x v="0"/>
    <s v="Enterprise"/>
    <s v="Education"/>
    <x v="2"/>
    <x v="1"/>
    <s v="Onsite/Hybrid"/>
    <x v="2"/>
    <s v="0-2 yrs"/>
    <n v="1"/>
    <s v="Master"/>
    <n v="1"/>
    <n v="1"/>
    <n v="0"/>
    <n v="0"/>
    <n v="0"/>
    <n v="2"/>
    <n v="48136"/>
    <s v="Low"/>
    <n v="12"/>
    <n v="2025"/>
    <s v="High"/>
    <n v="8"/>
  </r>
  <r>
    <n v="9262"/>
    <x v="5"/>
    <x v="1"/>
    <s v="Startup"/>
    <s v="E-commerce"/>
    <x v="1"/>
    <x v="2"/>
    <s v="Onsite/Hybrid"/>
    <x v="0"/>
    <s v="7+ yrs"/>
    <n v="13"/>
    <s v="Bachelor"/>
    <n v="0"/>
    <n v="0"/>
    <n v="0"/>
    <n v="1"/>
    <n v="1"/>
    <n v="2"/>
    <n v="165012"/>
    <s v="High"/>
    <n v="1"/>
    <n v="2026"/>
    <s v="Medium"/>
    <n v="6"/>
  </r>
  <r>
    <n v="9263"/>
    <x v="0"/>
    <x v="0"/>
    <s v="MNC"/>
    <s v="Retail"/>
    <x v="1"/>
    <x v="0"/>
    <s v="Remote"/>
    <x v="2"/>
    <s v="0-2 yrs"/>
    <n v="0"/>
    <s v="Master"/>
    <n v="0"/>
    <n v="1"/>
    <n v="0"/>
    <n v="1"/>
    <n v="1"/>
    <n v="3"/>
    <n v="92701"/>
    <s v="Medium"/>
    <n v="9"/>
    <n v="2023"/>
    <s v="Low"/>
    <n v="5"/>
  </r>
  <r>
    <n v="9264"/>
    <x v="1"/>
    <x v="1"/>
    <s v="Enterprise"/>
    <s v="Finance"/>
    <x v="3"/>
    <x v="1"/>
    <s v="Onsite/Hybrid"/>
    <x v="1"/>
    <s v="3-6 yrs"/>
    <n v="6"/>
    <s v="Master"/>
    <n v="0"/>
    <n v="0"/>
    <n v="0"/>
    <n v="1"/>
    <n v="0"/>
    <n v="1"/>
    <n v="125121"/>
    <s v="High"/>
    <n v="9"/>
    <n v="2020"/>
    <s v="Medium"/>
    <n v="4"/>
  </r>
  <r>
    <n v="9265"/>
    <x v="3"/>
    <x v="0"/>
    <s v="Startup"/>
    <s v="Retail"/>
    <x v="2"/>
    <x v="1"/>
    <s v="Onsite/Hybrid"/>
    <x v="1"/>
    <s v="3-6 yrs"/>
    <n v="6"/>
    <s v="Master"/>
    <n v="0"/>
    <n v="0"/>
    <n v="1"/>
    <n v="0"/>
    <n v="0"/>
    <n v="1"/>
    <n v="90766"/>
    <s v="Medium"/>
    <n v="3"/>
    <n v="2021"/>
    <s v="Medium"/>
    <n v="1"/>
  </r>
  <r>
    <n v="9266"/>
    <x v="1"/>
    <x v="1"/>
    <s v="Medium"/>
    <s v="Retail"/>
    <x v="4"/>
    <x v="0"/>
    <s v="Remote"/>
    <x v="2"/>
    <s v="0-2 yrs"/>
    <n v="2"/>
    <s v="PhD"/>
    <n v="0"/>
    <n v="1"/>
    <n v="1"/>
    <n v="0"/>
    <n v="1"/>
    <n v="3"/>
    <n v="119128"/>
    <s v="Medium"/>
    <n v="9"/>
    <n v="2025"/>
    <s v="High"/>
    <n v="7"/>
  </r>
  <r>
    <n v="9267"/>
    <x v="3"/>
    <x v="0"/>
    <s v="MNC"/>
    <s v="Retail"/>
    <x v="1"/>
    <x v="1"/>
    <s v="Onsite/Hybrid"/>
    <x v="0"/>
    <s v="7+ yrs"/>
    <n v="14"/>
    <s v="PhD"/>
    <n v="0"/>
    <n v="0"/>
    <n v="0"/>
    <n v="0"/>
    <n v="0"/>
    <n v="0"/>
    <n v="122481"/>
    <s v="High"/>
    <n v="7"/>
    <n v="2022"/>
    <s v="Medium"/>
    <n v="1"/>
  </r>
  <r>
    <n v="9268"/>
    <x v="1"/>
    <x v="1"/>
    <s v="Startup"/>
    <s v="Retail"/>
    <x v="1"/>
    <x v="1"/>
    <s v="Onsite/Hybrid"/>
    <x v="0"/>
    <s v="7+ yrs"/>
    <n v="15"/>
    <s v="Master"/>
    <n v="1"/>
    <n v="0"/>
    <n v="1"/>
    <n v="1"/>
    <n v="0"/>
    <n v="3"/>
    <n v="166494"/>
    <s v="High"/>
    <n v="4"/>
    <n v="2021"/>
    <s v="High"/>
    <n v="2"/>
  </r>
  <r>
    <n v="9269"/>
    <x v="0"/>
    <x v="0"/>
    <s v="Startup"/>
    <s v="Retail"/>
    <x v="4"/>
    <x v="1"/>
    <s v="Onsite/Hybrid"/>
    <x v="1"/>
    <s v="3-6 yrs"/>
    <n v="4"/>
    <s v="PhD"/>
    <n v="1"/>
    <n v="1"/>
    <n v="0"/>
    <n v="1"/>
    <n v="1"/>
    <n v="4"/>
    <n v="98551"/>
    <s v="Medium"/>
    <n v="1"/>
    <n v="2021"/>
    <s v="Medium"/>
    <n v="4"/>
  </r>
  <r>
    <n v="9270"/>
    <x v="1"/>
    <x v="1"/>
    <s v="Startup"/>
    <s v="Education"/>
    <x v="6"/>
    <x v="1"/>
    <s v="Onsite/Hybrid"/>
    <x v="0"/>
    <s v="7+ yrs"/>
    <n v="9"/>
    <s v="Bachelor"/>
    <n v="0"/>
    <n v="0"/>
    <n v="1"/>
    <n v="1"/>
    <n v="1"/>
    <n v="3"/>
    <n v="177075"/>
    <s v="High"/>
    <n v="12"/>
    <n v="2025"/>
    <s v="High"/>
    <n v="6"/>
  </r>
  <r>
    <n v="9271"/>
    <x v="1"/>
    <x v="1"/>
    <s v="Enterprise"/>
    <s v="Healthcare"/>
    <x v="0"/>
    <x v="0"/>
    <s v="Remote"/>
    <x v="2"/>
    <s v="0-2 yrs"/>
    <n v="0"/>
    <s v="Bachelor"/>
    <n v="1"/>
    <n v="1"/>
    <n v="0"/>
    <n v="0"/>
    <n v="0"/>
    <n v="2"/>
    <n v="91671"/>
    <s v="Medium"/>
    <n v="12"/>
    <n v="2023"/>
    <s v="High"/>
    <n v="9"/>
  </r>
  <r>
    <n v="9272"/>
    <x v="4"/>
    <x v="0"/>
    <s v="Startup"/>
    <s v="Retail"/>
    <x v="3"/>
    <x v="1"/>
    <s v="Onsite/Hybrid"/>
    <x v="0"/>
    <s v="7+ yrs"/>
    <n v="10"/>
    <s v="Master"/>
    <n v="1"/>
    <n v="0"/>
    <n v="0"/>
    <n v="0"/>
    <n v="1"/>
    <n v="2"/>
    <n v="108591"/>
    <s v="Medium"/>
    <n v="11"/>
    <n v="2022"/>
    <s v="Medium"/>
    <n v="5"/>
  </r>
  <r>
    <n v="9273"/>
    <x v="3"/>
    <x v="0"/>
    <s v="Enterprise"/>
    <s v="Technology"/>
    <x v="2"/>
    <x v="1"/>
    <s v="Onsite/Hybrid"/>
    <x v="2"/>
    <s v="0-2 yrs"/>
    <n v="2"/>
    <s v="PhD"/>
    <n v="0"/>
    <n v="1"/>
    <n v="1"/>
    <n v="1"/>
    <n v="0"/>
    <n v="3"/>
    <n v="77431"/>
    <s v="Medium"/>
    <n v="7"/>
    <n v="2024"/>
    <s v="High"/>
    <n v="3"/>
  </r>
  <r>
    <n v="9274"/>
    <x v="0"/>
    <x v="0"/>
    <s v="Enterprise"/>
    <s v="E-commerce"/>
    <x v="4"/>
    <x v="2"/>
    <s v="Onsite/Hybrid"/>
    <x v="0"/>
    <s v="7+ yrs"/>
    <n v="7"/>
    <s v="Bachelor"/>
    <n v="1"/>
    <n v="1"/>
    <n v="1"/>
    <n v="0"/>
    <n v="1"/>
    <n v="4"/>
    <n v="122657"/>
    <s v="High"/>
    <n v="3"/>
    <n v="2024"/>
    <s v="Low"/>
    <n v="3"/>
  </r>
  <r>
    <n v="9275"/>
    <x v="1"/>
    <x v="1"/>
    <s v="MNC"/>
    <s v="Healthcare"/>
    <x v="5"/>
    <x v="2"/>
    <s v="Onsite/Hybrid"/>
    <x v="2"/>
    <s v="0-2 yrs"/>
    <n v="2"/>
    <s v="PhD"/>
    <n v="0"/>
    <n v="1"/>
    <n v="0"/>
    <n v="1"/>
    <n v="1"/>
    <n v="3"/>
    <n v="131889"/>
    <s v="High"/>
    <n v="4"/>
    <n v="2022"/>
    <s v="Medium"/>
    <n v="4"/>
  </r>
  <r>
    <n v="9276"/>
    <x v="3"/>
    <x v="0"/>
    <s v="Startup"/>
    <s v="Retail"/>
    <x v="5"/>
    <x v="2"/>
    <s v="Onsite/Hybrid"/>
    <x v="1"/>
    <s v="3-6 yrs"/>
    <n v="5"/>
    <s v="Master"/>
    <n v="1"/>
    <n v="0"/>
    <n v="1"/>
    <n v="1"/>
    <n v="1"/>
    <n v="4"/>
    <n v="112771"/>
    <s v="Medium"/>
    <n v="3"/>
    <n v="2026"/>
    <s v="High"/>
    <n v="8"/>
  </r>
  <r>
    <n v="9277"/>
    <x v="0"/>
    <x v="0"/>
    <s v="Medium"/>
    <s v="Healthcare"/>
    <x v="5"/>
    <x v="2"/>
    <s v="Onsite/Hybrid"/>
    <x v="1"/>
    <s v="3-6 yrs"/>
    <n v="5"/>
    <s v="Bachelor"/>
    <n v="1"/>
    <n v="0"/>
    <n v="1"/>
    <n v="1"/>
    <n v="1"/>
    <n v="4"/>
    <n v="117810"/>
    <s v="Medium"/>
    <n v="12"/>
    <n v="2023"/>
    <s v="High"/>
    <n v="5"/>
  </r>
  <r>
    <n v="9278"/>
    <x v="5"/>
    <x v="1"/>
    <s v="Startup"/>
    <s v="Finance"/>
    <x v="2"/>
    <x v="2"/>
    <s v="Onsite/Hybrid"/>
    <x v="2"/>
    <s v="0-2 yrs"/>
    <n v="1"/>
    <s v="Bachelor"/>
    <n v="1"/>
    <n v="1"/>
    <n v="1"/>
    <n v="0"/>
    <n v="1"/>
    <n v="4"/>
    <n v="110394"/>
    <s v="Medium"/>
    <n v="11"/>
    <n v="2020"/>
    <s v="Low"/>
    <n v="2"/>
  </r>
  <r>
    <n v="9279"/>
    <x v="3"/>
    <x v="0"/>
    <s v="Enterprise"/>
    <s v="E-commerce"/>
    <x v="4"/>
    <x v="2"/>
    <s v="Onsite/Hybrid"/>
    <x v="1"/>
    <s v="3-6 yrs"/>
    <n v="3"/>
    <s v="Master"/>
    <n v="0"/>
    <n v="1"/>
    <n v="1"/>
    <n v="0"/>
    <n v="1"/>
    <n v="3"/>
    <n v="95956"/>
    <s v="Medium"/>
    <n v="6"/>
    <n v="2020"/>
    <s v="High"/>
    <n v="8"/>
  </r>
  <r>
    <n v="9280"/>
    <x v="4"/>
    <x v="0"/>
    <s v="Medium"/>
    <s v="E-commerce"/>
    <x v="1"/>
    <x v="0"/>
    <s v="Remote"/>
    <x v="2"/>
    <s v="0-2 yrs"/>
    <n v="2"/>
    <s v="PhD"/>
    <n v="0"/>
    <n v="1"/>
    <n v="0"/>
    <n v="1"/>
    <n v="1"/>
    <n v="3"/>
    <n v="70144"/>
    <s v="Medium"/>
    <n v="9"/>
    <n v="2021"/>
    <s v="High"/>
    <n v="8"/>
  </r>
  <r>
    <n v="9281"/>
    <x v="5"/>
    <x v="1"/>
    <s v="MNC"/>
    <s v="Education"/>
    <x v="3"/>
    <x v="1"/>
    <s v="Onsite/Hybrid"/>
    <x v="2"/>
    <s v="0-2 yrs"/>
    <n v="0"/>
    <s v="PhD"/>
    <n v="0"/>
    <n v="1"/>
    <n v="1"/>
    <n v="0"/>
    <n v="0"/>
    <n v="2"/>
    <n v="127358"/>
    <s v="High"/>
    <n v="4"/>
    <n v="2025"/>
    <s v="High"/>
    <n v="8"/>
  </r>
  <r>
    <n v="9282"/>
    <x v="4"/>
    <x v="0"/>
    <s v="Startup"/>
    <s v="E-commerce"/>
    <x v="2"/>
    <x v="0"/>
    <s v="Remote"/>
    <x v="1"/>
    <s v="3-6 yrs"/>
    <n v="6"/>
    <s v="PhD"/>
    <n v="0"/>
    <n v="0"/>
    <n v="0"/>
    <n v="0"/>
    <n v="1"/>
    <n v="1"/>
    <n v="86036"/>
    <s v="Medium"/>
    <n v="11"/>
    <n v="2025"/>
    <s v="Medium"/>
    <n v="1"/>
  </r>
  <r>
    <n v="9283"/>
    <x v="5"/>
    <x v="1"/>
    <s v="Medium"/>
    <s v="Healthcare"/>
    <x v="0"/>
    <x v="2"/>
    <s v="Onsite/Hybrid"/>
    <x v="0"/>
    <s v="7+ yrs"/>
    <n v="15"/>
    <s v="Master"/>
    <n v="0"/>
    <n v="1"/>
    <n v="0"/>
    <n v="0"/>
    <n v="1"/>
    <n v="2"/>
    <n v="147338"/>
    <s v="High"/>
    <n v="8"/>
    <n v="2020"/>
    <s v="Low"/>
    <n v="2"/>
  </r>
  <r>
    <n v="9284"/>
    <x v="3"/>
    <x v="0"/>
    <s v="Enterprise"/>
    <s v="Technology"/>
    <x v="4"/>
    <x v="0"/>
    <s v="Remote"/>
    <x v="0"/>
    <s v="7+ yrs"/>
    <n v="8"/>
    <s v="Master"/>
    <n v="1"/>
    <n v="0"/>
    <n v="0"/>
    <n v="0"/>
    <n v="1"/>
    <n v="2"/>
    <n v="112385"/>
    <s v="Medium"/>
    <n v="9"/>
    <n v="2024"/>
    <s v="Medium"/>
    <n v="2"/>
  </r>
  <r>
    <n v="9285"/>
    <x v="4"/>
    <x v="0"/>
    <s v="Enterprise"/>
    <s v="Finance"/>
    <x v="0"/>
    <x v="2"/>
    <s v="Onsite/Hybrid"/>
    <x v="2"/>
    <s v="0-2 yrs"/>
    <n v="1"/>
    <s v="Bachelor"/>
    <n v="1"/>
    <n v="0"/>
    <n v="0"/>
    <n v="0"/>
    <n v="0"/>
    <n v="1"/>
    <n v="53942"/>
    <s v="Low"/>
    <n v="10"/>
    <n v="2026"/>
    <s v="High"/>
    <n v="7"/>
  </r>
  <r>
    <n v="9286"/>
    <x v="0"/>
    <x v="0"/>
    <s v="Medium"/>
    <s v="Education"/>
    <x v="5"/>
    <x v="0"/>
    <s v="Remote"/>
    <x v="1"/>
    <s v="3-6 yrs"/>
    <n v="3"/>
    <s v="PhD"/>
    <n v="1"/>
    <n v="0"/>
    <n v="1"/>
    <n v="0"/>
    <n v="0"/>
    <n v="2"/>
    <n v="93580"/>
    <s v="Medium"/>
    <n v="5"/>
    <n v="2022"/>
    <s v="Medium"/>
    <n v="6"/>
  </r>
  <r>
    <n v="9287"/>
    <x v="2"/>
    <x v="2"/>
    <s v="Medium"/>
    <s v="Finance"/>
    <x v="5"/>
    <x v="0"/>
    <s v="Remote"/>
    <x v="0"/>
    <s v="7+ yrs"/>
    <n v="15"/>
    <s v="Bachelor"/>
    <n v="0"/>
    <n v="0"/>
    <n v="1"/>
    <n v="1"/>
    <n v="1"/>
    <n v="3"/>
    <n v="142855"/>
    <s v="High"/>
    <n v="5"/>
    <n v="2026"/>
    <s v="High"/>
    <n v="9"/>
  </r>
  <r>
    <n v="9288"/>
    <x v="0"/>
    <x v="0"/>
    <s v="Startup"/>
    <s v="Education"/>
    <x v="5"/>
    <x v="2"/>
    <s v="Onsite/Hybrid"/>
    <x v="0"/>
    <s v="7+ yrs"/>
    <n v="11"/>
    <s v="Bachelor"/>
    <n v="1"/>
    <n v="0"/>
    <n v="1"/>
    <n v="1"/>
    <n v="1"/>
    <n v="4"/>
    <n v="140456"/>
    <s v="High"/>
    <n v="5"/>
    <n v="2025"/>
    <s v="High"/>
    <n v="6"/>
  </r>
  <r>
    <n v="9289"/>
    <x v="5"/>
    <x v="1"/>
    <s v="MNC"/>
    <s v="Education"/>
    <x v="2"/>
    <x v="0"/>
    <s v="Remote"/>
    <x v="1"/>
    <s v="3-6 yrs"/>
    <n v="6"/>
    <s v="Master"/>
    <n v="1"/>
    <n v="0"/>
    <n v="0"/>
    <n v="0"/>
    <n v="0"/>
    <n v="1"/>
    <n v="132513"/>
    <s v="High"/>
    <n v="10"/>
    <n v="2026"/>
    <s v="Medium"/>
    <n v="4"/>
  </r>
  <r>
    <n v="9290"/>
    <x v="1"/>
    <x v="1"/>
    <s v="Startup"/>
    <s v="Technology"/>
    <x v="3"/>
    <x v="2"/>
    <s v="Onsite/Hybrid"/>
    <x v="2"/>
    <s v="0-2 yrs"/>
    <n v="0"/>
    <s v="Bachelor"/>
    <n v="0"/>
    <n v="0"/>
    <n v="1"/>
    <n v="0"/>
    <n v="1"/>
    <n v="2"/>
    <n v="113095"/>
    <s v="Medium"/>
    <n v="4"/>
    <n v="2021"/>
    <s v="Low"/>
    <n v="5"/>
  </r>
  <r>
    <n v="9291"/>
    <x v="3"/>
    <x v="0"/>
    <s v="Startup"/>
    <s v="Education"/>
    <x v="0"/>
    <x v="0"/>
    <s v="Remote"/>
    <x v="0"/>
    <s v="7+ yrs"/>
    <n v="15"/>
    <s v="PhD"/>
    <n v="1"/>
    <n v="0"/>
    <n v="1"/>
    <n v="1"/>
    <n v="0"/>
    <n v="3"/>
    <n v="129061"/>
    <s v="High"/>
    <n v="10"/>
    <n v="2020"/>
    <s v="High"/>
    <n v="1"/>
  </r>
  <r>
    <n v="9292"/>
    <x v="2"/>
    <x v="2"/>
    <s v="Medium"/>
    <s v="Retail"/>
    <x v="5"/>
    <x v="2"/>
    <s v="Onsite/Hybrid"/>
    <x v="0"/>
    <s v="7+ yrs"/>
    <n v="10"/>
    <s v="Bachelor"/>
    <n v="0"/>
    <n v="1"/>
    <n v="0"/>
    <n v="0"/>
    <n v="1"/>
    <n v="2"/>
    <n v="109002"/>
    <s v="Medium"/>
    <n v="7"/>
    <n v="2020"/>
    <s v="Medium"/>
    <n v="6"/>
  </r>
  <r>
    <n v="9293"/>
    <x v="3"/>
    <x v="0"/>
    <s v="Medium"/>
    <s v="Retail"/>
    <x v="5"/>
    <x v="1"/>
    <s v="Onsite/Hybrid"/>
    <x v="1"/>
    <s v="3-6 yrs"/>
    <n v="6"/>
    <s v="Bachelor"/>
    <n v="1"/>
    <n v="1"/>
    <n v="0"/>
    <n v="0"/>
    <n v="0"/>
    <n v="2"/>
    <n v="79658"/>
    <s v="Medium"/>
    <n v="6"/>
    <n v="2024"/>
    <s v="High"/>
    <n v="7"/>
  </r>
  <r>
    <n v="9294"/>
    <x v="5"/>
    <x v="1"/>
    <s v="Enterprise"/>
    <s v="Retail"/>
    <x v="0"/>
    <x v="0"/>
    <s v="Remote"/>
    <x v="2"/>
    <s v="0-2 yrs"/>
    <n v="0"/>
    <s v="PhD"/>
    <n v="0"/>
    <n v="1"/>
    <n v="1"/>
    <n v="0"/>
    <n v="1"/>
    <n v="3"/>
    <n v="116592"/>
    <s v="Medium"/>
    <n v="6"/>
    <n v="2023"/>
    <s v="High"/>
    <n v="8"/>
  </r>
  <r>
    <n v="9295"/>
    <x v="5"/>
    <x v="1"/>
    <s v="MNC"/>
    <s v="Retail"/>
    <x v="1"/>
    <x v="1"/>
    <s v="Onsite/Hybrid"/>
    <x v="0"/>
    <s v="7+ yrs"/>
    <n v="15"/>
    <s v="Master"/>
    <n v="0"/>
    <n v="1"/>
    <n v="0"/>
    <n v="0"/>
    <n v="0"/>
    <n v="1"/>
    <n v="158588"/>
    <s v="High"/>
    <n v="1"/>
    <n v="2025"/>
    <s v="Low"/>
    <n v="1"/>
  </r>
  <r>
    <n v="9296"/>
    <x v="4"/>
    <x v="0"/>
    <s v="Startup"/>
    <s v="Technology"/>
    <x v="5"/>
    <x v="2"/>
    <s v="Onsite/Hybrid"/>
    <x v="1"/>
    <s v="3-6 yrs"/>
    <n v="6"/>
    <s v="PhD"/>
    <n v="1"/>
    <n v="0"/>
    <n v="1"/>
    <n v="1"/>
    <n v="0"/>
    <n v="3"/>
    <n v="102493"/>
    <s v="Medium"/>
    <n v="11"/>
    <n v="2021"/>
    <s v="High"/>
    <n v="1"/>
  </r>
  <r>
    <n v="9297"/>
    <x v="2"/>
    <x v="2"/>
    <s v="Medium"/>
    <s v="Healthcare"/>
    <x v="2"/>
    <x v="0"/>
    <s v="Remote"/>
    <x v="0"/>
    <s v="7+ yrs"/>
    <n v="12"/>
    <s v="Master"/>
    <n v="1"/>
    <n v="0"/>
    <n v="0"/>
    <n v="1"/>
    <n v="1"/>
    <n v="3"/>
    <n v="121097"/>
    <s v="High"/>
    <n v="10"/>
    <n v="2024"/>
    <s v="High"/>
    <n v="9"/>
  </r>
  <r>
    <n v="9298"/>
    <x v="5"/>
    <x v="1"/>
    <s v="Medium"/>
    <s v="Retail"/>
    <x v="2"/>
    <x v="0"/>
    <s v="Remote"/>
    <x v="1"/>
    <s v="3-6 yrs"/>
    <n v="3"/>
    <s v="PhD"/>
    <n v="0"/>
    <n v="1"/>
    <n v="0"/>
    <n v="0"/>
    <n v="1"/>
    <n v="2"/>
    <n v="124829"/>
    <s v="High"/>
    <n v="7"/>
    <n v="2021"/>
    <s v="Medium"/>
    <n v="5"/>
  </r>
  <r>
    <n v="9299"/>
    <x v="2"/>
    <x v="2"/>
    <s v="Medium"/>
    <s v="Retail"/>
    <x v="6"/>
    <x v="0"/>
    <s v="Remote"/>
    <x v="1"/>
    <s v="3-6 yrs"/>
    <n v="3"/>
    <s v="Master"/>
    <n v="1"/>
    <n v="0"/>
    <n v="1"/>
    <n v="0"/>
    <n v="1"/>
    <n v="3"/>
    <n v="103540"/>
    <s v="Medium"/>
    <n v="3"/>
    <n v="2023"/>
    <s v="Medium"/>
    <n v="3"/>
  </r>
  <r>
    <n v="9300"/>
    <x v="0"/>
    <x v="0"/>
    <s v="Enterprise"/>
    <s v="E-commerce"/>
    <x v="2"/>
    <x v="0"/>
    <s v="Remote"/>
    <x v="0"/>
    <s v="7+ yrs"/>
    <n v="15"/>
    <s v="Bachelor"/>
    <n v="1"/>
    <n v="1"/>
    <n v="0"/>
    <n v="0"/>
    <n v="0"/>
    <n v="2"/>
    <n v="97081"/>
    <s v="Medium"/>
    <n v="9"/>
    <n v="2022"/>
    <s v="High"/>
    <n v="7"/>
  </r>
  <r>
    <n v="9301"/>
    <x v="2"/>
    <x v="2"/>
    <s v="MNC"/>
    <s v="Finance"/>
    <x v="4"/>
    <x v="1"/>
    <s v="Onsite/Hybrid"/>
    <x v="2"/>
    <s v="0-2 yrs"/>
    <n v="1"/>
    <s v="Bachelor"/>
    <n v="1"/>
    <n v="0"/>
    <n v="0"/>
    <n v="1"/>
    <n v="1"/>
    <n v="3"/>
    <n v="90769"/>
    <s v="Medium"/>
    <n v="1"/>
    <n v="2022"/>
    <s v="Low"/>
    <n v="6"/>
  </r>
  <r>
    <n v="9302"/>
    <x v="1"/>
    <x v="1"/>
    <s v="Startup"/>
    <s v="Healthcare"/>
    <x v="3"/>
    <x v="1"/>
    <s v="Onsite/Hybrid"/>
    <x v="0"/>
    <s v="7+ yrs"/>
    <n v="11"/>
    <s v="Master"/>
    <n v="0"/>
    <n v="1"/>
    <n v="0"/>
    <n v="1"/>
    <n v="1"/>
    <n v="3"/>
    <n v="162124"/>
    <s v="High"/>
    <n v="3"/>
    <n v="2024"/>
    <s v="Low"/>
    <n v="4"/>
  </r>
  <r>
    <n v="9303"/>
    <x v="1"/>
    <x v="1"/>
    <s v="Medium"/>
    <s v="Education"/>
    <x v="2"/>
    <x v="2"/>
    <s v="Onsite/Hybrid"/>
    <x v="1"/>
    <s v="3-6 yrs"/>
    <n v="4"/>
    <s v="Bachelor"/>
    <n v="1"/>
    <n v="1"/>
    <n v="1"/>
    <n v="0"/>
    <n v="1"/>
    <n v="4"/>
    <n v="138971"/>
    <s v="High"/>
    <n v="8"/>
    <n v="2023"/>
    <s v="Low"/>
    <n v="6"/>
  </r>
  <r>
    <n v="9304"/>
    <x v="5"/>
    <x v="1"/>
    <s v="MNC"/>
    <s v="Finance"/>
    <x v="3"/>
    <x v="0"/>
    <s v="Remote"/>
    <x v="2"/>
    <s v="0-2 yrs"/>
    <n v="1"/>
    <s v="PhD"/>
    <n v="1"/>
    <n v="1"/>
    <n v="0"/>
    <n v="1"/>
    <n v="1"/>
    <n v="4"/>
    <n v="137629"/>
    <s v="High"/>
    <n v="10"/>
    <n v="2021"/>
    <s v="Low"/>
    <n v="2"/>
  </r>
  <r>
    <n v="9305"/>
    <x v="3"/>
    <x v="0"/>
    <s v="MNC"/>
    <s v="Finance"/>
    <x v="2"/>
    <x v="2"/>
    <s v="Onsite/Hybrid"/>
    <x v="2"/>
    <s v="0-2 yrs"/>
    <n v="1"/>
    <s v="PhD"/>
    <n v="1"/>
    <n v="0"/>
    <n v="0"/>
    <n v="0"/>
    <n v="0"/>
    <n v="1"/>
    <n v="71921"/>
    <s v="Medium"/>
    <n v="6"/>
    <n v="2025"/>
    <s v="High"/>
    <n v="9"/>
  </r>
  <r>
    <n v="9306"/>
    <x v="3"/>
    <x v="0"/>
    <s v="MNC"/>
    <s v="Technology"/>
    <x v="5"/>
    <x v="1"/>
    <s v="Onsite/Hybrid"/>
    <x v="2"/>
    <s v="0-2 yrs"/>
    <n v="1"/>
    <s v="PhD"/>
    <n v="0"/>
    <n v="0"/>
    <n v="1"/>
    <n v="0"/>
    <n v="0"/>
    <n v="1"/>
    <n v="89133"/>
    <s v="Medium"/>
    <n v="7"/>
    <n v="2021"/>
    <s v="Medium"/>
    <n v="1"/>
  </r>
  <r>
    <n v="9307"/>
    <x v="0"/>
    <x v="0"/>
    <s v="Enterprise"/>
    <s v="Technology"/>
    <x v="5"/>
    <x v="1"/>
    <s v="Onsite/Hybrid"/>
    <x v="0"/>
    <s v="7+ yrs"/>
    <n v="10"/>
    <s v="Master"/>
    <n v="1"/>
    <n v="1"/>
    <n v="0"/>
    <n v="1"/>
    <n v="1"/>
    <n v="4"/>
    <n v="123556"/>
    <s v="High"/>
    <n v="4"/>
    <n v="2020"/>
    <s v="Low"/>
    <n v="3"/>
  </r>
  <r>
    <n v="9308"/>
    <x v="4"/>
    <x v="0"/>
    <s v="Startup"/>
    <s v="Technology"/>
    <x v="4"/>
    <x v="0"/>
    <s v="Remote"/>
    <x v="2"/>
    <s v="0-2 yrs"/>
    <n v="0"/>
    <s v="PhD"/>
    <n v="1"/>
    <n v="1"/>
    <n v="1"/>
    <n v="0"/>
    <n v="0"/>
    <n v="3"/>
    <n v="61691"/>
    <s v="Low"/>
    <n v="10"/>
    <n v="2022"/>
    <s v="Low"/>
    <n v="6"/>
  </r>
  <r>
    <n v="9309"/>
    <x v="2"/>
    <x v="2"/>
    <s v="MNC"/>
    <s v="E-commerce"/>
    <x v="5"/>
    <x v="2"/>
    <s v="Onsite/Hybrid"/>
    <x v="2"/>
    <s v="0-2 yrs"/>
    <n v="2"/>
    <s v="Bachelor"/>
    <n v="0"/>
    <n v="0"/>
    <n v="1"/>
    <n v="0"/>
    <n v="1"/>
    <n v="2"/>
    <n v="96567"/>
    <s v="Medium"/>
    <n v="6"/>
    <n v="2021"/>
    <s v="High"/>
    <n v="8"/>
  </r>
  <r>
    <n v="9310"/>
    <x v="5"/>
    <x v="1"/>
    <s v="Medium"/>
    <s v="Retail"/>
    <x v="0"/>
    <x v="2"/>
    <s v="Onsite/Hybrid"/>
    <x v="0"/>
    <s v="7+ yrs"/>
    <n v="14"/>
    <s v="Master"/>
    <n v="0"/>
    <n v="1"/>
    <n v="0"/>
    <n v="0"/>
    <n v="0"/>
    <n v="1"/>
    <n v="143388"/>
    <s v="High"/>
    <n v="5"/>
    <n v="2023"/>
    <s v="High"/>
    <n v="7"/>
  </r>
  <r>
    <n v="9311"/>
    <x v="4"/>
    <x v="0"/>
    <s v="Startup"/>
    <s v="Technology"/>
    <x v="5"/>
    <x v="2"/>
    <s v="Onsite/Hybrid"/>
    <x v="2"/>
    <s v="0-2 yrs"/>
    <n v="1"/>
    <s v="Master"/>
    <n v="1"/>
    <n v="0"/>
    <n v="0"/>
    <n v="0"/>
    <n v="1"/>
    <n v="2"/>
    <n v="55329"/>
    <s v="Low"/>
    <n v="11"/>
    <n v="2022"/>
    <s v="Low"/>
    <n v="5"/>
  </r>
  <r>
    <n v="9312"/>
    <x v="3"/>
    <x v="0"/>
    <s v="Medium"/>
    <s v="Retail"/>
    <x v="4"/>
    <x v="0"/>
    <s v="Remote"/>
    <x v="1"/>
    <s v="3-6 yrs"/>
    <n v="3"/>
    <s v="Bachelor"/>
    <n v="0"/>
    <n v="0"/>
    <n v="1"/>
    <n v="1"/>
    <n v="0"/>
    <n v="2"/>
    <n v="103677"/>
    <s v="Medium"/>
    <n v="6"/>
    <n v="2026"/>
    <s v="High"/>
    <n v="3"/>
  </r>
  <r>
    <n v="9313"/>
    <x v="5"/>
    <x v="1"/>
    <s v="Medium"/>
    <s v="E-commerce"/>
    <x v="0"/>
    <x v="1"/>
    <s v="Onsite/Hybrid"/>
    <x v="2"/>
    <s v="0-2 yrs"/>
    <n v="0"/>
    <s v="Bachelor"/>
    <n v="1"/>
    <n v="0"/>
    <n v="0"/>
    <n v="0"/>
    <n v="1"/>
    <n v="2"/>
    <n v="97415"/>
    <s v="Medium"/>
    <n v="4"/>
    <n v="2024"/>
    <s v="Medium"/>
    <n v="2"/>
  </r>
  <r>
    <n v="9314"/>
    <x v="5"/>
    <x v="1"/>
    <s v="MNC"/>
    <s v="Education"/>
    <x v="0"/>
    <x v="2"/>
    <s v="Onsite/Hybrid"/>
    <x v="2"/>
    <s v="0-2 yrs"/>
    <n v="0"/>
    <s v="Master"/>
    <n v="1"/>
    <n v="1"/>
    <n v="0"/>
    <n v="1"/>
    <n v="0"/>
    <n v="3"/>
    <n v="123953"/>
    <s v="High"/>
    <n v="9"/>
    <n v="2020"/>
    <s v="Medium"/>
    <n v="1"/>
  </r>
  <r>
    <n v="9315"/>
    <x v="3"/>
    <x v="0"/>
    <s v="Enterprise"/>
    <s v="E-commerce"/>
    <x v="0"/>
    <x v="0"/>
    <s v="Remote"/>
    <x v="1"/>
    <s v="3-6 yrs"/>
    <n v="5"/>
    <s v="PhD"/>
    <n v="0"/>
    <n v="1"/>
    <n v="0"/>
    <n v="1"/>
    <n v="1"/>
    <n v="3"/>
    <n v="99440"/>
    <s v="Medium"/>
    <n v="5"/>
    <n v="2023"/>
    <s v="Medium"/>
    <n v="1"/>
  </r>
  <r>
    <n v="9316"/>
    <x v="3"/>
    <x v="0"/>
    <s v="Enterprise"/>
    <s v="Healthcare"/>
    <x v="1"/>
    <x v="1"/>
    <s v="Onsite/Hybrid"/>
    <x v="0"/>
    <s v="7+ yrs"/>
    <n v="10"/>
    <s v="PhD"/>
    <n v="1"/>
    <n v="1"/>
    <n v="0"/>
    <n v="1"/>
    <n v="1"/>
    <n v="4"/>
    <n v="120202"/>
    <s v="High"/>
    <n v="5"/>
    <n v="2025"/>
    <s v="High"/>
    <n v="7"/>
  </r>
  <r>
    <n v="9317"/>
    <x v="4"/>
    <x v="0"/>
    <s v="Enterprise"/>
    <s v="Healthcare"/>
    <x v="2"/>
    <x v="0"/>
    <s v="Remote"/>
    <x v="1"/>
    <s v="3-6 yrs"/>
    <n v="4"/>
    <s v="PhD"/>
    <n v="0"/>
    <n v="0"/>
    <n v="1"/>
    <n v="0"/>
    <n v="0"/>
    <n v="1"/>
    <n v="92998"/>
    <s v="Medium"/>
    <n v="10"/>
    <n v="2021"/>
    <s v="Low"/>
    <n v="2"/>
  </r>
  <r>
    <n v="9318"/>
    <x v="1"/>
    <x v="1"/>
    <s v="Enterprise"/>
    <s v="Technology"/>
    <x v="6"/>
    <x v="0"/>
    <s v="Remote"/>
    <x v="2"/>
    <s v="0-2 yrs"/>
    <n v="2"/>
    <s v="PhD"/>
    <n v="1"/>
    <n v="1"/>
    <n v="1"/>
    <n v="1"/>
    <n v="1"/>
    <n v="5"/>
    <n v="133851"/>
    <s v="High"/>
    <n v="6"/>
    <n v="2023"/>
    <s v="High"/>
    <n v="7"/>
  </r>
  <r>
    <n v="9319"/>
    <x v="5"/>
    <x v="1"/>
    <s v="Startup"/>
    <s v="Retail"/>
    <x v="6"/>
    <x v="1"/>
    <s v="Onsite/Hybrid"/>
    <x v="2"/>
    <s v="0-2 yrs"/>
    <n v="1"/>
    <s v="PhD"/>
    <n v="0"/>
    <n v="0"/>
    <n v="0"/>
    <n v="1"/>
    <n v="0"/>
    <n v="1"/>
    <n v="106877"/>
    <s v="Medium"/>
    <n v="5"/>
    <n v="2026"/>
    <s v="High"/>
    <n v="8"/>
  </r>
  <r>
    <n v="9320"/>
    <x v="2"/>
    <x v="2"/>
    <s v="Startup"/>
    <s v="Technology"/>
    <x v="6"/>
    <x v="2"/>
    <s v="Onsite/Hybrid"/>
    <x v="1"/>
    <s v="3-6 yrs"/>
    <n v="6"/>
    <s v="Master"/>
    <n v="0"/>
    <n v="0"/>
    <n v="0"/>
    <n v="0"/>
    <n v="1"/>
    <n v="1"/>
    <n v="80877"/>
    <s v="Medium"/>
    <n v="1"/>
    <n v="2020"/>
    <s v="Low"/>
    <n v="3"/>
  </r>
  <r>
    <n v="9321"/>
    <x v="0"/>
    <x v="0"/>
    <s v="Startup"/>
    <s v="Retail"/>
    <x v="0"/>
    <x v="0"/>
    <s v="Remote"/>
    <x v="0"/>
    <s v="7+ yrs"/>
    <n v="8"/>
    <s v="PhD"/>
    <n v="0"/>
    <n v="1"/>
    <n v="1"/>
    <n v="1"/>
    <n v="0"/>
    <n v="3"/>
    <n v="132377"/>
    <s v="High"/>
    <n v="1"/>
    <n v="2024"/>
    <s v="High"/>
    <n v="2"/>
  </r>
  <r>
    <n v="9322"/>
    <x v="2"/>
    <x v="2"/>
    <s v="Medium"/>
    <s v="Education"/>
    <x v="0"/>
    <x v="0"/>
    <s v="Remote"/>
    <x v="0"/>
    <s v="7+ yrs"/>
    <n v="15"/>
    <s v="PhD"/>
    <n v="0"/>
    <n v="1"/>
    <n v="0"/>
    <n v="1"/>
    <n v="1"/>
    <n v="3"/>
    <n v="121111"/>
    <s v="High"/>
    <n v="1"/>
    <n v="2022"/>
    <s v="Medium"/>
    <n v="2"/>
  </r>
  <r>
    <n v="9323"/>
    <x v="3"/>
    <x v="0"/>
    <s v="Enterprise"/>
    <s v="Finance"/>
    <x v="2"/>
    <x v="2"/>
    <s v="Onsite/Hybrid"/>
    <x v="2"/>
    <s v="0-2 yrs"/>
    <n v="0"/>
    <s v="Master"/>
    <n v="1"/>
    <n v="1"/>
    <n v="0"/>
    <n v="0"/>
    <n v="1"/>
    <n v="3"/>
    <n v="56341"/>
    <s v="Low"/>
    <n v="12"/>
    <n v="2022"/>
    <s v="High"/>
    <n v="8"/>
  </r>
  <r>
    <n v="9324"/>
    <x v="0"/>
    <x v="0"/>
    <s v="Medium"/>
    <s v="Retail"/>
    <x v="2"/>
    <x v="0"/>
    <s v="Remote"/>
    <x v="1"/>
    <s v="3-6 yrs"/>
    <n v="6"/>
    <s v="Bachelor"/>
    <n v="0"/>
    <n v="1"/>
    <n v="0"/>
    <n v="1"/>
    <n v="1"/>
    <n v="3"/>
    <n v="102395"/>
    <s v="Medium"/>
    <n v="10"/>
    <n v="2022"/>
    <s v="Low"/>
    <n v="5"/>
  </r>
  <r>
    <n v="9325"/>
    <x v="5"/>
    <x v="1"/>
    <s v="Enterprise"/>
    <s v="E-commerce"/>
    <x v="2"/>
    <x v="2"/>
    <s v="Onsite/Hybrid"/>
    <x v="0"/>
    <s v="7+ yrs"/>
    <n v="12"/>
    <s v="Master"/>
    <n v="0"/>
    <n v="1"/>
    <n v="1"/>
    <n v="0"/>
    <n v="0"/>
    <n v="2"/>
    <n v="158618"/>
    <s v="High"/>
    <n v="4"/>
    <n v="2024"/>
    <s v="Medium"/>
    <n v="3"/>
  </r>
  <r>
    <n v="9326"/>
    <x v="5"/>
    <x v="1"/>
    <s v="Startup"/>
    <s v="Education"/>
    <x v="4"/>
    <x v="1"/>
    <s v="Onsite/Hybrid"/>
    <x v="2"/>
    <s v="0-2 yrs"/>
    <n v="0"/>
    <s v="PhD"/>
    <n v="0"/>
    <n v="0"/>
    <n v="1"/>
    <n v="0"/>
    <n v="1"/>
    <n v="2"/>
    <n v="116168"/>
    <s v="Medium"/>
    <n v="9"/>
    <n v="2020"/>
    <s v="Low"/>
    <n v="2"/>
  </r>
  <r>
    <n v="9327"/>
    <x v="2"/>
    <x v="2"/>
    <s v="Startup"/>
    <s v="Retail"/>
    <x v="1"/>
    <x v="0"/>
    <s v="Remote"/>
    <x v="0"/>
    <s v="7+ yrs"/>
    <n v="15"/>
    <s v="PhD"/>
    <n v="1"/>
    <n v="1"/>
    <n v="0"/>
    <n v="1"/>
    <n v="0"/>
    <n v="3"/>
    <n v="119651"/>
    <s v="Medium"/>
    <n v="3"/>
    <n v="2025"/>
    <s v="Low"/>
    <n v="3"/>
  </r>
  <r>
    <n v="9328"/>
    <x v="1"/>
    <x v="1"/>
    <s v="MNC"/>
    <s v="Finance"/>
    <x v="1"/>
    <x v="0"/>
    <s v="Remote"/>
    <x v="0"/>
    <s v="7+ yrs"/>
    <n v="12"/>
    <s v="Bachelor"/>
    <n v="0"/>
    <n v="0"/>
    <n v="1"/>
    <n v="1"/>
    <n v="0"/>
    <n v="2"/>
    <n v="187110"/>
    <s v="High"/>
    <n v="2"/>
    <n v="2021"/>
    <s v="High"/>
    <n v="3"/>
  </r>
  <r>
    <n v="9329"/>
    <x v="0"/>
    <x v="0"/>
    <s v="Enterprise"/>
    <s v="Finance"/>
    <x v="1"/>
    <x v="0"/>
    <s v="Remote"/>
    <x v="0"/>
    <s v="7+ yrs"/>
    <n v="11"/>
    <s v="Master"/>
    <n v="0"/>
    <n v="0"/>
    <n v="0"/>
    <n v="1"/>
    <n v="0"/>
    <n v="1"/>
    <n v="116316"/>
    <s v="Medium"/>
    <n v="1"/>
    <n v="2025"/>
    <s v="Medium"/>
    <n v="2"/>
  </r>
  <r>
    <n v="9330"/>
    <x v="1"/>
    <x v="1"/>
    <s v="Enterprise"/>
    <s v="Technology"/>
    <x v="4"/>
    <x v="2"/>
    <s v="Onsite/Hybrid"/>
    <x v="1"/>
    <s v="3-6 yrs"/>
    <n v="6"/>
    <s v="PhD"/>
    <n v="1"/>
    <n v="0"/>
    <n v="0"/>
    <n v="0"/>
    <n v="1"/>
    <n v="2"/>
    <n v="123878"/>
    <s v="High"/>
    <n v="6"/>
    <n v="2020"/>
    <s v="Low"/>
    <n v="2"/>
  </r>
  <r>
    <n v="9331"/>
    <x v="3"/>
    <x v="0"/>
    <s v="Enterprise"/>
    <s v="Finance"/>
    <x v="6"/>
    <x v="2"/>
    <s v="Onsite/Hybrid"/>
    <x v="0"/>
    <s v="7+ yrs"/>
    <n v="14"/>
    <s v="Master"/>
    <n v="0"/>
    <n v="1"/>
    <n v="0"/>
    <n v="1"/>
    <n v="1"/>
    <n v="3"/>
    <n v="124664"/>
    <s v="High"/>
    <n v="8"/>
    <n v="2023"/>
    <s v="Medium"/>
    <n v="3"/>
  </r>
  <r>
    <n v="9332"/>
    <x v="5"/>
    <x v="1"/>
    <s v="Medium"/>
    <s v="Retail"/>
    <x v="0"/>
    <x v="0"/>
    <s v="Remote"/>
    <x v="0"/>
    <s v="7+ yrs"/>
    <n v="13"/>
    <s v="PhD"/>
    <n v="1"/>
    <n v="0"/>
    <n v="0"/>
    <n v="1"/>
    <n v="1"/>
    <n v="3"/>
    <n v="163776"/>
    <s v="High"/>
    <n v="2"/>
    <n v="2026"/>
    <s v="Low"/>
    <n v="4"/>
  </r>
  <r>
    <n v="9333"/>
    <x v="4"/>
    <x v="0"/>
    <s v="Medium"/>
    <s v="Retail"/>
    <x v="4"/>
    <x v="0"/>
    <s v="Remote"/>
    <x v="1"/>
    <s v="3-6 yrs"/>
    <n v="5"/>
    <s v="Master"/>
    <n v="1"/>
    <n v="1"/>
    <n v="1"/>
    <n v="1"/>
    <n v="0"/>
    <n v="4"/>
    <n v="100368"/>
    <s v="Medium"/>
    <n v="3"/>
    <n v="2020"/>
    <s v="High"/>
    <n v="8"/>
  </r>
  <r>
    <n v="9334"/>
    <x v="0"/>
    <x v="0"/>
    <s v="MNC"/>
    <s v="Education"/>
    <x v="1"/>
    <x v="1"/>
    <s v="Onsite/Hybrid"/>
    <x v="1"/>
    <s v="3-6 yrs"/>
    <n v="5"/>
    <s v="Master"/>
    <n v="0"/>
    <n v="1"/>
    <n v="0"/>
    <n v="1"/>
    <n v="1"/>
    <n v="3"/>
    <n v="120146"/>
    <s v="High"/>
    <n v="12"/>
    <n v="2021"/>
    <s v="High"/>
    <n v="9"/>
  </r>
  <r>
    <n v="9335"/>
    <x v="1"/>
    <x v="1"/>
    <s v="Startup"/>
    <s v="Finance"/>
    <x v="1"/>
    <x v="0"/>
    <s v="Remote"/>
    <x v="1"/>
    <s v="3-6 yrs"/>
    <n v="3"/>
    <s v="PhD"/>
    <n v="1"/>
    <n v="1"/>
    <n v="0"/>
    <n v="1"/>
    <n v="1"/>
    <n v="4"/>
    <n v="139842"/>
    <s v="High"/>
    <n v="11"/>
    <n v="2025"/>
    <s v="Low"/>
    <n v="1"/>
  </r>
  <r>
    <n v="9336"/>
    <x v="4"/>
    <x v="0"/>
    <s v="Medium"/>
    <s v="Retail"/>
    <x v="6"/>
    <x v="0"/>
    <s v="Remote"/>
    <x v="0"/>
    <s v="7+ yrs"/>
    <n v="11"/>
    <s v="Bachelor"/>
    <n v="0"/>
    <n v="1"/>
    <n v="0"/>
    <n v="0"/>
    <n v="1"/>
    <n v="2"/>
    <n v="112575"/>
    <s v="Medium"/>
    <n v="5"/>
    <n v="2022"/>
    <s v="Medium"/>
    <n v="1"/>
  </r>
  <r>
    <n v="9337"/>
    <x v="0"/>
    <x v="0"/>
    <s v="Enterprise"/>
    <s v="Education"/>
    <x v="3"/>
    <x v="2"/>
    <s v="Onsite/Hybrid"/>
    <x v="1"/>
    <s v="3-6 yrs"/>
    <n v="5"/>
    <s v="Bachelor"/>
    <n v="1"/>
    <n v="1"/>
    <n v="0"/>
    <n v="1"/>
    <n v="0"/>
    <n v="3"/>
    <n v="88776"/>
    <s v="Medium"/>
    <n v="1"/>
    <n v="2021"/>
    <s v="Medium"/>
    <n v="2"/>
  </r>
  <r>
    <n v="9338"/>
    <x v="2"/>
    <x v="2"/>
    <s v="Medium"/>
    <s v="Technology"/>
    <x v="4"/>
    <x v="2"/>
    <s v="Onsite/Hybrid"/>
    <x v="0"/>
    <s v="7+ yrs"/>
    <n v="8"/>
    <s v="Bachelor"/>
    <n v="1"/>
    <n v="0"/>
    <n v="0"/>
    <n v="0"/>
    <n v="0"/>
    <n v="1"/>
    <n v="95106"/>
    <s v="Medium"/>
    <n v="6"/>
    <n v="2025"/>
    <s v="Low"/>
    <n v="2"/>
  </r>
  <r>
    <n v="9339"/>
    <x v="4"/>
    <x v="0"/>
    <s v="Startup"/>
    <s v="Education"/>
    <x v="1"/>
    <x v="2"/>
    <s v="Onsite/Hybrid"/>
    <x v="0"/>
    <s v="7+ yrs"/>
    <n v="7"/>
    <s v="Master"/>
    <n v="0"/>
    <n v="0"/>
    <n v="1"/>
    <n v="1"/>
    <n v="1"/>
    <n v="3"/>
    <n v="135590"/>
    <s v="High"/>
    <n v="12"/>
    <n v="2026"/>
    <s v="High"/>
    <n v="8"/>
  </r>
  <r>
    <n v="9340"/>
    <x v="1"/>
    <x v="1"/>
    <s v="Medium"/>
    <s v="Finance"/>
    <x v="3"/>
    <x v="2"/>
    <s v="Onsite/Hybrid"/>
    <x v="1"/>
    <s v="3-6 yrs"/>
    <n v="4"/>
    <s v="PhD"/>
    <n v="1"/>
    <n v="1"/>
    <n v="1"/>
    <n v="1"/>
    <n v="1"/>
    <n v="5"/>
    <n v="157508"/>
    <s v="High"/>
    <n v="6"/>
    <n v="2025"/>
    <s v="High"/>
    <n v="5"/>
  </r>
  <r>
    <n v="9341"/>
    <x v="3"/>
    <x v="0"/>
    <s v="Startup"/>
    <s v="Healthcare"/>
    <x v="1"/>
    <x v="1"/>
    <s v="Onsite/Hybrid"/>
    <x v="2"/>
    <s v="0-2 yrs"/>
    <n v="2"/>
    <s v="Master"/>
    <n v="0"/>
    <n v="1"/>
    <n v="1"/>
    <n v="0"/>
    <n v="1"/>
    <n v="3"/>
    <n v="70493"/>
    <s v="Medium"/>
    <n v="12"/>
    <n v="2020"/>
    <s v="Low"/>
    <n v="4"/>
  </r>
  <r>
    <n v="9342"/>
    <x v="1"/>
    <x v="1"/>
    <s v="Startup"/>
    <s v="Retail"/>
    <x v="4"/>
    <x v="2"/>
    <s v="Onsite/Hybrid"/>
    <x v="2"/>
    <s v="0-2 yrs"/>
    <n v="0"/>
    <s v="Bachelor"/>
    <n v="0"/>
    <n v="1"/>
    <n v="1"/>
    <n v="0"/>
    <n v="0"/>
    <n v="2"/>
    <n v="105325"/>
    <s v="Medium"/>
    <n v="11"/>
    <n v="2026"/>
    <s v="Medium"/>
    <n v="5"/>
  </r>
  <r>
    <n v="9343"/>
    <x v="4"/>
    <x v="0"/>
    <s v="MNC"/>
    <s v="Healthcare"/>
    <x v="2"/>
    <x v="0"/>
    <s v="Remote"/>
    <x v="2"/>
    <s v="0-2 yrs"/>
    <n v="1"/>
    <s v="PhD"/>
    <n v="1"/>
    <n v="0"/>
    <n v="0"/>
    <n v="0"/>
    <n v="1"/>
    <n v="2"/>
    <n v="77688"/>
    <s v="Medium"/>
    <n v="3"/>
    <n v="2023"/>
    <s v="Low"/>
    <n v="5"/>
  </r>
  <r>
    <n v="9344"/>
    <x v="4"/>
    <x v="0"/>
    <s v="MNC"/>
    <s v="Healthcare"/>
    <x v="5"/>
    <x v="1"/>
    <s v="Onsite/Hybrid"/>
    <x v="0"/>
    <s v="7+ yrs"/>
    <n v="7"/>
    <s v="Master"/>
    <n v="1"/>
    <n v="1"/>
    <n v="1"/>
    <n v="1"/>
    <n v="1"/>
    <n v="5"/>
    <n v="158316"/>
    <s v="High"/>
    <n v="6"/>
    <n v="2021"/>
    <s v="High"/>
    <n v="9"/>
  </r>
  <r>
    <n v="9345"/>
    <x v="0"/>
    <x v="0"/>
    <s v="MNC"/>
    <s v="E-commerce"/>
    <x v="2"/>
    <x v="1"/>
    <s v="Onsite/Hybrid"/>
    <x v="0"/>
    <s v="7+ yrs"/>
    <n v="8"/>
    <s v="PhD"/>
    <n v="0"/>
    <n v="0"/>
    <n v="0"/>
    <n v="1"/>
    <n v="1"/>
    <n v="2"/>
    <n v="142222"/>
    <s v="High"/>
    <n v="4"/>
    <n v="2022"/>
    <s v="Medium"/>
    <n v="5"/>
  </r>
  <r>
    <n v="9346"/>
    <x v="3"/>
    <x v="0"/>
    <s v="Medium"/>
    <s v="Technology"/>
    <x v="2"/>
    <x v="1"/>
    <s v="Onsite/Hybrid"/>
    <x v="1"/>
    <s v="3-6 yrs"/>
    <n v="6"/>
    <s v="Master"/>
    <n v="0"/>
    <n v="1"/>
    <n v="1"/>
    <n v="0"/>
    <n v="0"/>
    <n v="2"/>
    <n v="88079"/>
    <s v="Medium"/>
    <n v="4"/>
    <n v="2023"/>
    <s v="Low"/>
    <n v="6"/>
  </r>
  <r>
    <n v="9347"/>
    <x v="5"/>
    <x v="1"/>
    <s v="Medium"/>
    <s v="Technology"/>
    <x v="1"/>
    <x v="0"/>
    <s v="Remote"/>
    <x v="0"/>
    <s v="7+ yrs"/>
    <n v="14"/>
    <s v="Master"/>
    <n v="0"/>
    <n v="0"/>
    <n v="1"/>
    <n v="1"/>
    <n v="1"/>
    <n v="3"/>
    <n v="184668"/>
    <s v="High"/>
    <n v="11"/>
    <n v="2023"/>
    <s v="High"/>
    <n v="9"/>
  </r>
  <r>
    <n v="9348"/>
    <x v="5"/>
    <x v="1"/>
    <s v="MNC"/>
    <s v="Finance"/>
    <x v="4"/>
    <x v="1"/>
    <s v="Onsite/Hybrid"/>
    <x v="1"/>
    <s v="3-6 yrs"/>
    <n v="5"/>
    <s v="Bachelor"/>
    <n v="0"/>
    <n v="1"/>
    <n v="0"/>
    <n v="1"/>
    <n v="0"/>
    <n v="2"/>
    <n v="149720"/>
    <s v="High"/>
    <n v="4"/>
    <n v="2022"/>
    <s v="Low"/>
    <n v="5"/>
  </r>
  <r>
    <n v="9349"/>
    <x v="4"/>
    <x v="0"/>
    <s v="Enterprise"/>
    <s v="Healthcare"/>
    <x v="5"/>
    <x v="1"/>
    <s v="Onsite/Hybrid"/>
    <x v="2"/>
    <s v="0-2 yrs"/>
    <n v="0"/>
    <s v="Bachelor"/>
    <n v="0"/>
    <n v="1"/>
    <n v="0"/>
    <n v="1"/>
    <n v="1"/>
    <n v="3"/>
    <n v="73979"/>
    <s v="Medium"/>
    <n v="9"/>
    <n v="2025"/>
    <s v="Low"/>
    <n v="5"/>
  </r>
  <r>
    <n v="9350"/>
    <x v="5"/>
    <x v="1"/>
    <s v="MNC"/>
    <s v="Finance"/>
    <x v="6"/>
    <x v="0"/>
    <s v="Remote"/>
    <x v="2"/>
    <s v="0-2 yrs"/>
    <n v="1"/>
    <s v="PhD"/>
    <n v="1"/>
    <n v="0"/>
    <n v="1"/>
    <n v="1"/>
    <n v="1"/>
    <n v="4"/>
    <n v="146964"/>
    <s v="High"/>
    <n v="7"/>
    <n v="2021"/>
    <s v="High"/>
    <n v="5"/>
  </r>
  <r>
    <n v="9351"/>
    <x v="1"/>
    <x v="1"/>
    <s v="Enterprise"/>
    <s v="Healthcare"/>
    <x v="0"/>
    <x v="2"/>
    <s v="Onsite/Hybrid"/>
    <x v="2"/>
    <s v="0-2 yrs"/>
    <n v="2"/>
    <s v="Bachelor"/>
    <n v="0"/>
    <n v="0"/>
    <n v="1"/>
    <n v="0"/>
    <n v="1"/>
    <n v="2"/>
    <n v="112368"/>
    <s v="Medium"/>
    <n v="9"/>
    <n v="2025"/>
    <s v="High"/>
    <n v="9"/>
  </r>
  <r>
    <n v="9352"/>
    <x v="0"/>
    <x v="0"/>
    <s v="Medium"/>
    <s v="Technology"/>
    <x v="3"/>
    <x v="2"/>
    <s v="Onsite/Hybrid"/>
    <x v="1"/>
    <s v="3-6 yrs"/>
    <n v="4"/>
    <s v="PhD"/>
    <n v="1"/>
    <n v="0"/>
    <n v="0"/>
    <n v="0"/>
    <n v="1"/>
    <n v="2"/>
    <n v="82647"/>
    <s v="Medium"/>
    <n v="5"/>
    <n v="2022"/>
    <s v="Medium"/>
    <n v="2"/>
  </r>
  <r>
    <n v="9353"/>
    <x v="0"/>
    <x v="0"/>
    <s v="MNC"/>
    <s v="Education"/>
    <x v="2"/>
    <x v="2"/>
    <s v="Onsite/Hybrid"/>
    <x v="1"/>
    <s v="3-6 yrs"/>
    <n v="5"/>
    <s v="Master"/>
    <n v="1"/>
    <n v="1"/>
    <n v="1"/>
    <n v="0"/>
    <n v="0"/>
    <n v="3"/>
    <n v="109108"/>
    <s v="Medium"/>
    <n v="10"/>
    <n v="2020"/>
    <s v="High"/>
    <n v="9"/>
  </r>
  <r>
    <n v="9354"/>
    <x v="4"/>
    <x v="0"/>
    <s v="Startup"/>
    <s v="Education"/>
    <x v="0"/>
    <x v="0"/>
    <s v="Remote"/>
    <x v="2"/>
    <s v="0-2 yrs"/>
    <n v="0"/>
    <s v="PhD"/>
    <n v="1"/>
    <n v="1"/>
    <n v="1"/>
    <n v="0"/>
    <n v="0"/>
    <n v="3"/>
    <n v="68232"/>
    <s v="Low"/>
    <n v="6"/>
    <n v="2021"/>
    <s v="Medium"/>
    <n v="5"/>
  </r>
  <r>
    <n v="9355"/>
    <x v="1"/>
    <x v="1"/>
    <s v="MNC"/>
    <s v="E-commerce"/>
    <x v="4"/>
    <x v="0"/>
    <s v="Remote"/>
    <x v="1"/>
    <s v="3-6 yrs"/>
    <n v="3"/>
    <s v="Bachelor"/>
    <n v="0"/>
    <n v="1"/>
    <n v="1"/>
    <n v="1"/>
    <n v="1"/>
    <n v="4"/>
    <n v="175143"/>
    <s v="High"/>
    <n v="4"/>
    <n v="2026"/>
    <s v="High"/>
    <n v="7"/>
  </r>
  <r>
    <n v="9356"/>
    <x v="0"/>
    <x v="0"/>
    <s v="MNC"/>
    <s v="Finance"/>
    <x v="0"/>
    <x v="2"/>
    <s v="Onsite/Hybrid"/>
    <x v="2"/>
    <s v="0-2 yrs"/>
    <n v="2"/>
    <s v="Master"/>
    <n v="0"/>
    <n v="1"/>
    <n v="1"/>
    <n v="0"/>
    <n v="0"/>
    <n v="2"/>
    <n v="84216"/>
    <s v="Medium"/>
    <n v="2"/>
    <n v="2022"/>
    <s v="Medium"/>
    <n v="1"/>
  </r>
  <r>
    <n v="9357"/>
    <x v="1"/>
    <x v="1"/>
    <s v="Startup"/>
    <s v="Finance"/>
    <x v="6"/>
    <x v="1"/>
    <s v="Onsite/Hybrid"/>
    <x v="2"/>
    <s v="0-2 yrs"/>
    <n v="0"/>
    <s v="Master"/>
    <n v="0"/>
    <n v="1"/>
    <n v="1"/>
    <n v="0"/>
    <n v="1"/>
    <n v="3"/>
    <n v="113396"/>
    <s v="Medium"/>
    <n v="7"/>
    <n v="2022"/>
    <s v="High"/>
    <n v="7"/>
  </r>
  <r>
    <n v="9358"/>
    <x v="2"/>
    <x v="2"/>
    <s v="Startup"/>
    <s v="Education"/>
    <x v="3"/>
    <x v="1"/>
    <s v="Onsite/Hybrid"/>
    <x v="0"/>
    <s v="7+ yrs"/>
    <n v="11"/>
    <s v="Master"/>
    <n v="0"/>
    <n v="1"/>
    <n v="0"/>
    <n v="0"/>
    <n v="1"/>
    <n v="2"/>
    <n v="106148"/>
    <s v="Medium"/>
    <n v="11"/>
    <n v="2020"/>
    <s v="High"/>
    <n v="7"/>
  </r>
  <r>
    <n v="9359"/>
    <x v="5"/>
    <x v="1"/>
    <s v="MNC"/>
    <s v="Technology"/>
    <x v="2"/>
    <x v="0"/>
    <s v="Remote"/>
    <x v="1"/>
    <s v="3-6 yrs"/>
    <n v="3"/>
    <s v="PhD"/>
    <n v="0"/>
    <n v="0"/>
    <n v="0"/>
    <n v="1"/>
    <n v="1"/>
    <n v="2"/>
    <n v="164036"/>
    <s v="High"/>
    <n v="12"/>
    <n v="2022"/>
    <s v="Low"/>
    <n v="3"/>
  </r>
  <r>
    <n v="9360"/>
    <x v="4"/>
    <x v="0"/>
    <s v="Enterprise"/>
    <s v="E-commerce"/>
    <x v="0"/>
    <x v="0"/>
    <s v="Remote"/>
    <x v="0"/>
    <s v="7+ yrs"/>
    <n v="11"/>
    <s v="Bachelor"/>
    <n v="0"/>
    <n v="0"/>
    <n v="1"/>
    <n v="0"/>
    <n v="0"/>
    <n v="1"/>
    <n v="113419"/>
    <s v="Medium"/>
    <n v="4"/>
    <n v="2024"/>
    <s v="Medium"/>
    <n v="4"/>
  </r>
  <r>
    <n v="9361"/>
    <x v="2"/>
    <x v="2"/>
    <s v="MNC"/>
    <s v="E-commerce"/>
    <x v="6"/>
    <x v="1"/>
    <s v="Onsite/Hybrid"/>
    <x v="2"/>
    <s v="0-2 yrs"/>
    <n v="0"/>
    <s v="PhD"/>
    <n v="1"/>
    <n v="1"/>
    <n v="1"/>
    <n v="1"/>
    <n v="0"/>
    <n v="4"/>
    <n v="101638"/>
    <s v="Medium"/>
    <n v="7"/>
    <n v="2021"/>
    <s v="High"/>
    <n v="2"/>
  </r>
  <r>
    <n v="9362"/>
    <x v="3"/>
    <x v="0"/>
    <s v="Startup"/>
    <s v="Retail"/>
    <x v="5"/>
    <x v="1"/>
    <s v="Onsite/Hybrid"/>
    <x v="2"/>
    <s v="0-2 yrs"/>
    <n v="2"/>
    <s v="Master"/>
    <n v="0"/>
    <n v="1"/>
    <n v="0"/>
    <n v="1"/>
    <n v="1"/>
    <n v="3"/>
    <n v="77518"/>
    <s v="Medium"/>
    <n v="4"/>
    <n v="2026"/>
    <s v="Medium"/>
    <n v="4"/>
  </r>
  <r>
    <n v="9363"/>
    <x v="1"/>
    <x v="1"/>
    <s v="Startup"/>
    <s v="Education"/>
    <x v="5"/>
    <x v="2"/>
    <s v="Onsite/Hybrid"/>
    <x v="1"/>
    <s v="3-6 yrs"/>
    <n v="4"/>
    <s v="PhD"/>
    <n v="1"/>
    <n v="0"/>
    <n v="1"/>
    <n v="1"/>
    <n v="0"/>
    <n v="3"/>
    <n v="141747"/>
    <s v="High"/>
    <n v="5"/>
    <n v="2021"/>
    <s v="High"/>
    <n v="2"/>
  </r>
  <r>
    <n v="9364"/>
    <x v="0"/>
    <x v="0"/>
    <s v="Startup"/>
    <s v="Technology"/>
    <x v="5"/>
    <x v="0"/>
    <s v="Remote"/>
    <x v="1"/>
    <s v="3-6 yrs"/>
    <n v="5"/>
    <s v="Bachelor"/>
    <n v="1"/>
    <n v="1"/>
    <n v="1"/>
    <n v="0"/>
    <n v="1"/>
    <n v="4"/>
    <n v="101133"/>
    <s v="Medium"/>
    <n v="3"/>
    <n v="2024"/>
    <s v="Medium"/>
    <n v="1"/>
  </r>
  <r>
    <n v="9365"/>
    <x v="2"/>
    <x v="2"/>
    <s v="Medium"/>
    <s v="Retail"/>
    <x v="4"/>
    <x v="0"/>
    <s v="Remote"/>
    <x v="1"/>
    <s v="3-6 yrs"/>
    <n v="3"/>
    <s v="Master"/>
    <n v="0"/>
    <n v="0"/>
    <n v="1"/>
    <n v="0"/>
    <n v="0"/>
    <n v="1"/>
    <n v="88769"/>
    <s v="Medium"/>
    <n v="5"/>
    <n v="2025"/>
    <s v="Medium"/>
    <n v="5"/>
  </r>
  <r>
    <n v="9366"/>
    <x v="4"/>
    <x v="0"/>
    <s v="Startup"/>
    <s v="Education"/>
    <x v="6"/>
    <x v="0"/>
    <s v="Remote"/>
    <x v="0"/>
    <s v="7+ yrs"/>
    <n v="15"/>
    <s v="Master"/>
    <n v="0"/>
    <n v="0"/>
    <n v="0"/>
    <n v="1"/>
    <n v="0"/>
    <n v="1"/>
    <n v="113654"/>
    <s v="Medium"/>
    <n v="4"/>
    <n v="2026"/>
    <s v="Low"/>
    <n v="4"/>
  </r>
  <r>
    <n v="9367"/>
    <x v="1"/>
    <x v="1"/>
    <s v="Medium"/>
    <s v="Finance"/>
    <x v="5"/>
    <x v="2"/>
    <s v="Onsite/Hybrid"/>
    <x v="1"/>
    <s v="3-6 yrs"/>
    <n v="6"/>
    <s v="Master"/>
    <n v="0"/>
    <n v="1"/>
    <n v="1"/>
    <n v="1"/>
    <n v="1"/>
    <n v="4"/>
    <n v="154347"/>
    <s v="High"/>
    <n v="7"/>
    <n v="2020"/>
    <s v="High"/>
    <n v="7"/>
  </r>
  <r>
    <n v="9368"/>
    <x v="3"/>
    <x v="0"/>
    <s v="Startup"/>
    <s v="E-commerce"/>
    <x v="5"/>
    <x v="1"/>
    <s v="Onsite/Hybrid"/>
    <x v="0"/>
    <s v="7+ yrs"/>
    <n v="13"/>
    <s v="PhD"/>
    <n v="0"/>
    <n v="1"/>
    <n v="1"/>
    <n v="1"/>
    <n v="0"/>
    <n v="3"/>
    <n v="132465"/>
    <s v="High"/>
    <n v="10"/>
    <n v="2023"/>
    <s v="High"/>
    <n v="7"/>
  </r>
  <r>
    <n v="9369"/>
    <x v="0"/>
    <x v="0"/>
    <s v="MNC"/>
    <s v="Technology"/>
    <x v="1"/>
    <x v="0"/>
    <s v="Remote"/>
    <x v="1"/>
    <s v="3-6 yrs"/>
    <n v="3"/>
    <s v="PhD"/>
    <n v="0"/>
    <n v="0"/>
    <n v="0"/>
    <n v="0"/>
    <n v="0"/>
    <n v="0"/>
    <n v="92087"/>
    <s v="Medium"/>
    <n v="10"/>
    <n v="2023"/>
    <s v="Low"/>
    <n v="6"/>
  </r>
  <r>
    <n v="9370"/>
    <x v="5"/>
    <x v="1"/>
    <s v="MNC"/>
    <s v="Technology"/>
    <x v="2"/>
    <x v="1"/>
    <s v="Onsite/Hybrid"/>
    <x v="2"/>
    <s v="0-2 yrs"/>
    <n v="1"/>
    <s v="Bachelor"/>
    <n v="1"/>
    <n v="0"/>
    <n v="1"/>
    <n v="1"/>
    <n v="0"/>
    <n v="3"/>
    <n v="139625"/>
    <s v="High"/>
    <n v="10"/>
    <n v="2023"/>
    <s v="High"/>
    <n v="7"/>
  </r>
  <r>
    <n v="9371"/>
    <x v="3"/>
    <x v="0"/>
    <s v="Startup"/>
    <s v="Technology"/>
    <x v="5"/>
    <x v="0"/>
    <s v="Remote"/>
    <x v="1"/>
    <s v="3-6 yrs"/>
    <n v="6"/>
    <s v="PhD"/>
    <n v="0"/>
    <n v="1"/>
    <n v="1"/>
    <n v="0"/>
    <n v="1"/>
    <n v="3"/>
    <n v="98672"/>
    <s v="Medium"/>
    <n v="2"/>
    <n v="2023"/>
    <s v="High"/>
    <n v="8"/>
  </r>
  <r>
    <n v="9372"/>
    <x v="4"/>
    <x v="0"/>
    <s v="Enterprise"/>
    <s v="Technology"/>
    <x v="2"/>
    <x v="0"/>
    <s v="Remote"/>
    <x v="0"/>
    <s v="7+ yrs"/>
    <n v="10"/>
    <s v="PhD"/>
    <n v="0"/>
    <n v="1"/>
    <n v="1"/>
    <n v="0"/>
    <n v="1"/>
    <n v="3"/>
    <n v="125161"/>
    <s v="High"/>
    <n v="9"/>
    <n v="2024"/>
    <s v="High"/>
    <n v="7"/>
  </r>
  <r>
    <n v="9373"/>
    <x v="2"/>
    <x v="2"/>
    <s v="Medium"/>
    <s v="Education"/>
    <x v="0"/>
    <x v="0"/>
    <s v="Remote"/>
    <x v="1"/>
    <s v="3-6 yrs"/>
    <n v="5"/>
    <s v="PhD"/>
    <n v="1"/>
    <n v="0"/>
    <n v="1"/>
    <n v="0"/>
    <n v="0"/>
    <n v="2"/>
    <n v="93265"/>
    <s v="Medium"/>
    <n v="3"/>
    <n v="2023"/>
    <s v="Low"/>
    <n v="4"/>
  </r>
  <r>
    <n v="9374"/>
    <x v="2"/>
    <x v="2"/>
    <s v="MNC"/>
    <s v="Finance"/>
    <x v="4"/>
    <x v="0"/>
    <s v="Remote"/>
    <x v="2"/>
    <s v="0-2 yrs"/>
    <n v="2"/>
    <s v="Bachelor"/>
    <n v="1"/>
    <n v="0"/>
    <n v="0"/>
    <n v="1"/>
    <n v="0"/>
    <n v="2"/>
    <n v="82911"/>
    <s v="Medium"/>
    <n v="4"/>
    <n v="2020"/>
    <s v="Medium"/>
    <n v="4"/>
  </r>
  <r>
    <n v="9375"/>
    <x v="2"/>
    <x v="2"/>
    <s v="Medium"/>
    <s v="Retail"/>
    <x v="4"/>
    <x v="0"/>
    <s v="Remote"/>
    <x v="2"/>
    <s v="0-2 yrs"/>
    <n v="0"/>
    <s v="Master"/>
    <n v="1"/>
    <n v="0"/>
    <n v="0"/>
    <n v="1"/>
    <n v="0"/>
    <n v="2"/>
    <n v="63827"/>
    <s v="Low"/>
    <n v="10"/>
    <n v="2020"/>
    <s v="Low"/>
    <n v="5"/>
  </r>
  <r>
    <n v="9376"/>
    <x v="5"/>
    <x v="1"/>
    <s v="MNC"/>
    <s v="Technology"/>
    <x v="2"/>
    <x v="1"/>
    <s v="Onsite/Hybrid"/>
    <x v="1"/>
    <s v="3-6 yrs"/>
    <n v="3"/>
    <s v="PhD"/>
    <n v="1"/>
    <n v="1"/>
    <n v="1"/>
    <n v="0"/>
    <n v="0"/>
    <n v="3"/>
    <n v="151437"/>
    <s v="High"/>
    <n v="4"/>
    <n v="2023"/>
    <s v="Medium"/>
    <n v="5"/>
  </r>
  <r>
    <n v="9377"/>
    <x v="5"/>
    <x v="1"/>
    <s v="Enterprise"/>
    <s v="Education"/>
    <x v="0"/>
    <x v="0"/>
    <s v="Remote"/>
    <x v="2"/>
    <s v="0-2 yrs"/>
    <n v="0"/>
    <s v="PhD"/>
    <n v="0"/>
    <n v="1"/>
    <n v="0"/>
    <n v="0"/>
    <n v="1"/>
    <n v="2"/>
    <n v="103202"/>
    <s v="Medium"/>
    <n v="5"/>
    <n v="2021"/>
    <s v="Low"/>
    <n v="3"/>
  </r>
  <r>
    <n v="9378"/>
    <x v="2"/>
    <x v="2"/>
    <s v="Enterprise"/>
    <s v="E-commerce"/>
    <x v="2"/>
    <x v="0"/>
    <s v="Remote"/>
    <x v="0"/>
    <s v="7+ yrs"/>
    <n v="7"/>
    <s v="PhD"/>
    <n v="1"/>
    <n v="1"/>
    <n v="0"/>
    <n v="0"/>
    <n v="0"/>
    <n v="2"/>
    <n v="103109"/>
    <s v="Medium"/>
    <n v="1"/>
    <n v="2025"/>
    <s v="Low"/>
    <n v="5"/>
  </r>
  <r>
    <n v="9379"/>
    <x v="1"/>
    <x v="1"/>
    <s v="Enterprise"/>
    <s v="Retail"/>
    <x v="6"/>
    <x v="1"/>
    <s v="Onsite/Hybrid"/>
    <x v="2"/>
    <s v="0-2 yrs"/>
    <n v="0"/>
    <s v="Bachelor"/>
    <n v="1"/>
    <n v="1"/>
    <n v="1"/>
    <n v="1"/>
    <n v="1"/>
    <n v="5"/>
    <n v="127754"/>
    <s v="High"/>
    <n v="12"/>
    <n v="2020"/>
    <s v="High"/>
    <n v="2"/>
  </r>
  <r>
    <n v="9380"/>
    <x v="0"/>
    <x v="0"/>
    <s v="Medium"/>
    <s v="Healthcare"/>
    <x v="4"/>
    <x v="0"/>
    <s v="Remote"/>
    <x v="1"/>
    <s v="3-6 yrs"/>
    <n v="3"/>
    <s v="PhD"/>
    <n v="0"/>
    <n v="1"/>
    <n v="1"/>
    <n v="0"/>
    <n v="0"/>
    <n v="2"/>
    <n v="87616"/>
    <s v="Medium"/>
    <n v="11"/>
    <n v="2020"/>
    <s v="Medium"/>
    <n v="1"/>
  </r>
  <r>
    <n v="9381"/>
    <x v="1"/>
    <x v="1"/>
    <s v="MNC"/>
    <s v="Education"/>
    <x v="4"/>
    <x v="1"/>
    <s v="Onsite/Hybrid"/>
    <x v="1"/>
    <s v="3-6 yrs"/>
    <n v="5"/>
    <s v="Bachelor"/>
    <n v="0"/>
    <n v="1"/>
    <n v="1"/>
    <n v="0"/>
    <n v="1"/>
    <n v="3"/>
    <n v="164033"/>
    <s v="High"/>
    <n v="4"/>
    <n v="2023"/>
    <s v="Medium"/>
    <n v="4"/>
  </r>
  <r>
    <n v="9382"/>
    <x v="0"/>
    <x v="0"/>
    <s v="MNC"/>
    <s v="Healthcare"/>
    <x v="5"/>
    <x v="1"/>
    <s v="Onsite/Hybrid"/>
    <x v="1"/>
    <s v="3-6 yrs"/>
    <n v="5"/>
    <s v="Bachelor"/>
    <n v="0"/>
    <n v="1"/>
    <n v="0"/>
    <n v="0"/>
    <n v="0"/>
    <n v="1"/>
    <n v="91034"/>
    <s v="Medium"/>
    <n v="7"/>
    <n v="2024"/>
    <s v="High"/>
    <n v="9"/>
  </r>
  <r>
    <n v="9383"/>
    <x v="3"/>
    <x v="0"/>
    <s v="Enterprise"/>
    <s v="Retail"/>
    <x v="4"/>
    <x v="2"/>
    <s v="Onsite/Hybrid"/>
    <x v="0"/>
    <s v="7+ yrs"/>
    <n v="9"/>
    <s v="Bachelor"/>
    <n v="0"/>
    <n v="0"/>
    <n v="1"/>
    <n v="1"/>
    <n v="1"/>
    <n v="3"/>
    <n v="137738"/>
    <s v="High"/>
    <n v="9"/>
    <n v="2023"/>
    <s v="High"/>
    <n v="2"/>
  </r>
  <r>
    <n v="9384"/>
    <x v="1"/>
    <x v="1"/>
    <s v="Medium"/>
    <s v="Finance"/>
    <x v="3"/>
    <x v="1"/>
    <s v="Onsite/Hybrid"/>
    <x v="2"/>
    <s v="0-2 yrs"/>
    <n v="1"/>
    <s v="PhD"/>
    <n v="1"/>
    <n v="1"/>
    <n v="0"/>
    <n v="0"/>
    <n v="1"/>
    <n v="3"/>
    <n v="104288"/>
    <s v="Medium"/>
    <n v="10"/>
    <n v="2026"/>
    <s v="Medium"/>
    <n v="1"/>
  </r>
  <r>
    <n v="9385"/>
    <x v="4"/>
    <x v="0"/>
    <s v="Enterprise"/>
    <s v="Education"/>
    <x v="1"/>
    <x v="0"/>
    <s v="Remote"/>
    <x v="1"/>
    <s v="3-6 yrs"/>
    <n v="3"/>
    <s v="Bachelor"/>
    <n v="1"/>
    <n v="1"/>
    <n v="0"/>
    <n v="1"/>
    <n v="1"/>
    <n v="4"/>
    <n v="99385"/>
    <s v="Medium"/>
    <n v="4"/>
    <n v="2020"/>
    <s v="Medium"/>
    <n v="3"/>
  </r>
  <r>
    <n v="9386"/>
    <x v="5"/>
    <x v="1"/>
    <s v="Startup"/>
    <s v="Technology"/>
    <x v="2"/>
    <x v="1"/>
    <s v="Onsite/Hybrid"/>
    <x v="2"/>
    <s v="0-2 yrs"/>
    <n v="2"/>
    <s v="Master"/>
    <n v="1"/>
    <n v="0"/>
    <n v="0"/>
    <n v="1"/>
    <n v="0"/>
    <n v="2"/>
    <n v="105921"/>
    <s v="Medium"/>
    <n v="9"/>
    <n v="2024"/>
    <s v="Low"/>
    <n v="4"/>
  </r>
  <r>
    <n v="9387"/>
    <x v="3"/>
    <x v="0"/>
    <s v="Medium"/>
    <s v="Education"/>
    <x v="4"/>
    <x v="1"/>
    <s v="Onsite/Hybrid"/>
    <x v="1"/>
    <s v="3-6 yrs"/>
    <n v="5"/>
    <s v="PhD"/>
    <n v="0"/>
    <n v="1"/>
    <n v="0"/>
    <n v="1"/>
    <n v="0"/>
    <n v="2"/>
    <n v="94987"/>
    <s v="Medium"/>
    <n v="11"/>
    <n v="2021"/>
    <s v="High"/>
    <n v="7"/>
  </r>
  <r>
    <n v="9388"/>
    <x v="2"/>
    <x v="2"/>
    <s v="MNC"/>
    <s v="Technology"/>
    <x v="4"/>
    <x v="2"/>
    <s v="Onsite/Hybrid"/>
    <x v="2"/>
    <s v="0-2 yrs"/>
    <n v="2"/>
    <s v="Bachelor"/>
    <n v="0"/>
    <n v="1"/>
    <n v="0"/>
    <n v="1"/>
    <n v="1"/>
    <n v="3"/>
    <n v="90325"/>
    <s v="Medium"/>
    <n v="1"/>
    <n v="2022"/>
    <s v="Low"/>
    <n v="6"/>
  </r>
  <r>
    <n v="9389"/>
    <x v="1"/>
    <x v="1"/>
    <s v="Startup"/>
    <s v="Finance"/>
    <x v="0"/>
    <x v="0"/>
    <s v="Remote"/>
    <x v="1"/>
    <s v="3-6 yrs"/>
    <n v="3"/>
    <s v="PhD"/>
    <n v="0"/>
    <n v="0"/>
    <n v="1"/>
    <n v="1"/>
    <n v="1"/>
    <n v="3"/>
    <n v="151606"/>
    <s v="High"/>
    <n v="3"/>
    <n v="2020"/>
    <s v="High"/>
    <n v="4"/>
  </r>
  <r>
    <n v="9390"/>
    <x v="4"/>
    <x v="0"/>
    <s v="Startup"/>
    <s v="Healthcare"/>
    <x v="2"/>
    <x v="1"/>
    <s v="Onsite/Hybrid"/>
    <x v="0"/>
    <s v="7+ yrs"/>
    <n v="10"/>
    <s v="PhD"/>
    <n v="1"/>
    <n v="1"/>
    <n v="1"/>
    <n v="0"/>
    <n v="1"/>
    <n v="4"/>
    <n v="129413"/>
    <s v="High"/>
    <n v="6"/>
    <n v="2022"/>
    <s v="Medium"/>
    <n v="6"/>
  </r>
  <r>
    <n v="9391"/>
    <x v="5"/>
    <x v="1"/>
    <s v="Medium"/>
    <s v="Healthcare"/>
    <x v="4"/>
    <x v="2"/>
    <s v="Onsite/Hybrid"/>
    <x v="1"/>
    <s v="3-6 yrs"/>
    <n v="3"/>
    <s v="PhD"/>
    <n v="1"/>
    <n v="0"/>
    <n v="1"/>
    <n v="0"/>
    <n v="1"/>
    <n v="3"/>
    <n v="137077"/>
    <s v="High"/>
    <n v="12"/>
    <n v="2021"/>
    <s v="Medium"/>
    <n v="4"/>
  </r>
  <r>
    <n v="9392"/>
    <x v="2"/>
    <x v="2"/>
    <s v="Enterprise"/>
    <s v="Finance"/>
    <x v="5"/>
    <x v="2"/>
    <s v="Onsite/Hybrid"/>
    <x v="1"/>
    <s v="3-6 yrs"/>
    <n v="5"/>
    <s v="Master"/>
    <n v="1"/>
    <n v="1"/>
    <n v="1"/>
    <n v="1"/>
    <n v="0"/>
    <n v="4"/>
    <n v="108009"/>
    <s v="Medium"/>
    <n v="1"/>
    <n v="2024"/>
    <s v="High"/>
    <n v="8"/>
  </r>
  <r>
    <n v="9393"/>
    <x v="3"/>
    <x v="0"/>
    <s v="Enterprise"/>
    <s v="Finance"/>
    <x v="6"/>
    <x v="1"/>
    <s v="Onsite/Hybrid"/>
    <x v="2"/>
    <s v="0-2 yrs"/>
    <n v="2"/>
    <s v="PhD"/>
    <n v="1"/>
    <n v="1"/>
    <n v="1"/>
    <n v="0"/>
    <n v="0"/>
    <n v="3"/>
    <n v="62419"/>
    <s v="Low"/>
    <n v="8"/>
    <n v="2025"/>
    <s v="Medium"/>
    <n v="3"/>
  </r>
  <r>
    <n v="9394"/>
    <x v="5"/>
    <x v="1"/>
    <s v="Startup"/>
    <s v="Retail"/>
    <x v="0"/>
    <x v="2"/>
    <s v="Onsite/Hybrid"/>
    <x v="2"/>
    <s v="0-2 yrs"/>
    <n v="0"/>
    <s v="Bachelor"/>
    <n v="1"/>
    <n v="1"/>
    <n v="0"/>
    <n v="1"/>
    <n v="1"/>
    <n v="4"/>
    <n v="113715"/>
    <s v="Medium"/>
    <n v="3"/>
    <n v="2020"/>
    <s v="Low"/>
    <n v="1"/>
  </r>
  <r>
    <n v="9395"/>
    <x v="3"/>
    <x v="0"/>
    <s v="Enterprise"/>
    <s v="Healthcare"/>
    <x v="3"/>
    <x v="0"/>
    <s v="Remote"/>
    <x v="0"/>
    <s v="7+ yrs"/>
    <n v="11"/>
    <s v="PhD"/>
    <n v="1"/>
    <n v="0"/>
    <n v="0"/>
    <n v="1"/>
    <n v="1"/>
    <n v="3"/>
    <n v="124376"/>
    <s v="High"/>
    <n v="3"/>
    <n v="2024"/>
    <s v="Medium"/>
    <n v="4"/>
  </r>
  <r>
    <n v="9396"/>
    <x v="4"/>
    <x v="0"/>
    <s v="MNC"/>
    <s v="Retail"/>
    <x v="3"/>
    <x v="1"/>
    <s v="Onsite/Hybrid"/>
    <x v="0"/>
    <s v="7+ yrs"/>
    <n v="10"/>
    <s v="Master"/>
    <n v="1"/>
    <n v="0"/>
    <n v="1"/>
    <n v="0"/>
    <n v="0"/>
    <n v="2"/>
    <n v="135943"/>
    <s v="High"/>
    <n v="9"/>
    <n v="2023"/>
    <s v="High"/>
    <n v="7"/>
  </r>
  <r>
    <n v="9397"/>
    <x v="4"/>
    <x v="0"/>
    <s v="Medium"/>
    <s v="Finance"/>
    <x v="1"/>
    <x v="0"/>
    <s v="Remote"/>
    <x v="2"/>
    <s v="0-2 yrs"/>
    <n v="1"/>
    <s v="PhD"/>
    <n v="1"/>
    <n v="0"/>
    <n v="1"/>
    <n v="1"/>
    <n v="1"/>
    <n v="4"/>
    <n v="94514"/>
    <s v="Medium"/>
    <n v="7"/>
    <n v="2022"/>
    <s v="High"/>
    <n v="2"/>
  </r>
  <r>
    <n v="9398"/>
    <x v="4"/>
    <x v="0"/>
    <s v="Enterprise"/>
    <s v="Finance"/>
    <x v="6"/>
    <x v="0"/>
    <s v="Remote"/>
    <x v="1"/>
    <s v="3-6 yrs"/>
    <n v="5"/>
    <s v="PhD"/>
    <n v="0"/>
    <n v="1"/>
    <n v="1"/>
    <n v="0"/>
    <n v="1"/>
    <n v="3"/>
    <n v="96355"/>
    <s v="Medium"/>
    <n v="5"/>
    <n v="2021"/>
    <s v="Low"/>
    <n v="4"/>
  </r>
  <r>
    <n v="9399"/>
    <x v="3"/>
    <x v="0"/>
    <s v="Enterprise"/>
    <s v="E-commerce"/>
    <x v="3"/>
    <x v="2"/>
    <s v="Onsite/Hybrid"/>
    <x v="0"/>
    <s v="7+ yrs"/>
    <n v="13"/>
    <s v="Bachelor"/>
    <n v="1"/>
    <n v="1"/>
    <n v="0"/>
    <n v="0"/>
    <n v="0"/>
    <n v="2"/>
    <n v="101036"/>
    <s v="Medium"/>
    <n v="11"/>
    <n v="2021"/>
    <s v="Medium"/>
    <n v="2"/>
  </r>
  <r>
    <n v="9400"/>
    <x v="0"/>
    <x v="0"/>
    <s v="Startup"/>
    <s v="Retail"/>
    <x v="5"/>
    <x v="1"/>
    <s v="Onsite/Hybrid"/>
    <x v="1"/>
    <s v="3-6 yrs"/>
    <n v="6"/>
    <s v="Master"/>
    <n v="1"/>
    <n v="1"/>
    <n v="1"/>
    <n v="1"/>
    <n v="1"/>
    <n v="5"/>
    <n v="119038"/>
    <s v="Medium"/>
    <n v="10"/>
    <n v="2022"/>
    <s v="High"/>
    <n v="5"/>
  </r>
  <r>
    <n v="9401"/>
    <x v="0"/>
    <x v="0"/>
    <s v="Enterprise"/>
    <s v="Retail"/>
    <x v="6"/>
    <x v="1"/>
    <s v="Onsite/Hybrid"/>
    <x v="0"/>
    <s v="7+ yrs"/>
    <n v="15"/>
    <s v="PhD"/>
    <n v="1"/>
    <n v="0"/>
    <n v="1"/>
    <n v="0"/>
    <n v="0"/>
    <n v="2"/>
    <n v="111294"/>
    <s v="Medium"/>
    <n v="1"/>
    <n v="2024"/>
    <s v="High"/>
    <n v="9"/>
  </r>
  <r>
    <n v="9402"/>
    <x v="1"/>
    <x v="1"/>
    <s v="Startup"/>
    <s v="Retail"/>
    <x v="6"/>
    <x v="1"/>
    <s v="Onsite/Hybrid"/>
    <x v="2"/>
    <s v="0-2 yrs"/>
    <n v="2"/>
    <s v="PhD"/>
    <n v="1"/>
    <n v="1"/>
    <n v="1"/>
    <n v="1"/>
    <n v="1"/>
    <n v="5"/>
    <n v="133819"/>
    <s v="High"/>
    <n v="1"/>
    <n v="2022"/>
    <s v="High"/>
    <n v="7"/>
  </r>
  <r>
    <n v="9403"/>
    <x v="5"/>
    <x v="1"/>
    <s v="Enterprise"/>
    <s v="Healthcare"/>
    <x v="4"/>
    <x v="2"/>
    <s v="Onsite/Hybrid"/>
    <x v="2"/>
    <s v="0-2 yrs"/>
    <n v="2"/>
    <s v="Master"/>
    <n v="0"/>
    <n v="0"/>
    <n v="1"/>
    <n v="0"/>
    <n v="1"/>
    <n v="2"/>
    <n v="113832"/>
    <s v="Medium"/>
    <n v="5"/>
    <n v="2020"/>
    <s v="High"/>
    <n v="8"/>
  </r>
  <r>
    <n v="9404"/>
    <x v="1"/>
    <x v="1"/>
    <s v="MNC"/>
    <s v="Finance"/>
    <x v="1"/>
    <x v="0"/>
    <s v="Remote"/>
    <x v="1"/>
    <s v="3-6 yrs"/>
    <n v="4"/>
    <s v="PhD"/>
    <n v="0"/>
    <n v="1"/>
    <n v="1"/>
    <n v="0"/>
    <n v="0"/>
    <n v="2"/>
    <n v="150432"/>
    <s v="High"/>
    <n v="4"/>
    <n v="2022"/>
    <s v="Medium"/>
    <n v="2"/>
  </r>
  <r>
    <n v="9405"/>
    <x v="4"/>
    <x v="0"/>
    <s v="Medium"/>
    <s v="Healthcare"/>
    <x v="3"/>
    <x v="2"/>
    <s v="Onsite/Hybrid"/>
    <x v="2"/>
    <s v="0-2 yrs"/>
    <n v="1"/>
    <s v="Master"/>
    <n v="0"/>
    <n v="1"/>
    <n v="1"/>
    <n v="0"/>
    <n v="0"/>
    <n v="2"/>
    <n v="64749"/>
    <s v="Low"/>
    <n v="8"/>
    <n v="2026"/>
    <s v="High"/>
    <n v="8"/>
  </r>
  <r>
    <n v="9406"/>
    <x v="5"/>
    <x v="1"/>
    <s v="Startup"/>
    <s v="Healthcare"/>
    <x v="5"/>
    <x v="1"/>
    <s v="Onsite/Hybrid"/>
    <x v="2"/>
    <s v="0-2 yrs"/>
    <n v="1"/>
    <s v="Bachelor"/>
    <n v="1"/>
    <n v="1"/>
    <n v="1"/>
    <n v="0"/>
    <n v="0"/>
    <n v="3"/>
    <n v="103735"/>
    <s v="Medium"/>
    <n v="11"/>
    <n v="2022"/>
    <s v="Medium"/>
    <n v="3"/>
  </r>
  <r>
    <n v="9407"/>
    <x v="2"/>
    <x v="2"/>
    <s v="Startup"/>
    <s v="Technology"/>
    <x v="5"/>
    <x v="2"/>
    <s v="Onsite/Hybrid"/>
    <x v="2"/>
    <s v="0-2 yrs"/>
    <n v="1"/>
    <s v="Bachelor"/>
    <n v="1"/>
    <n v="0"/>
    <n v="1"/>
    <n v="1"/>
    <n v="0"/>
    <n v="3"/>
    <n v="80774"/>
    <s v="Medium"/>
    <n v="10"/>
    <n v="2026"/>
    <s v="High"/>
    <n v="8"/>
  </r>
  <r>
    <n v="9408"/>
    <x v="3"/>
    <x v="0"/>
    <s v="Enterprise"/>
    <s v="Finance"/>
    <x v="6"/>
    <x v="0"/>
    <s v="Remote"/>
    <x v="2"/>
    <s v="0-2 yrs"/>
    <n v="1"/>
    <s v="Bachelor"/>
    <n v="0"/>
    <n v="0"/>
    <n v="1"/>
    <n v="1"/>
    <n v="0"/>
    <n v="2"/>
    <n v="81117"/>
    <s v="Medium"/>
    <n v="7"/>
    <n v="2022"/>
    <s v="High"/>
    <n v="1"/>
  </r>
  <r>
    <n v="9409"/>
    <x v="2"/>
    <x v="2"/>
    <s v="Medium"/>
    <s v="Finance"/>
    <x v="4"/>
    <x v="1"/>
    <s v="Onsite/Hybrid"/>
    <x v="2"/>
    <s v="0-2 yrs"/>
    <n v="2"/>
    <s v="Master"/>
    <n v="1"/>
    <n v="0"/>
    <n v="0"/>
    <n v="1"/>
    <n v="0"/>
    <n v="2"/>
    <n v="63774"/>
    <s v="Low"/>
    <n v="2"/>
    <n v="2022"/>
    <s v="Medium"/>
    <n v="6"/>
  </r>
  <r>
    <n v="9410"/>
    <x v="4"/>
    <x v="0"/>
    <s v="Enterprise"/>
    <s v="Finance"/>
    <x v="6"/>
    <x v="0"/>
    <s v="Remote"/>
    <x v="0"/>
    <s v="7+ yrs"/>
    <n v="8"/>
    <s v="Master"/>
    <n v="0"/>
    <n v="0"/>
    <n v="0"/>
    <n v="0"/>
    <n v="0"/>
    <n v="0"/>
    <n v="95413"/>
    <s v="Medium"/>
    <n v="4"/>
    <n v="2024"/>
    <s v="Low"/>
    <n v="1"/>
  </r>
  <r>
    <n v="9411"/>
    <x v="3"/>
    <x v="0"/>
    <s v="Startup"/>
    <s v="Retail"/>
    <x v="3"/>
    <x v="1"/>
    <s v="Onsite/Hybrid"/>
    <x v="2"/>
    <s v="0-2 yrs"/>
    <n v="1"/>
    <s v="Master"/>
    <n v="0"/>
    <n v="0"/>
    <n v="0"/>
    <n v="1"/>
    <n v="1"/>
    <n v="2"/>
    <n v="77738"/>
    <s v="Medium"/>
    <n v="1"/>
    <n v="2024"/>
    <s v="Low"/>
    <n v="2"/>
  </r>
  <r>
    <n v="9412"/>
    <x v="1"/>
    <x v="1"/>
    <s v="Enterprise"/>
    <s v="Finance"/>
    <x v="3"/>
    <x v="1"/>
    <s v="Onsite/Hybrid"/>
    <x v="0"/>
    <s v="7+ yrs"/>
    <n v="10"/>
    <s v="Bachelor"/>
    <n v="0"/>
    <n v="0"/>
    <n v="0"/>
    <n v="1"/>
    <n v="1"/>
    <n v="2"/>
    <n v="168918"/>
    <s v="High"/>
    <n v="1"/>
    <n v="2020"/>
    <s v="High"/>
    <n v="8"/>
  </r>
  <r>
    <n v="9413"/>
    <x v="0"/>
    <x v="0"/>
    <s v="Enterprise"/>
    <s v="Healthcare"/>
    <x v="0"/>
    <x v="1"/>
    <s v="Onsite/Hybrid"/>
    <x v="1"/>
    <s v="3-6 yrs"/>
    <n v="4"/>
    <s v="PhD"/>
    <n v="0"/>
    <n v="0"/>
    <n v="0"/>
    <n v="1"/>
    <n v="1"/>
    <n v="2"/>
    <n v="98840"/>
    <s v="Medium"/>
    <n v="1"/>
    <n v="2026"/>
    <s v="Low"/>
    <n v="2"/>
  </r>
  <r>
    <n v="9414"/>
    <x v="5"/>
    <x v="1"/>
    <s v="MNC"/>
    <s v="Retail"/>
    <x v="6"/>
    <x v="1"/>
    <s v="Onsite/Hybrid"/>
    <x v="1"/>
    <s v="3-6 yrs"/>
    <n v="3"/>
    <s v="Master"/>
    <n v="0"/>
    <n v="1"/>
    <n v="1"/>
    <n v="1"/>
    <n v="1"/>
    <n v="4"/>
    <n v="179689"/>
    <s v="High"/>
    <n v="10"/>
    <n v="2020"/>
    <s v="High"/>
    <n v="9"/>
  </r>
  <r>
    <n v="9415"/>
    <x v="4"/>
    <x v="0"/>
    <s v="Medium"/>
    <s v="Retail"/>
    <x v="3"/>
    <x v="1"/>
    <s v="Onsite/Hybrid"/>
    <x v="1"/>
    <s v="3-6 yrs"/>
    <n v="3"/>
    <s v="PhD"/>
    <n v="1"/>
    <n v="0"/>
    <n v="0"/>
    <n v="0"/>
    <n v="0"/>
    <n v="1"/>
    <n v="72116"/>
    <s v="Medium"/>
    <n v="11"/>
    <n v="2023"/>
    <s v="Medium"/>
    <n v="6"/>
  </r>
  <r>
    <n v="9416"/>
    <x v="2"/>
    <x v="2"/>
    <s v="MNC"/>
    <s v="Finance"/>
    <x v="3"/>
    <x v="2"/>
    <s v="Onsite/Hybrid"/>
    <x v="0"/>
    <s v="7+ yrs"/>
    <n v="8"/>
    <s v="Bachelor"/>
    <n v="1"/>
    <n v="1"/>
    <n v="0"/>
    <n v="1"/>
    <n v="1"/>
    <n v="4"/>
    <n v="148744"/>
    <s v="High"/>
    <n v="11"/>
    <n v="2025"/>
    <s v="High"/>
    <n v="7"/>
  </r>
  <r>
    <n v="9417"/>
    <x v="3"/>
    <x v="0"/>
    <s v="Enterprise"/>
    <s v="Retail"/>
    <x v="1"/>
    <x v="2"/>
    <s v="Onsite/Hybrid"/>
    <x v="0"/>
    <s v="7+ yrs"/>
    <n v="10"/>
    <s v="Bachelor"/>
    <n v="0"/>
    <n v="0"/>
    <n v="1"/>
    <n v="0"/>
    <n v="1"/>
    <n v="2"/>
    <n v="124504"/>
    <s v="High"/>
    <n v="7"/>
    <n v="2024"/>
    <s v="High"/>
    <n v="9"/>
  </r>
  <r>
    <n v="9418"/>
    <x v="4"/>
    <x v="0"/>
    <s v="Medium"/>
    <s v="Healthcare"/>
    <x v="2"/>
    <x v="2"/>
    <s v="Onsite/Hybrid"/>
    <x v="0"/>
    <s v="7+ yrs"/>
    <n v="9"/>
    <s v="Master"/>
    <n v="1"/>
    <n v="0"/>
    <n v="0"/>
    <n v="0"/>
    <n v="0"/>
    <n v="1"/>
    <n v="97847"/>
    <s v="Medium"/>
    <n v="2"/>
    <n v="2022"/>
    <s v="Low"/>
    <n v="5"/>
  </r>
  <r>
    <n v="9419"/>
    <x v="1"/>
    <x v="1"/>
    <s v="Startup"/>
    <s v="Healthcare"/>
    <x v="2"/>
    <x v="0"/>
    <s v="Remote"/>
    <x v="0"/>
    <s v="7+ yrs"/>
    <n v="7"/>
    <s v="Master"/>
    <n v="1"/>
    <n v="1"/>
    <n v="0"/>
    <n v="0"/>
    <n v="1"/>
    <n v="3"/>
    <n v="149493"/>
    <s v="High"/>
    <n v="7"/>
    <n v="2020"/>
    <s v="High"/>
    <n v="9"/>
  </r>
  <r>
    <n v="9420"/>
    <x v="5"/>
    <x v="1"/>
    <s v="Enterprise"/>
    <s v="Finance"/>
    <x v="3"/>
    <x v="0"/>
    <s v="Remote"/>
    <x v="0"/>
    <s v="7+ yrs"/>
    <n v="12"/>
    <s v="Master"/>
    <n v="1"/>
    <n v="1"/>
    <n v="0"/>
    <n v="0"/>
    <n v="1"/>
    <n v="3"/>
    <n v="149952"/>
    <s v="High"/>
    <n v="12"/>
    <n v="2020"/>
    <s v="Low"/>
    <n v="5"/>
  </r>
  <r>
    <n v="9421"/>
    <x v="0"/>
    <x v="0"/>
    <s v="Enterprise"/>
    <s v="Retail"/>
    <x v="0"/>
    <x v="0"/>
    <s v="Remote"/>
    <x v="2"/>
    <s v="0-2 yrs"/>
    <n v="0"/>
    <s v="Master"/>
    <n v="0"/>
    <n v="0"/>
    <n v="1"/>
    <n v="1"/>
    <n v="1"/>
    <n v="3"/>
    <n v="94855"/>
    <s v="Medium"/>
    <n v="4"/>
    <n v="2026"/>
    <s v="High"/>
    <n v="1"/>
  </r>
  <r>
    <n v="9422"/>
    <x v="3"/>
    <x v="0"/>
    <s v="Medium"/>
    <s v="E-commerce"/>
    <x v="4"/>
    <x v="2"/>
    <s v="Onsite/Hybrid"/>
    <x v="2"/>
    <s v="0-2 yrs"/>
    <n v="1"/>
    <s v="PhD"/>
    <n v="1"/>
    <n v="0"/>
    <n v="0"/>
    <n v="0"/>
    <n v="0"/>
    <n v="1"/>
    <n v="54152"/>
    <s v="Low"/>
    <n v="7"/>
    <n v="2026"/>
    <s v="Low"/>
    <n v="5"/>
  </r>
  <r>
    <n v="9423"/>
    <x v="3"/>
    <x v="0"/>
    <s v="Medium"/>
    <s v="Education"/>
    <x v="5"/>
    <x v="1"/>
    <s v="Onsite/Hybrid"/>
    <x v="1"/>
    <s v="3-6 yrs"/>
    <n v="5"/>
    <s v="Bachelor"/>
    <n v="0"/>
    <n v="1"/>
    <n v="0"/>
    <n v="0"/>
    <n v="1"/>
    <n v="2"/>
    <n v="86688"/>
    <s v="Medium"/>
    <n v="12"/>
    <n v="2020"/>
    <s v="Medium"/>
    <n v="5"/>
  </r>
  <r>
    <n v="9424"/>
    <x v="2"/>
    <x v="2"/>
    <s v="Medium"/>
    <s v="Technology"/>
    <x v="5"/>
    <x v="0"/>
    <s v="Remote"/>
    <x v="0"/>
    <s v="7+ yrs"/>
    <n v="9"/>
    <s v="PhD"/>
    <n v="0"/>
    <n v="0"/>
    <n v="0"/>
    <n v="0"/>
    <n v="1"/>
    <n v="1"/>
    <n v="105096"/>
    <s v="Medium"/>
    <n v="7"/>
    <n v="2021"/>
    <s v="Low"/>
    <n v="4"/>
  </r>
  <r>
    <n v="9425"/>
    <x v="3"/>
    <x v="0"/>
    <s v="Enterprise"/>
    <s v="Education"/>
    <x v="0"/>
    <x v="2"/>
    <s v="Onsite/Hybrid"/>
    <x v="1"/>
    <s v="3-6 yrs"/>
    <n v="4"/>
    <s v="Master"/>
    <n v="1"/>
    <n v="0"/>
    <n v="0"/>
    <n v="0"/>
    <n v="1"/>
    <n v="2"/>
    <n v="86075"/>
    <s v="Medium"/>
    <n v="4"/>
    <n v="2022"/>
    <s v="Medium"/>
    <n v="1"/>
  </r>
  <r>
    <n v="9426"/>
    <x v="5"/>
    <x v="1"/>
    <s v="Medium"/>
    <s v="Education"/>
    <x v="2"/>
    <x v="0"/>
    <s v="Remote"/>
    <x v="0"/>
    <s v="7+ yrs"/>
    <n v="8"/>
    <s v="Master"/>
    <n v="1"/>
    <n v="1"/>
    <n v="0"/>
    <n v="1"/>
    <n v="1"/>
    <n v="4"/>
    <n v="167505"/>
    <s v="High"/>
    <n v="3"/>
    <n v="2022"/>
    <s v="Medium"/>
    <n v="5"/>
  </r>
  <r>
    <n v="9427"/>
    <x v="5"/>
    <x v="1"/>
    <s v="Enterprise"/>
    <s v="Finance"/>
    <x v="5"/>
    <x v="0"/>
    <s v="Remote"/>
    <x v="0"/>
    <s v="7+ yrs"/>
    <n v="15"/>
    <s v="PhD"/>
    <n v="0"/>
    <n v="1"/>
    <n v="1"/>
    <n v="0"/>
    <n v="1"/>
    <n v="3"/>
    <n v="161665"/>
    <s v="High"/>
    <n v="12"/>
    <n v="2020"/>
    <s v="High"/>
    <n v="9"/>
  </r>
  <r>
    <n v="9428"/>
    <x v="3"/>
    <x v="0"/>
    <s v="Medium"/>
    <s v="Technology"/>
    <x v="5"/>
    <x v="0"/>
    <s v="Remote"/>
    <x v="2"/>
    <s v="0-2 yrs"/>
    <n v="1"/>
    <s v="Bachelor"/>
    <n v="1"/>
    <n v="0"/>
    <n v="0"/>
    <n v="0"/>
    <n v="1"/>
    <n v="2"/>
    <n v="59418"/>
    <s v="Low"/>
    <n v="2"/>
    <n v="2026"/>
    <s v="High"/>
    <n v="7"/>
  </r>
  <r>
    <n v="9429"/>
    <x v="3"/>
    <x v="0"/>
    <s v="Startup"/>
    <s v="Technology"/>
    <x v="0"/>
    <x v="1"/>
    <s v="Onsite/Hybrid"/>
    <x v="2"/>
    <s v="0-2 yrs"/>
    <n v="0"/>
    <s v="Bachelor"/>
    <n v="1"/>
    <n v="0"/>
    <n v="1"/>
    <n v="0"/>
    <n v="1"/>
    <n v="3"/>
    <n v="74782"/>
    <s v="Medium"/>
    <n v="9"/>
    <n v="2021"/>
    <s v="Low"/>
    <n v="2"/>
  </r>
  <r>
    <n v="9430"/>
    <x v="0"/>
    <x v="0"/>
    <s v="Enterprise"/>
    <s v="E-commerce"/>
    <x v="0"/>
    <x v="1"/>
    <s v="Onsite/Hybrid"/>
    <x v="0"/>
    <s v="7+ yrs"/>
    <n v="13"/>
    <s v="PhD"/>
    <n v="1"/>
    <n v="0"/>
    <n v="0"/>
    <n v="1"/>
    <n v="0"/>
    <n v="2"/>
    <n v="115787"/>
    <s v="Medium"/>
    <n v="7"/>
    <n v="2022"/>
    <s v="High"/>
    <n v="7"/>
  </r>
  <r>
    <n v="9431"/>
    <x v="5"/>
    <x v="1"/>
    <s v="Medium"/>
    <s v="Technology"/>
    <x v="3"/>
    <x v="1"/>
    <s v="Onsite/Hybrid"/>
    <x v="0"/>
    <s v="7+ yrs"/>
    <n v="10"/>
    <s v="PhD"/>
    <n v="0"/>
    <n v="1"/>
    <n v="1"/>
    <n v="0"/>
    <n v="0"/>
    <n v="2"/>
    <n v="155142"/>
    <s v="High"/>
    <n v="8"/>
    <n v="2025"/>
    <s v="Low"/>
    <n v="1"/>
  </r>
  <r>
    <n v="9432"/>
    <x v="4"/>
    <x v="0"/>
    <s v="Medium"/>
    <s v="Technology"/>
    <x v="4"/>
    <x v="1"/>
    <s v="Onsite/Hybrid"/>
    <x v="0"/>
    <s v="7+ yrs"/>
    <n v="11"/>
    <s v="Master"/>
    <n v="0"/>
    <n v="1"/>
    <n v="1"/>
    <n v="0"/>
    <n v="0"/>
    <n v="2"/>
    <n v="116875"/>
    <s v="Medium"/>
    <n v="12"/>
    <n v="2024"/>
    <s v="Low"/>
    <n v="3"/>
  </r>
  <r>
    <n v="9433"/>
    <x v="5"/>
    <x v="1"/>
    <s v="Enterprise"/>
    <s v="Healthcare"/>
    <x v="0"/>
    <x v="1"/>
    <s v="Onsite/Hybrid"/>
    <x v="2"/>
    <s v="0-2 yrs"/>
    <n v="1"/>
    <s v="PhD"/>
    <n v="0"/>
    <n v="1"/>
    <n v="0"/>
    <n v="1"/>
    <n v="0"/>
    <n v="2"/>
    <n v="100687"/>
    <s v="Medium"/>
    <n v="10"/>
    <n v="2020"/>
    <s v="High"/>
    <n v="8"/>
  </r>
  <r>
    <n v="9434"/>
    <x v="4"/>
    <x v="0"/>
    <s v="Enterprise"/>
    <s v="Education"/>
    <x v="0"/>
    <x v="1"/>
    <s v="Onsite/Hybrid"/>
    <x v="0"/>
    <s v="7+ yrs"/>
    <n v="13"/>
    <s v="Master"/>
    <n v="1"/>
    <n v="0"/>
    <n v="1"/>
    <n v="1"/>
    <n v="1"/>
    <n v="4"/>
    <n v="139074"/>
    <s v="High"/>
    <n v="9"/>
    <n v="2023"/>
    <s v="High"/>
    <n v="7"/>
  </r>
  <r>
    <n v="9435"/>
    <x v="0"/>
    <x v="0"/>
    <s v="Enterprise"/>
    <s v="Retail"/>
    <x v="4"/>
    <x v="2"/>
    <s v="Onsite/Hybrid"/>
    <x v="1"/>
    <s v="3-6 yrs"/>
    <n v="5"/>
    <s v="PhD"/>
    <n v="0"/>
    <n v="1"/>
    <n v="0"/>
    <n v="0"/>
    <n v="0"/>
    <n v="1"/>
    <n v="75990"/>
    <s v="Medium"/>
    <n v="8"/>
    <n v="2026"/>
    <s v="Medium"/>
    <n v="4"/>
  </r>
  <r>
    <n v="9436"/>
    <x v="1"/>
    <x v="1"/>
    <s v="Medium"/>
    <s v="E-commerce"/>
    <x v="4"/>
    <x v="0"/>
    <s v="Remote"/>
    <x v="1"/>
    <s v="3-6 yrs"/>
    <n v="4"/>
    <s v="Master"/>
    <n v="1"/>
    <n v="0"/>
    <n v="0"/>
    <n v="0"/>
    <n v="1"/>
    <n v="2"/>
    <n v="124596"/>
    <s v="High"/>
    <n v="12"/>
    <n v="2021"/>
    <s v="Medium"/>
    <n v="4"/>
  </r>
  <r>
    <n v="9437"/>
    <x v="5"/>
    <x v="1"/>
    <s v="MNC"/>
    <s v="Education"/>
    <x v="4"/>
    <x v="0"/>
    <s v="Remote"/>
    <x v="2"/>
    <s v="0-2 yrs"/>
    <n v="1"/>
    <s v="PhD"/>
    <n v="1"/>
    <n v="1"/>
    <n v="0"/>
    <n v="1"/>
    <n v="1"/>
    <n v="4"/>
    <n v="138791"/>
    <s v="High"/>
    <n v="9"/>
    <n v="2021"/>
    <s v="Low"/>
    <n v="5"/>
  </r>
  <r>
    <n v="9438"/>
    <x v="3"/>
    <x v="0"/>
    <s v="Medium"/>
    <s v="Technology"/>
    <x v="2"/>
    <x v="0"/>
    <s v="Remote"/>
    <x v="0"/>
    <s v="7+ yrs"/>
    <n v="15"/>
    <s v="Bachelor"/>
    <n v="0"/>
    <n v="1"/>
    <n v="0"/>
    <n v="0"/>
    <n v="1"/>
    <n v="2"/>
    <n v="105918"/>
    <s v="Medium"/>
    <n v="7"/>
    <n v="2022"/>
    <s v="Medium"/>
    <n v="2"/>
  </r>
  <r>
    <n v="9439"/>
    <x v="4"/>
    <x v="0"/>
    <s v="Medium"/>
    <s v="Education"/>
    <x v="1"/>
    <x v="1"/>
    <s v="Onsite/Hybrid"/>
    <x v="2"/>
    <s v="0-2 yrs"/>
    <n v="1"/>
    <s v="Bachelor"/>
    <n v="0"/>
    <n v="1"/>
    <n v="1"/>
    <n v="0"/>
    <n v="1"/>
    <n v="3"/>
    <n v="79137"/>
    <s v="Medium"/>
    <n v="3"/>
    <n v="2023"/>
    <s v="High"/>
    <n v="9"/>
  </r>
  <r>
    <n v="9440"/>
    <x v="4"/>
    <x v="0"/>
    <s v="Medium"/>
    <s v="E-commerce"/>
    <x v="4"/>
    <x v="2"/>
    <s v="Onsite/Hybrid"/>
    <x v="1"/>
    <s v="3-6 yrs"/>
    <n v="4"/>
    <s v="Bachelor"/>
    <n v="1"/>
    <n v="0"/>
    <n v="1"/>
    <n v="1"/>
    <n v="0"/>
    <n v="3"/>
    <n v="108995"/>
    <s v="Medium"/>
    <n v="7"/>
    <n v="2026"/>
    <s v="High"/>
    <n v="2"/>
  </r>
  <r>
    <n v="9441"/>
    <x v="3"/>
    <x v="0"/>
    <s v="MNC"/>
    <s v="Retail"/>
    <x v="1"/>
    <x v="1"/>
    <s v="Onsite/Hybrid"/>
    <x v="1"/>
    <s v="3-6 yrs"/>
    <n v="5"/>
    <s v="PhD"/>
    <n v="0"/>
    <n v="1"/>
    <n v="0"/>
    <n v="0"/>
    <n v="1"/>
    <n v="2"/>
    <n v="101861"/>
    <s v="Medium"/>
    <n v="2"/>
    <n v="2024"/>
    <s v="Medium"/>
    <n v="6"/>
  </r>
  <r>
    <n v="9442"/>
    <x v="5"/>
    <x v="1"/>
    <s v="Enterprise"/>
    <s v="Technology"/>
    <x v="2"/>
    <x v="2"/>
    <s v="Onsite/Hybrid"/>
    <x v="1"/>
    <s v="3-6 yrs"/>
    <n v="3"/>
    <s v="Master"/>
    <n v="1"/>
    <n v="0"/>
    <n v="1"/>
    <n v="1"/>
    <n v="0"/>
    <n v="3"/>
    <n v="144956"/>
    <s v="High"/>
    <n v="2"/>
    <n v="2025"/>
    <s v="High"/>
    <n v="8"/>
  </r>
  <r>
    <n v="9443"/>
    <x v="1"/>
    <x v="1"/>
    <s v="Enterprise"/>
    <s v="Education"/>
    <x v="2"/>
    <x v="0"/>
    <s v="Remote"/>
    <x v="0"/>
    <s v="7+ yrs"/>
    <n v="13"/>
    <s v="PhD"/>
    <n v="0"/>
    <n v="0"/>
    <n v="1"/>
    <n v="0"/>
    <n v="1"/>
    <n v="2"/>
    <n v="163388"/>
    <s v="High"/>
    <n v="5"/>
    <n v="2026"/>
    <s v="High"/>
    <n v="7"/>
  </r>
  <r>
    <n v="9444"/>
    <x v="3"/>
    <x v="0"/>
    <s v="Enterprise"/>
    <s v="Healthcare"/>
    <x v="1"/>
    <x v="2"/>
    <s v="Onsite/Hybrid"/>
    <x v="2"/>
    <s v="0-2 yrs"/>
    <n v="0"/>
    <s v="Bachelor"/>
    <n v="0"/>
    <n v="1"/>
    <n v="0"/>
    <n v="1"/>
    <n v="0"/>
    <n v="2"/>
    <n v="69647"/>
    <s v="Low"/>
    <n v="2"/>
    <n v="2022"/>
    <s v="Medium"/>
    <n v="4"/>
  </r>
  <r>
    <n v="9445"/>
    <x v="2"/>
    <x v="2"/>
    <s v="Enterprise"/>
    <s v="E-commerce"/>
    <x v="4"/>
    <x v="0"/>
    <s v="Remote"/>
    <x v="0"/>
    <s v="7+ yrs"/>
    <n v="11"/>
    <s v="Master"/>
    <n v="1"/>
    <n v="1"/>
    <n v="0"/>
    <n v="0"/>
    <n v="0"/>
    <n v="2"/>
    <n v="99458"/>
    <s v="Medium"/>
    <n v="5"/>
    <n v="2023"/>
    <s v="Low"/>
    <n v="1"/>
  </r>
  <r>
    <n v="9446"/>
    <x v="5"/>
    <x v="1"/>
    <s v="Enterprise"/>
    <s v="Technology"/>
    <x v="5"/>
    <x v="0"/>
    <s v="Remote"/>
    <x v="0"/>
    <s v="7+ yrs"/>
    <n v="12"/>
    <s v="Bachelor"/>
    <n v="1"/>
    <n v="0"/>
    <n v="0"/>
    <n v="0"/>
    <n v="0"/>
    <n v="1"/>
    <n v="136236"/>
    <s v="High"/>
    <n v="10"/>
    <n v="2020"/>
    <s v="Medium"/>
    <n v="5"/>
  </r>
  <r>
    <n v="9447"/>
    <x v="0"/>
    <x v="0"/>
    <s v="Startup"/>
    <s v="Education"/>
    <x v="1"/>
    <x v="1"/>
    <s v="Onsite/Hybrid"/>
    <x v="2"/>
    <s v="0-2 yrs"/>
    <n v="0"/>
    <s v="PhD"/>
    <n v="1"/>
    <n v="0"/>
    <n v="1"/>
    <n v="0"/>
    <n v="1"/>
    <n v="3"/>
    <n v="71758"/>
    <s v="Medium"/>
    <n v="7"/>
    <n v="2020"/>
    <s v="Low"/>
    <n v="3"/>
  </r>
  <r>
    <n v="9448"/>
    <x v="0"/>
    <x v="0"/>
    <s v="Startup"/>
    <s v="Retail"/>
    <x v="3"/>
    <x v="0"/>
    <s v="Remote"/>
    <x v="0"/>
    <s v="7+ yrs"/>
    <n v="8"/>
    <s v="Bachelor"/>
    <n v="0"/>
    <n v="1"/>
    <n v="0"/>
    <n v="0"/>
    <n v="1"/>
    <n v="2"/>
    <n v="107180"/>
    <s v="Medium"/>
    <n v="7"/>
    <n v="2025"/>
    <s v="Medium"/>
    <n v="2"/>
  </r>
  <r>
    <n v="9449"/>
    <x v="1"/>
    <x v="1"/>
    <s v="Enterprise"/>
    <s v="Technology"/>
    <x v="2"/>
    <x v="0"/>
    <s v="Remote"/>
    <x v="2"/>
    <s v="0-2 yrs"/>
    <n v="2"/>
    <s v="Bachelor"/>
    <n v="1"/>
    <n v="0"/>
    <n v="0"/>
    <n v="1"/>
    <n v="0"/>
    <n v="2"/>
    <n v="105997"/>
    <s v="Medium"/>
    <n v="7"/>
    <n v="2023"/>
    <s v="High"/>
    <n v="8"/>
  </r>
  <r>
    <n v="9450"/>
    <x v="1"/>
    <x v="1"/>
    <s v="Medium"/>
    <s v="Technology"/>
    <x v="6"/>
    <x v="1"/>
    <s v="Onsite/Hybrid"/>
    <x v="2"/>
    <s v="0-2 yrs"/>
    <n v="0"/>
    <s v="Bachelor"/>
    <n v="0"/>
    <n v="0"/>
    <n v="1"/>
    <n v="0"/>
    <n v="1"/>
    <n v="2"/>
    <n v="112323"/>
    <s v="Medium"/>
    <n v="3"/>
    <n v="2020"/>
    <s v="Medium"/>
    <n v="4"/>
  </r>
  <r>
    <n v="9451"/>
    <x v="0"/>
    <x v="0"/>
    <s v="Medium"/>
    <s v="E-commerce"/>
    <x v="2"/>
    <x v="2"/>
    <s v="Onsite/Hybrid"/>
    <x v="2"/>
    <s v="0-2 yrs"/>
    <n v="1"/>
    <s v="Bachelor"/>
    <n v="1"/>
    <n v="0"/>
    <n v="1"/>
    <n v="1"/>
    <n v="1"/>
    <n v="4"/>
    <n v="85463"/>
    <s v="Medium"/>
    <n v="2"/>
    <n v="2024"/>
    <s v="High"/>
    <n v="5"/>
  </r>
  <r>
    <n v="9452"/>
    <x v="0"/>
    <x v="0"/>
    <s v="Medium"/>
    <s v="E-commerce"/>
    <x v="2"/>
    <x v="1"/>
    <s v="Onsite/Hybrid"/>
    <x v="1"/>
    <s v="3-6 yrs"/>
    <n v="4"/>
    <s v="Master"/>
    <n v="0"/>
    <n v="0"/>
    <n v="1"/>
    <n v="0"/>
    <n v="1"/>
    <n v="2"/>
    <n v="101065"/>
    <s v="Medium"/>
    <n v="4"/>
    <n v="2022"/>
    <s v="Low"/>
    <n v="5"/>
  </r>
  <r>
    <n v="9453"/>
    <x v="5"/>
    <x v="1"/>
    <s v="Medium"/>
    <s v="Healthcare"/>
    <x v="4"/>
    <x v="2"/>
    <s v="Onsite/Hybrid"/>
    <x v="1"/>
    <s v="3-6 yrs"/>
    <n v="4"/>
    <s v="PhD"/>
    <n v="1"/>
    <n v="1"/>
    <n v="0"/>
    <n v="0"/>
    <n v="0"/>
    <n v="2"/>
    <n v="116960"/>
    <s v="Medium"/>
    <n v="7"/>
    <n v="2023"/>
    <s v="Medium"/>
    <n v="6"/>
  </r>
  <r>
    <n v="9454"/>
    <x v="0"/>
    <x v="0"/>
    <s v="Medium"/>
    <s v="E-commerce"/>
    <x v="0"/>
    <x v="0"/>
    <s v="Remote"/>
    <x v="2"/>
    <s v="0-2 yrs"/>
    <n v="0"/>
    <s v="Bachelor"/>
    <n v="0"/>
    <n v="0"/>
    <n v="1"/>
    <n v="0"/>
    <n v="0"/>
    <n v="1"/>
    <n v="61624"/>
    <s v="Low"/>
    <n v="2"/>
    <n v="2025"/>
    <s v="Medium"/>
    <n v="6"/>
  </r>
  <r>
    <n v="9455"/>
    <x v="5"/>
    <x v="1"/>
    <s v="Startup"/>
    <s v="Education"/>
    <x v="6"/>
    <x v="0"/>
    <s v="Remote"/>
    <x v="2"/>
    <s v="0-2 yrs"/>
    <n v="1"/>
    <s v="Master"/>
    <n v="0"/>
    <n v="0"/>
    <n v="0"/>
    <n v="0"/>
    <n v="0"/>
    <n v="0"/>
    <n v="89796"/>
    <s v="Medium"/>
    <n v="1"/>
    <n v="2026"/>
    <s v="High"/>
    <n v="7"/>
  </r>
  <r>
    <n v="9456"/>
    <x v="4"/>
    <x v="0"/>
    <s v="Medium"/>
    <s v="Finance"/>
    <x v="5"/>
    <x v="2"/>
    <s v="Onsite/Hybrid"/>
    <x v="1"/>
    <s v="3-6 yrs"/>
    <n v="3"/>
    <s v="PhD"/>
    <n v="0"/>
    <n v="0"/>
    <n v="1"/>
    <n v="1"/>
    <n v="0"/>
    <n v="2"/>
    <n v="102788"/>
    <s v="Medium"/>
    <n v="1"/>
    <n v="2025"/>
    <s v="High"/>
    <n v="4"/>
  </r>
  <r>
    <n v="9457"/>
    <x v="2"/>
    <x v="2"/>
    <s v="Startup"/>
    <s v="Education"/>
    <x v="1"/>
    <x v="2"/>
    <s v="Onsite/Hybrid"/>
    <x v="2"/>
    <s v="0-2 yrs"/>
    <n v="1"/>
    <s v="Bachelor"/>
    <n v="0"/>
    <n v="0"/>
    <n v="0"/>
    <n v="1"/>
    <n v="1"/>
    <n v="2"/>
    <n v="78835"/>
    <s v="Medium"/>
    <n v="4"/>
    <n v="2020"/>
    <s v="Medium"/>
    <n v="1"/>
  </r>
  <r>
    <n v="9458"/>
    <x v="0"/>
    <x v="0"/>
    <s v="Startup"/>
    <s v="Healthcare"/>
    <x v="1"/>
    <x v="2"/>
    <s v="Onsite/Hybrid"/>
    <x v="0"/>
    <s v="7+ yrs"/>
    <n v="15"/>
    <s v="Master"/>
    <n v="1"/>
    <n v="1"/>
    <n v="0"/>
    <n v="1"/>
    <n v="0"/>
    <n v="3"/>
    <n v="119995"/>
    <s v="Medium"/>
    <n v="6"/>
    <n v="2024"/>
    <s v="Low"/>
    <n v="3"/>
  </r>
  <r>
    <n v="9459"/>
    <x v="4"/>
    <x v="0"/>
    <s v="Startup"/>
    <s v="Retail"/>
    <x v="5"/>
    <x v="1"/>
    <s v="Onsite/Hybrid"/>
    <x v="2"/>
    <s v="0-2 yrs"/>
    <n v="0"/>
    <s v="PhD"/>
    <n v="0"/>
    <n v="0"/>
    <n v="0"/>
    <n v="0"/>
    <n v="1"/>
    <n v="1"/>
    <n v="59051"/>
    <s v="Low"/>
    <n v="5"/>
    <n v="2026"/>
    <s v="Medium"/>
    <n v="1"/>
  </r>
  <r>
    <n v="9460"/>
    <x v="3"/>
    <x v="0"/>
    <s v="Startup"/>
    <s v="Healthcare"/>
    <x v="5"/>
    <x v="1"/>
    <s v="Onsite/Hybrid"/>
    <x v="1"/>
    <s v="3-6 yrs"/>
    <n v="6"/>
    <s v="Bachelor"/>
    <n v="1"/>
    <n v="0"/>
    <n v="1"/>
    <n v="0"/>
    <n v="0"/>
    <n v="2"/>
    <n v="90879"/>
    <s v="Medium"/>
    <n v="6"/>
    <n v="2024"/>
    <s v="Low"/>
    <n v="5"/>
  </r>
  <r>
    <n v="9461"/>
    <x v="3"/>
    <x v="0"/>
    <s v="Startup"/>
    <s v="Retail"/>
    <x v="5"/>
    <x v="1"/>
    <s v="Onsite/Hybrid"/>
    <x v="1"/>
    <s v="3-6 yrs"/>
    <n v="3"/>
    <s v="PhD"/>
    <n v="1"/>
    <n v="1"/>
    <n v="1"/>
    <n v="1"/>
    <n v="0"/>
    <n v="4"/>
    <n v="109107"/>
    <s v="Medium"/>
    <n v="2"/>
    <n v="2021"/>
    <s v="High"/>
    <n v="6"/>
  </r>
  <r>
    <n v="9462"/>
    <x v="3"/>
    <x v="0"/>
    <s v="Enterprise"/>
    <s v="Finance"/>
    <x v="5"/>
    <x v="0"/>
    <s v="Remote"/>
    <x v="1"/>
    <s v="3-6 yrs"/>
    <n v="4"/>
    <s v="Bachelor"/>
    <n v="0"/>
    <n v="1"/>
    <n v="1"/>
    <n v="0"/>
    <n v="1"/>
    <n v="3"/>
    <n v="98563"/>
    <s v="Medium"/>
    <n v="3"/>
    <n v="2025"/>
    <s v="Low"/>
    <n v="4"/>
  </r>
  <r>
    <n v="9463"/>
    <x v="5"/>
    <x v="1"/>
    <s v="Medium"/>
    <s v="Education"/>
    <x v="4"/>
    <x v="0"/>
    <s v="Remote"/>
    <x v="1"/>
    <s v="3-6 yrs"/>
    <n v="3"/>
    <s v="PhD"/>
    <n v="1"/>
    <n v="0"/>
    <n v="1"/>
    <n v="0"/>
    <n v="1"/>
    <n v="3"/>
    <n v="135971"/>
    <s v="High"/>
    <n v="1"/>
    <n v="2022"/>
    <s v="Low"/>
    <n v="3"/>
  </r>
  <r>
    <n v="9464"/>
    <x v="2"/>
    <x v="2"/>
    <s v="MNC"/>
    <s v="Education"/>
    <x v="3"/>
    <x v="2"/>
    <s v="Onsite/Hybrid"/>
    <x v="0"/>
    <s v="7+ yrs"/>
    <n v="12"/>
    <s v="Master"/>
    <n v="0"/>
    <n v="0"/>
    <n v="1"/>
    <n v="1"/>
    <n v="1"/>
    <n v="3"/>
    <n v="164666"/>
    <s v="High"/>
    <n v="8"/>
    <n v="2025"/>
    <s v="High"/>
    <n v="9"/>
  </r>
  <r>
    <n v="9465"/>
    <x v="1"/>
    <x v="1"/>
    <s v="MNC"/>
    <s v="Retail"/>
    <x v="6"/>
    <x v="0"/>
    <s v="Remote"/>
    <x v="2"/>
    <s v="0-2 yrs"/>
    <n v="0"/>
    <s v="Master"/>
    <n v="1"/>
    <n v="0"/>
    <n v="1"/>
    <n v="0"/>
    <n v="1"/>
    <n v="3"/>
    <n v="137322"/>
    <s v="High"/>
    <n v="1"/>
    <n v="2023"/>
    <s v="Low"/>
    <n v="5"/>
  </r>
  <r>
    <n v="9466"/>
    <x v="5"/>
    <x v="1"/>
    <s v="MNC"/>
    <s v="Education"/>
    <x v="0"/>
    <x v="2"/>
    <s v="Onsite/Hybrid"/>
    <x v="1"/>
    <s v="3-6 yrs"/>
    <n v="6"/>
    <s v="Bachelor"/>
    <n v="0"/>
    <n v="0"/>
    <n v="0"/>
    <n v="0"/>
    <n v="1"/>
    <n v="1"/>
    <n v="149721"/>
    <s v="High"/>
    <n v="11"/>
    <n v="2023"/>
    <s v="Low"/>
    <n v="3"/>
  </r>
  <r>
    <n v="9467"/>
    <x v="5"/>
    <x v="1"/>
    <s v="Enterprise"/>
    <s v="Education"/>
    <x v="4"/>
    <x v="2"/>
    <s v="Onsite/Hybrid"/>
    <x v="2"/>
    <s v="0-2 yrs"/>
    <n v="0"/>
    <s v="PhD"/>
    <n v="0"/>
    <n v="0"/>
    <n v="0"/>
    <n v="0"/>
    <n v="1"/>
    <n v="1"/>
    <n v="100680"/>
    <s v="Medium"/>
    <n v="2"/>
    <n v="2022"/>
    <s v="Low"/>
    <n v="6"/>
  </r>
  <r>
    <n v="9468"/>
    <x v="3"/>
    <x v="0"/>
    <s v="Enterprise"/>
    <s v="Healthcare"/>
    <x v="6"/>
    <x v="0"/>
    <s v="Remote"/>
    <x v="2"/>
    <s v="0-2 yrs"/>
    <n v="1"/>
    <s v="PhD"/>
    <n v="1"/>
    <n v="0"/>
    <n v="0"/>
    <n v="1"/>
    <n v="1"/>
    <n v="3"/>
    <n v="73464"/>
    <s v="Medium"/>
    <n v="9"/>
    <n v="2024"/>
    <s v="High"/>
    <n v="8"/>
  </r>
  <r>
    <n v="9469"/>
    <x v="5"/>
    <x v="1"/>
    <s v="Startup"/>
    <s v="Finance"/>
    <x v="3"/>
    <x v="2"/>
    <s v="Onsite/Hybrid"/>
    <x v="0"/>
    <s v="7+ yrs"/>
    <n v="15"/>
    <s v="Master"/>
    <n v="0"/>
    <n v="1"/>
    <n v="1"/>
    <n v="1"/>
    <n v="0"/>
    <n v="3"/>
    <n v="170690"/>
    <s v="High"/>
    <n v="10"/>
    <n v="2023"/>
    <s v="High"/>
    <n v="8"/>
  </r>
  <r>
    <n v="9470"/>
    <x v="0"/>
    <x v="0"/>
    <s v="Startup"/>
    <s v="Finance"/>
    <x v="3"/>
    <x v="2"/>
    <s v="Onsite/Hybrid"/>
    <x v="1"/>
    <s v="3-6 yrs"/>
    <n v="6"/>
    <s v="PhD"/>
    <n v="0"/>
    <n v="0"/>
    <n v="1"/>
    <n v="1"/>
    <n v="1"/>
    <n v="3"/>
    <n v="112206"/>
    <s v="Medium"/>
    <n v="4"/>
    <n v="2025"/>
    <s v="High"/>
    <n v="7"/>
  </r>
  <r>
    <n v="9471"/>
    <x v="1"/>
    <x v="1"/>
    <s v="MNC"/>
    <s v="Technology"/>
    <x v="1"/>
    <x v="2"/>
    <s v="Onsite/Hybrid"/>
    <x v="2"/>
    <s v="0-2 yrs"/>
    <n v="2"/>
    <s v="PhD"/>
    <n v="1"/>
    <n v="0"/>
    <n v="1"/>
    <n v="0"/>
    <n v="1"/>
    <n v="3"/>
    <n v="131138"/>
    <s v="High"/>
    <n v="3"/>
    <n v="2022"/>
    <s v="Low"/>
    <n v="5"/>
  </r>
  <r>
    <n v="9472"/>
    <x v="1"/>
    <x v="1"/>
    <s v="Medium"/>
    <s v="E-commerce"/>
    <x v="4"/>
    <x v="2"/>
    <s v="Onsite/Hybrid"/>
    <x v="2"/>
    <s v="0-2 yrs"/>
    <n v="1"/>
    <s v="Master"/>
    <n v="1"/>
    <n v="1"/>
    <n v="1"/>
    <n v="0"/>
    <n v="1"/>
    <n v="4"/>
    <n v="110997"/>
    <s v="Medium"/>
    <n v="3"/>
    <n v="2020"/>
    <s v="Medium"/>
    <n v="1"/>
  </r>
  <r>
    <n v="9473"/>
    <x v="4"/>
    <x v="0"/>
    <s v="MNC"/>
    <s v="Finance"/>
    <x v="1"/>
    <x v="2"/>
    <s v="Onsite/Hybrid"/>
    <x v="1"/>
    <s v="3-6 yrs"/>
    <n v="5"/>
    <s v="PhD"/>
    <n v="0"/>
    <n v="0"/>
    <n v="0"/>
    <n v="0"/>
    <n v="0"/>
    <n v="0"/>
    <n v="98630"/>
    <s v="Medium"/>
    <n v="6"/>
    <n v="2026"/>
    <s v="Low"/>
    <n v="5"/>
  </r>
  <r>
    <n v="9474"/>
    <x v="3"/>
    <x v="0"/>
    <s v="MNC"/>
    <s v="Education"/>
    <x v="0"/>
    <x v="1"/>
    <s v="Onsite/Hybrid"/>
    <x v="0"/>
    <s v="7+ yrs"/>
    <n v="13"/>
    <s v="PhD"/>
    <n v="0"/>
    <n v="1"/>
    <n v="0"/>
    <n v="0"/>
    <n v="1"/>
    <n v="2"/>
    <n v="126531"/>
    <s v="High"/>
    <n v="9"/>
    <n v="2024"/>
    <s v="Medium"/>
    <n v="3"/>
  </r>
  <r>
    <n v="9475"/>
    <x v="0"/>
    <x v="0"/>
    <s v="MNC"/>
    <s v="Retail"/>
    <x v="3"/>
    <x v="0"/>
    <s v="Remote"/>
    <x v="2"/>
    <s v="0-2 yrs"/>
    <n v="2"/>
    <s v="Master"/>
    <n v="0"/>
    <n v="1"/>
    <n v="0"/>
    <n v="1"/>
    <n v="0"/>
    <n v="2"/>
    <n v="84029"/>
    <s v="Medium"/>
    <n v="10"/>
    <n v="2020"/>
    <s v="High"/>
    <n v="8"/>
  </r>
  <r>
    <n v="9476"/>
    <x v="0"/>
    <x v="0"/>
    <s v="Startup"/>
    <s v="Healthcare"/>
    <x v="0"/>
    <x v="2"/>
    <s v="Onsite/Hybrid"/>
    <x v="0"/>
    <s v="7+ yrs"/>
    <n v="12"/>
    <s v="PhD"/>
    <n v="1"/>
    <n v="0"/>
    <n v="1"/>
    <n v="1"/>
    <n v="0"/>
    <n v="3"/>
    <n v="133362"/>
    <s v="High"/>
    <n v="6"/>
    <n v="2020"/>
    <s v="High"/>
    <n v="1"/>
  </r>
  <r>
    <n v="9477"/>
    <x v="5"/>
    <x v="1"/>
    <s v="Startup"/>
    <s v="Finance"/>
    <x v="5"/>
    <x v="1"/>
    <s v="Onsite/Hybrid"/>
    <x v="2"/>
    <s v="0-2 yrs"/>
    <n v="2"/>
    <s v="Master"/>
    <n v="0"/>
    <n v="1"/>
    <n v="1"/>
    <n v="1"/>
    <n v="0"/>
    <n v="3"/>
    <n v="121245"/>
    <s v="High"/>
    <n v="5"/>
    <n v="2025"/>
    <s v="High"/>
    <n v="6"/>
  </r>
  <r>
    <n v="9478"/>
    <x v="5"/>
    <x v="1"/>
    <s v="Enterprise"/>
    <s v="Retail"/>
    <x v="3"/>
    <x v="1"/>
    <s v="Onsite/Hybrid"/>
    <x v="1"/>
    <s v="3-6 yrs"/>
    <n v="4"/>
    <s v="Bachelor"/>
    <n v="0"/>
    <n v="1"/>
    <n v="1"/>
    <n v="1"/>
    <n v="0"/>
    <n v="3"/>
    <n v="146834"/>
    <s v="High"/>
    <n v="5"/>
    <n v="2026"/>
    <s v="High"/>
    <n v="5"/>
  </r>
  <r>
    <n v="9479"/>
    <x v="5"/>
    <x v="1"/>
    <s v="Startup"/>
    <s v="Technology"/>
    <x v="4"/>
    <x v="2"/>
    <s v="Onsite/Hybrid"/>
    <x v="1"/>
    <s v="3-6 yrs"/>
    <n v="6"/>
    <s v="Bachelor"/>
    <n v="1"/>
    <n v="1"/>
    <n v="1"/>
    <n v="0"/>
    <n v="0"/>
    <n v="3"/>
    <n v="131564"/>
    <s v="High"/>
    <n v="6"/>
    <n v="2025"/>
    <s v="Medium"/>
    <n v="2"/>
  </r>
  <r>
    <n v="9480"/>
    <x v="4"/>
    <x v="0"/>
    <s v="Enterprise"/>
    <s v="E-commerce"/>
    <x v="1"/>
    <x v="0"/>
    <s v="Remote"/>
    <x v="0"/>
    <s v="7+ yrs"/>
    <n v="7"/>
    <s v="PhD"/>
    <n v="1"/>
    <n v="0"/>
    <n v="1"/>
    <n v="1"/>
    <n v="0"/>
    <n v="3"/>
    <n v="133751"/>
    <s v="High"/>
    <n v="1"/>
    <n v="2023"/>
    <s v="High"/>
    <n v="6"/>
  </r>
  <r>
    <n v="9481"/>
    <x v="1"/>
    <x v="1"/>
    <s v="Startup"/>
    <s v="Education"/>
    <x v="1"/>
    <x v="2"/>
    <s v="Onsite/Hybrid"/>
    <x v="1"/>
    <s v="3-6 yrs"/>
    <n v="3"/>
    <s v="PhD"/>
    <n v="1"/>
    <n v="1"/>
    <n v="1"/>
    <n v="1"/>
    <n v="0"/>
    <n v="4"/>
    <n v="142830"/>
    <s v="High"/>
    <n v="12"/>
    <n v="2026"/>
    <s v="High"/>
    <n v="6"/>
  </r>
  <r>
    <n v="9482"/>
    <x v="0"/>
    <x v="0"/>
    <s v="Startup"/>
    <s v="E-commerce"/>
    <x v="0"/>
    <x v="2"/>
    <s v="Onsite/Hybrid"/>
    <x v="2"/>
    <s v="0-2 yrs"/>
    <n v="2"/>
    <s v="Master"/>
    <n v="1"/>
    <n v="0"/>
    <n v="0"/>
    <n v="0"/>
    <n v="0"/>
    <n v="1"/>
    <n v="49821"/>
    <s v="Low"/>
    <n v="11"/>
    <n v="2021"/>
    <s v="Medium"/>
    <n v="6"/>
  </r>
  <r>
    <n v="9483"/>
    <x v="0"/>
    <x v="0"/>
    <s v="Enterprise"/>
    <s v="Finance"/>
    <x v="4"/>
    <x v="0"/>
    <s v="Remote"/>
    <x v="1"/>
    <s v="3-6 yrs"/>
    <n v="6"/>
    <s v="PhD"/>
    <n v="1"/>
    <n v="1"/>
    <n v="0"/>
    <n v="1"/>
    <n v="1"/>
    <n v="4"/>
    <n v="103484"/>
    <s v="Medium"/>
    <n v="2"/>
    <n v="2026"/>
    <s v="High"/>
    <n v="7"/>
  </r>
  <r>
    <n v="9484"/>
    <x v="4"/>
    <x v="0"/>
    <s v="MNC"/>
    <s v="Healthcare"/>
    <x v="2"/>
    <x v="1"/>
    <s v="Onsite/Hybrid"/>
    <x v="0"/>
    <s v="7+ yrs"/>
    <n v="14"/>
    <s v="PhD"/>
    <n v="0"/>
    <n v="0"/>
    <n v="1"/>
    <n v="0"/>
    <n v="1"/>
    <n v="2"/>
    <n v="148710"/>
    <s v="High"/>
    <n v="5"/>
    <n v="2023"/>
    <s v="Low"/>
    <n v="3"/>
  </r>
  <r>
    <n v="9485"/>
    <x v="5"/>
    <x v="1"/>
    <s v="Medium"/>
    <s v="Healthcare"/>
    <x v="4"/>
    <x v="2"/>
    <s v="Onsite/Hybrid"/>
    <x v="0"/>
    <s v="7+ yrs"/>
    <n v="8"/>
    <s v="Bachelor"/>
    <n v="1"/>
    <n v="1"/>
    <n v="0"/>
    <n v="0"/>
    <n v="1"/>
    <n v="3"/>
    <n v="151269"/>
    <s v="High"/>
    <n v="3"/>
    <n v="2022"/>
    <s v="High"/>
    <n v="8"/>
  </r>
  <r>
    <n v="9486"/>
    <x v="2"/>
    <x v="2"/>
    <s v="Enterprise"/>
    <s v="Healthcare"/>
    <x v="6"/>
    <x v="0"/>
    <s v="Remote"/>
    <x v="2"/>
    <s v="0-2 yrs"/>
    <n v="1"/>
    <s v="Bachelor"/>
    <n v="1"/>
    <n v="0"/>
    <n v="1"/>
    <n v="0"/>
    <n v="1"/>
    <n v="3"/>
    <n v="77202"/>
    <s v="Medium"/>
    <n v="10"/>
    <n v="2024"/>
    <s v="Low"/>
    <n v="5"/>
  </r>
  <r>
    <n v="9487"/>
    <x v="1"/>
    <x v="1"/>
    <s v="Enterprise"/>
    <s v="Healthcare"/>
    <x v="5"/>
    <x v="0"/>
    <s v="Remote"/>
    <x v="0"/>
    <s v="7+ yrs"/>
    <n v="13"/>
    <s v="PhD"/>
    <n v="0"/>
    <n v="1"/>
    <n v="1"/>
    <n v="0"/>
    <n v="0"/>
    <n v="2"/>
    <n v="155691"/>
    <s v="High"/>
    <n v="7"/>
    <n v="2022"/>
    <s v="High"/>
    <n v="8"/>
  </r>
  <r>
    <n v="9488"/>
    <x v="1"/>
    <x v="1"/>
    <s v="MNC"/>
    <s v="Finance"/>
    <x v="5"/>
    <x v="0"/>
    <s v="Remote"/>
    <x v="0"/>
    <s v="7+ yrs"/>
    <n v="15"/>
    <s v="PhD"/>
    <n v="0"/>
    <n v="1"/>
    <n v="0"/>
    <n v="0"/>
    <n v="1"/>
    <n v="2"/>
    <n v="167225"/>
    <s v="High"/>
    <n v="1"/>
    <n v="2026"/>
    <s v="Low"/>
    <n v="3"/>
  </r>
  <r>
    <n v="9489"/>
    <x v="4"/>
    <x v="0"/>
    <s v="Enterprise"/>
    <s v="Retail"/>
    <x v="4"/>
    <x v="0"/>
    <s v="Remote"/>
    <x v="2"/>
    <s v="0-2 yrs"/>
    <n v="0"/>
    <s v="Bachelor"/>
    <n v="1"/>
    <n v="1"/>
    <n v="0"/>
    <n v="1"/>
    <n v="0"/>
    <n v="3"/>
    <n v="65288"/>
    <s v="Low"/>
    <n v="7"/>
    <n v="2022"/>
    <s v="Low"/>
    <n v="4"/>
  </r>
  <r>
    <n v="9490"/>
    <x v="2"/>
    <x v="2"/>
    <s v="Startup"/>
    <s v="Technology"/>
    <x v="3"/>
    <x v="0"/>
    <s v="Remote"/>
    <x v="0"/>
    <s v="7+ yrs"/>
    <n v="13"/>
    <s v="Master"/>
    <n v="1"/>
    <n v="1"/>
    <n v="0"/>
    <n v="1"/>
    <n v="0"/>
    <n v="3"/>
    <n v="114718"/>
    <s v="Medium"/>
    <n v="3"/>
    <n v="2024"/>
    <s v="Medium"/>
    <n v="2"/>
  </r>
  <r>
    <n v="9491"/>
    <x v="2"/>
    <x v="2"/>
    <s v="MNC"/>
    <s v="E-commerce"/>
    <x v="1"/>
    <x v="1"/>
    <s v="Onsite/Hybrid"/>
    <x v="1"/>
    <s v="3-6 yrs"/>
    <n v="6"/>
    <s v="Bachelor"/>
    <n v="1"/>
    <n v="0"/>
    <n v="1"/>
    <n v="0"/>
    <n v="1"/>
    <n v="3"/>
    <n v="119609"/>
    <s v="Medium"/>
    <n v="10"/>
    <n v="2023"/>
    <s v="High"/>
    <n v="7"/>
  </r>
  <r>
    <n v="9492"/>
    <x v="3"/>
    <x v="0"/>
    <s v="Enterprise"/>
    <s v="Retail"/>
    <x v="2"/>
    <x v="1"/>
    <s v="Onsite/Hybrid"/>
    <x v="0"/>
    <s v="7+ yrs"/>
    <n v="10"/>
    <s v="Bachelor"/>
    <n v="1"/>
    <n v="1"/>
    <n v="1"/>
    <n v="1"/>
    <n v="1"/>
    <n v="5"/>
    <n v="139144"/>
    <s v="High"/>
    <n v="3"/>
    <n v="2021"/>
    <s v="High"/>
    <n v="5"/>
  </r>
  <r>
    <n v="9493"/>
    <x v="2"/>
    <x v="2"/>
    <s v="MNC"/>
    <s v="Finance"/>
    <x v="3"/>
    <x v="1"/>
    <s v="Onsite/Hybrid"/>
    <x v="0"/>
    <s v="7+ yrs"/>
    <n v="13"/>
    <s v="Master"/>
    <n v="1"/>
    <n v="0"/>
    <n v="0"/>
    <n v="1"/>
    <n v="1"/>
    <n v="3"/>
    <n v="142504"/>
    <s v="High"/>
    <n v="3"/>
    <n v="2020"/>
    <s v="Medium"/>
    <n v="1"/>
  </r>
  <r>
    <n v="9494"/>
    <x v="3"/>
    <x v="0"/>
    <s v="Enterprise"/>
    <s v="Technology"/>
    <x v="5"/>
    <x v="1"/>
    <s v="Onsite/Hybrid"/>
    <x v="1"/>
    <s v="3-6 yrs"/>
    <n v="5"/>
    <s v="Master"/>
    <n v="0"/>
    <n v="0"/>
    <n v="0"/>
    <n v="1"/>
    <n v="1"/>
    <n v="2"/>
    <n v="95889"/>
    <s v="Medium"/>
    <n v="3"/>
    <n v="2023"/>
    <s v="Low"/>
    <n v="5"/>
  </r>
  <r>
    <n v="9495"/>
    <x v="4"/>
    <x v="0"/>
    <s v="Enterprise"/>
    <s v="Education"/>
    <x v="2"/>
    <x v="2"/>
    <s v="Onsite/Hybrid"/>
    <x v="0"/>
    <s v="7+ yrs"/>
    <n v="15"/>
    <s v="PhD"/>
    <n v="1"/>
    <n v="1"/>
    <n v="0"/>
    <n v="0"/>
    <n v="0"/>
    <n v="2"/>
    <n v="100747"/>
    <s v="Medium"/>
    <n v="4"/>
    <n v="2024"/>
    <s v="Medium"/>
    <n v="4"/>
  </r>
  <r>
    <n v="9496"/>
    <x v="1"/>
    <x v="1"/>
    <s v="Startup"/>
    <s v="Education"/>
    <x v="2"/>
    <x v="1"/>
    <s v="Onsite/Hybrid"/>
    <x v="0"/>
    <s v="7+ yrs"/>
    <n v="11"/>
    <s v="Bachelor"/>
    <n v="0"/>
    <n v="1"/>
    <n v="1"/>
    <n v="1"/>
    <n v="1"/>
    <n v="4"/>
    <n v="176718"/>
    <s v="High"/>
    <n v="5"/>
    <n v="2026"/>
    <s v="High"/>
    <n v="3"/>
  </r>
  <r>
    <n v="9497"/>
    <x v="5"/>
    <x v="1"/>
    <s v="Enterprise"/>
    <s v="E-commerce"/>
    <x v="1"/>
    <x v="2"/>
    <s v="Onsite/Hybrid"/>
    <x v="1"/>
    <s v="3-6 yrs"/>
    <n v="3"/>
    <s v="Bachelor"/>
    <n v="1"/>
    <n v="1"/>
    <n v="1"/>
    <n v="1"/>
    <n v="0"/>
    <n v="4"/>
    <n v="149810"/>
    <s v="High"/>
    <n v="10"/>
    <n v="2020"/>
    <s v="High"/>
    <n v="3"/>
  </r>
  <r>
    <n v="9498"/>
    <x v="4"/>
    <x v="0"/>
    <s v="Startup"/>
    <s v="E-commerce"/>
    <x v="2"/>
    <x v="0"/>
    <s v="Remote"/>
    <x v="2"/>
    <s v="0-2 yrs"/>
    <n v="1"/>
    <s v="Bachelor"/>
    <n v="0"/>
    <n v="1"/>
    <n v="1"/>
    <n v="1"/>
    <n v="1"/>
    <n v="4"/>
    <n v="91002"/>
    <s v="Medium"/>
    <n v="5"/>
    <n v="2025"/>
    <s v="High"/>
    <n v="1"/>
  </r>
  <r>
    <n v="9499"/>
    <x v="0"/>
    <x v="0"/>
    <s v="Medium"/>
    <s v="Finance"/>
    <x v="2"/>
    <x v="0"/>
    <s v="Remote"/>
    <x v="1"/>
    <s v="3-6 yrs"/>
    <n v="3"/>
    <s v="PhD"/>
    <n v="0"/>
    <n v="1"/>
    <n v="0"/>
    <n v="1"/>
    <n v="0"/>
    <n v="2"/>
    <n v="94012"/>
    <s v="Medium"/>
    <n v="10"/>
    <n v="2026"/>
    <s v="Medium"/>
    <n v="1"/>
  </r>
  <r>
    <n v="9500"/>
    <x v="2"/>
    <x v="2"/>
    <s v="Enterprise"/>
    <s v="Technology"/>
    <x v="4"/>
    <x v="0"/>
    <s v="Remote"/>
    <x v="0"/>
    <s v="7+ yrs"/>
    <n v="10"/>
    <s v="Bachelor"/>
    <n v="0"/>
    <n v="1"/>
    <n v="1"/>
    <n v="1"/>
    <n v="1"/>
    <n v="4"/>
    <n v="138474"/>
    <s v="High"/>
    <n v="6"/>
    <n v="2022"/>
    <s v="High"/>
    <n v="5"/>
  </r>
  <r>
    <n v="9501"/>
    <x v="5"/>
    <x v="1"/>
    <s v="MNC"/>
    <s v="Finance"/>
    <x v="0"/>
    <x v="0"/>
    <s v="Remote"/>
    <x v="1"/>
    <s v="3-6 yrs"/>
    <n v="5"/>
    <s v="PhD"/>
    <n v="1"/>
    <n v="0"/>
    <n v="1"/>
    <n v="1"/>
    <n v="1"/>
    <n v="4"/>
    <n v="175079"/>
    <s v="High"/>
    <n v="11"/>
    <n v="2025"/>
    <s v="High"/>
    <n v="1"/>
  </r>
  <r>
    <n v="9502"/>
    <x v="5"/>
    <x v="1"/>
    <s v="MNC"/>
    <s v="Education"/>
    <x v="2"/>
    <x v="2"/>
    <s v="Onsite/Hybrid"/>
    <x v="1"/>
    <s v="3-6 yrs"/>
    <n v="3"/>
    <s v="Master"/>
    <n v="1"/>
    <n v="0"/>
    <n v="1"/>
    <n v="0"/>
    <n v="1"/>
    <n v="3"/>
    <n v="160190"/>
    <s v="High"/>
    <n v="3"/>
    <n v="2021"/>
    <s v="High"/>
    <n v="8"/>
  </r>
  <r>
    <n v="9503"/>
    <x v="5"/>
    <x v="1"/>
    <s v="Startup"/>
    <s v="Education"/>
    <x v="1"/>
    <x v="2"/>
    <s v="Onsite/Hybrid"/>
    <x v="2"/>
    <s v="0-2 yrs"/>
    <n v="2"/>
    <s v="Bachelor"/>
    <n v="0"/>
    <n v="1"/>
    <n v="1"/>
    <n v="1"/>
    <n v="0"/>
    <n v="3"/>
    <n v="123128"/>
    <s v="High"/>
    <n v="11"/>
    <n v="2021"/>
    <s v="High"/>
    <n v="5"/>
  </r>
  <r>
    <n v="9504"/>
    <x v="1"/>
    <x v="1"/>
    <s v="Enterprise"/>
    <s v="Finance"/>
    <x v="3"/>
    <x v="0"/>
    <s v="Remote"/>
    <x v="0"/>
    <s v="7+ yrs"/>
    <n v="7"/>
    <s v="Master"/>
    <n v="1"/>
    <n v="1"/>
    <n v="0"/>
    <n v="0"/>
    <n v="1"/>
    <n v="3"/>
    <n v="147605"/>
    <s v="High"/>
    <n v="12"/>
    <n v="2026"/>
    <s v="Low"/>
    <n v="4"/>
  </r>
  <r>
    <n v="9505"/>
    <x v="4"/>
    <x v="0"/>
    <s v="Medium"/>
    <s v="Finance"/>
    <x v="3"/>
    <x v="0"/>
    <s v="Remote"/>
    <x v="1"/>
    <s v="3-6 yrs"/>
    <n v="6"/>
    <s v="Bachelor"/>
    <n v="0"/>
    <n v="0"/>
    <n v="1"/>
    <n v="1"/>
    <n v="0"/>
    <n v="2"/>
    <n v="102036"/>
    <s v="Medium"/>
    <n v="9"/>
    <n v="2020"/>
    <s v="High"/>
    <n v="6"/>
  </r>
  <r>
    <n v="9506"/>
    <x v="0"/>
    <x v="0"/>
    <s v="Startup"/>
    <s v="Education"/>
    <x v="1"/>
    <x v="2"/>
    <s v="Onsite/Hybrid"/>
    <x v="2"/>
    <s v="0-2 yrs"/>
    <n v="1"/>
    <s v="Master"/>
    <n v="0"/>
    <n v="0"/>
    <n v="1"/>
    <n v="0"/>
    <n v="1"/>
    <n v="2"/>
    <n v="73346"/>
    <s v="Medium"/>
    <n v="11"/>
    <n v="2026"/>
    <s v="High"/>
    <n v="8"/>
  </r>
  <r>
    <n v="9507"/>
    <x v="3"/>
    <x v="0"/>
    <s v="Enterprise"/>
    <s v="Education"/>
    <x v="1"/>
    <x v="0"/>
    <s v="Remote"/>
    <x v="0"/>
    <s v="7+ yrs"/>
    <n v="15"/>
    <s v="PhD"/>
    <n v="1"/>
    <n v="1"/>
    <n v="0"/>
    <n v="1"/>
    <n v="1"/>
    <n v="4"/>
    <n v="128849"/>
    <s v="High"/>
    <n v="11"/>
    <n v="2022"/>
    <s v="High"/>
    <n v="9"/>
  </r>
  <r>
    <n v="9508"/>
    <x v="2"/>
    <x v="2"/>
    <s v="MNC"/>
    <s v="Healthcare"/>
    <x v="1"/>
    <x v="1"/>
    <s v="Onsite/Hybrid"/>
    <x v="0"/>
    <s v="7+ yrs"/>
    <n v="7"/>
    <s v="PhD"/>
    <n v="1"/>
    <n v="0"/>
    <n v="1"/>
    <n v="0"/>
    <n v="0"/>
    <n v="2"/>
    <n v="131632"/>
    <s v="High"/>
    <n v="7"/>
    <n v="2026"/>
    <s v="Low"/>
    <n v="4"/>
  </r>
  <r>
    <n v="9509"/>
    <x v="3"/>
    <x v="0"/>
    <s v="MNC"/>
    <s v="E-commerce"/>
    <x v="2"/>
    <x v="0"/>
    <s v="Remote"/>
    <x v="1"/>
    <s v="3-6 yrs"/>
    <n v="3"/>
    <s v="Bachelor"/>
    <n v="0"/>
    <n v="0"/>
    <n v="0"/>
    <n v="0"/>
    <n v="0"/>
    <n v="0"/>
    <n v="91436"/>
    <s v="Medium"/>
    <n v="5"/>
    <n v="2026"/>
    <s v="Medium"/>
    <n v="1"/>
  </r>
  <r>
    <n v="9510"/>
    <x v="1"/>
    <x v="1"/>
    <s v="Medium"/>
    <s v="Retail"/>
    <x v="6"/>
    <x v="1"/>
    <s v="Onsite/Hybrid"/>
    <x v="1"/>
    <s v="3-6 yrs"/>
    <n v="6"/>
    <s v="Bachelor"/>
    <n v="1"/>
    <n v="0"/>
    <n v="0"/>
    <n v="0"/>
    <n v="1"/>
    <n v="2"/>
    <n v="126992"/>
    <s v="High"/>
    <n v="1"/>
    <n v="2020"/>
    <s v="Low"/>
    <n v="5"/>
  </r>
  <r>
    <n v="9511"/>
    <x v="3"/>
    <x v="0"/>
    <s v="Medium"/>
    <s v="Healthcare"/>
    <x v="0"/>
    <x v="0"/>
    <s v="Remote"/>
    <x v="2"/>
    <s v="0-2 yrs"/>
    <n v="0"/>
    <s v="PhD"/>
    <n v="1"/>
    <n v="1"/>
    <n v="0"/>
    <n v="0"/>
    <n v="0"/>
    <n v="2"/>
    <n v="54046"/>
    <s v="Low"/>
    <n v="5"/>
    <n v="2024"/>
    <s v="High"/>
    <n v="8"/>
  </r>
  <r>
    <n v="9512"/>
    <x v="1"/>
    <x v="1"/>
    <s v="Medium"/>
    <s v="Finance"/>
    <x v="5"/>
    <x v="1"/>
    <s v="Onsite/Hybrid"/>
    <x v="2"/>
    <s v="0-2 yrs"/>
    <n v="1"/>
    <s v="Bachelor"/>
    <n v="1"/>
    <n v="1"/>
    <n v="0"/>
    <n v="0"/>
    <n v="1"/>
    <n v="3"/>
    <n v="104494"/>
    <s v="Medium"/>
    <n v="6"/>
    <n v="2021"/>
    <s v="High"/>
    <n v="9"/>
  </r>
  <r>
    <n v="9513"/>
    <x v="5"/>
    <x v="1"/>
    <s v="Startup"/>
    <s v="Healthcare"/>
    <x v="5"/>
    <x v="2"/>
    <s v="Onsite/Hybrid"/>
    <x v="2"/>
    <s v="0-2 yrs"/>
    <n v="1"/>
    <s v="Master"/>
    <n v="0"/>
    <n v="1"/>
    <n v="1"/>
    <n v="0"/>
    <n v="0"/>
    <n v="2"/>
    <n v="108565"/>
    <s v="Medium"/>
    <n v="3"/>
    <n v="2021"/>
    <s v="Low"/>
    <n v="6"/>
  </r>
  <r>
    <n v="9514"/>
    <x v="2"/>
    <x v="2"/>
    <s v="MNC"/>
    <s v="E-commerce"/>
    <x v="6"/>
    <x v="0"/>
    <s v="Remote"/>
    <x v="1"/>
    <s v="3-6 yrs"/>
    <n v="6"/>
    <s v="Master"/>
    <n v="0"/>
    <n v="0"/>
    <n v="0"/>
    <n v="1"/>
    <n v="0"/>
    <n v="1"/>
    <n v="112609"/>
    <s v="Medium"/>
    <n v="8"/>
    <n v="2020"/>
    <s v="High"/>
    <n v="9"/>
  </r>
  <r>
    <n v="9515"/>
    <x v="1"/>
    <x v="1"/>
    <s v="MNC"/>
    <s v="Education"/>
    <x v="2"/>
    <x v="0"/>
    <s v="Remote"/>
    <x v="1"/>
    <s v="3-6 yrs"/>
    <n v="4"/>
    <s v="Bachelor"/>
    <n v="1"/>
    <n v="1"/>
    <n v="0"/>
    <n v="0"/>
    <n v="1"/>
    <n v="3"/>
    <n v="140112"/>
    <s v="High"/>
    <n v="4"/>
    <n v="2024"/>
    <s v="Low"/>
    <n v="5"/>
  </r>
  <r>
    <n v="9516"/>
    <x v="1"/>
    <x v="1"/>
    <s v="Medium"/>
    <s v="Technology"/>
    <x v="5"/>
    <x v="2"/>
    <s v="Onsite/Hybrid"/>
    <x v="0"/>
    <s v="7+ yrs"/>
    <n v="11"/>
    <s v="Bachelor"/>
    <n v="1"/>
    <n v="1"/>
    <n v="1"/>
    <n v="0"/>
    <n v="0"/>
    <n v="3"/>
    <n v="153919"/>
    <s v="High"/>
    <n v="10"/>
    <n v="2022"/>
    <s v="Low"/>
    <n v="5"/>
  </r>
  <r>
    <n v="9517"/>
    <x v="3"/>
    <x v="0"/>
    <s v="Medium"/>
    <s v="Retail"/>
    <x v="0"/>
    <x v="2"/>
    <s v="Onsite/Hybrid"/>
    <x v="1"/>
    <s v="3-6 yrs"/>
    <n v="4"/>
    <s v="Bachelor"/>
    <n v="0"/>
    <n v="1"/>
    <n v="1"/>
    <n v="1"/>
    <n v="1"/>
    <n v="4"/>
    <n v="114107"/>
    <s v="Medium"/>
    <n v="6"/>
    <n v="2021"/>
    <s v="High"/>
    <n v="7"/>
  </r>
  <r>
    <n v="9518"/>
    <x v="1"/>
    <x v="1"/>
    <s v="Medium"/>
    <s v="Retail"/>
    <x v="0"/>
    <x v="0"/>
    <s v="Remote"/>
    <x v="0"/>
    <s v="7+ yrs"/>
    <n v="8"/>
    <s v="Bachelor"/>
    <n v="1"/>
    <n v="1"/>
    <n v="1"/>
    <n v="0"/>
    <n v="1"/>
    <n v="4"/>
    <n v="161528"/>
    <s v="High"/>
    <n v="11"/>
    <n v="2023"/>
    <s v="High"/>
    <n v="9"/>
  </r>
  <r>
    <n v="9519"/>
    <x v="2"/>
    <x v="2"/>
    <s v="Medium"/>
    <s v="Healthcare"/>
    <x v="4"/>
    <x v="1"/>
    <s v="Onsite/Hybrid"/>
    <x v="2"/>
    <s v="0-2 yrs"/>
    <n v="0"/>
    <s v="Bachelor"/>
    <n v="1"/>
    <n v="0"/>
    <n v="1"/>
    <n v="0"/>
    <n v="0"/>
    <n v="2"/>
    <n v="61509"/>
    <s v="Low"/>
    <n v="2"/>
    <n v="2023"/>
    <s v="High"/>
    <n v="8"/>
  </r>
  <r>
    <n v="9520"/>
    <x v="3"/>
    <x v="0"/>
    <s v="Medium"/>
    <s v="Healthcare"/>
    <x v="5"/>
    <x v="1"/>
    <s v="Onsite/Hybrid"/>
    <x v="0"/>
    <s v="7+ yrs"/>
    <n v="14"/>
    <s v="Master"/>
    <n v="0"/>
    <n v="0"/>
    <n v="0"/>
    <n v="0"/>
    <n v="0"/>
    <n v="0"/>
    <n v="104118"/>
    <s v="Medium"/>
    <n v="11"/>
    <n v="2020"/>
    <s v="High"/>
    <n v="9"/>
  </r>
  <r>
    <n v="9521"/>
    <x v="4"/>
    <x v="0"/>
    <s v="Medium"/>
    <s v="E-commerce"/>
    <x v="1"/>
    <x v="1"/>
    <s v="Onsite/Hybrid"/>
    <x v="2"/>
    <s v="0-2 yrs"/>
    <n v="0"/>
    <s v="Bachelor"/>
    <n v="1"/>
    <n v="0"/>
    <n v="0"/>
    <n v="1"/>
    <n v="0"/>
    <n v="2"/>
    <n v="65669"/>
    <s v="Low"/>
    <n v="1"/>
    <n v="2024"/>
    <s v="Low"/>
    <n v="1"/>
  </r>
  <r>
    <n v="9522"/>
    <x v="2"/>
    <x v="2"/>
    <s v="Medium"/>
    <s v="Retail"/>
    <x v="0"/>
    <x v="1"/>
    <s v="Onsite/Hybrid"/>
    <x v="1"/>
    <s v="3-6 yrs"/>
    <n v="6"/>
    <s v="PhD"/>
    <n v="0"/>
    <n v="1"/>
    <n v="1"/>
    <n v="0"/>
    <n v="1"/>
    <n v="3"/>
    <n v="99313"/>
    <s v="Medium"/>
    <n v="7"/>
    <n v="2021"/>
    <s v="High"/>
    <n v="8"/>
  </r>
  <r>
    <n v="9523"/>
    <x v="2"/>
    <x v="2"/>
    <s v="MNC"/>
    <s v="Education"/>
    <x v="0"/>
    <x v="0"/>
    <s v="Remote"/>
    <x v="1"/>
    <s v="3-6 yrs"/>
    <n v="3"/>
    <s v="PhD"/>
    <n v="0"/>
    <n v="0"/>
    <n v="1"/>
    <n v="1"/>
    <n v="1"/>
    <n v="3"/>
    <n v="138187"/>
    <s v="High"/>
    <n v="6"/>
    <n v="2024"/>
    <s v="High"/>
    <n v="9"/>
  </r>
  <r>
    <n v="9524"/>
    <x v="5"/>
    <x v="1"/>
    <s v="Startup"/>
    <s v="Education"/>
    <x v="1"/>
    <x v="0"/>
    <s v="Remote"/>
    <x v="0"/>
    <s v="7+ yrs"/>
    <n v="9"/>
    <s v="Master"/>
    <n v="1"/>
    <n v="0"/>
    <n v="0"/>
    <n v="0"/>
    <n v="1"/>
    <n v="2"/>
    <n v="149094"/>
    <s v="High"/>
    <n v="3"/>
    <n v="2021"/>
    <s v="Medium"/>
    <n v="3"/>
  </r>
  <r>
    <n v="9525"/>
    <x v="1"/>
    <x v="1"/>
    <s v="Medium"/>
    <s v="Retail"/>
    <x v="0"/>
    <x v="2"/>
    <s v="Onsite/Hybrid"/>
    <x v="2"/>
    <s v="0-2 yrs"/>
    <n v="0"/>
    <s v="Master"/>
    <n v="0"/>
    <n v="1"/>
    <n v="1"/>
    <n v="1"/>
    <n v="1"/>
    <n v="4"/>
    <n v="130891"/>
    <s v="High"/>
    <n v="10"/>
    <n v="2023"/>
    <s v="High"/>
    <n v="8"/>
  </r>
  <r>
    <n v="9526"/>
    <x v="3"/>
    <x v="0"/>
    <s v="Startup"/>
    <s v="Finance"/>
    <x v="4"/>
    <x v="1"/>
    <s v="Onsite/Hybrid"/>
    <x v="1"/>
    <s v="3-6 yrs"/>
    <n v="5"/>
    <s v="PhD"/>
    <n v="1"/>
    <n v="1"/>
    <n v="0"/>
    <n v="1"/>
    <n v="0"/>
    <n v="3"/>
    <n v="92363"/>
    <s v="Medium"/>
    <n v="2"/>
    <n v="2020"/>
    <s v="Low"/>
    <n v="3"/>
  </r>
  <r>
    <n v="9527"/>
    <x v="1"/>
    <x v="1"/>
    <s v="Startup"/>
    <s v="Retail"/>
    <x v="2"/>
    <x v="0"/>
    <s v="Remote"/>
    <x v="2"/>
    <s v="0-2 yrs"/>
    <n v="1"/>
    <s v="Bachelor"/>
    <n v="0"/>
    <n v="0"/>
    <n v="0"/>
    <n v="1"/>
    <n v="0"/>
    <n v="1"/>
    <n v="103258"/>
    <s v="Medium"/>
    <n v="1"/>
    <n v="2026"/>
    <s v="High"/>
    <n v="9"/>
  </r>
  <r>
    <n v="9528"/>
    <x v="2"/>
    <x v="2"/>
    <s v="Startup"/>
    <s v="Finance"/>
    <x v="3"/>
    <x v="0"/>
    <s v="Remote"/>
    <x v="1"/>
    <s v="3-6 yrs"/>
    <n v="4"/>
    <s v="Master"/>
    <n v="1"/>
    <n v="1"/>
    <n v="0"/>
    <n v="1"/>
    <n v="0"/>
    <n v="3"/>
    <n v="89367"/>
    <s v="Medium"/>
    <n v="12"/>
    <n v="2021"/>
    <s v="High"/>
    <n v="9"/>
  </r>
  <r>
    <n v="9529"/>
    <x v="2"/>
    <x v="2"/>
    <s v="Medium"/>
    <s v="Finance"/>
    <x v="1"/>
    <x v="0"/>
    <s v="Remote"/>
    <x v="0"/>
    <s v="7+ yrs"/>
    <n v="11"/>
    <s v="Master"/>
    <n v="1"/>
    <n v="0"/>
    <n v="0"/>
    <n v="1"/>
    <n v="1"/>
    <n v="3"/>
    <n v="121464"/>
    <s v="High"/>
    <n v="10"/>
    <n v="2021"/>
    <s v="Medium"/>
    <n v="2"/>
  </r>
  <r>
    <n v="9530"/>
    <x v="5"/>
    <x v="1"/>
    <s v="Enterprise"/>
    <s v="Education"/>
    <x v="5"/>
    <x v="1"/>
    <s v="Onsite/Hybrid"/>
    <x v="1"/>
    <s v="3-6 yrs"/>
    <n v="4"/>
    <s v="Master"/>
    <n v="1"/>
    <n v="0"/>
    <n v="0"/>
    <n v="0"/>
    <n v="1"/>
    <n v="2"/>
    <n v="122422"/>
    <s v="High"/>
    <n v="9"/>
    <n v="2021"/>
    <s v="High"/>
    <n v="9"/>
  </r>
  <r>
    <n v="9531"/>
    <x v="4"/>
    <x v="0"/>
    <s v="Enterprise"/>
    <s v="E-commerce"/>
    <x v="3"/>
    <x v="2"/>
    <s v="Onsite/Hybrid"/>
    <x v="0"/>
    <s v="7+ yrs"/>
    <n v="15"/>
    <s v="PhD"/>
    <n v="1"/>
    <n v="1"/>
    <n v="0"/>
    <n v="1"/>
    <n v="1"/>
    <n v="4"/>
    <n v="126689"/>
    <s v="High"/>
    <n v="10"/>
    <n v="2025"/>
    <s v="Low"/>
    <n v="2"/>
  </r>
  <r>
    <n v="9532"/>
    <x v="2"/>
    <x v="2"/>
    <s v="Startup"/>
    <s v="Technology"/>
    <x v="1"/>
    <x v="2"/>
    <s v="Onsite/Hybrid"/>
    <x v="0"/>
    <s v="7+ yrs"/>
    <n v="15"/>
    <s v="PhD"/>
    <n v="1"/>
    <n v="1"/>
    <n v="0"/>
    <n v="0"/>
    <n v="0"/>
    <n v="2"/>
    <n v="104462"/>
    <s v="Medium"/>
    <n v="11"/>
    <n v="2026"/>
    <s v="Low"/>
    <n v="6"/>
  </r>
  <r>
    <n v="9533"/>
    <x v="3"/>
    <x v="0"/>
    <s v="MNC"/>
    <s v="E-commerce"/>
    <x v="3"/>
    <x v="0"/>
    <s v="Remote"/>
    <x v="2"/>
    <s v="0-2 yrs"/>
    <n v="2"/>
    <s v="Bachelor"/>
    <n v="0"/>
    <n v="1"/>
    <n v="0"/>
    <n v="0"/>
    <n v="1"/>
    <n v="2"/>
    <n v="77406"/>
    <s v="Medium"/>
    <n v="7"/>
    <n v="2020"/>
    <s v="High"/>
    <n v="8"/>
  </r>
  <r>
    <n v="9534"/>
    <x v="4"/>
    <x v="0"/>
    <s v="Medium"/>
    <s v="Finance"/>
    <x v="6"/>
    <x v="0"/>
    <s v="Remote"/>
    <x v="2"/>
    <s v="0-2 yrs"/>
    <n v="2"/>
    <s v="Master"/>
    <n v="0"/>
    <n v="0"/>
    <n v="1"/>
    <n v="1"/>
    <n v="1"/>
    <n v="3"/>
    <n v="93683"/>
    <s v="Medium"/>
    <n v="3"/>
    <n v="2025"/>
    <s v="High"/>
    <n v="8"/>
  </r>
  <r>
    <n v="9535"/>
    <x v="1"/>
    <x v="1"/>
    <s v="Startup"/>
    <s v="Healthcare"/>
    <x v="2"/>
    <x v="2"/>
    <s v="Onsite/Hybrid"/>
    <x v="2"/>
    <s v="0-2 yrs"/>
    <n v="1"/>
    <s v="Master"/>
    <n v="0"/>
    <n v="0"/>
    <n v="1"/>
    <n v="0"/>
    <n v="0"/>
    <n v="1"/>
    <n v="107747"/>
    <s v="Medium"/>
    <n v="2"/>
    <n v="2022"/>
    <s v="Low"/>
    <n v="2"/>
  </r>
  <r>
    <n v="9536"/>
    <x v="4"/>
    <x v="0"/>
    <s v="Medium"/>
    <s v="Technology"/>
    <x v="3"/>
    <x v="0"/>
    <s v="Remote"/>
    <x v="2"/>
    <s v="0-2 yrs"/>
    <n v="0"/>
    <s v="Master"/>
    <n v="0"/>
    <n v="1"/>
    <n v="1"/>
    <n v="0"/>
    <n v="1"/>
    <n v="3"/>
    <n v="76295"/>
    <s v="Medium"/>
    <n v="4"/>
    <n v="2021"/>
    <s v="Medium"/>
    <n v="6"/>
  </r>
  <r>
    <n v="9537"/>
    <x v="0"/>
    <x v="0"/>
    <s v="Medium"/>
    <s v="E-commerce"/>
    <x v="5"/>
    <x v="1"/>
    <s v="Onsite/Hybrid"/>
    <x v="0"/>
    <s v="7+ yrs"/>
    <n v="11"/>
    <s v="Master"/>
    <n v="0"/>
    <n v="1"/>
    <n v="1"/>
    <n v="1"/>
    <n v="0"/>
    <n v="3"/>
    <n v="130720"/>
    <s v="High"/>
    <n v="10"/>
    <n v="2025"/>
    <s v="High"/>
    <n v="8"/>
  </r>
  <r>
    <n v="9538"/>
    <x v="2"/>
    <x v="2"/>
    <s v="Enterprise"/>
    <s v="Finance"/>
    <x v="2"/>
    <x v="1"/>
    <s v="Onsite/Hybrid"/>
    <x v="0"/>
    <s v="7+ yrs"/>
    <n v="13"/>
    <s v="PhD"/>
    <n v="0"/>
    <n v="1"/>
    <n v="1"/>
    <n v="0"/>
    <n v="0"/>
    <n v="2"/>
    <n v="113772"/>
    <s v="Medium"/>
    <n v="3"/>
    <n v="2025"/>
    <s v="High"/>
    <n v="9"/>
  </r>
  <r>
    <n v="9539"/>
    <x v="0"/>
    <x v="0"/>
    <s v="Startup"/>
    <s v="Finance"/>
    <x v="4"/>
    <x v="0"/>
    <s v="Remote"/>
    <x v="1"/>
    <s v="3-6 yrs"/>
    <n v="5"/>
    <s v="PhD"/>
    <n v="1"/>
    <n v="1"/>
    <n v="0"/>
    <n v="0"/>
    <n v="1"/>
    <n v="3"/>
    <n v="88846"/>
    <s v="Medium"/>
    <n v="2"/>
    <n v="2025"/>
    <s v="High"/>
    <n v="7"/>
  </r>
  <r>
    <n v="9540"/>
    <x v="5"/>
    <x v="1"/>
    <s v="MNC"/>
    <s v="E-commerce"/>
    <x v="3"/>
    <x v="2"/>
    <s v="Onsite/Hybrid"/>
    <x v="2"/>
    <s v="0-2 yrs"/>
    <n v="0"/>
    <s v="Bachelor"/>
    <n v="0"/>
    <n v="0"/>
    <n v="1"/>
    <n v="0"/>
    <n v="1"/>
    <n v="2"/>
    <n v="138600"/>
    <s v="High"/>
    <n v="1"/>
    <n v="2026"/>
    <s v="Low"/>
    <n v="3"/>
  </r>
  <r>
    <n v="9541"/>
    <x v="1"/>
    <x v="1"/>
    <s v="Medium"/>
    <s v="Healthcare"/>
    <x v="2"/>
    <x v="2"/>
    <s v="Onsite/Hybrid"/>
    <x v="0"/>
    <s v="7+ yrs"/>
    <n v="7"/>
    <s v="Master"/>
    <n v="1"/>
    <n v="1"/>
    <n v="1"/>
    <n v="0"/>
    <n v="0"/>
    <n v="3"/>
    <n v="158252"/>
    <s v="High"/>
    <n v="9"/>
    <n v="2020"/>
    <s v="High"/>
    <n v="9"/>
  </r>
  <r>
    <n v="9542"/>
    <x v="2"/>
    <x v="2"/>
    <s v="MNC"/>
    <s v="Technology"/>
    <x v="1"/>
    <x v="1"/>
    <s v="Onsite/Hybrid"/>
    <x v="2"/>
    <s v="0-2 yrs"/>
    <n v="0"/>
    <s v="Bachelor"/>
    <n v="0"/>
    <n v="0"/>
    <n v="0"/>
    <n v="1"/>
    <n v="1"/>
    <n v="2"/>
    <n v="92570"/>
    <s v="Medium"/>
    <n v="1"/>
    <n v="2020"/>
    <s v="Medium"/>
    <n v="4"/>
  </r>
  <r>
    <n v="9543"/>
    <x v="2"/>
    <x v="2"/>
    <s v="MNC"/>
    <s v="Education"/>
    <x v="0"/>
    <x v="2"/>
    <s v="Onsite/Hybrid"/>
    <x v="2"/>
    <s v="0-2 yrs"/>
    <n v="1"/>
    <s v="Master"/>
    <n v="0"/>
    <n v="1"/>
    <n v="1"/>
    <n v="0"/>
    <n v="1"/>
    <n v="3"/>
    <n v="90899"/>
    <s v="Medium"/>
    <n v="2"/>
    <n v="2025"/>
    <s v="Low"/>
    <n v="1"/>
  </r>
  <r>
    <n v="9544"/>
    <x v="3"/>
    <x v="0"/>
    <s v="Startup"/>
    <s v="Healthcare"/>
    <x v="0"/>
    <x v="1"/>
    <s v="Onsite/Hybrid"/>
    <x v="1"/>
    <s v="3-6 yrs"/>
    <n v="3"/>
    <s v="Master"/>
    <n v="1"/>
    <n v="0"/>
    <n v="0"/>
    <n v="1"/>
    <n v="0"/>
    <n v="2"/>
    <n v="89039"/>
    <s v="Medium"/>
    <n v="8"/>
    <n v="2024"/>
    <s v="Low"/>
    <n v="3"/>
  </r>
  <r>
    <n v="9545"/>
    <x v="2"/>
    <x v="2"/>
    <s v="MNC"/>
    <s v="Education"/>
    <x v="6"/>
    <x v="2"/>
    <s v="Onsite/Hybrid"/>
    <x v="2"/>
    <s v="0-2 yrs"/>
    <n v="1"/>
    <s v="Bachelor"/>
    <n v="0"/>
    <n v="1"/>
    <n v="1"/>
    <n v="1"/>
    <n v="0"/>
    <n v="3"/>
    <n v="102014"/>
    <s v="Medium"/>
    <n v="9"/>
    <n v="2021"/>
    <s v="High"/>
    <n v="5"/>
  </r>
  <r>
    <n v="9546"/>
    <x v="3"/>
    <x v="0"/>
    <s v="Enterprise"/>
    <s v="Education"/>
    <x v="1"/>
    <x v="1"/>
    <s v="Onsite/Hybrid"/>
    <x v="0"/>
    <s v="7+ yrs"/>
    <n v="12"/>
    <s v="Bachelor"/>
    <n v="1"/>
    <n v="1"/>
    <n v="0"/>
    <n v="0"/>
    <n v="1"/>
    <n v="3"/>
    <n v="113908"/>
    <s v="Medium"/>
    <n v="2"/>
    <n v="2021"/>
    <s v="High"/>
    <n v="7"/>
  </r>
  <r>
    <n v="9547"/>
    <x v="0"/>
    <x v="0"/>
    <s v="Enterprise"/>
    <s v="Education"/>
    <x v="4"/>
    <x v="2"/>
    <s v="Onsite/Hybrid"/>
    <x v="0"/>
    <s v="7+ yrs"/>
    <n v="12"/>
    <s v="Master"/>
    <n v="1"/>
    <n v="1"/>
    <n v="0"/>
    <n v="1"/>
    <n v="1"/>
    <n v="4"/>
    <n v="128406"/>
    <s v="High"/>
    <n v="6"/>
    <n v="2020"/>
    <s v="Low"/>
    <n v="5"/>
  </r>
  <r>
    <n v="9548"/>
    <x v="3"/>
    <x v="0"/>
    <s v="Enterprise"/>
    <s v="Education"/>
    <x v="6"/>
    <x v="2"/>
    <s v="Onsite/Hybrid"/>
    <x v="0"/>
    <s v="7+ yrs"/>
    <n v="12"/>
    <s v="Bachelor"/>
    <n v="0"/>
    <n v="0"/>
    <n v="0"/>
    <n v="1"/>
    <n v="1"/>
    <n v="2"/>
    <n v="122568"/>
    <s v="High"/>
    <n v="9"/>
    <n v="2022"/>
    <s v="Medium"/>
    <n v="6"/>
  </r>
  <r>
    <n v="9549"/>
    <x v="0"/>
    <x v="0"/>
    <s v="MNC"/>
    <s v="Retail"/>
    <x v="4"/>
    <x v="0"/>
    <s v="Remote"/>
    <x v="2"/>
    <s v="0-2 yrs"/>
    <n v="0"/>
    <s v="PhD"/>
    <n v="0"/>
    <n v="1"/>
    <n v="1"/>
    <n v="1"/>
    <n v="0"/>
    <n v="3"/>
    <n v="101192"/>
    <s v="Medium"/>
    <n v="2"/>
    <n v="2025"/>
    <s v="High"/>
    <n v="5"/>
  </r>
  <r>
    <n v="9550"/>
    <x v="5"/>
    <x v="1"/>
    <s v="MNC"/>
    <s v="Technology"/>
    <x v="0"/>
    <x v="0"/>
    <s v="Remote"/>
    <x v="0"/>
    <s v="7+ yrs"/>
    <n v="7"/>
    <s v="Master"/>
    <n v="0"/>
    <n v="0"/>
    <n v="1"/>
    <n v="1"/>
    <n v="0"/>
    <n v="2"/>
    <n v="189288"/>
    <s v="High"/>
    <n v="10"/>
    <n v="2025"/>
    <s v="High"/>
    <n v="6"/>
  </r>
  <r>
    <n v="9551"/>
    <x v="1"/>
    <x v="1"/>
    <s v="Medium"/>
    <s v="E-commerce"/>
    <x v="5"/>
    <x v="0"/>
    <s v="Remote"/>
    <x v="2"/>
    <s v="0-2 yrs"/>
    <n v="0"/>
    <s v="Master"/>
    <n v="1"/>
    <n v="0"/>
    <n v="1"/>
    <n v="0"/>
    <n v="0"/>
    <n v="2"/>
    <n v="104906"/>
    <s v="Medium"/>
    <n v="11"/>
    <n v="2021"/>
    <s v="High"/>
    <n v="8"/>
  </r>
  <r>
    <n v="9552"/>
    <x v="0"/>
    <x v="0"/>
    <s v="Enterprise"/>
    <s v="Healthcare"/>
    <x v="6"/>
    <x v="0"/>
    <s v="Remote"/>
    <x v="2"/>
    <s v="0-2 yrs"/>
    <n v="2"/>
    <s v="Bachelor"/>
    <n v="1"/>
    <n v="1"/>
    <n v="1"/>
    <n v="1"/>
    <n v="1"/>
    <n v="5"/>
    <n v="85072"/>
    <s v="Medium"/>
    <n v="2"/>
    <n v="2024"/>
    <s v="High"/>
    <n v="3"/>
  </r>
  <r>
    <n v="9553"/>
    <x v="4"/>
    <x v="0"/>
    <s v="Startup"/>
    <s v="Healthcare"/>
    <x v="1"/>
    <x v="0"/>
    <s v="Remote"/>
    <x v="0"/>
    <s v="7+ yrs"/>
    <n v="10"/>
    <s v="Master"/>
    <n v="0"/>
    <n v="0"/>
    <n v="1"/>
    <n v="0"/>
    <n v="1"/>
    <n v="2"/>
    <n v="124815"/>
    <s v="High"/>
    <n v="7"/>
    <n v="2026"/>
    <s v="High"/>
    <n v="7"/>
  </r>
  <r>
    <n v="9554"/>
    <x v="4"/>
    <x v="0"/>
    <s v="Medium"/>
    <s v="Retail"/>
    <x v="3"/>
    <x v="2"/>
    <s v="Onsite/Hybrid"/>
    <x v="0"/>
    <s v="7+ yrs"/>
    <n v="15"/>
    <s v="Master"/>
    <n v="1"/>
    <n v="1"/>
    <n v="1"/>
    <n v="0"/>
    <n v="0"/>
    <n v="3"/>
    <n v="113696"/>
    <s v="Medium"/>
    <n v="7"/>
    <n v="2022"/>
    <s v="Medium"/>
    <n v="3"/>
  </r>
  <r>
    <n v="9555"/>
    <x v="4"/>
    <x v="0"/>
    <s v="MNC"/>
    <s v="Education"/>
    <x v="3"/>
    <x v="0"/>
    <s v="Remote"/>
    <x v="1"/>
    <s v="3-6 yrs"/>
    <n v="4"/>
    <s v="Bachelor"/>
    <n v="1"/>
    <n v="1"/>
    <n v="1"/>
    <n v="1"/>
    <n v="0"/>
    <n v="4"/>
    <n v="120992"/>
    <s v="High"/>
    <n v="10"/>
    <n v="2020"/>
    <s v="High"/>
    <n v="7"/>
  </r>
  <r>
    <n v="9556"/>
    <x v="0"/>
    <x v="0"/>
    <s v="Medium"/>
    <s v="Finance"/>
    <x v="3"/>
    <x v="1"/>
    <s v="Onsite/Hybrid"/>
    <x v="0"/>
    <s v="7+ yrs"/>
    <n v="11"/>
    <s v="Master"/>
    <n v="1"/>
    <n v="0"/>
    <n v="1"/>
    <n v="0"/>
    <n v="1"/>
    <n v="3"/>
    <n v="129773"/>
    <s v="High"/>
    <n v="3"/>
    <n v="2026"/>
    <s v="Low"/>
    <n v="3"/>
  </r>
  <r>
    <n v="9557"/>
    <x v="0"/>
    <x v="0"/>
    <s v="MNC"/>
    <s v="Retail"/>
    <x v="6"/>
    <x v="1"/>
    <s v="Onsite/Hybrid"/>
    <x v="2"/>
    <s v="0-2 yrs"/>
    <n v="2"/>
    <s v="PhD"/>
    <n v="1"/>
    <n v="1"/>
    <n v="1"/>
    <n v="0"/>
    <n v="0"/>
    <n v="3"/>
    <n v="85965"/>
    <s v="Medium"/>
    <n v="5"/>
    <n v="2021"/>
    <s v="Low"/>
    <n v="6"/>
  </r>
  <r>
    <n v="9558"/>
    <x v="3"/>
    <x v="0"/>
    <s v="Medium"/>
    <s v="Technology"/>
    <x v="0"/>
    <x v="2"/>
    <s v="Onsite/Hybrid"/>
    <x v="1"/>
    <s v="3-6 yrs"/>
    <n v="5"/>
    <s v="Bachelor"/>
    <n v="1"/>
    <n v="0"/>
    <n v="1"/>
    <n v="1"/>
    <n v="1"/>
    <n v="4"/>
    <n v="118246"/>
    <s v="Medium"/>
    <n v="11"/>
    <n v="2021"/>
    <s v="High"/>
    <n v="8"/>
  </r>
  <r>
    <n v="9559"/>
    <x v="3"/>
    <x v="0"/>
    <s v="Startup"/>
    <s v="Education"/>
    <x v="2"/>
    <x v="0"/>
    <s v="Remote"/>
    <x v="2"/>
    <s v="0-2 yrs"/>
    <n v="0"/>
    <s v="PhD"/>
    <n v="0"/>
    <n v="1"/>
    <n v="0"/>
    <n v="1"/>
    <n v="0"/>
    <n v="2"/>
    <n v="65177"/>
    <s v="Low"/>
    <n v="2"/>
    <n v="2024"/>
    <s v="High"/>
    <n v="9"/>
  </r>
  <r>
    <n v="9560"/>
    <x v="0"/>
    <x v="0"/>
    <s v="Medium"/>
    <s v="Healthcare"/>
    <x v="4"/>
    <x v="1"/>
    <s v="Onsite/Hybrid"/>
    <x v="0"/>
    <s v="7+ yrs"/>
    <n v="9"/>
    <s v="PhD"/>
    <n v="1"/>
    <n v="0"/>
    <n v="0"/>
    <n v="0"/>
    <n v="0"/>
    <n v="1"/>
    <n v="103243"/>
    <s v="Medium"/>
    <n v="5"/>
    <n v="2025"/>
    <s v="Medium"/>
    <n v="3"/>
  </r>
  <r>
    <n v="9561"/>
    <x v="1"/>
    <x v="1"/>
    <s v="Enterprise"/>
    <s v="E-commerce"/>
    <x v="0"/>
    <x v="2"/>
    <s v="Onsite/Hybrid"/>
    <x v="2"/>
    <s v="0-2 yrs"/>
    <n v="2"/>
    <s v="PhD"/>
    <n v="0"/>
    <n v="0"/>
    <n v="0"/>
    <n v="1"/>
    <n v="0"/>
    <n v="1"/>
    <n v="101066"/>
    <s v="Medium"/>
    <n v="4"/>
    <n v="2024"/>
    <s v="Low"/>
    <n v="1"/>
  </r>
  <r>
    <n v="9562"/>
    <x v="4"/>
    <x v="0"/>
    <s v="Enterprise"/>
    <s v="Finance"/>
    <x v="2"/>
    <x v="1"/>
    <s v="Onsite/Hybrid"/>
    <x v="0"/>
    <s v="7+ yrs"/>
    <n v="14"/>
    <s v="Bachelor"/>
    <n v="0"/>
    <n v="1"/>
    <n v="0"/>
    <n v="0"/>
    <n v="1"/>
    <n v="2"/>
    <n v="111979"/>
    <s v="Medium"/>
    <n v="9"/>
    <n v="2021"/>
    <s v="Low"/>
    <n v="1"/>
  </r>
  <r>
    <n v="9563"/>
    <x v="1"/>
    <x v="1"/>
    <s v="Medium"/>
    <s v="Healthcare"/>
    <x v="1"/>
    <x v="1"/>
    <s v="Onsite/Hybrid"/>
    <x v="0"/>
    <s v="7+ yrs"/>
    <n v="15"/>
    <s v="PhD"/>
    <n v="0"/>
    <n v="0"/>
    <n v="1"/>
    <n v="1"/>
    <n v="1"/>
    <n v="3"/>
    <n v="176234"/>
    <s v="High"/>
    <n v="5"/>
    <n v="2026"/>
    <s v="High"/>
    <n v="8"/>
  </r>
  <r>
    <n v="9564"/>
    <x v="3"/>
    <x v="0"/>
    <s v="MNC"/>
    <s v="Finance"/>
    <x v="2"/>
    <x v="0"/>
    <s v="Remote"/>
    <x v="0"/>
    <s v="7+ yrs"/>
    <n v="14"/>
    <s v="Bachelor"/>
    <n v="1"/>
    <n v="1"/>
    <n v="1"/>
    <n v="1"/>
    <n v="1"/>
    <n v="5"/>
    <n v="155405"/>
    <s v="High"/>
    <n v="10"/>
    <n v="2025"/>
    <s v="High"/>
    <n v="3"/>
  </r>
  <r>
    <n v="9565"/>
    <x v="1"/>
    <x v="1"/>
    <s v="MNC"/>
    <s v="Retail"/>
    <x v="4"/>
    <x v="0"/>
    <s v="Remote"/>
    <x v="0"/>
    <s v="7+ yrs"/>
    <n v="14"/>
    <s v="PhD"/>
    <n v="1"/>
    <n v="1"/>
    <n v="1"/>
    <n v="0"/>
    <n v="0"/>
    <n v="3"/>
    <n v="175762"/>
    <s v="High"/>
    <n v="6"/>
    <n v="2020"/>
    <s v="High"/>
    <n v="8"/>
  </r>
  <r>
    <n v="9566"/>
    <x v="1"/>
    <x v="1"/>
    <s v="MNC"/>
    <s v="Finance"/>
    <x v="2"/>
    <x v="2"/>
    <s v="Onsite/Hybrid"/>
    <x v="2"/>
    <s v="0-2 yrs"/>
    <n v="2"/>
    <s v="Bachelor"/>
    <n v="1"/>
    <n v="1"/>
    <n v="1"/>
    <n v="0"/>
    <n v="1"/>
    <n v="4"/>
    <n v="136015"/>
    <s v="High"/>
    <n v="12"/>
    <n v="2025"/>
    <s v="Medium"/>
    <n v="4"/>
  </r>
  <r>
    <n v="9567"/>
    <x v="4"/>
    <x v="0"/>
    <s v="Medium"/>
    <s v="E-commerce"/>
    <x v="4"/>
    <x v="0"/>
    <s v="Remote"/>
    <x v="0"/>
    <s v="7+ yrs"/>
    <n v="7"/>
    <s v="Master"/>
    <n v="1"/>
    <n v="0"/>
    <n v="1"/>
    <n v="0"/>
    <n v="1"/>
    <n v="3"/>
    <n v="125932"/>
    <s v="High"/>
    <n v="10"/>
    <n v="2021"/>
    <s v="Medium"/>
    <n v="1"/>
  </r>
  <r>
    <n v="9568"/>
    <x v="0"/>
    <x v="0"/>
    <s v="Startup"/>
    <s v="Healthcare"/>
    <x v="2"/>
    <x v="1"/>
    <s v="Onsite/Hybrid"/>
    <x v="0"/>
    <s v="7+ yrs"/>
    <n v="15"/>
    <s v="Master"/>
    <n v="0"/>
    <n v="1"/>
    <n v="1"/>
    <n v="0"/>
    <n v="0"/>
    <n v="2"/>
    <n v="111854"/>
    <s v="Medium"/>
    <n v="5"/>
    <n v="2026"/>
    <s v="Medium"/>
    <n v="6"/>
  </r>
  <r>
    <n v="9569"/>
    <x v="1"/>
    <x v="1"/>
    <s v="MNC"/>
    <s v="Healthcare"/>
    <x v="1"/>
    <x v="2"/>
    <s v="Onsite/Hybrid"/>
    <x v="1"/>
    <s v="3-6 yrs"/>
    <n v="6"/>
    <s v="Master"/>
    <n v="1"/>
    <n v="0"/>
    <n v="0"/>
    <n v="1"/>
    <n v="1"/>
    <n v="3"/>
    <n v="158394"/>
    <s v="High"/>
    <n v="1"/>
    <n v="2023"/>
    <s v="Medium"/>
    <n v="3"/>
  </r>
  <r>
    <n v="9570"/>
    <x v="4"/>
    <x v="0"/>
    <s v="MNC"/>
    <s v="Education"/>
    <x v="5"/>
    <x v="1"/>
    <s v="Onsite/Hybrid"/>
    <x v="2"/>
    <s v="0-2 yrs"/>
    <n v="2"/>
    <s v="Master"/>
    <n v="0"/>
    <n v="0"/>
    <n v="1"/>
    <n v="0"/>
    <n v="1"/>
    <n v="2"/>
    <n v="97599"/>
    <s v="Medium"/>
    <n v="6"/>
    <n v="2025"/>
    <s v="Medium"/>
    <n v="3"/>
  </r>
  <r>
    <n v="9571"/>
    <x v="1"/>
    <x v="1"/>
    <s v="Enterprise"/>
    <s v="E-commerce"/>
    <x v="4"/>
    <x v="1"/>
    <s v="Onsite/Hybrid"/>
    <x v="0"/>
    <s v="7+ yrs"/>
    <n v="10"/>
    <s v="PhD"/>
    <n v="0"/>
    <n v="0"/>
    <n v="0"/>
    <n v="0"/>
    <n v="0"/>
    <n v="0"/>
    <n v="136107"/>
    <s v="High"/>
    <n v="5"/>
    <n v="2023"/>
    <s v="Medium"/>
    <n v="1"/>
  </r>
  <r>
    <n v="9572"/>
    <x v="3"/>
    <x v="0"/>
    <s v="Medium"/>
    <s v="Retail"/>
    <x v="6"/>
    <x v="0"/>
    <s v="Remote"/>
    <x v="2"/>
    <s v="0-2 yrs"/>
    <n v="0"/>
    <s v="PhD"/>
    <n v="0"/>
    <n v="1"/>
    <n v="1"/>
    <n v="0"/>
    <n v="0"/>
    <n v="2"/>
    <n v="66816"/>
    <s v="Low"/>
    <n v="9"/>
    <n v="2022"/>
    <s v="High"/>
    <n v="8"/>
  </r>
  <r>
    <n v="9573"/>
    <x v="4"/>
    <x v="0"/>
    <s v="MNC"/>
    <s v="E-commerce"/>
    <x v="2"/>
    <x v="0"/>
    <s v="Remote"/>
    <x v="2"/>
    <s v="0-2 yrs"/>
    <n v="0"/>
    <s v="PhD"/>
    <n v="1"/>
    <n v="1"/>
    <n v="0"/>
    <n v="0"/>
    <n v="0"/>
    <n v="2"/>
    <n v="69137"/>
    <s v="Low"/>
    <n v="5"/>
    <n v="2026"/>
    <s v="High"/>
    <n v="7"/>
  </r>
  <r>
    <n v="9574"/>
    <x v="3"/>
    <x v="0"/>
    <s v="MNC"/>
    <s v="Education"/>
    <x v="3"/>
    <x v="1"/>
    <s v="Onsite/Hybrid"/>
    <x v="2"/>
    <s v="0-2 yrs"/>
    <n v="2"/>
    <s v="Master"/>
    <n v="0"/>
    <n v="1"/>
    <n v="1"/>
    <n v="1"/>
    <n v="1"/>
    <n v="4"/>
    <n v="112970"/>
    <s v="Medium"/>
    <n v="8"/>
    <n v="2020"/>
    <s v="High"/>
    <n v="9"/>
  </r>
  <r>
    <n v="9575"/>
    <x v="2"/>
    <x v="2"/>
    <s v="Enterprise"/>
    <s v="Healthcare"/>
    <x v="3"/>
    <x v="1"/>
    <s v="Onsite/Hybrid"/>
    <x v="2"/>
    <s v="0-2 yrs"/>
    <n v="0"/>
    <s v="Bachelor"/>
    <n v="0"/>
    <n v="1"/>
    <n v="1"/>
    <n v="0"/>
    <n v="0"/>
    <n v="2"/>
    <n v="67852"/>
    <s v="Low"/>
    <n v="1"/>
    <n v="2026"/>
    <s v="High"/>
    <n v="7"/>
  </r>
  <r>
    <n v="9576"/>
    <x v="3"/>
    <x v="0"/>
    <s v="Medium"/>
    <s v="Technology"/>
    <x v="1"/>
    <x v="0"/>
    <s v="Remote"/>
    <x v="2"/>
    <s v="0-2 yrs"/>
    <n v="1"/>
    <s v="PhD"/>
    <n v="0"/>
    <n v="1"/>
    <n v="0"/>
    <n v="0"/>
    <n v="0"/>
    <n v="1"/>
    <n v="51856"/>
    <s v="Low"/>
    <n v="12"/>
    <n v="2020"/>
    <s v="High"/>
    <n v="9"/>
  </r>
  <r>
    <n v="9577"/>
    <x v="0"/>
    <x v="0"/>
    <s v="Enterprise"/>
    <s v="Retail"/>
    <x v="3"/>
    <x v="1"/>
    <s v="Onsite/Hybrid"/>
    <x v="1"/>
    <s v="3-6 yrs"/>
    <n v="4"/>
    <s v="PhD"/>
    <n v="0"/>
    <n v="1"/>
    <n v="1"/>
    <n v="0"/>
    <n v="0"/>
    <n v="2"/>
    <n v="88207"/>
    <s v="Medium"/>
    <n v="5"/>
    <n v="2024"/>
    <s v="High"/>
    <n v="7"/>
  </r>
  <r>
    <n v="9578"/>
    <x v="4"/>
    <x v="0"/>
    <s v="Medium"/>
    <s v="Finance"/>
    <x v="0"/>
    <x v="2"/>
    <s v="Onsite/Hybrid"/>
    <x v="2"/>
    <s v="0-2 yrs"/>
    <n v="2"/>
    <s v="Bachelor"/>
    <n v="0"/>
    <n v="0"/>
    <n v="1"/>
    <n v="0"/>
    <n v="0"/>
    <n v="1"/>
    <n v="68406"/>
    <s v="Low"/>
    <n v="3"/>
    <n v="2025"/>
    <s v="Low"/>
    <n v="3"/>
  </r>
  <r>
    <n v="9579"/>
    <x v="2"/>
    <x v="2"/>
    <s v="MNC"/>
    <s v="Finance"/>
    <x v="3"/>
    <x v="2"/>
    <s v="Onsite/Hybrid"/>
    <x v="2"/>
    <s v="0-2 yrs"/>
    <n v="0"/>
    <s v="Master"/>
    <n v="0"/>
    <n v="1"/>
    <n v="0"/>
    <n v="1"/>
    <n v="1"/>
    <n v="3"/>
    <n v="92665"/>
    <s v="Medium"/>
    <n v="5"/>
    <n v="2022"/>
    <s v="Low"/>
    <n v="6"/>
  </r>
  <r>
    <n v="9580"/>
    <x v="0"/>
    <x v="0"/>
    <s v="Startup"/>
    <s v="Finance"/>
    <x v="1"/>
    <x v="0"/>
    <s v="Remote"/>
    <x v="0"/>
    <s v="7+ yrs"/>
    <n v="11"/>
    <s v="Master"/>
    <n v="0"/>
    <n v="0"/>
    <n v="1"/>
    <n v="0"/>
    <n v="1"/>
    <n v="2"/>
    <n v="129208"/>
    <s v="High"/>
    <n v="7"/>
    <n v="2026"/>
    <s v="High"/>
    <n v="9"/>
  </r>
  <r>
    <n v="9581"/>
    <x v="2"/>
    <x v="2"/>
    <s v="Startup"/>
    <s v="Retail"/>
    <x v="2"/>
    <x v="1"/>
    <s v="Onsite/Hybrid"/>
    <x v="1"/>
    <s v="3-6 yrs"/>
    <n v="5"/>
    <s v="Bachelor"/>
    <n v="1"/>
    <n v="1"/>
    <n v="0"/>
    <n v="1"/>
    <n v="0"/>
    <n v="3"/>
    <n v="94314"/>
    <s v="Medium"/>
    <n v="8"/>
    <n v="2025"/>
    <s v="Low"/>
    <n v="6"/>
  </r>
  <r>
    <n v="9582"/>
    <x v="0"/>
    <x v="0"/>
    <s v="MNC"/>
    <s v="Finance"/>
    <x v="4"/>
    <x v="0"/>
    <s v="Remote"/>
    <x v="0"/>
    <s v="7+ yrs"/>
    <n v="15"/>
    <s v="PhD"/>
    <n v="0"/>
    <n v="1"/>
    <n v="1"/>
    <n v="1"/>
    <n v="1"/>
    <n v="4"/>
    <n v="161311"/>
    <s v="High"/>
    <n v="9"/>
    <n v="2023"/>
    <s v="High"/>
    <n v="5"/>
  </r>
  <r>
    <n v="9583"/>
    <x v="1"/>
    <x v="1"/>
    <s v="Enterprise"/>
    <s v="Retail"/>
    <x v="3"/>
    <x v="1"/>
    <s v="Onsite/Hybrid"/>
    <x v="1"/>
    <s v="3-6 yrs"/>
    <n v="4"/>
    <s v="Master"/>
    <n v="0"/>
    <n v="1"/>
    <n v="0"/>
    <n v="1"/>
    <n v="0"/>
    <n v="2"/>
    <n v="128582"/>
    <s v="High"/>
    <n v="12"/>
    <n v="2023"/>
    <s v="High"/>
    <n v="8"/>
  </r>
  <r>
    <n v="9584"/>
    <x v="4"/>
    <x v="0"/>
    <s v="MNC"/>
    <s v="Technology"/>
    <x v="1"/>
    <x v="1"/>
    <s v="Onsite/Hybrid"/>
    <x v="2"/>
    <s v="0-2 yrs"/>
    <n v="0"/>
    <s v="PhD"/>
    <n v="0"/>
    <n v="1"/>
    <n v="1"/>
    <n v="0"/>
    <n v="0"/>
    <n v="2"/>
    <n v="81232"/>
    <s v="Medium"/>
    <n v="3"/>
    <n v="2020"/>
    <s v="Low"/>
    <n v="4"/>
  </r>
  <r>
    <n v="9585"/>
    <x v="0"/>
    <x v="0"/>
    <s v="MNC"/>
    <s v="E-commerce"/>
    <x v="3"/>
    <x v="0"/>
    <s v="Remote"/>
    <x v="2"/>
    <s v="0-2 yrs"/>
    <n v="2"/>
    <s v="Bachelor"/>
    <n v="0"/>
    <n v="1"/>
    <n v="1"/>
    <n v="0"/>
    <n v="1"/>
    <n v="3"/>
    <n v="95500"/>
    <s v="Medium"/>
    <n v="5"/>
    <n v="2024"/>
    <s v="Medium"/>
    <n v="1"/>
  </r>
  <r>
    <n v="9586"/>
    <x v="0"/>
    <x v="0"/>
    <s v="Enterprise"/>
    <s v="Healthcare"/>
    <x v="2"/>
    <x v="1"/>
    <s v="Onsite/Hybrid"/>
    <x v="0"/>
    <s v="7+ yrs"/>
    <n v="7"/>
    <s v="Master"/>
    <n v="0"/>
    <n v="0"/>
    <n v="1"/>
    <n v="1"/>
    <n v="0"/>
    <n v="2"/>
    <n v="129712"/>
    <s v="High"/>
    <n v="1"/>
    <n v="2024"/>
    <s v="High"/>
    <n v="7"/>
  </r>
  <r>
    <n v="9587"/>
    <x v="1"/>
    <x v="1"/>
    <s v="Enterprise"/>
    <s v="Technology"/>
    <x v="0"/>
    <x v="2"/>
    <s v="Onsite/Hybrid"/>
    <x v="0"/>
    <s v="7+ yrs"/>
    <n v="13"/>
    <s v="PhD"/>
    <n v="0"/>
    <n v="1"/>
    <n v="1"/>
    <n v="0"/>
    <n v="0"/>
    <n v="2"/>
    <n v="158570"/>
    <s v="High"/>
    <n v="2"/>
    <n v="2025"/>
    <s v="High"/>
    <n v="8"/>
  </r>
  <r>
    <n v="9588"/>
    <x v="4"/>
    <x v="0"/>
    <s v="Startup"/>
    <s v="Retail"/>
    <x v="2"/>
    <x v="1"/>
    <s v="Onsite/Hybrid"/>
    <x v="0"/>
    <s v="7+ yrs"/>
    <n v="14"/>
    <s v="Bachelor"/>
    <n v="0"/>
    <n v="1"/>
    <n v="1"/>
    <n v="0"/>
    <n v="1"/>
    <n v="3"/>
    <n v="127688"/>
    <s v="High"/>
    <n v="2"/>
    <n v="2023"/>
    <s v="High"/>
    <n v="7"/>
  </r>
  <r>
    <n v="9589"/>
    <x v="5"/>
    <x v="1"/>
    <s v="Medium"/>
    <s v="Healthcare"/>
    <x v="6"/>
    <x v="2"/>
    <s v="Onsite/Hybrid"/>
    <x v="2"/>
    <s v="0-2 yrs"/>
    <n v="0"/>
    <s v="Master"/>
    <n v="0"/>
    <n v="1"/>
    <n v="1"/>
    <n v="1"/>
    <n v="1"/>
    <n v="4"/>
    <n v="131240"/>
    <s v="High"/>
    <n v="2"/>
    <n v="2020"/>
    <s v="High"/>
    <n v="6"/>
  </r>
  <r>
    <n v="9590"/>
    <x v="0"/>
    <x v="0"/>
    <s v="Medium"/>
    <s v="Technology"/>
    <x v="4"/>
    <x v="2"/>
    <s v="Onsite/Hybrid"/>
    <x v="0"/>
    <s v="7+ yrs"/>
    <n v="10"/>
    <s v="Bachelor"/>
    <n v="1"/>
    <n v="0"/>
    <n v="1"/>
    <n v="1"/>
    <n v="0"/>
    <n v="3"/>
    <n v="131938"/>
    <s v="High"/>
    <n v="2"/>
    <n v="2026"/>
    <s v="High"/>
    <n v="3"/>
  </r>
  <r>
    <n v="9591"/>
    <x v="5"/>
    <x v="1"/>
    <s v="MNC"/>
    <s v="Finance"/>
    <x v="3"/>
    <x v="2"/>
    <s v="Onsite/Hybrid"/>
    <x v="0"/>
    <s v="7+ yrs"/>
    <n v="7"/>
    <s v="Bachelor"/>
    <n v="0"/>
    <n v="1"/>
    <n v="0"/>
    <n v="0"/>
    <n v="1"/>
    <n v="2"/>
    <n v="168452"/>
    <s v="High"/>
    <n v="3"/>
    <n v="2026"/>
    <s v="Low"/>
    <n v="5"/>
  </r>
  <r>
    <n v="9592"/>
    <x v="2"/>
    <x v="2"/>
    <s v="Enterprise"/>
    <s v="Finance"/>
    <x v="2"/>
    <x v="0"/>
    <s v="Remote"/>
    <x v="1"/>
    <s v="3-6 yrs"/>
    <n v="5"/>
    <s v="Bachelor"/>
    <n v="0"/>
    <n v="0"/>
    <n v="1"/>
    <n v="0"/>
    <n v="1"/>
    <n v="2"/>
    <n v="102864"/>
    <s v="Medium"/>
    <n v="4"/>
    <n v="2023"/>
    <s v="Medium"/>
    <n v="1"/>
  </r>
  <r>
    <n v="9593"/>
    <x v="0"/>
    <x v="0"/>
    <s v="Startup"/>
    <s v="Education"/>
    <x v="2"/>
    <x v="2"/>
    <s v="Onsite/Hybrid"/>
    <x v="1"/>
    <s v="3-6 yrs"/>
    <n v="3"/>
    <s v="Bachelor"/>
    <n v="1"/>
    <n v="0"/>
    <n v="1"/>
    <n v="1"/>
    <n v="1"/>
    <n v="4"/>
    <n v="116482"/>
    <s v="Medium"/>
    <n v="2"/>
    <n v="2020"/>
    <s v="High"/>
    <n v="7"/>
  </r>
  <r>
    <n v="9594"/>
    <x v="0"/>
    <x v="0"/>
    <s v="Medium"/>
    <s v="Healthcare"/>
    <x v="6"/>
    <x v="2"/>
    <s v="Onsite/Hybrid"/>
    <x v="2"/>
    <s v="0-2 yrs"/>
    <n v="2"/>
    <s v="Master"/>
    <n v="0"/>
    <n v="1"/>
    <n v="0"/>
    <n v="1"/>
    <n v="0"/>
    <n v="2"/>
    <n v="62860"/>
    <s v="Low"/>
    <n v="11"/>
    <n v="2020"/>
    <s v="Medium"/>
    <n v="6"/>
  </r>
  <r>
    <n v="9595"/>
    <x v="4"/>
    <x v="0"/>
    <s v="Startup"/>
    <s v="Education"/>
    <x v="2"/>
    <x v="0"/>
    <s v="Remote"/>
    <x v="1"/>
    <s v="3-6 yrs"/>
    <n v="3"/>
    <s v="Bachelor"/>
    <n v="0"/>
    <n v="1"/>
    <n v="0"/>
    <n v="1"/>
    <n v="0"/>
    <n v="2"/>
    <n v="85577"/>
    <s v="Medium"/>
    <n v="4"/>
    <n v="2022"/>
    <s v="Low"/>
    <n v="2"/>
  </r>
  <r>
    <n v="9596"/>
    <x v="2"/>
    <x v="2"/>
    <s v="MNC"/>
    <s v="Finance"/>
    <x v="4"/>
    <x v="0"/>
    <s v="Remote"/>
    <x v="2"/>
    <s v="0-2 yrs"/>
    <n v="1"/>
    <s v="Bachelor"/>
    <n v="0"/>
    <n v="1"/>
    <n v="1"/>
    <n v="0"/>
    <n v="0"/>
    <n v="2"/>
    <n v="88079"/>
    <s v="Medium"/>
    <n v="6"/>
    <n v="2022"/>
    <s v="Low"/>
    <n v="1"/>
  </r>
  <r>
    <n v="9597"/>
    <x v="2"/>
    <x v="2"/>
    <s v="Medium"/>
    <s v="Retail"/>
    <x v="0"/>
    <x v="2"/>
    <s v="Onsite/Hybrid"/>
    <x v="0"/>
    <s v="7+ yrs"/>
    <n v="11"/>
    <s v="PhD"/>
    <n v="0"/>
    <n v="0"/>
    <n v="1"/>
    <n v="1"/>
    <n v="0"/>
    <n v="2"/>
    <n v="134136"/>
    <s v="High"/>
    <n v="2"/>
    <n v="2022"/>
    <s v="High"/>
    <n v="2"/>
  </r>
  <r>
    <n v="9598"/>
    <x v="3"/>
    <x v="0"/>
    <s v="Medium"/>
    <s v="Education"/>
    <x v="5"/>
    <x v="0"/>
    <s v="Remote"/>
    <x v="2"/>
    <s v="0-2 yrs"/>
    <n v="0"/>
    <s v="Bachelor"/>
    <n v="0"/>
    <n v="1"/>
    <n v="0"/>
    <n v="1"/>
    <n v="0"/>
    <n v="2"/>
    <n v="60531"/>
    <s v="Low"/>
    <n v="10"/>
    <n v="2023"/>
    <s v="Medium"/>
    <n v="2"/>
  </r>
  <r>
    <n v="9599"/>
    <x v="1"/>
    <x v="1"/>
    <s v="Medium"/>
    <s v="E-commerce"/>
    <x v="0"/>
    <x v="1"/>
    <s v="Onsite/Hybrid"/>
    <x v="1"/>
    <s v="3-6 yrs"/>
    <n v="6"/>
    <s v="Bachelor"/>
    <n v="0"/>
    <n v="0"/>
    <n v="1"/>
    <n v="1"/>
    <n v="1"/>
    <n v="3"/>
    <n v="159812"/>
    <s v="High"/>
    <n v="2"/>
    <n v="2025"/>
    <s v="High"/>
    <n v="5"/>
  </r>
  <r>
    <n v="9600"/>
    <x v="1"/>
    <x v="1"/>
    <s v="MNC"/>
    <s v="Retail"/>
    <x v="5"/>
    <x v="2"/>
    <s v="Onsite/Hybrid"/>
    <x v="0"/>
    <s v="7+ yrs"/>
    <n v="10"/>
    <s v="Master"/>
    <n v="1"/>
    <n v="1"/>
    <n v="1"/>
    <n v="0"/>
    <n v="0"/>
    <n v="3"/>
    <n v="179127"/>
    <s v="High"/>
    <n v="3"/>
    <n v="2026"/>
    <s v="Medium"/>
    <n v="6"/>
  </r>
  <r>
    <n v="9601"/>
    <x v="0"/>
    <x v="0"/>
    <s v="Startup"/>
    <s v="Education"/>
    <x v="4"/>
    <x v="2"/>
    <s v="Onsite/Hybrid"/>
    <x v="0"/>
    <s v="7+ yrs"/>
    <n v="7"/>
    <s v="Master"/>
    <n v="1"/>
    <n v="1"/>
    <n v="0"/>
    <n v="0"/>
    <n v="0"/>
    <n v="2"/>
    <n v="104557"/>
    <s v="Medium"/>
    <n v="5"/>
    <n v="2024"/>
    <s v="Low"/>
    <n v="1"/>
  </r>
  <r>
    <n v="9602"/>
    <x v="4"/>
    <x v="0"/>
    <s v="Startup"/>
    <s v="Education"/>
    <x v="3"/>
    <x v="1"/>
    <s v="Onsite/Hybrid"/>
    <x v="0"/>
    <s v="7+ yrs"/>
    <n v="14"/>
    <s v="Bachelor"/>
    <n v="0"/>
    <n v="1"/>
    <n v="1"/>
    <n v="1"/>
    <n v="1"/>
    <n v="4"/>
    <n v="135151"/>
    <s v="High"/>
    <n v="3"/>
    <n v="2022"/>
    <s v="High"/>
    <n v="8"/>
  </r>
  <r>
    <n v="9603"/>
    <x v="3"/>
    <x v="0"/>
    <s v="Enterprise"/>
    <s v="Education"/>
    <x v="5"/>
    <x v="1"/>
    <s v="Onsite/Hybrid"/>
    <x v="1"/>
    <s v="3-6 yrs"/>
    <n v="6"/>
    <s v="Bachelor"/>
    <n v="0"/>
    <n v="1"/>
    <n v="0"/>
    <n v="0"/>
    <n v="0"/>
    <n v="1"/>
    <n v="79839"/>
    <s v="Medium"/>
    <n v="10"/>
    <n v="2021"/>
    <s v="High"/>
    <n v="7"/>
  </r>
  <r>
    <n v="9604"/>
    <x v="3"/>
    <x v="0"/>
    <s v="MNC"/>
    <s v="Finance"/>
    <x v="5"/>
    <x v="0"/>
    <s v="Remote"/>
    <x v="1"/>
    <s v="3-6 yrs"/>
    <n v="6"/>
    <s v="PhD"/>
    <n v="0"/>
    <n v="1"/>
    <n v="1"/>
    <n v="0"/>
    <n v="0"/>
    <n v="2"/>
    <n v="110040"/>
    <s v="Medium"/>
    <n v="2"/>
    <n v="2024"/>
    <s v="High"/>
    <n v="7"/>
  </r>
  <r>
    <n v="9605"/>
    <x v="4"/>
    <x v="0"/>
    <s v="Enterprise"/>
    <s v="E-commerce"/>
    <x v="5"/>
    <x v="1"/>
    <s v="Onsite/Hybrid"/>
    <x v="0"/>
    <s v="7+ yrs"/>
    <n v="8"/>
    <s v="Bachelor"/>
    <n v="1"/>
    <n v="0"/>
    <n v="0"/>
    <n v="0"/>
    <n v="0"/>
    <n v="1"/>
    <n v="99478"/>
    <s v="Medium"/>
    <n v="4"/>
    <n v="2024"/>
    <s v="Low"/>
    <n v="6"/>
  </r>
  <r>
    <n v="9606"/>
    <x v="3"/>
    <x v="0"/>
    <s v="Enterprise"/>
    <s v="Education"/>
    <x v="1"/>
    <x v="0"/>
    <s v="Remote"/>
    <x v="1"/>
    <s v="3-6 yrs"/>
    <n v="3"/>
    <s v="PhD"/>
    <n v="1"/>
    <n v="0"/>
    <n v="1"/>
    <n v="0"/>
    <n v="0"/>
    <n v="2"/>
    <n v="89362"/>
    <s v="Medium"/>
    <n v="5"/>
    <n v="2021"/>
    <s v="Low"/>
    <n v="5"/>
  </r>
  <r>
    <n v="9607"/>
    <x v="3"/>
    <x v="0"/>
    <s v="Medium"/>
    <s v="Finance"/>
    <x v="1"/>
    <x v="1"/>
    <s v="Onsite/Hybrid"/>
    <x v="0"/>
    <s v="7+ yrs"/>
    <n v="13"/>
    <s v="Master"/>
    <n v="0"/>
    <n v="0"/>
    <n v="0"/>
    <n v="0"/>
    <n v="1"/>
    <n v="1"/>
    <n v="106224"/>
    <s v="Medium"/>
    <n v="4"/>
    <n v="2021"/>
    <s v="High"/>
    <n v="7"/>
  </r>
  <r>
    <n v="9608"/>
    <x v="1"/>
    <x v="1"/>
    <s v="Startup"/>
    <s v="Healthcare"/>
    <x v="2"/>
    <x v="0"/>
    <s v="Remote"/>
    <x v="1"/>
    <s v="3-6 yrs"/>
    <n v="4"/>
    <s v="Bachelor"/>
    <n v="0"/>
    <n v="0"/>
    <n v="0"/>
    <n v="0"/>
    <n v="0"/>
    <n v="0"/>
    <n v="117140"/>
    <s v="Medium"/>
    <n v="4"/>
    <n v="2024"/>
    <s v="Medium"/>
    <n v="1"/>
  </r>
  <r>
    <n v="9609"/>
    <x v="4"/>
    <x v="0"/>
    <s v="Medium"/>
    <s v="Technology"/>
    <x v="4"/>
    <x v="2"/>
    <s v="Onsite/Hybrid"/>
    <x v="0"/>
    <s v="7+ yrs"/>
    <n v="14"/>
    <s v="Bachelor"/>
    <n v="0"/>
    <n v="0"/>
    <n v="1"/>
    <n v="1"/>
    <n v="0"/>
    <n v="2"/>
    <n v="130132"/>
    <s v="High"/>
    <n v="7"/>
    <n v="2020"/>
    <s v="High"/>
    <n v="3"/>
  </r>
  <r>
    <n v="9610"/>
    <x v="1"/>
    <x v="1"/>
    <s v="Startup"/>
    <s v="Education"/>
    <x v="1"/>
    <x v="2"/>
    <s v="Onsite/Hybrid"/>
    <x v="1"/>
    <s v="3-6 yrs"/>
    <n v="4"/>
    <s v="Master"/>
    <n v="0"/>
    <n v="1"/>
    <n v="1"/>
    <n v="0"/>
    <n v="0"/>
    <n v="2"/>
    <n v="131814"/>
    <s v="High"/>
    <n v="1"/>
    <n v="2026"/>
    <s v="Medium"/>
    <n v="6"/>
  </r>
  <r>
    <n v="9611"/>
    <x v="2"/>
    <x v="2"/>
    <s v="Startup"/>
    <s v="Education"/>
    <x v="5"/>
    <x v="2"/>
    <s v="Onsite/Hybrid"/>
    <x v="1"/>
    <s v="3-6 yrs"/>
    <n v="5"/>
    <s v="PhD"/>
    <n v="0"/>
    <n v="0"/>
    <n v="0"/>
    <n v="0"/>
    <n v="0"/>
    <n v="0"/>
    <n v="74733"/>
    <s v="Medium"/>
    <n v="12"/>
    <n v="2021"/>
    <s v="Medium"/>
    <n v="1"/>
  </r>
  <r>
    <n v="9612"/>
    <x v="5"/>
    <x v="1"/>
    <s v="Enterprise"/>
    <s v="Technology"/>
    <x v="4"/>
    <x v="2"/>
    <s v="Onsite/Hybrid"/>
    <x v="1"/>
    <s v="3-6 yrs"/>
    <n v="3"/>
    <s v="Master"/>
    <n v="1"/>
    <n v="0"/>
    <n v="0"/>
    <n v="1"/>
    <n v="1"/>
    <n v="3"/>
    <n v="137688"/>
    <s v="High"/>
    <n v="1"/>
    <n v="2023"/>
    <s v="Low"/>
    <n v="2"/>
  </r>
  <r>
    <n v="9613"/>
    <x v="5"/>
    <x v="1"/>
    <s v="MNC"/>
    <s v="E-commerce"/>
    <x v="0"/>
    <x v="0"/>
    <s v="Remote"/>
    <x v="0"/>
    <s v="7+ yrs"/>
    <n v="8"/>
    <s v="Master"/>
    <n v="0"/>
    <n v="0"/>
    <n v="1"/>
    <n v="0"/>
    <n v="1"/>
    <n v="2"/>
    <n v="185123"/>
    <s v="High"/>
    <n v="3"/>
    <n v="2025"/>
    <s v="High"/>
    <n v="8"/>
  </r>
  <r>
    <n v="9614"/>
    <x v="3"/>
    <x v="0"/>
    <s v="Enterprise"/>
    <s v="Healthcare"/>
    <x v="4"/>
    <x v="2"/>
    <s v="Onsite/Hybrid"/>
    <x v="1"/>
    <s v="3-6 yrs"/>
    <n v="5"/>
    <s v="Master"/>
    <n v="1"/>
    <n v="1"/>
    <n v="0"/>
    <n v="1"/>
    <n v="0"/>
    <n v="3"/>
    <n v="90081"/>
    <s v="Medium"/>
    <n v="4"/>
    <n v="2024"/>
    <s v="High"/>
    <n v="9"/>
  </r>
  <r>
    <n v="9615"/>
    <x v="2"/>
    <x v="2"/>
    <s v="Medium"/>
    <s v="E-commerce"/>
    <x v="6"/>
    <x v="1"/>
    <s v="Onsite/Hybrid"/>
    <x v="0"/>
    <s v="7+ yrs"/>
    <n v="15"/>
    <s v="Bachelor"/>
    <n v="0"/>
    <n v="0"/>
    <n v="1"/>
    <n v="1"/>
    <n v="0"/>
    <n v="2"/>
    <n v="127215"/>
    <s v="High"/>
    <n v="12"/>
    <n v="2025"/>
    <s v="High"/>
    <n v="2"/>
  </r>
  <r>
    <n v="9616"/>
    <x v="2"/>
    <x v="2"/>
    <s v="Startup"/>
    <s v="Healthcare"/>
    <x v="5"/>
    <x v="2"/>
    <s v="Onsite/Hybrid"/>
    <x v="0"/>
    <s v="7+ yrs"/>
    <n v="14"/>
    <s v="PhD"/>
    <n v="1"/>
    <n v="0"/>
    <n v="1"/>
    <n v="0"/>
    <n v="0"/>
    <n v="2"/>
    <n v="110141"/>
    <s v="Medium"/>
    <n v="9"/>
    <n v="2025"/>
    <s v="Low"/>
    <n v="3"/>
  </r>
  <r>
    <n v="9617"/>
    <x v="5"/>
    <x v="1"/>
    <s v="MNC"/>
    <s v="Education"/>
    <x v="1"/>
    <x v="1"/>
    <s v="Onsite/Hybrid"/>
    <x v="0"/>
    <s v="7+ yrs"/>
    <n v="13"/>
    <s v="Bachelor"/>
    <n v="1"/>
    <n v="1"/>
    <n v="0"/>
    <n v="1"/>
    <n v="0"/>
    <n v="3"/>
    <n v="176024"/>
    <s v="High"/>
    <n v="2"/>
    <n v="2024"/>
    <s v="Low"/>
    <n v="5"/>
  </r>
  <r>
    <n v="9618"/>
    <x v="1"/>
    <x v="1"/>
    <s v="Startup"/>
    <s v="Healthcare"/>
    <x v="2"/>
    <x v="1"/>
    <s v="Onsite/Hybrid"/>
    <x v="0"/>
    <s v="7+ yrs"/>
    <n v="12"/>
    <s v="PhD"/>
    <n v="1"/>
    <n v="1"/>
    <n v="1"/>
    <n v="0"/>
    <n v="0"/>
    <n v="3"/>
    <n v="157969"/>
    <s v="High"/>
    <n v="6"/>
    <n v="2022"/>
    <s v="High"/>
    <n v="7"/>
  </r>
  <r>
    <n v="9619"/>
    <x v="2"/>
    <x v="2"/>
    <s v="MNC"/>
    <s v="Technology"/>
    <x v="2"/>
    <x v="0"/>
    <s v="Remote"/>
    <x v="1"/>
    <s v="3-6 yrs"/>
    <n v="4"/>
    <s v="PhD"/>
    <n v="1"/>
    <n v="0"/>
    <n v="0"/>
    <n v="0"/>
    <n v="1"/>
    <n v="2"/>
    <n v="105923"/>
    <s v="Medium"/>
    <n v="12"/>
    <n v="2026"/>
    <s v="High"/>
    <n v="9"/>
  </r>
  <r>
    <n v="9620"/>
    <x v="0"/>
    <x v="0"/>
    <s v="Enterprise"/>
    <s v="Technology"/>
    <x v="4"/>
    <x v="0"/>
    <s v="Remote"/>
    <x v="1"/>
    <s v="3-6 yrs"/>
    <n v="3"/>
    <s v="PhD"/>
    <n v="1"/>
    <n v="0"/>
    <n v="0"/>
    <n v="1"/>
    <n v="0"/>
    <n v="2"/>
    <n v="90823"/>
    <s v="Medium"/>
    <n v="1"/>
    <n v="2026"/>
    <s v="Low"/>
    <n v="3"/>
  </r>
  <r>
    <n v="9621"/>
    <x v="2"/>
    <x v="2"/>
    <s v="MNC"/>
    <s v="Retail"/>
    <x v="4"/>
    <x v="1"/>
    <s v="Onsite/Hybrid"/>
    <x v="2"/>
    <s v="0-2 yrs"/>
    <n v="1"/>
    <s v="Bachelor"/>
    <n v="1"/>
    <n v="0"/>
    <n v="1"/>
    <n v="0"/>
    <n v="1"/>
    <n v="3"/>
    <n v="90732"/>
    <s v="Medium"/>
    <n v="7"/>
    <n v="2023"/>
    <s v="High"/>
    <n v="7"/>
  </r>
  <r>
    <n v="9622"/>
    <x v="5"/>
    <x v="1"/>
    <s v="Enterprise"/>
    <s v="Education"/>
    <x v="5"/>
    <x v="0"/>
    <s v="Remote"/>
    <x v="1"/>
    <s v="3-6 yrs"/>
    <n v="6"/>
    <s v="Bachelor"/>
    <n v="0"/>
    <n v="0"/>
    <n v="1"/>
    <n v="0"/>
    <n v="0"/>
    <n v="1"/>
    <n v="127933"/>
    <s v="High"/>
    <n v="8"/>
    <n v="2022"/>
    <s v="Low"/>
    <n v="5"/>
  </r>
  <r>
    <n v="9623"/>
    <x v="3"/>
    <x v="0"/>
    <s v="MNC"/>
    <s v="Finance"/>
    <x v="0"/>
    <x v="0"/>
    <s v="Remote"/>
    <x v="0"/>
    <s v="7+ yrs"/>
    <n v="11"/>
    <s v="PhD"/>
    <n v="0"/>
    <n v="1"/>
    <n v="0"/>
    <n v="0"/>
    <n v="0"/>
    <n v="1"/>
    <n v="116055"/>
    <s v="Medium"/>
    <n v="8"/>
    <n v="2022"/>
    <s v="Low"/>
    <n v="6"/>
  </r>
  <r>
    <n v="9624"/>
    <x v="5"/>
    <x v="1"/>
    <s v="Startup"/>
    <s v="Healthcare"/>
    <x v="1"/>
    <x v="2"/>
    <s v="Onsite/Hybrid"/>
    <x v="1"/>
    <s v="3-6 yrs"/>
    <n v="5"/>
    <s v="PhD"/>
    <n v="0"/>
    <n v="0"/>
    <n v="1"/>
    <n v="0"/>
    <n v="0"/>
    <n v="1"/>
    <n v="126219"/>
    <s v="High"/>
    <n v="6"/>
    <n v="2020"/>
    <s v="Medium"/>
    <n v="2"/>
  </r>
  <r>
    <n v="9625"/>
    <x v="5"/>
    <x v="1"/>
    <s v="Medium"/>
    <s v="Retail"/>
    <x v="4"/>
    <x v="0"/>
    <s v="Remote"/>
    <x v="1"/>
    <s v="3-6 yrs"/>
    <n v="4"/>
    <s v="Master"/>
    <n v="0"/>
    <n v="1"/>
    <n v="0"/>
    <n v="0"/>
    <n v="1"/>
    <n v="2"/>
    <n v="124241"/>
    <s v="High"/>
    <n v="2"/>
    <n v="2025"/>
    <s v="High"/>
    <n v="7"/>
  </r>
  <r>
    <n v="9626"/>
    <x v="4"/>
    <x v="0"/>
    <s v="MNC"/>
    <s v="Finance"/>
    <x v="3"/>
    <x v="1"/>
    <s v="Onsite/Hybrid"/>
    <x v="1"/>
    <s v="3-6 yrs"/>
    <n v="5"/>
    <s v="Bachelor"/>
    <n v="1"/>
    <n v="1"/>
    <n v="0"/>
    <n v="1"/>
    <n v="1"/>
    <n v="4"/>
    <n v="117442"/>
    <s v="Medium"/>
    <n v="10"/>
    <n v="2026"/>
    <s v="High"/>
    <n v="7"/>
  </r>
  <r>
    <n v="9627"/>
    <x v="2"/>
    <x v="2"/>
    <s v="Enterprise"/>
    <s v="Retail"/>
    <x v="5"/>
    <x v="0"/>
    <s v="Remote"/>
    <x v="0"/>
    <s v="7+ yrs"/>
    <n v="10"/>
    <s v="PhD"/>
    <n v="1"/>
    <n v="0"/>
    <n v="1"/>
    <n v="1"/>
    <n v="0"/>
    <n v="3"/>
    <n v="130365"/>
    <s v="High"/>
    <n v="3"/>
    <n v="2021"/>
    <s v="High"/>
    <n v="7"/>
  </r>
  <r>
    <n v="9628"/>
    <x v="3"/>
    <x v="0"/>
    <s v="Enterprise"/>
    <s v="Retail"/>
    <x v="6"/>
    <x v="2"/>
    <s v="Onsite/Hybrid"/>
    <x v="2"/>
    <s v="0-2 yrs"/>
    <n v="0"/>
    <s v="PhD"/>
    <n v="0"/>
    <n v="1"/>
    <n v="0"/>
    <n v="1"/>
    <n v="0"/>
    <n v="2"/>
    <n v="62904"/>
    <s v="Low"/>
    <n v="9"/>
    <n v="2026"/>
    <s v="High"/>
    <n v="7"/>
  </r>
  <r>
    <n v="9629"/>
    <x v="4"/>
    <x v="0"/>
    <s v="MNC"/>
    <s v="Finance"/>
    <x v="2"/>
    <x v="1"/>
    <s v="Onsite/Hybrid"/>
    <x v="2"/>
    <s v="0-2 yrs"/>
    <n v="0"/>
    <s v="Bachelor"/>
    <n v="0"/>
    <n v="1"/>
    <n v="1"/>
    <n v="1"/>
    <n v="0"/>
    <n v="3"/>
    <n v="99672"/>
    <s v="Medium"/>
    <n v="6"/>
    <n v="2021"/>
    <s v="High"/>
    <n v="6"/>
  </r>
  <r>
    <n v="9630"/>
    <x v="5"/>
    <x v="1"/>
    <s v="Startup"/>
    <s v="E-commerce"/>
    <x v="0"/>
    <x v="2"/>
    <s v="Onsite/Hybrid"/>
    <x v="0"/>
    <s v="7+ yrs"/>
    <n v="10"/>
    <s v="PhD"/>
    <n v="1"/>
    <n v="0"/>
    <n v="1"/>
    <n v="1"/>
    <n v="1"/>
    <n v="4"/>
    <n v="183928"/>
    <s v="High"/>
    <n v="11"/>
    <n v="2025"/>
    <s v="High"/>
    <n v="6"/>
  </r>
  <r>
    <n v="9631"/>
    <x v="2"/>
    <x v="2"/>
    <s v="MNC"/>
    <s v="Healthcare"/>
    <x v="4"/>
    <x v="1"/>
    <s v="Onsite/Hybrid"/>
    <x v="2"/>
    <s v="0-2 yrs"/>
    <n v="2"/>
    <s v="Bachelor"/>
    <n v="1"/>
    <n v="1"/>
    <n v="1"/>
    <n v="0"/>
    <n v="0"/>
    <n v="3"/>
    <n v="82702"/>
    <s v="Medium"/>
    <n v="11"/>
    <n v="2020"/>
    <s v="High"/>
    <n v="7"/>
  </r>
  <r>
    <n v="9632"/>
    <x v="0"/>
    <x v="0"/>
    <s v="Medium"/>
    <s v="E-commerce"/>
    <x v="3"/>
    <x v="1"/>
    <s v="Onsite/Hybrid"/>
    <x v="0"/>
    <s v="7+ yrs"/>
    <n v="10"/>
    <s v="PhD"/>
    <n v="0"/>
    <n v="0"/>
    <n v="0"/>
    <n v="0"/>
    <n v="0"/>
    <n v="0"/>
    <n v="103743"/>
    <s v="Medium"/>
    <n v="11"/>
    <n v="2024"/>
    <s v="Low"/>
    <n v="5"/>
  </r>
  <r>
    <n v="9633"/>
    <x v="5"/>
    <x v="1"/>
    <s v="MNC"/>
    <s v="Technology"/>
    <x v="0"/>
    <x v="1"/>
    <s v="Onsite/Hybrid"/>
    <x v="2"/>
    <s v="0-2 yrs"/>
    <n v="1"/>
    <s v="Bachelor"/>
    <n v="0"/>
    <n v="0"/>
    <n v="1"/>
    <n v="1"/>
    <n v="1"/>
    <n v="3"/>
    <n v="151209"/>
    <s v="High"/>
    <n v="12"/>
    <n v="2026"/>
    <s v="High"/>
    <n v="8"/>
  </r>
  <r>
    <n v="9634"/>
    <x v="5"/>
    <x v="1"/>
    <s v="Startup"/>
    <s v="Retail"/>
    <x v="0"/>
    <x v="0"/>
    <s v="Remote"/>
    <x v="0"/>
    <s v="7+ yrs"/>
    <n v="12"/>
    <s v="Bachelor"/>
    <n v="0"/>
    <n v="1"/>
    <n v="1"/>
    <n v="0"/>
    <n v="0"/>
    <n v="2"/>
    <n v="158591"/>
    <s v="High"/>
    <n v="8"/>
    <n v="2024"/>
    <s v="Low"/>
    <n v="2"/>
  </r>
  <r>
    <n v="9635"/>
    <x v="2"/>
    <x v="2"/>
    <s v="MNC"/>
    <s v="Retail"/>
    <x v="6"/>
    <x v="1"/>
    <s v="Onsite/Hybrid"/>
    <x v="0"/>
    <s v="7+ yrs"/>
    <n v="10"/>
    <s v="Master"/>
    <n v="1"/>
    <n v="1"/>
    <n v="0"/>
    <n v="1"/>
    <n v="1"/>
    <n v="4"/>
    <n v="142970"/>
    <s v="High"/>
    <n v="1"/>
    <n v="2020"/>
    <s v="Medium"/>
    <n v="3"/>
  </r>
  <r>
    <n v="9636"/>
    <x v="3"/>
    <x v="0"/>
    <s v="Enterprise"/>
    <s v="Retail"/>
    <x v="6"/>
    <x v="2"/>
    <s v="Onsite/Hybrid"/>
    <x v="2"/>
    <s v="0-2 yrs"/>
    <n v="2"/>
    <s v="Bachelor"/>
    <n v="1"/>
    <n v="0"/>
    <n v="1"/>
    <n v="0"/>
    <n v="1"/>
    <n v="3"/>
    <n v="79107"/>
    <s v="Medium"/>
    <n v="2"/>
    <n v="2025"/>
    <s v="Low"/>
    <n v="2"/>
  </r>
  <r>
    <n v="9637"/>
    <x v="1"/>
    <x v="1"/>
    <s v="Startup"/>
    <s v="Education"/>
    <x v="1"/>
    <x v="0"/>
    <s v="Remote"/>
    <x v="1"/>
    <s v="3-6 yrs"/>
    <n v="4"/>
    <s v="Master"/>
    <n v="0"/>
    <n v="1"/>
    <n v="1"/>
    <n v="0"/>
    <n v="0"/>
    <n v="2"/>
    <n v="129150"/>
    <s v="High"/>
    <n v="1"/>
    <n v="2023"/>
    <s v="Medium"/>
    <n v="2"/>
  </r>
  <r>
    <n v="9638"/>
    <x v="3"/>
    <x v="0"/>
    <s v="MNC"/>
    <s v="E-commerce"/>
    <x v="3"/>
    <x v="2"/>
    <s v="Onsite/Hybrid"/>
    <x v="1"/>
    <s v="3-6 yrs"/>
    <n v="6"/>
    <s v="PhD"/>
    <n v="0"/>
    <n v="0"/>
    <n v="1"/>
    <n v="1"/>
    <n v="0"/>
    <n v="2"/>
    <n v="128072"/>
    <s v="High"/>
    <n v="6"/>
    <n v="2021"/>
    <s v="High"/>
    <n v="6"/>
  </r>
  <r>
    <n v="9639"/>
    <x v="2"/>
    <x v="2"/>
    <s v="Medium"/>
    <s v="Healthcare"/>
    <x v="0"/>
    <x v="0"/>
    <s v="Remote"/>
    <x v="2"/>
    <s v="0-2 yrs"/>
    <n v="2"/>
    <s v="Bachelor"/>
    <n v="0"/>
    <n v="1"/>
    <n v="1"/>
    <n v="1"/>
    <n v="0"/>
    <n v="3"/>
    <n v="77554"/>
    <s v="Medium"/>
    <n v="3"/>
    <n v="2026"/>
    <s v="High"/>
    <n v="4"/>
  </r>
  <r>
    <n v="9640"/>
    <x v="1"/>
    <x v="1"/>
    <s v="MNC"/>
    <s v="Retail"/>
    <x v="6"/>
    <x v="0"/>
    <s v="Remote"/>
    <x v="1"/>
    <s v="3-6 yrs"/>
    <n v="4"/>
    <s v="PhD"/>
    <n v="1"/>
    <n v="1"/>
    <n v="1"/>
    <n v="0"/>
    <n v="1"/>
    <n v="4"/>
    <n v="157826"/>
    <s v="High"/>
    <n v="8"/>
    <n v="2021"/>
    <s v="High"/>
    <n v="9"/>
  </r>
  <r>
    <n v="9641"/>
    <x v="3"/>
    <x v="0"/>
    <s v="Enterprise"/>
    <s v="Finance"/>
    <x v="1"/>
    <x v="0"/>
    <s v="Remote"/>
    <x v="1"/>
    <s v="3-6 yrs"/>
    <n v="5"/>
    <s v="PhD"/>
    <n v="0"/>
    <n v="0"/>
    <n v="1"/>
    <n v="0"/>
    <n v="0"/>
    <n v="1"/>
    <n v="85073"/>
    <s v="Medium"/>
    <n v="11"/>
    <n v="2021"/>
    <s v="Low"/>
    <n v="5"/>
  </r>
  <r>
    <n v="9642"/>
    <x v="2"/>
    <x v="2"/>
    <s v="Medium"/>
    <s v="E-commerce"/>
    <x v="2"/>
    <x v="1"/>
    <s v="Onsite/Hybrid"/>
    <x v="1"/>
    <s v="3-6 yrs"/>
    <n v="6"/>
    <s v="PhD"/>
    <n v="0"/>
    <n v="0"/>
    <n v="0"/>
    <n v="1"/>
    <n v="0"/>
    <n v="1"/>
    <n v="87989"/>
    <s v="Medium"/>
    <n v="1"/>
    <n v="2026"/>
    <s v="High"/>
    <n v="9"/>
  </r>
  <r>
    <n v="9643"/>
    <x v="0"/>
    <x v="0"/>
    <s v="Medium"/>
    <s v="Finance"/>
    <x v="2"/>
    <x v="1"/>
    <s v="Onsite/Hybrid"/>
    <x v="2"/>
    <s v="0-2 yrs"/>
    <n v="0"/>
    <s v="Bachelor"/>
    <n v="0"/>
    <n v="1"/>
    <n v="1"/>
    <n v="1"/>
    <n v="1"/>
    <n v="4"/>
    <n v="89880"/>
    <s v="Medium"/>
    <n v="6"/>
    <n v="2025"/>
    <s v="High"/>
    <n v="9"/>
  </r>
  <r>
    <n v="9644"/>
    <x v="4"/>
    <x v="0"/>
    <s v="Medium"/>
    <s v="Finance"/>
    <x v="1"/>
    <x v="0"/>
    <s v="Remote"/>
    <x v="1"/>
    <s v="3-6 yrs"/>
    <n v="5"/>
    <s v="PhD"/>
    <n v="1"/>
    <n v="0"/>
    <n v="1"/>
    <n v="1"/>
    <n v="1"/>
    <n v="4"/>
    <n v="118027"/>
    <s v="Medium"/>
    <n v="11"/>
    <n v="2023"/>
    <s v="High"/>
    <n v="3"/>
  </r>
  <r>
    <n v="9645"/>
    <x v="0"/>
    <x v="0"/>
    <s v="MNC"/>
    <s v="Retail"/>
    <x v="6"/>
    <x v="2"/>
    <s v="Onsite/Hybrid"/>
    <x v="1"/>
    <s v="3-6 yrs"/>
    <n v="3"/>
    <s v="Master"/>
    <n v="0"/>
    <n v="1"/>
    <n v="1"/>
    <n v="1"/>
    <n v="1"/>
    <n v="4"/>
    <n v="130874"/>
    <s v="High"/>
    <n v="11"/>
    <n v="2026"/>
    <s v="High"/>
    <n v="1"/>
  </r>
  <r>
    <n v="9646"/>
    <x v="5"/>
    <x v="1"/>
    <s v="Medium"/>
    <s v="Finance"/>
    <x v="6"/>
    <x v="2"/>
    <s v="Onsite/Hybrid"/>
    <x v="2"/>
    <s v="0-2 yrs"/>
    <n v="2"/>
    <s v="Bachelor"/>
    <n v="0"/>
    <n v="0"/>
    <n v="1"/>
    <n v="0"/>
    <n v="0"/>
    <n v="1"/>
    <n v="100819"/>
    <s v="Medium"/>
    <n v="2"/>
    <n v="2021"/>
    <s v="Low"/>
    <n v="1"/>
  </r>
  <r>
    <n v="9647"/>
    <x v="1"/>
    <x v="1"/>
    <s v="Medium"/>
    <s v="Education"/>
    <x v="4"/>
    <x v="1"/>
    <s v="Onsite/Hybrid"/>
    <x v="0"/>
    <s v="7+ yrs"/>
    <n v="10"/>
    <s v="PhD"/>
    <n v="0"/>
    <n v="0"/>
    <n v="1"/>
    <n v="1"/>
    <n v="0"/>
    <n v="2"/>
    <n v="166430"/>
    <s v="High"/>
    <n v="7"/>
    <n v="2023"/>
    <s v="High"/>
    <n v="4"/>
  </r>
  <r>
    <n v="9648"/>
    <x v="5"/>
    <x v="1"/>
    <s v="MNC"/>
    <s v="E-commerce"/>
    <x v="4"/>
    <x v="1"/>
    <s v="Onsite/Hybrid"/>
    <x v="0"/>
    <s v="7+ yrs"/>
    <n v="9"/>
    <s v="PhD"/>
    <n v="1"/>
    <n v="0"/>
    <n v="1"/>
    <n v="1"/>
    <n v="1"/>
    <n v="4"/>
    <n v="200435"/>
    <s v="High"/>
    <n v="9"/>
    <n v="2020"/>
    <s v="High"/>
    <n v="1"/>
  </r>
  <r>
    <n v="9649"/>
    <x v="4"/>
    <x v="0"/>
    <s v="Startup"/>
    <s v="Finance"/>
    <x v="6"/>
    <x v="1"/>
    <s v="Onsite/Hybrid"/>
    <x v="1"/>
    <s v="3-6 yrs"/>
    <n v="3"/>
    <s v="PhD"/>
    <n v="0"/>
    <n v="1"/>
    <n v="1"/>
    <n v="0"/>
    <n v="1"/>
    <n v="3"/>
    <n v="97097"/>
    <s v="Medium"/>
    <n v="12"/>
    <n v="2020"/>
    <s v="High"/>
    <n v="7"/>
  </r>
  <r>
    <n v="9650"/>
    <x v="5"/>
    <x v="1"/>
    <s v="Medium"/>
    <s v="E-commerce"/>
    <x v="4"/>
    <x v="0"/>
    <s v="Remote"/>
    <x v="0"/>
    <s v="7+ yrs"/>
    <n v="11"/>
    <s v="Master"/>
    <n v="1"/>
    <n v="0"/>
    <n v="1"/>
    <n v="0"/>
    <n v="0"/>
    <n v="2"/>
    <n v="152363"/>
    <s v="High"/>
    <n v="2"/>
    <n v="2024"/>
    <s v="High"/>
    <n v="8"/>
  </r>
  <r>
    <n v="9651"/>
    <x v="2"/>
    <x v="2"/>
    <s v="Enterprise"/>
    <s v="Finance"/>
    <x v="5"/>
    <x v="2"/>
    <s v="Onsite/Hybrid"/>
    <x v="0"/>
    <s v="7+ yrs"/>
    <n v="11"/>
    <s v="Bachelor"/>
    <n v="1"/>
    <n v="1"/>
    <n v="1"/>
    <n v="0"/>
    <n v="0"/>
    <n v="3"/>
    <n v="118759"/>
    <s v="Medium"/>
    <n v="2"/>
    <n v="2023"/>
    <s v="Medium"/>
    <n v="1"/>
  </r>
  <r>
    <n v="9652"/>
    <x v="0"/>
    <x v="0"/>
    <s v="MNC"/>
    <s v="Healthcare"/>
    <x v="2"/>
    <x v="1"/>
    <s v="Onsite/Hybrid"/>
    <x v="2"/>
    <s v="0-2 yrs"/>
    <n v="0"/>
    <s v="Master"/>
    <n v="1"/>
    <n v="1"/>
    <n v="1"/>
    <n v="0"/>
    <n v="0"/>
    <n v="3"/>
    <n v="89207"/>
    <s v="Medium"/>
    <n v="8"/>
    <n v="2025"/>
    <s v="Medium"/>
    <n v="4"/>
  </r>
  <r>
    <n v="9653"/>
    <x v="3"/>
    <x v="0"/>
    <s v="Startup"/>
    <s v="Finance"/>
    <x v="0"/>
    <x v="0"/>
    <s v="Remote"/>
    <x v="0"/>
    <s v="7+ yrs"/>
    <n v="11"/>
    <s v="Bachelor"/>
    <n v="1"/>
    <n v="0"/>
    <n v="0"/>
    <n v="1"/>
    <n v="0"/>
    <n v="2"/>
    <n v="113460"/>
    <s v="Medium"/>
    <n v="10"/>
    <n v="2024"/>
    <s v="High"/>
    <n v="7"/>
  </r>
  <r>
    <n v="9654"/>
    <x v="5"/>
    <x v="1"/>
    <s v="MNC"/>
    <s v="Technology"/>
    <x v="4"/>
    <x v="1"/>
    <s v="Onsite/Hybrid"/>
    <x v="0"/>
    <s v="7+ yrs"/>
    <n v="7"/>
    <s v="PhD"/>
    <n v="1"/>
    <n v="1"/>
    <n v="0"/>
    <n v="0"/>
    <n v="0"/>
    <n v="2"/>
    <n v="158483"/>
    <s v="High"/>
    <n v="8"/>
    <n v="2021"/>
    <s v="High"/>
    <n v="8"/>
  </r>
  <r>
    <n v="9655"/>
    <x v="5"/>
    <x v="1"/>
    <s v="Enterprise"/>
    <s v="Healthcare"/>
    <x v="3"/>
    <x v="2"/>
    <s v="Onsite/Hybrid"/>
    <x v="2"/>
    <s v="0-2 yrs"/>
    <n v="1"/>
    <s v="Bachelor"/>
    <n v="0"/>
    <n v="1"/>
    <n v="1"/>
    <n v="1"/>
    <n v="1"/>
    <n v="4"/>
    <n v="128268"/>
    <s v="High"/>
    <n v="10"/>
    <n v="2020"/>
    <s v="High"/>
    <n v="6"/>
  </r>
  <r>
    <n v="9656"/>
    <x v="0"/>
    <x v="0"/>
    <s v="Enterprise"/>
    <s v="Retail"/>
    <x v="2"/>
    <x v="2"/>
    <s v="Onsite/Hybrid"/>
    <x v="0"/>
    <s v="7+ yrs"/>
    <n v="8"/>
    <s v="Master"/>
    <n v="1"/>
    <n v="0"/>
    <n v="1"/>
    <n v="0"/>
    <n v="1"/>
    <n v="3"/>
    <n v="123157"/>
    <s v="High"/>
    <n v="12"/>
    <n v="2025"/>
    <s v="Medium"/>
    <n v="4"/>
  </r>
  <r>
    <n v="9657"/>
    <x v="5"/>
    <x v="1"/>
    <s v="MNC"/>
    <s v="E-commerce"/>
    <x v="4"/>
    <x v="1"/>
    <s v="Onsite/Hybrid"/>
    <x v="2"/>
    <s v="0-2 yrs"/>
    <n v="1"/>
    <s v="Bachelor"/>
    <n v="0"/>
    <n v="1"/>
    <n v="1"/>
    <n v="0"/>
    <n v="1"/>
    <n v="3"/>
    <n v="139844"/>
    <s v="High"/>
    <n v="7"/>
    <n v="2021"/>
    <s v="Low"/>
    <n v="1"/>
  </r>
  <r>
    <n v="9658"/>
    <x v="5"/>
    <x v="1"/>
    <s v="Enterprise"/>
    <s v="Technology"/>
    <x v="3"/>
    <x v="0"/>
    <s v="Remote"/>
    <x v="1"/>
    <s v="3-6 yrs"/>
    <n v="3"/>
    <s v="Bachelor"/>
    <n v="1"/>
    <n v="0"/>
    <n v="0"/>
    <n v="1"/>
    <n v="1"/>
    <n v="3"/>
    <n v="137410"/>
    <s v="High"/>
    <n v="6"/>
    <n v="2021"/>
    <s v="Low"/>
    <n v="1"/>
  </r>
  <r>
    <n v="9659"/>
    <x v="2"/>
    <x v="2"/>
    <s v="Startup"/>
    <s v="E-commerce"/>
    <x v="1"/>
    <x v="1"/>
    <s v="Onsite/Hybrid"/>
    <x v="0"/>
    <s v="7+ yrs"/>
    <n v="13"/>
    <s v="PhD"/>
    <n v="0"/>
    <n v="0"/>
    <n v="1"/>
    <n v="1"/>
    <n v="1"/>
    <n v="3"/>
    <n v="144011"/>
    <s v="High"/>
    <n v="1"/>
    <n v="2026"/>
    <s v="High"/>
    <n v="2"/>
  </r>
  <r>
    <n v="9660"/>
    <x v="5"/>
    <x v="1"/>
    <s v="Startup"/>
    <s v="Technology"/>
    <x v="1"/>
    <x v="0"/>
    <s v="Remote"/>
    <x v="2"/>
    <s v="0-2 yrs"/>
    <n v="1"/>
    <s v="Master"/>
    <n v="1"/>
    <n v="1"/>
    <n v="1"/>
    <n v="0"/>
    <n v="1"/>
    <n v="4"/>
    <n v="112753"/>
    <s v="Medium"/>
    <n v="4"/>
    <n v="2023"/>
    <s v="Medium"/>
    <n v="5"/>
  </r>
  <r>
    <n v="9661"/>
    <x v="2"/>
    <x v="2"/>
    <s v="Startup"/>
    <s v="Finance"/>
    <x v="5"/>
    <x v="1"/>
    <s v="Onsite/Hybrid"/>
    <x v="1"/>
    <s v="3-6 yrs"/>
    <n v="5"/>
    <s v="PhD"/>
    <n v="1"/>
    <n v="1"/>
    <n v="0"/>
    <n v="0"/>
    <n v="1"/>
    <n v="3"/>
    <n v="87603"/>
    <s v="Medium"/>
    <n v="8"/>
    <n v="2020"/>
    <s v="Medium"/>
    <n v="2"/>
  </r>
  <r>
    <n v="9662"/>
    <x v="5"/>
    <x v="1"/>
    <s v="Startup"/>
    <s v="Technology"/>
    <x v="5"/>
    <x v="2"/>
    <s v="Onsite/Hybrid"/>
    <x v="0"/>
    <s v="7+ yrs"/>
    <n v="7"/>
    <s v="Bachelor"/>
    <n v="0"/>
    <n v="1"/>
    <n v="1"/>
    <n v="0"/>
    <n v="0"/>
    <n v="2"/>
    <n v="155650"/>
    <s v="High"/>
    <n v="1"/>
    <n v="2026"/>
    <s v="Medium"/>
    <n v="1"/>
  </r>
  <r>
    <n v="9663"/>
    <x v="1"/>
    <x v="1"/>
    <s v="Enterprise"/>
    <s v="Education"/>
    <x v="1"/>
    <x v="0"/>
    <s v="Remote"/>
    <x v="1"/>
    <s v="3-6 yrs"/>
    <n v="5"/>
    <s v="PhD"/>
    <n v="1"/>
    <n v="1"/>
    <n v="1"/>
    <n v="0"/>
    <n v="1"/>
    <n v="4"/>
    <n v="139187"/>
    <s v="High"/>
    <n v="2"/>
    <n v="2026"/>
    <s v="Medium"/>
    <n v="2"/>
  </r>
  <r>
    <n v="9664"/>
    <x v="2"/>
    <x v="2"/>
    <s v="MNC"/>
    <s v="Technology"/>
    <x v="0"/>
    <x v="2"/>
    <s v="Onsite/Hybrid"/>
    <x v="0"/>
    <s v="7+ yrs"/>
    <n v="13"/>
    <s v="Bachelor"/>
    <n v="1"/>
    <n v="1"/>
    <n v="1"/>
    <n v="0"/>
    <n v="0"/>
    <n v="3"/>
    <n v="134847"/>
    <s v="High"/>
    <n v="9"/>
    <n v="2023"/>
    <s v="High"/>
    <n v="8"/>
  </r>
  <r>
    <n v="9665"/>
    <x v="2"/>
    <x v="2"/>
    <s v="Medium"/>
    <s v="E-commerce"/>
    <x v="0"/>
    <x v="2"/>
    <s v="Onsite/Hybrid"/>
    <x v="0"/>
    <s v="7+ yrs"/>
    <n v="11"/>
    <s v="Master"/>
    <n v="0"/>
    <n v="1"/>
    <n v="0"/>
    <n v="1"/>
    <n v="1"/>
    <n v="3"/>
    <n v="125929"/>
    <s v="High"/>
    <n v="5"/>
    <n v="2023"/>
    <s v="High"/>
    <n v="8"/>
  </r>
  <r>
    <n v="9666"/>
    <x v="3"/>
    <x v="0"/>
    <s v="Startup"/>
    <s v="Finance"/>
    <x v="0"/>
    <x v="2"/>
    <s v="Onsite/Hybrid"/>
    <x v="0"/>
    <s v="7+ yrs"/>
    <n v="13"/>
    <s v="Master"/>
    <n v="0"/>
    <n v="0"/>
    <n v="0"/>
    <n v="0"/>
    <n v="0"/>
    <n v="0"/>
    <n v="95203"/>
    <s v="Medium"/>
    <n v="1"/>
    <n v="2025"/>
    <s v="Low"/>
    <n v="1"/>
  </r>
  <r>
    <n v="9667"/>
    <x v="3"/>
    <x v="0"/>
    <s v="Medium"/>
    <s v="Education"/>
    <x v="3"/>
    <x v="2"/>
    <s v="Onsite/Hybrid"/>
    <x v="1"/>
    <s v="3-6 yrs"/>
    <n v="5"/>
    <s v="PhD"/>
    <n v="0"/>
    <n v="0"/>
    <n v="0"/>
    <n v="0"/>
    <n v="1"/>
    <n v="1"/>
    <n v="89299"/>
    <s v="Medium"/>
    <n v="12"/>
    <n v="2026"/>
    <s v="High"/>
    <n v="7"/>
  </r>
  <r>
    <n v="9668"/>
    <x v="3"/>
    <x v="0"/>
    <s v="Enterprise"/>
    <s v="Education"/>
    <x v="1"/>
    <x v="0"/>
    <s v="Remote"/>
    <x v="1"/>
    <s v="3-6 yrs"/>
    <n v="5"/>
    <s v="PhD"/>
    <n v="0"/>
    <n v="0"/>
    <n v="0"/>
    <n v="0"/>
    <n v="0"/>
    <n v="0"/>
    <n v="75645"/>
    <s v="Medium"/>
    <n v="9"/>
    <n v="2026"/>
    <s v="Low"/>
    <n v="6"/>
  </r>
  <r>
    <n v="9669"/>
    <x v="5"/>
    <x v="1"/>
    <s v="MNC"/>
    <s v="E-commerce"/>
    <x v="2"/>
    <x v="1"/>
    <s v="Onsite/Hybrid"/>
    <x v="2"/>
    <s v="0-2 yrs"/>
    <n v="0"/>
    <s v="Bachelor"/>
    <n v="1"/>
    <n v="0"/>
    <n v="0"/>
    <n v="1"/>
    <n v="1"/>
    <n v="3"/>
    <n v="138794"/>
    <s v="High"/>
    <n v="4"/>
    <n v="2021"/>
    <s v="High"/>
    <n v="8"/>
  </r>
  <r>
    <n v="9670"/>
    <x v="1"/>
    <x v="1"/>
    <s v="Startup"/>
    <s v="Technology"/>
    <x v="3"/>
    <x v="0"/>
    <s v="Remote"/>
    <x v="1"/>
    <s v="3-6 yrs"/>
    <n v="3"/>
    <s v="Bachelor"/>
    <n v="1"/>
    <n v="1"/>
    <n v="0"/>
    <n v="0"/>
    <n v="1"/>
    <n v="3"/>
    <n v="129305"/>
    <s v="High"/>
    <n v="7"/>
    <n v="2021"/>
    <s v="Medium"/>
    <n v="2"/>
  </r>
  <r>
    <n v="9671"/>
    <x v="5"/>
    <x v="1"/>
    <s v="MNC"/>
    <s v="E-commerce"/>
    <x v="5"/>
    <x v="1"/>
    <s v="Onsite/Hybrid"/>
    <x v="0"/>
    <s v="7+ yrs"/>
    <n v="10"/>
    <s v="PhD"/>
    <n v="0"/>
    <n v="0"/>
    <n v="0"/>
    <n v="1"/>
    <n v="0"/>
    <n v="1"/>
    <n v="173769"/>
    <s v="High"/>
    <n v="7"/>
    <n v="2025"/>
    <s v="High"/>
    <n v="7"/>
  </r>
  <r>
    <n v="9672"/>
    <x v="1"/>
    <x v="1"/>
    <s v="Medium"/>
    <s v="E-commerce"/>
    <x v="2"/>
    <x v="2"/>
    <s v="Onsite/Hybrid"/>
    <x v="0"/>
    <s v="7+ yrs"/>
    <n v="12"/>
    <s v="Bachelor"/>
    <n v="0"/>
    <n v="1"/>
    <n v="0"/>
    <n v="0"/>
    <n v="1"/>
    <n v="2"/>
    <n v="153028"/>
    <s v="High"/>
    <n v="8"/>
    <n v="2021"/>
    <s v="Low"/>
    <n v="5"/>
  </r>
  <r>
    <n v="9673"/>
    <x v="3"/>
    <x v="0"/>
    <s v="Enterprise"/>
    <s v="E-commerce"/>
    <x v="1"/>
    <x v="2"/>
    <s v="Onsite/Hybrid"/>
    <x v="0"/>
    <s v="7+ yrs"/>
    <n v="7"/>
    <s v="Master"/>
    <n v="1"/>
    <n v="0"/>
    <n v="1"/>
    <n v="0"/>
    <n v="0"/>
    <n v="2"/>
    <n v="119537"/>
    <s v="Medium"/>
    <n v="5"/>
    <n v="2026"/>
    <s v="Medium"/>
    <n v="4"/>
  </r>
  <r>
    <n v="9674"/>
    <x v="5"/>
    <x v="1"/>
    <s v="MNC"/>
    <s v="Retail"/>
    <x v="5"/>
    <x v="1"/>
    <s v="Onsite/Hybrid"/>
    <x v="0"/>
    <s v="7+ yrs"/>
    <n v="15"/>
    <s v="Master"/>
    <n v="0"/>
    <n v="0"/>
    <n v="0"/>
    <n v="1"/>
    <n v="1"/>
    <n v="2"/>
    <n v="188218"/>
    <s v="High"/>
    <n v="10"/>
    <n v="2026"/>
    <s v="Medium"/>
    <n v="3"/>
  </r>
  <r>
    <n v="9675"/>
    <x v="0"/>
    <x v="0"/>
    <s v="Enterprise"/>
    <s v="E-commerce"/>
    <x v="5"/>
    <x v="0"/>
    <s v="Remote"/>
    <x v="2"/>
    <s v="0-2 yrs"/>
    <n v="1"/>
    <s v="PhD"/>
    <n v="1"/>
    <n v="1"/>
    <n v="1"/>
    <n v="0"/>
    <n v="1"/>
    <n v="4"/>
    <n v="72769"/>
    <s v="Medium"/>
    <n v="12"/>
    <n v="2021"/>
    <s v="High"/>
    <n v="8"/>
  </r>
  <r>
    <n v="9676"/>
    <x v="4"/>
    <x v="0"/>
    <s v="MNC"/>
    <s v="Retail"/>
    <x v="0"/>
    <x v="0"/>
    <s v="Remote"/>
    <x v="1"/>
    <s v="3-6 yrs"/>
    <n v="4"/>
    <s v="Bachelor"/>
    <n v="0"/>
    <n v="1"/>
    <n v="0"/>
    <n v="1"/>
    <n v="1"/>
    <n v="3"/>
    <n v="119785"/>
    <s v="Medium"/>
    <n v="10"/>
    <n v="2025"/>
    <s v="Low"/>
    <n v="1"/>
  </r>
  <r>
    <n v="9677"/>
    <x v="4"/>
    <x v="0"/>
    <s v="MNC"/>
    <s v="Healthcare"/>
    <x v="6"/>
    <x v="0"/>
    <s v="Remote"/>
    <x v="0"/>
    <s v="7+ yrs"/>
    <n v="12"/>
    <s v="Master"/>
    <n v="1"/>
    <n v="0"/>
    <n v="0"/>
    <n v="0"/>
    <n v="0"/>
    <n v="1"/>
    <n v="124620"/>
    <s v="High"/>
    <n v="9"/>
    <n v="2022"/>
    <s v="Low"/>
    <n v="3"/>
  </r>
  <r>
    <n v="9678"/>
    <x v="0"/>
    <x v="0"/>
    <s v="Medium"/>
    <s v="Finance"/>
    <x v="3"/>
    <x v="1"/>
    <s v="Onsite/Hybrid"/>
    <x v="0"/>
    <s v="7+ yrs"/>
    <n v="15"/>
    <s v="Bachelor"/>
    <n v="0"/>
    <n v="1"/>
    <n v="0"/>
    <n v="0"/>
    <n v="0"/>
    <n v="1"/>
    <n v="96213"/>
    <s v="Medium"/>
    <n v="10"/>
    <n v="2021"/>
    <s v="Medium"/>
    <n v="2"/>
  </r>
  <r>
    <n v="9679"/>
    <x v="4"/>
    <x v="0"/>
    <s v="Startup"/>
    <s v="Finance"/>
    <x v="2"/>
    <x v="0"/>
    <s v="Remote"/>
    <x v="1"/>
    <s v="3-6 yrs"/>
    <n v="5"/>
    <s v="Bachelor"/>
    <n v="0"/>
    <n v="0"/>
    <n v="1"/>
    <n v="0"/>
    <n v="0"/>
    <n v="1"/>
    <n v="89439"/>
    <s v="Medium"/>
    <n v="7"/>
    <n v="2024"/>
    <s v="Low"/>
    <n v="3"/>
  </r>
  <r>
    <n v="9680"/>
    <x v="4"/>
    <x v="0"/>
    <s v="Medium"/>
    <s v="Retail"/>
    <x v="0"/>
    <x v="1"/>
    <s v="Onsite/Hybrid"/>
    <x v="1"/>
    <s v="3-6 yrs"/>
    <n v="5"/>
    <s v="Master"/>
    <n v="0"/>
    <n v="1"/>
    <n v="1"/>
    <n v="0"/>
    <n v="0"/>
    <n v="2"/>
    <n v="88011"/>
    <s v="Medium"/>
    <n v="12"/>
    <n v="2026"/>
    <s v="Low"/>
    <n v="1"/>
  </r>
  <r>
    <n v="9681"/>
    <x v="1"/>
    <x v="1"/>
    <s v="Medium"/>
    <s v="Healthcare"/>
    <x v="4"/>
    <x v="0"/>
    <s v="Remote"/>
    <x v="2"/>
    <s v="0-2 yrs"/>
    <n v="1"/>
    <s v="PhD"/>
    <n v="1"/>
    <n v="1"/>
    <n v="0"/>
    <n v="1"/>
    <n v="1"/>
    <n v="4"/>
    <n v="116383"/>
    <s v="Medium"/>
    <n v="7"/>
    <n v="2022"/>
    <s v="Medium"/>
    <n v="5"/>
  </r>
  <r>
    <n v="9682"/>
    <x v="1"/>
    <x v="1"/>
    <s v="Medium"/>
    <s v="E-commerce"/>
    <x v="1"/>
    <x v="1"/>
    <s v="Onsite/Hybrid"/>
    <x v="1"/>
    <s v="3-6 yrs"/>
    <n v="4"/>
    <s v="Master"/>
    <n v="1"/>
    <n v="0"/>
    <n v="0"/>
    <n v="0"/>
    <n v="1"/>
    <n v="2"/>
    <n v="123073"/>
    <s v="High"/>
    <n v="2"/>
    <n v="2024"/>
    <s v="Low"/>
    <n v="2"/>
  </r>
  <r>
    <n v="9683"/>
    <x v="2"/>
    <x v="2"/>
    <s v="Medium"/>
    <s v="Technology"/>
    <x v="0"/>
    <x v="2"/>
    <s v="Onsite/Hybrid"/>
    <x v="2"/>
    <s v="0-2 yrs"/>
    <n v="2"/>
    <s v="Master"/>
    <n v="1"/>
    <n v="1"/>
    <n v="1"/>
    <n v="1"/>
    <n v="1"/>
    <n v="5"/>
    <n v="92274"/>
    <s v="Medium"/>
    <n v="2"/>
    <n v="2023"/>
    <s v="High"/>
    <n v="4"/>
  </r>
  <r>
    <n v="9684"/>
    <x v="4"/>
    <x v="0"/>
    <s v="Enterprise"/>
    <s v="Retail"/>
    <x v="5"/>
    <x v="0"/>
    <s v="Remote"/>
    <x v="2"/>
    <s v="0-2 yrs"/>
    <n v="2"/>
    <s v="Bachelor"/>
    <n v="0"/>
    <n v="1"/>
    <n v="0"/>
    <n v="1"/>
    <n v="1"/>
    <n v="3"/>
    <n v="78501"/>
    <s v="Medium"/>
    <n v="2"/>
    <n v="2022"/>
    <s v="Medium"/>
    <n v="4"/>
  </r>
  <r>
    <n v="9685"/>
    <x v="2"/>
    <x v="2"/>
    <s v="Enterprise"/>
    <s v="Finance"/>
    <x v="1"/>
    <x v="2"/>
    <s v="Onsite/Hybrid"/>
    <x v="0"/>
    <s v="7+ yrs"/>
    <n v="7"/>
    <s v="Bachelor"/>
    <n v="1"/>
    <n v="1"/>
    <n v="0"/>
    <n v="1"/>
    <n v="1"/>
    <n v="4"/>
    <n v="122892"/>
    <s v="High"/>
    <n v="2"/>
    <n v="2026"/>
    <s v="Medium"/>
    <n v="1"/>
  </r>
  <r>
    <n v="9686"/>
    <x v="5"/>
    <x v="1"/>
    <s v="MNC"/>
    <s v="Education"/>
    <x v="2"/>
    <x v="1"/>
    <s v="Onsite/Hybrid"/>
    <x v="0"/>
    <s v="7+ yrs"/>
    <n v="8"/>
    <s v="PhD"/>
    <n v="0"/>
    <n v="1"/>
    <n v="0"/>
    <n v="0"/>
    <n v="1"/>
    <n v="2"/>
    <n v="168710"/>
    <s v="High"/>
    <n v="4"/>
    <n v="2024"/>
    <s v="High"/>
    <n v="8"/>
  </r>
  <r>
    <n v="9687"/>
    <x v="2"/>
    <x v="2"/>
    <s v="Startup"/>
    <s v="Education"/>
    <x v="2"/>
    <x v="2"/>
    <s v="Onsite/Hybrid"/>
    <x v="2"/>
    <s v="0-2 yrs"/>
    <n v="2"/>
    <s v="Bachelor"/>
    <n v="1"/>
    <n v="1"/>
    <n v="1"/>
    <n v="1"/>
    <n v="0"/>
    <n v="4"/>
    <n v="77900"/>
    <s v="Medium"/>
    <n v="1"/>
    <n v="2025"/>
    <s v="High"/>
    <n v="1"/>
  </r>
  <r>
    <n v="9688"/>
    <x v="1"/>
    <x v="1"/>
    <s v="MNC"/>
    <s v="Healthcare"/>
    <x v="3"/>
    <x v="0"/>
    <s v="Remote"/>
    <x v="0"/>
    <s v="7+ yrs"/>
    <n v="15"/>
    <s v="Bachelor"/>
    <n v="1"/>
    <n v="0"/>
    <n v="1"/>
    <n v="1"/>
    <n v="1"/>
    <n v="4"/>
    <n v="195738"/>
    <s v="High"/>
    <n v="2"/>
    <n v="2021"/>
    <s v="High"/>
    <n v="4"/>
  </r>
  <r>
    <n v="9689"/>
    <x v="1"/>
    <x v="1"/>
    <s v="Startup"/>
    <s v="E-commerce"/>
    <x v="5"/>
    <x v="1"/>
    <s v="Onsite/Hybrid"/>
    <x v="1"/>
    <s v="3-6 yrs"/>
    <n v="3"/>
    <s v="PhD"/>
    <n v="0"/>
    <n v="1"/>
    <n v="0"/>
    <n v="1"/>
    <n v="0"/>
    <n v="2"/>
    <n v="132283"/>
    <s v="High"/>
    <n v="10"/>
    <n v="2021"/>
    <s v="Medium"/>
    <n v="6"/>
  </r>
  <r>
    <n v="9690"/>
    <x v="1"/>
    <x v="1"/>
    <s v="MNC"/>
    <s v="Finance"/>
    <x v="6"/>
    <x v="2"/>
    <s v="Onsite/Hybrid"/>
    <x v="1"/>
    <s v="3-6 yrs"/>
    <n v="5"/>
    <s v="Bachelor"/>
    <n v="1"/>
    <n v="0"/>
    <n v="0"/>
    <n v="0"/>
    <n v="1"/>
    <n v="2"/>
    <n v="143450"/>
    <s v="High"/>
    <n v="3"/>
    <n v="2023"/>
    <s v="High"/>
    <n v="8"/>
  </r>
  <r>
    <n v="9691"/>
    <x v="3"/>
    <x v="0"/>
    <s v="Enterprise"/>
    <s v="E-commerce"/>
    <x v="5"/>
    <x v="1"/>
    <s v="Onsite/Hybrid"/>
    <x v="0"/>
    <s v="7+ yrs"/>
    <n v="11"/>
    <s v="PhD"/>
    <n v="1"/>
    <n v="0"/>
    <n v="0"/>
    <n v="0"/>
    <n v="0"/>
    <n v="1"/>
    <n v="100997"/>
    <s v="Medium"/>
    <n v="8"/>
    <n v="2021"/>
    <s v="High"/>
    <n v="9"/>
  </r>
  <r>
    <n v="9692"/>
    <x v="3"/>
    <x v="0"/>
    <s v="Enterprise"/>
    <s v="Healthcare"/>
    <x v="3"/>
    <x v="1"/>
    <s v="Onsite/Hybrid"/>
    <x v="2"/>
    <s v="0-2 yrs"/>
    <n v="0"/>
    <s v="Master"/>
    <n v="1"/>
    <n v="1"/>
    <n v="0"/>
    <n v="1"/>
    <n v="0"/>
    <n v="3"/>
    <n v="65390"/>
    <s v="Low"/>
    <n v="12"/>
    <n v="2020"/>
    <s v="High"/>
    <n v="7"/>
  </r>
  <r>
    <n v="9693"/>
    <x v="1"/>
    <x v="1"/>
    <s v="Enterprise"/>
    <s v="Finance"/>
    <x v="4"/>
    <x v="0"/>
    <s v="Remote"/>
    <x v="1"/>
    <s v="3-6 yrs"/>
    <n v="3"/>
    <s v="Master"/>
    <n v="0"/>
    <n v="0"/>
    <n v="0"/>
    <n v="0"/>
    <n v="0"/>
    <n v="0"/>
    <n v="118678"/>
    <s v="Medium"/>
    <n v="8"/>
    <n v="2024"/>
    <s v="Medium"/>
    <n v="1"/>
  </r>
  <r>
    <n v="9694"/>
    <x v="3"/>
    <x v="0"/>
    <s v="Medium"/>
    <s v="Education"/>
    <x v="0"/>
    <x v="2"/>
    <s v="Onsite/Hybrid"/>
    <x v="0"/>
    <s v="7+ yrs"/>
    <n v="13"/>
    <s v="Master"/>
    <n v="0"/>
    <n v="0"/>
    <n v="1"/>
    <n v="0"/>
    <n v="1"/>
    <n v="2"/>
    <n v="129853"/>
    <s v="High"/>
    <n v="8"/>
    <n v="2024"/>
    <s v="Medium"/>
    <n v="3"/>
  </r>
  <r>
    <n v="9695"/>
    <x v="0"/>
    <x v="0"/>
    <s v="Enterprise"/>
    <s v="Technology"/>
    <x v="3"/>
    <x v="2"/>
    <s v="Onsite/Hybrid"/>
    <x v="2"/>
    <s v="0-2 yrs"/>
    <n v="2"/>
    <s v="PhD"/>
    <n v="1"/>
    <n v="1"/>
    <n v="1"/>
    <n v="0"/>
    <n v="0"/>
    <n v="3"/>
    <n v="63274"/>
    <s v="Low"/>
    <n v="6"/>
    <n v="2021"/>
    <s v="Low"/>
    <n v="4"/>
  </r>
  <r>
    <n v="9696"/>
    <x v="1"/>
    <x v="1"/>
    <s v="Startup"/>
    <s v="E-commerce"/>
    <x v="4"/>
    <x v="1"/>
    <s v="Onsite/Hybrid"/>
    <x v="2"/>
    <s v="0-2 yrs"/>
    <n v="0"/>
    <s v="Bachelor"/>
    <n v="0"/>
    <n v="1"/>
    <n v="0"/>
    <n v="0"/>
    <n v="0"/>
    <n v="1"/>
    <n v="88398"/>
    <s v="Medium"/>
    <n v="1"/>
    <n v="2022"/>
    <s v="Low"/>
    <n v="6"/>
  </r>
  <r>
    <n v="9697"/>
    <x v="2"/>
    <x v="2"/>
    <s v="Startup"/>
    <s v="Technology"/>
    <x v="5"/>
    <x v="0"/>
    <s v="Remote"/>
    <x v="1"/>
    <s v="3-6 yrs"/>
    <n v="5"/>
    <s v="PhD"/>
    <n v="0"/>
    <n v="1"/>
    <n v="1"/>
    <n v="0"/>
    <n v="0"/>
    <n v="2"/>
    <n v="90898"/>
    <s v="Medium"/>
    <n v="9"/>
    <n v="2023"/>
    <s v="Low"/>
    <n v="3"/>
  </r>
  <r>
    <n v="9698"/>
    <x v="1"/>
    <x v="1"/>
    <s v="Enterprise"/>
    <s v="Education"/>
    <x v="6"/>
    <x v="0"/>
    <s v="Remote"/>
    <x v="0"/>
    <s v="7+ yrs"/>
    <n v="9"/>
    <s v="Bachelor"/>
    <n v="0"/>
    <n v="0"/>
    <n v="0"/>
    <n v="1"/>
    <n v="1"/>
    <n v="2"/>
    <n v="168293"/>
    <s v="High"/>
    <n v="5"/>
    <n v="2022"/>
    <s v="High"/>
    <n v="7"/>
  </r>
  <r>
    <n v="9699"/>
    <x v="3"/>
    <x v="0"/>
    <s v="Startup"/>
    <s v="Finance"/>
    <x v="4"/>
    <x v="2"/>
    <s v="Onsite/Hybrid"/>
    <x v="2"/>
    <s v="0-2 yrs"/>
    <n v="1"/>
    <s v="Bachelor"/>
    <n v="0"/>
    <n v="1"/>
    <n v="1"/>
    <n v="0"/>
    <n v="0"/>
    <n v="2"/>
    <n v="65770"/>
    <s v="Low"/>
    <n v="5"/>
    <n v="2023"/>
    <s v="High"/>
    <n v="9"/>
  </r>
  <r>
    <n v="9700"/>
    <x v="5"/>
    <x v="1"/>
    <s v="Startup"/>
    <s v="Education"/>
    <x v="1"/>
    <x v="0"/>
    <s v="Remote"/>
    <x v="0"/>
    <s v="7+ yrs"/>
    <n v="9"/>
    <s v="Bachelor"/>
    <n v="0"/>
    <n v="1"/>
    <n v="0"/>
    <n v="0"/>
    <n v="1"/>
    <n v="2"/>
    <n v="152801"/>
    <s v="High"/>
    <n v="10"/>
    <n v="2025"/>
    <s v="Medium"/>
    <n v="6"/>
  </r>
  <r>
    <n v="9701"/>
    <x v="4"/>
    <x v="0"/>
    <s v="MNC"/>
    <s v="Education"/>
    <x v="5"/>
    <x v="2"/>
    <s v="Onsite/Hybrid"/>
    <x v="0"/>
    <s v="7+ yrs"/>
    <n v="7"/>
    <s v="Master"/>
    <n v="0"/>
    <n v="1"/>
    <n v="1"/>
    <n v="1"/>
    <n v="1"/>
    <n v="4"/>
    <n v="163288"/>
    <s v="High"/>
    <n v="1"/>
    <n v="2021"/>
    <s v="High"/>
    <n v="5"/>
  </r>
  <r>
    <n v="9702"/>
    <x v="1"/>
    <x v="1"/>
    <s v="Enterprise"/>
    <s v="Technology"/>
    <x v="4"/>
    <x v="2"/>
    <s v="Onsite/Hybrid"/>
    <x v="0"/>
    <s v="7+ yrs"/>
    <n v="7"/>
    <s v="Master"/>
    <n v="0"/>
    <n v="1"/>
    <n v="1"/>
    <n v="0"/>
    <n v="1"/>
    <n v="3"/>
    <n v="167311"/>
    <s v="High"/>
    <n v="10"/>
    <n v="2021"/>
    <s v="Low"/>
    <n v="3"/>
  </r>
  <r>
    <n v="9703"/>
    <x v="0"/>
    <x v="0"/>
    <s v="MNC"/>
    <s v="E-commerce"/>
    <x v="4"/>
    <x v="2"/>
    <s v="Onsite/Hybrid"/>
    <x v="1"/>
    <s v="3-6 yrs"/>
    <n v="6"/>
    <s v="Bachelor"/>
    <n v="1"/>
    <n v="1"/>
    <n v="1"/>
    <n v="0"/>
    <n v="0"/>
    <n v="3"/>
    <n v="112837"/>
    <s v="Medium"/>
    <n v="2"/>
    <n v="2021"/>
    <s v="High"/>
    <n v="8"/>
  </r>
  <r>
    <n v="9704"/>
    <x v="0"/>
    <x v="0"/>
    <s v="Startup"/>
    <s v="Retail"/>
    <x v="3"/>
    <x v="2"/>
    <s v="Onsite/Hybrid"/>
    <x v="1"/>
    <s v="3-6 yrs"/>
    <n v="6"/>
    <s v="Bachelor"/>
    <n v="0"/>
    <n v="0"/>
    <n v="0"/>
    <n v="0"/>
    <n v="1"/>
    <n v="1"/>
    <n v="85198"/>
    <s v="Medium"/>
    <n v="5"/>
    <n v="2020"/>
    <s v="Low"/>
    <n v="4"/>
  </r>
  <r>
    <n v="9705"/>
    <x v="3"/>
    <x v="0"/>
    <s v="Enterprise"/>
    <s v="Education"/>
    <x v="5"/>
    <x v="1"/>
    <s v="Onsite/Hybrid"/>
    <x v="2"/>
    <s v="0-2 yrs"/>
    <n v="2"/>
    <s v="Bachelor"/>
    <n v="0"/>
    <n v="0"/>
    <n v="1"/>
    <n v="0"/>
    <n v="1"/>
    <n v="2"/>
    <n v="77166"/>
    <s v="Medium"/>
    <n v="12"/>
    <n v="2023"/>
    <s v="High"/>
    <n v="8"/>
  </r>
  <r>
    <n v="9706"/>
    <x v="2"/>
    <x v="2"/>
    <s v="Medium"/>
    <s v="Technology"/>
    <x v="3"/>
    <x v="2"/>
    <s v="Onsite/Hybrid"/>
    <x v="0"/>
    <s v="7+ yrs"/>
    <n v="8"/>
    <s v="Master"/>
    <n v="0"/>
    <n v="0"/>
    <n v="0"/>
    <n v="1"/>
    <n v="1"/>
    <n v="2"/>
    <n v="120721"/>
    <s v="High"/>
    <n v="5"/>
    <n v="2021"/>
    <s v="Medium"/>
    <n v="1"/>
  </r>
  <r>
    <n v="9707"/>
    <x v="5"/>
    <x v="1"/>
    <s v="Medium"/>
    <s v="Healthcare"/>
    <x v="1"/>
    <x v="0"/>
    <s v="Remote"/>
    <x v="2"/>
    <s v="0-2 yrs"/>
    <n v="0"/>
    <s v="Master"/>
    <n v="0"/>
    <n v="1"/>
    <n v="1"/>
    <n v="0"/>
    <n v="1"/>
    <n v="3"/>
    <n v="119956"/>
    <s v="Medium"/>
    <n v="11"/>
    <n v="2022"/>
    <s v="Medium"/>
    <n v="6"/>
  </r>
  <r>
    <n v="9708"/>
    <x v="2"/>
    <x v="2"/>
    <s v="MNC"/>
    <s v="Healthcare"/>
    <x v="5"/>
    <x v="1"/>
    <s v="Onsite/Hybrid"/>
    <x v="1"/>
    <s v="3-6 yrs"/>
    <n v="4"/>
    <s v="Master"/>
    <n v="0"/>
    <n v="0"/>
    <n v="1"/>
    <n v="1"/>
    <n v="0"/>
    <n v="2"/>
    <n v="120626"/>
    <s v="High"/>
    <n v="5"/>
    <n v="2025"/>
    <s v="High"/>
    <n v="7"/>
  </r>
  <r>
    <n v="9709"/>
    <x v="1"/>
    <x v="1"/>
    <s v="MNC"/>
    <s v="Education"/>
    <x v="3"/>
    <x v="2"/>
    <s v="Onsite/Hybrid"/>
    <x v="0"/>
    <s v="7+ yrs"/>
    <n v="15"/>
    <s v="PhD"/>
    <n v="1"/>
    <n v="0"/>
    <n v="0"/>
    <n v="0"/>
    <n v="0"/>
    <n v="1"/>
    <n v="156096"/>
    <s v="High"/>
    <n v="4"/>
    <n v="2023"/>
    <s v="Medium"/>
    <n v="3"/>
  </r>
  <r>
    <n v="9710"/>
    <x v="5"/>
    <x v="1"/>
    <s v="Enterprise"/>
    <s v="Healthcare"/>
    <x v="0"/>
    <x v="0"/>
    <s v="Remote"/>
    <x v="2"/>
    <s v="0-2 yrs"/>
    <n v="0"/>
    <s v="PhD"/>
    <n v="1"/>
    <n v="1"/>
    <n v="0"/>
    <n v="0"/>
    <n v="1"/>
    <n v="3"/>
    <n v="97211"/>
    <s v="Medium"/>
    <n v="4"/>
    <n v="2022"/>
    <s v="High"/>
    <n v="9"/>
  </r>
  <r>
    <n v="9711"/>
    <x v="5"/>
    <x v="1"/>
    <s v="Enterprise"/>
    <s v="E-commerce"/>
    <x v="2"/>
    <x v="2"/>
    <s v="Onsite/Hybrid"/>
    <x v="2"/>
    <s v="0-2 yrs"/>
    <n v="0"/>
    <s v="Bachelor"/>
    <n v="1"/>
    <n v="1"/>
    <n v="0"/>
    <n v="0"/>
    <n v="0"/>
    <n v="2"/>
    <n v="92019"/>
    <s v="Medium"/>
    <n v="1"/>
    <n v="2022"/>
    <s v="High"/>
    <n v="7"/>
  </r>
  <r>
    <n v="9712"/>
    <x v="4"/>
    <x v="0"/>
    <s v="Medium"/>
    <s v="Education"/>
    <x v="2"/>
    <x v="0"/>
    <s v="Remote"/>
    <x v="0"/>
    <s v="7+ yrs"/>
    <n v="7"/>
    <s v="Master"/>
    <n v="1"/>
    <n v="1"/>
    <n v="0"/>
    <n v="1"/>
    <n v="0"/>
    <n v="3"/>
    <n v="117912"/>
    <s v="Medium"/>
    <n v="10"/>
    <n v="2020"/>
    <s v="Medium"/>
    <n v="5"/>
  </r>
  <r>
    <n v="9713"/>
    <x v="5"/>
    <x v="1"/>
    <s v="Enterprise"/>
    <s v="Technology"/>
    <x v="0"/>
    <x v="0"/>
    <s v="Remote"/>
    <x v="2"/>
    <s v="0-2 yrs"/>
    <n v="2"/>
    <s v="PhD"/>
    <n v="0"/>
    <n v="0"/>
    <n v="1"/>
    <n v="1"/>
    <n v="1"/>
    <n v="3"/>
    <n v="127756"/>
    <s v="High"/>
    <n v="6"/>
    <n v="2023"/>
    <s v="High"/>
    <n v="7"/>
  </r>
  <r>
    <n v="9714"/>
    <x v="0"/>
    <x v="0"/>
    <s v="Enterprise"/>
    <s v="Education"/>
    <x v="2"/>
    <x v="1"/>
    <s v="Onsite/Hybrid"/>
    <x v="0"/>
    <s v="7+ yrs"/>
    <n v="13"/>
    <s v="PhD"/>
    <n v="0"/>
    <n v="1"/>
    <n v="1"/>
    <n v="1"/>
    <n v="1"/>
    <n v="4"/>
    <n v="136534"/>
    <s v="High"/>
    <n v="11"/>
    <n v="2021"/>
    <s v="High"/>
    <n v="1"/>
  </r>
  <r>
    <n v="9715"/>
    <x v="3"/>
    <x v="0"/>
    <s v="MNC"/>
    <s v="Retail"/>
    <x v="2"/>
    <x v="0"/>
    <s v="Remote"/>
    <x v="2"/>
    <s v="0-2 yrs"/>
    <n v="2"/>
    <s v="Bachelor"/>
    <n v="0"/>
    <n v="1"/>
    <n v="1"/>
    <n v="0"/>
    <n v="1"/>
    <n v="3"/>
    <n v="97430"/>
    <s v="Medium"/>
    <n v="12"/>
    <n v="2021"/>
    <s v="Low"/>
    <n v="4"/>
  </r>
  <r>
    <n v="9716"/>
    <x v="4"/>
    <x v="0"/>
    <s v="Startup"/>
    <s v="Finance"/>
    <x v="4"/>
    <x v="0"/>
    <s v="Remote"/>
    <x v="1"/>
    <s v="3-6 yrs"/>
    <n v="4"/>
    <s v="Bachelor"/>
    <n v="1"/>
    <n v="1"/>
    <n v="0"/>
    <n v="0"/>
    <n v="1"/>
    <n v="3"/>
    <n v="85226"/>
    <s v="Medium"/>
    <n v="1"/>
    <n v="2020"/>
    <s v="Medium"/>
    <n v="6"/>
  </r>
  <r>
    <n v="9717"/>
    <x v="3"/>
    <x v="0"/>
    <s v="Medium"/>
    <s v="Finance"/>
    <x v="0"/>
    <x v="1"/>
    <s v="Onsite/Hybrid"/>
    <x v="0"/>
    <s v="7+ yrs"/>
    <n v="10"/>
    <s v="Master"/>
    <n v="1"/>
    <n v="1"/>
    <n v="0"/>
    <n v="0"/>
    <n v="1"/>
    <n v="3"/>
    <n v="110575"/>
    <s v="Medium"/>
    <n v="10"/>
    <n v="2020"/>
    <s v="High"/>
    <n v="9"/>
  </r>
  <r>
    <n v="9718"/>
    <x v="5"/>
    <x v="1"/>
    <s v="Enterprise"/>
    <s v="Education"/>
    <x v="1"/>
    <x v="0"/>
    <s v="Remote"/>
    <x v="2"/>
    <s v="0-2 yrs"/>
    <n v="2"/>
    <s v="Master"/>
    <n v="1"/>
    <n v="0"/>
    <n v="1"/>
    <n v="0"/>
    <n v="0"/>
    <n v="2"/>
    <n v="100050"/>
    <s v="Medium"/>
    <n v="10"/>
    <n v="2021"/>
    <s v="Low"/>
    <n v="2"/>
  </r>
  <r>
    <n v="9719"/>
    <x v="5"/>
    <x v="1"/>
    <s v="Enterprise"/>
    <s v="E-commerce"/>
    <x v="5"/>
    <x v="2"/>
    <s v="Onsite/Hybrid"/>
    <x v="2"/>
    <s v="0-2 yrs"/>
    <n v="1"/>
    <s v="Master"/>
    <n v="1"/>
    <n v="1"/>
    <n v="1"/>
    <n v="1"/>
    <n v="0"/>
    <n v="4"/>
    <n v="122861"/>
    <s v="High"/>
    <n v="6"/>
    <n v="2022"/>
    <s v="High"/>
    <n v="2"/>
  </r>
  <r>
    <n v="9720"/>
    <x v="5"/>
    <x v="1"/>
    <s v="Startup"/>
    <s v="Technology"/>
    <x v="6"/>
    <x v="2"/>
    <s v="Onsite/Hybrid"/>
    <x v="0"/>
    <s v="7+ yrs"/>
    <n v="13"/>
    <s v="Master"/>
    <n v="0"/>
    <n v="0"/>
    <n v="1"/>
    <n v="0"/>
    <n v="1"/>
    <n v="2"/>
    <n v="164756"/>
    <s v="High"/>
    <n v="4"/>
    <n v="2023"/>
    <s v="Medium"/>
    <n v="5"/>
  </r>
  <r>
    <n v="9721"/>
    <x v="4"/>
    <x v="0"/>
    <s v="Medium"/>
    <s v="Healthcare"/>
    <x v="3"/>
    <x v="0"/>
    <s v="Remote"/>
    <x v="1"/>
    <s v="3-6 yrs"/>
    <n v="6"/>
    <s v="PhD"/>
    <n v="0"/>
    <n v="1"/>
    <n v="0"/>
    <n v="1"/>
    <n v="0"/>
    <n v="2"/>
    <n v="89687"/>
    <s v="Medium"/>
    <n v="9"/>
    <n v="2020"/>
    <s v="Medium"/>
    <n v="4"/>
  </r>
  <r>
    <n v="9722"/>
    <x v="2"/>
    <x v="2"/>
    <s v="Medium"/>
    <s v="Technology"/>
    <x v="3"/>
    <x v="1"/>
    <s v="Onsite/Hybrid"/>
    <x v="1"/>
    <s v="3-6 yrs"/>
    <n v="4"/>
    <s v="Bachelor"/>
    <n v="1"/>
    <n v="0"/>
    <n v="0"/>
    <n v="0"/>
    <n v="0"/>
    <n v="1"/>
    <n v="74377"/>
    <s v="Medium"/>
    <n v="3"/>
    <n v="2021"/>
    <s v="Low"/>
    <n v="6"/>
  </r>
  <r>
    <n v="9723"/>
    <x v="2"/>
    <x v="2"/>
    <s v="Enterprise"/>
    <s v="Finance"/>
    <x v="4"/>
    <x v="2"/>
    <s v="Onsite/Hybrid"/>
    <x v="0"/>
    <s v="7+ yrs"/>
    <n v="8"/>
    <s v="Master"/>
    <n v="1"/>
    <n v="1"/>
    <n v="0"/>
    <n v="0"/>
    <n v="0"/>
    <n v="2"/>
    <n v="97318"/>
    <s v="Medium"/>
    <n v="11"/>
    <n v="2025"/>
    <s v="Low"/>
    <n v="1"/>
  </r>
  <r>
    <n v="9724"/>
    <x v="0"/>
    <x v="0"/>
    <s v="MNC"/>
    <s v="Education"/>
    <x v="4"/>
    <x v="0"/>
    <s v="Remote"/>
    <x v="2"/>
    <s v="0-2 yrs"/>
    <n v="2"/>
    <s v="PhD"/>
    <n v="1"/>
    <n v="0"/>
    <n v="1"/>
    <n v="1"/>
    <n v="1"/>
    <n v="4"/>
    <n v="105066"/>
    <s v="Medium"/>
    <n v="6"/>
    <n v="2021"/>
    <s v="High"/>
    <n v="8"/>
  </r>
  <r>
    <n v="9725"/>
    <x v="0"/>
    <x v="0"/>
    <s v="Enterprise"/>
    <s v="E-commerce"/>
    <x v="2"/>
    <x v="2"/>
    <s v="Onsite/Hybrid"/>
    <x v="0"/>
    <s v="7+ yrs"/>
    <n v="11"/>
    <s v="Master"/>
    <n v="0"/>
    <n v="1"/>
    <n v="1"/>
    <n v="1"/>
    <n v="0"/>
    <n v="3"/>
    <n v="126259"/>
    <s v="High"/>
    <n v="12"/>
    <n v="2024"/>
    <s v="High"/>
    <n v="3"/>
  </r>
  <r>
    <n v="9726"/>
    <x v="2"/>
    <x v="2"/>
    <s v="MNC"/>
    <s v="Technology"/>
    <x v="0"/>
    <x v="2"/>
    <s v="Onsite/Hybrid"/>
    <x v="1"/>
    <s v="3-6 yrs"/>
    <n v="5"/>
    <s v="Master"/>
    <n v="0"/>
    <n v="0"/>
    <n v="0"/>
    <n v="0"/>
    <n v="0"/>
    <n v="0"/>
    <n v="93343"/>
    <s v="Medium"/>
    <n v="10"/>
    <n v="2023"/>
    <s v="Low"/>
    <n v="1"/>
  </r>
  <r>
    <n v="9727"/>
    <x v="5"/>
    <x v="1"/>
    <s v="MNC"/>
    <s v="Technology"/>
    <x v="1"/>
    <x v="0"/>
    <s v="Remote"/>
    <x v="1"/>
    <s v="3-6 yrs"/>
    <n v="6"/>
    <s v="Master"/>
    <n v="0"/>
    <n v="1"/>
    <n v="0"/>
    <n v="0"/>
    <n v="0"/>
    <n v="1"/>
    <n v="137506"/>
    <s v="High"/>
    <n v="3"/>
    <n v="2021"/>
    <s v="Medium"/>
    <n v="4"/>
  </r>
  <r>
    <n v="9728"/>
    <x v="5"/>
    <x v="1"/>
    <s v="MNC"/>
    <s v="Education"/>
    <x v="1"/>
    <x v="0"/>
    <s v="Remote"/>
    <x v="0"/>
    <s v="7+ yrs"/>
    <n v="11"/>
    <s v="PhD"/>
    <n v="1"/>
    <n v="0"/>
    <n v="1"/>
    <n v="0"/>
    <n v="0"/>
    <n v="2"/>
    <n v="176189"/>
    <s v="High"/>
    <n v="9"/>
    <n v="2022"/>
    <s v="Low"/>
    <n v="6"/>
  </r>
  <r>
    <n v="9729"/>
    <x v="3"/>
    <x v="0"/>
    <s v="Enterprise"/>
    <s v="Education"/>
    <x v="0"/>
    <x v="2"/>
    <s v="Onsite/Hybrid"/>
    <x v="0"/>
    <s v="7+ yrs"/>
    <n v="8"/>
    <s v="Bachelor"/>
    <n v="0"/>
    <n v="0"/>
    <n v="1"/>
    <n v="1"/>
    <n v="1"/>
    <n v="3"/>
    <n v="144548"/>
    <s v="High"/>
    <n v="5"/>
    <n v="2021"/>
    <s v="High"/>
    <n v="2"/>
  </r>
  <r>
    <n v="9730"/>
    <x v="2"/>
    <x v="2"/>
    <s v="Medium"/>
    <s v="Education"/>
    <x v="3"/>
    <x v="2"/>
    <s v="Onsite/Hybrid"/>
    <x v="2"/>
    <s v="0-2 yrs"/>
    <n v="0"/>
    <s v="Master"/>
    <n v="1"/>
    <n v="0"/>
    <n v="0"/>
    <n v="0"/>
    <n v="0"/>
    <n v="1"/>
    <n v="51749"/>
    <s v="Low"/>
    <n v="5"/>
    <n v="2022"/>
    <s v="Low"/>
    <n v="3"/>
  </r>
  <r>
    <n v="9731"/>
    <x v="4"/>
    <x v="0"/>
    <s v="MNC"/>
    <s v="Healthcare"/>
    <x v="5"/>
    <x v="2"/>
    <s v="Onsite/Hybrid"/>
    <x v="0"/>
    <s v="7+ yrs"/>
    <n v="13"/>
    <s v="Bachelor"/>
    <n v="0"/>
    <n v="1"/>
    <n v="0"/>
    <n v="1"/>
    <n v="0"/>
    <n v="2"/>
    <n v="130890"/>
    <s v="High"/>
    <n v="2"/>
    <n v="2026"/>
    <s v="Medium"/>
    <n v="1"/>
  </r>
  <r>
    <n v="9732"/>
    <x v="3"/>
    <x v="0"/>
    <s v="Startup"/>
    <s v="Education"/>
    <x v="5"/>
    <x v="2"/>
    <s v="Onsite/Hybrid"/>
    <x v="1"/>
    <s v="3-6 yrs"/>
    <n v="3"/>
    <s v="PhD"/>
    <n v="1"/>
    <n v="1"/>
    <n v="0"/>
    <n v="1"/>
    <n v="0"/>
    <n v="3"/>
    <n v="86049"/>
    <s v="Medium"/>
    <n v="5"/>
    <n v="2024"/>
    <s v="High"/>
    <n v="7"/>
  </r>
  <r>
    <n v="9733"/>
    <x v="2"/>
    <x v="2"/>
    <s v="Enterprise"/>
    <s v="Retail"/>
    <x v="5"/>
    <x v="1"/>
    <s v="Onsite/Hybrid"/>
    <x v="1"/>
    <s v="3-6 yrs"/>
    <n v="4"/>
    <s v="PhD"/>
    <n v="1"/>
    <n v="0"/>
    <n v="1"/>
    <n v="0"/>
    <n v="0"/>
    <n v="2"/>
    <n v="94249"/>
    <s v="Medium"/>
    <n v="10"/>
    <n v="2025"/>
    <s v="Medium"/>
    <n v="4"/>
  </r>
  <r>
    <n v="9734"/>
    <x v="2"/>
    <x v="2"/>
    <s v="Enterprise"/>
    <s v="Retail"/>
    <x v="6"/>
    <x v="1"/>
    <s v="Onsite/Hybrid"/>
    <x v="0"/>
    <s v="7+ yrs"/>
    <n v="9"/>
    <s v="PhD"/>
    <n v="1"/>
    <n v="0"/>
    <n v="1"/>
    <n v="0"/>
    <n v="0"/>
    <n v="2"/>
    <n v="112635"/>
    <s v="Medium"/>
    <n v="9"/>
    <n v="2023"/>
    <s v="High"/>
    <n v="9"/>
  </r>
  <r>
    <n v="9735"/>
    <x v="3"/>
    <x v="0"/>
    <s v="MNC"/>
    <s v="Retail"/>
    <x v="4"/>
    <x v="2"/>
    <s v="Onsite/Hybrid"/>
    <x v="1"/>
    <s v="3-6 yrs"/>
    <n v="4"/>
    <s v="Master"/>
    <n v="1"/>
    <n v="0"/>
    <n v="1"/>
    <n v="0"/>
    <n v="0"/>
    <n v="2"/>
    <n v="105010"/>
    <s v="Medium"/>
    <n v="8"/>
    <n v="2022"/>
    <s v="Low"/>
    <n v="2"/>
  </r>
  <r>
    <n v="9736"/>
    <x v="2"/>
    <x v="2"/>
    <s v="Enterprise"/>
    <s v="E-commerce"/>
    <x v="4"/>
    <x v="0"/>
    <s v="Remote"/>
    <x v="2"/>
    <s v="0-2 yrs"/>
    <n v="1"/>
    <s v="Master"/>
    <n v="0"/>
    <n v="0"/>
    <n v="1"/>
    <n v="1"/>
    <n v="1"/>
    <n v="3"/>
    <n v="92513"/>
    <s v="Medium"/>
    <n v="1"/>
    <n v="2022"/>
    <s v="High"/>
    <n v="6"/>
  </r>
  <r>
    <n v="9737"/>
    <x v="4"/>
    <x v="0"/>
    <s v="Startup"/>
    <s v="Education"/>
    <x v="1"/>
    <x v="1"/>
    <s v="Onsite/Hybrid"/>
    <x v="2"/>
    <s v="0-2 yrs"/>
    <n v="1"/>
    <s v="Bachelor"/>
    <n v="0"/>
    <n v="1"/>
    <n v="0"/>
    <n v="0"/>
    <n v="1"/>
    <n v="2"/>
    <n v="62201"/>
    <s v="Low"/>
    <n v="12"/>
    <n v="2025"/>
    <s v="Low"/>
    <n v="6"/>
  </r>
  <r>
    <n v="9738"/>
    <x v="4"/>
    <x v="0"/>
    <s v="Medium"/>
    <s v="Education"/>
    <x v="1"/>
    <x v="0"/>
    <s v="Remote"/>
    <x v="1"/>
    <s v="3-6 yrs"/>
    <n v="3"/>
    <s v="PhD"/>
    <n v="0"/>
    <n v="0"/>
    <n v="0"/>
    <n v="1"/>
    <n v="0"/>
    <n v="1"/>
    <n v="85109"/>
    <s v="Medium"/>
    <n v="3"/>
    <n v="2026"/>
    <s v="Medium"/>
    <n v="5"/>
  </r>
  <r>
    <n v="9739"/>
    <x v="3"/>
    <x v="0"/>
    <s v="Startup"/>
    <s v="Retail"/>
    <x v="6"/>
    <x v="1"/>
    <s v="Onsite/Hybrid"/>
    <x v="0"/>
    <s v="7+ yrs"/>
    <n v="15"/>
    <s v="Bachelor"/>
    <n v="0"/>
    <n v="0"/>
    <n v="0"/>
    <n v="0"/>
    <n v="0"/>
    <n v="0"/>
    <n v="99540"/>
    <s v="Medium"/>
    <n v="8"/>
    <n v="2020"/>
    <s v="High"/>
    <n v="9"/>
  </r>
  <r>
    <n v="9740"/>
    <x v="5"/>
    <x v="1"/>
    <s v="Medium"/>
    <s v="E-commerce"/>
    <x v="3"/>
    <x v="1"/>
    <s v="Onsite/Hybrid"/>
    <x v="1"/>
    <s v="3-6 yrs"/>
    <n v="3"/>
    <s v="Master"/>
    <n v="0"/>
    <n v="1"/>
    <n v="1"/>
    <n v="1"/>
    <n v="1"/>
    <n v="4"/>
    <n v="156336"/>
    <s v="High"/>
    <n v="6"/>
    <n v="2021"/>
    <s v="High"/>
    <n v="4"/>
  </r>
  <r>
    <n v="9741"/>
    <x v="1"/>
    <x v="1"/>
    <s v="Medium"/>
    <s v="Technology"/>
    <x v="5"/>
    <x v="0"/>
    <s v="Remote"/>
    <x v="1"/>
    <s v="3-6 yrs"/>
    <n v="4"/>
    <s v="Bachelor"/>
    <n v="0"/>
    <n v="0"/>
    <n v="0"/>
    <n v="0"/>
    <n v="1"/>
    <n v="1"/>
    <n v="127497"/>
    <s v="High"/>
    <n v="10"/>
    <n v="2023"/>
    <s v="High"/>
    <n v="8"/>
  </r>
  <r>
    <n v="9742"/>
    <x v="5"/>
    <x v="1"/>
    <s v="Enterprise"/>
    <s v="Finance"/>
    <x v="2"/>
    <x v="2"/>
    <s v="Onsite/Hybrid"/>
    <x v="2"/>
    <s v="0-2 yrs"/>
    <n v="0"/>
    <s v="Master"/>
    <n v="1"/>
    <n v="0"/>
    <n v="1"/>
    <n v="0"/>
    <n v="1"/>
    <n v="3"/>
    <n v="111430"/>
    <s v="Medium"/>
    <n v="8"/>
    <n v="2022"/>
    <s v="Medium"/>
    <n v="1"/>
  </r>
  <r>
    <n v="9743"/>
    <x v="0"/>
    <x v="0"/>
    <s v="Medium"/>
    <s v="Healthcare"/>
    <x v="5"/>
    <x v="1"/>
    <s v="Onsite/Hybrid"/>
    <x v="0"/>
    <s v="7+ yrs"/>
    <n v="11"/>
    <s v="Master"/>
    <n v="0"/>
    <n v="1"/>
    <n v="0"/>
    <n v="0"/>
    <n v="1"/>
    <n v="2"/>
    <n v="111970"/>
    <s v="Medium"/>
    <n v="3"/>
    <n v="2020"/>
    <s v="Low"/>
    <n v="6"/>
  </r>
  <r>
    <n v="9744"/>
    <x v="2"/>
    <x v="2"/>
    <s v="MNC"/>
    <s v="Technology"/>
    <x v="1"/>
    <x v="1"/>
    <s v="Onsite/Hybrid"/>
    <x v="2"/>
    <s v="0-2 yrs"/>
    <n v="0"/>
    <s v="Master"/>
    <n v="1"/>
    <n v="1"/>
    <n v="0"/>
    <n v="1"/>
    <n v="1"/>
    <n v="4"/>
    <n v="93928"/>
    <s v="Medium"/>
    <n v="1"/>
    <n v="2022"/>
    <s v="High"/>
    <n v="7"/>
  </r>
  <r>
    <n v="9745"/>
    <x v="4"/>
    <x v="0"/>
    <s v="Medium"/>
    <s v="E-commerce"/>
    <x v="3"/>
    <x v="2"/>
    <s v="Onsite/Hybrid"/>
    <x v="0"/>
    <s v="7+ yrs"/>
    <n v="10"/>
    <s v="PhD"/>
    <n v="1"/>
    <n v="1"/>
    <n v="1"/>
    <n v="0"/>
    <n v="0"/>
    <n v="3"/>
    <n v="115661"/>
    <s v="Medium"/>
    <n v="7"/>
    <n v="2024"/>
    <s v="Low"/>
    <n v="5"/>
  </r>
  <r>
    <n v="9746"/>
    <x v="2"/>
    <x v="2"/>
    <s v="MNC"/>
    <s v="Retail"/>
    <x v="4"/>
    <x v="1"/>
    <s v="Onsite/Hybrid"/>
    <x v="2"/>
    <s v="0-2 yrs"/>
    <n v="2"/>
    <s v="Master"/>
    <n v="1"/>
    <n v="0"/>
    <n v="0"/>
    <n v="0"/>
    <n v="0"/>
    <n v="1"/>
    <n v="72629"/>
    <s v="Medium"/>
    <n v="10"/>
    <n v="2026"/>
    <s v="Low"/>
    <n v="4"/>
  </r>
  <r>
    <n v="9747"/>
    <x v="5"/>
    <x v="1"/>
    <s v="Medium"/>
    <s v="Education"/>
    <x v="5"/>
    <x v="1"/>
    <s v="Onsite/Hybrid"/>
    <x v="2"/>
    <s v="0-2 yrs"/>
    <n v="0"/>
    <s v="Master"/>
    <n v="1"/>
    <n v="0"/>
    <n v="1"/>
    <n v="1"/>
    <n v="1"/>
    <n v="4"/>
    <n v="126333"/>
    <s v="High"/>
    <n v="2"/>
    <n v="2022"/>
    <s v="High"/>
    <n v="8"/>
  </r>
  <r>
    <n v="9748"/>
    <x v="0"/>
    <x v="0"/>
    <s v="Medium"/>
    <s v="Healthcare"/>
    <x v="6"/>
    <x v="2"/>
    <s v="Onsite/Hybrid"/>
    <x v="1"/>
    <s v="3-6 yrs"/>
    <n v="4"/>
    <s v="Bachelor"/>
    <n v="0"/>
    <n v="1"/>
    <n v="1"/>
    <n v="1"/>
    <n v="1"/>
    <n v="4"/>
    <n v="119423"/>
    <s v="Medium"/>
    <n v="8"/>
    <n v="2021"/>
    <s v="High"/>
    <n v="1"/>
  </r>
  <r>
    <n v="9749"/>
    <x v="0"/>
    <x v="0"/>
    <s v="Enterprise"/>
    <s v="Education"/>
    <x v="3"/>
    <x v="0"/>
    <s v="Remote"/>
    <x v="2"/>
    <s v="0-2 yrs"/>
    <n v="0"/>
    <s v="Bachelor"/>
    <n v="0"/>
    <n v="0"/>
    <n v="0"/>
    <n v="0"/>
    <n v="1"/>
    <n v="1"/>
    <n v="61099"/>
    <s v="Low"/>
    <n v="10"/>
    <n v="2023"/>
    <s v="Medium"/>
    <n v="3"/>
  </r>
  <r>
    <n v="9750"/>
    <x v="3"/>
    <x v="0"/>
    <s v="Medium"/>
    <s v="Healthcare"/>
    <x v="3"/>
    <x v="2"/>
    <s v="Onsite/Hybrid"/>
    <x v="0"/>
    <s v="7+ yrs"/>
    <n v="7"/>
    <s v="Bachelor"/>
    <n v="0"/>
    <n v="1"/>
    <n v="1"/>
    <n v="1"/>
    <n v="1"/>
    <n v="4"/>
    <n v="139177"/>
    <s v="High"/>
    <n v="6"/>
    <n v="2026"/>
    <s v="High"/>
    <n v="8"/>
  </r>
  <r>
    <n v="9751"/>
    <x v="5"/>
    <x v="1"/>
    <s v="MNC"/>
    <s v="E-commerce"/>
    <x v="6"/>
    <x v="1"/>
    <s v="Onsite/Hybrid"/>
    <x v="2"/>
    <s v="0-2 yrs"/>
    <n v="1"/>
    <s v="PhD"/>
    <n v="0"/>
    <n v="1"/>
    <n v="1"/>
    <n v="1"/>
    <n v="1"/>
    <n v="4"/>
    <n v="147176"/>
    <s v="High"/>
    <n v="3"/>
    <n v="2025"/>
    <s v="High"/>
    <n v="9"/>
  </r>
  <r>
    <n v="9752"/>
    <x v="2"/>
    <x v="2"/>
    <s v="Startup"/>
    <s v="E-commerce"/>
    <x v="6"/>
    <x v="0"/>
    <s v="Remote"/>
    <x v="0"/>
    <s v="7+ yrs"/>
    <n v="9"/>
    <s v="Master"/>
    <n v="0"/>
    <n v="1"/>
    <n v="0"/>
    <n v="1"/>
    <n v="1"/>
    <n v="3"/>
    <n v="128414"/>
    <s v="High"/>
    <n v="9"/>
    <n v="2023"/>
    <s v="Medium"/>
    <n v="5"/>
  </r>
  <r>
    <n v="9753"/>
    <x v="3"/>
    <x v="0"/>
    <s v="Medium"/>
    <s v="Finance"/>
    <x v="3"/>
    <x v="2"/>
    <s v="Onsite/Hybrid"/>
    <x v="0"/>
    <s v="7+ yrs"/>
    <n v="13"/>
    <s v="PhD"/>
    <n v="1"/>
    <n v="1"/>
    <n v="0"/>
    <n v="0"/>
    <n v="0"/>
    <n v="2"/>
    <n v="103469"/>
    <s v="Medium"/>
    <n v="4"/>
    <n v="2021"/>
    <s v="Medium"/>
    <n v="2"/>
  </r>
  <r>
    <n v="9754"/>
    <x v="3"/>
    <x v="0"/>
    <s v="Enterprise"/>
    <s v="Retail"/>
    <x v="1"/>
    <x v="0"/>
    <s v="Remote"/>
    <x v="2"/>
    <s v="0-2 yrs"/>
    <n v="1"/>
    <s v="Bachelor"/>
    <n v="0"/>
    <n v="1"/>
    <n v="0"/>
    <n v="1"/>
    <n v="0"/>
    <n v="2"/>
    <n v="68405"/>
    <s v="Low"/>
    <n v="5"/>
    <n v="2024"/>
    <s v="Low"/>
    <n v="5"/>
  </r>
  <r>
    <n v="9755"/>
    <x v="3"/>
    <x v="0"/>
    <s v="Medium"/>
    <s v="Finance"/>
    <x v="2"/>
    <x v="2"/>
    <s v="Onsite/Hybrid"/>
    <x v="0"/>
    <s v="7+ yrs"/>
    <n v="11"/>
    <s v="Master"/>
    <n v="0"/>
    <n v="0"/>
    <n v="0"/>
    <n v="1"/>
    <n v="0"/>
    <n v="1"/>
    <n v="117966"/>
    <s v="Medium"/>
    <n v="3"/>
    <n v="2026"/>
    <s v="High"/>
    <n v="7"/>
  </r>
  <r>
    <n v="9756"/>
    <x v="2"/>
    <x v="2"/>
    <s v="Medium"/>
    <s v="Finance"/>
    <x v="6"/>
    <x v="0"/>
    <s v="Remote"/>
    <x v="2"/>
    <s v="0-2 yrs"/>
    <n v="0"/>
    <s v="Master"/>
    <n v="0"/>
    <n v="0"/>
    <n v="1"/>
    <n v="1"/>
    <n v="0"/>
    <n v="2"/>
    <n v="76683"/>
    <s v="Medium"/>
    <n v="1"/>
    <n v="2020"/>
    <s v="High"/>
    <n v="5"/>
  </r>
  <r>
    <n v="9757"/>
    <x v="3"/>
    <x v="0"/>
    <s v="Startup"/>
    <s v="Retail"/>
    <x v="2"/>
    <x v="1"/>
    <s v="Onsite/Hybrid"/>
    <x v="2"/>
    <s v="0-2 yrs"/>
    <n v="2"/>
    <s v="Bachelor"/>
    <n v="1"/>
    <n v="0"/>
    <n v="1"/>
    <n v="1"/>
    <n v="0"/>
    <n v="3"/>
    <n v="84792"/>
    <s v="Medium"/>
    <n v="6"/>
    <n v="2020"/>
    <s v="High"/>
    <n v="4"/>
  </r>
  <r>
    <n v="9758"/>
    <x v="0"/>
    <x v="0"/>
    <s v="Startup"/>
    <s v="Retail"/>
    <x v="4"/>
    <x v="1"/>
    <s v="Onsite/Hybrid"/>
    <x v="2"/>
    <s v="0-2 yrs"/>
    <n v="1"/>
    <s v="Master"/>
    <n v="0"/>
    <n v="0"/>
    <n v="1"/>
    <n v="1"/>
    <n v="0"/>
    <n v="2"/>
    <n v="78443"/>
    <s v="Medium"/>
    <n v="10"/>
    <n v="2023"/>
    <s v="High"/>
    <n v="6"/>
  </r>
  <r>
    <n v="9759"/>
    <x v="3"/>
    <x v="0"/>
    <s v="Medium"/>
    <s v="Technology"/>
    <x v="5"/>
    <x v="1"/>
    <s v="Onsite/Hybrid"/>
    <x v="2"/>
    <s v="0-2 yrs"/>
    <n v="2"/>
    <s v="Master"/>
    <n v="1"/>
    <n v="1"/>
    <n v="0"/>
    <n v="1"/>
    <n v="0"/>
    <n v="3"/>
    <n v="61489"/>
    <s v="Low"/>
    <n v="10"/>
    <n v="2021"/>
    <s v="Medium"/>
    <n v="4"/>
  </r>
  <r>
    <n v="9760"/>
    <x v="0"/>
    <x v="0"/>
    <s v="Medium"/>
    <s v="Technology"/>
    <x v="6"/>
    <x v="2"/>
    <s v="Onsite/Hybrid"/>
    <x v="0"/>
    <s v="7+ yrs"/>
    <n v="14"/>
    <s v="Master"/>
    <n v="1"/>
    <n v="1"/>
    <n v="1"/>
    <n v="0"/>
    <n v="0"/>
    <n v="3"/>
    <n v="112315"/>
    <s v="Medium"/>
    <n v="11"/>
    <n v="2022"/>
    <s v="Medium"/>
    <n v="4"/>
  </r>
  <r>
    <n v="9761"/>
    <x v="3"/>
    <x v="0"/>
    <s v="Enterprise"/>
    <s v="E-commerce"/>
    <x v="5"/>
    <x v="0"/>
    <s v="Remote"/>
    <x v="0"/>
    <s v="7+ yrs"/>
    <n v="11"/>
    <s v="Bachelor"/>
    <n v="0"/>
    <n v="0"/>
    <n v="1"/>
    <n v="1"/>
    <n v="0"/>
    <n v="2"/>
    <n v="126701"/>
    <s v="High"/>
    <n v="2"/>
    <n v="2020"/>
    <s v="High"/>
    <n v="1"/>
  </r>
  <r>
    <n v="9762"/>
    <x v="4"/>
    <x v="0"/>
    <s v="Medium"/>
    <s v="Healthcare"/>
    <x v="6"/>
    <x v="0"/>
    <s v="Remote"/>
    <x v="2"/>
    <s v="0-2 yrs"/>
    <n v="2"/>
    <s v="Master"/>
    <n v="0"/>
    <n v="1"/>
    <n v="0"/>
    <n v="1"/>
    <n v="1"/>
    <n v="3"/>
    <n v="78475"/>
    <s v="Medium"/>
    <n v="9"/>
    <n v="2022"/>
    <s v="Medium"/>
    <n v="6"/>
  </r>
  <r>
    <n v="9763"/>
    <x v="4"/>
    <x v="0"/>
    <s v="Medium"/>
    <s v="Finance"/>
    <x v="2"/>
    <x v="0"/>
    <s v="Remote"/>
    <x v="0"/>
    <s v="7+ yrs"/>
    <n v="7"/>
    <s v="PhD"/>
    <n v="1"/>
    <n v="1"/>
    <n v="1"/>
    <n v="0"/>
    <n v="0"/>
    <n v="3"/>
    <n v="118181"/>
    <s v="Medium"/>
    <n v="12"/>
    <n v="2022"/>
    <s v="Medium"/>
    <n v="3"/>
  </r>
  <r>
    <n v="9764"/>
    <x v="2"/>
    <x v="2"/>
    <s v="Startup"/>
    <s v="E-commerce"/>
    <x v="3"/>
    <x v="0"/>
    <s v="Remote"/>
    <x v="1"/>
    <s v="3-6 yrs"/>
    <n v="6"/>
    <s v="PhD"/>
    <n v="1"/>
    <n v="0"/>
    <n v="1"/>
    <n v="1"/>
    <n v="0"/>
    <n v="3"/>
    <n v="107931"/>
    <s v="Medium"/>
    <n v="4"/>
    <n v="2026"/>
    <s v="High"/>
    <n v="6"/>
  </r>
  <r>
    <n v="9765"/>
    <x v="0"/>
    <x v="0"/>
    <s v="Enterprise"/>
    <s v="Retail"/>
    <x v="6"/>
    <x v="1"/>
    <s v="Onsite/Hybrid"/>
    <x v="1"/>
    <s v="3-6 yrs"/>
    <n v="6"/>
    <s v="PhD"/>
    <n v="1"/>
    <n v="0"/>
    <n v="0"/>
    <n v="1"/>
    <n v="0"/>
    <n v="2"/>
    <n v="90075"/>
    <s v="Medium"/>
    <n v="4"/>
    <n v="2023"/>
    <s v="Medium"/>
    <n v="6"/>
  </r>
  <r>
    <n v="9766"/>
    <x v="3"/>
    <x v="0"/>
    <s v="MNC"/>
    <s v="Healthcare"/>
    <x v="3"/>
    <x v="2"/>
    <s v="Onsite/Hybrid"/>
    <x v="0"/>
    <s v="7+ yrs"/>
    <n v="12"/>
    <s v="PhD"/>
    <n v="0"/>
    <n v="1"/>
    <n v="0"/>
    <n v="1"/>
    <n v="1"/>
    <n v="3"/>
    <n v="142211"/>
    <s v="High"/>
    <n v="5"/>
    <n v="2020"/>
    <s v="High"/>
    <n v="8"/>
  </r>
  <r>
    <n v="9767"/>
    <x v="0"/>
    <x v="0"/>
    <s v="Startup"/>
    <s v="Retail"/>
    <x v="1"/>
    <x v="1"/>
    <s v="Onsite/Hybrid"/>
    <x v="0"/>
    <s v="7+ yrs"/>
    <n v="15"/>
    <s v="Bachelor"/>
    <n v="0"/>
    <n v="1"/>
    <n v="0"/>
    <n v="1"/>
    <n v="1"/>
    <n v="3"/>
    <n v="129784"/>
    <s v="High"/>
    <n v="8"/>
    <n v="2021"/>
    <s v="Medium"/>
    <n v="4"/>
  </r>
  <r>
    <n v="9768"/>
    <x v="2"/>
    <x v="2"/>
    <s v="Medium"/>
    <s v="Finance"/>
    <x v="2"/>
    <x v="1"/>
    <s v="Onsite/Hybrid"/>
    <x v="1"/>
    <s v="3-6 yrs"/>
    <n v="3"/>
    <s v="Bachelor"/>
    <n v="0"/>
    <n v="1"/>
    <n v="1"/>
    <n v="0"/>
    <n v="0"/>
    <n v="2"/>
    <n v="91298"/>
    <s v="Medium"/>
    <n v="8"/>
    <n v="2020"/>
    <s v="High"/>
    <n v="9"/>
  </r>
  <r>
    <n v="9769"/>
    <x v="3"/>
    <x v="0"/>
    <s v="Medium"/>
    <s v="Technology"/>
    <x v="6"/>
    <x v="2"/>
    <s v="Onsite/Hybrid"/>
    <x v="2"/>
    <s v="0-2 yrs"/>
    <n v="0"/>
    <s v="Master"/>
    <n v="1"/>
    <n v="0"/>
    <n v="1"/>
    <n v="0"/>
    <n v="0"/>
    <n v="2"/>
    <n v="66368"/>
    <s v="Low"/>
    <n v="6"/>
    <n v="2026"/>
    <s v="High"/>
    <n v="7"/>
  </r>
  <r>
    <n v="9770"/>
    <x v="2"/>
    <x v="2"/>
    <s v="Startup"/>
    <s v="Technology"/>
    <x v="5"/>
    <x v="1"/>
    <s v="Onsite/Hybrid"/>
    <x v="2"/>
    <s v="0-2 yrs"/>
    <n v="2"/>
    <s v="PhD"/>
    <n v="0"/>
    <n v="1"/>
    <n v="1"/>
    <n v="0"/>
    <n v="0"/>
    <n v="2"/>
    <n v="62468"/>
    <s v="Low"/>
    <n v="7"/>
    <n v="2024"/>
    <s v="High"/>
    <n v="9"/>
  </r>
  <r>
    <n v="9771"/>
    <x v="3"/>
    <x v="0"/>
    <s v="Enterprise"/>
    <s v="Finance"/>
    <x v="2"/>
    <x v="0"/>
    <s v="Remote"/>
    <x v="0"/>
    <s v="7+ yrs"/>
    <n v="12"/>
    <s v="Master"/>
    <n v="0"/>
    <n v="0"/>
    <n v="0"/>
    <n v="0"/>
    <n v="0"/>
    <n v="0"/>
    <n v="97795"/>
    <s v="Medium"/>
    <n v="7"/>
    <n v="2023"/>
    <s v="Low"/>
    <n v="3"/>
  </r>
  <r>
    <n v="9772"/>
    <x v="1"/>
    <x v="1"/>
    <s v="Enterprise"/>
    <s v="Finance"/>
    <x v="3"/>
    <x v="0"/>
    <s v="Remote"/>
    <x v="1"/>
    <s v="3-6 yrs"/>
    <n v="3"/>
    <s v="PhD"/>
    <n v="1"/>
    <n v="0"/>
    <n v="0"/>
    <n v="0"/>
    <n v="1"/>
    <n v="2"/>
    <n v="124208"/>
    <s v="High"/>
    <n v="10"/>
    <n v="2022"/>
    <s v="High"/>
    <n v="8"/>
  </r>
  <r>
    <n v="9773"/>
    <x v="4"/>
    <x v="0"/>
    <s v="Medium"/>
    <s v="Healthcare"/>
    <x v="1"/>
    <x v="2"/>
    <s v="Onsite/Hybrid"/>
    <x v="0"/>
    <s v="7+ yrs"/>
    <n v="14"/>
    <s v="PhD"/>
    <n v="1"/>
    <n v="1"/>
    <n v="1"/>
    <n v="1"/>
    <n v="0"/>
    <n v="4"/>
    <n v="129761"/>
    <s v="High"/>
    <n v="9"/>
    <n v="2024"/>
    <s v="High"/>
    <n v="5"/>
  </r>
  <r>
    <n v="9774"/>
    <x v="3"/>
    <x v="0"/>
    <s v="Medium"/>
    <s v="E-commerce"/>
    <x v="6"/>
    <x v="0"/>
    <s v="Remote"/>
    <x v="2"/>
    <s v="0-2 yrs"/>
    <n v="0"/>
    <s v="Bachelor"/>
    <n v="0"/>
    <n v="1"/>
    <n v="1"/>
    <n v="1"/>
    <n v="0"/>
    <n v="3"/>
    <n v="84069"/>
    <s v="Medium"/>
    <n v="4"/>
    <n v="2020"/>
    <s v="High"/>
    <n v="8"/>
  </r>
  <r>
    <n v="9775"/>
    <x v="2"/>
    <x v="2"/>
    <s v="Medium"/>
    <s v="Retail"/>
    <x v="1"/>
    <x v="0"/>
    <s v="Remote"/>
    <x v="0"/>
    <s v="7+ yrs"/>
    <n v="8"/>
    <s v="PhD"/>
    <n v="1"/>
    <n v="1"/>
    <n v="0"/>
    <n v="0"/>
    <n v="1"/>
    <n v="3"/>
    <n v="114601"/>
    <s v="Medium"/>
    <n v="9"/>
    <n v="2020"/>
    <s v="High"/>
    <n v="7"/>
  </r>
  <r>
    <n v="9776"/>
    <x v="1"/>
    <x v="1"/>
    <s v="Medium"/>
    <s v="Healthcare"/>
    <x v="6"/>
    <x v="0"/>
    <s v="Remote"/>
    <x v="0"/>
    <s v="7+ yrs"/>
    <n v="8"/>
    <s v="Master"/>
    <n v="1"/>
    <n v="0"/>
    <n v="1"/>
    <n v="0"/>
    <n v="1"/>
    <n v="3"/>
    <n v="165727"/>
    <s v="High"/>
    <n v="9"/>
    <n v="2022"/>
    <s v="High"/>
    <n v="9"/>
  </r>
  <r>
    <n v="9777"/>
    <x v="0"/>
    <x v="0"/>
    <s v="Medium"/>
    <s v="Technology"/>
    <x v="1"/>
    <x v="2"/>
    <s v="Onsite/Hybrid"/>
    <x v="0"/>
    <s v="7+ yrs"/>
    <n v="12"/>
    <s v="Master"/>
    <n v="0"/>
    <n v="1"/>
    <n v="0"/>
    <n v="0"/>
    <n v="0"/>
    <n v="1"/>
    <n v="101204"/>
    <s v="Medium"/>
    <n v="3"/>
    <n v="2025"/>
    <s v="Low"/>
    <n v="6"/>
  </r>
  <r>
    <n v="9778"/>
    <x v="4"/>
    <x v="0"/>
    <s v="Enterprise"/>
    <s v="Retail"/>
    <x v="6"/>
    <x v="1"/>
    <s v="Onsite/Hybrid"/>
    <x v="2"/>
    <s v="0-2 yrs"/>
    <n v="2"/>
    <s v="PhD"/>
    <n v="1"/>
    <n v="0"/>
    <n v="0"/>
    <n v="1"/>
    <n v="0"/>
    <n v="2"/>
    <n v="66668"/>
    <s v="Low"/>
    <n v="7"/>
    <n v="2023"/>
    <s v="Low"/>
    <n v="3"/>
  </r>
  <r>
    <n v="9779"/>
    <x v="0"/>
    <x v="0"/>
    <s v="Enterprise"/>
    <s v="Healthcare"/>
    <x v="3"/>
    <x v="1"/>
    <s v="Onsite/Hybrid"/>
    <x v="2"/>
    <s v="0-2 yrs"/>
    <n v="1"/>
    <s v="Master"/>
    <n v="1"/>
    <n v="0"/>
    <n v="0"/>
    <n v="0"/>
    <n v="0"/>
    <n v="1"/>
    <n v="53114"/>
    <s v="Low"/>
    <n v="4"/>
    <n v="2022"/>
    <s v="High"/>
    <n v="7"/>
  </r>
  <r>
    <n v="9780"/>
    <x v="0"/>
    <x v="0"/>
    <s v="Startup"/>
    <s v="Retail"/>
    <x v="3"/>
    <x v="1"/>
    <s v="Onsite/Hybrid"/>
    <x v="1"/>
    <s v="3-6 yrs"/>
    <n v="6"/>
    <s v="PhD"/>
    <n v="1"/>
    <n v="0"/>
    <n v="0"/>
    <n v="1"/>
    <n v="1"/>
    <n v="3"/>
    <n v="100933"/>
    <s v="Medium"/>
    <n v="8"/>
    <n v="2020"/>
    <s v="Low"/>
    <n v="2"/>
  </r>
  <r>
    <n v="9781"/>
    <x v="1"/>
    <x v="1"/>
    <s v="Startup"/>
    <s v="Retail"/>
    <x v="6"/>
    <x v="2"/>
    <s v="Onsite/Hybrid"/>
    <x v="1"/>
    <s v="3-6 yrs"/>
    <n v="6"/>
    <s v="PhD"/>
    <n v="0"/>
    <n v="0"/>
    <n v="1"/>
    <n v="1"/>
    <n v="1"/>
    <n v="3"/>
    <n v="154726"/>
    <s v="High"/>
    <n v="10"/>
    <n v="2020"/>
    <s v="High"/>
    <n v="4"/>
  </r>
  <r>
    <n v="9782"/>
    <x v="0"/>
    <x v="0"/>
    <s v="MNC"/>
    <s v="Retail"/>
    <x v="4"/>
    <x v="1"/>
    <s v="Onsite/Hybrid"/>
    <x v="1"/>
    <s v="3-6 yrs"/>
    <n v="6"/>
    <s v="Master"/>
    <n v="0"/>
    <n v="0"/>
    <n v="0"/>
    <n v="0"/>
    <n v="0"/>
    <n v="0"/>
    <n v="99986"/>
    <s v="Medium"/>
    <n v="4"/>
    <n v="2022"/>
    <s v="High"/>
    <n v="9"/>
  </r>
  <r>
    <n v="9783"/>
    <x v="5"/>
    <x v="1"/>
    <s v="Medium"/>
    <s v="Retail"/>
    <x v="2"/>
    <x v="2"/>
    <s v="Onsite/Hybrid"/>
    <x v="2"/>
    <s v="0-2 yrs"/>
    <n v="0"/>
    <s v="Master"/>
    <n v="1"/>
    <n v="1"/>
    <n v="1"/>
    <n v="1"/>
    <n v="1"/>
    <n v="5"/>
    <n v="132608"/>
    <s v="High"/>
    <n v="7"/>
    <n v="2022"/>
    <s v="High"/>
    <n v="7"/>
  </r>
  <r>
    <n v="9784"/>
    <x v="3"/>
    <x v="0"/>
    <s v="MNC"/>
    <s v="Healthcare"/>
    <x v="2"/>
    <x v="0"/>
    <s v="Remote"/>
    <x v="1"/>
    <s v="3-6 yrs"/>
    <n v="6"/>
    <s v="Master"/>
    <n v="0"/>
    <n v="1"/>
    <n v="1"/>
    <n v="0"/>
    <n v="1"/>
    <n v="3"/>
    <n v="124584"/>
    <s v="High"/>
    <n v="11"/>
    <n v="2022"/>
    <s v="Low"/>
    <n v="1"/>
  </r>
  <r>
    <n v="9785"/>
    <x v="1"/>
    <x v="1"/>
    <s v="Medium"/>
    <s v="Healthcare"/>
    <x v="2"/>
    <x v="1"/>
    <s v="Onsite/Hybrid"/>
    <x v="1"/>
    <s v="3-6 yrs"/>
    <n v="4"/>
    <s v="Master"/>
    <n v="1"/>
    <n v="0"/>
    <n v="0"/>
    <n v="1"/>
    <n v="0"/>
    <n v="2"/>
    <n v="133038"/>
    <s v="High"/>
    <n v="4"/>
    <n v="2026"/>
    <s v="Medium"/>
    <n v="2"/>
  </r>
  <r>
    <n v="9786"/>
    <x v="5"/>
    <x v="1"/>
    <s v="MNC"/>
    <s v="Retail"/>
    <x v="2"/>
    <x v="1"/>
    <s v="Onsite/Hybrid"/>
    <x v="0"/>
    <s v="7+ yrs"/>
    <n v="11"/>
    <s v="Master"/>
    <n v="0"/>
    <n v="1"/>
    <n v="0"/>
    <n v="0"/>
    <n v="0"/>
    <n v="1"/>
    <n v="158408"/>
    <s v="High"/>
    <n v="2"/>
    <n v="2024"/>
    <s v="High"/>
    <n v="9"/>
  </r>
  <r>
    <n v="9787"/>
    <x v="0"/>
    <x v="0"/>
    <s v="Enterprise"/>
    <s v="Technology"/>
    <x v="2"/>
    <x v="2"/>
    <s v="Onsite/Hybrid"/>
    <x v="0"/>
    <s v="7+ yrs"/>
    <n v="7"/>
    <s v="PhD"/>
    <n v="0"/>
    <n v="1"/>
    <n v="0"/>
    <n v="0"/>
    <n v="0"/>
    <n v="1"/>
    <n v="102375"/>
    <s v="Medium"/>
    <n v="5"/>
    <n v="2021"/>
    <s v="Low"/>
    <n v="4"/>
  </r>
  <r>
    <n v="9788"/>
    <x v="3"/>
    <x v="0"/>
    <s v="Medium"/>
    <s v="Technology"/>
    <x v="6"/>
    <x v="2"/>
    <s v="Onsite/Hybrid"/>
    <x v="1"/>
    <s v="3-6 yrs"/>
    <n v="4"/>
    <s v="Bachelor"/>
    <n v="1"/>
    <n v="0"/>
    <n v="1"/>
    <n v="0"/>
    <n v="1"/>
    <n v="3"/>
    <n v="100318"/>
    <s v="Medium"/>
    <n v="5"/>
    <n v="2023"/>
    <s v="Medium"/>
    <n v="3"/>
  </r>
  <r>
    <n v="9789"/>
    <x v="4"/>
    <x v="0"/>
    <s v="MNC"/>
    <s v="E-commerce"/>
    <x v="1"/>
    <x v="0"/>
    <s v="Remote"/>
    <x v="2"/>
    <s v="0-2 yrs"/>
    <n v="0"/>
    <s v="Bachelor"/>
    <n v="0"/>
    <n v="1"/>
    <n v="1"/>
    <n v="0"/>
    <n v="1"/>
    <n v="3"/>
    <n v="93586"/>
    <s v="Medium"/>
    <n v="10"/>
    <n v="2024"/>
    <s v="Medium"/>
    <n v="6"/>
  </r>
  <r>
    <n v="9790"/>
    <x v="2"/>
    <x v="2"/>
    <s v="Startup"/>
    <s v="Finance"/>
    <x v="2"/>
    <x v="1"/>
    <s v="Onsite/Hybrid"/>
    <x v="1"/>
    <s v="3-6 yrs"/>
    <n v="5"/>
    <s v="Master"/>
    <n v="1"/>
    <n v="0"/>
    <n v="0"/>
    <n v="1"/>
    <n v="1"/>
    <n v="3"/>
    <n v="103907"/>
    <s v="Medium"/>
    <n v="3"/>
    <n v="2020"/>
    <s v="High"/>
    <n v="7"/>
  </r>
  <r>
    <n v="9791"/>
    <x v="5"/>
    <x v="1"/>
    <s v="Enterprise"/>
    <s v="E-commerce"/>
    <x v="3"/>
    <x v="2"/>
    <s v="Onsite/Hybrid"/>
    <x v="0"/>
    <s v="7+ yrs"/>
    <n v="12"/>
    <s v="Master"/>
    <n v="1"/>
    <n v="0"/>
    <n v="0"/>
    <n v="1"/>
    <n v="0"/>
    <n v="2"/>
    <n v="150827"/>
    <s v="High"/>
    <n v="10"/>
    <n v="2020"/>
    <s v="High"/>
    <n v="9"/>
  </r>
  <r>
    <n v="9792"/>
    <x v="4"/>
    <x v="0"/>
    <s v="Enterprise"/>
    <s v="Technology"/>
    <x v="4"/>
    <x v="1"/>
    <s v="Onsite/Hybrid"/>
    <x v="1"/>
    <s v="3-6 yrs"/>
    <n v="4"/>
    <s v="Bachelor"/>
    <n v="1"/>
    <n v="0"/>
    <n v="0"/>
    <n v="1"/>
    <n v="1"/>
    <n v="3"/>
    <n v="98962"/>
    <s v="Medium"/>
    <n v="3"/>
    <n v="2025"/>
    <s v="Low"/>
    <n v="1"/>
  </r>
  <r>
    <n v="9793"/>
    <x v="1"/>
    <x v="1"/>
    <s v="Medium"/>
    <s v="Education"/>
    <x v="2"/>
    <x v="0"/>
    <s v="Remote"/>
    <x v="1"/>
    <s v="3-6 yrs"/>
    <n v="5"/>
    <s v="Master"/>
    <n v="1"/>
    <n v="0"/>
    <n v="1"/>
    <n v="0"/>
    <n v="0"/>
    <n v="2"/>
    <n v="131399"/>
    <s v="High"/>
    <n v="11"/>
    <n v="2024"/>
    <s v="Medium"/>
    <n v="6"/>
  </r>
  <r>
    <n v="9794"/>
    <x v="3"/>
    <x v="0"/>
    <s v="MNC"/>
    <s v="Education"/>
    <x v="1"/>
    <x v="0"/>
    <s v="Remote"/>
    <x v="2"/>
    <s v="0-2 yrs"/>
    <n v="0"/>
    <s v="Bachelor"/>
    <n v="1"/>
    <n v="0"/>
    <n v="0"/>
    <n v="1"/>
    <n v="0"/>
    <n v="2"/>
    <n v="80062"/>
    <s v="Medium"/>
    <n v="5"/>
    <n v="2023"/>
    <s v="High"/>
    <n v="7"/>
  </r>
  <r>
    <n v="9795"/>
    <x v="4"/>
    <x v="0"/>
    <s v="Medium"/>
    <s v="Retail"/>
    <x v="4"/>
    <x v="0"/>
    <s v="Remote"/>
    <x v="2"/>
    <s v="0-2 yrs"/>
    <n v="2"/>
    <s v="Master"/>
    <n v="1"/>
    <n v="1"/>
    <n v="1"/>
    <n v="1"/>
    <n v="0"/>
    <n v="4"/>
    <n v="83517"/>
    <s v="Medium"/>
    <n v="12"/>
    <n v="2020"/>
    <s v="High"/>
    <n v="5"/>
  </r>
  <r>
    <n v="9796"/>
    <x v="5"/>
    <x v="1"/>
    <s v="MNC"/>
    <s v="E-commerce"/>
    <x v="2"/>
    <x v="1"/>
    <s v="Onsite/Hybrid"/>
    <x v="0"/>
    <s v="7+ yrs"/>
    <n v="11"/>
    <s v="Bachelor"/>
    <n v="1"/>
    <n v="0"/>
    <n v="0"/>
    <n v="0"/>
    <n v="0"/>
    <n v="1"/>
    <n v="155476"/>
    <s v="High"/>
    <n v="8"/>
    <n v="2022"/>
    <s v="Low"/>
    <n v="4"/>
  </r>
  <r>
    <n v="9797"/>
    <x v="0"/>
    <x v="0"/>
    <s v="Enterprise"/>
    <s v="Education"/>
    <x v="1"/>
    <x v="1"/>
    <s v="Onsite/Hybrid"/>
    <x v="0"/>
    <s v="7+ yrs"/>
    <n v="7"/>
    <s v="Bachelor"/>
    <n v="0"/>
    <n v="1"/>
    <n v="0"/>
    <n v="0"/>
    <n v="1"/>
    <n v="2"/>
    <n v="111498"/>
    <s v="Medium"/>
    <n v="7"/>
    <n v="2022"/>
    <s v="High"/>
    <n v="7"/>
  </r>
  <r>
    <n v="9798"/>
    <x v="5"/>
    <x v="1"/>
    <s v="Enterprise"/>
    <s v="E-commerce"/>
    <x v="6"/>
    <x v="0"/>
    <s v="Remote"/>
    <x v="0"/>
    <s v="7+ yrs"/>
    <n v="7"/>
    <s v="Master"/>
    <n v="0"/>
    <n v="1"/>
    <n v="1"/>
    <n v="0"/>
    <n v="1"/>
    <n v="3"/>
    <n v="160243"/>
    <s v="High"/>
    <n v="5"/>
    <n v="2024"/>
    <s v="Low"/>
    <n v="5"/>
  </r>
  <r>
    <n v="9799"/>
    <x v="3"/>
    <x v="0"/>
    <s v="Enterprise"/>
    <s v="Finance"/>
    <x v="3"/>
    <x v="1"/>
    <s v="Onsite/Hybrid"/>
    <x v="2"/>
    <s v="0-2 yrs"/>
    <n v="1"/>
    <s v="Master"/>
    <n v="0"/>
    <n v="1"/>
    <n v="0"/>
    <n v="0"/>
    <n v="0"/>
    <n v="1"/>
    <n v="53880"/>
    <s v="Low"/>
    <n v="9"/>
    <n v="2023"/>
    <s v="Low"/>
    <n v="5"/>
  </r>
  <r>
    <n v="9800"/>
    <x v="4"/>
    <x v="0"/>
    <s v="Enterprise"/>
    <s v="E-commerce"/>
    <x v="3"/>
    <x v="2"/>
    <s v="Onsite/Hybrid"/>
    <x v="2"/>
    <s v="0-2 yrs"/>
    <n v="1"/>
    <s v="Bachelor"/>
    <n v="1"/>
    <n v="0"/>
    <n v="0"/>
    <n v="0"/>
    <n v="1"/>
    <n v="2"/>
    <n v="59207"/>
    <s v="Low"/>
    <n v="4"/>
    <n v="2025"/>
    <s v="Medium"/>
    <n v="1"/>
  </r>
  <r>
    <n v="9801"/>
    <x v="0"/>
    <x v="0"/>
    <s v="Enterprise"/>
    <s v="Technology"/>
    <x v="2"/>
    <x v="1"/>
    <s v="Onsite/Hybrid"/>
    <x v="2"/>
    <s v="0-2 yrs"/>
    <n v="0"/>
    <s v="Bachelor"/>
    <n v="0"/>
    <n v="1"/>
    <n v="1"/>
    <n v="0"/>
    <n v="1"/>
    <n v="3"/>
    <n v="75677"/>
    <s v="Medium"/>
    <n v="11"/>
    <n v="2024"/>
    <s v="Low"/>
    <n v="5"/>
  </r>
  <r>
    <n v="9802"/>
    <x v="1"/>
    <x v="1"/>
    <s v="Enterprise"/>
    <s v="Healthcare"/>
    <x v="1"/>
    <x v="0"/>
    <s v="Remote"/>
    <x v="2"/>
    <s v="0-2 yrs"/>
    <n v="0"/>
    <s v="Master"/>
    <n v="0"/>
    <n v="1"/>
    <n v="0"/>
    <n v="0"/>
    <n v="0"/>
    <n v="1"/>
    <n v="93147"/>
    <s v="Medium"/>
    <n v="1"/>
    <n v="2020"/>
    <s v="Medium"/>
    <n v="6"/>
  </r>
  <r>
    <n v="9803"/>
    <x v="0"/>
    <x v="0"/>
    <s v="Startup"/>
    <s v="Retail"/>
    <x v="1"/>
    <x v="0"/>
    <s v="Remote"/>
    <x v="1"/>
    <s v="3-6 yrs"/>
    <n v="4"/>
    <s v="Master"/>
    <n v="1"/>
    <n v="0"/>
    <n v="0"/>
    <n v="0"/>
    <n v="0"/>
    <n v="1"/>
    <n v="70562"/>
    <s v="Medium"/>
    <n v="11"/>
    <n v="2020"/>
    <s v="Medium"/>
    <n v="6"/>
  </r>
  <r>
    <n v="9804"/>
    <x v="5"/>
    <x v="1"/>
    <s v="Enterprise"/>
    <s v="Technology"/>
    <x v="6"/>
    <x v="2"/>
    <s v="Onsite/Hybrid"/>
    <x v="0"/>
    <s v="7+ yrs"/>
    <n v="9"/>
    <s v="Bachelor"/>
    <n v="1"/>
    <n v="1"/>
    <n v="1"/>
    <n v="0"/>
    <n v="0"/>
    <n v="3"/>
    <n v="159437"/>
    <s v="High"/>
    <n v="10"/>
    <n v="2024"/>
    <s v="High"/>
    <n v="7"/>
  </r>
  <r>
    <n v="9805"/>
    <x v="4"/>
    <x v="0"/>
    <s v="MNC"/>
    <s v="Education"/>
    <x v="2"/>
    <x v="0"/>
    <s v="Remote"/>
    <x v="0"/>
    <s v="7+ yrs"/>
    <n v="15"/>
    <s v="Bachelor"/>
    <n v="0"/>
    <n v="0"/>
    <n v="0"/>
    <n v="0"/>
    <n v="1"/>
    <n v="1"/>
    <n v="131584"/>
    <s v="High"/>
    <n v="9"/>
    <n v="2024"/>
    <s v="Medium"/>
    <n v="3"/>
  </r>
  <r>
    <n v="9806"/>
    <x v="5"/>
    <x v="1"/>
    <s v="Startup"/>
    <s v="Healthcare"/>
    <x v="0"/>
    <x v="2"/>
    <s v="Onsite/Hybrid"/>
    <x v="2"/>
    <s v="0-2 yrs"/>
    <n v="0"/>
    <s v="PhD"/>
    <n v="0"/>
    <n v="0"/>
    <n v="1"/>
    <n v="1"/>
    <n v="1"/>
    <n v="3"/>
    <n v="132430"/>
    <s v="High"/>
    <n v="5"/>
    <n v="2020"/>
    <s v="High"/>
    <n v="4"/>
  </r>
  <r>
    <n v="9807"/>
    <x v="0"/>
    <x v="0"/>
    <s v="Startup"/>
    <s v="Education"/>
    <x v="6"/>
    <x v="2"/>
    <s v="Onsite/Hybrid"/>
    <x v="2"/>
    <s v="0-2 yrs"/>
    <n v="0"/>
    <s v="Master"/>
    <n v="0"/>
    <n v="1"/>
    <n v="1"/>
    <n v="1"/>
    <n v="1"/>
    <n v="4"/>
    <n v="90157"/>
    <s v="Medium"/>
    <n v="6"/>
    <n v="2026"/>
    <s v="High"/>
    <n v="5"/>
  </r>
  <r>
    <n v="9808"/>
    <x v="5"/>
    <x v="1"/>
    <s v="Medium"/>
    <s v="Technology"/>
    <x v="6"/>
    <x v="0"/>
    <s v="Remote"/>
    <x v="2"/>
    <s v="0-2 yrs"/>
    <n v="0"/>
    <s v="Master"/>
    <n v="1"/>
    <n v="1"/>
    <n v="1"/>
    <n v="1"/>
    <n v="0"/>
    <n v="4"/>
    <n v="124383"/>
    <s v="High"/>
    <n v="11"/>
    <n v="2024"/>
    <s v="High"/>
    <n v="3"/>
  </r>
  <r>
    <n v="9809"/>
    <x v="1"/>
    <x v="1"/>
    <s v="Startup"/>
    <s v="Healthcare"/>
    <x v="3"/>
    <x v="1"/>
    <s v="Onsite/Hybrid"/>
    <x v="1"/>
    <s v="3-6 yrs"/>
    <n v="3"/>
    <s v="Bachelor"/>
    <n v="1"/>
    <n v="1"/>
    <n v="0"/>
    <n v="0"/>
    <n v="0"/>
    <n v="2"/>
    <n v="118306"/>
    <s v="Medium"/>
    <n v="4"/>
    <n v="2025"/>
    <s v="Low"/>
    <n v="4"/>
  </r>
  <r>
    <n v="9810"/>
    <x v="1"/>
    <x v="1"/>
    <s v="MNC"/>
    <s v="Healthcare"/>
    <x v="4"/>
    <x v="2"/>
    <s v="Onsite/Hybrid"/>
    <x v="0"/>
    <s v="7+ yrs"/>
    <n v="13"/>
    <s v="Master"/>
    <n v="0"/>
    <n v="1"/>
    <n v="1"/>
    <n v="0"/>
    <n v="1"/>
    <n v="3"/>
    <n v="182148"/>
    <s v="High"/>
    <n v="7"/>
    <n v="2020"/>
    <s v="High"/>
    <n v="9"/>
  </r>
  <r>
    <n v="9811"/>
    <x v="1"/>
    <x v="1"/>
    <s v="Medium"/>
    <s v="Retail"/>
    <x v="1"/>
    <x v="1"/>
    <s v="Onsite/Hybrid"/>
    <x v="0"/>
    <s v="7+ yrs"/>
    <n v="7"/>
    <s v="Master"/>
    <n v="1"/>
    <n v="0"/>
    <n v="1"/>
    <n v="0"/>
    <n v="1"/>
    <n v="3"/>
    <n v="161517"/>
    <s v="High"/>
    <n v="3"/>
    <n v="2023"/>
    <s v="Medium"/>
    <n v="2"/>
  </r>
  <r>
    <n v="9812"/>
    <x v="2"/>
    <x v="2"/>
    <s v="MNC"/>
    <s v="Education"/>
    <x v="3"/>
    <x v="2"/>
    <s v="Onsite/Hybrid"/>
    <x v="1"/>
    <s v="3-6 yrs"/>
    <n v="3"/>
    <s v="Bachelor"/>
    <n v="1"/>
    <n v="1"/>
    <n v="1"/>
    <n v="0"/>
    <n v="1"/>
    <n v="4"/>
    <n v="120115"/>
    <s v="High"/>
    <n v="7"/>
    <n v="2023"/>
    <s v="Low"/>
    <n v="5"/>
  </r>
  <r>
    <n v="9813"/>
    <x v="3"/>
    <x v="0"/>
    <s v="Medium"/>
    <s v="E-commerce"/>
    <x v="5"/>
    <x v="0"/>
    <s v="Remote"/>
    <x v="0"/>
    <s v="7+ yrs"/>
    <n v="8"/>
    <s v="PhD"/>
    <n v="1"/>
    <n v="0"/>
    <n v="1"/>
    <n v="0"/>
    <n v="1"/>
    <n v="3"/>
    <n v="121750"/>
    <s v="High"/>
    <n v="2"/>
    <n v="2023"/>
    <s v="Medium"/>
    <n v="3"/>
  </r>
  <r>
    <n v="9814"/>
    <x v="4"/>
    <x v="0"/>
    <s v="Medium"/>
    <s v="Finance"/>
    <x v="1"/>
    <x v="2"/>
    <s v="Onsite/Hybrid"/>
    <x v="1"/>
    <s v="3-6 yrs"/>
    <n v="6"/>
    <s v="PhD"/>
    <n v="0"/>
    <n v="0"/>
    <n v="1"/>
    <n v="0"/>
    <n v="1"/>
    <n v="2"/>
    <n v="98914"/>
    <s v="Medium"/>
    <n v="10"/>
    <n v="2021"/>
    <s v="High"/>
    <n v="9"/>
  </r>
  <r>
    <n v="9815"/>
    <x v="5"/>
    <x v="1"/>
    <s v="Enterprise"/>
    <s v="Retail"/>
    <x v="1"/>
    <x v="0"/>
    <s v="Remote"/>
    <x v="2"/>
    <s v="0-2 yrs"/>
    <n v="0"/>
    <s v="Bachelor"/>
    <n v="0"/>
    <n v="0"/>
    <n v="1"/>
    <n v="0"/>
    <n v="1"/>
    <n v="2"/>
    <n v="110064"/>
    <s v="Medium"/>
    <n v="10"/>
    <n v="2026"/>
    <s v="High"/>
    <n v="9"/>
  </r>
  <r>
    <n v="9816"/>
    <x v="1"/>
    <x v="1"/>
    <s v="Enterprise"/>
    <s v="Technology"/>
    <x v="5"/>
    <x v="2"/>
    <s v="Onsite/Hybrid"/>
    <x v="2"/>
    <s v="0-2 yrs"/>
    <n v="1"/>
    <s v="PhD"/>
    <n v="1"/>
    <n v="1"/>
    <n v="0"/>
    <n v="1"/>
    <n v="1"/>
    <n v="4"/>
    <n v="118857"/>
    <s v="Medium"/>
    <n v="4"/>
    <n v="2021"/>
    <s v="Low"/>
    <n v="6"/>
  </r>
  <r>
    <n v="9817"/>
    <x v="1"/>
    <x v="1"/>
    <s v="Medium"/>
    <s v="Healthcare"/>
    <x v="0"/>
    <x v="2"/>
    <s v="Onsite/Hybrid"/>
    <x v="1"/>
    <s v="3-6 yrs"/>
    <n v="4"/>
    <s v="Bachelor"/>
    <n v="1"/>
    <n v="1"/>
    <n v="1"/>
    <n v="0"/>
    <n v="1"/>
    <n v="4"/>
    <n v="138734"/>
    <s v="High"/>
    <n v="1"/>
    <n v="2024"/>
    <s v="Low"/>
    <n v="4"/>
  </r>
  <r>
    <n v="9818"/>
    <x v="0"/>
    <x v="0"/>
    <s v="Enterprise"/>
    <s v="Technology"/>
    <x v="0"/>
    <x v="2"/>
    <s v="Onsite/Hybrid"/>
    <x v="1"/>
    <s v="3-6 yrs"/>
    <n v="6"/>
    <s v="Master"/>
    <n v="1"/>
    <n v="1"/>
    <n v="0"/>
    <n v="1"/>
    <n v="1"/>
    <n v="4"/>
    <n v="99764"/>
    <s v="Medium"/>
    <n v="6"/>
    <n v="2022"/>
    <s v="High"/>
    <n v="7"/>
  </r>
  <r>
    <n v="9819"/>
    <x v="2"/>
    <x v="2"/>
    <s v="Enterprise"/>
    <s v="Technology"/>
    <x v="1"/>
    <x v="0"/>
    <s v="Remote"/>
    <x v="1"/>
    <s v="3-6 yrs"/>
    <n v="4"/>
    <s v="Master"/>
    <n v="0"/>
    <n v="1"/>
    <n v="1"/>
    <n v="1"/>
    <n v="1"/>
    <n v="4"/>
    <n v="111528"/>
    <s v="Medium"/>
    <n v="4"/>
    <n v="2021"/>
    <s v="High"/>
    <n v="1"/>
  </r>
  <r>
    <n v="9820"/>
    <x v="0"/>
    <x v="0"/>
    <s v="Enterprise"/>
    <s v="Finance"/>
    <x v="5"/>
    <x v="0"/>
    <s v="Remote"/>
    <x v="1"/>
    <s v="3-6 yrs"/>
    <n v="5"/>
    <s v="Master"/>
    <n v="0"/>
    <n v="0"/>
    <n v="0"/>
    <n v="0"/>
    <n v="0"/>
    <n v="0"/>
    <n v="79876"/>
    <s v="Medium"/>
    <n v="9"/>
    <n v="2025"/>
    <s v="High"/>
    <n v="8"/>
  </r>
  <r>
    <n v="9821"/>
    <x v="4"/>
    <x v="0"/>
    <s v="Startup"/>
    <s v="Technology"/>
    <x v="6"/>
    <x v="2"/>
    <s v="Onsite/Hybrid"/>
    <x v="2"/>
    <s v="0-2 yrs"/>
    <n v="2"/>
    <s v="PhD"/>
    <n v="1"/>
    <n v="1"/>
    <n v="1"/>
    <n v="1"/>
    <n v="1"/>
    <n v="5"/>
    <n v="88758"/>
    <s v="Medium"/>
    <n v="7"/>
    <n v="2025"/>
    <s v="High"/>
    <n v="9"/>
  </r>
  <r>
    <n v="9822"/>
    <x v="4"/>
    <x v="0"/>
    <s v="Startup"/>
    <s v="Finance"/>
    <x v="2"/>
    <x v="1"/>
    <s v="Onsite/Hybrid"/>
    <x v="1"/>
    <s v="3-6 yrs"/>
    <n v="5"/>
    <s v="Master"/>
    <n v="0"/>
    <n v="0"/>
    <n v="1"/>
    <n v="1"/>
    <n v="0"/>
    <n v="2"/>
    <n v="106265"/>
    <s v="Medium"/>
    <n v="11"/>
    <n v="2026"/>
    <s v="High"/>
    <n v="6"/>
  </r>
  <r>
    <n v="9823"/>
    <x v="5"/>
    <x v="1"/>
    <s v="Startup"/>
    <s v="Education"/>
    <x v="0"/>
    <x v="0"/>
    <s v="Remote"/>
    <x v="2"/>
    <s v="0-2 yrs"/>
    <n v="0"/>
    <s v="Bachelor"/>
    <n v="0"/>
    <n v="0"/>
    <n v="1"/>
    <n v="1"/>
    <n v="1"/>
    <n v="3"/>
    <n v="127230"/>
    <s v="High"/>
    <n v="12"/>
    <n v="2020"/>
    <s v="High"/>
    <n v="4"/>
  </r>
  <r>
    <n v="9824"/>
    <x v="3"/>
    <x v="0"/>
    <s v="Startup"/>
    <s v="Education"/>
    <x v="1"/>
    <x v="0"/>
    <s v="Remote"/>
    <x v="2"/>
    <s v="0-2 yrs"/>
    <n v="0"/>
    <s v="Master"/>
    <n v="1"/>
    <n v="1"/>
    <n v="1"/>
    <n v="1"/>
    <n v="0"/>
    <n v="4"/>
    <n v="83296"/>
    <s v="Medium"/>
    <n v="6"/>
    <n v="2022"/>
    <s v="High"/>
    <n v="2"/>
  </r>
  <r>
    <n v="9825"/>
    <x v="4"/>
    <x v="0"/>
    <s v="Startup"/>
    <s v="Technology"/>
    <x v="4"/>
    <x v="2"/>
    <s v="Onsite/Hybrid"/>
    <x v="2"/>
    <s v="0-2 yrs"/>
    <n v="0"/>
    <s v="Bachelor"/>
    <n v="1"/>
    <n v="0"/>
    <n v="1"/>
    <n v="1"/>
    <n v="1"/>
    <n v="4"/>
    <n v="85363"/>
    <s v="Medium"/>
    <n v="1"/>
    <n v="2023"/>
    <s v="High"/>
    <n v="9"/>
  </r>
  <r>
    <n v="9826"/>
    <x v="2"/>
    <x v="2"/>
    <s v="Startup"/>
    <s v="E-commerce"/>
    <x v="0"/>
    <x v="1"/>
    <s v="Onsite/Hybrid"/>
    <x v="0"/>
    <s v="7+ yrs"/>
    <n v="15"/>
    <s v="Bachelor"/>
    <n v="0"/>
    <n v="0"/>
    <n v="0"/>
    <n v="0"/>
    <n v="1"/>
    <n v="1"/>
    <n v="108923"/>
    <s v="Medium"/>
    <n v="12"/>
    <n v="2021"/>
    <s v="Medium"/>
    <n v="4"/>
  </r>
  <r>
    <n v="9827"/>
    <x v="1"/>
    <x v="1"/>
    <s v="Enterprise"/>
    <s v="Retail"/>
    <x v="2"/>
    <x v="0"/>
    <s v="Remote"/>
    <x v="0"/>
    <s v="7+ yrs"/>
    <n v="7"/>
    <s v="Master"/>
    <n v="0"/>
    <n v="0"/>
    <n v="0"/>
    <n v="1"/>
    <n v="1"/>
    <n v="2"/>
    <n v="165209"/>
    <s v="High"/>
    <n v="8"/>
    <n v="2023"/>
    <s v="High"/>
    <n v="9"/>
  </r>
  <r>
    <n v="9828"/>
    <x v="4"/>
    <x v="0"/>
    <s v="MNC"/>
    <s v="Technology"/>
    <x v="4"/>
    <x v="1"/>
    <s v="Onsite/Hybrid"/>
    <x v="1"/>
    <s v="3-6 yrs"/>
    <n v="3"/>
    <s v="Bachelor"/>
    <n v="0"/>
    <n v="0"/>
    <n v="1"/>
    <n v="0"/>
    <n v="1"/>
    <n v="2"/>
    <n v="117991"/>
    <s v="Medium"/>
    <n v="10"/>
    <n v="2022"/>
    <s v="Low"/>
    <n v="1"/>
  </r>
  <r>
    <n v="9829"/>
    <x v="3"/>
    <x v="0"/>
    <s v="MNC"/>
    <s v="Retail"/>
    <x v="6"/>
    <x v="2"/>
    <s v="Onsite/Hybrid"/>
    <x v="2"/>
    <s v="0-2 yrs"/>
    <n v="0"/>
    <s v="PhD"/>
    <n v="1"/>
    <n v="1"/>
    <n v="0"/>
    <n v="0"/>
    <n v="0"/>
    <n v="2"/>
    <n v="72485"/>
    <s v="Medium"/>
    <n v="9"/>
    <n v="2026"/>
    <s v="Low"/>
    <n v="5"/>
  </r>
  <r>
    <n v="9830"/>
    <x v="1"/>
    <x v="1"/>
    <s v="Enterprise"/>
    <s v="Technology"/>
    <x v="1"/>
    <x v="2"/>
    <s v="Onsite/Hybrid"/>
    <x v="0"/>
    <s v="7+ yrs"/>
    <n v="11"/>
    <s v="Bachelor"/>
    <n v="0"/>
    <n v="1"/>
    <n v="1"/>
    <n v="0"/>
    <n v="0"/>
    <n v="2"/>
    <n v="151166"/>
    <s v="High"/>
    <n v="1"/>
    <n v="2026"/>
    <s v="High"/>
    <n v="8"/>
  </r>
  <r>
    <n v="9831"/>
    <x v="0"/>
    <x v="0"/>
    <s v="Enterprise"/>
    <s v="Technology"/>
    <x v="5"/>
    <x v="1"/>
    <s v="Onsite/Hybrid"/>
    <x v="0"/>
    <s v="7+ yrs"/>
    <n v="14"/>
    <s v="Bachelor"/>
    <n v="0"/>
    <n v="1"/>
    <n v="1"/>
    <n v="0"/>
    <n v="1"/>
    <n v="3"/>
    <n v="124201"/>
    <s v="High"/>
    <n v="5"/>
    <n v="2023"/>
    <s v="Medium"/>
    <n v="2"/>
  </r>
  <r>
    <n v="9832"/>
    <x v="5"/>
    <x v="1"/>
    <s v="MNC"/>
    <s v="Finance"/>
    <x v="0"/>
    <x v="1"/>
    <s v="Onsite/Hybrid"/>
    <x v="0"/>
    <s v="7+ yrs"/>
    <n v="10"/>
    <s v="Bachelor"/>
    <n v="0"/>
    <n v="0"/>
    <n v="1"/>
    <n v="1"/>
    <n v="0"/>
    <n v="2"/>
    <n v="193979"/>
    <s v="High"/>
    <n v="12"/>
    <n v="2022"/>
    <s v="High"/>
    <n v="4"/>
  </r>
  <r>
    <n v="9833"/>
    <x v="4"/>
    <x v="0"/>
    <s v="Startup"/>
    <s v="Finance"/>
    <x v="4"/>
    <x v="1"/>
    <s v="Onsite/Hybrid"/>
    <x v="0"/>
    <s v="7+ yrs"/>
    <n v="14"/>
    <s v="Master"/>
    <n v="0"/>
    <n v="1"/>
    <n v="1"/>
    <n v="1"/>
    <n v="0"/>
    <n v="3"/>
    <n v="132167"/>
    <s v="High"/>
    <n v="2"/>
    <n v="2022"/>
    <s v="High"/>
    <n v="2"/>
  </r>
  <r>
    <n v="9834"/>
    <x v="4"/>
    <x v="0"/>
    <s v="Startup"/>
    <s v="E-commerce"/>
    <x v="2"/>
    <x v="2"/>
    <s v="Onsite/Hybrid"/>
    <x v="0"/>
    <s v="7+ yrs"/>
    <n v="11"/>
    <s v="Master"/>
    <n v="0"/>
    <n v="0"/>
    <n v="0"/>
    <n v="1"/>
    <n v="1"/>
    <n v="2"/>
    <n v="123007"/>
    <s v="High"/>
    <n v="8"/>
    <n v="2020"/>
    <s v="Low"/>
    <n v="4"/>
  </r>
  <r>
    <n v="9835"/>
    <x v="3"/>
    <x v="0"/>
    <s v="Startup"/>
    <s v="Education"/>
    <x v="1"/>
    <x v="2"/>
    <s v="Onsite/Hybrid"/>
    <x v="1"/>
    <s v="3-6 yrs"/>
    <n v="4"/>
    <s v="Master"/>
    <n v="0"/>
    <n v="1"/>
    <n v="0"/>
    <n v="1"/>
    <n v="1"/>
    <n v="3"/>
    <n v="97452"/>
    <s v="Medium"/>
    <n v="2"/>
    <n v="2024"/>
    <s v="Medium"/>
    <n v="6"/>
  </r>
  <r>
    <n v="9836"/>
    <x v="1"/>
    <x v="1"/>
    <s v="Enterprise"/>
    <s v="Finance"/>
    <x v="6"/>
    <x v="1"/>
    <s v="Onsite/Hybrid"/>
    <x v="1"/>
    <s v="3-6 yrs"/>
    <n v="5"/>
    <s v="PhD"/>
    <n v="0"/>
    <n v="1"/>
    <n v="1"/>
    <n v="0"/>
    <n v="0"/>
    <n v="2"/>
    <n v="131088"/>
    <s v="High"/>
    <n v="6"/>
    <n v="2022"/>
    <s v="Low"/>
    <n v="3"/>
  </r>
  <r>
    <n v="9837"/>
    <x v="2"/>
    <x v="2"/>
    <s v="Medium"/>
    <s v="Technology"/>
    <x v="3"/>
    <x v="2"/>
    <s v="Onsite/Hybrid"/>
    <x v="0"/>
    <s v="7+ yrs"/>
    <n v="13"/>
    <s v="Bachelor"/>
    <n v="1"/>
    <n v="1"/>
    <n v="1"/>
    <n v="1"/>
    <n v="0"/>
    <n v="4"/>
    <n v="126711"/>
    <s v="High"/>
    <n v="11"/>
    <n v="2021"/>
    <s v="High"/>
    <n v="6"/>
  </r>
  <r>
    <n v="9838"/>
    <x v="5"/>
    <x v="1"/>
    <s v="Enterprise"/>
    <s v="Technology"/>
    <x v="5"/>
    <x v="2"/>
    <s v="Onsite/Hybrid"/>
    <x v="0"/>
    <s v="7+ yrs"/>
    <n v="8"/>
    <s v="Master"/>
    <n v="0"/>
    <n v="1"/>
    <n v="0"/>
    <n v="0"/>
    <n v="1"/>
    <n v="2"/>
    <n v="145604"/>
    <s v="High"/>
    <n v="6"/>
    <n v="2023"/>
    <s v="High"/>
    <n v="7"/>
  </r>
  <r>
    <n v="9839"/>
    <x v="4"/>
    <x v="0"/>
    <s v="MNC"/>
    <s v="Finance"/>
    <x v="6"/>
    <x v="0"/>
    <s v="Remote"/>
    <x v="1"/>
    <s v="3-6 yrs"/>
    <n v="3"/>
    <s v="Bachelor"/>
    <n v="1"/>
    <n v="1"/>
    <n v="0"/>
    <n v="1"/>
    <n v="1"/>
    <n v="4"/>
    <n v="124038"/>
    <s v="High"/>
    <n v="9"/>
    <n v="2026"/>
    <s v="Low"/>
    <n v="5"/>
  </r>
  <r>
    <n v="9840"/>
    <x v="3"/>
    <x v="0"/>
    <s v="Medium"/>
    <s v="Healthcare"/>
    <x v="2"/>
    <x v="0"/>
    <s v="Remote"/>
    <x v="0"/>
    <s v="7+ yrs"/>
    <n v="9"/>
    <s v="Bachelor"/>
    <n v="1"/>
    <n v="0"/>
    <n v="1"/>
    <n v="1"/>
    <n v="1"/>
    <n v="4"/>
    <n v="135011"/>
    <s v="High"/>
    <n v="5"/>
    <n v="2023"/>
    <s v="High"/>
    <n v="2"/>
  </r>
  <r>
    <n v="9841"/>
    <x v="3"/>
    <x v="0"/>
    <s v="Medium"/>
    <s v="Healthcare"/>
    <x v="0"/>
    <x v="0"/>
    <s v="Remote"/>
    <x v="0"/>
    <s v="7+ yrs"/>
    <n v="15"/>
    <s v="Bachelor"/>
    <n v="1"/>
    <n v="0"/>
    <n v="0"/>
    <n v="1"/>
    <n v="0"/>
    <n v="2"/>
    <n v="119160"/>
    <s v="Medium"/>
    <n v="10"/>
    <n v="2021"/>
    <s v="Low"/>
    <n v="6"/>
  </r>
  <r>
    <n v="9842"/>
    <x v="1"/>
    <x v="1"/>
    <s v="Medium"/>
    <s v="Technology"/>
    <x v="4"/>
    <x v="1"/>
    <s v="Onsite/Hybrid"/>
    <x v="2"/>
    <s v="0-2 yrs"/>
    <n v="1"/>
    <s v="Master"/>
    <n v="1"/>
    <n v="1"/>
    <n v="0"/>
    <n v="1"/>
    <n v="0"/>
    <n v="3"/>
    <n v="106488"/>
    <s v="Medium"/>
    <n v="4"/>
    <n v="2024"/>
    <s v="Low"/>
    <n v="6"/>
  </r>
  <r>
    <n v="9843"/>
    <x v="0"/>
    <x v="0"/>
    <s v="Enterprise"/>
    <s v="Healthcare"/>
    <x v="5"/>
    <x v="2"/>
    <s v="Onsite/Hybrid"/>
    <x v="1"/>
    <s v="3-6 yrs"/>
    <n v="5"/>
    <s v="Bachelor"/>
    <n v="0"/>
    <n v="1"/>
    <n v="0"/>
    <n v="0"/>
    <n v="1"/>
    <n v="2"/>
    <n v="86564"/>
    <s v="Medium"/>
    <n v="10"/>
    <n v="2026"/>
    <s v="Medium"/>
    <n v="5"/>
  </r>
  <r>
    <n v="9844"/>
    <x v="3"/>
    <x v="0"/>
    <s v="Enterprise"/>
    <s v="Education"/>
    <x v="5"/>
    <x v="1"/>
    <s v="Onsite/Hybrid"/>
    <x v="0"/>
    <s v="7+ yrs"/>
    <n v="13"/>
    <s v="Master"/>
    <n v="0"/>
    <n v="0"/>
    <n v="1"/>
    <n v="0"/>
    <n v="1"/>
    <n v="2"/>
    <n v="120866"/>
    <s v="High"/>
    <n v="12"/>
    <n v="2023"/>
    <s v="High"/>
    <n v="9"/>
  </r>
  <r>
    <n v="9845"/>
    <x v="2"/>
    <x v="2"/>
    <s v="MNC"/>
    <s v="Healthcare"/>
    <x v="2"/>
    <x v="2"/>
    <s v="Onsite/Hybrid"/>
    <x v="1"/>
    <s v="3-6 yrs"/>
    <n v="3"/>
    <s v="PhD"/>
    <n v="1"/>
    <n v="1"/>
    <n v="0"/>
    <n v="1"/>
    <n v="1"/>
    <n v="4"/>
    <n v="121124"/>
    <s v="High"/>
    <n v="7"/>
    <n v="2020"/>
    <s v="Medium"/>
    <n v="3"/>
  </r>
  <r>
    <n v="9846"/>
    <x v="2"/>
    <x v="2"/>
    <s v="Startup"/>
    <s v="Education"/>
    <x v="2"/>
    <x v="2"/>
    <s v="Onsite/Hybrid"/>
    <x v="2"/>
    <s v="0-2 yrs"/>
    <n v="0"/>
    <s v="PhD"/>
    <n v="0"/>
    <n v="0"/>
    <n v="0"/>
    <n v="1"/>
    <n v="0"/>
    <n v="1"/>
    <n v="65952"/>
    <s v="Low"/>
    <n v="9"/>
    <n v="2020"/>
    <s v="High"/>
    <n v="9"/>
  </r>
  <r>
    <n v="9847"/>
    <x v="4"/>
    <x v="0"/>
    <s v="Enterprise"/>
    <s v="Education"/>
    <x v="6"/>
    <x v="1"/>
    <s v="Onsite/Hybrid"/>
    <x v="2"/>
    <s v="0-2 yrs"/>
    <n v="2"/>
    <s v="PhD"/>
    <n v="1"/>
    <n v="0"/>
    <n v="1"/>
    <n v="0"/>
    <n v="1"/>
    <n v="3"/>
    <n v="76514"/>
    <s v="Medium"/>
    <n v="10"/>
    <n v="2022"/>
    <s v="High"/>
    <n v="7"/>
  </r>
  <r>
    <n v="9848"/>
    <x v="5"/>
    <x v="1"/>
    <s v="Startup"/>
    <s v="Retail"/>
    <x v="1"/>
    <x v="2"/>
    <s v="Onsite/Hybrid"/>
    <x v="0"/>
    <s v="7+ yrs"/>
    <n v="13"/>
    <s v="Bachelor"/>
    <n v="0"/>
    <n v="1"/>
    <n v="0"/>
    <n v="1"/>
    <n v="0"/>
    <n v="2"/>
    <n v="157658"/>
    <s v="High"/>
    <n v="5"/>
    <n v="2021"/>
    <s v="High"/>
    <n v="7"/>
  </r>
  <r>
    <n v="9849"/>
    <x v="1"/>
    <x v="1"/>
    <s v="Enterprise"/>
    <s v="Retail"/>
    <x v="2"/>
    <x v="1"/>
    <s v="Onsite/Hybrid"/>
    <x v="0"/>
    <s v="7+ yrs"/>
    <n v="13"/>
    <s v="Master"/>
    <n v="0"/>
    <n v="1"/>
    <n v="1"/>
    <n v="1"/>
    <n v="0"/>
    <n v="3"/>
    <n v="174527"/>
    <s v="High"/>
    <n v="10"/>
    <n v="2026"/>
    <s v="High"/>
    <n v="5"/>
  </r>
  <r>
    <n v="9850"/>
    <x v="1"/>
    <x v="1"/>
    <s v="Startup"/>
    <s v="Healthcare"/>
    <x v="3"/>
    <x v="2"/>
    <s v="Onsite/Hybrid"/>
    <x v="1"/>
    <s v="3-6 yrs"/>
    <n v="4"/>
    <s v="Bachelor"/>
    <n v="0"/>
    <n v="1"/>
    <n v="0"/>
    <n v="0"/>
    <n v="0"/>
    <n v="1"/>
    <n v="114769"/>
    <s v="Medium"/>
    <n v="9"/>
    <n v="2024"/>
    <s v="High"/>
    <n v="9"/>
  </r>
  <r>
    <n v="9851"/>
    <x v="5"/>
    <x v="1"/>
    <s v="Startup"/>
    <s v="Technology"/>
    <x v="1"/>
    <x v="1"/>
    <s v="Onsite/Hybrid"/>
    <x v="1"/>
    <s v="3-6 yrs"/>
    <n v="5"/>
    <s v="Bachelor"/>
    <n v="0"/>
    <n v="0"/>
    <n v="1"/>
    <n v="0"/>
    <n v="0"/>
    <n v="1"/>
    <n v="134740"/>
    <s v="High"/>
    <n v="1"/>
    <n v="2023"/>
    <s v="Low"/>
    <n v="6"/>
  </r>
  <r>
    <n v="9852"/>
    <x v="4"/>
    <x v="0"/>
    <s v="Enterprise"/>
    <s v="Retail"/>
    <x v="2"/>
    <x v="2"/>
    <s v="Onsite/Hybrid"/>
    <x v="1"/>
    <s v="3-6 yrs"/>
    <n v="4"/>
    <s v="Bachelor"/>
    <n v="0"/>
    <n v="0"/>
    <n v="1"/>
    <n v="0"/>
    <n v="0"/>
    <n v="1"/>
    <n v="89248"/>
    <s v="Medium"/>
    <n v="9"/>
    <n v="2023"/>
    <s v="Low"/>
    <n v="1"/>
  </r>
  <r>
    <n v="9853"/>
    <x v="5"/>
    <x v="1"/>
    <s v="Medium"/>
    <s v="Technology"/>
    <x v="4"/>
    <x v="2"/>
    <s v="Onsite/Hybrid"/>
    <x v="2"/>
    <s v="0-2 yrs"/>
    <n v="0"/>
    <s v="Master"/>
    <n v="1"/>
    <n v="0"/>
    <n v="1"/>
    <n v="1"/>
    <n v="1"/>
    <n v="4"/>
    <n v="129475"/>
    <s v="High"/>
    <n v="11"/>
    <n v="2021"/>
    <s v="High"/>
    <n v="3"/>
  </r>
  <r>
    <n v="9854"/>
    <x v="4"/>
    <x v="0"/>
    <s v="Enterprise"/>
    <s v="Technology"/>
    <x v="6"/>
    <x v="2"/>
    <s v="Onsite/Hybrid"/>
    <x v="2"/>
    <s v="0-2 yrs"/>
    <n v="2"/>
    <s v="Bachelor"/>
    <n v="0"/>
    <n v="1"/>
    <n v="1"/>
    <n v="0"/>
    <n v="0"/>
    <n v="2"/>
    <n v="63204"/>
    <s v="Low"/>
    <n v="2"/>
    <n v="2020"/>
    <s v="Medium"/>
    <n v="1"/>
  </r>
  <r>
    <n v="9855"/>
    <x v="0"/>
    <x v="0"/>
    <s v="MNC"/>
    <s v="E-commerce"/>
    <x v="3"/>
    <x v="1"/>
    <s v="Onsite/Hybrid"/>
    <x v="0"/>
    <s v="7+ yrs"/>
    <n v="9"/>
    <s v="Master"/>
    <n v="1"/>
    <n v="1"/>
    <n v="0"/>
    <n v="0"/>
    <n v="1"/>
    <n v="3"/>
    <n v="126603"/>
    <s v="High"/>
    <n v="12"/>
    <n v="2025"/>
    <s v="High"/>
    <n v="9"/>
  </r>
  <r>
    <n v="9856"/>
    <x v="2"/>
    <x v="2"/>
    <s v="MNC"/>
    <s v="Education"/>
    <x v="1"/>
    <x v="2"/>
    <s v="Onsite/Hybrid"/>
    <x v="2"/>
    <s v="0-2 yrs"/>
    <n v="2"/>
    <s v="Master"/>
    <n v="0"/>
    <n v="1"/>
    <n v="0"/>
    <n v="0"/>
    <n v="0"/>
    <n v="1"/>
    <n v="74270"/>
    <s v="Medium"/>
    <n v="9"/>
    <n v="2024"/>
    <s v="High"/>
    <n v="8"/>
  </r>
  <r>
    <n v="9857"/>
    <x v="4"/>
    <x v="0"/>
    <s v="Medium"/>
    <s v="Retail"/>
    <x v="3"/>
    <x v="0"/>
    <s v="Remote"/>
    <x v="1"/>
    <s v="3-6 yrs"/>
    <n v="5"/>
    <s v="Bachelor"/>
    <n v="1"/>
    <n v="0"/>
    <n v="1"/>
    <n v="1"/>
    <n v="1"/>
    <n v="4"/>
    <n v="116731"/>
    <s v="Medium"/>
    <n v="11"/>
    <n v="2025"/>
    <s v="High"/>
    <n v="7"/>
  </r>
  <r>
    <n v="9858"/>
    <x v="3"/>
    <x v="0"/>
    <s v="Startup"/>
    <s v="E-commerce"/>
    <x v="4"/>
    <x v="2"/>
    <s v="Onsite/Hybrid"/>
    <x v="1"/>
    <s v="3-6 yrs"/>
    <n v="4"/>
    <s v="PhD"/>
    <n v="0"/>
    <n v="0"/>
    <n v="1"/>
    <n v="1"/>
    <n v="0"/>
    <n v="2"/>
    <n v="106037"/>
    <s v="Medium"/>
    <n v="3"/>
    <n v="2025"/>
    <s v="High"/>
    <n v="6"/>
  </r>
  <r>
    <n v="9859"/>
    <x v="4"/>
    <x v="0"/>
    <s v="Medium"/>
    <s v="E-commerce"/>
    <x v="4"/>
    <x v="2"/>
    <s v="Onsite/Hybrid"/>
    <x v="2"/>
    <s v="0-2 yrs"/>
    <n v="0"/>
    <s v="PhD"/>
    <n v="1"/>
    <n v="1"/>
    <n v="1"/>
    <n v="0"/>
    <n v="0"/>
    <n v="3"/>
    <n v="69195"/>
    <s v="Low"/>
    <n v="3"/>
    <n v="2020"/>
    <s v="Medium"/>
    <n v="1"/>
  </r>
  <r>
    <n v="9860"/>
    <x v="4"/>
    <x v="0"/>
    <s v="Medium"/>
    <s v="Healthcare"/>
    <x v="5"/>
    <x v="0"/>
    <s v="Remote"/>
    <x v="0"/>
    <s v="7+ yrs"/>
    <n v="11"/>
    <s v="Bachelor"/>
    <n v="0"/>
    <n v="0"/>
    <n v="0"/>
    <n v="1"/>
    <n v="0"/>
    <n v="1"/>
    <n v="112624"/>
    <s v="Medium"/>
    <n v="11"/>
    <n v="2023"/>
    <s v="Medium"/>
    <n v="4"/>
  </r>
  <r>
    <n v="9861"/>
    <x v="0"/>
    <x v="0"/>
    <s v="MNC"/>
    <s v="Technology"/>
    <x v="0"/>
    <x v="1"/>
    <s v="Onsite/Hybrid"/>
    <x v="0"/>
    <s v="7+ yrs"/>
    <n v="11"/>
    <s v="Bachelor"/>
    <n v="1"/>
    <n v="0"/>
    <n v="1"/>
    <n v="1"/>
    <n v="0"/>
    <n v="3"/>
    <n v="148903"/>
    <s v="High"/>
    <n v="8"/>
    <n v="2022"/>
    <s v="High"/>
    <n v="5"/>
  </r>
  <r>
    <n v="9862"/>
    <x v="2"/>
    <x v="2"/>
    <s v="Startup"/>
    <s v="E-commerce"/>
    <x v="0"/>
    <x v="0"/>
    <s v="Remote"/>
    <x v="0"/>
    <s v="7+ yrs"/>
    <n v="10"/>
    <s v="Master"/>
    <n v="1"/>
    <n v="1"/>
    <n v="1"/>
    <n v="0"/>
    <n v="1"/>
    <n v="4"/>
    <n v="126074"/>
    <s v="High"/>
    <n v="5"/>
    <n v="2026"/>
    <s v="Low"/>
    <n v="2"/>
  </r>
  <r>
    <n v="9863"/>
    <x v="2"/>
    <x v="2"/>
    <s v="Medium"/>
    <s v="Healthcare"/>
    <x v="6"/>
    <x v="0"/>
    <s v="Remote"/>
    <x v="1"/>
    <s v="3-6 yrs"/>
    <n v="6"/>
    <s v="Master"/>
    <n v="1"/>
    <n v="0"/>
    <n v="0"/>
    <n v="0"/>
    <n v="1"/>
    <n v="2"/>
    <n v="87378"/>
    <s v="Medium"/>
    <n v="8"/>
    <n v="2023"/>
    <s v="Low"/>
    <n v="1"/>
  </r>
  <r>
    <n v="9864"/>
    <x v="1"/>
    <x v="1"/>
    <s v="Startup"/>
    <s v="Finance"/>
    <x v="2"/>
    <x v="0"/>
    <s v="Remote"/>
    <x v="2"/>
    <s v="0-2 yrs"/>
    <n v="1"/>
    <s v="Bachelor"/>
    <n v="0"/>
    <n v="0"/>
    <n v="0"/>
    <n v="1"/>
    <n v="0"/>
    <n v="1"/>
    <n v="107310"/>
    <s v="Medium"/>
    <n v="2"/>
    <n v="2021"/>
    <s v="High"/>
    <n v="8"/>
  </r>
  <r>
    <n v="9865"/>
    <x v="5"/>
    <x v="1"/>
    <s v="Startup"/>
    <s v="Retail"/>
    <x v="0"/>
    <x v="1"/>
    <s v="Onsite/Hybrid"/>
    <x v="1"/>
    <s v="3-6 yrs"/>
    <n v="5"/>
    <s v="Master"/>
    <n v="1"/>
    <n v="1"/>
    <n v="1"/>
    <n v="1"/>
    <n v="1"/>
    <n v="5"/>
    <n v="159469"/>
    <s v="High"/>
    <n v="1"/>
    <n v="2025"/>
    <s v="High"/>
    <n v="8"/>
  </r>
  <r>
    <n v="9866"/>
    <x v="2"/>
    <x v="2"/>
    <s v="Startup"/>
    <s v="Finance"/>
    <x v="3"/>
    <x v="2"/>
    <s v="Onsite/Hybrid"/>
    <x v="1"/>
    <s v="3-6 yrs"/>
    <n v="3"/>
    <s v="Master"/>
    <n v="0"/>
    <n v="1"/>
    <n v="0"/>
    <n v="0"/>
    <n v="1"/>
    <n v="2"/>
    <n v="88255"/>
    <s v="Medium"/>
    <n v="2"/>
    <n v="2021"/>
    <s v="High"/>
    <n v="9"/>
  </r>
  <r>
    <n v="9867"/>
    <x v="1"/>
    <x v="1"/>
    <s v="Medium"/>
    <s v="Technology"/>
    <x v="6"/>
    <x v="1"/>
    <s v="Onsite/Hybrid"/>
    <x v="2"/>
    <s v="0-2 yrs"/>
    <n v="1"/>
    <s v="PhD"/>
    <n v="1"/>
    <n v="0"/>
    <n v="1"/>
    <n v="0"/>
    <n v="0"/>
    <n v="2"/>
    <n v="108598"/>
    <s v="Medium"/>
    <n v="4"/>
    <n v="2024"/>
    <s v="Medium"/>
    <n v="5"/>
  </r>
  <r>
    <n v="9868"/>
    <x v="2"/>
    <x v="2"/>
    <s v="Startup"/>
    <s v="E-commerce"/>
    <x v="1"/>
    <x v="1"/>
    <s v="Onsite/Hybrid"/>
    <x v="1"/>
    <s v="3-6 yrs"/>
    <n v="3"/>
    <s v="Bachelor"/>
    <n v="1"/>
    <n v="1"/>
    <n v="1"/>
    <n v="1"/>
    <n v="0"/>
    <n v="4"/>
    <n v="108690"/>
    <s v="Medium"/>
    <n v="1"/>
    <n v="2022"/>
    <s v="High"/>
    <n v="6"/>
  </r>
  <r>
    <n v="9869"/>
    <x v="5"/>
    <x v="1"/>
    <s v="Enterprise"/>
    <s v="Technology"/>
    <x v="4"/>
    <x v="2"/>
    <s v="Onsite/Hybrid"/>
    <x v="0"/>
    <s v="7+ yrs"/>
    <n v="12"/>
    <s v="Master"/>
    <n v="1"/>
    <n v="1"/>
    <n v="1"/>
    <n v="0"/>
    <n v="0"/>
    <n v="3"/>
    <n v="153922"/>
    <s v="High"/>
    <n v="5"/>
    <n v="2026"/>
    <s v="Low"/>
    <n v="5"/>
  </r>
  <r>
    <n v="9870"/>
    <x v="0"/>
    <x v="0"/>
    <s v="Enterprise"/>
    <s v="Healthcare"/>
    <x v="1"/>
    <x v="2"/>
    <s v="Onsite/Hybrid"/>
    <x v="0"/>
    <s v="7+ yrs"/>
    <n v="8"/>
    <s v="PhD"/>
    <n v="1"/>
    <n v="0"/>
    <n v="1"/>
    <n v="1"/>
    <n v="1"/>
    <n v="4"/>
    <n v="135381"/>
    <s v="High"/>
    <n v="10"/>
    <n v="2020"/>
    <s v="High"/>
    <n v="5"/>
  </r>
  <r>
    <n v="9871"/>
    <x v="3"/>
    <x v="0"/>
    <s v="MNC"/>
    <s v="Finance"/>
    <x v="1"/>
    <x v="2"/>
    <s v="Onsite/Hybrid"/>
    <x v="0"/>
    <s v="7+ yrs"/>
    <n v="12"/>
    <s v="Bachelor"/>
    <n v="1"/>
    <n v="0"/>
    <n v="1"/>
    <n v="1"/>
    <n v="0"/>
    <n v="3"/>
    <n v="147853"/>
    <s v="High"/>
    <n v="7"/>
    <n v="2026"/>
    <s v="High"/>
    <n v="1"/>
  </r>
  <r>
    <n v="9872"/>
    <x v="3"/>
    <x v="0"/>
    <s v="Medium"/>
    <s v="Technology"/>
    <x v="0"/>
    <x v="1"/>
    <s v="Onsite/Hybrid"/>
    <x v="1"/>
    <s v="3-6 yrs"/>
    <n v="3"/>
    <s v="PhD"/>
    <n v="1"/>
    <n v="0"/>
    <n v="1"/>
    <n v="1"/>
    <n v="1"/>
    <n v="4"/>
    <n v="115850"/>
    <s v="Medium"/>
    <n v="9"/>
    <n v="2023"/>
    <s v="High"/>
    <n v="6"/>
  </r>
  <r>
    <n v="9873"/>
    <x v="0"/>
    <x v="0"/>
    <s v="MNC"/>
    <s v="Healthcare"/>
    <x v="0"/>
    <x v="0"/>
    <s v="Remote"/>
    <x v="2"/>
    <s v="0-2 yrs"/>
    <n v="2"/>
    <s v="Bachelor"/>
    <n v="0"/>
    <n v="0"/>
    <n v="0"/>
    <n v="0"/>
    <n v="1"/>
    <n v="1"/>
    <n v="78423"/>
    <s v="Medium"/>
    <n v="8"/>
    <n v="2021"/>
    <s v="Low"/>
    <n v="4"/>
  </r>
  <r>
    <n v="9874"/>
    <x v="3"/>
    <x v="0"/>
    <s v="Enterprise"/>
    <s v="Finance"/>
    <x v="0"/>
    <x v="1"/>
    <s v="Onsite/Hybrid"/>
    <x v="0"/>
    <s v="7+ yrs"/>
    <n v="8"/>
    <s v="PhD"/>
    <n v="1"/>
    <n v="1"/>
    <n v="1"/>
    <n v="0"/>
    <n v="0"/>
    <n v="3"/>
    <n v="117495"/>
    <s v="Medium"/>
    <n v="7"/>
    <n v="2022"/>
    <s v="Low"/>
    <n v="4"/>
  </r>
  <r>
    <n v="9875"/>
    <x v="0"/>
    <x v="0"/>
    <s v="Medium"/>
    <s v="Technology"/>
    <x v="5"/>
    <x v="0"/>
    <s v="Remote"/>
    <x v="0"/>
    <s v="7+ yrs"/>
    <n v="7"/>
    <s v="PhD"/>
    <n v="0"/>
    <n v="1"/>
    <n v="1"/>
    <n v="0"/>
    <n v="1"/>
    <n v="3"/>
    <n v="122726"/>
    <s v="High"/>
    <n v="7"/>
    <n v="2024"/>
    <s v="High"/>
    <n v="8"/>
  </r>
  <r>
    <n v="9876"/>
    <x v="4"/>
    <x v="0"/>
    <s v="Medium"/>
    <s v="Finance"/>
    <x v="2"/>
    <x v="1"/>
    <s v="Onsite/Hybrid"/>
    <x v="1"/>
    <s v="3-6 yrs"/>
    <n v="4"/>
    <s v="Master"/>
    <n v="1"/>
    <n v="0"/>
    <n v="1"/>
    <n v="1"/>
    <n v="1"/>
    <n v="4"/>
    <n v="119623"/>
    <s v="Medium"/>
    <n v="10"/>
    <n v="2024"/>
    <s v="High"/>
    <n v="9"/>
  </r>
  <r>
    <n v="9877"/>
    <x v="0"/>
    <x v="0"/>
    <s v="Medium"/>
    <s v="Education"/>
    <x v="1"/>
    <x v="2"/>
    <s v="Onsite/Hybrid"/>
    <x v="2"/>
    <s v="0-2 yrs"/>
    <n v="2"/>
    <s v="Master"/>
    <n v="0"/>
    <n v="1"/>
    <n v="1"/>
    <n v="0"/>
    <n v="1"/>
    <n v="3"/>
    <n v="79355"/>
    <s v="Medium"/>
    <n v="11"/>
    <n v="2020"/>
    <s v="High"/>
    <n v="7"/>
  </r>
  <r>
    <n v="9878"/>
    <x v="3"/>
    <x v="0"/>
    <s v="Startup"/>
    <s v="Retail"/>
    <x v="5"/>
    <x v="1"/>
    <s v="Onsite/Hybrid"/>
    <x v="0"/>
    <s v="7+ yrs"/>
    <n v="13"/>
    <s v="Bachelor"/>
    <n v="1"/>
    <n v="1"/>
    <n v="1"/>
    <n v="0"/>
    <n v="0"/>
    <n v="3"/>
    <n v="119640"/>
    <s v="Medium"/>
    <n v="3"/>
    <n v="2020"/>
    <s v="High"/>
    <n v="7"/>
  </r>
  <r>
    <n v="9879"/>
    <x v="2"/>
    <x v="2"/>
    <s v="MNC"/>
    <s v="E-commerce"/>
    <x v="6"/>
    <x v="0"/>
    <s v="Remote"/>
    <x v="2"/>
    <s v="0-2 yrs"/>
    <n v="0"/>
    <s v="Bachelor"/>
    <n v="0"/>
    <n v="1"/>
    <n v="0"/>
    <n v="0"/>
    <n v="1"/>
    <n v="2"/>
    <n v="81060"/>
    <s v="Medium"/>
    <n v="7"/>
    <n v="2022"/>
    <s v="Medium"/>
    <n v="1"/>
  </r>
  <r>
    <n v="9880"/>
    <x v="0"/>
    <x v="0"/>
    <s v="Startup"/>
    <s v="Healthcare"/>
    <x v="1"/>
    <x v="1"/>
    <s v="Onsite/Hybrid"/>
    <x v="1"/>
    <s v="3-6 yrs"/>
    <n v="4"/>
    <s v="Bachelor"/>
    <n v="1"/>
    <n v="1"/>
    <n v="0"/>
    <n v="1"/>
    <n v="1"/>
    <n v="4"/>
    <n v="103616"/>
    <s v="Medium"/>
    <n v="2"/>
    <n v="2022"/>
    <s v="Medium"/>
    <n v="5"/>
  </r>
  <r>
    <n v="9881"/>
    <x v="2"/>
    <x v="2"/>
    <s v="Enterprise"/>
    <s v="Healthcare"/>
    <x v="4"/>
    <x v="0"/>
    <s v="Remote"/>
    <x v="1"/>
    <s v="3-6 yrs"/>
    <n v="6"/>
    <s v="PhD"/>
    <n v="1"/>
    <n v="1"/>
    <n v="0"/>
    <n v="1"/>
    <n v="0"/>
    <n v="3"/>
    <n v="87447"/>
    <s v="Medium"/>
    <n v="12"/>
    <n v="2023"/>
    <s v="High"/>
    <n v="7"/>
  </r>
  <r>
    <n v="9882"/>
    <x v="4"/>
    <x v="0"/>
    <s v="Enterprise"/>
    <s v="Retail"/>
    <x v="6"/>
    <x v="1"/>
    <s v="Onsite/Hybrid"/>
    <x v="1"/>
    <s v="3-6 yrs"/>
    <n v="5"/>
    <s v="Master"/>
    <n v="0"/>
    <n v="1"/>
    <n v="1"/>
    <n v="1"/>
    <n v="0"/>
    <n v="3"/>
    <n v="102973"/>
    <s v="Medium"/>
    <n v="5"/>
    <n v="2024"/>
    <s v="High"/>
    <n v="8"/>
  </r>
  <r>
    <n v="9883"/>
    <x v="3"/>
    <x v="0"/>
    <s v="Enterprise"/>
    <s v="E-commerce"/>
    <x v="0"/>
    <x v="1"/>
    <s v="Onsite/Hybrid"/>
    <x v="0"/>
    <s v="7+ yrs"/>
    <n v="10"/>
    <s v="PhD"/>
    <n v="0"/>
    <n v="1"/>
    <n v="1"/>
    <n v="0"/>
    <n v="0"/>
    <n v="2"/>
    <n v="113481"/>
    <s v="Medium"/>
    <n v="2"/>
    <n v="2025"/>
    <s v="High"/>
    <n v="7"/>
  </r>
  <r>
    <n v="9884"/>
    <x v="4"/>
    <x v="0"/>
    <s v="Enterprise"/>
    <s v="Education"/>
    <x v="1"/>
    <x v="2"/>
    <s v="Onsite/Hybrid"/>
    <x v="1"/>
    <s v="3-6 yrs"/>
    <n v="3"/>
    <s v="Bachelor"/>
    <n v="1"/>
    <n v="1"/>
    <n v="0"/>
    <n v="0"/>
    <n v="0"/>
    <n v="2"/>
    <n v="73558"/>
    <s v="Medium"/>
    <n v="6"/>
    <n v="2025"/>
    <s v="High"/>
    <n v="9"/>
  </r>
  <r>
    <n v="9885"/>
    <x v="5"/>
    <x v="1"/>
    <s v="Startup"/>
    <s v="E-commerce"/>
    <x v="6"/>
    <x v="1"/>
    <s v="Onsite/Hybrid"/>
    <x v="1"/>
    <s v="3-6 yrs"/>
    <n v="5"/>
    <s v="Bachelor"/>
    <n v="0"/>
    <n v="1"/>
    <n v="0"/>
    <n v="0"/>
    <n v="0"/>
    <n v="1"/>
    <n v="115787"/>
    <s v="Medium"/>
    <n v="11"/>
    <n v="2026"/>
    <s v="Low"/>
    <n v="3"/>
  </r>
  <r>
    <n v="9886"/>
    <x v="2"/>
    <x v="2"/>
    <s v="Startup"/>
    <s v="Education"/>
    <x v="2"/>
    <x v="0"/>
    <s v="Remote"/>
    <x v="1"/>
    <s v="3-6 yrs"/>
    <n v="5"/>
    <s v="PhD"/>
    <n v="0"/>
    <n v="1"/>
    <n v="0"/>
    <n v="0"/>
    <n v="0"/>
    <n v="1"/>
    <n v="72053"/>
    <s v="Medium"/>
    <n v="8"/>
    <n v="2025"/>
    <s v="Medium"/>
    <n v="5"/>
  </r>
  <r>
    <n v="9887"/>
    <x v="4"/>
    <x v="0"/>
    <s v="Enterprise"/>
    <s v="Retail"/>
    <x v="0"/>
    <x v="2"/>
    <s v="Onsite/Hybrid"/>
    <x v="2"/>
    <s v="0-2 yrs"/>
    <n v="2"/>
    <s v="Master"/>
    <n v="0"/>
    <n v="0"/>
    <n v="1"/>
    <n v="0"/>
    <n v="0"/>
    <n v="1"/>
    <n v="67021"/>
    <s v="Low"/>
    <n v="9"/>
    <n v="2024"/>
    <s v="Medium"/>
    <n v="6"/>
  </r>
  <r>
    <n v="9888"/>
    <x v="0"/>
    <x v="0"/>
    <s v="Medium"/>
    <s v="Retail"/>
    <x v="2"/>
    <x v="2"/>
    <s v="Onsite/Hybrid"/>
    <x v="0"/>
    <s v="7+ yrs"/>
    <n v="12"/>
    <s v="Master"/>
    <n v="0"/>
    <n v="0"/>
    <n v="0"/>
    <n v="0"/>
    <n v="0"/>
    <n v="0"/>
    <n v="100306"/>
    <s v="Medium"/>
    <n v="3"/>
    <n v="2026"/>
    <s v="Medium"/>
    <n v="3"/>
  </r>
  <r>
    <n v="9889"/>
    <x v="0"/>
    <x v="0"/>
    <s v="Medium"/>
    <s v="Education"/>
    <x v="0"/>
    <x v="0"/>
    <s v="Remote"/>
    <x v="0"/>
    <s v="7+ yrs"/>
    <n v="12"/>
    <s v="Master"/>
    <n v="1"/>
    <n v="1"/>
    <n v="1"/>
    <n v="1"/>
    <n v="0"/>
    <n v="4"/>
    <n v="131891"/>
    <s v="High"/>
    <n v="5"/>
    <n v="2026"/>
    <s v="High"/>
    <n v="6"/>
  </r>
  <r>
    <n v="9890"/>
    <x v="5"/>
    <x v="1"/>
    <s v="Medium"/>
    <s v="Retail"/>
    <x v="1"/>
    <x v="2"/>
    <s v="Onsite/Hybrid"/>
    <x v="2"/>
    <s v="0-2 yrs"/>
    <n v="1"/>
    <s v="Master"/>
    <n v="1"/>
    <n v="0"/>
    <n v="1"/>
    <n v="1"/>
    <n v="1"/>
    <n v="4"/>
    <n v="126164"/>
    <s v="High"/>
    <n v="8"/>
    <n v="2024"/>
    <s v="High"/>
    <n v="6"/>
  </r>
  <r>
    <n v="9891"/>
    <x v="1"/>
    <x v="1"/>
    <s v="Enterprise"/>
    <s v="Technology"/>
    <x v="1"/>
    <x v="2"/>
    <s v="Onsite/Hybrid"/>
    <x v="2"/>
    <s v="0-2 yrs"/>
    <n v="1"/>
    <s v="Master"/>
    <n v="1"/>
    <n v="0"/>
    <n v="1"/>
    <n v="0"/>
    <n v="0"/>
    <n v="2"/>
    <n v="104279"/>
    <s v="Medium"/>
    <n v="7"/>
    <n v="2021"/>
    <s v="Medium"/>
    <n v="3"/>
  </r>
  <r>
    <n v="9892"/>
    <x v="2"/>
    <x v="2"/>
    <s v="Enterprise"/>
    <s v="Retail"/>
    <x v="3"/>
    <x v="2"/>
    <s v="Onsite/Hybrid"/>
    <x v="0"/>
    <s v="7+ yrs"/>
    <n v="11"/>
    <s v="Master"/>
    <n v="0"/>
    <n v="1"/>
    <n v="1"/>
    <n v="0"/>
    <n v="0"/>
    <n v="2"/>
    <n v="116693"/>
    <s v="Medium"/>
    <n v="7"/>
    <n v="2021"/>
    <s v="Medium"/>
    <n v="1"/>
  </r>
  <r>
    <n v="9893"/>
    <x v="4"/>
    <x v="0"/>
    <s v="Medium"/>
    <s v="Technology"/>
    <x v="4"/>
    <x v="0"/>
    <s v="Remote"/>
    <x v="2"/>
    <s v="0-2 yrs"/>
    <n v="2"/>
    <s v="Master"/>
    <n v="1"/>
    <n v="0"/>
    <n v="0"/>
    <n v="1"/>
    <n v="1"/>
    <n v="3"/>
    <n v="74600"/>
    <s v="Medium"/>
    <n v="11"/>
    <n v="2024"/>
    <s v="High"/>
    <n v="7"/>
  </r>
  <r>
    <n v="9894"/>
    <x v="1"/>
    <x v="1"/>
    <s v="Enterprise"/>
    <s v="Healthcare"/>
    <x v="2"/>
    <x v="0"/>
    <s v="Remote"/>
    <x v="1"/>
    <s v="3-6 yrs"/>
    <n v="3"/>
    <s v="Bachelor"/>
    <n v="1"/>
    <n v="1"/>
    <n v="1"/>
    <n v="0"/>
    <n v="1"/>
    <n v="4"/>
    <n v="138961"/>
    <s v="High"/>
    <n v="7"/>
    <n v="2025"/>
    <s v="Medium"/>
    <n v="2"/>
  </r>
  <r>
    <n v="9895"/>
    <x v="1"/>
    <x v="1"/>
    <s v="Enterprise"/>
    <s v="Education"/>
    <x v="4"/>
    <x v="1"/>
    <s v="Onsite/Hybrid"/>
    <x v="2"/>
    <s v="0-2 yrs"/>
    <n v="2"/>
    <s v="PhD"/>
    <n v="1"/>
    <n v="1"/>
    <n v="0"/>
    <n v="1"/>
    <n v="1"/>
    <n v="4"/>
    <n v="111085"/>
    <s v="Medium"/>
    <n v="10"/>
    <n v="2021"/>
    <s v="Medium"/>
    <n v="2"/>
  </r>
  <r>
    <n v="9896"/>
    <x v="5"/>
    <x v="1"/>
    <s v="Startup"/>
    <s v="E-commerce"/>
    <x v="5"/>
    <x v="1"/>
    <s v="Onsite/Hybrid"/>
    <x v="2"/>
    <s v="0-2 yrs"/>
    <n v="1"/>
    <s v="Master"/>
    <n v="0"/>
    <n v="1"/>
    <n v="1"/>
    <n v="1"/>
    <n v="1"/>
    <n v="4"/>
    <n v="133645"/>
    <s v="High"/>
    <n v="10"/>
    <n v="2021"/>
    <s v="High"/>
    <n v="1"/>
  </r>
  <r>
    <n v="9897"/>
    <x v="4"/>
    <x v="0"/>
    <s v="Enterprise"/>
    <s v="Healthcare"/>
    <x v="4"/>
    <x v="1"/>
    <s v="Onsite/Hybrid"/>
    <x v="1"/>
    <s v="3-6 yrs"/>
    <n v="5"/>
    <s v="PhD"/>
    <n v="1"/>
    <n v="1"/>
    <n v="0"/>
    <n v="1"/>
    <n v="1"/>
    <n v="4"/>
    <n v="104835"/>
    <s v="Medium"/>
    <n v="4"/>
    <n v="2021"/>
    <s v="High"/>
    <n v="9"/>
  </r>
  <r>
    <n v="9898"/>
    <x v="4"/>
    <x v="0"/>
    <s v="MNC"/>
    <s v="E-commerce"/>
    <x v="0"/>
    <x v="0"/>
    <s v="Remote"/>
    <x v="1"/>
    <s v="3-6 yrs"/>
    <n v="3"/>
    <s v="Bachelor"/>
    <n v="0"/>
    <n v="0"/>
    <n v="1"/>
    <n v="0"/>
    <n v="1"/>
    <n v="2"/>
    <n v="122065"/>
    <s v="High"/>
    <n v="9"/>
    <n v="2020"/>
    <s v="High"/>
    <n v="9"/>
  </r>
  <r>
    <n v="9899"/>
    <x v="5"/>
    <x v="1"/>
    <s v="Startup"/>
    <s v="Finance"/>
    <x v="1"/>
    <x v="0"/>
    <s v="Remote"/>
    <x v="1"/>
    <s v="3-6 yrs"/>
    <n v="4"/>
    <s v="Master"/>
    <n v="1"/>
    <n v="0"/>
    <n v="0"/>
    <n v="1"/>
    <n v="0"/>
    <n v="2"/>
    <n v="130477"/>
    <s v="High"/>
    <n v="6"/>
    <n v="2023"/>
    <s v="High"/>
    <n v="7"/>
  </r>
  <r>
    <n v="9900"/>
    <x v="5"/>
    <x v="1"/>
    <s v="Startup"/>
    <s v="Healthcare"/>
    <x v="5"/>
    <x v="2"/>
    <s v="Onsite/Hybrid"/>
    <x v="2"/>
    <s v="0-2 yrs"/>
    <n v="0"/>
    <s v="Master"/>
    <n v="1"/>
    <n v="0"/>
    <n v="1"/>
    <n v="1"/>
    <n v="0"/>
    <n v="3"/>
    <n v="121037"/>
    <s v="High"/>
    <n v="8"/>
    <n v="2024"/>
    <s v="High"/>
    <n v="6"/>
  </r>
  <r>
    <n v="9901"/>
    <x v="4"/>
    <x v="0"/>
    <s v="MNC"/>
    <s v="Retail"/>
    <x v="3"/>
    <x v="0"/>
    <s v="Remote"/>
    <x v="2"/>
    <s v="0-2 yrs"/>
    <n v="2"/>
    <s v="Master"/>
    <n v="0"/>
    <n v="1"/>
    <n v="1"/>
    <n v="1"/>
    <n v="0"/>
    <n v="3"/>
    <n v="101798"/>
    <s v="Medium"/>
    <n v="3"/>
    <n v="2025"/>
    <s v="High"/>
    <n v="8"/>
  </r>
  <r>
    <n v="9902"/>
    <x v="2"/>
    <x v="2"/>
    <s v="MNC"/>
    <s v="Retail"/>
    <x v="2"/>
    <x v="1"/>
    <s v="Onsite/Hybrid"/>
    <x v="2"/>
    <s v="0-2 yrs"/>
    <n v="2"/>
    <s v="Master"/>
    <n v="0"/>
    <n v="0"/>
    <n v="1"/>
    <n v="1"/>
    <n v="0"/>
    <n v="2"/>
    <n v="98109"/>
    <s v="Medium"/>
    <n v="5"/>
    <n v="2023"/>
    <s v="High"/>
    <n v="5"/>
  </r>
  <r>
    <n v="9903"/>
    <x v="0"/>
    <x v="0"/>
    <s v="MNC"/>
    <s v="Education"/>
    <x v="5"/>
    <x v="2"/>
    <s v="Onsite/Hybrid"/>
    <x v="0"/>
    <s v="7+ yrs"/>
    <n v="14"/>
    <s v="Bachelor"/>
    <n v="0"/>
    <n v="1"/>
    <n v="0"/>
    <n v="0"/>
    <n v="0"/>
    <n v="1"/>
    <n v="116890"/>
    <s v="Medium"/>
    <n v="12"/>
    <n v="2024"/>
    <s v="High"/>
    <n v="9"/>
  </r>
  <r>
    <n v="9904"/>
    <x v="2"/>
    <x v="2"/>
    <s v="Startup"/>
    <s v="Healthcare"/>
    <x v="5"/>
    <x v="1"/>
    <s v="Onsite/Hybrid"/>
    <x v="1"/>
    <s v="3-6 yrs"/>
    <n v="4"/>
    <s v="Bachelor"/>
    <n v="0"/>
    <n v="1"/>
    <n v="0"/>
    <n v="1"/>
    <n v="1"/>
    <n v="3"/>
    <n v="98617"/>
    <s v="Medium"/>
    <n v="11"/>
    <n v="2022"/>
    <s v="Low"/>
    <n v="2"/>
  </r>
  <r>
    <n v="9905"/>
    <x v="3"/>
    <x v="0"/>
    <s v="Enterprise"/>
    <s v="Education"/>
    <x v="5"/>
    <x v="2"/>
    <s v="Onsite/Hybrid"/>
    <x v="1"/>
    <s v="3-6 yrs"/>
    <n v="5"/>
    <s v="PhD"/>
    <n v="0"/>
    <n v="0"/>
    <n v="0"/>
    <n v="0"/>
    <n v="0"/>
    <n v="0"/>
    <n v="76337"/>
    <s v="Medium"/>
    <n v="6"/>
    <n v="2025"/>
    <s v="High"/>
    <n v="8"/>
  </r>
  <r>
    <n v="9906"/>
    <x v="1"/>
    <x v="1"/>
    <s v="MNC"/>
    <s v="Education"/>
    <x v="3"/>
    <x v="0"/>
    <s v="Remote"/>
    <x v="1"/>
    <s v="3-6 yrs"/>
    <n v="4"/>
    <s v="Bachelor"/>
    <n v="0"/>
    <n v="0"/>
    <n v="0"/>
    <n v="1"/>
    <n v="0"/>
    <n v="1"/>
    <n v="147403"/>
    <s v="High"/>
    <n v="7"/>
    <n v="2024"/>
    <s v="Medium"/>
    <n v="5"/>
  </r>
  <r>
    <n v="9907"/>
    <x v="1"/>
    <x v="1"/>
    <s v="Enterprise"/>
    <s v="Technology"/>
    <x v="6"/>
    <x v="2"/>
    <s v="Onsite/Hybrid"/>
    <x v="0"/>
    <s v="7+ yrs"/>
    <n v="8"/>
    <s v="Master"/>
    <n v="0"/>
    <n v="1"/>
    <n v="0"/>
    <n v="1"/>
    <n v="1"/>
    <n v="3"/>
    <n v="161118"/>
    <s v="High"/>
    <n v="10"/>
    <n v="2025"/>
    <s v="Low"/>
    <n v="4"/>
  </r>
  <r>
    <n v="9908"/>
    <x v="2"/>
    <x v="2"/>
    <s v="Startup"/>
    <s v="Technology"/>
    <x v="4"/>
    <x v="0"/>
    <s v="Remote"/>
    <x v="2"/>
    <s v="0-2 yrs"/>
    <n v="0"/>
    <s v="Master"/>
    <n v="1"/>
    <n v="1"/>
    <n v="1"/>
    <n v="1"/>
    <n v="0"/>
    <n v="4"/>
    <n v="84135"/>
    <s v="Medium"/>
    <n v="3"/>
    <n v="2022"/>
    <s v="High"/>
    <n v="3"/>
  </r>
  <r>
    <n v="9909"/>
    <x v="5"/>
    <x v="1"/>
    <s v="Startup"/>
    <s v="Education"/>
    <x v="3"/>
    <x v="2"/>
    <s v="Onsite/Hybrid"/>
    <x v="1"/>
    <s v="3-6 yrs"/>
    <n v="6"/>
    <s v="Bachelor"/>
    <n v="1"/>
    <n v="0"/>
    <n v="1"/>
    <n v="1"/>
    <n v="0"/>
    <n v="3"/>
    <n v="147131"/>
    <s v="High"/>
    <n v="9"/>
    <n v="2021"/>
    <s v="High"/>
    <n v="2"/>
  </r>
  <r>
    <n v="9910"/>
    <x v="2"/>
    <x v="2"/>
    <s v="Enterprise"/>
    <s v="Retail"/>
    <x v="4"/>
    <x v="1"/>
    <s v="Onsite/Hybrid"/>
    <x v="1"/>
    <s v="3-6 yrs"/>
    <n v="5"/>
    <s v="Master"/>
    <n v="0"/>
    <n v="0"/>
    <n v="1"/>
    <n v="1"/>
    <n v="0"/>
    <n v="2"/>
    <n v="104962"/>
    <s v="Medium"/>
    <n v="2"/>
    <n v="2026"/>
    <s v="High"/>
    <n v="3"/>
  </r>
  <r>
    <n v="9911"/>
    <x v="5"/>
    <x v="1"/>
    <s v="Startup"/>
    <s v="Finance"/>
    <x v="6"/>
    <x v="1"/>
    <s v="Onsite/Hybrid"/>
    <x v="2"/>
    <s v="0-2 yrs"/>
    <n v="1"/>
    <s v="Bachelor"/>
    <n v="1"/>
    <n v="0"/>
    <n v="1"/>
    <n v="0"/>
    <n v="1"/>
    <n v="3"/>
    <n v="111544"/>
    <s v="Medium"/>
    <n v="7"/>
    <n v="2025"/>
    <s v="Low"/>
    <n v="5"/>
  </r>
  <r>
    <n v="9912"/>
    <x v="5"/>
    <x v="1"/>
    <s v="Enterprise"/>
    <s v="Finance"/>
    <x v="1"/>
    <x v="2"/>
    <s v="Onsite/Hybrid"/>
    <x v="2"/>
    <s v="0-2 yrs"/>
    <n v="2"/>
    <s v="Master"/>
    <n v="0"/>
    <n v="0"/>
    <n v="0"/>
    <n v="1"/>
    <n v="1"/>
    <n v="2"/>
    <n v="112498"/>
    <s v="Medium"/>
    <n v="10"/>
    <n v="2026"/>
    <s v="Medium"/>
    <n v="4"/>
  </r>
  <r>
    <n v="9913"/>
    <x v="3"/>
    <x v="0"/>
    <s v="Enterprise"/>
    <s v="Retail"/>
    <x v="0"/>
    <x v="2"/>
    <s v="Onsite/Hybrid"/>
    <x v="2"/>
    <s v="0-2 yrs"/>
    <n v="1"/>
    <s v="Master"/>
    <n v="1"/>
    <n v="1"/>
    <n v="1"/>
    <n v="1"/>
    <n v="0"/>
    <n v="4"/>
    <n v="81461"/>
    <s v="Medium"/>
    <n v="6"/>
    <n v="2026"/>
    <s v="High"/>
    <n v="7"/>
  </r>
  <r>
    <n v="9914"/>
    <x v="2"/>
    <x v="2"/>
    <s v="Startup"/>
    <s v="Healthcare"/>
    <x v="5"/>
    <x v="2"/>
    <s v="Onsite/Hybrid"/>
    <x v="0"/>
    <s v="7+ yrs"/>
    <n v="12"/>
    <s v="Bachelor"/>
    <n v="0"/>
    <n v="1"/>
    <n v="1"/>
    <n v="0"/>
    <n v="1"/>
    <n v="3"/>
    <n v="124640"/>
    <s v="High"/>
    <n v="9"/>
    <n v="2023"/>
    <s v="High"/>
    <n v="8"/>
  </r>
  <r>
    <n v="9915"/>
    <x v="4"/>
    <x v="0"/>
    <s v="Medium"/>
    <s v="Healthcare"/>
    <x v="4"/>
    <x v="2"/>
    <s v="Onsite/Hybrid"/>
    <x v="0"/>
    <s v="7+ yrs"/>
    <n v="10"/>
    <s v="Bachelor"/>
    <n v="0"/>
    <n v="0"/>
    <n v="1"/>
    <n v="1"/>
    <n v="1"/>
    <n v="3"/>
    <n v="144992"/>
    <s v="High"/>
    <n v="7"/>
    <n v="2024"/>
    <s v="High"/>
    <n v="7"/>
  </r>
  <r>
    <n v="9916"/>
    <x v="0"/>
    <x v="0"/>
    <s v="Enterprise"/>
    <s v="E-commerce"/>
    <x v="1"/>
    <x v="1"/>
    <s v="Onsite/Hybrid"/>
    <x v="1"/>
    <s v="3-6 yrs"/>
    <n v="3"/>
    <s v="Bachelor"/>
    <n v="0"/>
    <n v="0"/>
    <n v="0"/>
    <n v="1"/>
    <n v="1"/>
    <n v="2"/>
    <n v="101862"/>
    <s v="Medium"/>
    <n v="11"/>
    <n v="2021"/>
    <s v="Low"/>
    <n v="4"/>
  </r>
  <r>
    <n v="9917"/>
    <x v="4"/>
    <x v="0"/>
    <s v="Startup"/>
    <s v="E-commerce"/>
    <x v="5"/>
    <x v="2"/>
    <s v="Onsite/Hybrid"/>
    <x v="2"/>
    <s v="0-2 yrs"/>
    <n v="2"/>
    <s v="Bachelor"/>
    <n v="1"/>
    <n v="0"/>
    <n v="0"/>
    <n v="1"/>
    <n v="1"/>
    <n v="3"/>
    <n v="72831"/>
    <s v="Medium"/>
    <n v="3"/>
    <n v="2022"/>
    <s v="Medium"/>
    <n v="1"/>
  </r>
  <r>
    <n v="9918"/>
    <x v="1"/>
    <x v="1"/>
    <s v="Startup"/>
    <s v="Technology"/>
    <x v="0"/>
    <x v="1"/>
    <s v="Onsite/Hybrid"/>
    <x v="1"/>
    <s v="3-6 yrs"/>
    <n v="5"/>
    <s v="PhD"/>
    <n v="0"/>
    <n v="0"/>
    <n v="1"/>
    <n v="0"/>
    <n v="0"/>
    <n v="1"/>
    <n v="133332"/>
    <s v="High"/>
    <n v="11"/>
    <n v="2024"/>
    <s v="Medium"/>
    <n v="3"/>
  </r>
  <r>
    <n v="9919"/>
    <x v="3"/>
    <x v="0"/>
    <s v="Enterprise"/>
    <s v="Education"/>
    <x v="0"/>
    <x v="0"/>
    <s v="Remote"/>
    <x v="2"/>
    <s v="0-2 yrs"/>
    <n v="2"/>
    <s v="Bachelor"/>
    <n v="1"/>
    <n v="1"/>
    <n v="0"/>
    <n v="1"/>
    <n v="0"/>
    <n v="3"/>
    <n v="66667"/>
    <s v="Low"/>
    <n v="6"/>
    <n v="2022"/>
    <s v="High"/>
    <n v="9"/>
  </r>
  <r>
    <n v="9920"/>
    <x v="4"/>
    <x v="0"/>
    <s v="Enterprise"/>
    <s v="Finance"/>
    <x v="1"/>
    <x v="1"/>
    <s v="Onsite/Hybrid"/>
    <x v="1"/>
    <s v="3-6 yrs"/>
    <n v="4"/>
    <s v="Master"/>
    <n v="0"/>
    <n v="0"/>
    <n v="0"/>
    <n v="0"/>
    <n v="1"/>
    <n v="1"/>
    <n v="84976"/>
    <s v="Medium"/>
    <n v="3"/>
    <n v="2021"/>
    <s v="Low"/>
    <n v="5"/>
  </r>
  <r>
    <n v="9921"/>
    <x v="2"/>
    <x v="2"/>
    <s v="Enterprise"/>
    <s v="Education"/>
    <x v="6"/>
    <x v="1"/>
    <s v="Onsite/Hybrid"/>
    <x v="1"/>
    <s v="3-6 yrs"/>
    <n v="4"/>
    <s v="PhD"/>
    <n v="0"/>
    <n v="1"/>
    <n v="1"/>
    <n v="1"/>
    <n v="1"/>
    <n v="4"/>
    <n v="110620"/>
    <s v="Medium"/>
    <n v="10"/>
    <n v="2022"/>
    <s v="High"/>
    <n v="3"/>
  </r>
  <r>
    <n v="9922"/>
    <x v="3"/>
    <x v="0"/>
    <s v="Startup"/>
    <s v="Technology"/>
    <x v="4"/>
    <x v="0"/>
    <s v="Remote"/>
    <x v="1"/>
    <s v="3-6 yrs"/>
    <n v="4"/>
    <s v="Bachelor"/>
    <n v="1"/>
    <n v="0"/>
    <n v="0"/>
    <n v="0"/>
    <n v="1"/>
    <n v="2"/>
    <n v="84308"/>
    <s v="Medium"/>
    <n v="6"/>
    <n v="2022"/>
    <s v="Medium"/>
    <n v="6"/>
  </r>
  <r>
    <n v="9923"/>
    <x v="2"/>
    <x v="2"/>
    <s v="Enterprise"/>
    <s v="Technology"/>
    <x v="0"/>
    <x v="1"/>
    <s v="Onsite/Hybrid"/>
    <x v="2"/>
    <s v="0-2 yrs"/>
    <n v="0"/>
    <s v="Bachelor"/>
    <n v="1"/>
    <n v="0"/>
    <n v="1"/>
    <n v="0"/>
    <n v="0"/>
    <n v="2"/>
    <n v="69619"/>
    <s v="Low"/>
    <n v="12"/>
    <n v="2025"/>
    <s v="Low"/>
    <n v="5"/>
  </r>
  <r>
    <n v="9924"/>
    <x v="1"/>
    <x v="1"/>
    <s v="Medium"/>
    <s v="Education"/>
    <x v="6"/>
    <x v="1"/>
    <s v="Onsite/Hybrid"/>
    <x v="1"/>
    <s v="3-6 yrs"/>
    <n v="3"/>
    <s v="Master"/>
    <n v="0"/>
    <n v="1"/>
    <n v="0"/>
    <n v="1"/>
    <n v="1"/>
    <n v="3"/>
    <n v="138158"/>
    <s v="High"/>
    <n v="6"/>
    <n v="2024"/>
    <s v="Low"/>
    <n v="1"/>
  </r>
  <r>
    <n v="9925"/>
    <x v="3"/>
    <x v="0"/>
    <s v="Startup"/>
    <s v="Education"/>
    <x v="5"/>
    <x v="2"/>
    <s v="Onsite/Hybrid"/>
    <x v="1"/>
    <s v="3-6 yrs"/>
    <n v="5"/>
    <s v="Bachelor"/>
    <n v="0"/>
    <n v="0"/>
    <n v="1"/>
    <n v="0"/>
    <n v="1"/>
    <n v="2"/>
    <n v="95675"/>
    <s v="Medium"/>
    <n v="9"/>
    <n v="2022"/>
    <s v="Medium"/>
    <n v="5"/>
  </r>
  <r>
    <n v="9926"/>
    <x v="4"/>
    <x v="0"/>
    <s v="MNC"/>
    <s v="Education"/>
    <x v="3"/>
    <x v="2"/>
    <s v="Onsite/Hybrid"/>
    <x v="0"/>
    <s v="7+ yrs"/>
    <n v="11"/>
    <s v="Bachelor"/>
    <n v="1"/>
    <n v="1"/>
    <n v="0"/>
    <n v="0"/>
    <n v="1"/>
    <n v="3"/>
    <n v="134364"/>
    <s v="High"/>
    <n v="9"/>
    <n v="2024"/>
    <s v="High"/>
    <n v="9"/>
  </r>
  <r>
    <n v="9927"/>
    <x v="1"/>
    <x v="1"/>
    <s v="Startup"/>
    <s v="E-commerce"/>
    <x v="5"/>
    <x v="0"/>
    <s v="Remote"/>
    <x v="1"/>
    <s v="3-6 yrs"/>
    <n v="4"/>
    <s v="Master"/>
    <n v="1"/>
    <n v="1"/>
    <n v="0"/>
    <n v="1"/>
    <n v="0"/>
    <n v="3"/>
    <n v="128272"/>
    <s v="High"/>
    <n v="2"/>
    <n v="2025"/>
    <s v="Medium"/>
    <n v="1"/>
  </r>
  <r>
    <n v="9928"/>
    <x v="4"/>
    <x v="0"/>
    <s v="Enterprise"/>
    <s v="Technology"/>
    <x v="6"/>
    <x v="1"/>
    <s v="Onsite/Hybrid"/>
    <x v="0"/>
    <s v="7+ yrs"/>
    <n v="9"/>
    <s v="PhD"/>
    <n v="1"/>
    <n v="0"/>
    <n v="0"/>
    <n v="1"/>
    <n v="0"/>
    <n v="2"/>
    <n v="119324"/>
    <s v="Medium"/>
    <n v="2"/>
    <n v="2026"/>
    <s v="Low"/>
    <n v="6"/>
  </r>
  <r>
    <n v="9929"/>
    <x v="5"/>
    <x v="1"/>
    <s v="Medium"/>
    <s v="Retail"/>
    <x v="3"/>
    <x v="1"/>
    <s v="Onsite/Hybrid"/>
    <x v="2"/>
    <s v="0-2 yrs"/>
    <n v="2"/>
    <s v="PhD"/>
    <n v="0"/>
    <n v="0"/>
    <n v="0"/>
    <n v="0"/>
    <n v="0"/>
    <n v="0"/>
    <n v="86348"/>
    <s v="Medium"/>
    <n v="8"/>
    <n v="2026"/>
    <s v="Low"/>
    <n v="2"/>
  </r>
  <r>
    <n v="9930"/>
    <x v="4"/>
    <x v="0"/>
    <s v="Medium"/>
    <s v="Technology"/>
    <x v="6"/>
    <x v="1"/>
    <s v="Onsite/Hybrid"/>
    <x v="1"/>
    <s v="3-6 yrs"/>
    <n v="5"/>
    <s v="PhD"/>
    <n v="0"/>
    <n v="1"/>
    <n v="1"/>
    <n v="0"/>
    <n v="0"/>
    <n v="2"/>
    <n v="91566"/>
    <s v="Medium"/>
    <n v="4"/>
    <n v="2023"/>
    <s v="Low"/>
    <n v="3"/>
  </r>
  <r>
    <n v="9931"/>
    <x v="2"/>
    <x v="2"/>
    <s v="Startup"/>
    <s v="Education"/>
    <x v="5"/>
    <x v="0"/>
    <s v="Remote"/>
    <x v="1"/>
    <s v="3-6 yrs"/>
    <n v="6"/>
    <s v="Bachelor"/>
    <n v="1"/>
    <n v="1"/>
    <n v="1"/>
    <n v="1"/>
    <n v="0"/>
    <n v="4"/>
    <n v="102117"/>
    <s v="Medium"/>
    <n v="11"/>
    <n v="2021"/>
    <s v="High"/>
    <n v="4"/>
  </r>
  <r>
    <n v="9932"/>
    <x v="2"/>
    <x v="2"/>
    <s v="Startup"/>
    <s v="Retail"/>
    <x v="5"/>
    <x v="1"/>
    <s v="Onsite/Hybrid"/>
    <x v="2"/>
    <s v="0-2 yrs"/>
    <n v="2"/>
    <s v="Master"/>
    <n v="1"/>
    <n v="1"/>
    <n v="1"/>
    <n v="0"/>
    <n v="1"/>
    <n v="4"/>
    <n v="78867"/>
    <s v="Medium"/>
    <n v="11"/>
    <n v="2024"/>
    <s v="Low"/>
    <n v="2"/>
  </r>
  <r>
    <n v="9933"/>
    <x v="5"/>
    <x v="1"/>
    <s v="MNC"/>
    <s v="Retail"/>
    <x v="3"/>
    <x v="0"/>
    <s v="Remote"/>
    <x v="0"/>
    <s v="7+ yrs"/>
    <n v="11"/>
    <s v="PhD"/>
    <n v="1"/>
    <n v="1"/>
    <n v="0"/>
    <n v="0"/>
    <n v="0"/>
    <n v="2"/>
    <n v="157877"/>
    <s v="High"/>
    <n v="7"/>
    <n v="2024"/>
    <s v="High"/>
    <n v="7"/>
  </r>
  <r>
    <n v="9934"/>
    <x v="1"/>
    <x v="1"/>
    <s v="MNC"/>
    <s v="Retail"/>
    <x v="1"/>
    <x v="1"/>
    <s v="Onsite/Hybrid"/>
    <x v="1"/>
    <s v="3-6 yrs"/>
    <n v="4"/>
    <s v="Bachelor"/>
    <n v="0"/>
    <n v="0"/>
    <n v="0"/>
    <n v="0"/>
    <n v="0"/>
    <n v="0"/>
    <n v="132566"/>
    <s v="High"/>
    <n v="6"/>
    <n v="2023"/>
    <s v="High"/>
    <n v="9"/>
  </r>
  <r>
    <n v="9935"/>
    <x v="4"/>
    <x v="0"/>
    <s v="MNC"/>
    <s v="E-commerce"/>
    <x v="3"/>
    <x v="2"/>
    <s v="Onsite/Hybrid"/>
    <x v="0"/>
    <s v="7+ yrs"/>
    <n v="10"/>
    <s v="Master"/>
    <n v="0"/>
    <n v="0"/>
    <n v="1"/>
    <n v="0"/>
    <n v="1"/>
    <n v="2"/>
    <n v="141829"/>
    <s v="High"/>
    <n v="11"/>
    <n v="2024"/>
    <s v="High"/>
    <n v="8"/>
  </r>
  <r>
    <n v="9936"/>
    <x v="5"/>
    <x v="1"/>
    <s v="Startup"/>
    <s v="E-commerce"/>
    <x v="1"/>
    <x v="1"/>
    <s v="Onsite/Hybrid"/>
    <x v="0"/>
    <s v="7+ yrs"/>
    <n v="9"/>
    <s v="Bachelor"/>
    <n v="0"/>
    <n v="0"/>
    <n v="0"/>
    <n v="0"/>
    <n v="0"/>
    <n v="0"/>
    <n v="138827"/>
    <s v="High"/>
    <n v="1"/>
    <n v="2025"/>
    <s v="Low"/>
    <n v="6"/>
  </r>
  <r>
    <n v="9937"/>
    <x v="0"/>
    <x v="0"/>
    <s v="Enterprise"/>
    <s v="Education"/>
    <x v="6"/>
    <x v="1"/>
    <s v="Onsite/Hybrid"/>
    <x v="1"/>
    <s v="3-6 yrs"/>
    <n v="3"/>
    <s v="PhD"/>
    <n v="1"/>
    <n v="1"/>
    <n v="1"/>
    <n v="1"/>
    <n v="1"/>
    <n v="5"/>
    <n v="111526"/>
    <s v="Medium"/>
    <n v="10"/>
    <n v="2026"/>
    <s v="High"/>
    <n v="6"/>
  </r>
  <r>
    <n v="9938"/>
    <x v="3"/>
    <x v="0"/>
    <s v="Startup"/>
    <s v="Retail"/>
    <x v="3"/>
    <x v="2"/>
    <s v="Onsite/Hybrid"/>
    <x v="1"/>
    <s v="3-6 yrs"/>
    <n v="5"/>
    <s v="PhD"/>
    <n v="1"/>
    <n v="1"/>
    <n v="0"/>
    <n v="1"/>
    <n v="0"/>
    <n v="3"/>
    <n v="90770"/>
    <s v="Medium"/>
    <n v="6"/>
    <n v="2025"/>
    <s v="High"/>
    <n v="9"/>
  </r>
  <r>
    <n v="9939"/>
    <x v="5"/>
    <x v="1"/>
    <s v="Startup"/>
    <s v="E-commerce"/>
    <x v="3"/>
    <x v="0"/>
    <s v="Remote"/>
    <x v="2"/>
    <s v="0-2 yrs"/>
    <n v="1"/>
    <s v="Master"/>
    <n v="0"/>
    <n v="1"/>
    <n v="1"/>
    <n v="1"/>
    <n v="0"/>
    <n v="3"/>
    <n v="121647"/>
    <s v="High"/>
    <n v="8"/>
    <n v="2024"/>
    <s v="High"/>
    <n v="9"/>
  </r>
  <r>
    <n v="9940"/>
    <x v="2"/>
    <x v="2"/>
    <s v="Startup"/>
    <s v="E-commerce"/>
    <x v="0"/>
    <x v="0"/>
    <s v="Remote"/>
    <x v="2"/>
    <s v="0-2 yrs"/>
    <n v="1"/>
    <s v="Master"/>
    <n v="0"/>
    <n v="0"/>
    <n v="0"/>
    <n v="1"/>
    <n v="1"/>
    <n v="2"/>
    <n v="70898"/>
    <s v="Medium"/>
    <n v="7"/>
    <n v="2022"/>
    <s v="Medium"/>
    <n v="3"/>
  </r>
  <r>
    <n v="9941"/>
    <x v="1"/>
    <x v="1"/>
    <s v="MNC"/>
    <s v="Education"/>
    <x v="0"/>
    <x v="2"/>
    <s v="Onsite/Hybrid"/>
    <x v="1"/>
    <s v="3-6 yrs"/>
    <n v="6"/>
    <s v="Master"/>
    <n v="0"/>
    <n v="0"/>
    <n v="1"/>
    <n v="1"/>
    <n v="1"/>
    <n v="3"/>
    <n v="178081"/>
    <s v="High"/>
    <n v="1"/>
    <n v="2022"/>
    <s v="High"/>
    <n v="8"/>
  </r>
  <r>
    <n v="9942"/>
    <x v="2"/>
    <x v="2"/>
    <s v="Enterprise"/>
    <s v="E-commerce"/>
    <x v="2"/>
    <x v="2"/>
    <s v="Onsite/Hybrid"/>
    <x v="2"/>
    <s v="0-2 yrs"/>
    <n v="1"/>
    <s v="Bachelor"/>
    <n v="0"/>
    <n v="1"/>
    <n v="0"/>
    <n v="1"/>
    <n v="1"/>
    <n v="3"/>
    <n v="71088"/>
    <s v="Medium"/>
    <n v="12"/>
    <n v="2021"/>
    <s v="Medium"/>
    <n v="5"/>
  </r>
  <r>
    <n v="9943"/>
    <x v="2"/>
    <x v="2"/>
    <s v="Enterprise"/>
    <s v="Retail"/>
    <x v="6"/>
    <x v="0"/>
    <s v="Remote"/>
    <x v="2"/>
    <s v="0-2 yrs"/>
    <n v="0"/>
    <s v="Master"/>
    <n v="1"/>
    <n v="0"/>
    <n v="0"/>
    <n v="1"/>
    <n v="0"/>
    <n v="2"/>
    <n v="67802"/>
    <s v="Low"/>
    <n v="9"/>
    <n v="2020"/>
    <s v="Medium"/>
    <n v="1"/>
  </r>
  <r>
    <n v="9944"/>
    <x v="3"/>
    <x v="0"/>
    <s v="Enterprise"/>
    <s v="Finance"/>
    <x v="1"/>
    <x v="0"/>
    <s v="Remote"/>
    <x v="0"/>
    <s v="7+ yrs"/>
    <n v="13"/>
    <s v="PhD"/>
    <n v="1"/>
    <n v="0"/>
    <n v="0"/>
    <n v="0"/>
    <n v="0"/>
    <n v="1"/>
    <n v="103929"/>
    <s v="Medium"/>
    <n v="3"/>
    <n v="2025"/>
    <s v="Medium"/>
    <n v="3"/>
  </r>
  <r>
    <n v="9945"/>
    <x v="5"/>
    <x v="1"/>
    <s v="Enterprise"/>
    <s v="Healthcare"/>
    <x v="2"/>
    <x v="1"/>
    <s v="Onsite/Hybrid"/>
    <x v="1"/>
    <s v="3-6 yrs"/>
    <n v="3"/>
    <s v="Bachelor"/>
    <n v="0"/>
    <n v="1"/>
    <n v="1"/>
    <n v="0"/>
    <n v="0"/>
    <n v="2"/>
    <n v="125000"/>
    <s v="High"/>
    <n v="11"/>
    <n v="2025"/>
    <s v="High"/>
    <n v="8"/>
  </r>
  <r>
    <n v="9946"/>
    <x v="1"/>
    <x v="1"/>
    <s v="MNC"/>
    <s v="E-commerce"/>
    <x v="4"/>
    <x v="2"/>
    <s v="Onsite/Hybrid"/>
    <x v="0"/>
    <s v="7+ yrs"/>
    <n v="7"/>
    <s v="Bachelor"/>
    <n v="0"/>
    <n v="0"/>
    <n v="1"/>
    <n v="0"/>
    <n v="0"/>
    <n v="1"/>
    <n v="172218"/>
    <s v="High"/>
    <n v="11"/>
    <n v="2026"/>
    <s v="High"/>
    <n v="8"/>
  </r>
  <r>
    <n v="9947"/>
    <x v="5"/>
    <x v="1"/>
    <s v="Startup"/>
    <s v="Retail"/>
    <x v="0"/>
    <x v="0"/>
    <s v="Remote"/>
    <x v="0"/>
    <s v="7+ yrs"/>
    <n v="11"/>
    <s v="PhD"/>
    <n v="1"/>
    <n v="1"/>
    <n v="1"/>
    <n v="0"/>
    <n v="0"/>
    <n v="3"/>
    <n v="155846"/>
    <s v="High"/>
    <n v="7"/>
    <n v="2023"/>
    <s v="High"/>
    <n v="9"/>
  </r>
  <r>
    <n v="9948"/>
    <x v="3"/>
    <x v="0"/>
    <s v="Medium"/>
    <s v="Finance"/>
    <x v="4"/>
    <x v="1"/>
    <s v="Onsite/Hybrid"/>
    <x v="0"/>
    <s v="7+ yrs"/>
    <n v="10"/>
    <s v="Bachelor"/>
    <n v="0"/>
    <n v="0"/>
    <n v="1"/>
    <n v="1"/>
    <n v="1"/>
    <n v="3"/>
    <n v="140105"/>
    <s v="High"/>
    <n v="1"/>
    <n v="2025"/>
    <s v="High"/>
    <n v="9"/>
  </r>
  <r>
    <n v="9949"/>
    <x v="0"/>
    <x v="0"/>
    <s v="MNC"/>
    <s v="Education"/>
    <x v="3"/>
    <x v="0"/>
    <s v="Remote"/>
    <x v="2"/>
    <s v="0-2 yrs"/>
    <n v="1"/>
    <s v="Master"/>
    <n v="1"/>
    <n v="0"/>
    <n v="0"/>
    <n v="0"/>
    <n v="1"/>
    <n v="2"/>
    <n v="84465"/>
    <s v="Medium"/>
    <n v="1"/>
    <n v="2026"/>
    <s v="Low"/>
    <n v="4"/>
  </r>
  <r>
    <n v="9950"/>
    <x v="3"/>
    <x v="0"/>
    <s v="Startup"/>
    <s v="Finance"/>
    <x v="2"/>
    <x v="1"/>
    <s v="Onsite/Hybrid"/>
    <x v="1"/>
    <s v="3-6 yrs"/>
    <n v="3"/>
    <s v="PhD"/>
    <n v="1"/>
    <n v="0"/>
    <n v="0"/>
    <n v="0"/>
    <n v="1"/>
    <n v="2"/>
    <n v="88718"/>
    <s v="Medium"/>
    <n v="2"/>
    <n v="2022"/>
    <s v="High"/>
    <n v="9"/>
  </r>
  <r>
    <n v="9951"/>
    <x v="1"/>
    <x v="1"/>
    <s v="Startup"/>
    <s v="E-commerce"/>
    <x v="0"/>
    <x v="1"/>
    <s v="Onsite/Hybrid"/>
    <x v="0"/>
    <s v="7+ yrs"/>
    <n v="11"/>
    <s v="PhD"/>
    <n v="0"/>
    <n v="0"/>
    <n v="0"/>
    <n v="0"/>
    <n v="0"/>
    <n v="0"/>
    <n v="144618"/>
    <s v="High"/>
    <n v="5"/>
    <n v="2022"/>
    <s v="Low"/>
    <n v="5"/>
  </r>
  <r>
    <n v="9952"/>
    <x v="3"/>
    <x v="0"/>
    <s v="Startup"/>
    <s v="Healthcare"/>
    <x v="5"/>
    <x v="0"/>
    <s v="Remote"/>
    <x v="2"/>
    <s v="0-2 yrs"/>
    <n v="2"/>
    <s v="Master"/>
    <n v="0"/>
    <n v="1"/>
    <n v="1"/>
    <n v="0"/>
    <n v="0"/>
    <n v="2"/>
    <n v="60006"/>
    <s v="Low"/>
    <n v="8"/>
    <n v="2023"/>
    <s v="High"/>
    <n v="8"/>
  </r>
  <r>
    <n v="9953"/>
    <x v="5"/>
    <x v="1"/>
    <s v="Startup"/>
    <s v="Healthcare"/>
    <x v="0"/>
    <x v="1"/>
    <s v="Onsite/Hybrid"/>
    <x v="1"/>
    <s v="3-6 yrs"/>
    <n v="3"/>
    <s v="Bachelor"/>
    <n v="1"/>
    <n v="1"/>
    <n v="0"/>
    <n v="0"/>
    <n v="1"/>
    <n v="3"/>
    <n v="129403"/>
    <s v="High"/>
    <n v="5"/>
    <n v="2026"/>
    <s v="High"/>
    <n v="9"/>
  </r>
  <r>
    <n v="9954"/>
    <x v="4"/>
    <x v="0"/>
    <s v="Enterprise"/>
    <s v="Finance"/>
    <x v="2"/>
    <x v="1"/>
    <s v="Onsite/Hybrid"/>
    <x v="1"/>
    <s v="3-6 yrs"/>
    <n v="5"/>
    <s v="Bachelor"/>
    <n v="1"/>
    <n v="0"/>
    <n v="0"/>
    <n v="1"/>
    <n v="0"/>
    <n v="2"/>
    <n v="91765"/>
    <s v="Medium"/>
    <n v="5"/>
    <n v="2022"/>
    <s v="High"/>
    <n v="7"/>
  </r>
  <r>
    <n v="9955"/>
    <x v="0"/>
    <x v="0"/>
    <s v="Startup"/>
    <s v="E-commerce"/>
    <x v="3"/>
    <x v="1"/>
    <s v="Onsite/Hybrid"/>
    <x v="1"/>
    <s v="3-6 yrs"/>
    <n v="3"/>
    <s v="Bachelor"/>
    <n v="1"/>
    <n v="1"/>
    <n v="0"/>
    <n v="0"/>
    <n v="0"/>
    <n v="2"/>
    <n v="72242"/>
    <s v="Medium"/>
    <n v="6"/>
    <n v="2020"/>
    <s v="High"/>
    <n v="8"/>
  </r>
  <r>
    <n v="9956"/>
    <x v="5"/>
    <x v="1"/>
    <s v="MNC"/>
    <s v="Retail"/>
    <x v="3"/>
    <x v="2"/>
    <s v="Onsite/Hybrid"/>
    <x v="0"/>
    <s v="7+ yrs"/>
    <n v="12"/>
    <s v="PhD"/>
    <n v="1"/>
    <n v="0"/>
    <n v="1"/>
    <n v="0"/>
    <n v="1"/>
    <n v="3"/>
    <n v="187392"/>
    <s v="High"/>
    <n v="3"/>
    <n v="2025"/>
    <s v="High"/>
    <n v="7"/>
  </r>
  <r>
    <n v="9957"/>
    <x v="1"/>
    <x v="1"/>
    <s v="Enterprise"/>
    <s v="Retail"/>
    <x v="4"/>
    <x v="0"/>
    <s v="Remote"/>
    <x v="0"/>
    <s v="7+ yrs"/>
    <n v="7"/>
    <s v="Bachelor"/>
    <n v="0"/>
    <n v="1"/>
    <n v="0"/>
    <n v="1"/>
    <n v="1"/>
    <n v="3"/>
    <n v="166644"/>
    <s v="High"/>
    <n v="6"/>
    <n v="2024"/>
    <s v="Low"/>
    <n v="3"/>
  </r>
  <r>
    <n v="9958"/>
    <x v="2"/>
    <x v="2"/>
    <s v="Medium"/>
    <s v="E-commerce"/>
    <x v="4"/>
    <x v="2"/>
    <s v="Onsite/Hybrid"/>
    <x v="0"/>
    <s v="7+ yrs"/>
    <n v="9"/>
    <s v="Master"/>
    <n v="0"/>
    <n v="0"/>
    <n v="0"/>
    <n v="0"/>
    <n v="0"/>
    <n v="0"/>
    <n v="97989"/>
    <s v="Medium"/>
    <n v="9"/>
    <n v="2026"/>
    <s v="High"/>
    <n v="7"/>
  </r>
  <r>
    <n v="9959"/>
    <x v="0"/>
    <x v="0"/>
    <s v="Enterprise"/>
    <s v="E-commerce"/>
    <x v="5"/>
    <x v="1"/>
    <s v="Onsite/Hybrid"/>
    <x v="1"/>
    <s v="3-6 yrs"/>
    <n v="5"/>
    <s v="PhD"/>
    <n v="0"/>
    <n v="1"/>
    <n v="0"/>
    <n v="0"/>
    <n v="1"/>
    <n v="2"/>
    <n v="81842"/>
    <s v="Medium"/>
    <n v="12"/>
    <n v="2026"/>
    <s v="Medium"/>
    <n v="2"/>
  </r>
  <r>
    <n v="9960"/>
    <x v="1"/>
    <x v="1"/>
    <s v="Medium"/>
    <s v="Healthcare"/>
    <x v="2"/>
    <x v="2"/>
    <s v="Onsite/Hybrid"/>
    <x v="2"/>
    <s v="0-2 yrs"/>
    <n v="2"/>
    <s v="PhD"/>
    <n v="0"/>
    <n v="1"/>
    <n v="1"/>
    <n v="1"/>
    <n v="1"/>
    <n v="4"/>
    <n v="127625"/>
    <s v="High"/>
    <n v="8"/>
    <n v="2022"/>
    <s v="High"/>
    <n v="9"/>
  </r>
  <r>
    <n v="9961"/>
    <x v="1"/>
    <x v="1"/>
    <s v="Medium"/>
    <s v="E-commerce"/>
    <x v="1"/>
    <x v="0"/>
    <s v="Remote"/>
    <x v="2"/>
    <s v="0-2 yrs"/>
    <n v="0"/>
    <s v="PhD"/>
    <n v="1"/>
    <n v="1"/>
    <n v="1"/>
    <n v="0"/>
    <n v="1"/>
    <n v="4"/>
    <n v="111489"/>
    <s v="Medium"/>
    <n v="2"/>
    <n v="2024"/>
    <s v="Medium"/>
    <n v="3"/>
  </r>
  <r>
    <n v="9962"/>
    <x v="1"/>
    <x v="1"/>
    <s v="MNC"/>
    <s v="Technology"/>
    <x v="1"/>
    <x v="2"/>
    <s v="Onsite/Hybrid"/>
    <x v="2"/>
    <s v="0-2 yrs"/>
    <n v="1"/>
    <s v="Master"/>
    <n v="1"/>
    <n v="0"/>
    <n v="0"/>
    <n v="1"/>
    <n v="0"/>
    <n v="2"/>
    <n v="128501"/>
    <s v="High"/>
    <n v="3"/>
    <n v="2026"/>
    <s v="Medium"/>
    <n v="6"/>
  </r>
  <r>
    <n v="9963"/>
    <x v="5"/>
    <x v="1"/>
    <s v="Enterprise"/>
    <s v="Retail"/>
    <x v="0"/>
    <x v="2"/>
    <s v="Onsite/Hybrid"/>
    <x v="0"/>
    <s v="7+ yrs"/>
    <n v="10"/>
    <s v="Bachelor"/>
    <n v="1"/>
    <n v="0"/>
    <n v="1"/>
    <n v="0"/>
    <n v="1"/>
    <n v="3"/>
    <n v="162181"/>
    <s v="High"/>
    <n v="11"/>
    <n v="2025"/>
    <s v="Low"/>
    <n v="1"/>
  </r>
  <r>
    <n v="9964"/>
    <x v="5"/>
    <x v="1"/>
    <s v="Medium"/>
    <s v="Finance"/>
    <x v="2"/>
    <x v="2"/>
    <s v="Onsite/Hybrid"/>
    <x v="2"/>
    <s v="0-2 yrs"/>
    <n v="2"/>
    <s v="PhD"/>
    <n v="1"/>
    <n v="0"/>
    <n v="0"/>
    <n v="0"/>
    <n v="0"/>
    <n v="1"/>
    <n v="86687"/>
    <s v="Medium"/>
    <n v="4"/>
    <n v="2026"/>
    <s v="High"/>
    <n v="8"/>
  </r>
  <r>
    <n v="9965"/>
    <x v="4"/>
    <x v="0"/>
    <s v="MNC"/>
    <s v="Finance"/>
    <x v="6"/>
    <x v="0"/>
    <s v="Remote"/>
    <x v="0"/>
    <s v="7+ yrs"/>
    <n v="9"/>
    <s v="Bachelor"/>
    <n v="1"/>
    <n v="0"/>
    <n v="1"/>
    <n v="1"/>
    <n v="1"/>
    <n v="4"/>
    <n v="160733"/>
    <s v="High"/>
    <n v="1"/>
    <n v="2024"/>
    <s v="High"/>
    <n v="3"/>
  </r>
  <r>
    <n v="9966"/>
    <x v="4"/>
    <x v="0"/>
    <s v="Startup"/>
    <s v="Finance"/>
    <x v="0"/>
    <x v="0"/>
    <s v="Remote"/>
    <x v="2"/>
    <s v="0-2 yrs"/>
    <n v="2"/>
    <s v="PhD"/>
    <n v="0"/>
    <n v="0"/>
    <n v="1"/>
    <n v="0"/>
    <n v="0"/>
    <n v="1"/>
    <n v="61639"/>
    <s v="Low"/>
    <n v="3"/>
    <n v="2024"/>
    <s v="Low"/>
    <n v="5"/>
  </r>
  <r>
    <n v="9967"/>
    <x v="0"/>
    <x v="0"/>
    <s v="Startup"/>
    <s v="Technology"/>
    <x v="2"/>
    <x v="1"/>
    <s v="Onsite/Hybrid"/>
    <x v="0"/>
    <s v="7+ yrs"/>
    <n v="10"/>
    <s v="Master"/>
    <n v="1"/>
    <n v="0"/>
    <n v="0"/>
    <n v="0"/>
    <n v="1"/>
    <n v="2"/>
    <n v="106884"/>
    <s v="Medium"/>
    <n v="6"/>
    <n v="2026"/>
    <s v="Medium"/>
    <n v="6"/>
  </r>
  <r>
    <n v="9968"/>
    <x v="0"/>
    <x v="0"/>
    <s v="MNC"/>
    <s v="Technology"/>
    <x v="1"/>
    <x v="2"/>
    <s v="Onsite/Hybrid"/>
    <x v="0"/>
    <s v="7+ yrs"/>
    <n v="15"/>
    <s v="Master"/>
    <n v="1"/>
    <n v="0"/>
    <n v="0"/>
    <n v="0"/>
    <n v="0"/>
    <n v="1"/>
    <n v="122384"/>
    <s v="High"/>
    <n v="2"/>
    <n v="2026"/>
    <s v="Medium"/>
    <n v="5"/>
  </r>
  <r>
    <n v="9969"/>
    <x v="1"/>
    <x v="1"/>
    <s v="MNC"/>
    <s v="Education"/>
    <x v="5"/>
    <x v="1"/>
    <s v="Onsite/Hybrid"/>
    <x v="1"/>
    <s v="3-6 yrs"/>
    <n v="3"/>
    <s v="PhD"/>
    <n v="1"/>
    <n v="0"/>
    <n v="1"/>
    <n v="1"/>
    <n v="0"/>
    <n v="3"/>
    <n v="168479"/>
    <s v="High"/>
    <n v="1"/>
    <n v="2025"/>
    <s v="High"/>
    <n v="8"/>
  </r>
  <r>
    <n v="9970"/>
    <x v="4"/>
    <x v="0"/>
    <s v="Startup"/>
    <s v="Finance"/>
    <x v="4"/>
    <x v="1"/>
    <s v="Onsite/Hybrid"/>
    <x v="1"/>
    <s v="3-6 yrs"/>
    <n v="6"/>
    <s v="PhD"/>
    <n v="0"/>
    <n v="0"/>
    <n v="1"/>
    <n v="1"/>
    <n v="1"/>
    <n v="3"/>
    <n v="110479"/>
    <s v="Medium"/>
    <n v="9"/>
    <n v="2020"/>
    <s v="High"/>
    <n v="7"/>
  </r>
  <r>
    <n v="9971"/>
    <x v="5"/>
    <x v="1"/>
    <s v="Enterprise"/>
    <s v="Technology"/>
    <x v="6"/>
    <x v="1"/>
    <s v="Onsite/Hybrid"/>
    <x v="2"/>
    <s v="0-2 yrs"/>
    <n v="0"/>
    <s v="Bachelor"/>
    <n v="0"/>
    <n v="1"/>
    <n v="1"/>
    <n v="1"/>
    <n v="1"/>
    <n v="4"/>
    <n v="129154"/>
    <s v="High"/>
    <n v="12"/>
    <n v="2022"/>
    <s v="High"/>
    <n v="3"/>
  </r>
  <r>
    <n v="9972"/>
    <x v="4"/>
    <x v="0"/>
    <s v="Startup"/>
    <s v="Healthcare"/>
    <x v="3"/>
    <x v="0"/>
    <s v="Remote"/>
    <x v="0"/>
    <s v="7+ yrs"/>
    <n v="9"/>
    <s v="Master"/>
    <n v="0"/>
    <n v="0"/>
    <n v="1"/>
    <n v="0"/>
    <n v="0"/>
    <n v="1"/>
    <n v="110255"/>
    <s v="Medium"/>
    <n v="5"/>
    <n v="2023"/>
    <s v="Low"/>
    <n v="6"/>
  </r>
  <r>
    <n v="9973"/>
    <x v="3"/>
    <x v="0"/>
    <s v="Enterprise"/>
    <s v="Technology"/>
    <x v="1"/>
    <x v="2"/>
    <s v="Onsite/Hybrid"/>
    <x v="0"/>
    <s v="7+ yrs"/>
    <n v="8"/>
    <s v="PhD"/>
    <n v="0"/>
    <n v="0"/>
    <n v="1"/>
    <n v="0"/>
    <n v="0"/>
    <n v="1"/>
    <n v="116416"/>
    <s v="Medium"/>
    <n v="12"/>
    <n v="2021"/>
    <s v="Medium"/>
    <n v="5"/>
  </r>
  <r>
    <n v="9974"/>
    <x v="4"/>
    <x v="0"/>
    <s v="MNC"/>
    <s v="Education"/>
    <x v="0"/>
    <x v="0"/>
    <s v="Remote"/>
    <x v="0"/>
    <s v="7+ yrs"/>
    <n v="12"/>
    <s v="PhD"/>
    <n v="1"/>
    <n v="0"/>
    <n v="0"/>
    <n v="1"/>
    <n v="0"/>
    <n v="2"/>
    <n v="134206"/>
    <s v="High"/>
    <n v="1"/>
    <n v="2025"/>
    <s v="High"/>
    <n v="9"/>
  </r>
  <r>
    <n v="9975"/>
    <x v="1"/>
    <x v="1"/>
    <s v="MNC"/>
    <s v="Retail"/>
    <x v="1"/>
    <x v="1"/>
    <s v="Onsite/Hybrid"/>
    <x v="2"/>
    <s v="0-2 yrs"/>
    <n v="1"/>
    <s v="PhD"/>
    <n v="0"/>
    <n v="0"/>
    <n v="0"/>
    <n v="1"/>
    <n v="1"/>
    <n v="2"/>
    <n v="138933"/>
    <s v="High"/>
    <n v="6"/>
    <n v="2020"/>
    <s v="High"/>
    <n v="7"/>
  </r>
  <r>
    <n v="9976"/>
    <x v="3"/>
    <x v="0"/>
    <s v="MNC"/>
    <s v="E-commerce"/>
    <x v="6"/>
    <x v="2"/>
    <s v="Onsite/Hybrid"/>
    <x v="0"/>
    <s v="7+ yrs"/>
    <n v="15"/>
    <s v="Master"/>
    <n v="1"/>
    <n v="0"/>
    <n v="1"/>
    <n v="0"/>
    <n v="0"/>
    <n v="2"/>
    <n v="136632"/>
    <s v="High"/>
    <n v="11"/>
    <n v="2023"/>
    <s v="Low"/>
    <n v="5"/>
  </r>
  <r>
    <n v="9977"/>
    <x v="2"/>
    <x v="2"/>
    <s v="Startup"/>
    <s v="Education"/>
    <x v="6"/>
    <x v="1"/>
    <s v="Onsite/Hybrid"/>
    <x v="2"/>
    <s v="0-2 yrs"/>
    <n v="1"/>
    <s v="Master"/>
    <n v="1"/>
    <n v="1"/>
    <n v="0"/>
    <n v="0"/>
    <n v="1"/>
    <n v="3"/>
    <n v="55520"/>
    <s v="Low"/>
    <n v="2"/>
    <n v="2026"/>
    <s v="Medium"/>
    <n v="6"/>
  </r>
  <r>
    <n v="9978"/>
    <x v="1"/>
    <x v="1"/>
    <s v="Startup"/>
    <s v="E-commerce"/>
    <x v="5"/>
    <x v="0"/>
    <s v="Remote"/>
    <x v="1"/>
    <s v="3-6 yrs"/>
    <n v="6"/>
    <s v="PhD"/>
    <n v="1"/>
    <n v="1"/>
    <n v="0"/>
    <n v="1"/>
    <n v="0"/>
    <n v="3"/>
    <n v="132476"/>
    <s v="High"/>
    <n v="9"/>
    <n v="2022"/>
    <s v="Low"/>
    <n v="6"/>
  </r>
  <r>
    <n v="9979"/>
    <x v="3"/>
    <x v="0"/>
    <s v="Enterprise"/>
    <s v="Finance"/>
    <x v="4"/>
    <x v="1"/>
    <s v="Onsite/Hybrid"/>
    <x v="1"/>
    <s v="3-6 yrs"/>
    <n v="3"/>
    <s v="Bachelor"/>
    <n v="1"/>
    <n v="1"/>
    <n v="0"/>
    <n v="0"/>
    <n v="0"/>
    <n v="2"/>
    <n v="73555"/>
    <s v="Medium"/>
    <n v="8"/>
    <n v="2021"/>
    <s v="Medium"/>
    <n v="6"/>
  </r>
  <r>
    <n v="9980"/>
    <x v="1"/>
    <x v="1"/>
    <s v="Enterprise"/>
    <s v="Healthcare"/>
    <x v="6"/>
    <x v="1"/>
    <s v="Onsite/Hybrid"/>
    <x v="2"/>
    <s v="0-2 yrs"/>
    <n v="1"/>
    <s v="PhD"/>
    <n v="0"/>
    <n v="1"/>
    <n v="0"/>
    <n v="0"/>
    <n v="1"/>
    <n v="2"/>
    <n v="98073"/>
    <s v="Medium"/>
    <n v="3"/>
    <n v="2023"/>
    <s v="High"/>
    <n v="8"/>
  </r>
  <r>
    <n v="9981"/>
    <x v="4"/>
    <x v="0"/>
    <s v="Enterprise"/>
    <s v="Healthcare"/>
    <x v="2"/>
    <x v="1"/>
    <s v="Onsite/Hybrid"/>
    <x v="0"/>
    <s v="7+ yrs"/>
    <n v="14"/>
    <s v="Bachelor"/>
    <n v="1"/>
    <n v="1"/>
    <n v="1"/>
    <n v="1"/>
    <n v="0"/>
    <n v="4"/>
    <n v="129544"/>
    <s v="High"/>
    <n v="10"/>
    <n v="2026"/>
    <s v="High"/>
    <n v="6"/>
  </r>
  <r>
    <n v="9982"/>
    <x v="4"/>
    <x v="0"/>
    <s v="MNC"/>
    <s v="Healthcare"/>
    <x v="3"/>
    <x v="0"/>
    <s v="Remote"/>
    <x v="2"/>
    <s v="0-2 yrs"/>
    <n v="2"/>
    <s v="Master"/>
    <n v="0"/>
    <n v="1"/>
    <n v="1"/>
    <n v="0"/>
    <n v="0"/>
    <n v="2"/>
    <n v="80218"/>
    <s v="Medium"/>
    <n v="9"/>
    <n v="2023"/>
    <s v="Medium"/>
    <n v="5"/>
  </r>
  <r>
    <n v="9983"/>
    <x v="4"/>
    <x v="0"/>
    <s v="Startup"/>
    <s v="Education"/>
    <x v="5"/>
    <x v="1"/>
    <s v="Onsite/Hybrid"/>
    <x v="1"/>
    <s v="3-6 yrs"/>
    <n v="4"/>
    <s v="PhD"/>
    <n v="0"/>
    <n v="0"/>
    <n v="0"/>
    <n v="0"/>
    <n v="0"/>
    <n v="0"/>
    <n v="78533"/>
    <s v="Medium"/>
    <n v="3"/>
    <n v="2021"/>
    <s v="Medium"/>
    <n v="6"/>
  </r>
  <r>
    <n v="9984"/>
    <x v="2"/>
    <x v="2"/>
    <s v="MNC"/>
    <s v="Healthcare"/>
    <x v="3"/>
    <x v="2"/>
    <s v="Onsite/Hybrid"/>
    <x v="1"/>
    <s v="3-6 yrs"/>
    <n v="3"/>
    <s v="Bachelor"/>
    <n v="0"/>
    <n v="0"/>
    <n v="0"/>
    <n v="0"/>
    <n v="0"/>
    <n v="0"/>
    <n v="93985"/>
    <s v="Medium"/>
    <n v="8"/>
    <n v="2021"/>
    <s v="Low"/>
    <n v="2"/>
  </r>
  <r>
    <n v="9985"/>
    <x v="5"/>
    <x v="1"/>
    <s v="Medium"/>
    <s v="Healthcare"/>
    <x v="6"/>
    <x v="1"/>
    <s v="Onsite/Hybrid"/>
    <x v="0"/>
    <s v="7+ yrs"/>
    <n v="9"/>
    <s v="PhD"/>
    <n v="0"/>
    <n v="0"/>
    <n v="0"/>
    <n v="1"/>
    <n v="0"/>
    <n v="1"/>
    <n v="151449"/>
    <s v="High"/>
    <n v="12"/>
    <n v="2024"/>
    <s v="Low"/>
    <n v="5"/>
  </r>
  <r>
    <n v="9986"/>
    <x v="2"/>
    <x v="2"/>
    <s v="Startup"/>
    <s v="Education"/>
    <x v="0"/>
    <x v="1"/>
    <s v="Onsite/Hybrid"/>
    <x v="0"/>
    <s v="7+ yrs"/>
    <n v="15"/>
    <s v="Bachelor"/>
    <n v="0"/>
    <n v="0"/>
    <n v="1"/>
    <n v="0"/>
    <n v="0"/>
    <n v="1"/>
    <n v="113670"/>
    <s v="Medium"/>
    <n v="6"/>
    <n v="2023"/>
    <s v="Medium"/>
    <n v="5"/>
  </r>
  <r>
    <n v="9987"/>
    <x v="5"/>
    <x v="1"/>
    <s v="Enterprise"/>
    <s v="E-commerce"/>
    <x v="0"/>
    <x v="0"/>
    <s v="Remote"/>
    <x v="0"/>
    <s v="7+ yrs"/>
    <n v="8"/>
    <s v="Bachelor"/>
    <n v="1"/>
    <n v="1"/>
    <n v="0"/>
    <n v="1"/>
    <n v="1"/>
    <n v="4"/>
    <n v="164094"/>
    <s v="High"/>
    <n v="8"/>
    <n v="2023"/>
    <s v="Medium"/>
    <n v="1"/>
  </r>
  <r>
    <n v="9988"/>
    <x v="4"/>
    <x v="0"/>
    <s v="Medium"/>
    <s v="E-commerce"/>
    <x v="6"/>
    <x v="2"/>
    <s v="Onsite/Hybrid"/>
    <x v="1"/>
    <s v="3-6 yrs"/>
    <n v="3"/>
    <s v="PhD"/>
    <n v="1"/>
    <n v="1"/>
    <n v="0"/>
    <n v="1"/>
    <n v="1"/>
    <n v="4"/>
    <n v="101118"/>
    <s v="Medium"/>
    <n v="9"/>
    <n v="2021"/>
    <s v="Low"/>
    <n v="2"/>
  </r>
  <r>
    <n v="9989"/>
    <x v="2"/>
    <x v="2"/>
    <s v="MNC"/>
    <s v="Finance"/>
    <x v="0"/>
    <x v="2"/>
    <s v="Onsite/Hybrid"/>
    <x v="2"/>
    <s v="0-2 yrs"/>
    <n v="0"/>
    <s v="PhD"/>
    <n v="0"/>
    <n v="0"/>
    <n v="1"/>
    <n v="0"/>
    <n v="0"/>
    <n v="1"/>
    <n v="89202"/>
    <s v="Medium"/>
    <n v="9"/>
    <n v="2025"/>
    <s v="High"/>
    <n v="8"/>
  </r>
  <r>
    <n v="9990"/>
    <x v="3"/>
    <x v="0"/>
    <s v="MNC"/>
    <s v="Finance"/>
    <x v="0"/>
    <x v="0"/>
    <s v="Remote"/>
    <x v="1"/>
    <s v="3-6 yrs"/>
    <n v="3"/>
    <s v="PhD"/>
    <n v="1"/>
    <n v="1"/>
    <n v="1"/>
    <n v="0"/>
    <n v="1"/>
    <n v="4"/>
    <n v="120914"/>
    <s v="High"/>
    <n v="12"/>
    <n v="2023"/>
    <s v="High"/>
    <n v="7"/>
  </r>
  <r>
    <n v="9991"/>
    <x v="4"/>
    <x v="0"/>
    <s v="MNC"/>
    <s v="Healthcare"/>
    <x v="3"/>
    <x v="2"/>
    <s v="Onsite/Hybrid"/>
    <x v="2"/>
    <s v="0-2 yrs"/>
    <n v="2"/>
    <s v="PhD"/>
    <n v="1"/>
    <n v="0"/>
    <n v="1"/>
    <n v="0"/>
    <n v="0"/>
    <n v="2"/>
    <n v="82676"/>
    <s v="Medium"/>
    <n v="2"/>
    <n v="2024"/>
    <s v="High"/>
    <n v="9"/>
  </r>
  <r>
    <n v="9992"/>
    <x v="2"/>
    <x v="2"/>
    <s v="Enterprise"/>
    <s v="Healthcare"/>
    <x v="0"/>
    <x v="0"/>
    <s v="Remote"/>
    <x v="0"/>
    <s v="7+ yrs"/>
    <n v="12"/>
    <s v="Master"/>
    <n v="0"/>
    <n v="0"/>
    <n v="1"/>
    <n v="1"/>
    <n v="1"/>
    <n v="3"/>
    <n v="136534"/>
    <s v="High"/>
    <n v="6"/>
    <n v="2023"/>
    <s v="High"/>
    <n v="6"/>
  </r>
  <r>
    <n v="9993"/>
    <x v="1"/>
    <x v="1"/>
    <s v="Startup"/>
    <s v="Education"/>
    <x v="2"/>
    <x v="1"/>
    <s v="Onsite/Hybrid"/>
    <x v="1"/>
    <s v="3-6 yrs"/>
    <n v="3"/>
    <s v="PhD"/>
    <n v="1"/>
    <n v="1"/>
    <n v="0"/>
    <n v="0"/>
    <n v="0"/>
    <n v="2"/>
    <n v="114273"/>
    <s v="Medium"/>
    <n v="5"/>
    <n v="2020"/>
    <s v="Low"/>
    <n v="6"/>
  </r>
  <r>
    <n v="9994"/>
    <x v="0"/>
    <x v="0"/>
    <s v="MNC"/>
    <s v="Healthcare"/>
    <x v="2"/>
    <x v="2"/>
    <s v="Onsite/Hybrid"/>
    <x v="0"/>
    <s v="7+ yrs"/>
    <n v="7"/>
    <s v="Bachelor"/>
    <n v="1"/>
    <n v="0"/>
    <n v="0"/>
    <n v="0"/>
    <n v="1"/>
    <n v="2"/>
    <n v="132300"/>
    <s v="High"/>
    <n v="3"/>
    <n v="2020"/>
    <s v="Medium"/>
    <n v="6"/>
  </r>
  <r>
    <n v="9995"/>
    <x v="1"/>
    <x v="1"/>
    <s v="Startup"/>
    <s v="E-commerce"/>
    <x v="2"/>
    <x v="2"/>
    <s v="Onsite/Hybrid"/>
    <x v="2"/>
    <s v="0-2 yrs"/>
    <n v="0"/>
    <s v="Bachelor"/>
    <n v="1"/>
    <n v="1"/>
    <n v="0"/>
    <n v="0"/>
    <n v="0"/>
    <n v="2"/>
    <n v="89108"/>
    <s v="Medium"/>
    <n v="12"/>
    <n v="2021"/>
    <s v="High"/>
    <n v="9"/>
  </r>
  <r>
    <n v="9996"/>
    <x v="3"/>
    <x v="0"/>
    <s v="Medium"/>
    <s v="Finance"/>
    <x v="6"/>
    <x v="1"/>
    <s v="Onsite/Hybrid"/>
    <x v="0"/>
    <s v="7+ yrs"/>
    <n v="15"/>
    <s v="PhD"/>
    <n v="1"/>
    <n v="0"/>
    <n v="0"/>
    <n v="1"/>
    <n v="0"/>
    <n v="2"/>
    <n v="110107"/>
    <s v="Medium"/>
    <n v="10"/>
    <n v="2022"/>
    <s v="High"/>
    <n v="7"/>
  </r>
  <r>
    <n v="9997"/>
    <x v="5"/>
    <x v="1"/>
    <s v="MNC"/>
    <s v="Technology"/>
    <x v="4"/>
    <x v="1"/>
    <s v="Onsite/Hybrid"/>
    <x v="1"/>
    <s v="3-6 yrs"/>
    <n v="5"/>
    <s v="Master"/>
    <n v="0"/>
    <n v="0"/>
    <n v="0"/>
    <n v="1"/>
    <n v="0"/>
    <n v="1"/>
    <n v="146186"/>
    <s v="High"/>
    <n v="9"/>
    <n v="2022"/>
    <s v="Low"/>
    <n v="6"/>
  </r>
  <r>
    <n v="9998"/>
    <x v="5"/>
    <x v="1"/>
    <s v="Startup"/>
    <s v="Retail"/>
    <x v="3"/>
    <x v="2"/>
    <s v="Onsite/Hybrid"/>
    <x v="2"/>
    <s v="0-2 yrs"/>
    <n v="2"/>
    <s v="Master"/>
    <n v="1"/>
    <n v="1"/>
    <n v="0"/>
    <n v="1"/>
    <n v="1"/>
    <n v="4"/>
    <n v="117666"/>
    <s v="Medium"/>
    <n v="3"/>
    <n v="2026"/>
    <s v="Medium"/>
    <n v="1"/>
  </r>
  <r>
    <n v="9999"/>
    <x v="2"/>
    <x v="2"/>
    <s v="Enterprise"/>
    <s v="Technology"/>
    <x v="5"/>
    <x v="1"/>
    <s v="Onsite/Hybrid"/>
    <x v="2"/>
    <s v="0-2 yrs"/>
    <n v="0"/>
    <s v="Master"/>
    <n v="0"/>
    <n v="1"/>
    <n v="1"/>
    <n v="0"/>
    <n v="0"/>
    <n v="2"/>
    <n v="67925"/>
    <s v="Low"/>
    <n v="3"/>
    <n v="2020"/>
    <s v="Low"/>
    <n v="6"/>
  </r>
  <r>
    <n v="10000"/>
    <x v="1"/>
    <x v="1"/>
    <s v="Enterprise"/>
    <s v="Technology"/>
    <x v="0"/>
    <x v="2"/>
    <s v="Onsite/Hybrid"/>
    <x v="1"/>
    <s v="3-6 yrs"/>
    <n v="3"/>
    <s v="PhD"/>
    <n v="1"/>
    <n v="0"/>
    <n v="1"/>
    <n v="0"/>
    <n v="0"/>
    <n v="2"/>
    <n v="130052"/>
    <s v="High"/>
    <n v="8"/>
    <n v="2023"/>
    <s v="Low"/>
    <n v="5"/>
  </r>
  <r>
    <n v="10001"/>
    <x v="5"/>
    <x v="1"/>
    <s v="Enterprise"/>
    <s v="Retail"/>
    <x v="2"/>
    <x v="1"/>
    <s v="Onsite/Hybrid"/>
    <x v="0"/>
    <s v="7+ yrs"/>
    <n v="13"/>
    <s v="PhD"/>
    <n v="1"/>
    <n v="0"/>
    <n v="0"/>
    <n v="0"/>
    <n v="0"/>
    <n v="1"/>
    <n v="138942"/>
    <s v="High"/>
    <n v="11"/>
    <n v="2021"/>
    <s v="High"/>
    <n v="9"/>
  </r>
  <r>
    <n v="10002"/>
    <x v="0"/>
    <x v="0"/>
    <s v="Enterprise"/>
    <s v="Technology"/>
    <x v="1"/>
    <x v="1"/>
    <s v="Onsite/Hybrid"/>
    <x v="1"/>
    <s v="3-6 yrs"/>
    <n v="4"/>
    <s v="Master"/>
    <n v="1"/>
    <n v="1"/>
    <n v="1"/>
    <n v="1"/>
    <n v="1"/>
    <n v="5"/>
    <n v="116169"/>
    <s v="Medium"/>
    <n v="4"/>
    <n v="2025"/>
    <s v="High"/>
    <n v="8"/>
  </r>
  <r>
    <n v="10003"/>
    <x v="0"/>
    <x v="0"/>
    <s v="MNC"/>
    <s v="Finance"/>
    <x v="3"/>
    <x v="1"/>
    <s v="Onsite/Hybrid"/>
    <x v="0"/>
    <s v="7+ yrs"/>
    <n v="9"/>
    <s v="Master"/>
    <n v="1"/>
    <n v="1"/>
    <n v="1"/>
    <n v="0"/>
    <n v="0"/>
    <n v="3"/>
    <n v="131114"/>
    <s v="High"/>
    <n v="5"/>
    <n v="2026"/>
    <s v="High"/>
    <n v="9"/>
  </r>
  <r>
    <n v="10004"/>
    <x v="1"/>
    <x v="1"/>
    <s v="Startup"/>
    <s v="Healthcare"/>
    <x v="6"/>
    <x v="1"/>
    <s v="Onsite/Hybrid"/>
    <x v="0"/>
    <s v="7+ yrs"/>
    <n v="15"/>
    <s v="PhD"/>
    <n v="0"/>
    <n v="0"/>
    <n v="1"/>
    <n v="1"/>
    <n v="0"/>
    <n v="2"/>
    <n v="173654"/>
    <s v="High"/>
    <n v="10"/>
    <n v="2023"/>
    <s v="High"/>
    <n v="5"/>
  </r>
  <r>
    <n v="10005"/>
    <x v="4"/>
    <x v="0"/>
    <s v="Startup"/>
    <s v="Finance"/>
    <x v="6"/>
    <x v="2"/>
    <s v="Onsite/Hybrid"/>
    <x v="1"/>
    <s v="3-6 yrs"/>
    <n v="6"/>
    <s v="Master"/>
    <n v="0"/>
    <n v="1"/>
    <n v="1"/>
    <n v="1"/>
    <n v="1"/>
    <n v="4"/>
    <n v="117539"/>
    <s v="Medium"/>
    <n v="8"/>
    <n v="2020"/>
    <s v="High"/>
    <n v="3"/>
  </r>
  <r>
    <n v="10006"/>
    <x v="5"/>
    <x v="1"/>
    <s v="Medium"/>
    <s v="Retail"/>
    <x v="0"/>
    <x v="1"/>
    <s v="Onsite/Hybrid"/>
    <x v="1"/>
    <s v="3-6 yrs"/>
    <n v="6"/>
    <s v="Master"/>
    <n v="1"/>
    <n v="0"/>
    <n v="0"/>
    <n v="1"/>
    <n v="1"/>
    <n v="3"/>
    <n v="136147"/>
    <s v="High"/>
    <n v="6"/>
    <n v="2024"/>
    <s v="High"/>
    <n v="9"/>
  </r>
  <r>
    <n v="10007"/>
    <x v="3"/>
    <x v="0"/>
    <s v="Medium"/>
    <s v="Technology"/>
    <x v="2"/>
    <x v="0"/>
    <s v="Remote"/>
    <x v="2"/>
    <s v="0-2 yrs"/>
    <n v="2"/>
    <s v="Bachelor"/>
    <n v="0"/>
    <n v="1"/>
    <n v="1"/>
    <n v="1"/>
    <n v="0"/>
    <n v="3"/>
    <n v="80438"/>
    <s v="Medium"/>
    <n v="4"/>
    <n v="2024"/>
    <s v="High"/>
    <n v="7"/>
  </r>
  <r>
    <n v="10008"/>
    <x v="2"/>
    <x v="2"/>
    <s v="Startup"/>
    <s v="Education"/>
    <x v="4"/>
    <x v="1"/>
    <s v="Onsite/Hybrid"/>
    <x v="2"/>
    <s v="0-2 yrs"/>
    <n v="0"/>
    <s v="Master"/>
    <n v="0"/>
    <n v="0"/>
    <n v="0"/>
    <n v="0"/>
    <n v="1"/>
    <n v="1"/>
    <n v="63194"/>
    <s v="Low"/>
    <n v="11"/>
    <n v="2023"/>
    <s v="High"/>
    <n v="9"/>
  </r>
  <r>
    <n v="10009"/>
    <x v="2"/>
    <x v="2"/>
    <s v="Medium"/>
    <s v="Education"/>
    <x v="2"/>
    <x v="0"/>
    <s v="Remote"/>
    <x v="2"/>
    <s v="0-2 yrs"/>
    <n v="2"/>
    <s v="Bachelor"/>
    <n v="1"/>
    <n v="0"/>
    <n v="1"/>
    <n v="1"/>
    <n v="1"/>
    <n v="4"/>
    <n v="92114"/>
    <s v="Medium"/>
    <n v="3"/>
    <n v="2021"/>
    <s v="High"/>
    <n v="1"/>
  </r>
  <r>
    <n v="10010"/>
    <x v="0"/>
    <x v="0"/>
    <s v="MNC"/>
    <s v="Finance"/>
    <x v="1"/>
    <x v="1"/>
    <s v="Onsite/Hybrid"/>
    <x v="0"/>
    <s v="7+ yrs"/>
    <n v="14"/>
    <s v="PhD"/>
    <n v="0"/>
    <n v="1"/>
    <n v="0"/>
    <n v="0"/>
    <n v="0"/>
    <n v="1"/>
    <n v="121958"/>
    <s v="High"/>
    <n v="8"/>
    <n v="2022"/>
    <s v="Medium"/>
    <n v="5"/>
  </r>
  <r>
    <n v="10011"/>
    <x v="5"/>
    <x v="1"/>
    <s v="Medium"/>
    <s v="Education"/>
    <x v="5"/>
    <x v="1"/>
    <s v="Onsite/Hybrid"/>
    <x v="0"/>
    <s v="7+ yrs"/>
    <n v="13"/>
    <s v="Master"/>
    <n v="1"/>
    <n v="1"/>
    <n v="1"/>
    <n v="1"/>
    <n v="1"/>
    <n v="5"/>
    <n v="177300"/>
    <s v="High"/>
    <n v="11"/>
    <n v="2020"/>
    <s v="High"/>
    <n v="8"/>
  </r>
  <r>
    <n v="10012"/>
    <x v="0"/>
    <x v="0"/>
    <s v="MNC"/>
    <s v="Technology"/>
    <x v="5"/>
    <x v="0"/>
    <s v="Remote"/>
    <x v="1"/>
    <s v="3-6 yrs"/>
    <n v="3"/>
    <s v="Bachelor"/>
    <n v="1"/>
    <n v="0"/>
    <n v="1"/>
    <n v="1"/>
    <n v="0"/>
    <n v="3"/>
    <n v="120362"/>
    <s v="High"/>
    <n v="1"/>
    <n v="2021"/>
    <s v="High"/>
    <n v="2"/>
  </r>
  <r>
    <n v="10013"/>
    <x v="5"/>
    <x v="1"/>
    <s v="Enterprise"/>
    <s v="Finance"/>
    <x v="2"/>
    <x v="2"/>
    <s v="Onsite/Hybrid"/>
    <x v="0"/>
    <s v="7+ yrs"/>
    <n v="9"/>
    <s v="PhD"/>
    <n v="1"/>
    <n v="0"/>
    <n v="0"/>
    <n v="0"/>
    <n v="1"/>
    <n v="2"/>
    <n v="151307"/>
    <s v="High"/>
    <n v="1"/>
    <n v="2022"/>
    <s v="Low"/>
    <n v="4"/>
  </r>
  <r>
    <n v="10014"/>
    <x v="5"/>
    <x v="1"/>
    <s v="MNC"/>
    <s v="E-commerce"/>
    <x v="3"/>
    <x v="1"/>
    <s v="Onsite/Hybrid"/>
    <x v="0"/>
    <s v="7+ yrs"/>
    <n v="9"/>
    <s v="Bachelor"/>
    <n v="1"/>
    <n v="1"/>
    <n v="1"/>
    <n v="0"/>
    <n v="1"/>
    <n v="4"/>
    <n v="186381"/>
    <s v="High"/>
    <n v="11"/>
    <n v="2021"/>
    <s v="Low"/>
    <n v="3"/>
  </r>
  <r>
    <n v="10015"/>
    <x v="3"/>
    <x v="0"/>
    <s v="Enterprise"/>
    <s v="Finance"/>
    <x v="2"/>
    <x v="0"/>
    <s v="Remote"/>
    <x v="0"/>
    <s v="7+ yrs"/>
    <n v="9"/>
    <s v="Master"/>
    <n v="1"/>
    <n v="1"/>
    <n v="0"/>
    <n v="0"/>
    <n v="1"/>
    <n v="3"/>
    <n v="108566"/>
    <s v="Medium"/>
    <n v="4"/>
    <n v="2023"/>
    <s v="Medium"/>
    <n v="5"/>
  </r>
  <r>
    <n v="10016"/>
    <x v="5"/>
    <x v="1"/>
    <s v="Startup"/>
    <s v="E-commerce"/>
    <x v="2"/>
    <x v="0"/>
    <s v="Remote"/>
    <x v="2"/>
    <s v="0-2 yrs"/>
    <n v="0"/>
    <s v="PhD"/>
    <n v="1"/>
    <n v="1"/>
    <n v="0"/>
    <n v="1"/>
    <n v="1"/>
    <n v="4"/>
    <n v="118204"/>
    <s v="Medium"/>
    <n v="6"/>
    <n v="2026"/>
    <s v="Medium"/>
    <n v="2"/>
  </r>
  <r>
    <n v="10017"/>
    <x v="1"/>
    <x v="1"/>
    <s v="Enterprise"/>
    <s v="E-commerce"/>
    <x v="4"/>
    <x v="1"/>
    <s v="Onsite/Hybrid"/>
    <x v="0"/>
    <s v="7+ yrs"/>
    <n v="11"/>
    <s v="PhD"/>
    <n v="1"/>
    <n v="0"/>
    <n v="1"/>
    <n v="1"/>
    <n v="1"/>
    <n v="4"/>
    <n v="181429"/>
    <s v="High"/>
    <n v="1"/>
    <n v="2022"/>
    <s v="High"/>
    <n v="6"/>
  </r>
  <r>
    <n v="10018"/>
    <x v="5"/>
    <x v="1"/>
    <s v="Startup"/>
    <s v="Finance"/>
    <x v="5"/>
    <x v="2"/>
    <s v="Onsite/Hybrid"/>
    <x v="0"/>
    <s v="7+ yrs"/>
    <n v="8"/>
    <s v="PhD"/>
    <n v="0"/>
    <n v="0"/>
    <n v="0"/>
    <n v="1"/>
    <n v="1"/>
    <n v="2"/>
    <n v="161809"/>
    <s v="High"/>
    <n v="7"/>
    <n v="2024"/>
    <s v="High"/>
    <n v="9"/>
  </r>
  <r>
    <n v="10019"/>
    <x v="0"/>
    <x v="0"/>
    <s v="Enterprise"/>
    <s v="Retail"/>
    <x v="3"/>
    <x v="0"/>
    <s v="Remote"/>
    <x v="2"/>
    <s v="0-2 yrs"/>
    <n v="2"/>
    <s v="PhD"/>
    <n v="0"/>
    <n v="0"/>
    <n v="1"/>
    <n v="0"/>
    <n v="0"/>
    <n v="1"/>
    <n v="65921"/>
    <s v="Low"/>
    <n v="12"/>
    <n v="2023"/>
    <s v="Low"/>
    <n v="1"/>
  </r>
  <r>
    <n v="10020"/>
    <x v="3"/>
    <x v="0"/>
    <s v="Medium"/>
    <s v="Technology"/>
    <x v="6"/>
    <x v="0"/>
    <s v="Remote"/>
    <x v="0"/>
    <s v="7+ yrs"/>
    <n v="9"/>
    <s v="Bachelor"/>
    <n v="0"/>
    <n v="0"/>
    <n v="1"/>
    <n v="0"/>
    <n v="0"/>
    <n v="1"/>
    <n v="118130"/>
    <s v="Medium"/>
    <n v="2"/>
    <n v="2022"/>
    <s v="High"/>
    <n v="8"/>
  </r>
  <r>
    <n v="10021"/>
    <x v="2"/>
    <x v="2"/>
    <s v="Enterprise"/>
    <s v="Education"/>
    <x v="3"/>
    <x v="0"/>
    <s v="Remote"/>
    <x v="1"/>
    <s v="3-6 yrs"/>
    <n v="5"/>
    <s v="Master"/>
    <n v="0"/>
    <n v="0"/>
    <n v="1"/>
    <n v="1"/>
    <n v="0"/>
    <n v="2"/>
    <n v="106443"/>
    <s v="Medium"/>
    <n v="12"/>
    <n v="2023"/>
    <s v="High"/>
    <n v="8"/>
  </r>
  <r>
    <n v="10022"/>
    <x v="4"/>
    <x v="0"/>
    <s v="Startup"/>
    <s v="Education"/>
    <x v="4"/>
    <x v="0"/>
    <s v="Remote"/>
    <x v="1"/>
    <s v="3-6 yrs"/>
    <n v="4"/>
    <s v="Master"/>
    <n v="1"/>
    <n v="0"/>
    <n v="1"/>
    <n v="0"/>
    <n v="0"/>
    <n v="2"/>
    <n v="92194"/>
    <s v="Medium"/>
    <n v="8"/>
    <n v="2022"/>
    <s v="Low"/>
    <n v="2"/>
  </r>
  <r>
    <n v="10023"/>
    <x v="0"/>
    <x v="0"/>
    <s v="Startup"/>
    <s v="Healthcare"/>
    <x v="4"/>
    <x v="0"/>
    <s v="Remote"/>
    <x v="0"/>
    <s v="7+ yrs"/>
    <n v="12"/>
    <s v="Bachelor"/>
    <n v="0"/>
    <n v="0"/>
    <n v="0"/>
    <n v="1"/>
    <n v="0"/>
    <n v="1"/>
    <n v="113214"/>
    <s v="Medium"/>
    <n v="6"/>
    <n v="2021"/>
    <s v="Medium"/>
    <n v="2"/>
  </r>
  <r>
    <n v="10024"/>
    <x v="1"/>
    <x v="1"/>
    <s v="MNC"/>
    <s v="E-commerce"/>
    <x v="1"/>
    <x v="2"/>
    <s v="Onsite/Hybrid"/>
    <x v="2"/>
    <s v="0-2 yrs"/>
    <n v="2"/>
    <s v="Bachelor"/>
    <n v="0"/>
    <n v="1"/>
    <n v="1"/>
    <n v="1"/>
    <n v="0"/>
    <n v="3"/>
    <n v="135968"/>
    <s v="High"/>
    <n v="4"/>
    <n v="2022"/>
    <s v="High"/>
    <n v="1"/>
  </r>
  <r>
    <n v="10025"/>
    <x v="0"/>
    <x v="0"/>
    <s v="Medium"/>
    <s v="Retail"/>
    <x v="4"/>
    <x v="1"/>
    <s v="Onsite/Hybrid"/>
    <x v="0"/>
    <s v="7+ yrs"/>
    <n v="14"/>
    <s v="Master"/>
    <n v="0"/>
    <n v="0"/>
    <n v="0"/>
    <n v="1"/>
    <n v="0"/>
    <n v="1"/>
    <n v="115418"/>
    <s v="Medium"/>
    <n v="6"/>
    <n v="2024"/>
    <s v="Low"/>
    <n v="1"/>
  </r>
  <r>
    <n v="10026"/>
    <x v="4"/>
    <x v="0"/>
    <s v="Medium"/>
    <s v="Finance"/>
    <x v="5"/>
    <x v="0"/>
    <s v="Remote"/>
    <x v="2"/>
    <s v="0-2 yrs"/>
    <n v="0"/>
    <s v="PhD"/>
    <n v="1"/>
    <n v="1"/>
    <n v="1"/>
    <n v="1"/>
    <n v="1"/>
    <n v="5"/>
    <n v="88894"/>
    <s v="Medium"/>
    <n v="4"/>
    <n v="2020"/>
    <s v="High"/>
    <n v="2"/>
  </r>
  <r>
    <n v="10027"/>
    <x v="4"/>
    <x v="0"/>
    <s v="MNC"/>
    <s v="Technology"/>
    <x v="3"/>
    <x v="0"/>
    <s v="Remote"/>
    <x v="1"/>
    <s v="3-6 yrs"/>
    <n v="4"/>
    <s v="PhD"/>
    <n v="0"/>
    <n v="1"/>
    <n v="1"/>
    <n v="0"/>
    <n v="1"/>
    <n v="3"/>
    <n v="116522"/>
    <s v="Medium"/>
    <n v="10"/>
    <n v="2021"/>
    <s v="Low"/>
    <n v="4"/>
  </r>
  <r>
    <n v="10028"/>
    <x v="3"/>
    <x v="0"/>
    <s v="Enterprise"/>
    <s v="Healthcare"/>
    <x v="3"/>
    <x v="2"/>
    <s v="Onsite/Hybrid"/>
    <x v="1"/>
    <s v="3-6 yrs"/>
    <n v="4"/>
    <s v="PhD"/>
    <n v="1"/>
    <n v="1"/>
    <n v="1"/>
    <n v="0"/>
    <n v="1"/>
    <n v="4"/>
    <n v="97228"/>
    <s v="Medium"/>
    <n v="10"/>
    <n v="2022"/>
    <s v="Medium"/>
    <n v="1"/>
  </r>
  <r>
    <n v="10029"/>
    <x v="1"/>
    <x v="1"/>
    <s v="Enterprise"/>
    <s v="E-commerce"/>
    <x v="1"/>
    <x v="2"/>
    <s v="Onsite/Hybrid"/>
    <x v="1"/>
    <s v="3-6 yrs"/>
    <n v="5"/>
    <s v="PhD"/>
    <n v="0"/>
    <n v="1"/>
    <n v="1"/>
    <n v="1"/>
    <n v="1"/>
    <n v="4"/>
    <n v="156247"/>
    <s v="High"/>
    <n v="9"/>
    <n v="2020"/>
    <s v="High"/>
    <n v="5"/>
  </r>
  <r>
    <n v="10030"/>
    <x v="4"/>
    <x v="0"/>
    <s v="MNC"/>
    <s v="Retail"/>
    <x v="4"/>
    <x v="1"/>
    <s v="Onsite/Hybrid"/>
    <x v="1"/>
    <s v="3-6 yrs"/>
    <n v="4"/>
    <s v="Master"/>
    <n v="0"/>
    <n v="1"/>
    <n v="0"/>
    <n v="0"/>
    <n v="0"/>
    <n v="1"/>
    <n v="98146"/>
    <s v="Medium"/>
    <n v="9"/>
    <n v="2022"/>
    <s v="Low"/>
    <n v="2"/>
  </r>
  <r>
    <n v="10031"/>
    <x v="5"/>
    <x v="1"/>
    <s v="MNC"/>
    <s v="E-commerce"/>
    <x v="6"/>
    <x v="0"/>
    <s v="Remote"/>
    <x v="2"/>
    <s v="0-2 yrs"/>
    <n v="2"/>
    <s v="PhD"/>
    <n v="1"/>
    <n v="0"/>
    <n v="1"/>
    <n v="0"/>
    <n v="0"/>
    <n v="2"/>
    <n v="125302"/>
    <s v="High"/>
    <n v="4"/>
    <n v="2026"/>
    <s v="High"/>
    <n v="9"/>
  </r>
  <r>
    <n v="10032"/>
    <x v="5"/>
    <x v="1"/>
    <s v="Enterprise"/>
    <s v="Education"/>
    <x v="3"/>
    <x v="2"/>
    <s v="Onsite/Hybrid"/>
    <x v="2"/>
    <s v="0-2 yrs"/>
    <n v="1"/>
    <s v="PhD"/>
    <n v="0"/>
    <n v="0"/>
    <n v="1"/>
    <n v="0"/>
    <n v="1"/>
    <n v="2"/>
    <n v="110231"/>
    <s v="Medium"/>
    <n v="5"/>
    <n v="2021"/>
    <s v="Medium"/>
    <n v="1"/>
  </r>
  <r>
    <n v="10033"/>
    <x v="5"/>
    <x v="1"/>
    <s v="MNC"/>
    <s v="Retail"/>
    <x v="5"/>
    <x v="0"/>
    <s v="Remote"/>
    <x v="1"/>
    <s v="3-6 yrs"/>
    <n v="3"/>
    <s v="Master"/>
    <n v="0"/>
    <n v="1"/>
    <n v="1"/>
    <n v="0"/>
    <n v="1"/>
    <n v="3"/>
    <n v="162969"/>
    <s v="High"/>
    <n v="11"/>
    <n v="2022"/>
    <s v="Medium"/>
    <n v="5"/>
  </r>
  <r>
    <n v="10034"/>
    <x v="1"/>
    <x v="1"/>
    <s v="Startup"/>
    <s v="Healthcare"/>
    <x v="5"/>
    <x v="0"/>
    <s v="Remote"/>
    <x v="2"/>
    <s v="0-2 yrs"/>
    <n v="0"/>
    <s v="Master"/>
    <n v="0"/>
    <n v="0"/>
    <n v="0"/>
    <n v="0"/>
    <n v="1"/>
    <n v="1"/>
    <n v="102100"/>
    <s v="Medium"/>
    <n v="7"/>
    <n v="2022"/>
    <s v="High"/>
    <n v="8"/>
  </r>
  <r>
    <n v="10035"/>
    <x v="5"/>
    <x v="1"/>
    <s v="MNC"/>
    <s v="E-commerce"/>
    <x v="4"/>
    <x v="1"/>
    <s v="Onsite/Hybrid"/>
    <x v="2"/>
    <s v="0-2 yrs"/>
    <n v="1"/>
    <s v="Master"/>
    <n v="1"/>
    <n v="1"/>
    <n v="0"/>
    <n v="1"/>
    <n v="0"/>
    <n v="3"/>
    <n v="120381"/>
    <s v="High"/>
    <n v="12"/>
    <n v="2022"/>
    <s v="Low"/>
    <n v="4"/>
  </r>
  <r>
    <n v="10036"/>
    <x v="0"/>
    <x v="0"/>
    <s v="Startup"/>
    <s v="Education"/>
    <x v="6"/>
    <x v="1"/>
    <s v="Onsite/Hybrid"/>
    <x v="2"/>
    <s v="0-2 yrs"/>
    <n v="2"/>
    <s v="Master"/>
    <n v="1"/>
    <n v="1"/>
    <n v="0"/>
    <n v="0"/>
    <n v="1"/>
    <n v="3"/>
    <n v="62682"/>
    <s v="Low"/>
    <n v="1"/>
    <n v="2022"/>
    <s v="Medium"/>
    <n v="2"/>
  </r>
  <r>
    <n v="10037"/>
    <x v="5"/>
    <x v="1"/>
    <s v="Medium"/>
    <s v="Education"/>
    <x v="5"/>
    <x v="2"/>
    <s v="Onsite/Hybrid"/>
    <x v="0"/>
    <s v="7+ yrs"/>
    <n v="8"/>
    <s v="PhD"/>
    <n v="0"/>
    <n v="1"/>
    <n v="1"/>
    <n v="1"/>
    <n v="1"/>
    <n v="4"/>
    <n v="177747"/>
    <s v="High"/>
    <n v="8"/>
    <n v="2026"/>
    <s v="High"/>
    <n v="2"/>
  </r>
  <r>
    <n v="10038"/>
    <x v="5"/>
    <x v="1"/>
    <s v="MNC"/>
    <s v="Retail"/>
    <x v="2"/>
    <x v="2"/>
    <s v="Onsite/Hybrid"/>
    <x v="2"/>
    <s v="0-2 yrs"/>
    <n v="0"/>
    <s v="Bachelor"/>
    <n v="0"/>
    <n v="1"/>
    <n v="0"/>
    <n v="0"/>
    <n v="0"/>
    <n v="1"/>
    <n v="109768"/>
    <s v="Medium"/>
    <n v="8"/>
    <n v="2025"/>
    <s v="Medium"/>
    <n v="1"/>
  </r>
  <r>
    <n v="10039"/>
    <x v="4"/>
    <x v="0"/>
    <s v="Startup"/>
    <s v="Technology"/>
    <x v="1"/>
    <x v="0"/>
    <s v="Remote"/>
    <x v="1"/>
    <s v="3-6 yrs"/>
    <n v="4"/>
    <s v="PhD"/>
    <n v="0"/>
    <n v="0"/>
    <n v="1"/>
    <n v="0"/>
    <n v="1"/>
    <n v="2"/>
    <n v="98592"/>
    <s v="Medium"/>
    <n v="3"/>
    <n v="2023"/>
    <s v="High"/>
    <n v="7"/>
  </r>
  <r>
    <n v="10040"/>
    <x v="4"/>
    <x v="0"/>
    <s v="Enterprise"/>
    <s v="Technology"/>
    <x v="5"/>
    <x v="1"/>
    <s v="Onsite/Hybrid"/>
    <x v="2"/>
    <s v="0-2 yrs"/>
    <n v="2"/>
    <s v="Master"/>
    <n v="1"/>
    <n v="1"/>
    <n v="0"/>
    <n v="0"/>
    <n v="0"/>
    <n v="2"/>
    <n v="50670"/>
    <s v="Low"/>
    <n v="2"/>
    <n v="2021"/>
    <s v="Low"/>
    <n v="1"/>
  </r>
  <r>
    <n v="10041"/>
    <x v="4"/>
    <x v="0"/>
    <s v="Startup"/>
    <s v="Healthcare"/>
    <x v="3"/>
    <x v="2"/>
    <s v="Onsite/Hybrid"/>
    <x v="0"/>
    <s v="7+ yrs"/>
    <n v="13"/>
    <s v="PhD"/>
    <n v="0"/>
    <n v="1"/>
    <n v="0"/>
    <n v="0"/>
    <n v="1"/>
    <n v="2"/>
    <n v="110621"/>
    <s v="Medium"/>
    <n v="1"/>
    <n v="2023"/>
    <s v="Low"/>
    <n v="5"/>
  </r>
  <r>
    <n v="10042"/>
    <x v="0"/>
    <x v="0"/>
    <s v="MNC"/>
    <s v="E-commerce"/>
    <x v="3"/>
    <x v="0"/>
    <s v="Remote"/>
    <x v="0"/>
    <s v="7+ yrs"/>
    <n v="15"/>
    <s v="Master"/>
    <n v="0"/>
    <n v="1"/>
    <n v="0"/>
    <n v="0"/>
    <n v="0"/>
    <n v="1"/>
    <n v="115784"/>
    <s v="Medium"/>
    <n v="12"/>
    <n v="2021"/>
    <s v="Low"/>
    <n v="5"/>
  </r>
  <r>
    <n v="10043"/>
    <x v="0"/>
    <x v="0"/>
    <s v="Startup"/>
    <s v="Education"/>
    <x v="3"/>
    <x v="1"/>
    <s v="Onsite/Hybrid"/>
    <x v="1"/>
    <s v="3-6 yrs"/>
    <n v="5"/>
    <s v="Master"/>
    <n v="1"/>
    <n v="0"/>
    <n v="1"/>
    <n v="1"/>
    <n v="1"/>
    <n v="4"/>
    <n v="110381"/>
    <s v="Medium"/>
    <n v="4"/>
    <n v="2021"/>
    <s v="High"/>
    <n v="6"/>
  </r>
  <r>
    <n v="10044"/>
    <x v="5"/>
    <x v="1"/>
    <s v="MNC"/>
    <s v="Healthcare"/>
    <x v="6"/>
    <x v="1"/>
    <s v="Onsite/Hybrid"/>
    <x v="0"/>
    <s v="7+ yrs"/>
    <n v="7"/>
    <s v="Master"/>
    <n v="0"/>
    <n v="1"/>
    <n v="1"/>
    <n v="1"/>
    <n v="0"/>
    <n v="3"/>
    <n v="194990"/>
    <s v="High"/>
    <n v="7"/>
    <n v="2025"/>
    <s v="High"/>
    <n v="5"/>
  </r>
  <r>
    <n v="10045"/>
    <x v="0"/>
    <x v="0"/>
    <s v="MNC"/>
    <s v="Healthcare"/>
    <x v="2"/>
    <x v="0"/>
    <s v="Remote"/>
    <x v="1"/>
    <s v="3-6 yrs"/>
    <n v="5"/>
    <s v="Bachelor"/>
    <n v="0"/>
    <n v="0"/>
    <n v="0"/>
    <n v="1"/>
    <n v="1"/>
    <n v="2"/>
    <n v="116146"/>
    <s v="Medium"/>
    <n v="6"/>
    <n v="2026"/>
    <s v="Medium"/>
    <n v="2"/>
  </r>
  <r>
    <n v="10046"/>
    <x v="0"/>
    <x v="0"/>
    <s v="Medium"/>
    <s v="Finance"/>
    <x v="1"/>
    <x v="2"/>
    <s v="Onsite/Hybrid"/>
    <x v="0"/>
    <s v="7+ yrs"/>
    <n v="7"/>
    <s v="PhD"/>
    <n v="1"/>
    <n v="0"/>
    <n v="0"/>
    <n v="0"/>
    <n v="1"/>
    <n v="2"/>
    <n v="106808"/>
    <s v="Medium"/>
    <n v="3"/>
    <n v="2021"/>
    <s v="Low"/>
    <n v="4"/>
  </r>
  <r>
    <n v="10047"/>
    <x v="3"/>
    <x v="0"/>
    <s v="Medium"/>
    <s v="Retail"/>
    <x v="1"/>
    <x v="0"/>
    <s v="Remote"/>
    <x v="1"/>
    <s v="3-6 yrs"/>
    <n v="3"/>
    <s v="Master"/>
    <n v="1"/>
    <n v="0"/>
    <n v="1"/>
    <n v="1"/>
    <n v="1"/>
    <n v="4"/>
    <n v="115896"/>
    <s v="Medium"/>
    <n v="11"/>
    <n v="2026"/>
    <s v="High"/>
    <n v="1"/>
  </r>
  <r>
    <n v="10048"/>
    <x v="1"/>
    <x v="1"/>
    <s v="Startup"/>
    <s v="Retail"/>
    <x v="4"/>
    <x v="1"/>
    <s v="Onsite/Hybrid"/>
    <x v="0"/>
    <s v="7+ yrs"/>
    <n v="9"/>
    <s v="Bachelor"/>
    <n v="0"/>
    <n v="1"/>
    <n v="0"/>
    <n v="0"/>
    <n v="1"/>
    <n v="2"/>
    <n v="149701"/>
    <s v="High"/>
    <n v="4"/>
    <n v="2026"/>
    <s v="High"/>
    <n v="8"/>
  </r>
  <r>
    <n v="10049"/>
    <x v="0"/>
    <x v="0"/>
    <s v="MNC"/>
    <s v="Education"/>
    <x v="0"/>
    <x v="1"/>
    <s v="Onsite/Hybrid"/>
    <x v="0"/>
    <s v="7+ yrs"/>
    <n v="14"/>
    <s v="Master"/>
    <n v="1"/>
    <n v="0"/>
    <n v="1"/>
    <n v="0"/>
    <n v="0"/>
    <n v="2"/>
    <n v="139955"/>
    <s v="High"/>
    <n v="9"/>
    <n v="2024"/>
    <s v="Medium"/>
    <n v="3"/>
  </r>
  <r>
    <n v="10050"/>
    <x v="5"/>
    <x v="1"/>
    <s v="Startup"/>
    <s v="Technology"/>
    <x v="6"/>
    <x v="1"/>
    <s v="Onsite/Hybrid"/>
    <x v="1"/>
    <s v="3-6 yrs"/>
    <n v="4"/>
    <s v="PhD"/>
    <n v="0"/>
    <n v="1"/>
    <n v="0"/>
    <n v="1"/>
    <n v="1"/>
    <n v="3"/>
    <n v="137669"/>
    <s v="High"/>
    <n v="12"/>
    <n v="2023"/>
    <s v="Medium"/>
    <n v="4"/>
  </r>
  <r>
    <n v="10051"/>
    <x v="1"/>
    <x v="1"/>
    <s v="MNC"/>
    <s v="Education"/>
    <x v="5"/>
    <x v="1"/>
    <s v="Onsite/Hybrid"/>
    <x v="1"/>
    <s v="3-6 yrs"/>
    <n v="5"/>
    <s v="PhD"/>
    <n v="0"/>
    <n v="0"/>
    <n v="0"/>
    <n v="1"/>
    <n v="1"/>
    <n v="2"/>
    <n v="158373"/>
    <s v="High"/>
    <n v="2"/>
    <n v="2026"/>
    <s v="Low"/>
    <n v="4"/>
  </r>
  <r>
    <n v="10052"/>
    <x v="1"/>
    <x v="1"/>
    <s v="Startup"/>
    <s v="Healthcare"/>
    <x v="6"/>
    <x v="1"/>
    <s v="Onsite/Hybrid"/>
    <x v="0"/>
    <s v="7+ yrs"/>
    <n v="11"/>
    <s v="PhD"/>
    <n v="0"/>
    <n v="1"/>
    <n v="1"/>
    <n v="0"/>
    <n v="0"/>
    <n v="2"/>
    <n v="154059"/>
    <s v="High"/>
    <n v="7"/>
    <n v="2020"/>
    <s v="Low"/>
    <n v="2"/>
  </r>
  <r>
    <n v="10053"/>
    <x v="4"/>
    <x v="0"/>
    <s v="Enterprise"/>
    <s v="Education"/>
    <x v="3"/>
    <x v="0"/>
    <s v="Remote"/>
    <x v="1"/>
    <s v="3-6 yrs"/>
    <n v="3"/>
    <s v="PhD"/>
    <n v="1"/>
    <n v="1"/>
    <n v="0"/>
    <n v="0"/>
    <n v="0"/>
    <n v="2"/>
    <n v="72418"/>
    <s v="Medium"/>
    <n v="2"/>
    <n v="2026"/>
    <s v="High"/>
    <n v="7"/>
  </r>
  <r>
    <n v="10054"/>
    <x v="3"/>
    <x v="0"/>
    <s v="Startup"/>
    <s v="Education"/>
    <x v="0"/>
    <x v="1"/>
    <s v="Onsite/Hybrid"/>
    <x v="1"/>
    <s v="3-6 yrs"/>
    <n v="6"/>
    <s v="PhD"/>
    <n v="0"/>
    <n v="1"/>
    <n v="0"/>
    <n v="0"/>
    <n v="1"/>
    <n v="2"/>
    <n v="87658"/>
    <s v="Medium"/>
    <n v="12"/>
    <n v="2020"/>
    <s v="High"/>
    <n v="9"/>
  </r>
  <r>
    <n v="10055"/>
    <x v="0"/>
    <x v="0"/>
    <s v="Startup"/>
    <s v="Education"/>
    <x v="1"/>
    <x v="0"/>
    <s v="Remote"/>
    <x v="1"/>
    <s v="3-6 yrs"/>
    <n v="3"/>
    <s v="Master"/>
    <n v="0"/>
    <n v="0"/>
    <n v="0"/>
    <n v="1"/>
    <n v="0"/>
    <n v="1"/>
    <n v="90293"/>
    <s v="Medium"/>
    <n v="2"/>
    <n v="2022"/>
    <s v="High"/>
    <n v="7"/>
  </r>
  <r>
    <n v="10056"/>
    <x v="3"/>
    <x v="0"/>
    <s v="Startup"/>
    <s v="Healthcare"/>
    <x v="4"/>
    <x v="2"/>
    <s v="Onsite/Hybrid"/>
    <x v="2"/>
    <s v="0-2 yrs"/>
    <n v="1"/>
    <s v="PhD"/>
    <n v="0"/>
    <n v="1"/>
    <n v="1"/>
    <n v="0"/>
    <n v="1"/>
    <n v="3"/>
    <n v="70647"/>
    <s v="Medium"/>
    <n v="2"/>
    <n v="2023"/>
    <s v="Low"/>
    <n v="4"/>
  </r>
  <r>
    <n v="10057"/>
    <x v="0"/>
    <x v="0"/>
    <s v="Medium"/>
    <s v="E-commerce"/>
    <x v="0"/>
    <x v="1"/>
    <s v="Onsite/Hybrid"/>
    <x v="0"/>
    <s v="7+ yrs"/>
    <n v="7"/>
    <s v="Master"/>
    <n v="1"/>
    <n v="0"/>
    <n v="0"/>
    <n v="0"/>
    <n v="0"/>
    <n v="1"/>
    <n v="99111"/>
    <s v="Medium"/>
    <n v="6"/>
    <n v="2022"/>
    <s v="Low"/>
    <n v="2"/>
  </r>
  <r>
    <n v="10058"/>
    <x v="0"/>
    <x v="0"/>
    <s v="MNC"/>
    <s v="E-commerce"/>
    <x v="0"/>
    <x v="1"/>
    <s v="Onsite/Hybrid"/>
    <x v="0"/>
    <s v="7+ yrs"/>
    <n v="7"/>
    <s v="Master"/>
    <n v="0"/>
    <n v="1"/>
    <n v="1"/>
    <n v="1"/>
    <n v="0"/>
    <n v="3"/>
    <n v="147134"/>
    <s v="High"/>
    <n v="10"/>
    <n v="2021"/>
    <s v="High"/>
    <n v="8"/>
  </r>
  <r>
    <n v="10059"/>
    <x v="5"/>
    <x v="1"/>
    <s v="Medium"/>
    <s v="Healthcare"/>
    <x v="4"/>
    <x v="0"/>
    <s v="Remote"/>
    <x v="0"/>
    <s v="7+ yrs"/>
    <n v="12"/>
    <s v="Master"/>
    <n v="0"/>
    <n v="0"/>
    <n v="0"/>
    <n v="1"/>
    <n v="0"/>
    <n v="1"/>
    <n v="152287"/>
    <s v="High"/>
    <n v="4"/>
    <n v="2020"/>
    <s v="Low"/>
    <n v="6"/>
  </r>
  <r>
    <n v="10060"/>
    <x v="1"/>
    <x v="1"/>
    <s v="MNC"/>
    <s v="Education"/>
    <x v="4"/>
    <x v="1"/>
    <s v="Onsite/Hybrid"/>
    <x v="1"/>
    <s v="3-6 yrs"/>
    <n v="6"/>
    <s v="Master"/>
    <n v="0"/>
    <n v="0"/>
    <n v="0"/>
    <n v="0"/>
    <n v="0"/>
    <n v="0"/>
    <n v="139859"/>
    <s v="High"/>
    <n v="11"/>
    <n v="2020"/>
    <s v="Medium"/>
    <n v="1"/>
  </r>
  <r>
    <n v="10061"/>
    <x v="3"/>
    <x v="0"/>
    <s v="MNC"/>
    <s v="E-commerce"/>
    <x v="2"/>
    <x v="2"/>
    <s v="Onsite/Hybrid"/>
    <x v="1"/>
    <s v="3-6 yrs"/>
    <n v="4"/>
    <s v="Bachelor"/>
    <n v="1"/>
    <n v="0"/>
    <n v="1"/>
    <n v="1"/>
    <n v="0"/>
    <n v="3"/>
    <n v="124975"/>
    <s v="High"/>
    <n v="6"/>
    <n v="2022"/>
    <s v="High"/>
    <n v="1"/>
  </r>
  <r>
    <n v="10062"/>
    <x v="1"/>
    <x v="1"/>
    <s v="Startup"/>
    <s v="Finance"/>
    <x v="2"/>
    <x v="2"/>
    <s v="Onsite/Hybrid"/>
    <x v="2"/>
    <s v="0-2 yrs"/>
    <n v="0"/>
    <s v="PhD"/>
    <n v="0"/>
    <n v="1"/>
    <n v="1"/>
    <n v="0"/>
    <n v="1"/>
    <n v="3"/>
    <n v="111333"/>
    <s v="Medium"/>
    <n v="2"/>
    <n v="2024"/>
    <s v="Medium"/>
    <n v="4"/>
  </r>
  <r>
    <n v="10063"/>
    <x v="5"/>
    <x v="1"/>
    <s v="Medium"/>
    <s v="Education"/>
    <x v="3"/>
    <x v="0"/>
    <s v="Remote"/>
    <x v="2"/>
    <s v="0-2 yrs"/>
    <n v="1"/>
    <s v="PhD"/>
    <n v="1"/>
    <n v="0"/>
    <n v="0"/>
    <n v="1"/>
    <n v="0"/>
    <n v="2"/>
    <n v="100960"/>
    <s v="Medium"/>
    <n v="10"/>
    <n v="2021"/>
    <s v="High"/>
    <n v="8"/>
  </r>
  <r>
    <n v="10064"/>
    <x v="0"/>
    <x v="0"/>
    <s v="Medium"/>
    <s v="E-commerce"/>
    <x v="3"/>
    <x v="2"/>
    <s v="Onsite/Hybrid"/>
    <x v="1"/>
    <s v="3-6 yrs"/>
    <n v="4"/>
    <s v="Bachelor"/>
    <n v="0"/>
    <n v="0"/>
    <n v="0"/>
    <n v="1"/>
    <n v="1"/>
    <n v="2"/>
    <n v="102217"/>
    <s v="Medium"/>
    <n v="1"/>
    <n v="2021"/>
    <s v="Low"/>
    <n v="6"/>
  </r>
  <r>
    <n v="10065"/>
    <x v="0"/>
    <x v="0"/>
    <s v="Startup"/>
    <s v="Education"/>
    <x v="1"/>
    <x v="0"/>
    <s v="Remote"/>
    <x v="2"/>
    <s v="0-2 yrs"/>
    <n v="0"/>
    <s v="Master"/>
    <n v="1"/>
    <n v="0"/>
    <n v="0"/>
    <n v="0"/>
    <n v="0"/>
    <n v="1"/>
    <n v="52125"/>
    <s v="Low"/>
    <n v="2"/>
    <n v="2025"/>
    <s v="Medium"/>
    <n v="2"/>
  </r>
  <r>
    <n v="10066"/>
    <x v="4"/>
    <x v="0"/>
    <s v="Startup"/>
    <s v="Healthcare"/>
    <x v="4"/>
    <x v="1"/>
    <s v="Onsite/Hybrid"/>
    <x v="1"/>
    <s v="3-6 yrs"/>
    <n v="5"/>
    <s v="PhD"/>
    <n v="1"/>
    <n v="0"/>
    <n v="0"/>
    <n v="0"/>
    <n v="1"/>
    <n v="2"/>
    <n v="84695"/>
    <s v="Medium"/>
    <n v="8"/>
    <n v="2023"/>
    <s v="Medium"/>
    <n v="1"/>
  </r>
  <r>
    <n v="10067"/>
    <x v="0"/>
    <x v="0"/>
    <s v="Startup"/>
    <s v="Finance"/>
    <x v="3"/>
    <x v="2"/>
    <s v="Onsite/Hybrid"/>
    <x v="1"/>
    <s v="3-6 yrs"/>
    <n v="6"/>
    <s v="PhD"/>
    <n v="0"/>
    <n v="0"/>
    <n v="1"/>
    <n v="0"/>
    <n v="0"/>
    <n v="1"/>
    <n v="87506"/>
    <s v="Medium"/>
    <n v="3"/>
    <n v="2025"/>
    <s v="Low"/>
    <n v="1"/>
  </r>
  <r>
    <n v="10068"/>
    <x v="1"/>
    <x v="1"/>
    <s v="Startup"/>
    <s v="Healthcare"/>
    <x v="1"/>
    <x v="2"/>
    <s v="Onsite/Hybrid"/>
    <x v="0"/>
    <s v="7+ yrs"/>
    <n v="9"/>
    <s v="Master"/>
    <n v="1"/>
    <n v="1"/>
    <n v="1"/>
    <n v="1"/>
    <n v="1"/>
    <n v="5"/>
    <n v="177275"/>
    <s v="High"/>
    <n v="8"/>
    <n v="2024"/>
    <s v="High"/>
    <n v="2"/>
  </r>
  <r>
    <n v="10069"/>
    <x v="4"/>
    <x v="0"/>
    <s v="Enterprise"/>
    <s v="Retail"/>
    <x v="0"/>
    <x v="1"/>
    <s v="Onsite/Hybrid"/>
    <x v="2"/>
    <s v="0-2 yrs"/>
    <n v="0"/>
    <s v="Bachelor"/>
    <n v="0"/>
    <n v="1"/>
    <n v="0"/>
    <n v="0"/>
    <n v="0"/>
    <n v="1"/>
    <n v="48000"/>
    <s v="Low"/>
    <n v="11"/>
    <n v="2021"/>
    <s v="Medium"/>
    <n v="5"/>
  </r>
  <r>
    <n v="10070"/>
    <x v="4"/>
    <x v="0"/>
    <s v="Startup"/>
    <s v="Education"/>
    <x v="4"/>
    <x v="1"/>
    <s v="Onsite/Hybrid"/>
    <x v="0"/>
    <s v="7+ yrs"/>
    <n v="12"/>
    <s v="Master"/>
    <n v="1"/>
    <n v="1"/>
    <n v="1"/>
    <n v="1"/>
    <n v="0"/>
    <n v="4"/>
    <n v="127295"/>
    <s v="High"/>
    <n v="1"/>
    <n v="2023"/>
    <s v="High"/>
    <n v="6"/>
  </r>
  <r>
    <n v="10071"/>
    <x v="2"/>
    <x v="2"/>
    <s v="Startup"/>
    <s v="E-commerce"/>
    <x v="1"/>
    <x v="1"/>
    <s v="Onsite/Hybrid"/>
    <x v="0"/>
    <s v="7+ yrs"/>
    <n v="12"/>
    <s v="PhD"/>
    <n v="0"/>
    <n v="0"/>
    <n v="1"/>
    <n v="0"/>
    <n v="1"/>
    <n v="2"/>
    <n v="125869"/>
    <s v="High"/>
    <n v="12"/>
    <n v="2021"/>
    <s v="Medium"/>
    <n v="2"/>
  </r>
  <r>
    <n v="10072"/>
    <x v="1"/>
    <x v="1"/>
    <s v="MNC"/>
    <s v="Technology"/>
    <x v="3"/>
    <x v="0"/>
    <s v="Remote"/>
    <x v="1"/>
    <s v="3-6 yrs"/>
    <n v="3"/>
    <s v="Master"/>
    <n v="1"/>
    <n v="1"/>
    <n v="0"/>
    <n v="0"/>
    <n v="1"/>
    <n v="3"/>
    <n v="140574"/>
    <s v="High"/>
    <n v="11"/>
    <n v="2026"/>
    <s v="Medium"/>
    <n v="3"/>
  </r>
  <r>
    <n v="10073"/>
    <x v="1"/>
    <x v="1"/>
    <s v="Enterprise"/>
    <s v="Finance"/>
    <x v="4"/>
    <x v="2"/>
    <s v="Onsite/Hybrid"/>
    <x v="2"/>
    <s v="0-2 yrs"/>
    <n v="2"/>
    <s v="Bachelor"/>
    <n v="1"/>
    <n v="1"/>
    <n v="1"/>
    <n v="0"/>
    <n v="0"/>
    <n v="3"/>
    <n v="103402"/>
    <s v="Medium"/>
    <n v="8"/>
    <n v="2021"/>
    <s v="Medium"/>
    <n v="1"/>
  </r>
  <r>
    <n v="10074"/>
    <x v="4"/>
    <x v="0"/>
    <s v="MNC"/>
    <s v="Finance"/>
    <x v="4"/>
    <x v="1"/>
    <s v="Onsite/Hybrid"/>
    <x v="1"/>
    <s v="3-6 yrs"/>
    <n v="3"/>
    <s v="Bachelor"/>
    <n v="0"/>
    <n v="1"/>
    <n v="1"/>
    <n v="1"/>
    <n v="1"/>
    <n v="4"/>
    <n v="133624"/>
    <s v="High"/>
    <n v="12"/>
    <n v="2024"/>
    <s v="High"/>
    <n v="6"/>
  </r>
  <r>
    <n v="10075"/>
    <x v="3"/>
    <x v="0"/>
    <s v="Medium"/>
    <s v="Finance"/>
    <x v="6"/>
    <x v="2"/>
    <s v="Onsite/Hybrid"/>
    <x v="1"/>
    <s v="3-6 yrs"/>
    <n v="6"/>
    <s v="Bachelor"/>
    <n v="0"/>
    <n v="1"/>
    <n v="1"/>
    <n v="0"/>
    <n v="1"/>
    <n v="3"/>
    <n v="97341"/>
    <s v="Medium"/>
    <n v="3"/>
    <n v="2021"/>
    <s v="Low"/>
    <n v="3"/>
  </r>
  <r>
    <n v="10076"/>
    <x v="5"/>
    <x v="1"/>
    <s v="MNC"/>
    <s v="Finance"/>
    <x v="5"/>
    <x v="1"/>
    <s v="Onsite/Hybrid"/>
    <x v="0"/>
    <s v="7+ yrs"/>
    <n v="10"/>
    <s v="Master"/>
    <n v="1"/>
    <n v="0"/>
    <n v="1"/>
    <n v="1"/>
    <n v="1"/>
    <n v="4"/>
    <n v="195446"/>
    <s v="High"/>
    <n v="7"/>
    <n v="2023"/>
    <s v="High"/>
    <n v="4"/>
  </r>
  <r>
    <n v="10077"/>
    <x v="2"/>
    <x v="2"/>
    <s v="Startup"/>
    <s v="Education"/>
    <x v="4"/>
    <x v="2"/>
    <s v="Onsite/Hybrid"/>
    <x v="0"/>
    <s v="7+ yrs"/>
    <n v="10"/>
    <s v="PhD"/>
    <n v="1"/>
    <n v="0"/>
    <n v="1"/>
    <n v="0"/>
    <n v="0"/>
    <n v="2"/>
    <n v="117849"/>
    <s v="Medium"/>
    <n v="4"/>
    <n v="2026"/>
    <s v="High"/>
    <n v="9"/>
  </r>
  <r>
    <n v="10078"/>
    <x v="4"/>
    <x v="0"/>
    <s v="Enterprise"/>
    <s v="Healthcare"/>
    <x v="0"/>
    <x v="1"/>
    <s v="Onsite/Hybrid"/>
    <x v="0"/>
    <s v="7+ yrs"/>
    <n v="13"/>
    <s v="PhD"/>
    <n v="0"/>
    <n v="0"/>
    <n v="0"/>
    <n v="1"/>
    <n v="0"/>
    <n v="1"/>
    <n v="114971"/>
    <s v="Medium"/>
    <n v="12"/>
    <n v="2021"/>
    <s v="Medium"/>
    <n v="1"/>
  </r>
  <r>
    <n v="10079"/>
    <x v="3"/>
    <x v="0"/>
    <s v="MNC"/>
    <s v="Education"/>
    <x v="4"/>
    <x v="2"/>
    <s v="Onsite/Hybrid"/>
    <x v="0"/>
    <s v="7+ yrs"/>
    <n v="14"/>
    <s v="PhD"/>
    <n v="1"/>
    <n v="0"/>
    <n v="1"/>
    <n v="0"/>
    <n v="1"/>
    <n v="3"/>
    <n v="141122"/>
    <s v="High"/>
    <n v="1"/>
    <n v="2026"/>
    <s v="Low"/>
    <n v="6"/>
  </r>
  <r>
    <n v="10080"/>
    <x v="4"/>
    <x v="0"/>
    <s v="Startup"/>
    <s v="Education"/>
    <x v="0"/>
    <x v="2"/>
    <s v="Onsite/Hybrid"/>
    <x v="2"/>
    <s v="0-2 yrs"/>
    <n v="2"/>
    <s v="Master"/>
    <n v="0"/>
    <n v="0"/>
    <n v="1"/>
    <n v="0"/>
    <n v="1"/>
    <n v="2"/>
    <n v="76348"/>
    <s v="Medium"/>
    <n v="3"/>
    <n v="2023"/>
    <s v="Medium"/>
    <n v="4"/>
  </r>
  <r>
    <n v="10081"/>
    <x v="3"/>
    <x v="0"/>
    <s v="MNC"/>
    <s v="Education"/>
    <x v="4"/>
    <x v="0"/>
    <s v="Remote"/>
    <x v="0"/>
    <s v="7+ yrs"/>
    <n v="7"/>
    <s v="PhD"/>
    <n v="0"/>
    <n v="1"/>
    <n v="0"/>
    <n v="0"/>
    <n v="1"/>
    <n v="2"/>
    <n v="128372"/>
    <s v="High"/>
    <n v="3"/>
    <n v="2020"/>
    <s v="Medium"/>
    <n v="6"/>
  </r>
  <r>
    <n v="10082"/>
    <x v="1"/>
    <x v="1"/>
    <s v="Startup"/>
    <s v="Technology"/>
    <x v="3"/>
    <x v="0"/>
    <s v="Remote"/>
    <x v="0"/>
    <s v="7+ yrs"/>
    <n v="7"/>
    <s v="Bachelor"/>
    <n v="0"/>
    <n v="1"/>
    <n v="0"/>
    <n v="1"/>
    <n v="1"/>
    <n v="3"/>
    <n v="168525"/>
    <s v="High"/>
    <n v="3"/>
    <n v="2023"/>
    <s v="Low"/>
    <n v="5"/>
  </r>
  <r>
    <n v="10083"/>
    <x v="2"/>
    <x v="2"/>
    <s v="Enterprise"/>
    <s v="Technology"/>
    <x v="2"/>
    <x v="2"/>
    <s v="Onsite/Hybrid"/>
    <x v="2"/>
    <s v="0-2 yrs"/>
    <n v="1"/>
    <s v="Bachelor"/>
    <n v="0"/>
    <n v="1"/>
    <n v="1"/>
    <n v="0"/>
    <n v="1"/>
    <n v="3"/>
    <n v="73745"/>
    <s v="Medium"/>
    <n v="1"/>
    <n v="2022"/>
    <s v="Low"/>
    <n v="6"/>
  </r>
  <r>
    <n v="10084"/>
    <x v="2"/>
    <x v="2"/>
    <s v="Medium"/>
    <s v="Education"/>
    <x v="2"/>
    <x v="0"/>
    <s v="Remote"/>
    <x v="1"/>
    <s v="3-6 yrs"/>
    <n v="3"/>
    <s v="Master"/>
    <n v="1"/>
    <n v="1"/>
    <n v="0"/>
    <n v="1"/>
    <n v="0"/>
    <n v="3"/>
    <n v="93022"/>
    <s v="Medium"/>
    <n v="7"/>
    <n v="2023"/>
    <s v="Medium"/>
    <n v="5"/>
  </r>
  <r>
    <n v="10085"/>
    <x v="1"/>
    <x v="1"/>
    <s v="Startup"/>
    <s v="Retail"/>
    <x v="5"/>
    <x v="0"/>
    <s v="Remote"/>
    <x v="1"/>
    <s v="3-6 yrs"/>
    <n v="5"/>
    <s v="Bachelor"/>
    <n v="0"/>
    <n v="0"/>
    <n v="0"/>
    <n v="1"/>
    <n v="1"/>
    <n v="2"/>
    <n v="141144"/>
    <s v="High"/>
    <n v="12"/>
    <n v="2021"/>
    <s v="Low"/>
    <n v="6"/>
  </r>
  <r>
    <n v="10086"/>
    <x v="2"/>
    <x v="2"/>
    <s v="Medium"/>
    <s v="Education"/>
    <x v="1"/>
    <x v="0"/>
    <s v="Remote"/>
    <x v="1"/>
    <s v="3-6 yrs"/>
    <n v="6"/>
    <s v="PhD"/>
    <n v="1"/>
    <n v="0"/>
    <n v="1"/>
    <n v="1"/>
    <n v="0"/>
    <n v="3"/>
    <n v="108963"/>
    <s v="Medium"/>
    <n v="9"/>
    <n v="2022"/>
    <s v="High"/>
    <n v="7"/>
  </r>
  <r>
    <n v="10087"/>
    <x v="1"/>
    <x v="1"/>
    <s v="Startup"/>
    <s v="E-commerce"/>
    <x v="1"/>
    <x v="1"/>
    <s v="Onsite/Hybrid"/>
    <x v="2"/>
    <s v="0-2 yrs"/>
    <n v="0"/>
    <s v="Master"/>
    <n v="0"/>
    <n v="1"/>
    <n v="0"/>
    <n v="1"/>
    <n v="0"/>
    <n v="2"/>
    <n v="102314"/>
    <s v="Medium"/>
    <n v="7"/>
    <n v="2020"/>
    <s v="High"/>
    <n v="9"/>
  </r>
  <r>
    <n v="10088"/>
    <x v="1"/>
    <x v="1"/>
    <s v="MNC"/>
    <s v="Finance"/>
    <x v="3"/>
    <x v="2"/>
    <s v="Onsite/Hybrid"/>
    <x v="2"/>
    <s v="0-2 yrs"/>
    <n v="0"/>
    <s v="Master"/>
    <n v="0"/>
    <n v="1"/>
    <n v="1"/>
    <n v="0"/>
    <n v="0"/>
    <n v="2"/>
    <n v="128065"/>
    <s v="High"/>
    <n v="10"/>
    <n v="2026"/>
    <s v="Low"/>
    <n v="5"/>
  </r>
  <r>
    <n v="10089"/>
    <x v="2"/>
    <x v="2"/>
    <s v="Enterprise"/>
    <s v="Finance"/>
    <x v="3"/>
    <x v="1"/>
    <s v="Onsite/Hybrid"/>
    <x v="1"/>
    <s v="3-6 yrs"/>
    <n v="4"/>
    <s v="Bachelor"/>
    <n v="0"/>
    <n v="1"/>
    <n v="1"/>
    <n v="1"/>
    <n v="0"/>
    <n v="3"/>
    <n v="100650"/>
    <s v="Medium"/>
    <n v="12"/>
    <n v="2024"/>
    <s v="High"/>
    <n v="2"/>
  </r>
  <r>
    <n v="10090"/>
    <x v="1"/>
    <x v="1"/>
    <s v="Startup"/>
    <s v="Education"/>
    <x v="3"/>
    <x v="2"/>
    <s v="Onsite/Hybrid"/>
    <x v="1"/>
    <s v="3-6 yrs"/>
    <n v="4"/>
    <s v="Bachelor"/>
    <n v="0"/>
    <n v="0"/>
    <n v="0"/>
    <n v="1"/>
    <n v="0"/>
    <n v="1"/>
    <n v="126060"/>
    <s v="High"/>
    <n v="4"/>
    <n v="2022"/>
    <s v="Medium"/>
    <n v="2"/>
  </r>
  <r>
    <n v="10091"/>
    <x v="5"/>
    <x v="1"/>
    <s v="Startup"/>
    <s v="Retail"/>
    <x v="6"/>
    <x v="1"/>
    <s v="Onsite/Hybrid"/>
    <x v="0"/>
    <s v="7+ yrs"/>
    <n v="7"/>
    <s v="Bachelor"/>
    <n v="1"/>
    <n v="1"/>
    <n v="0"/>
    <n v="0"/>
    <n v="0"/>
    <n v="2"/>
    <n v="144647"/>
    <s v="High"/>
    <n v="10"/>
    <n v="2025"/>
    <s v="Medium"/>
    <n v="5"/>
  </r>
  <r>
    <n v="10092"/>
    <x v="5"/>
    <x v="1"/>
    <s v="Enterprise"/>
    <s v="Finance"/>
    <x v="4"/>
    <x v="0"/>
    <s v="Remote"/>
    <x v="2"/>
    <s v="0-2 yrs"/>
    <n v="1"/>
    <s v="PhD"/>
    <n v="1"/>
    <n v="1"/>
    <n v="1"/>
    <n v="0"/>
    <n v="1"/>
    <n v="4"/>
    <n v="116313"/>
    <s v="Medium"/>
    <n v="1"/>
    <n v="2022"/>
    <s v="Low"/>
    <n v="4"/>
  </r>
  <r>
    <n v="10093"/>
    <x v="5"/>
    <x v="1"/>
    <s v="Startup"/>
    <s v="Healthcare"/>
    <x v="4"/>
    <x v="2"/>
    <s v="Onsite/Hybrid"/>
    <x v="2"/>
    <s v="0-2 yrs"/>
    <n v="2"/>
    <s v="Bachelor"/>
    <n v="1"/>
    <n v="1"/>
    <n v="0"/>
    <n v="1"/>
    <n v="0"/>
    <n v="3"/>
    <n v="102854"/>
    <s v="Medium"/>
    <n v="5"/>
    <n v="2026"/>
    <s v="Low"/>
    <n v="1"/>
  </r>
  <r>
    <n v="10094"/>
    <x v="3"/>
    <x v="0"/>
    <s v="Enterprise"/>
    <s v="Education"/>
    <x v="4"/>
    <x v="1"/>
    <s v="Onsite/Hybrid"/>
    <x v="1"/>
    <s v="3-6 yrs"/>
    <n v="5"/>
    <s v="Master"/>
    <n v="1"/>
    <n v="1"/>
    <n v="0"/>
    <n v="0"/>
    <n v="1"/>
    <n v="3"/>
    <n v="88136"/>
    <s v="Medium"/>
    <n v="8"/>
    <n v="2022"/>
    <s v="High"/>
    <n v="9"/>
  </r>
  <r>
    <n v="10095"/>
    <x v="2"/>
    <x v="2"/>
    <s v="Startup"/>
    <s v="Technology"/>
    <x v="3"/>
    <x v="1"/>
    <s v="Onsite/Hybrid"/>
    <x v="0"/>
    <s v="7+ yrs"/>
    <n v="9"/>
    <s v="Bachelor"/>
    <n v="1"/>
    <n v="1"/>
    <n v="0"/>
    <n v="1"/>
    <n v="0"/>
    <n v="3"/>
    <n v="115087"/>
    <s v="Medium"/>
    <n v="9"/>
    <n v="2024"/>
    <s v="Medium"/>
    <n v="4"/>
  </r>
  <r>
    <n v="10096"/>
    <x v="0"/>
    <x v="0"/>
    <s v="Medium"/>
    <s v="Finance"/>
    <x v="5"/>
    <x v="0"/>
    <s v="Remote"/>
    <x v="1"/>
    <s v="3-6 yrs"/>
    <n v="5"/>
    <s v="PhD"/>
    <n v="1"/>
    <n v="0"/>
    <n v="0"/>
    <n v="1"/>
    <n v="1"/>
    <n v="3"/>
    <n v="101663"/>
    <s v="Medium"/>
    <n v="4"/>
    <n v="2021"/>
    <s v="High"/>
    <n v="8"/>
  </r>
  <r>
    <n v="10097"/>
    <x v="4"/>
    <x v="0"/>
    <s v="Startup"/>
    <s v="Retail"/>
    <x v="3"/>
    <x v="0"/>
    <s v="Remote"/>
    <x v="1"/>
    <s v="3-6 yrs"/>
    <n v="4"/>
    <s v="Master"/>
    <n v="0"/>
    <n v="1"/>
    <n v="0"/>
    <n v="1"/>
    <n v="0"/>
    <n v="2"/>
    <n v="86251"/>
    <s v="Medium"/>
    <n v="9"/>
    <n v="2024"/>
    <s v="Medium"/>
    <n v="4"/>
  </r>
  <r>
    <n v="10098"/>
    <x v="4"/>
    <x v="0"/>
    <s v="Startup"/>
    <s v="E-commerce"/>
    <x v="6"/>
    <x v="2"/>
    <s v="Onsite/Hybrid"/>
    <x v="2"/>
    <s v="0-2 yrs"/>
    <n v="1"/>
    <s v="Bachelor"/>
    <n v="1"/>
    <n v="0"/>
    <n v="0"/>
    <n v="1"/>
    <n v="0"/>
    <n v="2"/>
    <n v="61622"/>
    <s v="Low"/>
    <n v="1"/>
    <n v="2023"/>
    <s v="Medium"/>
    <n v="6"/>
  </r>
  <r>
    <n v="10099"/>
    <x v="4"/>
    <x v="0"/>
    <s v="MNC"/>
    <s v="Education"/>
    <x v="5"/>
    <x v="1"/>
    <s v="Onsite/Hybrid"/>
    <x v="0"/>
    <s v="7+ yrs"/>
    <n v="11"/>
    <s v="Master"/>
    <n v="0"/>
    <n v="1"/>
    <n v="0"/>
    <n v="0"/>
    <n v="1"/>
    <n v="2"/>
    <n v="129016"/>
    <s v="High"/>
    <n v="1"/>
    <n v="2023"/>
    <s v="Medium"/>
    <n v="6"/>
  </r>
  <r>
    <n v="10100"/>
    <x v="1"/>
    <x v="1"/>
    <s v="Enterprise"/>
    <s v="Technology"/>
    <x v="4"/>
    <x v="1"/>
    <s v="Onsite/Hybrid"/>
    <x v="1"/>
    <s v="3-6 yrs"/>
    <n v="4"/>
    <s v="Bachelor"/>
    <n v="0"/>
    <n v="0"/>
    <n v="1"/>
    <n v="1"/>
    <n v="1"/>
    <n v="3"/>
    <n v="157294"/>
    <s v="High"/>
    <n v="11"/>
    <n v="2020"/>
    <s v="High"/>
    <n v="7"/>
  </r>
  <r>
    <n v="10101"/>
    <x v="3"/>
    <x v="0"/>
    <s v="Medium"/>
    <s v="Finance"/>
    <x v="5"/>
    <x v="2"/>
    <s v="Onsite/Hybrid"/>
    <x v="0"/>
    <s v="7+ yrs"/>
    <n v="7"/>
    <s v="Master"/>
    <n v="0"/>
    <n v="1"/>
    <n v="0"/>
    <n v="0"/>
    <n v="1"/>
    <n v="2"/>
    <n v="113019"/>
    <s v="Medium"/>
    <n v="12"/>
    <n v="2022"/>
    <s v="Medium"/>
    <n v="5"/>
  </r>
  <r>
    <n v="10102"/>
    <x v="5"/>
    <x v="1"/>
    <s v="Medium"/>
    <s v="Technology"/>
    <x v="2"/>
    <x v="1"/>
    <s v="Onsite/Hybrid"/>
    <x v="1"/>
    <s v="3-6 yrs"/>
    <n v="4"/>
    <s v="Bachelor"/>
    <n v="0"/>
    <n v="1"/>
    <n v="0"/>
    <n v="0"/>
    <n v="0"/>
    <n v="1"/>
    <n v="114386"/>
    <s v="Medium"/>
    <n v="4"/>
    <n v="2024"/>
    <s v="Low"/>
    <n v="2"/>
  </r>
  <r>
    <n v="10103"/>
    <x v="2"/>
    <x v="2"/>
    <s v="MNC"/>
    <s v="Technology"/>
    <x v="5"/>
    <x v="0"/>
    <s v="Remote"/>
    <x v="2"/>
    <s v="0-2 yrs"/>
    <n v="2"/>
    <s v="Master"/>
    <n v="1"/>
    <n v="0"/>
    <n v="0"/>
    <n v="0"/>
    <n v="0"/>
    <n v="1"/>
    <n v="69520"/>
    <s v="Low"/>
    <n v="2"/>
    <n v="2023"/>
    <s v="High"/>
    <n v="8"/>
  </r>
  <r>
    <n v="10104"/>
    <x v="1"/>
    <x v="1"/>
    <s v="MNC"/>
    <s v="E-commerce"/>
    <x v="4"/>
    <x v="0"/>
    <s v="Remote"/>
    <x v="1"/>
    <s v="3-6 yrs"/>
    <n v="5"/>
    <s v="PhD"/>
    <n v="1"/>
    <n v="1"/>
    <n v="1"/>
    <n v="1"/>
    <n v="0"/>
    <n v="4"/>
    <n v="168116"/>
    <s v="High"/>
    <n v="8"/>
    <n v="2022"/>
    <s v="High"/>
    <n v="3"/>
  </r>
  <r>
    <n v="10105"/>
    <x v="5"/>
    <x v="1"/>
    <s v="MNC"/>
    <s v="Retail"/>
    <x v="2"/>
    <x v="0"/>
    <s v="Remote"/>
    <x v="2"/>
    <s v="0-2 yrs"/>
    <n v="0"/>
    <s v="Master"/>
    <n v="0"/>
    <n v="0"/>
    <n v="1"/>
    <n v="1"/>
    <n v="0"/>
    <n v="2"/>
    <n v="137476"/>
    <s v="High"/>
    <n v="1"/>
    <n v="2026"/>
    <s v="High"/>
    <n v="4"/>
  </r>
  <r>
    <n v="10106"/>
    <x v="4"/>
    <x v="0"/>
    <s v="Enterprise"/>
    <s v="Retail"/>
    <x v="6"/>
    <x v="1"/>
    <s v="Onsite/Hybrid"/>
    <x v="1"/>
    <s v="3-6 yrs"/>
    <n v="3"/>
    <s v="PhD"/>
    <n v="0"/>
    <n v="1"/>
    <n v="1"/>
    <n v="1"/>
    <n v="0"/>
    <n v="3"/>
    <n v="107757"/>
    <s v="Medium"/>
    <n v="10"/>
    <n v="2024"/>
    <s v="High"/>
    <n v="5"/>
  </r>
  <r>
    <n v="10107"/>
    <x v="3"/>
    <x v="0"/>
    <s v="Startup"/>
    <s v="Education"/>
    <x v="6"/>
    <x v="1"/>
    <s v="Onsite/Hybrid"/>
    <x v="0"/>
    <s v="7+ yrs"/>
    <n v="15"/>
    <s v="PhD"/>
    <n v="0"/>
    <n v="0"/>
    <n v="0"/>
    <n v="0"/>
    <n v="1"/>
    <n v="1"/>
    <n v="109138"/>
    <s v="Medium"/>
    <n v="10"/>
    <n v="2020"/>
    <s v="High"/>
    <n v="7"/>
  </r>
  <r>
    <n v="10108"/>
    <x v="3"/>
    <x v="0"/>
    <s v="MNC"/>
    <s v="Education"/>
    <x v="2"/>
    <x v="1"/>
    <s v="Onsite/Hybrid"/>
    <x v="2"/>
    <s v="0-2 yrs"/>
    <n v="1"/>
    <s v="Master"/>
    <n v="1"/>
    <n v="1"/>
    <n v="0"/>
    <n v="0"/>
    <n v="1"/>
    <n v="3"/>
    <n v="76280"/>
    <s v="Medium"/>
    <n v="5"/>
    <n v="2021"/>
    <s v="Medium"/>
    <n v="6"/>
  </r>
  <r>
    <n v="10109"/>
    <x v="3"/>
    <x v="0"/>
    <s v="MNC"/>
    <s v="Education"/>
    <x v="0"/>
    <x v="1"/>
    <s v="Onsite/Hybrid"/>
    <x v="0"/>
    <s v="7+ yrs"/>
    <n v="10"/>
    <s v="PhD"/>
    <n v="1"/>
    <n v="1"/>
    <n v="0"/>
    <n v="1"/>
    <n v="0"/>
    <n v="3"/>
    <n v="139065"/>
    <s v="High"/>
    <n v="5"/>
    <n v="2021"/>
    <s v="High"/>
    <n v="7"/>
  </r>
  <r>
    <n v="10110"/>
    <x v="5"/>
    <x v="1"/>
    <s v="MNC"/>
    <s v="Healthcare"/>
    <x v="2"/>
    <x v="1"/>
    <s v="Onsite/Hybrid"/>
    <x v="0"/>
    <s v="7+ yrs"/>
    <n v="11"/>
    <s v="Master"/>
    <n v="0"/>
    <n v="0"/>
    <n v="1"/>
    <n v="1"/>
    <n v="0"/>
    <n v="2"/>
    <n v="185905"/>
    <s v="High"/>
    <n v="6"/>
    <n v="2022"/>
    <s v="High"/>
    <n v="7"/>
  </r>
  <r>
    <n v="10111"/>
    <x v="3"/>
    <x v="0"/>
    <s v="Startup"/>
    <s v="Healthcare"/>
    <x v="4"/>
    <x v="2"/>
    <s v="Onsite/Hybrid"/>
    <x v="2"/>
    <s v="0-2 yrs"/>
    <n v="0"/>
    <s v="Master"/>
    <n v="0"/>
    <n v="0"/>
    <n v="0"/>
    <n v="1"/>
    <n v="0"/>
    <n v="1"/>
    <n v="68098"/>
    <s v="Low"/>
    <n v="1"/>
    <n v="2023"/>
    <s v="Low"/>
    <n v="1"/>
  </r>
  <r>
    <n v="10112"/>
    <x v="4"/>
    <x v="0"/>
    <s v="Startup"/>
    <s v="Finance"/>
    <x v="2"/>
    <x v="1"/>
    <s v="Onsite/Hybrid"/>
    <x v="1"/>
    <s v="3-6 yrs"/>
    <n v="3"/>
    <s v="Bachelor"/>
    <n v="1"/>
    <n v="1"/>
    <n v="1"/>
    <n v="0"/>
    <n v="0"/>
    <n v="3"/>
    <n v="93329"/>
    <s v="Medium"/>
    <n v="4"/>
    <n v="2022"/>
    <s v="High"/>
    <n v="8"/>
  </r>
  <r>
    <n v="10113"/>
    <x v="1"/>
    <x v="1"/>
    <s v="MNC"/>
    <s v="Healthcare"/>
    <x v="0"/>
    <x v="0"/>
    <s v="Remote"/>
    <x v="0"/>
    <s v="7+ yrs"/>
    <n v="7"/>
    <s v="Bachelor"/>
    <n v="1"/>
    <n v="0"/>
    <n v="0"/>
    <n v="0"/>
    <n v="0"/>
    <n v="1"/>
    <n v="158706"/>
    <s v="High"/>
    <n v="6"/>
    <n v="2026"/>
    <s v="High"/>
    <n v="9"/>
  </r>
  <r>
    <n v="10114"/>
    <x v="4"/>
    <x v="0"/>
    <s v="Startup"/>
    <s v="E-commerce"/>
    <x v="3"/>
    <x v="1"/>
    <s v="Onsite/Hybrid"/>
    <x v="2"/>
    <s v="0-2 yrs"/>
    <n v="2"/>
    <s v="Bachelor"/>
    <n v="0"/>
    <n v="0"/>
    <n v="1"/>
    <n v="0"/>
    <n v="0"/>
    <n v="1"/>
    <n v="66912"/>
    <s v="Low"/>
    <n v="8"/>
    <n v="2025"/>
    <s v="Low"/>
    <n v="3"/>
  </r>
  <r>
    <n v="10115"/>
    <x v="0"/>
    <x v="0"/>
    <s v="Enterprise"/>
    <s v="E-commerce"/>
    <x v="1"/>
    <x v="2"/>
    <s v="Onsite/Hybrid"/>
    <x v="2"/>
    <s v="0-2 yrs"/>
    <n v="2"/>
    <s v="PhD"/>
    <n v="0"/>
    <n v="0"/>
    <n v="0"/>
    <n v="1"/>
    <n v="0"/>
    <n v="1"/>
    <n v="61803"/>
    <s v="Low"/>
    <n v="9"/>
    <n v="2020"/>
    <s v="High"/>
    <n v="8"/>
  </r>
  <r>
    <n v="10116"/>
    <x v="5"/>
    <x v="1"/>
    <s v="MNC"/>
    <s v="Finance"/>
    <x v="0"/>
    <x v="1"/>
    <s v="Onsite/Hybrid"/>
    <x v="0"/>
    <s v="7+ yrs"/>
    <n v="9"/>
    <s v="Master"/>
    <n v="0"/>
    <n v="0"/>
    <n v="1"/>
    <n v="0"/>
    <n v="1"/>
    <n v="2"/>
    <n v="189066"/>
    <s v="High"/>
    <n v="8"/>
    <n v="2026"/>
    <s v="High"/>
    <n v="7"/>
  </r>
  <r>
    <n v="10117"/>
    <x v="1"/>
    <x v="1"/>
    <s v="MNC"/>
    <s v="E-commerce"/>
    <x v="1"/>
    <x v="0"/>
    <s v="Remote"/>
    <x v="0"/>
    <s v="7+ yrs"/>
    <n v="11"/>
    <s v="Bachelor"/>
    <n v="0"/>
    <n v="0"/>
    <n v="0"/>
    <n v="1"/>
    <n v="0"/>
    <n v="1"/>
    <n v="179387"/>
    <s v="High"/>
    <n v="12"/>
    <n v="2021"/>
    <s v="High"/>
    <n v="8"/>
  </r>
  <r>
    <n v="10118"/>
    <x v="4"/>
    <x v="0"/>
    <s v="Medium"/>
    <s v="Healthcare"/>
    <x v="2"/>
    <x v="2"/>
    <s v="Onsite/Hybrid"/>
    <x v="0"/>
    <s v="7+ yrs"/>
    <n v="9"/>
    <s v="PhD"/>
    <n v="0"/>
    <n v="1"/>
    <n v="1"/>
    <n v="0"/>
    <n v="0"/>
    <n v="2"/>
    <n v="117828"/>
    <s v="Medium"/>
    <n v="1"/>
    <n v="2021"/>
    <s v="High"/>
    <n v="8"/>
  </r>
  <r>
    <n v="10119"/>
    <x v="2"/>
    <x v="2"/>
    <s v="Medium"/>
    <s v="Retail"/>
    <x v="1"/>
    <x v="1"/>
    <s v="Onsite/Hybrid"/>
    <x v="2"/>
    <s v="0-2 yrs"/>
    <n v="1"/>
    <s v="Master"/>
    <n v="1"/>
    <n v="1"/>
    <n v="0"/>
    <n v="1"/>
    <n v="1"/>
    <n v="4"/>
    <n v="73644"/>
    <s v="Medium"/>
    <n v="10"/>
    <n v="2026"/>
    <s v="Low"/>
    <n v="2"/>
  </r>
  <r>
    <n v="10120"/>
    <x v="2"/>
    <x v="2"/>
    <s v="Medium"/>
    <s v="Technology"/>
    <x v="2"/>
    <x v="0"/>
    <s v="Remote"/>
    <x v="1"/>
    <s v="3-6 yrs"/>
    <n v="5"/>
    <s v="Bachelor"/>
    <n v="1"/>
    <n v="1"/>
    <n v="0"/>
    <n v="1"/>
    <n v="0"/>
    <n v="3"/>
    <n v="90428"/>
    <s v="Medium"/>
    <n v="12"/>
    <n v="2020"/>
    <s v="Low"/>
    <n v="6"/>
  </r>
  <r>
    <n v="10121"/>
    <x v="0"/>
    <x v="0"/>
    <s v="Enterprise"/>
    <s v="Finance"/>
    <x v="6"/>
    <x v="0"/>
    <s v="Remote"/>
    <x v="2"/>
    <s v="0-2 yrs"/>
    <n v="0"/>
    <s v="Bachelor"/>
    <n v="0"/>
    <n v="1"/>
    <n v="0"/>
    <n v="1"/>
    <n v="0"/>
    <n v="2"/>
    <n v="66983"/>
    <s v="Low"/>
    <n v="8"/>
    <n v="2023"/>
    <s v="High"/>
    <n v="9"/>
  </r>
  <r>
    <n v="10122"/>
    <x v="3"/>
    <x v="0"/>
    <s v="Medium"/>
    <s v="Retail"/>
    <x v="4"/>
    <x v="0"/>
    <s v="Remote"/>
    <x v="2"/>
    <s v="0-2 yrs"/>
    <n v="2"/>
    <s v="Master"/>
    <n v="1"/>
    <n v="0"/>
    <n v="0"/>
    <n v="1"/>
    <n v="1"/>
    <n v="3"/>
    <n v="77730"/>
    <s v="Medium"/>
    <n v="11"/>
    <n v="2021"/>
    <s v="Medium"/>
    <n v="6"/>
  </r>
  <r>
    <n v="10123"/>
    <x v="0"/>
    <x v="0"/>
    <s v="MNC"/>
    <s v="Finance"/>
    <x v="5"/>
    <x v="2"/>
    <s v="Onsite/Hybrid"/>
    <x v="1"/>
    <s v="3-6 yrs"/>
    <n v="3"/>
    <s v="Bachelor"/>
    <n v="1"/>
    <n v="1"/>
    <n v="1"/>
    <n v="0"/>
    <n v="0"/>
    <n v="3"/>
    <n v="105675"/>
    <s v="Medium"/>
    <n v="12"/>
    <n v="2020"/>
    <s v="Medium"/>
    <n v="1"/>
  </r>
  <r>
    <n v="10124"/>
    <x v="0"/>
    <x v="0"/>
    <s v="MNC"/>
    <s v="Education"/>
    <x v="3"/>
    <x v="0"/>
    <s v="Remote"/>
    <x v="1"/>
    <s v="3-6 yrs"/>
    <n v="4"/>
    <s v="PhD"/>
    <n v="0"/>
    <n v="1"/>
    <n v="0"/>
    <n v="0"/>
    <n v="1"/>
    <n v="2"/>
    <n v="108454"/>
    <s v="Medium"/>
    <n v="5"/>
    <n v="2025"/>
    <s v="Medium"/>
    <n v="2"/>
  </r>
  <r>
    <n v="10125"/>
    <x v="1"/>
    <x v="1"/>
    <s v="MNC"/>
    <s v="Healthcare"/>
    <x v="4"/>
    <x v="0"/>
    <s v="Remote"/>
    <x v="2"/>
    <s v="0-2 yrs"/>
    <n v="0"/>
    <s v="Bachelor"/>
    <n v="0"/>
    <n v="0"/>
    <n v="1"/>
    <n v="1"/>
    <n v="0"/>
    <n v="2"/>
    <n v="136688"/>
    <s v="High"/>
    <n v="10"/>
    <n v="2023"/>
    <s v="High"/>
    <n v="8"/>
  </r>
  <r>
    <n v="10126"/>
    <x v="5"/>
    <x v="1"/>
    <s v="Startup"/>
    <s v="Education"/>
    <x v="6"/>
    <x v="2"/>
    <s v="Onsite/Hybrid"/>
    <x v="2"/>
    <s v="0-2 yrs"/>
    <n v="2"/>
    <s v="Master"/>
    <n v="1"/>
    <n v="1"/>
    <n v="0"/>
    <n v="1"/>
    <n v="0"/>
    <n v="3"/>
    <n v="100622"/>
    <s v="Medium"/>
    <n v="8"/>
    <n v="2022"/>
    <s v="Low"/>
    <n v="3"/>
  </r>
  <r>
    <n v="10127"/>
    <x v="1"/>
    <x v="1"/>
    <s v="Startup"/>
    <s v="Education"/>
    <x v="1"/>
    <x v="0"/>
    <s v="Remote"/>
    <x v="0"/>
    <s v="7+ yrs"/>
    <n v="9"/>
    <s v="Bachelor"/>
    <n v="1"/>
    <n v="0"/>
    <n v="0"/>
    <n v="0"/>
    <n v="1"/>
    <n v="2"/>
    <n v="145199"/>
    <s v="High"/>
    <n v="9"/>
    <n v="2025"/>
    <s v="High"/>
    <n v="9"/>
  </r>
  <r>
    <n v="10128"/>
    <x v="4"/>
    <x v="0"/>
    <s v="MNC"/>
    <s v="Finance"/>
    <x v="1"/>
    <x v="0"/>
    <s v="Remote"/>
    <x v="2"/>
    <s v="0-2 yrs"/>
    <n v="0"/>
    <s v="Master"/>
    <n v="0"/>
    <n v="1"/>
    <n v="1"/>
    <n v="1"/>
    <n v="1"/>
    <n v="4"/>
    <n v="112929"/>
    <s v="Medium"/>
    <n v="5"/>
    <n v="2025"/>
    <s v="High"/>
    <n v="7"/>
  </r>
  <r>
    <n v="10129"/>
    <x v="3"/>
    <x v="0"/>
    <s v="Enterprise"/>
    <s v="E-commerce"/>
    <x v="5"/>
    <x v="2"/>
    <s v="Onsite/Hybrid"/>
    <x v="0"/>
    <s v="7+ yrs"/>
    <n v="13"/>
    <s v="Master"/>
    <n v="0"/>
    <n v="0"/>
    <n v="1"/>
    <n v="0"/>
    <n v="1"/>
    <n v="2"/>
    <n v="122953"/>
    <s v="High"/>
    <n v="8"/>
    <n v="2025"/>
    <s v="Low"/>
    <n v="4"/>
  </r>
  <r>
    <n v="10130"/>
    <x v="1"/>
    <x v="1"/>
    <s v="Startup"/>
    <s v="Education"/>
    <x v="3"/>
    <x v="0"/>
    <s v="Remote"/>
    <x v="1"/>
    <s v="3-6 yrs"/>
    <n v="3"/>
    <s v="Master"/>
    <n v="1"/>
    <n v="1"/>
    <n v="1"/>
    <n v="1"/>
    <n v="1"/>
    <n v="5"/>
    <n v="152648"/>
    <s v="High"/>
    <n v="11"/>
    <n v="2022"/>
    <s v="High"/>
    <n v="7"/>
  </r>
  <r>
    <n v="10131"/>
    <x v="1"/>
    <x v="1"/>
    <s v="Enterprise"/>
    <s v="Education"/>
    <x v="4"/>
    <x v="2"/>
    <s v="Onsite/Hybrid"/>
    <x v="0"/>
    <s v="7+ yrs"/>
    <n v="10"/>
    <s v="Bachelor"/>
    <n v="1"/>
    <n v="0"/>
    <n v="0"/>
    <n v="0"/>
    <n v="1"/>
    <n v="2"/>
    <n v="148650"/>
    <s v="High"/>
    <n v="11"/>
    <n v="2024"/>
    <s v="Medium"/>
    <n v="6"/>
  </r>
  <r>
    <n v="10132"/>
    <x v="0"/>
    <x v="0"/>
    <s v="Medium"/>
    <s v="Retail"/>
    <x v="6"/>
    <x v="1"/>
    <s v="Onsite/Hybrid"/>
    <x v="2"/>
    <s v="0-2 yrs"/>
    <n v="1"/>
    <s v="PhD"/>
    <n v="0"/>
    <n v="0"/>
    <n v="0"/>
    <n v="1"/>
    <n v="1"/>
    <n v="2"/>
    <n v="72168"/>
    <s v="Medium"/>
    <n v="11"/>
    <n v="2024"/>
    <s v="High"/>
    <n v="7"/>
  </r>
  <r>
    <n v="10133"/>
    <x v="1"/>
    <x v="1"/>
    <s v="Medium"/>
    <s v="Education"/>
    <x v="0"/>
    <x v="1"/>
    <s v="Onsite/Hybrid"/>
    <x v="2"/>
    <s v="0-2 yrs"/>
    <n v="2"/>
    <s v="PhD"/>
    <n v="0"/>
    <n v="1"/>
    <n v="1"/>
    <n v="1"/>
    <n v="1"/>
    <n v="4"/>
    <n v="127525"/>
    <s v="High"/>
    <n v="5"/>
    <n v="2024"/>
    <s v="High"/>
    <n v="8"/>
  </r>
  <r>
    <n v="10134"/>
    <x v="2"/>
    <x v="2"/>
    <s v="MNC"/>
    <s v="Healthcare"/>
    <x v="3"/>
    <x v="2"/>
    <s v="Onsite/Hybrid"/>
    <x v="0"/>
    <s v="7+ yrs"/>
    <n v="11"/>
    <s v="PhD"/>
    <n v="0"/>
    <n v="0"/>
    <n v="1"/>
    <n v="0"/>
    <n v="1"/>
    <n v="2"/>
    <n v="140563"/>
    <s v="High"/>
    <n v="5"/>
    <n v="2025"/>
    <s v="Low"/>
    <n v="6"/>
  </r>
  <r>
    <n v="10135"/>
    <x v="2"/>
    <x v="2"/>
    <s v="Enterprise"/>
    <s v="E-commerce"/>
    <x v="3"/>
    <x v="0"/>
    <s v="Remote"/>
    <x v="0"/>
    <s v="7+ yrs"/>
    <n v="14"/>
    <s v="Bachelor"/>
    <n v="0"/>
    <n v="1"/>
    <n v="0"/>
    <n v="1"/>
    <n v="0"/>
    <n v="2"/>
    <n v="115160"/>
    <s v="Medium"/>
    <n v="9"/>
    <n v="2026"/>
    <s v="Low"/>
    <n v="1"/>
  </r>
  <r>
    <n v="10136"/>
    <x v="2"/>
    <x v="2"/>
    <s v="MNC"/>
    <s v="Healthcare"/>
    <x v="6"/>
    <x v="0"/>
    <s v="Remote"/>
    <x v="0"/>
    <s v="7+ yrs"/>
    <n v="7"/>
    <s v="Master"/>
    <n v="0"/>
    <n v="1"/>
    <n v="0"/>
    <n v="1"/>
    <n v="0"/>
    <n v="2"/>
    <n v="133639"/>
    <s v="High"/>
    <n v="8"/>
    <n v="2020"/>
    <s v="Medium"/>
    <n v="5"/>
  </r>
  <r>
    <n v="10137"/>
    <x v="5"/>
    <x v="1"/>
    <s v="MNC"/>
    <s v="Education"/>
    <x v="4"/>
    <x v="0"/>
    <s v="Remote"/>
    <x v="2"/>
    <s v="0-2 yrs"/>
    <n v="2"/>
    <s v="PhD"/>
    <n v="0"/>
    <n v="1"/>
    <n v="0"/>
    <n v="0"/>
    <n v="0"/>
    <n v="1"/>
    <n v="110542"/>
    <s v="Medium"/>
    <n v="11"/>
    <n v="2024"/>
    <s v="High"/>
    <n v="7"/>
  </r>
  <r>
    <n v="10138"/>
    <x v="3"/>
    <x v="0"/>
    <s v="MNC"/>
    <s v="E-commerce"/>
    <x v="3"/>
    <x v="0"/>
    <s v="Remote"/>
    <x v="1"/>
    <s v="3-6 yrs"/>
    <n v="4"/>
    <s v="Bachelor"/>
    <n v="1"/>
    <n v="0"/>
    <n v="0"/>
    <n v="0"/>
    <n v="1"/>
    <n v="2"/>
    <n v="109277"/>
    <s v="Medium"/>
    <n v="4"/>
    <n v="2026"/>
    <s v="High"/>
    <n v="8"/>
  </r>
  <r>
    <n v="10139"/>
    <x v="2"/>
    <x v="2"/>
    <s v="Medium"/>
    <s v="Technology"/>
    <x v="2"/>
    <x v="0"/>
    <s v="Remote"/>
    <x v="1"/>
    <s v="3-6 yrs"/>
    <n v="3"/>
    <s v="Bachelor"/>
    <n v="1"/>
    <n v="0"/>
    <n v="1"/>
    <n v="0"/>
    <n v="1"/>
    <n v="3"/>
    <n v="104565"/>
    <s v="Medium"/>
    <n v="10"/>
    <n v="2024"/>
    <s v="Medium"/>
    <n v="4"/>
  </r>
  <r>
    <n v="10140"/>
    <x v="1"/>
    <x v="1"/>
    <s v="Enterprise"/>
    <s v="Technology"/>
    <x v="0"/>
    <x v="0"/>
    <s v="Remote"/>
    <x v="2"/>
    <s v="0-2 yrs"/>
    <n v="0"/>
    <s v="Bachelor"/>
    <n v="1"/>
    <n v="0"/>
    <n v="0"/>
    <n v="1"/>
    <n v="0"/>
    <n v="2"/>
    <n v="106753"/>
    <s v="Medium"/>
    <n v="9"/>
    <n v="2021"/>
    <s v="High"/>
    <n v="8"/>
  </r>
  <r>
    <n v="10141"/>
    <x v="2"/>
    <x v="2"/>
    <s v="MNC"/>
    <s v="Healthcare"/>
    <x v="6"/>
    <x v="1"/>
    <s v="Onsite/Hybrid"/>
    <x v="2"/>
    <s v="0-2 yrs"/>
    <n v="1"/>
    <s v="PhD"/>
    <n v="1"/>
    <n v="0"/>
    <n v="0"/>
    <n v="0"/>
    <n v="1"/>
    <n v="2"/>
    <n v="84018"/>
    <s v="Medium"/>
    <n v="10"/>
    <n v="2026"/>
    <s v="Medium"/>
    <n v="3"/>
  </r>
  <r>
    <n v="10142"/>
    <x v="5"/>
    <x v="1"/>
    <s v="Medium"/>
    <s v="Technology"/>
    <x v="3"/>
    <x v="1"/>
    <s v="Onsite/Hybrid"/>
    <x v="2"/>
    <s v="0-2 yrs"/>
    <n v="2"/>
    <s v="PhD"/>
    <n v="0"/>
    <n v="1"/>
    <n v="0"/>
    <n v="0"/>
    <n v="1"/>
    <n v="2"/>
    <n v="99070"/>
    <s v="Medium"/>
    <n v="11"/>
    <n v="2024"/>
    <s v="High"/>
    <n v="7"/>
  </r>
  <r>
    <n v="10143"/>
    <x v="4"/>
    <x v="0"/>
    <s v="Enterprise"/>
    <s v="E-commerce"/>
    <x v="3"/>
    <x v="0"/>
    <s v="Remote"/>
    <x v="2"/>
    <s v="0-2 yrs"/>
    <n v="2"/>
    <s v="Master"/>
    <n v="0"/>
    <n v="0"/>
    <n v="0"/>
    <n v="1"/>
    <n v="1"/>
    <n v="2"/>
    <n v="71638"/>
    <s v="Medium"/>
    <n v="5"/>
    <n v="2026"/>
    <s v="High"/>
    <n v="7"/>
  </r>
  <r>
    <n v="10144"/>
    <x v="4"/>
    <x v="0"/>
    <s v="MNC"/>
    <s v="Retail"/>
    <x v="0"/>
    <x v="0"/>
    <s v="Remote"/>
    <x v="1"/>
    <s v="3-6 yrs"/>
    <n v="3"/>
    <s v="PhD"/>
    <n v="1"/>
    <n v="1"/>
    <n v="1"/>
    <n v="1"/>
    <n v="0"/>
    <n v="4"/>
    <n v="120339"/>
    <s v="High"/>
    <n v="11"/>
    <n v="2024"/>
    <s v="High"/>
    <n v="2"/>
  </r>
  <r>
    <n v="10145"/>
    <x v="5"/>
    <x v="1"/>
    <s v="MNC"/>
    <s v="Education"/>
    <x v="3"/>
    <x v="0"/>
    <s v="Remote"/>
    <x v="2"/>
    <s v="0-2 yrs"/>
    <n v="0"/>
    <s v="Master"/>
    <n v="1"/>
    <n v="0"/>
    <n v="0"/>
    <n v="0"/>
    <n v="1"/>
    <n v="2"/>
    <n v="119965"/>
    <s v="Medium"/>
    <n v="9"/>
    <n v="2023"/>
    <s v="Low"/>
    <n v="6"/>
  </r>
  <r>
    <n v="10146"/>
    <x v="4"/>
    <x v="0"/>
    <s v="Enterprise"/>
    <s v="Education"/>
    <x v="6"/>
    <x v="0"/>
    <s v="Remote"/>
    <x v="2"/>
    <s v="0-2 yrs"/>
    <n v="2"/>
    <s v="PhD"/>
    <n v="0"/>
    <n v="0"/>
    <n v="1"/>
    <n v="1"/>
    <n v="0"/>
    <n v="2"/>
    <n v="79023"/>
    <s v="Medium"/>
    <n v="5"/>
    <n v="2026"/>
    <s v="High"/>
    <n v="8"/>
  </r>
  <r>
    <n v="10147"/>
    <x v="5"/>
    <x v="1"/>
    <s v="Startup"/>
    <s v="Education"/>
    <x v="5"/>
    <x v="0"/>
    <s v="Remote"/>
    <x v="0"/>
    <s v="7+ yrs"/>
    <n v="13"/>
    <s v="Bachelor"/>
    <n v="0"/>
    <n v="1"/>
    <n v="0"/>
    <n v="1"/>
    <n v="0"/>
    <n v="2"/>
    <n v="155503"/>
    <s v="High"/>
    <n v="5"/>
    <n v="2025"/>
    <s v="Low"/>
    <n v="2"/>
  </r>
  <r>
    <n v="10148"/>
    <x v="4"/>
    <x v="0"/>
    <s v="Startup"/>
    <s v="Healthcare"/>
    <x v="6"/>
    <x v="0"/>
    <s v="Remote"/>
    <x v="1"/>
    <s v="3-6 yrs"/>
    <n v="3"/>
    <s v="Master"/>
    <n v="0"/>
    <n v="1"/>
    <n v="1"/>
    <n v="0"/>
    <n v="1"/>
    <n v="3"/>
    <n v="96183"/>
    <s v="Medium"/>
    <n v="12"/>
    <n v="2026"/>
    <s v="Low"/>
    <n v="2"/>
  </r>
  <r>
    <n v="10149"/>
    <x v="0"/>
    <x v="0"/>
    <s v="Medium"/>
    <s v="E-commerce"/>
    <x v="0"/>
    <x v="2"/>
    <s v="Onsite/Hybrid"/>
    <x v="1"/>
    <s v="3-6 yrs"/>
    <n v="3"/>
    <s v="PhD"/>
    <n v="0"/>
    <n v="0"/>
    <n v="0"/>
    <n v="1"/>
    <n v="0"/>
    <n v="1"/>
    <n v="86673"/>
    <s v="Medium"/>
    <n v="4"/>
    <n v="2022"/>
    <s v="Low"/>
    <n v="3"/>
  </r>
  <r>
    <n v="10150"/>
    <x v="5"/>
    <x v="1"/>
    <s v="MNC"/>
    <s v="Finance"/>
    <x v="3"/>
    <x v="0"/>
    <s v="Remote"/>
    <x v="2"/>
    <s v="0-2 yrs"/>
    <n v="2"/>
    <s v="Master"/>
    <n v="0"/>
    <n v="1"/>
    <n v="0"/>
    <n v="0"/>
    <n v="0"/>
    <n v="1"/>
    <n v="111300"/>
    <s v="Medium"/>
    <n v="10"/>
    <n v="2025"/>
    <s v="High"/>
    <n v="8"/>
  </r>
  <r>
    <n v="10151"/>
    <x v="4"/>
    <x v="0"/>
    <s v="Startup"/>
    <s v="Technology"/>
    <x v="1"/>
    <x v="2"/>
    <s v="Onsite/Hybrid"/>
    <x v="1"/>
    <s v="3-6 yrs"/>
    <n v="3"/>
    <s v="Bachelor"/>
    <n v="0"/>
    <n v="1"/>
    <n v="1"/>
    <n v="1"/>
    <n v="1"/>
    <n v="4"/>
    <n v="116642"/>
    <s v="Medium"/>
    <n v="11"/>
    <n v="2020"/>
    <s v="High"/>
    <n v="2"/>
  </r>
  <r>
    <n v="10152"/>
    <x v="3"/>
    <x v="0"/>
    <s v="Enterprise"/>
    <s v="Technology"/>
    <x v="0"/>
    <x v="0"/>
    <s v="Remote"/>
    <x v="1"/>
    <s v="3-6 yrs"/>
    <n v="4"/>
    <s v="Bachelor"/>
    <n v="1"/>
    <n v="0"/>
    <n v="1"/>
    <n v="1"/>
    <n v="0"/>
    <n v="3"/>
    <n v="106596"/>
    <s v="Medium"/>
    <n v="5"/>
    <n v="2023"/>
    <s v="High"/>
    <n v="7"/>
  </r>
  <r>
    <n v="10153"/>
    <x v="4"/>
    <x v="0"/>
    <s v="Startup"/>
    <s v="Education"/>
    <x v="4"/>
    <x v="2"/>
    <s v="Onsite/Hybrid"/>
    <x v="2"/>
    <s v="0-2 yrs"/>
    <n v="0"/>
    <s v="PhD"/>
    <n v="0"/>
    <n v="1"/>
    <n v="1"/>
    <n v="1"/>
    <n v="0"/>
    <n v="3"/>
    <n v="81306"/>
    <s v="Medium"/>
    <n v="2"/>
    <n v="2023"/>
    <s v="High"/>
    <n v="7"/>
  </r>
  <r>
    <n v="10154"/>
    <x v="2"/>
    <x v="2"/>
    <s v="Startup"/>
    <s v="Finance"/>
    <x v="4"/>
    <x v="2"/>
    <s v="Onsite/Hybrid"/>
    <x v="0"/>
    <s v="7+ yrs"/>
    <n v="15"/>
    <s v="Master"/>
    <n v="0"/>
    <n v="0"/>
    <n v="0"/>
    <n v="0"/>
    <n v="1"/>
    <n v="1"/>
    <n v="107815"/>
    <s v="Medium"/>
    <n v="12"/>
    <n v="2020"/>
    <s v="Low"/>
    <n v="4"/>
  </r>
  <r>
    <n v="10155"/>
    <x v="5"/>
    <x v="1"/>
    <s v="Medium"/>
    <s v="Technology"/>
    <x v="6"/>
    <x v="1"/>
    <s v="Onsite/Hybrid"/>
    <x v="1"/>
    <s v="3-6 yrs"/>
    <n v="5"/>
    <s v="PhD"/>
    <n v="1"/>
    <n v="0"/>
    <n v="0"/>
    <n v="0"/>
    <n v="1"/>
    <n v="2"/>
    <n v="120004"/>
    <s v="High"/>
    <n v="9"/>
    <n v="2026"/>
    <s v="High"/>
    <n v="7"/>
  </r>
  <r>
    <n v="10156"/>
    <x v="4"/>
    <x v="0"/>
    <s v="Startup"/>
    <s v="E-commerce"/>
    <x v="0"/>
    <x v="1"/>
    <s v="Onsite/Hybrid"/>
    <x v="0"/>
    <s v="7+ yrs"/>
    <n v="13"/>
    <s v="Master"/>
    <n v="1"/>
    <n v="1"/>
    <n v="0"/>
    <n v="1"/>
    <n v="1"/>
    <n v="4"/>
    <n v="127375"/>
    <s v="High"/>
    <n v="8"/>
    <n v="2026"/>
    <s v="High"/>
    <n v="8"/>
  </r>
  <r>
    <n v="10157"/>
    <x v="5"/>
    <x v="1"/>
    <s v="Medium"/>
    <s v="E-commerce"/>
    <x v="6"/>
    <x v="2"/>
    <s v="Onsite/Hybrid"/>
    <x v="2"/>
    <s v="0-2 yrs"/>
    <n v="1"/>
    <s v="PhD"/>
    <n v="1"/>
    <n v="0"/>
    <n v="1"/>
    <n v="0"/>
    <n v="1"/>
    <n v="3"/>
    <n v="119149"/>
    <s v="Medium"/>
    <n v="4"/>
    <n v="2021"/>
    <s v="Medium"/>
    <n v="3"/>
  </r>
  <r>
    <n v="10158"/>
    <x v="5"/>
    <x v="1"/>
    <s v="Enterprise"/>
    <s v="Technology"/>
    <x v="3"/>
    <x v="0"/>
    <s v="Remote"/>
    <x v="1"/>
    <s v="3-6 yrs"/>
    <n v="3"/>
    <s v="Master"/>
    <n v="0"/>
    <n v="1"/>
    <n v="0"/>
    <n v="0"/>
    <n v="0"/>
    <n v="1"/>
    <n v="116858"/>
    <s v="Medium"/>
    <n v="8"/>
    <n v="2024"/>
    <s v="Medium"/>
    <n v="5"/>
  </r>
  <r>
    <n v="10159"/>
    <x v="0"/>
    <x v="0"/>
    <s v="MNC"/>
    <s v="E-commerce"/>
    <x v="4"/>
    <x v="0"/>
    <s v="Remote"/>
    <x v="2"/>
    <s v="0-2 yrs"/>
    <n v="0"/>
    <s v="Master"/>
    <n v="1"/>
    <n v="1"/>
    <n v="1"/>
    <n v="0"/>
    <n v="0"/>
    <n v="3"/>
    <n v="80405"/>
    <s v="Medium"/>
    <n v="7"/>
    <n v="2021"/>
    <s v="Low"/>
    <n v="3"/>
  </r>
  <r>
    <n v="10160"/>
    <x v="0"/>
    <x v="0"/>
    <s v="Enterprise"/>
    <s v="Technology"/>
    <x v="6"/>
    <x v="1"/>
    <s v="Onsite/Hybrid"/>
    <x v="0"/>
    <s v="7+ yrs"/>
    <n v="8"/>
    <s v="PhD"/>
    <n v="1"/>
    <n v="1"/>
    <n v="1"/>
    <n v="1"/>
    <n v="1"/>
    <n v="5"/>
    <n v="139846"/>
    <s v="High"/>
    <n v="1"/>
    <n v="2021"/>
    <s v="High"/>
    <n v="5"/>
  </r>
  <r>
    <n v="10161"/>
    <x v="1"/>
    <x v="1"/>
    <s v="Startup"/>
    <s v="Education"/>
    <x v="5"/>
    <x v="2"/>
    <s v="Onsite/Hybrid"/>
    <x v="1"/>
    <s v="3-6 yrs"/>
    <n v="4"/>
    <s v="Master"/>
    <n v="1"/>
    <n v="1"/>
    <n v="0"/>
    <n v="1"/>
    <n v="1"/>
    <n v="4"/>
    <n v="135768"/>
    <s v="High"/>
    <n v="12"/>
    <n v="2023"/>
    <s v="Medium"/>
    <n v="4"/>
  </r>
  <r>
    <n v="10162"/>
    <x v="1"/>
    <x v="1"/>
    <s v="MNC"/>
    <s v="E-commerce"/>
    <x v="2"/>
    <x v="1"/>
    <s v="Onsite/Hybrid"/>
    <x v="0"/>
    <s v="7+ yrs"/>
    <n v="10"/>
    <s v="PhD"/>
    <n v="1"/>
    <n v="1"/>
    <n v="1"/>
    <n v="0"/>
    <n v="1"/>
    <n v="4"/>
    <n v="185870"/>
    <s v="High"/>
    <n v="4"/>
    <n v="2026"/>
    <s v="High"/>
    <n v="9"/>
  </r>
  <r>
    <n v="10163"/>
    <x v="2"/>
    <x v="2"/>
    <s v="Startup"/>
    <s v="Education"/>
    <x v="6"/>
    <x v="1"/>
    <s v="Onsite/Hybrid"/>
    <x v="0"/>
    <s v="7+ yrs"/>
    <n v="12"/>
    <s v="PhD"/>
    <n v="1"/>
    <n v="0"/>
    <n v="1"/>
    <n v="1"/>
    <n v="0"/>
    <n v="3"/>
    <n v="129554"/>
    <s v="High"/>
    <n v="5"/>
    <n v="2024"/>
    <s v="High"/>
    <n v="2"/>
  </r>
  <r>
    <n v="10164"/>
    <x v="5"/>
    <x v="1"/>
    <s v="Enterprise"/>
    <s v="Healthcare"/>
    <x v="1"/>
    <x v="0"/>
    <s v="Remote"/>
    <x v="0"/>
    <s v="7+ yrs"/>
    <n v="8"/>
    <s v="Bachelor"/>
    <n v="0"/>
    <n v="0"/>
    <n v="1"/>
    <n v="0"/>
    <n v="0"/>
    <n v="1"/>
    <n v="159881"/>
    <s v="High"/>
    <n v="10"/>
    <n v="2021"/>
    <s v="Low"/>
    <n v="4"/>
  </r>
  <r>
    <n v="10165"/>
    <x v="3"/>
    <x v="0"/>
    <s v="MNC"/>
    <s v="Education"/>
    <x v="3"/>
    <x v="1"/>
    <s v="Onsite/Hybrid"/>
    <x v="0"/>
    <s v="7+ yrs"/>
    <n v="9"/>
    <s v="PhD"/>
    <n v="0"/>
    <n v="1"/>
    <n v="0"/>
    <n v="1"/>
    <n v="1"/>
    <n v="3"/>
    <n v="143195"/>
    <s v="High"/>
    <n v="12"/>
    <n v="2024"/>
    <s v="Medium"/>
    <n v="5"/>
  </r>
  <r>
    <n v="10166"/>
    <x v="3"/>
    <x v="0"/>
    <s v="MNC"/>
    <s v="Technology"/>
    <x v="4"/>
    <x v="1"/>
    <s v="Onsite/Hybrid"/>
    <x v="0"/>
    <s v="7+ yrs"/>
    <n v="15"/>
    <s v="PhD"/>
    <n v="1"/>
    <n v="1"/>
    <n v="1"/>
    <n v="1"/>
    <n v="1"/>
    <n v="5"/>
    <n v="163343"/>
    <s v="High"/>
    <n v="3"/>
    <n v="2025"/>
    <s v="High"/>
    <n v="3"/>
  </r>
  <r>
    <n v="10167"/>
    <x v="1"/>
    <x v="1"/>
    <s v="MNC"/>
    <s v="E-commerce"/>
    <x v="4"/>
    <x v="0"/>
    <s v="Remote"/>
    <x v="2"/>
    <s v="0-2 yrs"/>
    <n v="1"/>
    <s v="Master"/>
    <n v="1"/>
    <n v="0"/>
    <n v="1"/>
    <n v="1"/>
    <n v="0"/>
    <n v="3"/>
    <n v="136159"/>
    <s v="High"/>
    <n v="11"/>
    <n v="2022"/>
    <s v="High"/>
    <n v="5"/>
  </r>
  <r>
    <n v="10168"/>
    <x v="3"/>
    <x v="0"/>
    <s v="MNC"/>
    <s v="Retail"/>
    <x v="1"/>
    <x v="1"/>
    <s v="Onsite/Hybrid"/>
    <x v="1"/>
    <s v="3-6 yrs"/>
    <n v="6"/>
    <s v="Master"/>
    <n v="0"/>
    <n v="0"/>
    <n v="0"/>
    <n v="0"/>
    <n v="1"/>
    <n v="1"/>
    <n v="101501"/>
    <s v="Medium"/>
    <n v="3"/>
    <n v="2021"/>
    <s v="Medium"/>
    <n v="5"/>
  </r>
  <r>
    <n v="10169"/>
    <x v="3"/>
    <x v="0"/>
    <s v="Startup"/>
    <s v="Technology"/>
    <x v="5"/>
    <x v="0"/>
    <s v="Remote"/>
    <x v="0"/>
    <s v="7+ yrs"/>
    <n v="8"/>
    <s v="PhD"/>
    <n v="0"/>
    <n v="0"/>
    <n v="1"/>
    <n v="0"/>
    <n v="1"/>
    <n v="2"/>
    <n v="121023"/>
    <s v="High"/>
    <n v="11"/>
    <n v="2020"/>
    <s v="Medium"/>
    <n v="6"/>
  </r>
  <r>
    <n v="10170"/>
    <x v="1"/>
    <x v="1"/>
    <s v="MNC"/>
    <s v="Technology"/>
    <x v="4"/>
    <x v="0"/>
    <s v="Remote"/>
    <x v="2"/>
    <s v="0-2 yrs"/>
    <n v="1"/>
    <s v="Master"/>
    <n v="1"/>
    <n v="1"/>
    <n v="0"/>
    <n v="1"/>
    <n v="1"/>
    <n v="4"/>
    <n v="131231"/>
    <s v="High"/>
    <n v="10"/>
    <n v="2026"/>
    <s v="Low"/>
    <n v="3"/>
  </r>
  <r>
    <n v="10171"/>
    <x v="5"/>
    <x v="1"/>
    <s v="Startup"/>
    <s v="Technology"/>
    <x v="0"/>
    <x v="2"/>
    <s v="Onsite/Hybrid"/>
    <x v="0"/>
    <s v="7+ yrs"/>
    <n v="15"/>
    <s v="PhD"/>
    <n v="1"/>
    <n v="0"/>
    <n v="1"/>
    <n v="0"/>
    <n v="0"/>
    <n v="2"/>
    <n v="150652"/>
    <s v="High"/>
    <n v="4"/>
    <n v="2023"/>
    <s v="Medium"/>
    <n v="5"/>
  </r>
  <r>
    <n v="10172"/>
    <x v="1"/>
    <x v="1"/>
    <s v="MNC"/>
    <s v="Healthcare"/>
    <x v="2"/>
    <x v="0"/>
    <s v="Remote"/>
    <x v="2"/>
    <s v="0-2 yrs"/>
    <n v="2"/>
    <s v="PhD"/>
    <n v="1"/>
    <n v="0"/>
    <n v="1"/>
    <n v="1"/>
    <n v="1"/>
    <n v="4"/>
    <n v="153891"/>
    <s v="High"/>
    <n v="7"/>
    <n v="2021"/>
    <s v="High"/>
    <n v="3"/>
  </r>
  <r>
    <n v="10173"/>
    <x v="2"/>
    <x v="2"/>
    <s v="Startup"/>
    <s v="E-commerce"/>
    <x v="6"/>
    <x v="2"/>
    <s v="Onsite/Hybrid"/>
    <x v="0"/>
    <s v="7+ yrs"/>
    <n v="9"/>
    <s v="Bachelor"/>
    <n v="1"/>
    <n v="0"/>
    <n v="1"/>
    <n v="1"/>
    <n v="0"/>
    <n v="3"/>
    <n v="129565"/>
    <s v="High"/>
    <n v="5"/>
    <n v="2021"/>
    <s v="High"/>
    <n v="4"/>
  </r>
  <r>
    <n v="10174"/>
    <x v="4"/>
    <x v="0"/>
    <s v="Startup"/>
    <s v="Finance"/>
    <x v="4"/>
    <x v="1"/>
    <s v="Onsite/Hybrid"/>
    <x v="0"/>
    <s v="7+ yrs"/>
    <n v="8"/>
    <s v="Master"/>
    <n v="1"/>
    <n v="0"/>
    <n v="1"/>
    <n v="1"/>
    <n v="1"/>
    <n v="4"/>
    <n v="139997"/>
    <s v="High"/>
    <n v="2"/>
    <n v="2025"/>
    <s v="High"/>
    <n v="3"/>
  </r>
  <r>
    <n v="10175"/>
    <x v="3"/>
    <x v="0"/>
    <s v="Enterprise"/>
    <s v="Finance"/>
    <x v="3"/>
    <x v="1"/>
    <s v="Onsite/Hybrid"/>
    <x v="0"/>
    <s v="7+ yrs"/>
    <n v="8"/>
    <s v="Master"/>
    <n v="0"/>
    <n v="1"/>
    <n v="1"/>
    <n v="1"/>
    <n v="0"/>
    <n v="3"/>
    <n v="134442"/>
    <s v="High"/>
    <n v="3"/>
    <n v="2021"/>
    <s v="High"/>
    <n v="8"/>
  </r>
  <r>
    <n v="10176"/>
    <x v="3"/>
    <x v="0"/>
    <s v="MNC"/>
    <s v="Finance"/>
    <x v="0"/>
    <x v="0"/>
    <s v="Remote"/>
    <x v="2"/>
    <s v="0-2 yrs"/>
    <n v="1"/>
    <s v="Master"/>
    <n v="1"/>
    <n v="1"/>
    <n v="1"/>
    <n v="1"/>
    <n v="0"/>
    <n v="4"/>
    <n v="100105"/>
    <s v="Medium"/>
    <n v="2"/>
    <n v="2023"/>
    <s v="High"/>
    <n v="1"/>
  </r>
  <r>
    <n v="10177"/>
    <x v="5"/>
    <x v="1"/>
    <s v="Enterprise"/>
    <s v="E-commerce"/>
    <x v="4"/>
    <x v="1"/>
    <s v="Onsite/Hybrid"/>
    <x v="2"/>
    <s v="0-2 yrs"/>
    <n v="0"/>
    <s v="PhD"/>
    <n v="0"/>
    <n v="1"/>
    <n v="0"/>
    <n v="1"/>
    <n v="1"/>
    <n v="3"/>
    <n v="110562"/>
    <s v="Medium"/>
    <n v="3"/>
    <n v="2025"/>
    <s v="Low"/>
    <n v="1"/>
  </r>
  <r>
    <n v="10178"/>
    <x v="1"/>
    <x v="1"/>
    <s v="Startup"/>
    <s v="Technology"/>
    <x v="6"/>
    <x v="2"/>
    <s v="Onsite/Hybrid"/>
    <x v="0"/>
    <s v="7+ yrs"/>
    <n v="13"/>
    <s v="Master"/>
    <n v="0"/>
    <n v="0"/>
    <n v="0"/>
    <n v="1"/>
    <n v="0"/>
    <n v="1"/>
    <n v="159812"/>
    <s v="High"/>
    <n v="7"/>
    <n v="2021"/>
    <s v="Medium"/>
    <n v="5"/>
  </r>
  <r>
    <n v="10179"/>
    <x v="5"/>
    <x v="1"/>
    <s v="Enterprise"/>
    <s v="Finance"/>
    <x v="0"/>
    <x v="1"/>
    <s v="Onsite/Hybrid"/>
    <x v="0"/>
    <s v="7+ yrs"/>
    <n v="15"/>
    <s v="Bachelor"/>
    <n v="1"/>
    <n v="1"/>
    <n v="1"/>
    <n v="1"/>
    <n v="0"/>
    <n v="4"/>
    <n v="165529"/>
    <s v="High"/>
    <n v="7"/>
    <n v="2021"/>
    <s v="High"/>
    <n v="7"/>
  </r>
  <r>
    <n v="10180"/>
    <x v="5"/>
    <x v="1"/>
    <s v="Enterprise"/>
    <s v="Healthcare"/>
    <x v="6"/>
    <x v="1"/>
    <s v="Onsite/Hybrid"/>
    <x v="0"/>
    <s v="7+ yrs"/>
    <n v="13"/>
    <s v="Master"/>
    <n v="0"/>
    <n v="0"/>
    <n v="1"/>
    <n v="0"/>
    <n v="0"/>
    <n v="1"/>
    <n v="154916"/>
    <s v="High"/>
    <n v="1"/>
    <n v="2025"/>
    <s v="Low"/>
    <n v="3"/>
  </r>
  <r>
    <n v="10181"/>
    <x v="0"/>
    <x v="0"/>
    <s v="Startup"/>
    <s v="Technology"/>
    <x v="6"/>
    <x v="1"/>
    <s v="Onsite/Hybrid"/>
    <x v="1"/>
    <s v="3-6 yrs"/>
    <n v="6"/>
    <s v="PhD"/>
    <n v="1"/>
    <n v="0"/>
    <n v="1"/>
    <n v="1"/>
    <n v="0"/>
    <n v="3"/>
    <n v="107098"/>
    <s v="Medium"/>
    <n v="10"/>
    <n v="2025"/>
    <s v="High"/>
    <n v="1"/>
  </r>
  <r>
    <n v="10182"/>
    <x v="3"/>
    <x v="0"/>
    <s v="MNC"/>
    <s v="E-commerce"/>
    <x v="6"/>
    <x v="2"/>
    <s v="Onsite/Hybrid"/>
    <x v="1"/>
    <s v="3-6 yrs"/>
    <n v="4"/>
    <s v="Master"/>
    <n v="1"/>
    <n v="1"/>
    <n v="1"/>
    <n v="1"/>
    <n v="0"/>
    <n v="4"/>
    <n v="122541"/>
    <s v="High"/>
    <n v="11"/>
    <n v="2020"/>
    <s v="High"/>
    <n v="7"/>
  </r>
  <r>
    <n v="10183"/>
    <x v="1"/>
    <x v="1"/>
    <s v="Startup"/>
    <s v="Healthcare"/>
    <x v="0"/>
    <x v="1"/>
    <s v="Onsite/Hybrid"/>
    <x v="1"/>
    <s v="3-6 yrs"/>
    <n v="5"/>
    <s v="PhD"/>
    <n v="0"/>
    <n v="0"/>
    <n v="1"/>
    <n v="0"/>
    <n v="0"/>
    <n v="1"/>
    <n v="133282"/>
    <s v="High"/>
    <n v="2"/>
    <n v="2022"/>
    <s v="High"/>
    <n v="9"/>
  </r>
  <r>
    <n v="10184"/>
    <x v="0"/>
    <x v="0"/>
    <s v="Medium"/>
    <s v="Retail"/>
    <x v="6"/>
    <x v="2"/>
    <s v="Onsite/Hybrid"/>
    <x v="0"/>
    <s v="7+ yrs"/>
    <n v="13"/>
    <s v="Master"/>
    <n v="1"/>
    <n v="1"/>
    <n v="1"/>
    <n v="1"/>
    <n v="0"/>
    <n v="4"/>
    <n v="133445"/>
    <s v="High"/>
    <n v="6"/>
    <n v="2023"/>
    <s v="High"/>
    <n v="9"/>
  </r>
  <r>
    <n v="10185"/>
    <x v="3"/>
    <x v="0"/>
    <s v="Medium"/>
    <s v="Technology"/>
    <x v="6"/>
    <x v="0"/>
    <s v="Remote"/>
    <x v="0"/>
    <s v="7+ yrs"/>
    <n v="15"/>
    <s v="PhD"/>
    <n v="1"/>
    <n v="1"/>
    <n v="0"/>
    <n v="1"/>
    <n v="1"/>
    <n v="4"/>
    <n v="129212"/>
    <s v="High"/>
    <n v="10"/>
    <n v="2025"/>
    <s v="Low"/>
    <n v="4"/>
  </r>
  <r>
    <n v="10186"/>
    <x v="1"/>
    <x v="1"/>
    <s v="Startup"/>
    <s v="Education"/>
    <x v="3"/>
    <x v="2"/>
    <s v="Onsite/Hybrid"/>
    <x v="0"/>
    <s v="7+ yrs"/>
    <n v="13"/>
    <s v="Master"/>
    <n v="0"/>
    <n v="0"/>
    <n v="0"/>
    <n v="0"/>
    <n v="1"/>
    <n v="1"/>
    <n v="154477"/>
    <s v="High"/>
    <n v="10"/>
    <n v="2025"/>
    <s v="Low"/>
    <n v="3"/>
  </r>
  <r>
    <n v="10187"/>
    <x v="3"/>
    <x v="0"/>
    <s v="MNC"/>
    <s v="Healthcare"/>
    <x v="4"/>
    <x v="2"/>
    <s v="Onsite/Hybrid"/>
    <x v="1"/>
    <s v="3-6 yrs"/>
    <n v="5"/>
    <s v="Master"/>
    <n v="0"/>
    <n v="0"/>
    <n v="0"/>
    <n v="0"/>
    <n v="0"/>
    <n v="0"/>
    <n v="97517"/>
    <s v="Medium"/>
    <n v="8"/>
    <n v="2025"/>
    <s v="Low"/>
    <n v="3"/>
  </r>
  <r>
    <n v="10188"/>
    <x v="2"/>
    <x v="2"/>
    <s v="Enterprise"/>
    <s v="E-commerce"/>
    <x v="0"/>
    <x v="1"/>
    <s v="Onsite/Hybrid"/>
    <x v="1"/>
    <s v="3-6 yrs"/>
    <n v="4"/>
    <s v="PhD"/>
    <n v="0"/>
    <n v="1"/>
    <n v="1"/>
    <n v="1"/>
    <n v="1"/>
    <n v="4"/>
    <n v="110682"/>
    <s v="Medium"/>
    <n v="9"/>
    <n v="2024"/>
    <s v="High"/>
    <n v="8"/>
  </r>
  <r>
    <n v="10189"/>
    <x v="0"/>
    <x v="0"/>
    <s v="Startup"/>
    <s v="Healthcare"/>
    <x v="5"/>
    <x v="1"/>
    <s v="Onsite/Hybrid"/>
    <x v="0"/>
    <s v="7+ yrs"/>
    <n v="11"/>
    <s v="Master"/>
    <n v="1"/>
    <n v="0"/>
    <n v="1"/>
    <n v="1"/>
    <n v="0"/>
    <n v="3"/>
    <n v="128935"/>
    <s v="High"/>
    <n v="5"/>
    <n v="2024"/>
    <s v="High"/>
    <n v="4"/>
  </r>
  <r>
    <n v="10190"/>
    <x v="0"/>
    <x v="0"/>
    <s v="MNC"/>
    <s v="Retail"/>
    <x v="5"/>
    <x v="1"/>
    <s v="Onsite/Hybrid"/>
    <x v="1"/>
    <s v="3-6 yrs"/>
    <n v="4"/>
    <s v="Bachelor"/>
    <n v="0"/>
    <n v="1"/>
    <n v="1"/>
    <n v="1"/>
    <n v="1"/>
    <n v="4"/>
    <n v="136606"/>
    <s v="High"/>
    <n v="4"/>
    <n v="2024"/>
    <s v="High"/>
    <n v="9"/>
  </r>
  <r>
    <n v="10191"/>
    <x v="4"/>
    <x v="0"/>
    <s v="MNC"/>
    <s v="Education"/>
    <x v="2"/>
    <x v="2"/>
    <s v="Onsite/Hybrid"/>
    <x v="0"/>
    <s v="7+ yrs"/>
    <n v="15"/>
    <s v="Master"/>
    <n v="0"/>
    <n v="1"/>
    <n v="1"/>
    <n v="0"/>
    <n v="1"/>
    <n v="3"/>
    <n v="142633"/>
    <s v="High"/>
    <n v="4"/>
    <n v="2022"/>
    <s v="High"/>
    <n v="7"/>
  </r>
  <r>
    <n v="10192"/>
    <x v="1"/>
    <x v="1"/>
    <s v="Medium"/>
    <s v="Finance"/>
    <x v="6"/>
    <x v="2"/>
    <s v="Onsite/Hybrid"/>
    <x v="1"/>
    <s v="3-6 yrs"/>
    <n v="4"/>
    <s v="Bachelor"/>
    <n v="0"/>
    <n v="0"/>
    <n v="0"/>
    <n v="1"/>
    <n v="1"/>
    <n v="2"/>
    <n v="137197"/>
    <s v="High"/>
    <n v="8"/>
    <n v="2022"/>
    <s v="Low"/>
    <n v="4"/>
  </r>
  <r>
    <n v="10193"/>
    <x v="3"/>
    <x v="0"/>
    <s v="MNC"/>
    <s v="Healthcare"/>
    <x v="5"/>
    <x v="0"/>
    <s v="Remote"/>
    <x v="0"/>
    <s v="7+ yrs"/>
    <n v="11"/>
    <s v="PhD"/>
    <n v="1"/>
    <n v="1"/>
    <n v="1"/>
    <n v="0"/>
    <n v="0"/>
    <n v="3"/>
    <n v="130230"/>
    <s v="High"/>
    <n v="4"/>
    <n v="2022"/>
    <s v="Medium"/>
    <n v="6"/>
  </r>
  <r>
    <n v="10194"/>
    <x v="2"/>
    <x v="2"/>
    <s v="Medium"/>
    <s v="Retail"/>
    <x v="0"/>
    <x v="1"/>
    <s v="Onsite/Hybrid"/>
    <x v="1"/>
    <s v="3-6 yrs"/>
    <n v="3"/>
    <s v="Master"/>
    <n v="0"/>
    <n v="1"/>
    <n v="1"/>
    <n v="1"/>
    <n v="1"/>
    <n v="4"/>
    <n v="119418"/>
    <s v="Medium"/>
    <n v="3"/>
    <n v="2021"/>
    <s v="High"/>
    <n v="8"/>
  </r>
  <r>
    <n v="10195"/>
    <x v="5"/>
    <x v="1"/>
    <s v="Medium"/>
    <s v="Education"/>
    <x v="1"/>
    <x v="0"/>
    <s v="Remote"/>
    <x v="1"/>
    <s v="3-6 yrs"/>
    <n v="3"/>
    <s v="Master"/>
    <n v="1"/>
    <n v="0"/>
    <n v="0"/>
    <n v="0"/>
    <n v="1"/>
    <n v="2"/>
    <n v="121312"/>
    <s v="High"/>
    <n v="2"/>
    <n v="2022"/>
    <s v="Medium"/>
    <n v="4"/>
  </r>
  <r>
    <n v="10196"/>
    <x v="1"/>
    <x v="1"/>
    <s v="Enterprise"/>
    <s v="Healthcare"/>
    <x v="3"/>
    <x v="0"/>
    <s v="Remote"/>
    <x v="2"/>
    <s v="0-2 yrs"/>
    <n v="2"/>
    <s v="Bachelor"/>
    <n v="0"/>
    <n v="1"/>
    <n v="0"/>
    <n v="0"/>
    <n v="0"/>
    <n v="1"/>
    <n v="89561"/>
    <s v="Medium"/>
    <n v="10"/>
    <n v="2026"/>
    <s v="High"/>
    <n v="7"/>
  </r>
  <r>
    <n v="10197"/>
    <x v="0"/>
    <x v="0"/>
    <s v="Medium"/>
    <s v="Retail"/>
    <x v="4"/>
    <x v="1"/>
    <s v="Onsite/Hybrid"/>
    <x v="0"/>
    <s v="7+ yrs"/>
    <n v="14"/>
    <s v="Master"/>
    <n v="1"/>
    <n v="1"/>
    <n v="0"/>
    <n v="0"/>
    <n v="0"/>
    <n v="2"/>
    <n v="96840"/>
    <s v="Medium"/>
    <n v="5"/>
    <n v="2022"/>
    <s v="High"/>
    <n v="9"/>
  </r>
  <r>
    <n v="10198"/>
    <x v="0"/>
    <x v="0"/>
    <s v="Startup"/>
    <s v="Technology"/>
    <x v="6"/>
    <x v="1"/>
    <s v="Onsite/Hybrid"/>
    <x v="0"/>
    <s v="7+ yrs"/>
    <n v="12"/>
    <s v="PhD"/>
    <n v="1"/>
    <n v="1"/>
    <n v="1"/>
    <n v="1"/>
    <n v="0"/>
    <n v="4"/>
    <n v="131977"/>
    <s v="High"/>
    <n v="5"/>
    <n v="2023"/>
    <s v="High"/>
    <n v="4"/>
  </r>
  <r>
    <n v="10199"/>
    <x v="0"/>
    <x v="0"/>
    <s v="Startup"/>
    <s v="Retail"/>
    <x v="2"/>
    <x v="1"/>
    <s v="Onsite/Hybrid"/>
    <x v="1"/>
    <s v="3-6 yrs"/>
    <n v="3"/>
    <s v="Bachelor"/>
    <n v="0"/>
    <n v="1"/>
    <n v="0"/>
    <n v="1"/>
    <n v="1"/>
    <n v="3"/>
    <n v="104400"/>
    <s v="Medium"/>
    <n v="10"/>
    <n v="2025"/>
    <s v="High"/>
    <n v="9"/>
  </r>
  <r>
    <n v="10200"/>
    <x v="5"/>
    <x v="1"/>
    <s v="Enterprise"/>
    <s v="Technology"/>
    <x v="2"/>
    <x v="1"/>
    <s v="Onsite/Hybrid"/>
    <x v="1"/>
    <s v="3-6 yrs"/>
    <n v="3"/>
    <s v="Bachelor"/>
    <n v="0"/>
    <n v="0"/>
    <n v="0"/>
    <n v="0"/>
    <n v="0"/>
    <n v="0"/>
    <n v="116190"/>
    <s v="Medium"/>
    <n v="3"/>
    <n v="2020"/>
    <s v="High"/>
    <n v="9"/>
  </r>
  <r>
    <n v="10201"/>
    <x v="1"/>
    <x v="1"/>
    <s v="Enterprise"/>
    <s v="E-commerce"/>
    <x v="6"/>
    <x v="1"/>
    <s v="Onsite/Hybrid"/>
    <x v="0"/>
    <s v="7+ yrs"/>
    <n v="13"/>
    <s v="Master"/>
    <n v="1"/>
    <n v="1"/>
    <n v="0"/>
    <n v="0"/>
    <n v="0"/>
    <n v="2"/>
    <n v="138896"/>
    <s v="High"/>
    <n v="5"/>
    <n v="2020"/>
    <s v="Low"/>
    <n v="4"/>
  </r>
  <r>
    <n v="10202"/>
    <x v="4"/>
    <x v="0"/>
    <s v="Startup"/>
    <s v="Education"/>
    <x v="0"/>
    <x v="2"/>
    <s v="Onsite/Hybrid"/>
    <x v="1"/>
    <s v="3-6 yrs"/>
    <n v="6"/>
    <s v="Bachelor"/>
    <n v="1"/>
    <n v="0"/>
    <n v="0"/>
    <n v="1"/>
    <n v="0"/>
    <n v="2"/>
    <n v="89373"/>
    <s v="Medium"/>
    <n v="3"/>
    <n v="2025"/>
    <s v="High"/>
    <n v="7"/>
  </r>
  <r>
    <n v="10203"/>
    <x v="1"/>
    <x v="1"/>
    <s v="Medium"/>
    <s v="Finance"/>
    <x v="1"/>
    <x v="2"/>
    <s v="Onsite/Hybrid"/>
    <x v="1"/>
    <s v="3-6 yrs"/>
    <n v="6"/>
    <s v="Master"/>
    <n v="1"/>
    <n v="0"/>
    <n v="0"/>
    <n v="0"/>
    <n v="0"/>
    <n v="1"/>
    <n v="112701"/>
    <s v="Medium"/>
    <n v="3"/>
    <n v="2022"/>
    <s v="Medium"/>
    <n v="3"/>
  </r>
  <r>
    <n v="10204"/>
    <x v="0"/>
    <x v="0"/>
    <s v="MNC"/>
    <s v="Retail"/>
    <x v="0"/>
    <x v="2"/>
    <s v="Onsite/Hybrid"/>
    <x v="0"/>
    <s v="7+ yrs"/>
    <n v="7"/>
    <s v="PhD"/>
    <n v="1"/>
    <n v="0"/>
    <n v="1"/>
    <n v="0"/>
    <n v="0"/>
    <n v="2"/>
    <n v="132756"/>
    <s v="High"/>
    <n v="9"/>
    <n v="2023"/>
    <s v="High"/>
    <n v="7"/>
  </r>
  <r>
    <n v="10205"/>
    <x v="2"/>
    <x v="2"/>
    <s v="MNC"/>
    <s v="Healthcare"/>
    <x v="4"/>
    <x v="2"/>
    <s v="Onsite/Hybrid"/>
    <x v="2"/>
    <s v="0-2 yrs"/>
    <n v="0"/>
    <s v="Master"/>
    <n v="1"/>
    <n v="0"/>
    <n v="1"/>
    <n v="0"/>
    <n v="0"/>
    <n v="2"/>
    <n v="83418"/>
    <s v="Medium"/>
    <n v="10"/>
    <n v="2023"/>
    <s v="High"/>
    <n v="9"/>
  </r>
  <r>
    <n v="10206"/>
    <x v="5"/>
    <x v="1"/>
    <s v="Startup"/>
    <s v="Finance"/>
    <x v="6"/>
    <x v="0"/>
    <s v="Remote"/>
    <x v="0"/>
    <s v="7+ yrs"/>
    <n v="11"/>
    <s v="PhD"/>
    <n v="0"/>
    <n v="0"/>
    <n v="1"/>
    <n v="0"/>
    <n v="0"/>
    <n v="1"/>
    <n v="155697"/>
    <s v="High"/>
    <n v="7"/>
    <n v="2021"/>
    <s v="Medium"/>
    <n v="2"/>
  </r>
  <r>
    <n v="10207"/>
    <x v="4"/>
    <x v="0"/>
    <s v="Enterprise"/>
    <s v="Finance"/>
    <x v="2"/>
    <x v="2"/>
    <s v="Onsite/Hybrid"/>
    <x v="2"/>
    <s v="0-2 yrs"/>
    <n v="0"/>
    <s v="PhD"/>
    <n v="1"/>
    <n v="0"/>
    <n v="1"/>
    <n v="1"/>
    <n v="0"/>
    <n v="3"/>
    <n v="76489"/>
    <s v="Medium"/>
    <n v="8"/>
    <n v="2021"/>
    <s v="High"/>
    <n v="3"/>
  </r>
  <r>
    <n v="10208"/>
    <x v="5"/>
    <x v="1"/>
    <s v="Medium"/>
    <s v="Technology"/>
    <x v="3"/>
    <x v="1"/>
    <s v="Onsite/Hybrid"/>
    <x v="2"/>
    <s v="0-2 yrs"/>
    <n v="1"/>
    <s v="PhD"/>
    <n v="0"/>
    <n v="1"/>
    <n v="0"/>
    <n v="1"/>
    <n v="1"/>
    <n v="3"/>
    <n v="114994"/>
    <s v="Medium"/>
    <n v="11"/>
    <n v="2024"/>
    <s v="Low"/>
    <n v="5"/>
  </r>
  <r>
    <n v="10209"/>
    <x v="2"/>
    <x v="2"/>
    <s v="MNC"/>
    <s v="Technology"/>
    <x v="2"/>
    <x v="2"/>
    <s v="Onsite/Hybrid"/>
    <x v="2"/>
    <s v="0-2 yrs"/>
    <n v="2"/>
    <s v="PhD"/>
    <n v="1"/>
    <n v="1"/>
    <n v="1"/>
    <n v="0"/>
    <n v="0"/>
    <n v="3"/>
    <n v="80459"/>
    <s v="Medium"/>
    <n v="8"/>
    <n v="2023"/>
    <s v="Low"/>
    <n v="3"/>
  </r>
  <r>
    <n v="10210"/>
    <x v="2"/>
    <x v="2"/>
    <s v="Enterprise"/>
    <s v="E-commerce"/>
    <x v="6"/>
    <x v="2"/>
    <s v="Onsite/Hybrid"/>
    <x v="2"/>
    <s v="0-2 yrs"/>
    <n v="1"/>
    <s v="Bachelor"/>
    <n v="1"/>
    <n v="1"/>
    <n v="1"/>
    <n v="1"/>
    <n v="1"/>
    <n v="5"/>
    <n v="93705"/>
    <s v="Medium"/>
    <n v="12"/>
    <n v="2021"/>
    <s v="High"/>
    <n v="2"/>
  </r>
  <r>
    <n v="10211"/>
    <x v="2"/>
    <x v="2"/>
    <s v="Enterprise"/>
    <s v="Technology"/>
    <x v="6"/>
    <x v="0"/>
    <s v="Remote"/>
    <x v="1"/>
    <s v="3-6 yrs"/>
    <n v="4"/>
    <s v="PhD"/>
    <n v="1"/>
    <n v="1"/>
    <n v="1"/>
    <n v="0"/>
    <n v="0"/>
    <n v="3"/>
    <n v="86694"/>
    <s v="Medium"/>
    <n v="2"/>
    <n v="2022"/>
    <s v="High"/>
    <n v="8"/>
  </r>
  <r>
    <n v="10212"/>
    <x v="0"/>
    <x v="0"/>
    <s v="MNC"/>
    <s v="E-commerce"/>
    <x v="1"/>
    <x v="0"/>
    <s v="Remote"/>
    <x v="0"/>
    <s v="7+ yrs"/>
    <n v="15"/>
    <s v="Bachelor"/>
    <n v="1"/>
    <n v="0"/>
    <n v="0"/>
    <n v="1"/>
    <n v="1"/>
    <n v="3"/>
    <n v="142187"/>
    <s v="High"/>
    <n v="12"/>
    <n v="2023"/>
    <s v="High"/>
    <n v="9"/>
  </r>
  <r>
    <n v="10213"/>
    <x v="1"/>
    <x v="1"/>
    <s v="Startup"/>
    <s v="E-commerce"/>
    <x v="6"/>
    <x v="2"/>
    <s v="Onsite/Hybrid"/>
    <x v="2"/>
    <s v="0-2 yrs"/>
    <n v="2"/>
    <s v="Bachelor"/>
    <n v="1"/>
    <n v="1"/>
    <n v="1"/>
    <n v="0"/>
    <n v="0"/>
    <n v="3"/>
    <n v="108701"/>
    <s v="Medium"/>
    <n v="6"/>
    <n v="2022"/>
    <s v="Low"/>
    <n v="2"/>
  </r>
  <r>
    <n v="10214"/>
    <x v="3"/>
    <x v="0"/>
    <s v="Medium"/>
    <s v="Education"/>
    <x v="1"/>
    <x v="1"/>
    <s v="Onsite/Hybrid"/>
    <x v="1"/>
    <s v="3-6 yrs"/>
    <n v="5"/>
    <s v="PhD"/>
    <n v="0"/>
    <n v="0"/>
    <n v="0"/>
    <n v="1"/>
    <n v="1"/>
    <n v="2"/>
    <n v="99077"/>
    <s v="Medium"/>
    <n v="10"/>
    <n v="2026"/>
    <s v="High"/>
    <n v="7"/>
  </r>
  <r>
    <n v="10215"/>
    <x v="3"/>
    <x v="0"/>
    <s v="Enterprise"/>
    <s v="Retail"/>
    <x v="3"/>
    <x v="2"/>
    <s v="Onsite/Hybrid"/>
    <x v="0"/>
    <s v="7+ yrs"/>
    <n v="9"/>
    <s v="PhD"/>
    <n v="1"/>
    <n v="0"/>
    <n v="0"/>
    <n v="1"/>
    <n v="1"/>
    <n v="3"/>
    <n v="128287"/>
    <s v="High"/>
    <n v="5"/>
    <n v="2024"/>
    <s v="Low"/>
    <n v="6"/>
  </r>
  <r>
    <n v="10216"/>
    <x v="4"/>
    <x v="0"/>
    <s v="Medium"/>
    <s v="Education"/>
    <x v="3"/>
    <x v="2"/>
    <s v="Onsite/Hybrid"/>
    <x v="0"/>
    <s v="7+ yrs"/>
    <n v="9"/>
    <s v="PhD"/>
    <n v="0"/>
    <n v="0"/>
    <n v="1"/>
    <n v="1"/>
    <n v="0"/>
    <n v="2"/>
    <n v="126211"/>
    <s v="High"/>
    <n v="8"/>
    <n v="2023"/>
    <s v="High"/>
    <n v="5"/>
  </r>
  <r>
    <n v="10217"/>
    <x v="1"/>
    <x v="1"/>
    <s v="MNC"/>
    <s v="Technology"/>
    <x v="2"/>
    <x v="2"/>
    <s v="Onsite/Hybrid"/>
    <x v="0"/>
    <s v="7+ yrs"/>
    <n v="11"/>
    <s v="Master"/>
    <n v="1"/>
    <n v="1"/>
    <n v="1"/>
    <n v="0"/>
    <n v="0"/>
    <n v="3"/>
    <n v="176420"/>
    <s v="High"/>
    <n v="5"/>
    <n v="2020"/>
    <s v="High"/>
    <n v="9"/>
  </r>
  <r>
    <n v="10218"/>
    <x v="5"/>
    <x v="1"/>
    <s v="Startup"/>
    <s v="Healthcare"/>
    <x v="4"/>
    <x v="0"/>
    <s v="Remote"/>
    <x v="0"/>
    <s v="7+ yrs"/>
    <n v="7"/>
    <s v="Bachelor"/>
    <n v="0"/>
    <n v="1"/>
    <n v="0"/>
    <n v="1"/>
    <n v="1"/>
    <n v="3"/>
    <n v="162588"/>
    <s v="High"/>
    <n v="2"/>
    <n v="2025"/>
    <s v="Low"/>
    <n v="4"/>
  </r>
  <r>
    <n v="10219"/>
    <x v="0"/>
    <x v="0"/>
    <s v="Startup"/>
    <s v="Retail"/>
    <x v="4"/>
    <x v="0"/>
    <s v="Remote"/>
    <x v="1"/>
    <s v="3-6 yrs"/>
    <n v="6"/>
    <s v="Master"/>
    <n v="1"/>
    <n v="1"/>
    <n v="0"/>
    <n v="0"/>
    <n v="0"/>
    <n v="2"/>
    <n v="70670"/>
    <s v="Medium"/>
    <n v="12"/>
    <n v="2025"/>
    <s v="Medium"/>
    <n v="3"/>
  </r>
  <r>
    <n v="10220"/>
    <x v="2"/>
    <x v="2"/>
    <s v="MNC"/>
    <s v="Healthcare"/>
    <x v="2"/>
    <x v="1"/>
    <s v="Onsite/Hybrid"/>
    <x v="0"/>
    <s v="7+ yrs"/>
    <n v="15"/>
    <s v="PhD"/>
    <n v="1"/>
    <n v="1"/>
    <n v="0"/>
    <n v="0"/>
    <n v="0"/>
    <n v="2"/>
    <n v="122804"/>
    <s v="High"/>
    <n v="9"/>
    <n v="2023"/>
    <s v="Medium"/>
    <n v="4"/>
  </r>
  <r>
    <n v="10221"/>
    <x v="0"/>
    <x v="0"/>
    <s v="Medium"/>
    <s v="Retail"/>
    <x v="3"/>
    <x v="1"/>
    <s v="Onsite/Hybrid"/>
    <x v="1"/>
    <s v="3-6 yrs"/>
    <n v="6"/>
    <s v="Master"/>
    <n v="1"/>
    <n v="0"/>
    <n v="1"/>
    <n v="0"/>
    <n v="0"/>
    <n v="2"/>
    <n v="94547"/>
    <s v="Medium"/>
    <n v="11"/>
    <n v="2024"/>
    <s v="Medium"/>
    <n v="4"/>
  </r>
  <r>
    <n v="10222"/>
    <x v="0"/>
    <x v="0"/>
    <s v="Enterprise"/>
    <s v="Finance"/>
    <x v="4"/>
    <x v="2"/>
    <s v="Onsite/Hybrid"/>
    <x v="2"/>
    <s v="0-2 yrs"/>
    <n v="2"/>
    <s v="Bachelor"/>
    <n v="1"/>
    <n v="1"/>
    <n v="0"/>
    <n v="0"/>
    <n v="1"/>
    <n v="3"/>
    <n v="64817"/>
    <s v="Low"/>
    <n v="12"/>
    <n v="2021"/>
    <s v="Low"/>
    <n v="3"/>
  </r>
  <r>
    <n v="10223"/>
    <x v="4"/>
    <x v="0"/>
    <s v="MNC"/>
    <s v="Education"/>
    <x v="2"/>
    <x v="1"/>
    <s v="Onsite/Hybrid"/>
    <x v="2"/>
    <s v="0-2 yrs"/>
    <n v="1"/>
    <s v="Bachelor"/>
    <n v="0"/>
    <n v="1"/>
    <n v="0"/>
    <n v="0"/>
    <n v="1"/>
    <n v="2"/>
    <n v="75125"/>
    <s v="Medium"/>
    <n v="12"/>
    <n v="2021"/>
    <s v="Low"/>
    <n v="2"/>
  </r>
  <r>
    <n v="10224"/>
    <x v="3"/>
    <x v="0"/>
    <s v="Enterprise"/>
    <s v="Education"/>
    <x v="1"/>
    <x v="1"/>
    <s v="Onsite/Hybrid"/>
    <x v="2"/>
    <s v="0-2 yrs"/>
    <n v="2"/>
    <s v="Bachelor"/>
    <n v="0"/>
    <n v="0"/>
    <n v="0"/>
    <n v="0"/>
    <n v="0"/>
    <n v="0"/>
    <n v="50194"/>
    <s v="Low"/>
    <n v="12"/>
    <n v="2026"/>
    <s v="Low"/>
    <n v="3"/>
  </r>
  <r>
    <n v="10225"/>
    <x v="3"/>
    <x v="0"/>
    <s v="Enterprise"/>
    <s v="E-commerce"/>
    <x v="6"/>
    <x v="2"/>
    <s v="Onsite/Hybrid"/>
    <x v="1"/>
    <s v="3-6 yrs"/>
    <n v="6"/>
    <s v="Bachelor"/>
    <n v="1"/>
    <n v="1"/>
    <n v="0"/>
    <n v="0"/>
    <n v="1"/>
    <n v="3"/>
    <n v="88210"/>
    <s v="Medium"/>
    <n v="12"/>
    <n v="2020"/>
    <s v="High"/>
    <n v="9"/>
  </r>
  <r>
    <n v="10226"/>
    <x v="3"/>
    <x v="0"/>
    <s v="Startup"/>
    <s v="Finance"/>
    <x v="1"/>
    <x v="0"/>
    <s v="Remote"/>
    <x v="1"/>
    <s v="3-6 yrs"/>
    <n v="5"/>
    <s v="PhD"/>
    <n v="0"/>
    <n v="0"/>
    <n v="0"/>
    <n v="1"/>
    <n v="0"/>
    <n v="1"/>
    <n v="94939"/>
    <s v="Medium"/>
    <n v="1"/>
    <n v="2022"/>
    <s v="High"/>
    <n v="8"/>
  </r>
  <r>
    <n v="10227"/>
    <x v="4"/>
    <x v="0"/>
    <s v="Medium"/>
    <s v="Retail"/>
    <x v="2"/>
    <x v="2"/>
    <s v="Onsite/Hybrid"/>
    <x v="2"/>
    <s v="0-2 yrs"/>
    <n v="0"/>
    <s v="Bachelor"/>
    <n v="1"/>
    <n v="1"/>
    <n v="0"/>
    <n v="0"/>
    <n v="1"/>
    <n v="3"/>
    <n v="59789"/>
    <s v="Low"/>
    <n v="5"/>
    <n v="2022"/>
    <s v="High"/>
    <n v="8"/>
  </r>
  <r>
    <n v="10228"/>
    <x v="2"/>
    <x v="2"/>
    <s v="Medium"/>
    <s v="Technology"/>
    <x v="2"/>
    <x v="2"/>
    <s v="Onsite/Hybrid"/>
    <x v="1"/>
    <s v="3-6 yrs"/>
    <n v="3"/>
    <s v="Master"/>
    <n v="0"/>
    <n v="1"/>
    <n v="0"/>
    <n v="1"/>
    <n v="0"/>
    <n v="2"/>
    <n v="86205"/>
    <s v="Medium"/>
    <n v="4"/>
    <n v="2022"/>
    <s v="Low"/>
    <n v="2"/>
  </r>
  <r>
    <n v="10229"/>
    <x v="4"/>
    <x v="0"/>
    <s v="MNC"/>
    <s v="E-commerce"/>
    <x v="6"/>
    <x v="1"/>
    <s v="Onsite/Hybrid"/>
    <x v="2"/>
    <s v="0-2 yrs"/>
    <n v="1"/>
    <s v="Bachelor"/>
    <n v="1"/>
    <n v="0"/>
    <n v="1"/>
    <n v="0"/>
    <n v="0"/>
    <n v="2"/>
    <n v="86892"/>
    <s v="Medium"/>
    <n v="2"/>
    <n v="2022"/>
    <s v="Medium"/>
    <n v="5"/>
  </r>
  <r>
    <n v="10230"/>
    <x v="1"/>
    <x v="1"/>
    <s v="Medium"/>
    <s v="Retail"/>
    <x v="0"/>
    <x v="0"/>
    <s v="Remote"/>
    <x v="0"/>
    <s v="7+ yrs"/>
    <n v="15"/>
    <s v="PhD"/>
    <n v="0"/>
    <n v="1"/>
    <n v="1"/>
    <n v="1"/>
    <n v="0"/>
    <n v="3"/>
    <n v="169968"/>
    <s v="High"/>
    <n v="1"/>
    <n v="2020"/>
    <s v="High"/>
    <n v="6"/>
  </r>
  <r>
    <n v="10231"/>
    <x v="1"/>
    <x v="1"/>
    <s v="Medium"/>
    <s v="Technology"/>
    <x v="0"/>
    <x v="1"/>
    <s v="Onsite/Hybrid"/>
    <x v="2"/>
    <s v="0-2 yrs"/>
    <n v="0"/>
    <s v="Bachelor"/>
    <n v="0"/>
    <n v="1"/>
    <n v="0"/>
    <n v="0"/>
    <n v="0"/>
    <n v="1"/>
    <n v="88076"/>
    <s v="Medium"/>
    <n v="1"/>
    <n v="2025"/>
    <s v="Medium"/>
    <n v="4"/>
  </r>
  <r>
    <n v="10232"/>
    <x v="3"/>
    <x v="0"/>
    <s v="Enterprise"/>
    <s v="Healthcare"/>
    <x v="0"/>
    <x v="1"/>
    <s v="Onsite/Hybrid"/>
    <x v="2"/>
    <s v="0-2 yrs"/>
    <n v="2"/>
    <s v="PhD"/>
    <n v="0"/>
    <n v="1"/>
    <n v="0"/>
    <n v="0"/>
    <n v="1"/>
    <n v="2"/>
    <n v="55297"/>
    <s v="Low"/>
    <n v="7"/>
    <n v="2025"/>
    <s v="Low"/>
    <n v="1"/>
  </r>
  <r>
    <n v="10233"/>
    <x v="0"/>
    <x v="0"/>
    <s v="Medium"/>
    <s v="Retail"/>
    <x v="3"/>
    <x v="2"/>
    <s v="Onsite/Hybrid"/>
    <x v="2"/>
    <s v="0-2 yrs"/>
    <n v="1"/>
    <s v="Master"/>
    <n v="1"/>
    <n v="0"/>
    <n v="1"/>
    <n v="1"/>
    <n v="1"/>
    <n v="4"/>
    <n v="94485"/>
    <s v="Medium"/>
    <n v="1"/>
    <n v="2025"/>
    <s v="High"/>
    <n v="9"/>
  </r>
  <r>
    <n v="10234"/>
    <x v="2"/>
    <x v="2"/>
    <s v="Startup"/>
    <s v="Technology"/>
    <x v="1"/>
    <x v="0"/>
    <s v="Remote"/>
    <x v="1"/>
    <s v="3-6 yrs"/>
    <n v="4"/>
    <s v="PhD"/>
    <n v="1"/>
    <n v="0"/>
    <n v="0"/>
    <n v="0"/>
    <n v="1"/>
    <n v="2"/>
    <n v="85417"/>
    <s v="Medium"/>
    <n v="4"/>
    <n v="2023"/>
    <s v="Low"/>
    <n v="5"/>
  </r>
  <r>
    <n v="10235"/>
    <x v="1"/>
    <x v="1"/>
    <s v="Medium"/>
    <s v="Retail"/>
    <x v="5"/>
    <x v="0"/>
    <s v="Remote"/>
    <x v="0"/>
    <s v="7+ yrs"/>
    <n v="13"/>
    <s v="Bachelor"/>
    <n v="0"/>
    <n v="0"/>
    <n v="1"/>
    <n v="1"/>
    <n v="0"/>
    <n v="2"/>
    <n v="172239"/>
    <s v="High"/>
    <n v="6"/>
    <n v="2024"/>
    <s v="High"/>
    <n v="7"/>
  </r>
  <r>
    <n v="10236"/>
    <x v="1"/>
    <x v="1"/>
    <s v="Startup"/>
    <s v="Technology"/>
    <x v="1"/>
    <x v="2"/>
    <s v="Onsite/Hybrid"/>
    <x v="2"/>
    <s v="0-2 yrs"/>
    <n v="1"/>
    <s v="Master"/>
    <n v="0"/>
    <n v="0"/>
    <n v="0"/>
    <n v="1"/>
    <n v="0"/>
    <n v="1"/>
    <n v="103783"/>
    <s v="Medium"/>
    <n v="2"/>
    <n v="2021"/>
    <s v="High"/>
    <n v="8"/>
  </r>
  <r>
    <n v="10237"/>
    <x v="2"/>
    <x v="2"/>
    <s v="Medium"/>
    <s v="E-commerce"/>
    <x v="1"/>
    <x v="2"/>
    <s v="Onsite/Hybrid"/>
    <x v="2"/>
    <s v="0-2 yrs"/>
    <n v="0"/>
    <s v="Master"/>
    <n v="1"/>
    <n v="1"/>
    <n v="1"/>
    <n v="0"/>
    <n v="1"/>
    <n v="4"/>
    <n v="76529"/>
    <s v="Medium"/>
    <n v="11"/>
    <n v="2026"/>
    <s v="Medium"/>
    <n v="5"/>
  </r>
  <r>
    <n v="10238"/>
    <x v="1"/>
    <x v="1"/>
    <s v="Startup"/>
    <s v="Healthcare"/>
    <x v="6"/>
    <x v="0"/>
    <s v="Remote"/>
    <x v="0"/>
    <s v="7+ yrs"/>
    <n v="11"/>
    <s v="Master"/>
    <n v="1"/>
    <n v="1"/>
    <n v="1"/>
    <n v="0"/>
    <n v="1"/>
    <n v="4"/>
    <n v="166594"/>
    <s v="High"/>
    <n v="8"/>
    <n v="2021"/>
    <s v="High"/>
    <n v="9"/>
  </r>
  <r>
    <n v="10239"/>
    <x v="2"/>
    <x v="2"/>
    <s v="Medium"/>
    <s v="E-commerce"/>
    <x v="2"/>
    <x v="2"/>
    <s v="Onsite/Hybrid"/>
    <x v="1"/>
    <s v="3-6 yrs"/>
    <n v="5"/>
    <s v="Bachelor"/>
    <n v="1"/>
    <n v="0"/>
    <n v="1"/>
    <n v="0"/>
    <n v="1"/>
    <n v="3"/>
    <n v="98108"/>
    <s v="Medium"/>
    <n v="10"/>
    <n v="2022"/>
    <s v="Low"/>
    <n v="2"/>
  </r>
  <r>
    <n v="10240"/>
    <x v="1"/>
    <x v="1"/>
    <s v="Enterprise"/>
    <s v="Retail"/>
    <x v="5"/>
    <x v="1"/>
    <s v="Onsite/Hybrid"/>
    <x v="1"/>
    <s v="3-6 yrs"/>
    <n v="4"/>
    <s v="PhD"/>
    <n v="0"/>
    <n v="1"/>
    <n v="1"/>
    <n v="1"/>
    <n v="0"/>
    <n v="3"/>
    <n v="142434"/>
    <s v="High"/>
    <n v="9"/>
    <n v="2021"/>
    <s v="High"/>
    <n v="4"/>
  </r>
  <r>
    <n v="10241"/>
    <x v="3"/>
    <x v="0"/>
    <s v="Startup"/>
    <s v="Healthcare"/>
    <x v="4"/>
    <x v="2"/>
    <s v="Onsite/Hybrid"/>
    <x v="0"/>
    <s v="7+ yrs"/>
    <n v="8"/>
    <s v="Master"/>
    <n v="1"/>
    <n v="1"/>
    <n v="0"/>
    <n v="0"/>
    <n v="0"/>
    <n v="2"/>
    <n v="103742"/>
    <s v="Medium"/>
    <n v="10"/>
    <n v="2023"/>
    <s v="Low"/>
    <n v="6"/>
  </r>
  <r>
    <n v="10242"/>
    <x v="2"/>
    <x v="2"/>
    <s v="Medium"/>
    <s v="Finance"/>
    <x v="3"/>
    <x v="0"/>
    <s v="Remote"/>
    <x v="0"/>
    <s v="7+ yrs"/>
    <n v="7"/>
    <s v="PhD"/>
    <n v="0"/>
    <n v="0"/>
    <n v="0"/>
    <n v="0"/>
    <n v="0"/>
    <n v="0"/>
    <n v="95446"/>
    <s v="Medium"/>
    <n v="2"/>
    <n v="2024"/>
    <s v="Medium"/>
    <n v="2"/>
  </r>
  <r>
    <n v="10243"/>
    <x v="2"/>
    <x v="2"/>
    <s v="Startup"/>
    <s v="Education"/>
    <x v="0"/>
    <x v="1"/>
    <s v="Onsite/Hybrid"/>
    <x v="2"/>
    <s v="0-2 yrs"/>
    <n v="0"/>
    <s v="Bachelor"/>
    <n v="0"/>
    <n v="0"/>
    <n v="1"/>
    <n v="1"/>
    <n v="1"/>
    <n v="3"/>
    <n v="91955"/>
    <s v="Medium"/>
    <n v="7"/>
    <n v="2024"/>
    <s v="High"/>
    <n v="4"/>
  </r>
  <r>
    <n v="10244"/>
    <x v="0"/>
    <x v="0"/>
    <s v="Enterprise"/>
    <s v="Technology"/>
    <x v="3"/>
    <x v="1"/>
    <s v="Onsite/Hybrid"/>
    <x v="0"/>
    <s v="7+ yrs"/>
    <n v="7"/>
    <s v="Master"/>
    <n v="0"/>
    <n v="0"/>
    <n v="1"/>
    <n v="1"/>
    <n v="1"/>
    <n v="3"/>
    <n v="138458"/>
    <s v="High"/>
    <n v="7"/>
    <n v="2022"/>
    <s v="High"/>
    <n v="6"/>
  </r>
  <r>
    <n v="10245"/>
    <x v="1"/>
    <x v="1"/>
    <s v="Enterprise"/>
    <s v="Healthcare"/>
    <x v="5"/>
    <x v="0"/>
    <s v="Remote"/>
    <x v="2"/>
    <s v="0-2 yrs"/>
    <n v="0"/>
    <s v="Bachelor"/>
    <n v="0"/>
    <n v="1"/>
    <n v="0"/>
    <n v="1"/>
    <n v="0"/>
    <n v="2"/>
    <n v="105560"/>
    <s v="Medium"/>
    <n v="12"/>
    <n v="2020"/>
    <s v="Low"/>
    <n v="5"/>
  </r>
  <r>
    <n v="10246"/>
    <x v="1"/>
    <x v="1"/>
    <s v="Enterprise"/>
    <s v="Education"/>
    <x v="0"/>
    <x v="1"/>
    <s v="Onsite/Hybrid"/>
    <x v="0"/>
    <s v="7+ yrs"/>
    <n v="12"/>
    <s v="PhD"/>
    <n v="0"/>
    <n v="0"/>
    <n v="0"/>
    <n v="0"/>
    <n v="1"/>
    <n v="1"/>
    <n v="145265"/>
    <s v="High"/>
    <n v="11"/>
    <n v="2026"/>
    <s v="Low"/>
    <n v="4"/>
  </r>
  <r>
    <n v="10247"/>
    <x v="1"/>
    <x v="1"/>
    <s v="Enterprise"/>
    <s v="Technology"/>
    <x v="4"/>
    <x v="0"/>
    <s v="Remote"/>
    <x v="0"/>
    <s v="7+ yrs"/>
    <n v="15"/>
    <s v="Bachelor"/>
    <n v="0"/>
    <n v="1"/>
    <n v="1"/>
    <n v="0"/>
    <n v="1"/>
    <n v="3"/>
    <n v="164100"/>
    <s v="High"/>
    <n v="7"/>
    <n v="2024"/>
    <s v="Low"/>
    <n v="4"/>
  </r>
  <r>
    <n v="10248"/>
    <x v="1"/>
    <x v="1"/>
    <s v="Medium"/>
    <s v="Healthcare"/>
    <x v="0"/>
    <x v="0"/>
    <s v="Remote"/>
    <x v="0"/>
    <s v="7+ yrs"/>
    <n v="8"/>
    <s v="Bachelor"/>
    <n v="0"/>
    <n v="0"/>
    <n v="1"/>
    <n v="0"/>
    <n v="1"/>
    <n v="2"/>
    <n v="164997"/>
    <s v="High"/>
    <n v="8"/>
    <n v="2024"/>
    <s v="High"/>
    <n v="8"/>
  </r>
  <r>
    <n v="10249"/>
    <x v="1"/>
    <x v="1"/>
    <s v="Medium"/>
    <s v="Technology"/>
    <x v="0"/>
    <x v="1"/>
    <s v="Onsite/Hybrid"/>
    <x v="1"/>
    <s v="3-6 yrs"/>
    <n v="6"/>
    <s v="Master"/>
    <n v="0"/>
    <n v="0"/>
    <n v="1"/>
    <n v="0"/>
    <n v="0"/>
    <n v="1"/>
    <n v="127854"/>
    <s v="High"/>
    <n v="5"/>
    <n v="2023"/>
    <s v="High"/>
    <n v="8"/>
  </r>
  <r>
    <n v="10250"/>
    <x v="5"/>
    <x v="1"/>
    <s v="Medium"/>
    <s v="E-commerce"/>
    <x v="2"/>
    <x v="1"/>
    <s v="Onsite/Hybrid"/>
    <x v="1"/>
    <s v="3-6 yrs"/>
    <n v="4"/>
    <s v="Bachelor"/>
    <n v="0"/>
    <n v="0"/>
    <n v="1"/>
    <n v="0"/>
    <n v="1"/>
    <n v="2"/>
    <n v="142282"/>
    <s v="High"/>
    <n v="9"/>
    <n v="2023"/>
    <s v="Medium"/>
    <n v="3"/>
  </r>
  <r>
    <n v="10251"/>
    <x v="4"/>
    <x v="0"/>
    <s v="Enterprise"/>
    <s v="Education"/>
    <x v="0"/>
    <x v="1"/>
    <s v="Onsite/Hybrid"/>
    <x v="2"/>
    <s v="0-2 yrs"/>
    <n v="2"/>
    <s v="Master"/>
    <n v="1"/>
    <n v="1"/>
    <n v="0"/>
    <n v="0"/>
    <n v="1"/>
    <n v="3"/>
    <n v="58963"/>
    <s v="Low"/>
    <n v="9"/>
    <n v="2020"/>
    <s v="High"/>
    <n v="7"/>
  </r>
  <r>
    <n v="10252"/>
    <x v="1"/>
    <x v="1"/>
    <s v="MNC"/>
    <s v="Retail"/>
    <x v="4"/>
    <x v="2"/>
    <s v="Onsite/Hybrid"/>
    <x v="0"/>
    <s v="7+ yrs"/>
    <n v="11"/>
    <s v="Master"/>
    <n v="0"/>
    <n v="1"/>
    <n v="0"/>
    <n v="0"/>
    <n v="1"/>
    <n v="2"/>
    <n v="166937"/>
    <s v="High"/>
    <n v="3"/>
    <n v="2021"/>
    <s v="High"/>
    <n v="9"/>
  </r>
  <r>
    <n v="10253"/>
    <x v="2"/>
    <x v="2"/>
    <s v="Medium"/>
    <s v="Technology"/>
    <x v="1"/>
    <x v="2"/>
    <s v="Onsite/Hybrid"/>
    <x v="0"/>
    <s v="7+ yrs"/>
    <n v="13"/>
    <s v="PhD"/>
    <n v="1"/>
    <n v="1"/>
    <n v="0"/>
    <n v="1"/>
    <n v="0"/>
    <n v="3"/>
    <n v="117942"/>
    <s v="Medium"/>
    <n v="4"/>
    <n v="2021"/>
    <s v="Medium"/>
    <n v="1"/>
  </r>
  <r>
    <n v="10254"/>
    <x v="2"/>
    <x v="2"/>
    <s v="Startup"/>
    <s v="Retail"/>
    <x v="4"/>
    <x v="0"/>
    <s v="Remote"/>
    <x v="0"/>
    <s v="7+ yrs"/>
    <n v="8"/>
    <s v="Master"/>
    <n v="0"/>
    <n v="1"/>
    <n v="0"/>
    <n v="1"/>
    <n v="0"/>
    <n v="2"/>
    <n v="117467"/>
    <s v="Medium"/>
    <n v="11"/>
    <n v="2025"/>
    <s v="Low"/>
    <n v="6"/>
  </r>
  <r>
    <n v="10255"/>
    <x v="5"/>
    <x v="1"/>
    <s v="Enterprise"/>
    <s v="Education"/>
    <x v="0"/>
    <x v="0"/>
    <s v="Remote"/>
    <x v="1"/>
    <s v="3-6 yrs"/>
    <n v="3"/>
    <s v="Master"/>
    <n v="1"/>
    <n v="1"/>
    <n v="0"/>
    <n v="1"/>
    <n v="0"/>
    <n v="3"/>
    <n v="127228"/>
    <s v="High"/>
    <n v="6"/>
    <n v="2020"/>
    <s v="High"/>
    <n v="9"/>
  </r>
  <r>
    <n v="10256"/>
    <x v="5"/>
    <x v="1"/>
    <s v="Medium"/>
    <s v="Education"/>
    <x v="4"/>
    <x v="2"/>
    <s v="Onsite/Hybrid"/>
    <x v="0"/>
    <s v="7+ yrs"/>
    <n v="13"/>
    <s v="PhD"/>
    <n v="1"/>
    <n v="1"/>
    <n v="1"/>
    <n v="0"/>
    <n v="0"/>
    <n v="3"/>
    <n v="154267"/>
    <s v="High"/>
    <n v="3"/>
    <n v="2026"/>
    <s v="Medium"/>
    <n v="2"/>
  </r>
  <r>
    <n v="10257"/>
    <x v="5"/>
    <x v="1"/>
    <s v="Startup"/>
    <s v="E-commerce"/>
    <x v="4"/>
    <x v="2"/>
    <s v="Onsite/Hybrid"/>
    <x v="2"/>
    <s v="0-2 yrs"/>
    <n v="2"/>
    <s v="Bachelor"/>
    <n v="0"/>
    <n v="0"/>
    <n v="1"/>
    <n v="0"/>
    <n v="0"/>
    <n v="1"/>
    <n v="104783"/>
    <s v="Medium"/>
    <n v="8"/>
    <n v="2025"/>
    <s v="Medium"/>
    <n v="1"/>
  </r>
  <r>
    <n v="10258"/>
    <x v="5"/>
    <x v="1"/>
    <s v="MNC"/>
    <s v="E-commerce"/>
    <x v="0"/>
    <x v="0"/>
    <s v="Remote"/>
    <x v="0"/>
    <s v="7+ yrs"/>
    <n v="12"/>
    <s v="Master"/>
    <n v="0"/>
    <n v="0"/>
    <n v="0"/>
    <n v="0"/>
    <n v="1"/>
    <n v="1"/>
    <n v="165835"/>
    <s v="High"/>
    <n v="3"/>
    <n v="2021"/>
    <s v="Low"/>
    <n v="1"/>
  </r>
  <r>
    <n v="10259"/>
    <x v="4"/>
    <x v="0"/>
    <s v="MNC"/>
    <s v="Retail"/>
    <x v="6"/>
    <x v="2"/>
    <s v="Onsite/Hybrid"/>
    <x v="0"/>
    <s v="7+ yrs"/>
    <n v="10"/>
    <s v="PhD"/>
    <n v="0"/>
    <n v="1"/>
    <n v="1"/>
    <n v="1"/>
    <n v="1"/>
    <n v="4"/>
    <n v="160479"/>
    <s v="High"/>
    <n v="4"/>
    <n v="2020"/>
    <s v="High"/>
    <n v="9"/>
  </r>
  <r>
    <n v="10260"/>
    <x v="3"/>
    <x v="0"/>
    <s v="Medium"/>
    <s v="Retail"/>
    <x v="6"/>
    <x v="0"/>
    <s v="Remote"/>
    <x v="1"/>
    <s v="3-6 yrs"/>
    <n v="3"/>
    <s v="Bachelor"/>
    <n v="0"/>
    <n v="1"/>
    <n v="0"/>
    <n v="0"/>
    <n v="1"/>
    <n v="2"/>
    <n v="86861"/>
    <s v="Medium"/>
    <n v="5"/>
    <n v="2026"/>
    <s v="Low"/>
    <n v="2"/>
  </r>
  <r>
    <n v="10261"/>
    <x v="4"/>
    <x v="0"/>
    <s v="MNC"/>
    <s v="Finance"/>
    <x v="0"/>
    <x v="0"/>
    <s v="Remote"/>
    <x v="2"/>
    <s v="0-2 yrs"/>
    <n v="1"/>
    <s v="Master"/>
    <n v="0"/>
    <n v="1"/>
    <n v="0"/>
    <n v="0"/>
    <n v="1"/>
    <n v="2"/>
    <n v="79064"/>
    <s v="Medium"/>
    <n v="12"/>
    <n v="2026"/>
    <s v="High"/>
    <n v="9"/>
  </r>
  <r>
    <n v="10262"/>
    <x v="2"/>
    <x v="2"/>
    <s v="MNC"/>
    <s v="Retail"/>
    <x v="1"/>
    <x v="2"/>
    <s v="Onsite/Hybrid"/>
    <x v="0"/>
    <s v="7+ yrs"/>
    <n v="10"/>
    <s v="Master"/>
    <n v="1"/>
    <n v="1"/>
    <n v="1"/>
    <n v="1"/>
    <n v="0"/>
    <n v="4"/>
    <n v="146568"/>
    <s v="High"/>
    <n v="12"/>
    <n v="2021"/>
    <s v="High"/>
    <n v="1"/>
  </r>
  <r>
    <n v="10263"/>
    <x v="3"/>
    <x v="0"/>
    <s v="Startup"/>
    <s v="Finance"/>
    <x v="1"/>
    <x v="1"/>
    <s v="Onsite/Hybrid"/>
    <x v="1"/>
    <s v="3-6 yrs"/>
    <n v="5"/>
    <s v="PhD"/>
    <n v="1"/>
    <n v="1"/>
    <n v="0"/>
    <n v="0"/>
    <n v="1"/>
    <n v="3"/>
    <n v="82342"/>
    <s v="Medium"/>
    <n v="5"/>
    <n v="2024"/>
    <s v="Medium"/>
    <n v="1"/>
  </r>
  <r>
    <n v="10264"/>
    <x v="3"/>
    <x v="0"/>
    <s v="Enterprise"/>
    <s v="Technology"/>
    <x v="1"/>
    <x v="0"/>
    <s v="Remote"/>
    <x v="2"/>
    <s v="0-2 yrs"/>
    <n v="0"/>
    <s v="Master"/>
    <n v="1"/>
    <n v="0"/>
    <n v="1"/>
    <n v="0"/>
    <n v="1"/>
    <n v="3"/>
    <n v="76407"/>
    <s v="Medium"/>
    <n v="2"/>
    <n v="2021"/>
    <s v="High"/>
    <n v="7"/>
  </r>
  <r>
    <n v="10265"/>
    <x v="5"/>
    <x v="1"/>
    <s v="Medium"/>
    <s v="Education"/>
    <x v="0"/>
    <x v="2"/>
    <s v="Onsite/Hybrid"/>
    <x v="2"/>
    <s v="0-2 yrs"/>
    <n v="2"/>
    <s v="Master"/>
    <n v="0"/>
    <n v="1"/>
    <n v="1"/>
    <n v="1"/>
    <n v="0"/>
    <n v="3"/>
    <n v="121266"/>
    <s v="High"/>
    <n v="7"/>
    <n v="2021"/>
    <s v="High"/>
    <n v="5"/>
  </r>
  <r>
    <n v="10266"/>
    <x v="3"/>
    <x v="0"/>
    <s v="Medium"/>
    <s v="E-commerce"/>
    <x v="4"/>
    <x v="1"/>
    <s v="Onsite/Hybrid"/>
    <x v="2"/>
    <s v="0-2 yrs"/>
    <n v="1"/>
    <s v="PhD"/>
    <n v="0"/>
    <n v="1"/>
    <n v="1"/>
    <n v="0"/>
    <n v="1"/>
    <n v="3"/>
    <n v="78071"/>
    <s v="Medium"/>
    <n v="4"/>
    <n v="2022"/>
    <s v="Low"/>
    <n v="2"/>
  </r>
  <r>
    <n v="10267"/>
    <x v="5"/>
    <x v="1"/>
    <s v="Medium"/>
    <s v="Healthcare"/>
    <x v="4"/>
    <x v="0"/>
    <s v="Remote"/>
    <x v="0"/>
    <s v="7+ yrs"/>
    <n v="8"/>
    <s v="PhD"/>
    <n v="1"/>
    <n v="0"/>
    <n v="1"/>
    <n v="0"/>
    <n v="1"/>
    <n v="3"/>
    <n v="162993"/>
    <s v="High"/>
    <n v="7"/>
    <n v="2025"/>
    <s v="High"/>
    <n v="7"/>
  </r>
  <r>
    <n v="10268"/>
    <x v="2"/>
    <x v="2"/>
    <s v="MNC"/>
    <s v="E-commerce"/>
    <x v="5"/>
    <x v="2"/>
    <s v="Onsite/Hybrid"/>
    <x v="1"/>
    <s v="3-6 yrs"/>
    <n v="5"/>
    <s v="Bachelor"/>
    <n v="1"/>
    <n v="1"/>
    <n v="1"/>
    <n v="0"/>
    <n v="1"/>
    <n v="4"/>
    <n v="116210"/>
    <s v="Medium"/>
    <n v="7"/>
    <n v="2026"/>
    <s v="Medium"/>
    <n v="3"/>
  </r>
  <r>
    <n v="10269"/>
    <x v="5"/>
    <x v="1"/>
    <s v="Enterprise"/>
    <s v="Finance"/>
    <x v="6"/>
    <x v="1"/>
    <s v="Onsite/Hybrid"/>
    <x v="0"/>
    <s v="7+ yrs"/>
    <n v="12"/>
    <s v="Bachelor"/>
    <n v="0"/>
    <n v="0"/>
    <n v="1"/>
    <n v="1"/>
    <n v="1"/>
    <n v="3"/>
    <n v="183120"/>
    <s v="High"/>
    <n v="11"/>
    <n v="2024"/>
    <s v="High"/>
    <n v="4"/>
  </r>
  <r>
    <n v="10270"/>
    <x v="3"/>
    <x v="0"/>
    <s v="Startup"/>
    <s v="Finance"/>
    <x v="1"/>
    <x v="1"/>
    <s v="Onsite/Hybrid"/>
    <x v="2"/>
    <s v="0-2 yrs"/>
    <n v="2"/>
    <s v="Master"/>
    <n v="0"/>
    <n v="0"/>
    <n v="1"/>
    <n v="1"/>
    <n v="0"/>
    <n v="2"/>
    <n v="84579"/>
    <s v="Medium"/>
    <n v="9"/>
    <n v="2021"/>
    <s v="High"/>
    <n v="7"/>
  </r>
  <r>
    <n v="10271"/>
    <x v="5"/>
    <x v="1"/>
    <s v="Medium"/>
    <s v="Finance"/>
    <x v="0"/>
    <x v="2"/>
    <s v="Onsite/Hybrid"/>
    <x v="0"/>
    <s v="7+ yrs"/>
    <n v="13"/>
    <s v="Master"/>
    <n v="1"/>
    <n v="1"/>
    <n v="0"/>
    <n v="0"/>
    <n v="1"/>
    <n v="3"/>
    <n v="145870"/>
    <s v="High"/>
    <n v="10"/>
    <n v="2026"/>
    <s v="Medium"/>
    <n v="2"/>
  </r>
  <r>
    <n v="10272"/>
    <x v="3"/>
    <x v="0"/>
    <s v="Startup"/>
    <s v="Healthcare"/>
    <x v="6"/>
    <x v="2"/>
    <s v="Onsite/Hybrid"/>
    <x v="2"/>
    <s v="0-2 yrs"/>
    <n v="1"/>
    <s v="Bachelor"/>
    <n v="0"/>
    <n v="0"/>
    <n v="1"/>
    <n v="0"/>
    <n v="1"/>
    <n v="2"/>
    <n v="75243"/>
    <s v="Medium"/>
    <n v="6"/>
    <n v="2025"/>
    <s v="Low"/>
    <n v="3"/>
  </r>
  <r>
    <n v="10273"/>
    <x v="4"/>
    <x v="0"/>
    <s v="Startup"/>
    <s v="Technology"/>
    <x v="6"/>
    <x v="0"/>
    <s v="Remote"/>
    <x v="2"/>
    <s v="0-2 yrs"/>
    <n v="1"/>
    <s v="Master"/>
    <n v="0"/>
    <n v="0"/>
    <n v="0"/>
    <n v="1"/>
    <n v="0"/>
    <n v="1"/>
    <n v="65096"/>
    <s v="Low"/>
    <n v="3"/>
    <n v="2020"/>
    <s v="High"/>
    <n v="9"/>
  </r>
  <r>
    <n v="10274"/>
    <x v="3"/>
    <x v="0"/>
    <s v="Medium"/>
    <s v="Education"/>
    <x v="3"/>
    <x v="2"/>
    <s v="Onsite/Hybrid"/>
    <x v="2"/>
    <s v="0-2 yrs"/>
    <n v="0"/>
    <s v="PhD"/>
    <n v="0"/>
    <n v="0"/>
    <n v="1"/>
    <n v="0"/>
    <n v="1"/>
    <n v="2"/>
    <n v="77013"/>
    <s v="Medium"/>
    <n v="4"/>
    <n v="2025"/>
    <s v="High"/>
    <n v="8"/>
  </r>
  <r>
    <n v="10275"/>
    <x v="5"/>
    <x v="1"/>
    <s v="Startup"/>
    <s v="Technology"/>
    <x v="5"/>
    <x v="1"/>
    <s v="Onsite/Hybrid"/>
    <x v="1"/>
    <s v="3-6 yrs"/>
    <n v="6"/>
    <s v="PhD"/>
    <n v="0"/>
    <n v="1"/>
    <n v="1"/>
    <n v="1"/>
    <n v="0"/>
    <n v="3"/>
    <n v="146309"/>
    <s v="High"/>
    <n v="5"/>
    <n v="2023"/>
    <s v="High"/>
    <n v="3"/>
  </r>
  <r>
    <n v="10276"/>
    <x v="4"/>
    <x v="0"/>
    <s v="Enterprise"/>
    <s v="Finance"/>
    <x v="5"/>
    <x v="2"/>
    <s v="Onsite/Hybrid"/>
    <x v="0"/>
    <s v="7+ yrs"/>
    <n v="10"/>
    <s v="Bachelor"/>
    <n v="0"/>
    <n v="1"/>
    <n v="1"/>
    <n v="1"/>
    <n v="1"/>
    <n v="4"/>
    <n v="135593"/>
    <s v="High"/>
    <n v="8"/>
    <n v="2026"/>
    <s v="High"/>
    <n v="4"/>
  </r>
  <r>
    <n v="10277"/>
    <x v="5"/>
    <x v="1"/>
    <s v="Startup"/>
    <s v="Healthcare"/>
    <x v="1"/>
    <x v="2"/>
    <s v="Onsite/Hybrid"/>
    <x v="2"/>
    <s v="0-2 yrs"/>
    <n v="0"/>
    <s v="PhD"/>
    <n v="1"/>
    <n v="1"/>
    <n v="0"/>
    <n v="1"/>
    <n v="0"/>
    <n v="3"/>
    <n v="105199"/>
    <s v="Medium"/>
    <n v="2"/>
    <n v="2022"/>
    <s v="High"/>
    <n v="7"/>
  </r>
  <r>
    <n v="10278"/>
    <x v="3"/>
    <x v="0"/>
    <s v="Medium"/>
    <s v="Finance"/>
    <x v="6"/>
    <x v="1"/>
    <s v="Onsite/Hybrid"/>
    <x v="1"/>
    <s v="3-6 yrs"/>
    <n v="6"/>
    <s v="Master"/>
    <n v="0"/>
    <n v="1"/>
    <n v="0"/>
    <n v="1"/>
    <n v="0"/>
    <n v="2"/>
    <n v="88943"/>
    <s v="Medium"/>
    <n v="1"/>
    <n v="2021"/>
    <s v="Low"/>
    <n v="4"/>
  </r>
  <r>
    <n v="10279"/>
    <x v="5"/>
    <x v="1"/>
    <s v="Enterprise"/>
    <s v="Technology"/>
    <x v="6"/>
    <x v="0"/>
    <s v="Remote"/>
    <x v="0"/>
    <s v="7+ yrs"/>
    <n v="8"/>
    <s v="Bachelor"/>
    <n v="0"/>
    <n v="0"/>
    <n v="1"/>
    <n v="1"/>
    <n v="0"/>
    <n v="2"/>
    <n v="173907"/>
    <s v="High"/>
    <n v="10"/>
    <n v="2021"/>
    <s v="High"/>
    <n v="9"/>
  </r>
  <r>
    <n v="10280"/>
    <x v="4"/>
    <x v="0"/>
    <s v="MNC"/>
    <s v="Healthcare"/>
    <x v="0"/>
    <x v="1"/>
    <s v="Onsite/Hybrid"/>
    <x v="0"/>
    <s v="7+ yrs"/>
    <n v="13"/>
    <s v="Bachelor"/>
    <n v="1"/>
    <n v="1"/>
    <n v="1"/>
    <n v="0"/>
    <n v="1"/>
    <n v="4"/>
    <n v="142006"/>
    <s v="High"/>
    <n v="9"/>
    <n v="2025"/>
    <s v="Medium"/>
    <n v="2"/>
  </r>
  <r>
    <n v="10281"/>
    <x v="2"/>
    <x v="2"/>
    <s v="MNC"/>
    <s v="Retail"/>
    <x v="6"/>
    <x v="2"/>
    <s v="Onsite/Hybrid"/>
    <x v="0"/>
    <s v="7+ yrs"/>
    <n v="9"/>
    <s v="Master"/>
    <n v="0"/>
    <n v="0"/>
    <n v="1"/>
    <n v="1"/>
    <n v="1"/>
    <n v="3"/>
    <n v="164935"/>
    <s v="High"/>
    <n v="2"/>
    <n v="2025"/>
    <s v="High"/>
    <n v="4"/>
  </r>
  <r>
    <n v="10282"/>
    <x v="5"/>
    <x v="1"/>
    <s v="Startup"/>
    <s v="E-commerce"/>
    <x v="4"/>
    <x v="2"/>
    <s v="Onsite/Hybrid"/>
    <x v="1"/>
    <s v="3-6 yrs"/>
    <n v="5"/>
    <s v="Master"/>
    <n v="1"/>
    <n v="1"/>
    <n v="1"/>
    <n v="1"/>
    <n v="0"/>
    <n v="4"/>
    <n v="142137"/>
    <s v="High"/>
    <n v="4"/>
    <n v="2024"/>
    <s v="High"/>
    <n v="4"/>
  </r>
  <r>
    <n v="10283"/>
    <x v="5"/>
    <x v="1"/>
    <s v="Startup"/>
    <s v="Finance"/>
    <x v="2"/>
    <x v="1"/>
    <s v="Onsite/Hybrid"/>
    <x v="0"/>
    <s v="7+ yrs"/>
    <n v="14"/>
    <s v="Master"/>
    <n v="0"/>
    <n v="0"/>
    <n v="0"/>
    <n v="0"/>
    <n v="0"/>
    <n v="0"/>
    <n v="138359"/>
    <s v="High"/>
    <n v="9"/>
    <n v="2020"/>
    <s v="Medium"/>
    <n v="5"/>
  </r>
  <r>
    <n v="10284"/>
    <x v="2"/>
    <x v="2"/>
    <s v="MNC"/>
    <s v="Retail"/>
    <x v="6"/>
    <x v="0"/>
    <s v="Remote"/>
    <x v="2"/>
    <s v="0-2 yrs"/>
    <n v="1"/>
    <s v="PhD"/>
    <n v="0"/>
    <n v="0"/>
    <n v="0"/>
    <n v="0"/>
    <n v="1"/>
    <n v="1"/>
    <n v="83056"/>
    <s v="Medium"/>
    <n v="1"/>
    <n v="2023"/>
    <s v="Low"/>
    <n v="2"/>
  </r>
  <r>
    <n v="10285"/>
    <x v="2"/>
    <x v="2"/>
    <s v="Enterprise"/>
    <s v="E-commerce"/>
    <x v="6"/>
    <x v="1"/>
    <s v="Onsite/Hybrid"/>
    <x v="1"/>
    <s v="3-6 yrs"/>
    <n v="3"/>
    <s v="Master"/>
    <n v="0"/>
    <n v="0"/>
    <n v="1"/>
    <n v="0"/>
    <n v="0"/>
    <n v="1"/>
    <n v="90431"/>
    <s v="Medium"/>
    <n v="7"/>
    <n v="2022"/>
    <s v="Medium"/>
    <n v="5"/>
  </r>
  <r>
    <n v="10286"/>
    <x v="3"/>
    <x v="0"/>
    <s v="Startup"/>
    <s v="Education"/>
    <x v="3"/>
    <x v="0"/>
    <s v="Remote"/>
    <x v="2"/>
    <s v="0-2 yrs"/>
    <n v="0"/>
    <s v="Bachelor"/>
    <n v="0"/>
    <n v="0"/>
    <n v="0"/>
    <n v="1"/>
    <n v="1"/>
    <n v="2"/>
    <n v="74700"/>
    <s v="Medium"/>
    <n v="1"/>
    <n v="2023"/>
    <s v="High"/>
    <n v="7"/>
  </r>
  <r>
    <n v="10287"/>
    <x v="2"/>
    <x v="2"/>
    <s v="MNC"/>
    <s v="Retail"/>
    <x v="5"/>
    <x v="1"/>
    <s v="Onsite/Hybrid"/>
    <x v="2"/>
    <s v="0-2 yrs"/>
    <n v="1"/>
    <s v="Master"/>
    <n v="0"/>
    <n v="0"/>
    <n v="1"/>
    <n v="0"/>
    <n v="0"/>
    <n v="1"/>
    <n v="86499"/>
    <s v="Medium"/>
    <n v="8"/>
    <n v="2025"/>
    <s v="Low"/>
    <n v="1"/>
  </r>
  <r>
    <n v="10288"/>
    <x v="1"/>
    <x v="1"/>
    <s v="MNC"/>
    <s v="Education"/>
    <x v="2"/>
    <x v="2"/>
    <s v="Onsite/Hybrid"/>
    <x v="2"/>
    <s v="0-2 yrs"/>
    <n v="0"/>
    <s v="Master"/>
    <n v="1"/>
    <n v="1"/>
    <n v="0"/>
    <n v="0"/>
    <n v="0"/>
    <n v="2"/>
    <n v="107657"/>
    <s v="Medium"/>
    <n v="1"/>
    <n v="2022"/>
    <s v="Medium"/>
    <n v="6"/>
  </r>
  <r>
    <n v="10289"/>
    <x v="0"/>
    <x v="0"/>
    <s v="Startup"/>
    <s v="Education"/>
    <x v="1"/>
    <x v="2"/>
    <s v="Onsite/Hybrid"/>
    <x v="1"/>
    <s v="3-6 yrs"/>
    <n v="5"/>
    <s v="Master"/>
    <n v="0"/>
    <n v="1"/>
    <n v="1"/>
    <n v="0"/>
    <n v="0"/>
    <n v="2"/>
    <n v="86451"/>
    <s v="Medium"/>
    <n v="12"/>
    <n v="2022"/>
    <s v="High"/>
    <n v="8"/>
  </r>
  <r>
    <n v="10290"/>
    <x v="2"/>
    <x v="2"/>
    <s v="MNC"/>
    <s v="Healthcare"/>
    <x v="6"/>
    <x v="1"/>
    <s v="Onsite/Hybrid"/>
    <x v="0"/>
    <s v="7+ yrs"/>
    <n v="13"/>
    <s v="Master"/>
    <n v="1"/>
    <n v="1"/>
    <n v="1"/>
    <n v="1"/>
    <n v="1"/>
    <n v="5"/>
    <n v="162692"/>
    <s v="High"/>
    <n v="3"/>
    <n v="2026"/>
    <s v="High"/>
    <n v="2"/>
  </r>
  <r>
    <n v="10291"/>
    <x v="5"/>
    <x v="1"/>
    <s v="MNC"/>
    <s v="Retail"/>
    <x v="1"/>
    <x v="1"/>
    <s v="Onsite/Hybrid"/>
    <x v="2"/>
    <s v="0-2 yrs"/>
    <n v="1"/>
    <s v="Master"/>
    <n v="1"/>
    <n v="1"/>
    <n v="1"/>
    <n v="0"/>
    <n v="1"/>
    <n v="4"/>
    <n v="137869"/>
    <s v="High"/>
    <n v="10"/>
    <n v="2024"/>
    <s v="Low"/>
    <n v="2"/>
  </r>
  <r>
    <n v="10292"/>
    <x v="4"/>
    <x v="0"/>
    <s v="Enterprise"/>
    <s v="Healthcare"/>
    <x v="0"/>
    <x v="1"/>
    <s v="Onsite/Hybrid"/>
    <x v="0"/>
    <s v="7+ yrs"/>
    <n v="14"/>
    <s v="PhD"/>
    <n v="0"/>
    <n v="0"/>
    <n v="1"/>
    <n v="1"/>
    <n v="1"/>
    <n v="3"/>
    <n v="144770"/>
    <s v="High"/>
    <n v="12"/>
    <n v="2023"/>
    <s v="High"/>
    <n v="3"/>
  </r>
  <r>
    <n v="10293"/>
    <x v="4"/>
    <x v="0"/>
    <s v="MNC"/>
    <s v="Technology"/>
    <x v="6"/>
    <x v="2"/>
    <s v="Onsite/Hybrid"/>
    <x v="1"/>
    <s v="3-6 yrs"/>
    <n v="6"/>
    <s v="PhD"/>
    <n v="0"/>
    <n v="0"/>
    <n v="0"/>
    <n v="1"/>
    <n v="1"/>
    <n v="2"/>
    <n v="116520"/>
    <s v="Medium"/>
    <n v="7"/>
    <n v="2022"/>
    <s v="Medium"/>
    <n v="3"/>
  </r>
  <r>
    <n v="10294"/>
    <x v="2"/>
    <x v="2"/>
    <s v="Medium"/>
    <s v="Finance"/>
    <x v="3"/>
    <x v="0"/>
    <s v="Remote"/>
    <x v="2"/>
    <s v="0-2 yrs"/>
    <n v="1"/>
    <s v="Master"/>
    <n v="1"/>
    <n v="1"/>
    <n v="0"/>
    <n v="0"/>
    <n v="0"/>
    <n v="2"/>
    <n v="51922"/>
    <s v="Low"/>
    <n v="9"/>
    <n v="2022"/>
    <s v="Low"/>
    <n v="6"/>
  </r>
  <r>
    <n v="10295"/>
    <x v="2"/>
    <x v="2"/>
    <s v="MNC"/>
    <s v="Retail"/>
    <x v="5"/>
    <x v="1"/>
    <s v="Onsite/Hybrid"/>
    <x v="0"/>
    <s v="7+ yrs"/>
    <n v="11"/>
    <s v="Bachelor"/>
    <n v="0"/>
    <n v="0"/>
    <n v="1"/>
    <n v="0"/>
    <n v="0"/>
    <n v="1"/>
    <n v="139815"/>
    <s v="High"/>
    <n v="4"/>
    <n v="2025"/>
    <s v="Low"/>
    <n v="3"/>
  </r>
  <r>
    <n v="10296"/>
    <x v="1"/>
    <x v="1"/>
    <s v="MNC"/>
    <s v="E-commerce"/>
    <x v="1"/>
    <x v="0"/>
    <s v="Remote"/>
    <x v="1"/>
    <s v="3-6 yrs"/>
    <n v="5"/>
    <s v="Bachelor"/>
    <n v="1"/>
    <n v="0"/>
    <n v="0"/>
    <n v="1"/>
    <n v="0"/>
    <n v="2"/>
    <n v="145501"/>
    <s v="High"/>
    <n v="3"/>
    <n v="2022"/>
    <s v="Low"/>
    <n v="5"/>
  </r>
  <r>
    <n v="10297"/>
    <x v="2"/>
    <x v="2"/>
    <s v="Startup"/>
    <s v="Retail"/>
    <x v="3"/>
    <x v="0"/>
    <s v="Remote"/>
    <x v="0"/>
    <s v="7+ yrs"/>
    <n v="13"/>
    <s v="PhD"/>
    <n v="0"/>
    <n v="0"/>
    <n v="1"/>
    <n v="0"/>
    <n v="0"/>
    <n v="1"/>
    <n v="110370"/>
    <s v="Medium"/>
    <n v="11"/>
    <n v="2021"/>
    <s v="High"/>
    <n v="7"/>
  </r>
  <r>
    <n v="10298"/>
    <x v="1"/>
    <x v="1"/>
    <s v="Medium"/>
    <s v="Education"/>
    <x v="1"/>
    <x v="1"/>
    <s v="Onsite/Hybrid"/>
    <x v="1"/>
    <s v="3-6 yrs"/>
    <n v="6"/>
    <s v="PhD"/>
    <n v="1"/>
    <n v="1"/>
    <n v="0"/>
    <n v="0"/>
    <n v="0"/>
    <n v="2"/>
    <n v="117753"/>
    <s v="Medium"/>
    <n v="11"/>
    <n v="2022"/>
    <s v="Medium"/>
    <n v="6"/>
  </r>
  <r>
    <n v="10299"/>
    <x v="2"/>
    <x v="2"/>
    <s v="Medium"/>
    <s v="Education"/>
    <x v="2"/>
    <x v="2"/>
    <s v="Onsite/Hybrid"/>
    <x v="2"/>
    <s v="0-2 yrs"/>
    <n v="2"/>
    <s v="Master"/>
    <n v="0"/>
    <n v="1"/>
    <n v="0"/>
    <n v="0"/>
    <n v="1"/>
    <n v="2"/>
    <n v="63441"/>
    <s v="Low"/>
    <n v="4"/>
    <n v="2025"/>
    <s v="Medium"/>
    <n v="2"/>
  </r>
  <r>
    <n v="10300"/>
    <x v="5"/>
    <x v="1"/>
    <s v="Enterprise"/>
    <s v="E-commerce"/>
    <x v="0"/>
    <x v="0"/>
    <s v="Remote"/>
    <x v="0"/>
    <s v="7+ yrs"/>
    <n v="9"/>
    <s v="Master"/>
    <n v="1"/>
    <n v="1"/>
    <n v="0"/>
    <n v="1"/>
    <n v="1"/>
    <n v="4"/>
    <n v="164831"/>
    <s v="High"/>
    <n v="5"/>
    <n v="2023"/>
    <s v="Medium"/>
    <n v="3"/>
  </r>
  <r>
    <n v="10301"/>
    <x v="5"/>
    <x v="1"/>
    <s v="Enterprise"/>
    <s v="Technology"/>
    <x v="0"/>
    <x v="1"/>
    <s v="Onsite/Hybrid"/>
    <x v="2"/>
    <s v="0-2 yrs"/>
    <n v="2"/>
    <s v="Bachelor"/>
    <n v="0"/>
    <n v="0"/>
    <n v="0"/>
    <n v="0"/>
    <n v="1"/>
    <n v="1"/>
    <n v="96934"/>
    <s v="Medium"/>
    <n v="9"/>
    <n v="2021"/>
    <s v="Medium"/>
    <n v="6"/>
  </r>
  <r>
    <n v="10302"/>
    <x v="4"/>
    <x v="0"/>
    <s v="MNC"/>
    <s v="Finance"/>
    <x v="6"/>
    <x v="1"/>
    <s v="Onsite/Hybrid"/>
    <x v="1"/>
    <s v="3-6 yrs"/>
    <n v="5"/>
    <s v="Master"/>
    <n v="1"/>
    <n v="0"/>
    <n v="0"/>
    <n v="1"/>
    <n v="0"/>
    <n v="2"/>
    <n v="111183"/>
    <s v="Medium"/>
    <n v="12"/>
    <n v="2021"/>
    <s v="Low"/>
    <n v="5"/>
  </r>
  <r>
    <n v="10303"/>
    <x v="4"/>
    <x v="0"/>
    <s v="Startup"/>
    <s v="Retail"/>
    <x v="1"/>
    <x v="1"/>
    <s v="Onsite/Hybrid"/>
    <x v="2"/>
    <s v="0-2 yrs"/>
    <n v="2"/>
    <s v="PhD"/>
    <n v="1"/>
    <n v="0"/>
    <n v="1"/>
    <n v="1"/>
    <n v="1"/>
    <n v="4"/>
    <n v="88227"/>
    <s v="Medium"/>
    <n v="10"/>
    <n v="2020"/>
    <s v="High"/>
    <n v="3"/>
  </r>
  <r>
    <n v="10304"/>
    <x v="5"/>
    <x v="1"/>
    <s v="MNC"/>
    <s v="Technology"/>
    <x v="2"/>
    <x v="2"/>
    <s v="Onsite/Hybrid"/>
    <x v="1"/>
    <s v="3-6 yrs"/>
    <n v="5"/>
    <s v="Bachelor"/>
    <n v="1"/>
    <n v="1"/>
    <n v="1"/>
    <n v="1"/>
    <n v="0"/>
    <n v="4"/>
    <n v="162872"/>
    <s v="High"/>
    <n v="2"/>
    <n v="2023"/>
    <s v="High"/>
    <n v="7"/>
  </r>
  <r>
    <n v="10305"/>
    <x v="0"/>
    <x v="0"/>
    <s v="MNC"/>
    <s v="Finance"/>
    <x v="5"/>
    <x v="2"/>
    <s v="Onsite/Hybrid"/>
    <x v="1"/>
    <s v="3-6 yrs"/>
    <n v="6"/>
    <s v="Master"/>
    <n v="1"/>
    <n v="0"/>
    <n v="0"/>
    <n v="1"/>
    <n v="0"/>
    <n v="2"/>
    <n v="106740"/>
    <s v="Medium"/>
    <n v="7"/>
    <n v="2026"/>
    <s v="Low"/>
    <n v="2"/>
  </r>
  <r>
    <n v="10306"/>
    <x v="4"/>
    <x v="0"/>
    <s v="MNC"/>
    <s v="Technology"/>
    <x v="1"/>
    <x v="1"/>
    <s v="Onsite/Hybrid"/>
    <x v="1"/>
    <s v="3-6 yrs"/>
    <n v="4"/>
    <s v="Bachelor"/>
    <n v="0"/>
    <n v="1"/>
    <n v="0"/>
    <n v="0"/>
    <n v="0"/>
    <n v="1"/>
    <n v="90788"/>
    <s v="Medium"/>
    <n v="4"/>
    <n v="2024"/>
    <s v="Medium"/>
    <n v="6"/>
  </r>
  <r>
    <n v="10307"/>
    <x v="0"/>
    <x v="0"/>
    <s v="Enterprise"/>
    <s v="Retail"/>
    <x v="1"/>
    <x v="0"/>
    <s v="Remote"/>
    <x v="1"/>
    <s v="3-6 yrs"/>
    <n v="3"/>
    <s v="Master"/>
    <n v="0"/>
    <n v="0"/>
    <n v="1"/>
    <n v="1"/>
    <n v="0"/>
    <n v="2"/>
    <n v="100513"/>
    <s v="Medium"/>
    <n v="11"/>
    <n v="2022"/>
    <s v="High"/>
    <n v="6"/>
  </r>
  <r>
    <n v="10308"/>
    <x v="1"/>
    <x v="1"/>
    <s v="Enterprise"/>
    <s v="Retail"/>
    <x v="5"/>
    <x v="2"/>
    <s v="Onsite/Hybrid"/>
    <x v="1"/>
    <s v="3-6 yrs"/>
    <n v="5"/>
    <s v="Master"/>
    <n v="1"/>
    <n v="1"/>
    <n v="1"/>
    <n v="0"/>
    <n v="0"/>
    <n v="3"/>
    <n v="130416"/>
    <s v="High"/>
    <n v="11"/>
    <n v="2025"/>
    <s v="High"/>
    <n v="8"/>
  </r>
  <r>
    <n v="10309"/>
    <x v="1"/>
    <x v="1"/>
    <s v="Startup"/>
    <s v="Technology"/>
    <x v="3"/>
    <x v="2"/>
    <s v="Onsite/Hybrid"/>
    <x v="1"/>
    <s v="3-6 yrs"/>
    <n v="3"/>
    <s v="Bachelor"/>
    <n v="1"/>
    <n v="1"/>
    <n v="1"/>
    <n v="0"/>
    <n v="1"/>
    <n v="4"/>
    <n v="137135"/>
    <s v="High"/>
    <n v="3"/>
    <n v="2021"/>
    <s v="High"/>
    <n v="7"/>
  </r>
  <r>
    <n v="10310"/>
    <x v="1"/>
    <x v="1"/>
    <s v="Enterprise"/>
    <s v="Education"/>
    <x v="5"/>
    <x v="1"/>
    <s v="Onsite/Hybrid"/>
    <x v="1"/>
    <s v="3-6 yrs"/>
    <n v="5"/>
    <s v="Master"/>
    <n v="1"/>
    <n v="0"/>
    <n v="1"/>
    <n v="1"/>
    <n v="0"/>
    <n v="3"/>
    <n v="143259"/>
    <s v="High"/>
    <n v="11"/>
    <n v="2023"/>
    <s v="High"/>
    <n v="6"/>
  </r>
  <r>
    <n v="10311"/>
    <x v="2"/>
    <x v="2"/>
    <s v="Enterprise"/>
    <s v="Education"/>
    <x v="3"/>
    <x v="1"/>
    <s v="Onsite/Hybrid"/>
    <x v="0"/>
    <s v="7+ yrs"/>
    <n v="14"/>
    <s v="Master"/>
    <n v="1"/>
    <n v="1"/>
    <n v="0"/>
    <n v="1"/>
    <n v="1"/>
    <n v="4"/>
    <n v="128665"/>
    <s v="High"/>
    <n v="12"/>
    <n v="2023"/>
    <s v="Low"/>
    <n v="5"/>
  </r>
  <r>
    <n v="10312"/>
    <x v="5"/>
    <x v="1"/>
    <s v="Enterprise"/>
    <s v="Technology"/>
    <x v="5"/>
    <x v="1"/>
    <s v="Onsite/Hybrid"/>
    <x v="0"/>
    <s v="7+ yrs"/>
    <n v="13"/>
    <s v="PhD"/>
    <n v="1"/>
    <n v="0"/>
    <n v="0"/>
    <n v="0"/>
    <n v="1"/>
    <n v="2"/>
    <n v="148038"/>
    <s v="High"/>
    <n v="9"/>
    <n v="2023"/>
    <s v="Low"/>
    <n v="3"/>
  </r>
  <r>
    <n v="10313"/>
    <x v="4"/>
    <x v="0"/>
    <s v="Startup"/>
    <s v="Healthcare"/>
    <x v="2"/>
    <x v="2"/>
    <s v="Onsite/Hybrid"/>
    <x v="0"/>
    <s v="7+ yrs"/>
    <n v="8"/>
    <s v="Master"/>
    <n v="1"/>
    <n v="0"/>
    <n v="1"/>
    <n v="1"/>
    <n v="1"/>
    <n v="4"/>
    <n v="135587"/>
    <s v="High"/>
    <n v="4"/>
    <n v="2020"/>
    <s v="High"/>
    <n v="8"/>
  </r>
  <r>
    <n v="10314"/>
    <x v="1"/>
    <x v="1"/>
    <s v="Startup"/>
    <s v="Technology"/>
    <x v="1"/>
    <x v="1"/>
    <s v="Onsite/Hybrid"/>
    <x v="1"/>
    <s v="3-6 yrs"/>
    <n v="5"/>
    <s v="PhD"/>
    <n v="1"/>
    <n v="1"/>
    <n v="0"/>
    <n v="1"/>
    <n v="0"/>
    <n v="3"/>
    <n v="127122"/>
    <s v="High"/>
    <n v="12"/>
    <n v="2020"/>
    <s v="Medium"/>
    <n v="3"/>
  </r>
  <r>
    <n v="10315"/>
    <x v="0"/>
    <x v="0"/>
    <s v="Startup"/>
    <s v="Education"/>
    <x v="6"/>
    <x v="0"/>
    <s v="Remote"/>
    <x v="2"/>
    <s v="0-2 yrs"/>
    <n v="0"/>
    <s v="Master"/>
    <n v="1"/>
    <n v="1"/>
    <n v="0"/>
    <n v="0"/>
    <n v="0"/>
    <n v="2"/>
    <n v="49629"/>
    <s v="Low"/>
    <n v="9"/>
    <n v="2020"/>
    <s v="Low"/>
    <n v="3"/>
  </r>
  <r>
    <n v="10316"/>
    <x v="3"/>
    <x v="0"/>
    <s v="Startup"/>
    <s v="Retail"/>
    <x v="5"/>
    <x v="0"/>
    <s v="Remote"/>
    <x v="2"/>
    <s v="0-2 yrs"/>
    <n v="1"/>
    <s v="Master"/>
    <n v="0"/>
    <n v="1"/>
    <n v="1"/>
    <n v="1"/>
    <n v="1"/>
    <n v="4"/>
    <n v="89600"/>
    <s v="Medium"/>
    <n v="4"/>
    <n v="2023"/>
    <s v="High"/>
    <n v="3"/>
  </r>
  <r>
    <n v="10317"/>
    <x v="0"/>
    <x v="0"/>
    <s v="Enterprise"/>
    <s v="Education"/>
    <x v="2"/>
    <x v="0"/>
    <s v="Remote"/>
    <x v="1"/>
    <s v="3-6 yrs"/>
    <n v="4"/>
    <s v="Master"/>
    <n v="0"/>
    <n v="1"/>
    <n v="1"/>
    <n v="1"/>
    <n v="1"/>
    <n v="4"/>
    <n v="112099"/>
    <s v="Medium"/>
    <n v="4"/>
    <n v="2024"/>
    <s v="High"/>
    <n v="8"/>
  </r>
  <r>
    <n v="10318"/>
    <x v="3"/>
    <x v="0"/>
    <s v="Medium"/>
    <s v="E-commerce"/>
    <x v="6"/>
    <x v="2"/>
    <s v="Onsite/Hybrid"/>
    <x v="1"/>
    <s v="3-6 yrs"/>
    <n v="4"/>
    <s v="Master"/>
    <n v="0"/>
    <n v="1"/>
    <n v="1"/>
    <n v="0"/>
    <n v="1"/>
    <n v="3"/>
    <n v="102636"/>
    <s v="Medium"/>
    <n v="2"/>
    <n v="2020"/>
    <s v="High"/>
    <n v="9"/>
  </r>
  <r>
    <n v="10319"/>
    <x v="4"/>
    <x v="0"/>
    <s v="Enterprise"/>
    <s v="Education"/>
    <x v="4"/>
    <x v="1"/>
    <s v="Onsite/Hybrid"/>
    <x v="0"/>
    <s v="7+ yrs"/>
    <n v="9"/>
    <s v="PhD"/>
    <n v="0"/>
    <n v="1"/>
    <n v="1"/>
    <n v="1"/>
    <n v="1"/>
    <n v="4"/>
    <n v="139897"/>
    <s v="High"/>
    <n v="11"/>
    <n v="2025"/>
    <s v="High"/>
    <n v="1"/>
  </r>
  <r>
    <n v="10320"/>
    <x v="0"/>
    <x v="0"/>
    <s v="Enterprise"/>
    <s v="Healthcare"/>
    <x v="2"/>
    <x v="0"/>
    <s v="Remote"/>
    <x v="1"/>
    <s v="3-6 yrs"/>
    <n v="5"/>
    <s v="Bachelor"/>
    <n v="0"/>
    <n v="1"/>
    <n v="1"/>
    <n v="0"/>
    <n v="1"/>
    <n v="3"/>
    <n v="98595"/>
    <s v="Medium"/>
    <n v="2"/>
    <n v="2021"/>
    <s v="Low"/>
    <n v="2"/>
  </r>
  <r>
    <n v="10321"/>
    <x v="0"/>
    <x v="0"/>
    <s v="Medium"/>
    <s v="E-commerce"/>
    <x v="0"/>
    <x v="1"/>
    <s v="Onsite/Hybrid"/>
    <x v="1"/>
    <s v="3-6 yrs"/>
    <n v="4"/>
    <s v="PhD"/>
    <n v="1"/>
    <n v="1"/>
    <n v="0"/>
    <n v="0"/>
    <n v="0"/>
    <n v="2"/>
    <n v="78304"/>
    <s v="Medium"/>
    <n v="9"/>
    <n v="2021"/>
    <s v="Medium"/>
    <n v="6"/>
  </r>
  <r>
    <n v="10322"/>
    <x v="1"/>
    <x v="1"/>
    <s v="Startup"/>
    <s v="Healthcare"/>
    <x v="0"/>
    <x v="1"/>
    <s v="Onsite/Hybrid"/>
    <x v="2"/>
    <s v="0-2 yrs"/>
    <n v="2"/>
    <s v="Master"/>
    <n v="1"/>
    <n v="0"/>
    <n v="0"/>
    <n v="0"/>
    <n v="0"/>
    <n v="1"/>
    <n v="90141"/>
    <s v="Medium"/>
    <n v="3"/>
    <n v="2025"/>
    <s v="High"/>
    <n v="9"/>
  </r>
  <r>
    <n v="10323"/>
    <x v="2"/>
    <x v="2"/>
    <s v="Startup"/>
    <s v="E-commerce"/>
    <x v="6"/>
    <x v="0"/>
    <s v="Remote"/>
    <x v="2"/>
    <s v="0-2 yrs"/>
    <n v="1"/>
    <s v="PhD"/>
    <n v="1"/>
    <n v="0"/>
    <n v="0"/>
    <n v="1"/>
    <n v="1"/>
    <n v="3"/>
    <n v="75382"/>
    <s v="Medium"/>
    <n v="8"/>
    <n v="2026"/>
    <s v="Low"/>
    <n v="3"/>
  </r>
  <r>
    <n v="10324"/>
    <x v="2"/>
    <x v="2"/>
    <s v="Enterprise"/>
    <s v="Finance"/>
    <x v="4"/>
    <x v="0"/>
    <s v="Remote"/>
    <x v="0"/>
    <s v="7+ yrs"/>
    <n v="8"/>
    <s v="Master"/>
    <n v="1"/>
    <n v="0"/>
    <n v="1"/>
    <n v="0"/>
    <n v="1"/>
    <n v="3"/>
    <n v="128269"/>
    <s v="High"/>
    <n v="2"/>
    <n v="2022"/>
    <s v="Low"/>
    <n v="1"/>
  </r>
  <r>
    <n v="10325"/>
    <x v="4"/>
    <x v="0"/>
    <s v="Medium"/>
    <s v="E-commerce"/>
    <x v="5"/>
    <x v="2"/>
    <s v="Onsite/Hybrid"/>
    <x v="2"/>
    <s v="0-2 yrs"/>
    <n v="0"/>
    <s v="Master"/>
    <n v="0"/>
    <n v="0"/>
    <n v="0"/>
    <n v="0"/>
    <n v="1"/>
    <n v="1"/>
    <n v="56467"/>
    <s v="Low"/>
    <n v="12"/>
    <n v="2026"/>
    <s v="High"/>
    <n v="8"/>
  </r>
  <r>
    <n v="10326"/>
    <x v="4"/>
    <x v="0"/>
    <s v="Enterprise"/>
    <s v="Education"/>
    <x v="2"/>
    <x v="0"/>
    <s v="Remote"/>
    <x v="2"/>
    <s v="0-2 yrs"/>
    <n v="2"/>
    <s v="Bachelor"/>
    <n v="0"/>
    <n v="0"/>
    <n v="1"/>
    <n v="0"/>
    <n v="1"/>
    <n v="2"/>
    <n v="72596"/>
    <s v="Medium"/>
    <n v="4"/>
    <n v="2025"/>
    <s v="Medium"/>
    <n v="1"/>
  </r>
  <r>
    <n v="10327"/>
    <x v="0"/>
    <x v="0"/>
    <s v="Medium"/>
    <s v="Retail"/>
    <x v="5"/>
    <x v="1"/>
    <s v="Onsite/Hybrid"/>
    <x v="0"/>
    <s v="7+ yrs"/>
    <n v="12"/>
    <s v="PhD"/>
    <n v="0"/>
    <n v="1"/>
    <n v="0"/>
    <n v="1"/>
    <n v="0"/>
    <n v="2"/>
    <n v="117583"/>
    <s v="Medium"/>
    <n v="9"/>
    <n v="2026"/>
    <s v="High"/>
    <n v="7"/>
  </r>
  <r>
    <n v="10328"/>
    <x v="1"/>
    <x v="1"/>
    <s v="Startup"/>
    <s v="Finance"/>
    <x v="1"/>
    <x v="2"/>
    <s v="Onsite/Hybrid"/>
    <x v="0"/>
    <s v="7+ yrs"/>
    <n v="8"/>
    <s v="PhD"/>
    <n v="0"/>
    <n v="1"/>
    <n v="0"/>
    <n v="0"/>
    <n v="1"/>
    <n v="2"/>
    <n v="154458"/>
    <s v="High"/>
    <n v="5"/>
    <n v="2025"/>
    <s v="Low"/>
    <n v="1"/>
  </r>
  <r>
    <n v="10329"/>
    <x v="0"/>
    <x v="0"/>
    <s v="MNC"/>
    <s v="Retail"/>
    <x v="5"/>
    <x v="1"/>
    <s v="Onsite/Hybrid"/>
    <x v="1"/>
    <s v="3-6 yrs"/>
    <n v="5"/>
    <s v="Bachelor"/>
    <n v="0"/>
    <n v="1"/>
    <n v="1"/>
    <n v="1"/>
    <n v="1"/>
    <n v="4"/>
    <n v="130519"/>
    <s v="High"/>
    <n v="8"/>
    <n v="2023"/>
    <s v="High"/>
    <n v="6"/>
  </r>
  <r>
    <n v="10330"/>
    <x v="3"/>
    <x v="0"/>
    <s v="Startup"/>
    <s v="Technology"/>
    <x v="6"/>
    <x v="2"/>
    <s v="Onsite/Hybrid"/>
    <x v="0"/>
    <s v="7+ yrs"/>
    <n v="9"/>
    <s v="PhD"/>
    <n v="1"/>
    <n v="0"/>
    <n v="0"/>
    <n v="1"/>
    <n v="1"/>
    <n v="3"/>
    <n v="127490"/>
    <s v="High"/>
    <n v="5"/>
    <n v="2022"/>
    <s v="Low"/>
    <n v="5"/>
  </r>
  <r>
    <n v="10331"/>
    <x v="3"/>
    <x v="0"/>
    <s v="Startup"/>
    <s v="Healthcare"/>
    <x v="3"/>
    <x v="1"/>
    <s v="Onsite/Hybrid"/>
    <x v="0"/>
    <s v="7+ yrs"/>
    <n v="10"/>
    <s v="PhD"/>
    <n v="1"/>
    <n v="0"/>
    <n v="1"/>
    <n v="1"/>
    <n v="0"/>
    <n v="3"/>
    <n v="131283"/>
    <s v="High"/>
    <n v="3"/>
    <n v="2023"/>
    <s v="High"/>
    <n v="7"/>
  </r>
  <r>
    <n v="10332"/>
    <x v="1"/>
    <x v="1"/>
    <s v="Medium"/>
    <s v="Education"/>
    <x v="2"/>
    <x v="1"/>
    <s v="Onsite/Hybrid"/>
    <x v="0"/>
    <s v="7+ yrs"/>
    <n v="9"/>
    <s v="PhD"/>
    <n v="1"/>
    <n v="1"/>
    <n v="0"/>
    <n v="0"/>
    <n v="1"/>
    <n v="3"/>
    <n v="152008"/>
    <s v="High"/>
    <n v="5"/>
    <n v="2026"/>
    <s v="High"/>
    <n v="7"/>
  </r>
  <r>
    <n v="10333"/>
    <x v="5"/>
    <x v="1"/>
    <s v="Startup"/>
    <s v="Education"/>
    <x v="0"/>
    <x v="1"/>
    <s v="Onsite/Hybrid"/>
    <x v="1"/>
    <s v="3-6 yrs"/>
    <n v="6"/>
    <s v="PhD"/>
    <n v="1"/>
    <n v="1"/>
    <n v="0"/>
    <n v="1"/>
    <n v="1"/>
    <n v="4"/>
    <n v="144021"/>
    <s v="High"/>
    <n v="2"/>
    <n v="2024"/>
    <s v="Medium"/>
    <n v="2"/>
  </r>
  <r>
    <n v="10334"/>
    <x v="3"/>
    <x v="0"/>
    <s v="Startup"/>
    <s v="Retail"/>
    <x v="2"/>
    <x v="2"/>
    <s v="Onsite/Hybrid"/>
    <x v="0"/>
    <s v="7+ yrs"/>
    <n v="8"/>
    <s v="PhD"/>
    <n v="0"/>
    <n v="0"/>
    <n v="1"/>
    <n v="0"/>
    <n v="0"/>
    <n v="1"/>
    <n v="110374"/>
    <s v="Medium"/>
    <n v="7"/>
    <n v="2021"/>
    <s v="Medium"/>
    <n v="1"/>
  </r>
  <r>
    <n v="10335"/>
    <x v="4"/>
    <x v="0"/>
    <s v="Enterprise"/>
    <s v="Healthcare"/>
    <x v="3"/>
    <x v="0"/>
    <s v="Remote"/>
    <x v="2"/>
    <s v="0-2 yrs"/>
    <n v="2"/>
    <s v="Bachelor"/>
    <n v="0"/>
    <n v="1"/>
    <n v="1"/>
    <n v="1"/>
    <n v="1"/>
    <n v="4"/>
    <n v="92977"/>
    <s v="Medium"/>
    <n v="9"/>
    <n v="2026"/>
    <s v="High"/>
    <n v="1"/>
  </r>
  <r>
    <n v="10336"/>
    <x v="5"/>
    <x v="1"/>
    <s v="MNC"/>
    <s v="Education"/>
    <x v="2"/>
    <x v="2"/>
    <s v="Onsite/Hybrid"/>
    <x v="0"/>
    <s v="7+ yrs"/>
    <n v="7"/>
    <s v="Master"/>
    <n v="1"/>
    <n v="1"/>
    <n v="1"/>
    <n v="0"/>
    <n v="1"/>
    <n v="4"/>
    <n v="188639"/>
    <s v="High"/>
    <n v="11"/>
    <n v="2021"/>
    <s v="Medium"/>
    <n v="6"/>
  </r>
  <r>
    <n v="10337"/>
    <x v="3"/>
    <x v="0"/>
    <s v="Enterprise"/>
    <s v="Education"/>
    <x v="4"/>
    <x v="0"/>
    <s v="Remote"/>
    <x v="2"/>
    <s v="0-2 yrs"/>
    <n v="2"/>
    <s v="Bachelor"/>
    <n v="1"/>
    <n v="1"/>
    <n v="1"/>
    <n v="0"/>
    <n v="0"/>
    <n v="3"/>
    <n v="64052"/>
    <s v="Low"/>
    <n v="1"/>
    <n v="2025"/>
    <s v="Medium"/>
    <n v="5"/>
  </r>
  <r>
    <n v="10338"/>
    <x v="3"/>
    <x v="0"/>
    <s v="Enterprise"/>
    <s v="Technology"/>
    <x v="5"/>
    <x v="0"/>
    <s v="Remote"/>
    <x v="2"/>
    <s v="0-2 yrs"/>
    <n v="1"/>
    <s v="PhD"/>
    <n v="1"/>
    <n v="1"/>
    <n v="0"/>
    <n v="0"/>
    <n v="1"/>
    <n v="3"/>
    <n v="63401"/>
    <s v="Low"/>
    <n v="1"/>
    <n v="2024"/>
    <s v="Medium"/>
    <n v="3"/>
  </r>
  <r>
    <n v="10339"/>
    <x v="5"/>
    <x v="1"/>
    <s v="MNC"/>
    <s v="Education"/>
    <x v="3"/>
    <x v="0"/>
    <s v="Remote"/>
    <x v="2"/>
    <s v="0-2 yrs"/>
    <n v="0"/>
    <s v="Bachelor"/>
    <n v="0"/>
    <n v="1"/>
    <n v="0"/>
    <n v="1"/>
    <n v="1"/>
    <n v="3"/>
    <n v="131100"/>
    <s v="High"/>
    <n v="7"/>
    <n v="2022"/>
    <s v="Low"/>
    <n v="6"/>
  </r>
  <r>
    <n v="10340"/>
    <x v="5"/>
    <x v="1"/>
    <s v="Enterprise"/>
    <s v="Healthcare"/>
    <x v="1"/>
    <x v="2"/>
    <s v="Onsite/Hybrid"/>
    <x v="1"/>
    <s v="3-6 yrs"/>
    <n v="3"/>
    <s v="Master"/>
    <n v="0"/>
    <n v="1"/>
    <n v="1"/>
    <n v="1"/>
    <n v="0"/>
    <n v="3"/>
    <n v="147290"/>
    <s v="High"/>
    <n v="9"/>
    <n v="2022"/>
    <s v="High"/>
    <n v="3"/>
  </r>
  <r>
    <n v="10341"/>
    <x v="4"/>
    <x v="0"/>
    <s v="Startup"/>
    <s v="Technology"/>
    <x v="4"/>
    <x v="2"/>
    <s v="Onsite/Hybrid"/>
    <x v="2"/>
    <s v="0-2 yrs"/>
    <n v="2"/>
    <s v="PhD"/>
    <n v="1"/>
    <n v="0"/>
    <n v="1"/>
    <n v="0"/>
    <n v="1"/>
    <n v="3"/>
    <n v="76426"/>
    <s v="Medium"/>
    <n v="4"/>
    <n v="2023"/>
    <s v="Low"/>
    <n v="4"/>
  </r>
  <r>
    <n v="10342"/>
    <x v="0"/>
    <x v="0"/>
    <s v="Medium"/>
    <s v="Healthcare"/>
    <x v="1"/>
    <x v="1"/>
    <s v="Onsite/Hybrid"/>
    <x v="2"/>
    <s v="0-2 yrs"/>
    <n v="2"/>
    <s v="Master"/>
    <n v="1"/>
    <n v="1"/>
    <n v="0"/>
    <n v="0"/>
    <n v="1"/>
    <n v="3"/>
    <n v="61233"/>
    <s v="Low"/>
    <n v="9"/>
    <n v="2024"/>
    <s v="Medium"/>
    <n v="6"/>
  </r>
  <r>
    <n v="10343"/>
    <x v="1"/>
    <x v="1"/>
    <s v="Startup"/>
    <s v="Education"/>
    <x v="2"/>
    <x v="1"/>
    <s v="Onsite/Hybrid"/>
    <x v="2"/>
    <s v="0-2 yrs"/>
    <n v="1"/>
    <s v="PhD"/>
    <n v="0"/>
    <n v="0"/>
    <n v="0"/>
    <n v="1"/>
    <n v="0"/>
    <n v="1"/>
    <n v="103681"/>
    <s v="Medium"/>
    <n v="3"/>
    <n v="2026"/>
    <s v="Low"/>
    <n v="4"/>
  </r>
  <r>
    <n v="10344"/>
    <x v="4"/>
    <x v="0"/>
    <s v="MNC"/>
    <s v="E-commerce"/>
    <x v="0"/>
    <x v="1"/>
    <s v="Onsite/Hybrid"/>
    <x v="1"/>
    <s v="3-6 yrs"/>
    <n v="4"/>
    <s v="PhD"/>
    <n v="1"/>
    <n v="1"/>
    <n v="1"/>
    <n v="0"/>
    <n v="0"/>
    <n v="3"/>
    <n v="112895"/>
    <s v="Medium"/>
    <n v="12"/>
    <n v="2024"/>
    <s v="High"/>
    <n v="9"/>
  </r>
  <r>
    <n v="10345"/>
    <x v="5"/>
    <x v="1"/>
    <s v="Startup"/>
    <s v="Education"/>
    <x v="1"/>
    <x v="2"/>
    <s v="Onsite/Hybrid"/>
    <x v="1"/>
    <s v="3-6 yrs"/>
    <n v="5"/>
    <s v="PhD"/>
    <n v="0"/>
    <n v="1"/>
    <n v="1"/>
    <n v="1"/>
    <n v="1"/>
    <n v="4"/>
    <n v="159570"/>
    <s v="High"/>
    <n v="11"/>
    <n v="2022"/>
    <s v="High"/>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46D70A-2665-4464-88E5-397F08A428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perience">
  <location ref="C14:D18" firstHeaderRow="1" firstDataRow="1" firstDataCol="1"/>
  <pivotFields count="24">
    <pivotField showAll="0"/>
    <pivotField showAll="0"/>
    <pivotField showAll="0"/>
    <pivotField showAll="0"/>
    <pivotField showAll="0"/>
    <pivotField showAll="0">
      <items count="8">
        <item x="1"/>
        <item x="0"/>
        <item x="2"/>
        <item x="6"/>
        <item x="5"/>
        <item x="3"/>
        <item x="4"/>
        <item t="default"/>
      </items>
    </pivotField>
    <pivotField showAll="0">
      <items count="4">
        <item x="1"/>
        <item x="2"/>
        <item x="0"/>
        <item t="default"/>
      </items>
    </pivotField>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s>
  <rowFields count="1">
    <field x="8"/>
  </rowFields>
  <rowItems count="4">
    <i>
      <x v="2"/>
    </i>
    <i>
      <x v="1"/>
    </i>
    <i>
      <x/>
    </i>
    <i t="grand">
      <x/>
    </i>
  </rowItems>
  <colItems count="1">
    <i/>
  </colItems>
  <dataFields count="1">
    <dataField name="Average of Salary" fld="18" subtotal="average" baseField="8" baseItem="0" numFmtId="164"/>
  </dataFields>
  <formats count="2">
    <format dxfId="300">
      <pivotArea field="8" type="button" dataOnly="0" labelOnly="1" outline="0" axis="axisRow" fieldPosition="0"/>
    </format>
    <format dxfId="299">
      <pivotArea dataOnly="0" labelOnly="1" outline="0" axis="axisValues" fieldPosition="0"/>
    </format>
  </formats>
  <conditionalFormats count="1">
    <conditionalFormat type="all" priority="3">
      <pivotAreas count="1">
        <pivotArea type="data" collapsedLevelsAreSubtotals="1" fieldPosition="0">
          <references count="2">
            <reference field="4294967294" count="1" selected="0">
              <x v="0"/>
            </reference>
            <reference field="8" count="1">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9A1835-853F-472D-95EE-C21372D567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location ref="F4:G12" firstHeaderRow="1" firstDataRow="1" firstDataCol="1"/>
  <pivotFields count="24">
    <pivotField dataField="1" showAll="0"/>
    <pivotField showAll="0"/>
    <pivotField showAll="0"/>
    <pivotField showAll="0"/>
    <pivotField showAll="0"/>
    <pivotField axis="axisRow" showAll="0" sortType="descending">
      <items count="8">
        <item x="1"/>
        <item x="0"/>
        <item x="2"/>
        <item x="6"/>
        <item x="5"/>
        <item x="3"/>
        <item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s>
  <rowFields count="1">
    <field x="5"/>
  </rowFields>
  <rowItems count="8">
    <i>
      <x v="2"/>
    </i>
    <i>
      <x v="4"/>
    </i>
    <i>
      <x v="1"/>
    </i>
    <i>
      <x v="5"/>
    </i>
    <i>
      <x v="3"/>
    </i>
    <i>
      <x v="6"/>
    </i>
    <i>
      <x/>
    </i>
    <i t="grand">
      <x/>
    </i>
  </rowItems>
  <colItems count="1">
    <i/>
  </colItems>
  <dataFields count="1">
    <dataField name="Count of JOB_ID" fld="0" subtotal="count" baseField="5" baseItem="0"/>
  </dataFields>
  <formats count="2">
    <format dxfId="302">
      <pivotArea field="5" type="button" dataOnly="0" labelOnly="1" outline="0" axis="axisRow" fieldPosition="0"/>
    </format>
    <format dxfId="30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6DD4F2-0E56-490D-B993-863D1A7535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C21:D25" firstHeaderRow="1" firstDataRow="1" firstDataCol="1"/>
  <pivotFields count="24">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1"/>
        <item x="0"/>
        <item x="2"/>
        <item x="6"/>
        <item x="5"/>
        <item x="3"/>
        <item x="4"/>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Salary" fld="18" subtotal="average" baseField="2" baseItem="2" numFmtId="164"/>
  </dataFields>
  <formats count="2">
    <format dxfId="304">
      <pivotArea field="2" type="button" dataOnly="0" labelOnly="1" outline="0" axis="axisRow" fieldPosition="0"/>
    </format>
    <format dxfId="30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43A69C-59E5-4D1F-B7A1-6C5646F8FD7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2:M13" firstHeaderRow="0" firstDataRow="1" firstDataCol="0"/>
  <pivotFields count="24">
    <pivotField showAll="0"/>
    <pivotField showAll="0"/>
    <pivotField showAll="0"/>
    <pivotField showAll="0"/>
    <pivotField showAll="0"/>
    <pivotField showAll="0">
      <items count="8">
        <item x="1"/>
        <item x="0"/>
        <item x="2"/>
        <item x="6"/>
        <item x="5"/>
        <item x="3"/>
        <item x="4"/>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dataField="1" showAll="0"/>
    <pivotField dataField="1" showAll="0"/>
    <pivotField dataField="1" showAll="0"/>
    <pivotField dataField="1" showAll="0"/>
    <pivotField dataField="1" showAll="0"/>
    <pivotField showAll="0"/>
    <pivotField numFmtId="164"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skills_cloud" fld="16" baseField="0" baseItem="1"/>
    <dataField name="Sum of skills_ml" fld="14" baseField="0" baseItem="0"/>
    <dataField name="Sum of skills_sql" fld="13" baseField="0" baseItem="1"/>
    <dataField name="Sum of skills_deep_learning" fld="15" baseField="0" baseItem="0"/>
    <dataField name="Sum of skills_python" fld="12" baseField="0" baseItem="0"/>
  </dataFields>
  <formats count="5">
    <format dxfId="309">
      <pivotArea dataOnly="0" labelOnly="1" outline="0" fieldPosition="0">
        <references count="1">
          <reference field="4294967294" count="1">
            <x v="4"/>
          </reference>
        </references>
      </pivotArea>
    </format>
    <format dxfId="308">
      <pivotArea dataOnly="0" labelOnly="1" outline="0" fieldPosition="0">
        <references count="1">
          <reference field="4294967294" count="1">
            <x v="2"/>
          </reference>
        </references>
      </pivotArea>
    </format>
    <format dxfId="307">
      <pivotArea dataOnly="0" labelOnly="1" outline="0" fieldPosition="0">
        <references count="1">
          <reference field="4294967294" count="1">
            <x v="1"/>
          </reference>
        </references>
      </pivotArea>
    </format>
    <format dxfId="306">
      <pivotArea dataOnly="0" labelOnly="1" outline="0" fieldPosition="0">
        <references count="1">
          <reference field="4294967294" count="1">
            <x v="0"/>
          </reference>
        </references>
      </pivotArea>
    </format>
    <format dxfId="305">
      <pivotArea dataOnly="0" labelOnly="1" outline="0" fieldPosition="0">
        <references count="1">
          <reference field="4294967294" count="1">
            <x v="3"/>
          </reference>
        </references>
      </pivotArea>
    </format>
  </formats>
  <conditionalFormats count="1">
    <conditionalFormat type="all" priority="1">
      <pivotAreas count="1">
        <pivotArea type="data" outline="0" collapsedLevelsAreSubtotals="1" fieldPosition="0">
          <references count="1">
            <reference field="4294967294" count="1" selected="0">
              <x v="1"/>
            </reference>
          </references>
        </pivotArea>
      </pivotAreas>
    </conditionalFormat>
  </conditional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E2000-5542-4299-A391-209E0FA5B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_role">
  <location ref="C4:D11" firstHeaderRow="1" firstDataRow="1" firstDataCol="1"/>
  <pivotFields count="24">
    <pivotField showAll="0"/>
    <pivotField axis="axisRow" showAll="0" sortType="descending">
      <items count="7">
        <item x="5"/>
        <item x="2"/>
        <item x="0"/>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
        <item x="1"/>
        <item x="0"/>
        <item x="2"/>
        <item x="6"/>
        <item x="5"/>
        <item x="3"/>
        <item x="4"/>
        <item t="default"/>
      </items>
    </pivotField>
    <pivotField showAll="0">
      <items count="4">
        <item x="1"/>
        <item x="2"/>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s>
  <rowFields count="1">
    <field x="1"/>
  </rowFields>
  <rowItems count="7">
    <i>
      <x/>
    </i>
    <i>
      <x v="5"/>
    </i>
    <i>
      <x v="1"/>
    </i>
    <i>
      <x v="3"/>
    </i>
    <i>
      <x v="4"/>
    </i>
    <i>
      <x v="2"/>
    </i>
    <i t="grand">
      <x/>
    </i>
  </rowItems>
  <colItems count="1">
    <i/>
  </colItems>
  <dataFields count="1">
    <dataField name="Average of Salary" fld="18" subtotal="average" baseField="1" baseItem="0" numFmtId="164"/>
  </dataFields>
  <formats count="2">
    <format dxfId="311">
      <pivotArea dataOnly="0" labelOnly="1" outline="0" axis="axisValues" fieldPosition="0"/>
    </format>
    <format dxfId="310">
      <pivotArea field="1" type="button" dataOnly="0" labelOnly="1" outline="0" axis="axisRow" fieldPosition="0"/>
    </format>
  </formats>
  <conditionalFormats count="2">
    <conditionalFormat type="all" priority="4">
      <pivotAreas count="1">
        <pivotArea type="data" collapsedLevelsAreSubtotals="1" fieldPosition="0">
          <references count="2">
            <reference field="4294967294" count="1" selected="0">
              <x v="0"/>
            </reference>
            <reference field="1" count="1">
              <x v="0"/>
            </reference>
          </references>
        </pivotArea>
      </pivotAreas>
    </conditionalFormat>
    <conditionalFormat type="all" priority="2">
      <pivotAreas count="1">
        <pivotArea type="data" collapsedLevelsAreSubtotals="1" fieldPosition="0">
          <references count="2">
            <reference field="4294967294" count="1" selected="0">
              <x v="0"/>
            </reference>
            <reference field="1" count="1">
              <x v="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5D9595-ECD2-49E1-8569-C56CC294E7B0}" sourceName="country">
  <pivotTables>
    <pivotTable tabId="4" name="PivotTable3"/>
    <pivotTable tabId="4" name="PivotTable1"/>
    <pivotTable tabId="4" name="PivotTable2"/>
    <pivotTable tabId="4" name="PivotTable5"/>
    <pivotTable tabId="4" name="PivotTable9"/>
  </pivotTables>
  <data>
    <tabular pivotCacheId="1294081251">
      <items count="7">
        <i x="1" s="1"/>
        <i x="0" s="1"/>
        <i x="2" s="1"/>
        <i x="6" s="1"/>
        <i x="5"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6AA920C7-4EB4-438D-8275-35CAD90B54FC}" sourceName="Job_type">
  <pivotTables>
    <pivotTable tabId="4" name="PivotTable3"/>
    <pivotTable tabId="4" name="PivotTable1"/>
    <pivotTable tabId="4" name="PivotTable2"/>
    <pivotTable tabId="4" name="PivotTable5"/>
    <pivotTable tabId="4" name="PivotTable9"/>
  </pivotTables>
  <data>
    <tabular pivotCacheId="12940812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CE87D6A3-5833-45D9-9B3C-60CAFBB2EEFC}" sourceName="Experience_level">
  <pivotTables>
    <pivotTable tabId="4" name="PivotTable3"/>
    <pivotTable tabId="4" name="PivotTable1"/>
    <pivotTable tabId="4" name="PivotTable2"/>
    <pivotTable tabId="4" name="PivotTable5"/>
    <pivotTable tabId="4" name="PivotTable9"/>
  </pivotTables>
  <data>
    <tabular pivotCacheId="12940812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A2B86EB-4F17-4190-A27F-C056C421A920}" cache="Slicer_country" caption="Country" style="SlicerStyleDark1" rowHeight="288000"/>
  <slicer name="Job_type" xr10:uid="{BFE071FF-6A32-4662-8B84-6954BC7DFBA5}" cache="Slicer_Job_type" caption="Job_type" style="SlicerStyleDark1" rowHeight="396000"/>
  <slicer name="Experience_level" xr10:uid="{639DD8C8-666A-4B62-BBDA-8640E64DAE59}" cache="Slicer_Experience_level" caption="Experience_level"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573468-E419-47AC-9DB9-6A617F733BCC}" name="Table1" displayName="Table1" ref="A1:X10346" totalsRowShown="0">
  <autoFilter ref="A1:X10346" xr:uid="{10573468-E419-47AC-9DB9-6A617F733BCC}"/>
  <tableColumns count="24">
    <tableColumn id="1" xr3:uid="{4D108FDD-9C98-4C6C-BDF1-FEBE7E1062EE}" name="JOB_ID"/>
    <tableColumn id="2" xr3:uid="{17FDAD83-E530-4AC6-A980-B563358C4176}" name="JOB_title"/>
    <tableColumn id="28" xr3:uid="{FB6C8BB7-26A3-4DFA-92E5-31700C1DB46A}" name="JOB_category" dataDxfId="325">
      <calculatedColumnFormula>_xlfn.XLOOKUP(B2,Lookup_table!B:B,Lookup_table!C:C)</calculatedColumnFormula>
    </tableColumn>
    <tableColumn id="3" xr3:uid="{7C40B97B-A1B5-485B-A296-B39C1469EB8E}" name="company_size"/>
    <tableColumn id="4" xr3:uid="{0FA6AD62-3552-46A6-BAE3-501BC03AA057}" name="company_industry"/>
    <tableColumn id="5" xr3:uid="{B65E42D6-D298-49A0-A4A3-2EFCD5076326}" name="country"/>
    <tableColumn id="6" xr3:uid="{907BFB54-99C0-40AE-874E-5A143610AC93}" name="Job_type"/>
    <tableColumn id="29" xr3:uid="{51D2658B-960D-4A3D-9843-D8B85456E425}" name="Job_Type_category" dataDxfId="324">
      <calculatedColumnFormula>IF(G2="Remote","Remote","Onsite/Hybrid")</calculatedColumnFormula>
    </tableColumn>
    <tableColumn id="7" xr3:uid="{B1B78383-3B7F-411B-9F09-71CCFD08FA94}" name="Experience_level"/>
    <tableColumn id="23" xr3:uid="{B8A14AB2-6800-4128-9B75-FD19FAB4CA77}" name="Experience_Category" dataDxfId="323">
      <calculatedColumnFormula>IF(I2="Entry","0-2 yrs",IF(I2="Mid","3-6 yrs","7+ yrs"))</calculatedColumnFormula>
    </tableColumn>
    <tableColumn id="8" xr3:uid="{14147FE8-8E89-4E91-A08D-E28F5E63936C}" name="years_experience">
      <calculatedColumnFormula>IF(J2="0-2 yrs",RANDBETWEEN(0,2),IF(J2="3-6 yrs", RANDBETWEEN(3,6),IF(J2="7+ yrs", RANDBETWEEN(7,15)," ")))</calculatedColumnFormula>
    </tableColumn>
    <tableColumn id="9" xr3:uid="{217BFEC4-9B2B-473C-BCCE-01ED19F20550}" name="education_level"/>
    <tableColumn id="10" xr3:uid="{4FA37214-4CAE-4E06-A8E2-0DC37A9C1ABA}" name="skills_python"/>
    <tableColumn id="11" xr3:uid="{251B96A6-69BE-407E-B03A-15133740AB8E}" name="skills_sql"/>
    <tableColumn id="12" xr3:uid="{58A7C040-E8DA-4E5A-9E32-C8DA44D12D86}" name="skills_ml"/>
    <tableColumn id="13" xr3:uid="{C5F06600-5FF1-487B-B15F-D28B336E1D35}" name="skills_deep_learning"/>
    <tableColumn id="14" xr3:uid="{4F7DA8D7-7AE3-42B0-98E2-86ACE7A302D9}" name="skills_cloud"/>
    <tableColumn id="27" xr3:uid="{AA05A385-A035-4157-8513-B9447DB9D4F7}" name="skill_score" dataDxfId="322">
      <calculatedColumnFormula>SUM(M2:N2:O2:P2:Q2)</calculatedColumnFormula>
    </tableColumn>
    <tableColumn id="15" xr3:uid="{A22B6795-C482-4D3B-8581-6EE8EBA357E0}" name="Salary"/>
    <tableColumn id="26" xr3:uid="{EE8106A8-7994-418D-B4CA-CFD8BF2C150C}" name="Salary_band" dataDxfId="321">
      <calculatedColumnFormula>IF(S2&lt;=70000,"Low",IF(S2&lt;=120000,"Medium","High"))</calculatedColumnFormula>
    </tableColumn>
    <tableColumn id="16" xr3:uid="{478E2DF5-EE1D-4EF1-B617-2AF30DAE5258}" name="job_posting_month" dataDxfId="320"/>
    <tableColumn id="17" xr3:uid="{D453B2DE-BDD3-43EE-9023-50CCAD294391}" name="job_posting_year"/>
    <tableColumn id="18" xr3:uid="{B02A1FDD-7F77-4A1F-BCB0-F5A3437E6A96}" name="hiring_urgency"/>
    <tableColumn id="19" xr3:uid="{95B50115-AEDF-4898-9B40-F38329581DE0}" name="job_opening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8246EF-CB2A-4EDC-9F18-6500D1817FD1}" name="Table2" displayName="Table2" ref="B3:C9" totalsRowShown="0" headerRowDxfId="319" dataDxfId="318">
  <autoFilter ref="B3:C9" xr:uid="{858246EF-CB2A-4EDC-9F18-6500D1817FD1}"/>
  <tableColumns count="2">
    <tableColumn id="1" xr3:uid="{7608D03C-8114-4C53-8B87-6DE681F16E82}" name="JOB_title" dataDxfId="317"/>
    <tableColumn id="2" xr3:uid="{17ABDB15-98FA-44E1-A9CD-5FB551863611}" name="Category" dataDxfId="31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3C804F-2986-41FD-8FEE-32AEDFB25915}" name="Table3" displayName="Table3" ref="B3:C12" totalsRowShown="0" headerRowDxfId="315" dataDxfId="314">
  <autoFilter ref="B3:C12" xr:uid="{483C804F-2986-41FD-8FEE-32AEDFB25915}"/>
  <tableColumns count="2">
    <tableColumn id="1" xr3:uid="{53395243-0ABA-46A2-907D-555A4A82CABB}" name="KPI" dataDxfId="313"/>
    <tableColumn id="2" xr3:uid="{8AB7EDEA-EF27-4018-BF1C-5556E56D9166}" name="Value" dataDxfId="312">
      <calculatedColumnFormula>COUNTA(Table1[JOB_ID])</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740C-F842-4BF3-A037-81AC15E6E41C}">
  <dimension ref="A1:X10346"/>
  <sheetViews>
    <sheetView topLeftCell="Q2" workbookViewId="0">
      <selection activeCell="S1" sqref="S1:S1048576"/>
    </sheetView>
  </sheetViews>
  <sheetFormatPr defaultRowHeight="14.4" x14ac:dyDescent="0.3"/>
  <cols>
    <col min="1" max="1" width="9.109375" bestFit="1" customWidth="1"/>
    <col min="2" max="2" width="23.109375" bestFit="1" customWidth="1"/>
    <col min="3" max="4" width="23.109375" customWidth="1"/>
    <col min="5" max="6" width="19.109375" bestFit="1" customWidth="1"/>
    <col min="7" max="7" width="10.88671875" bestFit="1" customWidth="1"/>
    <col min="8" max="9" width="19.77734375" bestFit="1" customWidth="1"/>
    <col min="10" max="11" width="21.109375" bestFit="1" customWidth="1"/>
    <col min="12" max="12" width="17.88671875" bestFit="1" customWidth="1"/>
    <col min="13" max="13" width="16.6640625" bestFit="1" customWidth="1"/>
    <col min="14" max="14" width="14.21875" bestFit="1" customWidth="1"/>
    <col min="15" max="15" width="11.5546875" customWidth="1"/>
    <col min="16" max="16" width="23.6640625" customWidth="1"/>
    <col min="17" max="17" width="20.5546875" bestFit="1" customWidth="1"/>
    <col min="18" max="18" width="20.5546875" customWidth="1"/>
    <col min="19" max="19" width="12.77734375" bestFit="1" customWidth="1"/>
    <col min="20" max="20" width="14.77734375" customWidth="1"/>
    <col min="21" max="21" width="22.88671875" customWidth="1"/>
    <col min="22" max="22" width="20.109375" bestFit="1" customWidth="1"/>
    <col min="23" max="23" width="18" bestFit="1" customWidth="1"/>
    <col min="24" max="24" width="15.88671875" bestFit="1" customWidth="1"/>
    <col min="25" max="25" width="11.33203125" customWidth="1"/>
  </cols>
  <sheetData>
    <row r="1" spans="1:24" x14ac:dyDescent="0.3">
      <c r="A1" t="s">
        <v>45</v>
      </c>
      <c r="B1" t="s">
        <v>46</v>
      </c>
      <c r="C1" t="s">
        <v>59</v>
      </c>
      <c r="D1" t="s">
        <v>0</v>
      </c>
      <c r="E1" t="s">
        <v>1</v>
      </c>
      <c r="F1" t="s">
        <v>2</v>
      </c>
      <c r="G1" t="s">
        <v>47</v>
      </c>
      <c r="H1" t="s">
        <v>54</v>
      </c>
      <c r="I1" t="s">
        <v>48</v>
      </c>
      <c r="J1" t="s">
        <v>49</v>
      </c>
      <c r="K1" t="s">
        <v>3</v>
      </c>
      <c r="L1" t="s">
        <v>4</v>
      </c>
      <c r="M1" t="s">
        <v>5</v>
      </c>
      <c r="N1" t="s">
        <v>6</v>
      </c>
      <c r="O1" t="s">
        <v>7</v>
      </c>
      <c r="P1" t="s">
        <v>8</v>
      </c>
      <c r="Q1" t="s">
        <v>9</v>
      </c>
      <c r="R1" t="s">
        <v>61</v>
      </c>
      <c r="S1" t="s">
        <v>53</v>
      </c>
      <c r="T1" t="s">
        <v>60</v>
      </c>
      <c r="U1" t="s">
        <v>10</v>
      </c>
      <c r="V1" t="s">
        <v>11</v>
      </c>
      <c r="W1" t="s">
        <v>12</v>
      </c>
      <c r="X1" t="s">
        <v>13</v>
      </c>
    </row>
    <row r="2" spans="1:24" x14ac:dyDescent="0.3">
      <c r="A2">
        <v>1</v>
      </c>
      <c r="B2" t="s">
        <v>36</v>
      </c>
      <c r="C2" t="str">
        <f>_xlfn.XLOOKUP(B2,Lookup_table!B:B,Lookup_table!C:C)</f>
        <v>Data</v>
      </c>
      <c r="D2" t="s">
        <v>14</v>
      </c>
      <c r="E2" t="s">
        <v>15</v>
      </c>
      <c r="F2" t="s">
        <v>16</v>
      </c>
      <c r="G2" t="s">
        <v>17</v>
      </c>
      <c r="H2" t="str">
        <f t="shared" ref="H2:H65" si="0">IF(G2="Remote","Remote","Onsite/Hybrid")</f>
        <v>Remote</v>
      </c>
      <c r="I2" s="2" t="s">
        <v>18</v>
      </c>
      <c r="J2" s="2" t="str">
        <f t="shared" ref="J2:J65" si="1">IF(I2="Entry","0-2 yrs",IF(I2="Mid","3-6 yrs","7+ yrs"))</f>
        <v>7+ yrs</v>
      </c>
      <c r="K2">
        <f ca="1">IF(J2="0-2 yrs",RANDBETWEEN(0,2),IF(J2="3-6 yrs", RANDBETWEEN(3,6),IF(J2="7+ yrs", RANDBETWEEN(7,15)," ")))</f>
        <v>14</v>
      </c>
      <c r="L2" t="s">
        <v>19</v>
      </c>
      <c r="M2">
        <v>0</v>
      </c>
      <c r="N2">
        <v>0</v>
      </c>
      <c r="O2">
        <v>0</v>
      </c>
      <c r="P2">
        <v>1</v>
      </c>
      <c r="Q2">
        <v>0</v>
      </c>
      <c r="R2">
        <f>SUM(M2:N2:O2:P2:Q2)</f>
        <v>1</v>
      </c>
      <c r="S2" s="1">
        <v>158322</v>
      </c>
      <c r="T2" s="1" t="str">
        <f t="shared" ref="T2:T65" si="2">IF(S2&lt;=70000,"Low",IF(S2&lt;=120000,"Medium","High"))</f>
        <v>High</v>
      </c>
      <c r="U2">
        <v>6</v>
      </c>
      <c r="V2">
        <v>2024</v>
      </c>
      <c r="W2" t="s">
        <v>20</v>
      </c>
      <c r="X2">
        <v>4</v>
      </c>
    </row>
    <row r="3" spans="1:24" x14ac:dyDescent="0.3">
      <c r="A3">
        <v>2</v>
      </c>
      <c r="B3" t="s">
        <v>21</v>
      </c>
      <c r="C3" t="str">
        <f>_xlfn.XLOOKUP(B3,Lookup_table!B:B,Lookup_table!C:C)</f>
        <v>AI</v>
      </c>
      <c r="D3" t="s">
        <v>22</v>
      </c>
      <c r="E3" t="s">
        <v>23</v>
      </c>
      <c r="F3" t="s">
        <v>24</v>
      </c>
      <c r="G3" t="s">
        <v>25</v>
      </c>
      <c r="H3" t="str">
        <f t="shared" si="0"/>
        <v>Onsite/Hybrid</v>
      </c>
      <c r="I3" t="s">
        <v>26</v>
      </c>
      <c r="J3" t="str">
        <f t="shared" si="1"/>
        <v>3-6 yrs</v>
      </c>
      <c r="K3">
        <f t="shared" ref="K3:K66" ca="1" si="3">IF(J3="0-2 yrs",RANDBETWEEN(0,2),IF(J3="3-6 yrs", RANDBETWEEN(3,6),IF(J3="7+ yrs", RANDBETWEEN(7,15)," ")))</f>
        <v>6</v>
      </c>
      <c r="L3" t="s">
        <v>27</v>
      </c>
      <c r="M3">
        <v>1</v>
      </c>
      <c r="N3">
        <v>1</v>
      </c>
      <c r="O3">
        <v>1</v>
      </c>
      <c r="P3">
        <v>0</v>
      </c>
      <c r="Q3">
        <v>1</v>
      </c>
      <c r="R3">
        <f>SUM(M3:N3:O3:P3:Q3)</f>
        <v>4</v>
      </c>
      <c r="S3" s="1">
        <v>163666</v>
      </c>
      <c r="T3" s="1" t="str">
        <f t="shared" si="2"/>
        <v>High</v>
      </c>
      <c r="U3">
        <v>11</v>
      </c>
      <c r="V3">
        <v>2026</v>
      </c>
      <c r="W3" t="s">
        <v>28</v>
      </c>
      <c r="X3">
        <v>9</v>
      </c>
    </row>
    <row r="4" spans="1:24" x14ac:dyDescent="0.3">
      <c r="A4">
        <v>3</v>
      </c>
      <c r="B4" t="s">
        <v>21</v>
      </c>
      <c r="C4" t="str">
        <f>_xlfn.XLOOKUP(B4,Lookup_table!B:B,Lookup_table!C:C)</f>
        <v>AI</v>
      </c>
      <c r="D4" t="s">
        <v>22</v>
      </c>
      <c r="E4" t="s">
        <v>23</v>
      </c>
      <c r="F4" t="s">
        <v>29</v>
      </c>
      <c r="G4" t="s">
        <v>30</v>
      </c>
      <c r="H4" t="str">
        <f t="shared" si="0"/>
        <v>Onsite/Hybrid</v>
      </c>
      <c r="I4" t="s">
        <v>26</v>
      </c>
      <c r="J4" t="str">
        <f t="shared" si="1"/>
        <v>3-6 yrs</v>
      </c>
      <c r="K4">
        <f t="shared" ca="1" si="3"/>
        <v>4</v>
      </c>
      <c r="L4" t="s">
        <v>19</v>
      </c>
      <c r="M4">
        <v>1</v>
      </c>
      <c r="N4">
        <v>0</v>
      </c>
      <c r="O4">
        <v>1</v>
      </c>
      <c r="P4">
        <v>0</v>
      </c>
      <c r="Q4">
        <v>1</v>
      </c>
      <c r="R4">
        <f>SUM(M4:N4:O4:P4:Q4)</f>
        <v>3</v>
      </c>
      <c r="S4" s="1">
        <v>158556</v>
      </c>
      <c r="T4" s="1" t="str">
        <f t="shared" si="2"/>
        <v>High</v>
      </c>
      <c r="U4">
        <v>3</v>
      </c>
      <c r="V4">
        <v>2026</v>
      </c>
      <c r="W4" t="s">
        <v>28</v>
      </c>
      <c r="X4">
        <v>9</v>
      </c>
    </row>
    <row r="5" spans="1:24" x14ac:dyDescent="0.3">
      <c r="A5">
        <v>4</v>
      </c>
      <c r="B5" t="s">
        <v>31</v>
      </c>
      <c r="C5" t="str">
        <f>_xlfn.XLOOKUP(B5,Lookup_table!B:B,Lookup_table!C:C)</f>
        <v>Business</v>
      </c>
      <c r="D5" t="s">
        <v>14</v>
      </c>
      <c r="E5" t="s">
        <v>32</v>
      </c>
      <c r="F5" t="s">
        <v>29</v>
      </c>
      <c r="G5" t="s">
        <v>17</v>
      </c>
      <c r="H5" t="str">
        <f t="shared" si="0"/>
        <v>Remote</v>
      </c>
      <c r="I5" t="s">
        <v>26</v>
      </c>
      <c r="J5" t="str">
        <f t="shared" si="1"/>
        <v>3-6 yrs</v>
      </c>
      <c r="K5">
        <f t="shared" ca="1" si="3"/>
        <v>5</v>
      </c>
      <c r="L5" t="s">
        <v>19</v>
      </c>
      <c r="M5">
        <v>0</v>
      </c>
      <c r="N5">
        <v>1</v>
      </c>
      <c r="O5">
        <v>0</v>
      </c>
      <c r="P5">
        <v>1</v>
      </c>
      <c r="Q5">
        <v>1</v>
      </c>
      <c r="R5">
        <f>SUM(M5:N5:O5:P5:Q5)</f>
        <v>3</v>
      </c>
      <c r="S5" s="1">
        <v>95775</v>
      </c>
      <c r="T5" s="1" t="str">
        <f t="shared" si="2"/>
        <v>Medium</v>
      </c>
      <c r="U5">
        <v>3</v>
      </c>
      <c r="V5">
        <v>2025</v>
      </c>
      <c r="W5" t="s">
        <v>28</v>
      </c>
      <c r="X5">
        <v>7</v>
      </c>
    </row>
    <row r="6" spans="1:24" x14ac:dyDescent="0.3">
      <c r="A6">
        <v>5</v>
      </c>
      <c r="B6" t="s">
        <v>33</v>
      </c>
      <c r="C6" t="str">
        <f>_xlfn.XLOOKUP(B6,Lookup_table!B:B,Lookup_table!C:C)</f>
        <v>Data</v>
      </c>
      <c r="D6" t="s">
        <v>22</v>
      </c>
      <c r="E6" t="s">
        <v>32</v>
      </c>
      <c r="F6" t="s">
        <v>29</v>
      </c>
      <c r="G6" t="s">
        <v>25</v>
      </c>
      <c r="H6" t="str">
        <f t="shared" si="0"/>
        <v>Onsite/Hybrid</v>
      </c>
      <c r="I6" t="s">
        <v>26</v>
      </c>
      <c r="J6" t="str">
        <f t="shared" si="1"/>
        <v>3-6 yrs</v>
      </c>
      <c r="K6">
        <f t="shared" ca="1" si="3"/>
        <v>3</v>
      </c>
      <c r="L6" t="s">
        <v>19</v>
      </c>
      <c r="M6">
        <v>1</v>
      </c>
      <c r="N6">
        <v>1</v>
      </c>
      <c r="O6">
        <v>1</v>
      </c>
      <c r="P6">
        <v>0</v>
      </c>
      <c r="Q6">
        <v>0</v>
      </c>
      <c r="R6">
        <f>SUM(M6:N6:O6:P6:Q6)</f>
        <v>3</v>
      </c>
      <c r="S6" s="1">
        <v>111873</v>
      </c>
      <c r="T6" s="1" t="str">
        <f t="shared" si="2"/>
        <v>Medium</v>
      </c>
      <c r="U6">
        <v>12</v>
      </c>
      <c r="V6">
        <v>2021</v>
      </c>
      <c r="W6" t="s">
        <v>20</v>
      </c>
      <c r="X6">
        <v>2</v>
      </c>
    </row>
    <row r="7" spans="1:24" x14ac:dyDescent="0.3">
      <c r="A7">
        <v>6</v>
      </c>
      <c r="B7" t="s">
        <v>21</v>
      </c>
      <c r="C7" t="str">
        <f>_xlfn.XLOOKUP(B7,Lookup_table!B:B,Lookup_table!C:C)</f>
        <v>AI</v>
      </c>
      <c r="D7" t="s">
        <v>34</v>
      </c>
      <c r="E7" t="s">
        <v>23</v>
      </c>
      <c r="F7" t="s">
        <v>24</v>
      </c>
      <c r="G7" t="s">
        <v>30</v>
      </c>
      <c r="H7" t="str">
        <f t="shared" si="0"/>
        <v>Onsite/Hybrid</v>
      </c>
      <c r="I7" t="s">
        <v>18</v>
      </c>
      <c r="J7" t="str">
        <f t="shared" si="1"/>
        <v>7+ yrs</v>
      </c>
      <c r="K7">
        <f t="shared" ca="1" si="3"/>
        <v>14</v>
      </c>
      <c r="L7" t="s">
        <v>19</v>
      </c>
      <c r="M7">
        <v>1</v>
      </c>
      <c r="N7">
        <v>0</v>
      </c>
      <c r="O7">
        <v>1</v>
      </c>
      <c r="P7">
        <v>1</v>
      </c>
      <c r="Q7">
        <v>0</v>
      </c>
      <c r="R7">
        <f>SUM(M7:N7:O7:P7:Q7)</f>
        <v>3</v>
      </c>
      <c r="S7" s="1">
        <v>165878</v>
      </c>
      <c r="T7" s="1" t="str">
        <f t="shared" si="2"/>
        <v>High</v>
      </c>
      <c r="U7">
        <v>5</v>
      </c>
      <c r="V7">
        <v>2021</v>
      </c>
      <c r="W7" t="s">
        <v>28</v>
      </c>
      <c r="X7">
        <v>2</v>
      </c>
    </row>
    <row r="8" spans="1:24" x14ac:dyDescent="0.3">
      <c r="A8">
        <v>7</v>
      </c>
      <c r="B8" t="s">
        <v>33</v>
      </c>
      <c r="C8" t="str">
        <f>_xlfn.XLOOKUP(B8,Lookup_table!B:B,Lookup_table!C:C)</f>
        <v>Data</v>
      </c>
      <c r="D8" t="s">
        <v>22</v>
      </c>
      <c r="E8" t="s">
        <v>23</v>
      </c>
      <c r="F8" t="s">
        <v>29</v>
      </c>
      <c r="G8" t="s">
        <v>17</v>
      </c>
      <c r="H8" t="str">
        <f t="shared" si="0"/>
        <v>Remote</v>
      </c>
      <c r="I8" t="s">
        <v>35</v>
      </c>
      <c r="J8" t="str">
        <f t="shared" si="1"/>
        <v>0-2 yrs</v>
      </c>
      <c r="K8">
        <f t="shared" ca="1" si="3"/>
        <v>2</v>
      </c>
      <c r="L8" t="s">
        <v>27</v>
      </c>
      <c r="M8">
        <v>0</v>
      </c>
      <c r="N8">
        <v>0</v>
      </c>
      <c r="O8">
        <v>0</v>
      </c>
      <c r="P8">
        <v>0</v>
      </c>
      <c r="Q8">
        <v>0</v>
      </c>
      <c r="R8">
        <f>SUM(M8:N8:O8:P8:Q8)</f>
        <v>0</v>
      </c>
      <c r="S8" s="1">
        <v>67027</v>
      </c>
      <c r="T8" s="1" t="str">
        <f t="shared" si="2"/>
        <v>Low</v>
      </c>
      <c r="V8">
        <v>2026</v>
      </c>
      <c r="W8" t="s">
        <v>28</v>
      </c>
      <c r="X8">
        <v>8</v>
      </c>
    </row>
    <row r="9" spans="1:24" x14ac:dyDescent="0.3">
      <c r="A9">
        <v>8</v>
      </c>
      <c r="B9" t="s">
        <v>36</v>
      </c>
      <c r="C9" t="str">
        <f>_xlfn.XLOOKUP(B9,Lookup_table!B:B,Lookup_table!C:C)</f>
        <v>Data</v>
      </c>
      <c r="D9" t="s">
        <v>37</v>
      </c>
      <c r="E9" t="s">
        <v>38</v>
      </c>
      <c r="F9" t="s">
        <v>51</v>
      </c>
      <c r="G9" t="s">
        <v>30</v>
      </c>
      <c r="H9" t="str">
        <f t="shared" si="0"/>
        <v>Onsite/Hybrid</v>
      </c>
      <c r="I9" t="s">
        <v>35</v>
      </c>
      <c r="J9" t="str">
        <f t="shared" si="1"/>
        <v>0-2 yrs</v>
      </c>
      <c r="K9">
        <f t="shared" ca="1" si="3"/>
        <v>2</v>
      </c>
      <c r="L9" t="s">
        <v>39</v>
      </c>
      <c r="M9">
        <v>1</v>
      </c>
      <c r="N9">
        <v>0</v>
      </c>
      <c r="O9">
        <v>1</v>
      </c>
      <c r="P9">
        <v>0</v>
      </c>
      <c r="Q9">
        <v>1</v>
      </c>
      <c r="R9">
        <f>SUM(M9:N9:O9:P9:Q9)</f>
        <v>3</v>
      </c>
      <c r="S9" s="1">
        <v>78392</v>
      </c>
      <c r="T9" s="1" t="str">
        <f t="shared" si="2"/>
        <v>Medium</v>
      </c>
      <c r="U9">
        <v>8</v>
      </c>
      <c r="V9">
        <v>2023</v>
      </c>
      <c r="W9" t="s">
        <v>28</v>
      </c>
      <c r="X9">
        <v>7</v>
      </c>
    </row>
    <row r="10" spans="1:24" x14ac:dyDescent="0.3">
      <c r="A10">
        <v>9</v>
      </c>
      <c r="B10" t="s">
        <v>21</v>
      </c>
      <c r="C10" t="str">
        <f>_xlfn.XLOOKUP(B10,Lookup_table!B:B,Lookup_table!C:C)</f>
        <v>AI</v>
      </c>
      <c r="D10" t="s">
        <v>14</v>
      </c>
      <c r="E10" t="s">
        <v>40</v>
      </c>
      <c r="F10" t="s">
        <v>16</v>
      </c>
      <c r="G10" t="s">
        <v>30</v>
      </c>
      <c r="H10" t="str">
        <f t="shared" si="0"/>
        <v>Onsite/Hybrid</v>
      </c>
      <c r="I10" t="s">
        <v>26</v>
      </c>
      <c r="J10" t="str">
        <f t="shared" si="1"/>
        <v>3-6 yrs</v>
      </c>
      <c r="K10">
        <f t="shared" ca="1" si="3"/>
        <v>4</v>
      </c>
      <c r="L10" t="s">
        <v>39</v>
      </c>
      <c r="M10">
        <v>0</v>
      </c>
      <c r="N10">
        <v>0</v>
      </c>
      <c r="O10">
        <v>0</v>
      </c>
      <c r="P10">
        <v>0</v>
      </c>
      <c r="Q10">
        <v>1</v>
      </c>
      <c r="R10">
        <f>SUM(M10:N10:O10:P10:Q10)</f>
        <v>1</v>
      </c>
      <c r="S10" s="1">
        <v>123840</v>
      </c>
      <c r="T10" s="1" t="str">
        <f t="shared" si="2"/>
        <v>High</v>
      </c>
      <c r="U10">
        <v>5</v>
      </c>
      <c r="V10">
        <v>2021</v>
      </c>
      <c r="W10" t="s">
        <v>20</v>
      </c>
      <c r="X10">
        <v>3</v>
      </c>
    </row>
    <row r="11" spans="1:24" x14ac:dyDescent="0.3">
      <c r="A11">
        <v>10</v>
      </c>
      <c r="B11" t="s">
        <v>41</v>
      </c>
      <c r="C11" t="str">
        <f>_xlfn.XLOOKUP(B11,Lookup_table!B:B,Lookup_table!C:C)</f>
        <v>Data</v>
      </c>
      <c r="D11" t="s">
        <v>37</v>
      </c>
      <c r="E11" t="s">
        <v>15</v>
      </c>
      <c r="F11" t="s">
        <v>52</v>
      </c>
      <c r="G11" t="s">
        <v>30</v>
      </c>
      <c r="H11" t="str">
        <f t="shared" si="0"/>
        <v>Onsite/Hybrid</v>
      </c>
      <c r="I11" t="s">
        <v>18</v>
      </c>
      <c r="J11" t="str">
        <f t="shared" si="1"/>
        <v>7+ yrs</v>
      </c>
      <c r="K11">
        <f t="shared" ca="1" si="3"/>
        <v>15</v>
      </c>
      <c r="L11" t="s">
        <v>19</v>
      </c>
      <c r="M11">
        <v>1</v>
      </c>
      <c r="N11">
        <v>0</v>
      </c>
      <c r="O11">
        <v>0</v>
      </c>
      <c r="P11">
        <v>0</v>
      </c>
      <c r="Q11">
        <v>1</v>
      </c>
      <c r="R11">
        <f>SUM(M11:N11:O11:P11:Q11)</f>
        <v>2</v>
      </c>
      <c r="S11" s="1">
        <v>112408</v>
      </c>
      <c r="T11" s="1" t="str">
        <f t="shared" si="2"/>
        <v>Medium</v>
      </c>
      <c r="U11">
        <v>4</v>
      </c>
      <c r="V11">
        <v>2024</v>
      </c>
      <c r="W11" t="s">
        <v>28</v>
      </c>
      <c r="X11">
        <v>7</v>
      </c>
    </row>
    <row r="12" spans="1:24" x14ac:dyDescent="0.3">
      <c r="A12">
        <v>11</v>
      </c>
      <c r="B12" t="s">
        <v>50</v>
      </c>
      <c r="C12" t="str">
        <f>_xlfn.XLOOKUP(B12,Lookup_table!B:B,Lookup_table!C:C)</f>
        <v>AI</v>
      </c>
      <c r="D12" t="s">
        <v>34</v>
      </c>
      <c r="E12" t="s">
        <v>42</v>
      </c>
      <c r="F12" t="s">
        <v>43</v>
      </c>
      <c r="G12" t="s">
        <v>30</v>
      </c>
      <c r="H12" t="str">
        <f t="shared" si="0"/>
        <v>Onsite/Hybrid</v>
      </c>
      <c r="I12" t="s">
        <v>35</v>
      </c>
      <c r="J12" t="str">
        <f t="shared" si="1"/>
        <v>0-2 yrs</v>
      </c>
      <c r="K12">
        <f t="shared" ca="1" si="3"/>
        <v>2</v>
      </c>
      <c r="L12" t="s">
        <v>39</v>
      </c>
      <c r="M12">
        <v>0</v>
      </c>
      <c r="N12">
        <v>1</v>
      </c>
      <c r="O12">
        <v>0</v>
      </c>
      <c r="P12">
        <v>1</v>
      </c>
      <c r="Q12">
        <v>0</v>
      </c>
      <c r="R12">
        <f>SUM(M12:N12:O12:P12:Q12)</f>
        <v>2</v>
      </c>
      <c r="S12" s="1">
        <v>103157</v>
      </c>
      <c r="T12" s="1" t="str">
        <f t="shared" si="2"/>
        <v>Medium</v>
      </c>
      <c r="U12">
        <v>12</v>
      </c>
      <c r="V12">
        <v>2021</v>
      </c>
      <c r="W12" t="s">
        <v>34</v>
      </c>
      <c r="X12">
        <v>3</v>
      </c>
    </row>
    <row r="13" spans="1:24" x14ac:dyDescent="0.3">
      <c r="A13">
        <v>12</v>
      </c>
      <c r="B13" t="s">
        <v>21</v>
      </c>
      <c r="C13" t="str">
        <f>_xlfn.XLOOKUP(B13,Lookup_table!B:B,Lookup_table!C:C)</f>
        <v>AI</v>
      </c>
      <c r="D13" t="s">
        <v>14</v>
      </c>
      <c r="E13" t="s">
        <v>40</v>
      </c>
      <c r="F13" t="s">
        <v>52</v>
      </c>
      <c r="G13" t="s">
        <v>17</v>
      </c>
      <c r="H13" t="str">
        <f t="shared" si="0"/>
        <v>Remote</v>
      </c>
      <c r="I13" t="s">
        <v>26</v>
      </c>
      <c r="J13" t="str">
        <f t="shared" si="1"/>
        <v>3-6 yrs</v>
      </c>
      <c r="K13">
        <f t="shared" ca="1" si="3"/>
        <v>4</v>
      </c>
      <c r="L13" t="s">
        <v>19</v>
      </c>
      <c r="M13">
        <v>0</v>
      </c>
      <c r="N13">
        <v>1</v>
      </c>
      <c r="O13">
        <v>1</v>
      </c>
      <c r="P13">
        <v>0</v>
      </c>
      <c r="Q13">
        <v>1</v>
      </c>
      <c r="R13">
        <f>SUM(M13:N13:O13:P13:Q13)</f>
        <v>3</v>
      </c>
      <c r="S13" s="1">
        <v>142392</v>
      </c>
      <c r="T13" s="1" t="str">
        <f t="shared" si="2"/>
        <v>High</v>
      </c>
      <c r="U13">
        <v>1</v>
      </c>
      <c r="V13">
        <v>2020</v>
      </c>
      <c r="W13" t="s">
        <v>28</v>
      </c>
      <c r="X13">
        <v>9</v>
      </c>
    </row>
    <row r="14" spans="1:24" x14ac:dyDescent="0.3">
      <c r="A14">
        <v>13</v>
      </c>
      <c r="B14" t="s">
        <v>36</v>
      </c>
      <c r="C14" t="str">
        <f>_xlfn.XLOOKUP(B14,Lookup_table!B:B,Lookup_table!C:C)</f>
        <v>Data</v>
      </c>
      <c r="D14" t="s">
        <v>34</v>
      </c>
      <c r="E14" t="s">
        <v>38</v>
      </c>
      <c r="F14" t="s">
        <v>29</v>
      </c>
      <c r="G14" t="s">
        <v>17</v>
      </c>
      <c r="H14" t="str">
        <f t="shared" si="0"/>
        <v>Remote</v>
      </c>
      <c r="I14" t="s">
        <v>35</v>
      </c>
      <c r="J14" t="str">
        <f t="shared" si="1"/>
        <v>0-2 yrs</v>
      </c>
      <c r="K14">
        <f t="shared" ca="1" si="3"/>
        <v>2</v>
      </c>
      <c r="L14" t="s">
        <v>39</v>
      </c>
      <c r="M14">
        <v>1</v>
      </c>
      <c r="N14">
        <v>1</v>
      </c>
      <c r="O14">
        <v>0</v>
      </c>
      <c r="P14">
        <v>0</v>
      </c>
      <c r="Q14">
        <v>1</v>
      </c>
      <c r="R14">
        <f>SUM(M14:N14:O14:P14:Q14)</f>
        <v>3</v>
      </c>
      <c r="S14" s="1">
        <v>55663</v>
      </c>
      <c r="T14" s="1" t="str">
        <f t="shared" si="2"/>
        <v>Low</v>
      </c>
      <c r="U14">
        <v>11</v>
      </c>
      <c r="V14">
        <v>2025</v>
      </c>
      <c r="W14" t="s">
        <v>20</v>
      </c>
      <c r="X14">
        <v>5</v>
      </c>
    </row>
    <row r="15" spans="1:24" x14ac:dyDescent="0.3">
      <c r="A15">
        <v>14</v>
      </c>
      <c r="B15" t="s">
        <v>33</v>
      </c>
      <c r="C15" t="str">
        <f>_xlfn.XLOOKUP(B15,Lookup_table!B:B,Lookup_table!C:C)</f>
        <v>Data</v>
      </c>
      <c r="D15" t="s">
        <v>22</v>
      </c>
      <c r="E15" t="s">
        <v>38</v>
      </c>
      <c r="F15" t="s">
        <v>24</v>
      </c>
      <c r="G15" t="s">
        <v>17</v>
      </c>
      <c r="H15" t="str">
        <f t="shared" si="0"/>
        <v>Remote</v>
      </c>
      <c r="I15" t="s">
        <v>26</v>
      </c>
      <c r="J15" t="str">
        <f t="shared" si="1"/>
        <v>3-6 yrs</v>
      </c>
      <c r="K15">
        <f t="shared" ca="1" si="3"/>
        <v>4</v>
      </c>
      <c r="L15" t="s">
        <v>19</v>
      </c>
      <c r="M15">
        <v>1</v>
      </c>
      <c r="N15">
        <v>0</v>
      </c>
      <c r="O15">
        <v>0</v>
      </c>
      <c r="P15">
        <v>0</v>
      </c>
      <c r="Q15">
        <v>0</v>
      </c>
      <c r="R15">
        <f>SUM(M15:N15:O15:P15:Q15)</f>
        <v>1</v>
      </c>
      <c r="S15" s="1">
        <v>90698</v>
      </c>
      <c r="T15" s="1" t="str">
        <f t="shared" si="2"/>
        <v>Medium</v>
      </c>
      <c r="U15">
        <v>1</v>
      </c>
      <c r="V15">
        <v>2021</v>
      </c>
      <c r="W15" t="s">
        <v>28</v>
      </c>
      <c r="X15">
        <v>8</v>
      </c>
    </row>
    <row r="16" spans="1:24" x14ac:dyDescent="0.3">
      <c r="A16">
        <v>15</v>
      </c>
      <c r="B16" t="s">
        <v>21</v>
      </c>
      <c r="C16" t="str">
        <f>_xlfn.XLOOKUP(B16,Lookup_table!B:B,Lookup_table!C:C)</f>
        <v>AI</v>
      </c>
      <c r="D16" t="s">
        <v>22</v>
      </c>
      <c r="E16" t="s">
        <v>40</v>
      </c>
      <c r="F16" t="s">
        <v>43</v>
      </c>
      <c r="G16" t="s">
        <v>17</v>
      </c>
      <c r="H16" t="str">
        <f t="shared" si="0"/>
        <v>Remote</v>
      </c>
      <c r="I16" t="s">
        <v>35</v>
      </c>
      <c r="J16" t="str">
        <f t="shared" si="1"/>
        <v>0-2 yrs</v>
      </c>
      <c r="K16">
        <f t="shared" ca="1" si="3"/>
        <v>1</v>
      </c>
      <c r="L16" t="s">
        <v>27</v>
      </c>
      <c r="M16">
        <v>1</v>
      </c>
      <c r="N16">
        <v>1</v>
      </c>
      <c r="O16">
        <v>0</v>
      </c>
      <c r="P16">
        <v>1</v>
      </c>
      <c r="Q16">
        <v>1</v>
      </c>
      <c r="R16">
        <f>SUM(M16:N16:O16:P16:Q16)</f>
        <v>4</v>
      </c>
      <c r="S16" s="1">
        <v>135535</v>
      </c>
      <c r="T16" s="1" t="str">
        <f t="shared" si="2"/>
        <v>High</v>
      </c>
      <c r="U16">
        <v>7</v>
      </c>
      <c r="V16">
        <v>2023</v>
      </c>
      <c r="W16" t="s">
        <v>20</v>
      </c>
      <c r="X16">
        <v>6</v>
      </c>
    </row>
    <row r="17" spans="1:24" x14ac:dyDescent="0.3">
      <c r="A17">
        <v>16</v>
      </c>
      <c r="B17" t="s">
        <v>36</v>
      </c>
      <c r="C17" t="str">
        <f>_xlfn.XLOOKUP(B17,Lookup_table!B:B,Lookup_table!C:C)</f>
        <v>Data</v>
      </c>
      <c r="D17" t="s">
        <v>22</v>
      </c>
      <c r="E17" t="s">
        <v>15</v>
      </c>
      <c r="F17" t="s">
        <v>52</v>
      </c>
      <c r="G17" t="s">
        <v>30</v>
      </c>
      <c r="H17" t="str">
        <f t="shared" si="0"/>
        <v>Onsite/Hybrid</v>
      </c>
      <c r="I17" t="s">
        <v>26</v>
      </c>
      <c r="J17" t="str">
        <f t="shared" si="1"/>
        <v>3-6 yrs</v>
      </c>
      <c r="K17">
        <f t="shared" ca="1" si="3"/>
        <v>4</v>
      </c>
      <c r="L17" t="s">
        <v>27</v>
      </c>
      <c r="M17">
        <v>1</v>
      </c>
      <c r="N17">
        <v>1</v>
      </c>
      <c r="O17">
        <v>1</v>
      </c>
      <c r="P17">
        <v>0</v>
      </c>
      <c r="Q17">
        <v>0</v>
      </c>
      <c r="R17">
        <f>SUM(M17:N17:O17:P17:Q17)</f>
        <v>3</v>
      </c>
      <c r="S17" s="1">
        <v>114339</v>
      </c>
      <c r="T17" s="1" t="str">
        <f t="shared" si="2"/>
        <v>Medium</v>
      </c>
      <c r="U17">
        <v>11</v>
      </c>
      <c r="V17">
        <v>2025</v>
      </c>
      <c r="W17" t="s">
        <v>20</v>
      </c>
      <c r="X17">
        <v>1</v>
      </c>
    </row>
    <row r="18" spans="1:24" x14ac:dyDescent="0.3">
      <c r="A18">
        <v>17</v>
      </c>
      <c r="B18" t="s">
        <v>31</v>
      </c>
      <c r="C18" t="str">
        <f>_xlfn.XLOOKUP(B18,Lookup_table!B:B,Lookup_table!C:C)</f>
        <v>Business</v>
      </c>
      <c r="D18" t="s">
        <v>37</v>
      </c>
      <c r="E18" t="s">
        <v>23</v>
      </c>
      <c r="F18" t="s">
        <v>29</v>
      </c>
      <c r="G18" t="s">
        <v>30</v>
      </c>
      <c r="H18" t="str">
        <f t="shared" si="0"/>
        <v>Onsite/Hybrid</v>
      </c>
      <c r="I18" t="s">
        <v>18</v>
      </c>
      <c r="J18" t="str">
        <f t="shared" si="1"/>
        <v>7+ yrs</v>
      </c>
      <c r="K18">
        <f t="shared" ca="1" si="3"/>
        <v>13</v>
      </c>
      <c r="L18" t="s">
        <v>19</v>
      </c>
      <c r="M18">
        <v>0</v>
      </c>
      <c r="N18">
        <v>0</v>
      </c>
      <c r="O18">
        <v>1</v>
      </c>
      <c r="P18">
        <v>1</v>
      </c>
      <c r="Q18">
        <v>0</v>
      </c>
      <c r="R18">
        <f>SUM(M18:N18:O18:P18:Q18)</f>
        <v>2</v>
      </c>
      <c r="S18" s="1">
        <v>133680</v>
      </c>
      <c r="T18" s="1" t="str">
        <f t="shared" si="2"/>
        <v>High</v>
      </c>
      <c r="U18">
        <v>1</v>
      </c>
      <c r="V18">
        <v>2026</v>
      </c>
      <c r="W18" t="s">
        <v>28</v>
      </c>
      <c r="X18">
        <v>4</v>
      </c>
    </row>
    <row r="19" spans="1:24" x14ac:dyDescent="0.3">
      <c r="A19">
        <v>18</v>
      </c>
      <c r="B19" t="s">
        <v>21</v>
      </c>
      <c r="C19" t="str">
        <f>_xlfn.XLOOKUP(B19,Lookup_table!B:B,Lookup_table!C:C)</f>
        <v>AI</v>
      </c>
      <c r="D19" t="s">
        <v>22</v>
      </c>
      <c r="E19" t="s">
        <v>38</v>
      </c>
      <c r="F19" t="s">
        <v>51</v>
      </c>
      <c r="G19" t="s">
        <v>17</v>
      </c>
      <c r="H19" t="str">
        <f t="shared" si="0"/>
        <v>Remote</v>
      </c>
      <c r="I19" t="s">
        <v>35</v>
      </c>
      <c r="J19" t="str">
        <f t="shared" si="1"/>
        <v>0-2 yrs</v>
      </c>
      <c r="K19">
        <f t="shared" ca="1" si="3"/>
        <v>1</v>
      </c>
      <c r="L19" t="s">
        <v>19</v>
      </c>
      <c r="M19">
        <v>0</v>
      </c>
      <c r="N19">
        <v>1</v>
      </c>
      <c r="O19">
        <v>1</v>
      </c>
      <c r="P19">
        <v>0</v>
      </c>
      <c r="Q19">
        <v>0</v>
      </c>
      <c r="R19">
        <f>SUM(M19:N19:O19:P19:Q19)</f>
        <v>2</v>
      </c>
      <c r="S19" s="1">
        <v>122049</v>
      </c>
      <c r="T19" s="1" t="str">
        <f t="shared" si="2"/>
        <v>High</v>
      </c>
      <c r="U19">
        <v>1</v>
      </c>
      <c r="V19">
        <v>2025</v>
      </c>
      <c r="W19" t="s">
        <v>28</v>
      </c>
      <c r="X19">
        <v>9</v>
      </c>
    </row>
    <row r="20" spans="1:24" x14ac:dyDescent="0.3">
      <c r="A20">
        <v>19</v>
      </c>
      <c r="B20" t="s">
        <v>50</v>
      </c>
      <c r="C20" t="str">
        <f>_xlfn.XLOOKUP(B20,Lookup_table!B:B,Lookup_table!C:C)</f>
        <v>AI</v>
      </c>
      <c r="D20" t="s">
        <v>14</v>
      </c>
      <c r="E20" t="s">
        <v>42</v>
      </c>
      <c r="F20" t="s">
        <v>51</v>
      </c>
      <c r="G20" t="s">
        <v>30</v>
      </c>
      <c r="H20" t="str">
        <f t="shared" si="0"/>
        <v>Onsite/Hybrid</v>
      </c>
      <c r="I20" t="s">
        <v>35</v>
      </c>
      <c r="J20" t="str">
        <f t="shared" si="1"/>
        <v>0-2 yrs</v>
      </c>
      <c r="K20">
        <f t="shared" ca="1" si="3"/>
        <v>1</v>
      </c>
      <c r="L20" t="s">
        <v>27</v>
      </c>
      <c r="M20">
        <v>0</v>
      </c>
      <c r="N20">
        <v>1</v>
      </c>
      <c r="O20">
        <v>1</v>
      </c>
      <c r="P20">
        <v>0</v>
      </c>
      <c r="Q20">
        <v>1</v>
      </c>
      <c r="R20">
        <f>SUM(M20:N20:O20:P20:Q20)</f>
        <v>3</v>
      </c>
      <c r="S20" s="1">
        <v>116197</v>
      </c>
      <c r="T20" s="1" t="str">
        <f t="shared" si="2"/>
        <v>Medium</v>
      </c>
      <c r="U20">
        <v>8</v>
      </c>
      <c r="V20">
        <v>2020</v>
      </c>
      <c r="W20" t="s">
        <v>28</v>
      </c>
      <c r="X20">
        <v>8</v>
      </c>
    </row>
    <row r="21" spans="1:24" x14ac:dyDescent="0.3">
      <c r="A21">
        <v>20</v>
      </c>
      <c r="B21" t="s">
        <v>50</v>
      </c>
      <c r="C21" t="str">
        <f>_xlfn.XLOOKUP(B21,Lookup_table!B:B,Lookup_table!C:C)</f>
        <v>AI</v>
      </c>
      <c r="D21" t="s">
        <v>37</v>
      </c>
      <c r="E21" t="s">
        <v>38</v>
      </c>
      <c r="F21" t="s">
        <v>29</v>
      </c>
      <c r="G21" t="s">
        <v>25</v>
      </c>
      <c r="H21" t="str">
        <f t="shared" si="0"/>
        <v>Onsite/Hybrid</v>
      </c>
      <c r="I21" t="s">
        <v>26</v>
      </c>
      <c r="J21" t="str">
        <f t="shared" si="1"/>
        <v>3-6 yrs</v>
      </c>
      <c r="K21">
        <f t="shared" ca="1" si="3"/>
        <v>5</v>
      </c>
      <c r="L21" t="s">
        <v>39</v>
      </c>
      <c r="M21">
        <v>0</v>
      </c>
      <c r="N21">
        <v>0</v>
      </c>
      <c r="O21">
        <v>0</v>
      </c>
      <c r="P21">
        <v>0</v>
      </c>
      <c r="Q21">
        <v>1</v>
      </c>
      <c r="R21">
        <f>SUM(M21:N21:O21:P21:Q21)</f>
        <v>1</v>
      </c>
      <c r="S21" s="1">
        <v>122869</v>
      </c>
      <c r="T21" s="1" t="str">
        <f t="shared" si="2"/>
        <v>High</v>
      </c>
      <c r="U21">
        <v>3</v>
      </c>
      <c r="V21">
        <v>2024</v>
      </c>
      <c r="W21" t="s">
        <v>34</v>
      </c>
      <c r="X21">
        <v>2</v>
      </c>
    </row>
    <row r="22" spans="1:24" x14ac:dyDescent="0.3">
      <c r="A22">
        <v>21</v>
      </c>
      <c r="B22" t="s">
        <v>33</v>
      </c>
      <c r="C22" t="str">
        <f>_xlfn.XLOOKUP(B22,Lookup_table!B:B,Lookup_table!C:C)</f>
        <v>Data</v>
      </c>
      <c r="D22" t="s">
        <v>22</v>
      </c>
      <c r="E22" t="s">
        <v>38</v>
      </c>
      <c r="F22" t="s">
        <v>29</v>
      </c>
      <c r="G22" t="s">
        <v>17</v>
      </c>
      <c r="H22" t="str">
        <f t="shared" si="0"/>
        <v>Remote</v>
      </c>
      <c r="I22" t="s">
        <v>26</v>
      </c>
      <c r="J22" t="str">
        <f t="shared" si="1"/>
        <v>3-6 yrs</v>
      </c>
      <c r="K22">
        <f t="shared" ca="1" si="3"/>
        <v>5</v>
      </c>
      <c r="L22" t="s">
        <v>27</v>
      </c>
      <c r="M22">
        <v>1</v>
      </c>
      <c r="N22">
        <v>1</v>
      </c>
      <c r="O22">
        <v>1</v>
      </c>
      <c r="P22">
        <v>0</v>
      </c>
      <c r="Q22">
        <v>0</v>
      </c>
      <c r="R22">
        <f>SUM(M22:N22:O22:P22:Q22)</f>
        <v>3</v>
      </c>
      <c r="S22" s="1">
        <v>109735</v>
      </c>
      <c r="T22" s="1" t="str">
        <f t="shared" si="2"/>
        <v>Medium</v>
      </c>
      <c r="U22">
        <v>1</v>
      </c>
      <c r="V22">
        <v>2023</v>
      </c>
      <c r="W22" t="s">
        <v>20</v>
      </c>
      <c r="X22">
        <v>1</v>
      </c>
    </row>
    <row r="23" spans="1:24" x14ac:dyDescent="0.3">
      <c r="A23">
        <v>22</v>
      </c>
      <c r="B23" t="s">
        <v>36</v>
      </c>
      <c r="C23" t="str">
        <f>_xlfn.XLOOKUP(B23,Lookup_table!B:B,Lookup_table!C:C)</f>
        <v>Data</v>
      </c>
      <c r="D23" t="s">
        <v>37</v>
      </c>
      <c r="E23" t="s">
        <v>40</v>
      </c>
      <c r="F23" t="s">
        <v>43</v>
      </c>
      <c r="G23" t="s">
        <v>25</v>
      </c>
      <c r="H23" t="str">
        <f t="shared" si="0"/>
        <v>Onsite/Hybrid</v>
      </c>
      <c r="I23" t="s">
        <v>26</v>
      </c>
      <c r="J23" t="str">
        <f t="shared" si="1"/>
        <v>3-6 yrs</v>
      </c>
      <c r="K23">
        <f t="shared" ca="1" si="3"/>
        <v>5</v>
      </c>
      <c r="L23" t="s">
        <v>19</v>
      </c>
      <c r="M23">
        <v>1</v>
      </c>
      <c r="N23">
        <v>0</v>
      </c>
      <c r="O23">
        <v>0</v>
      </c>
      <c r="P23">
        <v>1</v>
      </c>
      <c r="Q23">
        <v>1</v>
      </c>
      <c r="R23">
        <f>SUM(M23:N23:O23:P23:Q23)</f>
        <v>3</v>
      </c>
      <c r="S23" s="1">
        <v>99893</v>
      </c>
      <c r="T23" s="1" t="str">
        <f t="shared" si="2"/>
        <v>Medium</v>
      </c>
      <c r="U23">
        <v>1</v>
      </c>
      <c r="V23">
        <v>2023</v>
      </c>
      <c r="W23" t="s">
        <v>20</v>
      </c>
      <c r="X23">
        <v>2</v>
      </c>
    </row>
    <row r="24" spans="1:24" x14ac:dyDescent="0.3">
      <c r="A24">
        <v>23</v>
      </c>
      <c r="B24" t="s">
        <v>33</v>
      </c>
      <c r="C24" t="str">
        <f>_xlfn.XLOOKUP(B24,Lookup_table!B:B,Lookup_table!C:C)</f>
        <v>Data</v>
      </c>
      <c r="D24" t="s">
        <v>14</v>
      </c>
      <c r="E24" t="s">
        <v>23</v>
      </c>
      <c r="F24" t="s">
        <v>16</v>
      </c>
      <c r="G24" t="s">
        <v>30</v>
      </c>
      <c r="H24" t="str">
        <f t="shared" si="0"/>
        <v>Onsite/Hybrid</v>
      </c>
      <c r="I24" t="s">
        <v>18</v>
      </c>
      <c r="J24" t="str">
        <f t="shared" si="1"/>
        <v>7+ yrs</v>
      </c>
      <c r="K24">
        <f t="shared" ca="1" si="3"/>
        <v>15</v>
      </c>
      <c r="L24" t="s">
        <v>27</v>
      </c>
      <c r="M24">
        <v>1</v>
      </c>
      <c r="N24">
        <v>1</v>
      </c>
      <c r="O24">
        <v>1</v>
      </c>
      <c r="P24">
        <v>0</v>
      </c>
      <c r="Q24">
        <v>1</v>
      </c>
      <c r="R24">
        <f>SUM(M24:N24:O24:P24:Q24)</f>
        <v>4</v>
      </c>
      <c r="S24" s="1">
        <v>121060</v>
      </c>
      <c r="T24" s="1" t="str">
        <f t="shared" si="2"/>
        <v>High</v>
      </c>
      <c r="U24">
        <v>8</v>
      </c>
      <c r="V24">
        <v>2024</v>
      </c>
      <c r="W24" t="s">
        <v>20</v>
      </c>
      <c r="X24">
        <v>5</v>
      </c>
    </row>
    <row r="25" spans="1:24" x14ac:dyDescent="0.3">
      <c r="A25">
        <v>24</v>
      </c>
      <c r="B25" t="s">
        <v>33</v>
      </c>
      <c r="C25" t="str">
        <f>_xlfn.XLOOKUP(B25,Lookup_table!B:B,Lookup_table!C:C)</f>
        <v>Data</v>
      </c>
      <c r="D25" t="s">
        <v>34</v>
      </c>
      <c r="E25" t="s">
        <v>42</v>
      </c>
      <c r="F25" t="s">
        <v>43</v>
      </c>
      <c r="G25" t="s">
        <v>30</v>
      </c>
      <c r="H25" t="str">
        <f t="shared" si="0"/>
        <v>Onsite/Hybrid</v>
      </c>
      <c r="I25" t="s">
        <v>35</v>
      </c>
      <c r="J25" t="str">
        <f t="shared" si="1"/>
        <v>0-2 yrs</v>
      </c>
      <c r="K25">
        <f t="shared" ca="1" si="3"/>
        <v>0</v>
      </c>
      <c r="L25" t="s">
        <v>39</v>
      </c>
      <c r="M25">
        <v>0</v>
      </c>
      <c r="N25">
        <v>1</v>
      </c>
      <c r="O25">
        <v>0</v>
      </c>
      <c r="P25">
        <v>0</v>
      </c>
      <c r="Q25">
        <v>1</v>
      </c>
      <c r="R25">
        <f>SUM(M25:N25:O25:P25:Q25)</f>
        <v>2</v>
      </c>
      <c r="S25" s="1">
        <v>63319</v>
      </c>
      <c r="T25" s="1" t="str">
        <f t="shared" si="2"/>
        <v>Low</v>
      </c>
      <c r="U25">
        <v>2</v>
      </c>
      <c r="V25">
        <v>2020</v>
      </c>
      <c r="W25" t="s">
        <v>34</v>
      </c>
      <c r="X25">
        <v>3</v>
      </c>
    </row>
    <row r="26" spans="1:24" x14ac:dyDescent="0.3">
      <c r="A26">
        <v>25</v>
      </c>
      <c r="B26" t="s">
        <v>21</v>
      </c>
      <c r="C26" t="str">
        <f>_xlfn.XLOOKUP(B26,Lookup_table!B:B,Lookup_table!C:C)</f>
        <v>AI</v>
      </c>
      <c r="D26" t="s">
        <v>37</v>
      </c>
      <c r="E26" t="s">
        <v>40</v>
      </c>
      <c r="F26" t="s">
        <v>44</v>
      </c>
      <c r="G26" t="s">
        <v>30</v>
      </c>
      <c r="H26" t="str">
        <f t="shared" si="0"/>
        <v>Onsite/Hybrid</v>
      </c>
      <c r="I26" t="s">
        <v>26</v>
      </c>
      <c r="J26" t="str">
        <f t="shared" si="1"/>
        <v>3-6 yrs</v>
      </c>
      <c r="K26">
        <f t="shared" ca="1" si="3"/>
        <v>6</v>
      </c>
      <c r="L26" t="s">
        <v>19</v>
      </c>
      <c r="M26">
        <v>1</v>
      </c>
      <c r="N26">
        <v>0</v>
      </c>
      <c r="O26">
        <v>1</v>
      </c>
      <c r="P26">
        <v>0</v>
      </c>
      <c r="Q26">
        <v>0</v>
      </c>
      <c r="R26">
        <f>SUM(M26:N26:O26:P26:Q26)</f>
        <v>2</v>
      </c>
      <c r="S26" s="1">
        <v>125784</v>
      </c>
      <c r="T26" s="1" t="str">
        <f t="shared" si="2"/>
        <v>High</v>
      </c>
      <c r="U26">
        <v>8</v>
      </c>
      <c r="V26">
        <v>2020</v>
      </c>
      <c r="W26" t="s">
        <v>34</v>
      </c>
      <c r="X26">
        <v>2</v>
      </c>
    </row>
    <row r="27" spans="1:24" x14ac:dyDescent="0.3">
      <c r="A27">
        <v>26</v>
      </c>
      <c r="B27" t="s">
        <v>33</v>
      </c>
      <c r="C27" t="str">
        <f>_xlfn.XLOOKUP(B27,Lookup_table!B:B,Lookup_table!C:C)</f>
        <v>Data</v>
      </c>
      <c r="D27" t="s">
        <v>37</v>
      </c>
      <c r="E27" t="s">
        <v>40</v>
      </c>
      <c r="F27" t="s">
        <v>43</v>
      </c>
      <c r="G27" t="s">
        <v>17</v>
      </c>
      <c r="H27" t="str">
        <f t="shared" si="0"/>
        <v>Remote</v>
      </c>
      <c r="I27" t="s">
        <v>26</v>
      </c>
      <c r="J27" t="str">
        <f t="shared" si="1"/>
        <v>3-6 yrs</v>
      </c>
      <c r="K27">
        <f t="shared" ca="1" si="3"/>
        <v>5</v>
      </c>
      <c r="L27" t="s">
        <v>39</v>
      </c>
      <c r="M27">
        <v>0</v>
      </c>
      <c r="N27">
        <v>1</v>
      </c>
      <c r="O27">
        <v>0</v>
      </c>
      <c r="P27">
        <v>1</v>
      </c>
      <c r="Q27">
        <v>0</v>
      </c>
      <c r="R27">
        <f>SUM(M27:N27:O27:P27:Q27)</f>
        <v>2</v>
      </c>
      <c r="S27" s="1">
        <v>92992</v>
      </c>
      <c r="T27" s="1" t="str">
        <f t="shared" si="2"/>
        <v>Medium</v>
      </c>
      <c r="U27">
        <v>4</v>
      </c>
      <c r="V27">
        <v>2024</v>
      </c>
      <c r="W27" t="s">
        <v>28</v>
      </c>
      <c r="X27">
        <v>7</v>
      </c>
    </row>
    <row r="28" spans="1:24" x14ac:dyDescent="0.3">
      <c r="A28">
        <v>27</v>
      </c>
      <c r="B28" t="s">
        <v>50</v>
      </c>
      <c r="C28" t="str">
        <f>_xlfn.XLOOKUP(B28,Lookup_table!B:B,Lookup_table!C:C)</f>
        <v>AI</v>
      </c>
      <c r="D28" t="s">
        <v>14</v>
      </c>
      <c r="E28" t="s">
        <v>40</v>
      </c>
      <c r="F28" t="s">
        <v>24</v>
      </c>
      <c r="G28" t="s">
        <v>30</v>
      </c>
      <c r="H28" t="str">
        <f t="shared" si="0"/>
        <v>Onsite/Hybrid</v>
      </c>
      <c r="I28" t="s">
        <v>18</v>
      </c>
      <c r="J28" t="str">
        <f t="shared" si="1"/>
        <v>7+ yrs</v>
      </c>
      <c r="K28">
        <f t="shared" ca="1" si="3"/>
        <v>10</v>
      </c>
      <c r="L28" t="s">
        <v>39</v>
      </c>
      <c r="M28">
        <v>1</v>
      </c>
      <c r="N28">
        <v>1</v>
      </c>
      <c r="O28">
        <v>1</v>
      </c>
      <c r="P28">
        <v>0</v>
      </c>
      <c r="Q28">
        <v>0</v>
      </c>
      <c r="R28">
        <f>SUM(M28:N28:O28:P28:Q28)</f>
        <v>3</v>
      </c>
      <c r="S28" s="1">
        <v>154146</v>
      </c>
      <c r="T28" s="1" t="str">
        <f t="shared" si="2"/>
        <v>High</v>
      </c>
      <c r="U28">
        <v>9</v>
      </c>
      <c r="V28">
        <v>2021</v>
      </c>
      <c r="W28" t="s">
        <v>34</v>
      </c>
      <c r="X28">
        <v>6</v>
      </c>
    </row>
    <row r="29" spans="1:24" x14ac:dyDescent="0.3">
      <c r="A29">
        <v>28</v>
      </c>
      <c r="B29" t="s">
        <v>41</v>
      </c>
      <c r="C29" t="str">
        <f>_xlfn.XLOOKUP(B29,Lookup_table!B:B,Lookup_table!C:C)</f>
        <v>Data</v>
      </c>
      <c r="D29" t="s">
        <v>14</v>
      </c>
      <c r="E29" t="s">
        <v>40</v>
      </c>
      <c r="F29" t="s">
        <v>44</v>
      </c>
      <c r="G29" t="s">
        <v>25</v>
      </c>
      <c r="H29" t="str">
        <f t="shared" si="0"/>
        <v>Onsite/Hybrid</v>
      </c>
      <c r="I29" t="s">
        <v>26</v>
      </c>
      <c r="J29" t="str">
        <f t="shared" si="1"/>
        <v>3-6 yrs</v>
      </c>
      <c r="K29">
        <f t="shared" ca="1" si="3"/>
        <v>4</v>
      </c>
      <c r="L29" t="s">
        <v>27</v>
      </c>
      <c r="M29">
        <v>1</v>
      </c>
      <c r="N29">
        <v>1</v>
      </c>
      <c r="O29">
        <v>0</v>
      </c>
      <c r="P29">
        <v>1</v>
      </c>
      <c r="Q29">
        <v>0</v>
      </c>
      <c r="R29">
        <f>SUM(M29:N29:O29:P29:Q29)</f>
        <v>3</v>
      </c>
      <c r="S29" s="1">
        <v>88124</v>
      </c>
      <c r="T29" s="1" t="str">
        <f t="shared" si="2"/>
        <v>Medium</v>
      </c>
      <c r="U29">
        <v>12</v>
      </c>
      <c r="V29">
        <v>2023</v>
      </c>
      <c r="W29" t="s">
        <v>20</v>
      </c>
      <c r="X29">
        <v>5</v>
      </c>
    </row>
    <row r="30" spans="1:24" x14ac:dyDescent="0.3">
      <c r="A30">
        <v>29</v>
      </c>
      <c r="B30" t="s">
        <v>50</v>
      </c>
      <c r="C30" t="str">
        <f>_xlfn.XLOOKUP(B30,Lookup_table!B:B,Lookup_table!C:C)</f>
        <v>AI</v>
      </c>
      <c r="D30" t="s">
        <v>14</v>
      </c>
      <c r="E30" t="s">
        <v>23</v>
      </c>
      <c r="F30" t="s">
        <v>24</v>
      </c>
      <c r="G30" t="s">
        <v>17</v>
      </c>
      <c r="H30" t="str">
        <f t="shared" si="0"/>
        <v>Remote</v>
      </c>
      <c r="I30" t="s">
        <v>26</v>
      </c>
      <c r="J30" t="str">
        <f t="shared" si="1"/>
        <v>3-6 yrs</v>
      </c>
      <c r="K30">
        <f t="shared" ca="1" si="3"/>
        <v>5</v>
      </c>
      <c r="L30" t="s">
        <v>39</v>
      </c>
      <c r="M30">
        <v>0</v>
      </c>
      <c r="N30">
        <v>1</v>
      </c>
      <c r="O30">
        <v>1</v>
      </c>
      <c r="P30">
        <v>1</v>
      </c>
      <c r="Q30">
        <v>0</v>
      </c>
      <c r="R30">
        <f>SUM(M30:N30:O30:P30:Q30)</f>
        <v>3</v>
      </c>
      <c r="S30" s="1">
        <v>140635</v>
      </c>
      <c r="T30" s="1" t="str">
        <f t="shared" si="2"/>
        <v>High</v>
      </c>
      <c r="U30">
        <v>10</v>
      </c>
      <c r="V30">
        <v>2025</v>
      </c>
      <c r="W30" t="s">
        <v>28</v>
      </c>
      <c r="X30">
        <v>2</v>
      </c>
    </row>
    <row r="31" spans="1:24" x14ac:dyDescent="0.3">
      <c r="A31">
        <v>30</v>
      </c>
      <c r="B31" t="s">
        <v>36</v>
      </c>
      <c r="C31" t="str">
        <f>_xlfn.XLOOKUP(B31,Lookup_table!B:B,Lookup_table!C:C)</f>
        <v>Data</v>
      </c>
      <c r="D31" t="s">
        <v>14</v>
      </c>
      <c r="E31" t="s">
        <v>15</v>
      </c>
      <c r="F31" t="s">
        <v>29</v>
      </c>
      <c r="G31" t="s">
        <v>25</v>
      </c>
      <c r="H31" t="str">
        <f t="shared" si="0"/>
        <v>Onsite/Hybrid</v>
      </c>
      <c r="I31" t="s">
        <v>18</v>
      </c>
      <c r="J31" t="str">
        <f t="shared" si="1"/>
        <v>7+ yrs</v>
      </c>
      <c r="K31">
        <f t="shared" ca="1" si="3"/>
        <v>14</v>
      </c>
      <c r="L31" t="s">
        <v>19</v>
      </c>
      <c r="M31">
        <v>1</v>
      </c>
      <c r="N31">
        <v>0</v>
      </c>
      <c r="O31">
        <v>1</v>
      </c>
      <c r="P31">
        <v>0</v>
      </c>
      <c r="Q31">
        <v>0</v>
      </c>
      <c r="R31">
        <f>SUM(M31:N31:O31:P31:Q31)</f>
        <v>2</v>
      </c>
      <c r="S31" s="1">
        <v>111931</v>
      </c>
      <c r="T31" s="1" t="str">
        <f t="shared" si="2"/>
        <v>Medium</v>
      </c>
      <c r="U31">
        <v>5</v>
      </c>
      <c r="V31">
        <v>2020</v>
      </c>
      <c r="W31" t="s">
        <v>28</v>
      </c>
      <c r="X31">
        <v>9</v>
      </c>
    </row>
    <row r="32" spans="1:24" x14ac:dyDescent="0.3">
      <c r="A32">
        <v>31</v>
      </c>
      <c r="B32" t="s">
        <v>21</v>
      </c>
      <c r="C32" t="str">
        <f>_xlfn.XLOOKUP(B32,Lookup_table!B:B,Lookup_table!C:C)</f>
        <v>AI</v>
      </c>
      <c r="D32" t="s">
        <v>34</v>
      </c>
      <c r="E32" t="s">
        <v>38</v>
      </c>
      <c r="F32" t="s">
        <v>43</v>
      </c>
      <c r="G32" t="s">
        <v>25</v>
      </c>
      <c r="H32" t="str">
        <f t="shared" si="0"/>
        <v>Onsite/Hybrid</v>
      </c>
      <c r="I32" t="s">
        <v>26</v>
      </c>
      <c r="J32" t="str">
        <f t="shared" si="1"/>
        <v>3-6 yrs</v>
      </c>
      <c r="K32">
        <f t="shared" ca="1" si="3"/>
        <v>3</v>
      </c>
      <c r="L32" t="s">
        <v>19</v>
      </c>
      <c r="M32">
        <v>1</v>
      </c>
      <c r="N32">
        <v>0</v>
      </c>
      <c r="O32">
        <v>0</v>
      </c>
      <c r="P32">
        <v>0</v>
      </c>
      <c r="Q32">
        <v>1</v>
      </c>
      <c r="R32">
        <f>SUM(M32:N32:O32:P32:Q32)</f>
        <v>2</v>
      </c>
      <c r="S32" s="1">
        <v>129662</v>
      </c>
      <c r="T32" s="1" t="str">
        <f t="shared" si="2"/>
        <v>High</v>
      </c>
      <c r="U32">
        <v>5</v>
      </c>
      <c r="V32">
        <v>2025</v>
      </c>
      <c r="W32" t="s">
        <v>28</v>
      </c>
      <c r="X32">
        <v>7</v>
      </c>
    </row>
    <row r="33" spans="1:24" x14ac:dyDescent="0.3">
      <c r="A33">
        <v>32</v>
      </c>
      <c r="B33" t="s">
        <v>31</v>
      </c>
      <c r="C33" t="str">
        <f>_xlfn.XLOOKUP(B33,Lookup_table!B:B,Lookup_table!C:C)</f>
        <v>Business</v>
      </c>
      <c r="D33" t="s">
        <v>37</v>
      </c>
      <c r="E33" t="s">
        <v>15</v>
      </c>
      <c r="F33" t="s">
        <v>29</v>
      </c>
      <c r="G33" t="s">
        <v>25</v>
      </c>
      <c r="H33" t="str">
        <f t="shared" si="0"/>
        <v>Onsite/Hybrid</v>
      </c>
      <c r="I33" t="s">
        <v>18</v>
      </c>
      <c r="J33" t="str">
        <f t="shared" si="1"/>
        <v>7+ yrs</v>
      </c>
      <c r="K33">
        <f t="shared" ca="1" si="3"/>
        <v>7</v>
      </c>
      <c r="L33" t="s">
        <v>27</v>
      </c>
      <c r="M33">
        <v>0</v>
      </c>
      <c r="N33">
        <v>0</v>
      </c>
      <c r="O33">
        <v>1</v>
      </c>
      <c r="P33">
        <v>1</v>
      </c>
      <c r="Q33">
        <v>0</v>
      </c>
      <c r="R33">
        <f>SUM(M33:N33:O33:P33:Q33)</f>
        <v>2</v>
      </c>
      <c r="S33" s="1">
        <v>127141</v>
      </c>
      <c r="T33" s="1" t="str">
        <f t="shared" si="2"/>
        <v>High</v>
      </c>
      <c r="U33">
        <v>4</v>
      </c>
      <c r="V33">
        <v>2024</v>
      </c>
      <c r="W33" t="s">
        <v>28</v>
      </c>
      <c r="X33">
        <v>1</v>
      </c>
    </row>
    <row r="34" spans="1:24" x14ac:dyDescent="0.3">
      <c r="A34">
        <v>33</v>
      </c>
      <c r="B34" t="s">
        <v>50</v>
      </c>
      <c r="C34" t="str">
        <f>_xlfn.XLOOKUP(B34,Lookup_table!B:B,Lookup_table!C:C)</f>
        <v>AI</v>
      </c>
      <c r="D34" t="s">
        <v>22</v>
      </c>
      <c r="E34" t="s">
        <v>32</v>
      </c>
      <c r="F34" t="s">
        <v>44</v>
      </c>
      <c r="G34" t="s">
        <v>17</v>
      </c>
      <c r="H34" t="str">
        <f t="shared" si="0"/>
        <v>Remote</v>
      </c>
      <c r="I34" t="s">
        <v>18</v>
      </c>
      <c r="J34" t="str">
        <f t="shared" si="1"/>
        <v>7+ yrs</v>
      </c>
      <c r="K34">
        <f t="shared" ca="1" si="3"/>
        <v>9</v>
      </c>
      <c r="L34" t="s">
        <v>27</v>
      </c>
      <c r="M34">
        <v>1</v>
      </c>
      <c r="N34">
        <v>0</v>
      </c>
      <c r="O34">
        <v>0</v>
      </c>
      <c r="P34">
        <v>1</v>
      </c>
      <c r="Q34">
        <v>1</v>
      </c>
      <c r="R34">
        <f>SUM(M34:N34:O34:P34:Q34)</f>
        <v>3</v>
      </c>
      <c r="S34" s="1">
        <v>182849</v>
      </c>
      <c r="T34" s="1" t="str">
        <f t="shared" si="2"/>
        <v>High</v>
      </c>
      <c r="U34">
        <v>4</v>
      </c>
      <c r="V34">
        <v>2026</v>
      </c>
      <c r="W34" t="s">
        <v>34</v>
      </c>
      <c r="X34">
        <v>6</v>
      </c>
    </row>
    <row r="35" spans="1:24" x14ac:dyDescent="0.3">
      <c r="A35">
        <v>34</v>
      </c>
      <c r="B35" t="s">
        <v>21</v>
      </c>
      <c r="C35" t="str">
        <f>_xlfn.XLOOKUP(B35,Lookup_table!B:B,Lookup_table!C:C)</f>
        <v>AI</v>
      </c>
      <c r="D35" t="s">
        <v>34</v>
      </c>
      <c r="E35" t="s">
        <v>15</v>
      </c>
      <c r="F35" t="s">
        <v>44</v>
      </c>
      <c r="G35" t="s">
        <v>17</v>
      </c>
      <c r="H35" t="str">
        <f t="shared" si="0"/>
        <v>Remote</v>
      </c>
      <c r="I35" t="s">
        <v>35</v>
      </c>
      <c r="J35" t="str">
        <f t="shared" si="1"/>
        <v>0-2 yrs</v>
      </c>
      <c r="K35">
        <f t="shared" ca="1" si="3"/>
        <v>1</v>
      </c>
      <c r="L35" t="s">
        <v>27</v>
      </c>
      <c r="M35">
        <v>1</v>
      </c>
      <c r="N35">
        <v>1</v>
      </c>
      <c r="O35">
        <v>1</v>
      </c>
      <c r="P35">
        <v>0</v>
      </c>
      <c r="Q35">
        <v>1</v>
      </c>
      <c r="R35">
        <f>SUM(M35:N35:O35:P35:Q35)</f>
        <v>4</v>
      </c>
      <c r="S35" s="1">
        <v>119087</v>
      </c>
      <c r="T35" s="1" t="str">
        <f t="shared" si="2"/>
        <v>Medium</v>
      </c>
      <c r="U35">
        <v>11</v>
      </c>
      <c r="V35">
        <v>2023</v>
      </c>
      <c r="W35" t="s">
        <v>20</v>
      </c>
      <c r="X35">
        <v>1</v>
      </c>
    </row>
    <row r="36" spans="1:24" x14ac:dyDescent="0.3">
      <c r="A36">
        <v>35</v>
      </c>
      <c r="B36" t="s">
        <v>50</v>
      </c>
      <c r="C36" t="str">
        <f>_xlfn.XLOOKUP(B36,Lookup_table!B:B,Lookup_table!C:C)</f>
        <v>AI</v>
      </c>
      <c r="D36" t="s">
        <v>34</v>
      </c>
      <c r="E36" t="s">
        <v>15</v>
      </c>
      <c r="F36" t="s">
        <v>29</v>
      </c>
      <c r="G36" t="s">
        <v>17</v>
      </c>
      <c r="H36" t="str">
        <f t="shared" si="0"/>
        <v>Remote</v>
      </c>
      <c r="I36" t="s">
        <v>35</v>
      </c>
      <c r="J36" t="str">
        <f t="shared" si="1"/>
        <v>0-2 yrs</v>
      </c>
      <c r="K36">
        <f t="shared" ca="1" si="3"/>
        <v>0</v>
      </c>
      <c r="L36" t="s">
        <v>27</v>
      </c>
      <c r="M36">
        <v>0</v>
      </c>
      <c r="N36">
        <v>0</v>
      </c>
      <c r="O36">
        <v>1</v>
      </c>
      <c r="P36">
        <v>0</v>
      </c>
      <c r="Q36">
        <v>0</v>
      </c>
      <c r="R36">
        <f>SUM(M36:N36:O36:P36:Q36)</f>
        <v>1</v>
      </c>
      <c r="S36" s="1">
        <v>103913</v>
      </c>
      <c r="T36" s="1" t="str">
        <f t="shared" si="2"/>
        <v>Medium</v>
      </c>
      <c r="U36">
        <v>11</v>
      </c>
      <c r="V36">
        <v>2023</v>
      </c>
      <c r="W36" t="s">
        <v>20</v>
      </c>
      <c r="X36">
        <v>1</v>
      </c>
    </row>
    <row r="37" spans="1:24" x14ac:dyDescent="0.3">
      <c r="A37">
        <v>36</v>
      </c>
      <c r="B37" t="s">
        <v>31</v>
      </c>
      <c r="C37" t="str">
        <f>_xlfn.XLOOKUP(B37,Lookup_table!B:B,Lookup_table!C:C)</f>
        <v>Business</v>
      </c>
      <c r="D37" t="s">
        <v>14</v>
      </c>
      <c r="E37" t="s">
        <v>23</v>
      </c>
      <c r="F37" t="s">
        <v>43</v>
      </c>
      <c r="G37" t="s">
        <v>25</v>
      </c>
      <c r="H37" t="str">
        <f t="shared" si="0"/>
        <v>Onsite/Hybrid</v>
      </c>
      <c r="I37" t="s">
        <v>26</v>
      </c>
      <c r="J37" t="str">
        <f t="shared" si="1"/>
        <v>3-6 yrs</v>
      </c>
      <c r="K37">
        <f t="shared" ca="1" si="3"/>
        <v>5</v>
      </c>
      <c r="L37" t="s">
        <v>27</v>
      </c>
      <c r="M37">
        <v>1</v>
      </c>
      <c r="N37">
        <v>0</v>
      </c>
      <c r="O37">
        <v>0</v>
      </c>
      <c r="P37">
        <v>0</v>
      </c>
      <c r="Q37">
        <v>1</v>
      </c>
      <c r="R37">
        <f>SUM(M37:N37:O37:P37:Q37)</f>
        <v>2</v>
      </c>
      <c r="S37" s="1">
        <v>86748</v>
      </c>
      <c r="T37" s="1" t="str">
        <f t="shared" si="2"/>
        <v>Medium</v>
      </c>
      <c r="U37">
        <v>10</v>
      </c>
      <c r="V37">
        <v>2021</v>
      </c>
      <c r="W37" t="s">
        <v>28</v>
      </c>
      <c r="X37">
        <v>8</v>
      </c>
    </row>
    <row r="38" spans="1:24" x14ac:dyDescent="0.3">
      <c r="A38">
        <v>37</v>
      </c>
      <c r="B38" t="s">
        <v>21</v>
      </c>
      <c r="C38" t="str">
        <f>_xlfn.XLOOKUP(B38,Lookup_table!B:B,Lookup_table!C:C)</f>
        <v>AI</v>
      </c>
      <c r="D38" t="s">
        <v>34</v>
      </c>
      <c r="E38" t="s">
        <v>32</v>
      </c>
      <c r="F38" t="s">
        <v>51</v>
      </c>
      <c r="G38" t="s">
        <v>17</v>
      </c>
      <c r="H38" t="str">
        <f t="shared" si="0"/>
        <v>Remote</v>
      </c>
      <c r="I38" t="s">
        <v>18</v>
      </c>
      <c r="J38" t="str">
        <f t="shared" si="1"/>
        <v>7+ yrs</v>
      </c>
      <c r="K38">
        <f t="shared" ca="1" si="3"/>
        <v>8</v>
      </c>
      <c r="L38" t="s">
        <v>19</v>
      </c>
      <c r="M38">
        <v>1</v>
      </c>
      <c r="N38">
        <v>0</v>
      </c>
      <c r="O38">
        <v>0</v>
      </c>
      <c r="P38">
        <v>0</v>
      </c>
      <c r="Q38">
        <v>1</v>
      </c>
      <c r="R38">
        <f>SUM(M38:N38:O38:P38:Q38)</f>
        <v>2</v>
      </c>
      <c r="S38" s="1">
        <v>145728</v>
      </c>
      <c r="T38" s="1" t="str">
        <f t="shared" si="2"/>
        <v>High</v>
      </c>
      <c r="U38">
        <v>5</v>
      </c>
      <c r="V38">
        <v>2024</v>
      </c>
      <c r="W38" t="s">
        <v>20</v>
      </c>
      <c r="X38">
        <v>4</v>
      </c>
    </row>
    <row r="39" spans="1:24" x14ac:dyDescent="0.3">
      <c r="A39">
        <v>38</v>
      </c>
      <c r="B39" t="s">
        <v>33</v>
      </c>
      <c r="C39" t="str">
        <f>_xlfn.XLOOKUP(B39,Lookup_table!B:B,Lookup_table!C:C)</f>
        <v>Data</v>
      </c>
      <c r="D39" t="s">
        <v>22</v>
      </c>
      <c r="E39" t="s">
        <v>32</v>
      </c>
      <c r="F39" t="s">
        <v>16</v>
      </c>
      <c r="G39" t="s">
        <v>17</v>
      </c>
      <c r="H39" t="str">
        <f t="shared" si="0"/>
        <v>Remote</v>
      </c>
      <c r="I39" t="s">
        <v>18</v>
      </c>
      <c r="J39" t="str">
        <f t="shared" si="1"/>
        <v>7+ yrs</v>
      </c>
      <c r="K39">
        <f t="shared" ca="1" si="3"/>
        <v>11</v>
      </c>
      <c r="L39" t="s">
        <v>27</v>
      </c>
      <c r="M39">
        <v>1</v>
      </c>
      <c r="N39">
        <v>1</v>
      </c>
      <c r="O39">
        <v>1</v>
      </c>
      <c r="P39">
        <v>0</v>
      </c>
      <c r="Q39">
        <v>0</v>
      </c>
      <c r="R39">
        <f>SUM(M39:N39:O39:P39:Q39)</f>
        <v>3</v>
      </c>
      <c r="S39" s="1">
        <v>136806</v>
      </c>
      <c r="T39" s="1" t="str">
        <f t="shared" si="2"/>
        <v>High</v>
      </c>
      <c r="U39">
        <v>5</v>
      </c>
      <c r="V39">
        <v>2023</v>
      </c>
      <c r="W39" t="s">
        <v>28</v>
      </c>
      <c r="X39">
        <v>8</v>
      </c>
    </row>
    <row r="40" spans="1:24" x14ac:dyDescent="0.3">
      <c r="A40">
        <v>39</v>
      </c>
      <c r="B40" t="s">
        <v>33</v>
      </c>
      <c r="C40" t="str">
        <f>_xlfn.XLOOKUP(B40,Lookup_table!B:B,Lookup_table!C:C)</f>
        <v>Data</v>
      </c>
      <c r="D40" t="s">
        <v>37</v>
      </c>
      <c r="E40" t="s">
        <v>42</v>
      </c>
      <c r="F40" t="s">
        <v>43</v>
      </c>
      <c r="G40" t="s">
        <v>17</v>
      </c>
      <c r="H40" t="str">
        <f t="shared" si="0"/>
        <v>Remote</v>
      </c>
      <c r="I40" t="s">
        <v>18</v>
      </c>
      <c r="J40" t="str">
        <f t="shared" si="1"/>
        <v>7+ yrs</v>
      </c>
      <c r="K40">
        <f t="shared" ca="1" si="3"/>
        <v>10</v>
      </c>
      <c r="L40" t="s">
        <v>27</v>
      </c>
      <c r="M40">
        <v>0</v>
      </c>
      <c r="N40">
        <v>0</v>
      </c>
      <c r="O40">
        <v>1</v>
      </c>
      <c r="P40">
        <v>1</v>
      </c>
      <c r="Q40">
        <v>1</v>
      </c>
      <c r="R40">
        <f>SUM(M40:N40:O40:P40:Q40)</f>
        <v>3</v>
      </c>
      <c r="S40" s="1">
        <v>136365</v>
      </c>
      <c r="T40" s="1" t="str">
        <f t="shared" si="2"/>
        <v>High</v>
      </c>
      <c r="U40">
        <v>11</v>
      </c>
      <c r="V40">
        <v>2022</v>
      </c>
      <c r="W40" t="s">
        <v>28</v>
      </c>
      <c r="X40">
        <v>9</v>
      </c>
    </row>
    <row r="41" spans="1:24" x14ac:dyDescent="0.3">
      <c r="A41">
        <v>40</v>
      </c>
      <c r="B41" t="s">
        <v>33</v>
      </c>
      <c r="C41" t="str">
        <f>_xlfn.XLOOKUP(B41,Lookup_table!B:B,Lookup_table!C:C)</f>
        <v>Data</v>
      </c>
      <c r="D41" t="s">
        <v>22</v>
      </c>
      <c r="E41" t="s">
        <v>23</v>
      </c>
      <c r="F41" t="s">
        <v>16</v>
      </c>
      <c r="G41" t="s">
        <v>17</v>
      </c>
      <c r="H41" t="str">
        <f t="shared" si="0"/>
        <v>Remote</v>
      </c>
      <c r="I41" t="s">
        <v>18</v>
      </c>
      <c r="J41" t="str">
        <f t="shared" si="1"/>
        <v>7+ yrs</v>
      </c>
      <c r="K41">
        <f t="shared" ca="1" si="3"/>
        <v>11</v>
      </c>
      <c r="L41" t="s">
        <v>27</v>
      </c>
      <c r="M41">
        <v>1</v>
      </c>
      <c r="N41">
        <v>1</v>
      </c>
      <c r="O41">
        <v>0</v>
      </c>
      <c r="P41">
        <v>1</v>
      </c>
      <c r="Q41">
        <v>1</v>
      </c>
      <c r="R41">
        <f>SUM(M41:N41:O41:P41:Q41)</f>
        <v>4</v>
      </c>
      <c r="S41" s="1">
        <v>145486</v>
      </c>
      <c r="T41" s="1" t="str">
        <f t="shared" si="2"/>
        <v>High</v>
      </c>
      <c r="U41">
        <v>5</v>
      </c>
      <c r="V41">
        <v>2024</v>
      </c>
      <c r="W41" t="s">
        <v>20</v>
      </c>
      <c r="X41">
        <v>3</v>
      </c>
    </row>
    <row r="42" spans="1:24" x14ac:dyDescent="0.3">
      <c r="A42">
        <v>41</v>
      </c>
      <c r="B42" t="s">
        <v>36</v>
      </c>
      <c r="C42" t="str">
        <f>_xlfn.XLOOKUP(B42,Lookup_table!B:B,Lookup_table!C:C)</f>
        <v>Data</v>
      </c>
      <c r="D42" t="s">
        <v>22</v>
      </c>
      <c r="E42" t="s">
        <v>38</v>
      </c>
      <c r="F42" t="s">
        <v>29</v>
      </c>
      <c r="G42" t="s">
        <v>30</v>
      </c>
      <c r="H42" t="str">
        <f t="shared" si="0"/>
        <v>Onsite/Hybrid</v>
      </c>
      <c r="I42" t="s">
        <v>35</v>
      </c>
      <c r="J42" t="str">
        <f t="shared" si="1"/>
        <v>0-2 yrs</v>
      </c>
      <c r="K42">
        <f t="shared" ca="1" si="3"/>
        <v>2</v>
      </c>
      <c r="L42" t="s">
        <v>27</v>
      </c>
      <c r="M42">
        <v>1</v>
      </c>
      <c r="N42">
        <v>0</v>
      </c>
      <c r="O42">
        <v>0</v>
      </c>
      <c r="P42">
        <v>0</v>
      </c>
      <c r="Q42">
        <v>0</v>
      </c>
      <c r="R42">
        <f>SUM(M42:N42:O42:P42:Q42)</f>
        <v>1</v>
      </c>
      <c r="S42" s="1">
        <v>71541</v>
      </c>
      <c r="T42" s="1" t="str">
        <f t="shared" si="2"/>
        <v>Medium</v>
      </c>
      <c r="U42">
        <v>10</v>
      </c>
      <c r="V42">
        <v>2024</v>
      </c>
      <c r="W42" t="s">
        <v>28</v>
      </c>
      <c r="X42">
        <v>7</v>
      </c>
    </row>
    <row r="43" spans="1:24" x14ac:dyDescent="0.3">
      <c r="A43">
        <v>42</v>
      </c>
      <c r="B43" t="s">
        <v>36</v>
      </c>
      <c r="C43" t="str">
        <f>_xlfn.XLOOKUP(B43,Lookup_table!B:B,Lookup_table!C:C)</f>
        <v>Data</v>
      </c>
      <c r="D43" t="s">
        <v>37</v>
      </c>
      <c r="E43" t="s">
        <v>42</v>
      </c>
      <c r="F43" t="s">
        <v>51</v>
      </c>
      <c r="G43" t="s">
        <v>30</v>
      </c>
      <c r="H43" t="str">
        <f t="shared" si="0"/>
        <v>Onsite/Hybrid</v>
      </c>
      <c r="I43" t="s">
        <v>26</v>
      </c>
      <c r="J43" t="str">
        <f t="shared" si="1"/>
        <v>3-6 yrs</v>
      </c>
      <c r="K43">
        <f t="shared" ca="1" si="3"/>
        <v>3</v>
      </c>
      <c r="L43" t="s">
        <v>39</v>
      </c>
      <c r="M43">
        <v>0</v>
      </c>
      <c r="N43">
        <v>1</v>
      </c>
      <c r="O43">
        <v>1</v>
      </c>
      <c r="P43">
        <v>1</v>
      </c>
      <c r="Q43">
        <v>0</v>
      </c>
      <c r="R43">
        <f>SUM(M43:N43:O43:P43:Q43)</f>
        <v>3</v>
      </c>
      <c r="S43" s="1">
        <v>101542</v>
      </c>
      <c r="T43" s="1" t="str">
        <f t="shared" si="2"/>
        <v>Medium</v>
      </c>
      <c r="U43">
        <v>8</v>
      </c>
      <c r="V43">
        <v>2021</v>
      </c>
      <c r="W43" t="s">
        <v>28</v>
      </c>
      <c r="X43">
        <v>6</v>
      </c>
    </row>
    <row r="44" spans="1:24" x14ac:dyDescent="0.3">
      <c r="A44">
        <v>43</v>
      </c>
      <c r="B44" t="s">
        <v>33</v>
      </c>
      <c r="C44" t="str">
        <f>_xlfn.XLOOKUP(B44,Lookup_table!B:B,Lookup_table!C:C)</f>
        <v>Data</v>
      </c>
      <c r="D44" t="s">
        <v>34</v>
      </c>
      <c r="E44" t="s">
        <v>15</v>
      </c>
      <c r="F44" t="s">
        <v>44</v>
      </c>
      <c r="G44" t="s">
        <v>25</v>
      </c>
      <c r="H44" t="str">
        <f t="shared" si="0"/>
        <v>Onsite/Hybrid</v>
      </c>
      <c r="I44" t="s">
        <v>35</v>
      </c>
      <c r="J44" t="str">
        <f t="shared" si="1"/>
        <v>0-2 yrs</v>
      </c>
      <c r="K44">
        <f t="shared" ca="1" si="3"/>
        <v>1</v>
      </c>
      <c r="L44" t="s">
        <v>27</v>
      </c>
      <c r="M44">
        <v>1</v>
      </c>
      <c r="N44">
        <v>0</v>
      </c>
      <c r="O44">
        <v>1</v>
      </c>
      <c r="P44">
        <v>1</v>
      </c>
      <c r="Q44">
        <v>0</v>
      </c>
      <c r="R44">
        <f>SUM(M44:N44:O44:P44:Q44)</f>
        <v>3</v>
      </c>
      <c r="S44" s="1">
        <v>76365</v>
      </c>
      <c r="T44" s="1" t="str">
        <f t="shared" si="2"/>
        <v>Medium</v>
      </c>
      <c r="U44">
        <v>4</v>
      </c>
      <c r="V44">
        <v>2020</v>
      </c>
      <c r="W44" t="s">
        <v>28</v>
      </c>
      <c r="X44">
        <v>1</v>
      </c>
    </row>
    <row r="45" spans="1:24" x14ac:dyDescent="0.3">
      <c r="A45">
        <v>44</v>
      </c>
      <c r="B45" t="s">
        <v>33</v>
      </c>
      <c r="C45" t="str">
        <f>_xlfn.XLOOKUP(B45,Lookup_table!B:B,Lookup_table!C:C)</f>
        <v>Data</v>
      </c>
      <c r="D45" t="s">
        <v>14</v>
      </c>
      <c r="E45" t="s">
        <v>23</v>
      </c>
      <c r="F45" t="s">
        <v>29</v>
      </c>
      <c r="G45" t="s">
        <v>25</v>
      </c>
      <c r="H45" t="str">
        <f t="shared" si="0"/>
        <v>Onsite/Hybrid</v>
      </c>
      <c r="I45" t="s">
        <v>18</v>
      </c>
      <c r="J45" t="str">
        <f t="shared" si="1"/>
        <v>7+ yrs</v>
      </c>
      <c r="K45">
        <f t="shared" ca="1" si="3"/>
        <v>10</v>
      </c>
      <c r="L45" t="s">
        <v>39</v>
      </c>
      <c r="M45">
        <v>1</v>
      </c>
      <c r="N45">
        <v>1</v>
      </c>
      <c r="O45">
        <v>0</v>
      </c>
      <c r="P45">
        <v>0</v>
      </c>
      <c r="Q45">
        <v>1</v>
      </c>
      <c r="R45">
        <f>SUM(M45:N45:O45:P45:Q45)</f>
        <v>3</v>
      </c>
      <c r="S45" s="1">
        <v>109268</v>
      </c>
      <c r="T45" s="1" t="str">
        <f t="shared" si="2"/>
        <v>Medium</v>
      </c>
      <c r="U45">
        <v>2</v>
      </c>
      <c r="V45">
        <v>2023</v>
      </c>
      <c r="W45" t="s">
        <v>34</v>
      </c>
      <c r="X45">
        <v>3</v>
      </c>
    </row>
    <row r="46" spans="1:24" x14ac:dyDescent="0.3">
      <c r="A46">
        <v>45</v>
      </c>
      <c r="B46" t="s">
        <v>41</v>
      </c>
      <c r="C46" t="str">
        <f>_xlfn.XLOOKUP(B46,Lookup_table!B:B,Lookup_table!C:C)</f>
        <v>Data</v>
      </c>
      <c r="D46" t="s">
        <v>34</v>
      </c>
      <c r="E46" t="s">
        <v>23</v>
      </c>
      <c r="F46" t="s">
        <v>29</v>
      </c>
      <c r="G46" t="s">
        <v>17</v>
      </c>
      <c r="H46" t="str">
        <f t="shared" si="0"/>
        <v>Remote</v>
      </c>
      <c r="I46" t="s">
        <v>18</v>
      </c>
      <c r="J46" t="str">
        <f t="shared" si="1"/>
        <v>7+ yrs</v>
      </c>
      <c r="K46">
        <f t="shared" ca="1" si="3"/>
        <v>8</v>
      </c>
      <c r="L46" t="s">
        <v>27</v>
      </c>
      <c r="M46">
        <v>0</v>
      </c>
      <c r="N46">
        <v>0</v>
      </c>
      <c r="O46">
        <v>0</v>
      </c>
      <c r="P46">
        <v>1</v>
      </c>
      <c r="Q46">
        <v>1</v>
      </c>
      <c r="R46">
        <f>SUM(M46:N46:O46:P46:Q46)</f>
        <v>2</v>
      </c>
      <c r="S46" s="1">
        <v>121214</v>
      </c>
      <c r="T46" s="1" t="str">
        <f t="shared" si="2"/>
        <v>High</v>
      </c>
      <c r="U46">
        <v>12</v>
      </c>
      <c r="V46">
        <v>2020</v>
      </c>
      <c r="W46" t="s">
        <v>28</v>
      </c>
      <c r="X46">
        <v>9</v>
      </c>
    </row>
    <row r="47" spans="1:24" x14ac:dyDescent="0.3">
      <c r="A47">
        <v>46</v>
      </c>
      <c r="B47" t="s">
        <v>33</v>
      </c>
      <c r="C47" t="str">
        <f>_xlfn.XLOOKUP(B47,Lookup_table!B:B,Lookup_table!C:C)</f>
        <v>Data</v>
      </c>
      <c r="D47" t="s">
        <v>22</v>
      </c>
      <c r="E47" t="s">
        <v>38</v>
      </c>
      <c r="F47" t="s">
        <v>24</v>
      </c>
      <c r="G47" t="s">
        <v>17</v>
      </c>
      <c r="H47" t="str">
        <f t="shared" si="0"/>
        <v>Remote</v>
      </c>
      <c r="I47" t="s">
        <v>26</v>
      </c>
      <c r="J47" t="str">
        <f t="shared" si="1"/>
        <v>3-6 yrs</v>
      </c>
      <c r="K47">
        <f t="shared" ca="1" si="3"/>
        <v>5</v>
      </c>
      <c r="L47" t="s">
        <v>19</v>
      </c>
      <c r="M47">
        <v>0</v>
      </c>
      <c r="N47">
        <v>1</v>
      </c>
      <c r="O47">
        <v>0</v>
      </c>
      <c r="P47">
        <v>0</v>
      </c>
      <c r="Q47">
        <v>0</v>
      </c>
      <c r="R47">
        <f>SUM(M47:N47:O47:P47:Q47)</f>
        <v>1</v>
      </c>
      <c r="S47" s="1">
        <v>94175</v>
      </c>
      <c r="T47" s="1" t="str">
        <f t="shared" si="2"/>
        <v>Medium</v>
      </c>
      <c r="U47">
        <v>6</v>
      </c>
      <c r="V47">
        <v>2024</v>
      </c>
      <c r="W47" t="s">
        <v>34</v>
      </c>
      <c r="X47">
        <v>5</v>
      </c>
    </row>
    <row r="48" spans="1:24" x14ac:dyDescent="0.3">
      <c r="A48">
        <v>47</v>
      </c>
      <c r="B48" t="s">
        <v>36</v>
      </c>
      <c r="C48" t="str">
        <f>_xlfn.XLOOKUP(B48,Lookup_table!B:B,Lookup_table!C:C)</f>
        <v>Data</v>
      </c>
      <c r="D48" t="s">
        <v>22</v>
      </c>
      <c r="E48" t="s">
        <v>42</v>
      </c>
      <c r="F48" t="s">
        <v>29</v>
      </c>
      <c r="G48" t="s">
        <v>30</v>
      </c>
      <c r="H48" t="str">
        <f t="shared" si="0"/>
        <v>Onsite/Hybrid</v>
      </c>
      <c r="I48" t="s">
        <v>18</v>
      </c>
      <c r="J48" t="str">
        <f t="shared" si="1"/>
        <v>7+ yrs</v>
      </c>
      <c r="K48">
        <f t="shared" ca="1" si="3"/>
        <v>15</v>
      </c>
      <c r="L48" t="s">
        <v>27</v>
      </c>
      <c r="M48">
        <v>0</v>
      </c>
      <c r="N48">
        <v>0</v>
      </c>
      <c r="O48">
        <v>0</v>
      </c>
      <c r="P48">
        <v>1</v>
      </c>
      <c r="Q48">
        <v>0</v>
      </c>
      <c r="R48">
        <f>SUM(M48:N48:O48:P48:Q48)</f>
        <v>1</v>
      </c>
      <c r="S48" s="1">
        <v>139588</v>
      </c>
      <c r="T48" s="1" t="str">
        <f t="shared" si="2"/>
        <v>High</v>
      </c>
      <c r="U48">
        <v>6</v>
      </c>
      <c r="V48">
        <v>2025</v>
      </c>
      <c r="W48" t="s">
        <v>20</v>
      </c>
      <c r="X48">
        <v>1</v>
      </c>
    </row>
    <row r="49" spans="1:24" x14ac:dyDescent="0.3">
      <c r="A49">
        <v>48</v>
      </c>
      <c r="B49" t="s">
        <v>36</v>
      </c>
      <c r="C49" t="str">
        <f>_xlfn.XLOOKUP(B49,Lookup_table!B:B,Lookup_table!C:C)</f>
        <v>Data</v>
      </c>
      <c r="D49" t="s">
        <v>22</v>
      </c>
      <c r="E49" t="s">
        <v>38</v>
      </c>
      <c r="F49" t="s">
        <v>51</v>
      </c>
      <c r="G49" t="s">
        <v>25</v>
      </c>
      <c r="H49" t="str">
        <f t="shared" si="0"/>
        <v>Onsite/Hybrid</v>
      </c>
      <c r="I49" t="s">
        <v>26</v>
      </c>
      <c r="J49" t="str">
        <f t="shared" si="1"/>
        <v>3-6 yrs</v>
      </c>
      <c r="K49">
        <f t="shared" ca="1" si="3"/>
        <v>3</v>
      </c>
      <c r="L49" t="s">
        <v>27</v>
      </c>
      <c r="M49">
        <v>1</v>
      </c>
      <c r="N49">
        <v>1</v>
      </c>
      <c r="O49">
        <v>1</v>
      </c>
      <c r="P49">
        <v>1</v>
      </c>
      <c r="Q49">
        <v>1</v>
      </c>
      <c r="R49">
        <f>SUM(M49:N49:O49:P49:Q49)</f>
        <v>5</v>
      </c>
      <c r="S49" s="1">
        <v>130539</v>
      </c>
      <c r="T49" s="1" t="str">
        <f t="shared" si="2"/>
        <v>High</v>
      </c>
      <c r="U49">
        <v>12</v>
      </c>
      <c r="V49">
        <v>2024</v>
      </c>
      <c r="W49" t="s">
        <v>28</v>
      </c>
      <c r="X49">
        <v>2</v>
      </c>
    </row>
    <row r="50" spans="1:24" x14ac:dyDescent="0.3">
      <c r="A50">
        <v>49</v>
      </c>
      <c r="B50" t="s">
        <v>33</v>
      </c>
      <c r="C50" t="str">
        <f>_xlfn.XLOOKUP(B50,Lookup_table!B:B,Lookup_table!C:C)</f>
        <v>Data</v>
      </c>
      <c r="D50" t="s">
        <v>22</v>
      </c>
      <c r="E50" t="s">
        <v>15</v>
      </c>
      <c r="F50" t="s">
        <v>24</v>
      </c>
      <c r="G50" t="s">
        <v>30</v>
      </c>
      <c r="H50" t="str">
        <f t="shared" si="0"/>
        <v>Onsite/Hybrid</v>
      </c>
      <c r="I50" t="s">
        <v>35</v>
      </c>
      <c r="J50" t="str">
        <f t="shared" si="1"/>
        <v>0-2 yrs</v>
      </c>
      <c r="K50">
        <f t="shared" ca="1" si="3"/>
        <v>1</v>
      </c>
      <c r="L50" t="s">
        <v>27</v>
      </c>
      <c r="M50">
        <v>0</v>
      </c>
      <c r="N50">
        <v>1</v>
      </c>
      <c r="O50">
        <v>0</v>
      </c>
      <c r="P50">
        <v>1</v>
      </c>
      <c r="Q50">
        <v>1</v>
      </c>
      <c r="R50">
        <f>SUM(M50:N50:O50:P50:Q50)</f>
        <v>3</v>
      </c>
      <c r="S50" s="1">
        <v>93324</v>
      </c>
      <c r="T50" s="1" t="str">
        <f t="shared" si="2"/>
        <v>Medium</v>
      </c>
      <c r="U50">
        <v>6</v>
      </c>
      <c r="V50">
        <v>2021</v>
      </c>
      <c r="W50" t="s">
        <v>20</v>
      </c>
      <c r="X50">
        <v>3</v>
      </c>
    </row>
    <row r="51" spans="1:24" x14ac:dyDescent="0.3">
      <c r="A51">
        <v>50</v>
      </c>
      <c r="B51" t="s">
        <v>36</v>
      </c>
      <c r="C51" t="str">
        <f>_xlfn.XLOOKUP(B51,Lookup_table!B:B,Lookup_table!C:C)</f>
        <v>Data</v>
      </c>
      <c r="D51" t="s">
        <v>22</v>
      </c>
      <c r="E51" t="s">
        <v>42</v>
      </c>
      <c r="F51" t="s">
        <v>43</v>
      </c>
      <c r="G51" t="s">
        <v>17</v>
      </c>
      <c r="H51" t="str">
        <f t="shared" si="0"/>
        <v>Remote</v>
      </c>
      <c r="I51" t="s">
        <v>26</v>
      </c>
      <c r="J51" t="str">
        <f t="shared" si="1"/>
        <v>3-6 yrs</v>
      </c>
      <c r="K51">
        <f t="shared" ca="1" si="3"/>
        <v>4</v>
      </c>
      <c r="L51" t="s">
        <v>19</v>
      </c>
      <c r="M51">
        <v>1</v>
      </c>
      <c r="N51">
        <v>1</v>
      </c>
      <c r="O51">
        <v>0</v>
      </c>
      <c r="P51">
        <v>0</v>
      </c>
      <c r="Q51">
        <v>0</v>
      </c>
      <c r="R51">
        <f>SUM(M51:N51:O51:P51:Q51)</f>
        <v>2</v>
      </c>
      <c r="S51" s="1">
        <v>91015</v>
      </c>
      <c r="T51" s="1" t="str">
        <f t="shared" si="2"/>
        <v>Medium</v>
      </c>
      <c r="U51">
        <v>1</v>
      </c>
      <c r="V51">
        <v>2025</v>
      </c>
      <c r="W51" t="s">
        <v>28</v>
      </c>
      <c r="X51">
        <v>7</v>
      </c>
    </row>
    <row r="52" spans="1:24" x14ac:dyDescent="0.3">
      <c r="A52">
        <v>51</v>
      </c>
      <c r="B52" t="s">
        <v>33</v>
      </c>
      <c r="C52" t="str">
        <f>_xlfn.XLOOKUP(B52,Lookup_table!B:B,Lookup_table!C:C)</f>
        <v>Data</v>
      </c>
      <c r="D52" t="s">
        <v>34</v>
      </c>
      <c r="E52" t="s">
        <v>38</v>
      </c>
      <c r="F52" t="s">
        <v>51</v>
      </c>
      <c r="G52" t="s">
        <v>17</v>
      </c>
      <c r="H52" t="str">
        <f t="shared" si="0"/>
        <v>Remote</v>
      </c>
      <c r="I52" t="s">
        <v>26</v>
      </c>
      <c r="J52" t="str">
        <f t="shared" si="1"/>
        <v>3-6 yrs</v>
      </c>
      <c r="K52">
        <f t="shared" ca="1" si="3"/>
        <v>5</v>
      </c>
      <c r="L52" t="s">
        <v>39</v>
      </c>
      <c r="M52">
        <v>1</v>
      </c>
      <c r="N52">
        <v>0</v>
      </c>
      <c r="O52">
        <v>0</v>
      </c>
      <c r="P52">
        <v>0</v>
      </c>
      <c r="Q52">
        <v>0</v>
      </c>
      <c r="R52">
        <f>SUM(M52:N52:O52:P52:Q52)</f>
        <v>1</v>
      </c>
      <c r="S52" s="1">
        <v>71633</v>
      </c>
      <c r="T52" s="1" t="str">
        <f t="shared" si="2"/>
        <v>Medium</v>
      </c>
      <c r="U52">
        <v>9</v>
      </c>
      <c r="V52">
        <v>2022</v>
      </c>
      <c r="W52" t="s">
        <v>34</v>
      </c>
      <c r="X52">
        <v>1</v>
      </c>
    </row>
    <row r="53" spans="1:24" x14ac:dyDescent="0.3">
      <c r="A53">
        <v>52</v>
      </c>
      <c r="B53" t="s">
        <v>33</v>
      </c>
      <c r="C53" t="str">
        <f>_xlfn.XLOOKUP(B53,Lookup_table!B:B,Lookup_table!C:C)</f>
        <v>Data</v>
      </c>
      <c r="D53" t="s">
        <v>14</v>
      </c>
      <c r="E53" t="s">
        <v>40</v>
      </c>
      <c r="F53" t="s">
        <v>29</v>
      </c>
      <c r="G53" t="s">
        <v>17</v>
      </c>
      <c r="H53" t="str">
        <f t="shared" si="0"/>
        <v>Remote</v>
      </c>
      <c r="I53" t="s">
        <v>35</v>
      </c>
      <c r="J53" t="str">
        <f t="shared" si="1"/>
        <v>0-2 yrs</v>
      </c>
      <c r="K53">
        <f t="shared" ca="1" si="3"/>
        <v>1</v>
      </c>
      <c r="L53" t="s">
        <v>39</v>
      </c>
      <c r="M53">
        <v>1</v>
      </c>
      <c r="N53">
        <v>0</v>
      </c>
      <c r="O53">
        <v>0</v>
      </c>
      <c r="P53">
        <v>0</v>
      </c>
      <c r="Q53">
        <v>0</v>
      </c>
      <c r="R53">
        <f>SUM(M53:N53:O53:P53:Q53)</f>
        <v>1</v>
      </c>
      <c r="S53" s="1">
        <v>49809</v>
      </c>
      <c r="T53" s="1" t="str">
        <f t="shared" si="2"/>
        <v>Low</v>
      </c>
      <c r="U53">
        <v>10</v>
      </c>
      <c r="V53">
        <v>2022</v>
      </c>
      <c r="W53" t="s">
        <v>20</v>
      </c>
      <c r="X53">
        <v>5</v>
      </c>
    </row>
    <row r="54" spans="1:24" x14ac:dyDescent="0.3">
      <c r="A54">
        <v>53</v>
      </c>
      <c r="B54" t="s">
        <v>33</v>
      </c>
      <c r="C54" t="str">
        <f>_xlfn.XLOOKUP(B54,Lookup_table!B:B,Lookup_table!C:C)</f>
        <v>Data</v>
      </c>
      <c r="D54" t="s">
        <v>14</v>
      </c>
      <c r="E54" t="s">
        <v>40</v>
      </c>
      <c r="F54" t="s">
        <v>52</v>
      </c>
      <c r="G54" t="s">
        <v>25</v>
      </c>
      <c r="H54" t="str">
        <f t="shared" si="0"/>
        <v>Onsite/Hybrid</v>
      </c>
      <c r="I54" t="s">
        <v>35</v>
      </c>
      <c r="J54" t="str">
        <f t="shared" si="1"/>
        <v>0-2 yrs</v>
      </c>
      <c r="K54">
        <f t="shared" ca="1" si="3"/>
        <v>1</v>
      </c>
      <c r="L54" t="s">
        <v>39</v>
      </c>
      <c r="M54">
        <v>0</v>
      </c>
      <c r="N54">
        <v>1</v>
      </c>
      <c r="O54">
        <v>1</v>
      </c>
      <c r="P54">
        <v>0</v>
      </c>
      <c r="Q54">
        <v>0</v>
      </c>
      <c r="R54">
        <f>SUM(M54:N54:O54:P54:Q54)</f>
        <v>2</v>
      </c>
      <c r="S54" s="1">
        <v>63419</v>
      </c>
      <c r="T54" s="1" t="str">
        <f t="shared" si="2"/>
        <v>Low</v>
      </c>
      <c r="U54">
        <v>8</v>
      </c>
      <c r="V54">
        <v>2026</v>
      </c>
      <c r="W54" t="s">
        <v>28</v>
      </c>
      <c r="X54">
        <v>8</v>
      </c>
    </row>
    <row r="55" spans="1:24" x14ac:dyDescent="0.3">
      <c r="A55">
        <v>54</v>
      </c>
      <c r="B55" t="s">
        <v>21</v>
      </c>
      <c r="C55" t="str">
        <f>_xlfn.XLOOKUP(B55,Lookup_table!B:B,Lookup_table!C:C)</f>
        <v>AI</v>
      </c>
      <c r="D55" t="s">
        <v>34</v>
      </c>
      <c r="E55" t="s">
        <v>32</v>
      </c>
      <c r="F55" t="s">
        <v>24</v>
      </c>
      <c r="G55" t="s">
        <v>25</v>
      </c>
      <c r="H55" t="str">
        <f t="shared" si="0"/>
        <v>Onsite/Hybrid</v>
      </c>
      <c r="I55" t="s">
        <v>18</v>
      </c>
      <c r="J55" t="str">
        <f t="shared" si="1"/>
        <v>7+ yrs</v>
      </c>
      <c r="K55">
        <f t="shared" ca="1" si="3"/>
        <v>11</v>
      </c>
      <c r="L55" t="s">
        <v>39</v>
      </c>
      <c r="M55">
        <v>1</v>
      </c>
      <c r="N55">
        <v>0</v>
      </c>
      <c r="O55">
        <v>1</v>
      </c>
      <c r="P55">
        <v>1</v>
      </c>
      <c r="Q55">
        <v>0</v>
      </c>
      <c r="R55">
        <f>SUM(M55:N55:O55:P55:Q55)</f>
        <v>3</v>
      </c>
      <c r="S55" s="1">
        <v>171544</v>
      </c>
      <c r="T55" s="1" t="str">
        <f t="shared" si="2"/>
        <v>High</v>
      </c>
      <c r="U55">
        <v>7</v>
      </c>
      <c r="V55">
        <v>2026</v>
      </c>
      <c r="W55" t="s">
        <v>28</v>
      </c>
      <c r="X55">
        <v>9</v>
      </c>
    </row>
    <row r="56" spans="1:24" x14ac:dyDescent="0.3">
      <c r="A56">
        <v>55</v>
      </c>
      <c r="B56" t="s">
        <v>31</v>
      </c>
      <c r="C56" t="str">
        <f>_xlfn.XLOOKUP(B56,Lookup_table!B:B,Lookup_table!C:C)</f>
        <v>Business</v>
      </c>
      <c r="D56" t="s">
        <v>14</v>
      </c>
      <c r="E56" t="s">
        <v>40</v>
      </c>
      <c r="F56" t="s">
        <v>44</v>
      </c>
      <c r="G56" t="s">
        <v>30</v>
      </c>
      <c r="H56" t="str">
        <f t="shared" si="0"/>
        <v>Onsite/Hybrid</v>
      </c>
      <c r="I56" t="s">
        <v>18</v>
      </c>
      <c r="J56" t="str">
        <f t="shared" si="1"/>
        <v>7+ yrs</v>
      </c>
      <c r="K56">
        <f t="shared" ca="1" si="3"/>
        <v>8</v>
      </c>
      <c r="L56" t="s">
        <v>39</v>
      </c>
      <c r="M56">
        <v>1</v>
      </c>
      <c r="N56">
        <v>1</v>
      </c>
      <c r="O56">
        <v>1</v>
      </c>
      <c r="P56">
        <v>1</v>
      </c>
      <c r="Q56">
        <v>1</v>
      </c>
      <c r="R56">
        <f>SUM(M56:N56:O56:P56:Q56)</f>
        <v>5</v>
      </c>
      <c r="S56" s="1">
        <v>143017</v>
      </c>
      <c r="T56" s="1" t="str">
        <f t="shared" si="2"/>
        <v>High</v>
      </c>
      <c r="U56">
        <v>11</v>
      </c>
      <c r="V56">
        <v>2022</v>
      </c>
      <c r="W56" t="s">
        <v>28</v>
      </c>
      <c r="X56">
        <v>2</v>
      </c>
    </row>
    <row r="57" spans="1:24" x14ac:dyDescent="0.3">
      <c r="A57">
        <v>56</v>
      </c>
      <c r="B57" t="s">
        <v>21</v>
      </c>
      <c r="C57" t="str">
        <f>_xlfn.XLOOKUP(B57,Lookup_table!B:B,Lookup_table!C:C)</f>
        <v>AI</v>
      </c>
      <c r="D57" t="s">
        <v>22</v>
      </c>
      <c r="E57" t="s">
        <v>38</v>
      </c>
      <c r="F57" t="s">
        <v>24</v>
      </c>
      <c r="G57" t="s">
        <v>17</v>
      </c>
      <c r="H57" t="str">
        <f t="shared" si="0"/>
        <v>Remote</v>
      </c>
      <c r="I57" t="s">
        <v>18</v>
      </c>
      <c r="J57" t="str">
        <f t="shared" si="1"/>
        <v>7+ yrs</v>
      </c>
      <c r="K57">
        <f t="shared" ca="1" si="3"/>
        <v>15</v>
      </c>
      <c r="L57" t="s">
        <v>19</v>
      </c>
      <c r="M57">
        <v>1</v>
      </c>
      <c r="N57">
        <v>0</v>
      </c>
      <c r="O57">
        <v>0</v>
      </c>
      <c r="P57">
        <v>0</v>
      </c>
      <c r="Q57">
        <v>0</v>
      </c>
      <c r="R57">
        <f>SUM(M57:N57:O57:P57:Q57)</f>
        <v>1</v>
      </c>
      <c r="S57" s="1">
        <v>155137</v>
      </c>
      <c r="T57" s="1" t="str">
        <f t="shared" si="2"/>
        <v>High</v>
      </c>
      <c r="U57">
        <v>8</v>
      </c>
      <c r="V57">
        <v>2020</v>
      </c>
      <c r="W57" t="s">
        <v>20</v>
      </c>
      <c r="X57">
        <v>4</v>
      </c>
    </row>
    <row r="58" spans="1:24" x14ac:dyDescent="0.3">
      <c r="A58">
        <v>57</v>
      </c>
      <c r="B58" t="s">
        <v>21</v>
      </c>
      <c r="C58" t="str">
        <f>_xlfn.XLOOKUP(B58,Lookup_table!B:B,Lookup_table!C:C)</f>
        <v>AI</v>
      </c>
      <c r="D58" t="s">
        <v>14</v>
      </c>
      <c r="E58" t="s">
        <v>23</v>
      </c>
      <c r="F58" t="s">
        <v>29</v>
      </c>
      <c r="G58" t="s">
        <v>17</v>
      </c>
      <c r="H58" t="str">
        <f t="shared" si="0"/>
        <v>Remote</v>
      </c>
      <c r="I58" t="s">
        <v>26</v>
      </c>
      <c r="J58" t="str">
        <f t="shared" si="1"/>
        <v>3-6 yrs</v>
      </c>
      <c r="K58">
        <f t="shared" ca="1" si="3"/>
        <v>6</v>
      </c>
      <c r="L58" t="s">
        <v>19</v>
      </c>
      <c r="M58">
        <v>1</v>
      </c>
      <c r="N58">
        <v>0</v>
      </c>
      <c r="O58">
        <v>1</v>
      </c>
      <c r="P58">
        <v>0</v>
      </c>
      <c r="Q58">
        <v>0</v>
      </c>
      <c r="R58">
        <f>SUM(M58:N58:O58:P58:Q58)</f>
        <v>2</v>
      </c>
      <c r="S58" s="1">
        <v>131254</v>
      </c>
      <c r="T58" s="1" t="str">
        <f t="shared" si="2"/>
        <v>High</v>
      </c>
      <c r="U58">
        <v>9</v>
      </c>
      <c r="V58">
        <v>2026</v>
      </c>
      <c r="W58" t="s">
        <v>20</v>
      </c>
      <c r="X58">
        <v>3</v>
      </c>
    </row>
    <row r="59" spans="1:24" x14ac:dyDescent="0.3">
      <c r="A59">
        <v>58</v>
      </c>
      <c r="B59" t="s">
        <v>36</v>
      </c>
      <c r="C59" t="str">
        <f>_xlfn.XLOOKUP(B59,Lookup_table!B:B,Lookup_table!C:C)</f>
        <v>Data</v>
      </c>
      <c r="D59" t="s">
        <v>34</v>
      </c>
      <c r="E59" t="s">
        <v>23</v>
      </c>
      <c r="F59" t="s">
        <v>29</v>
      </c>
      <c r="G59" t="s">
        <v>17</v>
      </c>
      <c r="H59" t="str">
        <f t="shared" si="0"/>
        <v>Remote</v>
      </c>
      <c r="I59" t="s">
        <v>18</v>
      </c>
      <c r="J59" t="str">
        <f t="shared" si="1"/>
        <v>7+ yrs</v>
      </c>
      <c r="K59">
        <f t="shared" ca="1" si="3"/>
        <v>12</v>
      </c>
      <c r="L59" t="s">
        <v>39</v>
      </c>
      <c r="M59">
        <v>0</v>
      </c>
      <c r="N59">
        <v>1</v>
      </c>
      <c r="O59">
        <v>1</v>
      </c>
      <c r="P59">
        <v>0</v>
      </c>
      <c r="Q59">
        <v>1</v>
      </c>
      <c r="R59">
        <f>SUM(M59:N59:O59:P59:Q59)</f>
        <v>3</v>
      </c>
      <c r="S59" s="1">
        <v>127570</v>
      </c>
      <c r="T59" s="1" t="str">
        <f t="shared" si="2"/>
        <v>High</v>
      </c>
      <c r="U59">
        <v>5</v>
      </c>
      <c r="V59">
        <v>2024</v>
      </c>
      <c r="W59" t="s">
        <v>34</v>
      </c>
      <c r="X59">
        <v>3</v>
      </c>
    </row>
    <row r="60" spans="1:24" x14ac:dyDescent="0.3">
      <c r="A60">
        <v>59</v>
      </c>
      <c r="B60" t="s">
        <v>21</v>
      </c>
      <c r="C60" t="str">
        <f>_xlfn.XLOOKUP(B60,Lookup_table!B:B,Lookup_table!C:C)</f>
        <v>AI</v>
      </c>
      <c r="D60" t="s">
        <v>22</v>
      </c>
      <c r="E60" t="s">
        <v>32</v>
      </c>
      <c r="F60" t="s">
        <v>16</v>
      </c>
      <c r="G60" t="s">
        <v>25</v>
      </c>
      <c r="H60" t="str">
        <f t="shared" si="0"/>
        <v>Onsite/Hybrid</v>
      </c>
      <c r="I60" t="s">
        <v>35</v>
      </c>
      <c r="J60" t="str">
        <f t="shared" si="1"/>
        <v>0-2 yrs</v>
      </c>
      <c r="K60">
        <f t="shared" ca="1" si="3"/>
        <v>2</v>
      </c>
      <c r="L60" t="s">
        <v>19</v>
      </c>
      <c r="M60">
        <v>0</v>
      </c>
      <c r="N60">
        <v>0</v>
      </c>
      <c r="O60">
        <v>1</v>
      </c>
      <c r="P60">
        <v>1</v>
      </c>
      <c r="Q60">
        <v>1</v>
      </c>
      <c r="R60">
        <f>SUM(M60:N60:O60:P60:Q60)</f>
        <v>3</v>
      </c>
      <c r="S60" s="1">
        <v>154945</v>
      </c>
      <c r="T60" s="1" t="str">
        <f t="shared" si="2"/>
        <v>High</v>
      </c>
      <c r="U60">
        <v>11</v>
      </c>
      <c r="V60">
        <v>2020</v>
      </c>
      <c r="W60" t="s">
        <v>28</v>
      </c>
      <c r="X60">
        <v>2</v>
      </c>
    </row>
    <row r="61" spans="1:24" x14ac:dyDescent="0.3">
      <c r="A61">
        <v>60</v>
      </c>
      <c r="B61" t="s">
        <v>21</v>
      </c>
      <c r="C61" t="str">
        <f>_xlfn.XLOOKUP(B61,Lookup_table!B:B,Lookup_table!C:C)</f>
        <v>AI</v>
      </c>
      <c r="D61" t="s">
        <v>14</v>
      </c>
      <c r="E61" t="s">
        <v>38</v>
      </c>
      <c r="F61" t="s">
        <v>24</v>
      </c>
      <c r="G61" t="s">
        <v>30</v>
      </c>
      <c r="H61" t="str">
        <f t="shared" si="0"/>
        <v>Onsite/Hybrid</v>
      </c>
      <c r="I61" t="s">
        <v>26</v>
      </c>
      <c r="J61" t="str">
        <f t="shared" si="1"/>
        <v>3-6 yrs</v>
      </c>
      <c r="K61">
        <f t="shared" ca="1" si="3"/>
        <v>3</v>
      </c>
      <c r="L61" t="s">
        <v>39</v>
      </c>
      <c r="M61">
        <v>1</v>
      </c>
      <c r="N61">
        <v>0</v>
      </c>
      <c r="O61">
        <v>0</v>
      </c>
      <c r="P61">
        <v>1</v>
      </c>
      <c r="Q61">
        <v>1</v>
      </c>
      <c r="R61">
        <f>SUM(M61:N61:O61:P61:Q61)</f>
        <v>3</v>
      </c>
      <c r="S61" s="1">
        <v>136276</v>
      </c>
      <c r="T61" s="1" t="str">
        <f t="shared" si="2"/>
        <v>High</v>
      </c>
      <c r="U61">
        <v>4</v>
      </c>
      <c r="V61">
        <v>2026</v>
      </c>
      <c r="W61" t="s">
        <v>34</v>
      </c>
      <c r="X61">
        <v>1</v>
      </c>
    </row>
    <row r="62" spans="1:24" x14ac:dyDescent="0.3">
      <c r="A62">
        <v>61</v>
      </c>
      <c r="B62" t="s">
        <v>41</v>
      </c>
      <c r="C62" t="str">
        <f>_xlfn.XLOOKUP(B62,Lookup_table!B:B,Lookup_table!C:C)</f>
        <v>Data</v>
      </c>
      <c r="D62" t="s">
        <v>34</v>
      </c>
      <c r="E62" t="s">
        <v>32</v>
      </c>
      <c r="F62" t="s">
        <v>29</v>
      </c>
      <c r="G62" t="s">
        <v>30</v>
      </c>
      <c r="H62" t="str">
        <f t="shared" si="0"/>
        <v>Onsite/Hybrid</v>
      </c>
      <c r="I62" t="s">
        <v>26</v>
      </c>
      <c r="J62" t="str">
        <f t="shared" si="1"/>
        <v>3-6 yrs</v>
      </c>
      <c r="K62">
        <f t="shared" ca="1" si="3"/>
        <v>6</v>
      </c>
      <c r="L62" t="s">
        <v>19</v>
      </c>
      <c r="M62">
        <v>1</v>
      </c>
      <c r="N62">
        <v>1</v>
      </c>
      <c r="O62">
        <v>0</v>
      </c>
      <c r="P62">
        <v>1</v>
      </c>
      <c r="Q62">
        <v>0</v>
      </c>
      <c r="R62">
        <f>SUM(M62:N62:O62:P62:Q62)</f>
        <v>3</v>
      </c>
      <c r="S62" s="1">
        <v>90122</v>
      </c>
      <c r="T62" s="1" t="str">
        <f t="shared" si="2"/>
        <v>Medium</v>
      </c>
      <c r="U62">
        <v>7</v>
      </c>
      <c r="V62">
        <v>2025</v>
      </c>
      <c r="W62" t="s">
        <v>28</v>
      </c>
      <c r="X62">
        <v>7</v>
      </c>
    </row>
    <row r="63" spans="1:24" x14ac:dyDescent="0.3">
      <c r="A63">
        <v>62</v>
      </c>
      <c r="B63" t="s">
        <v>36</v>
      </c>
      <c r="C63" t="str">
        <f>_xlfn.XLOOKUP(B63,Lookup_table!B:B,Lookup_table!C:C)</f>
        <v>Data</v>
      </c>
      <c r="D63" t="s">
        <v>37</v>
      </c>
      <c r="E63" t="s">
        <v>23</v>
      </c>
      <c r="F63" t="s">
        <v>16</v>
      </c>
      <c r="G63" t="s">
        <v>25</v>
      </c>
      <c r="H63" t="str">
        <f t="shared" si="0"/>
        <v>Onsite/Hybrid</v>
      </c>
      <c r="I63" t="s">
        <v>26</v>
      </c>
      <c r="J63" t="str">
        <f t="shared" si="1"/>
        <v>3-6 yrs</v>
      </c>
      <c r="K63">
        <f t="shared" ca="1" si="3"/>
        <v>5</v>
      </c>
      <c r="L63" t="s">
        <v>19</v>
      </c>
      <c r="M63">
        <v>0</v>
      </c>
      <c r="N63">
        <v>0</v>
      </c>
      <c r="O63">
        <v>1</v>
      </c>
      <c r="P63">
        <v>0</v>
      </c>
      <c r="Q63">
        <v>0</v>
      </c>
      <c r="R63">
        <f>SUM(M63:N63:O63:P63:Q63)</f>
        <v>1</v>
      </c>
      <c r="S63" s="1">
        <v>93905</v>
      </c>
      <c r="T63" s="1" t="str">
        <f t="shared" si="2"/>
        <v>Medium</v>
      </c>
      <c r="U63">
        <v>7</v>
      </c>
      <c r="V63">
        <v>2020</v>
      </c>
      <c r="W63" t="s">
        <v>20</v>
      </c>
      <c r="X63">
        <v>5</v>
      </c>
    </row>
    <row r="64" spans="1:24" x14ac:dyDescent="0.3">
      <c r="A64">
        <v>63</v>
      </c>
      <c r="B64" t="s">
        <v>33</v>
      </c>
      <c r="C64" t="str">
        <f>_xlfn.XLOOKUP(B64,Lookup_table!B:B,Lookup_table!C:C)</f>
        <v>Data</v>
      </c>
      <c r="D64" t="s">
        <v>37</v>
      </c>
      <c r="E64" t="s">
        <v>40</v>
      </c>
      <c r="F64" t="s">
        <v>44</v>
      </c>
      <c r="G64" t="s">
        <v>25</v>
      </c>
      <c r="H64" t="str">
        <f t="shared" si="0"/>
        <v>Onsite/Hybrid</v>
      </c>
      <c r="I64" t="s">
        <v>35</v>
      </c>
      <c r="J64" t="str">
        <f t="shared" si="1"/>
        <v>0-2 yrs</v>
      </c>
      <c r="K64">
        <f t="shared" ca="1" si="3"/>
        <v>2</v>
      </c>
      <c r="L64" t="s">
        <v>27</v>
      </c>
      <c r="M64">
        <v>1</v>
      </c>
      <c r="N64">
        <v>0</v>
      </c>
      <c r="O64">
        <v>1</v>
      </c>
      <c r="P64">
        <v>1</v>
      </c>
      <c r="Q64">
        <v>0</v>
      </c>
      <c r="R64">
        <f>SUM(M64:N64:O64:P64:Q64)</f>
        <v>3</v>
      </c>
      <c r="S64" s="1">
        <v>84361</v>
      </c>
      <c r="T64" s="1" t="str">
        <f t="shared" si="2"/>
        <v>Medium</v>
      </c>
      <c r="U64">
        <v>4</v>
      </c>
      <c r="V64">
        <v>2026</v>
      </c>
      <c r="W64" t="s">
        <v>28</v>
      </c>
      <c r="X64">
        <v>9</v>
      </c>
    </row>
    <row r="65" spans="1:24" x14ac:dyDescent="0.3">
      <c r="A65">
        <v>64</v>
      </c>
      <c r="B65" t="s">
        <v>41</v>
      </c>
      <c r="C65" t="str">
        <f>_xlfn.XLOOKUP(B65,Lookup_table!B:B,Lookup_table!C:C)</f>
        <v>Data</v>
      </c>
      <c r="D65" t="s">
        <v>34</v>
      </c>
      <c r="E65" t="s">
        <v>38</v>
      </c>
      <c r="F65" t="s">
        <v>29</v>
      </c>
      <c r="G65" t="s">
        <v>30</v>
      </c>
      <c r="H65" t="str">
        <f t="shared" si="0"/>
        <v>Onsite/Hybrid</v>
      </c>
      <c r="I65" t="s">
        <v>26</v>
      </c>
      <c r="J65" t="str">
        <f t="shared" si="1"/>
        <v>3-6 yrs</v>
      </c>
      <c r="K65">
        <f t="shared" ca="1" si="3"/>
        <v>6</v>
      </c>
      <c r="L65" t="s">
        <v>27</v>
      </c>
      <c r="M65">
        <v>1</v>
      </c>
      <c r="N65">
        <v>1</v>
      </c>
      <c r="O65">
        <v>1</v>
      </c>
      <c r="P65">
        <v>1</v>
      </c>
      <c r="Q65">
        <v>1</v>
      </c>
      <c r="R65">
        <f>SUM(M65:N65:O65:P65:Q65)</f>
        <v>5</v>
      </c>
      <c r="S65" s="1">
        <v>110876</v>
      </c>
      <c r="T65" s="1" t="str">
        <f t="shared" si="2"/>
        <v>Medium</v>
      </c>
      <c r="U65">
        <v>6</v>
      </c>
      <c r="V65">
        <v>2024</v>
      </c>
      <c r="W65" t="s">
        <v>28</v>
      </c>
      <c r="X65">
        <v>8</v>
      </c>
    </row>
    <row r="66" spans="1:24" x14ac:dyDescent="0.3">
      <c r="A66">
        <v>65</v>
      </c>
      <c r="B66" t="s">
        <v>33</v>
      </c>
      <c r="C66" t="str">
        <f>_xlfn.XLOOKUP(B66,Lookup_table!B:B,Lookup_table!C:C)</f>
        <v>Data</v>
      </c>
      <c r="D66" t="s">
        <v>14</v>
      </c>
      <c r="E66" t="s">
        <v>42</v>
      </c>
      <c r="F66" t="s">
        <v>24</v>
      </c>
      <c r="G66" t="s">
        <v>17</v>
      </c>
      <c r="H66" t="str">
        <f t="shared" ref="H66:H129" si="4">IF(G66="Remote","Remote","Onsite/Hybrid")</f>
        <v>Remote</v>
      </c>
      <c r="I66" t="s">
        <v>26</v>
      </c>
      <c r="J66" t="str">
        <f t="shared" ref="J66:J129" si="5">IF(I66="Entry","0-2 yrs",IF(I66="Mid","3-6 yrs","7+ yrs"))</f>
        <v>3-6 yrs</v>
      </c>
      <c r="K66">
        <f t="shared" ca="1" si="3"/>
        <v>4</v>
      </c>
      <c r="L66" t="s">
        <v>19</v>
      </c>
      <c r="M66">
        <v>1</v>
      </c>
      <c r="N66">
        <v>1</v>
      </c>
      <c r="O66">
        <v>1</v>
      </c>
      <c r="P66">
        <v>0</v>
      </c>
      <c r="Q66">
        <v>1</v>
      </c>
      <c r="R66">
        <f>SUM(M66:N66:O66:P66:Q66)</f>
        <v>4</v>
      </c>
      <c r="S66" s="1">
        <v>104352</v>
      </c>
      <c r="T66" s="1" t="str">
        <f t="shared" ref="T66:T129" si="6">IF(S66&lt;=70000,"Low",IF(S66&lt;=120000,"Medium","High"))</f>
        <v>Medium</v>
      </c>
      <c r="U66">
        <v>7</v>
      </c>
      <c r="V66">
        <v>2022</v>
      </c>
      <c r="W66" t="s">
        <v>28</v>
      </c>
      <c r="X66">
        <v>8</v>
      </c>
    </row>
    <row r="67" spans="1:24" x14ac:dyDescent="0.3">
      <c r="A67">
        <v>66</v>
      </c>
      <c r="B67" t="s">
        <v>36</v>
      </c>
      <c r="C67" t="str">
        <f>_xlfn.XLOOKUP(B67,Lookup_table!B:B,Lookup_table!C:C)</f>
        <v>Data</v>
      </c>
      <c r="D67" t="s">
        <v>37</v>
      </c>
      <c r="E67" t="s">
        <v>42</v>
      </c>
      <c r="F67" t="s">
        <v>29</v>
      </c>
      <c r="G67" t="s">
        <v>30</v>
      </c>
      <c r="H67" t="str">
        <f t="shared" si="4"/>
        <v>Onsite/Hybrid</v>
      </c>
      <c r="I67" t="s">
        <v>26</v>
      </c>
      <c r="J67" t="str">
        <f t="shared" si="5"/>
        <v>3-6 yrs</v>
      </c>
      <c r="K67">
        <f t="shared" ref="K67:K130" ca="1" si="7">IF(J67="0-2 yrs",RANDBETWEEN(0,2),IF(J67="3-6 yrs", RANDBETWEEN(3,6),IF(J67="7+ yrs", RANDBETWEEN(7,15)," ")))</f>
        <v>4</v>
      </c>
      <c r="L67" t="s">
        <v>19</v>
      </c>
      <c r="M67">
        <v>1</v>
      </c>
      <c r="N67">
        <v>0</v>
      </c>
      <c r="O67">
        <v>1</v>
      </c>
      <c r="P67">
        <v>0</v>
      </c>
      <c r="Q67">
        <v>1</v>
      </c>
      <c r="R67">
        <f>SUM(M67:N67:O67:P67:Q67)</f>
        <v>3</v>
      </c>
      <c r="S67" s="1">
        <v>97551</v>
      </c>
      <c r="T67" s="1" t="str">
        <f t="shared" si="6"/>
        <v>Medium</v>
      </c>
      <c r="U67">
        <v>6</v>
      </c>
      <c r="V67">
        <v>2022</v>
      </c>
      <c r="W67" t="s">
        <v>20</v>
      </c>
      <c r="X67">
        <v>6</v>
      </c>
    </row>
    <row r="68" spans="1:24" x14ac:dyDescent="0.3">
      <c r="A68">
        <v>67</v>
      </c>
      <c r="B68" t="s">
        <v>41</v>
      </c>
      <c r="C68" t="str">
        <f>_xlfn.XLOOKUP(B68,Lookup_table!B:B,Lookup_table!C:C)</f>
        <v>Data</v>
      </c>
      <c r="D68" t="s">
        <v>14</v>
      </c>
      <c r="E68" t="s">
        <v>32</v>
      </c>
      <c r="F68" t="s">
        <v>43</v>
      </c>
      <c r="G68" t="s">
        <v>30</v>
      </c>
      <c r="H68" t="str">
        <f t="shared" si="4"/>
        <v>Onsite/Hybrid</v>
      </c>
      <c r="I68" t="s">
        <v>26</v>
      </c>
      <c r="J68" t="str">
        <f t="shared" si="5"/>
        <v>3-6 yrs</v>
      </c>
      <c r="K68">
        <f t="shared" ca="1" si="7"/>
        <v>4</v>
      </c>
      <c r="L68" t="s">
        <v>39</v>
      </c>
      <c r="M68">
        <v>1</v>
      </c>
      <c r="N68">
        <v>0</v>
      </c>
      <c r="O68">
        <v>1</v>
      </c>
      <c r="P68">
        <v>1</v>
      </c>
      <c r="Q68">
        <v>1</v>
      </c>
      <c r="R68">
        <f>SUM(M68:N68:O68:P68:Q68)</f>
        <v>4</v>
      </c>
      <c r="S68" s="1">
        <v>118915</v>
      </c>
      <c r="T68" s="1" t="str">
        <f t="shared" si="6"/>
        <v>Medium</v>
      </c>
      <c r="U68">
        <v>1</v>
      </c>
      <c r="V68">
        <v>2023</v>
      </c>
      <c r="W68" t="s">
        <v>28</v>
      </c>
      <c r="X68">
        <v>4</v>
      </c>
    </row>
    <row r="69" spans="1:24" x14ac:dyDescent="0.3">
      <c r="A69">
        <v>68</v>
      </c>
      <c r="B69" t="s">
        <v>33</v>
      </c>
      <c r="C69" t="str">
        <f>_xlfn.XLOOKUP(B69,Lookup_table!B:B,Lookup_table!C:C)</f>
        <v>Data</v>
      </c>
      <c r="D69" t="s">
        <v>22</v>
      </c>
      <c r="E69" t="s">
        <v>38</v>
      </c>
      <c r="F69" t="s">
        <v>44</v>
      </c>
      <c r="G69" t="s">
        <v>25</v>
      </c>
      <c r="H69" t="str">
        <f t="shared" si="4"/>
        <v>Onsite/Hybrid</v>
      </c>
      <c r="I69" t="s">
        <v>26</v>
      </c>
      <c r="J69" t="str">
        <f t="shared" si="5"/>
        <v>3-6 yrs</v>
      </c>
      <c r="K69">
        <f t="shared" ca="1" si="7"/>
        <v>3</v>
      </c>
      <c r="L69" t="s">
        <v>27</v>
      </c>
      <c r="M69">
        <v>0</v>
      </c>
      <c r="N69">
        <v>0</v>
      </c>
      <c r="O69">
        <v>1</v>
      </c>
      <c r="P69">
        <v>0</v>
      </c>
      <c r="Q69">
        <v>0</v>
      </c>
      <c r="R69">
        <f>SUM(M69:N69:O69:P69:Q69)</f>
        <v>1</v>
      </c>
      <c r="S69" s="1">
        <v>108744</v>
      </c>
      <c r="T69" s="1" t="str">
        <f t="shared" si="6"/>
        <v>Medium</v>
      </c>
      <c r="U69">
        <v>6</v>
      </c>
      <c r="V69">
        <v>2021</v>
      </c>
      <c r="W69" t="s">
        <v>34</v>
      </c>
      <c r="X69">
        <v>3</v>
      </c>
    </row>
    <row r="70" spans="1:24" x14ac:dyDescent="0.3">
      <c r="A70">
        <v>69</v>
      </c>
      <c r="B70" t="s">
        <v>21</v>
      </c>
      <c r="C70" t="str">
        <f>_xlfn.XLOOKUP(B70,Lookup_table!B:B,Lookup_table!C:C)</f>
        <v>AI</v>
      </c>
      <c r="D70" t="s">
        <v>14</v>
      </c>
      <c r="E70" t="s">
        <v>32</v>
      </c>
      <c r="F70" t="s">
        <v>29</v>
      </c>
      <c r="G70" t="s">
        <v>25</v>
      </c>
      <c r="H70" t="str">
        <f t="shared" si="4"/>
        <v>Onsite/Hybrid</v>
      </c>
      <c r="I70" t="s">
        <v>35</v>
      </c>
      <c r="J70" t="str">
        <f t="shared" si="5"/>
        <v>0-2 yrs</v>
      </c>
      <c r="K70">
        <f t="shared" ca="1" si="7"/>
        <v>2</v>
      </c>
      <c r="L70" t="s">
        <v>19</v>
      </c>
      <c r="M70">
        <v>0</v>
      </c>
      <c r="N70">
        <v>0</v>
      </c>
      <c r="O70">
        <v>0</v>
      </c>
      <c r="P70">
        <v>0</v>
      </c>
      <c r="Q70">
        <v>0</v>
      </c>
      <c r="R70">
        <f>SUM(M70:N70:O70:P70:Q70)</f>
        <v>0</v>
      </c>
      <c r="S70" s="1">
        <v>86994</v>
      </c>
      <c r="T70" s="1" t="str">
        <f t="shared" si="6"/>
        <v>Medium</v>
      </c>
      <c r="U70">
        <v>8</v>
      </c>
      <c r="V70">
        <v>2025</v>
      </c>
      <c r="W70" t="s">
        <v>28</v>
      </c>
      <c r="X70">
        <v>9</v>
      </c>
    </row>
    <row r="71" spans="1:24" x14ac:dyDescent="0.3">
      <c r="A71">
        <v>70</v>
      </c>
      <c r="B71" t="s">
        <v>36</v>
      </c>
      <c r="C71" t="str">
        <f>_xlfn.XLOOKUP(B71,Lookup_table!B:B,Lookup_table!C:C)</f>
        <v>Data</v>
      </c>
      <c r="D71" t="s">
        <v>34</v>
      </c>
      <c r="E71" t="s">
        <v>38</v>
      </c>
      <c r="F71" t="s">
        <v>16</v>
      </c>
      <c r="G71" t="s">
        <v>25</v>
      </c>
      <c r="H71" t="str">
        <f t="shared" si="4"/>
        <v>Onsite/Hybrid</v>
      </c>
      <c r="I71" t="s">
        <v>26</v>
      </c>
      <c r="J71" t="str">
        <f t="shared" si="5"/>
        <v>3-6 yrs</v>
      </c>
      <c r="K71">
        <f t="shared" ca="1" si="7"/>
        <v>6</v>
      </c>
      <c r="L71" t="s">
        <v>19</v>
      </c>
      <c r="M71">
        <v>1</v>
      </c>
      <c r="N71">
        <v>0</v>
      </c>
      <c r="O71">
        <v>0</v>
      </c>
      <c r="P71">
        <v>1</v>
      </c>
      <c r="Q71">
        <v>1</v>
      </c>
      <c r="R71">
        <f>SUM(M71:N71:O71:P71:Q71)</f>
        <v>3</v>
      </c>
      <c r="S71" s="1">
        <v>104762</v>
      </c>
      <c r="T71" s="1" t="str">
        <f t="shared" si="6"/>
        <v>Medium</v>
      </c>
      <c r="U71">
        <v>1</v>
      </c>
      <c r="V71">
        <v>2025</v>
      </c>
      <c r="W71" t="s">
        <v>20</v>
      </c>
      <c r="X71">
        <v>3</v>
      </c>
    </row>
    <row r="72" spans="1:24" x14ac:dyDescent="0.3">
      <c r="A72">
        <v>71</v>
      </c>
      <c r="B72" t="s">
        <v>50</v>
      </c>
      <c r="C72" t="str">
        <f>_xlfn.XLOOKUP(B72,Lookup_table!B:B,Lookup_table!C:C)</f>
        <v>AI</v>
      </c>
      <c r="D72" t="s">
        <v>22</v>
      </c>
      <c r="E72" t="s">
        <v>42</v>
      </c>
      <c r="F72" t="s">
        <v>51</v>
      </c>
      <c r="G72" t="s">
        <v>17</v>
      </c>
      <c r="H72" t="str">
        <f t="shared" si="4"/>
        <v>Remote</v>
      </c>
      <c r="I72" t="s">
        <v>35</v>
      </c>
      <c r="J72" t="str">
        <f t="shared" si="5"/>
        <v>0-2 yrs</v>
      </c>
      <c r="K72">
        <f t="shared" ca="1" si="7"/>
        <v>1</v>
      </c>
      <c r="L72" t="s">
        <v>19</v>
      </c>
      <c r="M72">
        <v>1</v>
      </c>
      <c r="N72">
        <v>0</v>
      </c>
      <c r="O72">
        <v>0</v>
      </c>
      <c r="P72">
        <v>0</v>
      </c>
      <c r="Q72">
        <v>0</v>
      </c>
      <c r="R72">
        <f>SUM(M72:N72:O72:P72:Q72)</f>
        <v>1</v>
      </c>
      <c r="S72" s="1">
        <v>112546</v>
      </c>
      <c r="T72" s="1" t="str">
        <f t="shared" si="6"/>
        <v>Medium</v>
      </c>
      <c r="U72">
        <v>10</v>
      </c>
      <c r="V72">
        <v>2025</v>
      </c>
      <c r="W72" t="s">
        <v>34</v>
      </c>
      <c r="X72">
        <v>3</v>
      </c>
    </row>
    <row r="73" spans="1:24" x14ac:dyDescent="0.3">
      <c r="A73">
        <v>72</v>
      </c>
      <c r="B73" t="s">
        <v>50</v>
      </c>
      <c r="C73" t="str">
        <f>_xlfn.XLOOKUP(B73,Lookup_table!B:B,Lookup_table!C:C)</f>
        <v>AI</v>
      </c>
      <c r="D73" t="s">
        <v>14</v>
      </c>
      <c r="E73" t="s">
        <v>42</v>
      </c>
      <c r="F73" t="s">
        <v>44</v>
      </c>
      <c r="G73" t="s">
        <v>17</v>
      </c>
      <c r="H73" t="str">
        <f t="shared" si="4"/>
        <v>Remote</v>
      </c>
      <c r="I73" t="s">
        <v>26</v>
      </c>
      <c r="J73" t="str">
        <f t="shared" si="5"/>
        <v>3-6 yrs</v>
      </c>
      <c r="K73">
        <f t="shared" ca="1" si="7"/>
        <v>3</v>
      </c>
      <c r="L73" t="s">
        <v>39</v>
      </c>
      <c r="M73">
        <v>1</v>
      </c>
      <c r="N73">
        <v>1</v>
      </c>
      <c r="O73">
        <v>0</v>
      </c>
      <c r="P73">
        <v>0</v>
      </c>
      <c r="Q73">
        <v>1</v>
      </c>
      <c r="R73">
        <f>SUM(M73:N73:O73:P73:Q73)</f>
        <v>3</v>
      </c>
      <c r="S73" s="1">
        <v>125142</v>
      </c>
      <c r="T73" s="1" t="str">
        <f t="shared" si="6"/>
        <v>High</v>
      </c>
      <c r="U73">
        <v>1</v>
      </c>
      <c r="V73">
        <v>2020</v>
      </c>
      <c r="W73" t="s">
        <v>20</v>
      </c>
      <c r="X73">
        <v>1</v>
      </c>
    </row>
    <row r="74" spans="1:24" x14ac:dyDescent="0.3">
      <c r="A74">
        <v>73</v>
      </c>
      <c r="B74" t="s">
        <v>33</v>
      </c>
      <c r="C74" t="str">
        <f>_xlfn.XLOOKUP(B74,Lookup_table!B:B,Lookup_table!C:C)</f>
        <v>Data</v>
      </c>
      <c r="D74" t="s">
        <v>14</v>
      </c>
      <c r="E74" t="s">
        <v>32</v>
      </c>
      <c r="F74" t="s">
        <v>24</v>
      </c>
      <c r="G74" t="s">
        <v>17</v>
      </c>
      <c r="H74" t="str">
        <f t="shared" si="4"/>
        <v>Remote</v>
      </c>
      <c r="I74" t="s">
        <v>18</v>
      </c>
      <c r="J74" t="str">
        <f t="shared" si="5"/>
        <v>7+ yrs</v>
      </c>
      <c r="K74">
        <f t="shared" ca="1" si="7"/>
        <v>9</v>
      </c>
      <c r="L74" t="s">
        <v>39</v>
      </c>
      <c r="M74">
        <v>1</v>
      </c>
      <c r="N74">
        <v>1</v>
      </c>
      <c r="O74">
        <v>0</v>
      </c>
      <c r="P74">
        <v>0</v>
      </c>
      <c r="Q74">
        <v>0</v>
      </c>
      <c r="R74">
        <f>SUM(M74:N74:O74:P74:Q74)</f>
        <v>2</v>
      </c>
      <c r="S74" s="1">
        <v>100567</v>
      </c>
      <c r="T74" s="1" t="str">
        <f t="shared" si="6"/>
        <v>Medium</v>
      </c>
      <c r="U74">
        <v>4</v>
      </c>
      <c r="V74">
        <v>2026</v>
      </c>
      <c r="W74" t="s">
        <v>28</v>
      </c>
      <c r="X74">
        <v>8</v>
      </c>
    </row>
    <row r="75" spans="1:24" x14ac:dyDescent="0.3">
      <c r="A75">
        <v>74</v>
      </c>
      <c r="B75" t="s">
        <v>31</v>
      </c>
      <c r="C75" t="str">
        <f>_xlfn.XLOOKUP(B75,Lookup_table!B:B,Lookup_table!C:C)</f>
        <v>Business</v>
      </c>
      <c r="D75" t="s">
        <v>14</v>
      </c>
      <c r="E75" t="s">
        <v>23</v>
      </c>
      <c r="F75" t="s">
        <v>24</v>
      </c>
      <c r="G75" t="s">
        <v>30</v>
      </c>
      <c r="H75" t="str">
        <f t="shared" si="4"/>
        <v>Onsite/Hybrid</v>
      </c>
      <c r="I75" t="s">
        <v>18</v>
      </c>
      <c r="J75" t="str">
        <f t="shared" si="5"/>
        <v>7+ yrs</v>
      </c>
      <c r="K75">
        <f t="shared" ca="1" si="7"/>
        <v>12</v>
      </c>
      <c r="L75" t="s">
        <v>27</v>
      </c>
      <c r="M75">
        <v>0</v>
      </c>
      <c r="N75">
        <v>0</v>
      </c>
      <c r="O75">
        <v>0</v>
      </c>
      <c r="P75">
        <v>0</v>
      </c>
      <c r="Q75">
        <v>0</v>
      </c>
      <c r="R75">
        <f>SUM(M75:N75:O75:P75:Q75)</f>
        <v>0</v>
      </c>
      <c r="S75" s="1">
        <v>97336</v>
      </c>
      <c r="T75" s="1" t="str">
        <f t="shared" si="6"/>
        <v>Medium</v>
      </c>
      <c r="U75">
        <v>4</v>
      </c>
      <c r="V75">
        <v>2025</v>
      </c>
      <c r="W75" t="s">
        <v>28</v>
      </c>
      <c r="X75">
        <v>7</v>
      </c>
    </row>
    <row r="76" spans="1:24" x14ac:dyDescent="0.3">
      <c r="A76">
        <v>75</v>
      </c>
      <c r="B76" t="s">
        <v>21</v>
      </c>
      <c r="C76" t="str">
        <f>_xlfn.XLOOKUP(B76,Lookup_table!B:B,Lookup_table!C:C)</f>
        <v>AI</v>
      </c>
      <c r="D76" t="s">
        <v>34</v>
      </c>
      <c r="E76" t="s">
        <v>42</v>
      </c>
      <c r="F76" t="s">
        <v>51</v>
      </c>
      <c r="G76" t="s">
        <v>25</v>
      </c>
      <c r="H76" t="str">
        <f t="shared" si="4"/>
        <v>Onsite/Hybrid</v>
      </c>
      <c r="I76" t="s">
        <v>35</v>
      </c>
      <c r="J76" t="str">
        <f t="shared" si="5"/>
        <v>0-2 yrs</v>
      </c>
      <c r="K76">
        <f t="shared" ca="1" si="7"/>
        <v>1</v>
      </c>
      <c r="L76" t="s">
        <v>19</v>
      </c>
      <c r="M76">
        <v>0</v>
      </c>
      <c r="N76">
        <v>0</v>
      </c>
      <c r="O76">
        <v>0</v>
      </c>
      <c r="P76">
        <v>1</v>
      </c>
      <c r="Q76">
        <v>0</v>
      </c>
      <c r="R76">
        <f>SUM(M76:N76:O76:P76:Q76)</f>
        <v>1</v>
      </c>
      <c r="S76" s="1">
        <v>107863</v>
      </c>
      <c r="T76" s="1" t="str">
        <f t="shared" si="6"/>
        <v>Medium</v>
      </c>
      <c r="U76">
        <v>8</v>
      </c>
      <c r="V76">
        <v>2024</v>
      </c>
      <c r="W76" t="s">
        <v>28</v>
      </c>
      <c r="X76">
        <v>8</v>
      </c>
    </row>
    <row r="77" spans="1:24" x14ac:dyDescent="0.3">
      <c r="A77">
        <v>76</v>
      </c>
      <c r="B77" t="s">
        <v>31</v>
      </c>
      <c r="C77" t="str">
        <f>_xlfn.XLOOKUP(B77,Lookup_table!B:B,Lookup_table!C:C)</f>
        <v>Business</v>
      </c>
      <c r="D77" t="s">
        <v>37</v>
      </c>
      <c r="E77" t="s">
        <v>23</v>
      </c>
      <c r="F77" t="s">
        <v>29</v>
      </c>
      <c r="G77" t="s">
        <v>17</v>
      </c>
      <c r="H77" t="str">
        <f t="shared" si="4"/>
        <v>Remote</v>
      </c>
      <c r="I77" t="s">
        <v>26</v>
      </c>
      <c r="J77" t="str">
        <f t="shared" si="5"/>
        <v>3-6 yrs</v>
      </c>
      <c r="K77">
        <f t="shared" ca="1" si="7"/>
        <v>3</v>
      </c>
      <c r="L77" t="s">
        <v>39</v>
      </c>
      <c r="M77">
        <v>0</v>
      </c>
      <c r="N77">
        <v>0</v>
      </c>
      <c r="O77">
        <v>1</v>
      </c>
      <c r="P77">
        <v>1</v>
      </c>
      <c r="Q77">
        <v>1</v>
      </c>
      <c r="R77">
        <f>SUM(M77:N77:O77:P77:Q77)</f>
        <v>3</v>
      </c>
      <c r="S77" s="1">
        <v>115779</v>
      </c>
      <c r="T77" s="1" t="str">
        <f t="shared" si="6"/>
        <v>Medium</v>
      </c>
      <c r="U77">
        <v>11</v>
      </c>
      <c r="V77">
        <v>2025</v>
      </c>
      <c r="W77" t="s">
        <v>28</v>
      </c>
      <c r="X77">
        <v>5</v>
      </c>
    </row>
    <row r="78" spans="1:24" x14ac:dyDescent="0.3">
      <c r="A78">
        <v>77</v>
      </c>
      <c r="B78" t="s">
        <v>21</v>
      </c>
      <c r="C78" t="str">
        <f>_xlfn.XLOOKUP(B78,Lookup_table!B:B,Lookup_table!C:C)</f>
        <v>AI</v>
      </c>
      <c r="D78" t="s">
        <v>22</v>
      </c>
      <c r="E78" t="s">
        <v>40</v>
      </c>
      <c r="F78" t="s">
        <v>24</v>
      </c>
      <c r="G78" t="s">
        <v>30</v>
      </c>
      <c r="H78" t="str">
        <f t="shared" si="4"/>
        <v>Onsite/Hybrid</v>
      </c>
      <c r="I78" t="s">
        <v>18</v>
      </c>
      <c r="J78" t="str">
        <f t="shared" si="5"/>
        <v>7+ yrs</v>
      </c>
      <c r="K78">
        <f t="shared" ca="1" si="7"/>
        <v>15</v>
      </c>
      <c r="L78" t="s">
        <v>19</v>
      </c>
      <c r="M78">
        <v>0</v>
      </c>
      <c r="N78">
        <v>1</v>
      </c>
      <c r="O78">
        <v>1</v>
      </c>
      <c r="P78">
        <v>0</v>
      </c>
      <c r="Q78">
        <v>1</v>
      </c>
      <c r="R78">
        <f>SUM(M78:N78:O78:P78:Q78)</f>
        <v>3</v>
      </c>
      <c r="S78" s="1">
        <v>180984</v>
      </c>
      <c r="T78" s="1" t="str">
        <f t="shared" si="6"/>
        <v>High</v>
      </c>
      <c r="U78">
        <v>1</v>
      </c>
      <c r="V78">
        <v>2026</v>
      </c>
      <c r="W78" t="s">
        <v>34</v>
      </c>
      <c r="X78">
        <v>2</v>
      </c>
    </row>
    <row r="79" spans="1:24" x14ac:dyDescent="0.3">
      <c r="A79">
        <v>78</v>
      </c>
      <c r="B79" t="s">
        <v>50</v>
      </c>
      <c r="C79" t="str">
        <f>_xlfn.XLOOKUP(B79,Lookup_table!B:B,Lookup_table!C:C)</f>
        <v>AI</v>
      </c>
      <c r="D79" t="s">
        <v>37</v>
      </c>
      <c r="E79" t="s">
        <v>23</v>
      </c>
      <c r="F79" t="s">
        <v>29</v>
      </c>
      <c r="G79" t="s">
        <v>17</v>
      </c>
      <c r="H79" t="str">
        <f t="shared" si="4"/>
        <v>Remote</v>
      </c>
      <c r="I79" t="s">
        <v>35</v>
      </c>
      <c r="J79" t="str">
        <f t="shared" si="5"/>
        <v>0-2 yrs</v>
      </c>
      <c r="K79">
        <f t="shared" ca="1" si="7"/>
        <v>1</v>
      </c>
      <c r="L79" t="s">
        <v>39</v>
      </c>
      <c r="M79">
        <v>0</v>
      </c>
      <c r="N79">
        <v>1</v>
      </c>
      <c r="O79">
        <v>0</v>
      </c>
      <c r="P79">
        <v>1</v>
      </c>
      <c r="Q79">
        <v>0</v>
      </c>
      <c r="R79">
        <f>SUM(M79:N79:O79:P79:Q79)</f>
        <v>2</v>
      </c>
      <c r="S79" s="1">
        <v>104146</v>
      </c>
      <c r="T79" s="1" t="str">
        <f t="shared" si="6"/>
        <v>Medium</v>
      </c>
      <c r="U79">
        <v>8</v>
      </c>
      <c r="V79">
        <v>2020</v>
      </c>
      <c r="W79" t="s">
        <v>34</v>
      </c>
      <c r="X79">
        <v>6</v>
      </c>
    </row>
    <row r="80" spans="1:24" x14ac:dyDescent="0.3">
      <c r="A80">
        <v>79</v>
      </c>
      <c r="B80" t="s">
        <v>41</v>
      </c>
      <c r="C80" t="str">
        <f>_xlfn.XLOOKUP(B80,Lookup_table!B:B,Lookup_table!C:C)</f>
        <v>Data</v>
      </c>
      <c r="D80" t="s">
        <v>37</v>
      </c>
      <c r="E80" t="s">
        <v>38</v>
      </c>
      <c r="F80" t="s">
        <v>24</v>
      </c>
      <c r="G80" t="s">
        <v>17</v>
      </c>
      <c r="H80" t="str">
        <f t="shared" si="4"/>
        <v>Remote</v>
      </c>
      <c r="I80" t="s">
        <v>35</v>
      </c>
      <c r="J80" t="str">
        <f t="shared" si="5"/>
        <v>0-2 yrs</v>
      </c>
      <c r="K80">
        <f t="shared" ca="1" si="7"/>
        <v>2</v>
      </c>
      <c r="L80" t="s">
        <v>19</v>
      </c>
      <c r="M80">
        <v>1</v>
      </c>
      <c r="N80">
        <v>1</v>
      </c>
      <c r="O80">
        <v>0</v>
      </c>
      <c r="P80">
        <v>0</v>
      </c>
      <c r="Q80">
        <v>0</v>
      </c>
      <c r="R80">
        <f>SUM(M80:N80:O80:P80:Q80)</f>
        <v>2</v>
      </c>
      <c r="S80" s="1">
        <v>49662</v>
      </c>
      <c r="T80" s="1" t="str">
        <f t="shared" si="6"/>
        <v>Low</v>
      </c>
      <c r="U80">
        <v>3</v>
      </c>
      <c r="V80">
        <v>2026</v>
      </c>
      <c r="W80" t="s">
        <v>34</v>
      </c>
      <c r="X80">
        <v>6</v>
      </c>
    </row>
    <row r="81" spans="1:24" x14ac:dyDescent="0.3">
      <c r="A81">
        <v>80</v>
      </c>
      <c r="B81" t="s">
        <v>31</v>
      </c>
      <c r="C81" t="str">
        <f>_xlfn.XLOOKUP(B81,Lookup_table!B:B,Lookup_table!C:C)</f>
        <v>Business</v>
      </c>
      <c r="D81" t="s">
        <v>37</v>
      </c>
      <c r="E81" t="s">
        <v>38</v>
      </c>
      <c r="F81" t="s">
        <v>16</v>
      </c>
      <c r="G81" t="s">
        <v>17</v>
      </c>
      <c r="H81" t="str">
        <f t="shared" si="4"/>
        <v>Remote</v>
      </c>
      <c r="I81" t="s">
        <v>26</v>
      </c>
      <c r="J81" t="str">
        <f t="shared" si="5"/>
        <v>3-6 yrs</v>
      </c>
      <c r="K81">
        <f t="shared" ca="1" si="7"/>
        <v>3</v>
      </c>
      <c r="L81" t="s">
        <v>27</v>
      </c>
      <c r="M81">
        <v>1</v>
      </c>
      <c r="N81">
        <v>0</v>
      </c>
      <c r="O81">
        <v>0</v>
      </c>
      <c r="P81">
        <v>0</v>
      </c>
      <c r="Q81">
        <v>1</v>
      </c>
      <c r="R81">
        <f>SUM(M81:N81:O81:P81:Q81)</f>
        <v>2</v>
      </c>
      <c r="S81" s="1">
        <v>81625</v>
      </c>
      <c r="T81" s="1" t="str">
        <f t="shared" si="6"/>
        <v>Medium</v>
      </c>
      <c r="U81">
        <v>11</v>
      </c>
      <c r="V81">
        <v>2025</v>
      </c>
      <c r="W81" t="s">
        <v>28</v>
      </c>
      <c r="X81">
        <v>9</v>
      </c>
    </row>
    <row r="82" spans="1:24" x14ac:dyDescent="0.3">
      <c r="A82">
        <v>81</v>
      </c>
      <c r="B82" t="s">
        <v>21</v>
      </c>
      <c r="C82" t="str">
        <f>_xlfn.XLOOKUP(B82,Lookup_table!B:B,Lookup_table!C:C)</f>
        <v>AI</v>
      </c>
      <c r="D82" t="s">
        <v>37</v>
      </c>
      <c r="E82" t="s">
        <v>32</v>
      </c>
      <c r="F82" t="s">
        <v>51</v>
      </c>
      <c r="G82" t="s">
        <v>25</v>
      </c>
      <c r="H82" t="str">
        <f t="shared" si="4"/>
        <v>Onsite/Hybrid</v>
      </c>
      <c r="I82" t="s">
        <v>18</v>
      </c>
      <c r="J82" t="str">
        <f t="shared" si="5"/>
        <v>7+ yrs</v>
      </c>
      <c r="K82">
        <f t="shared" ca="1" si="7"/>
        <v>15</v>
      </c>
      <c r="L82" t="s">
        <v>27</v>
      </c>
      <c r="M82">
        <v>0</v>
      </c>
      <c r="N82">
        <v>1</v>
      </c>
      <c r="O82">
        <v>0</v>
      </c>
      <c r="P82">
        <v>0</v>
      </c>
      <c r="Q82">
        <v>1</v>
      </c>
      <c r="R82">
        <f>SUM(M82:N82:O82:P82:Q82)</f>
        <v>2</v>
      </c>
      <c r="S82" s="1">
        <v>146990</v>
      </c>
      <c r="T82" s="1" t="str">
        <f t="shared" si="6"/>
        <v>High</v>
      </c>
      <c r="U82">
        <v>4</v>
      </c>
      <c r="V82">
        <v>2025</v>
      </c>
      <c r="W82" t="s">
        <v>28</v>
      </c>
      <c r="X82">
        <v>8</v>
      </c>
    </row>
    <row r="83" spans="1:24" x14ac:dyDescent="0.3">
      <c r="A83">
        <v>82</v>
      </c>
      <c r="B83" t="s">
        <v>31</v>
      </c>
      <c r="C83" t="str">
        <f>_xlfn.XLOOKUP(B83,Lookup_table!B:B,Lookup_table!C:C)</f>
        <v>Business</v>
      </c>
      <c r="D83" t="s">
        <v>22</v>
      </c>
      <c r="E83" t="s">
        <v>38</v>
      </c>
      <c r="F83" t="s">
        <v>52</v>
      </c>
      <c r="G83" t="s">
        <v>17</v>
      </c>
      <c r="H83" t="str">
        <f t="shared" si="4"/>
        <v>Remote</v>
      </c>
      <c r="I83" t="s">
        <v>18</v>
      </c>
      <c r="J83" t="str">
        <f t="shared" si="5"/>
        <v>7+ yrs</v>
      </c>
      <c r="K83">
        <f t="shared" ca="1" si="7"/>
        <v>13</v>
      </c>
      <c r="L83" t="s">
        <v>39</v>
      </c>
      <c r="M83">
        <v>1</v>
      </c>
      <c r="N83">
        <v>1</v>
      </c>
      <c r="O83">
        <v>1</v>
      </c>
      <c r="P83">
        <v>0</v>
      </c>
      <c r="Q83">
        <v>0</v>
      </c>
      <c r="R83">
        <f>SUM(M83:N83:O83:P83:Q83)</f>
        <v>3</v>
      </c>
      <c r="S83" s="1">
        <v>134944</v>
      </c>
      <c r="T83" s="1" t="str">
        <f t="shared" si="6"/>
        <v>High</v>
      </c>
      <c r="U83">
        <v>4</v>
      </c>
      <c r="V83">
        <v>2020</v>
      </c>
      <c r="W83" t="s">
        <v>28</v>
      </c>
      <c r="X83">
        <v>7</v>
      </c>
    </row>
    <row r="84" spans="1:24" x14ac:dyDescent="0.3">
      <c r="A84">
        <v>83</v>
      </c>
      <c r="B84" t="s">
        <v>33</v>
      </c>
      <c r="C84" t="str">
        <f>_xlfn.XLOOKUP(B84,Lookup_table!B:B,Lookup_table!C:C)</f>
        <v>Data</v>
      </c>
      <c r="D84" t="s">
        <v>22</v>
      </c>
      <c r="E84" t="s">
        <v>40</v>
      </c>
      <c r="F84" t="s">
        <v>24</v>
      </c>
      <c r="G84" t="s">
        <v>30</v>
      </c>
      <c r="H84" t="str">
        <f t="shared" si="4"/>
        <v>Onsite/Hybrid</v>
      </c>
      <c r="I84" t="s">
        <v>35</v>
      </c>
      <c r="J84" t="str">
        <f t="shared" si="5"/>
        <v>0-2 yrs</v>
      </c>
      <c r="K84">
        <f t="shared" ca="1" si="7"/>
        <v>0</v>
      </c>
      <c r="L84" t="s">
        <v>27</v>
      </c>
      <c r="M84">
        <v>0</v>
      </c>
      <c r="N84">
        <v>1</v>
      </c>
      <c r="O84">
        <v>0</v>
      </c>
      <c r="P84">
        <v>1</v>
      </c>
      <c r="Q84">
        <v>0</v>
      </c>
      <c r="R84">
        <f>SUM(M84:N84:O84:P84:Q84)</f>
        <v>2</v>
      </c>
      <c r="S84" s="1">
        <v>88058</v>
      </c>
      <c r="T84" s="1" t="str">
        <f t="shared" si="6"/>
        <v>Medium</v>
      </c>
      <c r="U84">
        <v>8</v>
      </c>
      <c r="V84">
        <v>2022</v>
      </c>
      <c r="W84" t="s">
        <v>20</v>
      </c>
      <c r="X84">
        <v>3</v>
      </c>
    </row>
    <row r="85" spans="1:24" x14ac:dyDescent="0.3">
      <c r="A85">
        <v>84</v>
      </c>
      <c r="B85" t="s">
        <v>41</v>
      </c>
      <c r="C85" t="str">
        <f>_xlfn.XLOOKUP(B85,Lookup_table!B:B,Lookup_table!C:C)</f>
        <v>Data</v>
      </c>
      <c r="D85" t="s">
        <v>22</v>
      </c>
      <c r="E85" t="s">
        <v>40</v>
      </c>
      <c r="F85" t="s">
        <v>16</v>
      </c>
      <c r="G85" t="s">
        <v>17</v>
      </c>
      <c r="H85" t="str">
        <f t="shared" si="4"/>
        <v>Remote</v>
      </c>
      <c r="I85" t="s">
        <v>35</v>
      </c>
      <c r="J85" t="str">
        <f t="shared" si="5"/>
        <v>0-2 yrs</v>
      </c>
      <c r="K85">
        <f t="shared" ca="1" si="7"/>
        <v>0</v>
      </c>
      <c r="L85" t="s">
        <v>27</v>
      </c>
      <c r="M85">
        <v>1</v>
      </c>
      <c r="N85">
        <v>1</v>
      </c>
      <c r="O85">
        <v>0</v>
      </c>
      <c r="P85">
        <v>1</v>
      </c>
      <c r="Q85">
        <v>0</v>
      </c>
      <c r="R85">
        <f>SUM(M85:N85:O85:P85:Q85)</f>
        <v>3</v>
      </c>
      <c r="S85" s="1">
        <v>86645</v>
      </c>
      <c r="T85" s="1" t="str">
        <f t="shared" si="6"/>
        <v>Medium</v>
      </c>
      <c r="U85">
        <v>12</v>
      </c>
      <c r="V85">
        <v>2020</v>
      </c>
      <c r="W85" t="s">
        <v>34</v>
      </c>
      <c r="X85">
        <v>3</v>
      </c>
    </row>
    <row r="86" spans="1:24" x14ac:dyDescent="0.3">
      <c r="A86">
        <v>85</v>
      </c>
      <c r="B86" t="s">
        <v>21</v>
      </c>
      <c r="C86" t="str">
        <f>_xlfn.XLOOKUP(B86,Lookup_table!B:B,Lookup_table!C:C)</f>
        <v>AI</v>
      </c>
      <c r="D86" t="s">
        <v>34</v>
      </c>
      <c r="E86" t="s">
        <v>40</v>
      </c>
      <c r="F86" t="s">
        <v>51</v>
      </c>
      <c r="G86" t="s">
        <v>30</v>
      </c>
      <c r="H86" t="str">
        <f t="shared" si="4"/>
        <v>Onsite/Hybrid</v>
      </c>
      <c r="I86" t="s">
        <v>35</v>
      </c>
      <c r="J86" t="str">
        <f t="shared" si="5"/>
        <v>0-2 yrs</v>
      </c>
      <c r="K86">
        <f t="shared" ca="1" si="7"/>
        <v>2</v>
      </c>
      <c r="L86" t="s">
        <v>27</v>
      </c>
      <c r="M86">
        <v>0</v>
      </c>
      <c r="N86">
        <v>0</v>
      </c>
      <c r="O86">
        <v>1</v>
      </c>
      <c r="P86">
        <v>1</v>
      </c>
      <c r="Q86">
        <v>1</v>
      </c>
      <c r="R86">
        <f>SUM(M86:N86:O86:P86:Q86)</f>
        <v>3</v>
      </c>
      <c r="S86" s="1">
        <v>131305</v>
      </c>
      <c r="T86" s="1" t="str">
        <f t="shared" si="6"/>
        <v>High</v>
      </c>
      <c r="U86">
        <v>12</v>
      </c>
      <c r="V86">
        <v>2020</v>
      </c>
      <c r="W86" t="s">
        <v>28</v>
      </c>
      <c r="X86">
        <v>3</v>
      </c>
    </row>
    <row r="87" spans="1:24" x14ac:dyDescent="0.3">
      <c r="A87">
        <v>86</v>
      </c>
      <c r="B87" t="s">
        <v>50</v>
      </c>
      <c r="C87" t="str">
        <f>_xlfn.XLOOKUP(B87,Lookup_table!B:B,Lookup_table!C:C)</f>
        <v>AI</v>
      </c>
      <c r="D87" t="s">
        <v>22</v>
      </c>
      <c r="E87" t="s">
        <v>32</v>
      </c>
      <c r="F87" t="s">
        <v>43</v>
      </c>
      <c r="G87" t="s">
        <v>17</v>
      </c>
      <c r="H87" t="str">
        <f t="shared" si="4"/>
        <v>Remote</v>
      </c>
      <c r="I87" t="s">
        <v>35</v>
      </c>
      <c r="J87" t="str">
        <f t="shared" si="5"/>
        <v>0-2 yrs</v>
      </c>
      <c r="K87">
        <f t="shared" ca="1" si="7"/>
        <v>0</v>
      </c>
      <c r="L87" t="s">
        <v>27</v>
      </c>
      <c r="M87">
        <v>0</v>
      </c>
      <c r="N87">
        <v>1</v>
      </c>
      <c r="O87">
        <v>0</v>
      </c>
      <c r="P87">
        <v>0</v>
      </c>
      <c r="Q87">
        <v>0</v>
      </c>
      <c r="R87">
        <f>SUM(M87:N87:O87:P87:Q87)</f>
        <v>1</v>
      </c>
      <c r="S87" s="1">
        <v>112221</v>
      </c>
      <c r="T87" s="1" t="str">
        <f t="shared" si="6"/>
        <v>Medium</v>
      </c>
      <c r="U87">
        <v>9</v>
      </c>
      <c r="V87">
        <v>2026</v>
      </c>
      <c r="W87" t="s">
        <v>28</v>
      </c>
      <c r="X87">
        <v>8</v>
      </c>
    </row>
    <row r="88" spans="1:24" x14ac:dyDescent="0.3">
      <c r="A88">
        <v>87</v>
      </c>
      <c r="B88" t="s">
        <v>31</v>
      </c>
      <c r="C88" t="str">
        <f>_xlfn.XLOOKUP(B88,Lookup_table!B:B,Lookup_table!C:C)</f>
        <v>Business</v>
      </c>
      <c r="D88" t="s">
        <v>37</v>
      </c>
      <c r="E88" t="s">
        <v>15</v>
      </c>
      <c r="F88" t="s">
        <v>52</v>
      </c>
      <c r="G88" t="s">
        <v>30</v>
      </c>
      <c r="H88" t="str">
        <f t="shared" si="4"/>
        <v>Onsite/Hybrid</v>
      </c>
      <c r="I88" t="s">
        <v>26</v>
      </c>
      <c r="J88" t="str">
        <f t="shared" si="5"/>
        <v>3-6 yrs</v>
      </c>
      <c r="K88">
        <f t="shared" ca="1" si="7"/>
        <v>4</v>
      </c>
      <c r="L88" t="s">
        <v>39</v>
      </c>
      <c r="M88">
        <v>1</v>
      </c>
      <c r="N88">
        <v>1</v>
      </c>
      <c r="O88">
        <v>1</v>
      </c>
      <c r="P88">
        <v>1</v>
      </c>
      <c r="Q88">
        <v>0</v>
      </c>
      <c r="R88">
        <f>SUM(M88:N88:O88:P88:Q88)</f>
        <v>4</v>
      </c>
      <c r="S88" s="1">
        <v>105619</v>
      </c>
      <c r="T88" s="1" t="str">
        <f t="shared" si="6"/>
        <v>Medium</v>
      </c>
      <c r="U88">
        <v>5</v>
      </c>
      <c r="V88">
        <v>2025</v>
      </c>
      <c r="W88" t="s">
        <v>28</v>
      </c>
      <c r="X88">
        <v>4</v>
      </c>
    </row>
    <row r="89" spans="1:24" x14ac:dyDescent="0.3">
      <c r="A89">
        <v>88</v>
      </c>
      <c r="B89" t="s">
        <v>31</v>
      </c>
      <c r="C89" t="str">
        <f>_xlfn.XLOOKUP(B89,Lookup_table!B:B,Lookup_table!C:C)</f>
        <v>Business</v>
      </c>
      <c r="D89" t="s">
        <v>34</v>
      </c>
      <c r="E89" t="s">
        <v>32</v>
      </c>
      <c r="F89" t="s">
        <v>43</v>
      </c>
      <c r="G89" t="s">
        <v>25</v>
      </c>
      <c r="H89" t="str">
        <f t="shared" si="4"/>
        <v>Onsite/Hybrid</v>
      </c>
      <c r="I89" t="s">
        <v>18</v>
      </c>
      <c r="J89" t="str">
        <f t="shared" si="5"/>
        <v>7+ yrs</v>
      </c>
      <c r="K89">
        <f t="shared" ca="1" si="7"/>
        <v>8</v>
      </c>
      <c r="L89" t="s">
        <v>27</v>
      </c>
      <c r="M89">
        <v>0</v>
      </c>
      <c r="N89">
        <v>0</v>
      </c>
      <c r="O89">
        <v>1</v>
      </c>
      <c r="P89">
        <v>0</v>
      </c>
      <c r="Q89">
        <v>0</v>
      </c>
      <c r="R89">
        <f>SUM(M89:N89:O89:P89:Q89)</f>
        <v>1</v>
      </c>
      <c r="S89" s="1">
        <v>111308</v>
      </c>
      <c r="T89" s="1" t="str">
        <f t="shared" si="6"/>
        <v>Medium</v>
      </c>
      <c r="U89">
        <v>12</v>
      </c>
      <c r="V89">
        <v>2021</v>
      </c>
      <c r="W89" t="s">
        <v>20</v>
      </c>
      <c r="X89">
        <v>4</v>
      </c>
    </row>
    <row r="90" spans="1:24" x14ac:dyDescent="0.3">
      <c r="A90">
        <v>89</v>
      </c>
      <c r="B90" t="s">
        <v>21</v>
      </c>
      <c r="C90" t="str">
        <f>_xlfn.XLOOKUP(B90,Lookup_table!B:B,Lookup_table!C:C)</f>
        <v>AI</v>
      </c>
      <c r="D90" t="s">
        <v>14</v>
      </c>
      <c r="E90" t="s">
        <v>42</v>
      </c>
      <c r="F90" t="s">
        <v>29</v>
      </c>
      <c r="G90" t="s">
        <v>30</v>
      </c>
      <c r="H90" t="str">
        <f t="shared" si="4"/>
        <v>Onsite/Hybrid</v>
      </c>
      <c r="I90" t="s">
        <v>26</v>
      </c>
      <c r="J90" t="str">
        <f t="shared" si="5"/>
        <v>3-6 yrs</v>
      </c>
      <c r="K90">
        <f t="shared" ca="1" si="7"/>
        <v>6</v>
      </c>
      <c r="L90" t="s">
        <v>39</v>
      </c>
      <c r="M90">
        <v>0</v>
      </c>
      <c r="N90">
        <v>0</v>
      </c>
      <c r="O90">
        <v>0</v>
      </c>
      <c r="P90">
        <v>1</v>
      </c>
      <c r="Q90">
        <v>1</v>
      </c>
      <c r="R90">
        <f>SUM(M90:N90:O90:P90:Q90)</f>
        <v>2</v>
      </c>
      <c r="S90" s="1">
        <v>135804</v>
      </c>
      <c r="T90" s="1" t="str">
        <f t="shared" si="6"/>
        <v>High</v>
      </c>
      <c r="U90">
        <v>6</v>
      </c>
      <c r="V90">
        <v>2025</v>
      </c>
      <c r="W90" t="s">
        <v>20</v>
      </c>
      <c r="X90">
        <v>5</v>
      </c>
    </row>
    <row r="91" spans="1:24" x14ac:dyDescent="0.3">
      <c r="A91">
        <v>90</v>
      </c>
      <c r="B91" t="s">
        <v>33</v>
      </c>
      <c r="C91" t="str">
        <f>_xlfn.XLOOKUP(B91,Lookup_table!B:B,Lookup_table!C:C)</f>
        <v>Data</v>
      </c>
      <c r="D91" t="s">
        <v>34</v>
      </c>
      <c r="E91" t="s">
        <v>42</v>
      </c>
      <c r="F91" t="s">
        <v>29</v>
      </c>
      <c r="G91" t="s">
        <v>30</v>
      </c>
      <c r="H91" t="str">
        <f t="shared" si="4"/>
        <v>Onsite/Hybrid</v>
      </c>
      <c r="I91" t="s">
        <v>26</v>
      </c>
      <c r="J91" t="str">
        <f t="shared" si="5"/>
        <v>3-6 yrs</v>
      </c>
      <c r="K91">
        <f t="shared" ca="1" si="7"/>
        <v>5</v>
      </c>
      <c r="L91" t="s">
        <v>19</v>
      </c>
      <c r="M91">
        <v>1</v>
      </c>
      <c r="N91">
        <v>0</v>
      </c>
      <c r="O91">
        <v>1</v>
      </c>
      <c r="P91">
        <v>1</v>
      </c>
      <c r="Q91">
        <v>1</v>
      </c>
      <c r="R91">
        <f>SUM(M91:N91:O91:P91:Q91)</f>
        <v>4</v>
      </c>
      <c r="S91" s="1">
        <v>114223</v>
      </c>
      <c r="T91" s="1" t="str">
        <f t="shared" si="6"/>
        <v>Medium</v>
      </c>
      <c r="U91">
        <v>1</v>
      </c>
      <c r="V91">
        <v>2021</v>
      </c>
      <c r="W91" t="s">
        <v>28</v>
      </c>
      <c r="X91">
        <v>7</v>
      </c>
    </row>
    <row r="92" spans="1:24" x14ac:dyDescent="0.3">
      <c r="A92">
        <v>91</v>
      </c>
      <c r="B92" t="s">
        <v>36</v>
      </c>
      <c r="C92" t="str">
        <f>_xlfn.XLOOKUP(B92,Lookup_table!B:B,Lookup_table!C:C)</f>
        <v>Data</v>
      </c>
      <c r="D92" t="s">
        <v>14</v>
      </c>
      <c r="E92" t="s">
        <v>40</v>
      </c>
      <c r="F92" t="s">
        <v>52</v>
      </c>
      <c r="G92" t="s">
        <v>25</v>
      </c>
      <c r="H92" t="str">
        <f t="shared" si="4"/>
        <v>Onsite/Hybrid</v>
      </c>
      <c r="I92" t="s">
        <v>35</v>
      </c>
      <c r="J92" t="str">
        <f t="shared" si="5"/>
        <v>0-2 yrs</v>
      </c>
      <c r="K92">
        <f t="shared" ca="1" si="7"/>
        <v>2</v>
      </c>
      <c r="L92" t="s">
        <v>27</v>
      </c>
      <c r="M92">
        <v>0</v>
      </c>
      <c r="N92">
        <v>1</v>
      </c>
      <c r="O92">
        <v>1</v>
      </c>
      <c r="P92">
        <v>0</v>
      </c>
      <c r="Q92">
        <v>1</v>
      </c>
      <c r="R92">
        <f>SUM(M92:N92:O92:P92:Q92)</f>
        <v>3</v>
      </c>
      <c r="S92" s="1">
        <v>76809</v>
      </c>
      <c r="T92" s="1" t="str">
        <f t="shared" si="6"/>
        <v>Medium</v>
      </c>
      <c r="U92">
        <v>10</v>
      </c>
      <c r="V92">
        <v>2024</v>
      </c>
      <c r="W92" t="s">
        <v>20</v>
      </c>
      <c r="X92">
        <v>4</v>
      </c>
    </row>
    <row r="93" spans="1:24" x14ac:dyDescent="0.3">
      <c r="A93">
        <v>92</v>
      </c>
      <c r="B93" t="s">
        <v>31</v>
      </c>
      <c r="C93" t="str">
        <f>_xlfn.XLOOKUP(B93,Lookup_table!B:B,Lookup_table!C:C)</f>
        <v>Business</v>
      </c>
      <c r="D93" t="s">
        <v>34</v>
      </c>
      <c r="E93" t="s">
        <v>42</v>
      </c>
      <c r="F93" t="s">
        <v>51</v>
      </c>
      <c r="G93" t="s">
        <v>25</v>
      </c>
      <c r="H93" t="str">
        <f t="shared" si="4"/>
        <v>Onsite/Hybrid</v>
      </c>
      <c r="I93" t="s">
        <v>26</v>
      </c>
      <c r="J93" t="str">
        <f t="shared" si="5"/>
        <v>3-6 yrs</v>
      </c>
      <c r="K93">
        <f t="shared" ca="1" si="7"/>
        <v>5</v>
      </c>
      <c r="L93" t="s">
        <v>27</v>
      </c>
      <c r="M93">
        <v>1</v>
      </c>
      <c r="N93">
        <v>0</v>
      </c>
      <c r="O93">
        <v>1</v>
      </c>
      <c r="P93">
        <v>1</v>
      </c>
      <c r="Q93">
        <v>0</v>
      </c>
      <c r="R93">
        <f>SUM(M93:N93:O93:P93:Q93)</f>
        <v>3</v>
      </c>
      <c r="S93" s="1">
        <v>107141</v>
      </c>
      <c r="T93" s="1" t="str">
        <f t="shared" si="6"/>
        <v>Medium</v>
      </c>
      <c r="U93">
        <v>10</v>
      </c>
      <c r="V93">
        <v>2023</v>
      </c>
      <c r="W93" t="s">
        <v>28</v>
      </c>
      <c r="X93">
        <v>5</v>
      </c>
    </row>
    <row r="94" spans="1:24" x14ac:dyDescent="0.3">
      <c r="A94">
        <v>93</v>
      </c>
      <c r="B94" t="s">
        <v>31</v>
      </c>
      <c r="C94" t="str">
        <f>_xlfn.XLOOKUP(B94,Lookup_table!B:B,Lookup_table!C:C)</f>
        <v>Business</v>
      </c>
      <c r="D94" t="s">
        <v>34</v>
      </c>
      <c r="E94" t="s">
        <v>40</v>
      </c>
      <c r="F94" t="s">
        <v>16</v>
      </c>
      <c r="G94" t="s">
        <v>30</v>
      </c>
      <c r="H94" t="str">
        <f t="shared" si="4"/>
        <v>Onsite/Hybrid</v>
      </c>
      <c r="I94" t="s">
        <v>35</v>
      </c>
      <c r="J94" t="str">
        <f t="shared" si="5"/>
        <v>0-2 yrs</v>
      </c>
      <c r="K94">
        <f t="shared" ca="1" si="7"/>
        <v>0</v>
      </c>
      <c r="L94" t="s">
        <v>39</v>
      </c>
      <c r="M94">
        <v>0</v>
      </c>
      <c r="N94">
        <v>1</v>
      </c>
      <c r="O94">
        <v>1</v>
      </c>
      <c r="P94">
        <v>1</v>
      </c>
      <c r="Q94">
        <v>0</v>
      </c>
      <c r="R94">
        <f>SUM(M94:N94:O94:P94:Q94)</f>
        <v>3</v>
      </c>
      <c r="S94" s="1">
        <v>83646</v>
      </c>
      <c r="T94" s="1" t="str">
        <f t="shared" si="6"/>
        <v>Medium</v>
      </c>
      <c r="U94">
        <v>10</v>
      </c>
      <c r="V94">
        <v>2024</v>
      </c>
      <c r="W94" t="s">
        <v>28</v>
      </c>
      <c r="X94">
        <v>9</v>
      </c>
    </row>
    <row r="95" spans="1:24" x14ac:dyDescent="0.3">
      <c r="A95">
        <v>94</v>
      </c>
      <c r="B95" t="s">
        <v>33</v>
      </c>
      <c r="C95" t="str">
        <f>_xlfn.XLOOKUP(B95,Lookup_table!B:B,Lookup_table!C:C)</f>
        <v>Data</v>
      </c>
      <c r="D95" t="s">
        <v>34</v>
      </c>
      <c r="E95" t="s">
        <v>42</v>
      </c>
      <c r="F95" t="s">
        <v>29</v>
      </c>
      <c r="G95" t="s">
        <v>25</v>
      </c>
      <c r="H95" t="str">
        <f t="shared" si="4"/>
        <v>Onsite/Hybrid</v>
      </c>
      <c r="I95" t="s">
        <v>26</v>
      </c>
      <c r="J95" t="str">
        <f t="shared" si="5"/>
        <v>3-6 yrs</v>
      </c>
      <c r="K95">
        <f t="shared" ca="1" si="7"/>
        <v>6</v>
      </c>
      <c r="L95" t="s">
        <v>19</v>
      </c>
      <c r="M95">
        <v>1</v>
      </c>
      <c r="N95">
        <v>1</v>
      </c>
      <c r="O95">
        <v>0</v>
      </c>
      <c r="P95">
        <v>0</v>
      </c>
      <c r="Q95">
        <v>0</v>
      </c>
      <c r="R95">
        <f>SUM(M95:N95:O95:P95:Q95)</f>
        <v>2</v>
      </c>
      <c r="S95" s="1">
        <v>75490</v>
      </c>
      <c r="T95" s="1" t="str">
        <f t="shared" si="6"/>
        <v>Medium</v>
      </c>
      <c r="U95">
        <v>10</v>
      </c>
      <c r="V95">
        <v>2024</v>
      </c>
      <c r="W95" t="s">
        <v>20</v>
      </c>
      <c r="X95">
        <v>5</v>
      </c>
    </row>
    <row r="96" spans="1:24" x14ac:dyDescent="0.3">
      <c r="A96">
        <v>95</v>
      </c>
      <c r="B96" t="s">
        <v>31</v>
      </c>
      <c r="C96" t="str">
        <f>_xlfn.XLOOKUP(B96,Lookup_table!B:B,Lookup_table!C:C)</f>
        <v>Business</v>
      </c>
      <c r="D96" t="s">
        <v>37</v>
      </c>
      <c r="E96" t="s">
        <v>15</v>
      </c>
      <c r="F96" t="s">
        <v>29</v>
      </c>
      <c r="G96" t="s">
        <v>17</v>
      </c>
      <c r="H96" t="str">
        <f t="shared" si="4"/>
        <v>Remote</v>
      </c>
      <c r="I96" t="s">
        <v>18</v>
      </c>
      <c r="J96" t="str">
        <f t="shared" si="5"/>
        <v>7+ yrs</v>
      </c>
      <c r="K96">
        <f t="shared" ca="1" si="7"/>
        <v>15</v>
      </c>
      <c r="L96" t="s">
        <v>39</v>
      </c>
      <c r="M96">
        <v>0</v>
      </c>
      <c r="N96">
        <v>1</v>
      </c>
      <c r="O96">
        <v>1</v>
      </c>
      <c r="P96">
        <v>0</v>
      </c>
      <c r="Q96">
        <v>0</v>
      </c>
      <c r="R96">
        <f>SUM(M96:N96:O96:P96:Q96)</f>
        <v>2</v>
      </c>
      <c r="S96" s="1">
        <v>114853</v>
      </c>
      <c r="T96" s="1" t="str">
        <f t="shared" si="6"/>
        <v>Medium</v>
      </c>
      <c r="U96">
        <v>6</v>
      </c>
      <c r="V96">
        <v>2024</v>
      </c>
      <c r="W96" t="s">
        <v>28</v>
      </c>
      <c r="X96">
        <v>8</v>
      </c>
    </row>
    <row r="97" spans="1:24" x14ac:dyDescent="0.3">
      <c r="A97">
        <v>96</v>
      </c>
      <c r="B97" t="s">
        <v>33</v>
      </c>
      <c r="C97" t="str">
        <f>_xlfn.XLOOKUP(B97,Lookup_table!B:B,Lookup_table!C:C)</f>
        <v>Data</v>
      </c>
      <c r="D97" t="s">
        <v>34</v>
      </c>
      <c r="E97" t="s">
        <v>23</v>
      </c>
      <c r="F97" t="s">
        <v>43</v>
      </c>
      <c r="G97" t="s">
        <v>30</v>
      </c>
      <c r="H97" t="str">
        <f t="shared" si="4"/>
        <v>Onsite/Hybrid</v>
      </c>
      <c r="I97" t="s">
        <v>18</v>
      </c>
      <c r="J97" t="str">
        <f t="shared" si="5"/>
        <v>7+ yrs</v>
      </c>
      <c r="K97">
        <f t="shared" ca="1" si="7"/>
        <v>11</v>
      </c>
      <c r="L97" t="s">
        <v>39</v>
      </c>
      <c r="M97">
        <v>1</v>
      </c>
      <c r="N97">
        <v>0</v>
      </c>
      <c r="O97">
        <v>0</v>
      </c>
      <c r="P97">
        <v>0</v>
      </c>
      <c r="Q97">
        <v>1</v>
      </c>
      <c r="R97">
        <f>SUM(M97:N97:O97:P97:Q97)</f>
        <v>2</v>
      </c>
      <c r="S97" s="1">
        <v>105153</v>
      </c>
      <c r="T97" s="1" t="str">
        <f t="shared" si="6"/>
        <v>Medium</v>
      </c>
      <c r="U97">
        <v>2</v>
      </c>
      <c r="V97">
        <v>2024</v>
      </c>
      <c r="W97" t="s">
        <v>28</v>
      </c>
      <c r="X97">
        <v>9</v>
      </c>
    </row>
    <row r="98" spans="1:24" x14ac:dyDescent="0.3">
      <c r="A98">
        <v>97</v>
      </c>
      <c r="B98" t="s">
        <v>33</v>
      </c>
      <c r="C98" t="str">
        <f>_xlfn.XLOOKUP(B98,Lookup_table!B:B,Lookup_table!C:C)</f>
        <v>Data</v>
      </c>
      <c r="D98" t="s">
        <v>14</v>
      </c>
      <c r="E98" t="s">
        <v>38</v>
      </c>
      <c r="F98" t="s">
        <v>52</v>
      </c>
      <c r="G98" t="s">
        <v>17</v>
      </c>
      <c r="H98" t="str">
        <f t="shared" si="4"/>
        <v>Remote</v>
      </c>
      <c r="I98" t="s">
        <v>35</v>
      </c>
      <c r="J98" t="str">
        <f t="shared" si="5"/>
        <v>0-2 yrs</v>
      </c>
      <c r="K98">
        <f t="shared" ca="1" si="7"/>
        <v>1</v>
      </c>
      <c r="L98" t="s">
        <v>39</v>
      </c>
      <c r="M98">
        <v>1</v>
      </c>
      <c r="N98">
        <v>0</v>
      </c>
      <c r="O98">
        <v>0</v>
      </c>
      <c r="P98">
        <v>0</v>
      </c>
      <c r="Q98">
        <v>0</v>
      </c>
      <c r="R98">
        <f>SUM(M98:N98:O98:P98:Q98)</f>
        <v>1</v>
      </c>
      <c r="S98" s="1">
        <v>46252</v>
      </c>
      <c r="T98" s="1" t="str">
        <f t="shared" si="6"/>
        <v>Low</v>
      </c>
      <c r="U98">
        <v>12</v>
      </c>
      <c r="V98">
        <v>2023</v>
      </c>
      <c r="W98" t="s">
        <v>20</v>
      </c>
      <c r="X98">
        <v>2</v>
      </c>
    </row>
    <row r="99" spans="1:24" x14ac:dyDescent="0.3">
      <c r="A99">
        <v>98</v>
      </c>
      <c r="B99" t="s">
        <v>36</v>
      </c>
      <c r="C99" t="str">
        <f>_xlfn.XLOOKUP(B99,Lookup_table!B:B,Lookup_table!C:C)</f>
        <v>Data</v>
      </c>
      <c r="D99" t="s">
        <v>34</v>
      </c>
      <c r="E99" t="s">
        <v>40</v>
      </c>
      <c r="F99" t="s">
        <v>44</v>
      </c>
      <c r="G99" t="s">
        <v>30</v>
      </c>
      <c r="H99" t="str">
        <f t="shared" si="4"/>
        <v>Onsite/Hybrid</v>
      </c>
      <c r="I99" t="s">
        <v>35</v>
      </c>
      <c r="J99" t="str">
        <f t="shared" si="5"/>
        <v>0-2 yrs</v>
      </c>
      <c r="K99">
        <f t="shared" ca="1" si="7"/>
        <v>0</v>
      </c>
      <c r="L99" t="s">
        <v>39</v>
      </c>
      <c r="M99">
        <v>0</v>
      </c>
      <c r="N99">
        <v>0</v>
      </c>
      <c r="O99">
        <v>0</v>
      </c>
      <c r="P99">
        <v>1</v>
      </c>
      <c r="Q99">
        <v>0</v>
      </c>
      <c r="R99">
        <f>SUM(M99:N99:O99:P99:Q99)</f>
        <v>1</v>
      </c>
      <c r="S99" s="1">
        <v>67982</v>
      </c>
      <c r="T99" s="1" t="str">
        <f t="shared" si="6"/>
        <v>Low</v>
      </c>
      <c r="U99">
        <v>12</v>
      </c>
      <c r="V99">
        <v>2025</v>
      </c>
      <c r="W99" t="s">
        <v>28</v>
      </c>
      <c r="X99">
        <v>7</v>
      </c>
    </row>
    <row r="100" spans="1:24" x14ac:dyDescent="0.3">
      <c r="A100">
        <v>99</v>
      </c>
      <c r="B100" t="s">
        <v>36</v>
      </c>
      <c r="C100" t="str">
        <f>_xlfn.XLOOKUP(B100,Lookup_table!B:B,Lookup_table!C:C)</f>
        <v>Data</v>
      </c>
      <c r="D100" t="s">
        <v>22</v>
      </c>
      <c r="E100" t="s">
        <v>42</v>
      </c>
      <c r="F100" t="s">
        <v>52</v>
      </c>
      <c r="G100" t="s">
        <v>30</v>
      </c>
      <c r="H100" t="str">
        <f t="shared" si="4"/>
        <v>Onsite/Hybrid</v>
      </c>
      <c r="I100" t="s">
        <v>35</v>
      </c>
      <c r="J100" t="str">
        <f t="shared" si="5"/>
        <v>0-2 yrs</v>
      </c>
      <c r="K100">
        <f t="shared" ca="1" si="7"/>
        <v>0</v>
      </c>
      <c r="L100" t="s">
        <v>19</v>
      </c>
      <c r="M100">
        <v>1</v>
      </c>
      <c r="N100">
        <v>0</v>
      </c>
      <c r="O100">
        <v>1</v>
      </c>
      <c r="P100">
        <v>0</v>
      </c>
      <c r="Q100">
        <v>1</v>
      </c>
      <c r="R100">
        <f>SUM(M100:N100:O100:P100:Q100)</f>
        <v>3</v>
      </c>
      <c r="S100" s="1">
        <v>98044</v>
      </c>
      <c r="T100" s="1" t="str">
        <f t="shared" si="6"/>
        <v>Medium</v>
      </c>
      <c r="U100">
        <v>10</v>
      </c>
      <c r="V100">
        <v>2026</v>
      </c>
      <c r="W100" t="s">
        <v>28</v>
      </c>
      <c r="X100">
        <v>9</v>
      </c>
    </row>
    <row r="101" spans="1:24" x14ac:dyDescent="0.3">
      <c r="A101">
        <v>100</v>
      </c>
      <c r="B101" t="s">
        <v>21</v>
      </c>
      <c r="C101" t="str">
        <f>_xlfn.XLOOKUP(B101,Lookup_table!B:B,Lookup_table!C:C)</f>
        <v>AI</v>
      </c>
      <c r="D101" t="s">
        <v>22</v>
      </c>
      <c r="E101" t="s">
        <v>38</v>
      </c>
      <c r="F101" t="s">
        <v>43</v>
      </c>
      <c r="G101" t="s">
        <v>25</v>
      </c>
      <c r="H101" t="str">
        <f t="shared" si="4"/>
        <v>Onsite/Hybrid</v>
      </c>
      <c r="I101" t="s">
        <v>35</v>
      </c>
      <c r="J101" t="str">
        <f t="shared" si="5"/>
        <v>0-2 yrs</v>
      </c>
      <c r="K101">
        <f t="shared" ca="1" si="7"/>
        <v>1</v>
      </c>
      <c r="L101" t="s">
        <v>19</v>
      </c>
      <c r="M101">
        <v>0</v>
      </c>
      <c r="N101">
        <v>1</v>
      </c>
      <c r="O101">
        <v>0</v>
      </c>
      <c r="P101">
        <v>0</v>
      </c>
      <c r="Q101">
        <v>0</v>
      </c>
      <c r="R101">
        <f>SUM(M101:N101:O101:P101:Q101)</f>
        <v>1</v>
      </c>
      <c r="S101" s="1">
        <v>113007</v>
      </c>
      <c r="T101" s="1" t="str">
        <f t="shared" si="6"/>
        <v>Medium</v>
      </c>
      <c r="U101">
        <v>2</v>
      </c>
      <c r="V101">
        <v>2022</v>
      </c>
      <c r="W101" t="s">
        <v>28</v>
      </c>
      <c r="X101">
        <v>9</v>
      </c>
    </row>
    <row r="102" spans="1:24" x14ac:dyDescent="0.3">
      <c r="A102">
        <v>101</v>
      </c>
      <c r="B102" t="s">
        <v>31</v>
      </c>
      <c r="C102" t="str">
        <f>_xlfn.XLOOKUP(B102,Lookup_table!B:B,Lookup_table!C:C)</f>
        <v>Business</v>
      </c>
      <c r="D102" t="s">
        <v>34</v>
      </c>
      <c r="E102" t="s">
        <v>40</v>
      </c>
      <c r="F102" t="s">
        <v>29</v>
      </c>
      <c r="G102" t="s">
        <v>30</v>
      </c>
      <c r="H102" t="str">
        <f t="shared" si="4"/>
        <v>Onsite/Hybrid</v>
      </c>
      <c r="I102" t="s">
        <v>18</v>
      </c>
      <c r="J102" t="str">
        <f t="shared" si="5"/>
        <v>7+ yrs</v>
      </c>
      <c r="K102">
        <f t="shared" ca="1" si="7"/>
        <v>14</v>
      </c>
      <c r="L102" t="s">
        <v>19</v>
      </c>
      <c r="M102">
        <v>1</v>
      </c>
      <c r="N102">
        <v>0</v>
      </c>
      <c r="O102">
        <v>0</v>
      </c>
      <c r="P102">
        <v>1</v>
      </c>
      <c r="Q102">
        <v>0</v>
      </c>
      <c r="R102">
        <f>SUM(M102:N102:O102:P102:Q102)</f>
        <v>2</v>
      </c>
      <c r="S102" s="1">
        <v>117138</v>
      </c>
      <c r="T102" s="1" t="str">
        <f t="shared" si="6"/>
        <v>Medium</v>
      </c>
      <c r="U102">
        <v>12</v>
      </c>
      <c r="V102">
        <v>2023</v>
      </c>
      <c r="W102" t="s">
        <v>28</v>
      </c>
      <c r="X102">
        <v>8</v>
      </c>
    </row>
    <row r="103" spans="1:24" x14ac:dyDescent="0.3">
      <c r="A103">
        <v>102</v>
      </c>
      <c r="B103" t="s">
        <v>31</v>
      </c>
      <c r="C103" t="str">
        <f>_xlfn.XLOOKUP(B103,Lookup_table!B:B,Lookup_table!C:C)</f>
        <v>Business</v>
      </c>
      <c r="D103" t="s">
        <v>34</v>
      </c>
      <c r="E103" t="s">
        <v>15</v>
      </c>
      <c r="F103" t="s">
        <v>16</v>
      </c>
      <c r="G103" t="s">
        <v>30</v>
      </c>
      <c r="H103" t="str">
        <f t="shared" si="4"/>
        <v>Onsite/Hybrid</v>
      </c>
      <c r="I103" t="s">
        <v>26</v>
      </c>
      <c r="J103" t="str">
        <f t="shared" si="5"/>
        <v>3-6 yrs</v>
      </c>
      <c r="K103">
        <f t="shared" ca="1" si="7"/>
        <v>5</v>
      </c>
      <c r="L103" t="s">
        <v>39</v>
      </c>
      <c r="M103">
        <v>1</v>
      </c>
      <c r="N103">
        <v>0</v>
      </c>
      <c r="O103">
        <v>0</v>
      </c>
      <c r="P103">
        <v>1</v>
      </c>
      <c r="Q103">
        <v>0</v>
      </c>
      <c r="R103">
        <f>SUM(M103:N103:O103:P103:Q103)</f>
        <v>2</v>
      </c>
      <c r="S103" s="1">
        <v>90468</v>
      </c>
      <c r="T103" s="1" t="str">
        <f t="shared" si="6"/>
        <v>Medium</v>
      </c>
      <c r="U103">
        <v>6</v>
      </c>
      <c r="V103">
        <v>2020</v>
      </c>
      <c r="W103" t="s">
        <v>20</v>
      </c>
      <c r="X103">
        <v>4</v>
      </c>
    </row>
    <row r="104" spans="1:24" x14ac:dyDescent="0.3">
      <c r="A104">
        <v>103</v>
      </c>
      <c r="B104" t="s">
        <v>31</v>
      </c>
      <c r="C104" t="str">
        <f>_xlfn.XLOOKUP(B104,Lookup_table!B:B,Lookup_table!C:C)</f>
        <v>Business</v>
      </c>
      <c r="D104" t="s">
        <v>34</v>
      </c>
      <c r="E104" t="s">
        <v>38</v>
      </c>
      <c r="F104" t="s">
        <v>16</v>
      </c>
      <c r="G104" t="s">
        <v>25</v>
      </c>
      <c r="H104" t="str">
        <f t="shared" si="4"/>
        <v>Onsite/Hybrid</v>
      </c>
      <c r="I104" t="s">
        <v>26</v>
      </c>
      <c r="J104" t="str">
        <f t="shared" si="5"/>
        <v>3-6 yrs</v>
      </c>
      <c r="K104">
        <f t="shared" ca="1" si="7"/>
        <v>4</v>
      </c>
      <c r="L104" t="s">
        <v>19</v>
      </c>
      <c r="M104">
        <v>0</v>
      </c>
      <c r="N104">
        <v>1</v>
      </c>
      <c r="O104">
        <v>1</v>
      </c>
      <c r="P104">
        <v>1</v>
      </c>
      <c r="Q104">
        <v>0</v>
      </c>
      <c r="R104">
        <f>SUM(M104:N104:O104:P104:Q104)</f>
        <v>3</v>
      </c>
      <c r="S104" s="1">
        <v>109996</v>
      </c>
      <c r="T104" s="1" t="str">
        <f t="shared" si="6"/>
        <v>Medium</v>
      </c>
      <c r="U104">
        <v>2</v>
      </c>
      <c r="V104">
        <v>2022</v>
      </c>
      <c r="W104" t="s">
        <v>28</v>
      </c>
      <c r="X104">
        <v>7</v>
      </c>
    </row>
    <row r="105" spans="1:24" x14ac:dyDescent="0.3">
      <c r="A105">
        <v>104</v>
      </c>
      <c r="B105" t="s">
        <v>36</v>
      </c>
      <c r="C105" t="str">
        <f>_xlfn.XLOOKUP(B105,Lookup_table!B:B,Lookup_table!C:C)</f>
        <v>Data</v>
      </c>
      <c r="D105" t="s">
        <v>37</v>
      </c>
      <c r="E105" t="s">
        <v>40</v>
      </c>
      <c r="F105" t="s">
        <v>29</v>
      </c>
      <c r="G105" t="s">
        <v>17</v>
      </c>
      <c r="H105" t="str">
        <f t="shared" si="4"/>
        <v>Remote</v>
      </c>
      <c r="I105" t="s">
        <v>26</v>
      </c>
      <c r="J105" t="str">
        <f t="shared" si="5"/>
        <v>3-6 yrs</v>
      </c>
      <c r="K105">
        <f t="shared" ca="1" si="7"/>
        <v>3</v>
      </c>
      <c r="L105" t="s">
        <v>27</v>
      </c>
      <c r="M105">
        <v>1</v>
      </c>
      <c r="N105">
        <v>0</v>
      </c>
      <c r="O105">
        <v>1</v>
      </c>
      <c r="P105">
        <v>0</v>
      </c>
      <c r="Q105">
        <v>1</v>
      </c>
      <c r="R105">
        <f>SUM(M105:N105:O105:P105:Q105)</f>
        <v>3</v>
      </c>
      <c r="S105" s="1">
        <v>96771</v>
      </c>
      <c r="T105" s="1" t="str">
        <f t="shared" si="6"/>
        <v>Medium</v>
      </c>
      <c r="U105">
        <v>9</v>
      </c>
      <c r="V105">
        <v>2021</v>
      </c>
      <c r="W105" t="s">
        <v>28</v>
      </c>
      <c r="X105">
        <v>8</v>
      </c>
    </row>
    <row r="106" spans="1:24" x14ac:dyDescent="0.3">
      <c r="A106">
        <v>105</v>
      </c>
      <c r="B106" t="s">
        <v>41</v>
      </c>
      <c r="C106" t="str">
        <f>_xlfn.XLOOKUP(B106,Lookup_table!B:B,Lookup_table!C:C)</f>
        <v>Data</v>
      </c>
      <c r="D106" t="s">
        <v>14</v>
      </c>
      <c r="E106" t="s">
        <v>23</v>
      </c>
      <c r="F106" t="s">
        <v>16</v>
      </c>
      <c r="G106" t="s">
        <v>17</v>
      </c>
      <c r="H106" t="str">
        <f t="shared" si="4"/>
        <v>Remote</v>
      </c>
      <c r="I106" t="s">
        <v>26</v>
      </c>
      <c r="J106" t="str">
        <f t="shared" si="5"/>
        <v>3-6 yrs</v>
      </c>
      <c r="K106">
        <f t="shared" ca="1" si="7"/>
        <v>4</v>
      </c>
      <c r="L106" t="s">
        <v>27</v>
      </c>
      <c r="M106">
        <v>0</v>
      </c>
      <c r="N106">
        <v>1</v>
      </c>
      <c r="O106">
        <v>1</v>
      </c>
      <c r="P106">
        <v>1</v>
      </c>
      <c r="Q106">
        <v>1</v>
      </c>
      <c r="R106">
        <f>SUM(M106:N106:O106:P106:Q106)</f>
        <v>4</v>
      </c>
      <c r="S106" s="1">
        <v>110145</v>
      </c>
      <c r="T106" s="1" t="str">
        <f t="shared" si="6"/>
        <v>Medium</v>
      </c>
      <c r="U106">
        <v>5</v>
      </c>
      <c r="V106">
        <v>2020</v>
      </c>
      <c r="W106" t="s">
        <v>28</v>
      </c>
      <c r="X106">
        <v>4</v>
      </c>
    </row>
    <row r="107" spans="1:24" x14ac:dyDescent="0.3">
      <c r="A107">
        <v>106</v>
      </c>
      <c r="B107" t="s">
        <v>33</v>
      </c>
      <c r="C107" t="str">
        <f>_xlfn.XLOOKUP(B107,Lookup_table!B:B,Lookup_table!C:C)</f>
        <v>Data</v>
      </c>
      <c r="D107" t="s">
        <v>14</v>
      </c>
      <c r="E107" t="s">
        <v>40</v>
      </c>
      <c r="F107" t="s">
        <v>43</v>
      </c>
      <c r="G107" t="s">
        <v>17</v>
      </c>
      <c r="H107" t="str">
        <f t="shared" si="4"/>
        <v>Remote</v>
      </c>
      <c r="I107" t="s">
        <v>18</v>
      </c>
      <c r="J107" t="str">
        <f t="shared" si="5"/>
        <v>7+ yrs</v>
      </c>
      <c r="K107">
        <f t="shared" ca="1" si="7"/>
        <v>13</v>
      </c>
      <c r="L107" t="s">
        <v>27</v>
      </c>
      <c r="M107">
        <v>1</v>
      </c>
      <c r="N107">
        <v>1</v>
      </c>
      <c r="O107">
        <v>1</v>
      </c>
      <c r="P107">
        <v>0</v>
      </c>
      <c r="Q107">
        <v>1</v>
      </c>
      <c r="R107">
        <f>SUM(M107:N107:O107:P107:Q107)</f>
        <v>4</v>
      </c>
      <c r="S107" s="1">
        <v>129130</v>
      </c>
      <c r="T107" s="1" t="str">
        <f t="shared" si="6"/>
        <v>High</v>
      </c>
      <c r="U107">
        <v>12</v>
      </c>
      <c r="V107">
        <v>2025</v>
      </c>
      <c r="W107" t="s">
        <v>34</v>
      </c>
      <c r="X107">
        <v>5</v>
      </c>
    </row>
    <row r="108" spans="1:24" x14ac:dyDescent="0.3">
      <c r="A108">
        <v>107</v>
      </c>
      <c r="B108" t="s">
        <v>41</v>
      </c>
      <c r="C108" t="str">
        <f>_xlfn.XLOOKUP(B108,Lookup_table!B:B,Lookup_table!C:C)</f>
        <v>Data</v>
      </c>
      <c r="D108" t="s">
        <v>22</v>
      </c>
      <c r="E108" t="s">
        <v>15</v>
      </c>
      <c r="F108" t="s">
        <v>24</v>
      </c>
      <c r="G108" t="s">
        <v>17</v>
      </c>
      <c r="H108" t="str">
        <f t="shared" si="4"/>
        <v>Remote</v>
      </c>
      <c r="I108" t="s">
        <v>26</v>
      </c>
      <c r="J108" t="str">
        <f t="shared" si="5"/>
        <v>3-6 yrs</v>
      </c>
      <c r="K108">
        <f t="shared" ca="1" si="7"/>
        <v>4</v>
      </c>
      <c r="L108" t="s">
        <v>27</v>
      </c>
      <c r="M108">
        <v>1</v>
      </c>
      <c r="N108">
        <v>1</v>
      </c>
      <c r="O108">
        <v>0</v>
      </c>
      <c r="P108">
        <v>1</v>
      </c>
      <c r="Q108">
        <v>1</v>
      </c>
      <c r="R108">
        <f>SUM(M108:N108:O108:P108:Q108)</f>
        <v>4</v>
      </c>
      <c r="S108" s="1">
        <v>124076</v>
      </c>
      <c r="T108" s="1" t="str">
        <f t="shared" si="6"/>
        <v>High</v>
      </c>
      <c r="U108">
        <v>3</v>
      </c>
      <c r="V108">
        <v>2024</v>
      </c>
      <c r="W108" t="s">
        <v>20</v>
      </c>
      <c r="X108">
        <v>6</v>
      </c>
    </row>
    <row r="109" spans="1:24" x14ac:dyDescent="0.3">
      <c r="A109">
        <v>108</v>
      </c>
      <c r="B109" t="s">
        <v>41</v>
      </c>
      <c r="C109" t="str">
        <f>_xlfn.XLOOKUP(B109,Lookup_table!B:B,Lookup_table!C:C)</f>
        <v>Data</v>
      </c>
      <c r="D109" t="s">
        <v>34</v>
      </c>
      <c r="E109" t="s">
        <v>15</v>
      </c>
      <c r="F109" t="s">
        <v>44</v>
      </c>
      <c r="G109" t="s">
        <v>17</v>
      </c>
      <c r="H109" t="str">
        <f t="shared" si="4"/>
        <v>Remote</v>
      </c>
      <c r="I109" t="s">
        <v>26</v>
      </c>
      <c r="J109" t="str">
        <f t="shared" si="5"/>
        <v>3-6 yrs</v>
      </c>
      <c r="K109">
        <f t="shared" ca="1" si="7"/>
        <v>4</v>
      </c>
      <c r="L109" t="s">
        <v>27</v>
      </c>
      <c r="M109">
        <v>1</v>
      </c>
      <c r="N109">
        <v>0</v>
      </c>
      <c r="O109">
        <v>1</v>
      </c>
      <c r="P109">
        <v>1</v>
      </c>
      <c r="Q109">
        <v>0</v>
      </c>
      <c r="R109">
        <f>SUM(M109:N109:O109:P109:Q109)</f>
        <v>3</v>
      </c>
      <c r="S109" s="1">
        <v>108245</v>
      </c>
      <c r="T109" s="1" t="str">
        <f t="shared" si="6"/>
        <v>Medium</v>
      </c>
      <c r="U109">
        <v>7</v>
      </c>
      <c r="V109">
        <v>2020</v>
      </c>
      <c r="W109" t="s">
        <v>28</v>
      </c>
      <c r="X109">
        <v>5</v>
      </c>
    </row>
    <row r="110" spans="1:24" x14ac:dyDescent="0.3">
      <c r="A110">
        <v>109</v>
      </c>
      <c r="B110" t="s">
        <v>33</v>
      </c>
      <c r="C110" t="str">
        <f>_xlfn.XLOOKUP(B110,Lookup_table!B:B,Lookup_table!C:C)</f>
        <v>Data</v>
      </c>
      <c r="D110" t="s">
        <v>37</v>
      </c>
      <c r="E110" t="s">
        <v>23</v>
      </c>
      <c r="F110" t="s">
        <v>44</v>
      </c>
      <c r="G110" t="s">
        <v>17</v>
      </c>
      <c r="H110" t="str">
        <f t="shared" si="4"/>
        <v>Remote</v>
      </c>
      <c r="I110" t="s">
        <v>35</v>
      </c>
      <c r="J110" t="str">
        <f t="shared" si="5"/>
        <v>0-2 yrs</v>
      </c>
      <c r="K110">
        <f t="shared" ca="1" si="7"/>
        <v>1</v>
      </c>
      <c r="L110" t="s">
        <v>39</v>
      </c>
      <c r="M110">
        <v>0</v>
      </c>
      <c r="N110">
        <v>1</v>
      </c>
      <c r="O110">
        <v>1</v>
      </c>
      <c r="P110">
        <v>1</v>
      </c>
      <c r="Q110">
        <v>0</v>
      </c>
      <c r="R110">
        <f>SUM(M110:N110:O110:P110:Q110)</f>
        <v>3</v>
      </c>
      <c r="S110" s="1">
        <v>83194</v>
      </c>
      <c r="T110" s="1" t="str">
        <f t="shared" si="6"/>
        <v>Medium</v>
      </c>
      <c r="U110">
        <v>3</v>
      </c>
      <c r="V110">
        <v>2025</v>
      </c>
      <c r="W110" t="s">
        <v>28</v>
      </c>
      <c r="X110">
        <v>8</v>
      </c>
    </row>
    <row r="111" spans="1:24" x14ac:dyDescent="0.3">
      <c r="A111">
        <v>110</v>
      </c>
      <c r="B111" t="s">
        <v>31</v>
      </c>
      <c r="C111" t="str">
        <f>_xlfn.XLOOKUP(B111,Lookup_table!B:B,Lookup_table!C:C)</f>
        <v>Business</v>
      </c>
      <c r="D111" t="s">
        <v>22</v>
      </c>
      <c r="E111" t="s">
        <v>42</v>
      </c>
      <c r="F111" t="s">
        <v>43</v>
      </c>
      <c r="G111" t="s">
        <v>17</v>
      </c>
      <c r="H111" t="str">
        <f t="shared" si="4"/>
        <v>Remote</v>
      </c>
      <c r="I111" t="s">
        <v>35</v>
      </c>
      <c r="J111" t="str">
        <f t="shared" si="5"/>
        <v>0-2 yrs</v>
      </c>
      <c r="K111">
        <f t="shared" ca="1" si="7"/>
        <v>1</v>
      </c>
      <c r="L111" t="s">
        <v>19</v>
      </c>
      <c r="M111">
        <v>1</v>
      </c>
      <c r="N111">
        <v>0</v>
      </c>
      <c r="O111">
        <v>0</v>
      </c>
      <c r="P111">
        <v>1</v>
      </c>
      <c r="Q111">
        <v>0</v>
      </c>
      <c r="R111">
        <f>SUM(M111:N111:O111:P111:Q111)</f>
        <v>2</v>
      </c>
      <c r="S111" s="1">
        <v>81218</v>
      </c>
      <c r="T111" s="1" t="str">
        <f t="shared" si="6"/>
        <v>Medium</v>
      </c>
      <c r="U111">
        <v>9</v>
      </c>
      <c r="V111">
        <v>2021</v>
      </c>
      <c r="W111" t="s">
        <v>28</v>
      </c>
      <c r="X111">
        <v>9</v>
      </c>
    </row>
    <row r="112" spans="1:24" x14ac:dyDescent="0.3">
      <c r="A112">
        <v>111</v>
      </c>
      <c r="B112" t="s">
        <v>50</v>
      </c>
      <c r="C112" t="str">
        <f>_xlfn.XLOOKUP(B112,Lookup_table!B:B,Lookup_table!C:C)</f>
        <v>AI</v>
      </c>
      <c r="D112" t="s">
        <v>34</v>
      </c>
      <c r="E112" t="s">
        <v>38</v>
      </c>
      <c r="F112" t="s">
        <v>43</v>
      </c>
      <c r="G112" t="s">
        <v>17</v>
      </c>
      <c r="H112" t="str">
        <f t="shared" si="4"/>
        <v>Remote</v>
      </c>
      <c r="I112" t="s">
        <v>35</v>
      </c>
      <c r="J112" t="str">
        <f t="shared" si="5"/>
        <v>0-2 yrs</v>
      </c>
      <c r="K112">
        <f t="shared" ca="1" si="7"/>
        <v>1</v>
      </c>
      <c r="L112" t="s">
        <v>39</v>
      </c>
      <c r="M112">
        <v>1</v>
      </c>
      <c r="N112">
        <v>1</v>
      </c>
      <c r="O112">
        <v>1</v>
      </c>
      <c r="P112">
        <v>0</v>
      </c>
      <c r="Q112">
        <v>1</v>
      </c>
      <c r="R112">
        <f>SUM(M112:N112:O112:P112:Q112)</f>
        <v>4</v>
      </c>
      <c r="S112" s="1">
        <v>115370</v>
      </c>
      <c r="T112" s="1" t="str">
        <f t="shared" si="6"/>
        <v>Medium</v>
      </c>
      <c r="U112">
        <v>5</v>
      </c>
      <c r="V112">
        <v>2021</v>
      </c>
      <c r="W112" t="s">
        <v>28</v>
      </c>
      <c r="X112">
        <v>8</v>
      </c>
    </row>
    <row r="113" spans="1:24" x14ac:dyDescent="0.3">
      <c r="A113">
        <v>112</v>
      </c>
      <c r="B113" t="s">
        <v>21</v>
      </c>
      <c r="C113" t="str">
        <f>_xlfn.XLOOKUP(B113,Lookup_table!B:B,Lookup_table!C:C)</f>
        <v>AI</v>
      </c>
      <c r="D113" t="s">
        <v>34</v>
      </c>
      <c r="E113" t="s">
        <v>42</v>
      </c>
      <c r="F113" t="s">
        <v>29</v>
      </c>
      <c r="G113" t="s">
        <v>17</v>
      </c>
      <c r="H113" t="str">
        <f t="shared" si="4"/>
        <v>Remote</v>
      </c>
      <c r="I113" t="s">
        <v>35</v>
      </c>
      <c r="J113" t="str">
        <f t="shared" si="5"/>
        <v>0-2 yrs</v>
      </c>
      <c r="K113">
        <f t="shared" ca="1" si="7"/>
        <v>2</v>
      </c>
      <c r="L113" t="s">
        <v>27</v>
      </c>
      <c r="M113">
        <v>1</v>
      </c>
      <c r="N113">
        <v>1</v>
      </c>
      <c r="O113">
        <v>0</v>
      </c>
      <c r="P113">
        <v>1</v>
      </c>
      <c r="Q113">
        <v>1</v>
      </c>
      <c r="R113">
        <f>SUM(M113:N113:O113:P113:Q113)</f>
        <v>4</v>
      </c>
      <c r="S113" s="1">
        <v>112745</v>
      </c>
      <c r="T113" s="1" t="str">
        <f t="shared" si="6"/>
        <v>Medium</v>
      </c>
      <c r="U113">
        <v>3</v>
      </c>
      <c r="V113">
        <v>2021</v>
      </c>
      <c r="W113" t="s">
        <v>20</v>
      </c>
      <c r="X113">
        <v>3</v>
      </c>
    </row>
    <row r="114" spans="1:24" x14ac:dyDescent="0.3">
      <c r="A114">
        <v>113</v>
      </c>
      <c r="B114" t="s">
        <v>36</v>
      </c>
      <c r="C114" t="str">
        <f>_xlfn.XLOOKUP(B114,Lookup_table!B:B,Lookup_table!C:C)</f>
        <v>Data</v>
      </c>
      <c r="D114" t="s">
        <v>14</v>
      </c>
      <c r="E114" t="s">
        <v>42</v>
      </c>
      <c r="F114" t="s">
        <v>52</v>
      </c>
      <c r="G114" t="s">
        <v>25</v>
      </c>
      <c r="H114" t="str">
        <f t="shared" si="4"/>
        <v>Onsite/Hybrid</v>
      </c>
      <c r="I114" t="s">
        <v>18</v>
      </c>
      <c r="J114" t="str">
        <f t="shared" si="5"/>
        <v>7+ yrs</v>
      </c>
      <c r="K114">
        <f t="shared" ca="1" si="7"/>
        <v>7</v>
      </c>
      <c r="L114" t="s">
        <v>27</v>
      </c>
      <c r="M114">
        <v>0</v>
      </c>
      <c r="N114">
        <v>1</v>
      </c>
      <c r="O114">
        <v>0</v>
      </c>
      <c r="P114">
        <v>0</v>
      </c>
      <c r="Q114">
        <v>0</v>
      </c>
      <c r="R114">
        <f>SUM(M114:N114:O114:P114:Q114)</f>
        <v>1</v>
      </c>
      <c r="S114" s="1">
        <v>104908</v>
      </c>
      <c r="T114" s="1" t="str">
        <f t="shared" si="6"/>
        <v>Medium</v>
      </c>
      <c r="U114">
        <v>10</v>
      </c>
      <c r="V114">
        <v>2023</v>
      </c>
      <c r="W114" t="s">
        <v>28</v>
      </c>
      <c r="X114">
        <v>9</v>
      </c>
    </row>
    <row r="115" spans="1:24" x14ac:dyDescent="0.3">
      <c r="A115">
        <v>114</v>
      </c>
      <c r="B115" t="s">
        <v>36</v>
      </c>
      <c r="C115" t="str">
        <f>_xlfn.XLOOKUP(B115,Lookup_table!B:B,Lookup_table!C:C)</f>
        <v>Data</v>
      </c>
      <c r="D115" t="s">
        <v>34</v>
      </c>
      <c r="E115" t="s">
        <v>23</v>
      </c>
      <c r="F115" t="s">
        <v>43</v>
      </c>
      <c r="G115" t="s">
        <v>17</v>
      </c>
      <c r="H115" t="str">
        <f t="shared" si="4"/>
        <v>Remote</v>
      </c>
      <c r="I115" t="s">
        <v>18</v>
      </c>
      <c r="J115" t="str">
        <f t="shared" si="5"/>
        <v>7+ yrs</v>
      </c>
      <c r="K115">
        <f t="shared" ca="1" si="7"/>
        <v>14</v>
      </c>
      <c r="L115" t="s">
        <v>27</v>
      </c>
      <c r="M115">
        <v>0</v>
      </c>
      <c r="N115">
        <v>0</v>
      </c>
      <c r="O115">
        <v>0</v>
      </c>
      <c r="P115">
        <v>0</v>
      </c>
      <c r="Q115">
        <v>1</v>
      </c>
      <c r="R115">
        <f>SUM(M115:N115:O115:P115:Q115)</f>
        <v>1</v>
      </c>
      <c r="S115" s="1">
        <v>108741</v>
      </c>
      <c r="T115" s="1" t="str">
        <f t="shared" si="6"/>
        <v>Medium</v>
      </c>
      <c r="U115">
        <v>7</v>
      </c>
      <c r="V115">
        <v>2026</v>
      </c>
      <c r="W115" t="s">
        <v>34</v>
      </c>
      <c r="X115">
        <v>5</v>
      </c>
    </row>
    <row r="116" spans="1:24" x14ac:dyDescent="0.3">
      <c r="A116">
        <v>115</v>
      </c>
      <c r="B116" t="s">
        <v>21</v>
      </c>
      <c r="C116" t="str">
        <f>_xlfn.XLOOKUP(B116,Lookup_table!B:B,Lookup_table!C:C)</f>
        <v>AI</v>
      </c>
      <c r="D116" t="s">
        <v>22</v>
      </c>
      <c r="E116" t="s">
        <v>32</v>
      </c>
      <c r="F116" t="s">
        <v>24</v>
      </c>
      <c r="G116" t="s">
        <v>17</v>
      </c>
      <c r="H116" t="str">
        <f t="shared" si="4"/>
        <v>Remote</v>
      </c>
      <c r="I116" t="s">
        <v>35</v>
      </c>
      <c r="J116" t="str">
        <f t="shared" si="5"/>
        <v>0-2 yrs</v>
      </c>
      <c r="K116">
        <f t="shared" ca="1" si="7"/>
        <v>1</v>
      </c>
      <c r="L116" t="s">
        <v>39</v>
      </c>
      <c r="M116">
        <v>1</v>
      </c>
      <c r="N116">
        <v>0</v>
      </c>
      <c r="O116">
        <v>1</v>
      </c>
      <c r="P116">
        <v>0</v>
      </c>
      <c r="Q116">
        <v>0</v>
      </c>
      <c r="R116">
        <f>SUM(M116:N116:O116:P116:Q116)</f>
        <v>2</v>
      </c>
      <c r="S116" s="1">
        <v>122064</v>
      </c>
      <c r="T116" s="1" t="str">
        <f t="shared" si="6"/>
        <v>High</v>
      </c>
      <c r="U116">
        <v>8</v>
      </c>
      <c r="V116">
        <v>2026</v>
      </c>
      <c r="W116" t="s">
        <v>28</v>
      </c>
      <c r="X116">
        <v>9</v>
      </c>
    </row>
    <row r="117" spans="1:24" x14ac:dyDescent="0.3">
      <c r="A117">
        <v>116</v>
      </c>
      <c r="B117" t="s">
        <v>21</v>
      </c>
      <c r="C117" t="str">
        <f>_xlfn.XLOOKUP(B117,Lookup_table!B:B,Lookup_table!C:C)</f>
        <v>AI</v>
      </c>
      <c r="D117" t="s">
        <v>22</v>
      </c>
      <c r="E117" t="s">
        <v>42</v>
      </c>
      <c r="F117" t="s">
        <v>51</v>
      </c>
      <c r="G117" t="s">
        <v>25</v>
      </c>
      <c r="H117" t="str">
        <f t="shared" si="4"/>
        <v>Onsite/Hybrid</v>
      </c>
      <c r="I117" t="s">
        <v>18</v>
      </c>
      <c r="J117" t="str">
        <f t="shared" si="5"/>
        <v>7+ yrs</v>
      </c>
      <c r="K117">
        <f t="shared" ca="1" si="7"/>
        <v>11</v>
      </c>
      <c r="L117" t="s">
        <v>19</v>
      </c>
      <c r="M117">
        <v>1</v>
      </c>
      <c r="N117">
        <v>0</v>
      </c>
      <c r="O117">
        <v>1</v>
      </c>
      <c r="P117">
        <v>1</v>
      </c>
      <c r="Q117">
        <v>0</v>
      </c>
      <c r="R117">
        <f>SUM(M117:N117:O117:P117:Q117)</f>
        <v>3</v>
      </c>
      <c r="S117" s="1">
        <v>190084</v>
      </c>
      <c r="T117" s="1" t="str">
        <f t="shared" si="6"/>
        <v>High</v>
      </c>
      <c r="U117">
        <v>6</v>
      </c>
      <c r="V117">
        <v>2023</v>
      </c>
      <c r="W117" t="s">
        <v>28</v>
      </c>
      <c r="X117">
        <v>5</v>
      </c>
    </row>
    <row r="118" spans="1:24" x14ac:dyDescent="0.3">
      <c r="A118">
        <v>117</v>
      </c>
      <c r="B118" t="s">
        <v>50</v>
      </c>
      <c r="C118" t="str">
        <f>_xlfn.XLOOKUP(B118,Lookup_table!B:B,Lookup_table!C:C)</f>
        <v>AI</v>
      </c>
      <c r="D118" t="s">
        <v>22</v>
      </c>
      <c r="E118" t="s">
        <v>23</v>
      </c>
      <c r="F118" t="s">
        <v>44</v>
      </c>
      <c r="G118" t="s">
        <v>30</v>
      </c>
      <c r="H118" t="str">
        <f t="shared" si="4"/>
        <v>Onsite/Hybrid</v>
      </c>
      <c r="I118" t="s">
        <v>35</v>
      </c>
      <c r="J118" t="str">
        <f t="shared" si="5"/>
        <v>0-2 yrs</v>
      </c>
      <c r="K118">
        <f t="shared" ca="1" si="7"/>
        <v>0</v>
      </c>
      <c r="L118" t="s">
        <v>19</v>
      </c>
      <c r="M118">
        <v>1</v>
      </c>
      <c r="N118">
        <v>1</v>
      </c>
      <c r="O118">
        <v>0</v>
      </c>
      <c r="P118">
        <v>1</v>
      </c>
      <c r="Q118">
        <v>1</v>
      </c>
      <c r="R118">
        <f>SUM(M118:N118:O118:P118:Q118)</f>
        <v>4</v>
      </c>
      <c r="S118" s="1">
        <v>136353</v>
      </c>
      <c r="T118" s="1" t="str">
        <f t="shared" si="6"/>
        <v>High</v>
      </c>
      <c r="U118">
        <v>2</v>
      </c>
      <c r="V118">
        <v>2025</v>
      </c>
      <c r="W118" t="s">
        <v>28</v>
      </c>
      <c r="X118">
        <v>8</v>
      </c>
    </row>
    <row r="119" spans="1:24" x14ac:dyDescent="0.3">
      <c r="A119">
        <v>118</v>
      </c>
      <c r="B119" t="s">
        <v>31</v>
      </c>
      <c r="C119" t="str">
        <f>_xlfn.XLOOKUP(B119,Lookup_table!B:B,Lookup_table!C:C)</f>
        <v>Business</v>
      </c>
      <c r="D119" t="s">
        <v>22</v>
      </c>
      <c r="E119" t="s">
        <v>23</v>
      </c>
      <c r="F119" t="s">
        <v>51</v>
      </c>
      <c r="G119" t="s">
        <v>30</v>
      </c>
      <c r="H119" t="str">
        <f t="shared" si="4"/>
        <v>Onsite/Hybrid</v>
      </c>
      <c r="I119" t="s">
        <v>35</v>
      </c>
      <c r="J119" t="str">
        <f t="shared" si="5"/>
        <v>0-2 yrs</v>
      </c>
      <c r="K119">
        <f t="shared" ca="1" si="7"/>
        <v>1</v>
      </c>
      <c r="L119" t="s">
        <v>39</v>
      </c>
      <c r="M119">
        <v>0</v>
      </c>
      <c r="N119">
        <v>0</v>
      </c>
      <c r="O119">
        <v>1</v>
      </c>
      <c r="P119">
        <v>0</v>
      </c>
      <c r="Q119">
        <v>0</v>
      </c>
      <c r="R119">
        <f>SUM(M119:N119:O119:P119:Q119)</f>
        <v>1</v>
      </c>
      <c r="S119" s="1">
        <v>89645</v>
      </c>
      <c r="T119" s="1" t="str">
        <f t="shared" si="6"/>
        <v>Medium</v>
      </c>
      <c r="U119">
        <v>2</v>
      </c>
      <c r="V119">
        <v>2024</v>
      </c>
      <c r="W119" t="s">
        <v>34</v>
      </c>
      <c r="X119">
        <v>3</v>
      </c>
    </row>
    <row r="120" spans="1:24" x14ac:dyDescent="0.3">
      <c r="A120">
        <v>119</v>
      </c>
      <c r="B120" t="s">
        <v>50</v>
      </c>
      <c r="C120" t="str">
        <f>_xlfn.XLOOKUP(B120,Lookup_table!B:B,Lookup_table!C:C)</f>
        <v>AI</v>
      </c>
      <c r="D120" t="s">
        <v>14</v>
      </c>
      <c r="E120" t="s">
        <v>15</v>
      </c>
      <c r="F120" t="s">
        <v>16</v>
      </c>
      <c r="G120" t="s">
        <v>17</v>
      </c>
      <c r="H120" t="str">
        <f t="shared" si="4"/>
        <v>Remote</v>
      </c>
      <c r="I120" t="s">
        <v>18</v>
      </c>
      <c r="J120" t="str">
        <f t="shared" si="5"/>
        <v>7+ yrs</v>
      </c>
      <c r="K120">
        <f t="shared" ca="1" si="7"/>
        <v>9</v>
      </c>
      <c r="L120" t="s">
        <v>39</v>
      </c>
      <c r="M120">
        <v>0</v>
      </c>
      <c r="N120">
        <v>0</v>
      </c>
      <c r="O120">
        <v>0</v>
      </c>
      <c r="P120">
        <v>1</v>
      </c>
      <c r="Q120">
        <v>1</v>
      </c>
      <c r="R120">
        <f>SUM(M120:N120:O120:P120:Q120)</f>
        <v>2</v>
      </c>
      <c r="S120" s="1">
        <v>163155</v>
      </c>
      <c r="T120" s="1" t="str">
        <f t="shared" si="6"/>
        <v>High</v>
      </c>
      <c r="U120">
        <v>6</v>
      </c>
      <c r="V120">
        <v>2022</v>
      </c>
      <c r="W120" t="s">
        <v>20</v>
      </c>
      <c r="X120">
        <v>2</v>
      </c>
    </row>
    <row r="121" spans="1:24" x14ac:dyDescent="0.3">
      <c r="A121">
        <v>120</v>
      </c>
      <c r="B121" t="s">
        <v>36</v>
      </c>
      <c r="C121" t="str">
        <f>_xlfn.XLOOKUP(B121,Lookup_table!B:B,Lookup_table!C:C)</f>
        <v>Data</v>
      </c>
      <c r="D121" t="s">
        <v>37</v>
      </c>
      <c r="E121" t="s">
        <v>38</v>
      </c>
      <c r="F121" t="s">
        <v>24</v>
      </c>
      <c r="G121" t="s">
        <v>17</v>
      </c>
      <c r="H121" t="str">
        <f t="shared" si="4"/>
        <v>Remote</v>
      </c>
      <c r="I121" t="s">
        <v>35</v>
      </c>
      <c r="J121" t="str">
        <f t="shared" si="5"/>
        <v>0-2 yrs</v>
      </c>
      <c r="K121">
        <f t="shared" ca="1" si="7"/>
        <v>1</v>
      </c>
      <c r="L121" t="s">
        <v>39</v>
      </c>
      <c r="M121">
        <v>0</v>
      </c>
      <c r="N121">
        <v>1</v>
      </c>
      <c r="O121">
        <v>1</v>
      </c>
      <c r="P121">
        <v>0</v>
      </c>
      <c r="Q121">
        <v>0</v>
      </c>
      <c r="R121">
        <f>SUM(M121:N121:O121:P121:Q121)</f>
        <v>2</v>
      </c>
      <c r="S121" s="1">
        <v>65626</v>
      </c>
      <c r="T121" s="1" t="str">
        <f t="shared" si="6"/>
        <v>Low</v>
      </c>
      <c r="U121">
        <v>1</v>
      </c>
      <c r="V121">
        <v>2021</v>
      </c>
      <c r="W121" t="s">
        <v>20</v>
      </c>
      <c r="X121">
        <v>5</v>
      </c>
    </row>
    <row r="122" spans="1:24" x14ac:dyDescent="0.3">
      <c r="A122">
        <v>121</v>
      </c>
      <c r="B122" t="s">
        <v>50</v>
      </c>
      <c r="C122" t="str">
        <f>_xlfn.XLOOKUP(B122,Lookup_table!B:B,Lookup_table!C:C)</f>
        <v>AI</v>
      </c>
      <c r="D122" t="s">
        <v>34</v>
      </c>
      <c r="E122" t="s">
        <v>32</v>
      </c>
      <c r="F122" t="s">
        <v>16</v>
      </c>
      <c r="G122" t="s">
        <v>30</v>
      </c>
      <c r="H122" t="str">
        <f t="shared" si="4"/>
        <v>Onsite/Hybrid</v>
      </c>
      <c r="I122" t="s">
        <v>35</v>
      </c>
      <c r="J122" t="str">
        <f t="shared" si="5"/>
        <v>0-2 yrs</v>
      </c>
      <c r="K122">
        <f t="shared" ca="1" si="7"/>
        <v>0</v>
      </c>
      <c r="L122" t="s">
        <v>27</v>
      </c>
      <c r="M122">
        <v>1</v>
      </c>
      <c r="N122">
        <v>1</v>
      </c>
      <c r="O122">
        <v>0</v>
      </c>
      <c r="P122">
        <v>1</v>
      </c>
      <c r="Q122">
        <v>1</v>
      </c>
      <c r="R122">
        <f>SUM(M122:N122:O122:P122:Q122)</f>
        <v>4</v>
      </c>
      <c r="S122" s="1">
        <v>115179</v>
      </c>
      <c r="T122" s="1" t="str">
        <f t="shared" si="6"/>
        <v>Medium</v>
      </c>
      <c r="U122">
        <v>9</v>
      </c>
      <c r="V122">
        <v>2020</v>
      </c>
      <c r="W122" t="s">
        <v>28</v>
      </c>
      <c r="X122">
        <v>8</v>
      </c>
    </row>
    <row r="123" spans="1:24" x14ac:dyDescent="0.3">
      <c r="A123">
        <v>122</v>
      </c>
      <c r="B123" t="s">
        <v>31</v>
      </c>
      <c r="C123" t="str">
        <f>_xlfn.XLOOKUP(B123,Lookup_table!B:B,Lookup_table!C:C)</f>
        <v>Business</v>
      </c>
      <c r="D123" t="s">
        <v>14</v>
      </c>
      <c r="E123" t="s">
        <v>15</v>
      </c>
      <c r="F123" t="s">
        <v>24</v>
      </c>
      <c r="G123" t="s">
        <v>25</v>
      </c>
      <c r="H123" t="str">
        <f t="shared" si="4"/>
        <v>Onsite/Hybrid</v>
      </c>
      <c r="I123" t="s">
        <v>18</v>
      </c>
      <c r="J123" t="str">
        <f t="shared" si="5"/>
        <v>7+ yrs</v>
      </c>
      <c r="K123">
        <f t="shared" ca="1" si="7"/>
        <v>9</v>
      </c>
      <c r="L123" t="s">
        <v>39</v>
      </c>
      <c r="M123">
        <v>1</v>
      </c>
      <c r="N123">
        <v>1</v>
      </c>
      <c r="O123">
        <v>0</v>
      </c>
      <c r="P123">
        <v>1</v>
      </c>
      <c r="Q123">
        <v>1</v>
      </c>
      <c r="R123">
        <f>SUM(M123:N123:O123:P123:Q123)</f>
        <v>4</v>
      </c>
      <c r="S123" s="1">
        <v>127725</v>
      </c>
      <c r="T123" s="1" t="str">
        <f t="shared" si="6"/>
        <v>High</v>
      </c>
      <c r="U123">
        <v>9</v>
      </c>
      <c r="V123">
        <v>2025</v>
      </c>
      <c r="W123" t="s">
        <v>34</v>
      </c>
      <c r="X123">
        <v>3</v>
      </c>
    </row>
    <row r="124" spans="1:24" x14ac:dyDescent="0.3">
      <c r="A124">
        <v>123</v>
      </c>
      <c r="B124" t="s">
        <v>41</v>
      </c>
      <c r="C124" t="str">
        <f>_xlfn.XLOOKUP(B124,Lookup_table!B:B,Lookup_table!C:C)</f>
        <v>Data</v>
      </c>
      <c r="D124" t="s">
        <v>37</v>
      </c>
      <c r="E124" t="s">
        <v>38</v>
      </c>
      <c r="F124" t="s">
        <v>24</v>
      </c>
      <c r="G124" t="s">
        <v>17</v>
      </c>
      <c r="H124" t="str">
        <f t="shared" si="4"/>
        <v>Remote</v>
      </c>
      <c r="I124" t="s">
        <v>26</v>
      </c>
      <c r="J124" t="str">
        <f t="shared" si="5"/>
        <v>3-6 yrs</v>
      </c>
      <c r="K124">
        <f t="shared" ca="1" si="7"/>
        <v>6</v>
      </c>
      <c r="L124" t="s">
        <v>27</v>
      </c>
      <c r="M124">
        <v>0</v>
      </c>
      <c r="N124">
        <v>1</v>
      </c>
      <c r="O124">
        <v>1</v>
      </c>
      <c r="P124">
        <v>0</v>
      </c>
      <c r="Q124">
        <v>0</v>
      </c>
      <c r="R124">
        <f>SUM(M124:N124:O124:P124:Q124)</f>
        <v>2</v>
      </c>
      <c r="S124" s="1">
        <v>90463</v>
      </c>
      <c r="T124" s="1" t="str">
        <f t="shared" si="6"/>
        <v>Medium</v>
      </c>
      <c r="U124">
        <v>8</v>
      </c>
      <c r="V124">
        <v>2022</v>
      </c>
      <c r="W124" t="s">
        <v>34</v>
      </c>
      <c r="X124">
        <v>2</v>
      </c>
    </row>
    <row r="125" spans="1:24" x14ac:dyDescent="0.3">
      <c r="A125">
        <v>124</v>
      </c>
      <c r="B125" t="s">
        <v>31</v>
      </c>
      <c r="C125" t="str">
        <f>_xlfn.XLOOKUP(B125,Lookup_table!B:B,Lookup_table!C:C)</f>
        <v>Business</v>
      </c>
      <c r="D125" t="s">
        <v>14</v>
      </c>
      <c r="E125" t="s">
        <v>42</v>
      </c>
      <c r="F125" t="s">
        <v>44</v>
      </c>
      <c r="G125" t="s">
        <v>25</v>
      </c>
      <c r="H125" t="str">
        <f t="shared" si="4"/>
        <v>Onsite/Hybrid</v>
      </c>
      <c r="I125" t="s">
        <v>26</v>
      </c>
      <c r="J125" t="str">
        <f t="shared" si="5"/>
        <v>3-6 yrs</v>
      </c>
      <c r="K125">
        <f t="shared" ca="1" si="7"/>
        <v>6</v>
      </c>
      <c r="L125" t="s">
        <v>19</v>
      </c>
      <c r="M125">
        <v>0</v>
      </c>
      <c r="N125">
        <v>1</v>
      </c>
      <c r="O125">
        <v>1</v>
      </c>
      <c r="P125">
        <v>0</v>
      </c>
      <c r="Q125">
        <v>0</v>
      </c>
      <c r="R125">
        <f>SUM(M125:N125:O125:P125:Q125)</f>
        <v>2</v>
      </c>
      <c r="S125" s="1">
        <v>87043</v>
      </c>
      <c r="T125" s="1" t="str">
        <f t="shared" si="6"/>
        <v>Medium</v>
      </c>
      <c r="U125">
        <v>6</v>
      </c>
      <c r="V125">
        <v>2020</v>
      </c>
      <c r="W125" t="s">
        <v>28</v>
      </c>
      <c r="X125">
        <v>9</v>
      </c>
    </row>
    <row r="126" spans="1:24" x14ac:dyDescent="0.3">
      <c r="A126">
        <v>125</v>
      </c>
      <c r="B126" t="s">
        <v>36</v>
      </c>
      <c r="C126" t="str">
        <f>_xlfn.XLOOKUP(B126,Lookup_table!B:B,Lookup_table!C:C)</f>
        <v>Data</v>
      </c>
      <c r="D126" t="s">
        <v>34</v>
      </c>
      <c r="E126" t="s">
        <v>15</v>
      </c>
      <c r="F126" t="s">
        <v>52</v>
      </c>
      <c r="G126" t="s">
        <v>17</v>
      </c>
      <c r="H126" t="str">
        <f t="shared" si="4"/>
        <v>Remote</v>
      </c>
      <c r="I126" t="s">
        <v>35</v>
      </c>
      <c r="J126" t="str">
        <f t="shared" si="5"/>
        <v>0-2 yrs</v>
      </c>
      <c r="K126">
        <f t="shared" ca="1" si="7"/>
        <v>2</v>
      </c>
      <c r="L126" t="s">
        <v>19</v>
      </c>
      <c r="M126">
        <v>1</v>
      </c>
      <c r="N126">
        <v>1</v>
      </c>
      <c r="O126">
        <v>1</v>
      </c>
      <c r="P126">
        <v>1</v>
      </c>
      <c r="Q126">
        <v>1</v>
      </c>
      <c r="R126">
        <f>SUM(M126:N126:O126:P126:Q126)</f>
        <v>5</v>
      </c>
      <c r="S126" s="1">
        <v>93905</v>
      </c>
      <c r="T126" s="1" t="str">
        <f t="shared" si="6"/>
        <v>Medium</v>
      </c>
      <c r="U126">
        <v>8</v>
      </c>
      <c r="V126">
        <v>2021</v>
      </c>
      <c r="W126" t="s">
        <v>28</v>
      </c>
      <c r="X126">
        <v>1</v>
      </c>
    </row>
    <row r="127" spans="1:24" x14ac:dyDescent="0.3">
      <c r="A127">
        <v>126</v>
      </c>
      <c r="B127" t="s">
        <v>50</v>
      </c>
      <c r="C127" t="str">
        <f>_xlfn.XLOOKUP(B127,Lookup_table!B:B,Lookup_table!C:C)</f>
        <v>AI</v>
      </c>
      <c r="D127" t="s">
        <v>14</v>
      </c>
      <c r="E127" t="s">
        <v>32</v>
      </c>
      <c r="F127" t="s">
        <v>52</v>
      </c>
      <c r="G127" t="s">
        <v>17</v>
      </c>
      <c r="H127" t="str">
        <f t="shared" si="4"/>
        <v>Remote</v>
      </c>
      <c r="I127" t="s">
        <v>35</v>
      </c>
      <c r="J127" t="str">
        <f t="shared" si="5"/>
        <v>0-2 yrs</v>
      </c>
      <c r="K127">
        <f t="shared" ca="1" si="7"/>
        <v>0</v>
      </c>
      <c r="L127" t="s">
        <v>27</v>
      </c>
      <c r="M127">
        <v>0</v>
      </c>
      <c r="N127">
        <v>0</v>
      </c>
      <c r="O127">
        <v>1</v>
      </c>
      <c r="P127">
        <v>1</v>
      </c>
      <c r="Q127">
        <v>1</v>
      </c>
      <c r="R127">
        <f>SUM(M127:N127:O127:P127:Q127)</f>
        <v>3</v>
      </c>
      <c r="S127" s="1">
        <v>132014</v>
      </c>
      <c r="T127" s="1" t="str">
        <f t="shared" si="6"/>
        <v>High</v>
      </c>
      <c r="U127">
        <v>10</v>
      </c>
      <c r="V127">
        <v>2025</v>
      </c>
      <c r="W127" t="s">
        <v>28</v>
      </c>
      <c r="X127">
        <v>7</v>
      </c>
    </row>
    <row r="128" spans="1:24" x14ac:dyDescent="0.3">
      <c r="A128">
        <v>127</v>
      </c>
      <c r="B128" t="s">
        <v>21</v>
      </c>
      <c r="C128" t="str">
        <f>_xlfn.XLOOKUP(B128,Lookup_table!B:B,Lookup_table!C:C)</f>
        <v>AI</v>
      </c>
      <c r="D128" t="s">
        <v>34</v>
      </c>
      <c r="E128" t="s">
        <v>32</v>
      </c>
      <c r="F128" t="s">
        <v>44</v>
      </c>
      <c r="G128" t="s">
        <v>30</v>
      </c>
      <c r="H128" t="str">
        <f t="shared" si="4"/>
        <v>Onsite/Hybrid</v>
      </c>
      <c r="I128" t="s">
        <v>35</v>
      </c>
      <c r="J128" t="str">
        <f t="shared" si="5"/>
        <v>0-2 yrs</v>
      </c>
      <c r="K128">
        <f t="shared" ca="1" si="7"/>
        <v>0</v>
      </c>
      <c r="L128" t="s">
        <v>39</v>
      </c>
      <c r="M128">
        <v>0</v>
      </c>
      <c r="N128">
        <v>0</v>
      </c>
      <c r="O128">
        <v>1</v>
      </c>
      <c r="P128">
        <v>0</v>
      </c>
      <c r="Q128">
        <v>1</v>
      </c>
      <c r="R128">
        <f>SUM(M128:N128:O128:P128:Q128)</f>
        <v>2</v>
      </c>
      <c r="S128" s="1">
        <v>119631</v>
      </c>
      <c r="T128" s="1" t="str">
        <f t="shared" si="6"/>
        <v>Medium</v>
      </c>
      <c r="U128">
        <v>9</v>
      </c>
      <c r="V128">
        <v>2021</v>
      </c>
      <c r="W128" t="s">
        <v>28</v>
      </c>
      <c r="X128">
        <v>9</v>
      </c>
    </row>
    <row r="129" spans="1:24" x14ac:dyDescent="0.3">
      <c r="A129">
        <v>128</v>
      </c>
      <c r="B129" t="s">
        <v>50</v>
      </c>
      <c r="C129" t="str">
        <f>_xlfn.XLOOKUP(B129,Lookup_table!B:B,Lookup_table!C:C)</f>
        <v>AI</v>
      </c>
      <c r="D129" t="s">
        <v>22</v>
      </c>
      <c r="E129" t="s">
        <v>32</v>
      </c>
      <c r="F129" t="s">
        <v>29</v>
      </c>
      <c r="G129" t="s">
        <v>25</v>
      </c>
      <c r="H129" t="str">
        <f t="shared" si="4"/>
        <v>Onsite/Hybrid</v>
      </c>
      <c r="I129" t="s">
        <v>26</v>
      </c>
      <c r="J129" t="str">
        <f t="shared" si="5"/>
        <v>3-6 yrs</v>
      </c>
      <c r="K129">
        <f t="shared" ca="1" si="7"/>
        <v>3</v>
      </c>
      <c r="L129" t="s">
        <v>39</v>
      </c>
      <c r="M129">
        <v>0</v>
      </c>
      <c r="N129">
        <v>0</v>
      </c>
      <c r="O129">
        <v>0</v>
      </c>
      <c r="P129">
        <v>1</v>
      </c>
      <c r="Q129">
        <v>1</v>
      </c>
      <c r="R129">
        <f>SUM(M129:N129:O129:P129:Q129)</f>
        <v>2</v>
      </c>
      <c r="S129" s="1">
        <v>155021</v>
      </c>
      <c r="T129" s="1" t="str">
        <f t="shared" si="6"/>
        <v>High</v>
      </c>
      <c r="U129">
        <v>10</v>
      </c>
      <c r="V129">
        <v>2026</v>
      </c>
      <c r="W129" t="s">
        <v>34</v>
      </c>
      <c r="X129">
        <v>4</v>
      </c>
    </row>
    <row r="130" spans="1:24" x14ac:dyDescent="0.3">
      <c r="A130">
        <v>129</v>
      </c>
      <c r="B130" t="s">
        <v>36</v>
      </c>
      <c r="C130" t="str">
        <f>_xlfn.XLOOKUP(B130,Lookup_table!B:B,Lookup_table!C:C)</f>
        <v>Data</v>
      </c>
      <c r="D130" t="s">
        <v>37</v>
      </c>
      <c r="E130" t="s">
        <v>38</v>
      </c>
      <c r="F130" t="s">
        <v>29</v>
      </c>
      <c r="G130" t="s">
        <v>25</v>
      </c>
      <c r="H130" t="str">
        <f t="shared" ref="H130:H193" si="8">IF(G130="Remote","Remote","Onsite/Hybrid")</f>
        <v>Onsite/Hybrid</v>
      </c>
      <c r="I130" t="s">
        <v>26</v>
      </c>
      <c r="J130" t="str">
        <f t="shared" ref="J130:J193" si="9">IF(I130="Entry","0-2 yrs",IF(I130="Mid","3-6 yrs","7+ yrs"))</f>
        <v>3-6 yrs</v>
      </c>
      <c r="K130">
        <f t="shared" ca="1" si="7"/>
        <v>4</v>
      </c>
      <c r="L130" t="s">
        <v>39</v>
      </c>
      <c r="M130">
        <v>1</v>
      </c>
      <c r="N130">
        <v>1</v>
      </c>
      <c r="O130">
        <v>0</v>
      </c>
      <c r="P130">
        <v>1</v>
      </c>
      <c r="Q130">
        <v>0</v>
      </c>
      <c r="R130">
        <f>SUM(M130:N130:O130:P130:Q130)</f>
        <v>3</v>
      </c>
      <c r="S130" s="1">
        <v>86266</v>
      </c>
      <c r="T130" s="1" t="str">
        <f t="shared" ref="T130:T193" si="10">IF(S130&lt;=70000,"Low",IF(S130&lt;=120000,"Medium","High"))</f>
        <v>Medium</v>
      </c>
      <c r="U130">
        <v>10</v>
      </c>
      <c r="V130">
        <v>2022</v>
      </c>
      <c r="W130" t="s">
        <v>28</v>
      </c>
      <c r="X130">
        <v>9</v>
      </c>
    </row>
    <row r="131" spans="1:24" x14ac:dyDescent="0.3">
      <c r="A131">
        <v>130</v>
      </c>
      <c r="B131" t="s">
        <v>41</v>
      </c>
      <c r="C131" t="str">
        <f>_xlfn.XLOOKUP(B131,Lookup_table!B:B,Lookup_table!C:C)</f>
        <v>Data</v>
      </c>
      <c r="D131" t="s">
        <v>22</v>
      </c>
      <c r="E131" t="s">
        <v>42</v>
      </c>
      <c r="F131" t="s">
        <v>16</v>
      </c>
      <c r="G131" t="s">
        <v>30</v>
      </c>
      <c r="H131" t="str">
        <f t="shared" si="8"/>
        <v>Onsite/Hybrid</v>
      </c>
      <c r="I131" t="s">
        <v>35</v>
      </c>
      <c r="J131" t="str">
        <f t="shared" si="9"/>
        <v>0-2 yrs</v>
      </c>
      <c r="K131">
        <f t="shared" ref="K131:K194" ca="1" si="11">IF(J131="0-2 yrs",RANDBETWEEN(0,2),IF(J131="3-6 yrs", RANDBETWEEN(3,6),IF(J131="7+ yrs", RANDBETWEEN(7,15)," ")))</f>
        <v>0</v>
      </c>
      <c r="L131" t="s">
        <v>39</v>
      </c>
      <c r="M131">
        <v>1</v>
      </c>
      <c r="N131">
        <v>1</v>
      </c>
      <c r="O131">
        <v>1</v>
      </c>
      <c r="P131">
        <v>1</v>
      </c>
      <c r="Q131">
        <v>0</v>
      </c>
      <c r="R131">
        <f>SUM(M131:N131:O131:P131:Q131)</f>
        <v>4</v>
      </c>
      <c r="S131" s="1">
        <v>99644</v>
      </c>
      <c r="T131" s="1" t="str">
        <f t="shared" si="10"/>
        <v>Medium</v>
      </c>
      <c r="U131">
        <v>8</v>
      </c>
      <c r="V131">
        <v>2020</v>
      </c>
      <c r="W131" t="s">
        <v>28</v>
      </c>
      <c r="X131">
        <v>6</v>
      </c>
    </row>
    <row r="132" spans="1:24" x14ac:dyDescent="0.3">
      <c r="A132">
        <v>131</v>
      </c>
      <c r="B132" t="s">
        <v>36</v>
      </c>
      <c r="C132" t="str">
        <f>_xlfn.XLOOKUP(B132,Lookup_table!B:B,Lookup_table!C:C)</f>
        <v>Data</v>
      </c>
      <c r="D132" t="s">
        <v>37</v>
      </c>
      <c r="E132" t="s">
        <v>23</v>
      </c>
      <c r="F132" t="s">
        <v>44</v>
      </c>
      <c r="G132" t="s">
        <v>30</v>
      </c>
      <c r="H132" t="str">
        <f t="shared" si="8"/>
        <v>Onsite/Hybrid</v>
      </c>
      <c r="I132" t="s">
        <v>18</v>
      </c>
      <c r="J132" t="str">
        <f t="shared" si="9"/>
        <v>7+ yrs</v>
      </c>
      <c r="K132">
        <f t="shared" ca="1" si="11"/>
        <v>15</v>
      </c>
      <c r="L132" t="s">
        <v>27</v>
      </c>
      <c r="M132">
        <v>1</v>
      </c>
      <c r="N132">
        <v>0</v>
      </c>
      <c r="O132">
        <v>0</v>
      </c>
      <c r="P132">
        <v>0</v>
      </c>
      <c r="Q132">
        <v>0</v>
      </c>
      <c r="R132">
        <f>SUM(M132:N132:O132:P132:Q132)</f>
        <v>1</v>
      </c>
      <c r="S132" s="1">
        <v>102005</v>
      </c>
      <c r="T132" s="1" t="str">
        <f t="shared" si="10"/>
        <v>Medium</v>
      </c>
      <c r="U132">
        <v>5</v>
      </c>
      <c r="V132">
        <v>2026</v>
      </c>
      <c r="W132" t="s">
        <v>34</v>
      </c>
      <c r="X132">
        <v>1</v>
      </c>
    </row>
    <row r="133" spans="1:24" x14ac:dyDescent="0.3">
      <c r="A133">
        <v>132</v>
      </c>
      <c r="B133" t="s">
        <v>21</v>
      </c>
      <c r="C133" t="str">
        <f>_xlfn.XLOOKUP(B133,Lookup_table!B:B,Lookup_table!C:C)</f>
        <v>AI</v>
      </c>
      <c r="D133" t="s">
        <v>14</v>
      </c>
      <c r="E133" t="s">
        <v>23</v>
      </c>
      <c r="F133" t="s">
        <v>16</v>
      </c>
      <c r="G133" t="s">
        <v>25</v>
      </c>
      <c r="H133" t="str">
        <f t="shared" si="8"/>
        <v>Onsite/Hybrid</v>
      </c>
      <c r="I133" t="s">
        <v>26</v>
      </c>
      <c r="J133" t="str">
        <f t="shared" si="9"/>
        <v>3-6 yrs</v>
      </c>
      <c r="K133">
        <f t="shared" ca="1" si="11"/>
        <v>3</v>
      </c>
      <c r="L133" t="s">
        <v>27</v>
      </c>
      <c r="M133">
        <v>1</v>
      </c>
      <c r="N133">
        <v>0</v>
      </c>
      <c r="O133">
        <v>1</v>
      </c>
      <c r="P133">
        <v>1</v>
      </c>
      <c r="Q133">
        <v>0</v>
      </c>
      <c r="R133">
        <f>SUM(M133:N133:O133:P133:Q133)</f>
        <v>3</v>
      </c>
      <c r="S133" s="1">
        <v>145631</v>
      </c>
      <c r="T133" s="1" t="str">
        <f t="shared" si="10"/>
        <v>High</v>
      </c>
      <c r="U133">
        <v>4</v>
      </c>
      <c r="V133">
        <v>2021</v>
      </c>
      <c r="W133" t="s">
        <v>28</v>
      </c>
      <c r="X133">
        <v>2</v>
      </c>
    </row>
    <row r="134" spans="1:24" x14ac:dyDescent="0.3">
      <c r="A134">
        <v>133</v>
      </c>
      <c r="B134" t="s">
        <v>21</v>
      </c>
      <c r="C134" t="str">
        <f>_xlfn.XLOOKUP(B134,Lookup_table!B:B,Lookup_table!C:C)</f>
        <v>AI</v>
      </c>
      <c r="D134" t="s">
        <v>22</v>
      </c>
      <c r="E134" t="s">
        <v>40</v>
      </c>
      <c r="F134" t="s">
        <v>43</v>
      </c>
      <c r="G134" t="s">
        <v>25</v>
      </c>
      <c r="H134" t="str">
        <f t="shared" si="8"/>
        <v>Onsite/Hybrid</v>
      </c>
      <c r="I134" t="s">
        <v>18</v>
      </c>
      <c r="J134" t="str">
        <f t="shared" si="9"/>
        <v>7+ yrs</v>
      </c>
      <c r="K134">
        <f t="shared" ca="1" si="11"/>
        <v>11</v>
      </c>
      <c r="L134" t="s">
        <v>39</v>
      </c>
      <c r="M134">
        <v>1</v>
      </c>
      <c r="N134">
        <v>0</v>
      </c>
      <c r="O134">
        <v>1</v>
      </c>
      <c r="P134">
        <v>0</v>
      </c>
      <c r="Q134">
        <v>0</v>
      </c>
      <c r="R134">
        <f>SUM(M134:N134:O134:P134:Q134)</f>
        <v>2</v>
      </c>
      <c r="S134" s="1">
        <v>172958</v>
      </c>
      <c r="T134" s="1" t="str">
        <f t="shared" si="10"/>
        <v>High</v>
      </c>
      <c r="U134">
        <v>1</v>
      </c>
      <c r="V134">
        <v>2022</v>
      </c>
      <c r="W134" t="s">
        <v>34</v>
      </c>
      <c r="X134">
        <v>2</v>
      </c>
    </row>
    <row r="135" spans="1:24" x14ac:dyDescent="0.3">
      <c r="A135">
        <v>134</v>
      </c>
      <c r="B135" t="s">
        <v>21</v>
      </c>
      <c r="C135" t="str">
        <f>_xlfn.XLOOKUP(B135,Lookup_table!B:B,Lookup_table!C:C)</f>
        <v>AI</v>
      </c>
      <c r="D135" t="s">
        <v>22</v>
      </c>
      <c r="E135" t="s">
        <v>23</v>
      </c>
      <c r="F135" t="s">
        <v>24</v>
      </c>
      <c r="G135" t="s">
        <v>30</v>
      </c>
      <c r="H135" t="str">
        <f t="shared" si="8"/>
        <v>Onsite/Hybrid</v>
      </c>
      <c r="I135" t="s">
        <v>26</v>
      </c>
      <c r="J135" t="str">
        <f t="shared" si="9"/>
        <v>3-6 yrs</v>
      </c>
      <c r="K135">
        <f t="shared" ca="1" si="11"/>
        <v>3</v>
      </c>
      <c r="L135" t="s">
        <v>19</v>
      </c>
      <c r="M135">
        <v>1</v>
      </c>
      <c r="N135">
        <v>0</v>
      </c>
      <c r="O135">
        <v>0</v>
      </c>
      <c r="P135">
        <v>0</v>
      </c>
      <c r="Q135">
        <v>1</v>
      </c>
      <c r="R135">
        <f>SUM(M135:N135:O135:P135:Q135)</f>
        <v>2</v>
      </c>
      <c r="S135" s="1">
        <v>142365</v>
      </c>
      <c r="T135" s="1" t="str">
        <f t="shared" si="10"/>
        <v>High</v>
      </c>
      <c r="U135">
        <v>6</v>
      </c>
      <c r="V135">
        <v>2023</v>
      </c>
      <c r="W135" t="s">
        <v>28</v>
      </c>
      <c r="X135">
        <v>9</v>
      </c>
    </row>
    <row r="136" spans="1:24" x14ac:dyDescent="0.3">
      <c r="A136">
        <v>135</v>
      </c>
      <c r="B136" t="s">
        <v>31</v>
      </c>
      <c r="C136" t="str">
        <f>_xlfn.XLOOKUP(B136,Lookup_table!B:B,Lookup_table!C:C)</f>
        <v>Business</v>
      </c>
      <c r="D136" t="s">
        <v>37</v>
      </c>
      <c r="E136" t="s">
        <v>40</v>
      </c>
      <c r="F136" t="s">
        <v>43</v>
      </c>
      <c r="G136" t="s">
        <v>17</v>
      </c>
      <c r="H136" t="str">
        <f t="shared" si="8"/>
        <v>Remote</v>
      </c>
      <c r="I136" t="s">
        <v>26</v>
      </c>
      <c r="J136" t="str">
        <f t="shared" si="9"/>
        <v>3-6 yrs</v>
      </c>
      <c r="K136">
        <f t="shared" ca="1" si="11"/>
        <v>5</v>
      </c>
      <c r="L136" t="s">
        <v>39</v>
      </c>
      <c r="M136">
        <v>0</v>
      </c>
      <c r="N136">
        <v>0</v>
      </c>
      <c r="O136">
        <v>0</v>
      </c>
      <c r="P136">
        <v>0</v>
      </c>
      <c r="Q136">
        <v>1</v>
      </c>
      <c r="R136">
        <f>SUM(M136:N136:O136:P136:Q136)</f>
        <v>1</v>
      </c>
      <c r="S136" s="1">
        <v>89444</v>
      </c>
      <c r="T136" s="1" t="str">
        <f t="shared" si="10"/>
        <v>Medium</v>
      </c>
      <c r="U136">
        <v>5</v>
      </c>
      <c r="V136">
        <v>2026</v>
      </c>
      <c r="W136" t="s">
        <v>20</v>
      </c>
      <c r="X136">
        <v>2</v>
      </c>
    </row>
    <row r="137" spans="1:24" x14ac:dyDescent="0.3">
      <c r="A137">
        <v>136</v>
      </c>
      <c r="B137" t="s">
        <v>33</v>
      </c>
      <c r="C137" t="str">
        <f>_xlfn.XLOOKUP(B137,Lookup_table!B:B,Lookup_table!C:C)</f>
        <v>Data</v>
      </c>
      <c r="D137" t="s">
        <v>22</v>
      </c>
      <c r="E137" t="s">
        <v>23</v>
      </c>
      <c r="F137" t="s">
        <v>29</v>
      </c>
      <c r="G137" t="s">
        <v>17</v>
      </c>
      <c r="H137" t="str">
        <f t="shared" si="8"/>
        <v>Remote</v>
      </c>
      <c r="I137" t="s">
        <v>18</v>
      </c>
      <c r="J137" t="str">
        <f t="shared" si="9"/>
        <v>7+ yrs</v>
      </c>
      <c r="K137">
        <f t="shared" ca="1" si="11"/>
        <v>8</v>
      </c>
      <c r="L137" t="s">
        <v>39</v>
      </c>
      <c r="M137">
        <v>0</v>
      </c>
      <c r="N137">
        <v>1</v>
      </c>
      <c r="O137">
        <v>0</v>
      </c>
      <c r="P137">
        <v>1</v>
      </c>
      <c r="Q137">
        <v>1</v>
      </c>
      <c r="R137">
        <f>SUM(M137:N137:O137:P137:Q137)</f>
        <v>3</v>
      </c>
      <c r="S137" s="1">
        <v>149472</v>
      </c>
      <c r="T137" s="1" t="str">
        <f t="shared" si="10"/>
        <v>High</v>
      </c>
      <c r="U137">
        <v>5</v>
      </c>
      <c r="V137">
        <v>2023</v>
      </c>
      <c r="W137" t="s">
        <v>28</v>
      </c>
      <c r="X137">
        <v>9</v>
      </c>
    </row>
    <row r="138" spans="1:24" x14ac:dyDescent="0.3">
      <c r="A138">
        <v>137</v>
      </c>
      <c r="B138" t="s">
        <v>36</v>
      </c>
      <c r="C138" t="str">
        <f>_xlfn.XLOOKUP(B138,Lookup_table!B:B,Lookup_table!C:C)</f>
        <v>Data</v>
      </c>
      <c r="D138" t="s">
        <v>22</v>
      </c>
      <c r="E138" t="s">
        <v>38</v>
      </c>
      <c r="F138" t="s">
        <v>52</v>
      </c>
      <c r="G138" t="s">
        <v>25</v>
      </c>
      <c r="H138" t="str">
        <f t="shared" si="8"/>
        <v>Onsite/Hybrid</v>
      </c>
      <c r="I138" t="s">
        <v>35</v>
      </c>
      <c r="J138" t="str">
        <f t="shared" si="9"/>
        <v>0-2 yrs</v>
      </c>
      <c r="K138">
        <f t="shared" ca="1" si="11"/>
        <v>0</v>
      </c>
      <c r="L138" t="s">
        <v>39</v>
      </c>
      <c r="M138">
        <v>0</v>
      </c>
      <c r="N138">
        <v>0</v>
      </c>
      <c r="O138">
        <v>1</v>
      </c>
      <c r="P138">
        <v>0</v>
      </c>
      <c r="Q138">
        <v>0</v>
      </c>
      <c r="R138">
        <f>SUM(M138:N138:O138:P138:Q138)</f>
        <v>1</v>
      </c>
      <c r="S138" s="1">
        <v>89847</v>
      </c>
      <c r="T138" s="1" t="str">
        <f t="shared" si="10"/>
        <v>Medium</v>
      </c>
      <c r="U138">
        <v>12</v>
      </c>
      <c r="V138">
        <v>2023</v>
      </c>
      <c r="W138" t="s">
        <v>20</v>
      </c>
      <c r="X138">
        <v>1</v>
      </c>
    </row>
    <row r="139" spans="1:24" x14ac:dyDescent="0.3">
      <c r="A139">
        <v>138</v>
      </c>
      <c r="B139" t="s">
        <v>41</v>
      </c>
      <c r="C139" t="str">
        <f>_xlfn.XLOOKUP(B139,Lookup_table!B:B,Lookup_table!C:C)</f>
        <v>Data</v>
      </c>
      <c r="D139" t="s">
        <v>22</v>
      </c>
      <c r="E139" t="s">
        <v>15</v>
      </c>
      <c r="F139" t="s">
        <v>16</v>
      </c>
      <c r="G139" t="s">
        <v>25</v>
      </c>
      <c r="H139" t="str">
        <f t="shared" si="8"/>
        <v>Onsite/Hybrid</v>
      </c>
      <c r="I139" t="s">
        <v>26</v>
      </c>
      <c r="J139" t="str">
        <f t="shared" si="9"/>
        <v>3-6 yrs</v>
      </c>
      <c r="K139">
        <f t="shared" ca="1" si="11"/>
        <v>6</v>
      </c>
      <c r="L139" t="s">
        <v>19</v>
      </c>
      <c r="M139">
        <v>0</v>
      </c>
      <c r="N139">
        <v>0</v>
      </c>
      <c r="O139">
        <v>1</v>
      </c>
      <c r="P139">
        <v>1</v>
      </c>
      <c r="Q139">
        <v>0</v>
      </c>
      <c r="R139">
        <f>SUM(M139:N139:O139:P139:Q139)</f>
        <v>2</v>
      </c>
      <c r="S139" s="1">
        <v>126262</v>
      </c>
      <c r="T139" s="1" t="str">
        <f t="shared" si="10"/>
        <v>High</v>
      </c>
      <c r="U139">
        <v>3</v>
      </c>
      <c r="V139">
        <v>2025</v>
      </c>
      <c r="W139" t="s">
        <v>28</v>
      </c>
      <c r="X139">
        <v>1</v>
      </c>
    </row>
    <row r="140" spans="1:24" x14ac:dyDescent="0.3">
      <c r="A140">
        <v>139</v>
      </c>
      <c r="B140" t="s">
        <v>31</v>
      </c>
      <c r="C140" t="str">
        <f>_xlfn.XLOOKUP(B140,Lookup_table!B:B,Lookup_table!C:C)</f>
        <v>Business</v>
      </c>
      <c r="D140" t="s">
        <v>14</v>
      </c>
      <c r="E140" t="s">
        <v>15</v>
      </c>
      <c r="F140" t="s">
        <v>16</v>
      </c>
      <c r="G140" t="s">
        <v>17</v>
      </c>
      <c r="H140" t="str">
        <f t="shared" si="8"/>
        <v>Remote</v>
      </c>
      <c r="I140" t="s">
        <v>35</v>
      </c>
      <c r="J140" t="str">
        <f t="shared" si="9"/>
        <v>0-2 yrs</v>
      </c>
      <c r="K140">
        <f t="shared" ca="1" si="11"/>
        <v>2</v>
      </c>
      <c r="L140" t="s">
        <v>39</v>
      </c>
      <c r="M140">
        <v>1</v>
      </c>
      <c r="N140">
        <v>1</v>
      </c>
      <c r="O140">
        <v>1</v>
      </c>
      <c r="P140">
        <v>0</v>
      </c>
      <c r="Q140">
        <v>1</v>
      </c>
      <c r="R140">
        <f>SUM(M140:N140:O140:P140:Q140)</f>
        <v>4</v>
      </c>
      <c r="S140" s="1">
        <v>75370</v>
      </c>
      <c r="T140" s="1" t="str">
        <f t="shared" si="10"/>
        <v>Medium</v>
      </c>
      <c r="U140">
        <v>11</v>
      </c>
      <c r="V140">
        <v>2025</v>
      </c>
      <c r="W140" t="s">
        <v>28</v>
      </c>
      <c r="X140">
        <v>8</v>
      </c>
    </row>
    <row r="141" spans="1:24" x14ac:dyDescent="0.3">
      <c r="A141">
        <v>140</v>
      </c>
      <c r="B141" t="s">
        <v>21</v>
      </c>
      <c r="C141" t="str">
        <f>_xlfn.XLOOKUP(B141,Lookup_table!B:B,Lookup_table!C:C)</f>
        <v>AI</v>
      </c>
      <c r="D141" t="s">
        <v>14</v>
      </c>
      <c r="E141" t="s">
        <v>32</v>
      </c>
      <c r="F141" t="s">
        <v>16</v>
      </c>
      <c r="G141" t="s">
        <v>17</v>
      </c>
      <c r="H141" t="str">
        <f t="shared" si="8"/>
        <v>Remote</v>
      </c>
      <c r="I141" t="s">
        <v>18</v>
      </c>
      <c r="J141" t="str">
        <f t="shared" si="9"/>
        <v>7+ yrs</v>
      </c>
      <c r="K141">
        <f t="shared" ca="1" si="11"/>
        <v>7</v>
      </c>
      <c r="L141" t="s">
        <v>39</v>
      </c>
      <c r="M141">
        <v>0</v>
      </c>
      <c r="N141">
        <v>0</v>
      </c>
      <c r="O141">
        <v>1</v>
      </c>
      <c r="P141">
        <v>0</v>
      </c>
      <c r="Q141">
        <v>1</v>
      </c>
      <c r="R141">
        <f>SUM(M141:N141:O141:P141:Q141)</f>
        <v>2</v>
      </c>
      <c r="S141" s="1">
        <v>166294</v>
      </c>
      <c r="T141" s="1" t="str">
        <f t="shared" si="10"/>
        <v>High</v>
      </c>
      <c r="U141">
        <v>4</v>
      </c>
      <c r="V141">
        <v>2021</v>
      </c>
      <c r="W141" t="s">
        <v>20</v>
      </c>
      <c r="X141">
        <v>6</v>
      </c>
    </row>
    <row r="142" spans="1:24" x14ac:dyDescent="0.3">
      <c r="A142">
        <v>141</v>
      </c>
      <c r="B142" t="s">
        <v>21</v>
      </c>
      <c r="C142" t="str">
        <f>_xlfn.XLOOKUP(B142,Lookup_table!B:B,Lookup_table!C:C)</f>
        <v>AI</v>
      </c>
      <c r="D142" t="s">
        <v>22</v>
      </c>
      <c r="E142" t="s">
        <v>32</v>
      </c>
      <c r="F142" t="s">
        <v>16</v>
      </c>
      <c r="G142" t="s">
        <v>17</v>
      </c>
      <c r="H142" t="str">
        <f t="shared" si="8"/>
        <v>Remote</v>
      </c>
      <c r="I142" t="s">
        <v>18</v>
      </c>
      <c r="J142" t="str">
        <f t="shared" si="9"/>
        <v>7+ yrs</v>
      </c>
      <c r="K142">
        <f t="shared" ca="1" si="11"/>
        <v>8</v>
      </c>
      <c r="L142" t="s">
        <v>27</v>
      </c>
      <c r="M142">
        <v>0</v>
      </c>
      <c r="N142">
        <v>0</v>
      </c>
      <c r="O142">
        <v>1</v>
      </c>
      <c r="P142">
        <v>0</v>
      </c>
      <c r="Q142">
        <v>1</v>
      </c>
      <c r="R142">
        <f>SUM(M142:N142:O142:P142:Q142)</f>
        <v>2</v>
      </c>
      <c r="S142" s="1">
        <v>185238</v>
      </c>
      <c r="T142" s="1" t="str">
        <f t="shared" si="10"/>
        <v>High</v>
      </c>
      <c r="U142">
        <v>10</v>
      </c>
      <c r="V142">
        <v>2022</v>
      </c>
      <c r="W142" t="s">
        <v>20</v>
      </c>
      <c r="X142">
        <v>1</v>
      </c>
    </row>
    <row r="143" spans="1:24" x14ac:dyDescent="0.3">
      <c r="A143">
        <v>142</v>
      </c>
      <c r="B143" t="s">
        <v>21</v>
      </c>
      <c r="C143" t="str">
        <f>_xlfn.XLOOKUP(B143,Lookup_table!B:B,Lookup_table!C:C)</f>
        <v>AI</v>
      </c>
      <c r="D143" t="s">
        <v>34</v>
      </c>
      <c r="E143" t="s">
        <v>32</v>
      </c>
      <c r="F143" t="s">
        <v>44</v>
      </c>
      <c r="G143" t="s">
        <v>17</v>
      </c>
      <c r="H143" t="str">
        <f t="shared" si="8"/>
        <v>Remote</v>
      </c>
      <c r="I143" t="s">
        <v>26</v>
      </c>
      <c r="J143" t="str">
        <f t="shared" si="9"/>
        <v>3-6 yrs</v>
      </c>
      <c r="K143">
        <f t="shared" ca="1" si="11"/>
        <v>6</v>
      </c>
      <c r="L143" t="s">
        <v>39</v>
      </c>
      <c r="M143">
        <v>0</v>
      </c>
      <c r="N143">
        <v>1</v>
      </c>
      <c r="O143">
        <v>0</v>
      </c>
      <c r="P143">
        <v>1</v>
      </c>
      <c r="Q143">
        <v>0</v>
      </c>
      <c r="R143">
        <f>SUM(M143:N143:O143:P143:Q143)</f>
        <v>2</v>
      </c>
      <c r="S143" s="1">
        <v>128072</v>
      </c>
      <c r="T143" s="1" t="str">
        <f t="shared" si="10"/>
        <v>High</v>
      </c>
      <c r="U143">
        <v>3</v>
      </c>
      <c r="V143">
        <v>2026</v>
      </c>
      <c r="W143" t="s">
        <v>20</v>
      </c>
      <c r="X143">
        <v>4</v>
      </c>
    </row>
    <row r="144" spans="1:24" x14ac:dyDescent="0.3">
      <c r="A144">
        <v>143</v>
      </c>
      <c r="B144" t="s">
        <v>41</v>
      </c>
      <c r="C144" t="str">
        <f>_xlfn.XLOOKUP(B144,Lookup_table!B:B,Lookup_table!C:C)</f>
        <v>Data</v>
      </c>
      <c r="D144" t="s">
        <v>14</v>
      </c>
      <c r="E144" t="s">
        <v>42</v>
      </c>
      <c r="F144" t="s">
        <v>52</v>
      </c>
      <c r="G144" t="s">
        <v>25</v>
      </c>
      <c r="H144" t="str">
        <f t="shared" si="8"/>
        <v>Onsite/Hybrid</v>
      </c>
      <c r="I144" t="s">
        <v>26</v>
      </c>
      <c r="J144" t="str">
        <f t="shared" si="9"/>
        <v>3-6 yrs</v>
      </c>
      <c r="K144">
        <f t="shared" ca="1" si="11"/>
        <v>6</v>
      </c>
      <c r="L144" t="s">
        <v>19</v>
      </c>
      <c r="M144">
        <v>1</v>
      </c>
      <c r="N144">
        <v>1</v>
      </c>
      <c r="O144">
        <v>0</v>
      </c>
      <c r="P144">
        <v>0</v>
      </c>
      <c r="Q144">
        <v>0</v>
      </c>
      <c r="R144">
        <f>SUM(M144:N144:O144:P144:Q144)</f>
        <v>2</v>
      </c>
      <c r="S144" s="1">
        <v>75208</v>
      </c>
      <c r="T144" s="1" t="str">
        <f t="shared" si="10"/>
        <v>Medium</v>
      </c>
      <c r="U144">
        <v>9</v>
      </c>
      <c r="V144">
        <v>2024</v>
      </c>
      <c r="W144" t="s">
        <v>28</v>
      </c>
      <c r="X144">
        <v>9</v>
      </c>
    </row>
    <row r="145" spans="1:24" x14ac:dyDescent="0.3">
      <c r="A145">
        <v>144</v>
      </c>
      <c r="B145" t="s">
        <v>31</v>
      </c>
      <c r="C145" t="str">
        <f>_xlfn.XLOOKUP(B145,Lookup_table!B:B,Lookup_table!C:C)</f>
        <v>Business</v>
      </c>
      <c r="D145" t="s">
        <v>37</v>
      </c>
      <c r="E145" t="s">
        <v>38</v>
      </c>
      <c r="F145" t="s">
        <v>51</v>
      </c>
      <c r="G145" t="s">
        <v>25</v>
      </c>
      <c r="H145" t="str">
        <f t="shared" si="8"/>
        <v>Onsite/Hybrid</v>
      </c>
      <c r="I145" t="s">
        <v>35</v>
      </c>
      <c r="J145" t="str">
        <f t="shared" si="9"/>
        <v>0-2 yrs</v>
      </c>
      <c r="K145">
        <f t="shared" ca="1" si="11"/>
        <v>0</v>
      </c>
      <c r="L145" t="s">
        <v>19</v>
      </c>
      <c r="M145">
        <v>1</v>
      </c>
      <c r="N145">
        <v>1</v>
      </c>
      <c r="O145">
        <v>0</v>
      </c>
      <c r="P145">
        <v>1</v>
      </c>
      <c r="Q145">
        <v>1</v>
      </c>
      <c r="R145">
        <f>SUM(M145:N145:O145:P145:Q145)</f>
        <v>4</v>
      </c>
      <c r="S145" s="1">
        <v>71000</v>
      </c>
      <c r="T145" s="1" t="str">
        <f t="shared" si="10"/>
        <v>Medium</v>
      </c>
      <c r="U145">
        <v>7</v>
      </c>
      <c r="V145">
        <v>2022</v>
      </c>
      <c r="W145" t="s">
        <v>34</v>
      </c>
      <c r="X145">
        <v>2</v>
      </c>
    </row>
    <row r="146" spans="1:24" x14ac:dyDescent="0.3">
      <c r="A146">
        <v>145</v>
      </c>
      <c r="B146" t="s">
        <v>31</v>
      </c>
      <c r="C146" t="str">
        <f>_xlfn.XLOOKUP(B146,Lookup_table!B:B,Lookup_table!C:C)</f>
        <v>Business</v>
      </c>
      <c r="D146" t="s">
        <v>37</v>
      </c>
      <c r="E146" t="s">
        <v>38</v>
      </c>
      <c r="F146" t="s">
        <v>24</v>
      </c>
      <c r="G146" t="s">
        <v>25</v>
      </c>
      <c r="H146" t="str">
        <f t="shared" si="8"/>
        <v>Onsite/Hybrid</v>
      </c>
      <c r="I146" t="s">
        <v>18</v>
      </c>
      <c r="J146" t="str">
        <f t="shared" si="9"/>
        <v>7+ yrs</v>
      </c>
      <c r="K146">
        <f t="shared" ca="1" si="11"/>
        <v>7</v>
      </c>
      <c r="L146" t="s">
        <v>27</v>
      </c>
      <c r="M146">
        <v>0</v>
      </c>
      <c r="N146">
        <v>0</v>
      </c>
      <c r="O146">
        <v>1</v>
      </c>
      <c r="P146">
        <v>1</v>
      </c>
      <c r="Q146">
        <v>0</v>
      </c>
      <c r="R146">
        <f>SUM(M146:N146:O146:P146:Q146)</f>
        <v>2</v>
      </c>
      <c r="S146" s="1">
        <v>127875</v>
      </c>
      <c r="T146" s="1" t="str">
        <f t="shared" si="10"/>
        <v>High</v>
      </c>
      <c r="U146">
        <v>9</v>
      </c>
      <c r="V146">
        <v>2020</v>
      </c>
      <c r="W146" t="s">
        <v>28</v>
      </c>
      <c r="X146">
        <v>5</v>
      </c>
    </row>
    <row r="147" spans="1:24" x14ac:dyDescent="0.3">
      <c r="A147">
        <v>146</v>
      </c>
      <c r="B147" t="s">
        <v>33</v>
      </c>
      <c r="C147" t="str">
        <f>_xlfn.XLOOKUP(B147,Lookup_table!B:B,Lookup_table!C:C)</f>
        <v>Data</v>
      </c>
      <c r="D147" t="s">
        <v>22</v>
      </c>
      <c r="E147" t="s">
        <v>38</v>
      </c>
      <c r="F147" t="s">
        <v>51</v>
      </c>
      <c r="G147" t="s">
        <v>25</v>
      </c>
      <c r="H147" t="str">
        <f t="shared" si="8"/>
        <v>Onsite/Hybrid</v>
      </c>
      <c r="I147" t="s">
        <v>26</v>
      </c>
      <c r="J147" t="str">
        <f t="shared" si="9"/>
        <v>3-6 yrs</v>
      </c>
      <c r="K147">
        <f t="shared" ca="1" si="11"/>
        <v>6</v>
      </c>
      <c r="L147" t="s">
        <v>39</v>
      </c>
      <c r="M147">
        <v>1</v>
      </c>
      <c r="N147">
        <v>1</v>
      </c>
      <c r="O147">
        <v>1</v>
      </c>
      <c r="P147">
        <v>1</v>
      </c>
      <c r="Q147">
        <v>1</v>
      </c>
      <c r="R147">
        <f>SUM(M147:N147:O147:P147:Q147)</f>
        <v>5</v>
      </c>
      <c r="S147" s="1">
        <v>139218</v>
      </c>
      <c r="T147" s="1" t="str">
        <f t="shared" si="10"/>
        <v>High</v>
      </c>
      <c r="U147">
        <v>5</v>
      </c>
      <c r="V147">
        <v>2021</v>
      </c>
      <c r="W147" t="s">
        <v>28</v>
      </c>
      <c r="X147">
        <v>9</v>
      </c>
    </row>
    <row r="148" spans="1:24" x14ac:dyDescent="0.3">
      <c r="A148">
        <v>147</v>
      </c>
      <c r="B148" t="s">
        <v>21</v>
      </c>
      <c r="C148" t="str">
        <f>_xlfn.XLOOKUP(B148,Lookup_table!B:B,Lookup_table!C:C)</f>
        <v>AI</v>
      </c>
      <c r="D148" t="s">
        <v>34</v>
      </c>
      <c r="E148" t="s">
        <v>23</v>
      </c>
      <c r="F148" t="s">
        <v>16</v>
      </c>
      <c r="G148" t="s">
        <v>17</v>
      </c>
      <c r="H148" t="str">
        <f t="shared" si="8"/>
        <v>Remote</v>
      </c>
      <c r="I148" t="s">
        <v>26</v>
      </c>
      <c r="J148" t="str">
        <f t="shared" si="9"/>
        <v>3-6 yrs</v>
      </c>
      <c r="K148">
        <f t="shared" ca="1" si="11"/>
        <v>4</v>
      </c>
      <c r="L148" t="s">
        <v>27</v>
      </c>
      <c r="M148">
        <v>0</v>
      </c>
      <c r="N148">
        <v>1</v>
      </c>
      <c r="O148">
        <v>1</v>
      </c>
      <c r="P148">
        <v>0</v>
      </c>
      <c r="Q148">
        <v>0</v>
      </c>
      <c r="R148">
        <f>SUM(M148:N148:O148:P148:Q148)</f>
        <v>2</v>
      </c>
      <c r="S148" s="1">
        <v>133234</v>
      </c>
      <c r="T148" s="1" t="str">
        <f t="shared" si="10"/>
        <v>High</v>
      </c>
      <c r="U148">
        <v>7</v>
      </c>
      <c r="V148">
        <v>2025</v>
      </c>
      <c r="W148" t="s">
        <v>34</v>
      </c>
      <c r="X148">
        <v>4</v>
      </c>
    </row>
    <row r="149" spans="1:24" x14ac:dyDescent="0.3">
      <c r="A149">
        <v>148</v>
      </c>
      <c r="B149" t="s">
        <v>41</v>
      </c>
      <c r="C149" t="str">
        <f>_xlfn.XLOOKUP(B149,Lookup_table!B:B,Lookup_table!C:C)</f>
        <v>Data</v>
      </c>
      <c r="D149" t="s">
        <v>34</v>
      </c>
      <c r="E149" t="s">
        <v>23</v>
      </c>
      <c r="F149" t="s">
        <v>51</v>
      </c>
      <c r="G149" t="s">
        <v>30</v>
      </c>
      <c r="H149" t="str">
        <f t="shared" si="8"/>
        <v>Onsite/Hybrid</v>
      </c>
      <c r="I149" t="s">
        <v>35</v>
      </c>
      <c r="J149" t="str">
        <f t="shared" si="9"/>
        <v>0-2 yrs</v>
      </c>
      <c r="K149">
        <f t="shared" ca="1" si="11"/>
        <v>1</v>
      </c>
      <c r="L149" t="s">
        <v>27</v>
      </c>
      <c r="M149">
        <v>0</v>
      </c>
      <c r="N149">
        <v>0</v>
      </c>
      <c r="O149">
        <v>1</v>
      </c>
      <c r="P149">
        <v>0</v>
      </c>
      <c r="Q149">
        <v>0</v>
      </c>
      <c r="R149">
        <f>SUM(M149:N149:O149:P149:Q149)</f>
        <v>1</v>
      </c>
      <c r="S149" s="1">
        <v>68906</v>
      </c>
      <c r="T149" s="1" t="str">
        <f t="shared" si="10"/>
        <v>Low</v>
      </c>
      <c r="U149">
        <v>3</v>
      </c>
      <c r="V149">
        <v>2026</v>
      </c>
      <c r="W149" t="s">
        <v>28</v>
      </c>
      <c r="X149">
        <v>9</v>
      </c>
    </row>
    <row r="150" spans="1:24" x14ac:dyDescent="0.3">
      <c r="A150">
        <v>149</v>
      </c>
      <c r="B150" t="s">
        <v>50</v>
      </c>
      <c r="C150" t="str">
        <f>_xlfn.XLOOKUP(B150,Lookup_table!B:B,Lookup_table!C:C)</f>
        <v>AI</v>
      </c>
      <c r="D150" t="s">
        <v>14</v>
      </c>
      <c r="E150" t="s">
        <v>42</v>
      </c>
      <c r="F150" t="s">
        <v>24</v>
      </c>
      <c r="G150" t="s">
        <v>30</v>
      </c>
      <c r="H150" t="str">
        <f t="shared" si="8"/>
        <v>Onsite/Hybrid</v>
      </c>
      <c r="I150" t="s">
        <v>26</v>
      </c>
      <c r="J150" t="str">
        <f t="shared" si="9"/>
        <v>3-6 yrs</v>
      </c>
      <c r="K150">
        <f t="shared" ca="1" si="11"/>
        <v>5</v>
      </c>
      <c r="L150" t="s">
        <v>19</v>
      </c>
      <c r="M150">
        <v>1</v>
      </c>
      <c r="N150">
        <v>1</v>
      </c>
      <c r="O150">
        <v>0</v>
      </c>
      <c r="P150">
        <v>1</v>
      </c>
      <c r="Q150">
        <v>1</v>
      </c>
      <c r="R150">
        <f>SUM(M150:N150:O150:P150:Q150)</f>
        <v>4</v>
      </c>
      <c r="S150" s="1">
        <v>142311</v>
      </c>
      <c r="T150" s="1" t="str">
        <f t="shared" si="10"/>
        <v>High</v>
      </c>
      <c r="U150">
        <v>10</v>
      </c>
      <c r="V150">
        <v>2023</v>
      </c>
      <c r="W150" t="s">
        <v>34</v>
      </c>
      <c r="X150">
        <v>3</v>
      </c>
    </row>
    <row r="151" spans="1:24" x14ac:dyDescent="0.3">
      <c r="A151">
        <v>150</v>
      </c>
      <c r="B151" t="s">
        <v>41</v>
      </c>
      <c r="C151" t="str">
        <f>_xlfn.XLOOKUP(B151,Lookup_table!B:B,Lookup_table!C:C)</f>
        <v>Data</v>
      </c>
      <c r="D151" t="s">
        <v>34</v>
      </c>
      <c r="E151" t="s">
        <v>32</v>
      </c>
      <c r="F151" t="s">
        <v>52</v>
      </c>
      <c r="G151" t="s">
        <v>17</v>
      </c>
      <c r="H151" t="str">
        <f t="shared" si="8"/>
        <v>Remote</v>
      </c>
      <c r="I151" t="s">
        <v>26</v>
      </c>
      <c r="J151" t="str">
        <f t="shared" si="9"/>
        <v>3-6 yrs</v>
      </c>
      <c r="K151">
        <f t="shared" ca="1" si="11"/>
        <v>5</v>
      </c>
      <c r="L151" t="s">
        <v>27</v>
      </c>
      <c r="M151">
        <v>0</v>
      </c>
      <c r="N151">
        <v>0</v>
      </c>
      <c r="O151">
        <v>0</v>
      </c>
      <c r="P151">
        <v>1</v>
      </c>
      <c r="Q151">
        <v>1</v>
      </c>
      <c r="R151">
        <f>SUM(M151:N151:O151:P151:Q151)</f>
        <v>2</v>
      </c>
      <c r="S151" s="1">
        <v>102052</v>
      </c>
      <c r="T151" s="1" t="str">
        <f t="shared" si="10"/>
        <v>Medium</v>
      </c>
      <c r="U151">
        <v>7</v>
      </c>
      <c r="V151">
        <v>2026</v>
      </c>
      <c r="W151" t="s">
        <v>28</v>
      </c>
      <c r="X151">
        <v>7</v>
      </c>
    </row>
    <row r="152" spans="1:24" x14ac:dyDescent="0.3">
      <c r="A152">
        <v>151</v>
      </c>
      <c r="B152" t="s">
        <v>33</v>
      </c>
      <c r="C152" t="str">
        <f>_xlfn.XLOOKUP(B152,Lookup_table!B:B,Lookup_table!C:C)</f>
        <v>Data</v>
      </c>
      <c r="D152" t="s">
        <v>34</v>
      </c>
      <c r="E152" t="s">
        <v>42</v>
      </c>
      <c r="F152" t="s">
        <v>44</v>
      </c>
      <c r="G152" t="s">
        <v>25</v>
      </c>
      <c r="H152" t="str">
        <f t="shared" si="8"/>
        <v>Onsite/Hybrid</v>
      </c>
      <c r="I152" t="s">
        <v>18</v>
      </c>
      <c r="J152" t="str">
        <f t="shared" si="9"/>
        <v>7+ yrs</v>
      </c>
      <c r="K152">
        <f t="shared" ca="1" si="11"/>
        <v>11</v>
      </c>
      <c r="L152" t="s">
        <v>19</v>
      </c>
      <c r="M152">
        <v>1</v>
      </c>
      <c r="N152">
        <v>1</v>
      </c>
      <c r="O152">
        <v>0</v>
      </c>
      <c r="P152">
        <v>1</v>
      </c>
      <c r="Q152">
        <v>0</v>
      </c>
      <c r="R152">
        <f>SUM(M152:N152:O152:P152:Q152)</f>
        <v>3</v>
      </c>
      <c r="S152" s="1">
        <v>117285</v>
      </c>
      <c r="T152" s="1" t="str">
        <f t="shared" si="10"/>
        <v>Medium</v>
      </c>
      <c r="U152">
        <v>5</v>
      </c>
      <c r="V152">
        <v>2025</v>
      </c>
      <c r="W152" t="s">
        <v>28</v>
      </c>
      <c r="X152">
        <v>7</v>
      </c>
    </row>
    <row r="153" spans="1:24" x14ac:dyDescent="0.3">
      <c r="A153">
        <v>152</v>
      </c>
      <c r="B153" t="s">
        <v>50</v>
      </c>
      <c r="C153" t="str">
        <f>_xlfn.XLOOKUP(B153,Lookup_table!B:B,Lookup_table!C:C)</f>
        <v>AI</v>
      </c>
      <c r="D153" t="s">
        <v>14</v>
      </c>
      <c r="E153" t="s">
        <v>32</v>
      </c>
      <c r="F153" t="s">
        <v>52</v>
      </c>
      <c r="G153" t="s">
        <v>30</v>
      </c>
      <c r="H153" t="str">
        <f t="shared" si="8"/>
        <v>Onsite/Hybrid</v>
      </c>
      <c r="I153" t="s">
        <v>26</v>
      </c>
      <c r="J153" t="str">
        <f t="shared" si="9"/>
        <v>3-6 yrs</v>
      </c>
      <c r="K153">
        <f t="shared" ca="1" si="11"/>
        <v>5</v>
      </c>
      <c r="L153" t="s">
        <v>19</v>
      </c>
      <c r="M153">
        <v>0</v>
      </c>
      <c r="N153">
        <v>1</v>
      </c>
      <c r="O153">
        <v>1</v>
      </c>
      <c r="P153">
        <v>1</v>
      </c>
      <c r="Q153">
        <v>1</v>
      </c>
      <c r="R153">
        <f>SUM(M153:N153:O153:P153:Q153)</f>
        <v>4</v>
      </c>
      <c r="S153" s="1">
        <v>153225</v>
      </c>
      <c r="T153" s="1" t="str">
        <f t="shared" si="10"/>
        <v>High</v>
      </c>
      <c r="U153">
        <v>11</v>
      </c>
      <c r="V153">
        <v>2024</v>
      </c>
      <c r="W153" t="s">
        <v>28</v>
      </c>
      <c r="X153">
        <v>1</v>
      </c>
    </row>
    <row r="154" spans="1:24" x14ac:dyDescent="0.3">
      <c r="A154">
        <v>153</v>
      </c>
      <c r="B154" t="s">
        <v>50</v>
      </c>
      <c r="C154" t="str">
        <f>_xlfn.XLOOKUP(B154,Lookup_table!B:B,Lookup_table!C:C)</f>
        <v>AI</v>
      </c>
      <c r="D154" t="s">
        <v>34</v>
      </c>
      <c r="E154" t="s">
        <v>15</v>
      </c>
      <c r="F154" t="s">
        <v>29</v>
      </c>
      <c r="G154" t="s">
        <v>30</v>
      </c>
      <c r="H154" t="str">
        <f t="shared" si="8"/>
        <v>Onsite/Hybrid</v>
      </c>
      <c r="I154" t="s">
        <v>26</v>
      </c>
      <c r="J154" t="str">
        <f t="shared" si="9"/>
        <v>3-6 yrs</v>
      </c>
      <c r="K154">
        <f t="shared" ca="1" si="11"/>
        <v>6</v>
      </c>
      <c r="L154" t="s">
        <v>27</v>
      </c>
      <c r="M154">
        <v>0</v>
      </c>
      <c r="N154">
        <v>1</v>
      </c>
      <c r="O154">
        <v>1</v>
      </c>
      <c r="P154">
        <v>0</v>
      </c>
      <c r="Q154">
        <v>0</v>
      </c>
      <c r="R154">
        <f>SUM(M154:N154:O154:P154:Q154)</f>
        <v>2</v>
      </c>
      <c r="S154" s="1">
        <v>134776</v>
      </c>
      <c r="T154" s="1" t="str">
        <f t="shared" si="10"/>
        <v>High</v>
      </c>
      <c r="U154">
        <v>3</v>
      </c>
      <c r="V154">
        <v>2023</v>
      </c>
      <c r="W154" t="s">
        <v>20</v>
      </c>
      <c r="X154">
        <v>2</v>
      </c>
    </row>
    <row r="155" spans="1:24" x14ac:dyDescent="0.3">
      <c r="A155">
        <v>154</v>
      </c>
      <c r="B155" t="s">
        <v>21</v>
      </c>
      <c r="C155" t="str">
        <f>_xlfn.XLOOKUP(B155,Lookup_table!B:B,Lookup_table!C:C)</f>
        <v>AI</v>
      </c>
      <c r="D155" t="s">
        <v>14</v>
      </c>
      <c r="E155" t="s">
        <v>42</v>
      </c>
      <c r="F155" t="s">
        <v>52</v>
      </c>
      <c r="G155" t="s">
        <v>25</v>
      </c>
      <c r="H155" t="str">
        <f t="shared" si="8"/>
        <v>Onsite/Hybrid</v>
      </c>
      <c r="I155" t="s">
        <v>35</v>
      </c>
      <c r="J155" t="str">
        <f t="shared" si="9"/>
        <v>0-2 yrs</v>
      </c>
      <c r="K155">
        <f t="shared" ca="1" si="11"/>
        <v>1</v>
      </c>
      <c r="L155" t="s">
        <v>39</v>
      </c>
      <c r="M155">
        <v>1</v>
      </c>
      <c r="N155">
        <v>0</v>
      </c>
      <c r="O155">
        <v>1</v>
      </c>
      <c r="P155">
        <v>0</v>
      </c>
      <c r="Q155">
        <v>1</v>
      </c>
      <c r="R155">
        <f>SUM(M155:N155:O155:P155:Q155)</f>
        <v>3</v>
      </c>
      <c r="S155" s="1">
        <v>111100</v>
      </c>
      <c r="T155" s="1" t="str">
        <f t="shared" si="10"/>
        <v>Medium</v>
      </c>
      <c r="U155">
        <v>9</v>
      </c>
      <c r="V155">
        <v>2025</v>
      </c>
      <c r="W155" t="s">
        <v>28</v>
      </c>
      <c r="X155">
        <v>9</v>
      </c>
    </row>
    <row r="156" spans="1:24" x14ac:dyDescent="0.3">
      <c r="A156">
        <v>155</v>
      </c>
      <c r="B156" t="s">
        <v>33</v>
      </c>
      <c r="C156" t="str">
        <f>_xlfn.XLOOKUP(B156,Lookup_table!B:B,Lookup_table!C:C)</f>
        <v>Data</v>
      </c>
      <c r="D156" t="s">
        <v>34</v>
      </c>
      <c r="E156" t="s">
        <v>15</v>
      </c>
      <c r="F156" t="s">
        <v>43</v>
      </c>
      <c r="G156" t="s">
        <v>17</v>
      </c>
      <c r="H156" t="str">
        <f t="shared" si="8"/>
        <v>Remote</v>
      </c>
      <c r="I156" t="s">
        <v>26</v>
      </c>
      <c r="J156" t="str">
        <f t="shared" si="9"/>
        <v>3-6 yrs</v>
      </c>
      <c r="K156">
        <f t="shared" ca="1" si="11"/>
        <v>4</v>
      </c>
      <c r="L156" t="s">
        <v>39</v>
      </c>
      <c r="M156">
        <v>1</v>
      </c>
      <c r="N156">
        <v>0</v>
      </c>
      <c r="O156">
        <v>0</v>
      </c>
      <c r="P156">
        <v>0</v>
      </c>
      <c r="Q156">
        <v>0</v>
      </c>
      <c r="R156">
        <f>SUM(M156:N156:O156:P156:Q156)</f>
        <v>1</v>
      </c>
      <c r="S156" s="1">
        <v>72349</v>
      </c>
      <c r="T156" s="1" t="str">
        <f t="shared" si="10"/>
        <v>Medium</v>
      </c>
      <c r="U156">
        <v>3</v>
      </c>
      <c r="V156">
        <v>2023</v>
      </c>
      <c r="W156" t="s">
        <v>28</v>
      </c>
      <c r="X156">
        <v>7</v>
      </c>
    </row>
    <row r="157" spans="1:24" x14ac:dyDescent="0.3">
      <c r="A157">
        <v>156</v>
      </c>
      <c r="B157" t="s">
        <v>21</v>
      </c>
      <c r="C157" t="str">
        <f>_xlfn.XLOOKUP(B157,Lookup_table!B:B,Lookup_table!C:C)</f>
        <v>AI</v>
      </c>
      <c r="D157" t="s">
        <v>34</v>
      </c>
      <c r="E157" t="s">
        <v>32</v>
      </c>
      <c r="F157" t="s">
        <v>43</v>
      </c>
      <c r="G157" t="s">
        <v>17</v>
      </c>
      <c r="H157" t="str">
        <f t="shared" si="8"/>
        <v>Remote</v>
      </c>
      <c r="I157" t="s">
        <v>26</v>
      </c>
      <c r="J157" t="str">
        <f t="shared" si="9"/>
        <v>3-6 yrs</v>
      </c>
      <c r="K157">
        <f t="shared" ca="1" si="11"/>
        <v>4</v>
      </c>
      <c r="L157" t="s">
        <v>27</v>
      </c>
      <c r="M157">
        <v>1</v>
      </c>
      <c r="N157">
        <v>0</v>
      </c>
      <c r="O157">
        <v>0</v>
      </c>
      <c r="P157">
        <v>1</v>
      </c>
      <c r="Q157">
        <v>0</v>
      </c>
      <c r="R157">
        <f>SUM(M157:N157:O157:P157:Q157)</f>
        <v>2</v>
      </c>
      <c r="S157" s="1">
        <v>127472</v>
      </c>
      <c r="T157" s="1" t="str">
        <f t="shared" si="10"/>
        <v>High</v>
      </c>
      <c r="U157">
        <v>7</v>
      </c>
      <c r="V157">
        <v>2023</v>
      </c>
      <c r="W157" t="s">
        <v>20</v>
      </c>
      <c r="X157">
        <v>6</v>
      </c>
    </row>
    <row r="158" spans="1:24" x14ac:dyDescent="0.3">
      <c r="A158">
        <v>157</v>
      </c>
      <c r="B158" t="s">
        <v>31</v>
      </c>
      <c r="C158" t="str">
        <f>_xlfn.XLOOKUP(B158,Lookup_table!B:B,Lookup_table!C:C)</f>
        <v>Business</v>
      </c>
      <c r="D158" t="s">
        <v>14</v>
      </c>
      <c r="E158" t="s">
        <v>23</v>
      </c>
      <c r="F158" t="s">
        <v>44</v>
      </c>
      <c r="G158" t="s">
        <v>17</v>
      </c>
      <c r="H158" t="str">
        <f t="shared" si="8"/>
        <v>Remote</v>
      </c>
      <c r="I158" t="s">
        <v>18</v>
      </c>
      <c r="J158" t="str">
        <f t="shared" si="9"/>
        <v>7+ yrs</v>
      </c>
      <c r="K158">
        <f t="shared" ca="1" si="11"/>
        <v>7</v>
      </c>
      <c r="L158" t="s">
        <v>27</v>
      </c>
      <c r="M158">
        <v>1</v>
      </c>
      <c r="N158">
        <v>1</v>
      </c>
      <c r="O158">
        <v>1</v>
      </c>
      <c r="P158">
        <v>0</v>
      </c>
      <c r="Q158">
        <v>1</v>
      </c>
      <c r="R158">
        <f>SUM(M158:N158:O158:P158:Q158)</f>
        <v>4</v>
      </c>
      <c r="S158" s="1">
        <v>128533</v>
      </c>
      <c r="T158" s="1" t="str">
        <f t="shared" si="10"/>
        <v>High</v>
      </c>
      <c r="U158">
        <v>6</v>
      </c>
      <c r="V158">
        <v>2021</v>
      </c>
      <c r="W158" t="s">
        <v>20</v>
      </c>
      <c r="X158">
        <v>3</v>
      </c>
    </row>
    <row r="159" spans="1:24" x14ac:dyDescent="0.3">
      <c r="A159">
        <v>158</v>
      </c>
      <c r="B159" t="s">
        <v>50</v>
      </c>
      <c r="C159" t="str">
        <f>_xlfn.XLOOKUP(B159,Lookup_table!B:B,Lookup_table!C:C)</f>
        <v>AI</v>
      </c>
      <c r="D159" t="s">
        <v>34</v>
      </c>
      <c r="E159" t="s">
        <v>40</v>
      </c>
      <c r="F159" t="s">
        <v>52</v>
      </c>
      <c r="G159" t="s">
        <v>30</v>
      </c>
      <c r="H159" t="str">
        <f t="shared" si="8"/>
        <v>Onsite/Hybrid</v>
      </c>
      <c r="I159" t="s">
        <v>26</v>
      </c>
      <c r="J159" t="str">
        <f t="shared" si="9"/>
        <v>3-6 yrs</v>
      </c>
      <c r="K159">
        <f t="shared" ca="1" si="11"/>
        <v>4</v>
      </c>
      <c r="L159" t="s">
        <v>39</v>
      </c>
      <c r="M159">
        <v>1</v>
      </c>
      <c r="N159">
        <v>1</v>
      </c>
      <c r="O159">
        <v>1</v>
      </c>
      <c r="P159">
        <v>1</v>
      </c>
      <c r="Q159">
        <v>1</v>
      </c>
      <c r="R159">
        <f>SUM(M159:N159:O159:P159:Q159)</f>
        <v>5</v>
      </c>
      <c r="S159" s="1">
        <v>153374</v>
      </c>
      <c r="T159" s="1" t="str">
        <f t="shared" si="10"/>
        <v>High</v>
      </c>
      <c r="U159">
        <v>9</v>
      </c>
      <c r="V159">
        <v>2026</v>
      </c>
      <c r="W159" t="s">
        <v>28</v>
      </c>
      <c r="X159">
        <v>4</v>
      </c>
    </row>
    <row r="160" spans="1:24" x14ac:dyDescent="0.3">
      <c r="A160">
        <v>159</v>
      </c>
      <c r="B160" t="s">
        <v>21</v>
      </c>
      <c r="C160" t="str">
        <f>_xlfn.XLOOKUP(B160,Lookup_table!B:B,Lookup_table!C:C)</f>
        <v>AI</v>
      </c>
      <c r="D160" t="s">
        <v>34</v>
      </c>
      <c r="E160" t="s">
        <v>40</v>
      </c>
      <c r="F160" t="s">
        <v>52</v>
      </c>
      <c r="G160" t="s">
        <v>30</v>
      </c>
      <c r="H160" t="str">
        <f t="shared" si="8"/>
        <v>Onsite/Hybrid</v>
      </c>
      <c r="I160" t="s">
        <v>35</v>
      </c>
      <c r="J160" t="str">
        <f t="shared" si="9"/>
        <v>0-2 yrs</v>
      </c>
      <c r="K160">
        <f t="shared" ca="1" si="11"/>
        <v>0</v>
      </c>
      <c r="L160" t="s">
        <v>39</v>
      </c>
      <c r="M160">
        <v>0</v>
      </c>
      <c r="N160">
        <v>0</v>
      </c>
      <c r="O160">
        <v>1</v>
      </c>
      <c r="P160">
        <v>0</v>
      </c>
      <c r="Q160">
        <v>1</v>
      </c>
      <c r="R160">
        <f>SUM(M160:N160:O160:P160:Q160)</f>
        <v>2</v>
      </c>
      <c r="S160" s="1">
        <v>119732</v>
      </c>
      <c r="T160" s="1" t="str">
        <f t="shared" si="10"/>
        <v>Medium</v>
      </c>
      <c r="U160">
        <v>4</v>
      </c>
      <c r="V160">
        <v>2023</v>
      </c>
      <c r="W160" t="s">
        <v>34</v>
      </c>
      <c r="X160">
        <v>6</v>
      </c>
    </row>
    <row r="161" spans="1:24" x14ac:dyDescent="0.3">
      <c r="A161">
        <v>160</v>
      </c>
      <c r="B161" t="s">
        <v>33</v>
      </c>
      <c r="C161" t="str">
        <f>_xlfn.XLOOKUP(B161,Lookup_table!B:B,Lookup_table!C:C)</f>
        <v>Data</v>
      </c>
      <c r="D161" t="s">
        <v>14</v>
      </c>
      <c r="E161" t="s">
        <v>40</v>
      </c>
      <c r="F161" t="s">
        <v>16</v>
      </c>
      <c r="G161" t="s">
        <v>25</v>
      </c>
      <c r="H161" t="str">
        <f t="shared" si="8"/>
        <v>Onsite/Hybrid</v>
      </c>
      <c r="I161" t="s">
        <v>26</v>
      </c>
      <c r="J161" t="str">
        <f t="shared" si="9"/>
        <v>3-6 yrs</v>
      </c>
      <c r="K161">
        <f t="shared" ca="1" si="11"/>
        <v>4</v>
      </c>
      <c r="L161" t="s">
        <v>19</v>
      </c>
      <c r="M161">
        <v>0</v>
      </c>
      <c r="N161">
        <v>1</v>
      </c>
      <c r="O161">
        <v>0</v>
      </c>
      <c r="P161">
        <v>0</v>
      </c>
      <c r="Q161">
        <v>1</v>
      </c>
      <c r="R161">
        <f>SUM(M161:N161:O161:P161:Q161)</f>
        <v>2</v>
      </c>
      <c r="S161" s="1">
        <v>89715</v>
      </c>
      <c r="T161" s="1" t="str">
        <f t="shared" si="10"/>
        <v>Medium</v>
      </c>
      <c r="U161">
        <v>2</v>
      </c>
      <c r="V161">
        <v>2024</v>
      </c>
      <c r="W161" t="s">
        <v>20</v>
      </c>
      <c r="X161">
        <v>6</v>
      </c>
    </row>
    <row r="162" spans="1:24" x14ac:dyDescent="0.3">
      <c r="A162">
        <v>161</v>
      </c>
      <c r="B162" t="s">
        <v>41</v>
      </c>
      <c r="C162" t="str">
        <f>_xlfn.XLOOKUP(B162,Lookup_table!B:B,Lookup_table!C:C)</f>
        <v>Data</v>
      </c>
      <c r="D162" t="s">
        <v>22</v>
      </c>
      <c r="E162" t="s">
        <v>38</v>
      </c>
      <c r="F162" t="s">
        <v>43</v>
      </c>
      <c r="G162" t="s">
        <v>25</v>
      </c>
      <c r="H162" t="str">
        <f t="shared" si="8"/>
        <v>Onsite/Hybrid</v>
      </c>
      <c r="I162" t="s">
        <v>35</v>
      </c>
      <c r="J162" t="str">
        <f t="shared" si="9"/>
        <v>0-2 yrs</v>
      </c>
      <c r="K162">
        <f t="shared" ca="1" si="11"/>
        <v>1</v>
      </c>
      <c r="L162" t="s">
        <v>19</v>
      </c>
      <c r="M162">
        <v>0</v>
      </c>
      <c r="N162">
        <v>1</v>
      </c>
      <c r="O162">
        <v>0</v>
      </c>
      <c r="P162">
        <v>0</v>
      </c>
      <c r="Q162">
        <v>0</v>
      </c>
      <c r="R162">
        <f>SUM(M162:N162:O162:P162:Q162)</f>
        <v>1</v>
      </c>
      <c r="S162" s="1">
        <v>70962</v>
      </c>
      <c r="T162" s="1" t="str">
        <f t="shared" si="10"/>
        <v>Medium</v>
      </c>
      <c r="U162">
        <v>3</v>
      </c>
      <c r="V162">
        <v>2023</v>
      </c>
      <c r="W162" t="s">
        <v>34</v>
      </c>
      <c r="X162">
        <v>1</v>
      </c>
    </row>
    <row r="163" spans="1:24" x14ac:dyDescent="0.3">
      <c r="A163">
        <v>162</v>
      </c>
      <c r="B163" t="s">
        <v>41</v>
      </c>
      <c r="C163" t="str">
        <f>_xlfn.XLOOKUP(B163,Lookup_table!B:B,Lookup_table!C:C)</f>
        <v>Data</v>
      </c>
      <c r="D163" t="s">
        <v>37</v>
      </c>
      <c r="E163" t="s">
        <v>32</v>
      </c>
      <c r="F163" t="s">
        <v>29</v>
      </c>
      <c r="G163" t="s">
        <v>25</v>
      </c>
      <c r="H163" t="str">
        <f t="shared" si="8"/>
        <v>Onsite/Hybrid</v>
      </c>
      <c r="I163" t="s">
        <v>18</v>
      </c>
      <c r="J163" t="str">
        <f t="shared" si="9"/>
        <v>7+ yrs</v>
      </c>
      <c r="K163">
        <f t="shared" ca="1" si="11"/>
        <v>11</v>
      </c>
      <c r="L163" t="s">
        <v>19</v>
      </c>
      <c r="M163">
        <v>1</v>
      </c>
      <c r="N163">
        <v>0</v>
      </c>
      <c r="O163">
        <v>0</v>
      </c>
      <c r="P163">
        <v>1</v>
      </c>
      <c r="Q163">
        <v>1</v>
      </c>
      <c r="R163">
        <f>SUM(M163:N163:O163:P163:Q163)</f>
        <v>3</v>
      </c>
      <c r="S163" s="1">
        <v>128435</v>
      </c>
      <c r="T163" s="1" t="str">
        <f t="shared" si="10"/>
        <v>High</v>
      </c>
      <c r="U163">
        <v>10</v>
      </c>
      <c r="V163">
        <v>2023</v>
      </c>
      <c r="W163" t="s">
        <v>20</v>
      </c>
      <c r="X163">
        <v>5</v>
      </c>
    </row>
    <row r="164" spans="1:24" x14ac:dyDescent="0.3">
      <c r="A164">
        <v>163</v>
      </c>
      <c r="B164" t="s">
        <v>33</v>
      </c>
      <c r="C164" t="str">
        <f>_xlfn.XLOOKUP(B164,Lookup_table!B:B,Lookup_table!C:C)</f>
        <v>Data</v>
      </c>
      <c r="D164" t="s">
        <v>34</v>
      </c>
      <c r="E164" t="s">
        <v>40</v>
      </c>
      <c r="F164" t="s">
        <v>44</v>
      </c>
      <c r="G164" t="s">
        <v>17</v>
      </c>
      <c r="H164" t="str">
        <f t="shared" si="8"/>
        <v>Remote</v>
      </c>
      <c r="I164" t="s">
        <v>18</v>
      </c>
      <c r="J164" t="str">
        <f t="shared" si="9"/>
        <v>7+ yrs</v>
      </c>
      <c r="K164">
        <f t="shared" ca="1" si="11"/>
        <v>9</v>
      </c>
      <c r="L164" t="s">
        <v>19</v>
      </c>
      <c r="M164">
        <v>1</v>
      </c>
      <c r="N164">
        <v>1</v>
      </c>
      <c r="O164">
        <v>1</v>
      </c>
      <c r="P164">
        <v>1</v>
      </c>
      <c r="Q164">
        <v>0</v>
      </c>
      <c r="R164">
        <f>SUM(M164:N164:O164:P164:Q164)</f>
        <v>4</v>
      </c>
      <c r="S164" s="1">
        <v>132693</v>
      </c>
      <c r="T164" s="1" t="str">
        <f t="shared" si="10"/>
        <v>High</v>
      </c>
      <c r="U164">
        <v>9</v>
      </c>
      <c r="V164">
        <v>2026</v>
      </c>
      <c r="W164" t="s">
        <v>28</v>
      </c>
      <c r="X164">
        <v>7</v>
      </c>
    </row>
    <row r="165" spans="1:24" x14ac:dyDescent="0.3">
      <c r="A165">
        <v>164</v>
      </c>
      <c r="B165" t="s">
        <v>31</v>
      </c>
      <c r="C165" t="str">
        <f>_xlfn.XLOOKUP(B165,Lookup_table!B:B,Lookup_table!C:C)</f>
        <v>Business</v>
      </c>
      <c r="D165" t="s">
        <v>37</v>
      </c>
      <c r="E165" t="s">
        <v>32</v>
      </c>
      <c r="F165" t="s">
        <v>51</v>
      </c>
      <c r="G165" t="s">
        <v>25</v>
      </c>
      <c r="H165" t="str">
        <f t="shared" si="8"/>
        <v>Onsite/Hybrid</v>
      </c>
      <c r="I165" t="s">
        <v>18</v>
      </c>
      <c r="J165" t="str">
        <f t="shared" si="9"/>
        <v>7+ yrs</v>
      </c>
      <c r="K165">
        <f t="shared" ca="1" si="11"/>
        <v>13</v>
      </c>
      <c r="L165" t="s">
        <v>19</v>
      </c>
      <c r="M165">
        <v>1</v>
      </c>
      <c r="N165">
        <v>1</v>
      </c>
      <c r="O165">
        <v>1</v>
      </c>
      <c r="P165">
        <v>1</v>
      </c>
      <c r="Q165">
        <v>0</v>
      </c>
      <c r="R165">
        <f>SUM(M165:N165:O165:P165:Q165)</f>
        <v>4</v>
      </c>
      <c r="S165" s="1">
        <v>133984</v>
      </c>
      <c r="T165" s="1" t="str">
        <f t="shared" si="10"/>
        <v>High</v>
      </c>
      <c r="U165">
        <v>6</v>
      </c>
      <c r="V165">
        <v>2020</v>
      </c>
      <c r="W165" t="s">
        <v>28</v>
      </c>
      <c r="X165">
        <v>2</v>
      </c>
    </row>
    <row r="166" spans="1:24" x14ac:dyDescent="0.3">
      <c r="A166">
        <v>165</v>
      </c>
      <c r="B166" t="s">
        <v>50</v>
      </c>
      <c r="C166" t="str">
        <f>_xlfn.XLOOKUP(B166,Lookup_table!B:B,Lookup_table!C:C)</f>
        <v>AI</v>
      </c>
      <c r="D166" t="s">
        <v>37</v>
      </c>
      <c r="E166" t="s">
        <v>40</v>
      </c>
      <c r="F166" t="s">
        <v>52</v>
      </c>
      <c r="G166" t="s">
        <v>25</v>
      </c>
      <c r="H166" t="str">
        <f t="shared" si="8"/>
        <v>Onsite/Hybrid</v>
      </c>
      <c r="I166" t="s">
        <v>26</v>
      </c>
      <c r="J166" t="str">
        <f t="shared" si="9"/>
        <v>3-6 yrs</v>
      </c>
      <c r="K166">
        <f t="shared" ca="1" si="11"/>
        <v>3</v>
      </c>
      <c r="L166" t="s">
        <v>19</v>
      </c>
      <c r="M166">
        <v>1</v>
      </c>
      <c r="N166">
        <v>0</v>
      </c>
      <c r="O166">
        <v>0</v>
      </c>
      <c r="P166">
        <v>0</v>
      </c>
      <c r="Q166">
        <v>1</v>
      </c>
      <c r="R166">
        <f>SUM(M166:N166:O166:P166:Q166)</f>
        <v>2</v>
      </c>
      <c r="S166" s="1">
        <v>125772</v>
      </c>
      <c r="T166" s="1" t="str">
        <f t="shared" si="10"/>
        <v>High</v>
      </c>
      <c r="U166">
        <v>5</v>
      </c>
      <c r="V166">
        <v>2021</v>
      </c>
      <c r="W166" t="s">
        <v>28</v>
      </c>
      <c r="X166">
        <v>9</v>
      </c>
    </row>
    <row r="167" spans="1:24" x14ac:dyDescent="0.3">
      <c r="A167">
        <v>166</v>
      </c>
      <c r="B167" t="s">
        <v>31</v>
      </c>
      <c r="C167" t="str">
        <f>_xlfn.XLOOKUP(B167,Lookup_table!B:B,Lookup_table!C:C)</f>
        <v>Business</v>
      </c>
      <c r="D167" t="s">
        <v>34</v>
      </c>
      <c r="E167" t="s">
        <v>23</v>
      </c>
      <c r="F167" t="s">
        <v>52</v>
      </c>
      <c r="G167" t="s">
        <v>30</v>
      </c>
      <c r="H167" t="str">
        <f t="shared" si="8"/>
        <v>Onsite/Hybrid</v>
      </c>
      <c r="I167" t="s">
        <v>35</v>
      </c>
      <c r="J167" t="str">
        <f t="shared" si="9"/>
        <v>0-2 yrs</v>
      </c>
      <c r="K167">
        <f t="shared" ca="1" si="11"/>
        <v>1</v>
      </c>
      <c r="L167" t="s">
        <v>27</v>
      </c>
      <c r="M167">
        <v>1</v>
      </c>
      <c r="N167">
        <v>1</v>
      </c>
      <c r="O167">
        <v>1</v>
      </c>
      <c r="P167">
        <v>0</v>
      </c>
      <c r="Q167">
        <v>1</v>
      </c>
      <c r="R167">
        <f>SUM(M167:N167:O167:P167:Q167)</f>
        <v>4</v>
      </c>
      <c r="S167" s="1">
        <v>72719</v>
      </c>
      <c r="T167" s="1" t="str">
        <f t="shared" si="10"/>
        <v>Medium</v>
      </c>
      <c r="U167">
        <v>11</v>
      </c>
      <c r="V167">
        <v>2025</v>
      </c>
      <c r="W167" t="s">
        <v>34</v>
      </c>
      <c r="X167">
        <v>6</v>
      </c>
    </row>
    <row r="168" spans="1:24" x14ac:dyDescent="0.3">
      <c r="A168">
        <v>167</v>
      </c>
      <c r="B168" t="s">
        <v>21</v>
      </c>
      <c r="C168" t="str">
        <f>_xlfn.XLOOKUP(B168,Lookup_table!B:B,Lookup_table!C:C)</f>
        <v>AI</v>
      </c>
      <c r="D168" t="s">
        <v>22</v>
      </c>
      <c r="E168" t="s">
        <v>15</v>
      </c>
      <c r="F168" t="s">
        <v>43</v>
      </c>
      <c r="G168" t="s">
        <v>30</v>
      </c>
      <c r="H168" t="str">
        <f t="shared" si="8"/>
        <v>Onsite/Hybrid</v>
      </c>
      <c r="I168" t="s">
        <v>35</v>
      </c>
      <c r="J168" t="str">
        <f t="shared" si="9"/>
        <v>0-2 yrs</v>
      </c>
      <c r="K168">
        <f t="shared" ca="1" si="11"/>
        <v>0</v>
      </c>
      <c r="L168" t="s">
        <v>39</v>
      </c>
      <c r="M168">
        <v>1</v>
      </c>
      <c r="N168">
        <v>0</v>
      </c>
      <c r="O168">
        <v>1</v>
      </c>
      <c r="P168">
        <v>1</v>
      </c>
      <c r="Q168">
        <v>0</v>
      </c>
      <c r="R168">
        <f>SUM(M168:N168:O168:P168:Q168)</f>
        <v>3</v>
      </c>
      <c r="S168" s="1">
        <v>140175</v>
      </c>
      <c r="T168" s="1" t="str">
        <f t="shared" si="10"/>
        <v>High</v>
      </c>
      <c r="U168">
        <v>9</v>
      </c>
      <c r="V168">
        <v>2026</v>
      </c>
      <c r="W168" t="s">
        <v>28</v>
      </c>
      <c r="X168">
        <v>2</v>
      </c>
    </row>
    <row r="169" spans="1:24" x14ac:dyDescent="0.3">
      <c r="A169">
        <v>168</v>
      </c>
      <c r="B169" t="s">
        <v>36</v>
      </c>
      <c r="C169" t="str">
        <f>_xlfn.XLOOKUP(B169,Lookup_table!B:B,Lookup_table!C:C)</f>
        <v>Data</v>
      </c>
      <c r="D169" t="s">
        <v>14</v>
      </c>
      <c r="E169" t="s">
        <v>15</v>
      </c>
      <c r="F169" t="s">
        <v>16</v>
      </c>
      <c r="G169" t="s">
        <v>17</v>
      </c>
      <c r="H169" t="str">
        <f t="shared" si="8"/>
        <v>Remote</v>
      </c>
      <c r="I169" t="s">
        <v>26</v>
      </c>
      <c r="J169" t="str">
        <f t="shared" si="9"/>
        <v>3-6 yrs</v>
      </c>
      <c r="K169">
        <f t="shared" ca="1" si="11"/>
        <v>3</v>
      </c>
      <c r="L169" t="s">
        <v>19</v>
      </c>
      <c r="M169">
        <v>0</v>
      </c>
      <c r="N169">
        <v>1</v>
      </c>
      <c r="O169">
        <v>1</v>
      </c>
      <c r="P169">
        <v>1</v>
      </c>
      <c r="Q169">
        <v>0</v>
      </c>
      <c r="R169">
        <f>SUM(M169:N169:O169:P169:Q169)</f>
        <v>3</v>
      </c>
      <c r="S169" s="1">
        <v>101638</v>
      </c>
      <c r="T169" s="1" t="str">
        <f t="shared" si="10"/>
        <v>Medium</v>
      </c>
      <c r="U169">
        <v>8</v>
      </c>
      <c r="V169">
        <v>2020</v>
      </c>
      <c r="W169" t="s">
        <v>28</v>
      </c>
      <c r="X169">
        <v>4</v>
      </c>
    </row>
    <row r="170" spans="1:24" x14ac:dyDescent="0.3">
      <c r="A170">
        <v>169</v>
      </c>
      <c r="B170" t="s">
        <v>31</v>
      </c>
      <c r="C170" t="str">
        <f>_xlfn.XLOOKUP(B170,Lookup_table!B:B,Lookup_table!C:C)</f>
        <v>Business</v>
      </c>
      <c r="D170" t="s">
        <v>37</v>
      </c>
      <c r="E170" t="s">
        <v>23</v>
      </c>
      <c r="F170" t="s">
        <v>29</v>
      </c>
      <c r="G170" t="s">
        <v>17</v>
      </c>
      <c r="H170" t="str">
        <f t="shared" si="8"/>
        <v>Remote</v>
      </c>
      <c r="I170" t="s">
        <v>26</v>
      </c>
      <c r="J170" t="str">
        <f t="shared" si="9"/>
        <v>3-6 yrs</v>
      </c>
      <c r="K170">
        <f t="shared" ca="1" si="11"/>
        <v>4</v>
      </c>
      <c r="L170" t="s">
        <v>39</v>
      </c>
      <c r="M170">
        <v>0</v>
      </c>
      <c r="N170">
        <v>0</v>
      </c>
      <c r="O170">
        <v>1</v>
      </c>
      <c r="P170">
        <v>0</v>
      </c>
      <c r="Q170">
        <v>1</v>
      </c>
      <c r="R170">
        <f>SUM(M170:N170:O170:P170:Q170)</f>
        <v>2</v>
      </c>
      <c r="S170" s="1">
        <v>96549</v>
      </c>
      <c r="T170" s="1" t="str">
        <f t="shared" si="10"/>
        <v>Medium</v>
      </c>
      <c r="U170">
        <v>7</v>
      </c>
      <c r="V170">
        <v>2024</v>
      </c>
      <c r="W170" t="s">
        <v>20</v>
      </c>
      <c r="X170">
        <v>3</v>
      </c>
    </row>
    <row r="171" spans="1:24" x14ac:dyDescent="0.3">
      <c r="A171">
        <v>170</v>
      </c>
      <c r="B171" t="s">
        <v>31</v>
      </c>
      <c r="C171" t="str">
        <f>_xlfn.XLOOKUP(B171,Lookup_table!B:B,Lookup_table!C:C)</f>
        <v>Business</v>
      </c>
      <c r="D171" t="s">
        <v>34</v>
      </c>
      <c r="E171" t="s">
        <v>42</v>
      </c>
      <c r="F171" t="s">
        <v>24</v>
      </c>
      <c r="G171" t="s">
        <v>30</v>
      </c>
      <c r="H171" t="str">
        <f t="shared" si="8"/>
        <v>Onsite/Hybrid</v>
      </c>
      <c r="I171" t="s">
        <v>26</v>
      </c>
      <c r="J171" t="str">
        <f t="shared" si="9"/>
        <v>3-6 yrs</v>
      </c>
      <c r="K171">
        <f t="shared" ca="1" si="11"/>
        <v>3</v>
      </c>
      <c r="L171" t="s">
        <v>19</v>
      </c>
      <c r="M171">
        <v>0</v>
      </c>
      <c r="N171">
        <v>1</v>
      </c>
      <c r="O171">
        <v>1</v>
      </c>
      <c r="P171">
        <v>0</v>
      </c>
      <c r="Q171">
        <v>0</v>
      </c>
      <c r="R171">
        <f>SUM(M171:N171:O171:P171:Q171)</f>
        <v>2</v>
      </c>
      <c r="S171" s="1">
        <v>92993</v>
      </c>
      <c r="T171" s="1" t="str">
        <f t="shared" si="10"/>
        <v>Medium</v>
      </c>
      <c r="U171">
        <v>8</v>
      </c>
      <c r="V171">
        <v>2026</v>
      </c>
      <c r="W171" t="s">
        <v>28</v>
      </c>
      <c r="X171">
        <v>7</v>
      </c>
    </row>
    <row r="172" spans="1:24" x14ac:dyDescent="0.3">
      <c r="A172">
        <v>171</v>
      </c>
      <c r="B172" t="s">
        <v>31</v>
      </c>
      <c r="C172" t="str">
        <f>_xlfn.XLOOKUP(B172,Lookup_table!B:B,Lookup_table!C:C)</f>
        <v>Business</v>
      </c>
      <c r="D172" t="s">
        <v>14</v>
      </c>
      <c r="E172" t="s">
        <v>42</v>
      </c>
      <c r="F172" t="s">
        <v>16</v>
      </c>
      <c r="G172" t="s">
        <v>25</v>
      </c>
      <c r="H172" t="str">
        <f t="shared" si="8"/>
        <v>Onsite/Hybrid</v>
      </c>
      <c r="I172" t="s">
        <v>26</v>
      </c>
      <c r="J172" t="str">
        <f t="shared" si="9"/>
        <v>3-6 yrs</v>
      </c>
      <c r="K172">
        <f t="shared" ca="1" si="11"/>
        <v>5</v>
      </c>
      <c r="L172" t="s">
        <v>27</v>
      </c>
      <c r="M172">
        <v>0</v>
      </c>
      <c r="N172">
        <v>1</v>
      </c>
      <c r="O172">
        <v>0</v>
      </c>
      <c r="P172">
        <v>0</v>
      </c>
      <c r="Q172">
        <v>1</v>
      </c>
      <c r="R172">
        <f>SUM(M172:N172:O172:P172:Q172)</f>
        <v>2</v>
      </c>
      <c r="S172" s="1">
        <v>88656</v>
      </c>
      <c r="T172" s="1" t="str">
        <f t="shared" si="10"/>
        <v>Medium</v>
      </c>
      <c r="U172">
        <v>3</v>
      </c>
      <c r="V172">
        <v>2020</v>
      </c>
      <c r="W172" t="s">
        <v>20</v>
      </c>
      <c r="X172">
        <v>4</v>
      </c>
    </row>
    <row r="173" spans="1:24" x14ac:dyDescent="0.3">
      <c r="A173">
        <v>172</v>
      </c>
      <c r="B173" t="s">
        <v>50</v>
      </c>
      <c r="C173" t="str">
        <f>_xlfn.XLOOKUP(B173,Lookup_table!B:B,Lookup_table!C:C)</f>
        <v>AI</v>
      </c>
      <c r="D173" t="s">
        <v>37</v>
      </c>
      <c r="E173" t="s">
        <v>42</v>
      </c>
      <c r="F173" t="s">
        <v>29</v>
      </c>
      <c r="G173" t="s">
        <v>30</v>
      </c>
      <c r="H173" t="str">
        <f t="shared" si="8"/>
        <v>Onsite/Hybrid</v>
      </c>
      <c r="I173" t="s">
        <v>35</v>
      </c>
      <c r="J173" t="str">
        <f t="shared" si="9"/>
        <v>0-2 yrs</v>
      </c>
      <c r="K173">
        <f t="shared" ca="1" si="11"/>
        <v>1</v>
      </c>
      <c r="L173" t="s">
        <v>19</v>
      </c>
      <c r="M173">
        <v>1</v>
      </c>
      <c r="N173">
        <v>1</v>
      </c>
      <c r="O173">
        <v>1</v>
      </c>
      <c r="P173">
        <v>1</v>
      </c>
      <c r="Q173">
        <v>1</v>
      </c>
      <c r="R173">
        <f>SUM(M173:N173:O173:P173:Q173)</f>
        <v>5</v>
      </c>
      <c r="S173" s="1">
        <v>129839</v>
      </c>
      <c r="T173" s="1" t="str">
        <f t="shared" si="10"/>
        <v>High</v>
      </c>
      <c r="U173">
        <v>3</v>
      </c>
      <c r="V173">
        <v>2020</v>
      </c>
      <c r="W173" t="s">
        <v>28</v>
      </c>
      <c r="X173">
        <v>2</v>
      </c>
    </row>
    <row r="174" spans="1:24" x14ac:dyDescent="0.3">
      <c r="A174">
        <v>173</v>
      </c>
      <c r="B174" t="s">
        <v>31</v>
      </c>
      <c r="C174" t="str">
        <f>_xlfn.XLOOKUP(B174,Lookup_table!B:B,Lookup_table!C:C)</f>
        <v>Business</v>
      </c>
      <c r="D174" t="s">
        <v>22</v>
      </c>
      <c r="E174" t="s">
        <v>42</v>
      </c>
      <c r="F174" t="s">
        <v>24</v>
      </c>
      <c r="G174" t="s">
        <v>25</v>
      </c>
      <c r="H174" t="str">
        <f t="shared" si="8"/>
        <v>Onsite/Hybrid</v>
      </c>
      <c r="I174" t="s">
        <v>35</v>
      </c>
      <c r="J174" t="str">
        <f t="shared" si="9"/>
        <v>0-2 yrs</v>
      </c>
      <c r="K174">
        <f t="shared" ca="1" si="11"/>
        <v>2</v>
      </c>
      <c r="L174" t="s">
        <v>19</v>
      </c>
      <c r="M174">
        <v>0</v>
      </c>
      <c r="N174">
        <v>0</v>
      </c>
      <c r="O174">
        <v>1</v>
      </c>
      <c r="P174">
        <v>0</v>
      </c>
      <c r="Q174">
        <v>1</v>
      </c>
      <c r="R174">
        <f>SUM(M174:N174:O174:P174:Q174)</f>
        <v>2</v>
      </c>
      <c r="S174" s="1">
        <v>98616</v>
      </c>
      <c r="T174" s="1" t="str">
        <f t="shared" si="10"/>
        <v>Medium</v>
      </c>
      <c r="U174">
        <v>1</v>
      </c>
      <c r="V174">
        <v>2021</v>
      </c>
      <c r="W174" t="s">
        <v>28</v>
      </c>
      <c r="X174">
        <v>9</v>
      </c>
    </row>
    <row r="175" spans="1:24" x14ac:dyDescent="0.3">
      <c r="A175">
        <v>174</v>
      </c>
      <c r="B175" t="s">
        <v>50</v>
      </c>
      <c r="C175" t="str">
        <f>_xlfn.XLOOKUP(B175,Lookup_table!B:B,Lookup_table!C:C)</f>
        <v>AI</v>
      </c>
      <c r="D175" t="s">
        <v>22</v>
      </c>
      <c r="E175" t="s">
        <v>42</v>
      </c>
      <c r="F175" t="s">
        <v>52</v>
      </c>
      <c r="G175" t="s">
        <v>25</v>
      </c>
      <c r="H175" t="str">
        <f t="shared" si="8"/>
        <v>Onsite/Hybrid</v>
      </c>
      <c r="I175" t="s">
        <v>26</v>
      </c>
      <c r="J175" t="str">
        <f t="shared" si="9"/>
        <v>3-6 yrs</v>
      </c>
      <c r="K175">
        <f t="shared" ca="1" si="11"/>
        <v>3</v>
      </c>
      <c r="L175" t="s">
        <v>19</v>
      </c>
      <c r="M175">
        <v>1</v>
      </c>
      <c r="N175">
        <v>0</v>
      </c>
      <c r="O175">
        <v>1</v>
      </c>
      <c r="P175">
        <v>0</v>
      </c>
      <c r="Q175">
        <v>0</v>
      </c>
      <c r="R175">
        <f>SUM(M175:N175:O175:P175:Q175)</f>
        <v>2</v>
      </c>
      <c r="S175" s="1">
        <v>145775</v>
      </c>
      <c r="T175" s="1" t="str">
        <f t="shared" si="10"/>
        <v>High</v>
      </c>
      <c r="U175">
        <v>11</v>
      </c>
      <c r="V175">
        <v>2025</v>
      </c>
      <c r="W175" t="s">
        <v>34</v>
      </c>
      <c r="X175">
        <v>2</v>
      </c>
    </row>
    <row r="176" spans="1:24" x14ac:dyDescent="0.3">
      <c r="A176">
        <v>175</v>
      </c>
      <c r="B176" t="s">
        <v>33</v>
      </c>
      <c r="C176" t="str">
        <f>_xlfn.XLOOKUP(B176,Lookup_table!B:B,Lookup_table!C:C)</f>
        <v>Data</v>
      </c>
      <c r="D176" t="s">
        <v>37</v>
      </c>
      <c r="E176" t="s">
        <v>38</v>
      </c>
      <c r="F176" t="s">
        <v>29</v>
      </c>
      <c r="G176" t="s">
        <v>30</v>
      </c>
      <c r="H176" t="str">
        <f t="shared" si="8"/>
        <v>Onsite/Hybrid</v>
      </c>
      <c r="I176" t="s">
        <v>35</v>
      </c>
      <c r="J176" t="str">
        <f t="shared" si="9"/>
        <v>0-2 yrs</v>
      </c>
      <c r="K176">
        <f t="shared" ca="1" si="11"/>
        <v>0</v>
      </c>
      <c r="L176" t="s">
        <v>39</v>
      </c>
      <c r="M176">
        <v>1</v>
      </c>
      <c r="N176">
        <v>1</v>
      </c>
      <c r="O176">
        <v>0</v>
      </c>
      <c r="P176">
        <v>0</v>
      </c>
      <c r="Q176">
        <v>0</v>
      </c>
      <c r="R176">
        <f>SUM(M176:N176:O176:P176:Q176)</f>
        <v>2</v>
      </c>
      <c r="S176" s="1">
        <v>49940</v>
      </c>
      <c r="T176" s="1" t="str">
        <f t="shared" si="10"/>
        <v>Low</v>
      </c>
      <c r="U176">
        <v>8</v>
      </c>
      <c r="V176">
        <v>2020</v>
      </c>
      <c r="W176" t="s">
        <v>28</v>
      </c>
      <c r="X176">
        <v>8</v>
      </c>
    </row>
    <row r="177" spans="1:24" x14ac:dyDescent="0.3">
      <c r="A177">
        <v>176</v>
      </c>
      <c r="B177" t="s">
        <v>36</v>
      </c>
      <c r="C177" t="str">
        <f>_xlfn.XLOOKUP(B177,Lookup_table!B:B,Lookup_table!C:C)</f>
        <v>Data</v>
      </c>
      <c r="D177" t="s">
        <v>14</v>
      </c>
      <c r="E177" t="s">
        <v>42</v>
      </c>
      <c r="F177" t="s">
        <v>51</v>
      </c>
      <c r="G177" t="s">
        <v>30</v>
      </c>
      <c r="H177" t="str">
        <f t="shared" si="8"/>
        <v>Onsite/Hybrid</v>
      </c>
      <c r="I177" t="s">
        <v>35</v>
      </c>
      <c r="J177" t="str">
        <f t="shared" si="9"/>
        <v>0-2 yrs</v>
      </c>
      <c r="K177">
        <f t="shared" ca="1" si="11"/>
        <v>0</v>
      </c>
      <c r="L177" t="s">
        <v>27</v>
      </c>
      <c r="M177">
        <v>0</v>
      </c>
      <c r="N177">
        <v>1</v>
      </c>
      <c r="O177">
        <v>1</v>
      </c>
      <c r="P177">
        <v>0</v>
      </c>
      <c r="Q177">
        <v>1</v>
      </c>
      <c r="R177">
        <f>SUM(M177:N177:O177:P177:Q177)</f>
        <v>3</v>
      </c>
      <c r="S177" s="1">
        <v>79866</v>
      </c>
      <c r="T177" s="1" t="str">
        <f t="shared" si="10"/>
        <v>Medium</v>
      </c>
      <c r="U177">
        <v>4</v>
      </c>
      <c r="V177">
        <v>2026</v>
      </c>
      <c r="W177" t="s">
        <v>20</v>
      </c>
      <c r="X177">
        <v>4</v>
      </c>
    </row>
    <row r="178" spans="1:24" x14ac:dyDescent="0.3">
      <c r="A178">
        <v>177</v>
      </c>
      <c r="B178" t="s">
        <v>36</v>
      </c>
      <c r="C178" t="str">
        <f>_xlfn.XLOOKUP(B178,Lookup_table!B:B,Lookup_table!C:C)</f>
        <v>Data</v>
      </c>
      <c r="D178" t="s">
        <v>37</v>
      </c>
      <c r="E178" t="s">
        <v>15</v>
      </c>
      <c r="F178" t="s">
        <v>29</v>
      </c>
      <c r="G178" t="s">
        <v>30</v>
      </c>
      <c r="H178" t="str">
        <f t="shared" si="8"/>
        <v>Onsite/Hybrid</v>
      </c>
      <c r="I178" t="s">
        <v>18</v>
      </c>
      <c r="J178" t="str">
        <f t="shared" si="9"/>
        <v>7+ yrs</v>
      </c>
      <c r="K178">
        <f t="shared" ca="1" si="11"/>
        <v>11</v>
      </c>
      <c r="L178" t="s">
        <v>19</v>
      </c>
      <c r="M178">
        <v>0</v>
      </c>
      <c r="N178">
        <v>1</v>
      </c>
      <c r="O178">
        <v>1</v>
      </c>
      <c r="P178">
        <v>1</v>
      </c>
      <c r="Q178">
        <v>1</v>
      </c>
      <c r="R178">
        <f>SUM(M178:N178:O178:P178:Q178)</f>
        <v>4</v>
      </c>
      <c r="S178" s="1">
        <v>141511</v>
      </c>
      <c r="T178" s="1" t="str">
        <f t="shared" si="10"/>
        <v>High</v>
      </c>
      <c r="U178">
        <v>12</v>
      </c>
      <c r="V178">
        <v>2020</v>
      </c>
      <c r="W178" t="s">
        <v>28</v>
      </c>
      <c r="X178">
        <v>6</v>
      </c>
    </row>
    <row r="179" spans="1:24" x14ac:dyDescent="0.3">
      <c r="A179">
        <v>178</v>
      </c>
      <c r="B179" t="s">
        <v>33</v>
      </c>
      <c r="C179" t="str">
        <f>_xlfn.XLOOKUP(B179,Lookup_table!B:B,Lookup_table!C:C)</f>
        <v>Data</v>
      </c>
      <c r="D179" t="s">
        <v>14</v>
      </c>
      <c r="E179" t="s">
        <v>32</v>
      </c>
      <c r="F179" t="s">
        <v>43</v>
      </c>
      <c r="G179" t="s">
        <v>25</v>
      </c>
      <c r="H179" t="str">
        <f t="shared" si="8"/>
        <v>Onsite/Hybrid</v>
      </c>
      <c r="I179" t="s">
        <v>18</v>
      </c>
      <c r="J179" t="str">
        <f t="shared" si="9"/>
        <v>7+ yrs</v>
      </c>
      <c r="K179">
        <f t="shared" ca="1" si="11"/>
        <v>14</v>
      </c>
      <c r="L179" t="s">
        <v>27</v>
      </c>
      <c r="M179">
        <v>1</v>
      </c>
      <c r="N179">
        <v>1</v>
      </c>
      <c r="O179">
        <v>1</v>
      </c>
      <c r="P179">
        <v>0</v>
      </c>
      <c r="Q179">
        <v>0</v>
      </c>
      <c r="R179">
        <f>SUM(M179:N179:O179:P179:Q179)</f>
        <v>3</v>
      </c>
      <c r="S179" s="1">
        <v>118569</v>
      </c>
      <c r="T179" s="1" t="str">
        <f t="shared" si="10"/>
        <v>Medium</v>
      </c>
      <c r="U179">
        <v>7</v>
      </c>
      <c r="V179">
        <v>2025</v>
      </c>
      <c r="W179" t="s">
        <v>28</v>
      </c>
      <c r="X179">
        <v>9</v>
      </c>
    </row>
    <row r="180" spans="1:24" x14ac:dyDescent="0.3">
      <c r="A180">
        <v>179</v>
      </c>
      <c r="B180" t="s">
        <v>21</v>
      </c>
      <c r="C180" t="str">
        <f>_xlfn.XLOOKUP(B180,Lookup_table!B:B,Lookup_table!C:C)</f>
        <v>AI</v>
      </c>
      <c r="D180" t="s">
        <v>34</v>
      </c>
      <c r="E180" t="s">
        <v>42</v>
      </c>
      <c r="F180" t="s">
        <v>29</v>
      </c>
      <c r="G180" t="s">
        <v>30</v>
      </c>
      <c r="H180" t="str">
        <f t="shared" si="8"/>
        <v>Onsite/Hybrid</v>
      </c>
      <c r="I180" t="s">
        <v>26</v>
      </c>
      <c r="J180" t="str">
        <f t="shared" si="9"/>
        <v>3-6 yrs</v>
      </c>
      <c r="K180">
        <f t="shared" ca="1" si="11"/>
        <v>6</v>
      </c>
      <c r="L180" t="s">
        <v>19</v>
      </c>
      <c r="M180">
        <v>0</v>
      </c>
      <c r="N180">
        <v>1</v>
      </c>
      <c r="O180">
        <v>0</v>
      </c>
      <c r="P180">
        <v>1</v>
      </c>
      <c r="Q180">
        <v>1</v>
      </c>
      <c r="R180">
        <f>SUM(M180:N180:O180:P180:Q180)</f>
        <v>3</v>
      </c>
      <c r="S180" s="1">
        <v>143714</v>
      </c>
      <c r="T180" s="1" t="str">
        <f t="shared" si="10"/>
        <v>High</v>
      </c>
      <c r="U180">
        <v>10</v>
      </c>
      <c r="V180">
        <v>2026</v>
      </c>
      <c r="W180" t="s">
        <v>34</v>
      </c>
      <c r="X180">
        <v>2</v>
      </c>
    </row>
    <row r="181" spans="1:24" x14ac:dyDescent="0.3">
      <c r="A181">
        <v>180</v>
      </c>
      <c r="B181" t="s">
        <v>33</v>
      </c>
      <c r="C181" t="str">
        <f>_xlfn.XLOOKUP(B181,Lookup_table!B:B,Lookup_table!C:C)</f>
        <v>Data</v>
      </c>
      <c r="D181" t="s">
        <v>22</v>
      </c>
      <c r="E181" t="s">
        <v>32</v>
      </c>
      <c r="F181" t="s">
        <v>43</v>
      </c>
      <c r="G181" t="s">
        <v>17</v>
      </c>
      <c r="H181" t="str">
        <f t="shared" si="8"/>
        <v>Remote</v>
      </c>
      <c r="I181" t="s">
        <v>35</v>
      </c>
      <c r="J181" t="str">
        <f t="shared" si="9"/>
        <v>0-2 yrs</v>
      </c>
      <c r="K181">
        <f t="shared" ca="1" si="11"/>
        <v>1</v>
      </c>
      <c r="L181" t="s">
        <v>39</v>
      </c>
      <c r="M181">
        <v>1</v>
      </c>
      <c r="N181">
        <v>1</v>
      </c>
      <c r="O181">
        <v>0</v>
      </c>
      <c r="P181">
        <v>1</v>
      </c>
      <c r="Q181">
        <v>1</v>
      </c>
      <c r="R181">
        <f>SUM(M181:N181:O181:P181:Q181)</f>
        <v>4</v>
      </c>
      <c r="S181" s="1">
        <v>92461</v>
      </c>
      <c r="T181" s="1" t="str">
        <f t="shared" si="10"/>
        <v>Medium</v>
      </c>
      <c r="U181">
        <v>4</v>
      </c>
      <c r="V181">
        <v>2024</v>
      </c>
      <c r="W181" t="s">
        <v>34</v>
      </c>
      <c r="X181">
        <v>4</v>
      </c>
    </row>
    <row r="182" spans="1:24" x14ac:dyDescent="0.3">
      <c r="A182">
        <v>181</v>
      </c>
      <c r="B182" t="s">
        <v>50</v>
      </c>
      <c r="C182" t="str">
        <f>_xlfn.XLOOKUP(B182,Lookup_table!B:B,Lookup_table!C:C)</f>
        <v>AI</v>
      </c>
      <c r="D182" t="s">
        <v>22</v>
      </c>
      <c r="E182" t="s">
        <v>15</v>
      </c>
      <c r="F182" t="s">
        <v>24</v>
      </c>
      <c r="G182" t="s">
        <v>17</v>
      </c>
      <c r="H182" t="str">
        <f t="shared" si="8"/>
        <v>Remote</v>
      </c>
      <c r="I182" t="s">
        <v>35</v>
      </c>
      <c r="J182" t="str">
        <f t="shared" si="9"/>
        <v>0-2 yrs</v>
      </c>
      <c r="K182">
        <f t="shared" ca="1" si="11"/>
        <v>1</v>
      </c>
      <c r="L182" t="s">
        <v>39</v>
      </c>
      <c r="M182">
        <v>1</v>
      </c>
      <c r="N182">
        <v>1</v>
      </c>
      <c r="O182">
        <v>0</v>
      </c>
      <c r="P182">
        <v>0</v>
      </c>
      <c r="Q182">
        <v>0</v>
      </c>
      <c r="R182">
        <f>SUM(M182:N182:O182:P182:Q182)</f>
        <v>2</v>
      </c>
      <c r="S182" s="1">
        <v>112697</v>
      </c>
      <c r="T182" s="1" t="str">
        <f t="shared" si="10"/>
        <v>Medium</v>
      </c>
      <c r="U182">
        <v>5</v>
      </c>
      <c r="V182">
        <v>2024</v>
      </c>
      <c r="W182" t="s">
        <v>28</v>
      </c>
      <c r="X182">
        <v>9</v>
      </c>
    </row>
    <row r="183" spans="1:24" x14ac:dyDescent="0.3">
      <c r="A183">
        <v>182</v>
      </c>
      <c r="B183" t="s">
        <v>41</v>
      </c>
      <c r="C183" t="str">
        <f>_xlfn.XLOOKUP(B183,Lookup_table!B:B,Lookup_table!C:C)</f>
        <v>Data</v>
      </c>
      <c r="D183" t="s">
        <v>14</v>
      </c>
      <c r="E183" t="s">
        <v>40</v>
      </c>
      <c r="F183" t="s">
        <v>24</v>
      </c>
      <c r="G183" t="s">
        <v>25</v>
      </c>
      <c r="H183" t="str">
        <f t="shared" si="8"/>
        <v>Onsite/Hybrid</v>
      </c>
      <c r="I183" t="s">
        <v>18</v>
      </c>
      <c r="J183" t="str">
        <f t="shared" si="9"/>
        <v>7+ yrs</v>
      </c>
      <c r="K183">
        <f t="shared" ca="1" si="11"/>
        <v>9</v>
      </c>
      <c r="L183" t="s">
        <v>39</v>
      </c>
      <c r="M183">
        <v>1</v>
      </c>
      <c r="N183">
        <v>0</v>
      </c>
      <c r="O183">
        <v>1</v>
      </c>
      <c r="P183">
        <v>1</v>
      </c>
      <c r="Q183">
        <v>1</v>
      </c>
      <c r="R183">
        <f>SUM(M183:N183:O183:P183:Q183)</f>
        <v>4</v>
      </c>
      <c r="S183" s="1">
        <v>142003</v>
      </c>
      <c r="T183" s="1" t="str">
        <f t="shared" si="10"/>
        <v>High</v>
      </c>
      <c r="U183">
        <v>2</v>
      </c>
      <c r="V183">
        <v>2021</v>
      </c>
      <c r="W183" t="s">
        <v>28</v>
      </c>
      <c r="X183">
        <v>9</v>
      </c>
    </row>
    <row r="184" spans="1:24" x14ac:dyDescent="0.3">
      <c r="A184">
        <v>183</v>
      </c>
      <c r="B184" t="s">
        <v>31</v>
      </c>
      <c r="C184" t="str">
        <f>_xlfn.XLOOKUP(B184,Lookup_table!B:B,Lookup_table!C:C)</f>
        <v>Business</v>
      </c>
      <c r="D184" t="s">
        <v>14</v>
      </c>
      <c r="E184" t="s">
        <v>23</v>
      </c>
      <c r="F184" t="s">
        <v>51</v>
      </c>
      <c r="G184" t="s">
        <v>25</v>
      </c>
      <c r="H184" t="str">
        <f t="shared" si="8"/>
        <v>Onsite/Hybrid</v>
      </c>
      <c r="I184" t="s">
        <v>18</v>
      </c>
      <c r="J184" t="str">
        <f t="shared" si="9"/>
        <v>7+ yrs</v>
      </c>
      <c r="K184">
        <f t="shared" ca="1" si="11"/>
        <v>13</v>
      </c>
      <c r="L184" t="s">
        <v>39</v>
      </c>
      <c r="M184">
        <v>0</v>
      </c>
      <c r="N184">
        <v>1</v>
      </c>
      <c r="O184">
        <v>1</v>
      </c>
      <c r="P184">
        <v>0</v>
      </c>
      <c r="Q184">
        <v>1</v>
      </c>
      <c r="R184">
        <f>SUM(M184:N184:O184:P184:Q184)</f>
        <v>3</v>
      </c>
      <c r="S184" s="1">
        <v>121724</v>
      </c>
      <c r="T184" s="1" t="str">
        <f t="shared" si="10"/>
        <v>High</v>
      </c>
      <c r="U184">
        <v>1</v>
      </c>
      <c r="V184">
        <v>2022</v>
      </c>
      <c r="W184" t="s">
        <v>20</v>
      </c>
      <c r="X184">
        <v>5</v>
      </c>
    </row>
    <row r="185" spans="1:24" x14ac:dyDescent="0.3">
      <c r="A185">
        <v>184</v>
      </c>
      <c r="B185" t="s">
        <v>41</v>
      </c>
      <c r="C185" t="str">
        <f>_xlfn.XLOOKUP(B185,Lookup_table!B:B,Lookup_table!C:C)</f>
        <v>Data</v>
      </c>
      <c r="D185" t="s">
        <v>37</v>
      </c>
      <c r="E185" t="s">
        <v>42</v>
      </c>
      <c r="F185" t="s">
        <v>24</v>
      </c>
      <c r="G185" t="s">
        <v>30</v>
      </c>
      <c r="H185" t="str">
        <f t="shared" si="8"/>
        <v>Onsite/Hybrid</v>
      </c>
      <c r="I185" t="s">
        <v>18</v>
      </c>
      <c r="J185" t="str">
        <f t="shared" si="9"/>
        <v>7+ yrs</v>
      </c>
      <c r="K185">
        <f t="shared" ca="1" si="11"/>
        <v>7</v>
      </c>
      <c r="L185" t="s">
        <v>27</v>
      </c>
      <c r="M185">
        <v>0</v>
      </c>
      <c r="N185">
        <v>1</v>
      </c>
      <c r="O185">
        <v>1</v>
      </c>
      <c r="P185">
        <v>1</v>
      </c>
      <c r="Q185">
        <v>1</v>
      </c>
      <c r="R185">
        <f>SUM(M185:N185:O185:P185:Q185)</f>
        <v>4</v>
      </c>
      <c r="S185" s="1">
        <v>141272</v>
      </c>
      <c r="T185" s="1" t="str">
        <f t="shared" si="10"/>
        <v>High</v>
      </c>
      <c r="U185">
        <v>12</v>
      </c>
      <c r="V185">
        <v>2024</v>
      </c>
      <c r="W185" t="s">
        <v>28</v>
      </c>
      <c r="X185">
        <v>8</v>
      </c>
    </row>
    <row r="186" spans="1:24" x14ac:dyDescent="0.3">
      <c r="A186">
        <v>185</v>
      </c>
      <c r="B186" t="s">
        <v>36</v>
      </c>
      <c r="C186" t="str">
        <f>_xlfn.XLOOKUP(B186,Lookup_table!B:B,Lookup_table!C:C)</f>
        <v>Data</v>
      </c>
      <c r="D186" t="s">
        <v>14</v>
      </c>
      <c r="E186" t="s">
        <v>23</v>
      </c>
      <c r="F186" t="s">
        <v>51</v>
      </c>
      <c r="G186" t="s">
        <v>25</v>
      </c>
      <c r="H186" t="str">
        <f t="shared" si="8"/>
        <v>Onsite/Hybrid</v>
      </c>
      <c r="I186" t="s">
        <v>26</v>
      </c>
      <c r="J186" t="str">
        <f t="shared" si="9"/>
        <v>3-6 yrs</v>
      </c>
      <c r="K186">
        <f t="shared" ca="1" si="11"/>
        <v>6</v>
      </c>
      <c r="L186" t="s">
        <v>39</v>
      </c>
      <c r="M186">
        <v>1</v>
      </c>
      <c r="N186">
        <v>0</v>
      </c>
      <c r="O186">
        <v>1</v>
      </c>
      <c r="P186">
        <v>1</v>
      </c>
      <c r="Q186">
        <v>0</v>
      </c>
      <c r="R186">
        <f>SUM(M186:N186:O186:P186:Q186)</f>
        <v>3</v>
      </c>
      <c r="S186" s="1">
        <v>102159</v>
      </c>
      <c r="T186" s="1" t="str">
        <f t="shared" si="10"/>
        <v>Medium</v>
      </c>
      <c r="U186">
        <v>9</v>
      </c>
      <c r="V186">
        <v>2023</v>
      </c>
      <c r="W186" t="s">
        <v>28</v>
      </c>
      <c r="X186">
        <v>2</v>
      </c>
    </row>
    <row r="187" spans="1:24" x14ac:dyDescent="0.3">
      <c r="A187">
        <v>186</v>
      </c>
      <c r="B187" t="s">
        <v>50</v>
      </c>
      <c r="C187" t="str">
        <f>_xlfn.XLOOKUP(B187,Lookup_table!B:B,Lookup_table!C:C)</f>
        <v>AI</v>
      </c>
      <c r="D187" t="s">
        <v>34</v>
      </c>
      <c r="E187" t="s">
        <v>32</v>
      </c>
      <c r="F187" t="s">
        <v>44</v>
      </c>
      <c r="G187" t="s">
        <v>25</v>
      </c>
      <c r="H187" t="str">
        <f t="shared" si="8"/>
        <v>Onsite/Hybrid</v>
      </c>
      <c r="I187" t="s">
        <v>26</v>
      </c>
      <c r="J187" t="str">
        <f t="shared" si="9"/>
        <v>3-6 yrs</v>
      </c>
      <c r="K187">
        <f t="shared" ca="1" si="11"/>
        <v>5</v>
      </c>
      <c r="L187" t="s">
        <v>27</v>
      </c>
      <c r="M187">
        <v>1</v>
      </c>
      <c r="N187">
        <v>0</v>
      </c>
      <c r="O187">
        <v>1</v>
      </c>
      <c r="P187">
        <v>0</v>
      </c>
      <c r="Q187">
        <v>0</v>
      </c>
      <c r="R187">
        <f>SUM(M187:N187:O187:P187:Q187)</f>
        <v>2</v>
      </c>
      <c r="S187" s="1">
        <v>127634</v>
      </c>
      <c r="T187" s="1" t="str">
        <f t="shared" si="10"/>
        <v>High</v>
      </c>
      <c r="U187">
        <v>3</v>
      </c>
      <c r="V187">
        <v>2026</v>
      </c>
      <c r="W187" t="s">
        <v>34</v>
      </c>
      <c r="X187">
        <v>4</v>
      </c>
    </row>
    <row r="188" spans="1:24" x14ac:dyDescent="0.3">
      <c r="A188">
        <v>187</v>
      </c>
      <c r="B188" t="s">
        <v>41</v>
      </c>
      <c r="C188" t="str">
        <f>_xlfn.XLOOKUP(B188,Lookup_table!B:B,Lookup_table!C:C)</f>
        <v>Data</v>
      </c>
      <c r="D188" t="s">
        <v>22</v>
      </c>
      <c r="E188" t="s">
        <v>15</v>
      </c>
      <c r="F188" t="s">
        <v>16</v>
      </c>
      <c r="G188" t="s">
        <v>25</v>
      </c>
      <c r="H188" t="str">
        <f t="shared" si="8"/>
        <v>Onsite/Hybrid</v>
      </c>
      <c r="I188" t="s">
        <v>18</v>
      </c>
      <c r="J188" t="str">
        <f t="shared" si="9"/>
        <v>7+ yrs</v>
      </c>
      <c r="K188">
        <f t="shared" ca="1" si="11"/>
        <v>7</v>
      </c>
      <c r="L188" t="s">
        <v>27</v>
      </c>
      <c r="M188">
        <v>1</v>
      </c>
      <c r="N188">
        <v>1</v>
      </c>
      <c r="O188">
        <v>1</v>
      </c>
      <c r="P188">
        <v>1</v>
      </c>
      <c r="Q188">
        <v>0</v>
      </c>
      <c r="R188">
        <f>SUM(M188:N188:O188:P188:Q188)</f>
        <v>4</v>
      </c>
      <c r="S188" s="1">
        <v>152909</v>
      </c>
      <c r="T188" s="1" t="str">
        <f t="shared" si="10"/>
        <v>High</v>
      </c>
      <c r="U188">
        <v>5</v>
      </c>
      <c r="V188">
        <v>2025</v>
      </c>
      <c r="W188" t="s">
        <v>28</v>
      </c>
      <c r="X188">
        <v>5</v>
      </c>
    </row>
    <row r="189" spans="1:24" x14ac:dyDescent="0.3">
      <c r="A189">
        <v>188</v>
      </c>
      <c r="B189" t="s">
        <v>31</v>
      </c>
      <c r="C189" t="str">
        <f>_xlfn.XLOOKUP(B189,Lookup_table!B:B,Lookup_table!C:C)</f>
        <v>Business</v>
      </c>
      <c r="D189" t="s">
        <v>34</v>
      </c>
      <c r="E189" t="s">
        <v>40</v>
      </c>
      <c r="F189" t="s">
        <v>24</v>
      </c>
      <c r="G189" t="s">
        <v>17</v>
      </c>
      <c r="H189" t="str">
        <f t="shared" si="8"/>
        <v>Remote</v>
      </c>
      <c r="I189" t="s">
        <v>35</v>
      </c>
      <c r="J189" t="str">
        <f t="shared" si="9"/>
        <v>0-2 yrs</v>
      </c>
      <c r="K189">
        <f t="shared" ca="1" si="11"/>
        <v>0</v>
      </c>
      <c r="L189" t="s">
        <v>27</v>
      </c>
      <c r="M189">
        <v>0</v>
      </c>
      <c r="N189">
        <v>1</v>
      </c>
      <c r="O189">
        <v>0</v>
      </c>
      <c r="P189">
        <v>1</v>
      </c>
      <c r="Q189">
        <v>0</v>
      </c>
      <c r="R189">
        <f>SUM(M189:N189:O189:P189:Q189)</f>
        <v>2</v>
      </c>
      <c r="S189" s="1">
        <v>64431</v>
      </c>
      <c r="T189" s="1" t="str">
        <f t="shared" si="10"/>
        <v>Low</v>
      </c>
      <c r="U189">
        <v>10</v>
      </c>
      <c r="V189">
        <v>2026</v>
      </c>
      <c r="W189" t="s">
        <v>28</v>
      </c>
      <c r="X189">
        <v>8</v>
      </c>
    </row>
    <row r="190" spans="1:24" x14ac:dyDescent="0.3">
      <c r="A190">
        <v>189</v>
      </c>
      <c r="B190" t="s">
        <v>50</v>
      </c>
      <c r="C190" t="str">
        <f>_xlfn.XLOOKUP(B190,Lookup_table!B:B,Lookup_table!C:C)</f>
        <v>AI</v>
      </c>
      <c r="D190" t="s">
        <v>22</v>
      </c>
      <c r="E190" t="s">
        <v>40</v>
      </c>
      <c r="F190" t="s">
        <v>44</v>
      </c>
      <c r="G190" t="s">
        <v>25</v>
      </c>
      <c r="H190" t="str">
        <f t="shared" si="8"/>
        <v>Onsite/Hybrid</v>
      </c>
      <c r="I190" t="s">
        <v>26</v>
      </c>
      <c r="J190" t="str">
        <f t="shared" si="9"/>
        <v>3-6 yrs</v>
      </c>
      <c r="K190">
        <f t="shared" ca="1" si="11"/>
        <v>3</v>
      </c>
      <c r="L190" t="s">
        <v>39</v>
      </c>
      <c r="M190">
        <v>1</v>
      </c>
      <c r="N190">
        <v>1</v>
      </c>
      <c r="O190">
        <v>0</v>
      </c>
      <c r="P190">
        <v>0</v>
      </c>
      <c r="Q190">
        <v>0</v>
      </c>
      <c r="R190">
        <f>SUM(M190:N190:O190:P190:Q190)</f>
        <v>2</v>
      </c>
      <c r="S190" s="1">
        <v>130663</v>
      </c>
      <c r="T190" s="1" t="str">
        <f t="shared" si="10"/>
        <v>High</v>
      </c>
      <c r="U190">
        <v>12</v>
      </c>
      <c r="V190">
        <v>2025</v>
      </c>
      <c r="W190" t="s">
        <v>34</v>
      </c>
      <c r="X190">
        <v>3</v>
      </c>
    </row>
    <row r="191" spans="1:24" x14ac:dyDescent="0.3">
      <c r="A191">
        <v>190</v>
      </c>
      <c r="B191" t="s">
        <v>21</v>
      </c>
      <c r="C191" t="str">
        <f>_xlfn.XLOOKUP(B191,Lookup_table!B:B,Lookup_table!C:C)</f>
        <v>AI</v>
      </c>
      <c r="D191" t="s">
        <v>34</v>
      </c>
      <c r="E191" t="s">
        <v>42</v>
      </c>
      <c r="F191" t="s">
        <v>43</v>
      </c>
      <c r="G191" t="s">
        <v>30</v>
      </c>
      <c r="H191" t="str">
        <f t="shared" si="8"/>
        <v>Onsite/Hybrid</v>
      </c>
      <c r="I191" t="s">
        <v>35</v>
      </c>
      <c r="J191" t="str">
        <f t="shared" si="9"/>
        <v>0-2 yrs</v>
      </c>
      <c r="K191">
        <f t="shared" ca="1" si="11"/>
        <v>1</v>
      </c>
      <c r="L191" t="s">
        <v>19</v>
      </c>
      <c r="M191">
        <v>0</v>
      </c>
      <c r="N191">
        <v>0</v>
      </c>
      <c r="O191">
        <v>0</v>
      </c>
      <c r="P191">
        <v>1</v>
      </c>
      <c r="Q191">
        <v>0</v>
      </c>
      <c r="R191">
        <f>SUM(M191:N191:O191:P191:Q191)</f>
        <v>1</v>
      </c>
      <c r="S191" s="1">
        <v>101136</v>
      </c>
      <c r="T191" s="1" t="str">
        <f t="shared" si="10"/>
        <v>Medium</v>
      </c>
      <c r="U191">
        <v>11</v>
      </c>
      <c r="V191">
        <v>2023</v>
      </c>
      <c r="W191" t="s">
        <v>20</v>
      </c>
      <c r="X191">
        <v>4</v>
      </c>
    </row>
    <row r="192" spans="1:24" x14ac:dyDescent="0.3">
      <c r="A192">
        <v>191</v>
      </c>
      <c r="B192" t="s">
        <v>36</v>
      </c>
      <c r="C192" t="str">
        <f>_xlfn.XLOOKUP(B192,Lookup_table!B:B,Lookup_table!C:C)</f>
        <v>Data</v>
      </c>
      <c r="D192" t="s">
        <v>37</v>
      </c>
      <c r="E192" t="s">
        <v>15</v>
      </c>
      <c r="F192" t="s">
        <v>52</v>
      </c>
      <c r="G192" t="s">
        <v>25</v>
      </c>
      <c r="H192" t="str">
        <f t="shared" si="8"/>
        <v>Onsite/Hybrid</v>
      </c>
      <c r="I192" t="s">
        <v>35</v>
      </c>
      <c r="J192" t="str">
        <f t="shared" si="9"/>
        <v>0-2 yrs</v>
      </c>
      <c r="K192">
        <f t="shared" ca="1" si="11"/>
        <v>1</v>
      </c>
      <c r="L192" t="s">
        <v>27</v>
      </c>
      <c r="M192">
        <v>1</v>
      </c>
      <c r="N192">
        <v>1</v>
      </c>
      <c r="O192">
        <v>1</v>
      </c>
      <c r="P192">
        <v>1</v>
      </c>
      <c r="Q192">
        <v>0</v>
      </c>
      <c r="R192">
        <f>SUM(M192:N192:O192:P192:Q192)</f>
        <v>4</v>
      </c>
      <c r="S192" s="1">
        <v>77125</v>
      </c>
      <c r="T192" s="1" t="str">
        <f t="shared" si="10"/>
        <v>Medium</v>
      </c>
      <c r="U192">
        <v>12</v>
      </c>
      <c r="V192">
        <v>2022</v>
      </c>
      <c r="W192" t="s">
        <v>28</v>
      </c>
      <c r="X192">
        <v>6</v>
      </c>
    </row>
    <row r="193" spans="1:24" x14ac:dyDescent="0.3">
      <c r="A193">
        <v>192</v>
      </c>
      <c r="B193" t="s">
        <v>33</v>
      </c>
      <c r="C193" t="str">
        <f>_xlfn.XLOOKUP(B193,Lookup_table!B:B,Lookup_table!C:C)</f>
        <v>Data</v>
      </c>
      <c r="D193" t="s">
        <v>34</v>
      </c>
      <c r="E193" t="s">
        <v>42</v>
      </c>
      <c r="F193" t="s">
        <v>52</v>
      </c>
      <c r="G193" t="s">
        <v>17</v>
      </c>
      <c r="H193" t="str">
        <f t="shared" si="8"/>
        <v>Remote</v>
      </c>
      <c r="I193" t="s">
        <v>26</v>
      </c>
      <c r="J193" t="str">
        <f t="shared" si="9"/>
        <v>3-6 yrs</v>
      </c>
      <c r="K193">
        <f t="shared" ca="1" si="11"/>
        <v>5</v>
      </c>
      <c r="L193" t="s">
        <v>19</v>
      </c>
      <c r="M193">
        <v>0</v>
      </c>
      <c r="N193">
        <v>0</v>
      </c>
      <c r="O193">
        <v>0</v>
      </c>
      <c r="P193">
        <v>1</v>
      </c>
      <c r="Q193">
        <v>1</v>
      </c>
      <c r="R193">
        <f>SUM(M193:N193:O193:P193:Q193)</f>
        <v>2</v>
      </c>
      <c r="S193" s="1">
        <v>97757</v>
      </c>
      <c r="T193" s="1" t="str">
        <f t="shared" si="10"/>
        <v>Medium</v>
      </c>
      <c r="U193">
        <v>1</v>
      </c>
      <c r="V193">
        <v>2022</v>
      </c>
      <c r="W193" t="s">
        <v>20</v>
      </c>
      <c r="X193">
        <v>6</v>
      </c>
    </row>
    <row r="194" spans="1:24" x14ac:dyDescent="0.3">
      <c r="A194">
        <v>193</v>
      </c>
      <c r="B194" t="s">
        <v>31</v>
      </c>
      <c r="C194" t="str">
        <f>_xlfn.XLOOKUP(B194,Lookup_table!B:B,Lookup_table!C:C)</f>
        <v>Business</v>
      </c>
      <c r="D194" t="s">
        <v>37</v>
      </c>
      <c r="E194" t="s">
        <v>42</v>
      </c>
      <c r="F194" t="s">
        <v>51</v>
      </c>
      <c r="G194" t="s">
        <v>25</v>
      </c>
      <c r="H194" t="str">
        <f t="shared" ref="H194:H257" si="12">IF(G194="Remote","Remote","Onsite/Hybrid")</f>
        <v>Onsite/Hybrid</v>
      </c>
      <c r="I194" t="s">
        <v>18</v>
      </c>
      <c r="J194" t="str">
        <f t="shared" ref="J194:J257" si="13">IF(I194="Entry","0-2 yrs",IF(I194="Mid","3-6 yrs","7+ yrs"))</f>
        <v>7+ yrs</v>
      </c>
      <c r="K194">
        <f t="shared" ca="1" si="11"/>
        <v>15</v>
      </c>
      <c r="L194" t="s">
        <v>19</v>
      </c>
      <c r="M194">
        <v>0</v>
      </c>
      <c r="N194">
        <v>0</v>
      </c>
      <c r="O194">
        <v>0</v>
      </c>
      <c r="P194">
        <v>1</v>
      </c>
      <c r="Q194">
        <v>0</v>
      </c>
      <c r="R194">
        <f>SUM(M194:N194:O194:P194:Q194)</f>
        <v>1</v>
      </c>
      <c r="S194" s="1">
        <v>112096</v>
      </c>
      <c r="T194" s="1" t="str">
        <f t="shared" ref="T194:T257" si="14">IF(S194&lt;=70000,"Low",IF(S194&lt;=120000,"Medium","High"))</f>
        <v>Medium</v>
      </c>
      <c r="U194">
        <v>5</v>
      </c>
      <c r="V194">
        <v>2021</v>
      </c>
      <c r="W194" t="s">
        <v>34</v>
      </c>
      <c r="X194">
        <v>4</v>
      </c>
    </row>
    <row r="195" spans="1:24" x14ac:dyDescent="0.3">
      <c r="A195">
        <v>194</v>
      </c>
      <c r="B195" t="s">
        <v>31</v>
      </c>
      <c r="C195" t="str">
        <f>_xlfn.XLOOKUP(B195,Lookup_table!B:B,Lookup_table!C:C)</f>
        <v>Business</v>
      </c>
      <c r="D195" t="s">
        <v>22</v>
      </c>
      <c r="E195" t="s">
        <v>40</v>
      </c>
      <c r="F195" t="s">
        <v>44</v>
      </c>
      <c r="G195" t="s">
        <v>25</v>
      </c>
      <c r="H195" t="str">
        <f t="shared" si="12"/>
        <v>Onsite/Hybrid</v>
      </c>
      <c r="I195" t="s">
        <v>18</v>
      </c>
      <c r="J195" t="str">
        <f t="shared" si="13"/>
        <v>7+ yrs</v>
      </c>
      <c r="K195">
        <f t="shared" ref="K195:K258" ca="1" si="15">IF(J195="0-2 yrs",RANDBETWEEN(0,2),IF(J195="3-6 yrs", RANDBETWEEN(3,6),IF(J195="7+ yrs", RANDBETWEEN(7,15)," ")))</f>
        <v>13</v>
      </c>
      <c r="L195" t="s">
        <v>39</v>
      </c>
      <c r="M195">
        <v>0</v>
      </c>
      <c r="N195">
        <v>0</v>
      </c>
      <c r="O195">
        <v>1</v>
      </c>
      <c r="P195">
        <v>0</v>
      </c>
      <c r="Q195">
        <v>1</v>
      </c>
      <c r="R195">
        <f>SUM(M195:N195:O195:P195:Q195)</f>
        <v>2</v>
      </c>
      <c r="S195" s="1">
        <v>140685</v>
      </c>
      <c r="T195" s="1" t="str">
        <f t="shared" si="14"/>
        <v>High</v>
      </c>
      <c r="U195">
        <v>12</v>
      </c>
      <c r="V195">
        <v>2023</v>
      </c>
      <c r="W195" t="s">
        <v>20</v>
      </c>
      <c r="X195">
        <v>6</v>
      </c>
    </row>
    <row r="196" spans="1:24" x14ac:dyDescent="0.3">
      <c r="A196">
        <v>195</v>
      </c>
      <c r="B196" t="s">
        <v>50</v>
      </c>
      <c r="C196" t="str">
        <f>_xlfn.XLOOKUP(B196,Lookup_table!B:B,Lookup_table!C:C)</f>
        <v>AI</v>
      </c>
      <c r="D196" t="s">
        <v>14</v>
      </c>
      <c r="E196" t="s">
        <v>23</v>
      </c>
      <c r="F196" t="s">
        <v>52</v>
      </c>
      <c r="G196" t="s">
        <v>17</v>
      </c>
      <c r="H196" t="str">
        <f t="shared" si="12"/>
        <v>Remote</v>
      </c>
      <c r="I196" t="s">
        <v>26</v>
      </c>
      <c r="J196" t="str">
        <f t="shared" si="13"/>
        <v>3-6 yrs</v>
      </c>
      <c r="K196">
        <f t="shared" ca="1" si="15"/>
        <v>4</v>
      </c>
      <c r="L196" t="s">
        <v>19</v>
      </c>
      <c r="M196">
        <v>1</v>
      </c>
      <c r="N196">
        <v>1</v>
      </c>
      <c r="O196">
        <v>0</v>
      </c>
      <c r="P196">
        <v>0</v>
      </c>
      <c r="Q196">
        <v>0</v>
      </c>
      <c r="R196">
        <f>SUM(M196:N196:O196:P196:Q196)</f>
        <v>2</v>
      </c>
      <c r="S196" s="1">
        <v>110905</v>
      </c>
      <c r="T196" s="1" t="str">
        <f t="shared" si="14"/>
        <v>Medium</v>
      </c>
      <c r="U196">
        <v>6</v>
      </c>
      <c r="V196">
        <v>2026</v>
      </c>
      <c r="W196" t="s">
        <v>28</v>
      </c>
      <c r="X196">
        <v>8</v>
      </c>
    </row>
    <row r="197" spans="1:24" x14ac:dyDescent="0.3">
      <c r="A197">
        <v>196</v>
      </c>
      <c r="B197" t="s">
        <v>21</v>
      </c>
      <c r="C197" t="str">
        <f>_xlfn.XLOOKUP(B197,Lookup_table!B:B,Lookup_table!C:C)</f>
        <v>AI</v>
      </c>
      <c r="D197" t="s">
        <v>14</v>
      </c>
      <c r="E197" t="s">
        <v>42</v>
      </c>
      <c r="F197" t="s">
        <v>24</v>
      </c>
      <c r="G197" t="s">
        <v>17</v>
      </c>
      <c r="H197" t="str">
        <f t="shared" si="12"/>
        <v>Remote</v>
      </c>
      <c r="I197" t="s">
        <v>35</v>
      </c>
      <c r="J197" t="str">
        <f t="shared" si="13"/>
        <v>0-2 yrs</v>
      </c>
      <c r="K197">
        <f t="shared" ca="1" si="15"/>
        <v>0</v>
      </c>
      <c r="L197" t="s">
        <v>39</v>
      </c>
      <c r="M197">
        <v>1</v>
      </c>
      <c r="N197">
        <v>1</v>
      </c>
      <c r="O197">
        <v>0</v>
      </c>
      <c r="P197">
        <v>0</v>
      </c>
      <c r="Q197">
        <v>0</v>
      </c>
      <c r="R197">
        <f>SUM(M197:N197:O197:P197:Q197)</f>
        <v>2</v>
      </c>
      <c r="S197" s="1">
        <v>85689</v>
      </c>
      <c r="T197" s="1" t="str">
        <f t="shared" si="14"/>
        <v>Medium</v>
      </c>
      <c r="U197">
        <v>1</v>
      </c>
      <c r="V197">
        <v>2022</v>
      </c>
      <c r="W197" t="s">
        <v>20</v>
      </c>
      <c r="X197">
        <v>4</v>
      </c>
    </row>
    <row r="198" spans="1:24" x14ac:dyDescent="0.3">
      <c r="A198">
        <v>197</v>
      </c>
      <c r="B198" t="s">
        <v>41</v>
      </c>
      <c r="C198" t="str">
        <f>_xlfn.XLOOKUP(B198,Lookup_table!B:B,Lookup_table!C:C)</f>
        <v>Data</v>
      </c>
      <c r="D198" t="s">
        <v>37</v>
      </c>
      <c r="E198" t="s">
        <v>32</v>
      </c>
      <c r="F198" t="s">
        <v>51</v>
      </c>
      <c r="G198" t="s">
        <v>30</v>
      </c>
      <c r="H198" t="str">
        <f t="shared" si="12"/>
        <v>Onsite/Hybrid</v>
      </c>
      <c r="I198" t="s">
        <v>18</v>
      </c>
      <c r="J198" t="str">
        <f t="shared" si="13"/>
        <v>7+ yrs</v>
      </c>
      <c r="K198">
        <f t="shared" ca="1" si="15"/>
        <v>13</v>
      </c>
      <c r="L198" t="s">
        <v>27</v>
      </c>
      <c r="M198">
        <v>1</v>
      </c>
      <c r="N198">
        <v>1</v>
      </c>
      <c r="O198">
        <v>1</v>
      </c>
      <c r="P198">
        <v>1</v>
      </c>
      <c r="Q198">
        <v>1</v>
      </c>
      <c r="R198">
        <f>SUM(M198:N198:O198:P198:Q198)</f>
        <v>5</v>
      </c>
      <c r="S198" s="1">
        <v>139260</v>
      </c>
      <c r="T198" s="1" t="str">
        <f t="shared" si="14"/>
        <v>High</v>
      </c>
      <c r="U198">
        <v>10</v>
      </c>
      <c r="V198">
        <v>2024</v>
      </c>
      <c r="W198" t="s">
        <v>28</v>
      </c>
      <c r="X198">
        <v>9</v>
      </c>
    </row>
    <row r="199" spans="1:24" x14ac:dyDescent="0.3">
      <c r="A199">
        <v>198</v>
      </c>
      <c r="B199" t="s">
        <v>21</v>
      </c>
      <c r="C199" t="str">
        <f>_xlfn.XLOOKUP(B199,Lookup_table!B:B,Lookup_table!C:C)</f>
        <v>AI</v>
      </c>
      <c r="D199" t="s">
        <v>14</v>
      </c>
      <c r="E199" t="s">
        <v>15</v>
      </c>
      <c r="F199" t="s">
        <v>43</v>
      </c>
      <c r="G199" t="s">
        <v>25</v>
      </c>
      <c r="H199" t="str">
        <f t="shared" si="12"/>
        <v>Onsite/Hybrid</v>
      </c>
      <c r="I199" t="s">
        <v>35</v>
      </c>
      <c r="J199" t="str">
        <f t="shared" si="13"/>
        <v>0-2 yrs</v>
      </c>
      <c r="K199">
        <f t="shared" ca="1" si="15"/>
        <v>2</v>
      </c>
      <c r="L199" t="s">
        <v>27</v>
      </c>
      <c r="M199">
        <v>0</v>
      </c>
      <c r="N199">
        <v>0</v>
      </c>
      <c r="O199">
        <v>0</v>
      </c>
      <c r="P199">
        <v>1</v>
      </c>
      <c r="Q199">
        <v>1</v>
      </c>
      <c r="R199">
        <f>SUM(M199:N199:O199:P199:Q199)</f>
        <v>2</v>
      </c>
      <c r="S199" s="1">
        <v>116588</v>
      </c>
      <c r="T199" s="1" t="str">
        <f t="shared" si="14"/>
        <v>Medium</v>
      </c>
      <c r="U199">
        <v>9</v>
      </c>
      <c r="V199">
        <v>2020</v>
      </c>
      <c r="W199" t="s">
        <v>28</v>
      </c>
      <c r="X199">
        <v>9</v>
      </c>
    </row>
    <row r="200" spans="1:24" x14ac:dyDescent="0.3">
      <c r="A200">
        <v>199</v>
      </c>
      <c r="B200" t="s">
        <v>21</v>
      </c>
      <c r="C200" t="str">
        <f>_xlfn.XLOOKUP(B200,Lookup_table!B:B,Lookup_table!C:C)</f>
        <v>AI</v>
      </c>
      <c r="D200" t="s">
        <v>14</v>
      </c>
      <c r="E200" t="s">
        <v>23</v>
      </c>
      <c r="F200" t="s">
        <v>43</v>
      </c>
      <c r="G200" t="s">
        <v>25</v>
      </c>
      <c r="H200" t="str">
        <f t="shared" si="12"/>
        <v>Onsite/Hybrid</v>
      </c>
      <c r="I200" t="s">
        <v>35</v>
      </c>
      <c r="J200" t="str">
        <f t="shared" si="13"/>
        <v>0-2 yrs</v>
      </c>
      <c r="K200">
        <f t="shared" ca="1" si="15"/>
        <v>0</v>
      </c>
      <c r="L200" t="s">
        <v>39</v>
      </c>
      <c r="M200">
        <v>0</v>
      </c>
      <c r="N200">
        <v>0</v>
      </c>
      <c r="O200">
        <v>0</v>
      </c>
      <c r="P200">
        <v>1</v>
      </c>
      <c r="Q200">
        <v>0</v>
      </c>
      <c r="R200">
        <f>SUM(M200:N200:O200:P200:Q200)</f>
        <v>1</v>
      </c>
      <c r="S200" s="1">
        <v>106171</v>
      </c>
      <c r="T200" s="1" t="str">
        <f t="shared" si="14"/>
        <v>Medium</v>
      </c>
      <c r="U200">
        <v>10</v>
      </c>
      <c r="V200">
        <v>2022</v>
      </c>
      <c r="W200" t="s">
        <v>20</v>
      </c>
      <c r="X200">
        <v>2</v>
      </c>
    </row>
    <row r="201" spans="1:24" x14ac:dyDescent="0.3">
      <c r="A201">
        <v>200</v>
      </c>
      <c r="B201" t="s">
        <v>33</v>
      </c>
      <c r="C201" t="str">
        <f>_xlfn.XLOOKUP(B201,Lookup_table!B:B,Lookup_table!C:C)</f>
        <v>Data</v>
      </c>
      <c r="D201" t="s">
        <v>37</v>
      </c>
      <c r="E201" t="s">
        <v>40</v>
      </c>
      <c r="F201" t="s">
        <v>52</v>
      </c>
      <c r="G201" t="s">
        <v>17</v>
      </c>
      <c r="H201" t="str">
        <f t="shared" si="12"/>
        <v>Remote</v>
      </c>
      <c r="I201" t="s">
        <v>26</v>
      </c>
      <c r="J201" t="str">
        <f t="shared" si="13"/>
        <v>3-6 yrs</v>
      </c>
      <c r="K201">
        <f t="shared" ca="1" si="15"/>
        <v>6</v>
      </c>
      <c r="L201" t="s">
        <v>19</v>
      </c>
      <c r="M201">
        <v>1</v>
      </c>
      <c r="N201">
        <v>1</v>
      </c>
      <c r="O201">
        <v>0</v>
      </c>
      <c r="P201">
        <v>1</v>
      </c>
      <c r="Q201">
        <v>0</v>
      </c>
      <c r="R201">
        <f>SUM(M201:N201:O201:P201:Q201)</f>
        <v>3</v>
      </c>
      <c r="S201" s="1">
        <v>86537</v>
      </c>
      <c r="T201" s="1" t="str">
        <f t="shared" si="14"/>
        <v>Medium</v>
      </c>
      <c r="U201">
        <v>6</v>
      </c>
      <c r="V201">
        <v>2020</v>
      </c>
      <c r="W201" t="s">
        <v>34</v>
      </c>
      <c r="X201">
        <v>5</v>
      </c>
    </row>
    <row r="202" spans="1:24" x14ac:dyDescent="0.3">
      <c r="A202">
        <v>201</v>
      </c>
      <c r="B202" t="s">
        <v>21</v>
      </c>
      <c r="C202" t="str">
        <f>_xlfn.XLOOKUP(B202,Lookup_table!B:B,Lookup_table!C:C)</f>
        <v>AI</v>
      </c>
      <c r="D202" t="s">
        <v>34</v>
      </c>
      <c r="E202" t="s">
        <v>32</v>
      </c>
      <c r="F202" t="s">
        <v>51</v>
      </c>
      <c r="G202" t="s">
        <v>17</v>
      </c>
      <c r="H202" t="str">
        <f t="shared" si="12"/>
        <v>Remote</v>
      </c>
      <c r="I202" t="s">
        <v>18</v>
      </c>
      <c r="J202" t="str">
        <f t="shared" si="13"/>
        <v>7+ yrs</v>
      </c>
      <c r="K202">
        <f t="shared" ca="1" si="15"/>
        <v>14</v>
      </c>
      <c r="L202" t="s">
        <v>19</v>
      </c>
      <c r="M202">
        <v>1</v>
      </c>
      <c r="N202">
        <v>0</v>
      </c>
      <c r="O202">
        <v>1</v>
      </c>
      <c r="P202">
        <v>1</v>
      </c>
      <c r="Q202">
        <v>1</v>
      </c>
      <c r="R202">
        <f>SUM(M202:N202:O202:P202:Q202)</f>
        <v>4</v>
      </c>
      <c r="S202" s="1">
        <v>176727</v>
      </c>
      <c r="T202" s="1" t="str">
        <f t="shared" si="14"/>
        <v>High</v>
      </c>
      <c r="U202">
        <v>3</v>
      </c>
      <c r="V202">
        <v>2026</v>
      </c>
      <c r="W202" t="s">
        <v>28</v>
      </c>
      <c r="X202">
        <v>3</v>
      </c>
    </row>
    <row r="203" spans="1:24" x14ac:dyDescent="0.3">
      <c r="A203">
        <v>202</v>
      </c>
      <c r="B203" t="s">
        <v>33</v>
      </c>
      <c r="C203" t="str">
        <f>_xlfn.XLOOKUP(B203,Lookup_table!B:B,Lookup_table!C:C)</f>
        <v>Data</v>
      </c>
      <c r="D203" t="s">
        <v>22</v>
      </c>
      <c r="E203" t="s">
        <v>42</v>
      </c>
      <c r="F203" t="s">
        <v>29</v>
      </c>
      <c r="G203" t="s">
        <v>25</v>
      </c>
      <c r="H203" t="str">
        <f t="shared" si="12"/>
        <v>Onsite/Hybrid</v>
      </c>
      <c r="I203" t="s">
        <v>18</v>
      </c>
      <c r="J203" t="str">
        <f t="shared" si="13"/>
        <v>7+ yrs</v>
      </c>
      <c r="K203">
        <f t="shared" ca="1" si="15"/>
        <v>7</v>
      </c>
      <c r="L203" t="s">
        <v>19</v>
      </c>
      <c r="M203">
        <v>1</v>
      </c>
      <c r="N203">
        <v>0</v>
      </c>
      <c r="O203">
        <v>1</v>
      </c>
      <c r="P203">
        <v>1</v>
      </c>
      <c r="Q203">
        <v>0</v>
      </c>
      <c r="R203">
        <f>SUM(M203:N203:O203:P203:Q203)</f>
        <v>3</v>
      </c>
      <c r="S203" s="1">
        <v>145781</v>
      </c>
      <c r="T203" s="1" t="str">
        <f t="shared" si="14"/>
        <v>High</v>
      </c>
      <c r="U203">
        <v>11</v>
      </c>
      <c r="V203">
        <v>2024</v>
      </c>
      <c r="W203" t="s">
        <v>28</v>
      </c>
      <c r="X203">
        <v>6</v>
      </c>
    </row>
    <row r="204" spans="1:24" x14ac:dyDescent="0.3">
      <c r="A204">
        <v>203</v>
      </c>
      <c r="B204" t="s">
        <v>33</v>
      </c>
      <c r="C204" t="str">
        <f>_xlfn.XLOOKUP(B204,Lookup_table!B:B,Lookup_table!C:C)</f>
        <v>Data</v>
      </c>
      <c r="D204" t="s">
        <v>22</v>
      </c>
      <c r="E204" t="s">
        <v>32</v>
      </c>
      <c r="F204" t="s">
        <v>29</v>
      </c>
      <c r="G204" t="s">
        <v>25</v>
      </c>
      <c r="H204" t="str">
        <f t="shared" si="12"/>
        <v>Onsite/Hybrid</v>
      </c>
      <c r="I204" t="s">
        <v>35</v>
      </c>
      <c r="J204" t="str">
        <f t="shared" si="13"/>
        <v>0-2 yrs</v>
      </c>
      <c r="K204">
        <f t="shared" ca="1" si="15"/>
        <v>0</v>
      </c>
      <c r="L204" t="s">
        <v>39</v>
      </c>
      <c r="M204">
        <v>0</v>
      </c>
      <c r="N204">
        <v>1</v>
      </c>
      <c r="O204">
        <v>1</v>
      </c>
      <c r="P204">
        <v>0</v>
      </c>
      <c r="Q204">
        <v>1</v>
      </c>
      <c r="R204">
        <f>SUM(M204:N204:O204:P204:Q204)</f>
        <v>3</v>
      </c>
      <c r="S204" s="1">
        <v>91577</v>
      </c>
      <c r="T204" s="1" t="str">
        <f t="shared" si="14"/>
        <v>Medium</v>
      </c>
      <c r="U204">
        <v>4</v>
      </c>
      <c r="V204">
        <v>2022</v>
      </c>
      <c r="W204" t="s">
        <v>20</v>
      </c>
      <c r="X204">
        <v>1</v>
      </c>
    </row>
    <row r="205" spans="1:24" x14ac:dyDescent="0.3">
      <c r="A205">
        <v>204</v>
      </c>
      <c r="B205" t="s">
        <v>41</v>
      </c>
      <c r="C205" t="str">
        <f>_xlfn.XLOOKUP(B205,Lookup_table!B:B,Lookup_table!C:C)</f>
        <v>Data</v>
      </c>
      <c r="D205" t="s">
        <v>37</v>
      </c>
      <c r="E205" t="s">
        <v>23</v>
      </c>
      <c r="F205" t="s">
        <v>43</v>
      </c>
      <c r="G205" t="s">
        <v>17</v>
      </c>
      <c r="H205" t="str">
        <f t="shared" si="12"/>
        <v>Remote</v>
      </c>
      <c r="I205" t="s">
        <v>18</v>
      </c>
      <c r="J205" t="str">
        <f t="shared" si="13"/>
        <v>7+ yrs</v>
      </c>
      <c r="K205">
        <f t="shared" ca="1" si="15"/>
        <v>12</v>
      </c>
      <c r="L205" t="s">
        <v>19</v>
      </c>
      <c r="M205">
        <v>0</v>
      </c>
      <c r="N205">
        <v>0</v>
      </c>
      <c r="O205">
        <v>0</v>
      </c>
      <c r="P205">
        <v>0</v>
      </c>
      <c r="Q205">
        <v>1</v>
      </c>
      <c r="R205">
        <f>SUM(M205:N205:O205:P205:Q205)</f>
        <v>1</v>
      </c>
      <c r="S205" s="1">
        <v>113087</v>
      </c>
      <c r="T205" s="1" t="str">
        <f t="shared" si="14"/>
        <v>Medium</v>
      </c>
      <c r="U205">
        <v>12</v>
      </c>
      <c r="V205">
        <v>2023</v>
      </c>
      <c r="W205" t="s">
        <v>28</v>
      </c>
      <c r="X205">
        <v>8</v>
      </c>
    </row>
    <row r="206" spans="1:24" x14ac:dyDescent="0.3">
      <c r="A206">
        <v>205</v>
      </c>
      <c r="B206" t="s">
        <v>33</v>
      </c>
      <c r="C206" t="str">
        <f>_xlfn.XLOOKUP(B206,Lookup_table!B:B,Lookup_table!C:C)</f>
        <v>Data</v>
      </c>
      <c r="D206" t="s">
        <v>22</v>
      </c>
      <c r="E206" t="s">
        <v>42</v>
      </c>
      <c r="F206" t="s">
        <v>16</v>
      </c>
      <c r="G206" t="s">
        <v>30</v>
      </c>
      <c r="H206" t="str">
        <f t="shared" si="12"/>
        <v>Onsite/Hybrid</v>
      </c>
      <c r="I206" t="s">
        <v>35</v>
      </c>
      <c r="J206" t="str">
        <f t="shared" si="13"/>
        <v>0-2 yrs</v>
      </c>
      <c r="K206">
        <f t="shared" ca="1" si="15"/>
        <v>0</v>
      </c>
      <c r="L206" t="s">
        <v>39</v>
      </c>
      <c r="M206">
        <v>1</v>
      </c>
      <c r="N206">
        <v>1</v>
      </c>
      <c r="O206">
        <v>1</v>
      </c>
      <c r="P206">
        <v>1</v>
      </c>
      <c r="Q206">
        <v>1</v>
      </c>
      <c r="R206">
        <f>SUM(M206:N206:O206:P206:Q206)</f>
        <v>5</v>
      </c>
      <c r="S206" s="1">
        <v>108525</v>
      </c>
      <c r="T206" s="1" t="str">
        <f t="shared" si="14"/>
        <v>Medium</v>
      </c>
      <c r="U206">
        <v>12</v>
      </c>
      <c r="V206">
        <v>2021</v>
      </c>
      <c r="W206" t="s">
        <v>28</v>
      </c>
      <c r="X206">
        <v>4</v>
      </c>
    </row>
    <row r="207" spans="1:24" x14ac:dyDescent="0.3">
      <c r="A207">
        <v>206</v>
      </c>
      <c r="B207" t="s">
        <v>36</v>
      </c>
      <c r="C207" t="str">
        <f>_xlfn.XLOOKUP(B207,Lookup_table!B:B,Lookup_table!C:C)</f>
        <v>Data</v>
      </c>
      <c r="D207" t="s">
        <v>14</v>
      </c>
      <c r="E207" t="s">
        <v>15</v>
      </c>
      <c r="F207" t="s">
        <v>51</v>
      </c>
      <c r="G207" t="s">
        <v>25</v>
      </c>
      <c r="H207" t="str">
        <f t="shared" si="12"/>
        <v>Onsite/Hybrid</v>
      </c>
      <c r="I207" t="s">
        <v>18</v>
      </c>
      <c r="J207" t="str">
        <f t="shared" si="13"/>
        <v>7+ yrs</v>
      </c>
      <c r="K207">
        <f t="shared" ca="1" si="15"/>
        <v>9</v>
      </c>
      <c r="L207" t="s">
        <v>19</v>
      </c>
      <c r="M207">
        <v>1</v>
      </c>
      <c r="N207">
        <v>0</v>
      </c>
      <c r="O207">
        <v>0</v>
      </c>
      <c r="P207">
        <v>1</v>
      </c>
      <c r="Q207">
        <v>1</v>
      </c>
      <c r="R207">
        <f>SUM(M207:N207:O207:P207:Q207)</f>
        <v>3</v>
      </c>
      <c r="S207" s="1">
        <v>120687</v>
      </c>
      <c r="T207" s="1" t="str">
        <f t="shared" si="14"/>
        <v>High</v>
      </c>
      <c r="U207">
        <v>11</v>
      </c>
      <c r="V207">
        <v>2024</v>
      </c>
      <c r="W207" t="s">
        <v>20</v>
      </c>
      <c r="X207">
        <v>5</v>
      </c>
    </row>
    <row r="208" spans="1:24" x14ac:dyDescent="0.3">
      <c r="A208">
        <v>207</v>
      </c>
      <c r="B208" t="s">
        <v>50</v>
      </c>
      <c r="C208" t="str">
        <f>_xlfn.XLOOKUP(B208,Lookup_table!B:B,Lookup_table!C:C)</f>
        <v>AI</v>
      </c>
      <c r="D208" t="s">
        <v>34</v>
      </c>
      <c r="E208" t="s">
        <v>40</v>
      </c>
      <c r="F208" t="s">
        <v>24</v>
      </c>
      <c r="G208" t="s">
        <v>25</v>
      </c>
      <c r="H208" t="str">
        <f t="shared" si="12"/>
        <v>Onsite/Hybrid</v>
      </c>
      <c r="I208" t="s">
        <v>18</v>
      </c>
      <c r="J208" t="str">
        <f t="shared" si="13"/>
        <v>7+ yrs</v>
      </c>
      <c r="K208">
        <f t="shared" ca="1" si="15"/>
        <v>12</v>
      </c>
      <c r="L208" t="s">
        <v>27</v>
      </c>
      <c r="M208">
        <v>0</v>
      </c>
      <c r="N208">
        <v>1</v>
      </c>
      <c r="O208">
        <v>0</v>
      </c>
      <c r="P208">
        <v>1</v>
      </c>
      <c r="Q208">
        <v>0</v>
      </c>
      <c r="R208">
        <f>SUM(M208:N208:O208:P208:Q208)</f>
        <v>2</v>
      </c>
      <c r="S208" s="1">
        <v>155108</v>
      </c>
      <c r="T208" s="1" t="str">
        <f t="shared" si="14"/>
        <v>High</v>
      </c>
      <c r="U208">
        <v>5</v>
      </c>
      <c r="V208">
        <v>2025</v>
      </c>
      <c r="W208" t="s">
        <v>28</v>
      </c>
      <c r="X208">
        <v>7</v>
      </c>
    </row>
    <row r="209" spans="1:24" x14ac:dyDescent="0.3">
      <c r="A209">
        <v>208</v>
      </c>
      <c r="B209" t="s">
        <v>31</v>
      </c>
      <c r="C209" t="str">
        <f>_xlfn.XLOOKUP(B209,Lookup_table!B:B,Lookup_table!C:C)</f>
        <v>Business</v>
      </c>
      <c r="D209" t="s">
        <v>34</v>
      </c>
      <c r="E209" t="s">
        <v>23</v>
      </c>
      <c r="F209" t="s">
        <v>29</v>
      </c>
      <c r="G209" t="s">
        <v>25</v>
      </c>
      <c r="H209" t="str">
        <f t="shared" si="12"/>
        <v>Onsite/Hybrid</v>
      </c>
      <c r="I209" t="s">
        <v>26</v>
      </c>
      <c r="J209" t="str">
        <f t="shared" si="13"/>
        <v>3-6 yrs</v>
      </c>
      <c r="K209">
        <f t="shared" ca="1" si="15"/>
        <v>4</v>
      </c>
      <c r="L209" t="s">
        <v>39</v>
      </c>
      <c r="M209">
        <v>0</v>
      </c>
      <c r="N209">
        <v>1</v>
      </c>
      <c r="O209">
        <v>0</v>
      </c>
      <c r="P209">
        <v>0</v>
      </c>
      <c r="Q209">
        <v>0</v>
      </c>
      <c r="R209">
        <f>SUM(M209:N209:O209:P209:Q209)</f>
        <v>1</v>
      </c>
      <c r="S209" s="1">
        <v>73864</v>
      </c>
      <c r="T209" s="1" t="str">
        <f t="shared" si="14"/>
        <v>Medium</v>
      </c>
      <c r="U209">
        <v>4</v>
      </c>
      <c r="V209">
        <v>2021</v>
      </c>
      <c r="W209" t="s">
        <v>34</v>
      </c>
      <c r="X209">
        <v>3</v>
      </c>
    </row>
    <row r="210" spans="1:24" x14ac:dyDescent="0.3">
      <c r="A210">
        <v>209</v>
      </c>
      <c r="B210" t="s">
        <v>21</v>
      </c>
      <c r="C210" t="str">
        <f>_xlfn.XLOOKUP(B210,Lookup_table!B:B,Lookup_table!C:C)</f>
        <v>AI</v>
      </c>
      <c r="D210" t="s">
        <v>34</v>
      </c>
      <c r="E210" t="s">
        <v>40</v>
      </c>
      <c r="F210" t="s">
        <v>16</v>
      </c>
      <c r="G210" t="s">
        <v>30</v>
      </c>
      <c r="H210" t="str">
        <f t="shared" si="12"/>
        <v>Onsite/Hybrid</v>
      </c>
      <c r="I210" t="s">
        <v>35</v>
      </c>
      <c r="J210" t="str">
        <f t="shared" si="13"/>
        <v>0-2 yrs</v>
      </c>
      <c r="K210">
        <f t="shared" ca="1" si="15"/>
        <v>2</v>
      </c>
      <c r="L210" t="s">
        <v>27</v>
      </c>
      <c r="M210">
        <v>1</v>
      </c>
      <c r="N210">
        <v>1</v>
      </c>
      <c r="O210">
        <v>1</v>
      </c>
      <c r="P210">
        <v>1</v>
      </c>
      <c r="Q210">
        <v>0</v>
      </c>
      <c r="R210">
        <f>SUM(M210:N210:O210:P210:Q210)</f>
        <v>4</v>
      </c>
      <c r="S210" s="1">
        <v>120569</v>
      </c>
      <c r="T210" s="1" t="str">
        <f t="shared" si="14"/>
        <v>High</v>
      </c>
      <c r="U210">
        <v>12</v>
      </c>
      <c r="V210">
        <v>2023</v>
      </c>
      <c r="W210" t="s">
        <v>28</v>
      </c>
      <c r="X210">
        <v>9</v>
      </c>
    </row>
    <row r="211" spans="1:24" x14ac:dyDescent="0.3">
      <c r="A211">
        <v>210</v>
      </c>
      <c r="B211" t="s">
        <v>33</v>
      </c>
      <c r="C211" t="str">
        <f>_xlfn.XLOOKUP(B211,Lookup_table!B:B,Lookup_table!C:C)</f>
        <v>Data</v>
      </c>
      <c r="D211" t="s">
        <v>14</v>
      </c>
      <c r="E211" t="s">
        <v>32</v>
      </c>
      <c r="F211" t="s">
        <v>24</v>
      </c>
      <c r="G211" t="s">
        <v>30</v>
      </c>
      <c r="H211" t="str">
        <f t="shared" si="12"/>
        <v>Onsite/Hybrid</v>
      </c>
      <c r="I211" t="s">
        <v>26</v>
      </c>
      <c r="J211" t="str">
        <f t="shared" si="13"/>
        <v>3-6 yrs</v>
      </c>
      <c r="K211">
        <f t="shared" ca="1" si="15"/>
        <v>6</v>
      </c>
      <c r="L211" t="s">
        <v>19</v>
      </c>
      <c r="M211">
        <v>1</v>
      </c>
      <c r="N211">
        <v>1</v>
      </c>
      <c r="O211">
        <v>1</v>
      </c>
      <c r="P211">
        <v>1</v>
      </c>
      <c r="Q211">
        <v>0</v>
      </c>
      <c r="R211">
        <f>SUM(M211:N211:O211:P211:Q211)</f>
        <v>4</v>
      </c>
      <c r="S211" s="1">
        <v>109890</v>
      </c>
      <c r="T211" s="1" t="str">
        <f t="shared" si="14"/>
        <v>Medium</v>
      </c>
      <c r="U211">
        <v>4</v>
      </c>
      <c r="V211">
        <v>2021</v>
      </c>
      <c r="W211" t="s">
        <v>28</v>
      </c>
      <c r="X211">
        <v>5</v>
      </c>
    </row>
    <row r="212" spans="1:24" x14ac:dyDescent="0.3">
      <c r="A212">
        <v>211</v>
      </c>
      <c r="B212" t="s">
        <v>33</v>
      </c>
      <c r="C212" t="str">
        <f>_xlfn.XLOOKUP(B212,Lookup_table!B:B,Lookup_table!C:C)</f>
        <v>Data</v>
      </c>
      <c r="D212" t="s">
        <v>37</v>
      </c>
      <c r="E212" t="s">
        <v>32</v>
      </c>
      <c r="F212" t="s">
        <v>44</v>
      </c>
      <c r="G212" t="s">
        <v>30</v>
      </c>
      <c r="H212" t="str">
        <f t="shared" si="12"/>
        <v>Onsite/Hybrid</v>
      </c>
      <c r="I212" t="s">
        <v>35</v>
      </c>
      <c r="J212" t="str">
        <f t="shared" si="13"/>
        <v>0-2 yrs</v>
      </c>
      <c r="K212">
        <f t="shared" ca="1" si="15"/>
        <v>0</v>
      </c>
      <c r="L212" t="s">
        <v>39</v>
      </c>
      <c r="M212">
        <v>0</v>
      </c>
      <c r="N212">
        <v>0</v>
      </c>
      <c r="O212">
        <v>1</v>
      </c>
      <c r="P212">
        <v>0</v>
      </c>
      <c r="Q212">
        <v>1</v>
      </c>
      <c r="R212">
        <f>SUM(M212:N212:O212:P212:Q212)</f>
        <v>2</v>
      </c>
      <c r="S212" s="1">
        <v>78915</v>
      </c>
      <c r="T212" s="1" t="str">
        <f t="shared" si="14"/>
        <v>Medium</v>
      </c>
      <c r="U212">
        <v>2</v>
      </c>
      <c r="V212">
        <v>2021</v>
      </c>
      <c r="W212" t="s">
        <v>20</v>
      </c>
      <c r="X212">
        <v>3</v>
      </c>
    </row>
    <row r="213" spans="1:24" x14ac:dyDescent="0.3">
      <c r="A213">
        <v>212</v>
      </c>
      <c r="B213" t="s">
        <v>36</v>
      </c>
      <c r="C213" t="str">
        <f>_xlfn.XLOOKUP(B213,Lookup_table!B:B,Lookup_table!C:C)</f>
        <v>Data</v>
      </c>
      <c r="D213" t="s">
        <v>22</v>
      </c>
      <c r="E213" t="s">
        <v>23</v>
      </c>
      <c r="F213" t="s">
        <v>43</v>
      </c>
      <c r="G213" t="s">
        <v>30</v>
      </c>
      <c r="H213" t="str">
        <f t="shared" si="12"/>
        <v>Onsite/Hybrid</v>
      </c>
      <c r="I213" t="s">
        <v>26</v>
      </c>
      <c r="J213" t="str">
        <f t="shared" si="13"/>
        <v>3-6 yrs</v>
      </c>
      <c r="K213">
        <f t="shared" ca="1" si="15"/>
        <v>5</v>
      </c>
      <c r="L213" t="s">
        <v>27</v>
      </c>
      <c r="M213">
        <v>1</v>
      </c>
      <c r="N213">
        <v>0</v>
      </c>
      <c r="O213">
        <v>1</v>
      </c>
      <c r="P213">
        <v>0</v>
      </c>
      <c r="Q213">
        <v>0</v>
      </c>
      <c r="R213">
        <f>SUM(M213:N213:O213:P213:Q213)</f>
        <v>2</v>
      </c>
      <c r="S213" s="1">
        <v>111659</v>
      </c>
      <c r="T213" s="1" t="str">
        <f t="shared" si="14"/>
        <v>Medium</v>
      </c>
      <c r="U213">
        <v>10</v>
      </c>
      <c r="V213">
        <v>2020</v>
      </c>
      <c r="W213" t="s">
        <v>20</v>
      </c>
      <c r="X213">
        <v>3</v>
      </c>
    </row>
    <row r="214" spans="1:24" x14ac:dyDescent="0.3">
      <c r="A214">
        <v>213</v>
      </c>
      <c r="B214" t="s">
        <v>41</v>
      </c>
      <c r="C214" t="str">
        <f>_xlfn.XLOOKUP(B214,Lookup_table!B:B,Lookup_table!C:C)</f>
        <v>Data</v>
      </c>
      <c r="D214" t="s">
        <v>37</v>
      </c>
      <c r="E214" t="s">
        <v>42</v>
      </c>
      <c r="F214" t="s">
        <v>51</v>
      </c>
      <c r="G214" t="s">
        <v>17</v>
      </c>
      <c r="H214" t="str">
        <f t="shared" si="12"/>
        <v>Remote</v>
      </c>
      <c r="I214" t="s">
        <v>35</v>
      </c>
      <c r="J214" t="str">
        <f t="shared" si="13"/>
        <v>0-2 yrs</v>
      </c>
      <c r="K214">
        <f t="shared" ca="1" si="15"/>
        <v>0</v>
      </c>
      <c r="L214" t="s">
        <v>27</v>
      </c>
      <c r="M214">
        <v>1</v>
      </c>
      <c r="N214">
        <v>1</v>
      </c>
      <c r="O214">
        <v>1</v>
      </c>
      <c r="P214">
        <v>1</v>
      </c>
      <c r="Q214">
        <v>0</v>
      </c>
      <c r="R214">
        <f>SUM(M214:N214:O214:P214:Q214)</f>
        <v>4</v>
      </c>
      <c r="S214" s="1">
        <v>75392</v>
      </c>
      <c r="T214" s="1" t="str">
        <f t="shared" si="14"/>
        <v>Medium</v>
      </c>
      <c r="U214">
        <v>3</v>
      </c>
      <c r="V214">
        <v>2023</v>
      </c>
      <c r="W214" t="s">
        <v>28</v>
      </c>
      <c r="X214">
        <v>7</v>
      </c>
    </row>
    <row r="215" spans="1:24" x14ac:dyDescent="0.3">
      <c r="A215">
        <v>214</v>
      </c>
      <c r="B215" t="s">
        <v>31</v>
      </c>
      <c r="C215" t="str">
        <f>_xlfn.XLOOKUP(B215,Lookup_table!B:B,Lookup_table!C:C)</f>
        <v>Business</v>
      </c>
      <c r="D215" t="s">
        <v>37</v>
      </c>
      <c r="E215" t="s">
        <v>32</v>
      </c>
      <c r="F215" t="s">
        <v>51</v>
      </c>
      <c r="G215" t="s">
        <v>17</v>
      </c>
      <c r="H215" t="str">
        <f t="shared" si="12"/>
        <v>Remote</v>
      </c>
      <c r="I215" t="s">
        <v>26</v>
      </c>
      <c r="J215" t="str">
        <f t="shared" si="13"/>
        <v>3-6 yrs</v>
      </c>
      <c r="K215">
        <f t="shared" ca="1" si="15"/>
        <v>5</v>
      </c>
      <c r="L215" t="s">
        <v>39</v>
      </c>
      <c r="M215">
        <v>0</v>
      </c>
      <c r="N215">
        <v>0</v>
      </c>
      <c r="O215">
        <v>0</v>
      </c>
      <c r="P215">
        <v>1</v>
      </c>
      <c r="Q215">
        <v>1</v>
      </c>
      <c r="R215">
        <f>SUM(M215:N215:O215:P215:Q215)</f>
        <v>2</v>
      </c>
      <c r="S215" s="1">
        <v>95141</v>
      </c>
      <c r="T215" s="1" t="str">
        <f t="shared" si="14"/>
        <v>Medium</v>
      </c>
      <c r="U215">
        <v>4</v>
      </c>
      <c r="V215">
        <v>2024</v>
      </c>
      <c r="W215" t="s">
        <v>34</v>
      </c>
      <c r="X215">
        <v>6</v>
      </c>
    </row>
    <row r="216" spans="1:24" x14ac:dyDescent="0.3">
      <c r="A216">
        <v>215</v>
      </c>
      <c r="B216" t="s">
        <v>41</v>
      </c>
      <c r="C216" t="str">
        <f>_xlfn.XLOOKUP(B216,Lookup_table!B:B,Lookup_table!C:C)</f>
        <v>Data</v>
      </c>
      <c r="D216" t="s">
        <v>37</v>
      </c>
      <c r="E216" t="s">
        <v>15</v>
      </c>
      <c r="F216" t="s">
        <v>24</v>
      </c>
      <c r="G216" t="s">
        <v>30</v>
      </c>
      <c r="H216" t="str">
        <f t="shared" si="12"/>
        <v>Onsite/Hybrid</v>
      </c>
      <c r="I216" t="s">
        <v>26</v>
      </c>
      <c r="J216" t="str">
        <f t="shared" si="13"/>
        <v>3-6 yrs</v>
      </c>
      <c r="K216">
        <f t="shared" ca="1" si="15"/>
        <v>3</v>
      </c>
      <c r="L216" t="s">
        <v>39</v>
      </c>
      <c r="M216">
        <v>0</v>
      </c>
      <c r="N216">
        <v>0</v>
      </c>
      <c r="O216">
        <v>1</v>
      </c>
      <c r="P216">
        <v>1</v>
      </c>
      <c r="Q216">
        <v>1</v>
      </c>
      <c r="R216">
        <f>SUM(M216:N216:O216:P216:Q216)</f>
        <v>3</v>
      </c>
      <c r="S216" s="1">
        <v>111750</v>
      </c>
      <c r="T216" s="1" t="str">
        <f t="shared" si="14"/>
        <v>Medium</v>
      </c>
      <c r="U216">
        <v>6</v>
      </c>
      <c r="V216">
        <v>2020</v>
      </c>
      <c r="W216" t="s">
        <v>28</v>
      </c>
      <c r="X216">
        <v>6</v>
      </c>
    </row>
    <row r="217" spans="1:24" x14ac:dyDescent="0.3">
      <c r="A217">
        <v>216</v>
      </c>
      <c r="B217" t="s">
        <v>36</v>
      </c>
      <c r="C217" t="str">
        <f>_xlfn.XLOOKUP(B217,Lookup_table!B:B,Lookup_table!C:C)</f>
        <v>Data</v>
      </c>
      <c r="D217" t="s">
        <v>34</v>
      </c>
      <c r="E217" t="s">
        <v>15</v>
      </c>
      <c r="F217" t="s">
        <v>51</v>
      </c>
      <c r="G217" t="s">
        <v>25</v>
      </c>
      <c r="H217" t="str">
        <f t="shared" si="12"/>
        <v>Onsite/Hybrid</v>
      </c>
      <c r="I217" t="s">
        <v>18</v>
      </c>
      <c r="J217" t="str">
        <f t="shared" si="13"/>
        <v>7+ yrs</v>
      </c>
      <c r="K217">
        <f t="shared" ca="1" si="15"/>
        <v>8</v>
      </c>
      <c r="L217" t="s">
        <v>27</v>
      </c>
      <c r="M217">
        <v>1</v>
      </c>
      <c r="N217">
        <v>0</v>
      </c>
      <c r="O217">
        <v>0</v>
      </c>
      <c r="P217">
        <v>1</v>
      </c>
      <c r="Q217">
        <v>0</v>
      </c>
      <c r="R217">
        <f>SUM(M217:N217:O217:P217:Q217)</f>
        <v>2</v>
      </c>
      <c r="S217" s="1">
        <v>111531</v>
      </c>
      <c r="T217" s="1" t="str">
        <f t="shared" si="14"/>
        <v>Medium</v>
      </c>
      <c r="U217">
        <v>3</v>
      </c>
      <c r="V217">
        <v>2026</v>
      </c>
      <c r="W217" t="s">
        <v>28</v>
      </c>
      <c r="X217">
        <v>9</v>
      </c>
    </row>
    <row r="218" spans="1:24" x14ac:dyDescent="0.3">
      <c r="A218">
        <v>217</v>
      </c>
      <c r="B218" t="s">
        <v>50</v>
      </c>
      <c r="C218" t="str">
        <f>_xlfn.XLOOKUP(B218,Lookup_table!B:B,Lookup_table!C:C)</f>
        <v>AI</v>
      </c>
      <c r="D218" t="s">
        <v>34</v>
      </c>
      <c r="E218" t="s">
        <v>40</v>
      </c>
      <c r="F218" t="s">
        <v>16</v>
      </c>
      <c r="G218" t="s">
        <v>17</v>
      </c>
      <c r="H218" t="str">
        <f t="shared" si="12"/>
        <v>Remote</v>
      </c>
      <c r="I218" t="s">
        <v>35</v>
      </c>
      <c r="J218" t="str">
        <f t="shared" si="13"/>
        <v>0-2 yrs</v>
      </c>
      <c r="K218">
        <f t="shared" ca="1" si="15"/>
        <v>1</v>
      </c>
      <c r="L218" t="s">
        <v>19</v>
      </c>
      <c r="M218">
        <v>1</v>
      </c>
      <c r="N218">
        <v>0</v>
      </c>
      <c r="O218">
        <v>1</v>
      </c>
      <c r="P218">
        <v>1</v>
      </c>
      <c r="Q218">
        <v>0</v>
      </c>
      <c r="R218">
        <f>SUM(M218:N218:O218:P218:Q218)</f>
        <v>3</v>
      </c>
      <c r="S218" s="1">
        <v>116762</v>
      </c>
      <c r="T218" s="1" t="str">
        <f t="shared" si="14"/>
        <v>Medium</v>
      </c>
      <c r="U218">
        <v>9</v>
      </c>
      <c r="V218">
        <v>2022</v>
      </c>
      <c r="W218" t="s">
        <v>28</v>
      </c>
      <c r="X218">
        <v>5</v>
      </c>
    </row>
    <row r="219" spans="1:24" x14ac:dyDescent="0.3">
      <c r="A219">
        <v>218</v>
      </c>
      <c r="B219" t="s">
        <v>41</v>
      </c>
      <c r="C219" t="str">
        <f>_xlfn.XLOOKUP(B219,Lookup_table!B:B,Lookup_table!C:C)</f>
        <v>Data</v>
      </c>
      <c r="D219" t="s">
        <v>34</v>
      </c>
      <c r="E219" t="s">
        <v>38</v>
      </c>
      <c r="F219" t="s">
        <v>29</v>
      </c>
      <c r="G219" t="s">
        <v>30</v>
      </c>
      <c r="H219" t="str">
        <f t="shared" si="12"/>
        <v>Onsite/Hybrid</v>
      </c>
      <c r="I219" t="s">
        <v>26</v>
      </c>
      <c r="J219" t="str">
        <f t="shared" si="13"/>
        <v>3-6 yrs</v>
      </c>
      <c r="K219">
        <f t="shared" ca="1" si="15"/>
        <v>5</v>
      </c>
      <c r="L219" t="s">
        <v>27</v>
      </c>
      <c r="M219">
        <v>1</v>
      </c>
      <c r="N219">
        <v>1</v>
      </c>
      <c r="O219">
        <v>0</v>
      </c>
      <c r="P219">
        <v>1</v>
      </c>
      <c r="Q219">
        <v>0</v>
      </c>
      <c r="R219">
        <f>SUM(M219:N219:O219:P219:Q219)</f>
        <v>3</v>
      </c>
      <c r="S219" s="1">
        <v>92183</v>
      </c>
      <c r="T219" s="1" t="str">
        <f t="shared" si="14"/>
        <v>Medium</v>
      </c>
      <c r="U219">
        <v>1</v>
      </c>
      <c r="V219">
        <v>2025</v>
      </c>
      <c r="W219" t="s">
        <v>28</v>
      </c>
      <c r="X219">
        <v>7</v>
      </c>
    </row>
    <row r="220" spans="1:24" x14ac:dyDescent="0.3">
      <c r="A220">
        <v>219</v>
      </c>
      <c r="B220" t="s">
        <v>50</v>
      </c>
      <c r="C220" t="str">
        <f>_xlfn.XLOOKUP(B220,Lookup_table!B:B,Lookup_table!C:C)</f>
        <v>AI</v>
      </c>
      <c r="D220" t="s">
        <v>37</v>
      </c>
      <c r="E220" t="s">
        <v>15</v>
      </c>
      <c r="F220" t="s">
        <v>24</v>
      </c>
      <c r="G220" t="s">
        <v>25</v>
      </c>
      <c r="H220" t="str">
        <f t="shared" si="12"/>
        <v>Onsite/Hybrid</v>
      </c>
      <c r="I220" t="s">
        <v>35</v>
      </c>
      <c r="J220" t="str">
        <f t="shared" si="13"/>
        <v>0-2 yrs</v>
      </c>
      <c r="K220">
        <f t="shared" ca="1" si="15"/>
        <v>0</v>
      </c>
      <c r="L220" t="s">
        <v>39</v>
      </c>
      <c r="M220">
        <v>0</v>
      </c>
      <c r="N220">
        <v>1</v>
      </c>
      <c r="O220">
        <v>1</v>
      </c>
      <c r="P220">
        <v>0</v>
      </c>
      <c r="Q220">
        <v>0</v>
      </c>
      <c r="R220">
        <f>SUM(M220:N220:O220:P220:Q220)</f>
        <v>2</v>
      </c>
      <c r="S220" s="1">
        <v>107156</v>
      </c>
      <c r="T220" s="1" t="str">
        <f t="shared" si="14"/>
        <v>Medium</v>
      </c>
      <c r="U220">
        <v>9</v>
      </c>
      <c r="V220">
        <v>2024</v>
      </c>
      <c r="W220" t="s">
        <v>20</v>
      </c>
      <c r="X220">
        <v>1</v>
      </c>
    </row>
    <row r="221" spans="1:24" x14ac:dyDescent="0.3">
      <c r="A221">
        <v>220</v>
      </c>
      <c r="B221" t="s">
        <v>33</v>
      </c>
      <c r="C221" t="str">
        <f>_xlfn.XLOOKUP(B221,Lookup_table!B:B,Lookup_table!C:C)</f>
        <v>Data</v>
      </c>
      <c r="D221" t="s">
        <v>22</v>
      </c>
      <c r="E221" t="s">
        <v>15</v>
      </c>
      <c r="F221" t="s">
        <v>52</v>
      </c>
      <c r="G221" t="s">
        <v>25</v>
      </c>
      <c r="H221" t="str">
        <f t="shared" si="12"/>
        <v>Onsite/Hybrid</v>
      </c>
      <c r="I221" t="s">
        <v>35</v>
      </c>
      <c r="J221" t="str">
        <f t="shared" si="13"/>
        <v>0-2 yrs</v>
      </c>
      <c r="K221">
        <f t="shared" ca="1" si="15"/>
        <v>1</v>
      </c>
      <c r="L221" t="s">
        <v>27</v>
      </c>
      <c r="M221">
        <v>0</v>
      </c>
      <c r="N221">
        <v>1</v>
      </c>
      <c r="O221">
        <v>1</v>
      </c>
      <c r="P221">
        <v>1</v>
      </c>
      <c r="Q221">
        <v>1</v>
      </c>
      <c r="R221">
        <f>SUM(M221:N221:O221:P221:Q221)</f>
        <v>4</v>
      </c>
      <c r="S221" s="1">
        <v>111748</v>
      </c>
      <c r="T221" s="1" t="str">
        <f t="shared" si="14"/>
        <v>Medium</v>
      </c>
      <c r="U221">
        <v>6</v>
      </c>
      <c r="V221">
        <v>2024</v>
      </c>
      <c r="W221" t="s">
        <v>28</v>
      </c>
      <c r="X221">
        <v>9</v>
      </c>
    </row>
    <row r="222" spans="1:24" x14ac:dyDescent="0.3">
      <c r="A222">
        <v>221</v>
      </c>
      <c r="B222" t="s">
        <v>36</v>
      </c>
      <c r="C222" t="str">
        <f>_xlfn.XLOOKUP(B222,Lookup_table!B:B,Lookup_table!C:C)</f>
        <v>Data</v>
      </c>
      <c r="D222" t="s">
        <v>34</v>
      </c>
      <c r="E222" t="s">
        <v>23</v>
      </c>
      <c r="F222" t="s">
        <v>52</v>
      </c>
      <c r="G222" t="s">
        <v>17</v>
      </c>
      <c r="H222" t="str">
        <f t="shared" si="12"/>
        <v>Remote</v>
      </c>
      <c r="I222" t="s">
        <v>18</v>
      </c>
      <c r="J222" t="str">
        <f t="shared" si="13"/>
        <v>7+ yrs</v>
      </c>
      <c r="K222">
        <f t="shared" ca="1" si="15"/>
        <v>9</v>
      </c>
      <c r="L222" t="s">
        <v>39</v>
      </c>
      <c r="M222">
        <v>1</v>
      </c>
      <c r="N222">
        <v>1</v>
      </c>
      <c r="O222">
        <v>1</v>
      </c>
      <c r="P222">
        <v>1</v>
      </c>
      <c r="Q222">
        <v>1</v>
      </c>
      <c r="R222">
        <f>SUM(M222:N222:O222:P222:Q222)</f>
        <v>5</v>
      </c>
      <c r="S222" s="1">
        <v>135193</v>
      </c>
      <c r="T222" s="1" t="str">
        <f t="shared" si="14"/>
        <v>High</v>
      </c>
      <c r="U222">
        <v>8</v>
      </c>
      <c r="V222">
        <v>2021</v>
      </c>
      <c r="W222" t="s">
        <v>28</v>
      </c>
      <c r="X222">
        <v>3</v>
      </c>
    </row>
    <row r="223" spans="1:24" x14ac:dyDescent="0.3">
      <c r="A223">
        <v>222</v>
      </c>
      <c r="B223" t="s">
        <v>36</v>
      </c>
      <c r="C223" t="str">
        <f>_xlfn.XLOOKUP(B223,Lookup_table!B:B,Lookup_table!C:C)</f>
        <v>Data</v>
      </c>
      <c r="D223" t="s">
        <v>37</v>
      </c>
      <c r="E223" t="s">
        <v>38</v>
      </c>
      <c r="F223" t="s">
        <v>52</v>
      </c>
      <c r="G223" t="s">
        <v>30</v>
      </c>
      <c r="H223" t="str">
        <f t="shared" si="12"/>
        <v>Onsite/Hybrid</v>
      </c>
      <c r="I223" t="s">
        <v>26</v>
      </c>
      <c r="J223" t="str">
        <f t="shared" si="13"/>
        <v>3-6 yrs</v>
      </c>
      <c r="K223">
        <f t="shared" ca="1" si="15"/>
        <v>3</v>
      </c>
      <c r="L223" t="s">
        <v>19</v>
      </c>
      <c r="M223">
        <v>0</v>
      </c>
      <c r="N223">
        <v>1</v>
      </c>
      <c r="O223">
        <v>0</v>
      </c>
      <c r="P223">
        <v>0</v>
      </c>
      <c r="Q223">
        <v>1</v>
      </c>
      <c r="R223">
        <f>SUM(M223:N223:O223:P223:Q223)</f>
        <v>2</v>
      </c>
      <c r="S223" s="1">
        <v>88921</v>
      </c>
      <c r="T223" s="1" t="str">
        <f t="shared" si="14"/>
        <v>Medium</v>
      </c>
      <c r="U223">
        <v>11</v>
      </c>
      <c r="V223">
        <v>2022</v>
      </c>
      <c r="W223" t="s">
        <v>20</v>
      </c>
      <c r="X223">
        <v>6</v>
      </c>
    </row>
    <row r="224" spans="1:24" x14ac:dyDescent="0.3">
      <c r="A224">
        <v>223</v>
      </c>
      <c r="B224" t="s">
        <v>50</v>
      </c>
      <c r="C224" t="str">
        <f>_xlfn.XLOOKUP(B224,Lookup_table!B:B,Lookup_table!C:C)</f>
        <v>AI</v>
      </c>
      <c r="D224" t="s">
        <v>34</v>
      </c>
      <c r="E224" t="s">
        <v>38</v>
      </c>
      <c r="F224" t="s">
        <v>52</v>
      </c>
      <c r="G224" t="s">
        <v>17</v>
      </c>
      <c r="H224" t="str">
        <f t="shared" si="12"/>
        <v>Remote</v>
      </c>
      <c r="I224" t="s">
        <v>35</v>
      </c>
      <c r="J224" t="str">
        <f t="shared" si="13"/>
        <v>0-2 yrs</v>
      </c>
      <c r="K224">
        <f t="shared" ca="1" si="15"/>
        <v>2</v>
      </c>
      <c r="L224" t="s">
        <v>27</v>
      </c>
      <c r="M224">
        <v>1</v>
      </c>
      <c r="N224">
        <v>1</v>
      </c>
      <c r="O224">
        <v>0</v>
      </c>
      <c r="P224">
        <v>1</v>
      </c>
      <c r="Q224">
        <v>0</v>
      </c>
      <c r="R224">
        <f>SUM(M224:N224:O224:P224:Q224)</f>
        <v>3</v>
      </c>
      <c r="S224" s="1">
        <v>105808</v>
      </c>
      <c r="T224" s="1" t="str">
        <f t="shared" si="14"/>
        <v>Medium</v>
      </c>
      <c r="U224">
        <v>6</v>
      </c>
      <c r="V224">
        <v>2020</v>
      </c>
      <c r="W224" t="s">
        <v>20</v>
      </c>
      <c r="X224">
        <v>4</v>
      </c>
    </row>
    <row r="225" spans="1:24" x14ac:dyDescent="0.3">
      <c r="A225">
        <v>224</v>
      </c>
      <c r="B225" t="s">
        <v>41</v>
      </c>
      <c r="C225" t="str">
        <f>_xlfn.XLOOKUP(B225,Lookup_table!B:B,Lookup_table!C:C)</f>
        <v>Data</v>
      </c>
      <c r="D225" t="s">
        <v>14</v>
      </c>
      <c r="E225" t="s">
        <v>40</v>
      </c>
      <c r="F225" t="s">
        <v>51</v>
      </c>
      <c r="G225" t="s">
        <v>17</v>
      </c>
      <c r="H225" t="str">
        <f t="shared" si="12"/>
        <v>Remote</v>
      </c>
      <c r="I225" t="s">
        <v>26</v>
      </c>
      <c r="J225" t="str">
        <f t="shared" si="13"/>
        <v>3-6 yrs</v>
      </c>
      <c r="K225">
        <f t="shared" ca="1" si="15"/>
        <v>5</v>
      </c>
      <c r="L225" t="s">
        <v>39</v>
      </c>
      <c r="M225">
        <v>0</v>
      </c>
      <c r="N225">
        <v>0</v>
      </c>
      <c r="O225">
        <v>1</v>
      </c>
      <c r="P225">
        <v>1</v>
      </c>
      <c r="Q225">
        <v>1</v>
      </c>
      <c r="R225">
        <f>SUM(M225:N225:O225:P225:Q225)</f>
        <v>3</v>
      </c>
      <c r="S225" s="1">
        <v>116376</v>
      </c>
      <c r="T225" s="1" t="str">
        <f t="shared" si="14"/>
        <v>Medium</v>
      </c>
      <c r="U225">
        <v>9</v>
      </c>
      <c r="V225">
        <v>2024</v>
      </c>
      <c r="W225" t="s">
        <v>28</v>
      </c>
      <c r="X225">
        <v>6</v>
      </c>
    </row>
    <row r="226" spans="1:24" x14ac:dyDescent="0.3">
      <c r="A226">
        <v>225</v>
      </c>
      <c r="B226" t="s">
        <v>33</v>
      </c>
      <c r="C226" t="str">
        <f>_xlfn.XLOOKUP(B226,Lookup_table!B:B,Lookup_table!C:C)</f>
        <v>Data</v>
      </c>
      <c r="D226" t="s">
        <v>14</v>
      </c>
      <c r="E226" t="s">
        <v>38</v>
      </c>
      <c r="F226" t="s">
        <v>16</v>
      </c>
      <c r="G226" t="s">
        <v>30</v>
      </c>
      <c r="H226" t="str">
        <f t="shared" si="12"/>
        <v>Onsite/Hybrid</v>
      </c>
      <c r="I226" t="s">
        <v>18</v>
      </c>
      <c r="J226" t="str">
        <f t="shared" si="13"/>
        <v>7+ yrs</v>
      </c>
      <c r="K226">
        <f t="shared" ca="1" si="15"/>
        <v>10</v>
      </c>
      <c r="L226" t="s">
        <v>39</v>
      </c>
      <c r="M226">
        <v>0</v>
      </c>
      <c r="N226">
        <v>0</v>
      </c>
      <c r="O226">
        <v>0</v>
      </c>
      <c r="P226">
        <v>1</v>
      </c>
      <c r="Q226">
        <v>0</v>
      </c>
      <c r="R226">
        <f>SUM(M226:N226:O226:P226:Q226)</f>
        <v>1</v>
      </c>
      <c r="S226" s="1">
        <v>115002</v>
      </c>
      <c r="T226" s="1" t="str">
        <f t="shared" si="14"/>
        <v>Medium</v>
      </c>
      <c r="U226">
        <v>1</v>
      </c>
      <c r="V226">
        <v>2023</v>
      </c>
      <c r="W226" t="s">
        <v>20</v>
      </c>
      <c r="X226">
        <v>3</v>
      </c>
    </row>
    <row r="227" spans="1:24" x14ac:dyDescent="0.3">
      <c r="A227">
        <v>226</v>
      </c>
      <c r="B227" t="s">
        <v>36</v>
      </c>
      <c r="C227" t="str">
        <f>_xlfn.XLOOKUP(B227,Lookup_table!B:B,Lookup_table!C:C)</f>
        <v>Data</v>
      </c>
      <c r="D227" t="s">
        <v>22</v>
      </c>
      <c r="E227" t="s">
        <v>42</v>
      </c>
      <c r="F227" t="s">
        <v>16</v>
      </c>
      <c r="G227" t="s">
        <v>17</v>
      </c>
      <c r="H227" t="str">
        <f t="shared" si="12"/>
        <v>Remote</v>
      </c>
      <c r="I227" t="s">
        <v>35</v>
      </c>
      <c r="J227" t="str">
        <f t="shared" si="13"/>
        <v>0-2 yrs</v>
      </c>
      <c r="K227">
        <f t="shared" ca="1" si="15"/>
        <v>2</v>
      </c>
      <c r="L227" t="s">
        <v>27</v>
      </c>
      <c r="M227">
        <v>1</v>
      </c>
      <c r="N227">
        <v>0</v>
      </c>
      <c r="O227">
        <v>1</v>
      </c>
      <c r="P227">
        <v>1</v>
      </c>
      <c r="Q227">
        <v>0</v>
      </c>
      <c r="R227">
        <f>SUM(M227:N227:O227:P227:Q227)</f>
        <v>3</v>
      </c>
      <c r="S227" s="1">
        <v>103365</v>
      </c>
      <c r="T227" s="1" t="str">
        <f t="shared" si="14"/>
        <v>Medium</v>
      </c>
      <c r="U227">
        <v>7</v>
      </c>
      <c r="V227">
        <v>2025</v>
      </c>
      <c r="W227" t="s">
        <v>28</v>
      </c>
      <c r="X227">
        <v>8</v>
      </c>
    </row>
    <row r="228" spans="1:24" x14ac:dyDescent="0.3">
      <c r="A228">
        <v>227</v>
      </c>
      <c r="B228" t="s">
        <v>31</v>
      </c>
      <c r="C228" t="str">
        <f>_xlfn.XLOOKUP(B228,Lookup_table!B:B,Lookup_table!C:C)</f>
        <v>Business</v>
      </c>
      <c r="D228" t="s">
        <v>37</v>
      </c>
      <c r="E228" t="s">
        <v>38</v>
      </c>
      <c r="F228" t="s">
        <v>43</v>
      </c>
      <c r="G228" t="s">
        <v>25</v>
      </c>
      <c r="H228" t="str">
        <f t="shared" si="12"/>
        <v>Onsite/Hybrid</v>
      </c>
      <c r="I228" t="s">
        <v>26</v>
      </c>
      <c r="J228" t="str">
        <f t="shared" si="13"/>
        <v>3-6 yrs</v>
      </c>
      <c r="K228">
        <f t="shared" ca="1" si="15"/>
        <v>6</v>
      </c>
      <c r="L228" t="s">
        <v>19</v>
      </c>
      <c r="M228">
        <v>1</v>
      </c>
      <c r="N228">
        <v>0</v>
      </c>
      <c r="O228">
        <v>0</v>
      </c>
      <c r="P228">
        <v>1</v>
      </c>
      <c r="Q228">
        <v>1</v>
      </c>
      <c r="R228">
        <f>SUM(M228:N228:O228:P228:Q228)</f>
        <v>3</v>
      </c>
      <c r="S228" s="1">
        <v>96774</v>
      </c>
      <c r="T228" s="1" t="str">
        <f t="shared" si="14"/>
        <v>Medium</v>
      </c>
      <c r="U228">
        <v>12</v>
      </c>
      <c r="V228">
        <v>2023</v>
      </c>
      <c r="W228" t="s">
        <v>20</v>
      </c>
      <c r="X228">
        <v>5</v>
      </c>
    </row>
    <row r="229" spans="1:24" x14ac:dyDescent="0.3">
      <c r="A229">
        <v>228</v>
      </c>
      <c r="B229" t="s">
        <v>33</v>
      </c>
      <c r="C229" t="str">
        <f>_xlfn.XLOOKUP(B229,Lookup_table!B:B,Lookup_table!C:C)</f>
        <v>Data</v>
      </c>
      <c r="D229" t="s">
        <v>14</v>
      </c>
      <c r="E229" t="s">
        <v>23</v>
      </c>
      <c r="F229" t="s">
        <v>44</v>
      </c>
      <c r="G229" t="s">
        <v>30</v>
      </c>
      <c r="H229" t="str">
        <f t="shared" si="12"/>
        <v>Onsite/Hybrid</v>
      </c>
      <c r="I229" t="s">
        <v>18</v>
      </c>
      <c r="J229" t="str">
        <f t="shared" si="13"/>
        <v>7+ yrs</v>
      </c>
      <c r="K229">
        <f t="shared" ca="1" si="15"/>
        <v>10</v>
      </c>
      <c r="L229" t="s">
        <v>27</v>
      </c>
      <c r="M229">
        <v>1</v>
      </c>
      <c r="N229">
        <v>0</v>
      </c>
      <c r="O229">
        <v>0</v>
      </c>
      <c r="P229">
        <v>0</v>
      </c>
      <c r="Q229">
        <v>1</v>
      </c>
      <c r="R229">
        <f>SUM(M229:N229:O229:P229:Q229)</f>
        <v>2</v>
      </c>
      <c r="S229" s="1">
        <v>106842</v>
      </c>
      <c r="T229" s="1" t="str">
        <f t="shared" si="14"/>
        <v>Medium</v>
      </c>
      <c r="U229">
        <v>11</v>
      </c>
      <c r="V229">
        <v>2024</v>
      </c>
      <c r="W229" t="s">
        <v>20</v>
      </c>
      <c r="X229">
        <v>2</v>
      </c>
    </row>
    <row r="230" spans="1:24" x14ac:dyDescent="0.3">
      <c r="A230">
        <v>229</v>
      </c>
      <c r="B230" t="s">
        <v>21</v>
      </c>
      <c r="C230" t="str">
        <f>_xlfn.XLOOKUP(B230,Lookup_table!B:B,Lookup_table!C:C)</f>
        <v>AI</v>
      </c>
      <c r="D230" t="s">
        <v>34</v>
      </c>
      <c r="E230" t="s">
        <v>32</v>
      </c>
      <c r="F230" t="s">
        <v>51</v>
      </c>
      <c r="G230" t="s">
        <v>25</v>
      </c>
      <c r="H230" t="str">
        <f t="shared" si="12"/>
        <v>Onsite/Hybrid</v>
      </c>
      <c r="I230" t="s">
        <v>35</v>
      </c>
      <c r="J230" t="str">
        <f t="shared" si="13"/>
        <v>0-2 yrs</v>
      </c>
      <c r="K230">
        <f t="shared" ca="1" si="15"/>
        <v>1</v>
      </c>
      <c r="L230" t="s">
        <v>27</v>
      </c>
      <c r="M230">
        <v>1</v>
      </c>
      <c r="N230">
        <v>0</v>
      </c>
      <c r="O230">
        <v>1</v>
      </c>
      <c r="P230">
        <v>1</v>
      </c>
      <c r="Q230">
        <v>0</v>
      </c>
      <c r="R230">
        <f>SUM(M230:N230:O230:P230:Q230)</f>
        <v>3</v>
      </c>
      <c r="S230" s="1">
        <v>116628</v>
      </c>
      <c r="T230" s="1" t="str">
        <f t="shared" si="14"/>
        <v>Medium</v>
      </c>
      <c r="U230">
        <v>6</v>
      </c>
      <c r="V230">
        <v>2022</v>
      </c>
      <c r="W230" t="s">
        <v>28</v>
      </c>
      <c r="X230">
        <v>5</v>
      </c>
    </row>
    <row r="231" spans="1:24" x14ac:dyDescent="0.3">
      <c r="A231">
        <v>230</v>
      </c>
      <c r="B231" t="s">
        <v>41</v>
      </c>
      <c r="C231" t="str">
        <f>_xlfn.XLOOKUP(B231,Lookup_table!B:B,Lookup_table!C:C)</f>
        <v>Data</v>
      </c>
      <c r="D231" t="s">
        <v>22</v>
      </c>
      <c r="E231" t="s">
        <v>32</v>
      </c>
      <c r="F231" t="s">
        <v>52</v>
      </c>
      <c r="G231" t="s">
        <v>17</v>
      </c>
      <c r="H231" t="str">
        <f t="shared" si="12"/>
        <v>Remote</v>
      </c>
      <c r="I231" t="s">
        <v>26</v>
      </c>
      <c r="J231" t="str">
        <f t="shared" si="13"/>
        <v>3-6 yrs</v>
      </c>
      <c r="K231">
        <f t="shared" ca="1" si="15"/>
        <v>3</v>
      </c>
      <c r="L231" t="s">
        <v>39</v>
      </c>
      <c r="M231">
        <v>0</v>
      </c>
      <c r="N231">
        <v>0</v>
      </c>
      <c r="O231">
        <v>0</v>
      </c>
      <c r="P231">
        <v>0</v>
      </c>
      <c r="Q231">
        <v>1</v>
      </c>
      <c r="R231">
        <f>SUM(M231:N231:O231:P231:Q231)</f>
        <v>1</v>
      </c>
      <c r="S231" s="1">
        <v>109428</v>
      </c>
      <c r="T231" s="1" t="str">
        <f t="shared" si="14"/>
        <v>Medium</v>
      </c>
      <c r="U231">
        <v>1</v>
      </c>
      <c r="V231">
        <v>2026</v>
      </c>
      <c r="W231" t="s">
        <v>34</v>
      </c>
      <c r="X231">
        <v>5</v>
      </c>
    </row>
    <row r="232" spans="1:24" x14ac:dyDescent="0.3">
      <c r="A232">
        <v>231</v>
      </c>
      <c r="B232" t="s">
        <v>33</v>
      </c>
      <c r="C232" t="str">
        <f>_xlfn.XLOOKUP(B232,Lookup_table!B:B,Lookup_table!C:C)</f>
        <v>Data</v>
      </c>
      <c r="D232" t="s">
        <v>37</v>
      </c>
      <c r="E232" t="s">
        <v>38</v>
      </c>
      <c r="F232" t="s">
        <v>24</v>
      </c>
      <c r="G232" t="s">
        <v>17</v>
      </c>
      <c r="H232" t="str">
        <f t="shared" si="12"/>
        <v>Remote</v>
      </c>
      <c r="I232" t="s">
        <v>26</v>
      </c>
      <c r="J232" t="str">
        <f t="shared" si="13"/>
        <v>3-6 yrs</v>
      </c>
      <c r="K232">
        <f t="shared" ca="1" si="15"/>
        <v>4</v>
      </c>
      <c r="L232" t="s">
        <v>39</v>
      </c>
      <c r="M232">
        <v>1</v>
      </c>
      <c r="N232">
        <v>0</v>
      </c>
      <c r="O232">
        <v>0</v>
      </c>
      <c r="P232">
        <v>0</v>
      </c>
      <c r="Q232">
        <v>0</v>
      </c>
      <c r="R232">
        <f>SUM(M232:N232:O232:P232:Q232)</f>
        <v>1</v>
      </c>
      <c r="S232" s="1">
        <v>73259</v>
      </c>
      <c r="T232" s="1" t="str">
        <f t="shared" si="14"/>
        <v>Medium</v>
      </c>
      <c r="U232">
        <v>12</v>
      </c>
      <c r="V232">
        <v>2021</v>
      </c>
      <c r="W232" t="s">
        <v>20</v>
      </c>
      <c r="X232">
        <v>5</v>
      </c>
    </row>
    <row r="233" spans="1:24" x14ac:dyDescent="0.3">
      <c r="A233">
        <v>232</v>
      </c>
      <c r="B233" t="s">
        <v>36</v>
      </c>
      <c r="C233" t="str">
        <f>_xlfn.XLOOKUP(B233,Lookup_table!B:B,Lookup_table!C:C)</f>
        <v>Data</v>
      </c>
      <c r="D233" t="s">
        <v>37</v>
      </c>
      <c r="E233" t="s">
        <v>23</v>
      </c>
      <c r="F233" t="s">
        <v>29</v>
      </c>
      <c r="G233" t="s">
        <v>30</v>
      </c>
      <c r="H233" t="str">
        <f t="shared" si="12"/>
        <v>Onsite/Hybrid</v>
      </c>
      <c r="I233" t="s">
        <v>35</v>
      </c>
      <c r="J233" t="str">
        <f t="shared" si="13"/>
        <v>0-2 yrs</v>
      </c>
      <c r="K233">
        <f t="shared" ca="1" si="15"/>
        <v>2</v>
      </c>
      <c r="L233" t="s">
        <v>39</v>
      </c>
      <c r="M233">
        <v>1</v>
      </c>
      <c r="N233">
        <v>0</v>
      </c>
      <c r="O233">
        <v>1</v>
      </c>
      <c r="P233">
        <v>1</v>
      </c>
      <c r="Q233">
        <v>1</v>
      </c>
      <c r="R233">
        <f>SUM(M233:N233:O233:P233:Q233)</f>
        <v>4</v>
      </c>
      <c r="S233" s="1">
        <v>86141</v>
      </c>
      <c r="T233" s="1" t="str">
        <f t="shared" si="14"/>
        <v>Medium</v>
      </c>
      <c r="U233">
        <v>4</v>
      </c>
      <c r="V233">
        <v>2023</v>
      </c>
      <c r="W233" t="s">
        <v>28</v>
      </c>
      <c r="X233">
        <v>9</v>
      </c>
    </row>
    <row r="234" spans="1:24" x14ac:dyDescent="0.3">
      <c r="A234">
        <v>233</v>
      </c>
      <c r="B234" t="s">
        <v>33</v>
      </c>
      <c r="C234" t="str">
        <f>_xlfn.XLOOKUP(B234,Lookup_table!B:B,Lookup_table!C:C)</f>
        <v>Data</v>
      </c>
      <c r="D234" t="s">
        <v>22</v>
      </c>
      <c r="E234" t="s">
        <v>32</v>
      </c>
      <c r="F234" t="s">
        <v>29</v>
      </c>
      <c r="G234" t="s">
        <v>17</v>
      </c>
      <c r="H234" t="str">
        <f t="shared" si="12"/>
        <v>Remote</v>
      </c>
      <c r="I234" t="s">
        <v>18</v>
      </c>
      <c r="J234" t="str">
        <f t="shared" si="13"/>
        <v>7+ yrs</v>
      </c>
      <c r="K234">
        <f t="shared" ca="1" si="15"/>
        <v>10</v>
      </c>
      <c r="L234" t="s">
        <v>27</v>
      </c>
      <c r="M234">
        <v>0</v>
      </c>
      <c r="N234">
        <v>0</v>
      </c>
      <c r="O234">
        <v>0</v>
      </c>
      <c r="P234">
        <v>1</v>
      </c>
      <c r="Q234">
        <v>0</v>
      </c>
      <c r="R234">
        <f>SUM(M234:N234:O234:P234:Q234)</f>
        <v>1</v>
      </c>
      <c r="S234" s="1">
        <v>132011</v>
      </c>
      <c r="T234" s="1" t="str">
        <f t="shared" si="14"/>
        <v>High</v>
      </c>
      <c r="U234">
        <v>3</v>
      </c>
      <c r="V234">
        <v>2022</v>
      </c>
      <c r="W234" t="s">
        <v>20</v>
      </c>
      <c r="X234">
        <v>2</v>
      </c>
    </row>
    <row r="235" spans="1:24" x14ac:dyDescent="0.3">
      <c r="A235">
        <v>234</v>
      </c>
      <c r="B235" t="s">
        <v>36</v>
      </c>
      <c r="C235" t="str">
        <f>_xlfn.XLOOKUP(B235,Lookup_table!B:B,Lookup_table!C:C)</f>
        <v>Data</v>
      </c>
      <c r="D235" t="s">
        <v>34</v>
      </c>
      <c r="E235" t="s">
        <v>15</v>
      </c>
      <c r="F235" t="s">
        <v>52</v>
      </c>
      <c r="G235" t="s">
        <v>17</v>
      </c>
      <c r="H235" t="str">
        <f t="shared" si="12"/>
        <v>Remote</v>
      </c>
      <c r="I235" t="s">
        <v>26</v>
      </c>
      <c r="J235" t="str">
        <f t="shared" si="13"/>
        <v>3-6 yrs</v>
      </c>
      <c r="K235">
        <f t="shared" ca="1" si="15"/>
        <v>5</v>
      </c>
      <c r="L235" t="s">
        <v>27</v>
      </c>
      <c r="M235">
        <v>1</v>
      </c>
      <c r="N235">
        <v>1</v>
      </c>
      <c r="O235">
        <v>1</v>
      </c>
      <c r="P235">
        <v>1</v>
      </c>
      <c r="Q235">
        <v>1</v>
      </c>
      <c r="R235">
        <f>SUM(M235:N235:O235:P235:Q235)</f>
        <v>5</v>
      </c>
      <c r="S235" s="1">
        <v>111054</v>
      </c>
      <c r="T235" s="1" t="str">
        <f t="shared" si="14"/>
        <v>Medium</v>
      </c>
      <c r="U235">
        <v>4</v>
      </c>
      <c r="V235">
        <v>2020</v>
      </c>
      <c r="W235" t="s">
        <v>28</v>
      </c>
      <c r="X235">
        <v>6</v>
      </c>
    </row>
    <row r="236" spans="1:24" x14ac:dyDescent="0.3">
      <c r="A236">
        <v>235</v>
      </c>
      <c r="B236" t="s">
        <v>31</v>
      </c>
      <c r="C236" t="str">
        <f>_xlfn.XLOOKUP(B236,Lookup_table!B:B,Lookup_table!C:C)</f>
        <v>Business</v>
      </c>
      <c r="D236" t="s">
        <v>34</v>
      </c>
      <c r="E236" t="s">
        <v>42</v>
      </c>
      <c r="F236" t="s">
        <v>24</v>
      </c>
      <c r="G236" t="s">
        <v>30</v>
      </c>
      <c r="H236" t="str">
        <f t="shared" si="12"/>
        <v>Onsite/Hybrid</v>
      </c>
      <c r="I236" t="s">
        <v>18</v>
      </c>
      <c r="J236" t="str">
        <f t="shared" si="13"/>
        <v>7+ yrs</v>
      </c>
      <c r="K236">
        <f t="shared" ca="1" si="15"/>
        <v>10</v>
      </c>
      <c r="L236" t="s">
        <v>39</v>
      </c>
      <c r="M236">
        <v>1</v>
      </c>
      <c r="N236">
        <v>1</v>
      </c>
      <c r="O236">
        <v>0</v>
      </c>
      <c r="P236">
        <v>1</v>
      </c>
      <c r="Q236">
        <v>1</v>
      </c>
      <c r="R236">
        <f>SUM(M236:N236:O236:P236:Q236)</f>
        <v>4</v>
      </c>
      <c r="S236" s="1">
        <v>122309</v>
      </c>
      <c r="T236" s="1" t="str">
        <f t="shared" si="14"/>
        <v>High</v>
      </c>
      <c r="U236">
        <v>11</v>
      </c>
      <c r="V236">
        <v>2024</v>
      </c>
      <c r="W236" t="s">
        <v>34</v>
      </c>
      <c r="X236">
        <v>3</v>
      </c>
    </row>
    <row r="237" spans="1:24" x14ac:dyDescent="0.3">
      <c r="A237">
        <v>236</v>
      </c>
      <c r="B237" t="s">
        <v>31</v>
      </c>
      <c r="C237" t="str">
        <f>_xlfn.XLOOKUP(B237,Lookup_table!B:B,Lookup_table!C:C)</f>
        <v>Business</v>
      </c>
      <c r="D237" t="s">
        <v>34</v>
      </c>
      <c r="E237" t="s">
        <v>32</v>
      </c>
      <c r="F237" t="s">
        <v>16</v>
      </c>
      <c r="G237" t="s">
        <v>25</v>
      </c>
      <c r="H237" t="str">
        <f t="shared" si="12"/>
        <v>Onsite/Hybrid</v>
      </c>
      <c r="I237" t="s">
        <v>35</v>
      </c>
      <c r="J237" t="str">
        <f t="shared" si="13"/>
        <v>0-2 yrs</v>
      </c>
      <c r="K237">
        <f t="shared" ca="1" si="15"/>
        <v>1</v>
      </c>
      <c r="L237" t="s">
        <v>27</v>
      </c>
      <c r="M237">
        <v>1</v>
      </c>
      <c r="N237">
        <v>0</v>
      </c>
      <c r="O237">
        <v>0</v>
      </c>
      <c r="P237">
        <v>0</v>
      </c>
      <c r="Q237">
        <v>1</v>
      </c>
      <c r="R237">
        <f>SUM(M237:N237:O237:P237:Q237)</f>
        <v>2</v>
      </c>
      <c r="S237" s="1">
        <v>55785</v>
      </c>
      <c r="T237" s="1" t="str">
        <f t="shared" si="14"/>
        <v>Low</v>
      </c>
      <c r="U237">
        <v>12</v>
      </c>
      <c r="V237">
        <v>2020</v>
      </c>
      <c r="W237" t="s">
        <v>34</v>
      </c>
      <c r="X237">
        <v>4</v>
      </c>
    </row>
    <row r="238" spans="1:24" x14ac:dyDescent="0.3">
      <c r="A238">
        <v>237</v>
      </c>
      <c r="B238" t="s">
        <v>33</v>
      </c>
      <c r="C238" t="str">
        <f>_xlfn.XLOOKUP(B238,Lookup_table!B:B,Lookup_table!C:C)</f>
        <v>Data</v>
      </c>
      <c r="D238" t="s">
        <v>14</v>
      </c>
      <c r="E238" t="s">
        <v>42</v>
      </c>
      <c r="F238" t="s">
        <v>51</v>
      </c>
      <c r="G238" t="s">
        <v>30</v>
      </c>
      <c r="H238" t="str">
        <f t="shared" si="12"/>
        <v>Onsite/Hybrid</v>
      </c>
      <c r="I238" t="s">
        <v>26</v>
      </c>
      <c r="J238" t="str">
        <f t="shared" si="13"/>
        <v>3-6 yrs</v>
      </c>
      <c r="K238">
        <f t="shared" ca="1" si="15"/>
        <v>6</v>
      </c>
      <c r="L238" t="s">
        <v>27</v>
      </c>
      <c r="M238">
        <v>1</v>
      </c>
      <c r="N238">
        <v>1</v>
      </c>
      <c r="O238">
        <v>1</v>
      </c>
      <c r="P238">
        <v>1</v>
      </c>
      <c r="Q238">
        <v>0</v>
      </c>
      <c r="R238">
        <f>SUM(M238:N238:O238:P238:Q238)</f>
        <v>4</v>
      </c>
      <c r="S238" s="1">
        <v>102352</v>
      </c>
      <c r="T238" s="1" t="str">
        <f t="shared" si="14"/>
        <v>Medium</v>
      </c>
      <c r="U238">
        <v>2</v>
      </c>
      <c r="V238">
        <v>2024</v>
      </c>
      <c r="W238" t="s">
        <v>28</v>
      </c>
      <c r="X238">
        <v>5</v>
      </c>
    </row>
    <row r="239" spans="1:24" x14ac:dyDescent="0.3">
      <c r="A239">
        <v>238</v>
      </c>
      <c r="B239" t="s">
        <v>41</v>
      </c>
      <c r="C239" t="str">
        <f>_xlfn.XLOOKUP(B239,Lookup_table!B:B,Lookup_table!C:C)</f>
        <v>Data</v>
      </c>
      <c r="D239" t="s">
        <v>14</v>
      </c>
      <c r="E239" t="s">
        <v>15</v>
      </c>
      <c r="F239" t="s">
        <v>43</v>
      </c>
      <c r="G239" t="s">
        <v>30</v>
      </c>
      <c r="H239" t="str">
        <f t="shared" si="12"/>
        <v>Onsite/Hybrid</v>
      </c>
      <c r="I239" t="s">
        <v>18</v>
      </c>
      <c r="J239" t="str">
        <f t="shared" si="13"/>
        <v>7+ yrs</v>
      </c>
      <c r="K239">
        <f t="shared" ca="1" si="15"/>
        <v>15</v>
      </c>
      <c r="L239" t="s">
        <v>19</v>
      </c>
      <c r="M239">
        <v>1</v>
      </c>
      <c r="N239">
        <v>0</v>
      </c>
      <c r="O239">
        <v>0</v>
      </c>
      <c r="P239">
        <v>1</v>
      </c>
      <c r="Q239">
        <v>0</v>
      </c>
      <c r="R239">
        <f>SUM(M239:N239:O239:P239:Q239)</f>
        <v>2</v>
      </c>
      <c r="S239" s="1">
        <v>110382</v>
      </c>
      <c r="T239" s="1" t="str">
        <f t="shared" si="14"/>
        <v>Medium</v>
      </c>
      <c r="U239">
        <v>12</v>
      </c>
      <c r="V239">
        <v>2024</v>
      </c>
      <c r="W239" t="s">
        <v>20</v>
      </c>
      <c r="X239">
        <v>5</v>
      </c>
    </row>
    <row r="240" spans="1:24" x14ac:dyDescent="0.3">
      <c r="A240">
        <v>239</v>
      </c>
      <c r="B240" t="s">
        <v>50</v>
      </c>
      <c r="C240" t="str">
        <f>_xlfn.XLOOKUP(B240,Lookup_table!B:B,Lookup_table!C:C)</f>
        <v>AI</v>
      </c>
      <c r="D240" t="s">
        <v>37</v>
      </c>
      <c r="E240" t="s">
        <v>23</v>
      </c>
      <c r="F240" t="s">
        <v>51</v>
      </c>
      <c r="G240" t="s">
        <v>17</v>
      </c>
      <c r="H240" t="str">
        <f t="shared" si="12"/>
        <v>Remote</v>
      </c>
      <c r="I240" t="s">
        <v>18</v>
      </c>
      <c r="J240" t="str">
        <f t="shared" si="13"/>
        <v>7+ yrs</v>
      </c>
      <c r="K240">
        <f t="shared" ca="1" si="15"/>
        <v>11</v>
      </c>
      <c r="L240" t="s">
        <v>27</v>
      </c>
      <c r="M240">
        <v>0</v>
      </c>
      <c r="N240">
        <v>0</v>
      </c>
      <c r="O240">
        <v>1</v>
      </c>
      <c r="P240">
        <v>0</v>
      </c>
      <c r="Q240">
        <v>1</v>
      </c>
      <c r="R240">
        <f>SUM(M240:N240:O240:P240:Q240)</f>
        <v>2</v>
      </c>
      <c r="S240" s="1">
        <v>166652</v>
      </c>
      <c r="T240" s="1" t="str">
        <f t="shared" si="14"/>
        <v>High</v>
      </c>
      <c r="U240">
        <v>1</v>
      </c>
      <c r="V240">
        <v>2022</v>
      </c>
      <c r="W240" t="s">
        <v>20</v>
      </c>
      <c r="X240">
        <v>3</v>
      </c>
    </row>
    <row r="241" spans="1:24" x14ac:dyDescent="0.3">
      <c r="A241">
        <v>240</v>
      </c>
      <c r="B241" t="s">
        <v>50</v>
      </c>
      <c r="C241" t="str">
        <f>_xlfn.XLOOKUP(B241,Lookup_table!B:B,Lookup_table!C:C)</f>
        <v>AI</v>
      </c>
      <c r="D241" t="s">
        <v>34</v>
      </c>
      <c r="E241" t="s">
        <v>40</v>
      </c>
      <c r="F241" t="s">
        <v>52</v>
      </c>
      <c r="G241" t="s">
        <v>25</v>
      </c>
      <c r="H241" t="str">
        <f t="shared" si="12"/>
        <v>Onsite/Hybrid</v>
      </c>
      <c r="I241" t="s">
        <v>18</v>
      </c>
      <c r="J241" t="str">
        <f t="shared" si="13"/>
        <v>7+ yrs</v>
      </c>
      <c r="K241">
        <f t="shared" ca="1" si="15"/>
        <v>7</v>
      </c>
      <c r="L241" t="s">
        <v>27</v>
      </c>
      <c r="M241">
        <v>0</v>
      </c>
      <c r="N241">
        <v>1</v>
      </c>
      <c r="O241">
        <v>1</v>
      </c>
      <c r="P241">
        <v>0</v>
      </c>
      <c r="Q241">
        <v>0</v>
      </c>
      <c r="R241">
        <f>SUM(M241:N241:O241:P241:Q241)</f>
        <v>2</v>
      </c>
      <c r="S241" s="1">
        <v>153730</v>
      </c>
      <c r="T241" s="1" t="str">
        <f t="shared" si="14"/>
        <v>High</v>
      </c>
      <c r="U241">
        <v>11</v>
      </c>
      <c r="V241">
        <v>2024</v>
      </c>
      <c r="W241" t="s">
        <v>20</v>
      </c>
      <c r="X241">
        <v>5</v>
      </c>
    </row>
    <row r="242" spans="1:24" x14ac:dyDescent="0.3">
      <c r="A242">
        <v>241</v>
      </c>
      <c r="B242" t="s">
        <v>21</v>
      </c>
      <c r="C242" t="str">
        <f>_xlfn.XLOOKUP(B242,Lookup_table!B:B,Lookup_table!C:C)</f>
        <v>AI</v>
      </c>
      <c r="D242" t="s">
        <v>37</v>
      </c>
      <c r="E242" t="s">
        <v>40</v>
      </c>
      <c r="F242" t="s">
        <v>16</v>
      </c>
      <c r="G242" t="s">
        <v>30</v>
      </c>
      <c r="H242" t="str">
        <f t="shared" si="12"/>
        <v>Onsite/Hybrid</v>
      </c>
      <c r="I242" t="s">
        <v>26</v>
      </c>
      <c r="J242" t="str">
        <f t="shared" si="13"/>
        <v>3-6 yrs</v>
      </c>
      <c r="K242">
        <f t="shared" ca="1" si="15"/>
        <v>5</v>
      </c>
      <c r="L242" t="s">
        <v>27</v>
      </c>
      <c r="M242">
        <v>0</v>
      </c>
      <c r="N242">
        <v>0</v>
      </c>
      <c r="O242">
        <v>1</v>
      </c>
      <c r="P242">
        <v>0</v>
      </c>
      <c r="Q242">
        <v>0</v>
      </c>
      <c r="R242">
        <f>SUM(M242:N242:O242:P242:Q242)</f>
        <v>1</v>
      </c>
      <c r="S242" s="1">
        <v>126960</v>
      </c>
      <c r="T242" s="1" t="str">
        <f t="shared" si="14"/>
        <v>High</v>
      </c>
      <c r="U242">
        <v>10</v>
      </c>
      <c r="V242">
        <v>2023</v>
      </c>
      <c r="W242" t="s">
        <v>28</v>
      </c>
      <c r="X242">
        <v>8</v>
      </c>
    </row>
    <row r="243" spans="1:24" x14ac:dyDescent="0.3">
      <c r="A243">
        <v>242</v>
      </c>
      <c r="B243" t="s">
        <v>41</v>
      </c>
      <c r="C243" t="str">
        <f>_xlfn.XLOOKUP(B243,Lookup_table!B:B,Lookup_table!C:C)</f>
        <v>Data</v>
      </c>
      <c r="D243" t="s">
        <v>14</v>
      </c>
      <c r="E243" t="s">
        <v>15</v>
      </c>
      <c r="F243" t="s">
        <v>51</v>
      </c>
      <c r="G243" t="s">
        <v>25</v>
      </c>
      <c r="H243" t="str">
        <f t="shared" si="12"/>
        <v>Onsite/Hybrid</v>
      </c>
      <c r="I243" t="s">
        <v>26</v>
      </c>
      <c r="J243" t="str">
        <f t="shared" si="13"/>
        <v>3-6 yrs</v>
      </c>
      <c r="K243">
        <f t="shared" ca="1" si="15"/>
        <v>6</v>
      </c>
      <c r="L243" t="s">
        <v>39</v>
      </c>
      <c r="M243">
        <v>1</v>
      </c>
      <c r="N243">
        <v>1</v>
      </c>
      <c r="O243">
        <v>1</v>
      </c>
      <c r="P243">
        <v>0</v>
      </c>
      <c r="Q243">
        <v>0</v>
      </c>
      <c r="R243">
        <f>SUM(M243:N243:O243:P243:Q243)</f>
        <v>3</v>
      </c>
      <c r="S243" s="1">
        <v>87454</v>
      </c>
      <c r="T243" s="1" t="str">
        <f t="shared" si="14"/>
        <v>Medium</v>
      </c>
      <c r="U243">
        <v>11</v>
      </c>
      <c r="V243">
        <v>2022</v>
      </c>
      <c r="W243" t="s">
        <v>28</v>
      </c>
      <c r="X243">
        <v>8</v>
      </c>
    </row>
    <row r="244" spans="1:24" x14ac:dyDescent="0.3">
      <c r="A244">
        <v>243</v>
      </c>
      <c r="B244" t="s">
        <v>33</v>
      </c>
      <c r="C244" t="str">
        <f>_xlfn.XLOOKUP(B244,Lookup_table!B:B,Lookup_table!C:C)</f>
        <v>Data</v>
      </c>
      <c r="D244" t="s">
        <v>37</v>
      </c>
      <c r="E244" t="s">
        <v>32</v>
      </c>
      <c r="F244" t="s">
        <v>52</v>
      </c>
      <c r="G244" t="s">
        <v>30</v>
      </c>
      <c r="H244" t="str">
        <f t="shared" si="12"/>
        <v>Onsite/Hybrid</v>
      </c>
      <c r="I244" t="s">
        <v>35</v>
      </c>
      <c r="J244" t="str">
        <f t="shared" si="13"/>
        <v>0-2 yrs</v>
      </c>
      <c r="K244">
        <f t="shared" ca="1" si="15"/>
        <v>1</v>
      </c>
      <c r="L244" t="s">
        <v>19</v>
      </c>
      <c r="M244">
        <v>1</v>
      </c>
      <c r="N244">
        <v>1</v>
      </c>
      <c r="O244">
        <v>0</v>
      </c>
      <c r="P244">
        <v>0</v>
      </c>
      <c r="Q244">
        <v>0</v>
      </c>
      <c r="R244">
        <f>SUM(M244:N244:O244:P244:Q244)</f>
        <v>2</v>
      </c>
      <c r="S244" s="1">
        <v>54094</v>
      </c>
      <c r="T244" s="1" t="str">
        <f t="shared" si="14"/>
        <v>Low</v>
      </c>
      <c r="U244">
        <v>3</v>
      </c>
      <c r="V244">
        <v>2026</v>
      </c>
      <c r="W244" t="s">
        <v>34</v>
      </c>
      <c r="X244">
        <v>4</v>
      </c>
    </row>
    <row r="245" spans="1:24" x14ac:dyDescent="0.3">
      <c r="A245">
        <v>244</v>
      </c>
      <c r="B245" t="s">
        <v>33</v>
      </c>
      <c r="C245" t="str">
        <f>_xlfn.XLOOKUP(B245,Lookup_table!B:B,Lookup_table!C:C)</f>
        <v>Data</v>
      </c>
      <c r="D245" t="s">
        <v>22</v>
      </c>
      <c r="E245" t="s">
        <v>23</v>
      </c>
      <c r="F245" t="s">
        <v>16</v>
      </c>
      <c r="G245" t="s">
        <v>17</v>
      </c>
      <c r="H245" t="str">
        <f t="shared" si="12"/>
        <v>Remote</v>
      </c>
      <c r="I245" t="s">
        <v>35</v>
      </c>
      <c r="J245" t="str">
        <f t="shared" si="13"/>
        <v>0-2 yrs</v>
      </c>
      <c r="K245">
        <f t="shared" ca="1" si="15"/>
        <v>0</v>
      </c>
      <c r="L245" t="s">
        <v>27</v>
      </c>
      <c r="M245">
        <v>1</v>
      </c>
      <c r="N245">
        <v>1</v>
      </c>
      <c r="O245">
        <v>0</v>
      </c>
      <c r="P245">
        <v>0</v>
      </c>
      <c r="Q245">
        <v>1</v>
      </c>
      <c r="R245">
        <f>SUM(M245:N245:O245:P245:Q245)</f>
        <v>3</v>
      </c>
      <c r="S245" s="1">
        <v>77490</v>
      </c>
      <c r="T245" s="1" t="str">
        <f t="shared" si="14"/>
        <v>Medium</v>
      </c>
      <c r="U245">
        <v>5</v>
      </c>
      <c r="V245">
        <v>2024</v>
      </c>
      <c r="W245" t="s">
        <v>20</v>
      </c>
      <c r="X245">
        <v>3</v>
      </c>
    </row>
    <row r="246" spans="1:24" x14ac:dyDescent="0.3">
      <c r="A246">
        <v>245</v>
      </c>
      <c r="B246" t="s">
        <v>41</v>
      </c>
      <c r="C246" t="str">
        <f>_xlfn.XLOOKUP(B246,Lookup_table!B:B,Lookup_table!C:C)</f>
        <v>Data</v>
      </c>
      <c r="D246" t="s">
        <v>14</v>
      </c>
      <c r="E246" t="s">
        <v>32</v>
      </c>
      <c r="F246" t="s">
        <v>24</v>
      </c>
      <c r="G246" t="s">
        <v>17</v>
      </c>
      <c r="H246" t="str">
        <f t="shared" si="12"/>
        <v>Remote</v>
      </c>
      <c r="I246" t="s">
        <v>26</v>
      </c>
      <c r="J246" t="str">
        <f t="shared" si="13"/>
        <v>3-6 yrs</v>
      </c>
      <c r="K246">
        <f t="shared" ca="1" si="15"/>
        <v>3</v>
      </c>
      <c r="L246" t="s">
        <v>39</v>
      </c>
      <c r="M246">
        <v>1</v>
      </c>
      <c r="N246">
        <v>1</v>
      </c>
      <c r="O246">
        <v>1</v>
      </c>
      <c r="P246">
        <v>1</v>
      </c>
      <c r="Q246">
        <v>1</v>
      </c>
      <c r="R246">
        <f>SUM(M246:N246:O246:P246:Q246)</f>
        <v>5</v>
      </c>
      <c r="S246" s="1">
        <v>111999</v>
      </c>
      <c r="T246" s="1" t="str">
        <f t="shared" si="14"/>
        <v>Medium</v>
      </c>
      <c r="U246">
        <v>12</v>
      </c>
      <c r="V246">
        <v>2021</v>
      </c>
      <c r="W246" t="s">
        <v>28</v>
      </c>
      <c r="X246">
        <v>5</v>
      </c>
    </row>
    <row r="247" spans="1:24" x14ac:dyDescent="0.3">
      <c r="A247">
        <v>246</v>
      </c>
      <c r="B247" t="s">
        <v>33</v>
      </c>
      <c r="C247" t="str">
        <f>_xlfn.XLOOKUP(B247,Lookup_table!B:B,Lookup_table!C:C)</f>
        <v>Data</v>
      </c>
      <c r="D247" t="s">
        <v>22</v>
      </c>
      <c r="E247" t="s">
        <v>15</v>
      </c>
      <c r="F247" t="s">
        <v>24</v>
      </c>
      <c r="G247" t="s">
        <v>17</v>
      </c>
      <c r="H247" t="str">
        <f t="shared" si="12"/>
        <v>Remote</v>
      </c>
      <c r="I247" t="s">
        <v>26</v>
      </c>
      <c r="J247" t="str">
        <f t="shared" si="13"/>
        <v>3-6 yrs</v>
      </c>
      <c r="K247">
        <f t="shared" ca="1" si="15"/>
        <v>5</v>
      </c>
      <c r="L247" t="s">
        <v>39</v>
      </c>
      <c r="M247">
        <v>0</v>
      </c>
      <c r="N247">
        <v>1</v>
      </c>
      <c r="O247">
        <v>1</v>
      </c>
      <c r="P247">
        <v>1</v>
      </c>
      <c r="Q247">
        <v>0</v>
      </c>
      <c r="R247">
        <f>SUM(M247:N247:O247:P247:Q247)</f>
        <v>3</v>
      </c>
      <c r="S247" s="1">
        <v>128733</v>
      </c>
      <c r="T247" s="1" t="str">
        <f t="shared" si="14"/>
        <v>High</v>
      </c>
      <c r="U247">
        <v>7</v>
      </c>
      <c r="V247">
        <v>2022</v>
      </c>
      <c r="W247" t="s">
        <v>28</v>
      </c>
      <c r="X247">
        <v>8</v>
      </c>
    </row>
    <row r="248" spans="1:24" x14ac:dyDescent="0.3">
      <c r="A248">
        <v>247</v>
      </c>
      <c r="B248" t="s">
        <v>33</v>
      </c>
      <c r="C248" t="str">
        <f>_xlfn.XLOOKUP(B248,Lookup_table!B:B,Lookup_table!C:C)</f>
        <v>Data</v>
      </c>
      <c r="D248" t="s">
        <v>22</v>
      </c>
      <c r="E248" t="s">
        <v>38</v>
      </c>
      <c r="F248" t="s">
        <v>16</v>
      </c>
      <c r="G248" t="s">
        <v>17</v>
      </c>
      <c r="H248" t="str">
        <f t="shared" si="12"/>
        <v>Remote</v>
      </c>
      <c r="I248" t="s">
        <v>18</v>
      </c>
      <c r="J248" t="str">
        <f t="shared" si="13"/>
        <v>7+ yrs</v>
      </c>
      <c r="K248">
        <f t="shared" ca="1" si="15"/>
        <v>7</v>
      </c>
      <c r="L248" t="s">
        <v>27</v>
      </c>
      <c r="M248">
        <v>1</v>
      </c>
      <c r="N248">
        <v>1</v>
      </c>
      <c r="O248">
        <v>0</v>
      </c>
      <c r="P248">
        <v>1</v>
      </c>
      <c r="Q248">
        <v>1</v>
      </c>
      <c r="R248">
        <f>SUM(M248:N248:O248:P248:Q248)</f>
        <v>4</v>
      </c>
      <c r="S248" s="1">
        <v>148448</v>
      </c>
      <c r="T248" s="1" t="str">
        <f t="shared" si="14"/>
        <v>High</v>
      </c>
      <c r="U248">
        <v>4</v>
      </c>
      <c r="V248">
        <v>2022</v>
      </c>
      <c r="W248" t="s">
        <v>28</v>
      </c>
      <c r="X248">
        <v>9</v>
      </c>
    </row>
    <row r="249" spans="1:24" x14ac:dyDescent="0.3">
      <c r="A249">
        <v>248</v>
      </c>
      <c r="B249" t="s">
        <v>21</v>
      </c>
      <c r="C249" t="str">
        <f>_xlfn.XLOOKUP(B249,Lookup_table!B:B,Lookup_table!C:C)</f>
        <v>AI</v>
      </c>
      <c r="D249" t="s">
        <v>37</v>
      </c>
      <c r="E249" t="s">
        <v>38</v>
      </c>
      <c r="F249" t="s">
        <v>44</v>
      </c>
      <c r="G249" t="s">
        <v>25</v>
      </c>
      <c r="H249" t="str">
        <f t="shared" si="12"/>
        <v>Onsite/Hybrid</v>
      </c>
      <c r="I249" t="s">
        <v>26</v>
      </c>
      <c r="J249" t="str">
        <f t="shared" si="13"/>
        <v>3-6 yrs</v>
      </c>
      <c r="K249">
        <f t="shared" ca="1" si="15"/>
        <v>3</v>
      </c>
      <c r="L249" t="s">
        <v>19</v>
      </c>
      <c r="M249">
        <v>1</v>
      </c>
      <c r="N249">
        <v>0</v>
      </c>
      <c r="O249">
        <v>0</v>
      </c>
      <c r="P249">
        <v>1</v>
      </c>
      <c r="Q249">
        <v>0</v>
      </c>
      <c r="R249">
        <f>SUM(M249:N249:O249:P249:Q249)</f>
        <v>2</v>
      </c>
      <c r="S249" s="1">
        <v>127092</v>
      </c>
      <c r="T249" s="1" t="str">
        <f t="shared" si="14"/>
        <v>High</v>
      </c>
      <c r="U249">
        <v>3</v>
      </c>
      <c r="V249">
        <v>2022</v>
      </c>
      <c r="W249" t="s">
        <v>34</v>
      </c>
      <c r="X249">
        <v>2</v>
      </c>
    </row>
    <row r="250" spans="1:24" x14ac:dyDescent="0.3">
      <c r="A250">
        <v>249</v>
      </c>
      <c r="B250" t="s">
        <v>41</v>
      </c>
      <c r="C250" t="str">
        <f>_xlfn.XLOOKUP(B250,Lookup_table!B:B,Lookup_table!C:C)</f>
        <v>Data</v>
      </c>
      <c r="D250" t="s">
        <v>22</v>
      </c>
      <c r="E250" t="s">
        <v>32</v>
      </c>
      <c r="F250" t="s">
        <v>52</v>
      </c>
      <c r="G250" t="s">
        <v>30</v>
      </c>
      <c r="H250" t="str">
        <f t="shared" si="12"/>
        <v>Onsite/Hybrid</v>
      </c>
      <c r="I250" t="s">
        <v>26</v>
      </c>
      <c r="J250" t="str">
        <f t="shared" si="13"/>
        <v>3-6 yrs</v>
      </c>
      <c r="K250">
        <f t="shared" ca="1" si="15"/>
        <v>6</v>
      </c>
      <c r="L250" t="s">
        <v>19</v>
      </c>
      <c r="M250">
        <v>1</v>
      </c>
      <c r="N250">
        <v>1</v>
      </c>
      <c r="O250">
        <v>1</v>
      </c>
      <c r="P250">
        <v>1</v>
      </c>
      <c r="Q250">
        <v>1</v>
      </c>
      <c r="R250">
        <f>SUM(M250:N250:O250:P250:Q250)</f>
        <v>5</v>
      </c>
      <c r="S250" s="1">
        <v>132555</v>
      </c>
      <c r="T250" s="1" t="str">
        <f t="shared" si="14"/>
        <v>High</v>
      </c>
      <c r="U250">
        <v>2</v>
      </c>
      <c r="V250">
        <v>2026</v>
      </c>
      <c r="W250" t="s">
        <v>28</v>
      </c>
      <c r="X250">
        <v>8</v>
      </c>
    </row>
    <row r="251" spans="1:24" x14ac:dyDescent="0.3">
      <c r="A251">
        <v>250</v>
      </c>
      <c r="B251" t="s">
        <v>36</v>
      </c>
      <c r="C251" t="str">
        <f>_xlfn.XLOOKUP(B251,Lookup_table!B:B,Lookup_table!C:C)</f>
        <v>Data</v>
      </c>
      <c r="D251" t="s">
        <v>22</v>
      </c>
      <c r="E251" t="s">
        <v>40</v>
      </c>
      <c r="F251" t="s">
        <v>24</v>
      </c>
      <c r="G251" t="s">
        <v>30</v>
      </c>
      <c r="H251" t="str">
        <f t="shared" si="12"/>
        <v>Onsite/Hybrid</v>
      </c>
      <c r="I251" t="s">
        <v>18</v>
      </c>
      <c r="J251" t="str">
        <f t="shared" si="13"/>
        <v>7+ yrs</v>
      </c>
      <c r="K251">
        <f t="shared" ca="1" si="15"/>
        <v>9</v>
      </c>
      <c r="L251" t="s">
        <v>19</v>
      </c>
      <c r="M251">
        <v>0</v>
      </c>
      <c r="N251">
        <v>0</v>
      </c>
      <c r="O251">
        <v>0</v>
      </c>
      <c r="P251">
        <v>0</v>
      </c>
      <c r="Q251">
        <v>0</v>
      </c>
      <c r="R251">
        <f>SUM(M251:N251:O251:P251:Q251)</f>
        <v>0</v>
      </c>
      <c r="S251" s="1">
        <v>120789</v>
      </c>
      <c r="T251" s="1" t="str">
        <f t="shared" si="14"/>
        <v>High</v>
      </c>
      <c r="U251">
        <v>5</v>
      </c>
      <c r="V251">
        <v>2024</v>
      </c>
      <c r="W251" t="s">
        <v>28</v>
      </c>
      <c r="X251">
        <v>9</v>
      </c>
    </row>
    <row r="252" spans="1:24" x14ac:dyDescent="0.3">
      <c r="A252">
        <v>251</v>
      </c>
      <c r="B252" t="s">
        <v>31</v>
      </c>
      <c r="C252" t="str">
        <f>_xlfn.XLOOKUP(B252,Lookup_table!B:B,Lookup_table!C:C)</f>
        <v>Business</v>
      </c>
      <c r="D252" t="s">
        <v>37</v>
      </c>
      <c r="E252" t="s">
        <v>42</v>
      </c>
      <c r="F252" t="s">
        <v>51</v>
      </c>
      <c r="G252" t="s">
        <v>17</v>
      </c>
      <c r="H252" t="str">
        <f t="shared" si="12"/>
        <v>Remote</v>
      </c>
      <c r="I252" t="s">
        <v>35</v>
      </c>
      <c r="J252" t="str">
        <f t="shared" si="13"/>
        <v>0-2 yrs</v>
      </c>
      <c r="K252">
        <f t="shared" ca="1" si="15"/>
        <v>1</v>
      </c>
      <c r="L252" t="s">
        <v>19</v>
      </c>
      <c r="M252">
        <v>0</v>
      </c>
      <c r="N252">
        <v>0</v>
      </c>
      <c r="O252">
        <v>0</v>
      </c>
      <c r="P252">
        <v>1</v>
      </c>
      <c r="Q252">
        <v>1</v>
      </c>
      <c r="R252">
        <f>SUM(M252:N252:O252:P252:Q252)</f>
        <v>2</v>
      </c>
      <c r="S252" s="1">
        <v>75575</v>
      </c>
      <c r="T252" s="1" t="str">
        <f t="shared" si="14"/>
        <v>Medium</v>
      </c>
      <c r="U252">
        <v>6</v>
      </c>
      <c r="V252">
        <v>2023</v>
      </c>
      <c r="W252" t="s">
        <v>34</v>
      </c>
      <c r="X252">
        <v>4</v>
      </c>
    </row>
    <row r="253" spans="1:24" x14ac:dyDescent="0.3">
      <c r="A253">
        <v>252</v>
      </c>
      <c r="B253" t="s">
        <v>50</v>
      </c>
      <c r="C253" t="str">
        <f>_xlfn.XLOOKUP(B253,Lookup_table!B:B,Lookup_table!C:C)</f>
        <v>AI</v>
      </c>
      <c r="D253" t="s">
        <v>22</v>
      </c>
      <c r="E253" t="s">
        <v>32</v>
      </c>
      <c r="F253" t="s">
        <v>24</v>
      </c>
      <c r="G253" t="s">
        <v>25</v>
      </c>
      <c r="H253" t="str">
        <f t="shared" si="12"/>
        <v>Onsite/Hybrid</v>
      </c>
      <c r="I253" t="s">
        <v>26</v>
      </c>
      <c r="J253" t="str">
        <f t="shared" si="13"/>
        <v>3-6 yrs</v>
      </c>
      <c r="K253">
        <f t="shared" ca="1" si="15"/>
        <v>6</v>
      </c>
      <c r="L253" t="s">
        <v>27</v>
      </c>
      <c r="M253">
        <v>0</v>
      </c>
      <c r="N253">
        <v>1</v>
      </c>
      <c r="O253">
        <v>1</v>
      </c>
      <c r="P253">
        <v>0</v>
      </c>
      <c r="Q253">
        <v>1</v>
      </c>
      <c r="R253">
        <f>SUM(M253:N253:O253:P253:Q253)</f>
        <v>3</v>
      </c>
      <c r="S253" s="1">
        <v>161919</v>
      </c>
      <c r="T253" s="1" t="str">
        <f t="shared" si="14"/>
        <v>High</v>
      </c>
      <c r="U253">
        <v>2</v>
      </c>
      <c r="V253">
        <v>2023</v>
      </c>
      <c r="W253" t="s">
        <v>28</v>
      </c>
      <c r="X253">
        <v>7</v>
      </c>
    </row>
    <row r="254" spans="1:24" x14ac:dyDescent="0.3">
      <c r="A254">
        <v>253</v>
      </c>
      <c r="B254" t="s">
        <v>41</v>
      </c>
      <c r="C254" t="str">
        <f>_xlfn.XLOOKUP(B254,Lookup_table!B:B,Lookup_table!C:C)</f>
        <v>Data</v>
      </c>
      <c r="D254" t="s">
        <v>34</v>
      </c>
      <c r="E254" t="s">
        <v>32</v>
      </c>
      <c r="F254" t="s">
        <v>44</v>
      </c>
      <c r="G254" t="s">
        <v>30</v>
      </c>
      <c r="H254" t="str">
        <f t="shared" si="12"/>
        <v>Onsite/Hybrid</v>
      </c>
      <c r="I254" t="s">
        <v>18</v>
      </c>
      <c r="J254" t="str">
        <f t="shared" si="13"/>
        <v>7+ yrs</v>
      </c>
      <c r="K254">
        <f t="shared" ca="1" si="15"/>
        <v>7</v>
      </c>
      <c r="L254" t="s">
        <v>27</v>
      </c>
      <c r="M254">
        <v>0</v>
      </c>
      <c r="N254">
        <v>0</v>
      </c>
      <c r="O254">
        <v>0</v>
      </c>
      <c r="P254">
        <v>0</v>
      </c>
      <c r="Q254">
        <v>0</v>
      </c>
      <c r="R254">
        <f>SUM(M254:N254:O254:P254:Q254)</f>
        <v>0</v>
      </c>
      <c r="S254" s="1">
        <v>98167</v>
      </c>
      <c r="T254" s="1" t="str">
        <f t="shared" si="14"/>
        <v>Medium</v>
      </c>
      <c r="U254">
        <v>6</v>
      </c>
      <c r="V254">
        <v>2025</v>
      </c>
      <c r="W254" t="s">
        <v>34</v>
      </c>
      <c r="X254">
        <v>2</v>
      </c>
    </row>
    <row r="255" spans="1:24" x14ac:dyDescent="0.3">
      <c r="A255">
        <v>254</v>
      </c>
      <c r="B255" t="s">
        <v>33</v>
      </c>
      <c r="C255" t="str">
        <f>_xlfn.XLOOKUP(B255,Lookup_table!B:B,Lookup_table!C:C)</f>
        <v>Data</v>
      </c>
      <c r="D255" t="s">
        <v>37</v>
      </c>
      <c r="E255" t="s">
        <v>32</v>
      </c>
      <c r="F255" t="s">
        <v>52</v>
      </c>
      <c r="G255" t="s">
        <v>25</v>
      </c>
      <c r="H255" t="str">
        <f t="shared" si="12"/>
        <v>Onsite/Hybrid</v>
      </c>
      <c r="I255" t="s">
        <v>35</v>
      </c>
      <c r="J255" t="str">
        <f t="shared" si="13"/>
        <v>0-2 yrs</v>
      </c>
      <c r="K255">
        <f t="shared" ca="1" si="15"/>
        <v>2</v>
      </c>
      <c r="L255" t="s">
        <v>27</v>
      </c>
      <c r="M255">
        <v>1</v>
      </c>
      <c r="N255">
        <v>0</v>
      </c>
      <c r="O255">
        <v>0</v>
      </c>
      <c r="P255">
        <v>0</v>
      </c>
      <c r="Q255">
        <v>0</v>
      </c>
      <c r="R255">
        <f>SUM(M255:N255:O255:P255:Q255)</f>
        <v>1</v>
      </c>
      <c r="S255" s="1">
        <v>49232</v>
      </c>
      <c r="T255" s="1" t="str">
        <f t="shared" si="14"/>
        <v>Low</v>
      </c>
      <c r="U255">
        <v>11</v>
      </c>
      <c r="V255">
        <v>2021</v>
      </c>
      <c r="W255" t="s">
        <v>34</v>
      </c>
      <c r="X255">
        <v>3</v>
      </c>
    </row>
    <row r="256" spans="1:24" x14ac:dyDescent="0.3">
      <c r="A256">
        <v>255</v>
      </c>
      <c r="B256" t="s">
        <v>50</v>
      </c>
      <c r="C256" t="str">
        <f>_xlfn.XLOOKUP(B256,Lookup_table!B:B,Lookup_table!C:C)</f>
        <v>AI</v>
      </c>
      <c r="D256" t="s">
        <v>22</v>
      </c>
      <c r="E256" t="s">
        <v>23</v>
      </c>
      <c r="F256" t="s">
        <v>44</v>
      </c>
      <c r="G256" t="s">
        <v>30</v>
      </c>
      <c r="H256" t="str">
        <f t="shared" si="12"/>
        <v>Onsite/Hybrid</v>
      </c>
      <c r="I256" t="s">
        <v>18</v>
      </c>
      <c r="J256" t="str">
        <f t="shared" si="13"/>
        <v>7+ yrs</v>
      </c>
      <c r="K256">
        <f t="shared" ca="1" si="15"/>
        <v>15</v>
      </c>
      <c r="L256" t="s">
        <v>27</v>
      </c>
      <c r="M256">
        <v>0</v>
      </c>
      <c r="N256">
        <v>1</v>
      </c>
      <c r="O256">
        <v>1</v>
      </c>
      <c r="P256">
        <v>1</v>
      </c>
      <c r="Q256">
        <v>1</v>
      </c>
      <c r="R256">
        <f>SUM(M256:N256:O256:P256:Q256)</f>
        <v>4</v>
      </c>
      <c r="S256" s="1">
        <v>203662</v>
      </c>
      <c r="T256" s="1" t="str">
        <f t="shared" si="14"/>
        <v>High</v>
      </c>
      <c r="U256">
        <v>10</v>
      </c>
      <c r="V256">
        <v>2024</v>
      </c>
      <c r="W256" t="s">
        <v>28</v>
      </c>
      <c r="X256">
        <v>3</v>
      </c>
    </row>
    <row r="257" spans="1:24" x14ac:dyDescent="0.3">
      <c r="A257">
        <v>256</v>
      </c>
      <c r="B257" t="s">
        <v>33</v>
      </c>
      <c r="C257" t="str">
        <f>_xlfn.XLOOKUP(B257,Lookup_table!B:B,Lookup_table!C:C)</f>
        <v>Data</v>
      </c>
      <c r="D257" t="s">
        <v>22</v>
      </c>
      <c r="E257" t="s">
        <v>15</v>
      </c>
      <c r="F257" t="s">
        <v>52</v>
      </c>
      <c r="G257" t="s">
        <v>30</v>
      </c>
      <c r="H257" t="str">
        <f t="shared" si="12"/>
        <v>Onsite/Hybrid</v>
      </c>
      <c r="I257" t="s">
        <v>26</v>
      </c>
      <c r="J257" t="str">
        <f t="shared" si="13"/>
        <v>3-6 yrs</v>
      </c>
      <c r="K257">
        <f t="shared" ca="1" si="15"/>
        <v>3</v>
      </c>
      <c r="L257" t="s">
        <v>39</v>
      </c>
      <c r="M257">
        <v>0</v>
      </c>
      <c r="N257">
        <v>0</v>
      </c>
      <c r="O257">
        <v>0</v>
      </c>
      <c r="P257">
        <v>0</v>
      </c>
      <c r="Q257">
        <v>0</v>
      </c>
      <c r="R257">
        <f>SUM(M257:N257:O257:P257:Q257)</f>
        <v>0</v>
      </c>
      <c r="S257" s="1">
        <v>93607</v>
      </c>
      <c r="T257" s="1" t="str">
        <f t="shared" si="14"/>
        <v>Medium</v>
      </c>
      <c r="U257">
        <v>12</v>
      </c>
      <c r="V257">
        <v>2022</v>
      </c>
      <c r="W257" t="s">
        <v>20</v>
      </c>
      <c r="X257">
        <v>1</v>
      </c>
    </row>
    <row r="258" spans="1:24" x14ac:dyDescent="0.3">
      <c r="A258">
        <v>257</v>
      </c>
      <c r="B258" t="s">
        <v>33</v>
      </c>
      <c r="C258" t="str">
        <f>_xlfn.XLOOKUP(B258,Lookup_table!B:B,Lookup_table!C:C)</f>
        <v>Data</v>
      </c>
      <c r="D258" t="s">
        <v>22</v>
      </c>
      <c r="E258" t="s">
        <v>38</v>
      </c>
      <c r="F258" t="s">
        <v>24</v>
      </c>
      <c r="G258" t="s">
        <v>17</v>
      </c>
      <c r="H258" t="str">
        <f t="shared" ref="H258:H321" si="16">IF(G258="Remote","Remote","Onsite/Hybrid")</f>
        <v>Remote</v>
      </c>
      <c r="I258" t="s">
        <v>35</v>
      </c>
      <c r="J258" t="str">
        <f t="shared" ref="J258:J321" si="17">IF(I258="Entry","0-2 yrs",IF(I258="Mid","3-6 yrs","7+ yrs"))</f>
        <v>0-2 yrs</v>
      </c>
      <c r="K258">
        <f t="shared" ca="1" si="15"/>
        <v>1</v>
      </c>
      <c r="L258" t="s">
        <v>39</v>
      </c>
      <c r="M258">
        <v>1</v>
      </c>
      <c r="N258">
        <v>0</v>
      </c>
      <c r="O258">
        <v>1</v>
      </c>
      <c r="P258">
        <v>0</v>
      </c>
      <c r="Q258">
        <v>0</v>
      </c>
      <c r="R258">
        <f>SUM(M258:N258:O258:P258:Q258)</f>
        <v>2</v>
      </c>
      <c r="S258" s="1">
        <v>85423</v>
      </c>
      <c r="T258" s="1" t="str">
        <f t="shared" ref="T258:T321" si="18">IF(S258&lt;=70000,"Low",IF(S258&lt;=120000,"Medium","High"))</f>
        <v>Medium</v>
      </c>
      <c r="U258">
        <v>7</v>
      </c>
      <c r="V258">
        <v>2023</v>
      </c>
      <c r="W258" t="s">
        <v>20</v>
      </c>
      <c r="X258">
        <v>6</v>
      </c>
    </row>
    <row r="259" spans="1:24" x14ac:dyDescent="0.3">
      <c r="A259">
        <v>258</v>
      </c>
      <c r="B259" t="s">
        <v>33</v>
      </c>
      <c r="C259" t="str">
        <f>_xlfn.XLOOKUP(B259,Lookup_table!B:B,Lookup_table!C:C)</f>
        <v>Data</v>
      </c>
      <c r="D259" t="s">
        <v>37</v>
      </c>
      <c r="E259" t="s">
        <v>32</v>
      </c>
      <c r="F259" t="s">
        <v>24</v>
      </c>
      <c r="G259" t="s">
        <v>30</v>
      </c>
      <c r="H259" t="str">
        <f t="shared" si="16"/>
        <v>Onsite/Hybrid</v>
      </c>
      <c r="I259" t="s">
        <v>35</v>
      </c>
      <c r="J259" t="str">
        <f t="shared" si="17"/>
        <v>0-2 yrs</v>
      </c>
      <c r="K259">
        <f t="shared" ref="K259:K322" ca="1" si="19">IF(J259="0-2 yrs",RANDBETWEEN(0,2),IF(J259="3-6 yrs", RANDBETWEEN(3,6),IF(J259="7+ yrs", RANDBETWEEN(7,15)," ")))</f>
        <v>1</v>
      </c>
      <c r="L259" t="s">
        <v>39</v>
      </c>
      <c r="M259">
        <v>0</v>
      </c>
      <c r="N259">
        <v>1</v>
      </c>
      <c r="O259">
        <v>0</v>
      </c>
      <c r="P259">
        <v>0</v>
      </c>
      <c r="Q259">
        <v>1</v>
      </c>
      <c r="R259">
        <f>SUM(M259:N259:O259:P259:Q259)</f>
        <v>2</v>
      </c>
      <c r="S259" s="1">
        <v>59424</v>
      </c>
      <c r="T259" s="1" t="str">
        <f t="shared" si="18"/>
        <v>Low</v>
      </c>
      <c r="U259">
        <v>6</v>
      </c>
      <c r="V259">
        <v>2022</v>
      </c>
      <c r="W259" t="s">
        <v>34</v>
      </c>
      <c r="X259">
        <v>2</v>
      </c>
    </row>
    <row r="260" spans="1:24" x14ac:dyDescent="0.3">
      <c r="A260">
        <v>259</v>
      </c>
      <c r="B260" t="s">
        <v>41</v>
      </c>
      <c r="C260" t="str">
        <f>_xlfn.XLOOKUP(B260,Lookup_table!B:B,Lookup_table!C:C)</f>
        <v>Data</v>
      </c>
      <c r="D260" t="s">
        <v>22</v>
      </c>
      <c r="E260" t="s">
        <v>40</v>
      </c>
      <c r="F260" t="s">
        <v>52</v>
      </c>
      <c r="G260" t="s">
        <v>17</v>
      </c>
      <c r="H260" t="str">
        <f t="shared" si="16"/>
        <v>Remote</v>
      </c>
      <c r="I260" t="s">
        <v>18</v>
      </c>
      <c r="J260" t="str">
        <f t="shared" si="17"/>
        <v>7+ yrs</v>
      </c>
      <c r="K260">
        <f t="shared" ca="1" si="19"/>
        <v>9</v>
      </c>
      <c r="L260" t="s">
        <v>27</v>
      </c>
      <c r="M260">
        <v>1</v>
      </c>
      <c r="N260">
        <v>0</v>
      </c>
      <c r="O260">
        <v>1</v>
      </c>
      <c r="P260">
        <v>1</v>
      </c>
      <c r="Q260">
        <v>0</v>
      </c>
      <c r="R260">
        <f>SUM(M260:N260:O260:P260:Q260)</f>
        <v>3</v>
      </c>
      <c r="S260" s="1">
        <v>152170</v>
      </c>
      <c r="T260" s="1" t="str">
        <f t="shared" si="18"/>
        <v>High</v>
      </c>
      <c r="U260">
        <v>12</v>
      </c>
      <c r="V260">
        <v>2025</v>
      </c>
      <c r="W260" t="s">
        <v>28</v>
      </c>
      <c r="X260">
        <v>4</v>
      </c>
    </row>
    <row r="261" spans="1:24" x14ac:dyDescent="0.3">
      <c r="A261">
        <v>260</v>
      </c>
      <c r="B261" t="s">
        <v>50</v>
      </c>
      <c r="C261" t="str">
        <f>_xlfn.XLOOKUP(B261,Lookup_table!B:B,Lookup_table!C:C)</f>
        <v>AI</v>
      </c>
      <c r="D261" t="s">
        <v>22</v>
      </c>
      <c r="E261" t="s">
        <v>42</v>
      </c>
      <c r="F261" t="s">
        <v>29</v>
      </c>
      <c r="G261" t="s">
        <v>25</v>
      </c>
      <c r="H261" t="str">
        <f t="shared" si="16"/>
        <v>Onsite/Hybrid</v>
      </c>
      <c r="I261" t="s">
        <v>26</v>
      </c>
      <c r="J261" t="str">
        <f t="shared" si="17"/>
        <v>3-6 yrs</v>
      </c>
      <c r="K261">
        <f t="shared" ca="1" si="19"/>
        <v>3</v>
      </c>
      <c r="L261" t="s">
        <v>27</v>
      </c>
      <c r="M261">
        <v>0</v>
      </c>
      <c r="N261">
        <v>1</v>
      </c>
      <c r="O261">
        <v>0</v>
      </c>
      <c r="P261">
        <v>0</v>
      </c>
      <c r="Q261">
        <v>0</v>
      </c>
      <c r="R261">
        <f>SUM(M261:N261:O261:P261:Q261)</f>
        <v>1</v>
      </c>
      <c r="S261" s="1">
        <v>134213</v>
      </c>
      <c r="T261" s="1" t="str">
        <f t="shared" si="18"/>
        <v>High</v>
      </c>
      <c r="U261">
        <v>6</v>
      </c>
      <c r="V261">
        <v>2021</v>
      </c>
      <c r="W261" t="s">
        <v>28</v>
      </c>
      <c r="X261">
        <v>9</v>
      </c>
    </row>
    <row r="262" spans="1:24" x14ac:dyDescent="0.3">
      <c r="A262">
        <v>261</v>
      </c>
      <c r="B262" t="s">
        <v>31</v>
      </c>
      <c r="C262" t="str">
        <f>_xlfn.XLOOKUP(B262,Lookup_table!B:B,Lookup_table!C:C)</f>
        <v>Business</v>
      </c>
      <c r="D262" t="s">
        <v>22</v>
      </c>
      <c r="E262" t="s">
        <v>42</v>
      </c>
      <c r="F262" t="s">
        <v>44</v>
      </c>
      <c r="G262" t="s">
        <v>25</v>
      </c>
      <c r="H262" t="str">
        <f t="shared" si="16"/>
        <v>Onsite/Hybrid</v>
      </c>
      <c r="I262" t="s">
        <v>35</v>
      </c>
      <c r="J262" t="str">
        <f t="shared" si="17"/>
        <v>0-2 yrs</v>
      </c>
      <c r="K262">
        <f t="shared" ca="1" si="19"/>
        <v>1</v>
      </c>
      <c r="L262" t="s">
        <v>27</v>
      </c>
      <c r="M262">
        <v>1</v>
      </c>
      <c r="N262">
        <v>1</v>
      </c>
      <c r="O262">
        <v>1</v>
      </c>
      <c r="P262">
        <v>0</v>
      </c>
      <c r="Q262">
        <v>1</v>
      </c>
      <c r="R262">
        <f>SUM(M262:N262:O262:P262:Q262)</f>
        <v>4</v>
      </c>
      <c r="S262" s="1">
        <v>98088</v>
      </c>
      <c r="T262" s="1" t="str">
        <f t="shared" si="18"/>
        <v>Medium</v>
      </c>
      <c r="U262">
        <v>3</v>
      </c>
      <c r="V262">
        <v>2026</v>
      </c>
      <c r="W262" t="s">
        <v>20</v>
      </c>
      <c r="X262">
        <v>3</v>
      </c>
    </row>
    <row r="263" spans="1:24" x14ac:dyDescent="0.3">
      <c r="A263">
        <v>262</v>
      </c>
      <c r="B263" t="s">
        <v>41</v>
      </c>
      <c r="C263" t="str">
        <f>_xlfn.XLOOKUP(B263,Lookup_table!B:B,Lookup_table!C:C)</f>
        <v>Data</v>
      </c>
      <c r="D263" t="s">
        <v>14</v>
      </c>
      <c r="E263" t="s">
        <v>23</v>
      </c>
      <c r="F263" t="s">
        <v>24</v>
      </c>
      <c r="G263" t="s">
        <v>17</v>
      </c>
      <c r="H263" t="str">
        <f t="shared" si="16"/>
        <v>Remote</v>
      </c>
      <c r="I263" t="s">
        <v>18</v>
      </c>
      <c r="J263" t="str">
        <f t="shared" si="17"/>
        <v>7+ yrs</v>
      </c>
      <c r="K263">
        <f t="shared" ca="1" si="19"/>
        <v>8</v>
      </c>
      <c r="L263" t="s">
        <v>27</v>
      </c>
      <c r="M263">
        <v>1</v>
      </c>
      <c r="N263">
        <v>1</v>
      </c>
      <c r="O263">
        <v>1</v>
      </c>
      <c r="P263">
        <v>1</v>
      </c>
      <c r="Q263">
        <v>0</v>
      </c>
      <c r="R263">
        <f>SUM(M263:N263:O263:P263:Q263)</f>
        <v>4</v>
      </c>
      <c r="S263" s="1">
        <v>129214</v>
      </c>
      <c r="T263" s="1" t="str">
        <f t="shared" si="18"/>
        <v>High</v>
      </c>
      <c r="U263">
        <v>12</v>
      </c>
      <c r="V263">
        <v>2026</v>
      </c>
      <c r="W263" t="s">
        <v>28</v>
      </c>
      <c r="X263">
        <v>4</v>
      </c>
    </row>
    <row r="264" spans="1:24" x14ac:dyDescent="0.3">
      <c r="A264">
        <v>263</v>
      </c>
      <c r="B264" t="s">
        <v>33</v>
      </c>
      <c r="C264" t="str">
        <f>_xlfn.XLOOKUP(B264,Lookup_table!B:B,Lookup_table!C:C)</f>
        <v>Data</v>
      </c>
      <c r="D264" t="s">
        <v>22</v>
      </c>
      <c r="E264" t="s">
        <v>23</v>
      </c>
      <c r="F264" t="s">
        <v>44</v>
      </c>
      <c r="G264" t="s">
        <v>30</v>
      </c>
      <c r="H264" t="str">
        <f t="shared" si="16"/>
        <v>Onsite/Hybrid</v>
      </c>
      <c r="I264" t="s">
        <v>26</v>
      </c>
      <c r="J264" t="str">
        <f t="shared" si="17"/>
        <v>3-6 yrs</v>
      </c>
      <c r="K264">
        <f t="shared" ca="1" si="19"/>
        <v>3</v>
      </c>
      <c r="L264" t="s">
        <v>27</v>
      </c>
      <c r="M264">
        <v>0</v>
      </c>
      <c r="N264">
        <v>0</v>
      </c>
      <c r="O264">
        <v>1</v>
      </c>
      <c r="P264">
        <v>0</v>
      </c>
      <c r="Q264">
        <v>1</v>
      </c>
      <c r="R264">
        <f>SUM(M264:N264:O264:P264:Q264)</f>
        <v>2</v>
      </c>
      <c r="S264" s="1">
        <v>119063</v>
      </c>
      <c r="T264" s="1" t="str">
        <f t="shared" si="18"/>
        <v>Medium</v>
      </c>
      <c r="U264">
        <v>5</v>
      </c>
      <c r="V264">
        <v>2020</v>
      </c>
      <c r="W264" t="s">
        <v>34</v>
      </c>
      <c r="X264">
        <v>5</v>
      </c>
    </row>
    <row r="265" spans="1:24" x14ac:dyDescent="0.3">
      <c r="A265">
        <v>264</v>
      </c>
      <c r="B265" t="s">
        <v>33</v>
      </c>
      <c r="C265" t="str">
        <f>_xlfn.XLOOKUP(B265,Lookup_table!B:B,Lookup_table!C:C)</f>
        <v>Data</v>
      </c>
      <c r="D265" t="s">
        <v>37</v>
      </c>
      <c r="E265" t="s">
        <v>32</v>
      </c>
      <c r="F265" t="s">
        <v>43</v>
      </c>
      <c r="G265" t="s">
        <v>17</v>
      </c>
      <c r="H265" t="str">
        <f t="shared" si="16"/>
        <v>Remote</v>
      </c>
      <c r="I265" t="s">
        <v>26</v>
      </c>
      <c r="J265" t="str">
        <f t="shared" si="17"/>
        <v>3-6 yrs</v>
      </c>
      <c r="K265">
        <f t="shared" ca="1" si="19"/>
        <v>5</v>
      </c>
      <c r="L265" t="s">
        <v>39</v>
      </c>
      <c r="M265">
        <v>1</v>
      </c>
      <c r="N265">
        <v>0</v>
      </c>
      <c r="O265">
        <v>0</v>
      </c>
      <c r="P265">
        <v>1</v>
      </c>
      <c r="Q265">
        <v>0</v>
      </c>
      <c r="R265">
        <f>SUM(M265:N265:O265:P265:Q265)</f>
        <v>2</v>
      </c>
      <c r="S265" s="1">
        <v>89552</v>
      </c>
      <c r="T265" s="1" t="str">
        <f t="shared" si="18"/>
        <v>Medium</v>
      </c>
      <c r="U265">
        <v>11</v>
      </c>
      <c r="V265">
        <v>2020</v>
      </c>
      <c r="W265" t="s">
        <v>20</v>
      </c>
      <c r="X265">
        <v>3</v>
      </c>
    </row>
    <row r="266" spans="1:24" x14ac:dyDescent="0.3">
      <c r="A266">
        <v>265</v>
      </c>
      <c r="B266" t="s">
        <v>33</v>
      </c>
      <c r="C266" t="str">
        <f>_xlfn.XLOOKUP(B266,Lookup_table!B:B,Lookup_table!C:C)</f>
        <v>Data</v>
      </c>
      <c r="D266" t="s">
        <v>22</v>
      </c>
      <c r="E266" t="s">
        <v>42</v>
      </c>
      <c r="F266" t="s">
        <v>24</v>
      </c>
      <c r="G266" t="s">
        <v>30</v>
      </c>
      <c r="H266" t="str">
        <f t="shared" si="16"/>
        <v>Onsite/Hybrid</v>
      </c>
      <c r="I266" t="s">
        <v>18</v>
      </c>
      <c r="J266" t="str">
        <f t="shared" si="17"/>
        <v>7+ yrs</v>
      </c>
      <c r="K266">
        <f t="shared" ca="1" si="19"/>
        <v>9</v>
      </c>
      <c r="L266" t="s">
        <v>27</v>
      </c>
      <c r="M266">
        <v>0</v>
      </c>
      <c r="N266">
        <v>1</v>
      </c>
      <c r="O266">
        <v>1</v>
      </c>
      <c r="P266">
        <v>1</v>
      </c>
      <c r="Q266">
        <v>0</v>
      </c>
      <c r="R266">
        <f>SUM(M266:N266:O266:P266:Q266)</f>
        <v>3</v>
      </c>
      <c r="S266" s="1">
        <v>154433</v>
      </c>
      <c r="T266" s="1" t="str">
        <f t="shared" si="18"/>
        <v>High</v>
      </c>
      <c r="U266">
        <v>4</v>
      </c>
      <c r="V266">
        <v>2021</v>
      </c>
      <c r="W266" t="s">
        <v>28</v>
      </c>
      <c r="X266">
        <v>7</v>
      </c>
    </row>
    <row r="267" spans="1:24" x14ac:dyDescent="0.3">
      <c r="A267">
        <v>266</v>
      </c>
      <c r="B267" t="s">
        <v>33</v>
      </c>
      <c r="C267" t="str">
        <f>_xlfn.XLOOKUP(B267,Lookup_table!B:B,Lookup_table!C:C)</f>
        <v>Data</v>
      </c>
      <c r="D267" t="s">
        <v>37</v>
      </c>
      <c r="E267" t="s">
        <v>42</v>
      </c>
      <c r="F267" t="s">
        <v>29</v>
      </c>
      <c r="G267" t="s">
        <v>25</v>
      </c>
      <c r="H267" t="str">
        <f t="shared" si="16"/>
        <v>Onsite/Hybrid</v>
      </c>
      <c r="I267" t="s">
        <v>18</v>
      </c>
      <c r="J267" t="str">
        <f t="shared" si="17"/>
        <v>7+ yrs</v>
      </c>
      <c r="K267">
        <f t="shared" ca="1" si="19"/>
        <v>11</v>
      </c>
      <c r="L267" t="s">
        <v>39</v>
      </c>
      <c r="M267">
        <v>1</v>
      </c>
      <c r="N267">
        <v>0</v>
      </c>
      <c r="O267">
        <v>0</v>
      </c>
      <c r="P267">
        <v>0</v>
      </c>
      <c r="Q267">
        <v>1</v>
      </c>
      <c r="R267">
        <f>SUM(M267:N267:O267:P267:Q267)</f>
        <v>2</v>
      </c>
      <c r="S267" s="1">
        <v>105025</v>
      </c>
      <c r="T267" s="1" t="str">
        <f t="shared" si="18"/>
        <v>Medium</v>
      </c>
      <c r="U267">
        <v>9</v>
      </c>
      <c r="V267">
        <v>2021</v>
      </c>
      <c r="W267" t="s">
        <v>28</v>
      </c>
      <c r="X267">
        <v>7</v>
      </c>
    </row>
    <row r="268" spans="1:24" x14ac:dyDescent="0.3">
      <c r="A268">
        <v>267</v>
      </c>
      <c r="B268" t="s">
        <v>36</v>
      </c>
      <c r="C268" t="str">
        <f>_xlfn.XLOOKUP(B268,Lookup_table!B:B,Lookup_table!C:C)</f>
        <v>Data</v>
      </c>
      <c r="D268" t="s">
        <v>14</v>
      </c>
      <c r="E268" t="s">
        <v>15</v>
      </c>
      <c r="F268" t="s">
        <v>51</v>
      </c>
      <c r="G268" t="s">
        <v>17</v>
      </c>
      <c r="H268" t="str">
        <f t="shared" si="16"/>
        <v>Remote</v>
      </c>
      <c r="I268" t="s">
        <v>35</v>
      </c>
      <c r="J268" t="str">
        <f t="shared" si="17"/>
        <v>0-2 yrs</v>
      </c>
      <c r="K268">
        <f t="shared" ca="1" si="19"/>
        <v>2</v>
      </c>
      <c r="L268" t="s">
        <v>39</v>
      </c>
      <c r="M268">
        <v>1</v>
      </c>
      <c r="N268">
        <v>0</v>
      </c>
      <c r="O268">
        <v>0</v>
      </c>
      <c r="P268">
        <v>0</v>
      </c>
      <c r="Q268">
        <v>0</v>
      </c>
      <c r="R268">
        <f>SUM(M268:N268:O268:P268:Q268)</f>
        <v>1</v>
      </c>
      <c r="S268" s="1">
        <v>45215</v>
      </c>
      <c r="T268" s="1" t="str">
        <f t="shared" si="18"/>
        <v>Low</v>
      </c>
      <c r="U268">
        <v>6</v>
      </c>
      <c r="V268">
        <v>2023</v>
      </c>
      <c r="W268" t="s">
        <v>34</v>
      </c>
      <c r="X268">
        <v>4</v>
      </c>
    </row>
    <row r="269" spans="1:24" x14ac:dyDescent="0.3">
      <c r="A269">
        <v>268</v>
      </c>
      <c r="B269" t="s">
        <v>33</v>
      </c>
      <c r="C269" t="str">
        <f>_xlfn.XLOOKUP(B269,Lookup_table!B:B,Lookup_table!C:C)</f>
        <v>Data</v>
      </c>
      <c r="D269" t="s">
        <v>37</v>
      </c>
      <c r="E269" t="s">
        <v>38</v>
      </c>
      <c r="F269" t="s">
        <v>24</v>
      </c>
      <c r="G269" t="s">
        <v>25</v>
      </c>
      <c r="H269" t="str">
        <f t="shared" si="16"/>
        <v>Onsite/Hybrid</v>
      </c>
      <c r="I269" t="s">
        <v>26</v>
      </c>
      <c r="J269" t="str">
        <f t="shared" si="17"/>
        <v>3-6 yrs</v>
      </c>
      <c r="K269">
        <f t="shared" ca="1" si="19"/>
        <v>6</v>
      </c>
      <c r="L269" t="s">
        <v>27</v>
      </c>
      <c r="M269">
        <v>0</v>
      </c>
      <c r="N269">
        <v>1</v>
      </c>
      <c r="O269">
        <v>1</v>
      </c>
      <c r="P269">
        <v>0</v>
      </c>
      <c r="Q269">
        <v>0</v>
      </c>
      <c r="R269">
        <f>SUM(M269:N269:O269:P269:Q269)</f>
        <v>2</v>
      </c>
      <c r="S269" s="1">
        <v>90685</v>
      </c>
      <c r="T269" s="1" t="str">
        <f t="shared" si="18"/>
        <v>Medium</v>
      </c>
      <c r="U269">
        <v>1</v>
      </c>
      <c r="V269">
        <v>2021</v>
      </c>
      <c r="W269" t="s">
        <v>28</v>
      </c>
      <c r="X269">
        <v>8</v>
      </c>
    </row>
    <row r="270" spans="1:24" x14ac:dyDescent="0.3">
      <c r="A270">
        <v>269</v>
      </c>
      <c r="B270" t="s">
        <v>41</v>
      </c>
      <c r="C270" t="str">
        <f>_xlfn.XLOOKUP(B270,Lookup_table!B:B,Lookup_table!C:C)</f>
        <v>Data</v>
      </c>
      <c r="D270" t="s">
        <v>37</v>
      </c>
      <c r="E270" t="s">
        <v>32</v>
      </c>
      <c r="F270" t="s">
        <v>43</v>
      </c>
      <c r="G270" t="s">
        <v>17</v>
      </c>
      <c r="H270" t="str">
        <f t="shared" si="16"/>
        <v>Remote</v>
      </c>
      <c r="I270" t="s">
        <v>26</v>
      </c>
      <c r="J270" t="str">
        <f t="shared" si="17"/>
        <v>3-6 yrs</v>
      </c>
      <c r="K270">
        <f t="shared" ca="1" si="19"/>
        <v>3</v>
      </c>
      <c r="L270" t="s">
        <v>27</v>
      </c>
      <c r="M270">
        <v>0</v>
      </c>
      <c r="N270">
        <v>1</v>
      </c>
      <c r="O270">
        <v>1</v>
      </c>
      <c r="P270">
        <v>1</v>
      </c>
      <c r="Q270">
        <v>1</v>
      </c>
      <c r="R270">
        <f>SUM(M270:N270:O270:P270:Q270)</f>
        <v>4</v>
      </c>
      <c r="S270" s="1">
        <v>111932</v>
      </c>
      <c r="T270" s="1" t="str">
        <f t="shared" si="18"/>
        <v>Medium</v>
      </c>
      <c r="U270">
        <v>3</v>
      </c>
      <c r="V270">
        <v>2025</v>
      </c>
      <c r="W270" t="s">
        <v>28</v>
      </c>
      <c r="X270">
        <v>2</v>
      </c>
    </row>
    <row r="271" spans="1:24" x14ac:dyDescent="0.3">
      <c r="A271">
        <v>270</v>
      </c>
      <c r="B271" t="s">
        <v>41</v>
      </c>
      <c r="C271" t="str">
        <f>_xlfn.XLOOKUP(B271,Lookup_table!B:B,Lookup_table!C:C)</f>
        <v>Data</v>
      </c>
      <c r="D271" t="s">
        <v>14</v>
      </c>
      <c r="E271" t="s">
        <v>23</v>
      </c>
      <c r="F271" t="s">
        <v>16</v>
      </c>
      <c r="G271" t="s">
        <v>30</v>
      </c>
      <c r="H271" t="str">
        <f t="shared" si="16"/>
        <v>Onsite/Hybrid</v>
      </c>
      <c r="I271" t="s">
        <v>35</v>
      </c>
      <c r="J271" t="str">
        <f t="shared" si="17"/>
        <v>0-2 yrs</v>
      </c>
      <c r="K271">
        <f t="shared" ca="1" si="19"/>
        <v>0</v>
      </c>
      <c r="L271" t="s">
        <v>27</v>
      </c>
      <c r="M271">
        <v>0</v>
      </c>
      <c r="N271">
        <v>1</v>
      </c>
      <c r="O271">
        <v>0</v>
      </c>
      <c r="P271">
        <v>0</v>
      </c>
      <c r="Q271">
        <v>1</v>
      </c>
      <c r="R271">
        <f>SUM(M271:N271:O271:P271:Q271)</f>
        <v>2</v>
      </c>
      <c r="S271" s="1">
        <v>64467</v>
      </c>
      <c r="T271" s="1" t="str">
        <f t="shared" si="18"/>
        <v>Low</v>
      </c>
      <c r="U271">
        <v>8</v>
      </c>
      <c r="V271">
        <v>2022</v>
      </c>
      <c r="W271" t="s">
        <v>34</v>
      </c>
      <c r="X271">
        <v>6</v>
      </c>
    </row>
    <row r="272" spans="1:24" x14ac:dyDescent="0.3">
      <c r="A272">
        <v>271</v>
      </c>
      <c r="B272" t="s">
        <v>21</v>
      </c>
      <c r="C272" t="str">
        <f>_xlfn.XLOOKUP(B272,Lookup_table!B:B,Lookup_table!C:C)</f>
        <v>AI</v>
      </c>
      <c r="D272" t="s">
        <v>34</v>
      </c>
      <c r="E272" t="s">
        <v>38</v>
      </c>
      <c r="F272" t="s">
        <v>29</v>
      </c>
      <c r="G272" t="s">
        <v>30</v>
      </c>
      <c r="H272" t="str">
        <f t="shared" si="16"/>
        <v>Onsite/Hybrid</v>
      </c>
      <c r="I272" t="s">
        <v>35</v>
      </c>
      <c r="J272" t="str">
        <f t="shared" si="17"/>
        <v>0-2 yrs</v>
      </c>
      <c r="K272">
        <f t="shared" ca="1" si="19"/>
        <v>1</v>
      </c>
      <c r="L272" t="s">
        <v>27</v>
      </c>
      <c r="M272">
        <v>0</v>
      </c>
      <c r="N272">
        <v>0</v>
      </c>
      <c r="O272">
        <v>0</v>
      </c>
      <c r="P272">
        <v>1</v>
      </c>
      <c r="Q272">
        <v>1</v>
      </c>
      <c r="R272">
        <f>SUM(M272:N272:O272:P272:Q272)</f>
        <v>2</v>
      </c>
      <c r="S272" s="1">
        <v>119475</v>
      </c>
      <c r="T272" s="1" t="str">
        <f t="shared" si="18"/>
        <v>Medium</v>
      </c>
      <c r="U272">
        <v>12</v>
      </c>
      <c r="V272">
        <v>2022</v>
      </c>
      <c r="W272" t="s">
        <v>20</v>
      </c>
      <c r="X272">
        <v>2</v>
      </c>
    </row>
    <row r="273" spans="1:24" x14ac:dyDescent="0.3">
      <c r="A273">
        <v>272</v>
      </c>
      <c r="B273" t="s">
        <v>31</v>
      </c>
      <c r="C273" t="str">
        <f>_xlfn.XLOOKUP(B273,Lookup_table!B:B,Lookup_table!C:C)</f>
        <v>Business</v>
      </c>
      <c r="D273" t="s">
        <v>37</v>
      </c>
      <c r="E273" t="s">
        <v>42</v>
      </c>
      <c r="F273" t="s">
        <v>44</v>
      </c>
      <c r="G273" t="s">
        <v>17</v>
      </c>
      <c r="H273" t="str">
        <f t="shared" si="16"/>
        <v>Remote</v>
      </c>
      <c r="I273" t="s">
        <v>18</v>
      </c>
      <c r="J273" t="str">
        <f t="shared" si="17"/>
        <v>7+ yrs</v>
      </c>
      <c r="K273">
        <f t="shared" ca="1" si="19"/>
        <v>8</v>
      </c>
      <c r="L273" t="s">
        <v>39</v>
      </c>
      <c r="M273">
        <v>1</v>
      </c>
      <c r="N273">
        <v>1</v>
      </c>
      <c r="O273">
        <v>1</v>
      </c>
      <c r="P273">
        <v>0</v>
      </c>
      <c r="Q273">
        <v>1</v>
      </c>
      <c r="R273">
        <f>SUM(M273:N273:O273:P273:Q273)</f>
        <v>4</v>
      </c>
      <c r="S273" s="1">
        <v>123423</v>
      </c>
      <c r="T273" s="1" t="str">
        <f t="shared" si="18"/>
        <v>High</v>
      </c>
      <c r="U273">
        <v>4</v>
      </c>
      <c r="V273">
        <v>2026</v>
      </c>
      <c r="W273" t="s">
        <v>28</v>
      </c>
      <c r="X273">
        <v>8</v>
      </c>
    </row>
    <row r="274" spans="1:24" x14ac:dyDescent="0.3">
      <c r="A274">
        <v>273</v>
      </c>
      <c r="B274" t="s">
        <v>41</v>
      </c>
      <c r="C274" t="str">
        <f>_xlfn.XLOOKUP(B274,Lookup_table!B:B,Lookup_table!C:C)</f>
        <v>Data</v>
      </c>
      <c r="D274" t="s">
        <v>14</v>
      </c>
      <c r="E274" t="s">
        <v>15</v>
      </c>
      <c r="F274" t="s">
        <v>43</v>
      </c>
      <c r="G274" t="s">
        <v>17</v>
      </c>
      <c r="H274" t="str">
        <f t="shared" si="16"/>
        <v>Remote</v>
      </c>
      <c r="I274" t="s">
        <v>18</v>
      </c>
      <c r="J274" t="str">
        <f t="shared" si="17"/>
        <v>7+ yrs</v>
      </c>
      <c r="K274">
        <f t="shared" ca="1" si="19"/>
        <v>10</v>
      </c>
      <c r="L274" t="s">
        <v>19</v>
      </c>
      <c r="M274">
        <v>0</v>
      </c>
      <c r="N274">
        <v>1</v>
      </c>
      <c r="O274">
        <v>1</v>
      </c>
      <c r="P274">
        <v>0</v>
      </c>
      <c r="Q274">
        <v>0</v>
      </c>
      <c r="R274">
        <f>SUM(M274:N274:O274:P274:Q274)</f>
        <v>2</v>
      </c>
      <c r="S274" s="1">
        <v>111636</v>
      </c>
      <c r="T274" s="1" t="str">
        <f t="shared" si="18"/>
        <v>Medium</v>
      </c>
      <c r="U274">
        <v>12</v>
      </c>
      <c r="V274">
        <v>2023</v>
      </c>
      <c r="W274" t="s">
        <v>20</v>
      </c>
      <c r="X274">
        <v>4</v>
      </c>
    </row>
    <row r="275" spans="1:24" x14ac:dyDescent="0.3">
      <c r="A275">
        <v>274</v>
      </c>
      <c r="B275" t="s">
        <v>21</v>
      </c>
      <c r="C275" t="str">
        <f>_xlfn.XLOOKUP(B275,Lookup_table!B:B,Lookup_table!C:C)</f>
        <v>AI</v>
      </c>
      <c r="D275" t="s">
        <v>37</v>
      </c>
      <c r="E275" t="s">
        <v>15</v>
      </c>
      <c r="F275" t="s">
        <v>16</v>
      </c>
      <c r="G275" t="s">
        <v>25</v>
      </c>
      <c r="H275" t="str">
        <f t="shared" si="16"/>
        <v>Onsite/Hybrid</v>
      </c>
      <c r="I275" t="s">
        <v>26</v>
      </c>
      <c r="J275" t="str">
        <f t="shared" si="17"/>
        <v>3-6 yrs</v>
      </c>
      <c r="K275">
        <f t="shared" ca="1" si="19"/>
        <v>3</v>
      </c>
      <c r="L275" t="s">
        <v>39</v>
      </c>
      <c r="M275">
        <v>1</v>
      </c>
      <c r="N275">
        <v>0</v>
      </c>
      <c r="O275">
        <v>1</v>
      </c>
      <c r="P275">
        <v>0</v>
      </c>
      <c r="Q275">
        <v>0</v>
      </c>
      <c r="R275">
        <f>SUM(M275:N275:O275:P275:Q275)</f>
        <v>2</v>
      </c>
      <c r="S275" s="1">
        <v>129444</v>
      </c>
      <c r="T275" s="1" t="str">
        <f t="shared" si="18"/>
        <v>High</v>
      </c>
      <c r="U275">
        <v>3</v>
      </c>
      <c r="V275">
        <v>2023</v>
      </c>
      <c r="W275" t="s">
        <v>28</v>
      </c>
      <c r="X275">
        <v>9</v>
      </c>
    </row>
    <row r="276" spans="1:24" x14ac:dyDescent="0.3">
      <c r="A276">
        <v>275</v>
      </c>
      <c r="B276" t="s">
        <v>31</v>
      </c>
      <c r="C276" t="str">
        <f>_xlfn.XLOOKUP(B276,Lookup_table!B:B,Lookup_table!C:C)</f>
        <v>Business</v>
      </c>
      <c r="D276" t="s">
        <v>14</v>
      </c>
      <c r="E276" t="s">
        <v>32</v>
      </c>
      <c r="F276" t="s">
        <v>29</v>
      </c>
      <c r="G276" t="s">
        <v>17</v>
      </c>
      <c r="H276" t="str">
        <f t="shared" si="16"/>
        <v>Remote</v>
      </c>
      <c r="I276" t="s">
        <v>26</v>
      </c>
      <c r="J276" t="str">
        <f t="shared" si="17"/>
        <v>3-6 yrs</v>
      </c>
      <c r="K276">
        <f t="shared" ca="1" si="19"/>
        <v>6</v>
      </c>
      <c r="L276" t="s">
        <v>39</v>
      </c>
      <c r="M276">
        <v>1</v>
      </c>
      <c r="N276">
        <v>0</v>
      </c>
      <c r="O276">
        <v>0</v>
      </c>
      <c r="P276">
        <v>1</v>
      </c>
      <c r="Q276">
        <v>0</v>
      </c>
      <c r="R276">
        <f>SUM(M276:N276:O276:P276:Q276)</f>
        <v>2</v>
      </c>
      <c r="S276" s="1">
        <v>88824</v>
      </c>
      <c r="T276" s="1" t="str">
        <f t="shared" si="18"/>
        <v>Medium</v>
      </c>
      <c r="U276">
        <v>3</v>
      </c>
      <c r="V276">
        <v>2023</v>
      </c>
      <c r="W276" t="s">
        <v>28</v>
      </c>
      <c r="X276">
        <v>7</v>
      </c>
    </row>
    <row r="277" spans="1:24" x14ac:dyDescent="0.3">
      <c r="A277">
        <v>276</v>
      </c>
      <c r="B277" t="s">
        <v>50</v>
      </c>
      <c r="C277" t="str">
        <f>_xlfn.XLOOKUP(B277,Lookup_table!B:B,Lookup_table!C:C)</f>
        <v>AI</v>
      </c>
      <c r="D277" t="s">
        <v>14</v>
      </c>
      <c r="E277" t="s">
        <v>40</v>
      </c>
      <c r="F277" t="s">
        <v>51</v>
      </c>
      <c r="G277" t="s">
        <v>30</v>
      </c>
      <c r="H277" t="str">
        <f t="shared" si="16"/>
        <v>Onsite/Hybrid</v>
      </c>
      <c r="I277" t="s">
        <v>35</v>
      </c>
      <c r="J277" t="str">
        <f t="shared" si="17"/>
        <v>0-2 yrs</v>
      </c>
      <c r="K277">
        <f t="shared" ca="1" si="19"/>
        <v>1</v>
      </c>
      <c r="L277" t="s">
        <v>39</v>
      </c>
      <c r="M277">
        <v>1</v>
      </c>
      <c r="N277">
        <v>1</v>
      </c>
      <c r="O277">
        <v>0</v>
      </c>
      <c r="P277">
        <v>1</v>
      </c>
      <c r="Q277">
        <v>0</v>
      </c>
      <c r="R277">
        <f>SUM(M277:N277:O277:P277:Q277)</f>
        <v>3</v>
      </c>
      <c r="S277" s="1">
        <v>104956</v>
      </c>
      <c r="T277" s="1" t="str">
        <f t="shared" si="18"/>
        <v>Medium</v>
      </c>
      <c r="U277">
        <v>4</v>
      </c>
      <c r="V277">
        <v>2024</v>
      </c>
      <c r="W277" t="s">
        <v>34</v>
      </c>
      <c r="X277">
        <v>4</v>
      </c>
    </row>
    <row r="278" spans="1:24" x14ac:dyDescent="0.3">
      <c r="A278">
        <v>277</v>
      </c>
      <c r="B278" t="s">
        <v>36</v>
      </c>
      <c r="C278" t="str">
        <f>_xlfn.XLOOKUP(B278,Lookup_table!B:B,Lookup_table!C:C)</f>
        <v>Data</v>
      </c>
      <c r="D278" t="s">
        <v>34</v>
      </c>
      <c r="E278" t="s">
        <v>23</v>
      </c>
      <c r="F278" t="s">
        <v>52</v>
      </c>
      <c r="G278" t="s">
        <v>25</v>
      </c>
      <c r="H278" t="str">
        <f t="shared" si="16"/>
        <v>Onsite/Hybrid</v>
      </c>
      <c r="I278" t="s">
        <v>35</v>
      </c>
      <c r="J278" t="str">
        <f t="shared" si="17"/>
        <v>0-2 yrs</v>
      </c>
      <c r="K278">
        <f t="shared" ca="1" si="19"/>
        <v>2</v>
      </c>
      <c r="L278" t="s">
        <v>19</v>
      </c>
      <c r="M278">
        <v>0</v>
      </c>
      <c r="N278">
        <v>1</v>
      </c>
      <c r="O278">
        <v>1</v>
      </c>
      <c r="P278">
        <v>0</v>
      </c>
      <c r="Q278">
        <v>1</v>
      </c>
      <c r="R278">
        <f>SUM(M278:N278:O278:P278:Q278)</f>
        <v>3</v>
      </c>
      <c r="S278" s="1">
        <v>74200</v>
      </c>
      <c r="T278" s="1" t="str">
        <f t="shared" si="18"/>
        <v>Medium</v>
      </c>
      <c r="U278">
        <v>5</v>
      </c>
      <c r="V278">
        <v>2021</v>
      </c>
      <c r="W278" t="s">
        <v>28</v>
      </c>
      <c r="X278">
        <v>9</v>
      </c>
    </row>
    <row r="279" spans="1:24" x14ac:dyDescent="0.3">
      <c r="A279">
        <v>278</v>
      </c>
      <c r="B279" t="s">
        <v>33</v>
      </c>
      <c r="C279" t="str">
        <f>_xlfn.XLOOKUP(B279,Lookup_table!B:B,Lookup_table!C:C)</f>
        <v>Data</v>
      </c>
      <c r="D279" t="s">
        <v>14</v>
      </c>
      <c r="E279" t="s">
        <v>40</v>
      </c>
      <c r="F279" t="s">
        <v>44</v>
      </c>
      <c r="G279" t="s">
        <v>17</v>
      </c>
      <c r="H279" t="str">
        <f t="shared" si="16"/>
        <v>Remote</v>
      </c>
      <c r="I279" t="s">
        <v>35</v>
      </c>
      <c r="J279" t="str">
        <f t="shared" si="17"/>
        <v>0-2 yrs</v>
      </c>
      <c r="K279">
        <f t="shared" ca="1" si="19"/>
        <v>1</v>
      </c>
      <c r="L279" t="s">
        <v>27</v>
      </c>
      <c r="M279">
        <v>0</v>
      </c>
      <c r="N279">
        <v>1</v>
      </c>
      <c r="O279">
        <v>0</v>
      </c>
      <c r="P279">
        <v>1</v>
      </c>
      <c r="Q279">
        <v>0</v>
      </c>
      <c r="R279">
        <f>SUM(M279:N279:O279:P279:Q279)</f>
        <v>2</v>
      </c>
      <c r="S279" s="1">
        <v>66242</v>
      </c>
      <c r="T279" s="1" t="str">
        <f t="shared" si="18"/>
        <v>Low</v>
      </c>
      <c r="U279">
        <v>12</v>
      </c>
      <c r="V279">
        <v>2021</v>
      </c>
      <c r="W279" t="s">
        <v>20</v>
      </c>
      <c r="X279">
        <v>5</v>
      </c>
    </row>
    <row r="280" spans="1:24" x14ac:dyDescent="0.3">
      <c r="A280">
        <v>279</v>
      </c>
      <c r="B280" t="s">
        <v>36</v>
      </c>
      <c r="C280" t="str">
        <f>_xlfn.XLOOKUP(B280,Lookup_table!B:B,Lookup_table!C:C)</f>
        <v>Data</v>
      </c>
      <c r="D280" t="s">
        <v>37</v>
      </c>
      <c r="E280" t="s">
        <v>42</v>
      </c>
      <c r="F280" t="s">
        <v>29</v>
      </c>
      <c r="G280" t="s">
        <v>30</v>
      </c>
      <c r="H280" t="str">
        <f t="shared" si="16"/>
        <v>Onsite/Hybrid</v>
      </c>
      <c r="I280" t="s">
        <v>18</v>
      </c>
      <c r="J280" t="str">
        <f t="shared" si="17"/>
        <v>7+ yrs</v>
      </c>
      <c r="K280">
        <f t="shared" ca="1" si="19"/>
        <v>8</v>
      </c>
      <c r="L280" t="s">
        <v>39</v>
      </c>
      <c r="M280">
        <v>1</v>
      </c>
      <c r="N280">
        <v>1</v>
      </c>
      <c r="O280">
        <v>0</v>
      </c>
      <c r="P280">
        <v>0</v>
      </c>
      <c r="Q280">
        <v>1</v>
      </c>
      <c r="R280">
        <f>SUM(M280:N280:O280:P280:Q280)</f>
        <v>3</v>
      </c>
      <c r="S280" s="1">
        <v>114065</v>
      </c>
      <c r="T280" s="1" t="str">
        <f t="shared" si="18"/>
        <v>Medium</v>
      </c>
      <c r="U280">
        <v>4</v>
      </c>
      <c r="V280">
        <v>2026</v>
      </c>
      <c r="W280" t="s">
        <v>20</v>
      </c>
      <c r="X280">
        <v>4</v>
      </c>
    </row>
    <row r="281" spans="1:24" x14ac:dyDescent="0.3">
      <c r="A281">
        <v>280</v>
      </c>
      <c r="B281" t="s">
        <v>21</v>
      </c>
      <c r="C281" t="str">
        <f>_xlfn.XLOOKUP(B281,Lookup_table!B:B,Lookup_table!C:C)</f>
        <v>AI</v>
      </c>
      <c r="D281" t="s">
        <v>22</v>
      </c>
      <c r="E281" t="s">
        <v>42</v>
      </c>
      <c r="F281" t="s">
        <v>16</v>
      </c>
      <c r="G281" t="s">
        <v>17</v>
      </c>
      <c r="H281" t="str">
        <f t="shared" si="16"/>
        <v>Remote</v>
      </c>
      <c r="I281" t="s">
        <v>18</v>
      </c>
      <c r="J281" t="str">
        <f t="shared" si="17"/>
        <v>7+ yrs</v>
      </c>
      <c r="K281">
        <f t="shared" ca="1" si="19"/>
        <v>13</v>
      </c>
      <c r="L281" t="s">
        <v>39</v>
      </c>
      <c r="M281">
        <v>1</v>
      </c>
      <c r="N281">
        <v>1</v>
      </c>
      <c r="O281">
        <v>0</v>
      </c>
      <c r="P281">
        <v>0</v>
      </c>
      <c r="Q281">
        <v>1</v>
      </c>
      <c r="R281">
        <f>SUM(M281:N281:O281:P281:Q281)</f>
        <v>3</v>
      </c>
      <c r="S281" s="1">
        <v>167468</v>
      </c>
      <c r="T281" s="1" t="str">
        <f t="shared" si="18"/>
        <v>High</v>
      </c>
      <c r="U281">
        <v>1</v>
      </c>
      <c r="V281">
        <v>2022</v>
      </c>
      <c r="W281" t="s">
        <v>34</v>
      </c>
      <c r="X281">
        <v>3</v>
      </c>
    </row>
    <row r="282" spans="1:24" x14ac:dyDescent="0.3">
      <c r="A282">
        <v>281</v>
      </c>
      <c r="B282" t="s">
        <v>36</v>
      </c>
      <c r="C282" t="str">
        <f>_xlfn.XLOOKUP(B282,Lookup_table!B:B,Lookup_table!C:C)</f>
        <v>Data</v>
      </c>
      <c r="D282" t="s">
        <v>22</v>
      </c>
      <c r="E282" t="s">
        <v>42</v>
      </c>
      <c r="F282" t="s">
        <v>29</v>
      </c>
      <c r="G282" t="s">
        <v>25</v>
      </c>
      <c r="H282" t="str">
        <f t="shared" si="16"/>
        <v>Onsite/Hybrid</v>
      </c>
      <c r="I282" t="s">
        <v>35</v>
      </c>
      <c r="J282" t="str">
        <f t="shared" si="17"/>
        <v>0-2 yrs</v>
      </c>
      <c r="K282">
        <f t="shared" ca="1" si="19"/>
        <v>1</v>
      </c>
      <c r="L282" t="s">
        <v>19</v>
      </c>
      <c r="M282">
        <v>0</v>
      </c>
      <c r="N282">
        <v>1</v>
      </c>
      <c r="O282">
        <v>0</v>
      </c>
      <c r="P282">
        <v>0</v>
      </c>
      <c r="Q282">
        <v>0</v>
      </c>
      <c r="R282">
        <f>SUM(M282:N282:O282:P282:Q282)</f>
        <v>1</v>
      </c>
      <c r="S282" s="1">
        <v>72415</v>
      </c>
      <c r="T282" s="1" t="str">
        <f t="shared" si="18"/>
        <v>Medium</v>
      </c>
      <c r="U282">
        <v>4</v>
      </c>
      <c r="V282">
        <v>2026</v>
      </c>
      <c r="W282" t="s">
        <v>20</v>
      </c>
      <c r="X282">
        <v>5</v>
      </c>
    </row>
    <row r="283" spans="1:24" x14ac:dyDescent="0.3">
      <c r="A283">
        <v>282</v>
      </c>
      <c r="B283" t="s">
        <v>31</v>
      </c>
      <c r="C283" t="str">
        <f>_xlfn.XLOOKUP(B283,Lookup_table!B:B,Lookup_table!C:C)</f>
        <v>Business</v>
      </c>
      <c r="D283" t="s">
        <v>14</v>
      </c>
      <c r="E283" t="s">
        <v>40</v>
      </c>
      <c r="F283" t="s">
        <v>16</v>
      </c>
      <c r="G283" t="s">
        <v>25</v>
      </c>
      <c r="H283" t="str">
        <f t="shared" si="16"/>
        <v>Onsite/Hybrid</v>
      </c>
      <c r="I283" t="s">
        <v>35</v>
      </c>
      <c r="J283" t="str">
        <f t="shared" si="17"/>
        <v>0-2 yrs</v>
      </c>
      <c r="K283">
        <f t="shared" ca="1" si="19"/>
        <v>2</v>
      </c>
      <c r="L283" t="s">
        <v>27</v>
      </c>
      <c r="M283">
        <v>0</v>
      </c>
      <c r="N283">
        <v>1</v>
      </c>
      <c r="O283">
        <v>1</v>
      </c>
      <c r="P283">
        <v>1</v>
      </c>
      <c r="Q283">
        <v>0</v>
      </c>
      <c r="R283">
        <f>SUM(M283:N283:O283:P283:Q283)</f>
        <v>3</v>
      </c>
      <c r="S283" s="1">
        <v>84865</v>
      </c>
      <c r="T283" s="1" t="str">
        <f t="shared" si="18"/>
        <v>Medium</v>
      </c>
      <c r="U283">
        <v>8</v>
      </c>
      <c r="V283">
        <v>2026</v>
      </c>
      <c r="W283" t="s">
        <v>28</v>
      </c>
      <c r="X283">
        <v>9</v>
      </c>
    </row>
    <row r="284" spans="1:24" x14ac:dyDescent="0.3">
      <c r="A284">
        <v>283</v>
      </c>
      <c r="B284" t="s">
        <v>41</v>
      </c>
      <c r="C284" t="str">
        <f>_xlfn.XLOOKUP(B284,Lookup_table!B:B,Lookup_table!C:C)</f>
        <v>Data</v>
      </c>
      <c r="D284" t="s">
        <v>14</v>
      </c>
      <c r="E284" t="s">
        <v>42</v>
      </c>
      <c r="F284" t="s">
        <v>29</v>
      </c>
      <c r="G284" t="s">
        <v>30</v>
      </c>
      <c r="H284" t="str">
        <f t="shared" si="16"/>
        <v>Onsite/Hybrid</v>
      </c>
      <c r="I284" t="s">
        <v>18</v>
      </c>
      <c r="J284" t="str">
        <f t="shared" si="17"/>
        <v>7+ yrs</v>
      </c>
      <c r="K284">
        <f t="shared" ca="1" si="19"/>
        <v>13</v>
      </c>
      <c r="L284" t="s">
        <v>19</v>
      </c>
      <c r="M284">
        <v>1</v>
      </c>
      <c r="N284">
        <v>1</v>
      </c>
      <c r="O284">
        <v>1</v>
      </c>
      <c r="P284">
        <v>1</v>
      </c>
      <c r="Q284">
        <v>0</v>
      </c>
      <c r="R284">
        <f>SUM(M284:N284:O284:P284:Q284)</f>
        <v>4</v>
      </c>
      <c r="S284" s="1">
        <v>128240</v>
      </c>
      <c r="T284" s="1" t="str">
        <f t="shared" si="18"/>
        <v>High</v>
      </c>
      <c r="U284">
        <v>5</v>
      </c>
      <c r="V284">
        <v>2024</v>
      </c>
      <c r="W284" t="s">
        <v>28</v>
      </c>
      <c r="X284">
        <v>4</v>
      </c>
    </row>
    <row r="285" spans="1:24" x14ac:dyDescent="0.3">
      <c r="A285">
        <v>284</v>
      </c>
      <c r="B285" t="s">
        <v>21</v>
      </c>
      <c r="C285" t="str">
        <f>_xlfn.XLOOKUP(B285,Lookup_table!B:B,Lookup_table!C:C)</f>
        <v>AI</v>
      </c>
      <c r="D285" t="s">
        <v>34</v>
      </c>
      <c r="E285" t="s">
        <v>40</v>
      </c>
      <c r="F285" t="s">
        <v>24</v>
      </c>
      <c r="G285" t="s">
        <v>17</v>
      </c>
      <c r="H285" t="str">
        <f t="shared" si="16"/>
        <v>Remote</v>
      </c>
      <c r="I285" t="s">
        <v>35</v>
      </c>
      <c r="J285" t="str">
        <f t="shared" si="17"/>
        <v>0-2 yrs</v>
      </c>
      <c r="K285">
        <f t="shared" ca="1" si="19"/>
        <v>1</v>
      </c>
      <c r="L285" t="s">
        <v>39</v>
      </c>
      <c r="M285">
        <v>1</v>
      </c>
      <c r="N285">
        <v>0</v>
      </c>
      <c r="O285">
        <v>1</v>
      </c>
      <c r="P285">
        <v>1</v>
      </c>
      <c r="Q285">
        <v>0</v>
      </c>
      <c r="R285">
        <f>SUM(M285:N285:O285:P285:Q285)</f>
        <v>3</v>
      </c>
      <c r="S285" s="1">
        <v>118811</v>
      </c>
      <c r="T285" s="1" t="str">
        <f t="shared" si="18"/>
        <v>Medium</v>
      </c>
      <c r="U285">
        <v>7</v>
      </c>
      <c r="V285">
        <v>2025</v>
      </c>
      <c r="W285" t="s">
        <v>28</v>
      </c>
      <c r="X285">
        <v>6</v>
      </c>
    </row>
    <row r="286" spans="1:24" x14ac:dyDescent="0.3">
      <c r="A286">
        <v>285</v>
      </c>
      <c r="B286" t="s">
        <v>31</v>
      </c>
      <c r="C286" t="str">
        <f>_xlfn.XLOOKUP(B286,Lookup_table!B:B,Lookup_table!C:C)</f>
        <v>Business</v>
      </c>
      <c r="D286" t="s">
        <v>34</v>
      </c>
      <c r="E286" t="s">
        <v>42</v>
      </c>
      <c r="F286" t="s">
        <v>52</v>
      </c>
      <c r="G286" t="s">
        <v>30</v>
      </c>
      <c r="H286" t="str">
        <f t="shared" si="16"/>
        <v>Onsite/Hybrid</v>
      </c>
      <c r="I286" t="s">
        <v>18</v>
      </c>
      <c r="J286" t="str">
        <f t="shared" si="17"/>
        <v>7+ yrs</v>
      </c>
      <c r="K286">
        <f t="shared" ca="1" si="19"/>
        <v>15</v>
      </c>
      <c r="L286" t="s">
        <v>39</v>
      </c>
      <c r="M286">
        <v>1</v>
      </c>
      <c r="N286">
        <v>1</v>
      </c>
      <c r="O286">
        <v>0</v>
      </c>
      <c r="P286">
        <v>1</v>
      </c>
      <c r="Q286">
        <v>0</v>
      </c>
      <c r="R286">
        <f>SUM(M286:N286:O286:P286:Q286)</f>
        <v>3</v>
      </c>
      <c r="S286" s="1">
        <v>119168</v>
      </c>
      <c r="T286" s="1" t="str">
        <f t="shared" si="18"/>
        <v>Medium</v>
      </c>
      <c r="U286">
        <v>11</v>
      </c>
      <c r="V286">
        <v>2021</v>
      </c>
      <c r="W286" t="s">
        <v>28</v>
      </c>
      <c r="X286">
        <v>9</v>
      </c>
    </row>
    <row r="287" spans="1:24" x14ac:dyDescent="0.3">
      <c r="A287">
        <v>286</v>
      </c>
      <c r="B287" t="s">
        <v>41</v>
      </c>
      <c r="C287" t="str">
        <f>_xlfn.XLOOKUP(B287,Lookup_table!B:B,Lookup_table!C:C)</f>
        <v>Data</v>
      </c>
      <c r="D287" t="s">
        <v>14</v>
      </c>
      <c r="E287" t="s">
        <v>38</v>
      </c>
      <c r="F287" t="s">
        <v>29</v>
      </c>
      <c r="G287" t="s">
        <v>30</v>
      </c>
      <c r="H287" t="str">
        <f t="shared" si="16"/>
        <v>Onsite/Hybrid</v>
      </c>
      <c r="I287" t="s">
        <v>35</v>
      </c>
      <c r="J287" t="str">
        <f t="shared" si="17"/>
        <v>0-2 yrs</v>
      </c>
      <c r="K287">
        <f t="shared" ca="1" si="19"/>
        <v>1</v>
      </c>
      <c r="L287" t="s">
        <v>39</v>
      </c>
      <c r="M287">
        <v>0</v>
      </c>
      <c r="N287">
        <v>1</v>
      </c>
      <c r="O287">
        <v>0</v>
      </c>
      <c r="P287">
        <v>0</v>
      </c>
      <c r="Q287">
        <v>0</v>
      </c>
      <c r="R287">
        <f>SUM(M287:N287:O287:P287:Q287)</f>
        <v>1</v>
      </c>
      <c r="S287" s="1">
        <v>47610</v>
      </c>
      <c r="T287" s="1" t="str">
        <f t="shared" si="18"/>
        <v>Low</v>
      </c>
      <c r="U287">
        <v>4</v>
      </c>
      <c r="V287">
        <v>2020</v>
      </c>
      <c r="W287" t="s">
        <v>28</v>
      </c>
      <c r="X287">
        <v>9</v>
      </c>
    </row>
    <row r="288" spans="1:24" x14ac:dyDescent="0.3">
      <c r="A288">
        <v>287</v>
      </c>
      <c r="B288" t="s">
        <v>33</v>
      </c>
      <c r="C288" t="str">
        <f>_xlfn.XLOOKUP(B288,Lookup_table!B:B,Lookup_table!C:C)</f>
        <v>Data</v>
      </c>
      <c r="D288" t="s">
        <v>37</v>
      </c>
      <c r="E288" t="s">
        <v>32</v>
      </c>
      <c r="F288" t="s">
        <v>43</v>
      </c>
      <c r="G288" t="s">
        <v>30</v>
      </c>
      <c r="H288" t="str">
        <f t="shared" si="16"/>
        <v>Onsite/Hybrid</v>
      </c>
      <c r="I288" t="s">
        <v>18</v>
      </c>
      <c r="J288" t="str">
        <f t="shared" si="17"/>
        <v>7+ yrs</v>
      </c>
      <c r="K288">
        <f t="shared" ca="1" si="19"/>
        <v>10</v>
      </c>
      <c r="L288" t="s">
        <v>19</v>
      </c>
      <c r="M288">
        <v>0</v>
      </c>
      <c r="N288">
        <v>0</v>
      </c>
      <c r="O288">
        <v>1</v>
      </c>
      <c r="P288">
        <v>0</v>
      </c>
      <c r="Q288">
        <v>0</v>
      </c>
      <c r="R288">
        <f>SUM(M288:N288:O288:P288:Q288)</f>
        <v>1</v>
      </c>
      <c r="S288" s="1">
        <v>113664</v>
      </c>
      <c r="T288" s="1" t="str">
        <f t="shared" si="18"/>
        <v>Medium</v>
      </c>
      <c r="U288">
        <v>2</v>
      </c>
      <c r="V288">
        <v>2022</v>
      </c>
      <c r="W288" t="s">
        <v>28</v>
      </c>
      <c r="X288">
        <v>9</v>
      </c>
    </row>
    <row r="289" spans="1:24" x14ac:dyDescent="0.3">
      <c r="A289">
        <v>288</v>
      </c>
      <c r="B289" t="s">
        <v>33</v>
      </c>
      <c r="C289" t="str">
        <f>_xlfn.XLOOKUP(B289,Lookup_table!B:B,Lookup_table!C:C)</f>
        <v>Data</v>
      </c>
      <c r="D289" t="s">
        <v>14</v>
      </c>
      <c r="E289" t="s">
        <v>38</v>
      </c>
      <c r="F289" t="s">
        <v>16</v>
      </c>
      <c r="G289" t="s">
        <v>25</v>
      </c>
      <c r="H289" t="str">
        <f t="shared" si="16"/>
        <v>Onsite/Hybrid</v>
      </c>
      <c r="I289" t="s">
        <v>26</v>
      </c>
      <c r="J289" t="str">
        <f t="shared" si="17"/>
        <v>3-6 yrs</v>
      </c>
      <c r="K289">
        <f t="shared" ca="1" si="19"/>
        <v>5</v>
      </c>
      <c r="L289" t="s">
        <v>27</v>
      </c>
      <c r="M289">
        <v>0</v>
      </c>
      <c r="N289">
        <v>0</v>
      </c>
      <c r="O289">
        <v>0</v>
      </c>
      <c r="P289">
        <v>1</v>
      </c>
      <c r="Q289">
        <v>1</v>
      </c>
      <c r="R289">
        <f>SUM(M289:N289:O289:P289:Q289)</f>
        <v>2</v>
      </c>
      <c r="S289" s="1">
        <v>99287</v>
      </c>
      <c r="T289" s="1" t="str">
        <f t="shared" si="18"/>
        <v>Medium</v>
      </c>
      <c r="U289">
        <v>1</v>
      </c>
      <c r="V289">
        <v>2020</v>
      </c>
      <c r="W289" t="s">
        <v>28</v>
      </c>
      <c r="X289">
        <v>7</v>
      </c>
    </row>
    <row r="290" spans="1:24" x14ac:dyDescent="0.3">
      <c r="A290">
        <v>289</v>
      </c>
      <c r="B290" t="s">
        <v>36</v>
      </c>
      <c r="C290" t="str">
        <f>_xlfn.XLOOKUP(B290,Lookup_table!B:B,Lookup_table!C:C)</f>
        <v>Data</v>
      </c>
      <c r="D290" t="s">
        <v>34</v>
      </c>
      <c r="E290" t="s">
        <v>23</v>
      </c>
      <c r="F290" t="s">
        <v>29</v>
      </c>
      <c r="G290" t="s">
        <v>25</v>
      </c>
      <c r="H290" t="str">
        <f t="shared" si="16"/>
        <v>Onsite/Hybrid</v>
      </c>
      <c r="I290" t="s">
        <v>35</v>
      </c>
      <c r="J290" t="str">
        <f t="shared" si="17"/>
        <v>0-2 yrs</v>
      </c>
      <c r="K290">
        <f t="shared" ca="1" si="19"/>
        <v>0</v>
      </c>
      <c r="L290" t="s">
        <v>39</v>
      </c>
      <c r="M290">
        <v>1</v>
      </c>
      <c r="N290">
        <v>0</v>
      </c>
      <c r="O290">
        <v>1</v>
      </c>
      <c r="P290">
        <v>1</v>
      </c>
      <c r="Q290">
        <v>1</v>
      </c>
      <c r="R290">
        <f>SUM(M290:N290:O290:P290:Q290)</f>
        <v>4</v>
      </c>
      <c r="S290" s="1">
        <v>86293</v>
      </c>
      <c r="T290" s="1" t="str">
        <f t="shared" si="18"/>
        <v>Medium</v>
      </c>
      <c r="U290">
        <v>2</v>
      </c>
      <c r="V290">
        <v>2024</v>
      </c>
      <c r="W290" t="s">
        <v>28</v>
      </c>
      <c r="X290">
        <v>1</v>
      </c>
    </row>
    <row r="291" spans="1:24" x14ac:dyDescent="0.3">
      <c r="A291">
        <v>290</v>
      </c>
      <c r="B291" t="s">
        <v>50</v>
      </c>
      <c r="C291" t="str">
        <f>_xlfn.XLOOKUP(B291,Lookup_table!B:B,Lookup_table!C:C)</f>
        <v>AI</v>
      </c>
      <c r="D291" t="s">
        <v>22</v>
      </c>
      <c r="E291" t="s">
        <v>15</v>
      </c>
      <c r="F291" t="s">
        <v>16</v>
      </c>
      <c r="G291" t="s">
        <v>30</v>
      </c>
      <c r="H291" t="str">
        <f t="shared" si="16"/>
        <v>Onsite/Hybrid</v>
      </c>
      <c r="I291" t="s">
        <v>26</v>
      </c>
      <c r="J291" t="str">
        <f t="shared" si="17"/>
        <v>3-6 yrs</v>
      </c>
      <c r="K291">
        <f t="shared" ca="1" si="19"/>
        <v>6</v>
      </c>
      <c r="L291" t="s">
        <v>27</v>
      </c>
      <c r="M291">
        <v>0</v>
      </c>
      <c r="N291">
        <v>1</v>
      </c>
      <c r="O291">
        <v>0</v>
      </c>
      <c r="P291">
        <v>0</v>
      </c>
      <c r="Q291">
        <v>0</v>
      </c>
      <c r="R291">
        <f>SUM(M291:N291:O291:P291:Q291)</f>
        <v>1</v>
      </c>
      <c r="S291" s="1">
        <v>136426</v>
      </c>
      <c r="T291" s="1" t="str">
        <f t="shared" si="18"/>
        <v>High</v>
      </c>
      <c r="U291">
        <v>6</v>
      </c>
      <c r="V291">
        <v>2024</v>
      </c>
      <c r="W291" t="s">
        <v>20</v>
      </c>
      <c r="X291">
        <v>5</v>
      </c>
    </row>
    <row r="292" spans="1:24" x14ac:dyDescent="0.3">
      <c r="A292">
        <v>291</v>
      </c>
      <c r="B292" t="s">
        <v>41</v>
      </c>
      <c r="C292" t="str">
        <f>_xlfn.XLOOKUP(B292,Lookup_table!B:B,Lookup_table!C:C)</f>
        <v>Data</v>
      </c>
      <c r="D292" t="s">
        <v>37</v>
      </c>
      <c r="E292" t="s">
        <v>15</v>
      </c>
      <c r="F292" t="s">
        <v>29</v>
      </c>
      <c r="G292" t="s">
        <v>30</v>
      </c>
      <c r="H292" t="str">
        <f t="shared" si="16"/>
        <v>Onsite/Hybrid</v>
      </c>
      <c r="I292" t="s">
        <v>18</v>
      </c>
      <c r="J292" t="str">
        <f t="shared" si="17"/>
        <v>7+ yrs</v>
      </c>
      <c r="K292">
        <f t="shared" ca="1" si="19"/>
        <v>10</v>
      </c>
      <c r="L292" t="s">
        <v>19</v>
      </c>
      <c r="M292">
        <v>1</v>
      </c>
      <c r="N292">
        <v>0</v>
      </c>
      <c r="O292">
        <v>1</v>
      </c>
      <c r="P292">
        <v>1</v>
      </c>
      <c r="Q292">
        <v>0</v>
      </c>
      <c r="R292">
        <f>SUM(M292:N292:O292:P292:Q292)</f>
        <v>3</v>
      </c>
      <c r="S292" s="1">
        <v>128093</v>
      </c>
      <c r="T292" s="1" t="str">
        <f t="shared" si="18"/>
        <v>High</v>
      </c>
      <c r="U292">
        <v>3</v>
      </c>
      <c r="V292">
        <v>2020</v>
      </c>
      <c r="W292" t="s">
        <v>28</v>
      </c>
      <c r="X292">
        <v>2</v>
      </c>
    </row>
    <row r="293" spans="1:24" x14ac:dyDescent="0.3">
      <c r="A293">
        <v>292</v>
      </c>
      <c r="B293" t="s">
        <v>31</v>
      </c>
      <c r="C293" t="str">
        <f>_xlfn.XLOOKUP(B293,Lookup_table!B:B,Lookup_table!C:C)</f>
        <v>Business</v>
      </c>
      <c r="D293" t="s">
        <v>22</v>
      </c>
      <c r="E293" t="s">
        <v>40</v>
      </c>
      <c r="F293" t="s">
        <v>43</v>
      </c>
      <c r="G293" t="s">
        <v>30</v>
      </c>
      <c r="H293" t="str">
        <f t="shared" si="16"/>
        <v>Onsite/Hybrid</v>
      </c>
      <c r="I293" t="s">
        <v>26</v>
      </c>
      <c r="J293" t="str">
        <f t="shared" si="17"/>
        <v>3-6 yrs</v>
      </c>
      <c r="K293">
        <f t="shared" ca="1" si="19"/>
        <v>3</v>
      </c>
      <c r="L293" t="s">
        <v>39</v>
      </c>
      <c r="M293">
        <v>0</v>
      </c>
      <c r="N293">
        <v>1</v>
      </c>
      <c r="O293">
        <v>1</v>
      </c>
      <c r="P293">
        <v>1</v>
      </c>
      <c r="Q293">
        <v>1</v>
      </c>
      <c r="R293">
        <f>SUM(M293:N293:O293:P293:Q293)</f>
        <v>4</v>
      </c>
      <c r="S293" s="1">
        <v>130112</v>
      </c>
      <c r="T293" s="1" t="str">
        <f t="shared" si="18"/>
        <v>High</v>
      </c>
      <c r="U293">
        <v>12</v>
      </c>
      <c r="V293">
        <v>2025</v>
      </c>
      <c r="W293" t="s">
        <v>28</v>
      </c>
      <c r="X293">
        <v>1</v>
      </c>
    </row>
    <row r="294" spans="1:24" x14ac:dyDescent="0.3">
      <c r="A294">
        <v>293</v>
      </c>
      <c r="B294" t="s">
        <v>31</v>
      </c>
      <c r="C294" t="str">
        <f>_xlfn.XLOOKUP(B294,Lookup_table!B:B,Lookup_table!C:C)</f>
        <v>Business</v>
      </c>
      <c r="D294" t="s">
        <v>37</v>
      </c>
      <c r="E294" t="s">
        <v>42</v>
      </c>
      <c r="F294" t="s">
        <v>51</v>
      </c>
      <c r="G294" t="s">
        <v>17</v>
      </c>
      <c r="H294" t="str">
        <f t="shared" si="16"/>
        <v>Remote</v>
      </c>
      <c r="I294" t="s">
        <v>26</v>
      </c>
      <c r="J294" t="str">
        <f t="shared" si="17"/>
        <v>3-6 yrs</v>
      </c>
      <c r="K294">
        <f t="shared" ca="1" si="19"/>
        <v>5</v>
      </c>
      <c r="L294" t="s">
        <v>27</v>
      </c>
      <c r="M294">
        <v>0</v>
      </c>
      <c r="N294">
        <v>1</v>
      </c>
      <c r="O294">
        <v>1</v>
      </c>
      <c r="P294">
        <v>0</v>
      </c>
      <c r="Q294">
        <v>1</v>
      </c>
      <c r="R294">
        <f>SUM(M294:N294:O294:P294:Q294)</f>
        <v>3</v>
      </c>
      <c r="S294" s="1">
        <v>98104</v>
      </c>
      <c r="T294" s="1" t="str">
        <f t="shared" si="18"/>
        <v>Medium</v>
      </c>
      <c r="U294">
        <v>2</v>
      </c>
      <c r="V294">
        <v>2020</v>
      </c>
      <c r="W294" t="s">
        <v>28</v>
      </c>
      <c r="X294">
        <v>8</v>
      </c>
    </row>
    <row r="295" spans="1:24" x14ac:dyDescent="0.3">
      <c r="A295">
        <v>294</v>
      </c>
      <c r="B295" t="s">
        <v>36</v>
      </c>
      <c r="C295" t="str">
        <f>_xlfn.XLOOKUP(B295,Lookup_table!B:B,Lookup_table!C:C)</f>
        <v>Data</v>
      </c>
      <c r="D295" t="s">
        <v>34</v>
      </c>
      <c r="E295" t="s">
        <v>42</v>
      </c>
      <c r="F295" t="s">
        <v>51</v>
      </c>
      <c r="G295" t="s">
        <v>25</v>
      </c>
      <c r="H295" t="str">
        <f t="shared" si="16"/>
        <v>Onsite/Hybrid</v>
      </c>
      <c r="I295" t="s">
        <v>26</v>
      </c>
      <c r="J295" t="str">
        <f t="shared" si="17"/>
        <v>3-6 yrs</v>
      </c>
      <c r="K295">
        <f t="shared" ca="1" si="19"/>
        <v>3</v>
      </c>
      <c r="L295" t="s">
        <v>39</v>
      </c>
      <c r="M295">
        <v>1</v>
      </c>
      <c r="N295">
        <v>0</v>
      </c>
      <c r="O295">
        <v>0</v>
      </c>
      <c r="P295">
        <v>1</v>
      </c>
      <c r="Q295">
        <v>1</v>
      </c>
      <c r="R295">
        <f>SUM(M295:N295:O295:P295:Q295)</f>
        <v>3</v>
      </c>
      <c r="S295" s="1">
        <v>104741</v>
      </c>
      <c r="T295" s="1" t="str">
        <f t="shared" si="18"/>
        <v>Medium</v>
      </c>
      <c r="U295">
        <v>7</v>
      </c>
      <c r="V295">
        <v>2022</v>
      </c>
      <c r="W295" t="s">
        <v>28</v>
      </c>
      <c r="X295">
        <v>7</v>
      </c>
    </row>
    <row r="296" spans="1:24" x14ac:dyDescent="0.3">
      <c r="A296">
        <v>295</v>
      </c>
      <c r="B296" t="s">
        <v>41</v>
      </c>
      <c r="C296" t="str">
        <f>_xlfn.XLOOKUP(B296,Lookup_table!B:B,Lookup_table!C:C)</f>
        <v>Data</v>
      </c>
      <c r="D296" t="s">
        <v>14</v>
      </c>
      <c r="E296" t="s">
        <v>23</v>
      </c>
      <c r="F296" t="s">
        <v>16</v>
      </c>
      <c r="G296" t="s">
        <v>25</v>
      </c>
      <c r="H296" t="str">
        <f t="shared" si="16"/>
        <v>Onsite/Hybrid</v>
      </c>
      <c r="I296" t="s">
        <v>18</v>
      </c>
      <c r="J296" t="str">
        <f t="shared" si="17"/>
        <v>7+ yrs</v>
      </c>
      <c r="K296">
        <f t="shared" ca="1" si="19"/>
        <v>7</v>
      </c>
      <c r="L296" t="s">
        <v>19</v>
      </c>
      <c r="M296">
        <v>0</v>
      </c>
      <c r="N296">
        <v>1</v>
      </c>
      <c r="O296">
        <v>1</v>
      </c>
      <c r="P296">
        <v>1</v>
      </c>
      <c r="Q296">
        <v>0</v>
      </c>
      <c r="R296">
        <f>SUM(M296:N296:O296:P296:Q296)</f>
        <v>3</v>
      </c>
      <c r="S296" s="1">
        <v>125517</v>
      </c>
      <c r="T296" s="1" t="str">
        <f t="shared" si="18"/>
        <v>High</v>
      </c>
      <c r="U296">
        <v>10</v>
      </c>
      <c r="V296">
        <v>2024</v>
      </c>
      <c r="W296" t="s">
        <v>28</v>
      </c>
      <c r="X296">
        <v>1</v>
      </c>
    </row>
    <row r="297" spans="1:24" x14ac:dyDescent="0.3">
      <c r="A297">
        <v>296</v>
      </c>
      <c r="B297" t="s">
        <v>50</v>
      </c>
      <c r="C297" t="str">
        <f>_xlfn.XLOOKUP(B297,Lookup_table!B:B,Lookup_table!C:C)</f>
        <v>AI</v>
      </c>
      <c r="D297" t="s">
        <v>34</v>
      </c>
      <c r="E297" t="s">
        <v>38</v>
      </c>
      <c r="F297" t="s">
        <v>16</v>
      </c>
      <c r="G297" t="s">
        <v>25</v>
      </c>
      <c r="H297" t="str">
        <f t="shared" si="16"/>
        <v>Onsite/Hybrid</v>
      </c>
      <c r="I297" t="s">
        <v>26</v>
      </c>
      <c r="J297" t="str">
        <f t="shared" si="17"/>
        <v>3-6 yrs</v>
      </c>
      <c r="K297">
        <f t="shared" ca="1" si="19"/>
        <v>3</v>
      </c>
      <c r="L297" t="s">
        <v>27</v>
      </c>
      <c r="M297">
        <v>0</v>
      </c>
      <c r="N297">
        <v>0</v>
      </c>
      <c r="O297">
        <v>1</v>
      </c>
      <c r="P297">
        <v>0</v>
      </c>
      <c r="Q297">
        <v>0</v>
      </c>
      <c r="R297">
        <f>SUM(M297:N297:O297:P297:Q297)</f>
        <v>1</v>
      </c>
      <c r="S297" s="1">
        <v>131241</v>
      </c>
      <c r="T297" s="1" t="str">
        <f t="shared" si="18"/>
        <v>High</v>
      </c>
      <c r="U297">
        <v>9</v>
      </c>
      <c r="V297">
        <v>2022</v>
      </c>
      <c r="W297" t="s">
        <v>20</v>
      </c>
      <c r="X297">
        <v>3</v>
      </c>
    </row>
    <row r="298" spans="1:24" x14ac:dyDescent="0.3">
      <c r="A298">
        <v>297</v>
      </c>
      <c r="B298" t="s">
        <v>21</v>
      </c>
      <c r="C298" t="str">
        <f>_xlfn.XLOOKUP(B298,Lookup_table!B:B,Lookup_table!C:C)</f>
        <v>AI</v>
      </c>
      <c r="D298" t="s">
        <v>22</v>
      </c>
      <c r="E298" t="s">
        <v>32</v>
      </c>
      <c r="F298" t="s">
        <v>24</v>
      </c>
      <c r="G298" t="s">
        <v>25</v>
      </c>
      <c r="H298" t="str">
        <f t="shared" si="16"/>
        <v>Onsite/Hybrid</v>
      </c>
      <c r="I298" t="s">
        <v>26</v>
      </c>
      <c r="J298" t="str">
        <f t="shared" si="17"/>
        <v>3-6 yrs</v>
      </c>
      <c r="K298">
        <f t="shared" ca="1" si="19"/>
        <v>5</v>
      </c>
      <c r="L298" t="s">
        <v>39</v>
      </c>
      <c r="M298">
        <v>0</v>
      </c>
      <c r="N298">
        <v>0</v>
      </c>
      <c r="O298">
        <v>0</v>
      </c>
      <c r="P298">
        <v>0</v>
      </c>
      <c r="Q298">
        <v>1</v>
      </c>
      <c r="R298">
        <f>SUM(M298:N298:O298:P298:Q298)</f>
        <v>1</v>
      </c>
      <c r="S298" s="1">
        <v>142600</v>
      </c>
      <c r="T298" s="1" t="str">
        <f t="shared" si="18"/>
        <v>High</v>
      </c>
      <c r="U298">
        <v>6</v>
      </c>
      <c r="V298">
        <v>2023</v>
      </c>
      <c r="W298" t="s">
        <v>20</v>
      </c>
      <c r="X298">
        <v>4</v>
      </c>
    </row>
    <row r="299" spans="1:24" x14ac:dyDescent="0.3">
      <c r="A299">
        <v>298</v>
      </c>
      <c r="B299" t="s">
        <v>50</v>
      </c>
      <c r="C299" t="str">
        <f>_xlfn.XLOOKUP(B299,Lookup_table!B:B,Lookup_table!C:C)</f>
        <v>AI</v>
      </c>
      <c r="D299" t="s">
        <v>37</v>
      </c>
      <c r="E299" t="s">
        <v>23</v>
      </c>
      <c r="F299" t="s">
        <v>51</v>
      </c>
      <c r="G299" t="s">
        <v>30</v>
      </c>
      <c r="H299" t="str">
        <f t="shared" si="16"/>
        <v>Onsite/Hybrid</v>
      </c>
      <c r="I299" t="s">
        <v>26</v>
      </c>
      <c r="J299" t="str">
        <f t="shared" si="17"/>
        <v>3-6 yrs</v>
      </c>
      <c r="K299">
        <f t="shared" ca="1" si="19"/>
        <v>4</v>
      </c>
      <c r="L299" t="s">
        <v>19</v>
      </c>
      <c r="M299">
        <v>1</v>
      </c>
      <c r="N299">
        <v>1</v>
      </c>
      <c r="O299">
        <v>0</v>
      </c>
      <c r="P299">
        <v>1</v>
      </c>
      <c r="Q299">
        <v>0</v>
      </c>
      <c r="R299">
        <f>SUM(M299:N299:O299:P299:Q299)</f>
        <v>3</v>
      </c>
      <c r="S299" s="1">
        <v>132519</v>
      </c>
      <c r="T299" s="1" t="str">
        <f t="shared" si="18"/>
        <v>High</v>
      </c>
      <c r="U299">
        <v>6</v>
      </c>
      <c r="V299">
        <v>2020</v>
      </c>
      <c r="W299" t="s">
        <v>28</v>
      </c>
      <c r="X299">
        <v>9</v>
      </c>
    </row>
    <row r="300" spans="1:24" x14ac:dyDescent="0.3">
      <c r="A300">
        <v>299</v>
      </c>
      <c r="B300" t="s">
        <v>36</v>
      </c>
      <c r="C300" t="str">
        <f>_xlfn.XLOOKUP(B300,Lookup_table!B:B,Lookup_table!C:C)</f>
        <v>Data</v>
      </c>
      <c r="D300" t="s">
        <v>22</v>
      </c>
      <c r="E300" t="s">
        <v>15</v>
      </c>
      <c r="F300" t="s">
        <v>29</v>
      </c>
      <c r="G300" t="s">
        <v>25</v>
      </c>
      <c r="H300" t="str">
        <f t="shared" si="16"/>
        <v>Onsite/Hybrid</v>
      </c>
      <c r="I300" t="s">
        <v>35</v>
      </c>
      <c r="J300" t="str">
        <f t="shared" si="17"/>
        <v>0-2 yrs</v>
      </c>
      <c r="K300">
        <f t="shared" ca="1" si="19"/>
        <v>2</v>
      </c>
      <c r="L300" t="s">
        <v>27</v>
      </c>
      <c r="M300">
        <v>1</v>
      </c>
      <c r="N300">
        <v>0</v>
      </c>
      <c r="O300">
        <v>1</v>
      </c>
      <c r="P300">
        <v>0</v>
      </c>
      <c r="Q300">
        <v>0</v>
      </c>
      <c r="R300">
        <f>SUM(M300:N300:O300:P300:Q300)</f>
        <v>2</v>
      </c>
      <c r="S300" s="1">
        <v>82994</v>
      </c>
      <c r="T300" s="1" t="str">
        <f t="shared" si="18"/>
        <v>Medium</v>
      </c>
      <c r="U300">
        <v>5</v>
      </c>
      <c r="V300">
        <v>2022</v>
      </c>
      <c r="W300" t="s">
        <v>20</v>
      </c>
      <c r="X300">
        <v>6</v>
      </c>
    </row>
    <row r="301" spans="1:24" x14ac:dyDescent="0.3">
      <c r="A301">
        <v>300</v>
      </c>
      <c r="B301" t="s">
        <v>41</v>
      </c>
      <c r="C301" t="str">
        <f>_xlfn.XLOOKUP(B301,Lookup_table!B:B,Lookup_table!C:C)</f>
        <v>Data</v>
      </c>
      <c r="D301" t="s">
        <v>22</v>
      </c>
      <c r="E301" t="s">
        <v>32</v>
      </c>
      <c r="F301" t="s">
        <v>24</v>
      </c>
      <c r="G301" t="s">
        <v>17</v>
      </c>
      <c r="H301" t="str">
        <f t="shared" si="16"/>
        <v>Remote</v>
      </c>
      <c r="I301" t="s">
        <v>35</v>
      </c>
      <c r="J301" t="str">
        <f t="shared" si="17"/>
        <v>0-2 yrs</v>
      </c>
      <c r="K301">
        <f t="shared" ca="1" si="19"/>
        <v>0</v>
      </c>
      <c r="L301" t="s">
        <v>27</v>
      </c>
      <c r="M301">
        <v>0</v>
      </c>
      <c r="N301">
        <v>1</v>
      </c>
      <c r="O301">
        <v>0</v>
      </c>
      <c r="P301">
        <v>0</v>
      </c>
      <c r="Q301">
        <v>0</v>
      </c>
      <c r="R301">
        <f>SUM(M301:N301:O301:P301:Q301)</f>
        <v>1</v>
      </c>
      <c r="S301" s="1">
        <v>65082</v>
      </c>
      <c r="T301" s="1" t="str">
        <f t="shared" si="18"/>
        <v>Low</v>
      </c>
      <c r="U301">
        <v>1</v>
      </c>
      <c r="V301">
        <v>2021</v>
      </c>
      <c r="W301" t="s">
        <v>20</v>
      </c>
      <c r="X301">
        <v>4</v>
      </c>
    </row>
    <row r="302" spans="1:24" x14ac:dyDescent="0.3">
      <c r="A302">
        <v>301</v>
      </c>
      <c r="B302" t="s">
        <v>50</v>
      </c>
      <c r="C302" t="str">
        <f>_xlfn.XLOOKUP(B302,Lookup_table!B:B,Lookup_table!C:C)</f>
        <v>AI</v>
      </c>
      <c r="D302" t="s">
        <v>14</v>
      </c>
      <c r="E302" t="s">
        <v>42</v>
      </c>
      <c r="F302" t="s">
        <v>24</v>
      </c>
      <c r="G302" t="s">
        <v>25</v>
      </c>
      <c r="H302" t="str">
        <f t="shared" si="16"/>
        <v>Onsite/Hybrid</v>
      </c>
      <c r="I302" t="s">
        <v>26</v>
      </c>
      <c r="J302" t="str">
        <f t="shared" si="17"/>
        <v>3-6 yrs</v>
      </c>
      <c r="K302">
        <f t="shared" ca="1" si="19"/>
        <v>6</v>
      </c>
      <c r="L302" t="s">
        <v>19</v>
      </c>
      <c r="M302">
        <v>1</v>
      </c>
      <c r="N302">
        <v>1</v>
      </c>
      <c r="O302">
        <v>0</v>
      </c>
      <c r="P302">
        <v>1</v>
      </c>
      <c r="Q302">
        <v>1</v>
      </c>
      <c r="R302">
        <f>SUM(M302:N302:O302:P302:Q302)</f>
        <v>4</v>
      </c>
      <c r="S302" s="1">
        <v>136779</v>
      </c>
      <c r="T302" s="1" t="str">
        <f t="shared" si="18"/>
        <v>High</v>
      </c>
      <c r="U302">
        <v>11</v>
      </c>
      <c r="V302">
        <v>2024</v>
      </c>
      <c r="W302" t="s">
        <v>20</v>
      </c>
      <c r="X302">
        <v>3</v>
      </c>
    </row>
    <row r="303" spans="1:24" x14ac:dyDescent="0.3">
      <c r="A303">
        <v>302</v>
      </c>
      <c r="B303" t="s">
        <v>33</v>
      </c>
      <c r="C303" t="str">
        <f>_xlfn.XLOOKUP(B303,Lookup_table!B:B,Lookup_table!C:C)</f>
        <v>Data</v>
      </c>
      <c r="D303" t="s">
        <v>22</v>
      </c>
      <c r="E303" t="s">
        <v>23</v>
      </c>
      <c r="F303" t="s">
        <v>16</v>
      </c>
      <c r="G303" t="s">
        <v>30</v>
      </c>
      <c r="H303" t="str">
        <f t="shared" si="16"/>
        <v>Onsite/Hybrid</v>
      </c>
      <c r="I303" t="s">
        <v>35</v>
      </c>
      <c r="J303" t="str">
        <f t="shared" si="17"/>
        <v>0-2 yrs</v>
      </c>
      <c r="K303">
        <f t="shared" ca="1" si="19"/>
        <v>2</v>
      </c>
      <c r="L303" t="s">
        <v>39</v>
      </c>
      <c r="M303">
        <v>0</v>
      </c>
      <c r="N303">
        <v>1</v>
      </c>
      <c r="O303">
        <v>1</v>
      </c>
      <c r="P303">
        <v>0</v>
      </c>
      <c r="Q303">
        <v>0</v>
      </c>
      <c r="R303">
        <f>SUM(M303:N303:O303:P303:Q303)</f>
        <v>2</v>
      </c>
      <c r="S303" s="1">
        <v>89256</v>
      </c>
      <c r="T303" s="1" t="str">
        <f t="shared" si="18"/>
        <v>Medium</v>
      </c>
      <c r="U303">
        <v>10</v>
      </c>
      <c r="V303">
        <v>2021</v>
      </c>
      <c r="W303" t="s">
        <v>28</v>
      </c>
      <c r="X303">
        <v>9</v>
      </c>
    </row>
    <row r="304" spans="1:24" x14ac:dyDescent="0.3">
      <c r="A304">
        <v>303</v>
      </c>
      <c r="B304" t="s">
        <v>50</v>
      </c>
      <c r="C304" t="str">
        <f>_xlfn.XLOOKUP(B304,Lookup_table!B:B,Lookup_table!C:C)</f>
        <v>AI</v>
      </c>
      <c r="D304" t="s">
        <v>14</v>
      </c>
      <c r="E304" t="s">
        <v>38</v>
      </c>
      <c r="F304" t="s">
        <v>16</v>
      </c>
      <c r="G304" t="s">
        <v>30</v>
      </c>
      <c r="H304" t="str">
        <f t="shared" si="16"/>
        <v>Onsite/Hybrid</v>
      </c>
      <c r="I304" t="s">
        <v>18</v>
      </c>
      <c r="J304" t="str">
        <f t="shared" si="17"/>
        <v>7+ yrs</v>
      </c>
      <c r="K304">
        <f t="shared" ca="1" si="19"/>
        <v>15</v>
      </c>
      <c r="L304" t="s">
        <v>39</v>
      </c>
      <c r="M304">
        <v>0</v>
      </c>
      <c r="N304">
        <v>0</v>
      </c>
      <c r="O304">
        <v>1</v>
      </c>
      <c r="P304">
        <v>0</v>
      </c>
      <c r="Q304">
        <v>0</v>
      </c>
      <c r="R304">
        <f>SUM(M304:N304:O304:P304:Q304)</f>
        <v>1</v>
      </c>
      <c r="S304" s="1">
        <v>158252</v>
      </c>
      <c r="T304" s="1" t="str">
        <f t="shared" si="18"/>
        <v>High</v>
      </c>
      <c r="U304">
        <v>2</v>
      </c>
      <c r="V304">
        <v>2022</v>
      </c>
      <c r="W304" t="s">
        <v>34</v>
      </c>
      <c r="X304">
        <v>2</v>
      </c>
    </row>
    <row r="305" spans="1:24" x14ac:dyDescent="0.3">
      <c r="A305">
        <v>304</v>
      </c>
      <c r="B305" t="s">
        <v>41</v>
      </c>
      <c r="C305" t="str">
        <f>_xlfn.XLOOKUP(B305,Lookup_table!B:B,Lookup_table!C:C)</f>
        <v>Data</v>
      </c>
      <c r="D305" t="s">
        <v>34</v>
      </c>
      <c r="E305" t="s">
        <v>38</v>
      </c>
      <c r="F305" t="s">
        <v>51</v>
      </c>
      <c r="G305" t="s">
        <v>25</v>
      </c>
      <c r="H305" t="str">
        <f t="shared" si="16"/>
        <v>Onsite/Hybrid</v>
      </c>
      <c r="I305" t="s">
        <v>26</v>
      </c>
      <c r="J305" t="str">
        <f t="shared" si="17"/>
        <v>3-6 yrs</v>
      </c>
      <c r="K305">
        <f t="shared" ca="1" si="19"/>
        <v>6</v>
      </c>
      <c r="L305" t="s">
        <v>39</v>
      </c>
      <c r="M305">
        <v>1</v>
      </c>
      <c r="N305">
        <v>1</v>
      </c>
      <c r="O305">
        <v>0</v>
      </c>
      <c r="P305">
        <v>0</v>
      </c>
      <c r="Q305">
        <v>1</v>
      </c>
      <c r="R305">
        <f>SUM(M305:N305:O305:P305:Q305)</f>
        <v>3</v>
      </c>
      <c r="S305" s="1">
        <v>81993</v>
      </c>
      <c r="T305" s="1" t="str">
        <f t="shared" si="18"/>
        <v>Medium</v>
      </c>
      <c r="U305">
        <v>6</v>
      </c>
      <c r="V305">
        <v>2020</v>
      </c>
      <c r="W305" t="s">
        <v>28</v>
      </c>
      <c r="X305">
        <v>8</v>
      </c>
    </row>
    <row r="306" spans="1:24" x14ac:dyDescent="0.3">
      <c r="A306">
        <v>305</v>
      </c>
      <c r="B306" t="s">
        <v>36</v>
      </c>
      <c r="C306" t="str">
        <f>_xlfn.XLOOKUP(B306,Lookup_table!B:B,Lookup_table!C:C)</f>
        <v>Data</v>
      </c>
      <c r="D306" t="s">
        <v>34</v>
      </c>
      <c r="E306" t="s">
        <v>15</v>
      </c>
      <c r="F306" t="s">
        <v>24</v>
      </c>
      <c r="G306" t="s">
        <v>25</v>
      </c>
      <c r="H306" t="str">
        <f t="shared" si="16"/>
        <v>Onsite/Hybrid</v>
      </c>
      <c r="I306" t="s">
        <v>35</v>
      </c>
      <c r="J306" t="str">
        <f t="shared" si="17"/>
        <v>0-2 yrs</v>
      </c>
      <c r="K306">
        <f t="shared" ca="1" si="19"/>
        <v>2</v>
      </c>
      <c r="L306" t="s">
        <v>27</v>
      </c>
      <c r="M306">
        <v>1</v>
      </c>
      <c r="N306">
        <v>0</v>
      </c>
      <c r="O306">
        <v>0</v>
      </c>
      <c r="P306">
        <v>0</v>
      </c>
      <c r="Q306">
        <v>0</v>
      </c>
      <c r="R306">
        <f>SUM(M306:N306:O306:P306:Q306)</f>
        <v>1</v>
      </c>
      <c r="S306" s="1">
        <v>54909</v>
      </c>
      <c r="T306" s="1" t="str">
        <f t="shared" si="18"/>
        <v>Low</v>
      </c>
      <c r="U306">
        <v>5</v>
      </c>
      <c r="V306">
        <v>2020</v>
      </c>
      <c r="W306" t="s">
        <v>34</v>
      </c>
      <c r="X306">
        <v>1</v>
      </c>
    </row>
    <row r="307" spans="1:24" x14ac:dyDescent="0.3">
      <c r="A307">
        <v>306</v>
      </c>
      <c r="B307" t="s">
        <v>21</v>
      </c>
      <c r="C307" t="str">
        <f>_xlfn.XLOOKUP(B307,Lookup_table!B:B,Lookup_table!C:C)</f>
        <v>AI</v>
      </c>
      <c r="D307" t="s">
        <v>22</v>
      </c>
      <c r="E307" t="s">
        <v>15</v>
      </c>
      <c r="F307" t="s">
        <v>16</v>
      </c>
      <c r="G307" t="s">
        <v>25</v>
      </c>
      <c r="H307" t="str">
        <f t="shared" si="16"/>
        <v>Onsite/Hybrid</v>
      </c>
      <c r="I307" t="s">
        <v>35</v>
      </c>
      <c r="J307" t="str">
        <f t="shared" si="17"/>
        <v>0-2 yrs</v>
      </c>
      <c r="K307">
        <f t="shared" ca="1" si="19"/>
        <v>2</v>
      </c>
      <c r="L307" t="s">
        <v>19</v>
      </c>
      <c r="M307">
        <v>0</v>
      </c>
      <c r="N307">
        <v>1</v>
      </c>
      <c r="O307">
        <v>1</v>
      </c>
      <c r="P307">
        <v>1</v>
      </c>
      <c r="Q307">
        <v>1</v>
      </c>
      <c r="R307">
        <f>SUM(M307:N307:O307:P307:Q307)</f>
        <v>4</v>
      </c>
      <c r="S307" s="1">
        <v>150738</v>
      </c>
      <c r="T307" s="1" t="str">
        <f t="shared" si="18"/>
        <v>High</v>
      </c>
      <c r="U307">
        <v>5</v>
      </c>
      <c r="V307">
        <v>2026</v>
      </c>
      <c r="W307" t="s">
        <v>28</v>
      </c>
      <c r="X307">
        <v>4</v>
      </c>
    </row>
    <row r="308" spans="1:24" x14ac:dyDescent="0.3">
      <c r="A308">
        <v>307</v>
      </c>
      <c r="B308" t="s">
        <v>50</v>
      </c>
      <c r="C308" t="str">
        <f>_xlfn.XLOOKUP(B308,Lookup_table!B:B,Lookup_table!C:C)</f>
        <v>AI</v>
      </c>
      <c r="D308" t="s">
        <v>34</v>
      </c>
      <c r="E308" t="s">
        <v>32</v>
      </c>
      <c r="F308" t="s">
        <v>43</v>
      </c>
      <c r="G308" t="s">
        <v>25</v>
      </c>
      <c r="H308" t="str">
        <f t="shared" si="16"/>
        <v>Onsite/Hybrid</v>
      </c>
      <c r="I308" t="s">
        <v>18</v>
      </c>
      <c r="J308" t="str">
        <f t="shared" si="17"/>
        <v>7+ yrs</v>
      </c>
      <c r="K308">
        <f t="shared" ca="1" si="19"/>
        <v>7</v>
      </c>
      <c r="L308" t="s">
        <v>19</v>
      </c>
      <c r="M308">
        <v>0</v>
      </c>
      <c r="N308">
        <v>1</v>
      </c>
      <c r="O308">
        <v>1</v>
      </c>
      <c r="P308">
        <v>1</v>
      </c>
      <c r="Q308">
        <v>0</v>
      </c>
      <c r="R308">
        <f>SUM(M308:N308:O308:P308:Q308)</f>
        <v>3</v>
      </c>
      <c r="S308" s="1">
        <v>173003</v>
      </c>
      <c r="T308" s="1" t="str">
        <f t="shared" si="18"/>
        <v>High</v>
      </c>
      <c r="U308">
        <v>12</v>
      </c>
      <c r="V308">
        <v>2026</v>
      </c>
      <c r="W308" t="s">
        <v>28</v>
      </c>
      <c r="X308">
        <v>6</v>
      </c>
    </row>
    <row r="309" spans="1:24" x14ac:dyDescent="0.3">
      <c r="A309">
        <v>308</v>
      </c>
      <c r="B309" t="s">
        <v>33</v>
      </c>
      <c r="C309" t="str">
        <f>_xlfn.XLOOKUP(B309,Lookup_table!B:B,Lookup_table!C:C)</f>
        <v>Data</v>
      </c>
      <c r="D309" t="s">
        <v>37</v>
      </c>
      <c r="E309" t="s">
        <v>15</v>
      </c>
      <c r="F309" t="s">
        <v>24</v>
      </c>
      <c r="G309" t="s">
        <v>25</v>
      </c>
      <c r="H309" t="str">
        <f t="shared" si="16"/>
        <v>Onsite/Hybrid</v>
      </c>
      <c r="I309" t="s">
        <v>26</v>
      </c>
      <c r="J309" t="str">
        <f t="shared" si="17"/>
        <v>3-6 yrs</v>
      </c>
      <c r="K309">
        <f t="shared" ca="1" si="19"/>
        <v>5</v>
      </c>
      <c r="L309" t="s">
        <v>27</v>
      </c>
      <c r="M309">
        <v>1</v>
      </c>
      <c r="N309">
        <v>1</v>
      </c>
      <c r="O309">
        <v>0</v>
      </c>
      <c r="P309">
        <v>1</v>
      </c>
      <c r="Q309">
        <v>0</v>
      </c>
      <c r="R309">
        <f>SUM(M309:N309:O309:P309:Q309)</f>
        <v>3</v>
      </c>
      <c r="S309" s="1">
        <v>87032</v>
      </c>
      <c r="T309" s="1" t="str">
        <f t="shared" si="18"/>
        <v>Medium</v>
      </c>
      <c r="U309">
        <v>10</v>
      </c>
      <c r="V309">
        <v>2023</v>
      </c>
      <c r="W309" t="s">
        <v>20</v>
      </c>
      <c r="X309">
        <v>5</v>
      </c>
    </row>
    <row r="310" spans="1:24" x14ac:dyDescent="0.3">
      <c r="A310">
        <v>309</v>
      </c>
      <c r="B310" t="s">
        <v>31</v>
      </c>
      <c r="C310" t="str">
        <f>_xlfn.XLOOKUP(B310,Lookup_table!B:B,Lookup_table!C:C)</f>
        <v>Business</v>
      </c>
      <c r="D310" t="s">
        <v>34</v>
      </c>
      <c r="E310" t="s">
        <v>15</v>
      </c>
      <c r="F310" t="s">
        <v>16</v>
      </c>
      <c r="G310" t="s">
        <v>30</v>
      </c>
      <c r="H310" t="str">
        <f t="shared" si="16"/>
        <v>Onsite/Hybrid</v>
      </c>
      <c r="I310" t="s">
        <v>18</v>
      </c>
      <c r="J310" t="str">
        <f t="shared" si="17"/>
        <v>7+ yrs</v>
      </c>
      <c r="K310">
        <f t="shared" ca="1" si="19"/>
        <v>14</v>
      </c>
      <c r="L310" t="s">
        <v>39</v>
      </c>
      <c r="M310">
        <v>0</v>
      </c>
      <c r="N310">
        <v>0</v>
      </c>
      <c r="O310">
        <v>1</v>
      </c>
      <c r="P310">
        <v>1</v>
      </c>
      <c r="Q310">
        <v>1</v>
      </c>
      <c r="R310">
        <f>SUM(M310:N310:O310:P310:Q310)</f>
        <v>3</v>
      </c>
      <c r="S310" s="1">
        <v>139841</v>
      </c>
      <c r="T310" s="1" t="str">
        <f t="shared" si="18"/>
        <v>High</v>
      </c>
      <c r="U310">
        <v>7</v>
      </c>
      <c r="V310">
        <v>2020</v>
      </c>
      <c r="W310" t="s">
        <v>28</v>
      </c>
      <c r="X310">
        <v>8</v>
      </c>
    </row>
    <row r="311" spans="1:24" x14ac:dyDescent="0.3">
      <c r="A311">
        <v>310</v>
      </c>
      <c r="B311" t="s">
        <v>31</v>
      </c>
      <c r="C311" t="str">
        <f>_xlfn.XLOOKUP(B311,Lookup_table!B:B,Lookup_table!C:C)</f>
        <v>Business</v>
      </c>
      <c r="D311" t="s">
        <v>14</v>
      </c>
      <c r="E311" t="s">
        <v>32</v>
      </c>
      <c r="F311" t="s">
        <v>29</v>
      </c>
      <c r="G311" t="s">
        <v>17</v>
      </c>
      <c r="H311" t="str">
        <f t="shared" si="16"/>
        <v>Remote</v>
      </c>
      <c r="I311" t="s">
        <v>35</v>
      </c>
      <c r="J311" t="str">
        <f t="shared" si="17"/>
        <v>0-2 yrs</v>
      </c>
      <c r="K311">
        <f t="shared" ca="1" si="19"/>
        <v>0</v>
      </c>
      <c r="L311" t="s">
        <v>39</v>
      </c>
      <c r="M311">
        <v>1</v>
      </c>
      <c r="N311">
        <v>0</v>
      </c>
      <c r="O311">
        <v>1</v>
      </c>
      <c r="P311">
        <v>0</v>
      </c>
      <c r="Q311">
        <v>1</v>
      </c>
      <c r="R311">
        <f>SUM(M311:N311:O311:P311:Q311)</f>
        <v>3</v>
      </c>
      <c r="S311" s="1">
        <v>72854</v>
      </c>
      <c r="T311" s="1" t="str">
        <f t="shared" si="18"/>
        <v>Medium</v>
      </c>
      <c r="U311">
        <v>1</v>
      </c>
      <c r="V311">
        <v>2020</v>
      </c>
      <c r="W311" t="s">
        <v>34</v>
      </c>
      <c r="X311">
        <v>1</v>
      </c>
    </row>
    <row r="312" spans="1:24" x14ac:dyDescent="0.3">
      <c r="A312">
        <v>311</v>
      </c>
      <c r="B312" t="s">
        <v>31</v>
      </c>
      <c r="C312" t="str">
        <f>_xlfn.XLOOKUP(B312,Lookup_table!B:B,Lookup_table!C:C)</f>
        <v>Business</v>
      </c>
      <c r="D312" t="s">
        <v>14</v>
      </c>
      <c r="E312" t="s">
        <v>38</v>
      </c>
      <c r="F312" t="s">
        <v>24</v>
      </c>
      <c r="G312" t="s">
        <v>30</v>
      </c>
      <c r="H312" t="str">
        <f t="shared" si="16"/>
        <v>Onsite/Hybrid</v>
      </c>
      <c r="I312" t="s">
        <v>35</v>
      </c>
      <c r="J312" t="str">
        <f t="shared" si="17"/>
        <v>0-2 yrs</v>
      </c>
      <c r="K312">
        <f t="shared" ca="1" si="19"/>
        <v>2</v>
      </c>
      <c r="L312" t="s">
        <v>39</v>
      </c>
      <c r="M312">
        <v>1</v>
      </c>
      <c r="N312">
        <v>0</v>
      </c>
      <c r="O312">
        <v>1</v>
      </c>
      <c r="P312">
        <v>0</v>
      </c>
      <c r="Q312">
        <v>1</v>
      </c>
      <c r="R312">
        <f>SUM(M312:N312:O312:P312:Q312)</f>
        <v>3</v>
      </c>
      <c r="S312" s="1">
        <v>76219</v>
      </c>
      <c r="T312" s="1" t="str">
        <f t="shared" si="18"/>
        <v>Medium</v>
      </c>
      <c r="U312">
        <v>7</v>
      </c>
      <c r="V312">
        <v>2022</v>
      </c>
      <c r="W312" t="s">
        <v>28</v>
      </c>
      <c r="X312">
        <v>7</v>
      </c>
    </row>
    <row r="313" spans="1:24" x14ac:dyDescent="0.3">
      <c r="A313">
        <v>312</v>
      </c>
      <c r="B313" t="s">
        <v>41</v>
      </c>
      <c r="C313" t="str">
        <f>_xlfn.XLOOKUP(B313,Lookup_table!B:B,Lookup_table!C:C)</f>
        <v>Data</v>
      </c>
      <c r="D313" t="s">
        <v>14</v>
      </c>
      <c r="E313" t="s">
        <v>40</v>
      </c>
      <c r="F313" t="s">
        <v>52</v>
      </c>
      <c r="G313" t="s">
        <v>17</v>
      </c>
      <c r="H313" t="str">
        <f t="shared" si="16"/>
        <v>Remote</v>
      </c>
      <c r="I313" t="s">
        <v>18</v>
      </c>
      <c r="J313" t="str">
        <f t="shared" si="17"/>
        <v>7+ yrs</v>
      </c>
      <c r="K313">
        <f t="shared" ca="1" si="19"/>
        <v>14</v>
      </c>
      <c r="L313" t="s">
        <v>27</v>
      </c>
      <c r="M313">
        <v>0</v>
      </c>
      <c r="N313">
        <v>1</v>
      </c>
      <c r="O313">
        <v>1</v>
      </c>
      <c r="P313">
        <v>1</v>
      </c>
      <c r="Q313">
        <v>0</v>
      </c>
      <c r="R313">
        <f>SUM(M313:N313:O313:P313:Q313)</f>
        <v>3</v>
      </c>
      <c r="S313" s="1">
        <v>130164</v>
      </c>
      <c r="T313" s="1" t="str">
        <f t="shared" si="18"/>
        <v>High</v>
      </c>
      <c r="U313">
        <v>1</v>
      </c>
      <c r="V313">
        <v>2026</v>
      </c>
      <c r="W313" t="s">
        <v>28</v>
      </c>
      <c r="X313">
        <v>7</v>
      </c>
    </row>
    <row r="314" spans="1:24" x14ac:dyDescent="0.3">
      <c r="A314">
        <v>313</v>
      </c>
      <c r="B314" t="s">
        <v>31</v>
      </c>
      <c r="C314" t="str">
        <f>_xlfn.XLOOKUP(B314,Lookup_table!B:B,Lookup_table!C:C)</f>
        <v>Business</v>
      </c>
      <c r="D314" t="s">
        <v>34</v>
      </c>
      <c r="E314" t="s">
        <v>42</v>
      </c>
      <c r="F314" t="s">
        <v>24</v>
      </c>
      <c r="G314" t="s">
        <v>25</v>
      </c>
      <c r="H314" t="str">
        <f t="shared" si="16"/>
        <v>Onsite/Hybrid</v>
      </c>
      <c r="I314" t="s">
        <v>26</v>
      </c>
      <c r="J314" t="str">
        <f t="shared" si="17"/>
        <v>3-6 yrs</v>
      </c>
      <c r="K314">
        <f t="shared" ca="1" si="19"/>
        <v>6</v>
      </c>
      <c r="L314" t="s">
        <v>19</v>
      </c>
      <c r="M314">
        <v>0</v>
      </c>
      <c r="N314">
        <v>1</v>
      </c>
      <c r="O314">
        <v>0</v>
      </c>
      <c r="P314">
        <v>1</v>
      </c>
      <c r="Q314">
        <v>0</v>
      </c>
      <c r="R314">
        <f>SUM(M314:N314:O314:P314:Q314)</f>
        <v>2</v>
      </c>
      <c r="S314" s="1">
        <v>92117</v>
      </c>
      <c r="T314" s="1" t="str">
        <f t="shared" si="18"/>
        <v>Medium</v>
      </c>
      <c r="U314">
        <v>10</v>
      </c>
      <c r="V314">
        <v>2021</v>
      </c>
      <c r="W314" t="s">
        <v>20</v>
      </c>
      <c r="X314">
        <v>3</v>
      </c>
    </row>
    <row r="315" spans="1:24" x14ac:dyDescent="0.3">
      <c r="A315">
        <v>314</v>
      </c>
      <c r="B315" t="s">
        <v>50</v>
      </c>
      <c r="C315" t="str">
        <f>_xlfn.XLOOKUP(B315,Lookup_table!B:B,Lookup_table!C:C)</f>
        <v>AI</v>
      </c>
      <c r="D315" t="s">
        <v>37</v>
      </c>
      <c r="E315" t="s">
        <v>23</v>
      </c>
      <c r="F315" t="s">
        <v>44</v>
      </c>
      <c r="G315" t="s">
        <v>17</v>
      </c>
      <c r="H315" t="str">
        <f t="shared" si="16"/>
        <v>Remote</v>
      </c>
      <c r="I315" t="s">
        <v>26</v>
      </c>
      <c r="J315" t="str">
        <f t="shared" si="17"/>
        <v>3-6 yrs</v>
      </c>
      <c r="K315">
        <f t="shared" ca="1" si="19"/>
        <v>6</v>
      </c>
      <c r="L315" t="s">
        <v>39</v>
      </c>
      <c r="M315">
        <v>0</v>
      </c>
      <c r="N315">
        <v>0</v>
      </c>
      <c r="O315">
        <v>0</v>
      </c>
      <c r="P315">
        <v>1</v>
      </c>
      <c r="Q315">
        <v>0</v>
      </c>
      <c r="R315">
        <f>SUM(M315:N315:O315:P315:Q315)</f>
        <v>1</v>
      </c>
      <c r="S315" s="1">
        <v>128453</v>
      </c>
      <c r="T315" s="1" t="str">
        <f t="shared" si="18"/>
        <v>High</v>
      </c>
      <c r="U315">
        <v>12</v>
      </c>
      <c r="V315">
        <v>2022</v>
      </c>
      <c r="W315" t="s">
        <v>34</v>
      </c>
      <c r="X315">
        <v>3</v>
      </c>
    </row>
    <row r="316" spans="1:24" x14ac:dyDescent="0.3">
      <c r="A316">
        <v>315</v>
      </c>
      <c r="B316" t="s">
        <v>31</v>
      </c>
      <c r="C316" t="str">
        <f>_xlfn.XLOOKUP(B316,Lookup_table!B:B,Lookup_table!C:C)</f>
        <v>Business</v>
      </c>
      <c r="D316" t="s">
        <v>14</v>
      </c>
      <c r="E316" t="s">
        <v>38</v>
      </c>
      <c r="F316" t="s">
        <v>24</v>
      </c>
      <c r="G316" t="s">
        <v>17</v>
      </c>
      <c r="H316" t="str">
        <f t="shared" si="16"/>
        <v>Remote</v>
      </c>
      <c r="I316" t="s">
        <v>18</v>
      </c>
      <c r="J316" t="str">
        <f t="shared" si="17"/>
        <v>7+ yrs</v>
      </c>
      <c r="K316">
        <f t="shared" ca="1" si="19"/>
        <v>8</v>
      </c>
      <c r="L316" t="s">
        <v>39</v>
      </c>
      <c r="M316">
        <v>1</v>
      </c>
      <c r="N316">
        <v>0</v>
      </c>
      <c r="O316">
        <v>1</v>
      </c>
      <c r="P316">
        <v>0</v>
      </c>
      <c r="Q316">
        <v>0</v>
      </c>
      <c r="R316">
        <f>SUM(M316:N316:O316:P316:Q316)</f>
        <v>2</v>
      </c>
      <c r="S316" s="1">
        <v>115618</v>
      </c>
      <c r="T316" s="1" t="str">
        <f t="shared" si="18"/>
        <v>Medium</v>
      </c>
      <c r="U316">
        <v>6</v>
      </c>
      <c r="V316">
        <v>2020</v>
      </c>
      <c r="W316" t="s">
        <v>34</v>
      </c>
      <c r="X316">
        <v>2</v>
      </c>
    </row>
    <row r="317" spans="1:24" x14ac:dyDescent="0.3">
      <c r="A317">
        <v>316</v>
      </c>
      <c r="B317" t="s">
        <v>21</v>
      </c>
      <c r="C317" t="str">
        <f>_xlfn.XLOOKUP(B317,Lookup_table!B:B,Lookup_table!C:C)</f>
        <v>AI</v>
      </c>
      <c r="D317" t="s">
        <v>14</v>
      </c>
      <c r="E317" t="s">
        <v>42</v>
      </c>
      <c r="F317" t="s">
        <v>52</v>
      </c>
      <c r="G317" t="s">
        <v>17</v>
      </c>
      <c r="H317" t="str">
        <f t="shared" si="16"/>
        <v>Remote</v>
      </c>
      <c r="I317" t="s">
        <v>35</v>
      </c>
      <c r="J317" t="str">
        <f t="shared" si="17"/>
        <v>0-2 yrs</v>
      </c>
      <c r="K317">
        <f t="shared" ca="1" si="19"/>
        <v>1</v>
      </c>
      <c r="L317" t="s">
        <v>27</v>
      </c>
      <c r="M317">
        <v>1</v>
      </c>
      <c r="N317">
        <v>1</v>
      </c>
      <c r="O317">
        <v>1</v>
      </c>
      <c r="P317">
        <v>0</v>
      </c>
      <c r="Q317">
        <v>0</v>
      </c>
      <c r="R317">
        <f>SUM(M317:N317:O317:P317:Q317)</f>
        <v>3</v>
      </c>
      <c r="S317" s="1">
        <v>105126</v>
      </c>
      <c r="T317" s="1" t="str">
        <f t="shared" si="18"/>
        <v>Medium</v>
      </c>
      <c r="U317">
        <v>10</v>
      </c>
      <c r="V317">
        <v>2020</v>
      </c>
      <c r="W317" t="s">
        <v>20</v>
      </c>
      <c r="X317">
        <v>5</v>
      </c>
    </row>
    <row r="318" spans="1:24" x14ac:dyDescent="0.3">
      <c r="A318">
        <v>317</v>
      </c>
      <c r="B318" t="s">
        <v>31</v>
      </c>
      <c r="C318" t="str">
        <f>_xlfn.XLOOKUP(B318,Lookup_table!B:B,Lookup_table!C:C)</f>
        <v>Business</v>
      </c>
      <c r="D318" t="s">
        <v>14</v>
      </c>
      <c r="E318" t="s">
        <v>38</v>
      </c>
      <c r="F318" t="s">
        <v>24</v>
      </c>
      <c r="G318" t="s">
        <v>17</v>
      </c>
      <c r="H318" t="str">
        <f t="shared" si="16"/>
        <v>Remote</v>
      </c>
      <c r="I318" t="s">
        <v>18</v>
      </c>
      <c r="J318" t="str">
        <f t="shared" si="17"/>
        <v>7+ yrs</v>
      </c>
      <c r="K318">
        <f t="shared" ca="1" si="19"/>
        <v>11</v>
      </c>
      <c r="L318" t="s">
        <v>27</v>
      </c>
      <c r="M318">
        <v>0</v>
      </c>
      <c r="N318">
        <v>0</v>
      </c>
      <c r="O318">
        <v>0</v>
      </c>
      <c r="P318">
        <v>0</v>
      </c>
      <c r="Q318">
        <v>0</v>
      </c>
      <c r="R318">
        <f>SUM(M318:N318:O318:P318:Q318)</f>
        <v>0</v>
      </c>
      <c r="S318" s="1">
        <v>98893</v>
      </c>
      <c r="T318" s="1" t="str">
        <f t="shared" si="18"/>
        <v>Medium</v>
      </c>
      <c r="U318">
        <v>12</v>
      </c>
      <c r="V318">
        <v>2020</v>
      </c>
      <c r="W318" t="s">
        <v>28</v>
      </c>
      <c r="X318">
        <v>9</v>
      </c>
    </row>
    <row r="319" spans="1:24" x14ac:dyDescent="0.3">
      <c r="A319">
        <v>318</v>
      </c>
      <c r="B319" t="s">
        <v>33</v>
      </c>
      <c r="C319" t="str">
        <f>_xlfn.XLOOKUP(B319,Lookup_table!B:B,Lookup_table!C:C)</f>
        <v>Data</v>
      </c>
      <c r="D319" t="s">
        <v>14</v>
      </c>
      <c r="E319" t="s">
        <v>38</v>
      </c>
      <c r="F319" t="s">
        <v>24</v>
      </c>
      <c r="G319" t="s">
        <v>17</v>
      </c>
      <c r="H319" t="str">
        <f t="shared" si="16"/>
        <v>Remote</v>
      </c>
      <c r="I319" t="s">
        <v>18</v>
      </c>
      <c r="J319" t="str">
        <f t="shared" si="17"/>
        <v>7+ yrs</v>
      </c>
      <c r="K319">
        <f t="shared" ca="1" si="19"/>
        <v>10</v>
      </c>
      <c r="L319" t="s">
        <v>39</v>
      </c>
      <c r="M319">
        <v>0</v>
      </c>
      <c r="N319">
        <v>0</v>
      </c>
      <c r="O319">
        <v>1</v>
      </c>
      <c r="P319">
        <v>0</v>
      </c>
      <c r="Q319">
        <v>0</v>
      </c>
      <c r="R319">
        <f>SUM(M319:N319:O319:P319:Q319)</f>
        <v>1</v>
      </c>
      <c r="S319" s="1">
        <v>115057</v>
      </c>
      <c r="T319" s="1" t="str">
        <f t="shared" si="18"/>
        <v>Medium</v>
      </c>
      <c r="U319">
        <v>9</v>
      </c>
      <c r="V319">
        <v>2024</v>
      </c>
      <c r="W319" t="s">
        <v>20</v>
      </c>
      <c r="X319">
        <v>3</v>
      </c>
    </row>
    <row r="320" spans="1:24" x14ac:dyDescent="0.3">
      <c r="A320">
        <v>319</v>
      </c>
      <c r="B320" t="s">
        <v>36</v>
      </c>
      <c r="C320" t="str">
        <f>_xlfn.XLOOKUP(B320,Lookup_table!B:B,Lookup_table!C:C)</f>
        <v>Data</v>
      </c>
      <c r="D320" t="s">
        <v>37</v>
      </c>
      <c r="E320" t="s">
        <v>42</v>
      </c>
      <c r="F320" t="s">
        <v>24</v>
      </c>
      <c r="G320" t="s">
        <v>25</v>
      </c>
      <c r="H320" t="str">
        <f t="shared" si="16"/>
        <v>Onsite/Hybrid</v>
      </c>
      <c r="I320" t="s">
        <v>35</v>
      </c>
      <c r="J320" t="str">
        <f t="shared" si="17"/>
        <v>0-2 yrs</v>
      </c>
      <c r="K320">
        <f t="shared" ca="1" si="19"/>
        <v>0</v>
      </c>
      <c r="L320" t="s">
        <v>19</v>
      </c>
      <c r="M320">
        <v>1</v>
      </c>
      <c r="N320">
        <v>1</v>
      </c>
      <c r="O320">
        <v>1</v>
      </c>
      <c r="P320">
        <v>1</v>
      </c>
      <c r="Q320">
        <v>1</v>
      </c>
      <c r="R320">
        <f>SUM(M320:N320:O320:P320:Q320)</f>
        <v>5</v>
      </c>
      <c r="S320" s="1">
        <v>87565</v>
      </c>
      <c r="T320" s="1" t="str">
        <f t="shared" si="18"/>
        <v>Medium</v>
      </c>
      <c r="U320">
        <v>12</v>
      </c>
      <c r="V320">
        <v>2026</v>
      </c>
      <c r="W320" t="s">
        <v>28</v>
      </c>
      <c r="X320">
        <v>6</v>
      </c>
    </row>
    <row r="321" spans="1:24" x14ac:dyDescent="0.3">
      <c r="A321">
        <v>320</v>
      </c>
      <c r="B321" t="s">
        <v>33</v>
      </c>
      <c r="C321" t="str">
        <f>_xlfn.XLOOKUP(B321,Lookup_table!B:B,Lookup_table!C:C)</f>
        <v>Data</v>
      </c>
      <c r="D321" t="s">
        <v>22</v>
      </c>
      <c r="E321" t="s">
        <v>23</v>
      </c>
      <c r="F321" t="s">
        <v>43</v>
      </c>
      <c r="G321" t="s">
        <v>17</v>
      </c>
      <c r="H321" t="str">
        <f t="shared" si="16"/>
        <v>Remote</v>
      </c>
      <c r="I321" t="s">
        <v>35</v>
      </c>
      <c r="J321" t="str">
        <f t="shared" si="17"/>
        <v>0-2 yrs</v>
      </c>
      <c r="K321">
        <f t="shared" ca="1" si="19"/>
        <v>0</v>
      </c>
      <c r="L321" t="s">
        <v>27</v>
      </c>
      <c r="M321">
        <v>1</v>
      </c>
      <c r="N321">
        <v>0</v>
      </c>
      <c r="O321">
        <v>0</v>
      </c>
      <c r="P321">
        <v>1</v>
      </c>
      <c r="Q321">
        <v>0</v>
      </c>
      <c r="R321">
        <f>SUM(M321:N321:O321:P321:Q321)</f>
        <v>2</v>
      </c>
      <c r="S321" s="1">
        <v>86079</v>
      </c>
      <c r="T321" s="1" t="str">
        <f t="shared" si="18"/>
        <v>Medium</v>
      </c>
      <c r="U321">
        <v>11</v>
      </c>
      <c r="V321">
        <v>2021</v>
      </c>
      <c r="W321" t="s">
        <v>20</v>
      </c>
      <c r="X321">
        <v>4</v>
      </c>
    </row>
    <row r="322" spans="1:24" x14ac:dyDescent="0.3">
      <c r="A322">
        <v>321</v>
      </c>
      <c r="B322" t="s">
        <v>31</v>
      </c>
      <c r="C322" t="str">
        <f>_xlfn.XLOOKUP(B322,Lookup_table!B:B,Lookup_table!C:C)</f>
        <v>Business</v>
      </c>
      <c r="D322" t="s">
        <v>37</v>
      </c>
      <c r="E322" t="s">
        <v>15</v>
      </c>
      <c r="F322" t="s">
        <v>51</v>
      </c>
      <c r="G322" t="s">
        <v>25</v>
      </c>
      <c r="H322" t="str">
        <f t="shared" ref="H322:H385" si="20">IF(G322="Remote","Remote","Onsite/Hybrid")</f>
        <v>Onsite/Hybrid</v>
      </c>
      <c r="I322" t="s">
        <v>26</v>
      </c>
      <c r="J322" t="str">
        <f t="shared" ref="J322:J385" si="21">IF(I322="Entry","0-2 yrs",IF(I322="Mid","3-6 yrs","7+ yrs"))</f>
        <v>3-6 yrs</v>
      </c>
      <c r="K322">
        <f t="shared" ca="1" si="19"/>
        <v>4</v>
      </c>
      <c r="L322" t="s">
        <v>39</v>
      </c>
      <c r="M322">
        <v>1</v>
      </c>
      <c r="N322">
        <v>1</v>
      </c>
      <c r="O322">
        <v>0</v>
      </c>
      <c r="P322">
        <v>1</v>
      </c>
      <c r="Q322">
        <v>1</v>
      </c>
      <c r="R322">
        <f>SUM(M322:N322:O322:P322:Q322)</f>
        <v>4</v>
      </c>
      <c r="S322" s="1">
        <v>104277</v>
      </c>
      <c r="T322" s="1" t="str">
        <f t="shared" ref="T322:T385" si="22">IF(S322&lt;=70000,"Low",IF(S322&lt;=120000,"Medium","High"))</f>
        <v>Medium</v>
      </c>
      <c r="U322">
        <v>1</v>
      </c>
      <c r="V322">
        <v>2020</v>
      </c>
      <c r="W322" t="s">
        <v>20</v>
      </c>
      <c r="X322">
        <v>2</v>
      </c>
    </row>
    <row r="323" spans="1:24" x14ac:dyDescent="0.3">
      <c r="A323">
        <v>322</v>
      </c>
      <c r="B323" t="s">
        <v>50</v>
      </c>
      <c r="C323" t="str">
        <f>_xlfn.XLOOKUP(B323,Lookup_table!B:B,Lookup_table!C:C)</f>
        <v>AI</v>
      </c>
      <c r="D323" t="s">
        <v>37</v>
      </c>
      <c r="E323" t="s">
        <v>23</v>
      </c>
      <c r="F323" t="s">
        <v>44</v>
      </c>
      <c r="G323" t="s">
        <v>17</v>
      </c>
      <c r="H323" t="str">
        <f t="shared" si="20"/>
        <v>Remote</v>
      </c>
      <c r="I323" t="s">
        <v>18</v>
      </c>
      <c r="J323" t="str">
        <f t="shared" si="21"/>
        <v>7+ yrs</v>
      </c>
      <c r="K323">
        <f t="shared" ref="K323:K386" ca="1" si="23">IF(J323="0-2 yrs",RANDBETWEEN(0,2),IF(J323="3-6 yrs", RANDBETWEEN(3,6),IF(J323="7+ yrs", RANDBETWEEN(7,15)," ")))</f>
        <v>10</v>
      </c>
      <c r="L323" t="s">
        <v>27</v>
      </c>
      <c r="M323">
        <v>1</v>
      </c>
      <c r="N323">
        <v>0</v>
      </c>
      <c r="O323">
        <v>1</v>
      </c>
      <c r="P323">
        <v>1</v>
      </c>
      <c r="Q323">
        <v>0</v>
      </c>
      <c r="R323">
        <f>SUM(M323:N323:O323:P323:Q323)</f>
        <v>3</v>
      </c>
      <c r="S323" s="1">
        <v>174695</v>
      </c>
      <c r="T323" s="1" t="str">
        <f t="shared" si="22"/>
        <v>High</v>
      </c>
      <c r="U323">
        <v>10</v>
      </c>
      <c r="V323">
        <v>2023</v>
      </c>
      <c r="W323" t="s">
        <v>28</v>
      </c>
      <c r="X323">
        <v>7</v>
      </c>
    </row>
    <row r="324" spans="1:24" x14ac:dyDescent="0.3">
      <c r="A324">
        <v>323</v>
      </c>
      <c r="B324" t="s">
        <v>33</v>
      </c>
      <c r="C324" t="str">
        <f>_xlfn.XLOOKUP(B324,Lookup_table!B:B,Lookup_table!C:C)</f>
        <v>Data</v>
      </c>
      <c r="D324" t="s">
        <v>37</v>
      </c>
      <c r="E324" t="s">
        <v>42</v>
      </c>
      <c r="F324" t="s">
        <v>51</v>
      </c>
      <c r="G324" t="s">
        <v>17</v>
      </c>
      <c r="H324" t="str">
        <f t="shared" si="20"/>
        <v>Remote</v>
      </c>
      <c r="I324" t="s">
        <v>18</v>
      </c>
      <c r="J324" t="str">
        <f t="shared" si="21"/>
        <v>7+ yrs</v>
      </c>
      <c r="K324">
        <f t="shared" ca="1" si="23"/>
        <v>14</v>
      </c>
      <c r="L324" t="s">
        <v>39</v>
      </c>
      <c r="M324">
        <v>0</v>
      </c>
      <c r="N324">
        <v>0</v>
      </c>
      <c r="O324">
        <v>1</v>
      </c>
      <c r="P324">
        <v>1</v>
      </c>
      <c r="Q324">
        <v>0</v>
      </c>
      <c r="R324">
        <f>SUM(M324:N324:O324:P324:Q324)</f>
        <v>2</v>
      </c>
      <c r="S324" s="1">
        <v>125990</v>
      </c>
      <c r="T324" s="1" t="str">
        <f t="shared" si="22"/>
        <v>High</v>
      </c>
      <c r="U324">
        <v>3</v>
      </c>
      <c r="V324">
        <v>2024</v>
      </c>
      <c r="W324" t="s">
        <v>28</v>
      </c>
      <c r="X324">
        <v>1</v>
      </c>
    </row>
    <row r="325" spans="1:24" x14ac:dyDescent="0.3">
      <c r="A325">
        <v>324</v>
      </c>
      <c r="B325" t="s">
        <v>21</v>
      </c>
      <c r="C325" t="str">
        <f>_xlfn.XLOOKUP(B325,Lookup_table!B:B,Lookup_table!C:C)</f>
        <v>AI</v>
      </c>
      <c r="D325" t="s">
        <v>22</v>
      </c>
      <c r="E325" t="s">
        <v>32</v>
      </c>
      <c r="F325" t="s">
        <v>16</v>
      </c>
      <c r="G325" t="s">
        <v>17</v>
      </c>
      <c r="H325" t="str">
        <f t="shared" si="20"/>
        <v>Remote</v>
      </c>
      <c r="I325" t="s">
        <v>26</v>
      </c>
      <c r="J325" t="str">
        <f t="shared" si="21"/>
        <v>3-6 yrs</v>
      </c>
      <c r="K325">
        <f t="shared" ca="1" si="23"/>
        <v>4</v>
      </c>
      <c r="L325" t="s">
        <v>19</v>
      </c>
      <c r="M325">
        <v>1</v>
      </c>
      <c r="N325">
        <v>1</v>
      </c>
      <c r="O325">
        <v>0</v>
      </c>
      <c r="P325">
        <v>0</v>
      </c>
      <c r="Q325">
        <v>0</v>
      </c>
      <c r="R325">
        <f>SUM(M325:N325:O325:P325:Q325)</f>
        <v>2</v>
      </c>
      <c r="S325" s="1">
        <v>132575</v>
      </c>
      <c r="T325" s="1" t="str">
        <f t="shared" si="22"/>
        <v>High</v>
      </c>
      <c r="U325">
        <v>8</v>
      </c>
      <c r="V325">
        <v>2022</v>
      </c>
      <c r="W325" t="s">
        <v>34</v>
      </c>
      <c r="X325">
        <v>6</v>
      </c>
    </row>
    <row r="326" spans="1:24" x14ac:dyDescent="0.3">
      <c r="A326">
        <v>325</v>
      </c>
      <c r="B326" t="s">
        <v>33</v>
      </c>
      <c r="C326" t="str">
        <f>_xlfn.XLOOKUP(B326,Lookup_table!B:B,Lookup_table!C:C)</f>
        <v>Data</v>
      </c>
      <c r="D326" t="s">
        <v>22</v>
      </c>
      <c r="E326" t="s">
        <v>42</v>
      </c>
      <c r="F326" t="s">
        <v>51</v>
      </c>
      <c r="G326" t="s">
        <v>25</v>
      </c>
      <c r="H326" t="str">
        <f t="shared" si="20"/>
        <v>Onsite/Hybrid</v>
      </c>
      <c r="I326" t="s">
        <v>26</v>
      </c>
      <c r="J326" t="str">
        <f t="shared" si="21"/>
        <v>3-6 yrs</v>
      </c>
      <c r="K326">
        <f t="shared" ca="1" si="23"/>
        <v>5</v>
      </c>
      <c r="L326" t="s">
        <v>19</v>
      </c>
      <c r="M326">
        <v>1</v>
      </c>
      <c r="N326">
        <v>1</v>
      </c>
      <c r="O326">
        <v>0</v>
      </c>
      <c r="P326">
        <v>0</v>
      </c>
      <c r="Q326">
        <v>1</v>
      </c>
      <c r="R326">
        <f>SUM(M326:N326:O326:P326:Q326)</f>
        <v>3</v>
      </c>
      <c r="S326" s="1">
        <v>103801</v>
      </c>
      <c r="T326" s="1" t="str">
        <f t="shared" si="22"/>
        <v>Medium</v>
      </c>
      <c r="U326">
        <v>2</v>
      </c>
      <c r="V326">
        <v>2021</v>
      </c>
      <c r="W326" t="s">
        <v>34</v>
      </c>
      <c r="X326">
        <v>1</v>
      </c>
    </row>
    <row r="327" spans="1:24" x14ac:dyDescent="0.3">
      <c r="A327">
        <v>326</v>
      </c>
      <c r="B327" t="s">
        <v>50</v>
      </c>
      <c r="C327" t="str">
        <f>_xlfn.XLOOKUP(B327,Lookup_table!B:B,Lookup_table!C:C)</f>
        <v>AI</v>
      </c>
      <c r="D327" t="s">
        <v>37</v>
      </c>
      <c r="E327" t="s">
        <v>32</v>
      </c>
      <c r="F327" t="s">
        <v>43</v>
      </c>
      <c r="G327" t="s">
        <v>25</v>
      </c>
      <c r="H327" t="str">
        <f t="shared" si="20"/>
        <v>Onsite/Hybrid</v>
      </c>
      <c r="I327" t="s">
        <v>26</v>
      </c>
      <c r="J327" t="str">
        <f t="shared" si="21"/>
        <v>3-6 yrs</v>
      </c>
      <c r="K327">
        <f t="shared" ca="1" si="23"/>
        <v>5</v>
      </c>
      <c r="L327" t="s">
        <v>27</v>
      </c>
      <c r="M327">
        <v>1</v>
      </c>
      <c r="N327">
        <v>0</v>
      </c>
      <c r="O327">
        <v>0</v>
      </c>
      <c r="P327">
        <v>0</v>
      </c>
      <c r="Q327">
        <v>1</v>
      </c>
      <c r="R327">
        <f>SUM(M327:N327:O327:P327:Q327)</f>
        <v>2</v>
      </c>
      <c r="S327" s="1">
        <v>126204</v>
      </c>
      <c r="T327" s="1" t="str">
        <f t="shared" si="22"/>
        <v>High</v>
      </c>
      <c r="U327">
        <v>1</v>
      </c>
      <c r="V327">
        <v>2025</v>
      </c>
      <c r="W327" t="s">
        <v>34</v>
      </c>
      <c r="X327">
        <v>3</v>
      </c>
    </row>
    <row r="328" spans="1:24" x14ac:dyDescent="0.3">
      <c r="A328">
        <v>327</v>
      </c>
      <c r="B328" t="s">
        <v>31</v>
      </c>
      <c r="C328" t="str">
        <f>_xlfn.XLOOKUP(B328,Lookup_table!B:B,Lookup_table!C:C)</f>
        <v>Business</v>
      </c>
      <c r="D328" t="s">
        <v>22</v>
      </c>
      <c r="E328" t="s">
        <v>23</v>
      </c>
      <c r="F328" t="s">
        <v>16</v>
      </c>
      <c r="G328" t="s">
        <v>25</v>
      </c>
      <c r="H328" t="str">
        <f t="shared" si="20"/>
        <v>Onsite/Hybrid</v>
      </c>
      <c r="I328" t="s">
        <v>26</v>
      </c>
      <c r="J328" t="str">
        <f t="shared" si="21"/>
        <v>3-6 yrs</v>
      </c>
      <c r="K328">
        <f t="shared" ca="1" si="23"/>
        <v>3</v>
      </c>
      <c r="L328" t="s">
        <v>27</v>
      </c>
      <c r="M328">
        <v>1</v>
      </c>
      <c r="N328">
        <v>0</v>
      </c>
      <c r="O328">
        <v>1</v>
      </c>
      <c r="P328">
        <v>1</v>
      </c>
      <c r="Q328">
        <v>0</v>
      </c>
      <c r="R328">
        <f>SUM(M328:N328:O328:P328:Q328)</f>
        <v>3</v>
      </c>
      <c r="S328" s="1">
        <v>129166</v>
      </c>
      <c r="T328" s="1" t="str">
        <f t="shared" si="22"/>
        <v>High</v>
      </c>
      <c r="U328">
        <v>4</v>
      </c>
      <c r="V328">
        <v>2026</v>
      </c>
      <c r="W328" t="s">
        <v>28</v>
      </c>
      <c r="X328">
        <v>5</v>
      </c>
    </row>
    <row r="329" spans="1:24" x14ac:dyDescent="0.3">
      <c r="A329">
        <v>328</v>
      </c>
      <c r="B329" t="s">
        <v>41</v>
      </c>
      <c r="C329" t="str">
        <f>_xlfn.XLOOKUP(B329,Lookup_table!B:B,Lookup_table!C:C)</f>
        <v>Data</v>
      </c>
      <c r="D329" t="s">
        <v>22</v>
      </c>
      <c r="E329" t="s">
        <v>23</v>
      </c>
      <c r="F329" t="s">
        <v>44</v>
      </c>
      <c r="G329" t="s">
        <v>17</v>
      </c>
      <c r="H329" t="str">
        <f t="shared" si="20"/>
        <v>Remote</v>
      </c>
      <c r="I329" t="s">
        <v>35</v>
      </c>
      <c r="J329" t="str">
        <f t="shared" si="21"/>
        <v>0-2 yrs</v>
      </c>
      <c r="K329">
        <f t="shared" ca="1" si="23"/>
        <v>0</v>
      </c>
      <c r="L329" t="s">
        <v>27</v>
      </c>
      <c r="M329">
        <v>0</v>
      </c>
      <c r="N329">
        <v>1</v>
      </c>
      <c r="O329">
        <v>1</v>
      </c>
      <c r="P329">
        <v>0</v>
      </c>
      <c r="Q329">
        <v>0</v>
      </c>
      <c r="R329">
        <f>SUM(M329:N329:O329:P329:Q329)</f>
        <v>2</v>
      </c>
      <c r="S329" s="1">
        <v>85710</v>
      </c>
      <c r="T329" s="1" t="str">
        <f t="shared" si="22"/>
        <v>Medium</v>
      </c>
      <c r="U329">
        <v>5</v>
      </c>
      <c r="V329">
        <v>2023</v>
      </c>
      <c r="W329" t="s">
        <v>20</v>
      </c>
      <c r="X329">
        <v>3</v>
      </c>
    </row>
    <row r="330" spans="1:24" x14ac:dyDescent="0.3">
      <c r="A330">
        <v>329</v>
      </c>
      <c r="B330" t="s">
        <v>41</v>
      </c>
      <c r="C330" t="str">
        <f>_xlfn.XLOOKUP(B330,Lookup_table!B:B,Lookup_table!C:C)</f>
        <v>Data</v>
      </c>
      <c r="D330" t="s">
        <v>34</v>
      </c>
      <c r="E330" t="s">
        <v>40</v>
      </c>
      <c r="F330" t="s">
        <v>52</v>
      </c>
      <c r="G330" t="s">
        <v>25</v>
      </c>
      <c r="H330" t="str">
        <f t="shared" si="20"/>
        <v>Onsite/Hybrid</v>
      </c>
      <c r="I330" t="s">
        <v>18</v>
      </c>
      <c r="J330" t="str">
        <f t="shared" si="21"/>
        <v>7+ yrs</v>
      </c>
      <c r="K330">
        <f t="shared" ca="1" si="23"/>
        <v>12</v>
      </c>
      <c r="L330" t="s">
        <v>39</v>
      </c>
      <c r="M330">
        <v>0</v>
      </c>
      <c r="N330">
        <v>1</v>
      </c>
      <c r="O330">
        <v>0</v>
      </c>
      <c r="P330">
        <v>1</v>
      </c>
      <c r="Q330">
        <v>1</v>
      </c>
      <c r="R330">
        <f>SUM(M330:N330:O330:P330:Q330)</f>
        <v>3</v>
      </c>
      <c r="S330" s="1">
        <v>122378</v>
      </c>
      <c r="T330" s="1" t="str">
        <f t="shared" si="22"/>
        <v>High</v>
      </c>
      <c r="U330">
        <v>1</v>
      </c>
      <c r="V330">
        <v>2025</v>
      </c>
      <c r="W330" t="s">
        <v>34</v>
      </c>
      <c r="X330">
        <v>2</v>
      </c>
    </row>
    <row r="331" spans="1:24" x14ac:dyDescent="0.3">
      <c r="A331">
        <v>330</v>
      </c>
      <c r="B331" t="s">
        <v>31</v>
      </c>
      <c r="C331" t="str">
        <f>_xlfn.XLOOKUP(B331,Lookup_table!B:B,Lookup_table!C:C)</f>
        <v>Business</v>
      </c>
      <c r="D331" t="s">
        <v>22</v>
      </c>
      <c r="E331" t="s">
        <v>40</v>
      </c>
      <c r="F331" t="s">
        <v>51</v>
      </c>
      <c r="G331" t="s">
        <v>30</v>
      </c>
      <c r="H331" t="str">
        <f t="shared" si="20"/>
        <v>Onsite/Hybrid</v>
      </c>
      <c r="I331" t="s">
        <v>35</v>
      </c>
      <c r="J331" t="str">
        <f t="shared" si="21"/>
        <v>0-2 yrs</v>
      </c>
      <c r="K331">
        <f t="shared" ca="1" si="23"/>
        <v>0</v>
      </c>
      <c r="L331" t="s">
        <v>39</v>
      </c>
      <c r="M331">
        <v>1</v>
      </c>
      <c r="N331">
        <v>0</v>
      </c>
      <c r="O331">
        <v>1</v>
      </c>
      <c r="P331">
        <v>0</v>
      </c>
      <c r="Q331">
        <v>0</v>
      </c>
      <c r="R331">
        <f>SUM(M331:N331:O331:P331:Q331)</f>
        <v>2</v>
      </c>
      <c r="S331" s="1">
        <v>86396</v>
      </c>
      <c r="T331" s="1" t="str">
        <f t="shared" si="22"/>
        <v>Medium</v>
      </c>
      <c r="U331">
        <v>1</v>
      </c>
      <c r="V331">
        <v>2022</v>
      </c>
      <c r="W331" t="s">
        <v>34</v>
      </c>
      <c r="X331">
        <v>3</v>
      </c>
    </row>
    <row r="332" spans="1:24" x14ac:dyDescent="0.3">
      <c r="A332">
        <v>331</v>
      </c>
      <c r="B332" t="s">
        <v>50</v>
      </c>
      <c r="C332" t="str">
        <f>_xlfn.XLOOKUP(B332,Lookup_table!B:B,Lookup_table!C:C)</f>
        <v>AI</v>
      </c>
      <c r="D332" t="s">
        <v>37</v>
      </c>
      <c r="E332" t="s">
        <v>15</v>
      </c>
      <c r="F332" t="s">
        <v>16</v>
      </c>
      <c r="G332" t="s">
        <v>30</v>
      </c>
      <c r="H332" t="str">
        <f t="shared" si="20"/>
        <v>Onsite/Hybrid</v>
      </c>
      <c r="I332" t="s">
        <v>26</v>
      </c>
      <c r="J332" t="str">
        <f t="shared" si="21"/>
        <v>3-6 yrs</v>
      </c>
      <c r="K332">
        <f t="shared" ca="1" si="23"/>
        <v>3</v>
      </c>
      <c r="L332" t="s">
        <v>39</v>
      </c>
      <c r="M332">
        <v>0</v>
      </c>
      <c r="N332">
        <v>1</v>
      </c>
      <c r="O332">
        <v>1</v>
      </c>
      <c r="P332">
        <v>0</v>
      </c>
      <c r="Q332">
        <v>0</v>
      </c>
      <c r="R332">
        <f>SUM(M332:N332:O332:P332:Q332)</f>
        <v>2</v>
      </c>
      <c r="S332" s="1">
        <v>125165</v>
      </c>
      <c r="T332" s="1" t="str">
        <f t="shared" si="22"/>
        <v>High</v>
      </c>
      <c r="U332">
        <v>8</v>
      </c>
      <c r="V332">
        <v>2021</v>
      </c>
      <c r="W332" t="s">
        <v>34</v>
      </c>
      <c r="X332">
        <v>6</v>
      </c>
    </row>
    <row r="333" spans="1:24" x14ac:dyDescent="0.3">
      <c r="A333">
        <v>332</v>
      </c>
      <c r="B333" t="s">
        <v>33</v>
      </c>
      <c r="C333" t="str">
        <f>_xlfn.XLOOKUP(B333,Lookup_table!B:B,Lookup_table!C:C)</f>
        <v>Data</v>
      </c>
      <c r="D333" t="s">
        <v>22</v>
      </c>
      <c r="E333" t="s">
        <v>23</v>
      </c>
      <c r="F333" t="s">
        <v>43</v>
      </c>
      <c r="G333" t="s">
        <v>30</v>
      </c>
      <c r="H333" t="str">
        <f t="shared" si="20"/>
        <v>Onsite/Hybrid</v>
      </c>
      <c r="I333" t="s">
        <v>18</v>
      </c>
      <c r="J333" t="str">
        <f t="shared" si="21"/>
        <v>7+ yrs</v>
      </c>
      <c r="K333">
        <f t="shared" ca="1" si="23"/>
        <v>14</v>
      </c>
      <c r="L333" t="s">
        <v>19</v>
      </c>
      <c r="M333">
        <v>0</v>
      </c>
      <c r="N333">
        <v>1</v>
      </c>
      <c r="O333">
        <v>0</v>
      </c>
      <c r="P333">
        <v>0</v>
      </c>
      <c r="Q333">
        <v>0</v>
      </c>
      <c r="R333">
        <f>SUM(M333:N333:O333:P333:Q333)</f>
        <v>1</v>
      </c>
      <c r="S333" s="1">
        <v>115067</v>
      </c>
      <c r="T333" s="1" t="str">
        <f t="shared" si="22"/>
        <v>Medium</v>
      </c>
      <c r="U333">
        <v>3</v>
      </c>
      <c r="V333">
        <v>2022</v>
      </c>
      <c r="W333" t="s">
        <v>20</v>
      </c>
      <c r="X333">
        <v>3</v>
      </c>
    </row>
    <row r="334" spans="1:24" x14ac:dyDescent="0.3">
      <c r="A334">
        <v>333</v>
      </c>
      <c r="B334" t="s">
        <v>21</v>
      </c>
      <c r="C334" t="str">
        <f>_xlfn.XLOOKUP(B334,Lookup_table!B:B,Lookup_table!C:C)</f>
        <v>AI</v>
      </c>
      <c r="D334" t="s">
        <v>34</v>
      </c>
      <c r="E334" t="s">
        <v>42</v>
      </c>
      <c r="F334" t="s">
        <v>51</v>
      </c>
      <c r="G334" t="s">
        <v>17</v>
      </c>
      <c r="H334" t="str">
        <f t="shared" si="20"/>
        <v>Remote</v>
      </c>
      <c r="I334" t="s">
        <v>18</v>
      </c>
      <c r="J334" t="str">
        <f t="shared" si="21"/>
        <v>7+ yrs</v>
      </c>
      <c r="K334">
        <f t="shared" ca="1" si="23"/>
        <v>10</v>
      </c>
      <c r="L334" t="s">
        <v>39</v>
      </c>
      <c r="M334">
        <v>0</v>
      </c>
      <c r="N334">
        <v>1</v>
      </c>
      <c r="O334">
        <v>1</v>
      </c>
      <c r="P334">
        <v>0</v>
      </c>
      <c r="Q334">
        <v>1</v>
      </c>
      <c r="R334">
        <f>SUM(M334:N334:O334:P334:Q334)</f>
        <v>3</v>
      </c>
      <c r="S334" s="1">
        <v>163262</v>
      </c>
      <c r="T334" s="1" t="str">
        <f t="shared" si="22"/>
        <v>High</v>
      </c>
      <c r="U334">
        <v>11</v>
      </c>
      <c r="V334">
        <v>2024</v>
      </c>
      <c r="W334" t="s">
        <v>20</v>
      </c>
      <c r="X334">
        <v>5</v>
      </c>
    </row>
    <row r="335" spans="1:24" x14ac:dyDescent="0.3">
      <c r="A335">
        <v>334</v>
      </c>
      <c r="B335" t="s">
        <v>36</v>
      </c>
      <c r="C335" t="str">
        <f>_xlfn.XLOOKUP(B335,Lookup_table!B:B,Lookup_table!C:C)</f>
        <v>Data</v>
      </c>
      <c r="D335" t="s">
        <v>14</v>
      </c>
      <c r="E335" t="s">
        <v>23</v>
      </c>
      <c r="F335" t="s">
        <v>44</v>
      </c>
      <c r="G335" t="s">
        <v>25</v>
      </c>
      <c r="H335" t="str">
        <f t="shared" si="20"/>
        <v>Onsite/Hybrid</v>
      </c>
      <c r="I335" t="s">
        <v>35</v>
      </c>
      <c r="J335" t="str">
        <f t="shared" si="21"/>
        <v>0-2 yrs</v>
      </c>
      <c r="K335">
        <f t="shared" ca="1" si="23"/>
        <v>0</v>
      </c>
      <c r="L335" t="s">
        <v>19</v>
      </c>
      <c r="M335">
        <v>1</v>
      </c>
      <c r="N335">
        <v>0</v>
      </c>
      <c r="O335">
        <v>1</v>
      </c>
      <c r="P335">
        <v>0</v>
      </c>
      <c r="Q335">
        <v>1</v>
      </c>
      <c r="R335">
        <f>SUM(M335:N335:O335:P335:Q335)</f>
        <v>3</v>
      </c>
      <c r="S335" s="1">
        <v>73226</v>
      </c>
      <c r="T335" s="1" t="str">
        <f t="shared" si="22"/>
        <v>Medium</v>
      </c>
      <c r="U335">
        <v>7</v>
      </c>
      <c r="V335">
        <v>2025</v>
      </c>
      <c r="W335" t="s">
        <v>20</v>
      </c>
      <c r="X335">
        <v>2</v>
      </c>
    </row>
    <row r="336" spans="1:24" x14ac:dyDescent="0.3">
      <c r="A336">
        <v>335</v>
      </c>
      <c r="B336" t="s">
        <v>21</v>
      </c>
      <c r="C336" t="str">
        <f>_xlfn.XLOOKUP(B336,Lookup_table!B:B,Lookup_table!C:C)</f>
        <v>AI</v>
      </c>
      <c r="D336" t="s">
        <v>22</v>
      </c>
      <c r="E336" t="s">
        <v>15</v>
      </c>
      <c r="F336" t="s">
        <v>16</v>
      </c>
      <c r="G336" t="s">
        <v>17</v>
      </c>
      <c r="H336" t="str">
        <f t="shared" si="20"/>
        <v>Remote</v>
      </c>
      <c r="I336" t="s">
        <v>18</v>
      </c>
      <c r="J336" t="str">
        <f t="shared" si="21"/>
        <v>7+ yrs</v>
      </c>
      <c r="K336">
        <f t="shared" ca="1" si="23"/>
        <v>13</v>
      </c>
      <c r="L336" t="s">
        <v>27</v>
      </c>
      <c r="M336">
        <v>0</v>
      </c>
      <c r="N336">
        <v>0</v>
      </c>
      <c r="O336">
        <v>0</v>
      </c>
      <c r="P336">
        <v>1</v>
      </c>
      <c r="Q336">
        <v>1</v>
      </c>
      <c r="R336">
        <f>SUM(M336:N336:O336:P336:Q336)</f>
        <v>2</v>
      </c>
      <c r="S336" s="1">
        <v>186982</v>
      </c>
      <c r="T336" s="1" t="str">
        <f t="shared" si="22"/>
        <v>High</v>
      </c>
      <c r="U336">
        <v>4</v>
      </c>
      <c r="V336">
        <v>2020</v>
      </c>
      <c r="W336" t="s">
        <v>34</v>
      </c>
      <c r="X336">
        <v>6</v>
      </c>
    </row>
    <row r="337" spans="1:24" x14ac:dyDescent="0.3">
      <c r="A337">
        <v>336</v>
      </c>
      <c r="B337" t="s">
        <v>50</v>
      </c>
      <c r="C337" t="str">
        <f>_xlfn.XLOOKUP(B337,Lookup_table!B:B,Lookup_table!C:C)</f>
        <v>AI</v>
      </c>
      <c r="D337" t="s">
        <v>34</v>
      </c>
      <c r="E337" t="s">
        <v>40</v>
      </c>
      <c r="F337" t="s">
        <v>44</v>
      </c>
      <c r="G337" t="s">
        <v>30</v>
      </c>
      <c r="H337" t="str">
        <f t="shared" si="20"/>
        <v>Onsite/Hybrid</v>
      </c>
      <c r="I337" t="s">
        <v>35</v>
      </c>
      <c r="J337" t="str">
        <f t="shared" si="21"/>
        <v>0-2 yrs</v>
      </c>
      <c r="K337">
        <f t="shared" ca="1" si="23"/>
        <v>0</v>
      </c>
      <c r="L337" t="s">
        <v>27</v>
      </c>
      <c r="M337">
        <v>1</v>
      </c>
      <c r="N337">
        <v>1</v>
      </c>
      <c r="O337">
        <v>1</v>
      </c>
      <c r="P337">
        <v>1</v>
      </c>
      <c r="Q337">
        <v>1</v>
      </c>
      <c r="R337">
        <f>SUM(M337:N337:O337:P337:Q337)</f>
        <v>5</v>
      </c>
      <c r="S337" s="1">
        <v>133566</v>
      </c>
      <c r="T337" s="1" t="str">
        <f t="shared" si="22"/>
        <v>High</v>
      </c>
      <c r="U337">
        <v>11</v>
      </c>
      <c r="V337">
        <v>2022</v>
      </c>
      <c r="W337" t="s">
        <v>28</v>
      </c>
      <c r="X337">
        <v>1</v>
      </c>
    </row>
    <row r="338" spans="1:24" x14ac:dyDescent="0.3">
      <c r="A338">
        <v>337</v>
      </c>
      <c r="B338" t="s">
        <v>50</v>
      </c>
      <c r="C338" t="str">
        <f>_xlfn.XLOOKUP(B338,Lookup_table!B:B,Lookup_table!C:C)</f>
        <v>AI</v>
      </c>
      <c r="D338" t="s">
        <v>22</v>
      </c>
      <c r="E338" t="s">
        <v>40</v>
      </c>
      <c r="F338" t="s">
        <v>29</v>
      </c>
      <c r="G338" t="s">
        <v>25</v>
      </c>
      <c r="H338" t="str">
        <f t="shared" si="20"/>
        <v>Onsite/Hybrid</v>
      </c>
      <c r="I338" t="s">
        <v>26</v>
      </c>
      <c r="J338" t="str">
        <f t="shared" si="21"/>
        <v>3-6 yrs</v>
      </c>
      <c r="K338">
        <f t="shared" ca="1" si="23"/>
        <v>4</v>
      </c>
      <c r="L338" t="s">
        <v>39</v>
      </c>
      <c r="M338">
        <v>1</v>
      </c>
      <c r="N338">
        <v>1</v>
      </c>
      <c r="O338">
        <v>1</v>
      </c>
      <c r="P338">
        <v>0</v>
      </c>
      <c r="Q338">
        <v>0</v>
      </c>
      <c r="R338">
        <f>SUM(M338:N338:O338:P338:Q338)</f>
        <v>3</v>
      </c>
      <c r="S338" s="1">
        <v>153996</v>
      </c>
      <c r="T338" s="1" t="str">
        <f t="shared" si="22"/>
        <v>High</v>
      </c>
      <c r="U338">
        <v>1</v>
      </c>
      <c r="V338">
        <v>2025</v>
      </c>
      <c r="W338" t="s">
        <v>34</v>
      </c>
      <c r="X338">
        <v>2</v>
      </c>
    </row>
    <row r="339" spans="1:24" x14ac:dyDescent="0.3">
      <c r="A339">
        <v>338</v>
      </c>
      <c r="B339" t="s">
        <v>21</v>
      </c>
      <c r="C339" t="str">
        <f>_xlfn.XLOOKUP(B339,Lookup_table!B:B,Lookup_table!C:C)</f>
        <v>AI</v>
      </c>
      <c r="D339" t="s">
        <v>22</v>
      </c>
      <c r="E339" t="s">
        <v>40</v>
      </c>
      <c r="F339" t="s">
        <v>44</v>
      </c>
      <c r="G339" t="s">
        <v>30</v>
      </c>
      <c r="H339" t="str">
        <f t="shared" si="20"/>
        <v>Onsite/Hybrid</v>
      </c>
      <c r="I339" t="s">
        <v>18</v>
      </c>
      <c r="J339" t="str">
        <f t="shared" si="21"/>
        <v>7+ yrs</v>
      </c>
      <c r="K339">
        <f t="shared" ca="1" si="23"/>
        <v>15</v>
      </c>
      <c r="L339" t="s">
        <v>19</v>
      </c>
      <c r="M339">
        <v>1</v>
      </c>
      <c r="N339">
        <v>0</v>
      </c>
      <c r="O339">
        <v>1</v>
      </c>
      <c r="P339">
        <v>1</v>
      </c>
      <c r="Q339">
        <v>1</v>
      </c>
      <c r="R339">
        <f>SUM(M339:N339:O339:P339:Q339)</f>
        <v>4</v>
      </c>
      <c r="S339" s="1">
        <v>199735</v>
      </c>
      <c r="T339" s="1" t="str">
        <f t="shared" si="22"/>
        <v>High</v>
      </c>
      <c r="U339">
        <v>4</v>
      </c>
      <c r="V339">
        <v>2023</v>
      </c>
      <c r="W339" t="s">
        <v>28</v>
      </c>
      <c r="X339">
        <v>1</v>
      </c>
    </row>
    <row r="340" spans="1:24" x14ac:dyDescent="0.3">
      <c r="A340">
        <v>339</v>
      </c>
      <c r="B340" t="s">
        <v>41</v>
      </c>
      <c r="C340" t="str">
        <f>_xlfn.XLOOKUP(B340,Lookup_table!B:B,Lookup_table!C:C)</f>
        <v>Data</v>
      </c>
      <c r="D340" t="s">
        <v>34</v>
      </c>
      <c r="E340" t="s">
        <v>15</v>
      </c>
      <c r="F340" t="s">
        <v>43</v>
      </c>
      <c r="G340" t="s">
        <v>17</v>
      </c>
      <c r="H340" t="str">
        <f t="shared" si="20"/>
        <v>Remote</v>
      </c>
      <c r="I340" t="s">
        <v>18</v>
      </c>
      <c r="J340" t="str">
        <f t="shared" si="21"/>
        <v>7+ yrs</v>
      </c>
      <c r="K340">
        <f t="shared" ca="1" si="23"/>
        <v>12</v>
      </c>
      <c r="L340" t="s">
        <v>39</v>
      </c>
      <c r="M340">
        <v>1</v>
      </c>
      <c r="N340">
        <v>0</v>
      </c>
      <c r="O340">
        <v>0</v>
      </c>
      <c r="P340">
        <v>0</v>
      </c>
      <c r="Q340">
        <v>1</v>
      </c>
      <c r="R340">
        <f>SUM(M340:N340:O340:P340:Q340)</f>
        <v>2</v>
      </c>
      <c r="S340" s="1">
        <v>107259</v>
      </c>
      <c r="T340" s="1" t="str">
        <f t="shared" si="22"/>
        <v>Medium</v>
      </c>
      <c r="U340">
        <v>5</v>
      </c>
      <c r="V340">
        <v>2021</v>
      </c>
      <c r="W340" t="s">
        <v>28</v>
      </c>
      <c r="X340">
        <v>9</v>
      </c>
    </row>
    <row r="341" spans="1:24" x14ac:dyDescent="0.3">
      <c r="A341">
        <v>340</v>
      </c>
      <c r="B341" t="s">
        <v>33</v>
      </c>
      <c r="C341" t="str">
        <f>_xlfn.XLOOKUP(B341,Lookup_table!B:B,Lookup_table!C:C)</f>
        <v>Data</v>
      </c>
      <c r="D341" t="s">
        <v>37</v>
      </c>
      <c r="E341" t="s">
        <v>38</v>
      </c>
      <c r="F341" t="s">
        <v>43</v>
      </c>
      <c r="G341" t="s">
        <v>30</v>
      </c>
      <c r="H341" t="str">
        <f t="shared" si="20"/>
        <v>Onsite/Hybrid</v>
      </c>
      <c r="I341" t="s">
        <v>35</v>
      </c>
      <c r="J341" t="str">
        <f t="shared" si="21"/>
        <v>0-2 yrs</v>
      </c>
      <c r="K341">
        <f t="shared" ca="1" si="23"/>
        <v>2</v>
      </c>
      <c r="L341" t="s">
        <v>19</v>
      </c>
      <c r="M341">
        <v>1</v>
      </c>
      <c r="N341">
        <v>1</v>
      </c>
      <c r="O341">
        <v>0</v>
      </c>
      <c r="P341">
        <v>0</v>
      </c>
      <c r="Q341">
        <v>0</v>
      </c>
      <c r="R341">
        <f>SUM(M341:N341:O341:P341:Q341)</f>
        <v>2</v>
      </c>
      <c r="S341" s="1">
        <v>48856</v>
      </c>
      <c r="T341" s="1" t="str">
        <f t="shared" si="22"/>
        <v>Low</v>
      </c>
      <c r="U341">
        <v>10</v>
      </c>
      <c r="V341">
        <v>2025</v>
      </c>
      <c r="W341" t="s">
        <v>34</v>
      </c>
      <c r="X341">
        <v>1</v>
      </c>
    </row>
    <row r="342" spans="1:24" x14ac:dyDescent="0.3">
      <c r="A342">
        <v>341</v>
      </c>
      <c r="B342" t="s">
        <v>31</v>
      </c>
      <c r="C342" t="str">
        <f>_xlfn.XLOOKUP(B342,Lookup_table!B:B,Lookup_table!C:C)</f>
        <v>Business</v>
      </c>
      <c r="D342" t="s">
        <v>37</v>
      </c>
      <c r="E342" t="s">
        <v>40</v>
      </c>
      <c r="F342" t="s">
        <v>51</v>
      </c>
      <c r="G342" t="s">
        <v>25</v>
      </c>
      <c r="H342" t="str">
        <f t="shared" si="20"/>
        <v>Onsite/Hybrid</v>
      </c>
      <c r="I342" t="s">
        <v>26</v>
      </c>
      <c r="J342" t="str">
        <f t="shared" si="21"/>
        <v>3-6 yrs</v>
      </c>
      <c r="K342">
        <f t="shared" ca="1" si="23"/>
        <v>3</v>
      </c>
      <c r="L342" t="s">
        <v>39</v>
      </c>
      <c r="M342">
        <v>1</v>
      </c>
      <c r="N342">
        <v>1</v>
      </c>
      <c r="O342">
        <v>0</v>
      </c>
      <c r="P342">
        <v>1</v>
      </c>
      <c r="Q342">
        <v>1</v>
      </c>
      <c r="R342">
        <f>SUM(M342:N342:O342:P342:Q342)</f>
        <v>4</v>
      </c>
      <c r="S342" s="1">
        <v>97775</v>
      </c>
      <c r="T342" s="1" t="str">
        <f t="shared" si="22"/>
        <v>Medium</v>
      </c>
      <c r="U342">
        <v>10</v>
      </c>
      <c r="V342">
        <v>2023</v>
      </c>
      <c r="W342" t="s">
        <v>34</v>
      </c>
      <c r="X342">
        <v>6</v>
      </c>
    </row>
    <row r="343" spans="1:24" x14ac:dyDescent="0.3">
      <c r="A343">
        <v>342</v>
      </c>
      <c r="B343" t="s">
        <v>31</v>
      </c>
      <c r="C343" t="str">
        <f>_xlfn.XLOOKUP(B343,Lookup_table!B:B,Lookup_table!C:C)</f>
        <v>Business</v>
      </c>
      <c r="D343" t="s">
        <v>22</v>
      </c>
      <c r="E343" t="s">
        <v>15</v>
      </c>
      <c r="F343" t="s">
        <v>16</v>
      </c>
      <c r="G343" t="s">
        <v>25</v>
      </c>
      <c r="H343" t="str">
        <f t="shared" si="20"/>
        <v>Onsite/Hybrid</v>
      </c>
      <c r="I343" t="s">
        <v>35</v>
      </c>
      <c r="J343" t="str">
        <f t="shared" si="21"/>
        <v>0-2 yrs</v>
      </c>
      <c r="K343">
        <f t="shared" ca="1" si="23"/>
        <v>2</v>
      </c>
      <c r="L343" t="s">
        <v>39</v>
      </c>
      <c r="M343">
        <v>0</v>
      </c>
      <c r="N343">
        <v>1</v>
      </c>
      <c r="O343">
        <v>1</v>
      </c>
      <c r="P343">
        <v>1</v>
      </c>
      <c r="Q343">
        <v>0</v>
      </c>
      <c r="R343">
        <f>SUM(M343:N343:O343:P343:Q343)</f>
        <v>3</v>
      </c>
      <c r="S343" s="1">
        <v>104275</v>
      </c>
      <c r="T343" s="1" t="str">
        <f t="shared" si="22"/>
        <v>Medium</v>
      </c>
      <c r="U343">
        <v>10</v>
      </c>
      <c r="V343">
        <v>2026</v>
      </c>
      <c r="W343" t="s">
        <v>28</v>
      </c>
      <c r="X343">
        <v>8</v>
      </c>
    </row>
    <row r="344" spans="1:24" x14ac:dyDescent="0.3">
      <c r="A344">
        <v>343</v>
      </c>
      <c r="B344" t="s">
        <v>50</v>
      </c>
      <c r="C344" t="str">
        <f>_xlfn.XLOOKUP(B344,Lookup_table!B:B,Lookup_table!C:C)</f>
        <v>AI</v>
      </c>
      <c r="D344" t="s">
        <v>14</v>
      </c>
      <c r="E344" t="s">
        <v>23</v>
      </c>
      <c r="F344" t="s">
        <v>16</v>
      </c>
      <c r="G344" t="s">
        <v>17</v>
      </c>
      <c r="H344" t="str">
        <f t="shared" si="20"/>
        <v>Remote</v>
      </c>
      <c r="I344" t="s">
        <v>35</v>
      </c>
      <c r="J344" t="str">
        <f t="shared" si="21"/>
        <v>0-2 yrs</v>
      </c>
      <c r="K344">
        <f t="shared" ca="1" si="23"/>
        <v>0</v>
      </c>
      <c r="L344" t="s">
        <v>19</v>
      </c>
      <c r="M344">
        <v>1</v>
      </c>
      <c r="N344">
        <v>0</v>
      </c>
      <c r="O344">
        <v>1</v>
      </c>
      <c r="P344">
        <v>1</v>
      </c>
      <c r="Q344">
        <v>1</v>
      </c>
      <c r="R344">
        <f>SUM(M344:N344:O344:P344:Q344)</f>
        <v>4</v>
      </c>
      <c r="S344" s="1">
        <v>132542</v>
      </c>
      <c r="T344" s="1" t="str">
        <f t="shared" si="22"/>
        <v>High</v>
      </c>
      <c r="U344">
        <v>11</v>
      </c>
      <c r="V344">
        <v>2023</v>
      </c>
      <c r="W344" t="s">
        <v>28</v>
      </c>
      <c r="X344">
        <v>8</v>
      </c>
    </row>
    <row r="345" spans="1:24" x14ac:dyDescent="0.3">
      <c r="A345">
        <v>344</v>
      </c>
      <c r="B345" t="s">
        <v>41</v>
      </c>
      <c r="C345" t="str">
        <f>_xlfn.XLOOKUP(B345,Lookup_table!B:B,Lookup_table!C:C)</f>
        <v>Data</v>
      </c>
      <c r="D345" t="s">
        <v>22</v>
      </c>
      <c r="E345" t="s">
        <v>40</v>
      </c>
      <c r="F345" t="s">
        <v>16</v>
      </c>
      <c r="G345" t="s">
        <v>25</v>
      </c>
      <c r="H345" t="str">
        <f t="shared" si="20"/>
        <v>Onsite/Hybrid</v>
      </c>
      <c r="I345" t="s">
        <v>26</v>
      </c>
      <c r="J345" t="str">
        <f t="shared" si="21"/>
        <v>3-6 yrs</v>
      </c>
      <c r="K345">
        <f t="shared" ca="1" si="23"/>
        <v>3</v>
      </c>
      <c r="L345" t="s">
        <v>19</v>
      </c>
      <c r="M345">
        <v>0</v>
      </c>
      <c r="N345">
        <v>1</v>
      </c>
      <c r="O345">
        <v>1</v>
      </c>
      <c r="P345">
        <v>1</v>
      </c>
      <c r="Q345">
        <v>1</v>
      </c>
      <c r="R345">
        <f>SUM(M345:N345:O345:P345:Q345)</f>
        <v>4</v>
      </c>
      <c r="S345" s="1">
        <v>133216</v>
      </c>
      <c r="T345" s="1" t="str">
        <f t="shared" si="22"/>
        <v>High</v>
      </c>
      <c r="U345">
        <v>1</v>
      </c>
      <c r="V345">
        <v>2026</v>
      </c>
      <c r="W345" t="s">
        <v>28</v>
      </c>
      <c r="X345">
        <v>7</v>
      </c>
    </row>
    <row r="346" spans="1:24" x14ac:dyDescent="0.3">
      <c r="A346">
        <v>345</v>
      </c>
      <c r="B346" t="s">
        <v>21</v>
      </c>
      <c r="C346" t="str">
        <f>_xlfn.XLOOKUP(B346,Lookup_table!B:B,Lookup_table!C:C)</f>
        <v>AI</v>
      </c>
      <c r="D346" t="s">
        <v>14</v>
      </c>
      <c r="E346" t="s">
        <v>32</v>
      </c>
      <c r="F346" t="s">
        <v>16</v>
      </c>
      <c r="G346" t="s">
        <v>25</v>
      </c>
      <c r="H346" t="str">
        <f t="shared" si="20"/>
        <v>Onsite/Hybrid</v>
      </c>
      <c r="I346" t="s">
        <v>35</v>
      </c>
      <c r="J346" t="str">
        <f t="shared" si="21"/>
        <v>0-2 yrs</v>
      </c>
      <c r="K346">
        <f t="shared" ca="1" si="23"/>
        <v>0</v>
      </c>
      <c r="L346" t="s">
        <v>19</v>
      </c>
      <c r="M346">
        <v>0</v>
      </c>
      <c r="N346">
        <v>1</v>
      </c>
      <c r="O346">
        <v>1</v>
      </c>
      <c r="P346">
        <v>0</v>
      </c>
      <c r="Q346">
        <v>1</v>
      </c>
      <c r="R346">
        <f>SUM(M346:N346:O346:P346:Q346)</f>
        <v>3</v>
      </c>
      <c r="S346" s="1">
        <v>118080</v>
      </c>
      <c r="T346" s="1" t="str">
        <f t="shared" si="22"/>
        <v>Medium</v>
      </c>
      <c r="U346">
        <v>10</v>
      </c>
      <c r="V346">
        <v>2026</v>
      </c>
      <c r="W346" t="s">
        <v>28</v>
      </c>
      <c r="X346">
        <v>8</v>
      </c>
    </row>
    <row r="347" spans="1:24" x14ac:dyDescent="0.3">
      <c r="A347">
        <v>346</v>
      </c>
      <c r="B347" t="s">
        <v>31</v>
      </c>
      <c r="C347" t="str">
        <f>_xlfn.XLOOKUP(B347,Lookup_table!B:B,Lookup_table!C:C)</f>
        <v>Business</v>
      </c>
      <c r="D347" t="s">
        <v>14</v>
      </c>
      <c r="E347" t="s">
        <v>38</v>
      </c>
      <c r="F347" t="s">
        <v>29</v>
      </c>
      <c r="G347" t="s">
        <v>25</v>
      </c>
      <c r="H347" t="str">
        <f t="shared" si="20"/>
        <v>Onsite/Hybrid</v>
      </c>
      <c r="I347" t="s">
        <v>18</v>
      </c>
      <c r="J347" t="str">
        <f t="shared" si="21"/>
        <v>7+ yrs</v>
      </c>
      <c r="K347">
        <f t="shared" ca="1" si="23"/>
        <v>12</v>
      </c>
      <c r="L347" t="s">
        <v>27</v>
      </c>
      <c r="M347">
        <v>0</v>
      </c>
      <c r="N347">
        <v>1</v>
      </c>
      <c r="O347">
        <v>0</v>
      </c>
      <c r="P347">
        <v>0</v>
      </c>
      <c r="Q347">
        <v>1</v>
      </c>
      <c r="R347">
        <f>SUM(M347:N347:O347:P347:Q347)</f>
        <v>2</v>
      </c>
      <c r="S347" s="1">
        <v>106234</v>
      </c>
      <c r="T347" s="1" t="str">
        <f t="shared" si="22"/>
        <v>Medium</v>
      </c>
      <c r="U347">
        <v>12</v>
      </c>
      <c r="V347">
        <v>2026</v>
      </c>
      <c r="W347" t="s">
        <v>20</v>
      </c>
      <c r="X347">
        <v>6</v>
      </c>
    </row>
    <row r="348" spans="1:24" x14ac:dyDescent="0.3">
      <c r="A348">
        <v>347</v>
      </c>
      <c r="B348" t="s">
        <v>33</v>
      </c>
      <c r="C348" t="str">
        <f>_xlfn.XLOOKUP(B348,Lookup_table!B:B,Lookup_table!C:C)</f>
        <v>Data</v>
      </c>
      <c r="D348" t="s">
        <v>37</v>
      </c>
      <c r="E348" t="s">
        <v>32</v>
      </c>
      <c r="F348" t="s">
        <v>43</v>
      </c>
      <c r="G348" t="s">
        <v>30</v>
      </c>
      <c r="H348" t="str">
        <f t="shared" si="20"/>
        <v>Onsite/Hybrid</v>
      </c>
      <c r="I348" t="s">
        <v>18</v>
      </c>
      <c r="J348" t="str">
        <f t="shared" si="21"/>
        <v>7+ yrs</v>
      </c>
      <c r="K348">
        <f t="shared" ca="1" si="23"/>
        <v>15</v>
      </c>
      <c r="L348" t="s">
        <v>27</v>
      </c>
      <c r="M348">
        <v>1</v>
      </c>
      <c r="N348">
        <v>0</v>
      </c>
      <c r="O348">
        <v>0</v>
      </c>
      <c r="P348">
        <v>0</v>
      </c>
      <c r="Q348">
        <v>0</v>
      </c>
      <c r="R348">
        <f>SUM(M348:N348:O348:P348:Q348)</f>
        <v>1</v>
      </c>
      <c r="S348" s="1">
        <v>100509</v>
      </c>
      <c r="T348" s="1" t="str">
        <f t="shared" si="22"/>
        <v>Medium</v>
      </c>
      <c r="U348">
        <v>3</v>
      </c>
      <c r="V348">
        <v>2024</v>
      </c>
      <c r="W348" t="s">
        <v>34</v>
      </c>
      <c r="X348">
        <v>5</v>
      </c>
    </row>
    <row r="349" spans="1:24" x14ac:dyDescent="0.3">
      <c r="A349">
        <v>348</v>
      </c>
      <c r="B349" t="s">
        <v>33</v>
      </c>
      <c r="C349" t="str">
        <f>_xlfn.XLOOKUP(B349,Lookup_table!B:B,Lookup_table!C:C)</f>
        <v>Data</v>
      </c>
      <c r="D349" t="s">
        <v>22</v>
      </c>
      <c r="E349" t="s">
        <v>32</v>
      </c>
      <c r="F349" t="s">
        <v>24</v>
      </c>
      <c r="G349" t="s">
        <v>30</v>
      </c>
      <c r="H349" t="str">
        <f t="shared" si="20"/>
        <v>Onsite/Hybrid</v>
      </c>
      <c r="I349" t="s">
        <v>26</v>
      </c>
      <c r="J349" t="str">
        <f t="shared" si="21"/>
        <v>3-6 yrs</v>
      </c>
      <c r="K349">
        <f t="shared" ca="1" si="23"/>
        <v>4</v>
      </c>
      <c r="L349" t="s">
        <v>39</v>
      </c>
      <c r="M349">
        <v>0</v>
      </c>
      <c r="N349">
        <v>0</v>
      </c>
      <c r="O349">
        <v>1</v>
      </c>
      <c r="P349">
        <v>0</v>
      </c>
      <c r="Q349">
        <v>1</v>
      </c>
      <c r="R349">
        <f>SUM(M349:N349:O349:P349:Q349)</f>
        <v>2</v>
      </c>
      <c r="S349" s="1">
        <v>121263</v>
      </c>
      <c r="T349" s="1" t="str">
        <f t="shared" si="22"/>
        <v>High</v>
      </c>
      <c r="U349">
        <v>12</v>
      </c>
      <c r="V349">
        <v>2024</v>
      </c>
      <c r="W349" t="s">
        <v>20</v>
      </c>
      <c r="X349">
        <v>6</v>
      </c>
    </row>
    <row r="350" spans="1:24" x14ac:dyDescent="0.3">
      <c r="A350">
        <v>349</v>
      </c>
      <c r="B350" t="s">
        <v>41</v>
      </c>
      <c r="C350" t="str">
        <f>_xlfn.XLOOKUP(B350,Lookup_table!B:B,Lookup_table!C:C)</f>
        <v>Data</v>
      </c>
      <c r="D350" t="s">
        <v>37</v>
      </c>
      <c r="E350" t="s">
        <v>23</v>
      </c>
      <c r="F350" t="s">
        <v>51</v>
      </c>
      <c r="G350" t="s">
        <v>17</v>
      </c>
      <c r="H350" t="str">
        <f t="shared" si="20"/>
        <v>Remote</v>
      </c>
      <c r="I350" t="s">
        <v>26</v>
      </c>
      <c r="J350" t="str">
        <f t="shared" si="21"/>
        <v>3-6 yrs</v>
      </c>
      <c r="K350">
        <f t="shared" ca="1" si="23"/>
        <v>4</v>
      </c>
      <c r="L350" t="s">
        <v>19</v>
      </c>
      <c r="M350">
        <v>1</v>
      </c>
      <c r="N350">
        <v>0</v>
      </c>
      <c r="O350">
        <v>1</v>
      </c>
      <c r="P350">
        <v>1</v>
      </c>
      <c r="Q350">
        <v>0</v>
      </c>
      <c r="R350">
        <f>SUM(M350:N350:O350:P350:Q350)</f>
        <v>3</v>
      </c>
      <c r="S350" s="1">
        <v>109421</v>
      </c>
      <c r="T350" s="1" t="str">
        <f t="shared" si="22"/>
        <v>Medium</v>
      </c>
      <c r="U350">
        <v>3</v>
      </c>
      <c r="V350">
        <v>2021</v>
      </c>
      <c r="W350" t="s">
        <v>28</v>
      </c>
      <c r="X350">
        <v>8</v>
      </c>
    </row>
    <row r="351" spans="1:24" x14ac:dyDescent="0.3">
      <c r="A351">
        <v>350</v>
      </c>
      <c r="B351" t="s">
        <v>36</v>
      </c>
      <c r="C351" t="str">
        <f>_xlfn.XLOOKUP(B351,Lookup_table!B:B,Lookup_table!C:C)</f>
        <v>Data</v>
      </c>
      <c r="D351" t="s">
        <v>22</v>
      </c>
      <c r="E351" t="s">
        <v>15</v>
      </c>
      <c r="F351" t="s">
        <v>29</v>
      </c>
      <c r="G351" t="s">
        <v>17</v>
      </c>
      <c r="H351" t="str">
        <f t="shared" si="20"/>
        <v>Remote</v>
      </c>
      <c r="I351" t="s">
        <v>18</v>
      </c>
      <c r="J351" t="str">
        <f t="shared" si="21"/>
        <v>7+ yrs</v>
      </c>
      <c r="K351">
        <f t="shared" ca="1" si="23"/>
        <v>11</v>
      </c>
      <c r="L351" t="s">
        <v>39</v>
      </c>
      <c r="M351">
        <v>0</v>
      </c>
      <c r="N351">
        <v>0</v>
      </c>
      <c r="O351">
        <v>1</v>
      </c>
      <c r="P351">
        <v>1</v>
      </c>
      <c r="Q351">
        <v>0</v>
      </c>
      <c r="R351">
        <f>SUM(M351:N351:O351:P351:Q351)</f>
        <v>2</v>
      </c>
      <c r="S351" s="1">
        <v>149820</v>
      </c>
      <c r="T351" s="1" t="str">
        <f t="shared" si="22"/>
        <v>High</v>
      </c>
      <c r="U351">
        <v>10</v>
      </c>
      <c r="V351">
        <v>2023</v>
      </c>
      <c r="W351" t="s">
        <v>28</v>
      </c>
      <c r="X351">
        <v>9</v>
      </c>
    </row>
    <row r="352" spans="1:24" x14ac:dyDescent="0.3">
      <c r="A352">
        <v>351</v>
      </c>
      <c r="B352" t="s">
        <v>41</v>
      </c>
      <c r="C352" t="str">
        <f>_xlfn.XLOOKUP(B352,Lookup_table!B:B,Lookup_table!C:C)</f>
        <v>Data</v>
      </c>
      <c r="D352" t="s">
        <v>22</v>
      </c>
      <c r="E352" t="s">
        <v>42</v>
      </c>
      <c r="F352" t="s">
        <v>16</v>
      </c>
      <c r="G352" t="s">
        <v>30</v>
      </c>
      <c r="H352" t="str">
        <f t="shared" si="20"/>
        <v>Onsite/Hybrid</v>
      </c>
      <c r="I352" t="s">
        <v>26</v>
      </c>
      <c r="J352" t="str">
        <f t="shared" si="21"/>
        <v>3-6 yrs</v>
      </c>
      <c r="K352">
        <f t="shared" ca="1" si="23"/>
        <v>6</v>
      </c>
      <c r="L352" t="s">
        <v>19</v>
      </c>
      <c r="M352">
        <v>1</v>
      </c>
      <c r="N352">
        <v>1</v>
      </c>
      <c r="O352">
        <v>0</v>
      </c>
      <c r="P352">
        <v>0</v>
      </c>
      <c r="Q352">
        <v>1</v>
      </c>
      <c r="R352">
        <f>SUM(M352:N352:O352:P352:Q352)</f>
        <v>3</v>
      </c>
      <c r="S352" s="1">
        <v>103968</v>
      </c>
      <c r="T352" s="1" t="str">
        <f t="shared" si="22"/>
        <v>Medium</v>
      </c>
      <c r="U352">
        <v>1</v>
      </c>
      <c r="V352">
        <v>2021</v>
      </c>
      <c r="W352" t="s">
        <v>20</v>
      </c>
      <c r="X352">
        <v>4</v>
      </c>
    </row>
    <row r="353" spans="1:24" x14ac:dyDescent="0.3">
      <c r="A353">
        <v>352</v>
      </c>
      <c r="B353" t="s">
        <v>21</v>
      </c>
      <c r="C353" t="str">
        <f>_xlfn.XLOOKUP(B353,Lookup_table!B:B,Lookup_table!C:C)</f>
        <v>AI</v>
      </c>
      <c r="D353" t="s">
        <v>37</v>
      </c>
      <c r="E353" t="s">
        <v>42</v>
      </c>
      <c r="F353" t="s">
        <v>43</v>
      </c>
      <c r="G353" t="s">
        <v>25</v>
      </c>
      <c r="H353" t="str">
        <f t="shared" si="20"/>
        <v>Onsite/Hybrid</v>
      </c>
      <c r="I353" t="s">
        <v>18</v>
      </c>
      <c r="J353" t="str">
        <f t="shared" si="21"/>
        <v>7+ yrs</v>
      </c>
      <c r="K353">
        <f t="shared" ca="1" si="23"/>
        <v>9</v>
      </c>
      <c r="L353" t="s">
        <v>19</v>
      </c>
      <c r="M353">
        <v>0</v>
      </c>
      <c r="N353">
        <v>0</v>
      </c>
      <c r="O353">
        <v>0</v>
      </c>
      <c r="P353">
        <v>0</v>
      </c>
      <c r="Q353">
        <v>0</v>
      </c>
      <c r="R353">
        <f>SUM(M353:N353:O353:P353:Q353)</f>
        <v>0</v>
      </c>
      <c r="S353" s="1">
        <v>136724</v>
      </c>
      <c r="T353" s="1" t="str">
        <f t="shared" si="22"/>
        <v>High</v>
      </c>
      <c r="U353">
        <v>7</v>
      </c>
      <c r="V353">
        <v>2021</v>
      </c>
      <c r="W353" t="s">
        <v>28</v>
      </c>
      <c r="X353">
        <v>9</v>
      </c>
    </row>
    <row r="354" spans="1:24" x14ac:dyDescent="0.3">
      <c r="A354">
        <v>353</v>
      </c>
      <c r="B354" t="s">
        <v>41</v>
      </c>
      <c r="C354" t="str">
        <f>_xlfn.XLOOKUP(B354,Lookup_table!B:B,Lookup_table!C:C)</f>
        <v>Data</v>
      </c>
      <c r="D354" t="s">
        <v>34</v>
      </c>
      <c r="E354" t="s">
        <v>38</v>
      </c>
      <c r="F354" t="s">
        <v>24</v>
      </c>
      <c r="G354" t="s">
        <v>30</v>
      </c>
      <c r="H354" t="str">
        <f t="shared" si="20"/>
        <v>Onsite/Hybrid</v>
      </c>
      <c r="I354" t="s">
        <v>35</v>
      </c>
      <c r="J354" t="str">
        <f t="shared" si="21"/>
        <v>0-2 yrs</v>
      </c>
      <c r="K354">
        <f t="shared" ca="1" si="23"/>
        <v>1</v>
      </c>
      <c r="L354" t="s">
        <v>19</v>
      </c>
      <c r="M354">
        <v>1</v>
      </c>
      <c r="N354">
        <v>1</v>
      </c>
      <c r="O354">
        <v>1</v>
      </c>
      <c r="P354">
        <v>0</v>
      </c>
      <c r="Q354">
        <v>0</v>
      </c>
      <c r="R354">
        <f>SUM(M354:N354:O354:P354:Q354)</f>
        <v>3</v>
      </c>
      <c r="S354" s="1">
        <v>61647</v>
      </c>
      <c r="T354" s="1" t="str">
        <f t="shared" si="22"/>
        <v>Low</v>
      </c>
      <c r="U354">
        <v>7</v>
      </c>
      <c r="V354">
        <v>2020</v>
      </c>
      <c r="W354" t="s">
        <v>34</v>
      </c>
      <c r="X354">
        <v>5</v>
      </c>
    </row>
    <row r="355" spans="1:24" x14ac:dyDescent="0.3">
      <c r="A355">
        <v>354</v>
      </c>
      <c r="B355" t="s">
        <v>36</v>
      </c>
      <c r="C355" t="str">
        <f>_xlfn.XLOOKUP(B355,Lookup_table!B:B,Lookup_table!C:C)</f>
        <v>Data</v>
      </c>
      <c r="D355" t="s">
        <v>22</v>
      </c>
      <c r="E355" t="s">
        <v>38</v>
      </c>
      <c r="F355" t="s">
        <v>29</v>
      </c>
      <c r="G355" t="s">
        <v>25</v>
      </c>
      <c r="H355" t="str">
        <f t="shared" si="20"/>
        <v>Onsite/Hybrid</v>
      </c>
      <c r="I355" t="s">
        <v>18</v>
      </c>
      <c r="J355" t="str">
        <f t="shared" si="21"/>
        <v>7+ yrs</v>
      </c>
      <c r="K355">
        <f t="shared" ca="1" si="23"/>
        <v>9</v>
      </c>
      <c r="L355" t="s">
        <v>27</v>
      </c>
      <c r="M355">
        <v>1</v>
      </c>
      <c r="N355">
        <v>1</v>
      </c>
      <c r="O355">
        <v>1</v>
      </c>
      <c r="P355">
        <v>0</v>
      </c>
      <c r="Q355">
        <v>0</v>
      </c>
      <c r="R355">
        <f>SUM(M355:N355:O355:P355:Q355)</f>
        <v>3</v>
      </c>
      <c r="S355" s="1">
        <v>132696</v>
      </c>
      <c r="T355" s="1" t="str">
        <f t="shared" si="22"/>
        <v>High</v>
      </c>
      <c r="U355">
        <v>6</v>
      </c>
      <c r="V355">
        <v>2026</v>
      </c>
      <c r="W355" t="s">
        <v>20</v>
      </c>
      <c r="X355">
        <v>4</v>
      </c>
    </row>
    <row r="356" spans="1:24" x14ac:dyDescent="0.3">
      <c r="A356">
        <v>355</v>
      </c>
      <c r="B356" t="s">
        <v>33</v>
      </c>
      <c r="C356" t="str">
        <f>_xlfn.XLOOKUP(B356,Lookup_table!B:B,Lookup_table!C:C)</f>
        <v>Data</v>
      </c>
      <c r="D356" t="s">
        <v>22</v>
      </c>
      <c r="E356" t="s">
        <v>15</v>
      </c>
      <c r="F356" t="s">
        <v>51</v>
      </c>
      <c r="G356" t="s">
        <v>25</v>
      </c>
      <c r="H356" t="str">
        <f t="shared" si="20"/>
        <v>Onsite/Hybrid</v>
      </c>
      <c r="I356" t="s">
        <v>35</v>
      </c>
      <c r="J356" t="str">
        <f t="shared" si="21"/>
        <v>0-2 yrs</v>
      </c>
      <c r="K356">
        <f t="shared" ca="1" si="23"/>
        <v>1</v>
      </c>
      <c r="L356" t="s">
        <v>39</v>
      </c>
      <c r="M356">
        <v>0</v>
      </c>
      <c r="N356">
        <v>0</v>
      </c>
      <c r="O356">
        <v>1</v>
      </c>
      <c r="P356">
        <v>0</v>
      </c>
      <c r="Q356">
        <v>0</v>
      </c>
      <c r="R356">
        <f>SUM(M356:N356:O356:P356:Q356)</f>
        <v>1</v>
      </c>
      <c r="S356" s="1">
        <v>88263</v>
      </c>
      <c r="T356" s="1" t="str">
        <f t="shared" si="22"/>
        <v>Medium</v>
      </c>
      <c r="U356">
        <v>11</v>
      </c>
      <c r="V356">
        <v>2025</v>
      </c>
      <c r="W356" t="s">
        <v>28</v>
      </c>
      <c r="X356">
        <v>8</v>
      </c>
    </row>
    <row r="357" spans="1:24" x14ac:dyDescent="0.3">
      <c r="A357">
        <v>356</v>
      </c>
      <c r="B357" t="s">
        <v>50</v>
      </c>
      <c r="C357" t="str">
        <f>_xlfn.XLOOKUP(B357,Lookup_table!B:B,Lookup_table!C:C)</f>
        <v>AI</v>
      </c>
      <c r="D357" t="s">
        <v>14</v>
      </c>
      <c r="E357" t="s">
        <v>15</v>
      </c>
      <c r="F357" t="s">
        <v>44</v>
      </c>
      <c r="G357" t="s">
        <v>25</v>
      </c>
      <c r="H357" t="str">
        <f t="shared" si="20"/>
        <v>Onsite/Hybrid</v>
      </c>
      <c r="I357" t="s">
        <v>18</v>
      </c>
      <c r="J357" t="str">
        <f t="shared" si="21"/>
        <v>7+ yrs</v>
      </c>
      <c r="K357">
        <f t="shared" ca="1" si="23"/>
        <v>7</v>
      </c>
      <c r="L357" t="s">
        <v>39</v>
      </c>
      <c r="M357">
        <v>0</v>
      </c>
      <c r="N357">
        <v>0</v>
      </c>
      <c r="O357">
        <v>0</v>
      </c>
      <c r="P357">
        <v>0</v>
      </c>
      <c r="Q357">
        <v>1</v>
      </c>
      <c r="R357">
        <f>SUM(M357:N357:O357:P357:Q357)</f>
        <v>1</v>
      </c>
      <c r="S357" s="1">
        <v>148924</v>
      </c>
      <c r="T357" s="1" t="str">
        <f t="shared" si="22"/>
        <v>High</v>
      </c>
      <c r="U357">
        <v>8</v>
      </c>
      <c r="V357">
        <v>2026</v>
      </c>
      <c r="W357" t="s">
        <v>20</v>
      </c>
      <c r="X357">
        <v>5</v>
      </c>
    </row>
    <row r="358" spans="1:24" x14ac:dyDescent="0.3">
      <c r="A358">
        <v>357</v>
      </c>
      <c r="B358" t="s">
        <v>41</v>
      </c>
      <c r="C358" t="str">
        <f>_xlfn.XLOOKUP(B358,Lookup_table!B:B,Lookup_table!C:C)</f>
        <v>Data</v>
      </c>
      <c r="D358" t="s">
        <v>34</v>
      </c>
      <c r="E358" t="s">
        <v>32</v>
      </c>
      <c r="F358" t="s">
        <v>24</v>
      </c>
      <c r="G358" t="s">
        <v>17</v>
      </c>
      <c r="H358" t="str">
        <f t="shared" si="20"/>
        <v>Remote</v>
      </c>
      <c r="I358" t="s">
        <v>35</v>
      </c>
      <c r="J358" t="str">
        <f t="shared" si="21"/>
        <v>0-2 yrs</v>
      </c>
      <c r="K358">
        <f t="shared" ca="1" si="23"/>
        <v>2</v>
      </c>
      <c r="L358" t="s">
        <v>39</v>
      </c>
      <c r="M358">
        <v>1</v>
      </c>
      <c r="N358">
        <v>0</v>
      </c>
      <c r="O358">
        <v>0</v>
      </c>
      <c r="P358">
        <v>0</v>
      </c>
      <c r="Q358">
        <v>0</v>
      </c>
      <c r="R358">
        <f>SUM(M358:N358:O358:P358:Q358)</f>
        <v>1</v>
      </c>
      <c r="S358" s="1">
        <v>54008</v>
      </c>
      <c r="T358" s="1" t="str">
        <f t="shared" si="22"/>
        <v>Low</v>
      </c>
      <c r="U358">
        <v>5</v>
      </c>
      <c r="V358">
        <v>2022</v>
      </c>
      <c r="W358" t="s">
        <v>28</v>
      </c>
      <c r="X358">
        <v>8</v>
      </c>
    </row>
    <row r="359" spans="1:24" x14ac:dyDescent="0.3">
      <c r="A359">
        <v>358</v>
      </c>
      <c r="B359" t="s">
        <v>21</v>
      </c>
      <c r="C359" t="str">
        <f>_xlfn.XLOOKUP(B359,Lookup_table!B:B,Lookup_table!C:C)</f>
        <v>AI</v>
      </c>
      <c r="D359" t="s">
        <v>37</v>
      </c>
      <c r="E359" t="s">
        <v>15</v>
      </c>
      <c r="F359" t="s">
        <v>43</v>
      </c>
      <c r="G359" t="s">
        <v>30</v>
      </c>
      <c r="H359" t="str">
        <f t="shared" si="20"/>
        <v>Onsite/Hybrid</v>
      </c>
      <c r="I359" t="s">
        <v>35</v>
      </c>
      <c r="J359" t="str">
        <f t="shared" si="21"/>
        <v>0-2 yrs</v>
      </c>
      <c r="K359">
        <f t="shared" ca="1" si="23"/>
        <v>2</v>
      </c>
      <c r="L359" t="s">
        <v>19</v>
      </c>
      <c r="M359">
        <v>1</v>
      </c>
      <c r="N359">
        <v>1</v>
      </c>
      <c r="O359">
        <v>1</v>
      </c>
      <c r="P359">
        <v>1</v>
      </c>
      <c r="Q359">
        <v>1</v>
      </c>
      <c r="R359">
        <f>SUM(M359:N359:O359:P359:Q359)</f>
        <v>5</v>
      </c>
      <c r="S359" s="1">
        <v>132538</v>
      </c>
      <c r="T359" s="1" t="str">
        <f t="shared" si="22"/>
        <v>High</v>
      </c>
      <c r="U359">
        <v>4</v>
      </c>
      <c r="V359">
        <v>2023</v>
      </c>
      <c r="W359" t="s">
        <v>28</v>
      </c>
      <c r="X359">
        <v>7</v>
      </c>
    </row>
    <row r="360" spans="1:24" x14ac:dyDescent="0.3">
      <c r="A360">
        <v>359</v>
      </c>
      <c r="B360" t="s">
        <v>41</v>
      </c>
      <c r="C360" t="str">
        <f>_xlfn.XLOOKUP(B360,Lookup_table!B:B,Lookup_table!C:C)</f>
        <v>Data</v>
      </c>
      <c r="D360" t="s">
        <v>34</v>
      </c>
      <c r="E360" t="s">
        <v>38</v>
      </c>
      <c r="F360" t="s">
        <v>51</v>
      </c>
      <c r="G360" t="s">
        <v>25</v>
      </c>
      <c r="H360" t="str">
        <f t="shared" si="20"/>
        <v>Onsite/Hybrid</v>
      </c>
      <c r="I360" t="s">
        <v>35</v>
      </c>
      <c r="J360" t="str">
        <f t="shared" si="21"/>
        <v>0-2 yrs</v>
      </c>
      <c r="K360">
        <f t="shared" ca="1" si="23"/>
        <v>2</v>
      </c>
      <c r="L360" t="s">
        <v>19</v>
      </c>
      <c r="M360">
        <v>0</v>
      </c>
      <c r="N360">
        <v>1</v>
      </c>
      <c r="O360">
        <v>0</v>
      </c>
      <c r="P360">
        <v>1</v>
      </c>
      <c r="Q360">
        <v>1</v>
      </c>
      <c r="R360">
        <f>SUM(M360:N360:O360:P360:Q360)</f>
        <v>3</v>
      </c>
      <c r="S360" s="1">
        <v>75305</v>
      </c>
      <c r="T360" s="1" t="str">
        <f t="shared" si="22"/>
        <v>Medium</v>
      </c>
      <c r="U360">
        <v>12</v>
      </c>
      <c r="V360">
        <v>2022</v>
      </c>
      <c r="W360" t="s">
        <v>20</v>
      </c>
      <c r="X360">
        <v>3</v>
      </c>
    </row>
    <row r="361" spans="1:24" x14ac:dyDescent="0.3">
      <c r="A361">
        <v>360</v>
      </c>
      <c r="B361" t="s">
        <v>41</v>
      </c>
      <c r="C361" t="str">
        <f>_xlfn.XLOOKUP(B361,Lookup_table!B:B,Lookup_table!C:C)</f>
        <v>Data</v>
      </c>
      <c r="D361" t="s">
        <v>22</v>
      </c>
      <c r="E361" t="s">
        <v>15</v>
      </c>
      <c r="F361" t="s">
        <v>29</v>
      </c>
      <c r="G361" t="s">
        <v>17</v>
      </c>
      <c r="H361" t="str">
        <f t="shared" si="20"/>
        <v>Remote</v>
      </c>
      <c r="I361" t="s">
        <v>26</v>
      </c>
      <c r="J361" t="str">
        <f t="shared" si="21"/>
        <v>3-6 yrs</v>
      </c>
      <c r="K361">
        <f t="shared" ca="1" si="23"/>
        <v>6</v>
      </c>
      <c r="L361" t="s">
        <v>19</v>
      </c>
      <c r="M361">
        <v>0</v>
      </c>
      <c r="N361">
        <v>0</v>
      </c>
      <c r="O361">
        <v>1</v>
      </c>
      <c r="P361">
        <v>1</v>
      </c>
      <c r="Q361">
        <v>1</v>
      </c>
      <c r="R361">
        <f>SUM(M361:N361:O361:P361:Q361)</f>
        <v>3</v>
      </c>
      <c r="S361" s="1">
        <v>134005</v>
      </c>
      <c r="T361" s="1" t="str">
        <f t="shared" si="22"/>
        <v>High</v>
      </c>
      <c r="U361">
        <v>12</v>
      </c>
      <c r="V361">
        <v>2022</v>
      </c>
      <c r="W361" t="s">
        <v>28</v>
      </c>
      <c r="X361">
        <v>2</v>
      </c>
    </row>
    <row r="362" spans="1:24" x14ac:dyDescent="0.3">
      <c r="A362">
        <v>361</v>
      </c>
      <c r="B362" t="s">
        <v>33</v>
      </c>
      <c r="C362" t="str">
        <f>_xlfn.XLOOKUP(B362,Lookup_table!B:B,Lookup_table!C:C)</f>
        <v>Data</v>
      </c>
      <c r="D362" t="s">
        <v>37</v>
      </c>
      <c r="E362" t="s">
        <v>23</v>
      </c>
      <c r="F362" t="s">
        <v>43</v>
      </c>
      <c r="G362" t="s">
        <v>30</v>
      </c>
      <c r="H362" t="str">
        <f t="shared" si="20"/>
        <v>Onsite/Hybrid</v>
      </c>
      <c r="I362" t="s">
        <v>26</v>
      </c>
      <c r="J362" t="str">
        <f t="shared" si="21"/>
        <v>3-6 yrs</v>
      </c>
      <c r="K362">
        <f t="shared" ca="1" si="23"/>
        <v>6</v>
      </c>
      <c r="L362" t="s">
        <v>27</v>
      </c>
      <c r="M362">
        <v>0</v>
      </c>
      <c r="N362">
        <v>1</v>
      </c>
      <c r="O362">
        <v>0</v>
      </c>
      <c r="P362">
        <v>1</v>
      </c>
      <c r="Q362">
        <v>1</v>
      </c>
      <c r="R362">
        <f>SUM(M362:N362:O362:P362:Q362)</f>
        <v>3</v>
      </c>
      <c r="S362" s="1">
        <v>96096</v>
      </c>
      <c r="T362" s="1" t="str">
        <f t="shared" si="22"/>
        <v>Medium</v>
      </c>
      <c r="U362">
        <v>10</v>
      </c>
      <c r="V362">
        <v>2023</v>
      </c>
      <c r="W362" t="s">
        <v>34</v>
      </c>
      <c r="X362">
        <v>6</v>
      </c>
    </row>
    <row r="363" spans="1:24" x14ac:dyDescent="0.3">
      <c r="A363">
        <v>362</v>
      </c>
      <c r="B363" t="s">
        <v>21</v>
      </c>
      <c r="C363" t="str">
        <f>_xlfn.XLOOKUP(B363,Lookup_table!B:B,Lookup_table!C:C)</f>
        <v>AI</v>
      </c>
      <c r="D363" t="s">
        <v>37</v>
      </c>
      <c r="E363" t="s">
        <v>15</v>
      </c>
      <c r="F363" t="s">
        <v>16</v>
      </c>
      <c r="G363" t="s">
        <v>30</v>
      </c>
      <c r="H363" t="str">
        <f t="shared" si="20"/>
        <v>Onsite/Hybrid</v>
      </c>
      <c r="I363" t="s">
        <v>26</v>
      </c>
      <c r="J363" t="str">
        <f t="shared" si="21"/>
        <v>3-6 yrs</v>
      </c>
      <c r="K363">
        <f t="shared" ca="1" si="23"/>
        <v>5</v>
      </c>
      <c r="L363" t="s">
        <v>39</v>
      </c>
      <c r="M363">
        <v>0</v>
      </c>
      <c r="N363">
        <v>0</v>
      </c>
      <c r="O363">
        <v>1</v>
      </c>
      <c r="P363">
        <v>0</v>
      </c>
      <c r="Q363">
        <v>0</v>
      </c>
      <c r="R363">
        <f>SUM(M363:N363:O363:P363:Q363)</f>
        <v>1</v>
      </c>
      <c r="S363" s="1">
        <v>127398</v>
      </c>
      <c r="T363" s="1" t="str">
        <f t="shared" si="22"/>
        <v>High</v>
      </c>
      <c r="U363">
        <v>2</v>
      </c>
      <c r="V363">
        <v>2023</v>
      </c>
      <c r="W363" t="s">
        <v>20</v>
      </c>
      <c r="X363">
        <v>2</v>
      </c>
    </row>
    <row r="364" spans="1:24" x14ac:dyDescent="0.3">
      <c r="A364">
        <v>363</v>
      </c>
      <c r="B364" t="s">
        <v>50</v>
      </c>
      <c r="C364" t="str">
        <f>_xlfn.XLOOKUP(B364,Lookup_table!B:B,Lookup_table!C:C)</f>
        <v>AI</v>
      </c>
      <c r="D364" t="s">
        <v>37</v>
      </c>
      <c r="E364" t="s">
        <v>23</v>
      </c>
      <c r="F364" t="s">
        <v>43</v>
      </c>
      <c r="G364" t="s">
        <v>30</v>
      </c>
      <c r="H364" t="str">
        <f t="shared" si="20"/>
        <v>Onsite/Hybrid</v>
      </c>
      <c r="I364" t="s">
        <v>35</v>
      </c>
      <c r="J364" t="str">
        <f t="shared" si="21"/>
        <v>0-2 yrs</v>
      </c>
      <c r="K364">
        <f t="shared" ca="1" si="23"/>
        <v>2</v>
      </c>
      <c r="L364" t="s">
        <v>19</v>
      </c>
      <c r="M364">
        <v>1</v>
      </c>
      <c r="N364">
        <v>1</v>
      </c>
      <c r="O364">
        <v>0</v>
      </c>
      <c r="P364">
        <v>1</v>
      </c>
      <c r="Q364">
        <v>0</v>
      </c>
      <c r="R364">
        <f>SUM(M364:N364:O364:P364:Q364)</f>
        <v>3</v>
      </c>
      <c r="S364" s="1">
        <v>105552</v>
      </c>
      <c r="T364" s="1" t="str">
        <f t="shared" si="22"/>
        <v>Medium</v>
      </c>
      <c r="U364">
        <v>4</v>
      </c>
      <c r="V364">
        <v>2025</v>
      </c>
      <c r="W364" t="s">
        <v>28</v>
      </c>
      <c r="X364">
        <v>9</v>
      </c>
    </row>
    <row r="365" spans="1:24" x14ac:dyDescent="0.3">
      <c r="A365">
        <v>364</v>
      </c>
      <c r="B365" t="s">
        <v>31</v>
      </c>
      <c r="C365" t="str">
        <f>_xlfn.XLOOKUP(B365,Lookup_table!B:B,Lookup_table!C:C)</f>
        <v>Business</v>
      </c>
      <c r="D365" t="s">
        <v>34</v>
      </c>
      <c r="E365" t="s">
        <v>42</v>
      </c>
      <c r="F365" t="s">
        <v>52</v>
      </c>
      <c r="G365" t="s">
        <v>25</v>
      </c>
      <c r="H365" t="str">
        <f t="shared" si="20"/>
        <v>Onsite/Hybrid</v>
      </c>
      <c r="I365" t="s">
        <v>35</v>
      </c>
      <c r="J365" t="str">
        <f t="shared" si="21"/>
        <v>0-2 yrs</v>
      </c>
      <c r="K365">
        <f t="shared" ca="1" si="23"/>
        <v>2</v>
      </c>
      <c r="L365" t="s">
        <v>39</v>
      </c>
      <c r="M365">
        <v>1</v>
      </c>
      <c r="N365">
        <v>1</v>
      </c>
      <c r="O365">
        <v>1</v>
      </c>
      <c r="P365">
        <v>0</v>
      </c>
      <c r="Q365">
        <v>1</v>
      </c>
      <c r="R365">
        <f>SUM(M365:N365:O365:P365:Q365)</f>
        <v>4</v>
      </c>
      <c r="S365" s="1">
        <v>79175</v>
      </c>
      <c r="T365" s="1" t="str">
        <f t="shared" si="22"/>
        <v>Medium</v>
      </c>
      <c r="U365">
        <v>9</v>
      </c>
      <c r="V365">
        <v>2021</v>
      </c>
      <c r="W365" t="s">
        <v>28</v>
      </c>
      <c r="X365">
        <v>9</v>
      </c>
    </row>
    <row r="366" spans="1:24" x14ac:dyDescent="0.3">
      <c r="A366">
        <v>365</v>
      </c>
      <c r="B366" t="s">
        <v>31</v>
      </c>
      <c r="C366" t="str">
        <f>_xlfn.XLOOKUP(B366,Lookup_table!B:B,Lookup_table!C:C)</f>
        <v>Business</v>
      </c>
      <c r="D366" t="s">
        <v>34</v>
      </c>
      <c r="E366" t="s">
        <v>38</v>
      </c>
      <c r="F366" t="s">
        <v>51</v>
      </c>
      <c r="G366" t="s">
        <v>30</v>
      </c>
      <c r="H366" t="str">
        <f t="shared" si="20"/>
        <v>Onsite/Hybrid</v>
      </c>
      <c r="I366" t="s">
        <v>18</v>
      </c>
      <c r="J366" t="str">
        <f t="shared" si="21"/>
        <v>7+ yrs</v>
      </c>
      <c r="K366">
        <f t="shared" ca="1" si="23"/>
        <v>10</v>
      </c>
      <c r="L366" t="s">
        <v>39</v>
      </c>
      <c r="M366">
        <v>0</v>
      </c>
      <c r="N366">
        <v>1</v>
      </c>
      <c r="O366">
        <v>0</v>
      </c>
      <c r="P366">
        <v>1</v>
      </c>
      <c r="Q366">
        <v>1</v>
      </c>
      <c r="R366">
        <f>SUM(M366:N366:O366:P366:Q366)</f>
        <v>3</v>
      </c>
      <c r="S366" s="1">
        <v>128383</v>
      </c>
      <c r="T366" s="1" t="str">
        <f t="shared" si="22"/>
        <v>High</v>
      </c>
      <c r="U366">
        <v>3</v>
      </c>
      <c r="V366">
        <v>2021</v>
      </c>
      <c r="W366" t="s">
        <v>28</v>
      </c>
      <c r="X366">
        <v>7</v>
      </c>
    </row>
    <row r="367" spans="1:24" x14ac:dyDescent="0.3">
      <c r="A367">
        <v>366</v>
      </c>
      <c r="B367" t="s">
        <v>21</v>
      </c>
      <c r="C367" t="str">
        <f>_xlfn.XLOOKUP(B367,Lookup_table!B:B,Lookup_table!C:C)</f>
        <v>AI</v>
      </c>
      <c r="D367" t="s">
        <v>14</v>
      </c>
      <c r="E367" t="s">
        <v>23</v>
      </c>
      <c r="F367" t="s">
        <v>52</v>
      </c>
      <c r="G367" t="s">
        <v>30</v>
      </c>
      <c r="H367" t="str">
        <f t="shared" si="20"/>
        <v>Onsite/Hybrid</v>
      </c>
      <c r="I367" t="s">
        <v>18</v>
      </c>
      <c r="J367" t="str">
        <f t="shared" si="21"/>
        <v>7+ yrs</v>
      </c>
      <c r="K367">
        <f t="shared" ca="1" si="23"/>
        <v>7</v>
      </c>
      <c r="L367" t="s">
        <v>27</v>
      </c>
      <c r="M367">
        <v>1</v>
      </c>
      <c r="N367">
        <v>0</v>
      </c>
      <c r="O367">
        <v>0</v>
      </c>
      <c r="P367">
        <v>0</v>
      </c>
      <c r="Q367">
        <v>0</v>
      </c>
      <c r="R367">
        <f>SUM(M367:N367:O367:P367:Q367)</f>
        <v>1</v>
      </c>
      <c r="S367" s="1">
        <v>139538</v>
      </c>
      <c r="T367" s="1" t="str">
        <f t="shared" si="22"/>
        <v>High</v>
      </c>
      <c r="U367">
        <v>6</v>
      </c>
      <c r="V367">
        <v>2024</v>
      </c>
      <c r="W367" t="s">
        <v>28</v>
      </c>
      <c r="X367">
        <v>8</v>
      </c>
    </row>
    <row r="368" spans="1:24" x14ac:dyDescent="0.3">
      <c r="A368">
        <v>367</v>
      </c>
      <c r="B368" t="s">
        <v>31</v>
      </c>
      <c r="C368" t="str">
        <f>_xlfn.XLOOKUP(B368,Lookup_table!B:B,Lookup_table!C:C)</f>
        <v>Business</v>
      </c>
      <c r="D368" t="s">
        <v>14</v>
      </c>
      <c r="E368" t="s">
        <v>15</v>
      </c>
      <c r="F368" t="s">
        <v>44</v>
      </c>
      <c r="G368" t="s">
        <v>17</v>
      </c>
      <c r="H368" t="str">
        <f t="shared" si="20"/>
        <v>Remote</v>
      </c>
      <c r="I368" t="s">
        <v>18</v>
      </c>
      <c r="J368" t="str">
        <f t="shared" si="21"/>
        <v>7+ yrs</v>
      </c>
      <c r="K368">
        <f t="shared" ca="1" si="23"/>
        <v>10</v>
      </c>
      <c r="L368" t="s">
        <v>19</v>
      </c>
      <c r="M368">
        <v>1</v>
      </c>
      <c r="N368">
        <v>1</v>
      </c>
      <c r="O368">
        <v>1</v>
      </c>
      <c r="P368">
        <v>0</v>
      </c>
      <c r="Q368">
        <v>1</v>
      </c>
      <c r="R368">
        <f>SUM(M368:N368:O368:P368:Q368)</f>
        <v>4</v>
      </c>
      <c r="S368" s="1">
        <v>126078</v>
      </c>
      <c r="T368" s="1" t="str">
        <f t="shared" si="22"/>
        <v>High</v>
      </c>
      <c r="U368">
        <v>6</v>
      </c>
      <c r="V368">
        <v>2023</v>
      </c>
      <c r="W368" t="s">
        <v>28</v>
      </c>
      <c r="X368">
        <v>8</v>
      </c>
    </row>
    <row r="369" spans="1:24" x14ac:dyDescent="0.3">
      <c r="A369">
        <v>368</v>
      </c>
      <c r="B369" t="s">
        <v>21</v>
      </c>
      <c r="C369" t="str">
        <f>_xlfn.XLOOKUP(B369,Lookup_table!B:B,Lookup_table!C:C)</f>
        <v>AI</v>
      </c>
      <c r="D369" t="s">
        <v>34</v>
      </c>
      <c r="E369" t="s">
        <v>38</v>
      </c>
      <c r="F369" t="s">
        <v>43</v>
      </c>
      <c r="G369" t="s">
        <v>30</v>
      </c>
      <c r="H369" t="str">
        <f t="shared" si="20"/>
        <v>Onsite/Hybrid</v>
      </c>
      <c r="I369" t="s">
        <v>26</v>
      </c>
      <c r="J369" t="str">
        <f t="shared" si="21"/>
        <v>3-6 yrs</v>
      </c>
      <c r="K369">
        <f t="shared" ca="1" si="23"/>
        <v>5</v>
      </c>
      <c r="L369" t="s">
        <v>27</v>
      </c>
      <c r="M369">
        <v>0</v>
      </c>
      <c r="N369">
        <v>1</v>
      </c>
      <c r="O369">
        <v>0</v>
      </c>
      <c r="P369">
        <v>0</v>
      </c>
      <c r="Q369">
        <v>1</v>
      </c>
      <c r="R369">
        <f>SUM(M369:N369:O369:P369:Q369)</f>
        <v>2</v>
      </c>
      <c r="S369" s="1">
        <v>129803</v>
      </c>
      <c r="T369" s="1" t="str">
        <f t="shared" si="22"/>
        <v>High</v>
      </c>
      <c r="U369">
        <v>1</v>
      </c>
      <c r="V369">
        <v>2026</v>
      </c>
      <c r="W369" t="s">
        <v>28</v>
      </c>
      <c r="X369">
        <v>9</v>
      </c>
    </row>
    <row r="370" spans="1:24" x14ac:dyDescent="0.3">
      <c r="A370">
        <v>369</v>
      </c>
      <c r="B370" t="s">
        <v>41</v>
      </c>
      <c r="C370" t="str">
        <f>_xlfn.XLOOKUP(B370,Lookup_table!B:B,Lookup_table!C:C)</f>
        <v>Data</v>
      </c>
      <c r="D370" t="s">
        <v>22</v>
      </c>
      <c r="E370" t="s">
        <v>42</v>
      </c>
      <c r="F370" t="s">
        <v>43</v>
      </c>
      <c r="G370" t="s">
        <v>17</v>
      </c>
      <c r="H370" t="str">
        <f t="shared" si="20"/>
        <v>Remote</v>
      </c>
      <c r="I370" t="s">
        <v>35</v>
      </c>
      <c r="J370" t="str">
        <f t="shared" si="21"/>
        <v>0-2 yrs</v>
      </c>
      <c r="K370">
        <f t="shared" ca="1" si="23"/>
        <v>1</v>
      </c>
      <c r="L370" t="s">
        <v>27</v>
      </c>
      <c r="M370">
        <v>1</v>
      </c>
      <c r="N370">
        <v>1</v>
      </c>
      <c r="O370">
        <v>1</v>
      </c>
      <c r="P370">
        <v>0</v>
      </c>
      <c r="Q370">
        <v>0</v>
      </c>
      <c r="R370">
        <f>SUM(M370:N370:O370:P370:Q370)</f>
        <v>3</v>
      </c>
      <c r="S370" s="1">
        <v>84117</v>
      </c>
      <c r="T370" s="1" t="str">
        <f t="shared" si="22"/>
        <v>Medium</v>
      </c>
      <c r="U370">
        <v>6</v>
      </c>
      <c r="V370">
        <v>2022</v>
      </c>
      <c r="W370" t="s">
        <v>34</v>
      </c>
      <c r="X370">
        <v>1</v>
      </c>
    </row>
    <row r="371" spans="1:24" x14ac:dyDescent="0.3">
      <c r="A371">
        <v>370</v>
      </c>
      <c r="B371" t="s">
        <v>31</v>
      </c>
      <c r="C371" t="str">
        <f>_xlfn.XLOOKUP(B371,Lookup_table!B:B,Lookup_table!C:C)</f>
        <v>Business</v>
      </c>
      <c r="D371" t="s">
        <v>22</v>
      </c>
      <c r="E371" t="s">
        <v>40</v>
      </c>
      <c r="F371" t="s">
        <v>43</v>
      </c>
      <c r="G371" t="s">
        <v>17</v>
      </c>
      <c r="H371" t="str">
        <f t="shared" si="20"/>
        <v>Remote</v>
      </c>
      <c r="I371" t="s">
        <v>35</v>
      </c>
      <c r="J371" t="str">
        <f t="shared" si="21"/>
        <v>0-2 yrs</v>
      </c>
      <c r="K371">
        <f t="shared" ca="1" si="23"/>
        <v>1</v>
      </c>
      <c r="L371" t="s">
        <v>19</v>
      </c>
      <c r="M371">
        <v>0</v>
      </c>
      <c r="N371">
        <v>0</v>
      </c>
      <c r="O371">
        <v>1</v>
      </c>
      <c r="P371">
        <v>0</v>
      </c>
      <c r="Q371">
        <v>1</v>
      </c>
      <c r="R371">
        <f>SUM(M371:N371:O371:P371:Q371)</f>
        <v>2</v>
      </c>
      <c r="S371" s="1">
        <v>96509</v>
      </c>
      <c r="T371" s="1" t="str">
        <f t="shared" si="22"/>
        <v>Medium</v>
      </c>
      <c r="U371">
        <v>8</v>
      </c>
      <c r="V371">
        <v>2024</v>
      </c>
      <c r="W371" t="s">
        <v>34</v>
      </c>
      <c r="X371">
        <v>6</v>
      </c>
    </row>
    <row r="372" spans="1:24" x14ac:dyDescent="0.3">
      <c r="A372">
        <v>371</v>
      </c>
      <c r="B372" t="s">
        <v>41</v>
      </c>
      <c r="C372" t="str">
        <f>_xlfn.XLOOKUP(B372,Lookup_table!B:B,Lookup_table!C:C)</f>
        <v>Data</v>
      </c>
      <c r="D372" t="s">
        <v>14</v>
      </c>
      <c r="E372" t="s">
        <v>15</v>
      </c>
      <c r="F372" t="s">
        <v>16</v>
      </c>
      <c r="G372" t="s">
        <v>17</v>
      </c>
      <c r="H372" t="str">
        <f t="shared" si="20"/>
        <v>Remote</v>
      </c>
      <c r="I372" t="s">
        <v>18</v>
      </c>
      <c r="J372" t="str">
        <f t="shared" si="21"/>
        <v>7+ yrs</v>
      </c>
      <c r="K372">
        <f t="shared" ca="1" si="23"/>
        <v>9</v>
      </c>
      <c r="L372" t="s">
        <v>27</v>
      </c>
      <c r="M372">
        <v>0</v>
      </c>
      <c r="N372">
        <v>1</v>
      </c>
      <c r="O372">
        <v>1</v>
      </c>
      <c r="P372">
        <v>0</v>
      </c>
      <c r="Q372">
        <v>1</v>
      </c>
      <c r="R372">
        <f>SUM(M372:N372:O372:P372:Q372)</f>
        <v>3</v>
      </c>
      <c r="S372" s="1">
        <v>120406</v>
      </c>
      <c r="T372" s="1" t="str">
        <f t="shared" si="22"/>
        <v>High</v>
      </c>
      <c r="U372">
        <v>9</v>
      </c>
      <c r="V372">
        <v>2021</v>
      </c>
      <c r="W372" t="s">
        <v>20</v>
      </c>
      <c r="X372">
        <v>1</v>
      </c>
    </row>
    <row r="373" spans="1:24" x14ac:dyDescent="0.3">
      <c r="A373">
        <v>372</v>
      </c>
      <c r="B373" t="s">
        <v>21</v>
      </c>
      <c r="C373" t="str">
        <f>_xlfn.XLOOKUP(B373,Lookup_table!B:B,Lookup_table!C:C)</f>
        <v>AI</v>
      </c>
      <c r="D373" t="s">
        <v>37</v>
      </c>
      <c r="E373" t="s">
        <v>42</v>
      </c>
      <c r="F373" t="s">
        <v>44</v>
      </c>
      <c r="G373" t="s">
        <v>25</v>
      </c>
      <c r="H373" t="str">
        <f t="shared" si="20"/>
        <v>Onsite/Hybrid</v>
      </c>
      <c r="I373" t="s">
        <v>26</v>
      </c>
      <c r="J373" t="str">
        <f t="shared" si="21"/>
        <v>3-6 yrs</v>
      </c>
      <c r="K373">
        <f t="shared" ca="1" si="23"/>
        <v>6</v>
      </c>
      <c r="L373" t="s">
        <v>39</v>
      </c>
      <c r="M373">
        <v>1</v>
      </c>
      <c r="N373">
        <v>1</v>
      </c>
      <c r="O373">
        <v>0</v>
      </c>
      <c r="P373">
        <v>0</v>
      </c>
      <c r="Q373">
        <v>1</v>
      </c>
      <c r="R373">
        <f>SUM(M373:N373:O373:P373:Q373)</f>
        <v>3</v>
      </c>
      <c r="S373" s="1">
        <v>127566</v>
      </c>
      <c r="T373" s="1" t="str">
        <f t="shared" si="22"/>
        <v>High</v>
      </c>
      <c r="U373">
        <v>3</v>
      </c>
      <c r="V373">
        <v>2026</v>
      </c>
      <c r="W373" t="s">
        <v>28</v>
      </c>
      <c r="X373">
        <v>7</v>
      </c>
    </row>
    <row r="374" spans="1:24" x14ac:dyDescent="0.3">
      <c r="A374">
        <v>373</v>
      </c>
      <c r="B374" t="s">
        <v>36</v>
      </c>
      <c r="C374" t="str">
        <f>_xlfn.XLOOKUP(B374,Lookup_table!B:B,Lookup_table!C:C)</f>
        <v>Data</v>
      </c>
      <c r="D374" t="s">
        <v>37</v>
      </c>
      <c r="E374" t="s">
        <v>23</v>
      </c>
      <c r="F374" t="s">
        <v>51</v>
      </c>
      <c r="G374" t="s">
        <v>17</v>
      </c>
      <c r="H374" t="str">
        <f t="shared" si="20"/>
        <v>Remote</v>
      </c>
      <c r="I374" t="s">
        <v>18</v>
      </c>
      <c r="J374" t="str">
        <f t="shared" si="21"/>
        <v>7+ yrs</v>
      </c>
      <c r="K374">
        <f t="shared" ca="1" si="23"/>
        <v>7</v>
      </c>
      <c r="L374" t="s">
        <v>39</v>
      </c>
      <c r="M374">
        <v>1</v>
      </c>
      <c r="N374">
        <v>0</v>
      </c>
      <c r="O374">
        <v>1</v>
      </c>
      <c r="P374">
        <v>1</v>
      </c>
      <c r="Q374">
        <v>1</v>
      </c>
      <c r="R374">
        <f>SUM(M374:N374:O374:P374:Q374)</f>
        <v>4</v>
      </c>
      <c r="S374" s="1">
        <v>141524</v>
      </c>
      <c r="T374" s="1" t="str">
        <f t="shared" si="22"/>
        <v>High</v>
      </c>
      <c r="U374">
        <v>1</v>
      </c>
      <c r="V374">
        <v>2026</v>
      </c>
      <c r="W374" t="s">
        <v>28</v>
      </c>
      <c r="X374">
        <v>8</v>
      </c>
    </row>
    <row r="375" spans="1:24" x14ac:dyDescent="0.3">
      <c r="A375">
        <v>374</v>
      </c>
      <c r="B375" t="s">
        <v>36</v>
      </c>
      <c r="C375" t="str">
        <f>_xlfn.XLOOKUP(B375,Lookup_table!B:B,Lookup_table!C:C)</f>
        <v>Data</v>
      </c>
      <c r="D375" t="s">
        <v>34</v>
      </c>
      <c r="E375" t="s">
        <v>38</v>
      </c>
      <c r="F375" t="s">
        <v>51</v>
      </c>
      <c r="G375" t="s">
        <v>17</v>
      </c>
      <c r="H375" t="str">
        <f t="shared" si="20"/>
        <v>Remote</v>
      </c>
      <c r="I375" t="s">
        <v>26</v>
      </c>
      <c r="J375" t="str">
        <f t="shared" si="21"/>
        <v>3-6 yrs</v>
      </c>
      <c r="K375">
        <f t="shared" ca="1" si="23"/>
        <v>4</v>
      </c>
      <c r="L375" t="s">
        <v>19</v>
      </c>
      <c r="M375">
        <v>0</v>
      </c>
      <c r="N375">
        <v>1</v>
      </c>
      <c r="O375">
        <v>0</v>
      </c>
      <c r="P375">
        <v>0</v>
      </c>
      <c r="Q375">
        <v>1</v>
      </c>
      <c r="R375">
        <f>SUM(M375:N375:O375:P375:Q375)</f>
        <v>2</v>
      </c>
      <c r="S375" s="1">
        <v>80807</v>
      </c>
      <c r="T375" s="1" t="str">
        <f t="shared" si="22"/>
        <v>Medium</v>
      </c>
      <c r="U375">
        <v>11</v>
      </c>
      <c r="V375">
        <v>2023</v>
      </c>
      <c r="W375" t="s">
        <v>34</v>
      </c>
      <c r="X375">
        <v>4</v>
      </c>
    </row>
    <row r="376" spans="1:24" x14ac:dyDescent="0.3">
      <c r="A376">
        <v>375</v>
      </c>
      <c r="B376" t="s">
        <v>41</v>
      </c>
      <c r="C376" t="str">
        <f>_xlfn.XLOOKUP(B376,Lookup_table!B:B,Lookup_table!C:C)</f>
        <v>Data</v>
      </c>
      <c r="D376" t="s">
        <v>22</v>
      </c>
      <c r="E376" t="s">
        <v>42</v>
      </c>
      <c r="F376" t="s">
        <v>44</v>
      </c>
      <c r="G376" t="s">
        <v>17</v>
      </c>
      <c r="H376" t="str">
        <f t="shared" si="20"/>
        <v>Remote</v>
      </c>
      <c r="I376" t="s">
        <v>26</v>
      </c>
      <c r="J376" t="str">
        <f t="shared" si="21"/>
        <v>3-6 yrs</v>
      </c>
      <c r="K376">
        <f t="shared" ca="1" si="23"/>
        <v>4</v>
      </c>
      <c r="L376" t="s">
        <v>39</v>
      </c>
      <c r="M376">
        <v>1</v>
      </c>
      <c r="N376">
        <v>1</v>
      </c>
      <c r="O376">
        <v>1</v>
      </c>
      <c r="P376">
        <v>0</v>
      </c>
      <c r="Q376">
        <v>0</v>
      </c>
      <c r="R376">
        <f>SUM(M376:N376:O376:P376:Q376)</f>
        <v>3</v>
      </c>
      <c r="S376" s="1">
        <v>108558</v>
      </c>
      <c r="T376" s="1" t="str">
        <f t="shared" si="22"/>
        <v>Medium</v>
      </c>
      <c r="U376">
        <v>2</v>
      </c>
      <c r="V376">
        <v>2026</v>
      </c>
      <c r="W376" t="s">
        <v>28</v>
      </c>
      <c r="X376">
        <v>9</v>
      </c>
    </row>
    <row r="377" spans="1:24" x14ac:dyDescent="0.3">
      <c r="A377">
        <v>376</v>
      </c>
      <c r="B377" t="s">
        <v>50</v>
      </c>
      <c r="C377" t="str">
        <f>_xlfn.XLOOKUP(B377,Lookup_table!B:B,Lookup_table!C:C)</f>
        <v>AI</v>
      </c>
      <c r="D377" t="s">
        <v>37</v>
      </c>
      <c r="E377" t="s">
        <v>32</v>
      </c>
      <c r="F377" t="s">
        <v>16</v>
      </c>
      <c r="G377" t="s">
        <v>17</v>
      </c>
      <c r="H377" t="str">
        <f t="shared" si="20"/>
        <v>Remote</v>
      </c>
      <c r="I377" t="s">
        <v>18</v>
      </c>
      <c r="J377" t="str">
        <f t="shared" si="21"/>
        <v>7+ yrs</v>
      </c>
      <c r="K377">
        <f t="shared" ca="1" si="23"/>
        <v>15</v>
      </c>
      <c r="L377" t="s">
        <v>19</v>
      </c>
      <c r="M377">
        <v>1</v>
      </c>
      <c r="N377">
        <v>1</v>
      </c>
      <c r="O377">
        <v>1</v>
      </c>
      <c r="P377">
        <v>0</v>
      </c>
      <c r="Q377">
        <v>0</v>
      </c>
      <c r="R377">
        <f>SUM(M377:N377:O377:P377:Q377)</f>
        <v>3</v>
      </c>
      <c r="S377" s="1">
        <v>156715</v>
      </c>
      <c r="T377" s="1" t="str">
        <f t="shared" si="22"/>
        <v>High</v>
      </c>
      <c r="U377">
        <v>2</v>
      </c>
      <c r="V377">
        <v>2022</v>
      </c>
      <c r="W377" t="s">
        <v>28</v>
      </c>
      <c r="X377">
        <v>7</v>
      </c>
    </row>
    <row r="378" spans="1:24" x14ac:dyDescent="0.3">
      <c r="A378">
        <v>377</v>
      </c>
      <c r="B378" t="s">
        <v>41</v>
      </c>
      <c r="C378" t="str">
        <f>_xlfn.XLOOKUP(B378,Lookup_table!B:B,Lookup_table!C:C)</f>
        <v>Data</v>
      </c>
      <c r="D378" t="s">
        <v>14</v>
      </c>
      <c r="E378" t="s">
        <v>42</v>
      </c>
      <c r="F378" t="s">
        <v>24</v>
      </c>
      <c r="G378" t="s">
        <v>25</v>
      </c>
      <c r="H378" t="str">
        <f t="shared" si="20"/>
        <v>Onsite/Hybrid</v>
      </c>
      <c r="I378" t="s">
        <v>26</v>
      </c>
      <c r="J378" t="str">
        <f t="shared" si="21"/>
        <v>3-6 yrs</v>
      </c>
      <c r="K378">
        <f t="shared" ca="1" si="23"/>
        <v>5</v>
      </c>
      <c r="L378" t="s">
        <v>27</v>
      </c>
      <c r="M378">
        <v>1</v>
      </c>
      <c r="N378">
        <v>1</v>
      </c>
      <c r="O378">
        <v>0</v>
      </c>
      <c r="P378">
        <v>0</v>
      </c>
      <c r="Q378">
        <v>1</v>
      </c>
      <c r="R378">
        <f>SUM(M378:N378:O378:P378:Q378)</f>
        <v>3</v>
      </c>
      <c r="S378" s="1">
        <v>81447</v>
      </c>
      <c r="T378" s="1" t="str">
        <f t="shared" si="22"/>
        <v>Medium</v>
      </c>
      <c r="U378">
        <v>10</v>
      </c>
      <c r="V378">
        <v>2020</v>
      </c>
      <c r="W378" t="s">
        <v>34</v>
      </c>
      <c r="X378">
        <v>2</v>
      </c>
    </row>
    <row r="379" spans="1:24" x14ac:dyDescent="0.3">
      <c r="A379">
        <v>378</v>
      </c>
      <c r="B379" t="s">
        <v>31</v>
      </c>
      <c r="C379" t="str">
        <f>_xlfn.XLOOKUP(B379,Lookup_table!B:B,Lookup_table!C:C)</f>
        <v>Business</v>
      </c>
      <c r="D379" t="s">
        <v>34</v>
      </c>
      <c r="E379" t="s">
        <v>23</v>
      </c>
      <c r="F379" t="s">
        <v>24</v>
      </c>
      <c r="G379" t="s">
        <v>30</v>
      </c>
      <c r="H379" t="str">
        <f t="shared" si="20"/>
        <v>Onsite/Hybrid</v>
      </c>
      <c r="I379" t="s">
        <v>18</v>
      </c>
      <c r="J379" t="str">
        <f t="shared" si="21"/>
        <v>7+ yrs</v>
      </c>
      <c r="K379">
        <f t="shared" ca="1" si="23"/>
        <v>13</v>
      </c>
      <c r="L379" t="s">
        <v>39</v>
      </c>
      <c r="M379">
        <v>0</v>
      </c>
      <c r="N379">
        <v>0</v>
      </c>
      <c r="O379">
        <v>0</v>
      </c>
      <c r="P379">
        <v>1</v>
      </c>
      <c r="Q379">
        <v>1</v>
      </c>
      <c r="R379">
        <f>SUM(M379:N379:O379:P379:Q379)</f>
        <v>2</v>
      </c>
      <c r="S379" s="1">
        <v>120808</v>
      </c>
      <c r="T379" s="1" t="str">
        <f t="shared" si="22"/>
        <v>High</v>
      </c>
      <c r="U379">
        <v>3</v>
      </c>
      <c r="V379">
        <v>2024</v>
      </c>
      <c r="W379" t="s">
        <v>34</v>
      </c>
      <c r="X379">
        <v>4</v>
      </c>
    </row>
    <row r="380" spans="1:24" x14ac:dyDescent="0.3">
      <c r="A380">
        <v>379</v>
      </c>
      <c r="B380" t="s">
        <v>41</v>
      </c>
      <c r="C380" t="str">
        <f>_xlfn.XLOOKUP(B380,Lookup_table!B:B,Lookup_table!C:C)</f>
        <v>Data</v>
      </c>
      <c r="D380" t="s">
        <v>22</v>
      </c>
      <c r="E380" t="s">
        <v>40</v>
      </c>
      <c r="F380" t="s">
        <v>51</v>
      </c>
      <c r="G380" t="s">
        <v>25</v>
      </c>
      <c r="H380" t="str">
        <f t="shared" si="20"/>
        <v>Onsite/Hybrid</v>
      </c>
      <c r="I380" t="s">
        <v>35</v>
      </c>
      <c r="J380" t="str">
        <f t="shared" si="21"/>
        <v>0-2 yrs</v>
      </c>
      <c r="K380">
        <f t="shared" ca="1" si="23"/>
        <v>1</v>
      </c>
      <c r="L380" t="s">
        <v>19</v>
      </c>
      <c r="M380">
        <v>0</v>
      </c>
      <c r="N380">
        <v>0</v>
      </c>
      <c r="O380">
        <v>0</v>
      </c>
      <c r="P380">
        <v>1</v>
      </c>
      <c r="Q380">
        <v>0</v>
      </c>
      <c r="R380">
        <f>SUM(M380:N380:O380:P380:Q380)</f>
        <v>1</v>
      </c>
      <c r="S380" s="1">
        <v>87483</v>
      </c>
      <c r="T380" s="1" t="str">
        <f t="shared" si="22"/>
        <v>Medium</v>
      </c>
      <c r="U380">
        <v>12</v>
      </c>
      <c r="V380">
        <v>2026</v>
      </c>
      <c r="W380" t="s">
        <v>28</v>
      </c>
      <c r="X380">
        <v>9</v>
      </c>
    </row>
    <row r="381" spans="1:24" x14ac:dyDescent="0.3">
      <c r="A381">
        <v>380</v>
      </c>
      <c r="B381" t="s">
        <v>41</v>
      </c>
      <c r="C381" t="str">
        <f>_xlfn.XLOOKUP(B381,Lookup_table!B:B,Lookup_table!C:C)</f>
        <v>Data</v>
      </c>
      <c r="D381" t="s">
        <v>14</v>
      </c>
      <c r="E381" t="s">
        <v>32</v>
      </c>
      <c r="F381" t="s">
        <v>52</v>
      </c>
      <c r="G381" t="s">
        <v>30</v>
      </c>
      <c r="H381" t="str">
        <f t="shared" si="20"/>
        <v>Onsite/Hybrid</v>
      </c>
      <c r="I381" t="s">
        <v>35</v>
      </c>
      <c r="J381" t="str">
        <f t="shared" si="21"/>
        <v>0-2 yrs</v>
      </c>
      <c r="K381">
        <f t="shared" ca="1" si="23"/>
        <v>0</v>
      </c>
      <c r="L381" t="s">
        <v>27</v>
      </c>
      <c r="M381">
        <v>1</v>
      </c>
      <c r="N381">
        <v>0</v>
      </c>
      <c r="O381">
        <v>0</v>
      </c>
      <c r="P381">
        <v>0</v>
      </c>
      <c r="Q381">
        <v>0</v>
      </c>
      <c r="R381">
        <f>SUM(M381:N381:O381:P381:Q381)</f>
        <v>1</v>
      </c>
      <c r="S381" s="1">
        <v>47971</v>
      </c>
      <c r="T381" s="1" t="str">
        <f t="shared" si="22"/>
        <v>Low</v>
      </c>
      <c r="U381">
        <v>2</v>
      </c>
      <c r="V381">
        <v>2024</v>
      </c>
      <c r="W381" t="s">
        <v>20</v>
      </c>
      <c r="X381">
        <v>4</v>
      </c>
    </row>
    <row r="382" spans="1:24" x14ac:dyDescent="0.3">
      <c r="A382">
        <v>381</v>
      </c>
      <c r="B382" t="s">
        <v>33</v>
      </c>
      <c r="C382" t="str">
        <f>_xlfn.XLOOKUP(B382,Lookup_table!B:B,Lookup_table!C:C)</f>
        <v>Data</v>
      </c>
      <c r="D382" t="s">
        <v>34</v>
      </c>
      <c r="E382" t="s">
        <v>40</v>
      </c>
      <c r="F382" t="s">
        <v>44</v>
      </c>
      <c r="G382" t="s">
        <v>17</v>
      </c>
      <c r="H382" t="str">
        <f t="shared" si="20"/>
        <v>Remote</v>
      </c>
      <c r="I382" t="s">
        <v>26</v>
      </c>
      <c r="J382" t="str">
        <f t="shared" si="21"/>
        <v>3-6 yrs</v>
      </c>
      <c r="K382">
        <f t="shared" ca="1" si="23"/>
        <v>5</v>
      </c>
      <c r="L382" t="s">
        <v>19</v>
      </c>
      <c r="M382">
        <v>0</v>
      </c>
      <c r="N382">
        <v>0</v>
      </c>
      <c r="O382">
        <v>0</v>
      </c>
      <c r="P382">
        <v>0</v>
      </c>
      <c r="Q382">
        <v>1</v>
      </c>
      <c r="R382">
        <f>SUM(M382:N382:O382:P382:Q382)</f>
        <v>1</v>
      </c>
      <c r="S382" s="1">
        <v>88307</v>
      </c>
      <c r="T382" s="1" t="str">
        <f t="shared" si="22"/>
        <v>Medium</v>
      </c>
      <c r="U382">
        <v>2</v>
      </c>
      <c r="V382">
        <v>2021</v>
      </c>
      <c r="W382" t="s">
        <v>34</v>
      </c>
      <c r="X382">
        <v>3</v>
      </c>
    </row>
    <row r="383" spans="1:24" x14ac:dyDescent="0.3">
      <c r="A383">
        <v>382</v>
      </c>
      <c r="B383" t="s">
        <v>36</v>
      </c>
      <c r="C383" t="str">
        <f>_xlfn.XLOOKUP(B383,Lookup_table!B:B,Lookup_table!C:C)</f>
        <v>Data</v>
      </c>
      <c r="D383" t="s">
        <v>37</v>
      </c>
      <c r="E383" t="s">
        <v>15</v>
      </c>
      <c r="F383" t="s">
        <v>16</v>
      </c>
      <c r="G383" t="s">
        <v>17</v>
      </c>
      <c r="H383" t="str">
        <f t="shared" si="20"/>
        <v>Remote</v>
      </c>
      <c r="I383" t="s">
        <v>26</v>
      </c>
      <c r="J383" t="str">
        <f t="shared" si="21"/>
        <v>3-6 yrs</v>
      </c>
      <c r="K383">
        <f t="shared" ca="1" si="23"/>
        <v>5</v>
      </c>
      <c r="L383" t="s">
        <v>27</v>
      </c>
      <c r="M383">
        <v>0</v>
      </c>
      <c r="N383">
        <v>0</v>
      </c>
      <c r="O383">
        <v>1</v>
      </c>
      <c r="P383">
        <v>1</v>
      </c>
      <c r="Q383">
        <v>1</v>
      </c>
      <c r="R383">
        <f>SUM(M383:N383:O383:P383:Q383)</f>
        <v>3</v>
      </c>
      <c r="S383" s="1">
        <v>119169</v>
      </c>
      <c r="T383" s="1" t="str">
        <f t="shared" si="22"/>
        <v>Medium</v>
      </c>
      <c r="U383">
        <v>6</v>
      </c>
      <c r="V383">
        <v>2022</v>
      </c>
      <c r="W383" t="s">
        <v>28</v>
      </c>
      <c r="X383">
        <v>2</v>
      </c>
    </row>
    <row r="384" spans="1:24" x14ac:dyDescent="0.3">
      <c r="A384">
        <v>383</v>
      </c>
      <c r="B384" t="s">
        <v>36</v>
      </c>
      <c r="C384" t="str">
        <f>_xlfn.XLOOKUP(B384,Lookup_table!B:B,Lookup_table!C:C)</f>
        <v>Data</v>
      </c>
      <c r="D384" t="s">
        <v>22</v>
      </c>
      <c r="E384" t="s">
        <v>38</v>
      </c>
      <c r="F384" t="s">
        <v>51</v>
      </c>
      <c r="G384" t="s">
        <v>25</v>
      </c>
      <c r="H384" t="str">
        <f t="shared" si="20"/>
        <v>Onsite/Hybrid</v>
      </c>
      <c r="I384" t="s">
        <v>18</v>
      </c>
      <c r="J384" t="str">
        <f t="shared" si="21"/>
        <v>7+ yrs</v>
      </c>
      <c r="K384">
        <f t="shared" ca="1" si="23"/>
        <v>14</v>
      </c>
      <c r="L384" t="s">
        <v>27</v>
      </c>
      <c r="M384">
        <v>1</v>
      </c>
      <c r="N384">
        <v>1</v>
      </c>
      <c r="O384">
        <v>1</v>
      </c>
      <c r="P384">
        <v>0</v>
      </c>
      <c r="Q384">
        <v>1</v>
      </c>
      <c r="R384">
        <f>SUM(M384:N384:O384:P384:Q384)</f>
        <v>4</v>
      </c>
      <c r="S384" s="1">
        <v>145877</v>
      </c>
      <c r="T384" s="1" t="str">
        <f t="shared" si="22"/>
        <v>High</v>
      </c>
      <c r="U384">
        <v>2</v>
      </c>
      <c r="V384">
        <v>2021</v>
      </c>
      <c r="W384" t="s">
        <v>34</v>
      </c>
      <c r="X384">
        <v>4</v>
      </c>
    </row>
    <row r="385" spans="1:24" x14ac:dyDescent="0.3">
      <c r="A385">
        <v>384</v>
      </c>
      <c r="B385" t="s">
        <v>36</v>
      </c>
      <c r="C385" t="str">
        <f>_xlfn.XLOOKUP(B385,Lookup_table!B:B,Lookup_table!C:C)</f>
        <v>Data</v>
      </c>
      <c r="D385" t="s">
        <v>37</v>
      </c>
      <c r="E385" t="s">
        <v>15</v>
      </c>
      <c r="F385" t="s">
        <v>43</v>
      </c>
      <c r="G385" t="s">
        <v>30</v>
      </c>
      <c r="H385" t="str">
        <f t="shared" si="20"/>
        <v>Onsite/Hybrid</v>
      </c>
      <c r="I385" t="s">
        <v>18</v>
      </c>
      <c r="J385" t="str">
        <f t="shared" si="21"/>
        <v>7+ yrs</v>
      </c>
      <c r="K385">
        <f t="shared" ca="1" si="23"/>
        <v>11</v>
      </c>
      <c r="L385" t="s">
        <v>39</v>
      </c>
      <c r="M385">
        <v>0</v>
      </c>
      <c r="N385">
        <v>1</v>
      </c>
      <c r="O385">
        <v>0</v>
      </c>
      <c r="P385">
        <v>1</v>
      </c>
      <c r="Q385">
        <v>1</v>
      </c>
      <c r="R385">
        <f>SUM(M385:N385:O385:P385:Q385)</f>
        <v>3</v>
      </c>
      <c r="S385" s="1">
        <v>120464</v>
      </c>
      <c r="T385" s="1" t="str">
        <f t="shared" si="22"/>
        <v>High</v>
      </c>
      <c r="U385">
        <v>8</v>
      </c>
      <c r="V385">
        <v>2023</v>
      </c>
      <c r="W385" t="s">
        <v>34</v>
      </c>
      <c r="X385">
        <v>1</v>
      </c>
    </row>
    <row r="386" spans="1:24" x14ac:dyDescent="0.3">
      <c r="A386">
        <v>385</v>
      </c>
      <c r="B386" t="s">
        <v>31</v>
      </c>
      <c r="C386" t="str">
        <f>_xlfn.XLOOKUP(B386,Lookup_table!B:B,Lookup_table!C:C)</f>
        <v>Business</v>
      </c>
      <c r="D386" t="s">
        <v>22</v>
      </c>
      <c r="E386" t="s">
        <v>42</v>
      </c>
      <c r="F386" t="s">
        <v>44</v>
      </c>
      <c r="G386" t="s">
        <v>25</v>
      </c>
      <c r="H386" t="str">
        <f t="shared" ref="H386:H449" si="24">IF(G386="Remote","Remote","Onsite/Hybrid")</f>
        <v>Onsite/Hybrid</v>
      </c>
      <c r="I386" t="s">
        <v>35</v>
      </c>
      <c r="J386" t="str">
        <f t="shared" ref="J386:J449" si="25">IF(I386="Entry","0-2 yrs",IF(I386="Mid","3-6 yrs","7+ yrs"))</f>
        <v>0-2 yrs</v>
      </c>
      <c r="K386">
        <f t="shared" ca="1" si="23"/>
        <v>1</v>
      </c>
      <c r="L386" t="s">
        <v>39</v>
      </c>
      <c r="M386">
        <v>0</v>
      </c>
      <c r="N386">
        <v>1</v>
      </c>
      <c r="O386">
        <v>0</v>
      </c>
      <c r="P386">
        <v>1</v>
      </c>
      <c r="Q386">
        <v>1</v>
      </c>
      <c r="R386">
        <f>SUM(M386:N386:O386:P386:Q386)</f>
        <v>3</v>
      </c>
      <c r="S386" s="1">
        <v>96124</v>
      </c>
      <c r="T386" s="1" t="str">
        <f t="shared" ref="T386:T449" si="26">IF(S386&lt;=70000,"Low",IF(S386&lt;=120000,"Medium","High"))</f>
        <v>Medium</v>
      </c>
      <c r="U386">
        <v>4</v>
      </c>
      <c r="V386">
        <v>2023</v>
      </c>
      <c r="W386" t="s">
        <v>28</v>
      </c>
      <c r="X386">
        <v>7</v>
      </c>
    </row>
    <row r="387" spans="1:24" x14ac:dyDescent="0.3">
      <c r="A387">
        <v>386</v>
      </c>
      <c r="B387" t="s">
        <v>31</v>
      </c>
      <c r="C387" t="str">
        <f>_xlfn.XLOOKUP(B387,Lookup_table!B:B,Lookup_table!C:C)</f>
        <v>Business</v>
      </c>
      <c r="D387" t="s">
        <v>14</v>
      </c>
      <c r="E387" t="s">
        <v>42</v>
      </c>
      <c r="F387" t="s">
        <v>51</v>
      </c>
      <c r="G387" t="s">
        <v>30</v>
      </c>
      <c r="H387" t="str">
        <f t="shared" si="24"/>
        <v>Onsite/Hybrid</v>
      </c>
      <c r="I387" t="s">
        <v>18</v>
      </c>
      <c r="J387" t="str">
        <f t="shared" si="25"/>
        <v>7+ yrs</v>
      </c>
      <c r="K387">
        <f t="shared" ref="K387:K450" ca="1" si="27">IF(J387="0-2 yrs",RANDBETWEEN(0,2),IF(J387="3-6 yrs", RANDBETWEEN(3,6),IF(J387="7+ yrs", RANDBETWEEN(7,15)," ")))</f>
        <v>10</v>
      </c>
      <c r="L387" t="s">
        <v>19</v>
      </c>
      <c r="M387">
        <v>0</v>
      </c>
      <c r="N387">
        <v>0</v>
      </c>
      <c r="O387">
        <v>1</v>
      </c>
      <c r="P387">
        <v>0</v>
      </c>
      <c r="Q387">
        <v>1</v>
      </c>
      <c r="R387">
        <f>SUM(M387:N387:O387:P387:Q387)</f>
        <v>2</v>
      </c>
      <c r="S387" s="1">
        <v>127478</v>
      </c>
      <c r="T387" s="1" t="str">
        <f t="shared" si="26"/>
        <v>High</v>
      </c>
      <c r="U387">
        <v>4</v>
      </c>
      <c r="V387">
        <v>2024</v>
      </c>
      <c r="W387" t="s">
        <v>20</v>
      </c>
      <c r="X387">
        <v>5</v>
      </c>
    </row>
    <row r="388" spans="1:24" x14ac:dyDescent="0.3">
      <c r="A388">
        <v>387</v>
      </c>
      <c r="B388" t="s">
        <v>50</v>
      </c>
      <c r="C388" t="str">
        <f>_xlfn.XLOOKUP(B388,Lookup_table!B:B,Lookup_table!C:C)</f>
        <v>AI</v>
      </c>
      <c r="D388" t="s">
        <v>14</v>
      </c>
      <c r="E388" t="s">
        <v>40</v>
      </c>
      <c r="F388" t="s">
        <v>43</v>
      </c>
      <c r="G388" t="s">
        <v>25</v>
      </c>
      <c r="H388" t="str">
        <f t="shared" si="24"/>
        <v>Onsite/Hybrid</v>
      </c>
      <c r="I388" t="s">
        <v>26</v>
      </c>
      <c r="J388" t="str">
        <f t="shared" si="25"/>
        <v>3-6 yrs</v>
      </c>
      <c r="K388">
        <f t="shared" ca="1" si="27"/>
        <v>5</v>
      </c>
      <c r="L388" t="s">
        <v>19</v>
      </c>
      <c r="M388">
        <v>1</v>
      </c>
      <c r="N388">
        <v>1</v>
      </c>
      <c r="O388">
        <v>1</v>
      </c>
      <c r="P388">
        <v>0</v>
      </c>
      <c r="Q388">
        <v>0</v>
      </c>
      <c r="R388">
        <f>SUM(M388:N388:O388:P388:Q388)</f>
        <v>3</v>
      </c>
      <c r="S388" s="1">
        <v>134021</v>
      </c>
      <c r="T388" s="1" t="str">
        <f t="shared" si="26"/>
        <v>High</v>
      </c>
      <c r="U388">
        <v>6</v>
      </c>
      <c r="V388">
        <v>2024</v>
      </c>
      <c r="W388" t="s">
        <v>28</v>
      </c>
      <c r="X388">
        <v>7</v>
      </c>
    </row>
    <row r="389" spans="1:24" x14ac:dyDescent="0.3">
      <c r="A389">
        <v>388</v>
      </c>
      <c r="B389" t="s">
        <v>50</v>
      </c>
      <c r="C389" t="str">
        <f>_xlfn.XLOOKUP(B389,Lookup_table!B:B,Lookup_table!C:C)</f>
        <v>AI</v>
      </c>
      <c r="D389" t="s">
        <v>34</v>
      </c>
      <c r="E389" t="s">
        <v>23</v>
      </c>
      <c r="F389" t="s">
        <v>29</v>
      </c>
      <c r="G389" t="s">
        <v>30</v>
      </c>
      <c r="H389" t="str">
        <f t="shared" si="24"/>
        <v>Onsite/Hybrid</v>
      </c>
      <c r="I389" t="s">
        <v>35</v>
      </c>
      <c r="J389" t="str">
        <f t="shared" si="25"/>
        <v>0-2 yrs</v>
      </c>
      <c r="K389">
        <f t="shared" ca="1" si="27"/>
        <v>1</v>
      </c>
      <c r="L389" t="s">
        <v>39</v>
      </c>
      <c r="M389">
        <v>0</v>
      </c>
      <c r="N389">
        <v>1</v>
      </c>
      <c r="O389">
        <v>1</v>
      </c>
      <c r="P389">
        <v>1</v>
      </c>
      <c r="Q389">
        <v>0</v>
      </c>
      <c r="R389">
        <f>SUM(M389:N389:O389:P389:Q389)</f>
        <v>3</v>
      </c>
      <c r="S389" s="1">
        <v>123339</v>
      </c>
      <c r="T389" s="1" t="str">
        <f t="shared" si="26"/>
        <v>High</v>
      </c>
      <c r="U389">
        <v>9</v>
      </c>
      <c r="V389">
        <v>2023</v>
      </c>
      <c r="W389" t="s">
        <v>28</v>
      </c>
      <c r="X389">
        <v>9</v>
      </c>
    </row>
    <row r="390" spans="1:24" x14ac:dyDescent="0.3">
      <c r="A390">
        <v>389</v>
      </c>
      <c r="B390" t="s">
        <v>21</v>
      </c>
      <c r="C390" t="str">
        <f>_xlfn.XLOOKUP(B390,Lookup_table!B:B,Lookup_table!C:C)</f>
        <v>AI</v>
      </c>
      <c r="D390" t="s">
        <v>34</v>
      </c>
      <c r="E390" t="s">
        <v>42</v>
      </c>
      <c r="F390" t="s">
        <v>29</v>
      </c>
      <c r="G390" t="s">
        <v>30</v>
      </c>
      <c r="H390" t="str">
        <f t="shared" si="24"/>
        <v>Onsite/Hybrid</v>
      </c>
      <c r="I390" t="s">
        <v>26</v>
      </c>
      <c r="J390" t="str">
        <f t="shared" si="25"/>
        <v>3-6 yrs</v>
      </c>
      <c r="K390">
        <f t="shared" ca="1" si="27"/>
        <v>3</v>
      </c>
      <c r="L390" t="s">
        <v>39</v>
      </c>
      <c r="M390">
        <v>1</v>
      </c>
      <c r="N390">
        <v>1</v>
      </c>
      <c r="O390">
        <v>1</v>
      </c>
      <c r="P390">
        <v>0</v>
      </c>
      <c r="Q390">
        <v>1</v>
      </c>
      <c r="R390">
        <f>SUM(M390:N390:O390:P390:Q390)</f>
        <v>4</v>
      </c>
      <c r="S390" s="1">
        <v>140929</v>
      </c>
      <c r="T390" s="1" t="str">
        <f t="shared" si="26"/>
        <v>High</v>
      </c>
      <c r="U390">
        <v>9</v>
      </c>
      <c r="V390">
        <v>2021</v>
      </c>
      <c r="W390" t="s">
        <v>20</v>
      </c>
      <c r="X390">
        <v>2</v>
      </c>
    </row>
    <row r="391" spans="1:24" x14ac:dyDescent="0.3">
      <c r="A391">
        <v>390</v>
      </c>
      <c r="B391" t="s">
        <v>50</v>
      </c>
      <c r="C391" t="str">
        <f>_xlfn.XLOOKUP(B391,Lookup_table!B:B,Lookup_table!C:C)</f>
        <v>AI</v>
      </c>
      <c r="D391" t="s">
        <v>37</v>
      </c>
      <c r="E391" t="s">
        <v>32</v>
      </c>
      <c r="F391" t="s">
        <v>24</v>
      </c>
      <c r="G391" t="s">
        <v>30</v>
      </c>
      <c r="H391" t="str">
        <f t="shared" si="24"/>
        <v>Onsite/Hybrid</v>
      </c>
      <c r="I391" t="s">
        <v>18</v>
      </c>
      <c r="J391" t="str">
        <f t="shared" si="25"/>
        <v>7+ yrs</v>
      </c>
      <c r="K391">
        <f t="shared" ca="1" si="27"/>
        <v>13</v>
      </c>
      <c r="L391" t="s">
        <v>27</v>
      </c>
      <c r="M391">
        <v>0</v>
      </c>
      <c r="N391">
        <v>0</v>
      </c>
      <c r="O391">
        <v>0</v>
      </c>
      <c r="P391">
        <v>0</v>
      </c>
      <c r="Q391">
        <v>0</v>
      </c>
      <c r="R391">
        <f>SUM(M391:N391:O391:P391:Q391)</f>
        <v>0</v>
      </c>
      <c r="S391" s="1">
        <v>139282</v>
      </c>
      <c r="T391" s="1" t="str">
        <f t="shared" si="26"/>
        <v>High</v>
      </c>
      <c r="U391">
        <v>4</v>
      </c>
      <c r="V391">
        <v>2021</v>
      </c>
      <c r="W391" t="s">
        <v>20</v>
      </c>
      <c r="X391">
        <v>2</v>
      </c>
    </row>
    <row r="392" spans="1:24" x14ac:dyDescent="0.3">
      <c r="A392">
        <v>391</v>
      </c>
      <c r="B392" t="s">
        <v>21</v>
      </c>
      <c r="C392" t="str">
        <f>_xlfn.XLOOKUP(B392,Lookup_table!B:B,Lookup_table!C:C)</f>
        <v>AI</v>
      </c>
      <c r="D392" t="s">
        <v>34</v>
      </c>
      <c r="E392" t="s">
        <v>23</v>
      </c>
      <c r="F392" t="s">
        <v>52</v>
      </c>
      <c r="G392" t="s">
        <v>25</v>
      </c>
      <c r="H392" t="str">
        <f t="shared" si="24"/>
        <v>Onsite/Hybrid</v>
      </c>
      <c r="I392" t="s">
        <v>18</v>
      </c>
      <c r="J392" t="str">
        <f t="shared" si="25"/>
        <v>7+ yrs</v>
      </c>
      <c r="K392">
        <f t="shared" ca="1" si="27"/>
        <v>12</v>
      </c>
      <c r="L392" t="s">
        <v>27</v>
      </c>
      <c r="M392">
        <v>0</v>
      </c>
      <c r="N392">
        <v>1</v>
      </c>
      <c r="O392">
        <v>0</v>
      </c>
      <c r="P392">
        <v>0</v>
      </c>
      <c r="Q392">
        <v>0</v>
      </c>
      <c r="R392">
        <f>SUM(M392:N392:O392:P392:Q392)</f>
        <v>1</v>
      </c>
      <c r="S392" s="1">
        <v>138398</v>
      </c>
      <c r="T392" s="1" t="str">
        <f t="shared" si="26"/>
        <v>High</v>
      </c>
      <c r="U392">
        <v>10</v>
      </c>
      <c r="V392">
        <v>2026</v>
      </c>
      <c r="W392" t="s">
        <v>34</v>
      </c>
      <c r="X392">
        <v>5</v>
      </c>
    </row>
    <row r="393" spans="1:24" x14ac:dyDescent="0.3">
      <c r="A393">
        <v>392</v>
      </c>
      <c r="B393" t="s">
        <v>21</v>
      </c>
      <c r="C393" t="str">
        <f>_xlfn.XLOOKUP(B393,Lookup_table!B:B,Lookup_table!C:C)</f>
        <v>AI</v>
      </c>
      <c r="D393" t="s">
        <v>22</v>
      </c>
      <c r="E393" t="s">
        <v>38</v>
      </c>
      <c r="F393" t="s">
        <v>52</v>
      </c>
      <c r="G393" t="s">
        <v>30</v>
      </c>
      <c r="H393" t="str">
        <f t="shared" si="24"/>
        <v>Onsite/Hybrid</v>
      </c>
      <c r="I393" t="s">
        <v>35</v>
      </c>
      <c r="J393" t="str">
        <f t="shared" si="25"/>
        <v>0-2 yrs</v>
      </c>
      <c r="K393">
        <f t="shared" ca="1" si="27"/>
        <v>1</v>
      </c>
      <c r="L393" t="s">
        <v>39</v>
      </c>
      <c r="M393">
        <v>0</v>
      </c>
      <c r="N393">
        <v>1</v>
      </c>
      <c r="O393">
        <v>0</v>
      </c>
      <c r="P393">
        <v>1</v>
      </c>
      <c r="Q393">
        <v>1</v>
      </c>
      <c r="R393">
        <f>SUM(M393:N393:O393:P393:Q393)</f>
        <v>3</v>
      </c>
      <c r="S393" s="1">
        <v>139323</v>
      </c>
      <c r="T393" s="1" t="str">
        <f t="shared" si="26"/>
        <v>High</v>
      </c>
      <c r="U393">
        <v>3</v>
      </c>
      <c r="V393">
        <v>2021</v>
      </c>
      <c r="W393" t="s">
        <v>28</v>
      </c>
      <c r="X393">
        <v>8</v>
      </c>
    </row>
    <row r="394" spans="1:24" x14ac:dyDescent="0.3">
      <c r="A394">
        <v>393</v>
      </c>
      <c r="B394" t="s">
        <v>36</v>
      </c>
      <c r="C394" t="str">
        <f>_xlfn.XLOOKUP(B394,Lookup_table!B:B,Lookup_table!C:C)</f>
        <v>Data</v>
      </c>
      <c r="D394" t="s">
        <v>22</v>
      </c>
      <c r="E394" t="s">
        <v>32</v>
      </c>
      <c r="F394" t="s">
        <v>51</v>
      </c>
      <c r="G394" t="s">
        <v>30</v>
      </c>
      <c r="H394" t="str">
        <f t="shared" si="24"/>
        <v>Onsite/Hybrid</v>
      </c>
      <c r="I394" t="s">
        <v>35</v>
      </c>
      <c r="J394" t="str">
        <f t="shared" si="25"/>
        <v>0-2 yrs</v>
      </c>
      <c r="K394">
        <f t="shared" ca="1" si="27"/>
        <v>0</v>
      </c>
      <c r="L394" t="s">
        <v>39</v>
      </c>
      <c r="M394">
        <v>0</v>
      </c>
      <c r="N394">
        <v>1</v>
      </c>
      <c r="O394">
        <v>0</v>
      </c>
      <c r="P394">
        <v>0</v>
      </c>
      <c r="Q394">
        <v>1</v>
      </c>
      <c r="R394">
        <f>SUM(M394:N394:O394:P394:Q394)</f>
        <v>2</v>
      </c>
      <c r="S394" s="1">
        <v>82984</v>
      </c>
      <c r="T394" s="1" t="str">
        <f t="shared" si="26"/>
        <v>Medium</v>
      </c>
      <c r="U394">
        <v>2</v>
      </c>
      <c r="V394">
        <v>2023</v>
      </c>
      <c r="W394" t="s">
        <v>34</v>
      </c>
      <c r="X394">
        <v>2</v>
      </c>
    </row>
    <row r="395" spans="1:24" x14ac:dyDescent="0.3">
      <c r="A395">
        <v>394</v>
      </c>
      <c r="B395" t="s">
        <v>41</v>
      </c>
      <c r="C395" t="str">
        <f>_xlfn.XLOOKUP(B395,Lookup_table!B:B,Lookup_table!C:C)</f>
        <v>Data</v>
      </c>
      <c r="D395" t="s">
        <v>34</v>
      </c>
      <c r="E395" t="s">
        <v>23</v>
      </c>
      <c r="F395" t="s">
        <v>24</v>
      </c>
      <c r="G395" t="s">
        <v>17</v>
      </c>
      <c r="H395" t="str">
        <f t="shared" si="24"/>
        <v>Remote</v>
      </c>
      <c r="I395" t="s">
        <v>35</v>
      </c>
      <c r="J395" t="str">
        <f t="shared" si="25"/>
        <v>0-2 yrs</v>
      </c>
      <c r="K395">
        <f t="shared" ca="1" si="27"/>
        <v>1</v>
      </c>
      <c r="L395" t="s">
        <v>19</v>
      </c>
      <c r="M395">
        <v>1</v>
      </c>
      <c r="N395">
        <v>1</v>
      </c>
      <c r="O395">
        <v>0</v>
      </c>
      <c r="P395">
        <v>0</v>
      </c>
      <c r="Q395">
        <v>1</v>
      </c>
      <c r="R395">
        <f>SUM(M395:N395:O395:P395:Q395)</f>
        <v>3</v>
      </c>
      <c r="S395" s="1">
        <v>64589</v>
      </c>
      <c r="T395" s="1" t="str">
        <f t="shared" si="26"/>
        <v>Low</v>
      </c>
      <c r="U395">
        <v>10</v>
      </c>
      <c r="V395">
        <v>2026</v>
      </c>
      <c r="W395" t="s">
        <v>28</v>
      </c>
      <c r="X395">
        <v>9</v>
      </c>
    </row>
    <row r="396" spans="1:24" x14ac:dyDescent="0.3">
      <c r="A396">
        <v>395</v>
      </c>
      <c r="B396" t="s">
        <v>31</v>
      </c>
      <c r="C396" t="str">
        <f>_xlfn.XLOOKUP(B396,Lookup_table!B:B,Lookup_table!C:C)</f>
        <v>Business</v>
      </c>
      <c r="D396" t="s">
        <v>34</v>
      </c>
      <c r="E396" t="s">
        <v>42</v>
      </c>
      <c r="F396" t="s">
        <v>24</v>
      </c>
      <c r="G396" t="s">
        <v>17</v>
      </c>
      <c r="H396" t="str">
        <f t="shared" si="24"/>
        <v>Remote</v>
      </c>
      <c r="I396" t="s">
        <v>26</v>
      </c>
      <c r="J396" t="str">
        <f t="shared" si="25"/>
        <v>3-6 yrs</v>
      </c>
      <c r="K396">
        <f t="shared" ca="1" si="27"/>
        <v>4</v>
      </c>
      <c r="L396" t="s">
        <v>39</v>
      </c>
      <c r="M396">
        <v>0</v>
      </c>
      <c r="N396">
        <v>1</v>
      </c>
      <c r="O396">
        <v>1</v>
      </c>
      <c r="P396">
        <v>1</v>
      </c>
      <c r="Q396">
        <v>1</v>
      </c>
      <c r="R396">
        <f>SUM(M396:N396:O396:P396:Q396)</f>
        <v>4</v>
      </c>
      <c r="S396" s="1">
        <v>116155</v>
      </c>
      <c r="T396" s="1" t="str">
        <f t="shared" si="26"/>
        <v>Medium</v>
      </c>
      <c r="U396">
        <v>8</v>
      </c>
      <c r="V396">
        <v>2020</v>
      </c>
      <c r="W396" t="s">
        <v>28</v>
      </c>
      <c r="X396">
        <v>9</v>
      </c>
    </row>
    <row r="397" spans="1:24" x14ac:dyDescent="0.3">
      <c r="A397">
        <v>396</v>
      </c>
      <c r="B397" t="s">
        <v>50</v>
      </c>
      <c r="C397" t="str">
        <f>_xlfn.XLOOKUP(B397,Lookup_table!B:B,Lookup_table!C:C)</f>
        <v>AI</v>
      </c>
      <c r="D397" t="s">
        <v>34</v>
      </c>
      <c r="E397" t="s">
        <v>38</v>
      </c>
      <c r="F397" t="s">
        <v>44</v>
      </c>
      <c r="G397" t="s">
        <v>17</v>
      </c>
      <c r="H397" t="str">
        <f t="shared" si="24"/>
        <v>Remote</v>
      </c>
      <c r="I397" t="s">
        <v>26</v>
      </c>
      <c r="J397" t="str">
        <f t="shared" si="25"/>
        <v>3-6 yrs</v>
      </c>
      <c r="K397">
        <f t="shared" ca="1" si="27"/>
        <v>6</v>
      </c>
      <c r="L397" t="s">
        <v>39</v>
      </c>
      <c r="M397">
        <v>1</v>
      </c>
      <c r="N397">
        <v>0</v>
      </c>
      <c r="O397">
        <v>0</v>
      </c>
      <c r="P397">
        <v>1</v>
      </c>
      <c r="Q397">
        <v>1</v>
      </c>
      <c r="R397">
        <f>SUM(M397:N397:O397:P397:Q397)</f>
        <v>3</v>
      </c>
      <c r="S397" s="1">
        <v>136409</v>
      </c>
      <c r="T397" s="1" t="str">
        <f t="shared" si="26"/>
        <v>High</v>
      </c>
      <c r="U397">
        <v>9</v>
      </c>
      <c r="V397">
        <v>2025</v>
      </c>
      <c r="W397" t="s">
        <v>28</v>
      </c>
      <c r="X397">
        <v>8</v>
      </c>
    </row>
    <row r="398" spans="1:24" x14ac:dyDescent="0.3">
      <c r="A398">
        <v>397</v>
      </c>
      <c r="B398" t="s">
        <v>21</v>
      </c>
      <c r="C398" t="str">
        <f>_xlfn.XLOOKUP(B398,Lookup_table!B:B,Lookup_table!C:C)</f>
        <v>AI</v>
      </c>
      <c r="D398" t="s">
        <v>14</v>
      </c>
      <c r="E398" t="s">
        <v>23</v>
      </c>
      <c r="F398" t="s">
        <v>16</v>
      </c>
      <c r="G398" t="s">
        <v>17</v>
      </c>
      <c r="H398" t="str">
        <f t="shared" si="24"/>
        <v>Remote</v>
      </c>
      <c r="I398" t="s">
        <v>18</v>
      </c>
      <c r="J398" t="str">
        <f t="shared" si="25"/>
        <v>7+ yrs</v>
      </c>
      <c r="K398">
        <f t="shared" ca="1" si="27"/>
        <v>14</v>
      </c>
      <c r="L398" t="s">
        <v>27</v>
      </c>
      <c r="M398">
        <v>1</v>
      </c>
      <c r="N398">
        <v>1</v>
      </c>
      <c r="O398">
        <v>0</v>
      </c>
      <c r="P398">
        <v>1</v>
      </c>
      <c r="Q398">
        <v>1</v>
      </c>
      <c r="R398">
        <f>SUM(M398:N398:O398:P398:Q398)</f>
        <v>4</v>
      </c>
      <c r="S398" s="1">
        <v>165247</v>
      </c>
      <c r="T398" s="1" t="str">
        <f t="shared" si="26"/>
        <v>High</v>
      </c>
      <c r="U398">
        <v>10</v>
      </c>
      <c r="V398">
        <v>2023</v>
      </c>
      <c r="W398" t="s">
        <v>34</v>
      </c>
      <c r="X398">
        <v>2</v>
      </c>
    </row>
    <row r="399" spans="1:24" x14ac:dyDescent="0.3">
      <c r="A399">
        <v>398</v>
      </c>
      <c r="B399" t="s">
        <v>41</v>
      </c>
      <c r="C399" t="str">
        <f>_xlfn.XLOOKUP(B399,Lookup_table!B:B,Lookup_table!C:C)</f>
        <v>Data</v>
      </c>
      <c r="D399" t="s">
        <v>22</v>
      </c>
      <c r="E399" t="s">
        <v>40</v>
      </c>
      <c r="F399" t="s">
        <v>29</v>
      </c>
      <c r="G399" t="s">
        <v>17</v>
      </c>
      <c r="H399" t="str">
        <f t="shared" si="24"/>
        <v>Remote</v>
      </c>
      <c r="I399" t="s">
        <v>26</v>
      </c>
      <c r="J399" t="str">
        <f t="shared" si="25"/>
        <v>3-6 yrs</v>
      </c>
      <c r="K399">
        <f t="shared" ca="1" si="27"/>
        <v>5</v>
      </c>
      <c r="L399" t="s">
        <v>19</v>
      </c>
      <c r="M399">
        <v>1</v>
      </c>
      <c r="N399">
        <v>0</v>
      </c>
      <c r="O399">
        <v>1</v>
      </c>
      <c r="P399">
        <v>1</v>
      </c>
      <c r="Q399">
        <v>0</v>
      </c>
      <c r="R399">
        <f>SUM(M399:N399:O399:P399:Q399)</f>
        <v>3</v>
      </c>
      <c r="S399" s="1">
        <v>127697</v>
      </c>
      <c r="T399" s="1" t="str">
        <f t="shared" si="26"/>
        <v>High</v>
      </c>
      <c r="U399">
        <v>6</v>
      </c>
      <c r="V399">
        <v>2022</v>
      </c>
      <c r="W399" t="s">
        <v>28</v>
      </c>
      <c r="X399">
        <v>1</v>
      </c>
    </row>
    <row r="400" spans="1:24" x14ac:dyDescent="0.3">
      <c r="A400">
        <v>399</v>
      </c>
      <c r="B400" t="s">
        <v>31</v>
      </c>
      <c r="C400" t="str">
        <f>_xlfn.XLOOKUP(B400,Lookup_table!B:B,Lookup_table!C:C)</f>
        <v>Business</v>
      </c>
      <c r="D400" t="s">
        <v>37</v>
      </c>
      <c r="E400" t="s">
        <v>15</v>
      </c>
      <c r="F400" t="s">
        <v>16</v>
      </c>
      <c r="G400" t="s">
        <v>17</v>
      </c>
      <c r="H400" t="str">
        <f t="shared" si="24"/>
        <v>Remote</v>
      </c>
      <c r="I400" t="s">
        <v>18</v>
      </c>
      <c r="J400" t="str">
        <f t="shared" si="25"/>
        <v>7+ yrs</v>
      </c>
      <c r="K400">
        <f t="shared" ca="1" si="27"/>
        <v>11</v>
      </c>
      <c r="L400" t="s">
        <v>19</v>
      </c>
      <c r="M400">
        <v>0</v>
      </c>
      <c r="N400">
        <v>1</v>
      </c>
      <c r="O400">
        <v>1</v>
      </c>
      <c r="P400">
        <v>1</v>
      </c>
      <c r="Q400">
        <v>1</v>
      </c>
      <c r="R400">
        <f>SUM(M400:N400:O400:P400:Q400)</f>
        <v>4</v>
      </c>
      <c r="S400" s="1">
        <v>142148</v>
      </c>
      <c r="T400" s="1" t="str">
        <f t="shared" si="26"/>
        <v>High</v>
      </c>
      <c r="U400">
        <v>7</v>
      </c>
      <c r="V400">
        <v>2025</v>
      </c>
      <c r="W400" t="s">
        <v>28</v>
      </c>
      <c r="X400">
        <v>1</v>
      </c>
    </row>
    <row r="401" spans="1:24" x14ac:dyDescent="0.3">
      <c r="A401">
        <v>400</v>
      </c>
      <c r="B401" t="s">
        <v>31</v>
      </c>
      <c r="C401" t="str">
        <f>_xlfn.XLOOKUP(B401,Lookup_table!B:B,Lookup_table!C:C)</f>
        <v>Business</v>
      </c>
      <c r="D401" t="s">
        <v>37</v>
      </c>
      <c r="E401" t="s">
        <v>40</v>
      </c>
      <c r="F401" t="s">
        <v>43</v>
      </c>
      <c r="G401" t="s">
        <v>17</v>
      </c>
      <c r="H401" t="str">
        <f t="shared" si="24"/>
        <v>Remote</v>
      </c>
      <c r="I401" t="s">
        <v>35</v>
      </c>
      <c r="J401" t="str">
        <f t="shared" si="25"/>
        <v>0-2 yrs</v>
      </c>
      <c r="K401">
        <f t="shared" ca="1" si="27"/>
        <v>0</v>
      </c>
      <c r="L401" t="s">
        <v>19</v>
      </c>
      <c r="M401">
        <v>1</v>
      </c>
      <c r="N401">
        <v>1</v>
      </c>
      <c r="O401">
        <v>0</v>
      </c>
      <c r="P401">
        <v>0</v>
      </c>
      <c r="Q401">
        <v>0</v>
      </c>
      <c r="R401">
        <f>SUM(M401:N401:O401:P401:Q401)</f>
        <v>2</v>
      </c>
      <c r="S401" s="1">
        <v>51998</v>
      </c>
      <c r="T401" s="1" t="str">
        <f t="shared" si="26"/>
        <v>Low</v>
      </c>
      <c r="U401">
        <v>8</v>
      </c>
      <c r="V401">
        <v>2022</v>
      </c>
      <c r="W401" t="s">
        <v>34</v>
      </c>
      <c r="X401">
        <v>4</v>
      </c>
    </row>
    <row r="402" spans="1:24" x14ac:dyDescent="0.3">
      <c r="A402">
        <v>401</v>
      </c>
      <c r="B402" t="s">
        <v>41</v>
      </c>
      <c r="C402" t="str">
        <f>_xlfn.XLOOKUP(B402,Lookup_table!B:B,Lookup_table!C:C)</f>
        <v>Data</v>
      </c>
      <c r="D402" t="s">
        <v>37</v>
      </c>
      <c r="E402" t="s">
        <v>15</v>
      </c>
      <c r="F402" t="s">
        <v>52</v>
      </c>
      <c r="G402" t="s">
        <v>17</v>
      </c>
      <c r="H402" t="str">
        <f t="shared" si="24"/>
        <v>Remote</v>
      </c>
      <c r="I402" t="s">
        <v>18</v>
      </c>
      <c r="J402" t="str">
        <f t="shared" si="25"/>
        <v>7+ yrs</v>
      </c>
      <c r="K402">
        <f t="shared" ca="1" si="27"/>
        <v>10</v>
      </c>
      <c r="L402" t="s">
        <v>39</v>
      </c>
      <c r="M402">
        <v>1</v>
      </c>
      <c r="N402">
        <v>0</v>
      </c>
      <c r="O402">
        <v>1</v>
      </c>
      <c r="P402">
        <v>1</v>
      </c>
      <c r="Q402">
        <v>1</v>
      </c>
      <c r="R402">
        <f>SUM(M402:N402:O402:P402:Q402)</f>
        <v>4</v>
      </c>
      <c r="S402" s="1">
        <v>135935</v>
      </c>
      <c r="T402" s="1" t="str">
        <f t="shared" si="26"/>
        <v>High</v>
      </c>
      <c r="U402">
        <v>11</v>
      </c>
      <c r="V402">
        <v>2023</v>
      </c>
      <c r="W402" t="s">
        <v>28</v>
      </c>
      <c r="X402">
        <v>7</v>
      </c>
    </row>
    <row r="403" spans="1:24" x14ac:dyDescent="0.3">
      <c r="A403">
        <v>402</v>
      </c>
      <c r="B403" t="s">
        <v>36</v>
      </c>
      <c r="C403" t="str">
        <f>_xlfn.XLOOKUP(B403,Lookup_table!B:B,Lookup_table!C:C)</f>
        <v>Data</v>
      </c>
      <c r="D403" t="s">
        <v>14</v>
      </c>
      <c r="E403" t="s">
        <v>38</v>
      </c>
      <c r="F403" t="s">
        <v>16</v>
      </c>
      <c r="G403" t="s">
        <v>25</v>
      </c>
      <c r="H403" t="str">
        <f t="shared" si="24"/>
        <v>Onsite/Hybrid</v>
      </c>
      <c r="I403" t="s">
        <v>18</v>
      </c>
      <c r="J403" t="str">
        <f t="shared" si="25"/>
        <v>7+ yrs</v>
      </c>
      <c r="K403">
        <f t="shared" ca="1" si="27"/>
        <v>13</v>
      </c>
      <c r="L403" t="s">
        <v>27</v>
      </c>
      <c r="M403">
        <v>1</v>
      </c>
      <c r="N403">
        <v>1</v>
      </c>
      <c r="O403">
        <v>0</v>
      </c>
      <c r="P403">
        <v>0</v>
      </c>
      <c r="Q403">
        <v>1</v>
      </c>
      <c r="R403">
        <f>SUM(M403:N403:O403:P403:Q403)</f>
        <v>3</v>
      </c>
      <c r="S403" s="1">
        <v>114462</v>
      </c>
      <c r="T403" s="1" t="str">
        <f t="shared" si="26"/>
        <v>Medium</v>
      </c>
      <c r="U403">
        <v>1</v>
      </c>
      <c r="V403">
        <v>2023</v>
      </c>
      <c r="W403" t="s">
        <v>28</v>
      </c>
      <c r="X403">
        <v>9</v>
      </c>
    </row>
    <row r="404" spans="1:24" x14ac:dyDescent="0.3">
      <c r="A404">
        <v>403</v>
      </c>
      <c r="B404" t="s">
        <v>50</v>
      </c>
      <c r="C404" t="str">
        <f>_xlfn.XLOOKUP(B404,Lookup_table!B:B,Lookup_table!C:C)</f>
        <v>AI</v>
      </c>
      <c r="D404" t="s">
        <v>37</v>
      </c>
      <c r="E404" t="s">
        <v>15</v>
      </c>
      <c r="F404" t="s">
        <v>43</v>
      </c>
      <c r="G404" t="s">
        <v>30</v>
      </c>
      <c r="H404" t="str">
        <f t="shared" si="24"/>
        <v>Onsite/Hybrid</v>
      </c>
      <c r="I404" t="s">
        <v>26</v>
      </c>
      <c r="J404" t="str">
        <f t="shared" si="25"/>
        <v>3-6 yrs</v>
      </c>
      <c r="K404">
        <f t="shared" ca="1" si="27"/>
        <v>3</v>
      </c>
      <c r="L404" t="s">
        <v>39</v>
      </c>
      <c r="M404">
        <v>1</v>
      </c>
      <c r="N404">
        <v>1</v>
      </c>
      <c r="O404">
        <v>1</v>
      </c>
      <c r="P404">
        <v>0</v>
      </c>
      <c r="Q404">
        <v>1</v>
      </c>
      <c r="R404">
        <f>SUM(M404:N404:O404:P404:Q404)</f>
        <v>4</v>
      </c>
      <c r="S404" s="1">
        <v>137240</v>
      </c>
      <c r="T404" s="1" t="str">
        <f t="shared" si="26"/>
        <v>High</v>
      </c>
      <c r="U404">
        <v>10</v>
      </c>
      <c r="V404">
        <v>2024</v>
      </c>
      <c r="W404" t="s">
        <v>34</v>
      </c>
      <c r="X404">
        <v>3</v>
      </c>
    </row>
    <row r="405" spans="1:24" x14ac:dyDescent="0.3">
      <c r="A405">
        <v>404</v>
      </c>
      <c r="B405" t="s">
        <v>33</v>
      </c>
      <c r="C405" t="str">
        <f>_xlfn.XLOOKUP(B405,Lookup_table!B:B,Lookup_table!C:C)</f>
        <v>Data</v>
      </c>
      <c r="D405" t="s">
        <v>14</v>
      </c>
      <c r="E405" t="s">
        <v>32</v>
      </c>
      <c r="F405" t="s">
        <v>16</v>
      </c>
      <c r="G405" t="s">
        <v>25</v>
      </c>
      <c r="H405" t="str">
        <f t="shared" si="24"/>
        <v>Onsite/Hybrid</v>
      </c>
      <c r="I405" t="s">
        <v>35</v>
      </c>
      <c r="J405" t="str">
        <f t="shared" si="25"/>
        <v>0-2 yrs</v>
      </c>
      <c r="K405">
        <f t="shared" ca="1" si="27"/>
        <v>0</v>
      </c>
      <c r="L405" t="s">
        <v>39</v>
      </c>
      <c r="M405">
        <v>0</v>
      </c>
      <c r="N405">
        <v>1</v>
      </c>
      <c r="O405">
        <v>0</v>
      </c>
      <c r="P405">
        <v>0</v>
      </c>
      <c r="Q405">
        <v>0</v>
      </c>
      <c r="R405">
        <f>SUM(M405:N405:O405:P405:Q405)</f>
        <v>1</v>
      </c>
      <c r="S405" s="1">
        <v>46644</v>
      </c>
      <c r="T405" s="1" t="str">
        <f t="shared" si="26"/>
        <v>Low</v>
      </c>
      <c r="U405">
        <v>4</v>
      </c>
      <c r="V405">
        <v>2020</v>
      </c>
      <c r="W405" t="s">
        <v>20</v>
      </c>
      <c r="X405">
        <v>4</v>
      </c>
    </row>
    <row r="406" spans="1:24" x14ac:dyDescent="0.3">
      <c r="A406">
        <v>405</v>
      </c>
      <c r="B406" t="s">
        <v>50</v>
      </c>
      <c r="C406" t="str">
        <f>_xlfn.XLOOKUP(B406,Lookup_table!B:B,Lookup_table!C:C)</f>
        <v>AI</v>
      </c>
      <c r="D406" t="s">
        <v>37</v>
      </c>
      <c r="E406" t="s">
        <v>40</v>
      </c>
      <c r="F406" t="s">
        <v>51</v>
      </c>
      <c r="G406" t="s">
        <v>25</v>
      </c>
      <c r="H406" t="str">
        <f t="shared" si="24"/>
        <v>Onsite/Hybrid</v>
      </c>
      <c r="I406" t="s">
        <v>18</v>
      </c>
      <c r="J406" t="str">
        <f t="shared" si="25"/>
        <v>7+ yrs</v>
      </c>
      <c r="K406">
        <f t="shared" ca="1" si="27"/>
        <v>13</v>
      </c>
      <c r="L406" t="s">
        <v>27</v>
      </c>
      <c r="M406">
        <v>0</v>
      </c>
      <c r="N406">
        <v>0</v>
      </c>
      <c r="O406">
        <v>1</v>
      </c>
      <c r="P406">
        <v>0</v>
      </c>
      <c r="Q406">
        <v>1</v>
      </c>
      <c r="R406">
        <f>SUM(M406:N406:O406:P406:Q406)</f>
        <v>2</v>
      </c>
      <c r="S406" s="1">
        <v>162158</v>
      </c>
      <c r="T406" s="1" t="str">
        <f t="shared" si="26"/>
        <v>High</v>
      </c>
      <c r="U406">
        <v>5</v>
      </c>
      <c r="V406">
        <v>2024</v>
      </c>
      <c r="W406" t="s">
        <v>34</v>
      </c>
      <c r="X406">
        <v>4</v>
      </c>
    </row>
    <row r="407" spans="1:24" x14ac:dyDescent="0.3">
      <c r="A407">
        <v>406</v>
      </c>
      <c r="B407" t="s">
        <v>41</v>
      </c>
      <c r="C407" t="str">
        <f>_xlfn.XLOOKUP(B407,Lookup_table!B:B,Lookup_table!C:C)</f>
        <v>Data</v>
      </c>
      <c r="D407" t="s">
        <v>37</v>
      </c>
      <c r="E407" t="s">
        <v>15</v>
      </c>
      <c r="F407" t="s">
        <v>29</v>
      </c>
      <c r="G407" t="s">
        <v>25</v>
      </c>
      <c r="H407" t="str">
        <f t="shared" si="24"/>
        <v>Onsite/Hybrid</v>
      </c>
      <c r="I407" t="s">
        <v>26</v>
      </c>
      <c r="J407" t="str">
        <f t="shared" si="25"/>
        <v>3-6 yrs</v>
      </c>
      <c r="K407">
        <f t="shared" ca="1" si="27"/>
        <v>3</v>
      </c>
      <c r="L407" t="s">
        <v>39</v>
      </c>
      <c r="M407">
        <v>0</v>
      </c>
      <c r="N407">
        <v>0</v>
      </c>
      <c r="O407">
        <v>0</v>
      </c>
      <c r="P407">
        <v>1</v>
      </c>
      <c r="Q407">
        <v>0</v>
      </c>
      <c r="R407">
        <f>SUM(M407:N407:O407:P407:Q407)</f>
        <v>1</v>
      </c>
      <c r="S407" s="1">
        <v>89306</v>
      </c>
      <c r="T407" s="1" t="str">
        <f t="shared" si="26"/>
        <v>Medium</v>
      </c>
      <c r="U407">
        <v>7</v>
      </c>
      <c r="V407">
        <v>2022</v>
      </c>
      <c r="W407" t="s">
        <v>34</v>
      </c>
      <c r="X407">
        <v>4</v>
      </c>
    </row>
    <row r="408" spans="1:24" x14ac:dyDescent="0.3">
      <c r="A408">
        <v>407</v>
      </c>
      <c r="B408" t="s">
        <v>50</v>
      </c>
      <c r="C408" t="str">
        <f>_xlfn.XLOOKUP(B408,Lookup_table!B:B,Lookup_table!C:C)</f>
        <v>AI</v>
      </c>
      <c r="D408" t="s">
        <v>37</v>
      </c>
      <c r="E408" t="s">
        <v>40</v>
      </c>
      <c r="F408" t="s">
        <v>51</v>
      </c>
      <c r="G408" t="s">
        <v>25</v>
      </c>
      <c r="H408" t="str">
        <f t="shared" si="24"/>
        <v>Onsite/Hybrid</v>
      </c>
      <c r="I408" t="s">
        <v>26</v>
      </c>
      <c r="J408" t="str">
        <f t="shared" si="25"/>
        <v>3-6 yrs</v>
      </c>
      <c r="K408">
        <f t="shared" ca="1" si="27"/>
        <v>6</v>
      </c>
      <c r="L408" t="s">
        <v>39</v>
      </c>
      <c r="M408">
        <v>1</v>
      </c>
      <c r="N408">
        <v>1</v>
      </c>
      <c r="O408">
        <v>0</v>
      </c>
      <c r="P408">
        <v>0</v>
      </c>
      <c r="Q408">
        <v>1</v>
      </c>
      <c r="R408">
        <f>SUM(M408:N408:O408:P408:Q408)</f>
        <v>3</v>
      </c>
      <c r="S408" s="1">
        <v>120941</v>
      </c>
      <c r="T408" s="1" t="str">
        <f t="shared" si="26"/>
        <v>High</v>
      </c>
      <c r="U408">
        <v>4</v>
      </c>
      <c r="V408">
        <v>2025</v>
      </c>
      <c r="W408" t="s">
        <v>34</v>
      </c>
      <c r="X408">
        <v>6</v>
      </c>
    </row>
    <row r="409" spans="1:24" x14ac:dyDescent="0.3">
      <c r="A409">
        <v>408</v>
      </c>
      <c r="B409" t="s">
        <v>33</v>
      </c>
      <c r="C409" t="str">
        <f>_xlfn.XLOOKUP(B409,Lookup_table!B:B,Lookup_table!C:C)</f>
        <v>Data</v>
      </c>
      <c r="D409" t="s">
        <v>34</v>
      </c>
      <c r="E409" t="s">
        <v>23</v>
      </c>
      <c r="F409" t="s">
        <v>52</v>
      </c>
      <c r="G409" t="s">
        <v>30</v>
      </c>
      <c r="H409" t="str">
        <f t="shared" si="24"/>
        <v>Onsite/Hybrid</v>
      </c>
      <c r="I409" t="s">
        <v>18</v>
      </c>
      <c r="J409" t="str">
        <f t="shared" si="25"/>
        <v>7+ yrs</v>
      </c>
      <c r="K409">
        <f t="shared" ca="1" si="27"/>
        <v>12</v>
      </c>
      <c r="L409" t="s">
        <v>19</v>
      </c>
      <c r="M409">
        <v>1</v>
      </c>
      <c r="N409">
        <v>0</v>
      </c>
      <c r="O409">
        <v>0</v>
      </c>
      <c r="P409">
        <v>0</v>
      </c>
      <c r="Q409">
        <v>0</v>
      </c>
      <c r="R409">
        <f>SUM(M409:N409:O409:P409:Q409)</f>
        <v>1</v>
      </c>
      <c r="S409" s="1">
        <v>102833</v>
      </c>
      <c r="T409" s="1" t="str">
        <f t="shared" si="26"/>
        <v>Medium</v>
      </c>
      <c r="U409">
        <v>6</v>
      </c>
      <c r="V409">
        <v>2025</v>
      </c>
      <c r="W409" t="s">
        <v>34</v>
      </c>
      <c r="X409">
        <v>4</v>
      </c>
    </row>
    <row r="410" spans="1:24" x14ac:dyDescent="0.3">
      <c r="A410">
        <v>409</v>
      </c>
      <c r="B410" t="s">
        <v>50</v>
      </c>
      <c r="C410" t="str">
        <f>_xlfn.XLOOKUP(B410,Lookup_table!B:B,Lookup_table!C:C)</f>
        <v>AI</v>
      </c>
      <c r="D410" t="s">
        <v>37</v>
      </c>
      <c r="E410" t="s">
        <v>15</v>
      </c>
      <c r="F410" t="s">
        <v>16</v>
      </c>
      <c r="G410" t="s">
        <v>17</v>
      </c>
      <c r="H410" t="str">
        <f t="shared" si="24"/>
        <v>Remote</v>
      </c>
      <c r="I410" t="s">
        <v>26</v>
      </c>
      <c r="J410" t="str">
        <f t="shared" si="25"/>
        <v>3-6 yrs</v>
      </c>
      <c r="K410">
        <f t="shared" ca="1" si="27"/>
        <v>4</v>
      </c>
      <c r="L410" t="s">
        <v>27</v>
      </c>
      <c r="M410">
        <v>1</v>
      </c>
      <c r="N410">
        <v>0</v>
      </c>
      <c r="O410">
        <v>0</v>
      </c>
      <c r="P410">
        <v>0</v>
      </c>
      <c r="Q410">
        <v>0</v>
      </c>
      <c r="R410">
        <f>SUM(M410:N410:O410:P410:Q410)</f>
        <v>1</v>
      </c>
      <c r="S410" s="1">
        <v>113637</v>
      </c>
      <c r="T410" s="1" t="str">
        <f t="shared" si="26"/>
        <v>Medium</v>
      </c>
      <c r="U410">
        <v>9</v>
      </c>
      <c r="V410">
        <v>2023</v>
      </c>
      <c r="W410" t="s">
        <v>20</v>
      </c>
      <c r="X410">
        <v>6</v>
      </c>
    </row>
    <row r="411" spans="1:24" x14ac:dyDescent="0.3">
      <c r="A411">
        <v>410</v>
      </c>
      <c r="B411" t="s">
        <v>41</v>
      </c>
      <c r="C411" t="str">
        <f>_xlfn.XLOOKUP(B411,Lookup_table!B:B,Lookup_table!C:C)</f>
        <v>Data</v>
      </c>
      <c r="D411" t="s">
        <v>22</v>
      </c>
      <c r="E411" t="s">
        <v>15</v>
      </c>
      <c r="F411" t="s">
        <v>52</v>
      </c>
      <c r="G411" t="s">
        <v>30</v>
      </c>
      <c r="H411" t="str">
        <f t="shared" si="24"/>
        <v>Onsite/Hybrid</v>
      </c>
      <c r="I411" t="s">
        <v>26</v>
      </c>
      <c r="J411" t="str">
        <f t="shared" si="25"/>
        <v>3-6 yrs</v>
      </c>
      <c r="K411">
        <f t="shared" ca="1" si="27"/>
        <v>6</v>
      </c>
      <c r="L411" t="s">
        <v>19</v>
      </c>
      <c r="M411">
        <v>1</v>
      </c>
      <c r="N411">
        <v>1</v>
      </c>
      <c r="O411">
        <v>0</v>
      </c>
      <c r="P411">
        <v>0</v>
      </c>
      <c r="Q411">
        <v>0</v>
      </c>
      <c r="R411">
        <f>SUM(M411:N411:O411:P411:Q411)</f>
        <v>2</v>
      </c>
      <c r="S411" s="1">
        <v>93569</v>
      </c>
      <c r="T411" s="1" t="str">
        <f t="shared" si="26"/>
        <v>Medium</v>
      </c>
      <c r="U411">
        <v>12</v>
      </c>
      <c r="V411">
        <v>2022</v>
      </c>
      <c r="W411" t="s">
        <v>28</v>
      </c>
      <c r="X411">
        <v>7</v>
      </c>
    </row>
    <row r="412" spans="1:24" x14ac:dyDescent="0.3">
      <c r="A412">
        <v>411</v>
      </c>
      <c r="B412" t="s">
        <v>33</v>
      </c>
      <c r="C412" t="str">
        <f>_xlfn.XLOOKUP(B412,Lookup_table!B:B,Lookup_table!C:C)</f>
        <v>Data</v>
      </c>
      <c r="D412" t="s">
        <v>34</v>
      </c>
      <c r="E412" t="s">
        <v>38</v>
      </c>
      <c r="F412" t="s">
        <v>24</v>
      </c>
      <c r="G412" t="s">
        <v>17</v>
      </c>
      <c r="H412" t="str">
        <f t="shared" si="24"/>
        <v>Remote</v>
      </c>
      <c r="I412" t="s">
        <v>18</v>
      </c>
      <c r="J412" t="str">
        <f t="shared" si="25"/>
        <v>7+ yrs</v>
      </c>
      <c r="K412">
        <f t="shared" ca="1" si="27"/>
        <v>13</v>
      </c>
      <c r="L412" t="s">
        <v>27</v>
      </c>
      <c r="M412">
        <v>1</v>
      </c>
      <c r="N412">
        <v>1</v>
      </c>
      <c r="O412">
        <v>0</v>
      </c>
      <c r="P412">
        <v>1</v>
      </c>
      <c r="Q412">
        <v>1</v>
      </c>
      <c r="R412">
        <f>SUM(M412:N412:O412:P412:Q412)</f>
        <v>4</v>
      </c>
      <c r="S412" s="1">
        <v>121773</v>
      </c>
      <c r="T412" s="1" t="str">
        <f t="shared" si="26"/>
        <v>High</v>
      </c>
      <c r="U412">
        <v>4</v>
      </c>
      <c r="V412">
        <v>2024</v>
      </c>
      <c r="W412" t="s">
        <v>20</v>
      </c>
      <c r="X412">
        <v>1</v>
      </c>
    </row>
    <row r="413" spans="1:24" x14ac:dyDescent="0.3">
      <c r="A413">
        <v>412</v>
      </c>
      <c r="B413" t="s">
        <v>31</v>
      </c>
      <c r="C413" t="str">
        <f>_xlfn.XLOOKUP(B413,Lookup_table!B:B,Lookup_table!C:C)</f>
        <v>Business</v>
      </c>
      <c r="D413" t="s">
        <v>37</v>
      </c>
      <c r="E413" t="s">
        <v>40</v>
      </c>
      <c r="F413" t="s">
        <v>52</v>
      </c>
      <c r="G413" t="s">
        <v>30</v>
      </c>
      <c r="H413" t="str">
        <f t="shared" si="24"/>
        <v>Onsite/Hybrid</v>
      </c>
      <c r="I413" t="s">
        <v>26</v>
      </c>
      <c r="J413" t="str">
        <f t="shared" si="25"/>
        <v>3-6 yrs</v>
      </c>
      <c r="K413">
        <f t="shared" ca="1" si="27"/>
        <v>4</v>
      </c>
      <c r="L413" t="s">
        <v>19</v>
      </c>
      <c r="M413">
        <v>0</v>
      </c>
      <c r="N413">
        <v>0</v>
      </c>
      <c r="O413">
        <v>1</v>
      </c>
      <c r="P413">
        <v>1</v>
      </c>
      <c r="Q413">
        <v>1</v>
      </c>
      <c r="R413">
        <f>SUM(M413:N413:O413:P413:Q413)</f>
        <v>3</v>
      </c>
      <c r="S413" s="1">
        <v>116360</v>
      </c>
      <c r="T413" s="1" t="str">
        <f t="shared" si="26"/>
        <v>Medium</v>
      </c>
      <c r="U413">
        <v>10</v>
      </c>
      <c r="V413">
        <v>2026</v>
      </c>
      <c r="W413" t="s">
        <v>28</v>
      </c>
      <c r="X413">
        <v>6</v>
      </c>
    </row>
    <row r="414" spans="1:24" x14ac:dyDescent="0.3">
      <c r="A414">
        <v>413</v>
      </c>
      <c r="B414" t="s">
        <v>41</v>
      </c>
      <c r="C414" t="str">
        <f>_xlfn.XLOOKUP(B414,Lookup_table!B:B,Lookup_table!C:C)</f>
        <v>Data</v>
      </c>
      <c r="D414" t="s">
        <v>14</v>
      </c>
      <c r="E414" t="s">
        <v>32</v>
      </c>
      <c r="F414" t="s">
        <v>52</v>
      </c>
      <c r="G414" t="s">
        <v>17</v>
      </c>
      <c r="H414" t="str">
        <f t="shared" si="24"/>
        <v>Remote</v>
      </c>
      <c r="I414" t="s">
        <v>26</v>
      </c>
      <c r="J414" t="str">
        <f t="shared" si="25"/>
        <v>3-6 yrs</v>
      </c>
      <c r="K414">
        <f t="shared" ca="1" si="27"/>
        <v>5</v>
      </c>
      <c r="L414" t="s">
        <v>19</v>
      </c>
      <c r="M414">
        <v>0</v>
      </c>
      <c r="N414">
        <v>1</v>
      </c>
      <c r="O414">
        <v>0</v>
      </c>
      <c r="P414">
        <v>1</v>
      </c>
      <c r="Q414">
        <v>1</v>
      </c>
      <c r="R414">
        <f>SUM(M414:N414:O414:P414:Q414)</f>
        <v>3</v>
      </c>
      <c r="S414" s="1">
        <v>103864</v>
      </c>
      <c r="T414" s="1" t="str">
        <f t="shared" si="26"/>
        <v>Medium</v>
      </c>
      <c r="U414">
        <v>1</v>
      </c>
      <c r="V414">
        <v>2023</v>
      </c>
      <c r="W414" t="s">
        <v>34</v>
      </c>
      <c r="X414">
        <v>4</v>
      </c>
    </row>
    <row r="415" spans="1:24" x14ac:dyDescent="0.3">
      <c r="A415">
        <v>414</v>
      </c>
      <c r="B415" t="s">
        <v>31</v>
      </c>
      <c r="C415" t="str">
        <f>_xlfn.XLOOKUP(B415,Lookup_table!B:B,Lookup_table!C:C)</f>
        <v>Business</v>
      </c>
      <c r="D415" t="s">
        <v>22</v>
      </c>
      <c r="E415" t="s">
        <v>32</v>
      </c>
      <c r="F415" t="s">
        <v>29</v>
      </c>
      <c r="G415" t="s">
        <v>17</v>
      </c>
      <c r="H415" t="str">
        <f t="shared" si="24"/>
        <v>Remote</v>
      </c>
      <c r="I415" t="s">
        <v>18</v>
      </c>
      <c r="J415" t="str">
        <f t="shared" si="25"/>
        <v>7+ yrs</v>
      </c>
      <c r="K415">
        <f t="shared" ca="1" si="27"/>
        <v>12</v>
      </c>
      <c r="L415" t="s">
        <v>19</v>
      </c>
      <c r="M415">
        <v>1</v>
      </c>
      <c r="N415">
        <v>0</v>
      </c>
      <c r="O415">
        <v>0</v>
      </c>
      <c r="P415">
        <v>1</v>
      </c>
      <c r="Q415">
        <v>1</v>
      </c>
      <c r="R415">
        <f>SUM(M415:N415:O415:P415:Q415)</f>
        <v>3</v>
      </c>
      <c r="S415" s="1">
        <v>144386</v>
      </c>
      <c r="T415" s="1" t="str">
        <f t="shared" si="26"/>
        <v>High</v>
      </c>
      <c r="U415">
        <v>8</v>
      </c>
      <c r="V415">
        <v>2024</v>
      </c>
      <c r="W415" t="s">
        <v>28</v>
      </c>
      <c r="X415">
        <v>9</v>
      </c>
    </row>
    <row r="416" spans="1:24" x14ac:dyDescent="0.3">
      <c r="A416">
        <v>415</v>
      </c>
      <c r="B416" t="s">
        <v>36</v>
      </c>
      <c r="C416" t="str">
        <f>_xlfn.XLOOKUP(B416,Lookup_table!B:B,Lookup_table!C:C)</f>
        <v>Data</v>
      </c>
      <c r="D416" t="s">
        <v>22</v>
      </c>
      <c r="E416" t="s">
        <v>32</v>
      </c>
      <c r="F416" t="s">
        <v>29</v>
      </c>
      <c r="G416" t="s">
        <v>30</v>
      </c>
      <c r="H416" t="str">
        <f t="shared" si="24"/>
        <v>Onsite/Hybrid</v>
      </c>
      <c r="I416" t="s">
        <v>18</v>
      </c>
      <c r="J416" t="str">
        <f t="shared" si="25"/>
        <v>7+ yrs</v>
      </c>
      <c r="K416">
        <f t="shared" ca="1" si="27"/>
        <v>7</v>
      </c>
      <c r="L416" t="s">
        <v>39</v>
      </c>
      <c r="M416">
        <v>0</v>
      </c>
      <c r="N416">
        <v>1</v>
      </c>
      <c r="O416">
        <v>1</v>
      </c>
      <c r="P416">
        <v>1</v>
      </c>
      <c r="Q416">
        <v>0</v>
      </c>
      <c r="R416">
        <f>SUM(M416:N416:O416:P416:Q416)</f>
        <v>3</v>
      </c>
      <c r="S416" s="1">
        <v>153750</v>
      </c>
      <c r="T416" s="1" t="str">
        <f t="shared" si="26"/>
        <v>High</v>
      </c>
      <c r="U416">
        <v>11</v>
      </c>
      <c r="V416">
        <v>2022</v>
      </c>
      <c r="W416" t="s">
        <v>28</v>
      </c>
      <c r="X416">
        <v>3</v>
      </c>
    </row>
    <row r="417" spans="1:24" x14ac:dyDescent="0.3">
      <c r="A417">
        <v>416</v>
      </c>
      <c r="B417" t="s">
        <v>50</v>
      </c>
      <c r="C417" t="str">
        <f>_xlfn.XLOOKUP(B417,Lookup_table!B:B,Lookup_table!C:C)</f>
        <v>AI</v>
      </c>
      <c r="D417" t="s">
        <v>14</v>
      </c>
      <c r="E417" t="s">
        <v>38</v>
      </c>
      <c r="F417" t="s">
        <v>43</v>
      </c>
      <c r="G417" t="s">
        <v>25</v>
      </c>
      <c r="H417" t="str">
        <f t="shared" si="24"/>
        <v>Onsite/Hybrid</v>
      </c>
      <c r="I417" t="s">
        <v>26</v>
      </c>
      <c r="J417" t="str">
        <f t="shared" si="25"/>
        <v>3-6 yrs</v>
      </c>
      <c r="K417">
        <f t="shared" ca="1" si="27"/>
        <v>4</v>
      </c>
      <c r="L417" t="s">
        <v>39</v>
      </c>
      <c r="M417">
        <v>1</v>
      </c>
      <c r="N417">
        <v>1</v>
      </c>
      <c r="O417">
        <v>1</v>
      </c>
      <c r="P417">
        <v>1</v>
      </c>
      <c r="Q417">
        <v>0</v>
      </c>
      <c r="R417">
        <f>SUM(M417:N417:O417:P417:Q417)</f>
        <v>4</v>
      </c>
      <c r="S417" s="1">
        <v>142155</v>
      </c>
      <c r="T417" s="1" t="str">
        <f t="shared" si="26"/>
        <v>High</v>
      </c>
      <c r="U417">
        <v>12</v>
      </c>
      <c r="V417">
        <v>2025</v>
      </c>
      <c r="W417" t="s">
        <v>28</v>
      </c>
      <c r="X417">
        <v>2</v>
      </c>
    </row>
    <row r="418" spans="1:24" x14ac:dyDescent="0.3">
      <c r="A418">
        <v>417</v>
      </c>
      <c r="B418" t="s">
        <v>50</v>
      </c>
      <c r="C418" t="str">
        <f>_xlfn.XLOOKUP(B418,Lookup_table!B:B,Lookup_table!C:C)</f>
        <v>AI</v>
      </c>
      <c r="D418" t="s">
        <v>34</v>
      </c>
      <c r="E418" t="s">
        <v>32</v>
      </c>
      <c r="F418" t="s">
        <v>16</v>
      </c>
      <c r="G418" t="s">
        <v>30</v>
      </c>
      <c r="H418" t="str">
        <f t="shared" si="24"/>
        <v>Onsite/Hybrid</v>
      </c>
      <c r="I418" t="s">
        <v>18</v>
      </c>
      <c r="J418" t="str">
        <f t="shared" si="25"/>
        <v>7+ yrs</v>
      </c>
      <c r="K418">
        <f t="shared" ca="1" si="27"/>
        <v>13</v>
      </c>
      <c r="L418" t="s">
        <v>27</v>
      </c>
      <c r="M418">
        <v>0</v>
      </c>
      <c r="N418">
        <v>1</v>
      </c>
      <c r="O418">
        <v>1</v>
      </c>
      <c r="P418">
        <v>0</v>
      </c>
      <c r="Q418">
        <v>1</v>
      </c>
      <c r="R418">
        <f>SUM(M418:N418:O418:P418:Q418)</f>
        <v>3</v>
      </c>
      <c r="S418" s="1">
        <v>164677</v>
      </c>
      <c r="T418" s="1" t="str">
        <f t="shared" si="26"/>
        <v>High</v>
      </c>
      <c r="U418">
        <v>12</v>
      </c>
      <c r="V418">
        <v>2025</v>
      </c>
      <c r="W418" t="s">
        <v>20</v>
      </c>
      <c r="X418">
        <v>6</v>
      </c>
    </row>
    <row r="419" spans="1:24" x14ac:dyDescent="0.3">
      <c r="A419">
        <v>418</v>
      </c>
      <c r="B419" t="s">
        <v>36</v>
      </c>
      <c r="C419" t="str">
        <f>_xlfn.XLOOKUP(B419,Lookup_table!B:B,Lookup_table!C:C)</f>
        <v>Data</v>
      </c>
      <c r="D419" t="s">
        <v>14</v>
      </c>
      <c r="E419" t="s">
        <v>32</v>
      </c>
      <c r="F419" t="s">
        <v>43</v>
      </c>
      <c r="G419" t="s">
        <v>25</v>
      </c>
      <c r="H419" t="str">
        <f t="shared" si="24"/>
        <v>Onsite/Hybrid</v>
      </c>
      <c r="I419" t="s">
        <v>35</v>
      </c>
      <c r="J419" t="str">
        <f t="shared" si="25"/>
        <v>0-2 yrs</v>
      </c>
      <c r="K419">
        <f t="shared" ca="1" si="27"/>
        <v>2</v>
      </c>
      <c r="L419" t="s">
        <v>19</v>
      </c>
      <c r="M419">
        <v>1</v>
      </c>
      <c r="N419">
        <v>0</v>
      </c>
      <c r="O419">
        <v>1</v>
      </c>
      <c r="P419">
        <v>0</v>
      </c>
      <c r="Q419">
        <v>1</v>
      </c>
      <c r="R419">
        <f>SUM(M419:N419:O419:P419:Q419)</f>
        <v>3</v>
      </c>
      <c r="S419" s="1">
        <v>70861</v>
      </c>
      <c r="T419" s="1" t="str">
        <f t="shared" si="26"/>
        <v>Medium</v>
      </c>
      <c r="U419">
        <v>11</v>
      </c>
      <c r="V419">
        <v>2026</v>
      </c>
      <c r="W419" t="s">
        <v>34</v>
      </c>
      <c r="X419">
        <v>6</v>
      </c>
    </row>
    <row r="420" spans="1:24" x14ac:dyDescent="0.3">
      <c r="A420">
        <v>419</v>
      </c>
      <c r="B420" t="s">
        <v>33</v>
      </c>
      <c r="C420" t="str">
        <f>_xlfn.XLOOKUP(B420,Lookup_table!B:B,Lookup_table!C:C)</f>
        <v>Data</v>
      </c>
      <c r="D420" t="s">
        <v>34</v>
      </c>
      <c r="E420" t="s">
        <v>42</v>
      </c>
      <c r="F420" t="s">
        <v>29</v>
      </c>
      <c r="G420" t="s">
        <v>30</v>
      </c>
      <c r="H420" t="str">
        <f t="shared" si="24"/>
        <v>Onsite/Hybrid</v>
      </c>
      <c r="I420" t="s">
        <v>35</v>
      </c>
      <c r="J420" t="str">
        <f t="shared" si="25"/>
        <v>0-2 yrs</v>
      </c>
      <c r="K420">
        <f t="shared" ca="1" si="27"/>
        <v>1</v>
      </c>
      <c r="L420" t="s">
        <v>27</v>
      </c>
      <c r="M420">
        <v>1</v>
      </c>
      <c r="N420">
        <v>0</v>
      </c>
      <c r="O420">
        <v>0</v>
      </c>
      <c r="P420">
        <v>1</v>
      </c>
      <c r="Q420">
        <v>1</v>
      </c>
      <c r="R420">
        <f>SUM(M420:N420:O420:P420:Q420)</f>
        <v>3</v>
      </c>
      <c r="S420" s="1">
        <v>73956</v>
      </c>
      <c r="T420" s="1" t="str">
        <f t="shared" si="26"/>
        <v>Medium</v>
      </c>
      <c r="U420">
        <v>12</v>
      </c>
      <c r="V420">
        <v>2025</v>
      </c>
      <c r="W420" t="s">
        <v>28</v>
      </c>
      <c r="X420">
        <v>7</v>
      </c>
    </row>
    <row r="421" spans="1:24" x14ac:dyDescent="0.3">
      <c r="A421">
        <v>420</v>
      </c>
      <c r="B421" t="s">
        <v>21</v>
      </c>
      <c r="C421" t="str">
        <f>_xlfn.XLOOKUP(B421,Lookup_table!B:B,Lookup_table!C:C)</f>
        <v>AI</v>
      </c>
      <c r="D421" t="s">
        <v>37</v>
      </c>
      <c r="E421" t="s">
        <v>15</v>
      </c>
      <c r="F421" t="s">
        <v>44</v>
      </c>
      <c r="G421" t="s">
        <v>25</v>
      </c>
      <c r="H421" t="str">
        <f t="shared" si="24"/>
        <v>Onsite/Hybrid</v>
      </c>
      <c r="I421" t="s">
        <v>35</v>
      </c>
      <c r="J421" t="str">
        <f t="shared" si="25"/>
        <v>0-2 yrs</v>
      </c>
      <c r="K421">
        <f t="shared" ca="1" si="27"/>
        <v>0</v>
      </c>
      <c r="L421" t="s">
        <v>19</v>
      </c>
      <c r="M421">
        <v>1</v>
      </c>
      <c r="N421">
        <v>0</v>
      </c>
      <c r="O421">
        <v>0</v>
      </c>
      <c r="P421">
        <v>1</v>
      </c>
      <c r="Q421">
        <v>0</v>
      </c>
      <c r="R421">
        <f>SUM(M421:N421:O421:P421:Q421)</f>
        <v>2</v>
      </c>
      <c r="S421" s="1">
        <v>109082</v>
      </c>
      <c r="T421" s="1" t="str">
        <f t="shared" si="26"/>
        <v>Medium</v>
      </c>
      <c r="U421">
        <v>2</v>
      </c>
      <c r="V421">
        <v>2023</v>
      </c>
      <c r="W421" t="s">
        <v>20</v>
      </c>
      <c r="X421">
        <v>4</v>
      </c>
    </row>
    <row r="422" spans="1:24" x14ac:dyDescent="0.3">
      <c r="A422">
        <v>421</v>
      </c>
      <c r="B422" t="s">
        <v>33</v>
      </c>
      <c r="C422" t="str">
        <f>_xlfn.XLOOKUP(B422,Lookup_table!B:B,Lookup_table!C:C)</f>
        <v>Data</v>
      </c>
      <c r="D422" t="s">
        <v>34</v>
      </c>
      <c r="E422" t="s">
        <v>42</v>
      </c>
      <c r="F422" t="s">
        <v>24</v>
      </c>
      <c r="G422" t="s">
        <v>25</v>
      </c>
      <c r="H422" t="str">
        <f t="shared" si="24"/>
        <v>Onsite/Hybrid</v>
      </c>
      <c r="I422" t="s">
        <v>18</v>
      </c>
      <c r="J422" t="str">
        <f t="shared" si="25"/>
        <v>7+ yrs</v>
      </c>
      <c r="K422">
        <f t="shared" ca="1" si="27"/>
        <v>8</v>
      </c>
      <c r="L422" t="s">
        <v>19</v>
      </c>
      <c r="M422">
        <v>0</v>
      </c>
      <c r="N422">
        <v>0</v>
      </c>
      <c r="O422">
        <v>0</v>
      </c>
      <c r="P422">
        <v>0</v>
      </c>
      <c r="Q422">
        <v>0</v>
      </c>
      <c r="R422">
        <f>SUM(M422:N422:O422:P422:Q422)</f>
        <v>0</v>
      </c>
      <c r="S422" s="1">
        <v>104627</v>
      </c>
      <c r="T422" s="1" t="str">
        <f t="shared" si="26"/>
        <v>Medium</v>
      </c>
      <c r="U422">
        <v>12</v>
      </c>
      <c r="V422">
        <v>2022</v>
      </c>
      <c r="W422" t="s">
        <v>28</v>
      </c>
      <c r="X422">
        <v>7</v>
      </c>
    </row>
    <row r="423" spans="1:24" x14ac:dyDescent="0.3">
      <c r="A423">
        <v>422</v>
      </c>
      <c r="B423" t="s">
        <v>33</v>
      </c>
      <c r="C423" t="str">
        <f>_xlfn.XLOOKUP(B423,Lookup_table!B:B,Lookup_table!C:C)</f>
        <v>Data</v>
      </c>
      <c r="D423" t="s">
        <v>14</v>
      </c>
      <c r="E423" t="s">
        <v>32</v>
      </c>
      <c r="F423" t="s">
        <v>16</v>
      </c>
      <c r="G423" t="s">
        <v>25</v>
      </c>
      <c r="H423" t="str">
        <f t="shared" si="24"/>
        <v>Onsite/Hybrid</v>
      </c>
      <c r="I423" t="s">
        <v>35</v>
      </c>
      <c r="J423" t="str">
        <f t="shared" si="25"/>
        <v>0-2 yrs</v>
      </c>
      <c r="K423">
        <f t="shared" ca="1" si="27"/>
        <v>0</v>
      </c>
      <c r="L423" t="s">
        <v>39</v>
      </c>
      <c r="M423">
        <v>1</v>
      </c>
      <c r="N423">
        <v>0</v>
      </c>
      <c r="O423">
        <v>1</v>
      </c>
      <c r="P423">
        <v>0</v>
      </c>
      <c r="Q423">
        <v>1</v>
      </c>
      <c r="R423">
        <f>SUM(M423:N423:O423:P423:Q423)</f>
        <v>3</v>
      </c>
      <c r="S423" s="1">
        <v>79081</v>
      </c>
      <c r="T423" s="1" t="str">
        <f t="shared" si="26"/>
        <v>Medium</v>
      </c>
      <c r="U423">
        <v>7</v>
      </c>
      <c r="V423">
        <v>2024</v>
      </c>
      <c r="W423" t="s">
        <v>28</v>
      </c>
      <c r="X423">
        <v>7</v>
      </c>
    </row>
    <row r="424" spans="1:24" x14ac:dyDescent="0.3">
      <c r="A424">
        <v>423</v>
      </c>
      <c r="B424" t="s">
        <v>36</v>
      </c>
      <c r="C424" t="str">
        <f>_xlfn.XLOOKUP(B424,Lookup_table!B:B,Lookup_table!C:C)</f>
        <v>Data</v>
      </c>
      <c r="D424" t="s">
        <v>37</v>
      </c>
      <c r="E424" t="s">
        <v>15</v>
      </c>
      <c r="F424" t="s">
        <v>51</v>
      </c>
      <c r="G424" t="s">
        <v>25</v>
      </c>
      <c r="H424" t="str">
        <f t="shared" si="24"/>
        <v>Onsite/Hybrid</v>
      </c>
      <c r="I424" t="s">
        <v>35</v>
      </c>
      <c r="J424" t="str">
        <f t="shared" si="25"/>
        <v>0-2 yrs</v>
      </c>
      <c r="K424">
        <f t="shared" ca="1" si="27"/>
        <v>0</v>
      </c>
      <c r="L424" t="s">
        <v>39</v>
      </c>
      <c r="M424">
        <v>1</v>
      </c>
      <c r="N424">
        <v>1</v>
      </c>
      <c r="O424">
        <v>0</v>
      </c>
      <c r="P424">
        <v>1</v>
      </c>
      <c r="Q424">
        <v>0</v>
      </c>
      <c r="R424">
        <f>SUM(M424:N424:O424:P424:Q424)</f>
        <v>3</v>
      </c>
      <c r="S424" s="1">
        <v>63138</v>
      </c>
      <c r="T424" s="1" t="str">
        <f t="shared" si="26"/>
        <v>Low</v>
      </c>
      <c r="U424">
        <v>8</v>
      </c>
      <c r="V424">
        <v>2026</v>
      </c>
      <c r="W424" t="s">
        <v>20</v>
      </c>
      <c r="X424">
        <v>3</v>
      </c>
    </row>
    <row r="425" spans="1:24" x14ac:dyDescent="0.3">
      <c r="A425">
        <v>424</v>
      </c>
      <c r="B425" t="s">
        <v>21</v>
      </c>
      <c r="C425" t="str">
        <f>_xlfn.XLOOKUP(B425,Lookup_table!B:B,Lookup_table!C:C)</f>
        <v>AI</v>
      </c>
      <c r="D425" t="s">
        <v>22</v>
      </c>
      <c r="E425" t="s">
        <v>23</v>
      </c>
      <c r="F425" t="s">
        <v>51</v>
      </c>
      <c r="G425" t="s">
        <v>17</v>
      </c>
      <c r="H425" t="str">
        <f t="shared" si="24"/>
        <v>Remote</v>
      </c>
      <c r="I425" t="s">
        <v>18</v>
      </c>
      <c r="J425" t="str">
        <f t="shared" si="25"/>
        <v>7+ yrs</v>
      </c>
      <c r="K425">
        <f t="shared" ca="1" si="27"/>
        <v>7</v>
      </c>
      <c r="L425" t="s">
        <v>27</v>
      </c>
      <c r="M425">
        <v>0</v>
      </c>
      <c r="N425">
        <v>1</v>
      </c>
      <c r="O425">
        <v>0</v>
      </c>
      <c r="P425">
        <v>0</v>
      </c>
      <c r="Q425">
        <v>1</v>
      </c>
      <c r="R425">
        <f>SUM(M425:N425:O425:P425:Q425)</f>
        <v>2</v>
      </c>
      <c r="S425" s="1">
        <v>168899</v>
      </c>
      <c r="T425" s="1" t="str">
        <f t="shared" si="26"/>
        <v>High</v>
      </c>
      <c r="U425">
        <v>5</v>
      </c>
      <c r="V425">
        <v>2020</v>
      </c>
      <c r="W425" t="s">
        <v>28</v>
      </c>
      <c r="X425">
        <v>9</v>
      </c>
    </row>
    <row r="426" spans="1:24" x14ac:dyDescent="0.3">
      <c r="A426">
        <v>425</v>
      </c>
      <c r="B426" t="s">
        <v>41</v>
      </c>
      <c r="C426" t="str">
        <f>_xlfn.XLOOKUP(B426,Lookup_table!B:B,Lookup_table!C:C)</f>
        <v>Data</v>
      </c>
      <c r="D426" t="s">
        <v>34</v>
      </c>
      <c r="E426" t="s">
        <v>38</v>
      </c>
      <c r="F426" t="s">
        <v>24</v>
      </c>
      <c r="G426" t="s">
        <v>17</v>
      </c>
      <c r="H426" t="str">
        <f t="shared" si="24"/>
        <v>Remote</v>
      </c>
      <c r="I426" t="s">
        <v>35</v>
      </c>
      <c r="J426" t="str">
        <f t="shared" si="25"/>
        <v>0-2 yrs</v>
      </c>
      <c r="K426">
        <f t="shared" ca="1" si="27"/>
        <v>2</v>
      </c>
      <c r="L426" t="s">
        <v>27</v>
      </c>
      <c r="M426">
        <v>0</v>
      </c>
      <c r="N426">
        <v>1</v>
      </c>
      <c r="O426">
        <v>1</v>
      </c>
      <c r="P426">
        <v>1</v>
      </c>
      <c r="Q426">
        <v>1</v>
      </c>
      <c r="R426">
        <f>SUM(M426:N426:O426:P426:Q426)</f>
        <v>4</v>
      </c>
      <c r="S426" s="1">
        <v>89056</v>
      </c>
      <c r="T426" s="1" t="str">
        <f t="shared" si="26"/>
        <v>Medium</v>
      </c>
      <c r="U426">
        <v>2</v>
      </c>
      <c r="V426">
        <v>2023</v>
      </c>
      <c r="W426" t="s">
        <v>28</v>
      </c>
      <c r="X426">
        <v>1</v>
      </c>
    </row>
    <row r="427" spans="1:24" x14ac:dyDescent="0.3">
      <c r="A427">
        <v>426</v>
      </c>
      <c r="B427" t="s">
        <v>33</v>
      </c>
      <c r="C427" t="str">
        <f>_xlfn.XLOOKUP(B427,Lookup_table!B:B,Lookup_table!C:C)</f>
        <v>Data</v>
      </c>
      <c r="D427" t="s">
        <v>14</v>
      </c>
      <c r="E427" t="s">
        <v>23</v>
      </c>
      <c r="F427" t="s">
        <v>44</v>
      </c>
      <c r="G427" t="s">
        <v>25</v>
      </c>
      <c r="H427" t="str">
        <f t="shared" si="24"/>
        <v>Onsite/Hybrid</v>
      </c>
      <c r="I427" t="s">
        <v>26</v>
      </c>
      <c r="J427" t="str">
        <f t="shared" si="25"/>
        <v>3-6 yrs</v>
      </c>
      <c r="K427">
        <f t="shared" ca="1" si="27"/>
        <v>3</v>
      </c>
      <c r="L427" t="s">
        <v>27</v>
      </c>
      <c r="M427">
        <v>0</v>
      </c>
      <c r="N427">
        <v>0</v>
      </c>
      <c r="O427">
        <v>0</v>
      </c>
      <c r="P427">
        <v>1</v>
      </c>
      <c r="Q427">
        <v>0</v>
      </c>
      <c r="R427">
        <f>SUM(M427:N427:O427:P427:Q427)</f>
        <v>1</v>
      </c>
      <c r="S427" s="1">
        <v>94642</v>
      </c>
      <c r="T427" s="1" t="str">
        <f t="shared" si="26"/>
        <v>Medium</v>
      </c>
      <c r="U427">
        <v>9</v>
      </c>
      <c r="V427">
        <v>2021</v>
      </c>
      <c r="W427" t="s">
        <v>20</v>
      </c>
      <c r="X427">
        <v>5</v>
      </c>
    </row>
    <row r="428" spans="1:24" x14ac:dyDescent="0.3">
      <c r="A428">
        <v>427</v>
      </c>
      <c r="B428" t="s">
        <v>41</v>
      </c>
      <c r="C428" t="str">
        <f>_xlfn.XLOOKUP(B428,Lookup_table!B:B,Lookup_table!C:C)</f>
        <v>Data</v>
      </c>
      <c r="D428" t="s">
        <v>14</v>
      </c>
      <c r="E428" t="s">
        <v>15</v>
      </c>
      <c r="F428" t="s">
        <v>24</v>
      </c>
      <c r="G428" t="s">
        <v>25</v>
      </c>
      <c r="H428" t="str">
        <f t="shared" si="24"/>
        <v>Onsite/Hybrid</v>
      </c>
      <c r="I428" t="s">
        <v>18</v>
      </c>
      <c r="J428" t="str">
        <f t="shared" si="25"/>
        <v>7+ yrs</v>
      </c>
      <c r="K428">
        <f t="shared" ca="1" si="27"/>
        <v>13</v>
      </c>
      <c r="L428" t="s">
        <v>39</v>
      </c>
      <c r="M428">
        <v>1</v>
      </c>
      <c r="N428">
        <v>0</v>
      </c>
      <c r="O428">
        <v>1</v>
      </c>
      <c r="P428">
        <v>0</v>
      </c>
      <c r="Q428">
        <v>1</v>
      </c>
      <c r="R428">
        <f>SUM(M428:N428:O428:P428:Q428)</f>
        <v>3</v>
      </c>
      <c r="S428" s="1">
        <v>127235</v>
      </c>
      <c r="T428" s="1" t="str">
        <f t="shared" si="26"/>
        <v>High</v>
      </c>
      <c r="U428">
        <v>9</v>
      </c>
      <c r="V428">
        <v>2021</v>
      </c>
      <c r="W428" t="s">
        <v>28</v>
      </c>
      <c r="X428">
        <v>9</v>
      </c>
    </row>
    <row r="429" spans="1:24" x14ac:dyDescent="0.3">
      <c r="A429">
        <v>428</v>
      </c>
      <c r="B429" t="s">
        <v>36</v>
      </c>
      <c r="C429" t="str">
        <f>_xlfn.XLOOKUP(B429,Lookup_table!B:B,Lookup_table!C:C)</f>
        <v>Data</v>
      </c>
      <c r="D429" t="s">
        <v>34</v>
      </c>
      <c r="E429" t="s">
        <v>40</v>
      </c>
      <c r="F429" t="s">
        <v>43</v>
      </c>
      <c r="G429" t="s">
        <v>25</v>
      </c>
      <c r="H429" t="str">
        <f t="shared" si="24"/>
        <v>Onsite/Hybrid</v>
      </c>
      <c r="I429" t="s">
        <v>35</v>
      </c>
      <c r="J429" t="str">
        <f t="shared" si="25"/>
        <v>0-2 yrs</v>
      </c>
      <c r="K429">
        <f t="shared" ca="1" si="27"/>
        <v>0</v>
      </c>
      <c r="L429" t="s">
        <v>27</v>
      </c>
      <c r="M429">
        <v>0</v>
      </c>
      <c r="N429">
        <v>1</v>
      </c>
      <c r="O429">
        <v>1</v>
      </c>
      <c r="P429">
        <v>1</v>
      </c>
      <c r="Q429">
        <v>0</v>
      </c>
      <c r="R429">
        <f>SUM(M429:N429:O429:P429:Q429)</f>
        <v>3</v>
      </c>
      <c r="S429" s="1">
        <v>84281</v>
      </c>
      <c r="T429" s="1" t="str">
        <f t="shared" si="26"/>
        <v>Medium</v>
      </c>
      <c r="U429">
        <v>10</v>
      </c>
      <c r="V429">
        <v>2026</v>
      </c>
      <c r="W429" t="s">
        <v>28</v>
      </c>
      <c r="X429">
        <v>2</v>
      </c>
    </row>
    <row r="430" spans="1:24" x14ac:dyDescent="0.3">
      <c r="A430">
        <v>429</v>
      </c>
      <c r="B430" t="s">
        <v>31</v>
      </c>
      <c r="C430" t="str">
        <f>_xlfn.XLOOKUP(B430,Lookup_table!B:B,Lookup_table!C:C)</f>
        <v>Business</v>
      </c>
      <c r="D430" t="s">
        <v>34</v>
      </c>
      <c r="E430" t="s">
        <v>23</v>
      </c>
      <c r="F430" t="s">
        <v>43</v>
      </c>
      <c r="G430" t="s">
        <v>17</v>
      </c>
      <c r="H430" t="str">
        <f t="shared" si="24"/>
        <v>Remote</v>
      </c>
      <c r="I430" t="s">
        <v>26</v>
      </c>
      <c r="J430" t="str">
        <f t="shared" si="25"/>
        <v>3-6 yrs</v>
      </c>
      <c r="K430">
        <f t="shared" ca="1" si="27"/>
        <v>3</v>
      </c>
      <c r="L430" t="s">
        <v>39</v>
      </c>
      <c r="M430">
        <v>0</v>
      </c>
      <c r="N430">
        <v>0</v>
      </c>
      <c r="O430">
        <v>0</v>
      </c>
      <c r="P430">
        <v>0</v>
      </c>
      <c r="Q430">
        <v>0</v>
      </c>
      <c r="R430">
        <f>SUM(M430:N430:O430:P430:Q430)</f>
        <v>0</v>
      </c>
      <c r="S430" s="1">
        <v>76681</v>
      </c>
      <c r="T430" s="1" t="str">
        <f t="shared" si="26"/>
        <v>Medium</v>
      </c>
      <c r="U430">
        <v>6</v>
      </c>
      <c r="V430">
        <v>2024</v>
      </c>
      <c r="W430" t="s">
        <v>34</v>
      </c>
      <c r="X430">
        <v>5</v>
      </c>
    </row>
    <row r="431" spans="1:24" x14ac:dyDescent="0.3">
      <c r="A431">
        <v>430</v>
      </c>
      <c r="B431" t="s">
        <v>50</v>
      </c>
      <c r="C431" t="str">
        <f>_xlfn.XLOOKUP(B431,Lookup_table!B:B,Lookup_table!C:C)</f>
        <v>AI</v>
      </c>
      <c r="D431" t="s">
        <v>22</v>
      </c>
      <c r="E431" t="s">
        <v>38</v>
      </c>
      <c r="F431" t="s">
        <v>52</v>
      </c>
      <c r="G431" t="s">
        <v>30</v>
      </c>
      <c r="H431" t="str">
        <f t="shared" si="24"/>
        <v>Onsite/Hybrid</v>
      </c>
      <c r="I431" t="s">
        <v>18</v>
      </c>
      <c r="J431" t="str">
        <f t="shared" si="25"/>
        <v>7+ yrs</v>
      </c>
      <c r="K431">
        <f t="shared" ca="1" si="27"/>
        <v>11</v>
      </c>
      <c r="L431" t="s">
        <v>39</v>
      </c>
      <c r="M431">
        <v>0</v>
      </c>
      <c r="N431">
        <v>1</v>
      </c>
      <c r="O431">
        <v>1</v>
      </c>
      <c r="P431">
        <v>0</v>
      </c>
      <c r="Q431">
        <v>1</v>
      </c>
      <c r="R431">
        <f>SUM(M431:N431:O431:P431:Q431)</f>
        <v>3</v>
      </c>
      <c r="S431" s="1">
        <v>185979</v>
      </c>
      <c r="T431" s="1" t="str">
        <f t="shared" si="26"/>
        <v>High</v>
      </c>
      <c r="U431">
        <v>12</v>
      </c>
      <c r="V431">
        <v>2022</v>
      </c>
      <c r="W431" t="s">
        <v>28</v>
      </c>
      <c r="X431">
        <v>7</v>
      </c>
    </row>
    <row r="432" spans="1:24" x14ac:dyDescent="0.3">
      <c r="A432">
        <v>431</v>
      </c>
      <c r="B432" t="s">
        <v>33</v>
      </c>
      <c r="C432" t="str">
        <f>_xlfn.XLOOKUP(B432,Lookup_table!B:B,Lookup_table!C:C)</f>
        <v>Data</v>
      </c>
      <c r="D432" t="s">
        <v>37</v>
      </c>
      <c r="E432" t="s">
        <v>23</v>
      </c>
      <c r="F432" t="s">
        <v>51</v>
      </c>
      <c r="G432" t="s">
        <v>17</v>
      </c>
      <c r="H432" t="str">
        <f t="shared" si="24"/>
        <v>Remote</v>
      </c>
      <c r="I432" t="s">
        <v>26</v>
      </c>
      <c r="J432" t="str">
        <f t="shared" si="25"/>
        <v>3-6 yrs</v>
      </c>
      <c r="K432">
        <f t="shared" ca="1" si="27"/>
        <v>3</v>
      </c>
      <c r="L432" t="s">
        <v>27</v>
      </c>
      <c r="M432">
        <v>1</v>
      </c>
      <c r="N432">
        <v>0</v>
      </c>
      <c r="O432">
        <v>1</v>
      </c>
      <c r="P432">
        <v>0</v>
      </c>
      <c r="Q432">
        <v>0</v>
      </c>
      <c r="R432">
        <f>SUM(M432:N432:O432:P432:Q432)</f>
        <v>2</v>
      </c>
      <c r="S432" s="1">
        <v>87639</v>
      </c>
      <c r="T432" s="1" t="str">
        <f t="shared" si="26"/>
        <v>Medium</v>
      </c>
      <c r="U432">
        <v>6</v>
      </c>
      <c r="V432">
        <v>2024</v>
      </c>
      <c r="W432" t="s">
        <v>28</v>
      </c>
      <c r="X432">
        <v>8</v>
      </c>
    </row>
    <row r="433" spans="1:24" x14ac:dyDescent="0.3">
      <c r="A433">
        <v>432</v>
      </c>
      <c r="B433" t="s">
        <v>41</v>
      </c>
      <c r="C433" t="str">
        <f>_xlfn.XLOOKUP(B433,Lookup_table!B:B,Lookup_table!C:C)</f>
        <v>Data</v>
      </c>
      <c r="D433" t="s">
        <v>37</v>
      </c>
      <c r="E433" t="s">
        <v>23</v>
      </c>
      <c r="F433" t="s">
        <v>24</v>
      </c>
      <c r="G433" t="s">
        <v>25</v>
      </c>
      <c r="H433" t="str">
        <f t="shared" si="24"/>
        <v>Onsite/Hybrid</v>
      </c>
      <c r="I433" t="s">
        <v>18</v>
      </c>
      <c r="J433" t="str">
        <f t="shared" si="25"/>
        <v>7+ yrs</v>
      </c>
      <c r="K433">
        <f t="shared" ca="1" si="27"/>
        <v>9</v>
      </c>
      <c r="L433" t="s">
        <v>27</v>
      </c>
      <c r="M433">
        <v>1</v>
      </c>
      <c r="N433">
        <v>1</v>
      </c>
      <c r="O433">
        <v>0</v>
      </c>
      <c r="P433">
        <v>0</v>
      </c>
      <c r="Q433">
        <v>1</v>
      </c>
      <c r="R433">
        <f>SUM(M433:N433:O433:P433:Q433)</f>
        <v>3</v>
      </c>
      <c r="S433" s="1">
        <v>107841</v>
      </c>
      <c r="T433" s="1" t="str">
        <f t="shared" si="26"/>
        <v>Medium</v>
      </c>
      <c r="U433">
        <v>8</v>
      </c>
      <c r="V433">
        <v>2024</v>
      </c>
      <c r="W433" t="s">
        <v>34</v>
      </c>
      <c r="X433">
        <v>5</v>
      </c>
    </row>
    <row r="434" spans="1:24" x14ac:dyDescent="0.3">
      <c r="A434">
        <v>433</v>
      </c>
      <c r="B434" t="s">
        <v>33</v>
      </c>
      <c r="C434" t="str">
        <f>_xlfn.XLOOKUP(B434,Lookup_table!B:B,Lookup_table!C:C)</f>
        <v>Data</v>
      </c>
      <c r="D434" t="s">
        <v>14</v>
      </c>
      <c r="E434" t="s">
        <v>38</v>
      </c>
      <c r="F434" t="s">
        <v>24</v>
      </c>
      <c r="G434" t="s">
        <v>30</v>
      </c>
      <c r="H434" t="str">
        <f t="shared" si="24"/>
        <v>Onsite/Hybrid</v>
      </c>
      <c r="I434" t="s">
        <v>18</v>
      </c>
      <c r="J434" t="str">
        <f t="shared" si="25"/>
        <v>7+ yrs</v>
      </c>
      <c r="K434">
        <f t="shared" ca="1" si="27"/>
        <v>8</v>
      </c>
      <c r="L434" t="s">
        <v>39</v>
      </c>
      <c r="M434">
        <v>0</v>
      </c>
      <c r="N434">
        <v>0</v>
      </c>
      <c r="O434">
        <v>1</v>
      </c>
      <c r="P434">
        <v>1</v>
      </c>
      <c r="Q434">
        <v>0</v>
      </c>
      <c r="R434">
        <f>SUM(M434:N434:O434:P434:Q434)</f>
        <v>2</v>
      </c>
      <c r="S434" s="1">
        <v>130974</v>
      </c>
      <c r="T434" s="1" t="str">
        <f t="shared" si="26"/>
        <v>High</v>
      </c>
      <c r="U434">
        <v>1</v>
      </c>
      <c r="V434">
        <v>2024</v>
      </c>
      <c r="W434" t="s">
        <v>28</v>
      </c>
      <c r="X434">
        <v>2</v>
      </c>
    </row>
    <row r="435" spans="1:24" x14ac:dyDescent="0.3">
      <c r="A435">
        <v>434</v>
      </c>
      <c r="B435" t="s">
        <v>33</v>
      </c>
      <c r="C435" t="str">
        <f>_xlfn.XLOOKUP(B435,Lookup_table!B:B,Lookup_table!C:C)</f>
        <v>Data</v>
      </c>
      <c r="D435" t="s">
        <v>37</v>
      </c>
      <c r="E435" t="s">
        <v>15</v>
      </c>
      <c r="F435" t="s">
        <v>16</v>
      </c>
      <c r="G435" t="s">
        <v>25</v>
      </c>
      <c r="H435" t="str">
        <f t="shared" si="24"/>
        <v>Onsite/Hybrid</v>
      </c>
      <c r="I435" t="s">
        <v>18</v>
      </c>
      <c r="J435" t="str">
        <f t="shared" si="25"/>
        <v>7+ yrs</v>
      </c>
      <c r="K435">
        <f t="shared" ca="1" si="27"/>
        <v>11</v>
      </c>
      <c r="L435" t="s">
        <v>39</v>
      </c>
      <c r="M435">
        <v>0</v>
      </c>
      <c r="N435">
        <v>1</v>
      </c>
      <c r="O435">
        <v>0</v>
      </c>
      <c r="P435">
        <v>1</v>
      </c>
      <c r="Q435">
        <v>1</v>
      </c>
      <c r="R435">
        <f>SUM(M435:N435:O435:P435:Q435)</f>
        <v>3</v>
      </c>
      <c r="S435" s="1">
        <v>122693</v>
      </c>
      <c r="T435" s="1" t="str">
        <f t="shared" si="26"/>
        <v>High</v>
      </c>
      <c r="U435">
        <v>11</v>
      </c>
      <c r="V435">
        <v>2020</v>
      </c>
      <c r="W435" t="s">
        <v>20</v>
      </c>
      <c r="X435">
        <v>4</v>
      </c>
    </row>
    <row r="436" spans="1:24" x14ac:dyDescent="0.3">
      <c r="A436">
        <v>435</v>
      </c>
      <c r="B436" t="s">
        <v>31</v>
      </c>
      <c r="C436" t="str">
        <f>_xlfn.XLOOKUP(B436,Lookup_table!B:B,Lookup_table!C:C)</f>
        <v>Business</v>
      </c>
      <c r="D436" t="s">
        <v>14</v>
      </c>
      <c r="E436" t="s">
        <v>38</v>
      </c>
      <c r="F436" t="s">
        <v>43</v>
      </c>
      <c r="G436" t="s">
        <v>17</v>
      </c>
      <c r="H436" t="str">
        <f t="shared" si="24"/>
        <v>Remote</v>
      </c>
      <c r="I436" t="s">
        <v>26</v>
      </c>
      <c r="J436" t="str">
        <f t="shared" si="25"/>
        <v>3-6 yrs</v>
      </c>
      <c r="K436">
        <f t="shared" ca="1" si="27"/>
        <v>4</v>
      </c>
      <c r="L436" t="s">
        <v>27</v>
      </c>
      <c r="M436">
        <v>0</v>
      </c>
      <c r="N436">
        <v>0</v>
      </c>
      <c r="O436">
        <v>1</v>
      </c>
      <c r="P436">
        <v>0</v>
      </c>
      <c r="Q436">
        <v>1</v>
      </c>
      <c r="R436">
        <f>SUM(M436:N436:O436:P436:Q436)</f>
        <v>2</v>
      </c>
      <c r="S436" s="1">
        <v>96627</v>
      </c>
      <c r="T436" s="1" t="str">
        <f t="shared" si="26"/>
        <v>Medium</v>
      </c>
      <c r="U436">
        <v>1</v>
      </c>
      <c r="V436">
        <v>2023</v>
      </c>
      <c r="W436" t="s">
        <v>34</v>
      </c>
      <c r="X436">
        <v>5</v>
      </c>
    </row>
    <row r="437" spans="1:24" x14ac:dyDescent="0.3">
      <c r="A437">
        <v>436</v>
      </c>
      <c r="B437" t="s">
        <v>33</v>
      </c>
      <c r="C437" t="str">
        <f>_xlfn.XLOOKUP(B437,Lookup_table!B:B,Lookup_table!C:C)</f>
        <v>Data</v>
      </c>
      <c r="D437" t="s">
        <v>34</v>
      </c>
      <c r="E437" t="s">
        <v>38</v>
      </c>
      <c r="F437" t="s">
        <v>44</v>
      </c>
      <c r="G437" t="s">
        <v>25</v>
      </c>
      <c r="H437" t="str">
        <f t="shared" si="24"/>
        <v>Onsite/Hybrid</v>
      </c>
      <c r="I437" t="s">
        <v>35</v>
      </c>
      <c r="J437" t="str">
        <f t="shared" si="25"/>
        <v>0-2 yrs</v>
      </c>
      <c r="K437">
        <f t="shared" ca="1" si="27"/>
        <v>0</v>
      </c>
      <c r="L437" t="s">
        <v>19</v>
      </c>
      <c r="M437">
        <v>0</v>
      </c>
      <c r="N437">
        <v>0</v>
      </c>
      <c r="O437">
        <v>1</v>
      </c>
      <c r="P437">
        <v>1</v>
      </c>
      <c r="Q437">
        <v>0</v>
      </c>
      <c r="R437">
        <f>SUM(M437:N437:O437:P437:Q437)</f>
        <v>2</v>
      </c>
      <c r="S437" s="1">
        <v>80622</v>
      </c>
      <c r="T437" s="1" t="str">
        <f t="shared" si="26"/>
        <v>Medium</v>
      </c>
      <c r="U437">
        <v>5</v>
      </c>
      <c r="V437">
        <v>2022</v>
      </c>
      <c r="W437" t="s">
        <v>28</v>
      </c>
      <c r="X437">
        <v>2</v>
      </c>
    </row>
    <row r="438" spans="1:24" x14ac:dyDescent="0.3">
      <c r="A438">
        <v>437</v>
      </c>
      <c r="B438" t="s">
        <v>33</v>
      </c>
      <c r="C438" t="str">
        <f>_xlfn.XLOOKUP(B438,Lookup_table!B:B,Lookup_table!C:C)</f>
        <v>Data</v>
      </c>
      <c r="D438" t="s">
        <v>22</v>
      </c>
      <c r="E438" t="s">
        <v>15</v>
      </c>
      <c r="F438" t="s">
        <v>44</v>
      </c>
      <c r="G438" t="s">
        <v>17</v>
      </c>
      <c r="H438" t="str">
        <f t="shared" si="24"/>
        <v>Remote</v>
      </c>
      <c r="I438" t="s">
        <v>35</v>
      </c>
      <c r="J438" t="str">
        <f t="shared" si="25"/>
        <v>0-2 yrs</v>
      </c>
      <c r="K438">
        <f t="shared" ca="1" si="27"/>
        <v>1</v>
      </c>
      <c r="L438" t="s">
        <v>27</v>
      </c>
      <c r="M438">
        <v>1</v>
      </c>
      <c r="N438">
        <v>0</v>
      </c>
      <c r="O438">
        <v>1</v>
      </c>
      <c r="P438">
        <v>0</v>
      </c>
      <c r="Q438">
        <v>0</v>
      </c>
      <c r="R438">
        <f>SUM(M438:N438:O438:P438:Q438)</f>
        <v>2</v>
      </c>
      <c r="S438" s="1">
        <v>84603</v>
      </c>
      <c r="T438" s="1" t="str">
        <f t="shared" si="26"/>
        <v>Medium</v>
      </c>
      <c r="U438">
        <v>11</v>
      </c>
      <c r="V438">
        <v>2021</v>
      </c>
      <c r="W438" t="s">
        <v>20</v>
      </c>
      <c r="X438">
        <v>1</v>
      </c>
    </row>
    <row r="439" spans="1:24" x14ac:dyDescent="0.3">
      <c r="A439">
        <v>438</v>
      </c>
      <c r="B439" t="s">
        <v>33</v>
      </c>
      <c r="C439" t="str">
        <f>_xlfn.XLOOKUP(B439,Lookup_table!B:B,Lookup_table!C:C)</f>
        <v>Data</v>
      </c>
      <c r="D439" t="s">
        <v>22</v>
      </c>
      <c r="E439" t="s">
        <v>32</v>
      </c>
      <c r="F439" t="s">
        <v>16</v>
      </c>
      <c r="G439" t="s">
        <v>30</v>
      </c>
      <c r="H439" t="str">
        <f t="shared" si="24"/>
        <v>Onsite/Hybrid</v>
      </c>
      <c r="I439" t="s">
        <v>18</v>
      </c>
      <c r="J439" t="str">
        <f t="shared" si="25"/>
        <v>7+ yrs</v>
      </c>
      <c r="K439">
        <f t="shared" ca="1" si="27"/>
        <v>9</v>
      </c>
      <c r="L439" t="s">
        <v>39</v>
      </c>
      <c r="M439">
        <v>1</v>
      </c>
      <c r="N439">
        <v>1</v>
      </c>
      <c r="O439">
        <v>0</v>
      </c>
      <c r="P439">
        <v>0</v>
      </c>
      <c r="Q439">
        <v>0</v>
      </c>
      <c r="R439">
        <f>SUM(M439:N439:O439:P439:Q439)</f>
        <v>2</v>
      </c>
      <c r="S439" s="1">
        <v>119576</v>
      </c>
      <c r="T439" s="1" t="str">
        <f t="shared" si="26"/>
        <v>Medium</v>
      </c>
      <c r="U439">
        <v>2</v>
      </c>
      <c r="V439">
        <v>2023</v>
      </c>
      <c r="W439" t="s">
        <v>34</v>
      </c>
      <c r="X439">
        <v>3</v>
      </c>
    </row>
    <row r="440" spans="1:24" x14ac:dyDescent="0.3">
      <c r="A440">
        <v>439</v>
      </c>
      <c r="B440" t="s">
        <v>21</v>
      </c>
      <c r="C440" t="str">
        <f>_xlfn.XLOOKUP(B440,Lookup_table!B:B,Lookup_table!C:C)</f>
        <v>AI</v>
      </c>
      <c r="D440" t="s">
        <v>34</v>
      </c>
      <c r="E440" t="s">
        <v>38</v>
      </c>
      <c r="F440" t="s">
        <v>16</v>
      </c>
      <c r="G440" t="s">
        <v>17</v>
      </c>
      <c r="H440" t="str">
        <f t="shared" si="24"/>
        <v>Remote</v>
      </c>
      <c r="I440" t="s">
        <v>26</v>
      </c>
      <c r="J440" t="str">
        <f t="shared" si="25"/>
        <v>3-6 yrs</v>
      </c>
      <c r="K440">
        <f t="shared" ca="1" si="27"/>
        <v>4</v>
      </c>
      <c r="L440" t="s">
        <v>27</v>
      </c>
      <c r="M440">
        <v>1</v>
      </c>
      <c r="N440">
        <v>1</v>
      </c>
      <c r="O440">
        <v>0</v>
      </c>
      <c r="P440">
        <v>1</v>
      </c>
      <c r="Q440">
        <v>0</v>
      </c>
      <c r="R440">
        <f>SUM(M440:N440:O440:P440:Q440)</f>
        <v>3</v>
      </c>
      <c r="S440" s="1">
        <v>126001</v>
      </c>
      <c r="T440" s="1" t="str">
        <f t="shared" si="26"/>
        <v>High</v>
      </c>
      <c r="U440">
        <v>10</v>
      </c>
      <c r="V440">
        <v>2025</v>
      </c>
      <c r="W440" t="s">
        <v>28</v>
      </c>
      <c r="X440">
        <v>7</v>
      </c>
    </row>
    <row r="441" spans="1:24" x14ac:dyDescent="0.3">
      <c r="A441">
        <v>440</v>
      </c>
      <c r="B441" t="s">
        <v>33</v>
      </c>
      <c r="C441" t="str">
        <f>_xlfn.XLOOKUP(B441,Lookup_table!B:B,Lookup_table!C:C)</f>
        <v>Data</v>
      </c>
      <c r="D441" t="s">
        <v>22</v>
      </c>
      <c r="E441" t="s">
        <v>32</v>
      </c>
      <c r="F441" t="s">
        <v>29</v>
      </c>
      <c r="G441" t="s">
        <v>17</v>
      </c>
      <c r="H441" t="str">
        <f t="shared" si="24"/>
        <v>Remote</v>
      </c>
      <c r="I441" t="s">
        <v>35</v>
      </c>
      <c r="J441" t="str">
        <f t="shared" si="25"/>
        <v>0-2 yrs</v>
      </c>
      <c r="K441">
        <f t="shared" ca="1" si="27"/>
        <v>1</v>
      </c>
      <c r="L441" t="s">
        <v>39</v>
      </c>
      <c r="M441">
        <v>1</v>
      </c>
      <c r="N441">
        <v>0</v>
      </c>
      <c r="O441">
        <v>1</v>
      </c>
      <c r="P441">
        <v>0</v>
      </c>
      <c r="Q441">
        <v>0</v>
      </c>
      <c r="R441">
        <f>SUM(M441:N441:O441:P441:Q441)</f>
        <v>2</v>
      </c>
      <c r="S441" s="1">
        <v>86297</v>
      </c>
      <c r="T441" s="1" t="str">
        <f t="shared" si="26"/>
        <v>Medium</v>
      </c>
      <c r="U441">
        <v>4</v>
      </c>
      <c r="V441">
        <v>2020</v>
      </c>
      <c r="W441" t="s">
        <v>28</v>
      </c>
      <c r="X441">
        <v>9</v>
      </c>
    </row>
    <row r="442" spans="1:24" x14ac:dyDescent="0.3">
      <c r="A442">
        <v>441</v>
      </c>
      <c r="B442" t="s">
        <v>36</v>
      </c>
      <c r="C442" t="str">
        <f>_xlfn.XLOOKUP(B442,Lookup_table!B:B,Lookup_table!C:C)</f>
        <v>Data</v>
      </c>
      <c r="D442" t="s">
        <v>14</v>
      </c>
      <c r="E442" t="s">
        <v>23</v>
      </c>
      <c r="F442" t="s">
        <v>16</v>
      </c>
      <c r="G442" t="s">
        <v>30</v>
      </c>
      <c r="H442" t="str">
        <f t="shared" si="24"/>
        <v>Onsite/Hybrid</v>
      </c>
      <c r="I442" t="s">
        <v>35</v>
      </c>
      <c r="J442" t="str">
        <f t="shared" si="25"/>
        <v>0-2 yrs</v>
      </c>
      <c r="K442">
        <f t="shared" ca="1" si="27"/>
        <v>1</v>
      </c>
      <c r="L442" t="s">
        <v>39</v>
      </c>
      <c r="M442">
        <v>0</v>
      </c>
      <c r="N442">
        <v>1</v>
      </c>
      <c r="O442">
        <v>0</v>
      </c>
      <c r="P442">
        <v>0</v>
      </c>
      <c r="Q442">
        <v>1</v>
      </c>
      <c r="R442">
        <f>SUM(M442:N442:O442:P442:Q442)</f>
        <v>2</v>
      </c>
      <c r="S442" s="1">
        <v>55066</v>
      </c>
      <c r="T442" s="1" t="str">
        <f t="shared" si="26"/>
        <v>Low</v>
      </c>
      <c r="U442">
        <v>9</v>
      </c>
      <c r="V442">
        <v>2025</v>
      </c>
      <c r="W442" t="s">
        <v>28</v>
      </c>
      <c r="X442">
        <v>9</v>
      </c>
    </row>
    <row r="443" spans="1:24" x14ac:dyDescent="0.3">
      <c r="A443">
        <v>442</v>
      </c>
      <c r="B443" t="s">
        <v>31</v>
      </c>
      <c r="C443" t="str">
        <f>_xlfn.XLOOKUP(B443,Lookup_table!B:B,Lookup_table!C:C)</f>
        <v>Business</v>
      </c>
      <c r="D443" t="s">
        <v>37</v>
      </c>
      <c r="E443" t="s">
        <v>15</v>
      </c>
      <c r="F443" t="s">
        <v>16</v>
      </c>
      <c r="G443" t="s">
        <v>17</v>
      </c>
      <c r="H443" t="str">
        <f t="shared" si="24"/>
        <v>Remote</v>
      </c>
      <c r="I443" t="s">
        <v>26</v>
      </c>
      <c r="J443" t="str">
        <f t="shared" si="25"/>
        <v>3-6 yrs</v>
      </c>
      <c r="K443">
        <f t="shared" ca="1" si="27"/>
        <v>3</v>
      </c>
      <c r="L443" t="s">
        <v>27</v>
      </c>
      <c r="M443">
        <v>1</v>
      </c>
      <c r="N443">
        <v>0</v>
      </c>
      <c r="O443">
        <v>1</v>
      </c>
      <c r="P443">
        <v>0</v>
      </c>
      <c r="Q443">
        <v>1</v>
      </c>
      <c r="R443">
        <f>SUM(M443:N443:O443:P443:Q443)</f>
        <v>3</v>
      </c>
      <c r="S443" s="1">
        <v>103264</v>
      </c>
      <c r="T443" s="1" t="str">
        <f t="shared" si="26"/>
        <v>Medium</v>
      </c>
      <c r="U443">
        <v>4</v>
      </c>
      <c r="V443">
        <v>2026</v>
      </c>
      <c r="W443" t="s">
        <v>28</v>
      </c>
      <c r="X443">
        <v>8</v>
      </c>
    </row>
    <row r="444" spans="1:24" x14ac:dyDescent="0.3">
      <c r="A444">
        <v>443</v>
      </c>
      <c r="B444" t="s">
        <v>21</v>
      </c>
      <c r="C444" t="str">
        <f>_xlfn.XLOOKUP(B444,Lookup_table!B:B,Lookup_table!C:C)</f>
        <v>AI</v>
      </c>
      <c r="D444" t="s">
        <v>34</v>
      </c>
      <c r="E444" t="s">
        <v>23</v>
      </c>
      <c r="F444" t="s">
        <v>43</v>
      </c>
      <c r="G444" t="s">
        <v>30</v>
      </c>
      <c r="H444" t="str">
        <f t="shared" si="24"/>
        <v>Onsite/Hybrid</v>
      </c>
      <c r="I444" t="s">
        <v>18</v>
      </c>
      <c r="J444" t="str">
        <f t="shared" si="25"/>
        <v>7+ yrs</v>
      </c>
      <c r="K444">
        <f t="shared" ca="1" si="27"/>
        <v>10</v>
      </c>
      <c r="L444" t="s">
        <v>27</v>
      </c>
      <c r="M444">
        <v>0</v>
      </c>
      <c r="N444">
        <v>1</v>
      </c>
      <c r="O444">
        <v>1</v>
      </c>
      <c r="P444">
        <v>0</v>
      </c>
      <c r="Q444">
        <v>0</v>
      </c>
      <c r="R444">
        <f>SUM(M444:N444:O444:P444:Q444)</f>
        <v>2</v>
      </c>
      <c r="S444" s="1">
        <v>150734</v>
      </c>
      <c r="T444" s="1" t="str">
        <f t="shared" si="26"/>
        <v>High</v>
      </c>
      <c r="U444">
        <v>9</v>
      </c>
      <c r="V444">
        <v>2026</v>
      </c>
      <c r="W444" t="s">
        <v>28</v>
      </c>
      <c r="X444">
        <v>7</v>
      </c>
    </row>
    <row r="445" spans="1:24" x14ac:dyDescent="0.3">
      <c r="A445">
        <v>444</v>
      </c>
      <c r="B445" t="s">
        <v>21</v>
      </c>
      <c r="C445" t="str">
        <f>_xlfn.XLOOKUP(B445,Lookup_table!B:B,Lookup_table!C:C)</f>
        <v>AI</v>
      </c>
      <c r="D445" t="s">
        <v>22</v>
      </c>
      <c r="E445" t="s">
        <v>23</v>
      </c>
      <c r="F445" t="s">
        <v>43</v>
      </c>
      <c r="G445" t="s">
        <v>17</v>
      </c>
      <c r="H445" t="str">
        <f t="shared" si="24"/>
        <v>Remote</v>
      </c>
      <c r="I445" t="s">
        <v>35</v>
      </c>
      <c r="J445" t="str">
        <f t="shared" si="25"/>
        <v>0-2 yrs</v>
      </c>
      <c r="K445">
        <f t="shared" ca="1" si="27"/>
        <v>2</v>
      </c>
      <c r="L445" t="s">
        <v>19</v>
      </c>
      <c r="M445">
        <v>0</v>
      </c>
      <c r="N445">
        <v>1</v>
      </c>
      <c r="O445">
        <v>0</v>
      </c>
      <c r="P445">
        <v>1</v>
      </c>
      <c r="Q445">
        <v>1</v>
      </c>
      <c r="R445">
        <f>SUM(M445:N445:O445:P445:Q445)</f>
        <v>3</v>
      </c>
      <c r="S445" s="1">
        <v>131605</v>
      </c>
      <c r="T445" s="1" t="str">
        <f t="shared" si="26"/>
        <v>High</v>
      </c>
      <c r="U445">
        <v>3</v>
      </c>
      <c r="V445">
        <v>2021</v>
      </c>
      <c r="W445" t="s">
        <v>28</v>
      </c>
      <c r="X445">
        <v>7</v>
      </c>
    </row>
    <row r="446" spans="1:24" x14ac:dyDescent="0.3">
      <c r="A446">
        <v>445</v>
      </c>
      <c r="B446" t="s">
        <v>36</v>
      </c>
      <c r="C446" t="str">
        <f>_xlfn.XLOOKUP(B446,Lookup_table!B:B,Lookup_table!C:C)</f>
        <v>Data</v>
      </c>
      <c r="D446" t="s">
        <v>34</v>
      </c>
      <c r="E446" t="s">
        <v>15</v>
      </c>
      <c r="F446" t="s">
        <v>24</v>
      </c>
      <c r="G446" t="s">
        <v>17</v>
      </c>
      <c r="H446" t="str">
        <f t="shared" si="24"/>
        <v>Remote</v>
      </c>
      <c r="I446" t="s">
        <v>18</v>
      </c>
      <c r="J446" t="str">
        <f t="shared" si="25"/>
        <v>7+ yrs</v>
      </c>
      <c r="K446">
        <f t="shared" ca="1" si="27"/>
        <v>9</v>
      </c>
      <c r="L446" t="s">
        <v>19</v>
      </c>
      <c r="M446">
        <v>1</v>
      </c>
      <c r="N446">
        <v>0</v>
      </c>
      <c r="O446">
        <v>1</v>
      </c>
      <c r="P446">
        <v>0</v>
      </c>
      <c r="Q446">
        <v>1</v>
      </c>
      <c r="R446">
        <f>SUM(M446:N446:O446:P446:Q446)</f>
        <v>3</v>
      </c>
      <c r="S446" s="1">
        <v>123432</v>
      </c>
      <c r="T446" s="1" t="str">
        <f t="shared" si="26"/>
        <v>High</v>
      </c>
      <c r="U446">
        <v>4</v>
      </c>
      <c r="V446">
        <v>2026</v>
      </c>
      <c r="W446" t="s">
        <v>28</v>
      </c>
      <c r="X446">
        <v>8</v>
      </c>
    </row>
    <row r="447" spans="1:24" x14ac:dyDescent="0.3">
      <c r="A447">
        <v>446</v>
      </c>
      <c r="B447" t="s">
        <v>33</v>
      </c>
      <c r="C447" t="str">
        <f>_xlfn.XLOOKUP(B447,Lookup_table!B:B,Lookup_table!C:C)</f>
        <v>Data</v>
      </c>
      <c r="D447" t="s">
        <v>22</v>
      </c>
      <c r="E447" t="s">
        <v>15</v>
      </c>
      <c r="F447" t="s">
        <v>43</v>
      </c>
      <c r="G447" t="s">
        <v>25</v>
      </c>
      <c r="H447" t="str">
        <f t="shared" si="24"/>
        <v>Onsite/Hybrid</v>
      </c>
      <c r="I447" t="s">
        <v>35</v>
      </c>
      <c r="J447" t="str">
        <f t="shared" si="25"/>
        <v>0-2 yrs</v>
      </c>
      <c r="K447">
        <f t="shared" ca="1" si="27"/>
        <v>1</v>
      </c>
      <c r="L447" t="s">
        <v>39</v>
      </c>
      <c r="M447">
        <v>1</v>
      </c>
      <c r="N447">
        <v>0</v>
      </c>
      <c r="O447">
        <v>1</v>
      </c>
      <c r="P447">
        <v>0</v>
      </c>
      <c r="Q447">
        <v>0</v>
      </c>
      <c r="R447">
        <f>SUM(M447:N447:O447:P447:Q447)</f>
        <v>2</v>
      </c>
      <c r="S447" s="1">
        <v>81167</v>
      </c>
      <c r="T447" s="1" t="str">
        <f t="shared" si="26"/>
        <v>Medium</v>
      </c>
      <c r="U447">
        <v>6</v>
      </c>
      <c r="V447">
        <v>2022</v>
      </c>
      <c r="W447" t="s">
        <v>28</v>
      </c>
      <c r="X447">
        <v>9</v>
      </c>
    </row>
    <row r="448" spans="1:24" x14ac:dyDescent="0.3">
      <c r="A448">
        <v>447</v>
      </c>
      <c r="B448" t="s">
        <v>21</v>
      </c>
      <c r="C448" t="str">
        <f>_xlfn.XLOOKUP(B448,Lookup_table!B:B,Lookup_table!C:C)</f>
        <v>AI</v>
      </c>
      <c r="D448" t="s">
        <v>22</v>
      </c>
      <c r="E448" t="s">
        <v>23</v>
      </c>
      <c r="F448" t="s">
        <v>51</v>
      </c>
      <c r="G448" t="s">
        <v>25</v>
      </c>
      <c r="H448" t="str">
        <f t="shared" si="24"/>
        <v>Onsite/Hybrid</v>
      </c>
      <c r="I448" t="s">
        <v>35</v>
      </c>
      <c r="J448" t="str">
        <f t="shared" si="25"/>
        <v>0-2 yrs</v>
      </c>
      <c r="K448">
        <f t="shared" ca="1" si="27"/>
        <v>2</v>
      </c>
      <c r="L448" t="s">
        <v>39</v>
      </c>
      <c r="M448">
        <v>0</v>
      </c>
      <c r="N448">
        <v>0</v>
      </c>
      <c r="O448">
        <v>0</v>
      </c>
      <c r="P448">
        <v>1</v>
      </c>
      <c r="Q448">
        <v>1</v>
      </c>
      <c r="R448">
        <f>SUM(M448:N448:O448:P448:Q448)</f>
        <v>2</v>
      </c>
      <c r="S448" s="1">
        <v>133992</v>
      </c>
      <c r="T448" s="1" t="str">
        <f t="shared" si="26"/>
        <v>High</v>
      </c>
      <c r="U448">
        <v>6</v>
      </c>
      <c r="V448">
        <v>2021</v>
      </c>
      <c r="W448" t="s">
        <v>34</v>
      </c>
      <c r="X448">
        <v>4</v>
      </c>
    </row>
    <row r="449" spans="1:24" x14ac:dyDescent="0.3">
      <c r="A449">
        <v>448</v>
      </c>
      <c r="B449" t="s">
        <v>41</v>
      </c>
      <c r="C449" t="str">
        <f>_xlfn.XLOOKUP(B449,Lookup_table!B:B,Lookup_table!C:C)</f>
        <v>Data</v>
      </c>
      <c r="D449" t="s">
        <v>14</v>
      </c>
      <c r="E449" t="s">
        <v>40</v>
      </c>
      <c r="F449" t="s">
        <v>52</v>
      </c>
      <c r="G449" t="s">
        <v>30</v>
      </c>
      <c r="H449" t="str">
        <f t="shared" si="24"/>
        <v>Onsite/Hybrid</v>
      </c>
      <c r="I449" t="s">
        <v>35</v>
      </c>
      <c r="J449" t="str">
        <f t="shared" si="25"/>
        <v>0-2 yrs</v>
      </c>
      <c r="K449">
        <f t="shared" ca="1" si="27"/>
        <v>0</v>
      </c>
      <c r="L449" t="s">
        <v>19</v>
      </c>
      <c r="M449">
        <v>0</v>
      </c>
      <c r="N449">
        <v>1</v>
      </c>
      <c r="O449">
        <v>0</v>
      </c>
      <c r="P449">
        <v>0</v>
      </c>
      <c r="Q449">
        <v>1</v>
      </c>
      <c r="R449">
        <f>SUM(M449:N449:O449:P449:Q449)</f>
        <v>2</v>
      </c>
      <c r="S449" s="1">
        <v>64499</v>
      </c>
      <c r="T449" s="1" t="str">
        <f t="shared" si="26"/>
        <v>Low</v>
      </c>
      <c r="U449">
        <v>3</v>
      </c>
      <c r="V449">
        <v>2022</v>
      </c>
      <c r="W449" t="s">
        <v>20</v>
      </c>
      <c r="X449">
        <v>2</v>
      </c>
    </row>
    <row r="450" spans="1:24" x14ac:dyDescent="0.3">
      <c r="A450">
        <v>449</v>
      </c>
      <c r="B450" t="s">
        <v>41</v>
      </c>
      <c r="C450" t="str">
        <f>_xlfn.XLOOKUP(B450,Lookup_table!B:B,Lookup_table!C:C)</f>
        <v>Data</v>
      </c>
      <c r="D450" t="s">
        <v>14</v>
      </c>
      <c r="E450" t="s">
        <v>40</v>
      </c>
      <c r="F450" t="s">
        <v>51</v>
      </c>
      <c r="G450" t="s">
        <v>25</v>
      </c>
      <c r="H450" t="str">
        <f t="shared" ref="H450:H513" si="28">IF(G450="Remote","Remote","Onsite/Hybrid")</f>
        <v>Onsite/Hybrid</v>
      </c>
      <c r="I450" t="s">
        <v>35</v>
      </c>
      <c r="J450" t="str">
        <f t="shared" ref="J450:J513" si="29">IF(I450="Entry","0-2 yrs",IF(I450="Mid","3-6 yrs","7+ yrs"))</f>
        <v>0-2 yrs</v>
      </c>
      <c r="K450">
        <f t="shared" ca="1" si="27"/>
        <v>1</v>
      </c>
      <c r="L450" t="s">
        <v>19</v>
      </c>
      <c r="M450">
        <v>0</v>
      </c>
      <c r="N450">
        <v>1</v>
      </c>
      <c r="O450">
        <v>0</v>
      </c>
      <c r="P450">
        <v>1</v>
      </c>
      <c r="Q450">
        <v>0</v>
      </c>
      <c r="R450">
        <f>SUM(M450:N450:O450:P450:Q450)</f>
        <v>2</v>
      </c>
      <c r="S450" s="1">
        <v>63183</v>
      </c>
      <c r="T450" s="1" t="str">
        <f t="shared" ref="T450:T513" si="30">IF(S450&lt;=70000,"Low",IF(S450&lt;=120000,"Medium","High"))</f>
        <v>Low</v>
      </c>
      <c r="U450">
        <v>6</v>
      </c>
      <c r="V450">
        <v>2022</v>
      </c>
      <c r="W450" t="s">
        <v>20</v>
      </c>
      <c r="X450">
        <v>4</v>
      </c>
    </row>
    <row r="451" spans="1:24" x14ac:dyDescent="0.3">
      <c r="A451">
        <v>450</v>
      </c>
      <c r="B451" t="s">
        <v>33</v>
      </c>
      <c r="C451" t="str">
        <f>_xlfn.XLOOKUP(B451,Lookup_table!B:B,Lookup_table!C:C)</f>
        <v>Data</v>
      </c>
      <c r="D451" t="s">
        <v>14</v>
      </c>
      <c r="E451" t="s">
        <v>38</v>
      </c>
      <c r="F451" t="s">
        <v>16</v>
      </c>
      <c r="G451" t="s">
        <v>30</v>
      </c>
      <c r="H451" t="str">
        <f t="shared" si="28"/>
        <v>Onsite/Hybrid</v>
      </c>
      <c r="I451" t="s">
        <v>26</v>
      </c>
      <c r="J451" t="str">
        <f t="shared" si="29"/>
        <v>3-6 yrs</v>
      </c>
      <c r="K451">
        <f t="shared" ref="K451:K514" ca="1" si="31">IF(J451="0-2 yrs",RANDBETWEEN(0,2),IF(J451="3-6 yrs", RANDBETWEEN(3,6),IF(J451="7+ yrs", RANDBETWEEN(7,15)," ")))</f>
        <v>6</v>
      </c>
      <c r="L451" t="s">
        <v>39</v>
      </c>
      <c r="M451">
        <v>0</v>
      </c>
      <c r="N451">
        <v>1</v>
      </c>
      <c r="O451">
        <v>0</v>
      </c>
      <c r="P451">
        <v>1</v>
      </c>
      <c r="Q451">
        <v>0</v>
      </c>
      <c r="R451">
        <f>SUM(M451:N451:O451:P451:Q451)</f>
        <v>2</v>
      </c>
      <c r="S451" s="1">
        <v>86754</v>
      </c>
      <c r="T451" s="1" t="str">
        <f t="shared" si="30"/>
        <v>Medium</v>
      </c>
      <c r="U451">
        <v>6</v>
      </c>
      <c r="V451">
        <v>2026</v>
      </c>
      <c r="W451" t="s">
        <v>34</v>
      </c>
      <c r="X451">
        <v>1</v>
      </c>
    </row>
    <row r="452" spans="1:24" x14ac:dyDescent="0.3">
      <c r="A452">
        <v>451</v>
      </c>
      <c r="B452" t="s">
        <v>50</v>
      </c>
      <c r="C452" t="str">
        <f>_xlfn.XLOOKUP(B452,Lookup_table!B:B,Lookup_table!C:C)</f>
        <v>AI</v>
      </c>
      <c r="D452" t="s">
        <v>37</v>
      </c>
      <c r="E452" t="s">
        <v>38</v>
      </c>
      <c r="F452" t="s">
        <v>51</v>
      </c>
      <c r="G452" t="s">
        <v>30</v>
      </c>
      <c r="H452" t="str">
        <f t="shared" si="28"/>
        <v>Onsite/Hybrid</v>
      </c>
      <c r="I452" t="s">
        <v>26</v>
      </c>
      <c r="J452" t="str">
        <f t="shared" si="29"/>
        <v>3-6 yrs</v>
      </c>
      <c r="K452">
        <f t="shared" ca="1" si="31"/>
        <v>5</v>
      </c>
      <c r="L452" t="s">
        <v>27</v>
      </c>
      <c r="M452">
        <v>1</v>
      </c>
      <c r="N452">
        <v>0</v>
      </c>
      <c r="O452">
        <v>1</v>
      </c>
      <c r="P452">
        <v>0</v>
      </c>
      <c r="Q452">
        <v>0</v>
      </c>
      <c r="R452">
        <f>SUM(M452:N452:O452:P452:Q452)</f>
        <v>2</v>
      </c>
      <c r="S452" s="1">
        <v>126412</v>
      </c>
      <c r="T452" s="1" t="str">
        <f t="shared" si="30"/>
        <v>High</v>
      </c>
      <c r="U452">
        <v>3</v>
      </c>
      <c r="V452">
        <v>2023</v>
      </c>
      <c r="W452" t="s">
        <v>20</v>
      </c>
      <c r="X452">
        <v>1</v>
      </c>
    </row>
    <row r="453" spans="1:24" x14ac:dyDescent="0.3">
      <c r="A453">
        <v>452</v>
      </c>
      <c r="B453" t="s">
        <v>41</v>
      </c>
      <c r="C453" t="str">
        <f>_xlfn.XLOOKUP(B453,Lookup_table!B:B,Lookup_table!C:C)</f>
        <v>Data</v>
      </c>
      <c r="D453" t="s">
        <v>37</v>
      </c>
      <c r="E453" t="s">
        <v>23</v>
      </c>
      <c r="F453" t="s">
        <v>24</v>
      </c>
      <c r="G453" t="s">
        <v>30</v>
      </c>
      <c r="H453" t="str">
        <f t="shared" si="28"/>
        <v>Onsite/Hybrid</v>
      </c>
      <c r="I453" t="s">
        <v>35</v>
      </c>
      <c r="J453" t="str">
        <f t="shared" si="29"/>
        <v>0-2 yrs</v>
      </c>
      <c r="K453">
        <f t="shared" ca="1" si="31"/>
        <v>1</v>
      </c>
      <c r="L453" t="s">
        <v>27</v>
      </c>
      <c r="M453">
        <v>0</v>
      </c>
      <c r="N453">
        <v>0</v>
      </c>
      <c r="O453">
        <v>1</v>
      </c>
      <c r="P453">
        <v>1</v>
      </c>
      <c r="Q453">
        <v>1</v>
      </c>
      <c r="R453">
        <f>SUM(M453:N453:O453:P453:Q453)</f>
        <v>3</v>
      </c>
      <c r="S453" s="1">
        <v>90969</v>
      </c>
      <c r="T453" s="1" t="str">
        <f t="shared" si="30"/>
        <v>Medium</v>
      </c>
      <c r="U453">
        <v>2</v>
      </c>
      <c r="V453">
        <v>2025</v>
      </c>
      <c r="W453" t="s">
        <v>28</v>
      </c>
      <c r="X453">
        <v>7</v>
      </c>
    </row>
    <row r="454" spans="1:24" x14ac:dyDescent="0.3">
      <c r="A454">
        <v>453</v>
      </c>
      <c r="B454" t="s">
        <v>41</v>
      </c>
      <c r="C454" t="str">
        <f>_xlfn.XLOOKUP(B454,Lookup_table!B:B,Lookup_table!C:C)</f>
        <v>Data</v>
      </c>
      <c r="D454" t="s">
        <v>34</v>
      </c>
      <c r="E454" t="s">
        <v>40</v>
      </c>
      <c r="F454" t="s">
        <v>51</v>
      </c>
      <c r="G454" t="s">
        <v>30</v>
      </c>
      <c r="H454" t="str">
        <f t="shared" si="28"/>
        <v>Onsite/Hybrid</v>
      </c>
      <c r="I454" t="s">
        <v>26</v>
      </c>
      <c r="J454" t="str">
        <f t="shared" si="29"/>
        <v>3-6 yrs</v>
      </c>
      <c r="K454">
        <f t="shared" ca="1" si="31"/>
        <v>4</v>
      </c>
      <c r="L454" t="s">
        <v>39</v>
      </c>
      <c r="M454">
        <v>0</v>
      </c>
      <c r="N454">
        <v>0</v>
      </c>
      <c r="O454">
        <v>1</v>
      </c>
      <c r="P454">
        <v>0</v>
      </c>
      <c r="Q454">
        <v>0</v>
      </c>
      <c r="R454">
        <f>SUM(M454:N454:O454:P454:Q454)</f>
        <v>1</v>
      </c>
      <c r="S454" s="1">
        <v>93033</v>
      </c>
      <c r="T454" s="1" t="str">
        <f t="shared" si="30"/>
        <v>Medium</v>
      </c>
      <c r="U454">
        <v>8</v>
      </c>
      <c r="V454">
        <v>2024</v>
      </c>
      <c r="W454" t="s">
        <v>28</v>
      </c>
      <c r="X454">
        <v>9</v>
      </c>
    </row>
    <row r="455" spans="1:24" x14ac:dyDescent="0.3">
      <c r="A455">
        <v>454</v>
      </c>
      <c r="B455" t="s">
        <v>41</v>
      </c>
      <c r="C455" t="str">
        <f>_xlfn.XLOOKUP(B455,Lookup_table!B:B,Lookup_table!C:C)</f>
        <v>Data</v>
      </c>
      <c r="D455" t="s">
        <v>22</v>
      </c>
      <c r="E455" t="s">
        <v>38</v>
      </c>
      <c r="F455" t="s">
        <v>16</v>
      </c>
      <c r="G455" t="s">
        <v>17</v>
      </c>
      <c r="H455" t="str">
        <f t="shared" si="28"/>
        <v>Remote</v>
      </c>
      <c r="I455" t="s">
        <v>26</v>
      </c>
      <c r="J455" t="str">
        <f t="shared" si="29"/>
        <v>3-6 yrs</v>
      </c>
      <c r="K455">
        <f t="shared" ca="1" si="31"/>
        <v>6</v>
      </c>
      <c r="L455" t="s">
        <v>19</v>
      </c>
      <c r="M455">
        <v>1</v>
      </c>
      <c r="N455">
        <v>1</v>
      </c>
      <c r="O455">
        <v>0</v>
      </c>
      <c r="P455">
        <v>0</v>
      </c>
      <c r="Q455">
        <v>1</v>
      </c>
      <c r="R455">
        <f>SUM(M455:N455:O455:P455:Q455)</f>
        <v>3</v>
      </c>
      <c r="S455" s="1">
        <v>101990</v>
      </c>
      <c r="T455" s="1" t="str">
        <f t="shared" si="30"/>
        <v>Medium</v>
      </c>
      <c r="U455">
        <v>7</v>
      </c>
      <c r="V455">
        <v>2026</v>
      </c>
      <c r="W455" t="s">
        <v>34</v>
      </c>
      <c r="X455">
        <v>2</v>
      </c>
    </row>
    <row r="456" spans="1:24" x14ac:dyDescent="0.3">
      <c r="A456">
        <v>455</v>
      </c>
      <c r="B456" t="s">
        <v>31</v>
      </c>
      <c r="C456" t="str">
        <f>_xlfn.XLOOKUP(B456,Lookup_table!B:B,Lookup_table!C:C)</f>
        <v>Business</v>
      </c>
      <c r="D456" t="s">
        <v>14</v>
      </c>
      <c r="E456" t="s">
        <v>40</v>
      </c>
      <c r="F456" t="s">
        <v>24</v>
      </c>
      <c r="G456" t="s">
        <v>30</v>
      </c>
      <c r="H456" t="str">
        <f t="shared" si="28"/>
        <v>Onsite/Hybrid</v>
      </c>
      <c r="I456" t="s">
        <v>26</v>
      </c>
      <c r="J456" t="str">
        <f t="shared" si="29"/>
        <v>3-6 yrs</v>
      </c>
      <c r="K456">
        <f t="shared" ca="1" si="31"/>
        <v>3</v>
      </c>
      <c r="L456" t="s">
        <v>19</v>
      </c>
      <c r="M456">
        <v>0</v>
      </c>
      <c r="N456">
        <v>1</v>
      </c>
      <c r="O456">
        <v>0</v>
      </c>
      <c r="P456">
        <v>1</v>
      </c>
      <c r="Q456">
        <v>1</v>
      </c>
      <c r="R456">
        <f>SUM(M456:N456:O456:P456:Q456)</f>
        <v>3</v>
      </c>
      <c r="S456" s="1">
        <v>97644</v>
      </c>
      <c r="T456" s="1" t="str">
        <f t="shared" si="30"/>
        <v>Medium</v>
      </c>
      <c r="U456">
        <v>5</v>
      </c>
      <c r="V456">
        <v>2025</v>
      </c>
      <c r="W456" t="s">
        <v>20</v>
      </c>
      <c r="X456">
        <v>4</v>
      </c>
    </row>
    <row r="457" spans="1:24" x14ac:dyDescent="0.3">
      <c r="A457">
        <v>456</v>
      </c>
      <c r="B457" t="s">
        <v>36</v>
      </c>
      <c r="C457" t="str">
        <f>_xlfn.XLOOKUP(B457,Lookup_table!B:B,Lookup_table!C:C)</f>
        <v>Data</v>
      </c>
      <c r="D457" t="s">
        <v>14</v>
      </c>
      <c r="E457" t="s">
        <v>32</v>
      </c>
      <c r="F457" t="s">
        <v>44</v>
      </c>
      <c r="G457" t="s">
        <v>17</v>
      </c>
      <c r="H457" t="str">
        <f t="shared" si="28"/>
        <v>Remote</v>
      </c>
      <c r="I457" t="s">
        <v>18</v>
      </c>
      <c r="J457" t="str">
        <f t="shared" si="29"/>
        <v>7+ yrs</v>
      </c>
      <c r="K457">
        <f t="shared" ca="1" si="31"/>
        <v>7</v>
      </c>
      <c r="L457" t="s">
        <v>27</v>
      </c>
      <c r="M457">
        <v>0</v>
      </c>
      <c r="N457">
        <v>1</v>
      </c>
      <c r="O457">
        <v>1</v>
      </c>
      <c r="P457">
        <v>0</v>
      </c>
      <c r="Q457">
        <v>0</v>
      </c>
      <c r="R457">
        <f>SUM(M457:N457:O457:P457:Q457)</f>
        <v>2</v>
      </c>
      <c r="S457" s="1">
        <v>119053</v>
      </c>
      <c r="T457" s="1" t="str">
        <f t="shared" si="30"/>
        <v>Medium</v>
      </c>
      <c r="U457">
        <v>6</v>
      </c>
      <c r="V457">
        <v>2020</v>
      </c>
      <c r="W457" t="s">
        <v>34</v>
      </c>
      <c r="X457">
        <v>2</v>
      </c>
    </row>
    <row r="458" spans="1:24" x14ac:dyDescent="0.3">
      <c r="A458">
        <v>457</v>
      </c>
      <c r="B458" t="s">
        <v>33</v>
      </c>
      <c r="C458" t="str">
        <f>_xlfn.XLOOKUP(B458,Lookup_table!B:B,Lookup_table!C:C)</f>
        <v>Data</v>
      </c>
      <c r="D458" t="s">
        <v>14</v>
      </c>
      <c r="E458" t="s">
        <v>42</v>
      </c>
      <c r="F458" t="s">
        <v>29</v>
      </c>
      <c r="G458" t="s">
        <v>30</v>
      </c>
      <c r="H458" t="str">
        <f t="shared" si="28"/>
        <v>Onsite/Hybrid</v>
      </c>
      <c r="I458" t="s">
        <v>35</v>
      </c>
      <c r="J458" t="str">
        <f t="shared" si="29"/>
        <v>0-2 yrs</v>
      </c>
      <c r="K458">
        <f t="shared" ca="1" si="31"/>
        <v>0</v>
      </c>
      <c r="L458" t="s">
        <v>27</v>
      </c>
      <c r="M458">
        <v>0</v>
      </c>
      <c r="N458">
        <v>0</v>
      </c>
      <c r="O458">
        <v>1</v>
      </c>
      <c r="P458">
        <v>0</v>
      </c>
      <c r="Q458">
        <v>1</v>
      </c>
      <c r="R458">
        <f>SUM(M458:N458:O458:P458:Q458)</f>
        <v>2</v>
      </c>
      <c r="S458" s="1">
        <v>78042</v>
      </c>
      <c r="T458" s="1" t="str">
        <f t="shared" si="30"/>
        <v>Medium</v>
      </c>
      <c r="U458">
        <v>4</v>
      </c>
      <c r="V458">
        <v>2025</v>
      </c>
      <c r="W458" t="s">
        <v>28</v>
      </c>
      <c r="X458">
        <v>9</v>
      </c>
    </row>
    <row r="459" spans="1:24" x14ac:dyDescent="0.3">
      <c r="A459">
        <v>458</v>
      </c>
      <c r="B459" t="s">
        <v>41</v>
      </c>
      <c r="C459" t="str">
        <f>_xlfn.XLOOKUP(B459,Lookup_table!B:B,Lookup_table!C:C)</f>
        <v>Data</v>
      </c>
      <c r="D459" t="s">
        <v>34</v>
      </c>
      <c r="E459" t="s">
        <v>32</v>
      </c>
      <c r="F459" t="s">
        <v>43</v>
      </c>
      <c r="G459" t="s">
        <v>17</v>
      </c>
      <c r="H459" t="str">
        <f t="shared" si="28"/>
        <v>Remote</v>
      </c>
      <c r="I459" t="s">
        <v>26</v>
      </c>
      <c r="J459" t="str">
        <f t="shared" si="29"/>
        <v>3-6 yrs</v>
      </c>
      <c r="K459">
        <f t="shared" ca="1" si="31"/>
        <v>3</v>
      </c>
      <c r="L459" t="s">
        <v>39</v>
      </c>
      <c r="M459">
        <v>0</v>
      </c>
      <c r="N459">
        <v>1</v>
      </c>
      <c r="O459">
        <v>0</v>
      </c>
      <c r="P459">
        <v>0</v>
      </c>
      <c r="Q459">
        <v>0</v>
      </c>
      <c r="R459">
        <f>SUM(M459:N459:O459:P459:Q459)</f>
        <v>1</v>
      </c>
      <c r="S459" s="1">
        <v>70512</v>
      </c>
      <c r="T459" s="1" t="str">
        <f t="shared" si="30"/>
        <v>Medium</v>
      </c>
      <c r="U459">
        <v>8</v>
      </c>
      <c r="V459">
        <v>2023</v>
      </c>
      <c r="W459" t="s">
        <v>34</v>
      </c>
      <c r="X459">
        <v>1</v>
      </c>
    </row>
    <row r="460" spans="1:24" x14ac:dyDescent="0.3">
      <c r="A460">
        <v>459</v>
      </c>
      <c r="B460" t="s">
        <v>50</v>
      </c>
      <c r="C460" t="str">
        <f>_xlfn.XLOOKUP(B460,Lookup_table!B:B,Lookup_table!C:C)</f>
        <v>AI</v>
      </c>
      <c r="D460" t="s">
        <v>14</v>
      </c>
      <c r="E460" t="s">
        <v>32</v>
      </c>
      <c r="F460" t="s">
        <v>51</v>
      </c>
      <c r="G460" t="s">
        <v>30</v>
      </c>
      <c r="H460" t="str">
        <f t="shared" si="28"/>
        <v>Onsite/Hybrid</v>
      </c>
      <c r="I460" t="s">
        <v>18</v>
      </c>
      <c r="J460" t="str">
        <f t="shared" si="29"/>
        <v>7+ yrs</v>
      </c>
      <c r="K460">
        <f t="shared" ca="1" si="31"/>
        <v>15</v>
      </c>
      <c r="L460" t="s">
        <v>27</v>
      </c>
      <c r="M460">
        <v>1</v>
      </c>
      <c r="N460">
        <v>0</v>
      </c>
      <c r="O460">
        <v>0</v>
      </c>
      <c r="P460">
        <v>1</v>
      </c>
      <c r="Q460">
        <v>1</v>
      </c>
      <c r="R460">
        <f>SUM(M460:N460:O460:P460:Q460)</f>
        <v>3</v>
      </c>
      <c r="S460" s="1">
        <v>162365</v>
      </c>
      <c r="T460" s="1" t="str">
        <f t="shared" si="30"/>
        <v>High</v>
      </c>
      <c r="U460">
        <v>2</v>
      </c>
      <c r="V460">
        <v>2026</v>
      </c>
      <c r="W460" t="s">
        <v>34</v>
      </c>
      <c r="X460">
        <v>6</v>
      </c>
    </row>
    <row r="461" spans="1:24" x14ac:dyDescent="0.3">
      <c r="A461">
        <v>460</v>
      </c>
      <c r="B461" t="s">
        <v>21</v>
      </c>
      <c r="C461" t="str">
        <f>_xlfn.XLOOKUP(B461,Lookup_table!B:B,Lookup_table!C:C)</f>
        <v>AI</v>
      </c>
      <c r="D461" t="s">
        <v>34</v>
      </c>
      <c r="E461" t="s">
        <v>38</v>
      </c>
      <c r="F461" t="s">
        <v>16</v>
      </c>
      <c r="G461" t="s">
        <v>25</v>
      </c>
      <c r="H461" t="str">
        <f t="shared" si="28"/>
        <v>Onsite/Hybrid</v>
      </c>
      <c r="I461" t="s">
        <v>26</v>
      </c>
      <c r="J461" t="str">
        <f t="shared" si="29"/>
        <v>3-6 yrs</v>
      </c>
      <c r="K461">
        <f t="shared" ca="1" si="31"/>
        <v>3</v>
      </c>
      <c r="L461" t="s">
        <v>27</v>
      </c>
      <c r="M461">
        <v>0</v>
      </c>
      <c r="N461">
        <v>0</v>
      </c>
      <c r="O461">
        <v>0</v>
      </c>
      <c r="P461">
        <v>0</v>
      </c>
      <c r="Q461">
        <v>1</v>
      </c>
      <c r="R461">
        <f>SUM(M461:N461:O461:P461:Q461)</f>
        <v>1</v>
      </c>
      <c r="S461" s="1">
        <v>126801</v>
      </c>
      <c r="T461" s="1" t="str">
        <f t="shared" si="30"/>
        <v>High</v>
      </c>
      <c r="U461">
        <v>7</v>
      </c>
      <c r="V461">
        <v>2025</v>
      </c>
      <c r="W461" t="s">
        <v>20</v>
      </c>
      <c r="X461">
        <v>1</v>
      </c>
    </row>
    <row r="462" spans="1:24" x14ac:dyDescent="0.3">
      <c r="A462">
        <v>461</v>
      </c>
      <c r="B462" t="s">
        <v>36</v>
      </c>
      <c r="C462" t="str">
        <f>_xlfn.XLOOKUP(B462,Lookup_table!B:B,Lookup_table!C:C)</f>
        <v>Data</v>
      </c>
      <c r="D462" t="s">
        <v>34</v>
      </c>
      <c r="E462" t="s">
        <v>32</v>
      </c>
      <c r="F462" t="s">
        <v>44</v>
      </c>
      <c r="G462" t="s">
        <v>25</v>
      </c>
      <c r="H462" t="str">
        <f t="shared" si="28"/>
        <v>Onsite/Hybrid</v>
      </c>
      <c r="I462" t="s">
        <v>18</v>
      </c>
      <c r="J462" t="str">
        <f t="shared" si="29"/>
        <v>7+ yrs</v>
      </c>
      <c r="K462">
        <f t="shared" ca="1" si="31"/>
        <v>14</v>
      </c>
      <c r="L462" t="s">
        <v>39</v>
      </c>
      <c r="M462">
        <v>1</v>
      </c>
      <c r="N462">
        <v>1</v>
      </c>
      <c r="O462">
        <v>0</v>
      </c>
      <c r="P462">
        <v>1</v>
      </c>
      <c r="Q462">
        <v>1</v>
      </c>
      <c r="R462">
        <f>SUM(M462:N462:O462:P462:Q462)</f>
        <v>4</v>
      </c>
      <c r="S462" s="1">
        <v>120192</v>
      </c>
      <c r="T462" s="1" t="str">
        <f t="shared" si="30"/>
        <v>High</v>
      </c>
      <c r="U462">
        <v>4</v>
      </c>
      <c r="V462">
        <v>2025</v>
      </c>
      <c r="W462" t="s">
        <v>20</v>
      </c>
      <c r="X462">
        <v>6</v>
      </c>
    </row>
    <row r="463" spans="1:24" x14ac:dyDescent="0.3">
      <c r="A463">
        <v>462</v>
      </c>
      <c r="B463" t="s">
        <v>33</v>
      </c>
      <c r="C463" t="str">
        <f>_xlfn.XLOOKUP(B463,Lookup_table!B:B,Lookup_table!C:C)</f>
        <v>Data</v>
      </c>
      <c r="D463" t="s">
        <v>22</v>
      </c>
      <c r="E463" t="s">
        <v>32</v>
      </c>
      <c r="F463" t="s">
        <v>51</v>
      </c>
      <c r="G463" t="s">
        <v>17</v>
      </c>
      <c r="H463" t="str">
        <f t="shared" si="28"/>
        <v>Remote</v>
      </c>
      <c r="I463" t="s">
        <v>35</v>
      </c>
      <c r="J463" t="str">
        <f t="shared" si="29"/>
        <v>0-2 yrs</v>
      </c>
      <c r="K463">
        <f t="shared" ca="1" si="31"/>
        <v>1</v>
      </c>
      <c r="L463" t="s">
        <v>19</v>
      </c>
      <c r="M463">
        <v>0</v>
      </c>
      <c r="N463">
        <v>0</v>
      </c>
      <c r="O463">
        <v>0</v>
      </c>
      <c r="P463">
        <v>1</v>
      </c>
      <c r="Q463">
        <v>1</v>
      </c>
      <c r="R463">
        <f>SUM(M463:N463:O463:P463:Q463)</f>
        <v>2</v>
      </c>
      <c r="S463" s="1">
        <v>93199</v>
      </c>
      <c r="T463" s="1" t="str">
        <f t="shared" si="30"/>
        <v>Medium</v>
      </c>
      <c r="U463">
        <v>4</v>
      </c>
      <c r="V463">
        <v>2022</v>
      </c>
      <c r="W463" t="s">
        <v>34</v>
      </c>
      <c r="X463">
        <v>3</v>
      </c>
    </row>
    <row r="464" spans="1:24" x14ac:dyDescent="0.3">
      <c r="A464">
        <v>463</v>
      </c>
      <c r="B464" t="s">
        <v>41</v>
      </c>
      <c r="C464" t="str">
        <f>_xlfn.XLOOKUP(B464,Lookup_table!B:B,Lookup_table!C:C)</f>
        <v>Data</v>
      </c>
      <c r="D464" t="s">
        <v>22</v>
      </c>
      <c r="E464" t="s">
        <v>38</v>
      </c>
      <c r="F464" t="s">
        <v>24</v>
      </c>
      <c r="G464" t="s">
        <v>17</v>
      </c>
      <c r="H464" t="str">
        <f t="shared" si="28"/>
        <v>Remote</v>
      </c>
      <c r="I464" t="s">
        <v>35</v>
      </c>
      <c r="J464" t="str">
        <f t="shared" si="29"/>
        <v>0-2 yrs</v>
      </c>
      <c r="K464">
        <f t="shared" ca="1" si="31"/>
        <v>2</v>
      </c>
      <c r="L464" t="s">
        <v>39</v>
      </c>
      <c r="M464">
        <v>0</v>
      </c>
      <c r="N464">
        <v>1</v>
      </c>
      <c r="O464">
        <v>0</v>
      </c>
      <c r="P464">
        <v>0</v>
      </c>
      <c r="Q464">
        <v>0</v>
      </c>
      <c r="R464">
        <f>SUM(M464:N464:O464:P464:Q464)</f>
        <v>1</v>
      </c>
      <c r="S464" s="1">
        <v>71429</v>
      </c>
      <c r="T464" s="1" t="str">
        <f t="shared" si="30"/>
        <v>Medium</v>
      </c>
      <c r="U464">
        <v>6</v>
      </c>
      <c r="V464">
        <v>2022</v>
      </c>
      <c r="W464" t="s">
        <v>20</v>
      </c>
      <c r="X464">
        <v>3</v>
      </c>
    </row>
    <row r="465" spans="1:24" x14ac:dyDescent="0.3">
      <c r="A465">
        <v>464</v>
      </c>
      <c r="B465" t="s">
        <v>50</v>
      </c>
      <c r="C465" t="str">
        <f>_xlfn.XLOOKUP(B465,Lookup_table!B:B,Lookup_table!C:C)</f>
        <v>AI</v>
      </c>
      <c r="D465" t="s">
        <v>34</v>
      </c>
      <c r="E465" t="s">
        <v>42</v>
      </c>
      <c r="F465" t="s">
        <v>51</v>
      </c>
      <c r="G465" t="s">
        <v>17</v>
      </c>
      <c r="H465" t="str">
        <f t="shared" si="28"/>
        <v>Remote</v>
      </c>
      <c r="I465" t="s">
        <v>26</v>
      </c>
      <c r="J465" t="str">
        <f t="shared" si="29"/>
        <v>3-6 yrs</v>
      </c>
      <c r="K465">
        <f t="shared" ca="1" si="31"/>
        <v>5</v>
      </c>
      <c r="L465" t="s">
        <v>19</v>
      </c>
      <c r="M465">
        <v>0</v>
      </c>
      <c r="N465">
        <v>1</v>
      </c>
      <c r="O465">
        <v>1</v>
      </c>
      <c r="P465">
        <v>1</v>
      </c>
      <c r="Q465">
        <v>0</v>
      </c>
      <c r="R465">
        <f>SUM(M465:N465:O465:P465:Q465)</f>
        <v>3</v>
      </c>
      <c r="S465" s="1">
        <v>141317</v>
      </c>
      <c r="T465" s="1" t="str">
        <f t="shared" si="30"/>
        <v>High</v>
      </c>
      <c r="U465">
        <v>7</v>
      </c>
      <c r="V465">
        <v>2020</v>
      </c>
      <c r="W465" t="s">
        <v>28</v>
      </c>
      <c r="X465">
        <v>1</v>
      </c>
    </row>
    <row r="466" spans="1:24" x14ac:dyDescent="0.3">
      <c r="A466">
        <v>465</v>
      </c>
      <c r="B466" t="s">
        <v>41</v>
      </c>
      <c r="C466" t="str">
        <f>_xlfn.XLOOKUP(B466,Lookup_table!B:B,Lookup_table!C:C)</f>
        <v>Data</v>
      </c>
      <c r="D466" t="s">
        <v>22</v>
      </c>
      <c r="E466" t="s">
        <v>40</v>
      </c>
      <c r="F466" t="s">
        <v>51</v>
      </c>
      <c r="G466" t="s">
        <v>30</v>
      </c>
      <c r="H466" t="str">
        <f t="shared" si="28"/>
        <v>Onsite/Hybrid</v>
      </c>
      <c r="I466" t="s">
        <v>18</v>
      </c>
      <c r="J466" t="str">
        <f t="shared" si="29"/>
        <v>7+ yrs</v>
      </c>
      <c r="K466">
        <f t="shared" ca="1" si="31"/>
        <v>9</v>
      </c>
      <c r="L466" t="s">
        <v>27</v>
      </c>
      <c r="M466">
        <v>1</v>
      </c>
      <c r="N466">
        <v>0</v>
      </c>
      <c r="O466">
        <v>1</v>
      </c>
      <c r="P466">
        <v>0</v>
      </c>
      <c r="Q466">
        <v>0</v>
      </c>
      <c r="R466">
        <f>SUM(M466:N466:O466:P466:Q466)</f>
        <v>2</v>
      </c>
      <c r="S466" s="1">
        <v>136996</v>
      </c>
      <c r="T466" s="1" t="str">
        <f t="shared" si="30"/>
        <v>High</v>
      </c>
      <c r="U466">
        <v>6</v>
      </c>
      <c r="V466">
        <v>2024</v>
      </c>
      <c r="W466" t="s">
        <v>34</v>
      </c>
      <c r="X466">
        <v>4</v>
      </c>
    </row>
    <row r="467" spans="1:24" x14ac:dyDescent="0.3">
      <c r="A467">
        <v>466</v>
      </c>
      <c r="B467" t="s">
        <v>33</v>
      </c>
      <c r="C467" t="str">
        <f>_xlfn.XLOOKUP(B467,Lookup_table!B:B,Lookup_table!C:C)</f>
        <v>Data</v>
      </c>
      <c r="D467" t="s">
        <v>37</v>
      </c>
      <c r="E467" t="s">
        <v>38</v>
      </c>
      <c r="F467" t="s">
        <v>51</v>
      </c>
      <c r="G467" t="s">
        <v>17</v>
      </c>
      <c r="H467" t="str">
        <f t="shared" si="28"/>
        <v>Remote</v>
      </c>
      <c r="I467" t="s">
        <v>35</v>
      </c>
      <c r="J467" t="str">
        <f t="shared" si="29"/>
        <v>0-2 yrs</v>
      </c>
      <c r="K467">
        <f t="shared" ca="1" si="31"/>
        <v>0</v>
      </c>
      <c r="L467" t="s">
        <v>39</v>
      </c>
      <c r="M467">
        <v>1</v>
      </c>
      <c r="N467">
        <v>1</v>
      </c>
      <c r="O467">
        <v>1</v>
      </c>
      <c r="P467">
        <v>1</v>
      </c>
      <c r="Q467">
        <v>1</v>
      </c>
      <c r="R467">
        <f>SUM(M467:N467:O467:P467:Q467)</f>
        <v>5</v>
      </c>
      <c r="S467" s="1">
        <v>85585</v>
      </c>
      <c r="T467" s="1" t="str">
        <f t="shared" si="30"/>
        <v>Medium</v>
      </c>
      <c r="U467">
        <v>11</v>
      </c>
      <c r="V467">
        <v>2020</v>
      </c>
      <c r="W467" t="s">
        <v>28</v>
      </c>
      <c r="X467">
        <v>1</v>
      </c>
    </row>
    <row r="468" spans="1:24" x14ac:dyDescent="0.3">
      <c r="A468">
        <v>467</v>
      </c>
      <c r="B468" t="s">
        <v>33</v>
      </c>
      <c r="C468" t="str">
        <f>_xlfn.XLOOKUP(B468,Lookup_table!B:B,Lookup_table!C:C)</f>
        <v>Data</v>
      </c>
      <c r="D468" t="s">
        <v>37</v>
      </c>
      <c r="E468" t="s">
        <v>23</v>
      </c>
      <c r="F468" t="s">
        <v>16</v>
      </c>
      <c r="G468" t="s">
        <v>30</v>
      </c>
      <c r="H468" t="str">
        <f t="shared" si="28"/>
        <v>Onsite/Hybrid</v>
      </c>
      <c r="I468" t="s">
        <v>18</v>
      </c>
      <c r="J468" t="str">
        <f t="shared" si="29"/>
        <v>7+ yrs</v>
      </c>
      <c r="K468">
        <f t="shared" ca="1" si="31"/>
        <v>15</v>
      </c>
      <c r="L468" t="s">
        <v>19</v>
      </c>
      <c r="M468">
        <v>0</v>
      </c>
      <c r="N468">
        <v>1</v>
      </c>
      <c r="O468">
        <v>1</v>
      </c>
      <c r="P468">
        <v>1</v>
      </c>
      <c r="Q468">
        <v>1</v>
      </c>
      <c r="R468">
        <f>SUM(M468:N468:O468:P468:Q468)</f>
        <v>4</v>
      </c>
      <c r="S468" s="1">
        <v>139703</v>
      </c>
      <c r="T468" s="1" t="str">
        <f t="shared" si="30"/>
        <v>High</v>
      </c>
      <c r="U468">
        <v>3</v>
      </c>
      <c r="V468">
        <v>2021</v>
      </c>
      <c r="W468" t="s">
        <v>28</v>
      </c>
      <c r="X468">
        <v>7</v>
      </c>
    </row>
    <row r="469" spans="1:24" x14ac:dyDescent="0.3">
      <c r="A469">
        <v>468</v>
      </c>
      <c r="B469" t="s">
        <v>21</v>
      </c>
      <c r="C469" t="str">
        <f>_xlfn.XLOOKUP(B469,Lookup_table!B:B,Lookup_table!C:C)</f>
        <v>AI</v>
      </c>
      <c r="D469" t="s">
        <v>34</v>
      </c>
      <c r="E469" t="s">
        <v>42</v>
      </c>
      <c r="F469" t="s">
        <v>52</v>
      </c>
      <c r="G469" t="s">
        <v>17</v>
      </c>
      <c r="H469" t="str">
        <f t="shared" si="28"/>
        <v>Remote</v>
      </c>
      <c r="I469" t="s">
        <v>26</v>
      </c>
      <c r="J469" t="str">
        <f t="shared" si="29"/>
        <v>3-6 yrs</v>
      </c>
      <c r="K469">
        <f t="shared" ca="1" si="31"/>
        <v>3</v>
      </c>
      <c r="L469" t="s">
        <v>19</v>
      </c>
      <c r="M469">
        <v>1</v>
      </c>
      <c r="N469">
        <v>0</v>
      </c>
      <c r="O469">
        <v>1</v>
      </c>
      <c r="P469">
        <v>0</v>
      </c>
      <c r="Q469">
        <v>0</v>
      </c>
      <c r="R469">
        <f>SUM(M469:N469:O469:P469:Q469)</f>
        <v>2</v>
      </c>
      <c r="S469" s="1">
        <v>133081</v>
      </c>
      <c r="T469" s="1" t="str">
        <f t="shared" si="30"/>
        <v>High</v>
      </c>
      <c r="U469">
        <v>6</v>
      </c>
      <c r="V469">
        <v>2024</v>
      </c>
      <c r="W469" t="s">
        <v>34</v>
      </c>
      <c r="X469">
        <v>6</v>
      </c>
    </row>
    <row r="470" spans="1:24" x14ac:dyDescent="0.3">
      <c r="A470">
        <v>469</v>
      </c>
      <c r="B470" t="s">
        <v>33</v>
      </c>
      <c r="C470" t="str">
        <f>_xlfn.XLOOKUP(B470,Lookup_table!B:B,Lookup_table!C:C)</f>
        <v>Data</v>
      </c>
      <c r="D470" t="s">
        <v>37</v>
      </c>
      <c r="E470" t="s">
        <v>32</v>
      </c>
      <c r="F470" t="s">
        <v>16</v>
      </c>
      <c r="G470" t="s">
        <v>30</v>
      </c>
      <c r="H470" t="str">
        <f t="shared" si="28"/>
        <v>Onsite/Hybrid</v>
      </c>
      <c r="I470" t="s">
        <v>18</v>
      </c>
      <c r="J470" t="str">
        <f t="shared" si="29"/>
        <v>7+ yrs</v>
      </c>
      <c r="K470">
        <f t="shared" ca="1" si="31"/>
        <v>15</v>
      </c>
      <c r="L470" t="s">
        <v>39</v>
      </c>
      <c r="M470">
        <v>0</v>
      </c>
      <c r="N470">
        <v>0</v>
      </c>
      <c r="O470">
        <v>1</v>
      </c>
      <c r="P470">
        <v>0</v>
      </c>
      <c r="Q470">
        <v>0</v>
      </c>
      <c r="R470">
        <f>SUM(M470:N470:O470:P470:Q470)</f>
        <v>1</v>
      </c>
      <c r="S470" s="1">
        <v>113140</v>
      </c>
      <c r="T470" s="1" t="str">
        <f t="shared" si="30"/>
        <v>Medium</v>
      </c>
      <c r="U470">
        <v>2</v>
      </c>
      <c r="V470">
        <v>2026</v>
      </c>
      <c r="W470" t="s">
        <v>28</v>
      </c>
      <c r="X470">
        <v>9</v>
      </c>
    </row>
    <row r="471" spans="1:24" x14ac:dyDescent="0.3">
      <c r="A471">
        <v>470</v>
      </c>
      <c r="B471" t="s">
        <v>21</v>
      </c>
      <c r="C471" t="str">
        <f>_xlfn.XLOOKUP(B471,Lookup_table!B:B,Lookup_table!C:C)</f>
        <v>AI</v>
      </c>
      <c r="D471" t="s">
        <v>14</v>
      </c>
      <c r="E471" t="s">
        <v>40</v>
      </c>
      <c r="F471" t="s">
        <v>43</v>
      </c>
      <c r="G471" t="s">
        <v>25</v>
      </c>
      <c r="H471" t="str">
        <f t="shared" si="28"/>
        <v>Onsite/Hybrid</v>
      </c>
      <c r="I471" t="s">
        <v>35</v>
      </c>
      <c r="J471" t="str">
        <f t="shared" si="29"/>
        <v>0-2 yrs</v>
      </c>
      <c r="K471">
        <f t="shared" ca="1" si="31"/>
        <v>1</v>
      </c>
      <c r="L471" t="s">
        <v>19</v>
      </c>
      <c r="M471">
        <v>0</v>
      </c>
      <c r="N471">
        <v>0</v>
      </c>
      <c r="O471">
        <v>0</v>
      </c>
      <c r="P471">
        <v>0</v>
      </c>
      <c r="Q471">
        <v>1</v>
      </c>
      <c r="R471">
        <f>SUM(M471:N471:O471:P471:Q471)</f>
        <v>1</v>
      </c>
      <c r="S471" s="1">
        <v>97728</v>
      </c>
      <c r="T471" s="1" t="str">
        <f t="shared" si="30"/>
        <v>Medium</v>
      </c>
      <c r="U471">
        <v>7</v>
      </c>
      <c r="V471">
        <v>2026</v>
      </c>
      <c r="W471" t="s">
        <v>20</v>
      </c>
      <c r="X471">
        <v>1</v>
      </c>
    </row>
    <row r="472" spans="1:24" x14ac:dyDescent="0.3">
      <c r="A472">
        <v>471</v>
      </c>
      <c r="B472" t="s">
        <v>36</v>
      </c>
      <c r="C472" t="str">
        <f>_xlfn.XLOOKUP(B472,Lookup_table!B:B,Lookup_table!C:C)</f>
        <v>Data</v>
      </c>
      <c r="D472" t="s">
        <v>34</v>
      </c>
      <c r="E472" t="s">
        <v>32</v>
      </c>
      <c r="F472" t="s">
        <v>51</v>
      </c>
      <c r="G472" t="s">
        <v>30</v>
      </c>
      <c r="H472" t="str">
        <f t="shared" si="28"/>
        <v>Onsite/Hybrid</v>
      </c>
      <c r="I472" t="s">
        <v>35</v>
      </c>
      <c r="J472" t="str">
        <f t="shared" si="29"/>
        <v>0-2 yrs</v>
      </c>
      <c r="K472">
        <f t="shared" ca="1" si="31"/>
        <v>2</v>
      </c>
      <c r="L472" t="s">
        <v>27</v>
      </c>
      <c r="M472">
        <v>1</v>
      </c>
      <c r="N472">
        <v>1</v>
      </c>
      <c r="O472">
        <v>1</v>
      </c>
      <c r="P472">
        <v>1</v>
      </c>
      <c r="Q472">
        <v>0</v>
      </c>
      <c r="R472">
        <f>SUM(M472:N472:O472:P472:Q472)</f>
        <v>4</v>
      </c>
      <c r="S472" s="1">
        <v>78161</v>
      </c>
      <c r="T472" s="1" t="str">
        <f t="shared" si="30"/>
        <v>Medium</v>
      </c>
      <c r="U472">
        <v>2</v>
      </c>
      <c r="V472">
        <v>2025</v>
      </c>
      <c r="W472" t="s">
        <v>28</v>
      </c>
      <c r="X472">
        <v>7</v>
      </c>
    </row>
    <row r="473" spans="1:24" x14ac:dyDescent="0.3">
      <c r="A473">
        <v>472</v>
      </c>
      <c r="B473" t="s">
        <v>50</v>
      </c>
      <c r="C473" t="str">
        <f>_xlfn.XLOOKUP(B473,Lookup_table!B:B,Lookup_table!C:C)</f>
        <v>AI</v>
      </c>
      <c r="D473" t="s">
        <v>14</v>
      </c>
      <c r="E473" t="s">
        <v>40</v>
      </c>
      <c r="F473" t="s">
        <v>29</v>
      </c>
      <c r="G473" t="s">
        <v>17</v>
      </c>
      <c r="H473" t="str">
        <f t="shared" si="28"/>
        <v>Remote</v>
      </c>
      <c r="I473" t="s">
        <v>35</v>
      </c>
      <c r="J473" t="str">
        <f t="shared" si="29"/>
        <v>0-2 yrs</v>
      </c>
      <c r="K473">
        <f t="shared" ca="1" si="31"/>
        <v>1</v>
      </c>
      <c r="L473" t="s">
        <v>19</v>
      </c>
      <c r="M473">
        <v>0</v>
      </c>
      <c r="N473">
        <v>0</v>
      </c>
      <c r="O473">
        <v>1</v>
      </c>
      <c r="P473">
        <v>0</v>
      </c>
      <c r="Q473">
        <v>1</v>
      </c>
      <c r="R473">
        <f>SUM(M473:N473:O473:P473:Q473)</f>
        <v>2</v>
      </c>
      <c r="S473" s="1">
        <v>118911</v>
      </c>
      <c r="T473" s="1" t="str">
        <f t="shared" si="30"/>
        <v>Medium</v>
      </c>
      <c r="U473">
        <v>9</v>
      </c>
      <c r="V473">
        <v>2026</v>
      </c>
      <c r="W473" t="s">
        <v>28</v>
      </c>
      <c r="X473">
        <v>8</v>
      </c>
    </row>
    <row r="474" spans="1:24" x14ac:dyDescent="0.3">
      <c r="A474">
        <v>473</v>
      </c>
      <c r="B474" t="s">
        <v>41</v>
      </c>
      <c r="C474" t="str">
        <f>_xlfn.XLOOKUP(B474,Lookup_table!B:B,Lookup_table!C:C)</f>
        <v>Data</v>
      </c>
      <c r="D474" t="s">
        <v>37</v>
      </c>
      <c r="E474" t="s">
        <v>23</v>
      </c>
      <c r="F474" t="s">
        <v>52</v>
      </c>
      <c r="G474" t="s">
        <v>25</v>
      </c>
      <c r="H474" t="str">
        <f t="shared" si="28"/>
        <v>Onsite/Hybrid</v>
      </c>
      <c r="I474" t="s">
        <v>18</v>
      </c>
      <c r="J474" t="str">
        <f t="shared" si="29"/>
        <v>7+ yrs</v>
      </c>
      <c r="K474">
        <f t="shared" ca="1" si="31"/>
        <v>8</v>
      </c>
      <c r="L474" t="s">
        <v>19</v>
      </c>
      <c r="M474">
        <v>1</v>
      </c>
      <c r="N474">
        <v>0</v>
      </c>
      <c r="O474">
        <v>1</v>
      </c>
      <c r="P474">
        <v>1</v>
      </c>
      <c r="Q474">
        <v>0</v>
      </c>
      <c r="R474">
        <f>SUM(M474:N474:O474:P474:Q474)</f>
        <v>3</v>
      </c>
      <c r="S474" s="1">
        <v>132382</v>
      </c>
      <c r="T474" s="1" t="str">
        <f t="shared" si="30"/>
        <v>High</v>
      </c>
      <c r="U474">
        <v>12</v>
      </c>
      <c r="V474">
        <v>2025</v>
      </c>
      <c r="W474" t="s">
        <v>28</v>
      </c>
      <c r="X474">
        <v>9</v>
      </c>
    </row>
    <row r="475" spans="1:24" x14ac:dyDescent="0.3">
      <c r="A475">
        <v>474</v>
      </c>
      <c r="B475" t="s">
        <v>21</v>
      </c>
      <c r="C475" t="str">
        <f>_xlfn.XLOOKUP(B475,Lookup_table!B:B,Lookup_table!C:C)</f>
        <v>AI</v>
      </c>
      <c r="D475" t="s">
        <v>14</v>
      </c>
      <c r="E475" t="s">
        <v>15</v>
      </c>
      <c r="F475" t="s">
        <v>44</v>
      </c>
      <c r="G475" t="s">
        <v>17</v>
      </c>
      <c r="H475" t="str">
        <f t="shared" si="28"/>
        <v>Remote</v>
      </c>
      <c r="I475" t="s">
        <v>35</v>
      </c>
      <c r="J475" t="str">
        <f t="shared" si="29"/>
        <v>0-2 yrs</v>
      </c>
      <c r="K475">
        <f t="shared" ca="1" si="31"/>
        <v>2</v>
      </c>
      <c r="L475" t="s">
        <v>39</v>
      </c>
      <c r="M475">
        <v>1</v>
      </c>
      <c r="N475">
        <v>0</v>
      </c>
      <c r="O475">
        <v>0</v>
      </c>
      <c r="P475">
        <v>1</v>
      </c>
      <c r="Q475">
        <v>1</v>
      </c>
      <c r="R475">
        <f>SUM(M475:N475:O475:P475:Q475)</f>
        <v>3</v>
      </c>
      <c r="S475" s="1">
        <v>114704</v>
      </c>
      <c r="T475" s="1" t="str">
        <f t="shared" si="30"/>
        <v>Medium</v>
      </c>
      <c r="U475">
        <v>1</v>
      </c>
      <c r="V475">
        <v>2024</v>
      </c>
      <c r="W475" t="s">
        <v>28</v>
      </c>
      <c r="X475">
        <v>8</v>
      </c>
    </row>
    <row r="476" spans="1:24" x14ac:dyDescent="0.3">
      <c r="A476">
        <v>475</v>
      </c>
      <c r="B476" t="s">
        <v>33</v>
      </c>
      <c r="C476" t="str">
        <f>_xlfn.XLOOKUP(B476,Lookup_table!B:B,Lookup_table!C:C)</f>
        <v>Data</v>
      </c>
      <c r="D476" t="s">
        <v>34</v>
      </c>
      <c r="E476" t="s">
        <v>38</v>
      </c>
      <c r="F476" t="s">
        <v>29</v>
      </c>
      <c r="G476" t="s">
        <v>25</v>
      </c>
      <c r="H476" t="str">
        <f t="shared" si="28"/>
        <v>Onsite/Hybrid</v>
      </c>
      <c r="I476" t="s">
        <v>35</v>
      </c>
      <c r="J476" t="str">
        <f t="shared" si="29"/>
        <v>0-2 yrs</v>
      </c>
      <c r="K476">
        <f t="shared" ca="1" si="31"/>
        <v>1</v>
      </c>
      <c r="L476" t="s">
        <v>27</v>
      </c>
      <c r="M476">
        <v>0</v>
      </c>
      <c r="N476">
        <v>1</v>
      </c>
      <c r="O476">
        <v>1</v>
      </c>
      <c r="P476">
        <v>1</v>
      </c>
      <c r="Q476">
        <v>1</v>
      </c>
      <c r="R476">
        <f>SUM(M476:N476:O476:P476:Q476)</f>
        <v>4</v>
      </c>
      <c r="S476" s="1">
        <v>87708</v>
      </c>
      <c r="T476" s="1" t="str">
        <f t="shared" si="30"/>
        <v>Medium</v>
      </c>
      <c r="U476">
        <v>2</v>
      </c>
      <c r="V476">
        <v>2026</v>
      </c>
      <c r="W476" t="s">
        <v>28</v>
      </c>
      <c r="X476">
        <v>5</v>
      </c>
    </row>
    <row r="477" spans="1:24" x14ac:dyDescent="0.3">
      <c r="A477">
        <v>476</v>
      </c>
      <c r="B477" t="s">
        <v>31</v>
      </c>
      <c r="C477" t="str">
        <f>_xlfn.XLOOKUP(B477,Lookup_table!B:B,Lookup_table!C:C)</f>
        <v>Business</v>
      </c>
      <c r="D477" t="s">
        <v>22</v>
      </c>
      <c r="E477" t="s">
        <v>32</v>
      </c>
      <c r="F477" t="s">
        <v>16</v>
      </c>
      <c r="G477" t="s">
        <v>17</v>
      </c>
      <c r="H477" t="str">
        <f t="shared" si="28"/>
        <v>Remote</v>
      </c>
      <c r="I477" t="s">
        <v>26</v>
      </c>
      <c r="J477" t="str">
        <f t="shared" si="29"/>
        <v>3-6 yrs</v>
      </c>
      <c r="K477">
        <f t="shared" ca="1" si="31"/>
        <v>3</v>
      </c>
      <c r="L477" t="s">
        <v>19</v>
      </c>
      <c r="M477">
        <v>0</v>
      </c>
      <c r="N477">
        <v>0</v>
      </c>
      <c r="O477">
        <v>1</v>
      </c>
      <c r="P477">
        <v>0</v>
      </c>
      <c r="Q477">
        <v>0</v>
      </c>
      <c r="R477">
        <f>SUM(M477:N477:O477:P477:Q477)</f>
        <v>1</v>
      </c>
      <c r="S477" s="1">
        <v>105156</v>
      </c>
      <c r="T477" s="1" t="str">
        <f t="shared" si="30"/>
        <v>Medium</v>
      </c>
      <c r="U477">
        <v>4</v>
      </c>
      <c r="V477">
        <v>2021</v>
      </c>
      <c r="W477" t="s">
        <v>20</v>
      </c>
      <c r="X477">
        <v>1</v>
      </c>
    </row>
    <row r="478" spans="1:24" x14ac:dyDescent="0.3">
      <c r="A478">
        <v>477</v>
      </c>
      <c r="B478" t="s">
        <v>36</v>
      </c>
      <c r="C478" t="str">
        <f>_xlfn.XLOOKUP(B478,Lookup_table!B:B,Lookup_table!C:C)</f>
        <v>Data</v>
      </c>
      <c r="D478" t="s">
        <v>22</v>
      </c>
      <c r="E478" t="s">
        <v>15</v>
      </c>
      <c r="F478" t="s">
        <v>29</v>
      </c>
      <c r="G478" t="s">
        <v>17</v>
      </c>
      <c r="H478" t="str">
        <f t="shared" si="28"/>
        <v>Remote</v>
      </c>
      <c r="I478" t="s">
        <v>35</v>
      </c>
      <c r="J478" t="str">
        <f t="shared" si="29"/>
        <v>0-2 yrs</v>
      </c>
      <c r="K478">
        <f t="shared" ca="1" si="31"/>
        <v>0</v>
      </c>
      <c r="L478" t="s">
        <v>39</v>
      </c>
      <c r="M478">
        <v>0</v>
      </c>
      <c r="N478">
        <v>1</v>
      </c>
      <c r="O478">
        <v>0</v>
      </c>
      <c r="P478">
        <v>0</v>
      </c>
      <c r="Q478">
        <v>0</v>
      </c>
      <c r="R478">
        <f>SUM(M478:N478:O478:P478:Q478)</f>
        <v>1</v>
      </c>
      <c r="S478" s="1">
        <v>74369</v>
      </c>
      <c r="T478" s="1" t="str">
        <f t="shared" si="30"/>
        <v>Medium</v>
      </c>
      <c r="U478">
        <v>10</v>
      </c>
      <c r="V478">
        <v>2025</v>
      </c>
      <c r="W478" t="s">
        <v>34</v>
      </c>
      <c r="X478">
        <v>4</v>
      </c>
    </row>
    <row r="479" spans="1:24" x14ac:dyDescent="0.3">
      <c r="A479">
        <v>478</v>
      </c>
      <c r="B479" t="s">
        <v>50</v>
      </c>
      <c r="C479" t="str">
        <f>_xlfn.XLOOKUP(B479,Lookup_table!B:B,Lookup_table!C:C)</f>
        <v>AI</v>
      </c>
      <c r="D479" t="s">
        <v>14</v>
      </c>
      <c r="E479" t="s">
        <v>32</v>
      </c>
      <c r="F479" t="s">
        <v>16</v>
      </c>
      <c r="G479" t="s">
        <v>30</v>
      </c>
      <c r="H479" t="str">
        <f t="shared" si="28"/>
        <v>Onsite/Hybrid</v>
      </c>
      <c r="I479" t="s">
        <v>26</v>
      </c>
      <c r="J479" t="str">
        <f t="shared" si="29"/>
        <v>3-6 yrs</v>
      </c>
      <c r="K479">
        <f t="shared" ca="1" si="31"/>
        <v>6</v>
      </c>
      <c r="L479" t="s">
        <v>27</v>
      </c>
      <c r="M479">
        <v>0</v>
      </c>
      <c r="N479">
        <v>0</v>
      </c>
      <c r="O479">
        <v>1</v>
      </c>
      <c r="P479">
        <v>0</v>
      </c>
      <c r="Q479">
        <v>1</v>
      </c>
      <c r="R479">
        <f>SUM(M479:N479:O479:P479:Q479)</f>
        <v>2</v>
      </c>
      <c r="S479" s="1">
        <v>138767</v>
      </c>
      <c r="T479" s="1" t="str">
        <f t="shared" si="30"/>
        <v>High</v>
      </c>
      <c r="U479">
        <v>3</v>
      </c>
      <c r="V479">
        <v>2022</v>
      </c>
      <c r="W479" t="s">
        <v>34</v>
      </c>
      <c r="X479">
        <v>1</v>
      </c>
    </row>
    <row r="480" spans="1:24" x14ac:dyDescent="0.3">
      <c r="A480">
        <v>479</v>
      </c>
      <c r="B480" t="s">
        <v>33</v>
      </c>
      <c r="C480" t="str">
        <f>_xlfn.XLOOKUP(B480,Lookup_table!B:B,Lookup_table!C:C)</f>
        <v>Data</v>
      </c>
      <c r="D480" t="s">
        <v>37</v>
      </c>
      <c r="E480" t="s">
        <v>32</v>
      </c>
      <c r="F480" t="s">
        <v>51</v>
      </c>
      <c r="G480" t="s">
        <v>17</v>
      </c>
      <c r="H480" t="str">
        <f t="shared" si="28"/>
        <v>Remote</v>
      </c>
      <c r="I480" t="s">
        <v>26</v>
      </c>
      <c r="J480" t="str">
        <f t="shared" si="29"/>
        <v>3-6 yrs</v>
      </c>
      <c r="K480">
        <f t="shared" ca="1" si="31"/>
        <v>4</v>
      </c>
      <c r="L480" t="s">
        <v>39</v>
      </c>
      <c r="M480">
        <v>1</v>
      </c>
      <c r="N480">
        <v>1</v>
      </c>
      <c r="O480">
        <v>1</v>
      </c>
      <c r="P480">
        <v>1</v>
      </c>
      <c r="Q480">
        <v>0</v>
      </c>
      <c r="R480">
        <f>SUM(M480:N480:O480:P480:Q480)</f>
        <v>4</v>
      </c>
      <c r="S480" s="1">
        <v>109344</v>
      </c>
      <c r="T480" s="1" t="str">
        <f t="shared" si="30"/>
        <v>Medium</v>
      </c>
      <c r="U480">
        <v>1</v>
      </c>
      <c r="V480">
        <v>2020</v>
      </c>
      <c r="W480" t="s">
        <v>28</v>
      </c>
      <c r="X480">
        <v>6</v>
      </c>
    </row>
    <row r="481" spans="1:24" x14ac:dyDescent="0.3">
      <c r="A481">
        <v>480</v>
      </c>
      <c r="B481" t="s">
        <v>21</v>
      </c>
      <c r="C481" t="str">
        <f>_xlfn.XLOOKUP(B481,Lookup_table!B:B,Lookup_table!C:C)</f>
        <v>AI</v>
      </c>
      <c r="D481" t="s">
        <v>34</v>
      </c>
      <c r="E481" t="s">
        <v>32</v>
      </c>
      <c r="F481" t="s">
        <v>16</v>
      </c>
      <c r="G481" t="s">
        <v>30</v>
      </c>
      <c r="H481" t="str">
        <f t="shared" si="28"/>
        <v>Onsite/Hybrid</v>
      </c>
      <c r="I481" t="s">
        <v>26</v>
      </c>
      <c r="J481" t="str">
        <f t="shared" si="29"/>
        <v>3-6 yrs</v>
      </c>
      <c r="K481">
        <f t="shared" ca="1" si="31"/>
        <v>5</v>
      </c>
      <c r="L481" t="s">
        <v>39</v>
      </c>
      <c r="M481">
        <v>1</v>
      </c>
      <c r="N481">
        <v>0</v>
      </c>
      <c r="O481">
        <v>1</v>
      </c>
      <c r="P481">
        <v>1</v>
      </c>
      <c r="Q481">
        <v>1</v>
      </c>
      <c r="R481">
        <f>SUM(M481:N481:O481:P481:Q481)</f>
        <v>4</v>
      </c>
      <c r="S481" s="1">
        <v>157328</v>
      </c>
      <c r="T481" s="1" t="str">
        <f t="shared" si="30"/>
        <v>High</v>
      </c>
      <c r="U481">
        <v>10</v>
      </c>
      <c r="V481">
        <v>2020</v>
      </c>
      <c r="W481" t="s">
        <v>28</v>
      </c>
      <c r="X481">
        <v>7</v>
      </c>
    </row>
    <row r="482" spans="1:24" x14ac:dyDescent="0.3">
      <c r="A482">
        <v>481</v>
      </c>
      <c r="B482" t="s">
        <v>31</v>
      </c>
      <c r="C482" t="str">
        <f>_xlfn.XLOOKUP(B482,Lookup_table!B:B,Lookup_table!C:C)</f>
        <v>Business</v>
      </c>
      <c r="D482" t="s">
        <v>22</v>
      </c>
      <c r="E482" t="s">
        <v>15</v>
      </c>
      <c r="F482" t="s">
        <v>29</v>
      </c>
      <c r="G482" t="s">
        <v>17</v>
      </c>
      <c r="H482" t="str">
        <f t="shared" si="28"/>
        <v>Remote</v>
      </c>
      <c r="I482" t="s">
        <v>26</v>
      </c>
      <c r="J482" t="str">
        <f t="shared" si="29"/>
        <v>3-6 yrs</v>
      </c>
      <c r="K482">
        <f t="shared" ca="1" si="31"/>
        <v>6</v>
      </c>
      <c r="L482" t="s">
        <v>39</v>
      </c>
      <c r="M482">
        <v>1</v>
      </c>
      <c r="N482">
        <v>1</v>
      </c>
      <c r="O482">
        <v>1</v>
      </c>
      <c r="P482">
        <v>0</v>
      </c>
      <c r="Q482">
        <v>1</v>
      </c>
      <c r="R482">
        <f>SUM(M482:N482:O482:P482:Q482)</f>
        <v>4</v>
      </c>
      <c r="S482" s="1">
        <v>118661</v>
      </c>
      <c r="T482" s="1" t="str">
        <f t="shared" si="30"/>
        <v>Medium</v>
      </c>
      <c r="U482">
        <v>8</v>
      </c>
      <c r="V482">
        <v>2025</v>
      </c>
      <c r="W482" t="s">
        <v>20</v>
      </c>
      <c r="X482">
        <v>1</v>
      </c>
    </row>
    <row r="483" spans="1:24" x14ac:dyDescent="0.3">
      <c r="A483">
        <v>482</v>
      </c>
      <c r="B483" t="s">
        <v>21</v>
      </c>
      <c r="C483" t="str">
        <f>_xlfn.XLOOKUP(B483,Lookup_table!B:B,Lookup_table!C:C)</f>
        <v>AI</v>
      </c>
      <c r="D483" t="s">
        <v>22</v>
      </c>
      <c r="E483" t="s">
        <v>32</v>
      </c>
      <c r="F483" t="s">
        <v>16</v>
      </c>
      <c r="G483" t="s">
        <v>25</v>
      </c>
      <c r="H483" t="str">
        <f t="shared" si="28"/>
        <v>Onsite/Hybrid</v>
      </c>
      <c r="I483" t="s">
        <v>26</v>
      </c>
      <c r="J483" t="str">
        <f t="shared" si="29"/>
        <v>3-6 yrs</v>
      </c>
      <c r="K483">
        <f t="shared" ca="1" si="31"/>
        <v>4</v>
      </c>
      <c r="L483" t="s">
        <v>27</v>
      </c>
      <c r="M483">
        <v>0</v>
      </c>
      <c r="N483">
        <v>0</v>
      </c>
      <c r="O483">
        <v>0</v>
      </c>
      <c r="P483">
        <v>0</v>
      </c>
      <c r="Q483">
        <v>1</v>
      </c>
      <c r="R483">
        <f>SUM(M483:N483:O483:P483:Q483)</f>
        <v>1</v>
      </c>
      <c r="S483" s="1">
        <v>141299</v>
      </c>
      <c r="T483" s="1" t="str">
        <f t="shared" si="30"/>
        <v>High</v>
      </c>
      <c r="U483">
        <v>11</v>
      </c>
      <c r="V483">
        <v>2025</v>
      </c>
      <c r="W483" t="s">
        <v>20</v>
      </c>
      <c r="X483">
        <v>2</v>
      </c>
    </row>
    <row r="484" spans="1:24" x14ac:dyDescent="0.3">
      <c r="A484">
        <v>483</v>
      </c>
      <c r="B484" t="s">
        <v>36</v>
      </c>
      <c r="C484" t="str">
        <f>_xlfn.XLOOKUP(B484,Lookup_table!B:B,Lookup_table!C:C)</f>
        <v>Data</v>
      </c>
      <c r="D484" t="s">
        <v>37</v>
      </c>
      <c r="E484" t="s">
        <v>23</v>
      </c>
      <c r="F484" t="s">
        <v>44</v>
      </c>
      <c r="G484" t="s">
        <v>25</v>
      </c>
      <c r="H484" t="str">
        <f t="shared" si="28"/>
        <v>Onsite/Hybrid</v>
      </c>
      <c r="I484" t="s">
        <v>18</v>
      </c>
      <c r="J484" t="str">
        <f t="shared" si="29"/>
        <v>7+ yrs</v>
      </c>
      <c r="K484">
        <f t="shared" ca="1" si="31"/>
        <v>13</v>
      </c>
      <c r="L484" t="s">
        <v>19</v>
      </c>
      <c r="M484">
        <v>0</v>
      </c>
      <c r="N484">
        <v>1</v>
      </c>
      <c r="O484">
        <v>1</v>
      </c>
      <c r="P484">
        <v>0</v>
      </c>
      <c r="Q484">
        <v>1</v>
      </c>
      <c r="R484">
        <f>SUM(M484:N484:O484:P484:Q484)</f>
        <v>3</v>
      </c>
      <c r="S484" s="1">
        <v>120277</v>
      </c>
      <c r="T484" s="1" t="str">
        <f t="shared" si="30"/>
        <v>High</v>
      </c>
      <c r="U484">
        <v>2</v>
      </c>
      <c r="V484">
        <v>2023</v>
      </c>
      <c r="W484" t="s">
        <v>34</v>
      </c>
      <c r="X484">
        <v>4</v>
      </c>
    </row>
    <row r="485" spans="1:24" x14ac:dyDescent="0.3">
      <c r="A485">
        <v>484</v>
      </c>
      <c r="B485" t="s">
        <v>50</v>
      </c>
      <c r="C485" t="str">
        <f>_xlfn.XLOOKUP(B485,Lookup_table!B:B,Lookup_table!C:C)</f>
        <v>AI</v>
      </c>
      <c r="D485" t="s">
        <v>37</v>
      </c>
      <c r="E485" t="s">
        <v>40</v>
      </c>
      <c r="F485" t="s">
        <v>24</v>
      </c>
      <c r="G485" t="s">
        <v>17</v>
      </c>
      <c r="H485" t="str">
        <f t="shared" si="28"/>
        <v>Remote</v>
      </c>
      <c r="I485" t="s">
        <v>18</v>
      </c>
      <c r="J485" t="str">
        <f t="shared" si="29"/>
        <v>7+ yrs</v>
      </c>
      <c r="K485">
        <f t="shared" ca="1" si="31"/>
        <v>13</v>
      </c>
      <c r="L485" t="s">
        <v>39</v>
      </c>
      <c r="M485">
        <v>1</v>
      </c>
      <c r="N485">
        <v>1</v>
      </c>
      <c r="O485">
        <v>0</v>
      </c>
      <c r="P485">
        <v>0</v>
      </c>
      <c r="Q485">
        <v>0</v>
      </c>
      <c r="R485">
        <f>SUM(M485:N485:O485:P485:Q485)</f>
        <v>2</v>
      </c>
      <c r="S485" s="1">
        <v>135815</v>
      </c>
      <c r="T485" s="1" t="str">
        <f t="shared" si="30"/>
        <v>High</v>
      </c>
      <c r="U485">
        <v>7</v>
      </c>
      <c r="V485">
        <v>2022</v>
      </c>
      <c r="W485" t="s">
        <v>20</v>
      </c>
      <c r="X485">
        <v>5</v>
      </c>
    </row>
    <row r="486" spans="1:24" x14ac:dyDescent="0.3">
      <c r="A486">
        <v>485</v>
      </c>
      <c r="B486" t="s">
        <v>31</v>
      </c>
      <c r="C486" t="str">
        <f>_xlfn.XLOOKUP(B486,Lookup_table!B:B,Lookup_table!C:C)</f>
        <v>Business</v>
      </c>
      <c r="D486" t="s">
        <v>37</v>
      </c>
      <c r="E486" t="s">
        <v>15</v>
      </c>
      <c r="F486" t="s">
        <v>44</v>
      </c>
      <c r="G486" t="s">
        <v>17</v>
      </c>
      <c r="H486" t="str">
        <f t="shared" si="28"/>
        <v>Remote</v>
      </c>
      <c r="I486" t="s">
        <v>18</v>
      </c>
      <c r="J486" t="str">
        <f t="shared" si="29"/>
        <v>7+ yrs</v>
      </c>
      <c r="K486">
        <f t="shared" ca="1" si="31"/>
        <v>11</v>
      </c>
      <c r="L486" t="s">
        <v>27</v>
      </c>
      <c r="M486">
        <v>0</v>
      </c>
      <c r="N486">
        <v>0</v>
      </c>
      <c r="O486">
        <v>0</v>
      </c>
      <c r="P486">
        <v>0</v>
      </c>
      <c r="Q486">
        <v>1</v>
      </c>
      <c r="R486">
        <f>SUM(M486:N486:O486:P486:Q486)</f>
        <v>1</v>
      </c>
      <c r="S486" s="1">
        <v>109500</v>
      </c>
      <c r="T486" s="1" t="str">
        <f t="shared" si="30"/>
        <v>Medium</v>
      </c>
      <c r="U486">
        <v>8</v>
      </c>
      <c r="V486">
        <v>2024</v>
      </c>
      <c r="W486" t="s">
        <v>20</v>
      </c>
      <c r="X486">
        <v>1</v>
      </c>
    </row>
    <row r="487" spans="1:24" x14ac:dyDescent="0.3">
      <c r="A487">
        <v>486</v>
      </c>
      <c r="B487" t="s">
        <v>33</v>
      </c>
      <c r="C487" t="str">
        <f>_xlfn.XLOOKUP(B487,Lookup_table!B:B,Lookup_table!C:C)</f>
        <v>Data</v>
      </c>
      <c r="D487" t="s">
        <v>37</v>
      </c>
      <c r="E487" t="s">
        <v>40</v>
      </c>
      <c r="F487" t="s">
        <v>44</v>
      </c>
      <c r="G487" t="s">
        <v>17</v>
      </c>
      <c r="H487" t="str">
        <f t="shared" si="28"/>
        <v>Remote</v>
      </c>
      <c r="I487" t="s">
        <v>18</v>
      </c>
      <c r="J487" t="str">
        <f t="shared" si="29"/>
        <v>7+ yrs</v>
      </c>
      <c r="K487">
        <f t="shared" ca="1" si="31"/>
        <v>9</v>
      </c>
      <c r="L487" t="s">
        <v>39</v>
      </c>
      <c r="M487">
        <v>0</v>
      </c>
      <c r="N487">
        <v>1</v>
      </c>
      <c r="O487">
        <v>1</v>
      </c>
      <c r="P487">
        <v>1</v>
      </c>
      <c r="Q487">
        <v>1</v>
      </c>
      <c r="R487">
        <f>SUM(M487:N487:O487:P487:Q487)</f>
        <v>4</v>
      </c>
      <c r="S487" s="1">
        <v>138309</v>
      </c>
      <c r="T487" s="1" t="str">
        <f t="shared" si="30"/>
        <v>High</v>
      </c>
      <c r="U487">
        <v>2</v>
      </c>
      <c r="V487">
        <v>2020</v>
      </c>
      <c r="W487" t="s">
        <v>28</v>
      </c>
      <c r="X487">
        <v>7</v>
      </c>
    </row>
    <row r="488" spans="1:24" x14ac:dyDescent="0.3">
      <c r="A488">
        <v>487</v>
      </c>
      <c r="B488" t="s">
        <v>21</v>
      </c>
      <c r="C488" t="str">
        <f>_xlfn.XLOOKUP(B488,Lookup_table!B:B,Lookup_table!C:C)</f>
        <v>AI</v>
      </c>
      <c r="D488" t="s">
        <v>34</v>
      </c>
      <c r="E488" t="s">
        <v>38</v>
      </c>
      <c r="F488" t="s">
        <v>52</v>
      </c>
      <c r="G488" t="s">
        <v>30</v>
      </c>
      <c r="H488" t="str">
        <f t="shared" si="28"/>
        <v>Onsite/Hybrid</v>
      </c>
      <c r="I488" t="s">
        <v>26</v>
      </c>
      <c r="J488" t="str">
        <f t="shared" si="29"/>
        <v>3-6 yrs</v>
      </c>
      <c r="K488">
        <f t="shared" ca="1" si="31"/>
        <v>6</v>
      </c>
      <c r="L488" t="s">
        <v>39</v>
      </c>
      <c r="M488">
        <v>0</v>
      </c>
      <c r="N488">
        <v>1</v>
      </c>
      <c r="O488">
        <v>0</v>
      </c>
      <c r="P488">
        <v>1</v>
      </c>
      <c r="Q488">
        <v>1</v>
      </c>
      <c r="R488">
        <f>SUM(M488:N488:O488:P488:Q488)</f>
        <v>3</v>
      </c>
      <c r="S488" s="1">
        <v>140204</v>
      </c>
      <c r="T488" s="1" t="str">
        <f t="shared" si="30"/>
        <v>High</v>
      </c>
      <c r="U488">
        <v>6</v>
      </c>
      <c r="V488">
        <v>2020</v>
      </c>
      <c r="W488" t="s">
        <v>20</v>
      </c>
      <c r="X488">
        <v>2</v>
      </c>
    </row>
    <row r="489" spans="1:24" x14ac:dyDescent="0.3">
      <c r="A489">
        <v>488</v>
      </c>
      <c r="B489" t="s">
        <v>50</v>
      </c>
      <c r="C489" t="str">
        <f>_xlfn.XLOOKUP(B489,Lookup_table!B:B,Lookup_table!C:C)</f>
        <v>AI</v>
      </c>
      <c r="D489" t="s">
        <v>34</v>
      </c>
      <c r="E489" t="s">
        <v>42</v>
      </c>
      <c r="F489" t="s">
        <v>51</v>
      </c>
      <c r="G489" t="s">
        <v>25</v>
      </c>
      <c r="H489" t="str">
        <f t="shared" si="28"/>
        <v>Onsite/Hybrid</v>
      </c>
      <c r="I489" t="s">
        <v>35</v>
      </c>
      <c r="J489" t="str">
        <f t="shared" si="29"/>
        <v>0-2 yrs</v>
      </c>
      <c r="K489">
        <f t="shared" ca="1" si="31"/>
        <v>1</v>
      </c>
      <c r="L489" t="s">
        <v>19</v>
      </c>
      <c r="M489">
        <v>1</v>
      </c>
      <c r="N489">
        <v>1</v>
      </c>
      <c r="O489">
        <v>0</v>
      </c>
      <c r="P489">
        <v>0</v>
      </c>
      <c r="Q489">
        <v>0</v>
      </c>
      <c r="R489">
        <f>SUM(M489:N489:O489:P489:Q489)</f>
        <v>2</v>
      </c>
      <c r="S489" s="1">
        <v>91795</v>
      </c>
      <c r="T489" s="1" t="str">
        <f t="shared" si="30"/>
        <v>Medium</v>
      </c>
      <c r="U489">
        <v>9</v>
      </c>
      <c r="V489">
        <v>2021</v>
      </c>
      <c r="W489" t="s">
        <v>28</v>
      </c>
      <c r="X489">
        <v>9</v>
      </c>
    </row>
    <row r="490" spans="1:24" x14ac:dyDescent="0.3">
      <c r="A490">
        <v>489</v>
      </c>
      <c r="B490" t="s">
        <v>21</v>
      </c>
      <c r="C490" t="str">
        <f>_xlfn.XLOOKUP(B490,Lookup_table!B:B,Lookup_table!C:C)</f>
        <v>AI</v>
      </c>
      <c r="D490" t="s">
        <v>37</v>
      </c>
      <c r="E490" t="s">
        <v>23</v>
      </c>
      <c r="F490" t="s">
        <v>16</v>
      </c>
      <c r="G490" t="s">
        <v>25</v>
      </c>
      <c r="H490" t="str">
        <f t="shared" si="28"/>
        <v>Onsite/Hybrid</v>
      </c>
      <c r="I490" t="s">
        <v>35</v>
      </c>
      <c r="J490" t="str">
        <f t="shared" si="29"/>
        <v>0-2 yrs</v>
      </c>
      <c r="K490">
        <f t="shared" ca="1" si="31"/>
        <v>1</v>
      </c>
      <c r="L490" t="s">
        <v>27</v>
      </c>
      <c r="M490">
        <v>1</v>
      </c>
      <c r="N490">
        <v>0</v>
      </c>
      <c r="O490">
        <v>1</v>
      </c>
      <c r="P490">
        <v>1</v>
      </c>
      <c r="Q490">
        <v>1</v>
      </c>
      <c r="R490">
        <f>SUM(M490:N490:O490:P490:Q490)</f>
        <v>4</v>
      </c>
      <c r="S490" s="1">
        <v>132124</v>
      </c>
      <c r="T490" s="1" t="str">
        <f t="shared" si="30"/>
        <v>High</v>
      </c>
      <c r="U490">
        <v>6</v>
      </c>
      <c r="V490">
        <v>2024</v>
      </c>
      <c r="W490" t="s">
        <v>28</v>
      </c>
      <c r="X490">
        <v>2</v>
      </c>
    </row>
    <row r="491" spans="1:24" x14ac:dyDescent="0.3">
      <c r="A491">
        <v>490</v>
      </c>
      <c r="B491" t="s">
        <v>50</v>
      </c>
      <c r="C491" t="str">
        <f>_xlfn.XLOOKUP(B491,Lookup_table!B:B,Lookup_table!C:C)</f>
        <v>AI</v>
      </c>
      <c r="D491" t="s">
        <v>34</v>
      </c>
      <c r="E491" t="s">
        <v>40</v>
      </c>
      <c r="F491" t="s">
        <v>43</v>
      </c>
      <c r="G491" t="s">
        <v>30</v>
      </c>
      <c r="H491" t="str">
        <f t="shared" si="28"/>
        <v>Onsite/Hybrid</v>
      </c>
      <c r="I491" t="s">
        <v>18</v>
      </c>
      <c r="J491" t="str">
        <f t="shared" si="29"/>
        <v>7+ yrs</v>
      </c>
      <c r="K491">
        <f t="shared" ca="1" si="31"/>
        <v>12</v>
      </c>
      <c r="L491" t="s">
        <v>27</v>
      </c>
      <c r="M491">
        <v>1</v>
      </c>
      <c r="N491">
        <v>1</v>
      </c>
      <c r="O491">
        <v>1</v>
      </c>
      <c r="P491">
        <v>1</v>
      </c>
      <c r="Q491">
        <v>0</v>
      </c>
      <c r="R491">
        <f>SUM(M491:N491:O491:P491:Q491)</f>
        <v>4</v>
      </c>
      <c r="S491" s="1">
        <v>167603</v>
      </c>
      <c r="T491" s="1" t="str">
        <f t="shared" si="30"/>
        <v>High</v>
      </c>
      <c r="U491">
        <v>10</v>
      </c>
      <c r="V491">
        <v>2026</v>
      </c>
      <c r="W491" t="s">
        <v>28</v>
      </c>
      <c r="X491">
        <v>6</v>
      </c>
    </row>
    <row r="492" spans="1:24" x14ac:dyDescent="0.3">
      <c r="A492">
        <v>491</v>
      </c>
      <c r="B492" t="s">
        <v>41</v>
      </c>
      <c r="C492" t="str">
        <f>_xlfn.XLOOKUP(B492,Lookup_table!B:B,Lookup_table!C:C)</f>
        <v>Data</v>
      </c>
      <c r="D492" t="s">
        <v>34</v>
      </c>
      <c r="E492" t="s">
        <v>40</v>
      </c>
      <c r="F492" t="s">
        <v>52</v>
      </c>
      <c r="G492" t="s">
        <v>30</v>
      </c>
      <c r="H492" t="str">
        <f t="shared" si="28"/>
        <v>Onsite/Hybrid</v>
      </c>
      <c r="I492" t="s">
        <v>26</v>
      </c>
      <c r="J492" t="str">
        <f t="shared" si="29"/>
        <v>3-6 yrs</v>
      </c>
      <c r="K492">
        <f t="shared" ca="1" si="31"/>
        <v>5</v>
      </c>
      <c r="L492" t="s">
        <v>19</v>
      </c>
      <c r="M492">
        <v>0</v>
      </c>
      <c r="N492">
        <v>1</v>
      </c>
      <c r="O492">
        <v>1</v>
      </c>
      <c r="P492">
        <v>1</v>
      </c>
      <c r="Q492">
        <v>0</v>
      </c>
      <c r="R492">
        <f>SUM(M492:N492:O492:P492:Q492)</f>
        <v>3</v>
      </c>
      <c r="S492" s="1">
        <v>100069</v>
      </c>
      <c r="T492" s="1" t="str">
        <f t="shared" si="30"/>
        <v>Medium</v>
      </c>
      <c r="U492">
        <v>5</v>
      </c>
      <c r="V492">
        <v>2020</v>
      </c>
      <c r="W492" t="s">
        <v>28</v>
      </c>
      <c r="X492">
        <v>8</v>
      </c>
    </row>
    <row r="493" spans="1:24" x14ac:dyDescent="0.3">
      <c r="A493">
        <v>492</v>
      </c>
      <c r="B493" t="s">
        <v>41</v>
      </c>
      <c r="C493" t="str">
        <f>_xlfn.XLOOKUP(B493,Lookup_table!B:B,Lookup_table!C:C)</f>
        <v>Data</v>
      </c>
      <c r="D493" t="s">
        <v>37</v>
      </c>
      <c r="E493" t="s">
        <v>38</v>
      </c>
      <c r="F493" t="s">
        <v>51</v>
      </c>
      <c r="G493" t="s">
        <v>25</v>
      </c>
      <c r="H493" t="str">
        <f t="shared" si="28"/>
        <v>Onsite/Hybrid</v>
      </c>
      <c r="I493" t="s">
        <v>35</v>
      </c>
      <c r="J493" t="str">
        <f t="shared" si="29"/>
        <v>0-2 yrs</v>
      </c>
      <c r="K493">
        <f t="shared" ca="1" si="31"/>
        <v>1</v>
      </c>
      <c r="L493" t="s">
        <v>19</v>
      </c>
      <c r="M493">
        <v>1</v>
      </c>
      <c r="N493">
        <v>1</v>
      </c>
      <c r="O493">
        <v>0</v>
      </c>
      <c r="P493">
        <v>1</v>
      </c>
      <c r="Q493">
        <v>1</v>
      </c>
      <c r="R493">
        <f>SUM(M493:N493:O493:P493:Q493)</f>
        <v>4</v>
      </c>
      <c r="S493" s="1">
        <v>74938</v>
      </c>
      <c r="T493" s="1" t="str">
        <f t="shared" si="30"/>
        <v>Medium</v>
      </c>
      <c r="U493">
        <v>7</v>
      </c>
      <c r="V493">
        <v>2021</v>
      </c>
      <c r="W493" t="s">
        <v>28</v>
      </c>
      <c r="X493">
        <v>9</v>
      </c>
    </row>
    <row r="494" spans="1:24" x14ac:dyDescent="0.3">
      <c r="A494">
        <v>493</v>
      </c>
      <c r="B494" t="s">
        <v>33</v>
      </c>
      <c r="C494" t="str">
        <f>_xlfn.XLOOKUP(B494,Lookup_table!B:B,Lookup_table!C:C)</f>
        <v>Data</v>
      </c>
      <c r="D494" t="s">
        <v>22</v>
      </c>
      <c r="E494" t="s">
        <v>40</v>
      </c>
      <c r="F494" t="s">
        <v>43</v>
      </c>
      <c r="G494" t="s">
        <v>17</v>
      </c>
      <c r="H494" t="str">
        <f t="shared" si="28"/>
        <v>Remote</v>
      </c>
      <c r="I494" t="s">
        <v>18</v>
      </c>
      <c r="J494" t="str">
        <f t="shared" si="29"/>
        <v>7+ yrs</v>
      </c>
      <c r="K494">
        <f t="shared" ca="1" si="31"/>
        <v>10</v>
      </c>
      <c r="L494" t="s">
        <v>39</v>
      </c>
      <c r="M494">
        <v>0</v>
      </c>
      <c r="N494">
        <v>0</v>
      </c>
      <c r="O494">
        <v>1</v>
      </c>
      <c r="P494">
        <v>1</v>
      </c>
      <c r="Q494">
        <v>0</v>
      </c>
      <c r="R494">
        <f>SUM(M494:N494:O494:P494:Q494)</f>
        <v>2</v>
      </c>
      <c r="S494" s="1">
        <v>147276</v>
      </c>
      <c r="T494" s="1" t="str">
        <f t="shared" si="30"/>
        <v>High</v>
      </c>
      <c r="U494">
        <v>2</v>
      </c>
      <c r="V494">
        <v>2023</v>
      </c>
      <c r="W494" t="s">
        <v>28</v>
      </c>
      <c r="X494">
        <v>1</v>
      </c>
    </row>
    <row r="495" spans="1:24" x14ac:dyDescent="0.3">
      <c r="A495">
        <v>494</v>
      </c>
      <c r="B495" t="s">
        <v>36</v>
      </c>
      <c r="C495" t="str">
        <f>_xlfn.XLOOKUP(B495,Lookup_table!B:B,Lookup_table!C:C)</f>
        <v>Data</v>
      </c>
      <c r="D495" t="s">
        <v>37</v>
      </c>
      <c r="E495" t="s">
        <v>32</v>
      </c>
      <c r="F495" t="s">
        <v>16</v>
      </c>
      <c r="G495" t="s">
        <v>25</v>
      </c>
      <c r="H495" t="str">
        <f t="shared" si="28"/>
        <v>Onsite/Hybrid</v>
      </c>
      <c r="I495" t="s">
        <v>26</v>
      </c>
      <c r="J495" t="str">
        <f t="shared" si="29"/>
        <v>3-6 yrs</v>
      </c>
      <c r="K495">
        <f t="shared" ca="1" si="31"/>
        <v>5</v>
      </c>
      <c r="L495" t="s">
        <v>19</v>
      </c>
      <c r="M495">
        <v>1</v>
      </c>
      <c r="N495">
        <v>1</v>
      </c>
      <c r="O495">
        <v>0</v>
      </c>
      <c r="P495">
        <v>1</v>
      </c>
      <c r="Q495">
        <v>1</v>
      </c>
      <c r="R495">
        <f>SUM(M495:N495:O495:P495:Q495)</f>
        <v>4</v>
      </c>
      <c r="S495" s="1">
        <v>103534</v>
      </c>
      <c r="T495" s="1" t="str">
        <f t="shared" si="30"/>
        <v>Medium</v>
      </c>
      <c r="U495">
        <v>4</v>
      </c>
      <c r="V495">
        <v>2020</v>
      </c>
      <c r="W495" t="s">
        <v>34</v>
      </c>
      <c r="X495">
        <v>5</v>
      </c>
    </row>
    <row r="496" spans="1:24" x14ac:dyDescent="0.3">
      <c r="A496">
        <v>495</v>
      </c>
      <c r="B496" t="s">
        <v>36</v>
      </c>
      <c r="C496" t="str">
        <f>_xlfn.XLOOKUP(B496,Lookup_table!B:B,Lookup_table!C:C)</f>
        <v>Data</v>
      </c>
      <c r="D496" t="s">
        <v>34</v>
      </c>
      <c r="E496" t="s">
        <v>32</v>
      </c>
      <c r="F496" t="s">
        <v>44</v>
      </c>
      <c r="G496" t="s">
        <v>17</v>
      </c>
      <c r="H496" t="str">
        <f t="shared" si="28"/>
        <v>Remote</v>
      </c>
      <c r="I496" t="s">
        <v>18</v>
      </c>
      <c r="J496" t="str">
        <f t="shared" si="29"/>
        <v>7+ yrs</v>
      </c>
      <c r="K496">
        <f t="shared" ca="1" si="31"/>
        <v>9</v>
      </c>
      <c r="L496" t="s">
        <v>27</v>
      </c>
      <c r="M496">
        <v>0</v>
      </c>
      <c r="N496">
        <v>1</v>
      </c>
      <c r="O496">
        <v>1</v>
      </c>
      <c r="P496">
        <v>0</v>
      </c>
      <c r="Q496">
        <v>1</v>
      </c>
      <c r="R496">
        <f>SUM(M496:N496:O496:P496:Q496)</f>
        <v>3</v>
      </c>
      <c r="S496" s="1">
        <v>124957</v>
      </c>
      <c r="T496" s="1" t="str">
        <f t="shared" si="30"/>
        <v>High</v>
      </c>
      <c r="U496">
        <v>3</v>
      </c>
      <c r="V496">
        <v>2021</v>
      </c>
      <c r="W496" t="s">
        <v>20</v>
      </c>
      <c r="X496">
        <v>5</v>
      </c>
    </row>
    <row r="497" spans="1:24" x14ac:dyDescent="0.3">
      <c r="A497">
        <v>496</v>
      </c>
      <c r="B497" t="s">
        <v>36</v>
      </c>
      <c r="C497" t="str">
        <f>_xlfn.XLOOKUP(B497,Lookup_table!B:B,Lookup_table!C:C)</f>
        <v>Data</v>
      </c>
      <c r="D497" t="s">
        <v>34</v>
      </c>
      <c r="E497" t="s">
        <v>38</v>
      </c>
      <c r="F497" t="s">
        <v>29</v>
      </c>
      <c r="G497" t="s">
        <v>25</v>
      </c>
      <c r="H497" t="str">
        <f t="shared" si="28"/>
        <v>Onsite/Hybrid</v>
      </c>
      <c r="I497" t="s">
        <v>35</v>
      </c>
      <c r="J497" t="str">
        <f t="shared" si="29"/>
        <v>0-2 yrs</v>
      </c>
      <c r="K497">
        <f t="shared" ca="1" si="31"/>
        <v>2</v>
      </c>
      <c r="L497" t="s">
        <v>27</v>
      </c>
      <c r="M497">
        <v>1</v>
      </c>
      <c r="N497">
        <v>0</v>
      </c>
      <c r="O497">
        <v>1</v>
      </c>
      <c r="P497">
        <v>0</v>
      </c>
      <c r="Q497">
        <v>1</v>
      </c>
      <c r="R497">
        <f>SUM(M497:N497:O497:P497:Q497)</f>
        <v>3</v>
      </c>
      <c r="S497" s="1">
        <v>79554</v>
      </c>
      <c r="T497" s="1" t="str">
        <f t="shared" si="30"/>
        <v>Medium</v>
      </c>
      <c r="U497">
        <v>3</v>
      </c>
      <c r="V497">
        <v>2021</v>
      </c>
      <c r="W497" t="s">
        <v>20</v>
      </c>
      <c r="X497">
        <v>6</v>
      </c>
    </row>
    <row r="498" spans="1:24" x14ac:dyDescent="0.3">
      <c r="A498">
        <v>497</v>
      </c>
      <c r="B498" t="s">
        <v>36</v>
      </c>
      <c r="C498" t="str">
        <f>_xlfn.XLOOKUP(B498,Lookup_table!B:B,Lookup_table!C:C)</f>
        <v>Data</v>
      </c>
      <c r="D498" t="s">
        <v>34</v>
      </c>
      <c r="E498" t="s">
        <v>32</v>
      </c>
      <c r="F498" t="s">
        <v>43</v>
      </c>
      <c r="G498" t="s">
        <v>25</v>
      </c>
      <c r="H498" t="str">
        <f t="shared" si="28"/>
        <v>Onsite/Hybrid</v>
      </c>
      <c r="I498" t="s">
        <v>18</v>
      </c>
      <c r="J498" t="str">
        <f t="shared" si="29"/>
        <v>7+ yrs</v>
      </c>
      <c r="K498">
        <f t="shared" ca="1" si="31"/>
        <v>13</v>
      </c>
      <c r="L498" t="s">
        <v>19</v>
      </c>
      <c r="M498">
        <v>0</v>
      </c>
      <c r="N498">
        <v>1</v>
      </c>
      <c r="O498">
        <v>1</v>
      </c>
      <c r="P498">
        <v>1</v>
      </c>
      <c r="Q498">
        <v>0</v>
      </c>
      <c r="R498">
        <f>SUM(M498:N498:O498:P498:Q498)</f>
        <v>3</v>
      </c>
      <c r="S498" s="1">
        <v>131022</v>
      </c>
      <c r="T498" s="1" t="str">
        <f t="shared" si="30"/>
        <v>High</v>
      </c>
      <c r="U498">
        <v>10</v>
      </c>
      <c r="V498">
        <v>2021</v>
      </c>
      <c r="W498" t="s">
        <v>28</v>
      </c>
      <c r="X498">
        <v>5</v>
      </c>
    </row>
    <row r="499" spans="1:24" x14ac:dyDescent="0.3">
      <c r="A499">
        <v>498</v>
      </c>
      <c r="B499" t="s">
        <v>50</v>
      </c>
      <c r="C499" t="str">
        <f>_xlfn.XLOOKUP(B499,Lookup_table!B:B,Lookup_table!C:C)</f>
        <v>AI</v>
      </c>
      <c r="D499" t="s">
        <v>22</v>
      </c>
      <c r="E499" t="s">
        <v>40</v>
      </c>
      <c r="F499" t="s">
        <v>29</v>
      </c>
      <c r="G499" t="s">
        <v>17</v>
      </c>
      <c r="H499" t="str">
        <f t="shared" si="28"/>
        <v>Remote</v>
      </c>
      <c r="I499" t="s">
        <v>18</v>
      </c>
      <c r="J499" t="str">
        <f t="shared" si="29"/>
        <v>7+ yrs</v>
      </c>
      <c r="K499">
        <f t="shared" ca="1" si="31"/>
        <v>10</v>
      </c>
      <c r="L499" t="s">
        <v>27</v>
      </c>
      <c r="M499">
        <v>0</v>
      </c>
      <c r="N499">
        <v>0</v>
      </c>
      <c r="O499">
        <v>1</v>
      </c>
      <c r="P499">
        <v>1</v>
      </c>
      <c r="Q499">
        <v>0</v>
      </c>
      <c r="R499">
        <f>SUM(M499:N499:O499:P499:Q499)</f>
        <v>2</v>
      </c>
      <c r="S499" s="1">
        <v>190812</v>
      </c>
      <c r="T499" s="1" t="str">
        <f t="shared" si="30"/>
        <v>High</v>
      </c>
      <c r="U499">
        <v>2</v>
      </c>
      <c r="V499">
        <v>2026</v>
      </c>
      <c r="W499" t="s">
        <v>28</v>
      </c>
      <c r="X499">
        <v>9</v>
      </c>
    </row>
    <row r="500" spans="1:24" x14ac:dyDescent="0.3">
      <c r="A500">
        <v>499</v>
      </c>
      <c r="B500" t="s">
        <v>21</v>
      </c>
      <c r="C500" t="str">
        <f>_xlfn.XLOOKUP(B500,Lookup_table!B:B,Lookup_table!C:C)</f>
        <v>AI</v>
      </c>
      <c r="D500" t="s">
        <v>22</v>
      </c>
      <c r="E500" t="s">
        <v>23</v>
      </c>
      <c r="F500" t="s">
        <v>51</v>
      </c>
      <c r="G500" t="s">
        <v>30</v>
      </c>
      <c r="H500" t="str">
        <f t="shared" si="28"/>
        <v>Onsite/Hybrid</v>
      </c>
      <c r="I500" t="s">
        <v>18</v>
      </c>
      <c r="J500" t="str">
        <f t="shared" si="29"/>
        <v>7+ yrs</v>
      </c>
      <c r="K500">
        <f t="shared" ca="1" si="31"/>
        <v>7</v>
      </c>
      <c r="L500" t="s">
        <v>27</v>
      </c>
      <c r="M500">
        <v>0</v>
      </c>
      <c r="N500">
        <v>1</v>
      </c>
      <c r="O500">
        <v>0</v>
      </c>
      <c r="P500">
        <v>1</v>
      </c>
      <c r="Q500">
        <v>1</v>
      </c>
      <c r="R500">
        <f>SUM(M500:N500:O500:P500:Q500)</f>
        <v>3</v>
      </c>
      <c r="S500" s="1">
        <v>183734</v>
      </c>
      <c r="T500" s="1" t="str">
        <f t="shared" si="30"/>
        <v>High</v>
      </c>
      <c r="U500">
        <v>5</v>
      </c>
      <c r="V500">
        <v>2024</v>
      </c>
      <c r="W500" t="s">
        <v>20</v>
      </c>
      <c r="X500">
        <v>5</v>
      </c>
    </row>
    <row r="501" spans="1:24" x14ac:dyDescent="0.3">
      <c r="A501">
        <v>500</v>
      </c>
      <c r="B501" t="s">
        <v>31</v>
      </c>
      <c r="C501" t="str">
        <f>_xlfn.XLOOKUP(B501,Lookup_table!B:B,Lookup_table!C:C)</f>
        <v>Business</v>
      </c>
      <c r="D501" t="s">
        <v>14</v>
      </c>
      <c r="E501" t="s">
        <v>15</v>
      </c>
      <c r="F501" t="s">
        <v>43</v>
      </c>
      <c r="G501" t="s">
        <v>17</v>
      </c>
      <c r="H501" t="str">
        <f t="shared" si="28"/>
        <v>Remote</v>
      </c>
      <c r="I501" t="s">
        <v>18</v>
      </c>
      <c r="J501" t="str">
        <f t="shared" si="29"/>
        <v>7+ yrs</v>
      </c>
      <c r="K501">
        <f t="shared" ca="1" si="31"/>
        <v>11</v>
      </c>
      <c r="L501" t="s">
        <v>39</v>
      </c>
      <c r="M501">
        <v>0</v>
      </c>
      <c r="N501">
        <v>0</v>
      </c>
      <c r="O501">
        <v>1</v>
      </c>
      <c r="P501">
        <v>1</v>
      </c>
      <c r="Q501">
        <v>1</v>
      </c>
      <c r="R501">
        <f>SUM(M501:N501:O501:P501:Q501)</f>
        <v>3</v>
      </c>
      <c r="S501" s="1">
        <v>143075</v>
      </c>
      <c r="T501" s="1" t="str">
        <f t="shared" si="30"/>
        <v>High</v>
      </c>
      <c r="U501">
        <v>10</v>
      </c>
      <c r="V501">
        <v>2024</v>
      </c>
      <c r="W501" t="s">
        <v>28</v>
      </c>
      <c r="X501">
        <v>5</v>
      </c>
    </row>
    <row r="502" spans="1:24" x14ac:dyDescent="0.3">
      <c r="A502">
        <v>501</v>
      </c>
      <c r="B502" t="s">
        <v>33</v>
      </c>
      <c r="C502" t="str">
        <f>_xlfn.XLOOKUP(B502,Lookup_table!B:B,Lookup_table!C:C)</f>
        <v>Data</v>
      </c>
      <c r="D502" t="s">
        <v>22</v>
      </c>
      <c r="E502" t="s">
        <v>38</v>
      </c>
      <c r="F502" t="s">
        <v>29</v>
      </c>
      <c r="G502" t="s">
        <v>17</v>
      </c>
      <c r="H502" t="str">
        <f t="shared" si="28"/>
        <v>Remote</v>
      </c>
      <c r="I502" t="s">
        <v>26</v>
      </c>
      <c r="J502" t="str">
        <f t="shared" si="29"/>
        <v>3-6 yrs</v>
      </c>
      <c r="K502">
        <f t="shared" ca="1" si="31"/>
        <v>5</v>
      </c>
      <c r="L502" t="s">
        <v>19</v>
      </c>
      <c r="M502">
        <v>1</v>
      </c>
      <c r="N502">
        <v>0</v>
      </c>
      <c r="O502">
        <v>0</v>
      </c>
      <c r="P502">
        <v>1</v>
      </c>
      <c r="Q502">
        <v>1</v>
      </c>
      <c r="R502">
        <f>SUM(M502:N502:O502:P502:Q502)</f>
        <v>3</v>
      </c>
      <c r="S502" s="1">
        <v>116868</v>
      </c>
      <c r="T502" s="1" t="str">
        <f t="shared" si="30"/>
        <v>Medium</v>
      </c>
      <c r="U502">
        <v>7</v>
      </c>
      <c r="V502">
        <v>2021</v>
      </c>
      <c r="W502" t="s">
        <v>34</v>
      </c>
      <c r="X502">
        <v>2</v>
      </c>
    </row>
    <row r="503" spans="1:24" x14ac:dyDescent="0.3">
      <c r="A503">
        <v>502</v>
      </c>
      <c r="B503" t="s">
        <v>31</v>
      </c>
      <c r="C503" t="str">
        <f>_xlfn.XLOOKUP(B503,Lookup_table!B:B,Lookup_table!C:C)</f>
        <v>Business</v>
      </c>
      <c r="D503" t="s">
        <v>22</v>
      </c>
      <c r="E503" t="s">
        <v>32</v>
      </c>
      <c r="F503" t="s">
        <v>24</v>
      </c>
      <c r="G503" t="s">
        <v>30</v>
      </c>
      <c r="H503" t="str">
        <f t="shared" si="28"/>
        <v>Onsite/Hybrid</v>
      </c>
      <c r="I503" t="s">
        <v>26</v>
      </c>
      <c r="J503" t="str">
        <f t="shared" si="29"/>
        <v>3-6 yrs</v>
      </c>
      <c r="K503">
        <f t="shared" ca="1" si="31"/>
        <v>5</v>
      </c>
      <c r="L503" t="s">
        <v>19</v>
      </c>
      <c r="M503">
        <v>0</v>
      </c>
      <c r="N503">
        <v>0</v>
      </c>
      <c r="O503">
        <v>0</v>
      </c>
      <c r="P503">
        <v>1</v>
      </c>
      <c r="Q503">
        <v>0</v>
      </c>
      <c r="R503">
        <f>SUM(M503:N503:O503:P503:Q503)</f>
        <v>1</v>
      </c>
      <c r="S503" s="1">
        <v>108172</v>
      </c>
      <c r="T503" s="1" t="str">
        <f t="shared" si="30"/>
        <v>Medium</v>
      </c>
      <c r="U503">
        <v>3</v>
      </c>
      <c r="V503">
        <v>2021</v>
      </c>
      <c r="W503" t="s">
        <v>28</v>
      </c>
      <c r="X503">
        <v>8</v>
      </c>
    </row>
    <row r="504" spans="1:24" x14ac:dyDescent="0.3">
      <c r="A504">
        <v>503</v>
      </c>
      <c r="B504" t="s">
        <v>36</v>
      </c>
      <c r="C504" t="str">
        <f>_xlfn.XLOOKUP(B504,Lookup_table!B:B,Lookup_table!C:C)</f>
        <v>Data</v>
      </c>
      <c r="D504" t="s">
        <v>14</v>
      </c>
      <c r="E504" t="s">
        <v>40</v>
      </c>
      <c r="F504" t="s">
        <v>43</v>
      </c>
      <c r="G504" t="s">
        <v>17</v>
      </c>
      <c r="H504" t="str">
        <f t="shared" si="28"/>
        <v>Remote</v>
      </c>
      <c r="I504" t="s">
        <v>35</v>
      </c>
      <c r="J504" t="str">
        <f t="shared" si="29"/>
        <v>0-2 yrs</v>
      </c>
      <c r="K504">
        <f t="shared" ca="1" si="31"/>
        <v>0</v>
      </c>
      <c r="L504" t="s">
        <v>39</v>
      </c>
      <c r="M504">
        <v>0</v>
      </c>
      <c r="N504">
        <v>1</v>
      </c>
      <c r="O504">
        <v>1</v>
      </c>
      <c r="P504">
        <v>1</v>
      </c>
      <c r="Q504">
        <v>1</v>
      </c>
      <c r="R504">
        <f>SUM(M504:N504:O504:P504:Q504)</f>
        <v>4</v>
      </c>
      <c r="S504" s="1">
        <v>93167</v>
      </c>
      <c r="T504" s="1" t="str">
        <f t="shared" si="30"/>
        <v>Medium</v>
      </c>
      <c r="U504">
        <v>4</v>
      </c>
      <c r="V504">
        <v>2020</v>
      </c>
      <c r="W504" t="s">
        <v>28</v>
      </c>
      <c r="X504">
        <v>2</v>
      </c>
    </row>
    <row r="505" spans="1:24" x14ac:dyDescent="0.3">
      <c r="A505">
        <v>504</v>
      </c>
      <c r="B505" t="s">
        <v>50</v>
      </c>
      <c r="C505" t="str">
        <f>_xlfn.XLOOKUP(B505,Lookup_table!B:B,Lookup_table!C:C)</f>
        <v>AI</v>
      </c>
      <c r="D505" t="s">
        <v>34</v>
      </c>
      <c r="E505" t="s">
        <v>23</v>
      </c>
      <c r="F505" t="s">
        <v>16</v>
      </c>
      <c r="G505" t="s">
        <v>30</v>
      </c>
      <c r="H505" t="str">
        <f t="shared" si="28"/>
        <v>Onsite/Hybrid</v>
      </c>
      <c r="I505" t="s">
        <v>35</v>
      </c>
      <c r="J505" t="str">
        <f t="shared" si="29"/>
        <v>0-2 yrs</v>
      </c>
      <c r="K505">
        <f t="shared" ca="1" si="31"/>
        <v>2</v>
      </c>
      <c r="L505" t="s">
        <v>27</v>
      </c>
      <c r="M505">
        <v>1</v>
      </c>
      <c r="N505">
        <v>0</v>
      </c>
      <c r="O505">
        <v>0</v>
      </c>
      <c r="P505">
        <v>1</v>
      </c>
      <c r="Q505">
        <v>0</v>
      </c>
      <c r="R505">
        <f>SUM(M505:N505:O505:P505:Q505)</f>
        <v>2</v>
      </c>
      <c r="S505" s="1">
        <v>108417</v>
      </c>
      <c r="T505" s="1" t="str">
        <f t="shared" si="30"/>
        <v>Medium</v>
      </c>
      <c r="U505">
        <v>9</v>
      </c>
      <c r="V505">
        <v>2025</v>
      </c>
      <c r="W505" t="s">
        <v>28</v>
      </c>
      <c r="X505">
        <v>9</v>
      </c>
    </row>
    <row r="506" spans="1:24" x14ac:dyDescent="0.3">
      <c r="A506">
        <v>505</v>
      </c>
      <c r="B506" t="s">
        <v>50</v>
      </c>
      <c r="C506" t="str">
        <f>_xlfn.XLOOKUP(B506,Lookup_table!B:B,Lookup_table!C:C)</f>
        <v>AI</v>
      </c>
      <c r="D506" t="s">
        <v>14</v>
      </c>
      <c r="E506" t="s">
        <v>38</v>
      </c>
      <c r="F506" t="s">
        <v>43</v>
      </c>
      <c r="G506" t="s">
        <v>17</v>
      </c>
      <c r="H506" t="str">
        <f t="shared" si="28"/>
        <v>Remote</v>
      </c>
      <c r="I506" t="s">
        <v>26</v>
      </c>
      <c r="J506" t="str">
        <f t="shared" si="29"/>
        <v>3-6 yrs</v>
      </c>
      <c r="K506">
        <f t="shared" ca="1" si="31"/>
        <v>5</v>
      </c>
      <c r="L506" t="s">
        <v>39</v>
      </c>
      <c r="M506">
        <v>1</v>
      </c>
      <c r="N506">
        <v>1</v>
      </c>
      <c r="O506">
        <v>1</v>
      </c>
      <c r="P506">
        <v>1</v>
      </c>
      <c r="Q506">
        <v>0</v>
      </c>
      <c r="R506">
        <f>SUM(M506:N506:O506:P506:Q506)</f>
        <v>4</v>
      </c>
      <c r="S506" s="1">
        <v>142793</v>
      </c>
      <c r="T506" s="1" t="str">
        <f t="shared" si="30"/>
        <v>High</v>
      </c>
      <c r="U506">
        <v>1</v>
      </c>
      <c r="V506">
        <v>2026</v>
      </c>
      <c r="W506" t="s">
        <v>28</v>
      </c>
      <c r="X506">
        <v>2</v>
      </c>
    </row>
    <row r="507" spans="1:24" x14ac:dyDescent="0.3">
      <c r="A507">
        <v>506</v>
      </c>
      <c r="B507" t="s">
        <v>21</v>
      </c>
      <c r="C507" t="str">
        <f>_xlfn.XLOOKUP(B507,Lookup_table!B:B,Lookup_table!C:C)</f>
        <v>AI</v>
      </c>
      <c r="D507" t="s">
        <v>14</v>
      </c>
      <c r="E507" t="s">
        <v>15</v>
      </c>
      <c r="F507" t="s">
        <v>51</v>
      </c>
      <c r="G507" t="s">
        <v>30</v>
      </c>
      <c r="H507" t="str">
        <f t="shared" si="28"/>
        <v>Onsite/Hybrid</v>
      </c>
      <c r="I507" t="s">
        <v>26</v>
      </c>
      <c r="J507" t="str">
        <f t="shared" si="29"/>
        <v>3-6 yrs</v>
      </c>
      <c r="K507">
        <f t="shared" ca="1" si="31"/>
        <v>5</v>
      </c>
      <c r="L507" t="s">
        <v>19</v>
      </c>
      <c r="M507">
        <v>0</v>
      </c>
      <c r="N507">
        <v>1</v>
      </c>
      <c r="O507">
        <v>0</v>
      </c>
      <c r="P507">
        <v>1</v>
      </c>
      <c r="Q507">
        <v>1</v>
      </c>
      <c r="R507">
        <f>SUM(M507:N507:O507:P507:Q507)</f>
        <v>3</v>
      </c>
      <c r="S507" s="1">
        <v>136173</v>
      </c>
      <c r="T507" s="1" t="str">
        <f t="shared" si="30"/>
        <v>High</v>
      </c>
      <c r="U507">
        <v>4</v>
      </c>
      <c r="V507">
        <v>2020</v>
      </c>
      <c r="W507" t="s">
        <v>28</v>
      </c>
      <c r="X507">
        <v>7</v>
      </c>
    </row>
    <row r="508" spans="1:24" x14ac:dyDescent="0.3">
      <c r="A508">
        <v>507</v>
      </c>
      <c r="B508" t="s">
        <v>36</v>
      </c>
      <c r="C508" t="str">
        <f>_xlfn.XLOOKUP(B508,Lookup_table!B:B,Lookup_table!C:C)</f>
        <v>Data</v>
      </c>
      <c r="D508" t="s">
        <v>14</v>
      </c>
      <c r="E508" t="s">
        <v>23</v>
      </c>
      <c r="F508" t="s">
        <v>43</v>
      </c>
      <c r="G508" t="s">
        <v>30</v>
      </c>
      <c r="H508" t="str">
        <f t="shared" si="28"/>
        <v>Onsite/Hybrid</v>
      </c>
      <c r="I508" t="s">
        <v>26</v>
      </c>
      <c r="J508" t="str">
        <f t="shared" si="29"/>
        <v>3-6 yrs</v>
      </c>
      <c r="K508">
        <f t="shared" ca="1" si="31"/>
        <v>6</v>
      </c>
      <c r="L508" t="s">
        <v>27</v>
      </c>
      <c r="M508">
        <v>1</v>
      </c>
      <c r="N508">
        <v>0</v>
      </c>
      <c r="O508">
        <v>1</v>
      </c>
      <c r="P508">
        <v>0</v>
      </c>
      <c r="Q508">
        <v>0</v>
      </c>
      <c r="R508">
        <f>SUM(M508:N508:O508:P508:Q508)</f>
        <v>2</v>
      </c>
      <c r="S508" s="1">
        <v>87607</v>
      </c>
      <c r="T508" s="1" t="str">
        <f t="shared" si="30"/>
        <v>Medium</v>
      </c>
      <c r="U508">
        <v>3</v>
      </c>
      <c r="V508">
        <v>2022</v>
      </c>
      <c r="W508" t="s">
        <v>28</v>
      </c>
      <c r="X508">
        <v>8</v>
      </c>
    </row>
    <row r="509" spans="1:24" x14ac:dyDescent="0.3">
      <c r="A509">
        <v>508</v>
      </c>
      <c r="B509" t="s">
        <v>21</v>
      </c>
      <c r="C509" t="str">
        <f>_xlfn.XLOOKUP(B509,Lookup_table!B:B,Lookup_table!C:C)</f>
        <v>AI</v>
      </c>
      <c r="D509" t="s">
        <v>37</v>
      </c>
      <c r="E509" t="s">
        <v>38</v>
      </c>
      <c r="F509" t="s">
        <v>29</v>
      </c>
      <c r="G509" t="s">
        <v>25</v>
      </c>
      <c r="H509" t="str">
        <f t="shared" si="28"/>
        <v>Onsite/Hybrid</v>
      </c>
      <c r="I509" t="s">
        <v>35</v>
      </c>
      <c r="J509" t="str">
        <f t="shared" si="29"/>
        <v>0-2 yrs</v>
      </c>
      <c r="K509">
        <f t="shared" ca="1" si="31"/>
        <v>2</v>
      </c>
      <c r="L509" t="s">
        <v>39</v>
      </c>
      <c r="M509">
        <v>0</v>
      </c>
      <c r="N509">
        <v>0</v>
      </c>
      <c r="O509">
        <v>1</v>
      </c>
      <c r="P509">
        <v>1</v>
      </c>
      <c r="Q509">
        <v>1</v>
      </c>
      <c r="R509">
        <f>SUM(M509:N509:O509:P509:Q509)</f>
        <v>3</v>
      </c>
      <c r="S509" s="1">
        <v>125706</v>
      </c>
      <c r="T509" s="1" t="str">
        <f t="shared" si="30"/>
        <v>High</v>
      </c>
      <c r="U509">
        <v>6</v>
      </c>
      <c r="V509">
        <v>2020</v>
      </c>
      <c r="W509" t="s">
        <v>28</v>
      </c>
      <c r="X509">
        <v>4</v>
      </c>
    </row>
    <row r="510" spans="1:24" x14ac:dyDescent="0.3">
      <c r="A510">
        <v>509</v>
      </c>
      <c r="B510" t="s">
        <v>41</v>
      </c>
      <c r="C510" t="str">
        <f>_xlfn.XLOOKUP(B510,Lookup_table!B:B,Lookup_table!C:C)</f>
        <v>Data</v>
      </c>
      <c r="D510" t="s">
        <v>34</v>
      </c>
      <c r="E510" t="s">
        <v>38</v>
      </c>
      <c r="F510" t="s">
        <v>44</v>
      </c>
      <c r="G510" t="s">
        <v>30</v>
      </c>
      <c r="H510" t="str">
        <f t="shared" si="28"/>
        <v>Onsite/Hybrid</v>
      </c>
      <c r="I510" t="s">
        <v>35</v>
      </c>
      <c r="J510" t="str">
        <f t="shared" si="29"/>
        <v>0-2 yrs</v>
      </c>
      <c r="K510">
        <f t="shared" ca="1" si="31"/>
        <v>2</v>
      </c>
      <c r="L510" t="s">
        <v>39</v>
      </c>
      <c r="M510">
        <v>1</v>
      </c>
      <c r="N510">
        <v>1</v>
      </c>
      <c r="O510">
        <v>0</v>
      </c>
      <c r="P510">
        <v>1</v>
      </c>
      <c r="Q510">
        <v>0</v>
      </c>
      <c r="R510">
        <f>SUM(M510:N510:O510:P510:Q510)</f>
        <v>3</v>
      </c>
      <c r="S510" s="1">
        <v>63317</v>
      </c>
      <c r="T510" s="1" t="str">
        <f t="shared" si="30"/>
        <v>Low</v>
      </c>
      <c r="U510">
        <v>5</v>
      </c>
      <c r="V510">
        <v>2023</v>
      </c>
      <c r="W510" t="s">
        <v>28</v>
      </c>
      <c r="X510">
        <v>7</v>
      </c>
    </row>
    <row r="511" spans="1:24" x14ac:dyDescent="0.3">
      <c r="A511">
        <v>510</v>
      </c>
      <c r="B511" t="s">
        <v>50</v>
      </c>
      <c r="C511" t="str">
        <f>_xlfn.XLOOKUP(B511,Lookup_table!B:B,Lookup_table!C:C)</f>
        <v>AI</v>
      </c>
      <c r="D511" t="s">
        <v>22</v>
      </c>
      <c r="E511" t="s">
        <v>42</v>
      </c>
      <c r="F511" t="s">
        <v>16</v>
      </c>
      <c r="G511" t="s">
        <v>30</v>
      </c>
      <c r="H511" t="str">
        <f t="shared" si="28"/>
        <v>Onsite/Hybrid</v>
      </c>
      <c r="I511" t="s">
        <v>35</v>
      </c>
      <c r="J511" t="str">
        <f t="shared" si="29"/>
        <v>0-2 yrs</v>
      </c>
      <c r="K511">
        <f t="shared" ca="1" si="31"/>
        <v>0</v>
      </c>
      <c r="L511" t="s">
        <v>19</v>
      </c>
      <c r="M511">
        <v>0</v>
      </c>
      <c r="N511">
        <v>0</v>
      </c>
      <c r="O511">
        <v>1</v>
      </c>
      <c r="P511">
        <v>0</v>
      </c>
      <c r="Q511">
        <v>1</v>
      </c>
      <c r="R511">
        <f>SUM(M511:N511:O511:P511:Q511)</f>
        <v>2</v>
      </c>
      <c r="S511" s="1">
        <v>130867</v>
      </c>
      <c r="T511" s="1" t="str">
        <f t="shared" si="30"/>
        <v>High</v>
      </c>
      <c r="U511">
        <v>4</v>
      </c>
      <c r="V511">
        <v>2023</v>
      </c>
      <c r="W511" t="s">
        <v>20</v>
      </c>
      <c r="X511">
        <v>4</v>
      </c>
    </row>
    <row r="512" spans="1:24" x14ac:dyDescent="0.3">
      <c r="A512">
        <v>511</v>
      </c>
      <c r="B512" t="s">
        <v>36</v>
      </c>
      <c r="C512" t="str">
        <f>_xlfn.XLOOKUP(B512,Lookup_table!B:B,Lookup_table!C:C)</f>
        <v>Data</v>
      </c>
      <c r="D512" t="s">
        <v>14</v>
      </c>
      <c r="E512" t="s">
        <v>23</v>
      </c>
      <c r="F512" t="s">
        <v>43</v>
      </c>
      <c r="G512" t="s">
        <v>17</v>
      </c>
      <c r="H512" t="str">
        <f t="shared" si="28"/>
        <v>Remote</v>
      </c>
      <c r="I512" t="s">
        <v>35</v>
      </c>
      <c r="J512" t="str">
        <f t="shared" si="29"/>
        <v>0-2 yrs</v>
      </c>
      <c r="K512">
        <f t="shared" ca="1" si="31"/>
        <v>0</v>
      </c>
      <c r="L512" t="s">
        <v>39</v>
      </c>
      <c r="M512">
        <v>1</v>
      </c>
      <c r="N512">
        <v>0</v>
      </c>
      <c r="O512">
        <v>0</v>
      </c>
      <c r="P512">
        <v>1</v>
      </c>
      <c r="Q512">
        <v>1</v>
      </c>
      <c r="R512">
        <f>SUM(M512:N512:O512:P512:Q512)</f>
        <v>3</v>
      </c>
      <c r="S512" s="1">
        <v>70452</v>
      </c>
      <c r="T512" s="1" t="str">
        <f t="shared" si="30"/>
        <v>Medium</v>
      </c>
      <c r="U512">
        <v>10</v>
      </c>
      <c r="V512">
        <v>2021</v>
      </c>
      <c r="W512" t="s">
        <v>28</v>
      </c>
      <c r="X512">
        <v>9</v>
      </c>
    </row>
    <row r="513" spans="1:24" x14ac:dyDescent="0.3">
      <c r="A513">
        <v>512</v>
      </c>
      <c r="B513" t="s">
        <v>21</v>
      </c>
      <c r="C513" t="str">
        <f>_xlfn.XLOOKUP(B513,Lookup_table!B:B,Lookup_table!C:C)</f>
        <v>AI</v>
      </c>
      <c r="D513" t="s">
        <v>34</v>
      </c>
      <c r="E513" t="s">
        <v>15</v>
      </c>
      <c r="F513" t="s">
        <v>29</v>
      </c>
      <c r="G513" t="s">
        <v>30</v>
      </c>
      <c r="H513" t="str">
        <f t="shared" si="28"/>
        <v>Onsite/Hybrid</v>
      </c>
      <c r="I513" t="s">
        <v>35</v>
      </c>
      <c r="J513" t="str">
        <f t="shared" si="29"/>
        <v>0-2 yrs</v>
      </c>
      <c r="K513">
        <f t="shared" ca="1" si="31"/>
        <v>2</v>
      </c>
      <c r="L513" t="s">
        <v>27</v>
      </c>
      <c r="M513">
        <v>0</v>
      </c>
      <c r="N513">
        <v>0</v>
      </c>
      <c r="O513">
        <v>1</v>
      </c>
      <c r="P513">
        <v>0</v>
      </c>
      <c r="Q513">
        <v>1</v>
      </c>
      <c r="R513">
        <f>SUM(M513:N513:O513:P513:Q513)</f>
        <v>2</v>
      </c>
      <c r="S513" s="1">
        <v>114144</v>
      </c>
      <c r="T513" s="1" t="str">
        <f t="shared" si="30"/>
        <v>Medium</v>
      </c>
      <c r="U513">
        <v>9</v>
      </c>
      <c r="V513">
        <v>2020</v>
      </c>
      <c r="W513" t="s">
        <v>34</v>
      </c>
      <c r="X513">
        <v>5</v>
      </c>
    </row>
    <row r="514" spans="1:24" x14ac:dyDescent="0.3">
      <c r="A514">
        <v>513</v>
      </c>
      <c r="B514" t="s">
        <v>31</v>
      </c>
      <c r="C514" t="str">
        <f>_xlfn.XLOOKUP(B514,Lookup_table!B:B,Lookup_table!C:C)</f>
        <v>Business</v>
      </c>
      <c r="D514" t="s">
        <v>34</v>
      </c>
      <c r="E514" t="s">
        <v>38</v>
      </c>
      <c r="F514" t="s">
        <v>24</v>
      </c>
      <c r="G514" t="s">
        <v>30</v>
      </c>
      <c r="H514" t="str">
        <f t="shared" ref="H514:H577" si="32">IF(G514="Remote","Remote","Onsite/Hybrid")</f>
        <v>Onsite/Hybrid</v>
      </c>
      <c r="I514" t="s">
        <v>35</v>
      </c>
      <c r="J514" t="str">
        <f t="shared" ref="J514:J577" si="33">IF(I514="Entry","0-2 yrs",IF(I514="Mid","3-6 yrs","7+ yrs"))</f>
        <v>0-2 yrs</v>
      </c>
      <c r="K514">
        <f t="shared" ca="1" si="31"/>
        <v>1</v>
      </c>
      <c r="L514" t="s">
        <v>19</v>
      </c>
      <c r="M514">
        <v>0</v>
      </c>
      <c r="N514">
        <v>0</v>
      </c>
      <c r="O514">
        <v>1</v>
      </c>
      <c r="P514">
        <v>1</v>
      </c>
      <c r="Q514">
        <v>0</v>
      </c>
      <c r="R514">
        <f>SUM(M514:N514:O514:P514:Q514)</f>
        <v>2</v>
      </c>
      <c r="S514" s="1">
        <v>81752</v>
      </c>
      <c r="T514" s="1" t="str">
        <f t="shared" ref="T514:T577" si="34">IF(S514&lt;=70000,"Low",IF(S514&lt;=120000,"Medium","High"))</f>
        <v>Medium</v>
      </c>
      <c r="U514">
        <v>11</v>
      </c>
      <c r="V514">
        <v>2020</v>
      </c>
      <c r="W514" t="s">
        <v>28</v>
      </c>
      <c r="X514">
        <v>8</v>
      </c>
    </row>
    <row r="515" spans="1:24" x14ac:dyDescent="0.3">
      <c r="A515">
        <v>514</v>
      </c>
      <c r="B515" t="s">
        <v>50</v>
      </c>
      <c r="C515" t="str">
        <f>_xlfn.XLOOKUP(B515,Lookup_table!B:B,Lookup_table!C:C)</f>
        <v>AI</v>
      </c>
      <c r="D515" t="s">
        <v>34</v>
      </c>
      <c r="E515" t="s">
        <v>23</v>
      </c>
      <c r="F515" t="s">
        <v>44</v>
      </c>
      <c r="G515" t="s">
        <v>30</v>
      </c>
      <c r="H515" t="str">
        <f t="shared" si="32"/>
        <v>Onsite/Hybrid</v>
      </c>
      <c r="I515" t="s">
        <v>26</v>
      </c>
      <c r="J515" t="str">
        <f t="shared" si="33"/>
        <v>3-6 yrs</v>
      </c>
      <c r="K515">
        <f t="shared" ref="K515:K578" ca="1" si="35">IF(J515="0-2 yrs",RANDBETWEEN(0,2),IF(J515="3-6 yrs", RANDBETWEEN(3,6),IF(J515="7+ yrs", RANDBETWEEN(7,15)," ")))</f>
        <v>6</v>
      </c>
      <c r="L515" t="s">
        <v>27</v>
      </c>
      <c r="M515">
        <v>0</v>
      </c>
      <c r="N515">
        <v>1</v>
      </c>
      <c r="O515">
        <v>0</v>
      </c>
      <c r="P515">
        <v>0</v>
      </c>
      <c r="Q515">
        <v>1</v>
      </c>
      <c r="R515">
        <f>SUM(M515:N515:O515:P515:Q515)</f>
        <v>2</v>
      </c>
      <c r="S515" s="1">
        <v>129174</v>
      </c>
      <c r="T515" s="1" t="str">
        <f t="shared" si="34"/>
        <v>High</v>
      </c>
      <c r="U515">
        <v>4</v>
      </c>
      <c r="V515">
        <v>2023</v>
      </c>
      <c r="W515" t="s">
        <v>28</v>
      </c>
      <c r="X515">
        <v>8</v>
      </c>
    </row>
    <row r="516" spans="1:24" x14ac:dyDescent="0.3">
      <c r="A516">
        <v>515</v>
      </c>
      <c r="B516" t="s">
        <v>41</v>
      </c>
      <c r="C516" t="str">
        <f>_xlfn.XLOOKUP(B516,Lookup_table!B:B,Lookup_table!C:C)</f>
        <v>Data</v>
      </c>
      <c r="D516" t="s">
        <v>34</v>
      </c>
      <c r="E516" t="s">
        <v>38</v>
      </c>
      <c r="F516" t="s">
        <v>29</v>
      </c>
      <c r="G516" t="s">
        <v>17</v>
      </c>
      <c r="H516" t="str">
        <f t="shared" si="32"/>
        <v>Remote</v>
      </c>
      <c r="I516" t="s">
        <v>35</v>
      </c>
      <c r="J516" t="str">
        <f t="shared" si="33"/>
        <v>0-2 yrs</v>
      </c>
      <c r="K516">
        <f t="shared" ca="1" si="35"/>
        <v>1</v>
      </c>
      <c r="L516" t="s">
        <v>19</v>
      </c>
      <c r="M516">
        <v>1</v>
      </c>
      <c r="N516">
        <v>0</v>
      </c>
      <c r="O516">
        <v>0</v>
      </c>
      <c r="P516">
        <v>0</v>
      </c>
      <c r="Q516">
        <v>1</v>
      </c>
      <c r="R516">
        <f>SUM(M516:N516:O516:P516:Q516)</f>
        <v>2</v>
      </c>
      <c r="S516" s="1">
        <v>64408</v>
      </c>
      <c r="T516" s="1" t="str">
        <f t="shared" si="34"/>
        <v>Low</v>
      </c>
      <c r="U516">
        <v>3</v>
      </c>
      <c r="V516">
        <v>2021</v>
      </c>
      <c r="W516" t="s">
        <v>34</v>
      </c>
      <c r="X516">
        <v>1</v>
      </c>
    </row>
    <row r="517" spans="1:24" x14ac:dyDescent="0.3">
      <c r="A517">
        <v>516</v>
      </c>
      <c r="B517" t="s">
        <v>31</v>
      </c>
      <c r="C517" t="str">
        <f>_xlfn.XLOOKUP(B517,Lookup_table!B:B,Lookup_table!C:C)</f>
        <v>Business</v>
      </c>
      <c r="D517" t="s">
        <v>37</v>
      </c>
      <c r="E517" t="s">
        <v>38</v>
      </c>
      <c r="F517" t="s">
        <v>51</v>
      </c>
      <c r="G517" t="s">
        <v>17</v>
      </c>
      <c r="H517" t="str">
        <f t="shared" si="32"/>
        <v>Remote</v>
      </c>
      <c r="I517" t="s">
        <v>18</v>
      </c>
      <c r="J517" t="str">
        <f t="shared" si="33"/>
        <v>7+ yrs</v>
      </c>
      <c r="K517">
        <f t="shared" ca="1" si="35"/>
        <v>11</v>
      </c>
      <c r="L517" t="s">
        <v>27</v>
      </c>
      <c r="M517">
        <v>0</v>
      </c>
      <c r="N517">
        <v>0</v>
      </c>
      <c r="O517">
        <v>1</v>
      </c>
      <c r="P517">
        <v>1</v>
      </c>
      <c r="Q517">
        <v>1</v>
      </c>
      <c r="R517">
        <f>SUM(M517:N517:O517:P517:Q517)</f>
        <v>3</v>
      </c>
      <c r="S517" s="1">
        <v>139052</v>
      </c>
      <c r="T517" s="1" t="str">
        <f t="shared" si="34"/>
        <v>High</v>
      </c>
      <c r="U517">
        <v>8</v>
      </c>
      <c r="V517">
        <v>2026</v>
      </c>
      <c r="W517" t="s">
        <v>28</v>
      </c>
      <c r="X517">
        <v>2</v>
      </c>
    </row>
    <row r="518" spans="1:24" x14ac:dyDescent="0.3">
      <c r="A518">
        <v>517</v>
      </c>
      <c r="B518" t="s">
        <v>41</v>
      </c>
      <c r="C518" t="str">
        <f>_xlfn.XLOOKUP(B518,Lookup_table!B:B,Lookup_table!C:C)</f>
        <v>Data</v>
      </c>
      <c r="D518" t="s">
        <v>37</v>
      </c>
      <c r="E518" t="s">
        <v>42</v>
      </c>
      <c r="F518" t="s">
        <v>16</v>
      </c>
      <c r="G518" t="s">
        <v>17</v>
      </c>
      <c r="H518" t="str">
        <f t="shared" si="32"/>
        <v>Remote</v>
      </c>
      <c r="I518" t="s">
        <v>18</v>
      </c>
      <c r="J518" t="str">
        <f t="shared" si="33"/>
        <v>7+ yrs</v>
      </c>
      <c r="K518">
        <f t="shared" ca="1" si="35"/>
        <v>10</v>
      </c>
      <c r="L518" t="s">
        <v>27</v>
      </c>
      <c r="M518">
        <v>0</v>
      </c>
      <c r="N518">
        <v>1</v>
      </c>
      <c r="O518">
        <v>0</v>
      </c>
      <c r="P518">
        <v>0</v>
      </c>
      <c r="Q518">
        <v>1</v>
      </c>
      <c r="R518">
        <f>SUM(M518:N518:O518:P518:Q518)</f>
        <v>2</v>
      </c>
      <c r="S518" s="1">
        <v>113894</v>
      </c>
      <c r="T518" s="1" t="str">
        <f t="shared" si="34"/>
        <v>Medium</v>
      </c>
      <c r="U518">
        <v>10</v>
      </c>
      <c r="V518">
        <v>2021</v>
      </c>
      <c r="W518" t="s">
        <v>28</v>
      </c>
      <c r="X518">
        <v>7</v>
      </c>
    </row>
    <row r="519" spans="1:24" x14ac:dyDescent="0.3">
      <c r="A519">
        <v>518</v>
      </c>
      <c r="B519" t="s">
        <v>36</v>
      </c>
      <c r="C519" t="str">
        <f>_xlfn.XLOOKUP(B519,Lookup_table!B:B,Lookup_table!C:C)</f>
        <v>Data</v>
      </c>
      <c r="D519" t="s">
        <v>22</v>
      </c>
      <c r="E519" t="s">
        <v>38</v>
      </c>
      <c r="F519" t="s">
        <v>52</v>
      </c>
      <c r="G519" t="s">
        <v>30</v>
      </c>
      <c r="H519" t="str">
        <f t="shared" si="32"/>
        <v>Onsite/Hybrid</v>
      </c>
      <c r="I519" t="s">
        <v>18</v>
      </c>
      <c r="J519" t="str">
        <f t="shared" si="33"/>
        <v>7+ yrs</v>
      </c>
      <c r="K519">
        <f t="shared" ca="1" si="35"/>
        <v>11</v>
      </c>
      <c r="L519" t="s">
        <v>19</v>
      </c>
      <c r="M519">
        <v>1</v>
      </c>
      <c r="N519">
        <v>1</v>
      </c>
      <c r="O519">
        <v>0</v>
      </c>
      <c r="P519">
        <v>0</v>
      </c>
      <c r="Q519">
        <v>0</v>
      </c>
      <c r="R519">
        <f>SUM(M519:N519:O519:P519:Q519)</f>
        <v>2</v>
      </c>
      <c r="S519" s="1">
        <v>120585</v>
      </c>
      <c r="T519" s="1" t="str">
        <f t="shared" si="34"/>
        <v>High</v>
      </c>
      <c r="U519">
        <v>5</v>
      </c>
      <c r="V519">
        <v>2025</v>
      </c>
      <c r="W519" t="s">
        <v>28</v>
      </c>
      <c r="X519">
        <v>7</v>
      </c>
    </row>
    <row r="520" spans="1:24" x14ac:dyDescent="0.3">
      <c r="A520">
        <v>519</v>
      </c>
      <c r="B520" t="s">
        <v>36</v>
      </c>
      <c r="C520" t="str">
        <f>_xlfn.XLOOKUP(B520,Lookup_table!B:B,Lookup_table!C:C)</f>
        <v>Data</v>
      </c>
      <c r="D520" t="s">
        <v>37</v>
      </c>
      <c r="E520" t="s">
        <v>38</v>
      </c>
      <c r="F520" t="s">
        <v>43</v>
      </c>
      <c r="G520" t="s">
        <v>17</v>
      </c>
      <c r="H520" t="str">
        <f t="shared" si="32"/>
        <v>Remote</v>
      </c>
      <c r="I520" t="s">
        <v>26</v>
      </c>
      <c r="J520" t="str">
        <f t="shared" si="33"/>
        <v>3-6 yrs</v>
      </c>
      <c r="K520">
        <f t="shared" ca="1" si="35"/>
        <v>3</v>
      </c>
      <c r="L520" t="s">
        <v>27</v>
      </c>
      <c r="M520">
        <v>1</v>
      </c>
      <c r="N520">
        <v>1</v>
      </c>
      <c r="O520">
        <v>1</v>
      </c>
      <c r="P520">
        <v>1</v>
      </c>
      <c r="Q520">
        <v>0</v>
      </c>
      <c r="R520">
        <f>SUM(M520:N520:O520:P520:Q520)</f>
        <v>4</v>
      </c>
      <c r="S520" s="1">
        <v>102243</v>
      </c>
      <c r="T520" s="1" t="str">
        <f t="shared" si="34"/>
        <v>Medium</v>
      </c>
      <c r="U520">
        <v>3</v>
      </c>
      <c r="V520">
        <v>2025</v>
      </c>
      <c r="W520" t="s">
        <v>28</v>
      </c>
      <c r="X520">
        <v>9</v>
      </c>
    </row>
    <row r="521" spans="1:24" x14ac:dyDescent="0.3">
      <c r="A521">
        <v>520</v>
      </c>
      <c r="B521" t="s">
        <v>31</v>
      </c>
      <c r="C521" t="str">
        <f>_xlfn.XLOOKUP(B521,Lookup_table!B:B,Lookup_table!C:C)</f>
        <v>Business</v>
      </c>
      <c r="D521" t="s">
        <v>34</v>
      </c>
      <c r="E521" t="s">
        <v>32</v>
      </c>
      <c r="F521" t="s">
        <v>52</v>
      </c>
      <c r="G521" t="s">
        <v>30</v>
      </c>
      <c r="H521" t="str">
        <f t="shared" si="32"/>
        <v>Onsite/Hybrid</v>
      </c>
      <c r="I521" t="s">
        <v>26</v>
      </c>
      <c r="J521" t="str">
        <f t="shared" si="33"/>
        <v>3-6 yrs</v>
      </c>
      <c r="K521">
        <f t="shared" ca="1" si="35"/>
        <v>3</v>
      </c>
      <c r="L521" t="s">
        <v>27</v>
      </c>
      <c r="M521">
        <v>1</v>
      </c>
      <c r="N521">
        <v>0</v>
      </c>
      <c r="O521">
        <v>0</v>
      </c>
      <c r="P521">
        <v>0</v>
      </c>
      <c r="Q521">
        <v>0</v>
      </c>
      <c r="R521">
        <f>SUM(M521:N521:O521:P521:Q521)</f>
        <v>1</v>
      </c>
      <c r="S521" s="1">
        <v>73406</v>
      </c>
      <c r="T521" s="1" t="str">
        <f t="shared" si="34"/>
        <v>Medium</v>
      </c>
      <c r="U521">
        <v>12</v>
      </c>
      <c r="V521">
        <v>2020</v>
      </c>
      <c r="W521" t="s">
        <v>34</v>
      </c>
      <c r="X521">
        <v>1</v>
      </c>
    </row>
    <row r="522" spans="1:24" x14ac:dyDescent="0.3">
      <c r="A522">
        <v>521</v>
      </c>
      <c r="B522" t="s">
        <v>50</v>
      </c>
      <c r="C522" t="str">
        <f>_xlfn.XLOOKUP(B522,Lookup_table!B:B,Lookup_table!C:C)</f>
        <v>AI</v>
      </c>
      <c r="D522" t="s">
        <v>22</v>
      </c>
      <c r="E522" t="s">
        <v>23</v>
      </c>
      <c r="F522" t="s">
        <v>16</v>
      </c>
      <c r="G522" t="s">
        <v>30</v>
      </c>
      <c r="H522" t="str">
        <f t="shared" si="32"/>
        <v>Onsite/Hybrid</v>
      </c>
      <c r="I522" t="s">
        <v>26</v>
      </c>
      <c r="J522" t="str">
        <f t="shared" si="33"/>
        <v>3-6 yrs</v>
      </c>
      <c r="K522">
        <f t="shared" ca="1" si="35"/>
        <v>6</v>
      </c>
      <c r="L522" t="s">
        <v>39</v>
      </c>
      <c r="M522">
        <v>0</v>
      </c>
      <c r="N522">
        <v>1</v>
      </c>
      <c r="O522">
        <v>1</v>
      </c>
      <c r="P522">
        <v>0</v>
      </c>
      <c r="Q522">
        <v>0</v>
      </c>
      <c r="R522">
        <f>SUM(M522:N522:O522:P522:Q522)</f>
        <v>2</v>
      </c>
      <c r="S522" s="1">
        <v>151784</v>
      </c>
      <c r="T522" s="1" t="str">
        <f t="shared" si="34"/>
        <v>High</v>
      </c>
      <c r="U522">
        <v>10</v>
      </c>
      <c r="V522">
        <v>2026</v>
      </c>
      <c r="W522" t="s">
        <v>20</v>
      </c>
      <c r="X522">
        <v>1</v>
      </c>
    </row>
    <row r="523" spans="1:24" x14ac:dyDescent="0.3">
      <c r="A523">
        <v>522</v>
      </c>
      <c r="B523" t="s">
        <v>36</v>
      </c>
      <c r="C523" t="str">
        <f>_xlfn.XLOOKUP(B523,Lookup_table!B:B,Lookup_table!C:C)</f>
        <v>Data</v>
      </c>
      <c r="D523" t="s">
        <v>37</v>
      </c>
      <c r="E523" t="s">
        <v>40</v>
      </c>
      <c r="F523" t="s">
        <v>43</v>
      </c>
      <c r="G523" t="s">
        <v>25</v>
      </c>
      <c r="H523" t="str">
        <f t="shared" si="32"/>
        <v>Onsite/Hybrid</v>
      </c>
      <c r="I523" t="s">
        <v>26</v>
      </c>
      <c r="J523" t="str">
        <f t="shared" si="33"/>
        <v>3-6 yrs</v>
      </c>
      <c r="K523">
        <f t="shared" ca="1" si="35"/>
        <v>5</v>
      </c>
      <c r="L523" t="s">
        <v>19</v>
      </c>
      <c r="M523">
        <v>1</v>
      </c>
      <c r="N523">
        <v>1</v>
      </c>
      <c r="O523">
        <v>0</v>
      </c>
      <c r="P523">
        <v>0</v>
      </c>
      <c r="Q523">
        <v>0</v>
      </c>
      <c r="R523">
        <f>SUM(M523:N523:O523:P523:Q523)</f>
        <v>2</v>
      </c>
      <c r="S523" s="1">
        <v>79799</v>
      </c>
      <c r="T523" s="1" t="str">
        <f t="shared" si="34"/>
        <v>Medium</v>
      </c>
      <c r="U523">
        <v>6</v>
      </c>
      <c r="V523">
        <v>2026</v>
      </c>
      <c r="W523" t="s">
        <v>34</v>
      </c>
      <c r="X523">
        <v>2</v>
      </c>
    </row>
    <row r="524" spans="1:24" x14ac:dyDescent="0.3">
      <c r="A524">
        <v>523</v>
      </c>
      <c r="B524" t="s">
        <v>41</v>
      </c>
      <c r="C524" t="str">
        <f>_xlfn.XLOOKUP(B524,Lookup_table!B:B,Lookup_table!C:C)</f>
        <v>Data</v>
      </c>
      <c r="D524" t="s">
        <v>34</v>
      </c>
      <c r="E524" t="s">
        <v>23</v>
      </c>
      <c r="F524" t="s">
        <v>44</v>
      </c>
      <c r="G524" t="s">
        <v>25</v>
      </c>
      <c r="H524" t="str">
        <f t="shared" si="32"/>
        <v>Onsite/Hybrid</v>
      </c>
      <c r="I524" t="s">
        <v>18</v>
      </c>
      <c r="J524" t="str">
        <f t="shared" si="33"/>
        <v>7+ yrs</v>
      </c>
      <c r="K524">
        <f t="shared" ca="1" si="35"/>
        <v>13</v>
      </c>
      <c r="L524" t="s">
        <v>39</v>
      </c>
      <c r="M524">
        <v>0</v>
      </c>
      <c r="N524">
        <v>0</v>
      </c>
      <c r="O524">
        <v>1</v>
      </c>
      <c r="P524">
        <v>1</v>
      </c>
      <c r="Q524">
        <v>0</v>
      </c>
      <c r="R524">
        <f>SUM(M524:N524:O524:P524:Q524)</f>
        <v>2</v>
      </c>
      <c r="S524" s="1">
        <v>127594</v>
      </c>
      <c r="T524" s="1" t="str">
        <f t="shared" si="34"/>
        <v>High</v>
      </c>
      <c r="U524">
        <v>2</v>
      </c>
      <c r="V524">
        <v>2024</v>
      </c>
      <c r="W524" t="s">
        <v>28</v>
      </c>
      <c r="X524">
        <v>3</v>
      </c>
    </row>
    <row r="525" spans="1:24" x14ac:dyDescent="0.3">
      <c r="A525">
        <v>524</v>
      </c>
      <c r="B525" t="s">
        <v>41</v>
      </c>
      <c r="C525" t="str">
        <f>_xlfn.XLOOKUP(B525,Lookup_table!B:B,Lookup_table!C:C)</f>
        <v>Data</v>
      </c>
      <c r="D525" t="s">
        <v>22</v>
      </c>
      <c r="E525" t="s">
        <v>40</v>
      </c>
      <c r="F525" t="s">
        <v>29</v>
      </c>
      <c r="G525" t="s">
        <v>30</v>
      </c>
      <c r="H525" t="str">
        <f t="shared" si="32"/>
        <v>Onsite/Hybrid</v>
      </c>
      <c r="I525" t="s">
        <v>35</v>
      </c>
      <c r="J525" t="str">
        <f t="shared" si="33"/>
        <v>0-2 yrs</v>
      </c>
      <c r="K525">
        <f t="shared" ca="1" si="35"/>
        <v>1</v>
      </c>
      <c r="L525" t="s">
        <v>19</v>
      </c>
      <c r="M525">
        <v>1</v>
      </c>
      <c r="N525">
        <v>1</v>
      </c>
      <c r="O525">
        <v>0</v>
      </c>
      <c r="P525">
        <v>0</v>
      </c>
      <c r="Q525">
        <v>1</v>
      </c>
      <c r="R525">
        <f>SUM(M525:N525:O525:P525:Q525)</f>
        <v>3</v>
      </c>
      <c r="S525" s="1">
        <v>78382</v>
      </c>
      <c r="T525" s="1" t="str">
        <f t="shared" si="34"/>
        <v>Medium</v>
      </c>
      <c r="U525">
        <v>4</v>
      </c>
      <c r="V525">
        <v>2026</v>
      </c>
      <c r="W525" t="s">
        <v>34</v>
      </c>
      <c r="X525">
        <v>4</v>
      </c>
    </row>
    <row r="526" spans="1:24" x14ac:dyDescent="0.3">
      <c r="A526">
        <v>525</v>
      </c>
      <c r="B526" t="s">
        <v>33</v>
      </c>
      <c r="C526" t="str">
        <f>_xlfn.XLOOKUP(B526,Lookup_table!B:B,Lookup_table!C:C)</f>
        <v>Data</v>
      </c>
      <c r="D526" t="s">
        <v>14</v>
      </c>
      <c r="E526" t="s">
        <v>38</v>
      </c>
      <c r="F526" t="s">
        <v>43</v>
      </c>
      <c r="G526" t="s">
        <v>25</v>
      </c>
      <c r="H526" t="str">
        <f t="shared" si="32"/>
        <v>Onsite/Hybrid</v>
      </c>
      <c r="I526" t="s">
        <v>35</v>
      </c>
      <c r="J526" t="str">
        <f t="shared" si="33"/>
        <v>0-2 yrs</v>
      </c>
      <c r="K526">
        <f t="shared" ca="1" si="35"/>
        <v>0</v>
      </c>
      <c r="L526" t="s">
        <v>19</v>
      </c>
      <c r="M526">
        <v>1</v>
      </c>
      <c r="N526">
        <v>1</v>
      </c>
      <c r="O526">
        <v>1</v>
      </c>
      <c r="P526">
        <v>0</v>
      </c>
      <c r="Q526">
        <v>1</v>
      </c>
      <c r="R526">
        <f>SUM(M526:N526:O526:P526:Q526)</f>
        <v>4</v>
      </c>
      <c r="S526" s="1">
        <v>76606</v>
      </c>
      <c r="T526" s="1" t="str">
        <f t="shared" si="34"/>
        <v>Medium</v>
      </c>
      <c r="U526">
        <v>12</v>
      </c>
      <c r="V526">
        <v>2021</v>
      </c>
      <c r="W526" t="s">
        <v>34</v>
      </c>
      <c r="X526">
        <v>2</v>
      </c>
    </row>
    <row r="527" spans="1:24" x14ac:dyDescent="0.3">
      <c r="A527">
        <v>526</v>
      </c>
      <c r="B527" t="s">
        <v>33</v>
      </c>
      <c r="C527" t="str">
        <f>_xlfn.XLOOKUP(B527,Lookup_table!B:B,Lookup_table!C:C)</f>
        <v>Data</v>
      </c>
      <c r="D527" t="s">
        <v>22</v>
      </c>
      <c r="E527" t="s">
        <v>40</v>
      </c>
      <c r="F527" t="s">
        <v>52</v>
      </c>
      <c r="G527" t="s">
        <v>30</v>
      </c>
      <c r="H527" t="str">
        <f t="shared" si="32"/>
        <v>Onsite/Hybrid</v>
      </c>
      <c r="I527" t="s">
        <v>18</v>
      </c>
      <c r="J527" t="str">
        <f t="shared" si="33"/>
        <v>7+ yrs</v>
      </c>
      <c r="K527">
        <f t="shared" ca="1" si="35"/>
        <v>7</v>
      </c>
      <c r="L527" t="s">
        <v>39</v>
      </c>
      <c r="M527">
        <v>0</v>
      </c>
      <c r="N527">
        <v>0</v>
      </c>
      <c r="O527">
        <v>1</v>
      </c>
      <c r="P527">
        <v>1</v>
      </c>
      <c r="Q527">
        <v>1</v>
      </c>
      <c r="R527">
        <f>SUM(M527:N527:O527:P527:Q527)</f>
        <v>3</v>
      </c>
      <c r="S527" s="1">
        <v>158250</v>
      </c>
      <c r="T527" s="1" t="str">
        <f t="shared" si="34"/>
        <v>High</v>
      </c>
      <c r="U527">
        <v>2</v>
      </c>
      <c r="V527">
        <v>2023</v>
      </c>
      <c r="W527" t="s">
        <v>28</v>
      </c>
      <c r="X527">
        <v>6</v>
      </c>
    </row>
    <row r="528" spans="1:24" x14ac:dyDescent="0.3">
      <c r="A528">
        <v>527</v>
      </c>
      <c r="B528" t="s">
        <v>41</v>
      </c>
      <c r="C528" t="str">
        <f>_xlfn.XLOOKUP(B528,Lookup_table!B:B,Lookup_table!C:C)</f>
        <v>Data</v>
      </c>
      <c r="D528" t="s">
        <v>34</v>
      </c>
      <c r="E528" t="s">
        <v>32</v>
      </c>
      <c r="F528" t="s">
        <v>16</v>
      </c>
      <c r="G528" t="s">
        <v>25</v>
      </c>
      <c r="H528" t="str">
        <f t="shared" si="32"/>
        <v>Onsite/Hybrid</v>
      </c>
      <c r="I528" t="s">
        <v>18</v>
      </c>
      <c r="J528" t="str">
        <f t="shared" si="33"/>
        <v>7+ yrs</v>
      </c>
      <c r="K528">
        <f t="shared" ca="1" si="35"/>
        <v>8</v>
      </c>
      <c r="L528" t="s">
        <v>39</v>
      </c>
      <c r="M528">
        <v>1</v>
      </c>
      <c r="N528">
        <v>1</v>
      </c>
      <c r="O528">
        <v>0</v>
      </c>
      <c r="P528">
        <v>0</v>
      </c>
      <c r="Q528">
        <v>0</v>
      </c>
      <c r="R528">
        <f>SUM(M528:N528:O528:P528:Q528)</f>
        <v>2</v>
      </c>
      <c r="S528" s="1">
        <v>104484</v>
      </c>
      <c r="T528" s="1" t="str">
        <f t="shared" si="34"/>
        <v>Medium</v>
      </c>
      <c r="U528">
        <v>8</v>
      </c>
      <c r="V528">
        <v>2021</v>
      </c>
      <c r="W528" t="s">
        <v>20</v>
      </c>
      <c r="X528">
        <v>1</v>
      </c>
    </row>
    <row r="529" spans="1:24" x14ac:dyDescent="0.3">
      <c r="A529">
        <v>528</v>
      </c>
      <c r="B529" t="s">
        <v>50</v>
      </c>
      <c r="C529" t="str">
        <f>_xlfn.XLOOKUP(B529,Lookup_table!B:B,Lookup_table!C:C)</f>
        <v>AI</v>
      </c>
      <c r="D529" t="s">
        <v>34</v>
      </c>
      <c r="E529" t="s">
        <v>38</v>
      </c>
      <c r="F529" t="s">
        <v>29</v>
      </c>
      <c r="G529" t="s">
        <v>25</v>
      </c>
      <c r="H529" t="str">
        <f t="shared" si="32"/>
        <v>Onsite/Hybrid</v>
      </c>
      <c r="I529" t="s">
        <v>18</v>
      </c>
      <c r="J529" t="str">
        <f t="shared" si="33"/>
        <v>7+ yrs</v>
      </c>
      <c r="K529">
        <f t="shared" ca="1" si="35"/>
        <v>7</v>
      </c>
      <c r="L529" t="s">
        <v>27</v>
      </c>
      <c r="M529">
        <v>0</v>
      </c>
      <c r="N529">
        <v>0</v>
      </c>
      <c r="O529">
        <v>0</v>
      </c>
      <c r="P529">
        <v>0</v>
      </c>
      <c r="Q529">
        <v>0</v>
      </c>
      <c r="R529">
        <f>SUM(M529:N529:O529:P529:Q529)</f>
        <v>0</v>
      </c>
      <c r="S529" s="1">
        <v>138557</v>
      </c>
      <c r="T529" s="1" t="str">
        <f t="shared" si="34"/>
        <v>High</v>
      </c>
      <c r="U529">
        <v>4</v>
      </c>
      <c r="V529">
        <v>2022</v>
      </c>
      <c r="W529" t="s">
        <v>28</v>
      </c>
      <c r="X529">
        <v>8</v>
      </c>
    </row>
    <row r="530" spans="1:24" x14ac:dyDescent="0.3">
      <c r="A530">
        <v>529</v>
      </c>
      <c r="B530" t="s">
        <v>36</v>
      </c>
      <c r="C530" t="str">
        <f>_xlfn.XLOOKUP(B530,Lookup_table!B:B,Lookup_table!C:C)</f>
        <v>Data</v>
      </c>
      <c r="D530" t="s">
        <v>37</v>
      </c>
      <c r="E530" t="s">
        <v>23</v>
      </c>
      <c r="F530" t="s">
        <v>52</v>
      </c>
      <c r="G530" t="s">
        <v>17</v>
      </c>
      <c r="H530" t="str">
        <f t="shared" si="32"/>
        <v>Remote</v>
      </c>
      <c r="I530" t="s">
        <v>26</v>
      </c>
      <c r="J530" t="str">
        <f t="shared" si="33"/>
        <v>3-6 yrs</v>
      </c>
      <c r="K530">
        <f t="shared" ca="1" si="35"/>
        <v>6</v>
      </c>
      <c r="L530" t="s">
        <v>39</v>
      </c>
      <c r="M530">
        <v>1</v>
      </c>
      <c r="N530">
        <v>1</v>
      </c>
      <c r="O530">
        <v>0</v>
      </c>
      <c r="P530">
        <v>1</v>
      </c>
      <c r="Q530">
        <v>0</v>
      </c>
      <c r="R530">
        <f>SUM(M530:N530:O530:P530:Q530)</f>
        <v>3</v>
      </c>
      <c r="S530" s="1">
        <v>94005</v>
      </c>
      <c r="T530" s="1" t="str">
        <f t="shared" si="34"/>
        <v>Medium</v>
      </c>
      <c r="U530">
        <v>11</v>
      </c>
      <c r="V530">
        <v>2025</v>
      </c>
      <c r="W530" t="s">
        <v>34</v>
      </c>
      <c r="X530">
        <v>4</v>
      </c>
    </row>
    <row r="531" spans="1:24" x14ac:dyDescent="0.3">
      <c r="A531">
        <v>530</v>
      </c>
      <c r="B531" t="s">
        <v>33</v>
      </c>
      <c r="C531" t="str">
        <f>_xlfn.XLOOKUP(B531,Lookup_table!B:B,Lookup_table!C:C)</f>
        <v>Data</v>
      </c>
      <c r="D531" t="s">
        <v>22</v>
      </c>
      <c r="E531" t="s">
        <v>38</v>
      </c>
      <c r="F531" t="s">
        <v>51</v>
      </c>
      <c r="G531" t="s">
        <v>17</v>
      </c>
      <c r="H531" t="str">
        <f t="shared" si="32"/>
        <v>Remote</v>
      </c>
      <c r="I531" t="s">
        <v>35</v>
      </c>
      <c r="J531" t="str">
        <f t="shared" si="33"/>
        <v>0-2 yrs</v>
      </c>
      <c r="K531">
        <f t="shared" ca="1" si="35"/>
        <v>0</v>
      </c>
      <c r="L531" t="s">
        <v>19</v>
      </c>
      <c r="M531">
        <v>0</v>
      </c>
      <c r="N531">
        <v>1</v>
      </c>
      <c r="O531">
        <v>1</v>
      </c>
      <c r="P531">
        <v>1</v>
      </c>
      <c r="Q531">
        <v>1</v>
      </c>
      <c r="R531">
        <f>SUM(M531:N531:O531:P531:Q531)</f>
        <v>4</v>
      </c>
      <c r="S531" s="1">
        <v>114582</v>
      </c>
      <c r="T531" s="1" t="str">
        <f t="shared" si="34"/>
        <v>Medium</v>
      </c>
      <c r="U531">
        <v>11</v>
      </c>
      <c r="V531">
        <v>2026</v>
      </c>
      <c r="W531" t="s">
        <v>28</v>
      </c>
      <c r="X531">
        <v>6</v>
      </c>
    </row>
    <row r="532" spans="1:24" x14ac:dyDescent="0.3">
      <c r="A532">
        <v>531</v>
      </c>
      <c r="B532" t="s">
        <v>36</v>
      </c>
      <c r="C532" t="str">
        <f>_xlfn.XLOOKUP(B532,Lookup_table!B:B,Lookup_table!C:C)</f>
        <v>Data</v>
      </c>
      <c r="D532" t="s">
        <v>37</v>
      </c>
      <c r="E532" t="s">
        <v>23</v>
      </c>
      <c r="F532" t="s">
        <v>44</v>
      </c>
      <c r="G532" t="s">
        <v>17</v>
      </c>
      <c r="H532" t="str">
        <f t="shared" si="32"/>
        <v>Remote</v>
      </c>
      <c r="I532" t="s">
        <v>18</v>
      </c>
      <c r="J532" t="str">
        <f t="shared" si="33"/>
        <v>7+ yrs</v>
      </c>
      <c r="K532">
        <f t="shared" ca="1" si="35"/>
        <v>10</v>
      </c>
      <c r="L532" t="s">
        <v>39</v>
      </c>
      <c r="M532">
        <v>0</v>
      </c>
      <c r="N532">
        <v>0</v>
      </c>
      <c r="O532">
        <v>0</v>
      </c>
      <c r="P532">
        <v>0</v>
      </c>
      <c r="Q532">
        <v>1</v>
      </c>
      <c r="R532">
        <f>SUM(M532:N532:O532:P532:Q532)</f>
        <v>1</v>
      </c>
      <c r="S532" s="1">
        <v>110065</v>
      </c>
      <c r="T532" s="1" t="str">
        <f t="shared" si="34"/>
        <v>Medium</v>
      </c>
      <c r="U532">
        <v>1</v>
      </c>
      <c r="V532">
        <v>2020</v>
      </c>
      <c r="W532" t="s">
        <v>28</v>
      </c>
      <c r="X532">
        <v>8</v>
      </c>
    </row>
    <row r="533" spans="1:24" x14ac:dyDescent="0.3">
      <c r="A533">
        <v>532</v>
      </c>
      <c r="B533" t="s">
        <v>41</v>
      </c>
      <c r="C533" t="str">
        <f>_xlfn.XLOOKUP(B533,Lookup_table!B:B,Lookup_table!C:C)</f>
        <v>Data</v>
      </c>
      <c r="D533" t="s">
        <v>22</v>
      </c>
      <c r="E533" t="s">
        <v>42</v>
      </c>
      <c r="F533" t="s">
        <v>51</v>
      </c>
      <c r="G533" t="s">
        <v>30</v>
      </c>
      <c r="H533" t="str">
        <f t="shared" si="32"/>
        <v>Onsite/Hybrid</v>
      </c>
      <c r="I533" t="s">
        <v>35</v>
      </c>
      <c r="J533" t="str">
        <f t="shared" si="33"/>
        <v>0-2 yrs</v>
      </c>
      <c r="K533">
        <f t="shared" ca="1" si="35"/>
        <v>1</v>
      </c>
      <c r="L533" t="s">
        <v>19</v>
      </c>
      <c r="M533">
        <v>1</v>
      </c>
      <c r="N533">
        <v>0</v>
      </c>
      <c r="O533">
        <v>0</v>
      </c>
      <c r="P533">
        <v>1</v>
      </c>
      <c r="Q533">
        <v>1</v>
      </c>
      <c r="R533">
        <f>SUM(M533:N533:O533:P533:Q533)</f>
        <v>3</v>
      </c>
      <c r="S533" s="1">
        <v>97746</v>
      </c>
      <c r="T533" s="1" t="str">
        <f t="shared" si="34"/>
        <v>Medium</v>
      </c>
      <c r="U533">
        <v>8</v>
      </c>
      <c r="V533">
        <v>2026</v>
      </c>
      <c r="W533" t="s">
        <v>34</v>
      </c>
      <c r="X533">
        <v>4</v>
      </c>
    </row>
    <row r="534" spans="1:24" x14ac:dyDescent="0.3">
      <c r="A534">
        <v>533</v>
      </c>
      <c r="B534" t="s">
        <v>36</v>
      </c>
      <c r="C534" t="str">
        <f>_xlfn.XLOOKUP(B534,Lookup_table!B:B,Lookup_table!C:C)</f>
        <v>Data</v>
      </c>
      <c r="D534" t="s">
        <v>14</v>
      </c>
      <c r="E534" t="s">
        <v>42</v>
      </c>
      <c r="F534" t="s">
        <v>44</v>
      </c>
      <c r="G534" t="s">
        <v>25</v>
      </c>
      <c r="H534" t="str">
        <f t="shared" si="32"/>
        <v>Onsite/Hybrid</v>
      </c>
      <c r="I534" t="s">
        <v>35</v>
      </c>
      <c r="J534" t="str">
        <f t="shared" si="33"/>
        <v>0-2 yrs</v>
      </c>
      <c r="K534">
        <f t="shared" ca="1" si="35"/>
        <v>0</v>
      </c>
      <c r="L534" t="s">
        <v>39</v>
      </c>
      <c r="M534">
        <v>0</v>
      </c>
      <c r="N534">
        <v>1</v>
      </c>
      <c r="O534">
        <v>1</v>
      </c>
      <c r="P534">
        <v>1</v>
      </c>
      <c r="Q534">
        <v>0</v>
      </c>
      <c r="R534">
        <f>SUM(M534:N534:O534:P534:Q534)</f>
        <v>3</v>
      </c>
      <c r="S534" s="1">
        <v>76574</v>
      </c>
      <c r="T534" s="1" t="str">
        <f t="shared" si="34"/>
        <v>Medium</v>
      </c>
      <c r="U534">
        <v>1</v>
      </c>
      <c r="V534">
        <v>2024</v>
      </c>
      <c r="W534" t="s">
        <v>28</v>
      </c>
      <c r="X534">
        <v>7</v>
      </c>
    </row>
    <row r="535" spans="1:24" x14ac:dyDescent="0.3">
      <c r="A535">
        <v>534</v>
      </c>
      <c r="B535" t="s">
        <v>36</v>
      </c>
      <c r="C535" t="str">
        <f>_xlfn.XLOOKUP(B535,Lookup_table!B:B,Lookup_table!C:C)</f>
        <v>Data</v>
      </c>
      <c r="D535" t="s">
        <v>34</v>
      </c>
      <c r="E535" t="s">
        <v>42</v>
      </c>
      <c r="F535" t="s">
        <v>43</v>
      </c>
      <c r="G535" t="s">
        <v>30</v>
      </c>
      <c r="H535" t="str">
        <f t="shared" si="32"/>
        <v>Onsite/Hybrid</v>
      </c>
      <c r="I535" t="s">
        <v>26</v>
      </c>
      <c r="J535" t="str">
        <f t="shared" si="33"/>
        <v>3-6 yrs</v>
      </c>
      <c r="K535">
        <f t="shared" ca="1" si="35"/>
        <v>6</v>
      </c>
      <c r="L535" t="s">
        <v>19</v>
      </c>
      <c r="M535">
        <v>1</v>
      </c>
      <c r="N535">
        <v>1</v>
      </c>
      <c r="O535">
        <v>1</v>
      </c>
      <c r="P535">
        <v>1</v>
      </c>
      <c r="Q535">
        <v>0</v>
      </c>
      <c r="R535">
        <f>SUM(M535:N535:O535:P535:Q535)</f>
        <v>4</v>
      </c>
      <c r="S535" s="1">
        <v>103932</v>
      </c>
      <c r="T535" s="1" t="str">
        <f t="shared" si="34"/>
        <v>Medium</v>
      </c>
      <c r="U535">
        <v>8</v>
      </c>
      <c r="V535">
        <v>2024</v>
      </c>
      <c r="W535" t="s">
        <v>28</v>
      </c>
      <c r="X535">
        <v>1</v>
      </c>
    </row>
    <row r="536" spans="1:24" x14ac:dyDescent="0.3">
      <c r="A536">
        <v>535</v>
      </c>
      <c r="B536" t="s">
        <v>33</v>
      </c>
      <c r="C536" t="str">
        <f>_xlfn.XLOOKUP(B536,Lookup_table!B:B,Lookup_table!C:C)</f>
        <v>Data</v>
      </c>
      <c r="D536" t="s">
        <v>22</v>
      </c>
      <c r="E536" t="s">
        <v>38</v>
      </c>
      <c r="F536" t="s">
        <v>24</v>
      </c>
      <c r="G536" t="s">
        <v>25</v>
      </c>
      <c r="H536" t="str">
        <f t="shared" si="32"/>
        <v>Onsite/Hybrid</v>
      </c>
      <c r="I536" t="s">
        <v>18</v>
      </c>
      <c r="J536" t="str">
        <f t="shared" si="33"/>
        <v>7+ yrs</v>
      </c>
      <c r="K536">
        <f t="shared" ca="1" si="35"/>
        <v>13</v>
      </c>
      <c r="L536" t="s">
        <v>27</v>
      </c>
      <c r="M536">
        <v>1</v>
      </c>
      <c r="N536">
        <v>1</v>
      </c>
      <c r="O536">
        <v>1</v>
      </c>
      <c r="P536">
        <v>0</v>
      </c>
      <c r="Q536">
        <v>0</v>
      </c>
      <c r="R536">
        <f>SUM(M536:N536:O536:P536:Q536)</f>
        <v>3</v>
      </c>
      <c r="S536" s="1">
        <v>139023</v>
      </c>
      <c r="T536" s="1" t="str">
        <f t="shared" si="34"/>
        <v>High</v>
      </c>
      <c r="U536">
        <v>10</v>
      </c>
      <c r="V536">
        <v>2026</v>
      </c>
      <c r="W536" t="s">
        <v>20</v>
      </c>
      <c r="X536">
        <v>3</v>
      </c>
    </row>
    <row r="537" spans="1:24" x14ac:dyDescent="0.3">
      <c r="A537">
        <v>536</v>
      </c>
      <c r="B537" t="s">
        <v>21</v>
      </c>
      <c r="C537" t="str">
        <f>_xlfn.XLOOKUP(B537,Lookup_table!B:B,Lookup_table!C:C)</f>
        <v>AI</v>
      </c>
      <c r="D537" t="s">
        <v>37</v>
      </c>
      <c r="E537" t="s">
        <v>23</v>
      </c>
      <c r="F537" t="s">
        <v>44</v>
      </c>
      <c r="G537" t="s">
        <v>30</v>
      </c>
      <c r="H537" t="str">
        <f t="shared" si="32"/>
        <v>Onsite/Hybrid</v>
      </c>
      <c r="I537" t="s">
        <v>35</v>
      </c>
      <c r="J537" t="str">
        <f t="shared" si="33"/>
        <v>0-2 yrs</v>
      </c>
      <c r="K537">
        <f t="shared" ca="1" si="35"/>
        <v>0</v>
      </c>
      <c r="L537" t="s">
        <v>19</v>
      </c>
      <c r="M537">
        <v>0</v>
      </c>
      <c r="N537">
        <v>1</v>
      </c>
      <c r="O537">
        <v>1</v>
      </c>
      <c r="P537">
        <v>1</v>
      </c>
      <c r="Q537">
        <v>1</v>
      </c>
      <c r="R537">
        <f>SUM(M537:N537:O537:P537:Q537)</f>
        <v>4</v>
      </c>
      <c r="S537" s="1">
        <v>128535</v>
      </c>
      <c r="T537" s="1" t="str">
        <f t="shared" si="34"/>
        <v>High</v>
      </c>
      <c r="U537">
        <v>11</v>
      </c>
      <c r="V537">
        <v>2024</v>
      </c>
      <c r="W537" t="s">
        <v>28</v>
      </c>
      <c r="X537">
        <v>9</v>
      </c>
    </row>
    <row r="538" spans="1:24" x14ac:dyDescent="0.3">
      <c r="A538">
        <v>537</v>
      </c>
      <c r="B538" t="s">
        <v>50</v>
      </c>
      <c r="C538" t="str">
        <f>_xlfn.XLOOKUP(B538,Lookup_table!B:B,Lookup_table!C:C)</f>
        <v>AI</v>
      </c>
      <c r="D538" t="s">
        <v>14</v>
      </c>
      <c r="E538" t="s">
        <v>42</v>
      </c>
      <c r="F538" t="s">
        <v>29</v>
      </c>
      <c r="G538" t="s">
        <v>17</v>
      </c>
      <c r="H538" t="str">
        <f t="shared" si="32"/>
        <v>Remote</v>
      </c>
      <c r="I538" t="s">
        <v>18</v>
      </c>
      <c r="J538" t="str">
        <f t="shared" si="33"/>
        <v>7+ yrs</v>
      </c>
      <c r="K538">
        <f t="shared" ca="1" si="35"/>
        <v>7</v>
      </c>
      <c r="L538" t="s">
        <v>19</v>
      </c>
      <c r="M538">
        <v>0</v>
      </c>
      <c r="N538">
        <v>0</v>
      </c>
      <c r="O538">
        <v>1</v>
      </c>
      <c r="P538">
        <v>1</v>
      </c>
      <c r="Q538">
        <v>0</v>
      </c>
      <c r="R538">
        <f>SUM(M538:N538:O538:P538:Q538)</f>
        <v>2</v>
      </c>
      <c r="S538" s="1">
        <v>168258</v>
      </c>
      <c r="T538" s="1" t="str">
        <f t="shared" si="34"/>
        <v>High</v>
      </c>
      <c r="U538">
        <v>6</v>
      </c>
      <c r="V538">
        <v>2024</v>
      </c>
      <c r="W538" t="s">
        <v>28</v>
      </c>
      <c r="X538">
        <v>5</v>
      </c>
    </row>
    <row r="539" spans="1:24" x14ac:dyDescent="0.3">
      <c r="A539">
        <v>538</v>
      </c>
      <c r="B539" t="s">
        <v>50</v>
      </c>
      <c r="C539" t="str">
        <f>_xlfn.XLOOKUP(B539,Lookup_table!B:B,Lookup_table!C:C)</f>
        <v>AI</v>
      </c>
      <c r="D539" t="s">
        <v>34</v>
      </c>
      <c r="E539" t="s">
        <v>42</v>
      </c>
      <c r="F539" t="s">
        <v>43</v>
      </c>
      <c r="G539" t="s">
        <v>25</v>
      </c>
      <c r="H539" t="str">
        <f t="shared" si="32"/>
        <v>Onsite/Hybrid</v>
      </c>
      <c r="I539" t="s">
        <v>18</v>
      </c>
      <c r="J539" t="str">
        <f t="shared" si="33"/>
        <v>7+ yrs</v>
      </c>
      <c r="K539">
        <f t="shared" ca="1" si="35"/>
        <v>9</v>
      </c>
      <c r="L539" t="s">
        <v>39</v>
      </c>
      <c r="M539">
        <v>1</v>
      </c>
      <c r="N539">
        <v>0</v>
      </c>
      <c r="O539">
        <v>1</v>
      </c>
      <c r="P539">
        <v>0</v>
      </c>
      <c r="Q539">
        <v>1</v>
      </c>
      <c r="R539">
        <f>SUM(M539:N539:O539:P539:Q539)</f>
        <v>3</v>
      </c>
      <c r="S539" s="1">
        <v>167206</v>
      </c>
      <c r="T539" s="1" t="str">
        <f t="shared" si="34"/>
        <v>High</v>
      </c>
      <c r="U539">
        <v>4</v>
      </c>
      <c r="V539">
        <v>2025</v>
      </c>
      <c r="W539" t="s">
        <v>34</v>
      </c>
      <c r="X539">
        <v>3</v>
      </c>
    </row>
    <row r="540" spans="1:24" x14ac:dyDescent="0.3">
      <c r="A540">
        <v>539</v>
      </c>
      <c r="B540" t="s">
        <v>36</v>
      </c>
      <c r="C540" t="str">
        <f>_xlfn.XLOOKUP(B540,Lookup_table!B:B,Lookup_table!C:C)</f>
        <v>Data</v>
      </c>
      <c r="D540" t="s">
        <v>22</v>
      </c>
      <c r="E540" t="s">
        <v>42</v>
      </c>
      <c r="F540" t="s">
        <v>29</v>
      </c>
      <c r="G540" t="s">
        <v>30</v>
      </c>
      <c r="H540" t="str">
        <f t="shared" si="32"/>
        <v>Onsite/Hybrid</v>
      </c>
      <c r="I540" t="s">
        <v>35</v>
      </c>
      <c r="J540" t="str">
        <f t="shared" si="33"/>
        <v>0-2 yrs</v>
      </c>
      <c r="K540">
        <f t="shared" ca="1" si="35"/>
        <v>0</v>
      </c>
      <c r="L540" t="s">
        <v>19</v>
      </c>
      <c r="M540">
        <v>0</v>
      </c>
      <c r="N540">
        <v>0</v>
      </c>
      <c r="O540">
        <v>0</v>
      </c>
      <c r="P540">
        <v>0</v>
      </c>
      <c r="Q540">
        <v>0</v>
      </c>
      <c r="R540">
        <f>SUM(M540:N540:O540:P540:Q540)</f>
        <v>0</v>
      </c>
      <c r="S540" s="1">
        <v>68117</v>
      </c>
      <c r="T540" s="1" t="str">
        <f t="shared" si="34"/>
        <v>Low</v>
      </c>
      <c r="U540">
        <v>2</v>
      </c>
      <c r="V540">
        <v>2022</v>
      </c>
      <c r="W540" t="s">
        <v>34</v>
      </c>
      <c r="X540">
        <v>6</v>
      </c>
    </row>
    <row r="541" spans="1:24" x14ac:dyDescent="0.3">
      <c r="A541">
        <v>540</v>
      </c>
      <c r="B541" t="s">
        <v>50</v>
      </c>
      <c r="C541" t="str">
        <f>_xlfn.XLOOKUP(B541,Lookup_table!B:B,Lookup_table!C:C)</f>
        <v>AI</v>
      </c>
      <c r="D541" t="s">
        <v>37</v>
      </c>
      <c r="E541" t="s">
        <v>32</v>
      </c>
      <c r="F541" t="s">
        <v>51</v>
      </c>
      <c r="G541" t="s">
        <v>17</v>
      </c>
      <c r="H541" t="str">
        <f t="shared" si="32"/>
        <v>Remote</v>
      </c>
      <c r="I541" t="s">
        <v>18</v>
      </c>
      <c r="J541" t="str">
        <f t="shared" si="33"/>
        <v>7+ yrs</v>
      </c>
      <c r="K541">
        <f t="shared" ca="1" si="35"/>
        <v>10</v>
      </c>
      <c r="L541" t="s">
        <v>39</v>
      </c>
      <c r="M541">
        <v>0</v>
      </c>
      <c r="N541">
        <v>1</v>
      </c>
      <c r="O541">
        <v>0</v>
      </c>
      <c r="P541">
        <v>0</v>
      </c>
      <c r="Q541">
        <v>0</v>
      </c>
      <c r="R541">
        <f>SUM(M541:N541:O541:P541:Q541)</f>
        <v>1</v>
      </c>
      <c r="S541" s="1">
        <v>143787</v>
      </c>
      <c r="T541" s="1" t="str">
        <f t="shared" si="34"/>
        <v>High</v>
      </c>
      <c r="U541">
        <v>3</v>
      </c>
      <c r="V541">
        <v>2026</v>
      </c>
      <c r="W541" t="s">
        <v>20</v>
      </c>
      <c r="X541">
        <v>6</v>
      </c>
    </row>
    <row r="542" spans="1:24" x14ac:dyDescent="0.3">
      <c r="A542">
        <v>541</v>
      </c>
      <c r="B542" t="s">
        <v>36</v>
      </c>
      <c r="C542" t="str">
        <f>_xlfn.XLOOKUP(B542,Lookup_table!B:B,Lookup_table!C:C)</f>
        <v>Data</v>
      </c>
      <c r="D542" t="s">
        <v>34</v>
      </c>
      <c r="E542" t="s">
        <v>32</v>
      </c>
      <c r="F542" t="s">
        <v>24</v>
      </c>
      <c r="G542" t="s">
        <v>17</v>
      </c>
      <c r="H542" t="str">
        <f t="shared" si="32"/>
        <v>Remote</v>
      </c>
      <c r="I542" t="s">
        <v>26</v>
      </c>
      <c r="J542" t="str">
        <f t="shared" si="33"/>
        <v>3-6 yrs</v>
      </c>
      <c r="K542">
        <f t="shared" ca="1" si="35"/>
        <v>6</v>
      </c>
      <c r="L542" t="s">
        <v>27</v>
      </c>
      <c r="M542">
        <v>1</v>
      </c>
      <c r="N542">
        <v>1</v>
      </c>
      <c r="O542">
        <v>1</v>
      </c>
      <c r="P542">
        <v>1</v>
      </c>
      <c r="Q542">
        <v>0</v>
      </c>
      <c r="R542">
        <f>SUM(M542:N542:O542:P542:Q542)</f>
        <v>4</v>
      </c>
      <c r="S542" s="1">
        <v>100501</v>
      </c>
      <c r="T542" s="1" t="str">
        <f t="shared" si="34"/>
        <v>Medium</v>
      </c>
      <c r="U542">
        <v>5</v>
      </c>
      <c r="V542">
        <v>2020</v>
      </c>
      <c r="W542" t="s">
        <v>28</v>
      </c>
      <c r="X542">
        <v>2</v>
      </c>
    </row>
    <row r="543" spans="1:24" x14ac:dyDescent="0.3">
      <c r="A543">
        <v>542</v>
      </c>
      <c r="B543" t="s">
        <v>41</v>
      </c>
      <c r="C543" t="str">
        <f>_xlfn.XLOOKUP(B543,Lookup_table!B:B,Lookup_table!C:C)</f>
        <v>Data</v>
      </c>
      <c r="D543" t="s">
        <v>22</v>
      </c>
      <c r="E543" t="s">
        <v>38</v>
      </c>
      <c r="F543" t="s">
        <v>51</v>
      </c>
      <c r="G543" t="s">
        <v>25</v>
      </c>
      <c r="H543" t="str">
        <f t="shared" si="32"/>
        <v>Onsite/Hybrid</v>
      </c>
      <c r="I543" t="s">
        <v>35</v>
      </c>
      <c r="J543" t="str">
        <f t="shared" si="33"/>
        <v>0-2 yrs</v>
      </c>
      <c r="K543">
        <f t="shared" ca="1" si="35"/>
        <v>2</v>
      </c>
      <c r="L543" t="s">
        <v>19</v>
      </c>
      <c r="M543">
        <v>0</v>
      </c>
      <c r="N543">
        <v>0</v>
      </c>
      <c r="O543">
        <v>0</v>
      </c>
      <c r="P543">
        <v>1</v>
      </c>
      <c r="Q543">
        <v>1</v>
      </c>
      <c r="R543">
        <f>SUM(M543:N543:O543:P543:Q543)</f>
        <v>2</v>
      </c>
      <c r="S543" s="1">
        <v>94366</v>
      </c>
      <c r="T543" s="1" t="str">
        <f t="shared" si="34"/>
        <v>Medium</v>
      </c>
      <c r="U543">
        <v>11</v>
      </c>
      <c r="V543">
        <v>2020</v>
      </c>
      <c r="W543" t="s">
        <v>28</v>
      </c>
      <c r="X543">
        <v>8</v>
      </c>
    </row>
    <row r="544" spans="1:24" x14ac:dyDescent="0.3">
      <c r="A544">
        <v>543</v>
      </c>
      <c r="B544" t="s">
        <v>31</v>
      </c>
      <c r="C544" t="str">
        <f>_xlfn.XLOOKUP(B544,Lookup_table!B:B,Lookup_table!C:C)</f>
        <v>Business</v>
      </c>
      <c r="D544" t="s">
        <v>37</v>
      </c>
      <c r="E544" t="s">
        <v>23</v>
      </c>
      <c r="F544" t="s">
        <v>43</v>
      </c>
      <c r="G544" t="s">
        <v>30</v>
      </c>
      <c r="H544" t="str">
        <f t="shared" si="32"/>
        <v>Onsite/Hybrid</v>
      </c>
      <c r="I544" t="s">
        <v>35</v>
      </c>
      <c r="J544" t="str">
        <f t="shared" si="33"/>
        <v>0-2 yrs</v>
      </c>
      <c r="K544">
        <f t="shared" ca="1" si="35"/>
        <v>0</v>
      </c>
      <c r="L544" t="s">
        <v>39</v>
      </c>
      <c r="M544">
        <v>0</v>
      </c>
      <c r="N544">
        <v>1</v>
      </c>
      <c r="O544">
        <v>1</v>
      </c>
      <c r="P544">
        <v>0</v>
      </c>
      <c r="Q544">
        <v>1</v>
      </c>
      <c r="R544">
        <f>SUM(M544:N544:O544:P544:Q544)</f>
        <v>3</v>
      </c>
      <c r="S544" s="1">
        <v>75336</v>
      </c>
      <c r="T544" s="1" t="str">
        <f t="shared" si="34"/>
        <v>Medium</v>
      </c>
      <c r="U544">
        <v>11</v>
      </c>
      <c r="V544">
        <v>2020</v>
      </c>
      <c r="W544" t="s">
        <v>34</v>
      </c>
      <c r="X544">
        <v>6</v>
      </c>
    </row>
    <row r="545" spans="1:24" x14ac:dyDescent="0.3">
      <c r="A545">
        <v>544</v>
      </c>
      <c r="B545" t="s">
        <v>31</v>
      </c>
      <c r="C545" t="str">
        <f>_xlfn.XLOOKUP(B545,Lookup_table!B:B,Lookup_table!C:C)</f>
        <v>Business</v>
      </c>
      <c r="D545" t="s">
        <v>37</v>
      </c>
      <c r="E545" t="s">
        <v>40</v>
      </c>
      <c r="F545" t="s">
        <v>16</v>
      </c>
      <c r="G545" t="s">
        <v>30</v>
      </c>
      <c r="H545" t="str">
        <f t="shared" si="32"/>
        <v>Onsite/Hybrid</v>
      </c>
      <c r="I545" t="s">
        <v>26</v>
      </c>
      <c r="J545" t="str">
        <f t="shared" si="33"/>
        <v>3-6 yrs</v>
      </c>
      <c r="K545">
        <f t="shared" ca="1" si="35"/>
        <v>4</v>
      </c>
      <c r="L545" t="s">
        <v>39</v>
      </c>
      <c r="M545">
        <v>1</v>
      </c>
      <c r="N545">
        <v>1</v>
      </c>
      <c r="O545">
        <v>1</v>
      </c>
      <c r="P545">
        <v>1</v>
      </c>
      <c r="Q545">
        <v>1</v>
      </c>
      <c r="R545">
        <f>SUM(M545:N545:O545:P545:Q545)</f>
        <v>5</v>
      </c>
      <c r="S545" s="1">
        <v>110604</v>
      </c>
      <c r="T545" s="1" t="str">
        <f t="shared" si="34"/>
        <v>Medium</v>
      </c>
      <c r="U545">
        <v>9</v>
      </c>
      <c r="V545">
        <v>2026</v>
      </c>
      <c r="W545" t="s">
        <v>28</v>
      </c>
      <c r="X545">
        <v>2</v>
      </c>
    </row>
    <row r="546" spans="1:24" x14ac:dyDescent="0.3">
      <c r="A546">
        <v>545</v>
      </c>
      <c r="B546" t="s">
        <v>41</v>
      </c>
      <c r="C546" t="str">
        <f>_xlfn.XLOOKUP(B546,Lookup_table!B:B,Lookup_table!C:C)</f>
        <v>Data</v>
      </c>
      <c r="D546" t="s">
        <v>34</v>
      </c>
      <c r="E546" t="s">
        <v>32</v>
      </c>
      <c r="F546" t="s">
        <v>16</v>
      </c>
      <c r="G546" t="s">
        <v>25</v>
      </c>
      <c r="H546" t="str">
        <f t="shared" si="32"/>
        <v>Onsite/Hybrid</v>
      </c>
      <c r="I546" t="s">
        <v>35</v>
      </c>
      <c r="J546" t="str">
        <f t="shared" si="33"/>
        <v>0-2 yrs</v>
      </c>
      <c r="K546">
        <f t="shared" ca="1" si="35"/>
        <v>1</v>
      </c>
      <c r="L546" t="s">
        <v>19</v>
      </c>
      <c r="M546">
        <v>1</v>
      </c>
      <c r="N546">
        <v>0</v>
      </c>
      <c r="O546">
        <v>0</v>
      </c>
      <c r="P546">
        <v>0</v>
      </c>
      <c r="Q546">
        <v>1</v>
      </c>
      <c r="R546">
        <f>SUM(M546:N546:O546:P546:Q546)</f>
        <v>2</v>
      </c>
      <c r="S546" s="1">
        <v>59507</v>
      </c>
      <c r="T546" s="1" t="str">
        <f t="shared" si="34"/>
        <v>Low</v>
      </c>
      <c r="U546">
        <v>6</v>
      </c>
      <c r="V546">
        <v>2026</v>
      </c>
      <c r="W546" t="s">
        <v>20</v>
      </c>
      <c r="X546">
        <v>6</v>
      </c>
    </row>
    <row r="547" spans="1:24" x14ac:dyDescent="0.3">
      <c r="A547">
        <v>546</v>
      </c>
      <c r="B547" t="s">
        <v>41</v>
      </c>
      <c r="C547" t="str">
        <f>_xlfn.XLOOKUP(B547,Lookup_table!B:B,Lookup_table!C:C)</f>
        <v>Data</v>
      </c>
      <c r="D547" t="s">
        <v>14</v>
      </c>
      <c r="E547" t="s">
        <v>38</v>
      </c>
      <c r="F547" t="s">
        <v>52</v>
      </c>
      <c r="G547" t="s">
        <v>17</v>
      </c>
      <c r="H547" t="str">
        <f t="shared" si="32"/>
        <v>Remote</v>
      </c>
      <c r="I547" t="s">
        <v>35</v>
      </c>
      <c r="J547" t="str">
        <f t="shared" si="33"/>
        <v>0-2 yrs</v>
      </c>
      <c r="K547">
        <f t="shared" ca="1" si="35"/>
        <v>0</v>
      </c>
      <c r="L547" t="s">
        <v>39</v>
      </c>
      <c r="M547">
        <v>1</v>
      </c>
      <c r="N547">
        <v>0</v>
      </c>
      <c r="O547">
        <v>1</v>
      </c>
      <c r="P547">
        <v>0</v>
      </c>
      <c r="Q547">
        <v>0</v>
      </c>
      <c r="R547">
        <f>SUM(M547:N547:O547:P547:Q547)</f>
        <v>2</v>
      </c>
      <c r="S547" s="1">
        <v>66058</v>
      </c>
      <c r="T547" s="1" t="str">
        <f t="shared" si="34"/>
        <v>Low</v>
      </c>
      <c r="U547">
        <v>12</v>
      </c>
      <c r="V547">
        <v>2023</v>
      </c>
      <c r="W547" t="s">
        <v>34</v>
      </c>
      <c r="X547">
        <v>1</v>
      </c>
    </row>
    <row r="548" spans="1:24" x14ac:dyDescent="0.3">
      <c r="A548">
        <v>547</v>
      </c>
      <c r="B548" t="s">
        <v>31</v>
      </c>
      <c r="C548" t="str">
        <f>_xlfn.XLOOKUP(B548,Lookup_table!B:B,Lookup_table!C:C)</f>
        <v>Business</v>
      </c>
      <c r="D548" t="s">
        <v>14</v>
      </c>
      <c r="E548" t="s">
        <v>32</v>
      </c>
      <c r="F548" t="s">
        <v>43</v>
      </c>
      <c r="G548" t="s">
        <v>25</v>
      </c>
      <c r="H548" t="str">
        <f t="shared" si="32"/>
        <v>Onsite/Hybrid</v>
      </c>
      <c r="I548" t="s">
        <v>35</v>
      </c>
      <c r="J548" t="str">
        <f t="shared" si="33"/>
        <v>0-2 yrs</v>
      </c>
      <c r="K548">
        <f t="shared" ca="1" si="35"/>
        <v>1</v>
      </c>
      <c r="L548" t="s">
        <v>39</v>
      </c>
      <c r="M548">
        <v>1</v>
      </c>
      <c r="N548">
        <v>1</v>
      </c>
      <c r="O548">
        <v>0</v>
      </c>
      <c r="P548">
        <v>0</v>
      </c>
      <c r="Q548">
        <v>0</v>
      </c>
      <c r="R548">
        <f>SUM(M548:N548:O548:P548:Q548)</f>
        <v>2</v>
      </c>
      <c r="S548" s="1">
        <v>51985</v>
      </c>
      <c r="T548" s="1" t="str">
        <f t="shared" si="34"/>
        <v>Low</v>
      </c>
      <c r="U548">
        <v>10</v>
      </c>
      <c r="V548">
        <v>2023</v>
      </c>
      <c r="W548" t="s">
        <v>34</v>
      </c>
      <c r="X548">
        <v>1</v>
      </c>
    </row>
    <row r="549" spans="1:24" x14ac:dyDescent="0.3">
      <c r="A549">
        <v>548</v>
      </c>
      <c r="B549" t="s">
        <v>33</v>
      </c>
      <c r="C549" t="str">
        <f>_xlfn.XLOOKUP(B549,Lookup_table!B:B,Lookup_table!C:C)</f>
        <v>Data</v>
      </c>
      <c r="D549" t="s">
        <v>34</v>
      </c>
      <c r="E549" t="s">
        <v>42</v>
      </c>
      <c r="F549" t="s">
        <v>51</v>
      </c>
      <c r="G549" t="s">
        <v>25</v>
      </c>
      <c r="H549" t="str">
        <f t="shared" si="32"/>
        <v>Onsite/Hybrid</v>
      </c>
      <c r="I549" t="s">
        <v>35</v>
      </c>
      <c r="J549" t="str">
        <f t="shared" si="33"/>
        <v>0-2 yrs</v>
      </c>
      <c r="K549">
        <f t="shared" ca="1" si="35"/>
        <v>1</v>
      </c>
      <c r="L549" t="s">
        <v>19</v>
      </c>
      <c r="M549">
        <v>0</v>
      </c>
      <c r="N549">
        <v>1</v>
      </c>
      <c r="O549">
        <v>1</v>
      </c>
      <c r="P549">
        <v>1</v>
      </c>
      <c r="Q549">
        <v>1</v>
      </c>
      <c r="R549">
        <f>SUM(M549:N549:O549:P549:Q549)</f>
        <v>4</v>
      </c>
      <c r="S549" s="1">
        <v>94217</v>
      </c>
      <c r="T549" s="1" t="str">
        <f t="shared" si="34"/>
        <v>Medium</v>
      </c>
      <c r="U549">
        <v>12</v>
      </c>
      <c r="V549">
        <v>2025</v>
      </c>
      <c r="W549" t="s">
        <v>28</v>
      </c>
      <c r="X549">
        <v>7</v>
      </c>
    </row>
    <row r="550" spans="1:24" x14ac:dyDescent="0.3">
      <c r="A550">
        <v>549</v>
      </c>
      <c r="B550" t="s">
        <v>31</v>
      </c>
      <c r="C550" t="str">
        <f>_xlfn.XLOOKUP(B550,Lookup_table!B:B,Lookup_table!C:C)</f>
        <v>Business</v>
      </c>
      <c r="D550" t="s">
        <v>22</v>
      </c>
      <c r="E550" t="s">
        <v>23</v>
      </c>
      <c r="F550" t="s">
        <v>52</v>
      </c>
      <c r="G550" t="s">
        <v>17</v>
      </c>
      <c r="H550" t="str">
        <f t="shared" si="32"/>
        <v>Remote</v>
      </c>
      <c r="I550" t="s">
        <v>35</v>
      </c>
      <c r="J550" t="str">
        <f t="shared" si="33"/>
        <v>0-2 yrs</v>
      </c>
      <c r="K550">
        <f t="shared" ca="1" si="35"/>
        <v>0</v>
      </c>
      <c r="L550" t="s">
        <v>39</v>
      </c>
      <c r="M550">
        <v>0</v>
      </c>
      <c r="N550">
        <v>1</v>
      </c>
      <c r="O550">
        <v>0</v>
      </c>
      <c r="P550">
        <v>1</v>
      </c>
      <c r="Q550">
        <v>0</v>
      </c>
      <c r="R550">
        <f>SUM(M550:N550:O550:P550:Q550)</f>
        <v>2</v>
      </c>
      <c r="S550" s="1">
        <v>84141</v>
      </c>
      <c r="T550" s="1" t="str">
        <f t="shared" si="34"/>
        <v>Medium</v>
      </c>
      <c r="U550">
        <v>7</v>
      </c>
      <c r="V550">
        <v>2022</v>
      </c>
      <c r="W550" t="s">
        <v>20</v>
      </c>
      <c r="X550">
        <v>3</v>
      </c>
    </row>
    <row r="551" spans="1:24" x14ac:dyDescent="0.3">
      <c r="A551">
        <v>550</v>
      </c>
      <c r="B551" t="s">
        <v>41</v>
      </c>
      <c r="C551" t="str">
        <f>_xlfn.XLOOKUP(B551,Lookup_table!B:B,Lookup_table!C:C)</f>
        <v>Data</v>
      </c>
      <c r="D551" t="s">
        <v>22</v>
      </c>
      <c r="E551" t="s">
        <v>23</v>
      </c>
      <c r="F551" t="s">
        <v>16</v>
      </c>
      <c r="G551" t="s">
        <v>25</v>
      </c>
      <c r="H551" t="str">
        <f t="shared" si="32"/>
        <v>Onsite/Hybrid</v>
      </c>
      <c r="I551" t="s">
        <v>35</v>
      </c>
      <c r="J551" t="str">
        <f t="shared" si="33"/>
        <v>0-2 yrs</v>
      </c>
      <c r="K551">
        <f t="shared" ca="1" si="35"/>
        <v>1</v>
      </c>
      <c r="L551" t="s">
        <v>27</v>
      </c>
      <c r="M551">
        <v>0</v>
      </c>
      <c r="N551">
        <v>1</v>
      </c>
      <c r="O551">
        <v>0</v>
      </c>
      <c r="P551">
        <v>1</v>
      </c>
      <c r="Q551">
        <v>1</v>
      </c>
      <c r="R551">
        <f>SUM(M551:N551:O551:P551:Q551)</f>
        <v>3</v>
      </c>
      <c r="S551" s="1">
        <v>92063</v>
      </c>
      <c r="T551" s="1" t="str">
        <f t="shared" si="34"/>
        <v>Medium</v>
      </c>
      <c r="U551">
        <v>11</v>
      </c>
      <c r="V551">
        <v>2020</v>
      </c>
      <c r="W551" t="s">
        <v>20</v>
      </c>
      <c r="X551">
        <v>4</v>
      </c>
    </row>
    <row r="552" spans="1:24" x14ac:dyDescent="0.3">
      <c r="A552">
        <v>551</v>
      </c>
      <c r="B552" t="s">
        <v>36</v>
      </c>
      <c r="C552" t="str">
        <f>_xlfn.XLOOKUP(B552,Lookup_table!B:B,Lookup_table!C:C)</f>
        <v>Data</v>
      </c>
      <c r="D552" t="s">
        <v>34</v>
      </c>
      <c r="E552" t="s">
        <v>38</v>
      </c>
      <c r="F552" t="s">
        <v>44</v>
      </c>
      <c r="G552" t="s">
        <v>30</v>
      </c>
      <c r="H552" t="str">
        <f t="shared" si="32"/>
        <v>Onsite/Hybrid</v>
      </c>
      <c r="I552" t="s">
        <v>35</v>
      </c>
      <c r="J552" t="str">
        <f t="shared" si="33"/>
        <v>0-2 yrs</v>
      </c>
      <c r="K552">
        <f t="shared" ca="1" si="35"/>
        <v>1</v>
      </c>
      <c r="L552" t="s">
        <v>39</v>
      </c>
      <c r="M552">
        <v>0</v>
      </c>
      <c r="N552">
        <v>1</v>
      </c>
      <c r="O552">
        <v>0</v>
      </c>
      <c r="P552">
        <v>0</v>
      </c>
      <c r="Q552">
        <v>0</v>
      </c>
      <c r="R552">
        <f>SUM(M552:N552:O552:P552:Q552)</f>
        <v>1</v>
      </c>
      <c r="S552" s="1">
        <v>54697</v>
      </c>
      <c r="T552" s="1" t="str">
        <f t="shared" si="34"/>
        <v>Low</v>
      </c>
      <c r="U552">
        <v>7</v>
      </c>
      <c r="V552">
        <v>2020</v>
      </c>
      <c r="W552" t="s">
        <v>34</v>
      </c>
      <c r="X552">
        <v>2</v>
      </c>
    </row>
    <row r="553" spans="1:24" x14ac:dyDescent="0.3">
      <c r="A553">
        <v>552</v>
      </c>
      <c r="B553" t="s">
        <v>21</v>
      </c>
      <c r="C553" t="str">
        <f>_xlfn.XLOOKUP(B553,Lookup_table!B:B,Lookup_table!C:C)</f>
        <v>AI</v>
      </c>
      <c r="D553" t="s">
        <v>34</v>
      </c>
      <c r="E553" t="s">
        <v>15</v>
      </c>
      <c r="F553" t="s">
        <v>43</v>
      </c>
      <c r="G553" t="s">
        <v>30</v>
      </c>
      <c r="H553" t="str">
        <f t="shared" si="32"/>
        <v>Onsite/Hybrid</v>
      </c>
      <c r="I553" t="s">
        <v>18</v>
      </c>
      <c r="J553" t="str">
        <f t="shared" si="33"/>
        <v>7+ yrs</v>
      </c>
      <c r="K553">
        <f t="shared" ca="1" si="35"/>
        <v>15</v>
      </c>
      <c r="L553" t="s">
        <v>27</v>
      </c>
      <c r="M553">
        <v>0</v>
      </c>
      <c r="N553">
        <v>0</v>
      </c>
      <c r="O553">
        <v>1</v>
      </c>
      <c r="P553">
        <v>0</v>
      </c>
      <c r="Q553">
        <v>1</v>
      </c>
      <c r="R553">
        <f>SUM(M553:N553:O553:P553:Q553)</f>
        <v>2</v>
      </c>
      <c r="S553" s="1">
        <v>166014</v>
      </c>
      <c r="T553" s="1" t="str">
        <f t="shared" si="34"/>
        <v>High</v>
      </c>
      <c r="U553">
        <v>7</v>
      </c>
      <c r="V553">
        <v>2023</v>
      </c>
      <c r="W553" t="s">
        <v>28</v>
      </c>
      <c r="X553">
        <v>9</v>
      </c>
    </row>
    <row r="554" spans="1:24" x14ac:dyDescent="0.3">
      <c r="A554">
        <v>553</v>
      </c>
      <c r="B554" t="s">
        <v>50</v>
      </c>
      <c r="C554" t="str">
        <f>_xlfn.XLOOKUP(B554,Lookup_table!B:B,Lookup_table!C:C)</f>
        <v>AI</v>
      </c>
      <c r="D554" t="s">
        <v>34</v>
      </c>
      <c r="E554" t="s">
        <v>42</v>
      </c>
      <c r="F554" t="s">
        <v>29</v>
      </c>
      <c r="G554" t="s">
        <v>17</v>
      </c>
      <c r="H554" t="str">
        <f t="shared" si="32"/>
        <v>Remote</v>
      </c>
      <c r="I554" t="s">
        <v>35</v>
      </c>
      <c r="J554" t="str">
        <f t="shared" si="33"/>
        <v>0-2 yrs</v>
      </c>
      <c r="K554">
        <f t="shared" ca="1" si="35"/>
        <v>1</v>
      </c>
      <c r="L554" t="s">
        <v>39</v>
      </c>
      <c r="M554">
        <v>1</v>
      </c>
      <c r="N554">
        <v>1</v>
      </c>
      <c r="O554">
        <v>0</v>
      </c>
      <c r="P554">
        <v>0</v>
      </c>
      <c r="Q554">
        <v>0</v>
      </c>
      <c r="R554">
        <f>SUM(M554:N554:O554:P554:Q554)</f>
        <v>2</v>
      </c>
      <c r="S554" s="1">
        <v>86600</v>
      </c>
      <c r="T554" s="1" t="str">
        <f t="shared" si="34"/>
        <v>Medium</v>
      </c>
      <c r="U554">
        <v>5</v>
      </c>
      <c r="V554">
        <v>2022</v>
      </c>
      <c r="W554" t="s">
        <v>34</v>
      </c>
      <c r="X554">
        <v>3</v>
      </c>
    </row>
    <row r="555" spans="1:24" x14ac:dyDescent="0.3">
      <c r="A555">
        <v>554</v>
      </c>
      <c r="B555" t="s">
        <v>41</v>
      </c>
      <c r="C555" t="str">
        <f>_xlfn.XLOOKUP(B555,Lookup_table!B:B,Lookup_table!C:C)</f>
        <v>Data</v>
      </c>
      <c r="D555" t="s">
        <v>22</v>
      </c>
      <c r="E555" t="s">
        <v>15</v>
      </c>
      <c r="F555" t="s">
        <v>16</v>
      </c>
      <c r="G555" t="s">
        <v>17</v>
      </c>
      <c r="H555" t="str">
        <f t="shared" si="32"/>
        <v>Remote</v>
      </c>
      <c r="I555" t="s">
        <v>35</v>
      </c>
      <c r="J555" t="str">
        <f t="shared" si="33"/>
        <v>0-2 yrs</v>
      </c>
      <c r="K555">
        <f t="shared" ca="1" si="35"/>
        <v>0</v>
      </c>
      <c r="L555" t="s">
        <v>27</v>
      </c>
      <c r="M555">
        <v>1</v>
      </c>
      <c r="N555">
        <v>1</v>
      </c>
      <c r="O555">
        <v>0</v>
      </c>
      <c r="P555">
        <v>1</v>
      </c>
      <c r="Q555">
        <v>1</v>
      </c>
      <c r="R555">
        <f>SUM(M555:N555:O555:P555:Q555)</f>
        <v>4</v>
      </c>
      <c r="S555" s="1">
        <v>91044</v>
      </c>
      <c r="T555" s="1" t="str">
        <f t="shared" si="34"/>
        <v>Medium</v>
      </c>
      <c r="U555">
        <v>4</v>
      </c>
      <c r="V555">
        <v>2023</v>
      </c>
      <c r="W555" t="s">
        <v>20</v>
      </c>
      <c r="X555">
        <v>2</v>
      </c>
    </row>
    <row r="556" spans="1:24" x14ac:dyDescent="0.3">
      <c r="A556">
        <v>555</v>
      </c>
      <c r="B556" t="s">
        <v>31</v>
      </c>
      <c r="C556" t="str">
        <f>_xlfn.XLOOKUP(B556,Lookup_table!B:B,Lookup_table!C:C)</f>
        <v>Business</v>
      </c>
      <c r="D556" t="s">
        <v>34</v>
      </c>
      <c r="E556" t="s">
        <v>32</v>
      </c>
      <c r="F556" t="s">
        <v>16</v>
      </c>
      <c r="G556" t="s">
        <v>17</v>
      </c>
      <c r="H556" t="str">
        <f t="shared" si="32"/>
        <v>Remote</v>
      </c>
      <c r="I556" t="s">
        <v>18</v>
      </c>
      <c r="J556" t="str">
        <f t="shared" si="33"/>
        <v>7+ yrs</v>
      </c>
      <c r="K556">
        <f t="shared" ca="1" si="35"/>
        <v>12</v>
      </c>
      <c r="L556" t="s">
        <v>39</v>
      </c>
      <c r="M556">
        <v>0</v>
      </c>
      <c r="N556">
        <v>1</v>
      </c>
      <c r="O556">
        <v>0</v>
      </c>
      <c r="P556">
        <v>0</v>
      </c>
      <c r="Q556">
        <v>1</v>
      </c>
      <c r="R556">
        <f>SUM(M556:N556:O556:P556:Q556)</f>
        <v>2</v>
      </c>
      <c r="S556" s="1">
        <v>109271</v>
      </c>
      <c r="T556" s="1" t="str">
        <f t="shared" si="34"/>
        <v>Medium</v>
      </c>
      <c r="U556">
        <v>11</v>
      </c>
      <c r="V556">
        <v>2020</v>
      </c>
      <c r="W556" t="s">
        <v>34</v>
      </c>
      <c r="X556">
        <v>4</v>
      </c>
    </row>
    <row r="557" spans="1:24" x14ac:dyDescent="0.3">
      <c r="A557">
        <v>556</v>
      </c>
      <c r="B557" t="s">
        <v>36</v>
      </c>
      <c r="C557" t="str">
        <f>_xlfn.XLOOKUP(B557,Lookup_table!B:B,Lookup_table!C:C)</f>
        <v>Data</v>
      </c>
      <c r="D557" t="s">
        <v>34</v>
      </c>
      <c r="E557" t="s">
        <v>32</v>
      </c>
      <c r="F557" t="s">
        <v>43</v>
      </c>
      <c r="G557" t="s">
        <v>30</v>
      </c>
      <c r="H557" t="str">
        <f t="shared" si="32"/>
        <v>Onsite/Hybrid</v>
      </c>
      <c r="I557" t="s">
        <v>26</v>
      </c>
      <c r="J557" t="str">
        <f t="shared" si="33"/>
        <v>3-6 yrs</v>
      </c>
      <c r="K557">
        <f t="shared" ca="1" si="35"/>
        <v>5</v>
      </c>
      <c r="L557" t="s">
        <v>39</v>
      </c>
      <c r="M557">
        <v>0</v>
      </c>
      <c r="N557">
        <v>0</v>
      </c>
      <c r="O557">
        <v>0</v>
      </c>
      <c r="P557">
        <v>1</v>
      </c>
      <c r="Q557">
        <v>1</v>
      </c>
      <c r="R557">
        <f>SUM(M557:N557:O557:P557:Q557)</f>
        <v>2</v>
      </c>
      <c r="S557" s="1">
        <v>99235</v>
      </c>
      <c r="T557" s="1" t="str">
        <f t="shared" si="34"/>
        <v>Medium</v>
      </c>
      <c r="U557">
        <v>7</v>
      </c>
      <c r="V557">
        <v>2025</v>
      </c>
      <c r="W557" t="s">
        <v>34</v>
      </c>
      <c r="X557">
        <v>4</v>
      </c>
    </row>
    <row r="558" spans="1:24" x14ac:dyDescent="0.3">
      <c r="A558">
        <v>557</v>
      </c>
      <c r="B558" t="s">
        <v>50</v>
      </c>
      <c r="C558" t="str">
        <f>_xlfn.XLOOKUP(B558,Lookup_table!B:B,Lookup_table!C:C)</f>
        <v>AI</v>
      </c>
      <c r="D558" t="s">
        <v>37</v>
      </c>
      <c r="E558" t="s">
        <v>42</v>
      </c>
      <c r="F558" t="s">
        <v>52</v>
      </c>
      <c r="G558" t="s">
        <v>25</v>
      </c>
      <c r="H558" t="str">
        <f t="shared" si="32"/>
        <v>Onsite/Hybrid</v>
      </c>
      <c r="I558" t="s">
        <v>26</v>
      </c>
      <c r="J558" t="str">
        <f t="shared" si="33"/>
        <v>3-6 yrs</v>
      </c>
      <c r="K558">
        <f t="shared" ca="1" si="35"/>
        <v>6</v>
      </c>
      <c r="L558" t="s">
        <v>19</v>
      </c>
      <c r="M558">
        <v>0</v>
      </c>
      <c r="N558">
        <v>0</v>
      </c>
      <c r="O558">
        <v>0</v>
      </c>
      <c r="P558">
        <v>1</v>
      </c>
      <c r="Q558">
        <v>0</v>
      </c>
      <c r="R558">
        <f>SUM(M558:N558:O558:P558:Q558)</f>
        <v>1</v>
      </c>
      <c r="S558" s="1">
        <v>129067</v>
      </c>
      <c r="T558" s="1" t="str">
        <f t="shared" si="34"/>
        <v>High</v>
      </c>
      <c r="U558">
        <v>4</v>
      </c>
      <c r="V558">
        <v>2021</v>
      </c>
      <c r="W558" t="s">
        <v>34</v>
      </c>
      <c r="X558">
        <v>1</v>
      </c>
    </row>
    <row r="559" spans="1:24" x14ac:dyDescent="0.3">
      <c r="A559">
        <v>558</v>
      </c>
      <c r="B559" t="s">
        <v>33</v>
      </c>
      <c r="C559" t="str">
        <f>_xlfn.XLOOKUP(B559,Lookup_table!B:B,Lookup_table!C:C)</f>
        <v>Data</v>
      </c>
      <c r="D559" t="s">
        <v>34</v>
      </c>
      <c r="E559" t="s">
        <v>38</v>
      </c>
      <c r="F559" t="s">
        <v>16</v>
      </c>
      <c r="G559" t="s">
        <v>17</v>
      </c>
      <c r="H559" t="str">
        <f t="shared" si="32"/>
        <v>Remote</v>
      </c>
      <c r="I559" t="s">
        <v>26</v>
      </c>
      <c r="J559" t="str">
        <f t="shared" si="33"/>
        <v>3-6 yrs</v>
      </c>
      <c r="K559">
        <f t="shared" ca="1" si="35"/>
        <v>3</v>
      </c>
      <c r="L559" t="s">
        <v>19</v>
      </c>
      <c r="M559">
        <v>0</v>
      </c>
      <c r="N559">
        <v>1</v>
      </c>
      <c r="O559">
        <v>1</v>
      </c>
      <c r="P559">
        <v>1</v>
      </c>
      <c r="Q559">
        <v>0</v>
      </c>
      <c r="R559">
        <f>SUM(M559:N559:O559:P559:Q559)</f>
        <v>3</v>
      </c>
      <c r="S559" s="1">
        <v>105560</v>
      </c>
      <c r="T559" s="1" t="str">
        <f t="shared" si="34"/>
        <v>Medium</v>
      </c>
      <c r="U559">
        <v>1</v>
      </c>
      <c r="V559">
        <v>2023</v>
      </c>
      <c r="W559" t="s">
        <v>28</v>
      </c>
      <c r="X559">
        <v>4</v>
      </c>
    </row>
    <row r="560" spans="1:24" x14ac:dyDescent="0.3">
      <c r="A560">
        <v>559</v>
      </c>
      <c r="B560" t="s">
        <v>36</v>
      </c>
      <c r="C560" t="str">
        <f>_xlfn.XLOOKUP(B560,Lookup_table!B:B,Lookup_table!C:C)</f>
        <v>Data</v>
      </c>
      <c r="D560" t="s">
        <v>34</v>
      </c>
      <c r="E560" t="s">
        <v>15</v>
      </c>
      <c r="F560" t="s">
        <v>51</v>
      </c>
      <c r="G560" t="s">
        <v>25</v>
      </c>
      <c r="H560" t="str">
        <f t="shared" si="32"/>
        <v>Onsite/Hybrid</v>
      </c>
      <c r="I560" t="s">
        <v>26</v>
      </c>
      <c r="J560" t="str">
        <f t="shared" si="33"/>
        <v>3-6 yrs</v>
      </c>
      <c r="K560">
        <f t="shared" ca="1" si="35"/>
        <v>3</v>
      </c>
      <c r="L560" t="s">
        <v>19</v>
      </c>
      <c r="M560">
        <v>0</v>
      </c>
      <c r="N560">
        <v>1</v>
      </c>
      <c r="O560">
        <v>1</v>
      </c>
      <c r="P560">
        <v>1</v>
      </c>
      <c r="Q560">
        <v>0</v>
      </c>
      <c r="R560">
        <f>SUM(M560:N560:O560:P560:Q560)</f>
        <v>3</v>
      </c>
      <c r="S560" s="1">
        <v>106713</v>
      </c>
      <c r="T560" s="1" t="str">
        <f t="shared" si="34"/>
        <v>Medium</v>
      </c>
      <c r="U560">
        <v>9</v>
      </c>
      <c r="V560">
        <v>2020</v>
      </c>
      <c r="W560" t="s">
        <v>28</v>
      </c>
      <c r="X560">
        <v>4</v>
      </c>
    </row>
    <row r="561" spans="1:24" x14ac:dyDescent="0.3">
      <c r="A561">
        <v>560</v>
      </c>
      <c r="B561" t="s">
        <v>41</v>
      </c>
      <c r="C561" t="str">
        <f>_xlfn.XLOOKUP(B561,Lookup_table!B:B,Lookup_table!C:C)</f>
        <v>Data</v>
      </c>
      <c r="D561" t="s">
        <v>14</v>
      </c>
      <c r="E561" t="s">
        <v>23</v>
      </c>
      <c r="F561" t="s">
        <v>43</v>
      </c>
      <c r="G561" t="s">
        <v>25</v>
      </c>
      <c r="H561" t="str">
        <f t="shared" si="32"/>
        <v>Onsite/Hybrid</v>
      </c>
      <c r="I561" t="s">
        <v>35</v>
      </c>
      <c r="J561" t="str">
        <f t="shared" si="33"/>
        <v>0-2 yrs</v>
      </c>
      <c r="K561">
        <f t="shared" ca="1" si="35"/>
        <v>1</v>
      </c>
      <c r="L561" t="s">
        <v>27</v>
      </c>
      <c r="M561">
        <v>1</v>
      </c>
      <c r="N561">
        <v>1</v>
      </c>
      <c r="O561">
        <v>1</v>
      </c>
      <c r="P561">
        <v>0</v>
      </c>
      <c r="Q561">
        <v>1</v>
      </c>
      <c r="R561">
        <f>SUM(M561:N561:O561:P561:Q561)</f>
        <v>4</v>
      </c>
      <c r="S561" s="1">
        <v>79118</v>
      </c>
      <c r="T561" s="1" t="str">
        <f t="shared" si="34"/>
        <v>Medium</v>
      </c>
      <c r="U561">
        <v>9</v>
      </c>
      <c r="V561">
        <v>2021</v>
      </c>
      <c r="W561" t="s">
        <v>20</v>
      </c>
      <c r="X561">
        <v>5</v>
      </c>
    </row>
    <row r="562" spans="1:24" x14ac:dyDescent="0.3">
      <c r="A562">
        <v>561</v>
      </c>
      <c r="B562" t="s">
        <v>33</v>
      </c>
      <c r="C562" t="str">
        <f>_xlfn.XLOOKUP(B562,Lookup_table!B:B,Lookup_table!C:C)</f>
        <v>Data</v>
      </c>
      <c r="D562" t="s">
        <v>34</v>
      </c>
      <c r="E562" t="s">
        <v>15</v>
      </c>
      <c r="F562" t="s">
        <v>24</v>
      </c>
      <c r="G562" t="s">
        <v>25</v>
      </c>
      <c r="H562" t="str">
        <f t="shared" si="32"/>
        <v>Onsite/Hybrid</v>
      </c>
      <c r="I562" t="s">
        <v>35</v>
      </c>
      <c r="J562" t="str">
        <f t="shared" si="33"/>
        <v>0-2 yrs</v>
      </c>
      <c r="K562">
        <f t="shared" ca="1" si="35"/>
        <v>1</v>
      </c>
      <c r="L562" t="s">
        <v>39</v>
      </c>
      <c r="M562">
        <v>0</v>
      </c>
      <c r="N562">
        <v>0</v>
      </c>
      <c r="O562">
        <v>1</v>
      </c>
      <c r="P562">
        <v>0</v>
      </c>
      <c r="Q562">
        <v>1</v>
      </c>
      <c r="R562">
        <f>SUM(M562:N562:O562:P562:Q562)</f>
        <v>2</v>
      </c>
      <c r="S562" s="1">
        <v>74675</v>
      </c>
      <c r="T562" s="1" t="str">
        <f t="shared" si="34"/>
        <v>Medium</v>
      </c>
      <c r="U562">
        <v>9</v>
      </c>
      <c r="V562">
        <v>2022</v>
      </c>
      <c r="W562" t="s">
        <v>34</v>
      </c>
      <c r="X562">
        <v>2</v>
      </c>
    </row>
    <row r="563" spans="1:24" x14ac:dyDescent="0.3">
      <c r="A563">
        <v>562</v>
      </c>
      <c r="B563" t="s">
        <v>31</v>
      </c>
      <c r="C563" t="str">
        <f>_xlfn.XLOOKUP(B563,Lookup_table!B:B,Lookup_table!C:C)</f>
        <v>Business</v>
      </c>
      <c r="D563" t="s">
        <v>37</v>
      </c>
      <c r="E563" t="s">
        <v>23</v>
      </c>
      <c r="F563" t="s">
        <v>51</v>
      </c>
      <c r="G563" t="s">
        <v>30</v>
      </c>
      <c r="H563" t="str">
        <f t="shared" si="32"/>
        <v>Onsite/Hybrid</v>
      </c>
      <c r="I563" t="s">
        <v>18</v>
      </c>
      <c r="J563" t="str">
        <f t="shared" si="33"/>
        <v>7+ yrs</v>
      </c>
      <c r="K563">
        <f t="shared" ca="1" si="35"/>
        <v>12</v>
      </c>
      <c r="L563" t="s">
        <v>27</v>
      </c>
      <c r="M563">
        <v>0</v>
      </c>
      <c r="N563">
        <v>1</v>
      </c>
      <c r="O563">
        <v>0</v>
      </c>
      <c r="P563">
        <v>1</v>
      </c>
      <c r="Q563">
        <v>1</v>
      </c>
      <c r="R563">
        <f>SUM(M563:N563:O563:P563:Q563)</f>
        <v>3</v>
      </c>
      <c r="S563" s="1">
        <v>125073</v>
      </c>
      <c r="T563" s="1" t="str">
        <f t="shared" si="34"/>
        <v>High</v>
      </c>
      <c r="U563">
        <v>5</v>
      </c>
      <c r="V563">
        <v>2021</v>
      </c>
      <c r="W563" t="s">
        <v>20</v>
      </c>
      <c r="X563">
        <v>2</v>
      </c>
    </row>
    <row r="564" spans="1:24" x14ac:dyDescent="0.3">
      <c r="A564">
        <v>563</v>
      </c>
      <c r="B564" t="s">
        <v>21</v>
      </c>
      <c r="C564" t="str">
        <f>_xlfn.XLOOKUP(B564,Lookup_table!B:B,Lookup_table!C:C)</f>
        <v>AI</v>
      </c>
      <c r="D564" t="s">
        <v>22</v>
      </c>
      <c r="E564" t="s">
        <v>32</v>
      </c>
      <c r="F564" t="s">
        <v>51</v>
      </c>
      <c r="G564" t="s">
        <v>30</v>
      </c>
      <c r="H564" t="str">
        <f t="shared" si="32"/>
        <v>Onsite/Hybrid</v>
      </c>
      <c r="I564" t="s">
        <v>35</v>
      </c>
      <c r="J564" t="str">
        <f t="shared" si="33"/>
        <v>0-2 yrs</v>
      </c>
      <c r="K564">
        <f t="shared" ca="1" si="35"/>
        <v>1</v>
      </c>
      <c r="L564" t="s">
        <v>19</v>
      </c>
      <c r="M564">
        <v>1</v>
      </c>
      <c r="N564">
        <v>0</v>
      </c>
      <c r="O564">
        <v>0</v>
      </c>
      <c r="P564">
        <v>1</v>
      </c>
      <c r="Q564">
        <v>1</v>
      </c>
      <c r="R564">
        <f>SUM(M564:N564:O564:P564:Q564)</f>
        <v>3</v>
      </c>
      <c r="S564" s="1">
        <v>133906</v>
      </c>
      <c r="T564" s="1" t="str">
        <f t="shared" si="34"/>
        <v>High</v>
      </c>
      <c r="U564">
        <v>3</v>
      </c>
      <c r="V564">
        <v>2021</v>
      </c>
      <c r="W564" t="s">
        <v>28</v>
      </c>
      <c r="X564">
        <v>7</v>
      </c>
    </row>
    <row r="565" spans="1:24" x14ac:dyDescent="0.3">
      <c r="A565">
        <v>564</v>
      </c>
      <c r="B565" t="s">
        <v>33</v>
      </c>
      <c r="C565" t="str">
        <f>_xlfn.XLOOKUP(B565,Lookup_table!B:B,Lookup_table!C:C)</f>
        <v>Data</v>
      </c>
      <c r="D565" t="s">
        <v>34</v>
      </c>
      <c r="E565" t="s">
        <v>42</v>
      </c>
      <c r="F565" t="s">
        <v>24</v>
      </c>
      <c r="G565" t="s">
        <v>30</v>
      </c>
      <c r="H565" t="str">
        <f t="shared" si="32"/>
        <v>Onsite/Hybrid</v>
      </c>
      <c r="I565" t="s">
        <v>26</v>
      </c>
      <c r="J565" t="str">
        <f t="shared" si="33"/>
        <v>3-6 yrs</v>
      </c>
      <c r="K565">
        <f t="shared" ca="1" si="35"/>
        <v>5</v>
      </c>
      <c r="L565" t="s">
        <v>27</v>
      </c>
      <c r="M565">
        <v>1</v>
      </c>
      <c r="N565">
        <v>0</v>
      </c>
      <c r="O565">
        <v>1</v>
      </c>
      <c r="P565">
        <v>1</v>
      </c>
      <c r="Q565">
        <v>0</v>
      </c>
      <c r="R565">
        <f>SUM(M565:N565:O565:P565:Q565)</f>
        <v>3</v>
      </c>
      <c r="S565" s="1">
        <v>107129</v>
      </c>
      <c r="T565" s="1" t="str">
        <f t="shared" si="34"/>
        <v>Medium</v>
      </c>
      <c r="U565">
        <v>2</v>
      </c>
      <c r="V565">
        <v>2024</v>
      </c>
      <c r="W565" t="s">
        <v>28</v>
      </c>
      <c r="X565">
        <v>7</v>
      </c>
    </row>
    <row r="566" spans="1:24" x14ac:dyDescent="0.3">
      <c r="A566">
        <v>565</v>
      </c>
      <c r="B566" t="s">
        <v>50</v>
      </c>
      <c r="C566" t="str">
        <f>_xlfn.XLOOKUP(B566,Lookup_table!B:B,Lookup_table!C:C)</f>
        <v>AI</v>
      </c>
      <c r="D566" t="s">
        <v>22</v>
      </c>
      <c r="E566" t="s">
        <v>23</v>
      </c>
      <c r="F566" t="s">
        <v>24</v>
      </c>
      <c r="G566" t="s">
        <v>25</v>
      </c>
      <c r="H566" t="str">
        <f t="shared" si="32"/>
        <v>Onsite/Hybrid</v>
      </c>
      <c r="I566" t="s">
        <v>35</v>
      </c>
      <c r="J566" t="str">
        <f t="shared" si="33"/>
        <v>0-2 yrs</v>
      </c>
      <c r="K566">
        <f t="shared" ca="1" si="35"/>
        <v>0</v>
      </c>
      <c r="L566" t="s">
        <v>39</v>
      </c>
      <c r="M566">
        <v>1</v>
      </c>
      <c r="N566">
        <v>0</v>
      </c>
      <c r="O566">
        <v>0</v>
      </c>
      <c r="P566">
        <v>0</v>
      </c>
      <c r="Q566">
        <v>1</v>
      </c>
      <c r="R566">
        <f>SUM(M566:N566:O566:P566:Q566)</f>
        <v>2</v>
      </c>
      <c r="S566" s="1">
        <v>124825</v>
      </c>
      <c r="T566" s="1" t="str">
        <f t="shared" si="34"/>
        <v>High</v>
      </c>
      <c r="U566">
        <v>9</v>
      </c>
      <c r="V566">
        <v>2026</v>
      </c>
      <c r="W566" t="s">
        <v>28</v>
      </c>
      <c r="X566">
        <v>8</v>
      </c>
    </row>
    <row r="567" spans="1:24" x14ac:dyDescent="0.3">
      <c r="A567">
        <v>566</v>
      </c>
      <c r="B567" t="s">
        <v>33</v>
      </c>
      <c r="C567" t="str">
        <f>_xlfn.XLOOKUP(B567,Lookup_table!B:B,Lookup_table!C:C)</f>
        <v>Data</v>
      </c>
      <c r="D567" t="s">
        <v>37</v>
      </c>
      <c r="E567" t="s">
        <v>23</v>
      </c>
      <c r="F567" t="s">
        <v>52</v>
      </c>
      <c r="G567" t="s">
        <v>30</v>
      </c>
      <c r="H567" t="str">
        <f t="shared" si="32"/>
        <v>Onsite/Hybrid</v>
      </c>
      <c r="I567" t="s">
        <v>35</v>
      </c>
      <c r="J567" t="str">
        <f t="shared" si="33"/>
        <v>0-2 yrs</v>
      </c>
      <c r="K567">
        <f t="shared" ca="1" si="35"/>
        <v>2</v>
      </c>
      <c r="L567" t="s">
        <v>39</v>
      </c>
      <c r="M567">
        <v>1</v>
      </c>
      <c r="N567">
        <v>1</v>
      </c>
      <c r="O567">
        <v>0</v>
      </c>
      <c r="P567">
        <v>0</v>
      </c>
      <c r="Q567">
        <v>0</v>
      </c>
      <c r="R567">
        <f>SUM(M567:N567:O567:P567:Q567)</f>
        <v>2</v>
      </c>
      <c r="S567" s="1">
        <v>53159</v>
      </c>
      <c r="T567" s="1" t="str">
        <f t="shared" si="34"/>
        <v>Low</v>
      </c>
      <c r="U567">
        <v>10</v>
      </c>
      <c r="V567">
        <v>2022</v>
      </c>
      <c r="W567" t="s">
        <v>28</v>
      </c>
      <c r="X567">
        <v>8</v>
      </c>
    </row>
    <row r="568" spans="1:24" x14ac:dyDescent="0.3">
      <c r="A568">
        <v>567</v>
      </c>
      <c r="B568" t="s">
        <v>41</v>
      </c>
      <c r="C568" t="str">
        <f>_xlfn.XLOOKUP(B568,Lookup_table!B:B,Lookup_table!C:C)</f>
        <v>Data</v>
      </c>
      <c r="D568" t="s">
        <v>37</v>
      </c>
      <c r="E568" t="s">
        <v>32</v>
      </c>
      <c r="F568" t="s">
        <v>44</v>
      </c>
      <c r="G568" t="s">
        <v>17</v>
      </c>
      <c r="H568" t="str">
        <f t="shared" si="32"/>
        <v>Remote</v>
      </c>
      <c r="I568" t="s">
        <v>18</v>
      </c>
      <c r="J568" t="str">
        <f t="shared" si="33"/>
        <v>7+ yrs</v>
      </c>
      <c r="K568">
        <f t="shared" ca="1" si="35"/>
        <v>10</v>
      </c>
      <c r="L568" t="s">
        <v>27</v>
      </c>
      <c r="M568">
        <v>0</v>
      </c>
      <c r="N568">
        <v>0</v>
      </c>
      <c r="O568">
        <v>0</v>
      </c>
      <c r="P568">
        <v>0</v>
      </c>
      <c r="Q568">
        <v>0</v>
      </c>
      <c r="R568">
        <f>SUM(M568:N568:O568:P568:Q568)</f>
        <v>0</v>
      </c>
      <c r="S568" s="1">
        <v>98935</v>
      </c>
      <c r="T568" s="1" t="str">
        <f t="shared" si="34"/>
        <v>Medium</v>
      </c>
      <c r="U568">
        <v>12</v>
      </c>
      <c r="V568">
        <v>2024</v>
      </c>
      <c r="W568" t="s">
        <v>28</v>
      </c>
      <c r="X568">
        <v>7</v>
      </c>
    </row>
    <row r="569" spans="1:24" x14ac:dyDescent="0.3">
      <c r="A569">
        <v>568</v>
      </c>
      <c r="B569" t="s">
        <v>21</v>
      </c>
      <c r="C569" t="str">
        <f>_xlfn.XLOOKUP(B569,Lookup_table!B:B,Lookup_table!C:C)</f>
        <v>AI</v>
      </c>
      <c r="D569" t="s">
        <v>22</v>
      </c>
      <c r="E569" t="s">
        <v>42</v>
      </c>
      <c r="F569" t="s">
        <v>16</v>
      </c>
      <c r="G569" t="s">
        <v>17</v>
      </c>
      <c r="H569" t="str">
        <f t="shared" si="32"/>
        <v>Remote</v>
      </c>
      <c r="I569" t="s">
        <v>26</v>
      </c>
      <c r="J569" t="str">
        <f t="shared" si="33"/>
        <v>3-6 yrs</v>
      </c>
      <c r="K569">
        <f t="shared" ca="1" si="35"/>
        <v>5</v>
      </c>
      <c r="L569" t="s">
        <v>27</v>
      </c>
      <c r="M569">
        <v>0</v>
      </c>
      <c r="N569">
        <v>0</v>
      </c>
      <c r="O569">
        <v>1</v>
      </c>
      <c r="P569">
        <v>0</v>
      </c>
      <c r="Q569">
        <v>0</v>
      </c>
      <c r="R569">
        <f>SUM(M569:N569:O569:P569:Q569)</f>
        <v>1</v>
      </c>
      <c r="S569" s="1">
        <v>150984</v>
      </c>
      <c r="T569" s="1" t="str">
        <f t="shared" si="34"/>
        <v>High</v>
      </c>
      <c r="U569">
        <v>11</v>
      </c>
      <c r="V569">
        <v>2021</v>
      </c>
      <c r="W569" t="s">
        <v>28</v>
      </c>
      <c r="X569">
        <v>7</v>
      </c>
    </row>
    <row r="570" spans="1:24" x14ac:dyDescent="0.3">
      <c r="A570">
        <v>569</v>
      </c>
      <c r="B570" t="s">
        <v>21</v>
      </c>
      <c r="C570" t="str">
        <f>_xlfn.XLOOKUP(B570,Lookup_table!B:B,Lookup_table!C:C)</f>
        <v>AI</v>
      </c>
      <c r="D570" t="s">
        <v>14</v>
      </c>
      <c r="E570" t="s">
        <v>40</v>
      </c>
      <c r="F570" t="s">
        <v>44</v>
      </c>
      <c r="G570" t="s">
        <v>17</v>
      </c>
      <c r="H570" t="str">
        <f t="shared" si="32"/>
        <v>Remote</v>
      </c>
      <c r="I570" t="s">
        <v>18</v>
      </c>
      <c r="J570" t="str">
        <f t="shared" si="33"/>
        <v>7+ yrs</v>
      </c>
      <c r="K570">
        <f t="shared" ca="1" si="35"/>
        <v>14</v>
      </c>
      <c r="L570" t="s">
        <v>27</v>
      </c>
      <c r="M570">
        <v>1</v>
      </c>
      <c r="N570">
        <v>0</v>
      </c>
      <c r="O570">
        <v>0</v>
      </c>
      <c r="P570">
        <v>1</v>
      </c>
      <c r="Q570">
        <v>1</v>
      </c>
      <c r="R570">
        <f>SUM(M570:N570:O570:P570:Q570)</f>
        <v>3</v>
      </c>
      <c r="S570" s="1">
        <v>166789</v>
      </c>
      <c r="T570" s="1" t="str">
        <f t="shared" si="34"/>
        <v>High</v>
      </c>
      <c r="U570">
        <v>2</v>
      </c>
      <c r="V570">
        <v>2025</v>
      </c>
      <c r="W570" t="s">
        <v>34</v>
      </c>
      <c r="X570">
        <v>1</v>
      </c>
    </row>
    <row r="571" spans="1:24" x14ac:dyDescent="0.3">
      <c r="A571">
        <v>570</v>
      </c>
      <c r="B571" t="s">
        <v>21</v>
      </c>
      <c r="C571" t="str">
        <f>_xlfn.XLOOKUP(B571,Lookup_table!B:B,Lookup_table!C:C)</f>
        <v>AI</v>
      </c>
      <c r="D571" t="s">
        <v>22</v>
      </c>
      <c r="E571" t="s">
        <v>32</v>
      </c>
      <c r="F571" t="s">
        <v>51</v>
      </c>
      <c r="G571" t="s">
        <v>17</v>
      </c>
      <c r="H571" t="str">
        <f t="shared" si="32"/>
        <v>Remote</v>
      </c>
      <c r="I571" t="s">
        <v>26</v>
      </c>
      <c r="J571" t="str">
        <f t="shared" si="33"/>
        <v>3-6 yrs</v>
      </c>
      <c r="K571">
        <f t="shared" ca="1" si="35"/>
        <v>5</v>
      </c>
      <c r="L571" t="s">
        <v>27</v>
      </c>
      <c r="M571">
        <v>1</v>
      </c>
      <c r="N571">
        <v>0</v>
      </c>
      <c r="O571">
        <v>1</v>
      </c>
      <c r="P571">
        <v>1</v>
      </c>
      <c r="Q571">
        <v>1</v>
      </c>
      <c r="R571">
        <f>SUM(M571:N571:O571:P571:Q571)</f>
        <v>4</v>
      </c>
      <c r="S571" s="1">
        <v>174869</v>
      </c>
      <c r="T571" s="1" t="str">
        <f t="shared" si="34"/>
        <v>High</v>
      </c>
      <c r="U571">
        <v>10</v>
      </c>
      <c r="V571">
        <v>2026</v>
      </c>
      <c r="W571" t="s">
        <v>28</v>
      </c>
      <c r="X571">
        <v>6</v>
      </c>
    </row>
    <row r="572" spans="1:24" x14ac:dyDescent="0.3">
      <c r="A572">
        <v>571</v>
      </c>
      <c r="B572" t="s">
        <v>50</v>
      </c>
      <c r="C572" t="str">
        <f>_xlfn.XLOOKUP(B572,Lookup_table!B:B,Lookup_table!C:C)</f>
        <v>AI</v>
      </c>
      <c r="D572" t="s">
        <v>37</v>
      </c>
      <c r="E572" t="s">
        <v>40</v>
      </c>
      <c r="F572" t="s">
        <v>24</v>
      </c>
      <c r="G572" t="s">
        <v>30</v>
      </c>
      <c r="H572" t="str">
        <f t="shared" si="32"/>
        <v>Onsite/Hybrid</v>
      </c>
      <c r="I572" t="s">
        <v>18</v>
      </c>
      <c r="J572" t="str">
        <f t="shared" si="33"/>
        <v>7+ yrs</v>
      </c>
      <c r="K572">
        <f t="shared" ca="1" si="35"/>
        <v>9</v>
      </c>
      <c r="L572" t="s">
        <v>39</v>
      </c>
      <c r="M572">
        <v>1</v>
      </c>
      <c r="N572">
        <v>0</v>
      </c>
      <c r="O572">
        <v>0</v>
      </c>
      <c r="P572">
        <v>0</v>
      </c>
      <c r="Q572">
        <v>0</v>
      </c>
      <c r="R572">
        <f>SUM(M572:N572:O572:P572:Q572)</f>
        <v>1</v>
      </c>
      <c r="S572" s="1">
        <v>138766</v>
      </c>
      <c r="T572" s="1" t="str">
        <f t="shared" si="34"/>
        <v>High</v>
      </c>
      <c r="U572">
        <v>11</v>
      </c>
      <c r="V572">
        <v>2020</v>
      </c>
      <c r="W572" t="s">
        <v>20</v>
      </c>
      <c r="X572">
        <v>5</v>
      </c>
    </row>
    <row r="573" spans="1:24" x14ac:dyDescent="0.3">
      <c r="A573">
        <v>572</v>
      </c>
      <c r="B573" t="s">
        <v>50</v>
      </c>
      <c r="C573" t="str">
        <f>_xlfn.XLOOKUP(B573,Lookup_table!B:B,Lookup_table!C:C)</f>
        <v>AI</v>
      </c>
      <c r="D573" t="s">
        <v>34</v>
      </c>
      <c r="E573" t="s">
        <v>38</v>
      </c>
      <c r="F573" t="s">
        <v>16</v>
      </c>
      <c r="G573" t="s">
        <v>25</v>
      </c>
      <c r="H573" t="str">
        <f t="shared" si="32"/>
        <v>Onsite/Hybrid</v>
      </c>
      <c r="I573" t="s">
        <v>18</v>
      </c>
      <c r="J573" t="str">
        <f t="shared" si="33"/>
        <v>7+ yrs</v>
      </c>
      <c r="K573">
        <f t="shared" ca="1" si="35"/>
        <v>8</v>
      </c>
      <c r="L573" t="s">
        <v>19</v>
      </c>
      <c r="M573">
        <v>0</v>
      </c>
      <c r="N573">
        <v>1</v>
      </c>
      <c r="O573">
        <v>0</v>
      </c>
      <c r="P573">
        <v>0</v>
      </c>
      <c r="Q573">
        <v>1</v>
      </c>
      <c r="R573">
        <f>SUM(M573:N573:O573:P573:Q573)</f>
        <v>2</v>
      </c>
      <c r="S573" s="1">
        <v>152610</v>
      </c>
      <c r="T573" s="1" t="str">
        <f t="shared" si="34"/>
        <v>High</v>
      </c>
      <c r="U573">
        <v>6</v>
      </c>
      <c r="V573">
        <v>2026</v>
      </c>
      <c r="W573" t="s">
        <v>28</v>
      </c>
      <c r="X573">
        <v>8</v>
      </c>
    </row>
    <row r="574" spans="1:24" x14ac:dyDescent="0.3">
      <c r="A574">
        <v>573</v>
      </c>
      <c r="B574" t="s">
        <v>33</v>
      </c>
      <c r="C574" t="str">
        <f>_xlfn.XLOOKUP(B574,Lookup_table!B:B,Lookup_table!C:C)</f>
        <v>Data</v>
      </c>
      <c r="D574" t="s">
        <v>37</v>
      </c>
      <c r="E574" t="s">
        <v>15</v>
      </c>
      <c r="F574" t="s">
        <v>44</v>
      </c>
      <c r="G574" t="s">
        <v>30</v>
      </c>
      <c r="H574" t="str">
        <f t="shared" si="32"/>
        <v>Onsite/Hybrid</v>
      </c>
      <c r="I574" t="s">
        <v>35</v>
      </c>
      <c r="J574" t="str">
        <f t="shared" si="33"/>
        <v>0-2 yrs</v>
      </c>
      <c r="K574">
        <f t="shared" ca="1" si="35"/>
        <v>0</v>
      </c>
      <c r="L574" t="s">
        <v>27</v>
      </c>
      <c r="M574">
        <v>0</v>
      </c>
      <c r="N574">
        <v>0</v>
      </c>
      <c r="O574">
        <v>1</v>
      </c>
      <c r="P574">
        <v>1</v>
      </c>
      <c r="Q574">
        <v>0</v>
      </c>
      <c r="R574">
        <f>SUM(M574:N574:O574:P574:Q574)</f>
        <v>2</v>
      </c>
      <c r="S574" s="1">
        <v>78675</v>
      </c>
      <c r="T574" s="1" t="str">
        <f t="shared" si="34"/>
        <v>Medium</v>
      </c>
      <c r="U574">
        <v>2</v>
      </c>
      <c r="V574">
        <v>2023</v>
      </c>
      <c r="W574" t="s">
        <v>28</v>
      </c>
      <c r="X574">
        <v>1</v>
      </c>
    </row>
    <row r="575" spans="1:24" x14ac:dyDescent="0.3">
      <c r="A575">
        <v>574</v>
      </c>
      <c r="B575" t="s">
        <v>31</v>
      </c>
      <c r="C575" t="str">
        <f>_xlfn.XLOOKUP(B575,Lookup_table!B:B,Lookup_table!C:C)</f>
        <v>Business</v>
      </c>
      <c r="D575" t="s">
        <v>14</v>
      </c>
      <c r="E575" t="s">
        <v>32</v>
      </c>
      <c r="F575" t="s">
        <v>16</v>
      </c>
      <c r="G575" t="s">
        <v>17</v>
      </c>
      <c r="H575" t="str">
        <f t="shared" si="32"/>
        <v>Remote</v>
      </c>
      <c r="I575" t="s">
        <v>18</v>
      </c>
      <c r="J575" t="str">
        <f t="shared" si="33"/>
        <v>7+ yrs</v>
      </c>
      <c r="K575">
        <f t="shared" ca="1" si="35"/>
        <v>10</v>
      </c>
      <c r="L575" t="s">
        <v>19</v>
      </c>
      <c r="M575">
        <v>0</v>
      </c>
      <c r="N575">
        <v>0</v>
      </c>
      <c r="O575">
        <v>1</v>
      </c>
      <c r="P575">
        <v>1</v>
      </c>
      <c r="Q575">
        <v>0</v>
      </c>
      <c r="R575">
        <f>SUM(M575:N575:O575:P575:Q575)</f>
        <v>2</v>
      </c>
      <c r="S575" s="1">
        <v>126013</v>
      </c>
      <c r="T575" s="1" t="str">
        <f t="shared" si="34"/>
        <v>High</v>
      </c>
      <c r="U575">
        <v>12</v>
      </c>
      <c r="V575">
        <v>2026</v>
      </c>
      <c r="W575" t="s">
        <v>28</v>
      </c>
      <c r="X575">
        <v>3</v>
      </c>
    </row>
    <row r="576" spans="1:24" x14ac:dyDescent="0.3">
      <c r="A576">
        <v>575</v>
      </c>
      <c r="B576" t="s">
        <v>21</v>
      </c>
      <c r="C576" t="str">
        <f>_xlfn.XLOOKUP(B576,Lookup_table!B:B,Lookup_table!C:C)</f>
        <v>AI</v>
      </c>
      <c r="D576" t="s">
        <v>14</v>
      </c>
      <c r="E576" t="s">
        <v>15</v>
      </c>
      <c r="F576" t="s">
        <v>44</v>
      </c>
      <c r="G576" t="s">
        <v>17</v>
      </c>
      <c r="H576" t="str">
        <f t="shared" si="32"/>
        <v>Remote</v>
      </c>
      <c r="I576" t="s">
        <v>18</v>
      </c>
      <c r="J576" t="str">
        <f t="shared" si="33"/>
        <v>7+ yrs</v>
      </c>
      <c r="K576">
        <f t="shared" ca="1" si="35"/>
        <v>11</v>
      </c>
      <c r="L576" t="s">
        <v>19</v>
      </c>
      <c r="M576">
        <v>0</v>
      </c>
      <c r="N576">
        <v>1</v>
      </c>
      <c r="O576">
        <v>1</v>
      </c>
      <c r="P576">
        <v>0</v>
      </c>
      <c r="Q576">
        <v>0</v>
      </c>
      <c r="R576">
        <f>SUM(M576:N576:O576:P576:Q576)</f>
        <v>2</v>
      </c>
      <c r="S576" s="1">
        <v>157961</v>
      </c>
      <c r="T576" s="1" t="str">
        <f t="shared" si="34"/>
        <v>High</v>
      </c>
      <c r="U576">
        <v>3</v>
      </c>
      <c r="V576">
        <v>2021</v>
      </c>
      <c r="W576" t="s">
        <v>28</v>
      </c>
      <c r="X576">
        <v>8</v>
      </c>
    </row>
    <row r="577" spans="1:24" x14ac:dyDescent="0.3">
      <c r="A577">
        <v>576</v>
      </c>
      <c r="B577" t="s">
        <v>41</v>
      </c>
      <c r="C577" t="str">
        <f>_xlfn.XLOOKUP(B577,Lookup_table!B:B,Lookup_table!C:C)</f>
        <v>Data</v>
      </c>
      <c r="D577" t="s">
        <v>22</v>
      </c>
      <c r="E577" t="s">
        <v>38</v>
      </c>
      <c r="F577" t="s">
        <v>52</v>
      </c>
      <c r="G577" t="s">
        <v>17</v>
      </c>
      <c r="H577" t="str">
        <f t="shared" si="32"/>
        <v>Remote</v>
      </c>
      <c r="I577" t="s">
        <v>18</v>
      </c>
      <c r="J577" t="str">
        <f t="shared" si="33"/>
        <v>7+ yrs</v>
      </c>
      <c r="K577">
        <f t="shared" ca="1" si="35"/>
        <v>10</v>
      </c>
      <c r="L577" t="s">
        <v>19</v>
      </c>
      <c r="M577">
        <v>1</v>
      </c>
      <c r="N577">
        <v>0</v>
      </c>
      <c r="O577">
        <v>1</v>
      </c>
      <c r="P577">
        <v>0</v>
      </c>
      <c r="Q577">
        <v>0</v>
      </c>
      <c r="R577">
        <f>SUM(M577:N577:O577:P577:Q577)</f>
        <v>2</v>
      </c>
      <c r="S577" s="1">
        <v>131428</v>
      </c>
      <c r="T577" s="1" t="str">
        <f t="shared" si="34"/>
        <v>High</v>
      </c>
      <c r="U577">
        <v>11</v>
      </c>
      <c r="V577">
        <v>2021</v>
      </c>
      <c r="W577" t="s">
        <v>28</v>
      </c>
      <c r="X577">
        <v>9</v>
      </c>
    </row>
    <row r="578" spans="1:24" x14ac:dyDescent="0.3">
      <c r="A578">
        <v>577</v>
      </c>
      <c r="B578" t="s">
        <v>36</v>
      </c>
      <c r="C578" t="str">
        <f>_xlfn.XLOOKUP(B578,Lookup_table!B:B,Lookup_table!C:C)</f>
        <v>Data</v>
      </c>
      <c r="D578" t="s">
        <v>34</v>
      </c>
      <c r="E578" t="s">
        <v>23</v>
      </c>
      <c r="F578" t="s">
        <v>29</v>
      </c>
      <c r="G578" t="s">
        <v>17</v>
      </c>
      <c r="H578" t="str">
        <f t="shared" ref="H578:H641" si="36">IF(G578="Remote","Remote","Onsite/Hybrid")</f>
        <v>Remote</v>
      </c>
      <c r="I578" t="s">
        <v>35</v>
      </c>
      <c r="J578" t="str">
        <f t="shared" ref="J578:J641" si="37">IF(I578="Entry","0-2 yrs",IF(I578="Mid","3-6 yrs","7+ yrs"))</f>
        <v>0-2 yrs</v>
      </c>
      <c r="K578">
        <f t="shared" ca="1" si="35"/>
        <v>2</v>
      </c>
      <c r="L578" t="s">
        <v>39</v>
      </c>
      <c r="M578">
        <v>1</v>
      </c>
      <c r="N578">
        <v>1</v>
      </c>
      <c r="O578">
        <v>1</v>
      </c>
      <c r="P578">
        <v>0</v>
      </c>
      <c r="Q578">
        <v>1</v>
      </c>
      <c r="R578">
        <f>SUM(M578:N578:O578:P578:Q578)</f>
        <v>4</v>
      </c>
      <c r="S578" s="1">
        <v>75835</v>
      </c>
      <c r="T578" s="1" t="str">
        <f t="shared" ref="T578:T641" si="38">IF(S578&lt;=70000,"Low",IF(S578&lt;=120000,"Medium","High"))</f>
        <v>Medium</v>
      </c>
      <c r="U578">
        <v>2</v>
      </c>
      <c r="V578">
        <v>2025</v>
      </c>
      <c r="W578" t="s">
        <v>28</v>
      </c>
      <c r="X578">
        <v>7</v>
      </c>
    </row>
    <row r="579" spans="1:24" x14ac:dyDescent="0.3">
      <c r="A579">
        <v>578</v>
      </c>
      <c r="B579" t="s">
        <v>41</v>
      </c>
      <c r="C579" t="str">
        <f>_xlfn.XLOOKUP(B579,Lookup_table!B:B,Lookup_table!C:C)</f>
        <v>Data</v>
      </c>
      <c r="D579" t="s">
        <v>37</v>
      </c>
      <c r="E579" t="s">
        <v>40</v>
      </c>
      <c r="F579" t="s">
        <v>16</v>
      </c>
      <c r="G579" t="s">
        <v>17</v>
      </c>
      <c r="H579" t="str">
        <f t="shared" si="36"/>
        <v>Remote</v>
      </c>
      <c r="I579" t="s">
        <v>35</v>
      </c>
      <c r="J579" t="str">
        <f t="shared" si="37"/>
        <v>0-2 yrs</v>
      </c>
      <c r="K579">
        <f t="shared" ref="K579:K642" ca="1" si="39">IF(J579="0-2 yrs",RANDBETWEEN(0,2),IF(J579="3-6 yrs", RANDBETWEEN(3,6),IF(J579="7+ yrs", RANDBETWEEN(7,15)," ")))</f>
        <v>1</v>
      </c>
      <c r="L579" t="s">
        <v>39</v>
      </c>
      <c r="M579">
        <v>0</v>
      </c>
      <c r="N579">
        <v>0</v>
      </c>
      <c r="O579">
        <v>0</v>
      </c>
      <c r="P579">
        <v>1</v>
      </c>
      <c r="Q579">
        <v>1</v>
      </c>
      <c r="R579">
        <f>SUM(M579:N579:O579:P579:Q579)</f>
        <v>2</v>
      </c>
      <c r="S579" s="1">
        <v>76566</v>
      </c>
      <c r="T579" s="1" t="str">
        <f t="shared" si="38"/>
        <v>Medium</v>
      </c>
      <c r="U579">
        <v>5</v>
      </c>
      <c r="V579">
        <v>2022</v>
      </c>
      <c r="W579" t="s">
        <v>20</v>
      </c>
      <c r="X579">
        <v>1</v>
      </c>
    </row>
    <row r="580" spans="1:24" x14ac:dyDescent="0.3">
      <c r="A580">
        <v>579</v>
      </c>
      <c r="B580" t="s">
        <v>50</v>
      </c>
      <c r="C580" t="str">
        <f>_xlfn.XLOOKUP(B580,Lookup_table!B:B,Lookup_table!C:C)</f>
        <v>AI</v>
      </c>
      <c r="D580" t="s">
        <v>22</v>
      </c>
      <c r="E580" t="s">
        <v>15</v>
      </c>
      <c r="F580" t="s">
        <v>43</v>
      </c>
      <c r="G580" t="s">
        <v>17</v>
      </c>
      <c r="H580" t="str">
        <f t="shared" si="36"/>
        <v>Remote</v>
      </c>
      <c r="I580" t="s">
        <v>26</v>
      </c>
      <c r="J580" t="str">
        <f t="shared" si="37"/>
        <v>3-6 yrs</v>
      </c>
      <c r="K580">
        <f t="shared" ca="1" si="39"/>
        <v>4</v>
      </c>
      <c r="L580" t="s">
        <v>27</v>
      </c>
      <c r="M580">
        <v>0</v>
      </c>
      <c r="N580">
        <v>1</v>
      </c>
      <c r="O580">
        <v>0</v>
      </c>
      <c r="P580">
        <v>0</v>
      </c>
      <c r="Q580">
        <v>0</v>
      </c>
      <c r="R580">
        <f>SUM(M580:N580:O580:P580:Q580)</f>
        <v>1</v>
      </c>
      <c r="S580" s="1">
        <v>132739</v>
      </c>
      <c r="T580" s="1" t="str">
        <f t="shared" si="38"/>
        <v>High</v>
      </c>
      <c r="U580">
        <v>5</v>
      </c>
      <c r="V580">
        <v>2024</v>
      </c>
      <c r="W580" t="s">
        <v>34</v>
      </c>
      <c r="X580">
        <v>5</v>
      </c>
    </row>
    <row r="581" spans="1:24" x14ac:dyDescent="0.3">
      <c r="A581">
        <v>580</v>
      </c>
      <c r="B581" t="s">
        <v>50</v>
      </c>
      <c r="C581" t="str">
        <f>_xlfn.XLOOKUP(B581,Lookup_table!B:B,Lookup_table!C:C)</f>
        <v>AI</v>
      </c>
      <c r="D581" t="s">
        <v>37</v>
      </c>
      <c r="E581" t="s">
        <v>42</v>
      </c>
      <c r="F581" t="s">
        <v>24</v>
      </c>
      <c r="G581" t="s">
        <v>25</v>
      </c>
      <c r="H581" t="str">
        <f t="shared" si="36"/>
        <v>Onsite/Hybrid</v>
      </c>
      <c r="I581" t="s">
        <v>35</v>
      </c>
      <c r="J581" t="str">
        <f t="shared" si="37"/>
        <v>0-2 yrs</v>
      </c>
      <c r="K581">
        <f t="shared" ca="1" si="39"/>
        <v>0</v>
      </c>
      <c r="L581" t="s">
        <v>19</v>
      </c>
      <c r="M581">
        <v>1</v>
      </c>
      <c r="N581">
        <v>1</v>
      </c>
      <c r="O581">
        <v>1</v>
      </c>
      <c r="P581">
        <v>0</v>
      </c>
      <c r="Q581">
        <v>0</v>
      </c>
      <c r="R581">
        <f>SUM(M581:N581:O581:P581:Q581)</f>
        <v>3</v>
      </c>
      <c r="S581" s="1">
        <v>100818</v>
      </c>
      <c r="T581" s="1" t="str">
        <f t="shared" si="38"/>
        <v>Medium</v>
      </c>
      <c r="U581">
        <v>5</v>
      </c>
      <c r="V581">
        <v>2024</v>
      </c>
      <c r="W581" t="s">
        <v>34</v>
      </c>
      <c r="X581">
        <v>3</v>
      </c>
    </row>
    <row r="582" spans="1:24" x14ac:dyDescent="0.3">
      <c r="A582">
        <v>581</v>
      </c>
      <c r="B582" t="s">
        <v>36</v>
      </c>
      <c r="C582" t="str">
        <f>_xlfn.XLOOKUP(B582,Lookup_table!B:B,Lookup_table!C:C)</f>
        <v>Data</v>
      </c>
      <c r="D582" t="s">
        <v>22</v>
      </c>
      <c r="E582" t="s">
        <v>38</v>
      </c>
      <c r="F582" t="s">
        <v>52</v>
      </c>
      <c r="G582" t="s">
        <v>30</v>
      </c>
      <c r="H582" t="str">
        <f t="shared" si="36"/>
        <v>Onsite/Hybrid</v>
      </c>
      <c r="I582" t="s">
        <v>18</v>
      </c>
      <c r="J582" t="str">
        <f t="shared" si="37"/>
        <v>7+ yrs</v>
      </c>
      <c r="K582">
        <f t="shared" ca="1" si="39"/>
        <v>12</v>
      </c>
      <c r="L582" t="s">
        <v>19</v>
      </c>
      <c r="M582">
        <v>1</v>
      </c>
      <c r="N582">
        <v>1</v>
      </c>
      <c r="O582">
        <v>0</v>
      </c>
      <c r="P582">
        <v>0</v>
      </c>
      <c r="Q582">
        <v>0</v>
      </c>
      <c r="R582">
        <f>SUM(M582:N582:O582:P582:Q582)</f>
        <v>2</v>
      </c>
      <c r="S582" s="1">
        <v>117434</v>
      </c>
      <c r="T582" s="1" t="str">
        <f t="shared" si="38"/>
        <v>Medium</v>
      </c>
      <c r="U582">
        <v>12</v>
      </c>
      <c r="V582">
        <v>2024</v>
      </c>
      <c r="W582" t="s">
        <v>20</v>
      </c>
      <c r="X582">
        <v>6</v>
      </c>
    </row>
    <row r="583" spans="1:24" x14ac:dyDescent="0.3">
      <c r="A583">
        <v>582</v>
      </c>
      <c r="B583" t="s">
        <v>50</v>
      </c>
      <c r="C583" t="str">
        <f>_xlfn.XLOOKUP(B583,Lookup_table!B:B,Lookup_table!C:C)</f>
        <v>AI</v>
      </c>
      <c r="D583" t="s">
        <v>37</v>
      </c>
      <c r="E583" t="s">
        <v>42</v>
      </c>
      <c r="F583" t="s">
        <v>24</v>
      </c>
      <c r="G583" t="s">
        <v>17</v>
      </c>
      <c r="H583" t="str">
        <f t="shared" si="36"/>
        <v>Remote</v>
      </c>
      <c r="I583" t="s">
        <v>26</v>
      </c>
      <c r="J583" t="str">
        <f t="shared" si="37"/>
        <v>3-6 yrs</v>
      </c>
      <c r="K583">
        <f t="shared" ca="1" si="39"/>
        <v>3</v>
      </c>
      <c r="L583" t="s">
        <v>19</v>
      </c>
      <c r="M583">
        <v>1</v>
      </c>
      <c r="N583">
        <v>0</v>
      </c>
      <c r="O583">
        <v>0</v>
      </c>
      <c r="P583">
        <v>1</v>
      </c>
      <c r="Q583">
        <v>0</v>
      </c>
      <c r="R583">
        <f>SUM(M583:N583:O583:P583:Q583)</f>
        <v>2</v>
      </c>
      <c r="S583" s="1">
        <v>134133</v>
      </c>
      <c r="T583" s="1" t="str">
        <f t="shared" si="38"/>
        <v>High</v>
      </c>
      <c r="U583">
        <v>8</v>
      </c>
      <c r="V583">
        <v>2026</v>
      </c>
      <c r="W583" t="s">
        <v>28</v>
      </c>
      <c r="X583">
        <v>9</v>
      </c>
    </row>
    <row r="584" spans="1:24" x14ac:dyDescent="0.3">
      <c r="A584">
        <v>583</v>
      </c>
      <c r="B584" t="s">
        <v>50</v>
      </c>
      <c r="C584" t="str">
        <f>_xlfn.XLOOKUP(B584,Lookup_table!B:B,Lookup_table!C:C)</f>
        <v>AI</v>
      </c>
      <c r="D584" t="s">
        <v>14</v>
      </c>
      <c r="E584" t="s">
        <v>32</v>
      </c>
      <c r="F584" t="s">
        <v>43</v>
      </c>
      <c r="G584" t="s">
        <v>25</v>
      </c>
      <c r="H584" t="str">
        <f t="shared" si="36"/>
        <v>Onsite/Hybrid</v>
      </c>
      <c r="I584" t="s">
        <v>35</v>
      </c>
      <c r="J584" t="str">
        <f t="shared" si="37"/>
        <v>0-2 yrs</v>
      </c>
      <c r="K584">
        <f t="shared" ca="1" si="39"/>
        <v>2</v>
      </c>
      <c r="L584" t="s">
        <v>39</v>
      </c>
      <c r="M584">
        <v>0</v>
      </c>
      <c r="N584">
        <v>1</v>
      </c>
      <c r="O584">
        <v>0</v>
      </c>
      <c r="P584">
        <v>0</v>
      </c>
      <c r="Q584">
        <v>0</v>
      </c>
      <c r="R584">
        <f>SUM(M584:N584:O584:P584:Q584)</f>
        <v>1</v>
      </c>
      <c r="S584" s="1">
        <v>88401</v>
      </c>
      <c r="T584" s="1" t="str">
        <f t="shared" si="38"/>
        <v>Medium</v>
      </c>
      <c r="U584">
        <v>8</v>
      </c>
      <c r="V584">
        <v>2021</v>
      </c>
      <c r="W584" t="s">
        <v>20</v>
      </c>
      <c r="X584">
        <v>6</v>
      </c>
    </row>
    <row r="585" spans="1:24" x14ac:dyDescent="0.3">
      <c r="A585">
        <v>584</v>
      </c>
      <c r="B585" t="s">
        <v>33</v>
      </c>
      <c r="C585" t="str">
        <f>_xlfn.XLOOKUP(B585,Lookup_table!B:B,Lookup_table!C:C)</f>
        <v>Data</v>
      </c>
      <c r="D585" t="s">
        <v>34</v>
      </c>
      <c r="E585" t="s">
        <v>23</v>
      </c>
      <c r="F585" t="s">
        <v>44</v>
      </c>
      <c r="G585" t="s">
        <v>17</v>
      </c>
      <c r="H585" t="str">
        <f t="shared" si="36"/>
        <v>Remote</v>
      </c>
      <c r="I585" t="s">
        <v>18</v>
      </c>
      <c r="J585" t="str">
        <f t="shared" si="37"/>
        <v>7+ yrs</v>
      </c>
      <c r="K585">
        <f t="shared" ca="1" si="39"/>
        <v>12</v>
      </c>
      <c r="L585" t="s">
        <v>39</v>
      </c>
      <c r="M585">
        <v>1</v>
      </c>
      <c r="N585">
        <v>0</v>
      </c>
      <c r="O585">
        <v>0</v>
      </c>
      <c r="P585">
        <v>0</v>
      </c>
      <c r="Q585">
        <v>1</v>
      </c>
      <c r="R585">
        <f>SUM(M585:N585:O585:P585:Q585)</f>
        <v>2</v>
      </c>
      <c r="S585" s="1">
        <v>106176</v>
      </c>
      <c r="T585" s="1" t="str">
        <f t="shared" si="38"/>
        <v>Medium</v>
      </c>
      <c r="U585">
        <v>5</v>
      </c>
      <c r="V585">
        <v>2020</v>
      </c>
      <c r="W585" t="s">
        <v>34</v>
      </c>
      <c r="X585">
        <v>1</v>
      </c>
    </row>
    <row r="586" spans="1:24" x14ac:dyDescent="0.3">
      <c r="A586">
        <v>585</v>
      </c>
      <c r="B586" t="s">
        <v>33</v>
      </c>
      <c r="C586" t="str">
        <f>_xlfn.XLOOKUP(B586,Lookup_table!B:B,Lookup_table!C:C)</f>
        <v>Data</v>
      </c>
      <c r="D586" t="s">
        <v>37</v>
      </c>
      <c r="E586" t="s">
        <v>38</v>
      </c>
      <c r="F586" t="s">
        <v>44</v>
      </c>
      <c r="G586" t="s">
        <v>25</v>
      </c>
      <c r="H586" t="str">
        <f t="shared" si="36"/>
        <v>Onsite/Hybrid</v>
      </c>
      <c r="I586" t="s">
        <v>35</v>
      </c>
      <c r="J586" t="str">
        <f t="shared" si="37"/>
        <v>0-2 yrs</v>
      </c>
      <c r="K586">
        <f t="shared" ca="1" si="39"/>
        <v>0</v>
      </c>
      <c r="L586" t="s">
        <v>19</v>
      </c>
      <c r="M586">
        <v>0</v>
      </c>
      <c r="N586">
        <v>0</v>
      </c>
      <c r="O586">
        <v>1</v>
      </c>
      <c r="P586">
        <v>0</v>
      </c>
      <c r="Q586">
        <v>1</v>
      </c>
      <c r="R586">
        <f>SUM(M586:N586:O586:P586:Q586)</f>
        <v>2</v>
      </c>
      <c r="S586" s="1">
        <v>79965</v>
      </c>
      <c r="T586" s="1" t="str">
        <f t="shared" si="38"/>
        <v>Medium</v>
      </c>
      <c r="U586">
        <v>1</v>
      </c>
      <c r="V586">
        <v>2026</v>
      </c>
      <c r="W586" t="s">
        <v>28</v>
      </c>
      <c r="X586">
        <v>7</v>
      </c>
    </row>
    <row r="587" spans="1:24" x14ac:dyDescent="0.3">
      <c r="A587">
        <v>586</v>
      </c>
      <c r="B587" t="s">
        <v>21</v>
      </c>
      <c r="C587" t="str">
        <f>_xlfn.XLOOKUP(B587,Lookup_table!B:B,Lookup_table!C:C)</f>
        <v>AI</v>
      </c>
      <c r="D587" t="s">
        <v>14</v>
      </c>
      <c r="E587" t="s">
        <v>38</v>
      </c>
      <c r="F587" t="s">
        <v>16</v>
      </c>
      <c r="G587" t="s">
        <v>25</v>
      </c>
      <c r="H587" t="str">
        <f t="shared" si="36"/>
        <v>Onsite/Hybrid</v>
      </c>
      <c r="I587" t="s">
        <v>35</v>
      </c>
      <c r="J587" t="str">
        <f t="shared" si="37"/>
        <v>0-2 yrs</v>
      </c>
      <c r="K587">
        <f t="shared" ca="1" si="39"/>
        <v>2</v>
      </c>
      <c r="L587" t="s">
        <v>39</v>
      </c>
      <c r="M587">
        <v>1</v>
      </c>
      <c r="N587">
        <v>0</v>
      </c>
      <c r="O587">
        <v>1</v>
      </c>
      <c r="P587">
        <v>0</v>
      </c>
      <c r="Q587">
        <v>1</v>
      </c>
      <c r="R587">
        <f>SUM(M587:N587:O587:P587:Q587)</f>
        <v>3</v>
      </c>
      <c r="S587" s="1">
        <v>117875</v>
      </c>
      <c r="T587" s="1" t="str">
        <f t="shared" si="38"/>
        <v>Medium</v>
      </c>
      <c r="U587">
        <v>10</v>
      </c>
      <c r="V587">
        <v>2021</v>
      </c>
      <c r="W587" t="s">
        <v>34</v>
      </c>
      <c r="X587">
        <v>4</v>
      </c>
    </row>
    <row r="588" spans="1:24" x14ac:dyDescent="0.3">
      <c r="A588">
        <v>587</v>
      </c>
      <c r="B588" t="s">
        <v>31</v>
      </c>
      <c r="C588" t="str">
        <f>_xlfn.XLOOKUP(B588,Lookup_table!B:B,Lookup_table!C:C)</f>
        <v>Business</v>
      </c>
      <c r="D588" t="s">
        <v>37</v>
      </c>
      <c r="E588" t="s">
        <v>15</v>
      </c>
      <c r="F588" t="s">
        <v>44</v>
      </c>
      <c r="G588" t="s">
        <v>17</v>
      </c>
      <c r="H588" t="str">
        <f t="shared" si="36"/>
        <v>Remote</v>
      </c>
      <c r="I588" t="s">
        <v>35</v>
      </c>
      <c r="J588" t="str">
        <f t="shared" si="37"/>
        <v>0-2 yrs</v>
      </c>
      <c r="K588">
        <f t="shared" ca="1" si="39"/>
        <v>0</v>
      </c>
      <c r="L588" t="s">
        <v>19</v>
      </c>
      <c r="M588">
        <v>0</v>
      </c>
      <c r="N588">
        <v>1</v>
      </c>
      <c r="O588">
        <v>0</v>
      </c>
      <c r="P588">
        <v>1</v>
      </c>
      <c r="Q588">
        <v>0</v>
      </c>
      <c r="R588">
        <f>SUM(M588:N588:O588:P588:Q588)</f>
        <v>2</v>
      </c>
      <c r="S588" s="1">
        <v>62850</v>
      </c>
      <c r="T588" s="1" t="str">
        <f t="shared" si="38"/>
        <v>Low</v>
      </c>
      <c r="U588">
        <v>1</v>
      </c>
      <c r="V588">
        <v>2024</v>
      </c>
      <c r="W588" t="s">
        <v>28</v>
      </c>
      <c r="X588">
        <v>8</v>
      </c>
    </row>
    <row r="589" spans="1:24" x14ac:dyDescent="0.3">
      <c r="A589">
        <v>588</v>
      </c>
      <c r="B589" t="s">
        <v>21</v>
      </c>
      <c r="C589" t="str">
        <f>_xlfn.XLOOKUP(B589,Lookup_table!B:B,Lookup_table!C:C)</f>
        <v>AI</v>
      </c>
      <c r="D589" t="s">
        <v>37</v>
      </c>
      <c r="E589" t="s">
        <v>23</v>
      </c>
      <c r="F589" t="s">
        <v>52</v>
      </c>
      <c r="G589" t="s">
        <v>17</v>
      </c>
      <c r="H589" t="str">
        <f t="shared" si="36"/>
        <v>Remote</v>
      </c>
      <c r="I589" t="s">
        <v>26</v>
      </c>
      <c r="J589" t="str">
        <f t="shared" si="37"/>
        <v>3-6 yrs</v>
      </c>
      <c r="K589">
        <f t="shared" ca="1" si="39"/>
        <v>6</v>
      </c>
      <c r="L589" t="s">
        <v>39</v>
      </c>
      <c r="M589">
        <v>0</v>
      </c>
      <c r="N589">
        <v>1</v>
      </c>
      <c r="O589">
        <v>0</v>
      </c>
      <c r="P589">
        <v>1</v>
      </c>
      <c r="Q589">
        <v>0</v>
      </c>
      <c r="R589">
        <f>SUM(M589:N589:O589:P589:Q589)</f>
        <v>2</v>
      </c>
      <c r="S589" s="1">
        <v>131085</v>
      </c>
      <c r="T589" s="1" t="str">
        <f t="shared" si="38"/>
        <v>High</v>
      </c>
      <c r="U589">
        <v>7</v>
      </c>
      <c r="V589">
        <v>2020</v>
      </c>
      <c r="W589" t="s">
        <v>20</v>
      </c>
      <c r="X589">
        <v>6</v>
      </c>
    </row>
    <row r="590" spans="1:24" x14ac:dyDescent="0.3">
      <c r="A590">
        <v>589</v>
      </c>
      <c r="B590" t="s">
        <v>33</v>
      </c>
      <c r="C590" t="str">
        <f>_xlfn.XLOOKUP(B590,Lookup_table!B:B,Lookup_table!C:C)</f>
        <v>Data</v>
      </c>
      <c r="D590" t="s">
        <v>14</v>
      </c>
      <c r="E590" t="s">
        <v>40</v>
      </c>
      <c r="F590" t="s">
        <v>16</v>
      </c>
      <c r="G590" t="s">
        <v>25</v>
      </c>
      <c r="H590" t="str">
        <f t="shared" si="36"/>
        <v>Onsite/Hybrid</v>
      </c>
      <c r="I590" t="s">
        <v>18</v>
      </c>
      <c r="J590" t="str">
        <f t="shared" si="37"/>
        <v>7+ yrs</v>
      </c>
      <c r="K590">
        <f t="shared" ca="1" si="39"/>
        <v>14</v>
      </c>
      <c r="L590" t="s">
        <v>39</v>
      </c>
      <c r="M590">
        <v>1</v>
      </c>
      <c r="N590">
        <v>0</v>
      </c>
      <c r="O590">
        <v>1</v>
      </c>
      <c r="P590">
        <v>1</v>
      </c>
      <c r="Q590">
        <v>1</v>
      </c>
      <c r="R590">
        <f>SUM(M590:N590:O590:P590:Q590)</f>
        <v>4</v>
      </c>
      <c r="S590" s="1">
        <v>141957</v>
      </c>
      <c r="T590" s="1" t="str">
        <f t="shared" si="38"/>
        <v>High</v>
      </c>
      <c r="U590">
        <v>10</v>
      </c>
      <c r="V590">
        <v>2026</v>
      </c>
      <c r="W590" t="s">
        <v>28</v>
      </c>
      <c r="X590">
        <v>7</v>
      </c>
    </row>
    <row r="591" spans="1:24" x14ac:dyDescent="0.3">
      <c r="A591">
        <v>590</v>
      </c>
      <c r="B591" t="s">
        <v>36</v>
      </c>
      <c r="C591" t="str">
        <f>_xlfn.XLOOKUP(B591,Lookup_table!B:B,Lookup_table!C:C)</f>
        <v>Data</v>
      </c>
      <c r="D591" t="s">
        <v>37</v>
      </c>
      <c r="E591" t="s">
        <v>42</v>
      </c>
      <c r="F591" t="s">
        <v>44</v>
      </c>
      <c r="G591" t="s">
        <v>17</v>
      </c>
      <c r="H591" t="str">
        <f t="shared" si="36"/>
        <v>Remote</v>
      </c>
      <c r="I591" t="s">
        <v>26</v>
      </c>
      <c r="J591" t="str">
        <f t="shared" si="37"/>
        <v>3-6 yrs</v>
      </c>
      <c r="K591">
        <f t="shared" ca="1" si="39"/>
        <v>3</v>
      </c>
      <c r="L591" t="s">
        <v>19</v>
      </c>
      <c r="M591">
        <v>0</v>
      </c>
      <c r="N591">
        <v>0</v>
      </c>
      <c r="O591">
        <v>1</v>
      </c>
      <c r="P591">
        <v>0</v>
      </c>
      <c r="Q591">
        <v>0</v>
      </c>
      <c r="R591">
        <f>SUM(M591:N591:O591:P591:Q591)</f>
        <v>1</v>
      </c>
      <c r="S591" s="1">
        <v>93529</v>
      </c>
      <c r="T591" s="1" t="str">
        <f t="shared" si="38"/>
        <v>Medium</v>
      </c>
      <c r="U591">
        <v>2</v>
      </c>
      <c r="V591">
        <v>2024</v>
      </c>
      <c r="W591" t="s">
        <v>20</v>
      </c>
      <c r="X591">
        <v>4</v>
      </c>
    </row>
    <row r="592" spans="1:24" x14ac:dyDescent="0.3">
      <c r="A592">
        <v>591</v>
      </c>
      <c r="B592" t="s">
        <v>21</v>
      </c>
      <c r="C592" t="str">
        <f>_xlfn.XLOOKUP(B592,Lookup_table!B:B,Lookup_table!C:C)</f>
        <v>AI</v>
      </c>
      <c r="D592" t="s">
        <v>14</v>
      </c>
      <c r="E592" t="s">
        <v>23</v>
      </c>
      <c r="F592" t="s">
        <v>51</v>
      </c>
      <c r="G592" t="s">
        <v>25</v>
      </c>
      <c r="H592" t="str">
        <f t="shared" si="36"/>
        <v>Onsite/Hybrid</v>
      </c>
      <c r="I592" t="s">
        <v>26</v>
      </c>
      <c r="J592" t="str">
        <f t="shared" si="37"/>
        <v>3-6 yrs</v>
      </c>
      <c r="K592">
        <f t="shared" ca="1" si="39"/>
        <v>4</v>
      </c>
      <c r="L592" t="s">
        <v>19</v>
      </c>
      <c r="M592">
        <v>1</v>
      </c>
      <c r="N592">
        <v>0</v>
      </c>
      <c r="O592">
        <v>1</v>
      </c>
      <c r="P592">
        <v>0</v>
      </c>
      <c r="Q592">
        <v>0</v>
      </c>
      <c r="R592">
        <f>SUM(M592:N592:O592:P592:Q592)</f>
        <v>2</v>
      </c>
      <c r="S592" s="1">
        <v>134190</v>
      </c>
      <c r="T592" s="1" t="str">
        <f t="shared" si="38"/>
        <v>High</v>
      </c>
      <c r="U592">
        <v>4</v>
      </c>
      <c r="V592">
        <v>2025</v>
      </c>
      <c r="W592" t="s">
        <v>20</v>
      </c>
      <c r="X592">
        <v>1</v>
      </c>
    </row>
    <row r="593" spans="1:24" x14ac:dyDescent="0.3">
      <c r="A593">
        <v>592</v>
      </c>
      <c r="B593" t="s">
        <v>36</v>
      </c>
      <c r="C593" t="str">
        <f>_xlfn.XLOOKUP(B593,Lookup_table!B:B,Lookup_table!C:C)</f>
        <v>Data</v>
      </c>
      <c r="D593" t="s">
        <v>22</v>
      </c>
      <c r="E593" t="s">
        <v>15</v>
      </c>
      <c r="F593" t="s">
        <v>16</v>
      </c>
      <c r="G593" t="s">
        <v>17</v>
      </c>
      <c r="H593" t="str">
        <f t="shared" si="36"/>
        <v>Remote</v>
      </c>
      <c r="I593" t="s">
        <v>18</v>
      </c>
      <c r="J593" t="str">
        <f t="shared" si="37"/>
        <v>7+ yrs</v>
      </c>
      <c r="K593">
        <f t="shared" ca="1" si="39"/>
        <v>10</v>
      </c>
      <c r="L593" t="s">
        <v>27</v>
      </c>
      <c r="M593">
        <v>0</v>
      </c>
      <c r="N593">
        <v>1</v>
      </c>
      <c r="O593">
        <v>1</v>
      </c>
      <c r="P593">
        <v>1</v>
      </c>
      <c r="Q593">
        <v>1</v>
      </c>
      <c r="R593">
        <f>SUM(M593:N593:O593:P593:Q593)</f>
        <v>4</v>
      </c>
      <c r="S593" s="1">
        <v>163405</v>
      </c>
      <c r="T593" s="1" t="str">
        <f t="shared" si="38"/>
        <v>High</v>
      </c>
      <c r="U593">
        <v>2</v>
      </c>
      <c r="V593">
        <v>2025</v>
      </c>
      <c r="W593" t="s">
        <v>28</v>
      </c>
      <c r="X593">
        <v>4</v>
      </c>
    </row>
    <row r="594" spans="1:24" x14ac:dyDescent="0.3">
      <c r="A594">
        <v>593</v>
      </c>
      <c r="B594" t="s">
        <v>36</v>
      </c>
      <c r="C594" t="str">
        <f>_xlfn.XLOOKUP(B594,Lookup_table!B:B,Lookup_table!C:C)</f>
        <v>Data</v>
      </c>
      <c r="D594" t="s">
        <v>34</v>
      </c>
      <c r="E594" t="s">
        <v>15</v>
      </c>
      <c r="F594" t="s">
        <v>51</v>
      </c>
      <c r="G594" t="s">
        <v>25</v>
      </c>
      <c r="H594" t="str">
        <f t="shared" si="36"/>
        <v>Onsite/Hybrid</v>
      </c>
      <c r="I594" t="s">
        <v>18</v>
      </c>
      <c r="J594" t="str">
        <f t="shared" si="37"/>
        <v>7+ yrs</v>
      </c>
      <c r="K594">
        <f t="shared" ca="1" si="39"/>
        <v>14</v>
      </c>
      <c r="L594" t="s">
        <v>27</v>
      </c>
      <c r="M594">
        <v>0</v>
      </c>
      <c r="N594">
        <v>1</v>
      </c>
      <c r="O594">
        <v>0</v>
      </c>
      <c r="P594">
        <v>1</v>
      </c>
      <c r="Q594">
        <v>1</v>
      </c>
      <c r="R594">
        <f>SUM(M594:N594:O594:P594:Q594)</f>
        <v>3</v>
      </c>
      <c r="S594" s="1">
        <v>121737</v>
      </c>
      <c r="T594" s="1" t="str">
        <f t="shared" si="38"/>
        <v>High</v>
      </c>
      <c r="U594">
        <v>3</v>
      </c>
      <c r="V594">
        <v>2020</v>
      </c>
      <c r="W594" t="s">
        <v>34</v>
      </c>
      <c r="X594">
        <v>6</v>
      </c>
    </row>
    <row r="595" spans="1:24" x14ac:dyDescent="0.3">
      <c r="A595">
        <v>594</v>
      </c>
      <c r="B595" t="s">
        <v>36</v>
      </c>
      <c r="C595" t="str">
        <f>_xlfn.XLOOKUP(B595,Lookup_table!B:B,Lookup_table!C:C)</f>
        <v>Data</v>
      </c>
      <c r="D595" t="s">
        <v>37</v>
      </c>
      <c r="E595" t="s">
        <v>23</v>
      </c>
      <c r="F595" t="s">
        <v>29</v>
      </c>
      <c r="G595" t="s">
        <v>30</v>
      </c>
      <c r="H595" t="str">
        <f t="shared" si="36"/>
        <v>Onsite/Hybrid</v>
      </c>
      <c r="I595" t="s">
        <v>35</v>
      </c>
      <c r="J595" t="str">
        <f t="shared" si="37"/>
        <v>0-2 yrs</v>
      </c>
      <c r="K595">
        <f t="shared" ca="1" si="39"/>
        <v>2</v>
      </c>
      <c r="L595" t="s">
        <v>39</v>
      </c>
      <c r="M595">
        <v>1</v>
      </c>
      <c r="N595">
        <v>1</v>
      </c>
      <c r="O595">
        <v>0</v>
      </c>
      <c r="P595">
        <v>0</v>
      </c>
      <c r="Q595">
        <v>0</v>
      </c>
      <c r="R595">
        <f>SUM(M595:N595:O595:P595:Q595)</f>
        <v>2</v>
      </c>
      <c r="S595" s="1">
        <v>54230</v>
      </c>
      <c r="T595" s="1" t="str">
        <f t="shared" si="38"/>
        <v>Low</v>
      </c>
      <c r="U595">
        <v>3</v>
      </c>
      <c r="V595">
        <v>2025</v>
      </c>
      <c r="W595" t="s">
        <v>34</v>
      </c>
      <c r="X595">
        <v>5</v>
      </c>
    </row>
    <row r="596" spans="1:24" x14ac:dyDescent="0.3">
      <c r="A596">
        <v>595</v>
      </c>
      <c r="B596" t="s">
        <v>31</v>
      </c>
      <c r="C596" t="str">
        <f>_xlfn.XLOOKUP(B596,Lookup_table!B:B,Lookup_table!C:C)</f>
        <v>Business</v>
      </c>
      <c r="D596" t="s">
        <v>22</v>
      </c>
      <c r="E596" t="s">
        <v>23</v>
      </c>
      <c r="F596" t="s">
        <v>29</v>
      </c>
      <c r="G596" t="s">
        <v>25</v>
      </c>
      <c r="H596" t="str">
        <f t="shared" si="36"/>
        <v>Onsite/Hybrid</v>
      </c>
      <c r="I596" t="s">
        <v>18</v>
      </c>
      <c r="J596" t="str">
        <f t="shared" si="37"/>
        <v>7+ yrs</v>
      </c>
      <c r="K596">
        <f t="shared" ca="1" si="39"/>
        <v>9</v>
      </c>
      <c r="L596" t="s">
        <v>27</v>
      </c>
      <c r="M596">
        <v>1</v>
      </c>
      <c r="N596">
        <v>1</v>
      </c>
      <c r="O596">
        <v>1</v>
      </c>
      <c r="P596">
        <v>1</v>
      </c>
      <c r="Q596">
        <v>0</v>
      </c>
      <c r="R596">
        <f>SUM(M596:N596:O596:P596:Q596)</f>
        <v>4</v>
      </c>
      <c r="S596" s="1">
        <v>149466</v>
      </c>
      <c r="T596" s="1" t="str">
        <f t="shared" si="38"/>
        <v>High</v>
      </c>
      <c r="U596">
        <v>3</v>
      </c>
      <c r="V596">
        <v>2024</v>
      </c>
      <c r="W596" t="s">
        <v>28</v>
      </c>
      <c r="X596">
        <v>9</v>
      </c>
    </row>
    <row r="597" spans="1:24" x14ac:dyDescent="0.3">
      <c r="A597">
        <v>596</v>
      </c>
      <c r="B597" t="s">
        <v>31</v>
      </c>
      <c r="C597" t="str">
        <f>_xlfn.XLOOKUP(B597,Lookup_table!B:B,Lookup_table!C:C)</f>
        <v>Business</v>
      </c>
      <c r="D597" t="s">
        <v>34</v>
      </c>
      <c r="E597" t="s">
        <v>32</v>
      </c>
      <c r="F597" t="s">
        <v>52</v>
      </c>
      <c r="G597" t="s">
        <v>30</v>
      </c>
      <c r="H597" t="str">
        <f t="shared" si="36"/>
        <v>Onsite/Hybrid</v>
      </c>
      <c r="I597" t="s">
        <v>35</v>
      </c>
      <c r="J597" t="str">
        <f t="shared" si="37"/>
        <v>0-2 yrs</v>
      </c>
      <c r="K597">
        <f t="shared" ca="1" si="39"/>
        <v>2</v>
      </c>
      <c r="L597" t="s">
        <v>27</v>
      </c>
      <c r="M597">
        <v>0</v>
      </c>
      <c r="N597">
        <v>1</v>
      </c>
      <c r="O597">
        <v>1</v>
      </c>
      <c r="P597">
        <v>1</v>
      </c>
      <c r="Q597">
        <v>1</v>
      </c>
      <c r="R597">
        <f>SUM(M597:N597:O597:P597:Q597)</f>
        <v>4</v>
      </c>
      <c r="S597" s="1">
        <v>89491</v>
      </c>
      <c r="T597" s="1" t="str">
        <f t="shared" si="38"/>
        <v>Medium</v>
      </c>
      <c r="U597">
        <v>4</v>
      </c>
      <c r="V597">
        <v>2023</v>
      </c>
      <c r="W597" t="s">
        <v>28</v>
      </c>
      <c r="X597">
        <v>3</v>
      </c>
    </row>
    <row r="598" spans="1:24" x14ac:dyDescent="0.3">
      <c r="A598">
        <v>597</v>
      </c>
      <c r="B598" t="s">
        <v>31</v>
      </c>
      <c r="C598" t="str">
        <f>_xlfn.XLOOKUP(B598,Lookup_table!B:B,Lookup_table!C:C)</f>
        <v>Business</v>
      </c>
      <c r="D598" t="s">
        <v>34</v>
      </c>
      <c r="E598" t="s">
        <v>32</v>
      </c>
      <c r="F598" t="s">
        <v>43</v>
      </c>
      <c r="G598" t="s">
        <v>30</v>
      </c>
      <c r="H598" t="str">
        <f t="shared" si="36"/>
        <v>Onsite/Hybrid</v>
      </c>
      <c r="I598" t="s">
        <v>35</v>
      </c>
      <c r="J598" t="str">
        <f t="shared" si="37"/>
        <v>0-2 yrs</v>
      </c>
      <c r="K598">
        <f t="shared" ca="1" si="39"/>
        <v>0</v>
      </c>
      <c r="L598" t="s">
        <v>27</v>
      </c>
      <c r="M598">
        <v>1</v>
      </c>
      <c r="N598">
        <v>1</v>
      </c>
      <c r="O598">
        <v>1</v>
      </c>
      <c r="P598">
        <v>1</v>
      </c>
      <c r="Q598">
        <v>1</v>
      </c>
      <c r="R598">
        <f>SUM(M598:N598:O598:P598:Q598)</f>
        <v>5</v>
      </c>
      <c r="S598" s="1">
        <v>94631</v>
      </c>
      <c r="T598" s="1" t="str">
        <f t="shared" si="38"/>
        <v>Medium</v>
      </c>
      <c r="U598">
        <v>6</v>
      </c>
      <c r="V598">
        <v>2022</v>
      </c>
      <c r="W598" t="s">
        <v>28</v>
      </c>
      <c r="X598">
        <v>1</v>
      </c>
    </row>
    <row r="599" spans="1:24" x14ac:dyDescent="0.3">
      <c r="A599">
        <v>598</v>
      </c>
      <c r="B599" t="s">
        <v>41</v>
      </c>
      <c r="C599" t="str">
        <f>_xlfn.XLOOKUP(B599,Lookup_table!B:B,Lookup_table!C:C)</f>
        <v>Data</v>
      </c>
      <c r="D599" t="s">
        <v>37</v>
      </c>
      <c r="E599" t="s">
        <v>32</v>
      </c>
      <c r="F599" t="s">
        <v>16</v>
      </c>
      <c r="G599" t="s">
        <v>25</v>
      </c>
      <c r="H599" t="str">
        <f t="shared" si="36"/>
        <v>Onsite/Hybrid</v>
      </c>
      <c r="I599" t="s">
        <v>26</v>
      </c>
      <c r="J599" t="str">
        <f t="shared" si="37"/>
        <v>3-6 yrs</v>
      </c>
      <c r="K599">
        <f t="shared" ca="1" si="39"/>
        <v>6</v>
      </c>
      <c r="L599" t="s">
        <v>39</v>
      </c>
      <c r="M599">
        <v>0</v>
      </c>
      <c r="N599">
        <v>1</v>
      </c>
      <c r="O599">
        <v>1</v>
      </c>
      <c r="P599">
        <v>1</v>
      </c>
      <c r="Q599">
        <v>0</v>
      </c>
      <c r="R599">
        <f>SUM(M599:N599:O599:P599:Q599)</f>
        <v>3</v>
      </c>
      <c r="S599" s="1">
        <v>100555</v>
      </c>
      <c r="T599" s="1" t="str">
        <f t="shared" si="38"/>
        <v>Medium</v>
      </c>
      <c r="U599">
        <v>12</v>
      </c>
      <c r="V599">
        <v>2020</v>
      </c>
      <c r="W599" t="s">
        <v>28</v>
      </c>
      <c r="X599">
        <v>2</v>
      </c>
    </row>
    <row r="600" spans="1:24" x14ac:dyDescent="0.3">
      <c r="A600">
        <v>599</v>
      </c>
      <c r="B600" t="s">
        <v>36</v>
      </c>
      <c r="C600" t="str">
        <f>_xlfn.XLOOKUP(B600,Lookup_table!B:B,Lookup_table!C:C)</f>
        <v>Data</v>
      </c>
      <c r="D600" t="s">
        <v>22</v>
      </c>
      <c r="E600" t="s">
        <v>23</v>
      </c>
      <c r="F600" t="s">
        <v>43</v>
      </c>
      <c r="G600" t="s">
        <v>30</v>
      </c>
      <c r="H600" t="str">
        <f t="shared" si="36"/>
        <v>Onsite/Hybrid</v>
      </c>
      <c r="I600" t="s">
        <v>35</v>
      </c>
      <c r="J600" t="str">
        <f t="shared" si="37"/>
        <v>0-2 yrs</v>
      </c>
      <c r="K600">
        <f t="shared" ca="1" si="39"/>
        <v>0</v>
      </c>
      <c r="L600" t="s">
        <v>19</v>
      </c>
      <c r="M600">
        <v>1</v>
      </c>
      <c r="N600">
        <v>1</v>
      </c>
      <c r="O600">
        <v>0</v>
      </c>
      <c r="P600">
        <v>1</v>
      </c>
      <c r="Q600">
        <v>0</v>
      </c>
      <c r="R600">
        <f>SUM(M600:N600:O600:P600:Q600)</f>
        <v>3</v>
      </c>
      <c r="S600" s="1">
        <v>87373</v>
      </c>
      <c r="T600" s="1" t="str">
        <f t="shared" si="38"/>
        <v>Medium</v>
      </c>
      <c r="U600">
        <v>2</v>
      </c>
      <c r="V600">
        <v>2023</v>
      </c>
      <c r="W600" t="s">
        <v>34</v>
      </c>
      <c r="X600">
        <v>2</v>
      </c>
    </row>
    <row r="601" spans="1:24" x14ac:dyDescent="0.3">
      <c r="A601">
        <v>600</v>
      </c>
      <c r="B601" t="s">
        <v>21</v>
      </c>
      <c r="C601" t="str">
        <f>_xlfn.XLOOKUP(B601,Lookup_table!B:B,Lookup_table!C:C)</f>
        <v>AI</v>
      </c>
      <c r="D601" t="s">
        <v>34</v>
      </c>
      <c r="E601" t="s">
        <v>42</v>
      </c>
      <c r="F601" t="s">
        <v>16</v>
      </c>
      <c r="G601" t="s">
        <v>30</v>
      </c>
      <c r="H601" t="str">
        <f t="shared" si="36"/>
        <v>Onsite/Hybrid</v>
      </c>
      <c r="I601" t="s">
        <v>35</v>
      </c>
      <c r="J601" t="str">
        <f t="shared" si="37"/>
        <v>0-2 yrs</v>
      </c>
      <c r="K601">
        <f t="shared" ca="1" si="39"/>
        <v>0</v>
      </c>
      <c r="L601" t="s">
        <v>27</v>
      </c>
      <c r="M601">
        <v>1</v>
      </c>
      <c r="N601">
        <v>1</v>
      </c>
      <c r="O601">
        <v>1</v>
      </c>
      <c r="P601">
        <v>0</v>
      </c>
      <c r="Q601">
        <v>0</v>
      </c>
      <c r="R601">
        <f>SUM(M601:N601:O601:P601:Q601)</f>
        <v>3</v>
      </c>
      <c r="S601" s="1">
        <v>107460</v>
      </c>
      <c r="T601" s="1" t="str">
        <f t="shared" si="38"/>
        <v>Medium</v>
      </c>
      <c r="U601">
        <v>2</v>
      </c>
      <c r="V601">
        <v>2026</v>
      </c>
      <c r="W601" t="s">
        <v>28</v>
      </c>
      <c r="X601">
        <v>9</v>
      </c>
    </row>
    <row r="602" spans="1:24" x14ac:dyDescent="0.3">
      <c r="A602">
        <v>601</v>
      </c>
      <c r="B602" t="s">
        <v>50</v>
      </c>
      <c r="C602" t="str">
        <f>_xlfn.XLOOKUP(B602,Lookup_table!B:B,Lookup_table!C:C)</f>
        <v>AI</v>
      </c>
      <c r="D602" t="s">
        <v>37</v>
      </c>
      <c r="E602" t="s">
        <v>40</v>
      </c>
      <c r="F602" t="s">
        <v>43</v>
      </c>
      <c r="G602" t="s">
        <v>30</v>
      </c>
      <c r="H602" t="str">
        <f t="shared" si="36"/>
        <v>Onsite/Hybrid</v>
      </c>
      <c r="I602" t="s">
        <v>26</v>
      </c>
      <c r="J602" t="str">
        <f t="shared" si="37"/>
        <v>3-6 yrs</v>
      </c>
      <c r="K602">
        <f t="shared" ca="1" si="39"/>
        <v>6</v>
      </c>
      <c r="L602" t="s">
        <v>27</v>
      </c>
      <c r="M602">
        <v>1</v>
      </c>
      <c r="N602">
        <v>1</v>
      </c>
      <c r="O602">
        <v>1</v>
      </c>
      <c r="P602">
        <v>1</v>
      </c>
      <c r="Q602">
        <v>1</v>
      </c>
      <c r="R602">
        <f>SUM(M602:N602:O602:P602:Q602)</f>
        <v>5</v>
      </c>
      <c r="S602" s="1">
        <v>151030</v>
      </c>
      <c r="T602" s="1" t="str">
        <f t="shared" si="38"/>
        <v>High</v>
      </c>
      <c r="U602">
        <v>6</v>
      </c>
      <c r="V602">
        <v>2023</v>
      </c>
      <c r="W602" t="s">
        <v>28</v>
      </c>
      <c r="X602">
        <v>9</v>
      </c>
    </row>
    <row r="603" spans="1:24" x14ac:dyDescent="0.3">
      <c r="A603">
        <v>602</v>
      </c>
      <c r="B603" t="s">
        <v>31</v>
      </c>
      <c r="C603" t="str">
        <f>_xlfn.XLOOKUP(B603,Lookup_table!B:B,Lookup_table!C:C)</f>
        <v>Business</v>
      </c>
      <c r="D603" t="s">
        <v>37</v>
      </c>
      <c r="E603" t="s">
        <v>23</v>
      </c>
      <c r="F603" t="s">
        <v>43</v>
      </c>
      <c r="G603" t="s">
        <v>30</v>
      </c>
      <c r="H603" t="str">
        <f t="shared" si="36"/>
        <v>Onsite/Hybrid</v>
      </c>
      <c r="I603" t="s">
        <v>26</v>
      </c>
      <c r="J603" t="str">
        <f t="shared" si="37"/>
        <v>3-6 yrs</v>
      </c>
      <c r="K603">
        <f t="shared" ca="1" si="39"/>
        <v>3</v>
      </c>
      <c r="L603" t="s">
        <v>19</v>
      </c>
      <c r="M603">
        <v>0</v>
      </c>
      <c r="N603">
        <v>1</v>
      </c>
      <c r="O603">
        <v>1</v>
      </c>
      <c r="P603">
        <v>0</v>
      </c>
      <c r="Q603">
        <v>1</v>
      </c>
      <c r="R603">
        <f>SUM(M603:N603:O603:P603:Q603)</f>
        <v>3</v>
      </c>
      <c r="S603" s="1">
        <v>104110</v>
      </c>
      <c r="T603" s="1" t="str">
        <f t="shared" si="38"/>
        <v>Medium</v>
      </c>
      <c r="U603">
        <v>7</v>
      </c>
      <c r="V603">
        <v>2025</v>
      </c>
      <c r="W603" t="s">
        <v>20</v>
      </c>
      <c r="X603">
        <v>3</v>
      </c>
    </row>
    <row r="604" spans="1:24" x14ac:dyDescent="0.3">
      <c r="A604">
        <v>603</v>
      </c>
      <c r="B604" t="s">
        <v>21</v>
      </c>
      <c r="C604" t="str">
        <f>_xlfn.XLOOKUP(B604,Lookup_table!B:B,Lookup_table!C:C)</f>
        <v>AI</v>
      </c>
      <c r="D604" t="s">
        <v>34</v>
      </c>
      <c r="E604" t="s">
        <v>15</v>
      </c>
      <c r="F604" t="s">
        <v>44</v>
      </c>
      <c r="G604" t="s">
        <v>17</v>
      </c>
      <c r="H604" t="str">
        <f t="shared" si="36"/>
        <v>Remote</v>
      </c>
      <c r="I604" t="s">
        <v>18</v>
      </c>
      <c r="J604" t="str">
        <f t="shared" si="37"/>
        <v>7+ yrs</v>
      </c>
      <c r="K604">
        <f t="shared" ca="1" si="39"/>
        <v>9</v>
      </c>
      <c r="L604" t="s">
        <v>19</v>
      </c>
      <c r="M604">
        <v>1</v>
      </c>
      <c r="N604">
        <v>0</v>
      </c>
      <c r="O604">
        <v>1</v>
      </c>
      <c r="P604">
        <v>0</v>
      </c>
      <c r="Q604">
        <v>1</v>
      </c>
      <c r="R604">
        <f>SUM(M604:N604:O604:P604:Q604)</f>
        <v>3</v>
      </c>
      <c r="S604" s="1">
        <v>163110</v>
      </c>
      <c r="T604" s="1" t="str">
        <f t="shared" si="38"/>
        <v>High</v>
      </c>
      <c r="U604">
        <v>7</v>
      </c>
      <c r="V604">
        <v>2026</v>
      </c>
      <c r="W604" t="s">
        <v>28</v>
      </c>
      <c r="X604">
        <v>9</v>
      </c>
    </row>
    <row r="605" spans="1:24" x14ac:dyDescent="0.3">
      <c r="A605">
        <v>604</v>
      </c>
      <c r="B605" t="s">
        <v>36</v>
      </c>
      <c r="C605" t="str">
        <f>_xlfn.XLOOKUP(B605,Lookup_table!B:B,Lookup_table!C:C)</f>
        <v>Data</v>
      </c>
      <c r="D605" t="s">
        <v>22</v>
      </c>
      <c r="E605" t="s">
        <v>32</v>
      </c>
      <c r="F605" t="s">
        <v>43</v>
      </c>
      <c r="G605" t="s">
        <v>30</v>
      </c>
      <c r="H605" t="str">
        <f t="shared" si="36"/>
        <v>Onsite/Hybrid</v>
      </c>
      <c r="I605" t="s">
        <v>18</v>
      </c>
      <c r="J605" t="str">
        <f t="shared" si="37"/>
        <v>7+ yrs</v>
      </c>
      <c r="K605">
        <f t="shared" ca="1" si="39"/>
        <v>11</v>
      </c>
      <c r="L605" t="s">
        <v>39</v>
      </c>
      <c r="M605">
        <v>0</v>
      </c>
      <c r="N605">
        <v>0</v>
      </c>
      <c r="O605">
        <v>0</v>
      </c>
      <c r="P605">
        <v>1</v>
      </c>
      <c r="Q605">
        <v>0</v>
      </c>
      <c r="R605">
        <f>SUM(M605:N605:O605:P605:Q605)</f>
        <v>1</v>
      </c>
      <c r="S605" s="1">
        <v>135917</v>
      </c>
      <c r="T605" s="1" t="str">
        <f t="shared" si="38"/>
        <v>High</v>
      </c>
      <c r="U605">
        <v>6</v>
      </c>
      <c r="V605">
        <v>2022</v>
      </c>
      <c r="W605" t="s">
        <v>34</v>
      </c>
      <c r="X605">
        <v>3</v>
      </c>
    </row>
    <row r="606" spans="1:24" x14ac:dyDescent="0.3">
      <c r="A606">
        <v>605</v>
      </c>
      <c r="B606" t="s">
        <v>31</v>
      </c>
      <c r="C606" t="str">
        <f>_xlfn.XLOOKUP(B606,Lookup_table!B:B,Lookup_table!C:C)</f>
        <v>Business</v>
      </c>
      <c r="D606" t="s">
        <v>14</v>
      </c>
      <c r="E606" t="s">
        <v>32</v>
      </c>
      <c r="F606" t="s">
        <v>51</v>
      </c>
      <c r="G606" t="s">
        <v>25</v>
      </c>
      <c r="H606" t="str">
        <f t="shared" si="36"/>
        <v>Onsite/Hybrid</v>
      </c>
      <c r="I606" t="s">
        <v>26</v>
      </c>
      <c r="J606" t="str">
        <f t="shared" si="37"/>
        <v>3-6 yrs</v>
      </c>
      <c r="K606">
        <f t="shared" ca="1" si="39"/>
        <v>6</v>
      </c>
      <c r="L606" t="s">
        <v>19</v>
      </c>
      <c r="M606">
        <v>0</v>
      </c>
      <c r="N606">
        <v>1</v>
      </c>
      <c r="O606">
        <v>1</v>
      </c>
      <c r="P606">
        <v>0</v>
      </c>
      <c r="Q606">
        <v>0</v>
      </c>
      <c r="R606">
        <f>SUM(M606:N606:O606:P606:Q606)</f>
        <v>2</v>
      </c>
      <c r="S606" s="1">
        <v>89808</v>
      </c>
      <c r="T606" s="1" t="str">
        <f t="shared" si="38"/>
        <v>Medium</v>
      </c>
      <c r="U606">
        <v>2</v>
      </c>
      <c r="V606">
        <v>2024</v>
      </c>
      <c r="W606" t="s">
        <v>34</v>
      </c>
      <c r="X606">
        <v>2</v>
      </c>
    </row>
    <row r="607" spans="1:24" x14ac:dyDescent="0.3">
      <c r="A607">
        <v>606</v>
      </c>
      <c r="B607" t="s">
        <v>33</v>
      </c>
      <c r="C607" t="str">
        <f>_xlfn.XLOOKUP(B607,Lookup_table!B:B,Lookup_table!C:C)</f>
        <v>Data</v>
      </c>
      <c r="D607" t="s">
        <v>34</v>
      </c>
      <c r="E607" t="s">
        <v>32</v>
      </c>
      <c r="F607" t="s">
        <v>29</v>
      </c>
      <c r="G607" t="s">
        <v>30</v>
      </c>
      <c r="H607" t="str">
        <f t="shared" si="36"/>
        <v>Onsite/Hybrid</v>
      </c>
      <c r="I607" t="s">
        <v>35</v>
      </c>
      <c r="J607" t="str">
        <f t="shared" si="37"/>
        <v>0-2 yrs</v>
      </c>
      <c r="K607">
        <f t="shared" ca="1" si="39"/>
        <v>2</v>
      </c>
      <c r="L607" t="s">
        <v>19</v>
      </c>
      <c r="M607">
        <v>0</v>
      </c>
      <c r="N607">
        <v>0</v>
      </c>
      <c r="O607">
        <v>1</v>
      </c>
      <c r="P607">
        <v>1</v>
      </c>
      <c r="Q607">
        <v>0</v>
      </c>
      <c r="R607">
        <f>SUM(M607:N607:O607:P607:Q607)</f>
        <v>2</v>
      </c>
      <c r="S607" s="1">
        <v>75748</v>
      </c>
      <c r="T607" s="1" t="str">
        <f t="shared" si="38"/>
        <v>Medium</v>
      </c>
      <c r="U607">
        <v>3</v>
      </c>
      <c r="V607">
        <v>2022</v>
      </c>
      <c r="W607" t="s">
        <v>28</v>
      </c>
      <c r="X607">
        <v>8</v>
      </c>
    </row>
    <row r="608" spans="1:24" x14ac:dyDescent="0.3">
      <c r="A608">
        <v>607</v>
      </c>
      <c r="B608" t="s">
        <v>33</v>
      </c>
      <c r="C608" t="str">
        <f>_xlfn.XLOOKUP(B608,Lookup_table!B:B,Lookup_table!C:C)</f>
        <v>Data</v>
      </c>
      <c r="D608" t="s">
        <v>37</v>
      </c>
      <c r="E608" t="s">
        <v>23</v>
      </c>
      <c r="F608" t="s">
        <v>52</v>
      </c>
      <c r="G608" t="s">
        <v>25</v>
      </c>
      <c r="H608" t="str">
        <f t="shared" si="36"/>
        <v>Onsite/Hybrid</v>
      </c>
      <c r="I608" t="s">
        <v>35</v>
      </c>
      <c r="J608" t="str">
        <f t="shared" si="37"/>
        <v>0-2 yrs</v>
      </c>
      <c r="K608">
        <f t="shared" ca="1" si="39"/>
        <v>2</v>
      </c>
      <c r="L608" t="s">
        <v>27</v>
      </c>
      <c r="M608">
        <v>1</v>
      </c>
      <c r="N608">
        <v>0</v>
      </c>
      <c r="O608">
        <v>1</v>
      </c>
      <c r="P608">
        <v>1</v>
      </c>
      <c r="Q608">
        <v>0</v>
      </c>
      <c r="R608">
        <f>SUM(M608:N608:O608:P608:Q608)</f>
        <v>3</v>
      </c>
      <c r="S608" s="1">
        <v>76777</v>
      </c>
      <c r="T608" s="1" t="str">
        <f t="shared" si="38"/>
        <v>Medium</v>
      </c>
      <c r="U608">
        <v>7</v>
      </c>
      <c r="V608">
        <v>2026</v>
      </c>
      <c r="W608" t="s">
        <v>28</v>
      </c>
      <c r="X608">
        <v>8</v>
      </c>
    </row>
    <row r="609" spans="1:24" x14ac:dyDescent="0.3">
      <c r="A609">
        <v>608</v>
      </c>
      <c r="B609" t="s">
        <v>31</v>
      </c>
      <c r="C609" t="str">
        <f>_xlfn.XLOOKUP(B609,Lookup_table!B:B,Lookup_table!C:C)</f>
        <v>Business</v>
      </c>
      <c r="D609" t="s">
        <v>34</v>
      </c>
      <c r="E609" t="s">
        <v>23</v>
      </c>
      <c r="F609" t="s">
        <v>44</v>
      </c>
      <c r="G609" t="s">
        <v>17</v>
      </c>
      <c r="H609" t="str">
        <f t="shared" si="36"/>
        <v>Remote</v>
      </c>
      <c r="I609" t="s">
        <v>18</v>
      </c>
      <c r="J609" t="str">
        <f t="shared" si="37"/>
        <v>7+ yrs</v>
      </c>
      <c r="K609">
        <f t="shared" ca="1" si="39"/>
        <v>10</v>
      </c>
      <c r="L609" t="s">
        <v>19</v>
      </c>
      <c r="M609">
        <v>1</v>
      </c>
      <c r="N609">
        <v>1</v>
      </c>
      <c r="O609">
        <v>1</v>
      </c>
      <c r="P609">
        <v>1</v>
      </c>
      <c r="Q609">
        <v>1</v>
      </c>
      <c r="R609">
        <f>SUM(M609:N609:O609:P609:Q609)</f>
        <v>5</v>
      </c>
      <c r="S609" s="1">
        <v>143998</v>
      </c>
      <c r="T609" s="1" t="str">
        <f t="shared" si="38"/>
        <v>High</v>
      </c>
      <c r="U609">
        <v>11</v>
      </c>
      <c r="V609">
        <v>2022</v>
      </c>
      <c r="W609" t="s">
        <v>28</v>
      </c>
      <c r="X609">
        <v>8</v>
      </c>
    </row>
    <row r="610" spans="1:24" x14ac:dyDescent="0.3">
      <c r="A610">
        <v>609</v>
      </c>
      <c r="B610" t="s">
        <v>33</v>
      </c>
      <c r="C610" t="str">
        <f>_xlfn.XLOOKUP(B610,Lookup_table!B:B,Lookup_table!C:C)</f>
        <v>Data</v>
      </c>
      <c r="D610" t="s">
        <v>34</v>
      </c>
      <c r="E610" t="s">
        <v>40</v>
      </c>
      <c r="F610" t="s">
        <v>24</v>
      </c>
      <c r="G610" t="s">
        <v>17</v>
      </c>
      <c r="H610" t="str">
        <f t="shared" si="36"/>
        <v>Remote</v>
      </c>
      <c r="I610" t="s">
        <v>18</v>
      </c>
      <c r="J610" t="str">
        <f t="shared" si="37"/>
        <v>7+ yrs</v>
      </c>
      <c r="K610">
        <f t="shared" ca="1" si="39"/>
        <v>8</v>
      </c>
      <c r="L610" t="s">
        <v>19</v>
      </c>
      <c r="M610">
        <v>1</v>
      </c>
      <c r="N610">
        <v>0</v>
      </c>
      <c r="O610">
        <v>0</v>
      </c>
      <c r="P610">
        <v>0</v>
      </c>
      <c r="Q610">
        <v>0</v>
      </c>
      <c r="R610">
        <f>SUM(M610:N610:O610:P610:Q610)</f>
        <v>1</v>
      </c>
      <c r="S610" s="1">
        <v>104589</v>
      </c>
      <c r="T610" s="1" t="str">
        <f t="shared" si="38"/>
        <v>Medium</v>
      </c>
      <c r="U610">
        <v>9</v>
      </c>
      <c r="V610">
        <v>2020</v>
      </c>
      <c r="W610" t="s">
        <v>34</v>
      </c>
      <c r="X610">
        <v>4</v>
      </c>
    </row>
    <row r="611" spans="1:24" x14ac:dyDescent="0.3">
      <c r="A611">
        <v>610</v>
      </c>
      <c r="B611" t="s">
        <v>50</v>
      </c>
      <c r="C611" t="str">
        <f>_xlfn.XLOOKUP(B611,Lookup_table!B:B,Lookup_table!C:C)</f>
        <v>AI</v>
      </c>
      <c r="D611" t="s">
        <v>14</v>
      </c>
      <c r="E611" t="s">
        <v>42</v>
      </c>
      <c r="F611" t="s">
        <v>16</v>
      </c>
      <c r="G611" t="s">
        <v>17</v>
      </c>
      <c r="H611" t="str">
        <f t="shared" si="36"/>
        <v>Remote</v>
      </c>
      <c r="I611" t="s">
        <v>26</v>
      </c>
      <c r="J611" t="str">
        <f t="shared" si="37"/>
        <v>3-6 yrs</v>
      </c>
      <c r="K611">
        <f t="shared" ca="1" si="39"/>
        <v>4</v>
      </c>
      <c r="L611" t="s">
        <v>27</v>
      </c>
      <c r="M611">
        <v>1</v>
      </c>
      <c r="N611">
        <v>1</v>
      </c>
      <c r="O611">
        <v>1</v>
      </c>
      <c r="P611">
        <v>0</v>
      </c>
      <c r="Q611">
        <v>0</v>
      </c>
      <c r="R611">
        <f>SUM(M611:N611:O611:P611:Q611)</f>
        <v>3</v>
      </c>
      <c r="S611" s="1">
        <v>134491</v>
      </c>
      <c r="T611" s="1" t="str">
        <f t="shared" si="38"/>
        <v>High</v>
      </c>
      <c r="U611">
        <v>9</v>
      </c>
      <c r="V611">
        <v>2026</v>
      </c>
      <c r="W611" t="s">
        <v>20</v>
      </c>
      <c r="X611">
        <v>1</v>
      </c>
    </row>
    <row r="612" spans="1:24" x14ac:dyDescent="0.3">
      <c r="A612">
        <v>611</v>
      </c>
      <c r="B612" t="s">
        <v>41</v>
      </c>
      <c r="C612" t="str">
        <f>_xlfn.XLOOKUP(B612,Lookup_table!B:B,Lookup_table!C:C)</f>
        <v>Data</v>
      </c>
      <c r="D612" t="s">
        <v>22</v>
      </c>
      <c r="E612" t="s">
        <v>32</v>
      </c>
      <c r="F612" t="s">
        <v>52</v>
      </c>
      <c r="G612" t="s">
        <v>17</v>
      </c>
      <c r="H612" t="str">
        <f t="shared" si="36"/>
        <v>Remote</v>
      </c>
      <c r="I612" t="s">
        <v>35</v>
      </c>
      <c r="J612" t="str">
        <f t="shared" si="37"/>
        <v>0-2 yrs</v>
      </c>
      <c r="K612">
        <f t="shared" ca="1" si="39"/>
        <v>1</v>
      </c>
      <c r="L612" t="s">
        <v>39</v>
      </c>
      <c r="M612">
        <v>1</v>
      </c>
      <c r="N612">
        <v>1</v>
      </c>
      <c r="O612">
        <v>0</v>
      </c>
      <c r="P612">
        <v>0</v>
      </c>
      <c r="Q612">
        <v>0</v>
      </c>
      <c r="R612">
        <f>SUM(M612:N612:O612:P612:Q612)</f>
        <v>2</v>
      </c>
      <c r="S612" s="1">
        <v>66469</v>
      </c>
      <c r="T612" s="1" t="str">
        <f t="shared" si="38"/>
        <v>Low</v>
      </c>
      <c r="U612">
        <v>6</v>
      </c>
      <c r="V612">
        <v>2023</v>
      </c>
      <c r="W612" t="s">
        <v>28</v>
      </c>
      <c r="X612">
        <v>9</v>
      </c>
    </row>
    <row r="613" spans="1:24" x14ac:dyDescent="0.3">
      <c r="A613">
        <v>612</v>
      </c>
      <c r="B613" t="s">
        <v>31</v>
      </c>
      <c r="C613" t="str">
        <f>_xlfn.XLOOKUP(B613,Lookup_table!B:B,Lookup_table!C:C)</f>
        <v>Business</v>
      </c>
      <c r="D613" t="s">
        <v>34</v>
      </c>
      <c r="E613" t="s">
        <v>40</v>
      </c>
      <c r="F613" t="s">
        <v>43</v>
      </c>
      <c r="G613" t="s">
        <v>17</v>
      </c>
      <c r="H613" t="str">
        <f t="shared" si="36"/>
        <v>Remote</v>
      </c>
      <c r="I613" t="s">
        <v>26</v>
      </c>
      <c r="J613" t="str">
        <f t="shared" si="37"/>
        <v>3-6 yrs</v>
      </c>
      <c r="K613">
        <f t="shared" ca="1" si="39"/>
        <v>6</v>
      </c>
      <c r="L613" t="s">
        <v>27</v>
      </c>
      <c r="M613">
        <v>1</v>
      </c>
      <c r="N613">
        <v>1</v>
      </c>
      <c r="O613">
        <v>0</v>
      </c>
      <c r="P613">
        <v>0</v>
      </c>
      <c r="Q613">
        <v>1</v>
      </c>
      <c r="R613">
        <f>SUM(M613:N613:O613:P613:Q613)</f>
        <v>3</v>
      </c>
      <c r="S613" s="1">
        <v>83306</v>
      </c>
      <c r="T613" s="1" t="str">
        <f t="shared" si="38"/>
        <v>Medium</v>
      </c>
      <c r="U613">
        <v>7</v>
      </c>
      <c r="V613">
        <v>2023</v>
      </c>
      <c r="W613" t="s">
        <v>34</v>
      </c>
      <c r="X613">
        <v>6</v>
      </c>
    </row>
    <row r="614" spans="1:24" x14ac:dyDescent="0.3">
      <c r="A614">
        <v>613</v>
      </c>
      <c r="B614" t="s">
        <v>50</v>
      </c>
      <c r="C614" t="str">
        <f>_xlfn.XLOOKUP(B614,Lookup_table!B:B,Lookup_table!C:C)</f>
        <v>AI</v>
      </c>
      <c r="D614" t="s">
        <v>22</v>
      </c>
      <c r="E614" t="s">
        <v>40</v>
      </c>
      <c r="F614" t="s">
        <v>16</v>
      </c>
      <c r="G614" t="s">
        <v>30</v>
      </c>
      <c r="H614" t="str">
        <f t="shared" si="36"/>
        <v>Onsite/Hybrid</v>
      </c>
      <c r="I614" t="s">
        <v>35</v>
      </c>
      <c r="J614" t="str">
        <f t="shared" si="37"/>
        <v>0-2 yrs</v>
      </c>
      <c r="K614">
        <f t="shared" ca="1" si="39"/>
        <v>2</v>
      </c>
      <c r="L614" t="s">
        <v>19</v>
      </c>
      <c r="M614">
        <v>1</v>
      </c>
      <c r="N614">
        <v>0</v>
      </c>
      <c r="O614">
        <v>0</v>
      </c>
      <c r="P614">
        <v>1</v>
      </c>
      <c r="Q614">
        <v>0</v>
      </c>
      <c r="R614">
        <f>SUM(M614:N614:O614:P614:Q614)</f>
        <v>2</v>
      </c>
      <c r="S614" s="1">
        <v>124326</v>
      </c>
      <c r="T614" s="1" t="str">
        <f t="shared" si="38"/>
        <v>High</v>
      </c>
      <c r="U614">
        <v>10</v>
      </c>
      <c r="V614">
        <v>2025</v>
      </c>
      <c r="W614" t="s">
        <v>28</v>
      </c>
      <c r="X614">
        <v>7</v>
      </c>
    </row>
    <row r="615" spans="1:24" x14ac:dyDescent="0.3">
      <c r="A615">
        <v>614</v>
      </c>
      <c r="B615" t="s">
        <v>21</v>
      </c>
      <c r="C615" t="str">
        <f>_xlfn.XLOOKUP(B615,Lookup_table!B:B,Lookup_table!C:C)</f>
        <v>AI</v>
      </c>
      <c r="D615" t="s">
        <v>22</v>
      </c>
      <c r="E615" t="s">
        <v>38</v>
      </c>
      <c r="F615" t="s">
        <v>52</v>
      </c>
      <c r="G615" t="s">
        <v>25</v>
      </c>
      <c r="H615" t="str">
        <f t="shared" si="36"/>
        <v>Onsite/Hybrid</v>
      </c>
      <c r="I615" t="s">
        <v>35</v>
      </c>
      <c r="J615" t="str">
        <f t="shared" si="37"/>
        <v>0-2 yrs</v>
      </c>
      <c r="K615">
        <f t="shared" ca="1" si="39"/>
        <v>2</v>
      </c>
      <c r="L615" t="s">
        <v>27</v>
      </c>
      <c r="M615">
        <v>0</v>
      </c>
      <c r="N615">
        <v>1</v>
      </c>
      <c r="O615">
        <v>0</v>
      </c>
      <c r="P615">
        <v>1</v>
      </c>
      <c r="Q615">
        <v>1</v>
      </c>
      <c r="R615">
        <f>SUM(M615:N615:O615:P615:Q615)</f>
        <v>3</v>
      </c>
      <c r="S615" s="1">
        <v>136273</v>
      </c>
      <c r="T615" s="1" t="str">
        <f t="shared" si="38"/>
        <v>High</v>
      </c>
      <c r="U615">
        <v>2</v>
      </c>
      <c r="V615">
        <v>2023</v>
      </c>
      <c r="W615" t="s">
        <v>20</v>
      </c>
      <c r="X615">
        <v>1</v>
      </c>
    </row>
    <row r="616" spans="1:24" x14ac:dyDescent="0.3">
      <c r="A616">
        <v>615</v>
      </c>
      <c r="B616" t="s">
        <v>50</v>
      </c>
      <c r="C616" t="str">
        <f>_xlfn.XLOOKUP(B616,Lookup_table!B:B,Lookup_table!C:C)</f>
        <v>AI</v>
      </c>
      <c r="D616" t="s">
        <v>37</v>
      </c>
      <c r="E616" t="s">
        <v>38</v>
      </c>
      <c r="F616" t="s">
        <v>29</v>
      </c>
      <c r="G616" t="s">
        <v>25</v>
      </c>
      <c r="H616" t="str">
        <f t="shared" si="36"/>
        <v>Onsite/Hybrid</v>
      </c>
      <c r="I616" t="s">
        <v>35</v>
      </c>
      <c r="J616" t="str">
        <f t="shared" si="37"/>
        <v>0-2 yrs</v>
      </c>
      <c r="K616">
        <f t="shared" ca="1" si="39"/>
        <v>1</v>
      </c>
      <c r="L616" t="s">
        <v>27</v>
      </c>
      <c r="M616">
        <v>1</v>
      </c>
      <c r="N616">
        <v>1</v>
      </c>
      <c r="O616">
        <v>1</v>
      </c>
      <c r="P616">
        <v>1</v>
      </c>
      <c r="Q616">
        <v>0</v>
      </c>
      <c r="R616">
        <f>SUM(M616:N616:O616:P616:Q616)</f>
        <v>4</v>
      </c>
      <c r="S616" s="1">
        <v>116356</v>
      </c>
      <c r="T616" s="1" t="str">
        <f t="shared" si="38"/>
        <v>Medium</v>
      </c>
      <c r="U616">
        <v>7</v>
      </c>
      <c r="V616">
        <v>2024</v>
      </c>
      <c r="W616" t="s">
        <v>28</v>
      </c>
      <c r="X616">
        <v>9</v>
      </c>
    </row>
    <row r="617" spans="1:24" x14ac:dyDescent="0.3">
      <c r="A617">
        <v>616</v>
      </c>
      <c r="B617" t="s">
        <v>31</v>
      </c>
      <c r="C617" t="str">
        <f>_xlfn.XLOOKUP(B617,Lookup_table!B:B,Lookup_table!C:C)</f>
        <v>Business</v>
      </c>
      <c r="D617" t="s">
        <v>37</v>
      </c>
      <c r="E617" t="s">
        <v>42</v>
      </c>
      <c r="F617" t="s">
        <v>44</v>
      </c>
      <c r="G617" t="s">
        <v>30</v>
      </c>
      <c r="H617" t="str">
        <f t="shared" si="36"/>
        <v>Onsite/Hybrid</v>
      </c>
      <c r="I617" t="s">
        <v>26</v>
      </c>
      <c r="J617" t="str">
        <f t="shared" si="37"/>
        <v>3-6 yrs</v>
      </c>
      <c r="K617">
        <f t="shared" ca="1" si="39"/>
        <v>5</v>
      </c>
      <c r="L617" t="s">
        <v>27</v>
      </c>
      <c r="M617">
        <v>1</v>
      </c>
      <c r="N617">
        <v>0</v>
      </c>
      <c r="O617">
        <v>0</v>
      </c>
      <c r="P617">
        <v>0</v>
      </c>
      <c r="Q617">
        <v>0</v>
      </c>
      <c r="R617">
        <f>SUM(M617:N617:O617:P617:Q617)</f>
        <v>1</v>
      </c>
      <c r="S617" s="1">
        <v>76982</v>
      </c>
      <c r="T617" s="1" t="str">
        <f t="shared" si="38"/>
        <v>Medium</v>
      </c>
      <c r="U617">
        <v>6</v>
      </c>
      <c r="V617">
        <v>2022</v>
      </c>
      <c r="W617" t="s">
        <v>28</v>
      </c>
      <c r="X617">
        <v>7</v>
      </c>
    </row>
    <row r="618" spans="1:24" x14ac:dyDescent="0.3">
      <c r="A618">
        <v>617</v>
      </c>
      <c r="B618" t="s">
        <v>41</v>
      </c>
      <c r="C618" t="str">
        <f>_xlfn.XLOOKUP(B618,Lookup_table!B:B,Lookup_table!C:C)</f>
        <v>Data</v>
      </c>
      <c r="D618" t="s">
        <v>14</v>
      </c>
      <c r="E618" t="s">
        <v>42</v>
      </c>
      <c r="F618" t="s">
        <v>43</v>
      </c>
      <c r="G618" t="s">
        <v>25</v>
      </c>
      <c r="H618" t="str">
        <f t="shared" si="36"/>
        <v>Onsite/Hybrid</v>
      </c>
      <c r="I618" t="s">
        <v>26</v>
      </c>
      <c r="J618" t="str">
        <f t="shared" si="37"/>
        <v>3-6 yrs</v>
      </c>
      <c r="K618">
        <f t="shared" ca="1" si="39"/>
        <v>3</v>
      </c>
      <c r="L618" t="s">
        <v>19</v>
      </c>
      <c r="M618">
        <v>0</v>
      </c>
      <c r="N618">
        <v>1</v>
      </c>
      <c r="O618">
        <v>0</v>
      </c>
      <c r="P618">
        <v>0</v>
      </c>
      <c r="Q618">
        <v>1</v>
      </c>
      <c r="R618">
        <f>SUM(M618:N618:O618:P618:Q618)</f>
        <v>2</v>
      </c>
      <c r="S618" s="1">
        <v>80809</v>
      </c>
      <c r="T618" s="1" t="str">
        <f t="shared" si="38"/>
        <v>Medium</v>
      </c>
      <c r="U618">
        <v>12</v>
      </c>
      <c r="V618">
        <v>2025</v>
      </c>
      <c r="W618" t="s">
        <v>20</v>
      </c>
      <c r="X618">
        <v>1</v>
      </c>
    </row>
    <row r="619" spans="1:24" x14ac:dyDescent="0.3">
      <c r="A619">
        <v>618</v>
      </c>
      <c r="B619" t="s">
        <v>41</v>
      </c>
      <c r="C619" t="str">
        <f>_xlfn.XLOOKUP(B619,Lookup_table!B:B,Lookup_table!C:C)</f>
        <v>Data</v>
      </c>
      <c r="D619" t="s">
        <v>37</v>
      </c>
      <c r="E619" t="s">
        <v>23</v>
      </c>
      <c r="F619" t="s">
        <v>44</v>
      </c>
      <c r="G619" t="s">
        <v>17</v>
      </c>
      <c r="H619" t="str">
        <f t="shared" si="36"/>
        <v>Remote</v>
      </c>
      <c r="I619" t="s">
        <v>35</v>
      </c>
      <c r="J619" t="str">
        <f t="shared" si="37"/>
        <v>0-2 yrs</v>
      </c>
      <c r="K619">
        <f t="shared" ca="1" si="39"/>
        <v>1</v>
      </c>
      <c r="L619" t="s">
        <v>39</v>
      </c>
      <c r="M619">
        <v>0</v>
      </c>
      <c r="N619">
        <v>1</v>
      </c>
      <c r="O619">
        <v>1</v>
      </c>
      <c r="P619">
        <v>1</v>
      </c>
      <c r="Q619">
        <v>0</v>
      </c>
      <c r="R619">
        <f>SUM(M619:N619:O619:P619:Q619)</f>
        <v>3</v>
      </c>
      <c r="S619" s="1">
        <v>77423</v>
      </c>
      <c r="T619" s="1" t="str">
        <f t="shared" si="38"/>
        <v>Medium</v>
      </c>
      <c r="U619">
        <v>8</v>
      </c>
      <c r="V619">
        <v>2025</v>
      </c>
      <c r="W619" t="s">
        <v>28</v>
      </c>
      <c r="X619">
        <v>3</v>
      </c>
    </row>
    <row r="620" spans="1:24" x14ac:dyDescent="0.3">
      <c r="A620">
        <v>619</v>
      </c>
      <c r="B620" t="s">
        <v>41</v>
      </c>
      <c r="C620" t="str">
        <f>_xlfn.XLOOKUP(B620,Lookup_table!B:B,Lookup_table!C:C)</f>
        <v>Data</v>
      </c>
      <c r="D620" t="s">
        <v>14</v>
      </c>
      <c r="E620" t="s">
        <v>42</v>
      </c>
      <c r="F620" t="s">
        <v>52</v>
      </c>
      <c r="G620" t="s">
        <v>25</v>
      </c>
      <c r="H620" t="str">
        <f t="shared" si="36"/>
        <v>Onsite/Hybrid</v>
      </c>
      <c r="I620" t="s">
        <v>18</v>
      </c>
      <c r="J620" t="str">
        <f t="shared" si="37"/>
        <v>7+ yrs</v>
      </c>
      <c r="K620">
        <f t="shared" ca="1" si="39"/>
        <v>13</v>
      </c>
      <c r="L620" t="s">
        <v>39</v>
      </c>
      <c r="M620">
        <v>0</v>
      </c>
      <c r="N620">
        <v>0</v>
      </c>
      <c r="O620">
        <v>0</v>
      </c>
      <c r="P620">
        <v>1</v>
      </c>
      <c r="Q620">
        <v>1</v>
      </c>
      <c r="R620">
        <f>SUM(M620:N620:O620:P620:Q620)</f>
        <v>2</v>
      </c>
      <c r="S620" s="1">
        <v>128593</v>
      </c>
      <c r="T620" s="1" t="str">
        <f t="shared" si="38"/>
        <v>High</v>
      </c>
      <c r="U620">
        <v>6</v>
      </c>
      <c r="V620">
        <v>2021</v>
      </c>
      <c r="W620" t="s">
        <v>28</v>
      </c>
      <c r="X620">
        <v>9</v>
      </c>
    </row>
    <row r="621" spans="1:24" x14ac:dyDescent="0.3">
      <c r="A621">
        <v>620</v>
      </c>
      <c r="B621" t="s">
        <v>50</v>
      </c>
      <c r="C621" t="str">
        <f>_xlfn.XLOOKUP(B621,Lookup_table!B:B,Lookup_table!C:C)</f>
        <v>AI</v>
      </c>
      <c r="D621" t="s">
        <v>37</v>
      </c>
      <c r="E621" t="s">
        <v>23</v>
      </c>
      <c r="F621" t="s">
        <v>51</v>
      </c>
      <c r="G621" t="s">
        <v>25</v>
      </c>
      <c r="H621" t="str">
        <f t="shared" si="36"/>
        <v>Onsite/Hybrid</v>
      </c>
      <c r="I621" t="s">
        <v>26</v>
      </c>
      <c r="J621" t="str">
        <f t="shared" si="37"/>
        <v>3-6 yrs</v>
      </c>
      <c r="K621">
        <f t="shared" ca="1" si="39"/>
        <v>3</v>
      </c>
      <c r="L621" t="s">
        <v>19</v>
      </c>
      <c r="M621">
        <v>1</v>
      </c>
      <c r="N621">
        <v>0</v>
      </c>
      <c r="O621">
        <v>1</v>
      </c>
      <c r="P621">
        <v>1</v>
      </c>
      <c r="Q621">
        <v>1</v>
      </c>
      <c r="R621">
        <f>SUM(M621:N621:O621:P621:Q621)</f>
        <v>4</v>
      </c>
      <c r="S621" s="1">
        <v>152803</v>
      </c>
      <c r="T621" s="1" t="str">
        <f t="shared" si="38"/>
        <v>High</v>
      </c>
      <c r="U621">
        <v>6</v>
      </c>
      <c r="V621">
        <v>2026</v>
      </c>
      <c r="W621" t="s">
        <v>28</v>
      </c>
      <c r="X621">
        <v>9</v>
      </c>
    </row>
    <row r="622" spans="1:24" x14ac:dyDescent="0.3">
      <c r="A622">
        <v>621</v>
      </c>
      <c r="B622" t="s">
        <v>36</v>
      </c>
      <c r="C622" t="str">
        <f>_xlfn.XLOOKUP(B622,Lookup_table!B:B,Lookup_table!C:C)</f>
        <v>Data</v>
      </c>
      <c r="D622" t="s">
        <v>34</v>
      </c>
      <c r="E622" t="s">
        <v>38</v>
      </c>
      <c r="F622" t="s">
        <v>29</v>
      </c>
      <c r="G622" t="s">
        <v>17</v>
      </c>
      <c r="H622" t="str">
        <f t="shared" si="36"/>
        <v>Remote</v>
      </c>
      <c r="I622" t="s">
        <v>26</v>
      </c>
      <c r="J622" t="str">
        <f t="shared" si="37"/>
        <v>3-6 yrs</v>
      </c>
      <c r="K622">
        <f t="shared" ca="1" si="39"/>
        <v>5</v>
      </c>
      <c r="L622" t="s">
        <v>39</v>
      </c>
      <c r="M622">
        <v>0</v>
      </c>
      <c r="N622">
        <v>0</v>
      </c>
      <c r="O622">
        <v>0</v>
      </c>
      <c r="P622">
        <v>1</v>
      </c>
      <c r="Q622">
        <v>0</v>
      </c>
      <c r="R622">
        <f>SUM(M622:N622:O622:P622:Q622)</f>
        <v>1</v>
      </c>
      <c r="S622" s="1">
        <v>92213</v>
      </c>
      <c r="T622" s="1" t="str">
        <f t="shared" si="38"/>
        <v>Medium</v>
      </c>
      <c r="U622">
        <v>6</v>
      </c>
      <c r="V622">
        <v>2022</v>
      </c>
      <c r="W622" t="s">
        <v>20</v>
      </c>
      <c r="X622">
        <v>6</v>
      </c>
    </row>
    <row r="623" spans="1:24" x14ac:dyDescent="0.3">
      <c r="A623">
        <v>622</v>
      </c>
      <c r="B623" t="s">
        <v>50</v>
      </c>
      <c r="C623" t="str">
        <f>_xlfn.XLOOKUP(B623,Lookup_table!B:B,Lookup_table!C:C)</f>
        <v>AI</v>
      </c>
      <c r="D623" t="s">
        <v>37</v>
      </c>
      <c r="E623" t="s">
        <v>40</v>
      </c>
      <c r="F623" t="s">
        <v>43</v>
      </c>
      <c r="G623" t="s">
        <v>17</v>
      </c>
      <c r="H623" t="str">
        <f t="shared" si="36"/>
        <v>Remote</v>
      </c>
      <c r="I623" t="s">
        <v>26</v>
      </c>
      <c r="J623" t="str">
        <f t="shared" si="37"/>
        <v>3-6 yrs</v>
      </c>
      <c r="K623">
        <f t="shared" ca="1" si="39"/>
        <v>6</v>
      </c>
      <c r="L623" t="s">
        <v>19</v>
      </c>
      <c r="M623">
        <v>1</v>
      </c>
      <c r="N623">
        <v>1</v>
      </c>
      <c r="O623">
        <v>0</v>
      </c>
      <c r="P623">
        <v>0</v>
      </c>
      <c r="Q623">
        <v>0</v>
      </c>
      <c r="R623">
        <f>SUM(M623:N623:O623:P623:Q623)</f>
        <v>2</v>
      </c>
      <c r="S623" s="1">
        <v>111963</v>
      </c>
      <c r="T623" s="1" t="str">
        <f t="shared" si="38"/>
        <v>Medium</v>
      </c>
      <c r="U623">
        <v>2</v>
      </c>
      <c r="V623">
        <v>2021</v>
      </c>
      <c r="W623" t="s">
        <v>34</v>
      </c>
      <c r="X623">
        <v>6</v>
      </c>
    </row>
    <row r="624" spans="1:24" x14ac:dyDescent="0.3">
      <c r="A624">
        <v>623</v>
      </c>
      <c r="B624" t="s">
        <v>21</v>
      </c>
      <c r="C624" t="str">
        <f>_xlfn.XLOOKUP(B624,Lookup_table!B:B,Lookup_table!C:C)</f>
        <v>AI</v>
      </c>
      <c r="D624" t="s">
        <v>14</v>
      </c>
      <c r="E624" t="s">
        <v>40</v>
      </c>
      <c r="F624" t="s">
        <v>24</v>
      </c>
      <c r="G624" t="s">
        <v>30</v>
      </c>
      <c r="H624" t="str">
        <f t="shared" si="36"/>
        <v>Onsite/Hybrid</v>
      </c>
      <c r="I624" t="s">
        <v>26</v>
      </c>
      <c r="J624" t="str">
        <f t="shared" si="37"/>
        <v>3-6 yrs</v>
      </c>
      <c r="K624">
        <f t="shared" ca="1" si="39"/>
        <v>6</v>
      </c>
      <c r="L624" t="s">
        <v>39</v>
      </c>
      <c r="M624">
        <v>0</v>
      </c>
      <c r="N624">
        <v>0</v>
      </c>
      <c r="O624">
        <v>0</v>
      </c>
      <c r="P624">
        <v>0</v>
      </c>
      <c r="Q624">
        <v>1</v>
      </c>
      <c r="R624">
        <f>SUM(M624:N624:O624:P624:Q624)</f>
        <v>1</v>
      </c>
      <c r="S624" s="1">
        <v>129633</v>
      </c>
      <c r="T624" s="1" t="str">
        <f t="shared" si="38"/>
        <v>High</v>
      </c>
      <c r="U624">
        <v>1</v>
      </c>
      <c r="V624">
        <v>2023</v>
      </c>
      <c r="W624" t="s">
        <v>20</v>
      </c>
      <c r="X624">
        <v>4</v>
      </c>
    </row>
    <row r="625" spans="1:24" x14ac:dyDescent="0.3">
      <c r="A625">
        <v>624</v>
      </c>
      <c r="B625" t="s">
        <v>50</v>
      </c>
      <c r="C625" t="str">
        <f>_xlfn.XLOOKUP(B625,Lookup_table!B:B,Lookup_table!C:C)</f>
        <v>AI</v>
      </c>
      <c r="D625" t="s">
        <v>34</v>
      </c>
      <c r="E625" t="s">
        <v>38</v>
      </c>
      <c r="F625" t="s">
        <v>51</v>
      </c>
      <c r="G625" t="s">
        <v>25</v>
      </c>
      <c r="H625" t="str">
        <f t="shared" si="36"/>
        <v>Onsite/Hybrid</v>
      </c>
      <c r="I625" t="s">
        <v>18</v>
      </c>
      <c r="J625" t="str">
        <f t="shared" si="37"/>
        <v>7+ yrs</v>
      </c>
      <c r="K625">
        <f t="shared" ca="1" si="39"/>
        <v>11</v>
      </c>
      <c r="L625" t="s">
        <v>19</v>
      </c>
      <c r="M625">
        <v>1</v>
      </c>
      <c r="N625">
        <v>0</v>
      </c>
      <c r="O625">
        <v>0</v>
      </c>
      <c r="P625">
        <v>1</v>
      </c>
      <c r="Q625">
        <v>0</v>
      </c>
      <c r="R625">
        <f>SUM(M625:N625:O625:P625:Q625)</f>
        <v>2</v>
      </c>
      <c r="S625" s="1">
        <v>156371</v>
      </c>
      <c r="T625" s="1" t="str">
        <f t="shared" si="38"/>
        <v>High</v>
      </c>
      <c r="U625">
        <v>7</v>
      </c>
      <c r="V625">
        <v>2021</v>
      </c>
      <c r="W625" t="s">
        <v>34</v>
      </c>
      <c r="X625">
        <v>1</v>
      </c>
    </row>
    <row r="626" spans="1:24" x14ac:dyDescent="0.3">
      <c r="A626">
        <v>625</v>
      </c>
      <c r="B626" t="s">
        <v>36</v>
      </c>
      <c r="C626" t="str">
        <f>_xlfn.XLOOKUP(B626,Lookup_table!B:B,Lookup_table!C:C)</f>
        <v>Data</v>
      </c>
      <c r="D626" t="s">
        <v>34</v>
      </c>
      <c r="E626" t="s">
        <v>40</v>
      </c>
      <c r="F626" t="s">
        <v>51</v>
      </c>
      <c r="G626" t="s">
        <v>17</v>
      </c>
      <c r="H626" t="str">
        <f t="shared" si="36"/>
        <v>Remote</v>
      </c>
      <c r="I626" t="s">
        <v>26</v>
      </c>
      <c r="J626" t="str">
        <f t="shared" si="37"/>
        <v>3-6 yrs</v>
      </c>
      <c r="K626">
        <f t="shared" ca="1" si="39"/>
        <v>4</v>
      </c>
      <c r="L626" t="s">
        <v>39</v>
      </c>
      <c r="M626">
        <v>1</v>
      </c>
      <c r="N626">
        <v>0</v>
      </c>
      <c r="O626">
        <v>0</v>
      </c>
      <c r="P626">
        <v>1</v>
      </c>
      <c r="Q626">
        <v>1</v>
      </c>
      <c r="R626">
        <f>SUM(M626:N626:O626:P626:Q626)</f>
        <v>3</v>
      </c>
      <c r="S626" s="1">
        <v>99647</v>
      </c>
      <c r="T626" s="1" t="str">
        <f t="shared" si="38"/>
        <v>Medium</v>
      </c>
      <c r="U626">
        <v>3</v>
      </c>
      <c r="V626">
        <v>2022</v>
      </c>
      <c r="W626" t="s">
        <v>20</v>
      </c>
      <c r="X626">
        <v>6</v>
      </c>
    </row>
    <row r="627" spans="1:24" x14ac:dyDescent="0.3">
      <c r="A627">
        <v>626</v>
      </c>
      <c r="B627" t="s">
        <v>21</v>
      </c>
      <c r="C627" t="str">
        <f>_xlfn.XLOOKUP(B627,Lookup_table!B:B,Lookup_table!C:C)</f>
        <v>AI</v>
      </c>
      <c r="D627" t="s">
        <v>14</v>
      </c>
      <c r="E627" t="s">
        <v>15</v>
      </c>
      <c r="F627" t="s">
        <v>51</v>
      </c>
      <c r="G627" t="s">
        <v>30</v>
      </c>
      <c r="H627" t="str">
        <f t="shared" si="36"/>
        <v>Onsite/Hybrid</v>
      </c>
      <c r="I627" t="s">
        <v>26</v>
      </c>
      <c r="J627" t="str">
        <f t="shared" si="37"/>
        <v>3-6 yrs</v>
      </c>
      <c r="K627">
        <f t="shared" ca="1" si="39"/>
        <v>6</v>
      </c>
      <c r="L627" t="s">
        <v>19</v>
      </c>
      <c r="M627">
        <v>1</v>
      </c>
      <c r="N627">
        <v>0</v>
      </c>
      <c r="O627">
        <v>0</v>
      </c>
      <c r="P627">
        <v>1</v>
      </c>
      <c r="Q627">
        <v>0</v>
      </c>
      <c r="R627">
        <f>SUM(M627:N627:O627:P627:Q627)</f>
        <v>2</v>
      </c>
      <c r="S627" s="1">
        <v>134964</v>
      </c>
      <c r="T627" s="1" t="str">
        <f t="shared" si="38"/>
        <v>High</v>
      </c>
      <c r="U627">
        <v>10</v>
      </c>
      <c r="V627">
        <v>2026</v>
      </c>
      <c r="W627" t="s">
        <v>20</v>
      </c>
      <c r="X627">
        <v>1</v>
      </c>
    </row>
    <row r="628" spans="1:24" x14ac:dyDescent="0.3">
      <c r="A628">
        <v>627</v>
      </c>
      <c r="B628" t="s">
        <v>41</v>
      </c>
      <c r="C628" t="str">
        <f>_xlfn.XLOOKUP(B628,Lookup_table!B:B,Lookup_table!C:C)</f>
        <v>Data</v>
      </c>
      <c r="D628" t="s">
        <v>37</v>
      </c>
      <c r="E628" t="s">
        <v>38</v>
      </c>
      <c r="F628" t="s">
        <v>52</v>
      </c>
      <c r="G628" t="s">
        <v>17</v>
      </c>
      <c r="H628" t="str">
        <f t="shared" si="36"/>
        <v>Remote</v>
      </c>
      <c r="I628" t="s">
        <v>35</v>
      </c>
      <c r="J628" t="str">
        <f t="shared" si="37"/>
        <v>0-2 yrs</v>
      </c>
      <c r="K628">
        <f t="shared" ca="1" si="39"/>
        <v>0</v>
      </c>
      <c r="L628" t="s">
        <v>39</v>
      </c>
      <c r="M628">
        <v>0</v>
      </c>
      <c r="N628">
        <v>0</v>
      </c>
      <c r="O628">
        <v>1</v>
      </c>
      <c r="P628">
        <v>0</v>
      </c>
      <c r="Q628">
        <v>0</v>
      </c>
      <c r="R628">
        <f>SUM(M628:N628:O628:P628:Q628)</f>
        <v>1</v>
      </c>
      <c r="S628" s="1">
        <v>62272</v>
      </c>
      <c r="T628" s="1" t="str">
        <f t="shared" si="38"/>
        <v>Low</v>
      </c>
      <c r="U628">
        <v>7</v>
      </c>
      <c r="V628">
        <v>2021</v>
      </c>
      <c r="W628" t="s">
        <v>28</v>
      </c>
      <c r="X628">
        <v>7</v>
      </c>
    </row>
    <row r="629" spans="1:24" x14ac:dyDescent="0.3">
      <c r="A629">
        <v>628</v>
      </c>
      <c r="B629" t="s">
        <v>36</v>
      </c>
      <c r="C629" t="str">
        <f>_xlfn.XLOOKUP(B629,Lookup_table!B:B,Lookup_table!C:C)</f>
        <v>Data</v>
      </c>
      <c r="D629" t="s">
        <v>14</v>
      </c>
      <c r="E629" t="s">
        <v>23</v>
      </c>
      <c r="F629" t="s">
        <v>51</v>
      </c>
      <c r="G629" t="s">
        <v>30</v>
      </c>
      <c r="H629" t="str">
        <f t="shared" si="36"/>
        <v>Onsite/Hybrid</v>
      </c>
      <c r="I629" t="s">
        <v>35</v>
      </c>
      <c r="J629" t="str">
        <f t="shared" si="37"/>
        <v>0-2 yrs</v>
      </c>
      <c r="K629">
        <f t="shared" ca="1" si="39"/>
        <v>0</v>
      </c>
      <c r="L629" t="s">
        <v>27</v>
      </c>
      <c r="M629">
        <v>0</v>
      </c>
      <c r="N629">
        <v>1</v>
      </c>
      <c r="O629">
        <v>0</v>
      </c>
      <c r="P629">
        <v>0</v>
      </c>
      <c r="Q629">
        <v>1</v>
      </c>
      <c r="R629">
        <f>SUM(M629:N629:O629:P629:Q629)</f>
        <v>2</v>
      </c>
      <c r="S629" s="1">
        <v>64611</v>
      </c>
      <c r="T629" s="1" t="str">
        <f t="shared" si="38"/>
        <v>Low</v>
      </c>
      <c r="U629">
        <v>2</v>
      </c>
      <c r="V629">
        <v>2026</v>
      </c>
      <c r="W629" t="s">
        <v>20</v>
      </c>
      <c r="X629">
        <v>1</v>
      </c>
    </row>
    <row r="630" spans="1:24" x14ac:dyDescent="0.3">
      <c r="A630">
        <v>629</v>
      </c>
      <c r="B630" t="s">
        <v>36</v>
      </c>
      <c r="C630" t="str">
        <f>_xlfn.XLOOKUP(B630,Lookup_table!B:B,Lookup_table!C:C)</f>
        <v>Data</v>
      </c>
      <c r="D630" t="s">
        <v>37</v>
      </c>
      <c r="E630" t="s">
        <v>42</v>
      </c>
      <c r="F630" t="s">
        <v>24</v>
      </c>
      <c r="G630" t="s">
        <v>17</v>
      </c>
      <c r="H630" t="str">
        <f t="shared" si="36"/>
        <v>Remote</v>
      </c>
      <c r="I630" t="s">
        <v>18</v>
      </c>
      <c r="J630" t="str">
        <f t="shared" si="37"/>
        <v>7+ yrs</v>
      </c>
      <c r="K630">
        <f t="shared" ca="1" si="39"/>
        <v>12</v>
      </c>
      <c r="L630" t="s">
        <v>19</v>
      </c>
      <c r="M630">
        <v>0</v>
      </c>
      <c r="N630">
        <v>0</v>
      </c>
      <c r="O630">
        <v>0</v>
      </c>
      <c r="P630">
        <v>1</v>
      </c>
      <c r="Q630">
        <v>0</v>
      </c>
      <c r="R630">
        <f>SUM(M630:N630:O630:P630:Q630)</f>
        <v>1</v>
      </c>
      <c r="S630" s="1">
        <v>110028</v>
      </c>
      <c r="T630" s="1" t="str">
        <f t="shared" si="38"/>
        <v>Medium</v>
      </c>
      <c r="U630">
        <v>2</v>
      </c>
      <c r="V630">
        <v>2024</v>
      </c>
      <c r="W630" t="s">
        <v>20</v>
      </c>
      <c r="X630">
        <v>4</v>
      </c>
    </row>
    <row r="631" spans="1:24" x14ac:dyDescent="0.3">
      <c r="A631">
        <v>630</v>
      </c>
      <c r="B631" t="s">
        <v>31</v>
      </c>
      <c r="C631" t="str">
        <f>_xlfn.XLOOKUP(B631,Lookup_table!B:B,Lookup_table!C:C)</f>
        <v>Business</v>
      </c>
      <c r="D631" t="s">
        <v>14</v>
      </c>
      <c r="E631" t="s">
        <v>38</v>
      </c>
      <c r="F631" t="s">
        <v>16</v>
      </c>
      <c r="G631" t="s">
        <v>30</v>
      </c>
      <c r="H631" t="str">
        <f t="shared" si="36"/>
        <v>Onsite/Hybrid</v>
      </c>
      <c r="I631" t="s">
        <v>18</v>
      </c>
      <c r="J631" t="str">
        <f t="shared" si="37"/>
        <v>7+ yrs</v>
      </c>
      <c r="K631">
        <f t="shared" ca="1" si="39"/>
        <v>8</v>
      </c>
      <c r="L631" t="s">
        <v>19</v>
      </c>
      <c r="M631">
        <v>0</v>
      </c>
      <c r="N631">
        <v>0</v>
      </c>
      <c r="O631">
        <v>1</v>
      </c>
      <c r="P631">
        <v>0</v>
      </c>
      <c r="Q631">
        <v>1</v>
      </c>
      <c r="R631">
        <f>SUM(M631:N631:O631:P631:Q631)</f>
        <v>2</v>
      </c>
      <c r="S631" s="1">
        <v>120572</v>
      </c>
      <c r="T631" s="1" t="str">
        <f t="shared" si="38"/>
        <v>High</v>
      </c>
      <c r="U631">
        <v>10</v>
      </c>
      <c r="V631">
        <v>2026</v>
      </c>
      <c r="W631" t="s">
        <v>28</v>
      </c>
      <c r="X631">
        <v>8</v>
      </c>
    </row>
    <row r="632" spans="1:24" x14ac:dyDescent="0.3">
      <c r="A632">
        <v>631</v>
      </c>
      <c r="B632" t="s">
        <v>33</v>
      </c>
      <c r="C632" t="str">
        <f>_xlfn.XLOOKUP(B632,Lookup_table!B:B,Lookup_table!C:C)</f>
        <v>Data</v>
      </c>
      <c r="D632" t="s">
        <v>37</v>
      </c>
      <c r="E632" t="s">
        <v>15</v>
      </c>
      <c r="F632" t="s">
        <v>24</v>
      </c>
      <c r="G632" t="s">
        <v>30</v>
      </c>
      <c r="H632" t="str">
        <f t="shared" si="36"/>
        <v>Onsite/Hybrid</v>
      </c>
      <c r="I632" t="s">
        <v>35</v>
      </c>
      <c r="J632" t="str">
        <f t="shared" si="37"/>
        <v>0-2 yrs</v>
      </c>
      <c r="K632">
        <f t="shared" ca="1" si="39"/>
        <v>1</v>
      </c>
      <c r="L632" t="s">
        <v>39</v>
      </c>
      <c r="M632">
        <v>1</v>
      </c>
      <c r="N632">
        <v>0</v>
      </c>
      <c r="O632">
        <v>1</v>
      </c>
      <c r="P632">
        <v>1</v>
      </c>
      <c r="Q632">
        <v>1</v>
      </c>
      <c r="R632">
        <f>SUM(M632:N632:O632:P632:Q632)</f>
        <v>4</v>
      </c>
      <c r="S632" s="1">
        <v>88896</v>
      </c>
      <c r="T632" s="1" t="str">
        <f t="shared" si="38"/>
        <v>Medium</v>
      </c>
      <c r="U632">
        <v>5</v>
      </c>
      <c r="V632">
        <v>2024</v>
      </c>
      <c r="W632" t="s">
        <v>28</v>
      </c>
      <c r="X632">
        <v>1</v>
      </c>
    </row>
    <row r="633" spans="1:24" x14ac:dyDescent="0.3">
      <c r="A633">
        <v>632</v>
      </c>
      <c r="B633" t="s">
        <v>50</v>
      </c>
      <c r="C633" t="str">
        <f>_xlfn.XLOOKUP(B633,Lookup_table!B:B,Lookup_table!C:C)</f>
        <v>AI</v>
      </c>
      <c r="D633" t="s">
        <v>34</v>
      </c>
      <c r="E633" t="s">
        <v>38</v>
      </c>
      <c r="F633" t="s">
        <v>52</v>
      </c>
      <c r="G633" t="s">
        <v>17</v>
      </c>
      <c r="H633" t="str">
        <f t="shared" si="36"/>
        <v>Remote</v>
      </c>
      <c r="I633" t="s">
        <v>18</v>
      </c>
      <c r="J633" t="str">
        <f t="shared" si="37"/>
        <v>7+ yrs</v>
      </c>
      <c r="K633">
        <f t="shared" ca="1" si="39"/>
        <v>7</v>
      </c>
      <c r="L633" t="s">
        <v>27</v>
      </c>
      <c r="M633">
        <v>1</v>
      </c>
      <c r="N633">
        <v>1</v>
      </c>
      <c r="O633">
        <v>1</v>
      </c>
      <c r="P633">
        <v>1</v>
      </c>
      <c r="Q633">
        <v>0</v>
      </c>
      <c r="R633">
        <f>SUM(M633:N633:O633:P633:Q633)</f>
        <v>4</v>
      </c>
      <c r="S633" s="1">
        <v>171592</v>
      </c>
      <c r="T633" s="1" t="str">
        <f t="shared" si="38"/>
        <v>High</v>
      </c>
      <c r="U633">
        <v>5</v>
      </c>
      <c r="V633">
        <v>2023</v>
      </c>
      <c r="W633" t="s">
        <v>28</v>
      </c>
      <c r="X633">
        <v>1</v>
      </c>
    </row>
    <row r="634" spans="1:24" x14ac:dyDescent="0.3">
      <c r="A634">
        <v>633</v>
      </c>
      <c r="B634" t="s">
        <v>33</v>
      </c>
      <c r="C634" t="str">
        <f>_xlfn.XLOOKUP(B634,Lookup_table!B:B,Lookup_table!C:C)</f>
        <v>Data</v>
      </c>
      <c r="D634" t="s">
        <v>22</v>
      </c>
      <c r="E634" t="s">
        <v>15</v>
      </c>
      <c r="F634" t="s">
        <v>44</v>
      </c>
      <c r="G634" t="s">
        <v>17</v>
      </c>
      <c r="H634" t="str">
        <f t="shared" si="36"/>
        <v>Remote</v>
      </c>
      <c r="I634" t="s">
        <v>26</v>
      </c>
      <c r="J634" t="str">
        <f t="shared" si="37"/>
        <v>3-6 yrs</v>
      </c>
      <c r="K634">
        <f t="shared" ca="1" si="39"/>
        <v>4</v>
      </c>
      <c r="L634" t="s">
        <v>39</v>
      </c>
      <c r="M634">
        <v>0</v>
      </c>
      <c r="N634">
        <v>0</v>
      </c>
      <c r="O634">
        <v>1</v>
      </c>
      <c r="P634">
        <v>0</v>
      </c>
      <c r="Q634">
        <v>1</v>
      </c>
      <c r="R634">
        <f>SUM(M634:N634:O634:P634:Q634)</f>
        <v>2</v>
      </c>
      <c r="S634" s="1">
        <v>122065</v>
      </c>
      <c r="T634" s="1" t="str">
        <f t="shared" si="38"/>
        <v>High</v>
      </c>
      <c r="U634">
        <v>5</v>
      </c>
      <c r="V634">
        <v>2020</v>
      </c>
      <c r="W634" t="s">
        <v>34</v>
      </c>
      <c r="X634">
        <v>5</v>
      </c>
    </row>
    <row r="635" spans="1:24" x14ac:dyDescent="0.3">
      <c r="A635">
        <v>634</v>
      </c>
      <c r="B635" t="s">
        <v>41</v>
      </c>
      <c r="C635" t="str">
        <f>_xlfn.XLOOKUP(B635,Lookup_table!B:B,Lookup_table!C:C)</f>
        <v>Data</v>
      </c>
      <c r="D635" t="s">
        <v>14</v>
      </c>
      <c r="E635" t="s">
        <v>38</v>
      </c>
      <c r="F635" t="s">
        <v>44</v>
      </c>
      <c r="G635" t="s">
        <v>30</v>
      </c>
      <c r="H635" t="str">
        <f t="shared" si="36"/>
        <v>Onsite/Hybrid</v>
      </c>
      <c r="I635" t="s">
        <v>26</v>
      </c>
      <c r="J635" t="str">
        <f t="shared" si="37"/>
        <v>3-6 yrs</v>
      </c>
      <c r="K635">
        <f t="shared" ca="1" si="39"/>
        <v>4</v>
      </c>
      <c r="L635" t="s">
        <v>27</v>
      </c>
      <c r="M635">
        <v>1</v>
      </c>
      <c r="N635">
        <v>1</v>
      </c>
      <c r="O635">
        <v>1</v>
      </c>
      <c r="P635">
        <v>0</v>
      </c>
      <c r="Q635">
        <v>0</v>
      </c>
      <c r="R635">
        <f>SUM(M635:N635:O635:P635:Q635)</f>
        <v>3</v>
      </c>
      <c r="S635" s="1">
        <v>89086</v>
      </c>
      <c r="T635" s="1" t="str">
        <f t="shared" si="38"/>
        <v>Medium</v>
      </c>
      <c r="U635">
        <v>9</v>
      </c>
      <c r="V635">
        <v>2021</v>
      </c>
      <c r="W635" t="s">
        <v>20</v>
      </c>
      <c r="X635">
        <v>6</v>
      </c>
    </row>
    <row r="636" spans="1:24" x14ac:dyDescent="0.3">
      <c r="A636">
        <v>635</v>
      </c>
      <c r="B636" t="s">
        <v>50</v>
      </c>
      <c r="C636" t="str">
        <f>_xlfn.XLOOKUP(B636,Lookup_table!B:B,Lookup_table!C:C)</f>
        <v>AI</v>
      </c>
      <c r="D636" t="s">
        <v>14</v>
      </c>
      <c r="E636" t="s">
        <v>40</v>
      </c>
      <c r="F636" t="s">
        <v>29</v>
      </c>
      <c r="G636" t="s">
        <v>17</v>
      </c>
      <c r="H636" t="str">
        <f t="shared" si="36"/>
        <v>Remote</v>
      </c>
      <c r="I636" t="s">
        <v>35</v>
      </c>
      <c r="J636" t="str">
        <f t="shared" si="37"/>
        <v>0-2 yrs</v>
      </c>
      <c r="K636">
        <f t="shared" ca="1" si="39"/>
        <v>0</v>
      </c>
      <c r="L636" t="s">
        <v>19</v>
      </c>
      <c r="M636">
        <v>1</v>
      </c>
      <c r="N636">
        <v>1</v>
      </c>
      <c r="O636">
        <v>1</v>
      </c>
      <c r="P636">
        <v>0</v>
      </c>
      <c r="Q636">
        <v>1</v>
      </c>
      <c r="R636">
        <f>SUM(M636:N636:O636:P636:Q636)</f>
        <v>4</v>
      </c>
      <c r="S636" s="1">
        <v>115463</v>
      </c>
      <c r="T636" s="1" t="str">
        <f t="shared" si="38"/>
        <v>Medium</v>
      </c>
      <c r="U636">
        <v>3</v>
      </c>
      <c r="V636">
        <v>2020</v>
      </c>
      <c r="W636" t="s">
        <v>28</v>
      </c>
      <c r="X636">
        <v>8</v>
      </c>
    </row>
    <row r="637" spans="1:24" x14ac:dyDescent="0.3">
      <c r="A637">
        <v>636</v>
      </c>
      <c r="B637" t="s">
        <v>36</v>
      </c>
      <c r="C637" t="str">
        <f>_xlfn.XLOOKUP(B637,Lookup_table!B:B,Lookup_table!C:C)</f>
        <v>Data</v>
      </c>
      <c r="D637" t="s">
        <v>14</v>
      </c>
      <c r="E637" t="s">
        <v>32</v>
      </c>
      <c r="F637" t="s">
        <v>43</v>
      </c>
      <c r="G637" t="s">
        <v>25</v>
      </c>
      <c r="H637" t="str">
        <f t="shared" si="36"/>
        <v>Onsite/Hybrid</v>
      </c>
      <c r="I637" t="s">
        <v>26</v>
      </c>
      <c r="J637" t="str">
        <f t="shared" si="37"/>
        <v>3-6 yrs</v>
      </c>
      <c r="K637">
        <f t="shared" ca="1" si="39"/>
        <v>3</v>
      </c>
      <c r="L637" t="s">
        <v>19</v>
      </c>
      <c r="M637">
        <v>1</v>
      </c>
      <c r="N637">
        <v>0</v>
      </c>
      <c r="O637">
        <v>0</v>
      </c>
      <c r="P637">
        <v>0</v>
      </c>
      <c r="Q637">
        <v>0</v>
      </c>
      <c r="R637">
        <f>SUM(M637:N637:O637:P637:Q637)</f>
        <v>1</v>
      </c>
      <c r="S637" s="1">
        <v>78780</v>
      </c>
      <c r="T637" s="1" t="str">
        <f t="shared" si="38"/>
        <v>Medium</v>
      </c>
      <c r="U637">
        <v>11</v>
      </c>
      <c r="V637">
        <v>2020</v>
      </c>
      <c r="W637" t="s">
        <v>20</v>
      </c>
      <c r="X637">
        <v>5</v>
      </c>
    </row>
    <row r="638" spans="1:24" x14ac:dyDescent="0.3">
      <c r="A638">
        <v>637</v>
      </c>
      <c r="B638" t="s">
        <v>41</v>
      </c>
      <c r="C638" t="str">
        <f>_xlfn.XLOOKUP(B638,Lookup_table!B:B,Lookup_table!C:C)</f>
        <v>Data</v>
      </c>
      <c r="D638" t="s">
        <v>22</v>
      </c>
      <c r="E638" t="s">
        <v>15</v>
      </c>
      <c r="F638" t="s">
        <v>43</v>
      </c>
      <c r="G638" t="s">
        <v>30</v>
      </c>
      <c r="H638" t="str">
        <f t="shared" si="36"/>
        <v>Onsite/Hybrid</v>
      </c>
      <c r="I638" t="s">
        <v>18</v>
      </c>
      <c r="J638" t="str">
        <f t="shared" si="37"/>
        <v>7+ yrs</v>
      </c>
      <c r="K638">
        <f t="shared" ca="1" si="39"/>
        <v>8</v>
      </c>
      <c r="L638" t="s">
        <v>27</v>
      </c>
      <c r="M638">
        <v>0</v>
      </c>
      <c r="N638">
        <v>1</v>
      </c>
      <c r="O638">
        <v>0</v>
      </c>
      <c r="P638">
        <v>1</v>
      </c>
      <c r="Q638">
        <v>1</v>
      </c>
      <c r="R638">
        <f>SUM(M638:N638:O638:P638:Q638)</f>
        <v>3</v>
      </c>
      <c r="S638" s="1">
        <v>142855</v>
      </c>
      <c r="T638" s="1" t="str">
        <f t="shared" si="38"/>
        <v>High</v>
      </c>
      <c r="U638">
        <v>1</v>
      </c>
      <c r="V638">
        <v>2024</v>
      </c>
      <c r="W638" t="s">
        <v>34</v>
      </c>
      <c r="X638">
        <v>1</v>
      </c>
    </row>
    <row r="639" spans="1:24" x14ac:dyDescent="0.3">
      <c r="A639">
        <v>638</v>
      </c>
      <c r="B639" t="s">
        <v>33</v>
      </c>
      <c r="C639" t="str">
        <f>_xlfn.XLOOKUP(B639,Lookup_table!B:B,Lookup_table!C:C)</f>
        <v>Data</v>
      </c>
      <c r="D639" t="s">
        <v>37</v>
      </c>
      <c r="E639" t="s">
        <v>23</v>
      </c>
      <c r="F639" t="s">
        <v>51</v>
      </c>
      <c r="G639" t="s">
        <v>17</v>
      </c>
      <c r="H639" t="str">
        <f t="shared" si="36"/>
        <v>Remote</v>
      </c>
      <c r="I639" t="s">
        <v>35</v>
      </c>
      <c r="J639" t="str">
        <f t="shared" si="37"/>
        <v>0-2 yrs</v>
      </c>
      <c r="K639">
        <f t="shared" ca="1" si="39"/>
        <v>1</v>
      </c>
      <c r="L639" t="s">
        <v>19</v>
      </c>
      <c r="M639">
        <v>1</v>
      </c>
      <c r="N639">
        <v>0</v>
      </c>
      <c r="O639">
        <v>1</v>
      </c>
      <c r="P639">
        <v>1</v>
      </c>
      <c r="Q639">
        <v>1</v>
      </c>
      <c r="R639">
        <f>SUM(M639:N639:O639:P639:Q639)</f>
        <v>4</v>
      </c>
      <c r="S639" s="1">
        <v>87934</v>
      </c>
      <c r="T639" s="1" t="str">
        <f t="shared" si="38"/>
        <v>Medium</v>
      </c>
      <c r="U639">
        <v>7</v>
      </c>
      <c r="V639">
        <v>2022</v>
      </c>
      <c r="W639" t="s">
        <v>28</v>
      </c>
      <c r="X639">
        <v>8</v>
      </c>
    </row>
    <row r="640" spans="1:24" x14ac:dyDescent="0.3">
      <c r="A640">
        <v>639</v>
      </c>
      <c r="B640" t="s">
        <v>21</v>
      </c>
      <c r="C640" t="str">
        <f>_xlfn.XLOOKUP(B640,Lookup_table!B:B,Lookup_table!C:C)</f>
        <v>AI</v>
      </c>
      <c r="D640" t="s">
        <v>14</v>
      </c>
      <c r="E640" t="s">
        <v>42</v>
      </c>
      <c r="F640" t="s">
        <v>16</v>
      </c>
      <c r="G640" t="s">
        <v>25</v>
      </c>
      <c r="H640" t="str">
        <f t="shared" si="36"/>
        <v>Onsite/Hybrid</v>
      </c>
      <c r="I640" t="s">
        <v>35</v>
      </c>
      <c r="J640" t="str">
        <f t="shared" si="37"/>
        <v>0-2 yrs</v>
      </c>
      <c r="K640">
        <f t="shared" ca="1" si="39"/>
        <v>1</v>
      </c>
      <c r="L640" t="s">
        <v>19</v>
      </c>
      <c r="M640">
        <v>1</v>
      </c>
      <c r="N640">
        <v>0</v>
      </c>
      <c r="O640">
        <v>1</v>
      </c>
      <c r="P640">
        <v>0</v>
      </c>
      <c r="Q640">
        <v>0</v>
      </c>
      <c r="R640">
        <f>SUM(M640:N640:O640:P640:Q640)</f>
        <v>2</v>
      </c>
      <c r="S640" s="1">
        <v>102098</v>
      </c>
      <c r="T640" s="1" t="str">
        <f t="shared" si="38"/>
        <v>Medium</v>
      </c>
      <c r="U640">
        <v>8</v>
      </c>
      <c r="V640">
        <v>2025</v>
      </c>
      <c r="W640" t="s">
        <v>28</v>
      </c>
      <c r="X640">
        <v>8</v>
      </c>
    </row>
    <row r="641" spans="1:24" x14ac:dyDescent="0.3">
      <c r="A641">
        <v>640</v>
      </c>
      <c r="B641" t="s">
        <v>31</v>
      </c>
      <c r="C641" t="str">
        <f>_xlfn.XLOOKUP(B641,Lookup_table!B:B,Lookup_table!C:C)</f>
        <v>Business</v>
      </c>
      <c r="D641" t="s">
        <v>34</v>
      </c>
      <c r="E641" t="s">
        <v>40</v>
      </c>
      <c r="F641" t="s">
        <v>51</v>
      </c>
      <c r="G641" t="s">
        <v>25</v>
      </c>
      <c r="H641" t="str">
        <f t="shared" si="36"/>
        <v>Onsite/Hybrid</v>
      </c>
      <c r="I641" t="s">
        <v>35</v>
      </c>
      <c r="J641" t="str">
        <f t="shared" si="37"/>
        <v>0-2 yrs</v>
      </c>
      <c r="K641">
        <f t="shared" ca="1" si="39"/>
        <v>1</v>
      </c>
      <c r="L641" t="s">
        <v>19</v>
      </c>
      <c r="M641">
        <v>1</v>
      </c>
      <c r="N641">
        <v>1</v>
      </c>
      <c r="O641">
        <v>1</v>
      </c>
      <c r="P641">
        <v>0</v>
      </c>
      <c r="Q641">
        <v>1</v>
      </c>
      <c r="R641">
        <f>SUM(M641:N641:O641:P641:Q641)</f>
        <v>4</v>
      </c>
      <c r="S641" s="1">
        <v>70550</v>
      </c>
      <c r="T641" s="1" t="str">
        <f t="shared" si="38"/>
        <v>Medium</v>
      </c>
      <c r="U641">
        <v>7</v>
      </c>
      <c r="V641">
        <v>2022</v>
      </c>
      <c r="W641" t="s">
        <v>20</v>
      </c>
      <c r="X641">
        <v>2</v>
      </c>
    </row>
    <row r="642" spans="1:24" x14ac:dyDescent="0.3">
      <c r="A642">
        <v>641</v>
      </c>
      <c r="B642" t="s">
        <v>50</v>
      </c>
      <c r="C642" t="str">
        <f>_xlfn.XLOOKUP(B642,Lookup_table!B:B,Lookup_table!C:C)</f>
        <v>AI</v>
      </c>
      <c r="D642" t="s">
        <v>22</v>
      </c>
      <c r="E642" t="s">
        <v>38</v>
      </c>
      <c r="F642" t="s">
        <v>16</v>
      </c>
      <c r="G642" t="s">
        <v>25</v>
      </c>
      <c r="H642" t="str">
        <f t="shared" ref="H642:H705" si="40">IF(G642="Remote","Remote","Onsite/Hybrid")</f>
        <v>Onsite/Hybrid</v>
      </c>
      <c r="I642" t="s">
        <v>35</v>
      </c>
      <c r="J642" t="str">
        <f t="shared" ref="J642:J705" si="41">IF(I642="Entry","0-2 yrs",IF(I642="Mid","3-6 yrs","7+ yrs"))</f>
        <v>0-2 yrs</v>
      </c>
      <c r="K642">
        <f t="shared" ca="1" si="39"/>
        <v>1</v>
      </c>
      <c r="L642" t="s">
        <v>19</v>
      </c>
      <c r="M642">
        <v>1</v>
      </c>
      <c r="N642">
        <v>0</v>
      </c>
      <c r="O642">
        <v>1</v>
      </c>
      <c r="P642">
        <v>0</v>
      </c>
      <c r="Q642">
        <v>0</v>
      </c>
      <c r="R642">
        <f>SUM(M642:N642:O642:P642:Q642)</f>
        <v>2</v>
      </c>
      <c r="S642" s="1">
        <v>126843</v>
      </c>
      <c r="T642" s="1" t="str">
        <f t="shared" ref="T642:T705" si="42">IF(S642&lt;=70000,"Low",IF(S642&lt;=120000,"Medium","High"))</f>
        <v>High</v>
      </c>
      <c r="U642">
        <v>2</v>
      </c>
      <c r="V642">
        <v>2025</v>
      </c>
      <c r="W642" t="s">
        <v>28</v>
      </c>
      <c r="X642">
        <v>9</v>
      </c>
    </row>
    <row r="643" spans="1:24" x14ac:dyDescent="0.3">
      <c r="A643">
        <v>642</v>
      </c>
      <c r="B643" t="s">
        <v>36</v>
      </c>
      <c r="C643" t="str">
        <f>_xlfn.XLOOKUP(B643,Lookup_table!B:B,Lookup_table!C:C)</f>
        <v>Data</v>
      </c>
      <c r="D643" t="s">
        <v>37</v>
      </c>
      <c r="E643" t="s">
        <v>40</v>
      </c>
      <c r="F643" t="s">
        <v>51</v>
      </c>
      <c r="G643" t="s">
        <v>30</v>
      </c>
      <c r="H643" t="str">
        <f t="shared" si="40"/>
        <v>Onsite/Hybrid</v>
      </c>
      <c r="I643" t="s">
        <v>18</v>
      </c>
      <c r="J643" t="str">
        <f t="shared" si="41"/>
        <v>7+ yrs</v>
      </c>
      <c r="K643">
        <f t="shared" ref="K643:K706" ca="1" si="43">IF(J643="0-2 yrs",RANDBETWEEN(0,2),IF(J643="3-6 yrs", RANDBETWEEN(3,6),IF(J643="7+ yrs", RANDBETWEEN(7,15)," ")))</f>
        <v>15</v>
      </c>
      <c r="L643" t="s">
        <v>39</v>
      </c>
      <c r="M643">
        <v>1</v>
      </c>
      <c r="N643">
        <v>1</v>
      </c>
      <c r="O643">
        <v>1</v>
      </c>
      <c r="P643">
        <v>1</v>
      </c>
      <c r="Q643">
        <v>0</v>
      </c>
      <c r="R643">
        <f>SUM(M643:N643:O643:P643:Q643)</f>
        <v>4</v>
      </c>
      <c r="S643" s="1">
        <v>134777</v>
      </c>
      <c r="T643" s="1" t="str">
        <f t="shared" si="42"/>
        <v>High</v>
      </c>
      <c r="U643">
        <v>2</v>
      </c>
      <c r="V643">
        <v>2026</v>
      </c>
      <c r="W643" t="s">
        <v>28</v>
      </c>
      <c r="X643">
        <v>9</v>
      </c>
    </row>
    <row r="644" spans="1:24" x14ac:dyDescent="0.3">
      <c r="A644">
        <v>643</v>
      </c>
      <c r="B644" t="s">
        <v>21</v>
      </c>
      <c r="C644" t="str">
        <f>_xlfn.XLOOKUP(B644,Lookup_table!B:B,Lookup_table!C:C)</f>
        <v>AI</v>
      </c>
      <c r="D644" t="s">
        <v>34</v>
      </c>
      <c r="E644" t="s">
        <v>23</v>
      </c>
      <c r="F644" t="s">
        <v>52</v>
      </c>
      <c r="G644" t="s">
        <v>25</v>
      </c>
      <c r="H644" t="str">
        <f t="shared" si="40"/>
        <v>Onsite/Hybrid</v>
      </c>
      <c r="I644" t="s">
        <v>26</v>
      </c>
      <c r="J644" t="str">
        <f t="shared" si="41"/>
        <v>3-6 yrs</v>
      </c>
      <c r="K644">
        <f t="shared" ca="1" si="43"/>
        <v>6</v>
      </c>
      <c r="L644" t="s">
        <v>39</v>
      </c>
      <c r="M644">
        <v>0</v>
      </c>
      <c r="N644">
        <v>1</v>
      </c>
      <c r="O644">
        <v>1</v>
      </c>
      <c r="P644">
        <v>1</v>
      </c>
      <c r="Q644">
        <v>0</v>
      </c>
      <c r="R644">
        <f>SUM(M644:N644:O644:P644:Q644)</f>
        <v>3</v>
      </c>
      <c r="S644" s="1">
        <v>144864</v>
      </c>
      <c r="T644" s="1" t="str">
        <f t="shared" si="42"/>
        <v>High</v>
      </c>
      <c r="U644">
        <v>3</v>
      </c>
      <c r="V644">
        <v>2021</v>
      </c>
      <c r="W644" t="s">
        <v>28</v>
      </c>
      <c r="X644">
        <v>1</v>
      </c>
    </row>
    <row r="645" spans="1:24" x14ac:dyDescent="0.3">
      <c r="A645">
        <v>644</v>
      </c>
      <c r="B645" t="s">
        <v>31</v>
      </c>
      <c r="C645" t="str">
        <f>_xlfn.XLOOKUP(B645,Lookup_table!B:B,Lookup_table!C:C)</f>
        <v>Business</v>
      </c>
      <c r="D645" t="s">
        <v>22</v>
      </c>
      <c r="E645" t="s">
        <v>42</v>
      </c>
      <c r="F645" t="s">
        <v>43</v>
      </c>
      <c r="G645" t="s">
        <v>17</v>
      </c>
      <c r="H645" t="str">
        <f t="shared" si="40"/>
        <v>Remote</v>
      </c>
      <c r="I645" t="s">
        <v>18</v>
      </c>
      <c r="J645" t="str">
        <f t="shared" si="41"/>
        <v>7+ yrs</v>
      </c>
      <c r="K645">
        <f t="shared" ca="1" si="43"/>
        <v>12</v>
      </c>
      <c r="L645" t="s">
        <v>19</v>
      </c>
      <c r="M645">
        <v>1</v>
      </c>
      <c r="N645">
        <v>0</v>
      </c>
      <c r="O645">
        <v>1</v>
      </c>
      <c r="P645">
        <v>1</v>
      </c>
      <c r="Q645">
        <v>0</v>
      </c>
      <c r="R645">
        <f>SUM(M645:N645:O645:P645:Q645)</f>
        <v>3</v>
      </c>
      <c r="S645" s="1">
        <v>150389</v>
      </c>
      <c r="T645" s="1" t="str">
        <f t="shared" si="42"/>
        <v>High</v>
      </c>
      <c r="U645">
        <v>4</v>
      </c>
      <c r="V645">
        <v>2024</v>
      </c>
      <c r="W645" t="s">
        <v>28</v>
      </c>
      <c r="X645">
        <v>8</v>
      </c>
    </row>
    <row r="646" spans="1:24" x14ac:dyDescent="0.3">
      <c r="A646">
        <v>645</v>
      </c>
      <c r="B646" t="s">
        <v>36</v>
      </c>
      <c r="C646" t="str">
        <f>_xlfn.XLOOKUP(B646,Lookup_table!B:B,Lookup_table!C:C)</f>
        <v>Data</v>
      </c>
      <c r="D646" t="s">
        <v>22</v>
      </c>
      <c r="E646" t="s">
        <v>23</v>
      </c>
      <c r="F646" t="s">
        <v>43</v>
      </c>
      <c r="G646" t="s">
        <v>30</v>
      </c>
      <c r="H646" t="str">
        <f t="shared" si="40"/>
        <v>Onsite/Hybrid</v>
      </c>
      <c r="I646" t="s">
        <v>35</v>
      </c>
      <c r="J646" t="str">
        <f t="shared" si="41"/>
        <v>0-2 yrs</v>
      </c>
      <c r="K646">
        <f t="shared" ca="1" si="43"/>
        <v>0</v>
      </c>
      <c r="L646" t="s">
        <v>27</v>
      </c>
      <c r="M646">
        <v>1</v>
      </c>
      <c r="N646">
        <v>1</v>
      </c>
      <c r="O646">
        <v>1</v>
      </c>
      <c r="P646">
        <v>1</v>
      </c>
      <c r="Q646">
        <v>1</v>
      </c>
      <c r="R646">
        <f>SUM(M646:N646:O646:P646:Q646)</f>
        <v>5</v>
      </c>
      <c r="S646" s="1">
        <v>105946</v>
      </c>
      <c r="T646" s="1" t="str">
        <f t="shared" si="42"/>
        <v>Medium</v>
      </c>
      <c r="U646">
        <v>3</v>
      </c>
      <c r="V646">
        <v>2022</v>
      </c>
      <c r="W646" t="s">
        <v>28</v>
      </c>
      <c r="X646">
        <v>1</v>
      </c>
    </row>
    <row r="647" spans="1:24" x14ac:dyDescent="0.3">
      <c r="A647">
        <v>646</v>
      </c>
      <c r="B647" t="s">
        <v>31</v>
      </c>
      <c r="C647" t="str">
        <f>_xlfn.XLOOKUP(B647,Lookup_table!B:B,Lookup_table!C:C)</f>
        <v>Business</v>
      </c>
      <c r="D647" t="s">
        <v>14</v>
      </c>
      <c r="E647" t="s">
        <v>38</v>
      </c>
      <c r="F647" t="s">
        <v>44</v>
      </c>
      <c r="G647" t="s">
        <v>25</v>
      </c>
      <c r="H647" t="str">
        <f t="shared" si="40"/>
        <v>Onsite/Hybrid</v>
      </c>
      <c r="I647" t="s">
        <v>18</v>
      </c>
      <c r="J647" t="str">
        <f t="shared" si="41"/>
        <v>7+ yrs</v>
      </c>
      <c r="K647">
        <f t="shared" ca="1" si="43"/>
        <v>9</v>
      </c>
      <c r="L647" t="s">
        <v>19</v>
      </c>
      <c r="M647">
        <v>0</v>
      </c>
      <c r="N647">
        <v>0</v>
      </c>
      <c r="O647">
        <v>0</v>
      </c>
      <c r="P647">
        <v>1</v>
      </c>
      <c r="Q647">
        <v>1</v>
      </c>
      <c r="R647">
        <f>SUM(M647:N647:O647:P647:Q647)</f>
        <v>2</v>
      </c>
      <c r="S647" s="1">
        <v>124480</v>
      </c>
      <c r="T647" s="1" t="str">
        <f t="shared" si="42"/>
        <v>High</v>
      </c>
      <c r="U647">
        <v>8</v>
      </c>
      <c r="V647">
        <v>2024</v>
      </c>
      <c r="W647" t="s">
        <v>34</v>
      </c>
      <c r="X647">
        <v>3</v>
      </c>
    </row>
    <row r="648" spans="1:24" x14ac:dyDescent="0.3">
      <c r="A648">
        <v>647</v>
      </c>
      <c r="B648" t="s">
        <v>21</v>
      </c>
      <c r="C648" t="str">
        <f>_xlfn.XLOOKUP(B648,Lookup_table!B:B,Lookup_table!C:C)</f>
        <v>AI</v>
      </c>
      <c r="D648" t="s">
        <v>34</v>
      </c>
      <c r="E648" t="s">
        <v>32</v>
      </c>
      <c r="F648" t="s">
        <v>52</v>
      </c>
      <c r="G648" t="s">
        <v>25</v>
      </c>
      <c r="H648" t="str">
        <f t="shared" si="40"/>
        <v>Onsite/Hybrid</v>
      </c>
      <c r="I648" t="s">
        <v>18</v>
      </c>
      <c r="J648" t="str">
        <f t="shared" si="41"/>
        <v>7+ yrs</v>
      </c>
      <c r="K648">
        <f t="shared" ca="1" si="43"/>
        <v>7</v>
      </c>
      <c r="L648" t="s">
        <v>39</v>
      </c>
      <c r="M648">
        <v>0</v>
      </c>
      <c r="N648">
        <v>0</v>
      </c>
      <c r="O648">
        <v>1</v>
      </c>
      <c r="P648">
        <v>1</v>
      </c>
      <c r="Q648">
        <v>1</v>
      </c>
      <c r="R648">
        <f>SUM(M648:N648:O648:P648:Q648)</f>
        <v>3</v>
      </c>
      <c r="S648" s="1">
        <v>181728</v>
      </c>
      <c r="T648" s="1" t="str">
        <f t="shared" si="42"/>
        <v>High</v>
      </c>
      <c r="U648">
        <v>4</v>
      </c>
      <c r="V648">
        <v>2024</v>
      </c>
      <c r="W648" t="s">
        <v>28</v>
      </c>
      <c r="X648">
        <v>1</v>
      </c>
    </row>
    <row r="649" spans="1:24" x14ac:dyDescent="0.3">
      <c r="A649">
        <v>648</v>
      </c>
      <c r="B649" t="s">
        <v>36</v>
      </c>
      <c r="C649" t="str">
        <f>_xlfn.XLOOKUP(B649,Lookup_table!B:B,Lookup_table!C:C)</f>
        <v>Data</v>
      </c>
      <c r="D649" t="s">
        <v>22</v>
      </c>
      <c r="E649" t="s">
        <v>23</v>
      </c>
      <c r="F649" t="s">
        <v>16</v>
      </c>
      <c r="G649" t="s">
        <v>17</v>
      </c>
      <c r="H649" t="str">
        <f t="shared" si="40"/>
        <v>Remote</v>
      </c>
      <c r="I649" t="s">
        <v>35</v>
      </c>
      <c r="J649" t="str">
        <f t="shared" si="41"/>
        <v>0-2 yrs</v>
      </c>
      <c r="K649">
        <f t="shared" ca="1" si="43"/>
        <v>0</v>
      </c>
      <c r="L649" t="s">
        <v>19</v>
      </c>
      <c r="M649">
        <v>1</v>
      </c>
      <c r="N649">
        <v>1</v>
      </c>
      <c r="O649">
        <v>0</v>
      </c>
      <c r="P649">
        <v>0</v>
      </c>
      <c r="Q649">
        <v>0</v>
      </c>
      <c r="R649">
        <f>SUM(M649:N649:O649:P649:Q649)</f>
        <v>2</v>
      </c>
      <c r="S649" s="1">
        <v>71382</v>
      </c>
      <c r="T649" s="1" t="str">
        <f t="shared" si="42"/>
        <v>Medium</v>
      </c>
      <c r="U649">
        <v>7</v>
      </c>
      <c r="V649">
        <v>2024</v>
      </c>
      <c r="W649" t="s">
        <v>20</v>
      </c>
      <c r="X649">
        <v>6</v>
      </c>
    </row>
    <row r="650" spans="1:24" x14ac:dyDescent="0.3">
      <c r="A650">
        <v>649</v>
      </c>
      <c r="B650" t="s">
        <v>33</v>
      </c>
      <c r="C650" t="str">
        <f>_xlfn.XLOOKUP(B650,Lookup_table!B:B,Lookup_table!C:C)</f>
        <v>Data</v>
      </c>
      <c r="D650" t="s">
        <v>37</v>
      </c>
      <c r="E650" t="s">
        <v>42</v>
      </c>
      <c r="F650" t="s">
        <v>43</v>
      </c>
      <c r="G650" t="s">
        <v>30</v>
      </c>
      <c r="H650" t="str">
        <f t="shared" si="40"/>
        <v>Onsite/Hybrid</v>
      </c>
      <c r="I650" t="s">
        <v>26</v>
      </c>
      <c r="J650" t="str">
        <f t="shared" si="41"/>
        <v>3-6 yrs</v>
      </c>
      <c r="K650">
        <f t="shared" ca="1" si="43"/>
        <v>5</v>
      </c>
      <c r="L650" t="s">
        <v>27</v>
      </c>
      <c r="M650">
        <v>0</v>
      </c>
      <c r="N650">
        <v>1</v>
      </c>
      <c r="O650">
        <v>1</v>
      </c>
      <c r="P650">
        <v>1</v>
      </c>
      <c r="Q650">
        <v>1</v>
      </c>
      <c r="R650">
        <f>SUM(M650:N650:O650:P650:Q650)</f>
        <v>4</v>
      </c>
      <c r="S650" s="1">
        <v>119148</v>
      </c>
      <c r="T650" s="1" t="str">
        <f t="shared" si="42"/>
        <v>Medium</v>
      </c>
      <c r="U650">
        <v>1</v>
      </c>
      <c r="V650">
        <v>2021</v>
      </c>
      <c r="W650" t="s">
        <v>28</v>
      </c>
      <c r="X650">
        <v>8</v>
      </c>
    </row>
    <row r="651" spans="1:24" x14ac:dyDescent="0.3">
      <c r="A651">
        <v>650</v>
      </c>
      <c r="B651" t="s">
        <v>41</v>
      </c>
      <c r="C651" t="str">
        <f>_xlfn.XLOOKUP(B651,Lookup_table!B:B,Lookup_table!C:C)</f>
        <v>Data</v>
      </c>
      <c r="D651" t="s">
        <v>37</v>
      </c>
      <c r="E651" t="s">
        <v>23</v>
      </c>
      <c r="F651" t="s">
        <v>29</v>
      </c>
      <c r="G651" t="s">
        <v>25</v>
      </c>
      <c r="H651" t="str">
        <f t="shared" si="40"/>
        <v>Onsite/Hybrid</v>
      </c>
      <c r="I651" t="s">
        <v>18</v>
      </c>
      <c r="J651" t="str">
        <f t="shared" si="41"/>
        <v>7+ yrs</v>
      </c>
      <c r="K651">
        <f t="shared" ca="1" si="43"/>
        <v>7</v>
      </c>
      <c r="L651" t="s">
        <v>27</v>
      </c>
      <c r="M651">
        <v>1</v>
      </c>
      <c r="N651">
        <v>1</v>
      </c>
      <c r="O651">
        <v>1</v>
      </c>
      <c r="P651">
        <v>0</v>
      </c>
      <c r="Q651">
        <v>1</v>
      </c>
      <c r="R651">
        <f>SUM(M651:N651:O651:P651:Q651)</f>
        <v>4</v>
      </c>
      <c r="S651" s="1">
        <v>121996</v>
      </c>
      <c r="T651" s="1" t="str">
        <f t="shared" si="42"/>
        <v>High</v>
      </c>
      <c r="U651">
        <v>2</v>
      </c>
      <c r="V651">
        <v>2024</v>
      </c>
      <c r="W651" t="s">
        <v>28</v>
      </c>
      <c r="X651">
        <v>9</v>
      </c>
    </row>
    <row r="652" spans="1:24" x14ac:dyDescent="0.3">
      <c r="A652">
        <v>651</v>
      </c>
      <c r="B652" t="s">
        <v>36</v>
      </c>
      <c r="C652" t="str">
        <f>_xlfn.XLOOKUP(B652,Lookup_table!B:B,Lookup_table!C:C)</f>
        <v>Data</v>
      </c>
      <c r="D652" t="s">
        <v>22</v>
      </c>
      <c r="E652" t="s">
        <v>32</v>
      </c>
      <c r="F652" t="s">
        <v>52</v>
      </c>
      <c r="G652" t="s">
        <v>25</v>
      </c>
      <c r="H652" t="str">
        <f t="shared" si="40"/>
        <v>Onsite/Hybrid</v>
      </c>
      <c r="I652" t="s">
        <v>18</v>
      </c>
      <c r="J652" t="str">
        <f t="shared" si="41"/>
        <v>7+ yrs</v>
      </c>
      <c r="K652">
        <f t="shared" ca="1" si="43"/>
        <v>14</v>
      </c>
      <c r="L652" t="s">
        <v>27</v>
      </c>
      <c r="M652">
        <v>0</v>
      </c>
      <c r="N652">
        <v>0</v>
      </c>
      <c r="O652">
        <v>0</v>
      </c>
      <c r="P652">
        <v>0</v>
      </c>
      <c r="Q652">
        <v>1</v>
      </c>
      <c r="R652">
        <f>SUM(M652:N652:O652:P652:Q652)</f>
        <v>1</v>
      </c>
      <c r="S652" s="1">
        <v>127440</v>
      </c>
      <c r="T652" s="1" t="str">
        <f t="shared" si="42"/>
        <v>High</v>
      </c>
      <c r="U652">
        <v>12</v>
      </c>
      <c r="V652">
        <v>2026</v>
      </c>
      <c r="W652" t="s">
        <v>34</v>
      </c>
      <c r="X652">
        <v>1</v>
      </c>
    </row>
    <row r="653" spans="1:24" x14ac:dyDescent="0.3">
      <c r="A653">
        <v>652</v>
      </c>
      <c r="B653" t="s">
        <v>36</v>
      </c>
      <c r="C653" t="str">
        <f>_xlfn.XLOOKUP(B653,Lookup_table!B:B,Lookup_table!C:C)</f>
        <v>Data</v>
      </c>
      <c r="D653" t="s">
        <v>14</v>
      </c>
      <c r="E653" t="s">
        <v>42</v>
      </c>
      <c r="F653" t="s">
        <v>52</v>
      </c>
      <c r="G653" t="s">
        <v>25</v>
      </c>
      <c r="H653" t="str">
        <f t="shared" si="40"/>
        <v>Onsite/Hybrid</v>
      </c>
      <c r="I653" t="s">
        <v>26</v>
      </c>
      <c r="J653" t="str">
        <f t="shared" si="41"/>
        <v>3-6 yrs</v>
      </c>
      <c r="K653">
        <f t="shared" ca="1" si="43"/>
        <v>3</v>
      </c>
      <c r="L653" t="s">
        <v>27</v>
      </c>
      <c r="M653">
        <v>0</v>
      </c>
      <c r="N653">
        <v>1</v>
      </c>
      <c r="O653">
        <v>0</v>
      </c>
      <c r="P653">
        <v>1</v>
      </c>
      <c r="Q653">
        <v>0</v>
      </c>
      <c r="R653">
        <f>SUM(M653:N653:O653:P653:Q653)</f>
        <v>2</v>
      </c>
      <c r="S653" s="1">
        <v>94377</v>
      </c>
      <c r="T653" s="1" t="str">
        <f t="shared" si="42"/>
        <v>Medium</v>
      </c>
      <c r="U653">
        <v>9</v>
      </c>
      <c r="V653">
        <v>2023</v>
      </c>
      <c r="W653" t="s">
        <v>28</v>
      </c>
      <c r="X653">
        <v>9</v>
      </c>
    </row>
    <row r="654" spans="1:24" x14ac:dyDescent="0.3">
      <c r="A654">
        <v>653</v>
      </c>
      <c r="B654" t="s">
        <v>31</v>
      </c>
      <c r="C654" t="str">
        <f>_xlfn.XLOOKUP(B654,Lookup_table!B:B,Lookup_table!C:C)</f>
        <v>Business</v>
      </c>
      <c r="D654" t="s">
        <v>14</v>
      </c>
      <c r="E654" t="s">
        <v>38</v>
      </c>
      <c r="F654" t="s">
        <v>51</v>
      </c>
      <c r="G654" t="s">
        <v>25</v>
      </c>
      <c r="H654" t="str">
        <f t="shared" si="40"/>
        <v>Onsite/Hybrid</v>
      </c>
      <c r="I654" t="s">
        <v>35</v>
      </c>
      <c r="J654" t="str">
        <f t="shared" si="41"/>
        <v>0-2 yrs</v>
      </c>
      <c r="K654">
        <f t="shared" ca="1" si="43"/>
        <v>2</v>
      </c>
      <c r="L654" t="s">
        <v>39</v>
      </c>
      <c r="M654">
        <v>0</v>
      </c>
      <c r="N654">
        <v>1</v>
      </c>
      <c r="O654">
        <v>0</v>
      </c>
      <c r="P654">
        <v>1</v>
      </c>
      <c r="Q654">
        <v>1</v>
      </c>
      <c r="R654">
        <f>SUM(M654:N654:O654:P654:Q654)</f>
        <v>3</v>
      </c>
      <c r="S654" s="1">
        <v>75539</v>
      </c>
      <c r="T654" s="1" t="str">
        <f t="shared" si="42"/>
        <v>Medium</v>
      </c>
      <c r="U654">
        <v>5</v>
      </c>
      <c r="V654">
        <v>2026</v>
      </c>
      <c r="W654" t="s">
        <v>20</v>
      </c>
      <c r="X654">
        <v>4</v>
      </c>
    </row>
    <row r="655" spans="1:24" x14ac:dyDescent="0.3">
      <c r="A655">
        <v>654</v>
      </c>
      <c r="B655" t="s">
        <v>21</v>
      </c>
      <c r="C655" t="str">
        <f>_xlfn.XLOOKUP(B655,Lookup_table!B:B,Lookup_table!C:C)</f>
        <v>AI</v>
      </c>
      <c r="D655" t="s">
        <v>22</v>
      </c>
      <c r="E655" t="s">
        <v>42</v>
      </c>
      <c r="F655" t="s">
        <v>29</v>
      </c>
      <c r="G655" t="s">
        <v>25</v>
      </c>
      <c r="H655" t="str">
        <f t="shared" si="40"/>
        <v>Onsite/Hybrid</v>
      </c>
      <c r="I655" t="s">
        <v>26</v>
      </c>
      <c r="J655" t="str">
        <f t="shared" si="41"/>
        <v>3-6 yrs</v>
      </c>
      <c r="K655">
        <f t="shared" ca="1" si="43"/>
        <v>6</v>
      </c>
      <c r="L655" t="s">
        <v>39</v>
      </c>
      <c r="M655">
        <v>1</v>
      </c>
      <c r="N655">
        <v>1</v>
      </c>
      <c r="O655">
        <v>0</v>
      </c>
      <c r="P655">
        <v>0</v>
      </c>
      <c r="Q655">
        <v>0</v>
      </c>
      <c r="R655">
        <f>SUM(M655:N655:O655:P655:Q655)</f>
        <v>2</v>
      </c>
      <c r="S655" s="1">
        <v>135641</v>
      </c>
      <c r="T655" s="1" t="str">
        <f t="shared" si="42"/>
        <v>High</v>
      </c>
      <c r="U655">
        <v>10</v>
      </c>
      <c r="V655">
        <v>2026</v>
      </c>
      <c r="W655" t="s">
        <v>20</v>
      </c>
      <c r="X655">
        <v>2</v>
      </c>
    </row>
    <row r="656" spans="1:24" x14ac:dyDescent="0.3">
      <c r="A656">
        <v>655</v>
      </c>
      <c r="B656" t="s">
        <v>21</v>
      </c>
      <c r="C656" t="str">
        <f>_xlfn.XLOOKUP(B656,Lookup_table!B:B,Lookup_table!C:C)</f>
        <v>AI</v>
      </c>
      <c r="D656" t="s">
        <v>14</v>
      </c>
      <c r="E656" t="s">
        <v>42</v>
      </c>
      <c r="F656" t="s">
        <v>52</v>
      </c>
      <c r="G656" t="s">
        <v>30</v>
      </c>
      <c r="H656" t="str">
        <f t="shared" si="40"/>
        <v>Onsite/Hybrid</v>
      </c>
      <c r="I656" t="s">
        <v>35</v>
      </c>
      <c r="J656" t="str">
        <f t="shared" si="41"/>
        <v>0-2 yrs</v>
      </c>
      <c r="K656">
        <f t="shared" ca="1" si="43"/>
        <v>0</v>
      </c>
      <c r="L656" t="s">
        <v>19</v>
      </c>
      <c r="M656">
        <v>0</v>
      </c>
      <c r="N656">
        <v>1</v>
      </c>
      <c r="O656">
        <v>1</v>
      </c>
      <c r="P656">
        <v>1</v>
      </c>
      <c r="Q656">
        <v>1</v>
      </c>
      <c r="R656">
        <f>SUM(M656:N656:O656:P656:Q656)</f>
        <v>4</v>
      </c>
      <c r="S656" s="1">
        <v>127401</v>
      </c>
      <c r="T656" s="1" t="str">
        <f t="shared" si="42"/>
        <v>High</v>
      </c>
      <c r="U656">
        <v>7</v>
      </c>
      <c r="V656">
        <v>2024</v>
      </c>
      <c r="W656" t="s">
        <v>28</v>
      </c>
      <c r="X656">
        <v>1</v>
      </c>
    </row>
    <row r="657" spans="1:24" x14ac:dyDescent="0.3">
      <c r="A657">
        <v>656</v>
      </c>
      <c r="B657" t="s">
        <v>21</v>
      </c>
      <c r="C657" t="str">
        <f>_xlfn.XLOOKUP(B657,Lookup_table!B:B,Lookup_table!C:C)</f>
        <v>AI</v>
      </c>
      <c r="D657" t="s">
        <v>34</v>
      </c>
      <c r="E657" t="s">
        <v>23</v>
      </c>
      <c r="F657" t="s">
        <v>52</v>
      </c>
      <c r="G657" t="s">
        <v>17</v>
      </c>
      <c r="H657" t="str">
        <f t="shared" si="40"/>
        <v>Remote</v>
      </c>
      <c r="I657" t="s">
        <v>35</v>
      </c>
      <c r="J657" t="str">
        <f t="shared" si="41"/>
        <v>0-2 yrs</v>
      </c>
      <c r="K657">
        <f t="shared" ca="1" si="43"/>
        <v>2</v>
      </c>
      <c r="L657" t="s">
        <v>27</v>
      </c>
      <c r="M657">
        <v>0</v>
      </c>
      <c r="N657">
        <v>1</v>
      </c>
      <c r="O657">
        <v>0</v>
      </c>
      <c r="P657">
        <v>0</v>
      </c>
      <c r="Q657">
        <v>1</v>
      </c>
      <c r="R657">
        <f>SUM(M657:N657:O657:P657:Q657)</f>
        <v>2</v>
      </c>
      <c r="S657" s="1">
        <v>97956</v>
      </c>
      <c r="T657" s="1" t="str">
        <f t="shared" si="42"/>
        <v>Medium</v>
      </c>
      <c r="U657">
        <v>11</v>
      </c>
      <c r="V657">
        <v>2023</v>
      </c>
      <c r="W657" t="s">
        <v>34</v>
      </c>
      <c r="X657">
        <v>1</v>
      </c>
    </row>
    <row r="658" spans="1:24" x14ac:dyDescent="0.3">
      <c r="A658">
        <v>657</v>
      </c>
      <c r="B658" t="s">
        <v>21</v>
      </c>
      <c r="C658" t="str">
        <f>_xlfn.XLOOKUP(B658,Lookup_table!B:B,Lookup_table!C:C)</f>
        <v>AI</v>
      </c>
      <c r="D658" t="s">
        <v>22</v>
      </c>
      <c r="E658" t="s">
        <v>15</v>
      </c>
      <c r="F658" t="s">
        <v>16</v>
      </c>
      <c r="G658" t="s">
        <v>30</v>
      </c>
      <c r="H658" t="str">
        <f t="shared" si="40"/>
        <v>Onsite/Hybrid</v>
      </c>
      <c r="I658" t="s">
        <v>18</v>
      </c>
      <c r="J658" t="str">
        <f t="shared" si="41"/>
        <v>7+ yrs</v>
      </c>
      <c r="K658">
        <f t="shared" ca="1" si="43"/>
        <v>11</v>
      </c>
      <c r="L658" t="s">
        <v>27</v>
      </c>
      <c r="M658">
        <v>0</v>
      </c>
      <c r="N658">
        <v>1</v>
      </c>
      <c r="O658">
        <v>1</v>
      </c>
      <c r="P658">
        <v>0</v>
      </c>
      <c r="Q658">
        <v>0</v>
      </c>
      <c r="R658">
        <f>SUM(M658:N658:O658:P658:Q658)</f>
        <v>2</v>
      </c>
      <c r="S658" s="1">
        <v>172756</v>
      </c>
      <c r="T658" s="1" t="str">
        <f t="shared" si="42"/>
        <v>High</v>
      </c>
      <c r="U658">
        <v>6</v>
      </c>
      <c r="V658">
        <v>2025</v>
      </c>
      <c r="W658" t="s">
        <v>34</v>
      </c>
      <c r="X658">
        <v>2</v>
      </c>
    </row>
    <row r="659" spans="1:24" x14ac:dyDescent="0.3">
      <c r="A659">
        <v>658</v>
      </c>
      <c r="B659" t="s">
        <v>33</v>
      </c>
      <c r="C659" t="str">
        <f>_xlfn.XLOOKUP(B659,Lookup_table!B:B,Lookup_table!C:C)</f>
        <v>Data</v>
      </c>
      <c r="D659" t="s">
        <v>37</v>
      </c>
      <c r="E659" t="s">
        <v>23</v>
      </c>
      <c r="F659" t="s">
        <v>52</v>
      </c>
      <c r="G659" t="s">
        <v>25</v>
      </c>
      <c r="H659" t="str">
        <f t="shared" si="40"/>
        <v>Onsite/Hybrid</v>
      </c>
      <c r="I659" t="s">
        <v>35</v>
      </c>
      <c r="J659" t="str">
        <f t="shared" si="41"/>
        <v>0-2 yrs</v>
      </c>
      <c r="K659">
        <f t="shared" ca="1" si="43"/>
        <v>2</v>
      </c>
      <c r="L659" t="s">
        <v>27</v>
      </c>
      <c r="M659">
        <v>1</v>
      </c>
      <c r="N659">
        <v>1</v>
      </c>
      <c r="O659">
        <v>1</v>
      </c>
      <c r="P659">
        <v>0</v>
      </c>
      <c r="Q659">
        <v>0</v>
      </c>
      <c r="R659">
        <f>SUM(M659:N659:O659:P659:Q659)</f>
        <v>3</v>
      </c>
      <c r="S659" s="1">
        <v>69173</v>
      </c>
      <c r="T659" s="1" t="str">
        <f t="shared" si="42"/>
        <v>Low</v>
      </c>
      <c r="U659">
        <v>7</v>
      </c>
      <c r="V659">
        <v>2023</v>
      </c>
      <c r="W659" t="s">
        <v>28</v>
      </c>
      <c r="X659">
        <v>9</v>
      </c>
    </row>
    <row r="660" spans="1:24" x14ac:dyDescent="0.3">
      <c r="A660">
        <v>659</v>
      </c>
      <c r="B660" t="s">
        <v>21</v>
      </c>
      <c r="C660" t="str">
        <f>_xlfn.XLOOKUP(B660,Lookup_table!B:B,Lookup_table!C:C)</f>
        <v>AI</v>
      </c>
      <c r="D660" t="s">
        <v>34</v>
      </c>
      <c r="E660" t="s">
        <v>15</v>
      </c>
      <c r="F660" t="s">
        <v>44</v>
      </c>
      <c r="G660" t="s">
        <v>25</v>
      </c>
      <c r="H660" t="str">
        <f t="shared" si="40"/>
        <v>Onsite/Hybrid</v>
      </c>
      <c r="I660" t="s">
        <v>26</v>
      </c>
      <c r="J660" t="str">
        <f t="shared" si="41"/>
        <v>3-6 yrs</v>
      </c>
      <c r="K660">
        <f t="shared" ca="1" si="43"/>
        <v>6</v>
      </c>
      <c r="L660" t="s">
        <v>19</v>
      </c>
      <c r="M660">
        <v>1</v>
      </c>
      <c r="N660">
        <v>1</v>
      </c>
      <c r="O660">
        <v>1</v>
      </c>
      <c r="P660">
        <v>1</v>
      </c>
      <c r="Q660">
        <v>1</v>
      </c>
      <c r="R660">
        <f>SUM(M660:N660:O660:P660:Q660)</f>
        <v>5</v>
      </c>
      <c r="S660" s="1">
        <v>159972</v>
      </c>
      <c r="T660" s="1" t="str">
        <f t="shared" si="42"/>
        <v>High</v>
      </c>
      <c r="U660">
        <v>8</v>
      </c>
      <c r="V660">
        <v>2021</v>
      </c>
      <c r="W660" t="s">
        <v>28</v>
      </c>
      <c r="X660">
        <v>1</v>
      </c>
    </row>
    <row r="661" spans="1:24" x14ac:dyDescent="0.3">
      <c r="A661">
        <v>660</v>
      </c>
      <c r="B661" t="s">
        <v>31</v>
      </c>
      <c r="C661" t="str">
        <f>_xlfn.XLOOKUP(B661,Lookup_table!B:B,Lookup_table!C:C)</f>
        <v>Business</v>
      </c>
      <c r="D661" t="s">
        <v>37</v>
      </c>
      <c r="E661" t="s">
        <v>42</v>
      </c>
      <c r="F661" t="s">
        <v>29</v>
      </c>
      <c r="G661" t="s">
        <v>25</v>
      </c>
      <c r="H661" t="str">
        <f t="shared" si="40"/>
        <v>Onsite/Hybrid</v>
      </c>
      <c r="I661" t="s">
        <v>26</v>
      </c>
      <c r="J661" t="str">
        <f t="shared" si="41"/>
        <v>3-6 yrs</v>
      </c>
      <c r="K661">
        <f t="shared" ca="1" si="43"/>
        <v>6</v>
      </c>
      <c r="L661" t="s">
        <v>27</v>
      </c>
      <c r="M661">
        <v>0</v>
      </c>
      <c r="N661">
        <v>0</v>
      </c>
      <c r="O661">
        <v>1</v>
      </c>
      <c r="P661">
        <v>0</v>
      </c>
      <c r="Q661">
        <v>0</v>
      </c>
      <c r="R661">
        <f>SUM(M661:N661:O661:P661:Q661)</f>
        <v>1</v>
      </c>
      <c r="S661" s="1">
        <v>93490</v>
      </c>
      <c r="T661" s="1" t="str">
        <f t="shared" si="42"/>
        <v>Medium</v>
      </c>
      <c r="U661">
        <v>4</v>
      </c>
      <c r="V661">
        <v>2023</v>
      </c>
      <c r="W661" t="s">
        <v>20</v>
      </c>
      <c r="X661">
        <v>5</v>
      </c>
    </row>
    <row r="662" spans="1:24" x14ac:dyDescent="0.3">
      <c r="A662">
        <v>661</v>
      </c>
      <c r="B662" t="s">
        <v>31</v>
      </c>
      <c r="C662" t="str">
        <f>_xlfn.XLOOKUP(B662,Lookup_table!B:B,Lookup_table!C:C)</f>
        <v>Business</v>
      </c>
      <c r="D662" t="s">
        <v>34</v>
      </c>
      <c r="E662" t="s">
        <v>38</v>
      </c>
      <c r="F662" t="s">
        <v>44</v>
      </c>
      <c r="G662" t="s">
        <v>25</v>
      </c>
      <c r="H662" t="str">
        <f t="shared" si="40"/>
        <v>Onsite/Hybrid</v>
      </c>
      <c r="I662" t="s">
        <v>26</v>
      </c>
      <c r="J662" t="str">
        <f t="shared" si="41"/>
        <v>3-6 yrs</v>
      </c>
      <c r="K662">
        <f t="shared" ca="1" si="43"/>
        <v>4</v>
      </c>
      <c r="L662" t="s">
        <v>19</v>
      </c>
      <c r="M662">
        <v>0</v>
      </c>
      <c r="N662">
        <v>1</v>
      </c>
      <c r="O662">
        <v>0</v>
      </c>
      <c r="P662">
        <v>0</v>
      </c>
      <c r="Q662">
        <v>1</v>
      </c>
      <c r="R662">
        <f>SUM(M662:N662:O662:P662:Q662)</f>
        <v>2</v>
      </c>
      <c r="S662" s="1">
        <v>87612</v>
      </c>
      <c r="T662" s="1" t="str">
        <f t="shared" si="42"/>
        <v>Medium</v>
      </c>
      <c r="U662">
        <v>6</v>
      </c>
      <c r="V662">
        <v>2025</v>
      </c>
      <c r="W662" t="s">
        <v>28</v>
      </c>
      <c r="X662">
        <v>7</v>
      </c>
    </row>
    <row r="663" spans="1:24" x14ac:dyDescent="0.3">
      <c r="A663">
        <v>662</v>
      </c>
      <c r="B663" t="s">
        <v>50</v>
      </c>
      <c r="C663" t="str">
        <f>_xlfn.XLOOKUP(B663,Lookup_table!B:B,Lookup_table!C:C)</f>
        <v>AI</v>
      </c>
      <c r="D663" t="s">
        <v>34</v>
      </c>
      <c r="E663" t="s">
        <v>38</v>
      </c>
      <c r="F663" t="s">
        <v>51</v>
      </c>
      <c r="G663" t="s">
        <v>17</v>
      </c>
      <c r="H663" t="str">
        <f t="shared" si="40"/>
        <v>Remote</v>
      </c>
      <c r="I663" t="s">
        <v>18</v>
      </c>
      <c r="J663" t="str">
        <f t="shared" si="41"/>
        <v>7+ yrs</v>
      </c>
      <c r="K663">
        <f t="shared" ca="1" si="43"/>
        <v>8</v>
      </c>
      <c r="L663" t="s">
        <v>27</v>
      </c>
      <c r="M663">
        <v>0</v>
      </c>
      <c r="N663">
        <v>0</v>
      </c>
      <c r="O663">
        <v>0</v>
      </c>
      <c r="P663">
        <v>1</v>
      </c>
      <c r="Q663">
        <v>1</v>
      </c>
      <c r="R663">
        <f>SUM(M663:N663:O663:P663:Q663)</f>
        <v>2</v>
      </c>
      <c r="S663" s="1">
        <v>161098</v>
      </c>
      <c r="T663" s="1" t="str">
        <f t="shared" si="42"/>
        <v>High</v>
      </c>
      <c r="U663">
        <v>7</v>
      </c>
      <c r="V663">
        <v>2021</v>
      </c>
      <c r="W663" t="s">
        <v>28</v>
      </c>
      <c r="X663">
        <v>9</v>
      </c>
    </row>
    <row r="664" spans="1:24" x14ac:dyDescent="0.3">
      <c r="A664">
        <v>663</v>
      </c>
      <c r="B664" t="s">
        <v>41</v>
      </c>
      <c r="C664" t="str">
        <f>_xlfn.XLOOKUP(B664,Lookup_table!B:B,Lookup_table!C:C)</f>
        <v>Data</v>
      </c>
      <c r="D664" t="s">
        <v>14</v>
      </c>
      <c r="E664" t="s">
        <v>15</v>
      </c>
      <c r="F664" t="s">
        <v>43</v>
      </c>
      <c r="G664" t="s">
        <v>25</v>
      </c>
      <c r="H664" t="str">
        <f t="shared" si="40"/>
        <v>Onsite/Hybrid</v>
      </c>
      <c r="I664" t="s">
        <v>26</v>
      </c>
      <c r="J664" t="str">
        <f t="shared" si="41"/>
        <v>3-6 yrs</v>
      </c>
      <c r="K664">
        <f t="shared" ca="1" si="43"/>
        <v>5</v>
      </c>
      <c r="L664" t="s">
        <v>27</v>
      </c>
      <c r="M664">
        <v>0</v>
      </c>
      <c r="N664">
        <v>0</v>
      </c>
      <c r="O664">
        <v>0</v>
      </c>
      <c r="P664">
        <v>0</v>
      </c>
      <c r="Q664">
        <v>1</v>
      </c>
      <c r="R664">
        <f>SUM(M664:N664:O664:P664:Q664)</f>
        <v>1</v>
      </c>
      <c r="S664" s="1">
        <v>82191</v>
      </c>
      <c r="T664" s="1" t="str">
        <f t="shared" si="42"/>
        <v>Medium</v>
      </c>
      <c r="U664">
        <v>9</v>
      </c>
      <c r="V664">
        <v>2023</v>
      </c>
      <c r="W664" t="s">
        <v>20</v>
      </c>
      <c r="X664">
        <v>2</v>
      </c>
    </row>
    <row r="665" spans="1:24" x14ac:dyDescent="0.3">
      <c r="A665">
        <v>664</v>
      </c>
      <c r="B665" t="s">
        <v>31</v>
      </c>
      <c r="C665" t="str">
        <f>_xlfn.XLOOKUP(B665,Lookup_table!B:B,Lookup_table!C:C)</f>
        <v>Business</v>
      </c>
      <c r="D665" t="s">
        <v>37</v>
      </c>
      <c r="E665" t="s">
        <v>38</v>
      </c>
      <c r="F665" t="s">
        <v>16</v>
      </c>
      <c r="G665" t="s">
        <v>30</v>
      </c>
      <c r="H665" t="str">
        <f t="shared" si="40"/>
        <v>Onsite/Hybrid</v>
      </c>
      <c r="I665" t="s">
        <v>35</v>
      </c>
      <c r="J665" t="str">
        <f t="shared" si="41"/>
        <v>0-2 yrs</v>
      </c>
      <c r="K665">
        <f t="shared" ca="1" si="43"/>
        <v>1</v>
      </c>
      <c r="L665" t="s">
        <v>19</v>
      </c>
      <c r="M665">
        <v>1</v>
      </c>
      <c r="N665">
        <v>0</v>
      </c>
      <c r="O665">
        <v>0</v>
      </c>
      <c r="P665">
        <v>1</v>
      </c>
      <c r="Q665">
        <v>1</v>
      </c>
      <c r="R665">
        <f>SUM(M665:N665:O665:P665:Q665)</f>
        <v>3</v>
      </c>
      <c r="S665" s="1">
        <v>73167</v>
      </c>
      <c r="T665" s="1" t="str">
        <f t="shared" si="42"/>
        <v>Medium</v>
      </c>
      <c r="U665">
        <v>6</v>
      </c>
      <c r="V665">
        <v>2021</v>
      </c>
      <c r="W665" t="s">
        <v>20</v>
      </c>
      <c r="X665">
        <v>6</v>
      </c>
    </row>
    <row r="666" spans="1:24" x14ac:dyDescent="0.3">
      <c r="A666">
        <v>665</v>
      </c>
      <c r="B666" t="s">
        <v>50</v>
      </c>
      <c r="C666" t="str">
        <f>_xlfn.XLOOKUP(B666,Lookup_table!B:B,Lookup_table!C:C)</f>
        <v>AI</v>
      </c>
      <c r="D666" t="s">
        <v>14</v>
      </c>
      <c r="E666" t="s">
        <v>38</v>
      </c>
      <c r="F666" t="s">
        <v>52</v>
      </c>
      <c r="G666" t="s">
        <v>17</v>
      </c>
      <c r="H666" t="str">
        <f t="shared" si="40"/>
        <v>Remote</v>
      </c>
      <c r="I666" t="s">
        <v>26</v>
      </c>
      <c r="J666" t="str">
        <f t="shared" si="41"/>
        <v>3-6 yrs</v>
      </c>
      <c r="K666">
        <f t="shared" ca="1" si="43"/>
        <v>5</v>
      </c>
      <c r="L666" t="s">
        <v>39</v>
      </c>
      <c r="M666">
        <v>0</v>
      </c>
      <c r="N666">
        <v>1</v>
      </c>
      <c r="O666">
        <v>1</v>
      </c>
      <c r="P666">
        <v>0</v>
      </c>
      <c r="Q666">
        <v>0</v>
      </c>
      <c r="R666">
        <f>SUM(M666:N666:O666:P666:Q666)</f>
        <v>2</v>
      </c>
      <c r="S666" s="1">
        <v>129491</v>
      </c>
      <c r="T666" s="1" t="str">
        <f t="shared" si="42"/>
        <v>High</v>
      </c>
      <c r="U666">
        <v>1</v>
      </c>
      <c r="V666">
        <v>2022</v>
      </c>
      <c r="W666" t="s">
        <v>20</v>
      </c>
      <c r="X666">
        <v>6</v>
      </c>
    </row>
    <row r="667" spans="1:24" x14ac:dyDescent="0.3">
      <c r="A667">
        <v>666</v>
      </c>
      <c r="B667" t="s">
        <v>21</v>
      </c>
      <c r="C667" t="str">
        <f>_xlfn.XLOOKUP(B667,Lookup_table!B:B,Lookup_table!C:C)</f>
        <v>AI</v>
      </c>
      <c r="D667" t="s">
        <v>37</v>
      </c>
      <c r="E667" t="s">
        <v>42</v>
      </c>
      <c r="F667" t="s">
        <v>52</v>
      </c>
      <c r="G667" t="s">
        <v>30</v>
      </c>
      <c r="H667" t="str">
        <f t="shared" si="40"/>
        <v>Onsite/Hybrid</v>
      </c>
      <c r="I667" t="s">
        <v>35</v>
      </c>
      <c r="J667" t="str">
        <f t="shared" si="41"/>
        <v>0-2 yrs</v>
      </c>
      <c r="K667">
        <f t="shared" ca="1" si="43"/>
        <v>2</v>
      </c>
      <c r="L667" t="s">
        <v>19</v>
      </c>
      <c r="M667">
        <v>0</v>
      </c>
      <c r="N667">
        <v>1</v>
      </c>
      <c r="O667">
        <v>1</v>
      </c>
      <c r="P667">
        <v>0</v>
      </c>
      <c r="Q667">
        <v>1</v>
      </c>
      <c r="R667">
        <f>SUM(M667:N667:O667:P667:Q667)</f>
        <v>3</v>
      </c>
      <c r="S667" s="1">
        <v>117849</v>
      </c>
      <c r="T667" s="1" t="str">
        <f t="shared" si="42"/>
        <v>Medium</v>
      </c>
      <c r="U667">
        <v>10</v>
      </c>
      <c r="V667">
        <v>2021</v>
      </c>
      <c r="W667" t="s">
        <v>28</v>
      </c>
      <c r="X667">
        <v>8</v>
      </c>
    </row>
    <row r="668" spans="1:24" x14ac:dyDescent="0.3">
      <c r="A668">
        <v>667</v>
      </c>
      <c r="B668" t="s">
        <v>41</v>
      </c>
      <c r="C668" t="str">
        <f>_xlfn.XLOOKUP(B668,Lookup_table!B:B,Lookup_table!C:C)</f>
        <v>Data</v>
      </c>
      <c r="D668" t="s">
        <v>14</v>
      </c>
      <c r="E668" t="s">
        <v>42</v>
      </c>
      <c r="F668" t="s">
        <v>51</v>
      </c>
      <c r="G668" t="s">
        <v>30</v>
      </c>
      <c r="H668" t="str">
        <f t="shared" si="40"/>
        <v>Onsite/Hybrid</v>
      </c>
      <c r="I668" t="s">
        <v>18</v>
      </c>
      <c r="J668" t="str">
        <f t="shared" si="41"/>
        <v>7+ yrs</v>
      </c>
      <c r="K668">
        <f t="shared" ca="1" si="43"/>
        <v>7</v>
      </c>
      <c r="L668" t="s">
        <v>39</v>
      </c>
      <c r="M668">
        <v>0</v>
      </c>
      <c r="N668">
        <v>1</v>
      </c>
      <c r="O668">
        <v>0</v>
      </c>
      <c r="P668">
        <v>1</v>
      </c>
      <c r="Q668">
        <v>0</v>
      </c>
      <c r="R668">
        <f>SUM(M668:N668:O668:P668:Q668)</f>
        <v>2</v>
      </c>
      <c r="S668" s="1">
        <v>112568</v>
      </c>
      <c r="T668" s="1" t="str">
        <f t="shared" si="42"/>
        <v>Medium</v>
      </c>
      <c r="U668">
        <v>5</v>
      </c>
      <c r="V668">
        <v>2023</v>
      </c>
      <c r="W668" t="s">
        <v>34</v>
      </c>
      <c r="X668">
        <v>3</v>
      </c>
    </row>
    <row r="669" spans="1:24" x14ac:dyDescent="0.3">
      <c r="A669">
        <v>668</v>
      </c>
      <c r="B669" t="s">
        <v>31</v>
      </c>
      <c r="C669" t="str">
        <f>_xlfn.XLOOKUP(B669,Lookup_table!B:B,Lookup_table!C:C)</f>
        <v>Business</v>
      </c>
      <c r="D669" t="s">
        <v>22</v>
      </c>
      <c r="E669" t="s">
        <v>15</v>
      </c>
      <c r="F669" t="s">
        <v>29</v>
      </c>
      <c r="G669" t="s">
        <v>30</v>
      </c>
      <c r="H669" t="str">
        <f t="shared" si="40"/>
        <v>Onsite/Hybrid</v>
      </c>
      <c r="I669" t="s">
        <v>35</v>
      </c>
      <c r="J669" t="str">
        <f t="shared" si="41"/>
        <v>0-2 yrs</v>
      </c>
      <c r="K669">
        <f t="shared" ca="1" si="43"/>
        <v>2</v>
      </c>
      <c r="L669" t="s">
        <v>39</v>
      </c>
      <c r="M669">
        <v>0</v>
      </c>
      <c r="N669">
        <v>1</v>
      </c>
      <c r="O669">
        <v>1</v>
      </c>
      <c r="P669">
        <v>1</v>
      </c>
      <c r="Q669">
        <v>0</v>
      </c>
      <c r="R669">
        <f>SUM(M669:N669:O669:P669:Q669)</f>
        <v>3</v>
      </c>
      <c r="S669" s="1">
        <v>95869</v>
      </c>
      <c r="T669" s="1" t="str">
        <f t="shared" si="42"/>
        <v>Medium</v>
      </c>
      <c r="U669">
        <v>12</v>
      </c>
      <c r="V669">
        <v>2022</v>
      </c>
      <c r="W669" t="s">
        <v>28</v>
      </c>
      <c r="X669">
        <v>8</v>
      </c>
    </row>
    <row r="670" spans="1:24" x14ac:dyDescent="0.3">
      <c r="A670">
        <v>669</v>
      </c>
      <c r="B670" t="s">
        <v>31</v>
      </c>
      <c r="C670" t="str">
        <f>_xlfn.XLOOKUP(B670,Lookup_table!B:B,Lookup_table!C:C)</f>
        <v>Business</v>
      </c>
      <c r="D670" t="s">
        <v>22</v>
      </c>
      <c r="E670" t="s">
        <v>23</v>
      </c>
      <c r="F670" t="s">
        <v>29</v>
      </c>
      <c r="G670" t="s">
        <v>30</v>
      </c>
      <c r="H670" t="str">
        <f t="shared" si="40"/>
        <v>Onsite/Hybrid</v>
      </c>
      <c r="I670" t="s">
        <v>35</v>
      </c>
      <c r="J670" t="str">
        <f t="shared" si="41"/>
        <v>0-2 yrs</v>
      </c>
      <c r="K670">
        <f t="shared" ca="1" si="43"/>
        <v>0</v>
      </c>
      <c r="L670" t="s">
        <v>27</v>
      </c>
      <c r="M670">
        <v>1</v>
      </c>
      <c r="N670">
        <v>1</v>
      </c>
      <c r="O670">
        <v>0</v>
      </c>
      <c r="P670">
        <v>0</v>
      </c>
      <c r="Q670">
        <v>1</v>
      </c>
      <c r="R670">
        <f>SUM(M670:N670:O670:P670:Q670)</f>
        <v>3</v>
      </c>
      <c r="S670" s="1">
        <v>83297</v>
      </c>
      <c r="T670" s="1" t="str">
        <f t="shared" si="42"/>
        <v>Medium</v>
      </c>
      <c r="U670">
        <v>7</v>
      </c>
      <c r="V670">
        <v>2023</v>
      </c>
      <c r="W670" t="s">
        <v>34</v>
      </c>
      <c r="X670">
        <v>6</v>
      </c>
    </row>
    <row r="671" spans="1:24" x14ac:dyDescent="0.3">
      <c r="A671">
        <v>670</v>
      </c>
      <c r="B671" t="s">
        <v>21</v>
      </c>
      <c r="C671" t="str">
        <f>_xlfn.XLOOKUP(B671,Lookup_table!B:B,Lookup_table!C:C)</f>
        <v>AI</v>
      </c>
      <c r="D671" t="s">
        <v>37</v>
      </c>
      <c r="E671" t="s">
        <v>15</v>
      </c>
      <c r="F671" t="s">
        <v>52</v>
      </c>
      <c r="G671" t="s">
        <v>17</v>
      </c>
      <c r="H671" t="str">
        <f t="shared" si="40"/>
        <v>Remote</v>
      </c>
      <c r="I671" t="s">
        <v>35</v>
      </c>
      <c r="J671" t="str">
        <f t="shared" si="41"/>
        <v>0-2 yrs</v>
      </c>
      <c r="K671">
        <f t="shared" ca="1" si="43"/>
        <v>0</v>
      </c>
      <c r="L671" t="s">
        <v>19</v>
      </c>
      <c r="M671">
        <v>0</v>
      </c>
      <c r="N671">
        <v>1</v>
      </c>
      <c r="O671">
        <v>1</v>
      </c>
      <c r="P671">
        <v>1</v>
      </c>
      <c r="Q671">
        <v>1</v>
      </c>
      <c r="R671">
        <f>SUM(M671:N671:O671:P671:Q671)</f>
        <v>4</v>
      </c>
      <c r="S671" s="1">
        <v>133333</v>
      </c>
      <c r="T671" s="1" t="str">
        <f t="shared" si="42"/>
        <v>High</v>
      </c>
      <c r="U671">
        <v>4</v>
      </c>
      <c r="V671">
        <v>2026</v>
      </c>
      <c r="W671" t="s">
        <v>28</v>
      </c>
      <c r="X671">
        <v>9</v>
      </c>
    </row>
    <row r="672" spans="1:24" x14ac:dyDescent="0.3">
      <c r="A672">
        <v>671</v>
      </c>
      <c r="B672" t="s">
        <v>33</v>
      </c>
      <c r="C672" t="str">
        <f>_xlfn.XLOOKUP(B672,Lookup_table!B:B,Lookup_table!C:C)</f>
        <v>Data</v>
      </c>
      <c r="D672" t="s">
        <v>14</v>
      </c>
      <c r="E672" t="s">
        <v>40</v>
      </c>
      <c r="F672" t="s">
        <v>24</v>
      </c>
      <c r="G672" t="s">
        <v>17</v>
      </c>
      <c r="H672" t="str">
        <f t="shared" si="40"/>
        <v>Remote</v>
      </c>
      <c r="I672" t="s">
        <v>26</v>
      </c>
      <c r="J672" t="str">
        <f t="shared" si="41"/>
        <v>3-6 yrs</v>
      </c>
      <c r="K672">
        <f t="shared" ca="1" si="43"/>
        <v>4</v>
      </c>
      <c r="L672" t="s">
        <v>39</v>
      </c>
      <c r="M672">
        <v>1</v>
      </c>
      <c r="N672">
        <v>1</v>
      </c>
      <c r="O672">
        <v>1</v>
      </c>
      <c r="P672">
        <v>0</v>
      </c>
      <c r="Q672">
        <v>1</v>
      </c>
      <c r="R672">
        <f>SUM(M672:N672:O672:P672:Q672)</f>
        <v>4</v>
      </c>
      <c r="S672" s="1">
        <v>102923</v>
      </c>
      <c r="T672" s="1" t="str">
        <f t="shared" si="42"/>
        <v>Medium</v>
      </c>
      <c r="U672">
        <v>3</v>
      </c>
      <c r="V672">
        <v>2024</v>
      </c>
      <c r="W672" t="s">
        <v>28</v>
      </c>
      <c r="X672">
        <v>8</v>
      </c>
    </row>
    <row r="673" spans="1:24" x14ac:dyDescent="0.3">
      <c r="A673">
        <v>672</v>
      </c>
      <c r="B673" t="s">
        <v>50</v>
      </c>
      <c r="C673" t="str">
        <f>_xlfn.XLOOKUP(B673,Lookup_table!B:B,Lookup_table!C:C)</f>
        <v>AI</v>
      </c>
      <c r="D673" t="s">
        <v>22</v>
      </c>
      <c r="E673" t="s">
        <v>40</v>
      </c>
      <c r="F673" t="s">
        <v>51</v>
      </c>
      <c r="G673" t="s">
        <v>17</v>
      </c>
      <c r="H673" t="str">
        <f t="shared" si="40"/>
        <v>Remote</v>
      </c>
      <c r="I673" t="s">
        <v>35</v>
      </c>
      <c r="J673" t="str">
        <f t="shared" si="41"/>
        <v>0-2 yrs</v>
      </c>
      <c r="K673">
        <f t="shared" ca="1" si="43"/>
        <v>1</v>
      </c>
      <c r="L673" t="s">
        <v>39</v>
      </c>
      <c r="M673">
        <v>0</v>
      </c>
      <c r="N673">
        <v>0</v>
      </c>
      <c r="O673">
        <v>0</v>
      </c>
      <c r="P673">
        <v>1</v>
      </c>
      <c r="Q673">
        <v>0</v>
      </c>
      <c r="R673">
        <f>SUM(M673:N673:O673:P673:Q673)</f>
        <v>1</v>
      </c>
      <c r="S673" s="1">
        <v>125374</v>
      </c>
      <c r="T673" s="1" t="str">
        <f t="shared" si="42"/>
        <v>High</v>
      </c>
      <c r="U673">
        <v>12</v>
      </c>
      <c r="V673">
        <v>2025</v>
      </c>
      <c r="W673" t="s">
        <v>34</v>
      </c>
      <c r="X673">
        <v>2</v>
      </c>
    </row>
    <row r="674" spans="1:24" x14ac:dyDescent="0.3">
      <c r="A674">
        <v>673</v>
      </c>
      <c r="B674" t="s">
        <v>41</v>
      </c>
      <c r="C674" t="str">
        <f>_xlfn.XLOOKUP(B674,Lookup_table!B:B,Lookup_table!C:C)</f>
        <v>Data</v>
      </c>
      <c r="D674" t="s">
        <v>34</v>
      </c>
      <c r="E674" t="s">
        <v>38</v>
      </c>
      <c r="F674" t="s">
        <v>16</v>
      </c>
      <c r="G674" t="s">
        <v>25</v>
      </c>
      <c r="H674" t="str">
        <f t="shared" si="40"/>
        <v>Onsite/Hybrid</v>
      </c>
      <c r="I674" t="s">
        <v>18</v>
      </c>
      <c r="J674" t="str">
        <f t="shared" si="41"/>
        <v>7+ yrs</v>
      </c>
      <c r="K674">
        <f t="shared" ca="1" si="43"/>
        <v>12</v>
      </c>
      <c r="L674" t="s">
        <v>39</v>
      </c>
      <c r="M674">
        <v>1</v>
      </c>
      <c r="N674">
        <v>1</v>
      </c>
      <c r="O674">
        <v>1</v>
      </c>
      <c r="P674">
        <v>1</v>
      </c>
      <c r="Q674">
        <v>1</v>
      </c>
      <c r="R674">
        <f>SUM(M674:N674:O674:P674:Q674)</f>
        <v>5</v>
      </c>
      <c r="S674" s="1">
        <v>137296</v>
      </c>
      <c r="T674" s="1" t="str">
        <f t="shared" si="42"/>
        <v>High</v>
      </c>
      <c r="U674">
        <v>6</v>
      </c>
      <c r="V674">
        <v>2023</v>
      </c>
      <c r="W674" t="s">
        <v>28</v>
      </c>
      <c r="X674">
        <v>8</v>
      </c>
    </row>
    <row r="675" spans="1:24" x14ac:dyDescent="0.3">
      <c r="A675">
        <v>674</v>
      </c>
      <c r="B675" t="s">
        <v>36</v>
      </c>
      <c r="C675" t="str">
        <f>_xlfn.XLOOKUP(B675,Lookup_table!B:B,Lookup_table!C:C)</f>
        <v>Data</v>
      </c>
      <c r="D675" t="s">
        <v>14</v>
      </c>
      <c r="E675" t="s">
        <v>40</v>
      </c>
      <c r="F675" t="s">
        <v>52</v>
      </c>
      <c r="G675" t="s">
        <v>25</v>
      </c>
      <c r="H675" t="str">
        <f t="shared" si="40"/>
        <v>Onsite/Hybrid</v>
      </c>
      <c r="I675" t="s">
        <v>35</v>
      </c>
      <c r="J675" t="str">
        <f t="shared" si="41"/>
        <v>0-2 yrs</v>
      </c>
      <c r="K675">
        <f t="shared" ca="1" si="43"/>
        <v>1</v>
      </c>
      <c r="L675" t="s">
        <v>39</v>
      </c>
      <c r="M675">
        <v>1</v>
      </c>
      <c r="N675">
        <v>1</v>
      </c>
      <c r="O675">
        <v>0</v>
      </c>
      <c r="P675">
        <v>1</v>
      </c>
      <c r="Q675">
        <v>0</v>
      </c>
      <c r="R675">
        <f>SUM(M675:N675:O675:P675:Q675)</f>
        <v>3</v>
      </c>
      <c r="S675" s="1">
        <v>65985</v>
      </c>
      <c r="T675" s="1" t="str">
        <f t="shared" si="42"/>
        <v>Low</v>
      </c>
      <c r="U675">
        <v>9</v>
      </c>
      <c r="V675">
        <v>2026</v>
      </c>
      <c r="W675" t="s">
        <v>28</v>
      </c>
      <c r="X675">
        <v>9</v>
      </c>
    </row>
    <row r="676" spans="1:24" x14ac:dyDescent="0.3">
      <c r="A676">
        <v>675</v>
      </c>
      <c r="B676" t="s">
        <v>31</v>
      </c>
      <c r="C676" t="str">
        <f>_xlfn.XLOOKUP(B676,Lookup_table!B:B,Lookup_table!C:C)</f>
        <v>Business</v>
      </c>
      <c r="D676" t="s">
        <v>37</v>
      </c>
      <c r="E676" t="s">
        <v>42</v>
      </c>
      <c r="F676" t="s">
        <v>52</v>
      </c>
      <c r="G676" t="s">
        <v>25</v>
      </c>
      <c r="H676" t="str">
        <f t="shared" si="40"/>
        <v>Onsite/Hybrid</v>
      </c>
      <c r="I676" t="s">
        <v>35</v>
      </c>
      <c r="J676" t="str">
        <f t="shared" si="41"/>
        <v>0-2 yrs</v>
      </c>
      <c r="K676">
        <f t="shared" ca="1" si="43"/>
        <v>2</v>
      </c>
      <c r="L676" t="s">
        <v>27</v>
      </c>
      <c r="M676">
        <v>0</v>
      </c>
      <c r="N676">
        <v>1</v>
      </c>
      <c r="O676">
        <v>0</v>
      </c>
      <c r="P676">
        <v>1</v>
      </c>
      <c r="Q676">
        <v>1</v>
      </c>
      <c r="R676">
        <f>SUM(M676:N676:O676:P676:Q676)</f>
        <v>3</v>
      </c>
      <c r="S676" s="1">
        <v>79937</v>
      </c>
      <c r="T676" s="1" t="str">
        <f t="shared" si="42"/>
        <v>Medium</v>
      </c>
      <c r="U676">
        <v>9</v>
      </c>
      <c r="V676">
        <v>2021</v>
      </c>
      <c r="W676" t="s">
        <v>34</v>
      </c>
      <c r="X676">
        <v>4</v>
      </c>
    </row>
    <row r="677" spans="1:24" x14ac:dyDescent="0.3">
      <c r="A677">
        <v>676</v>
      </c>
      <c r="B677" t="s">
        <v>36</v>
      </c>
      <c r="C677" t="str">
        <f>_xlfn.XLOOKUP(B677,Lookup_table!B:B,Lookup_table!C:C)</f>
        <v>Data</v>
      </c>
      <c r="D677" t="s">
        <v>34</v>
      </c>
      <c r="E677" t="s">
        <v>38</v>
      </c>
      <c r="F677" t="s">
        <v>43</v>
      </c>
      <c r="G677" t="s">
        <v>30</v>
      </c>
      <c r="H677" t="str">
        <f t="shared" si="40"/>
        <v>Onsite/Hybrid</v>
      </c>
      <c r="I677" t="s">
        <v>35</v>
      </c>
      <c r="J677" t="str">
        <f t="shared" si="41"/>
        <v>0-2 yrs</v>
      </c>
      <c r="K677">
        <f t="shared" ca="1" si="43"/>
        <v>2</v>
      </c>
      <c r="L677" t="s">
        <v>39</v>
      </c>
      <c r="M677">
        <v>0</v>
      </c>
      <c r="N677">
        <v>0</v>
      </c>
      <c r="O677">
        <v>0</v>
      </c>
      <c r="P677">
        <v>0</v>
      </c>
      <c r="Q677">
        <v>0</v>
      </c>
      <c r="R677">
        <f>SUM(M677:N677:O677:P677:Q677)</f>
        <v>0</v>
      </c>
      <c r="S677" s="1">
        <v>49366</v>
      </c>
      <c r="T677" s="1" t="str">
        <f t="shared" si="42"/>
        <v>Low</v>
      </c>
      <c r="U677">
        <v>3</v>
      </c>
      <c r="V677">
        <v>2026</v>
      </c>
      <c r="W677" t="s">
        <v>34</v>
      </c>
      <c r="X677">
        <v>3</v>
      </c>
    </row>
    <row r="678" spans="1:24" x14ac:dyDescent="0.3">
      <c r="A678">
        <v>677</v>
      </c>
      <c r="B678" t="s">
        <v>31</v>
      </c>
      <c r="C678" t="str">
        <f>_xlfn.XLOOKUP(B678,Lookup_table!B:B,Lookup_table!C:C)</f>
        <v>Business</v>
      </c>
      <c r="D678" t="s">
        <v>37</v>
      </c>
      <c r="E678" t="s">
        <v>23</v>
      </c>
      <c r="F678" t="s">
        <v>24</v>
      </c>
      <c r="G678" t="s">
        <v>17</v>
      </c>
      <c r="H678" t="str">
        <f t="shared" si="40"/>
        <v>Remote</v>
      </c>
      <c r="I678" t="s">
        <v>18</v>
      </c>
      <c r="J678" t="str">
        <f t="shared" si="41"/>
        <v>7+ yrs</v>
      </c>
      <c r="K678">
        <f t="shared" ca="1" si="43"/>
        <v>14</v>
      </c>
      <c r="L678" t="s">
        <v>27</v>
      </c>
      <c r="M678">
        <v>0</v>
      </c>
      <c r="N678">
        <v>0</v>
      </c>
      <c r="O678">
        <v>1</v>
      </c>
      <c r="P678">
        <v>1</v>
      </c>
      <c r="Q678">
        <v>0</v>
      </c>
      <c r="R678">
        <f>SUM(M678:N678:O678:P678:Q678)</f>
        <v>2</v>
      </c>
      <c r="S678" s="1">
        <v>127810</v>
      </c>
      <c r="T678" s="1" t="str">
        <f t="shared" si="42"/>
        <v>High</v>
      </c>
      <c r="U678">
        <v>5</v>
      </c>
      <c r="V678">
        <v>2020</v>
      </c>
      <c r="W678" t="s">
        <v>28</v>
      </c>
      <c r="X678">
        <v>7</v>
      </c>
    </row>
    <row r="679" spans="1:24" x14ac:dyDescent="0.3">
      <c r="A679">
        <v>678</v>
      </c>
      <c r="B679" t="s">
        <v>31</v>
      </c>
      <c r="C679" t="str">
        <f>_xlfn.XLOOKUP(B679,Lookup_table!B:B,Lookup_table!C:C)</f>
        <v>Business</v>
      </c>
      <c r="D679" t="s">
        <v>22</v>
      </c>
      <c r="E679" t="s">
        <v>15</v>
      </c>
      <c r="F679" t="s">
        <v>51</v>
      </c>
      <c r="G679" t="s">
        <v>17</v>
      </c>
      <c r="H679" t="str">
        <f t="shared" si="40"/>
        <v>Remote</v>
      </c>
      <c r="I679" t="s">
        <v>26</v>
      </c>
      <c r="J679" t="str">
        <f t="shared" si="41"/>
        <v>3-6 yrs</v>
      </c>
      <c r="K679">
        <f t="shared" ca="1" si="43"/>
        <v>5</v>
      </c>
      <c r="L679" t="s">
        <v>27</v>
      </c>
      <c r="M679">
        <v>0</v>
      </c>
      <c r="N679">
        <v>0</v>
      </c>
      <c r="O679">
        <v>0</v>
      </c>
      <c r="P679">
        <v>0</v>
      </c>
      <c r="Q679">
        <v>1</v>
      </c>
      <c r="R679">
        <f>SUM(M679:N679:O679:P679:Q679)</f>
        <v>1</v>
      </c>
      <c r="S679" s="1">
        <v>108812</v>
      </c>
      <c r="T679" s="1" t="str">
        <f t="shared" si="42"/>
        <v>Medium</v>
      </c>
      <c r="U679">
        <v>11</v>
      </c>
      <c r="V679">
        <v>2023</v>
      </c>
      <c r="W679" t="s">
        <v>28</v>
      </c>
      <c r="X679">
        <v>7</v>
      </c>
    </row>
    <row r="680" spans="1:24" x14ac:dyDescent="0.3">
      <c r="A680">
        <v>679</v>
      </c>
      <c r="B680" t="s">
        <v>41</v>
      </c>
      <c r="C680" t="str">
        <f>_xlfn.XLOOKUP(B680,Lookup_table!B:B,Lookup_table!C:C)</f>
        <v>Data</v>
      </c>
      <c r="D680" t="s">
        <v>22</v>
      </c>
      <c r="E680" t="s">
        <v>38</v>
      </c>
      <c r="F680" t="s">
        <v>29</v>
      </c>
      <c r="G680" t="s">
        <v>30</v>
      </c>
      <c r="H680" t="str">
        <f t="shared" si="40"/>
        <v>Onsite/Hybrid</v>
      </c>
      <c r="I680" t="s">
        <v>35</v>
      </c>
      <c r="J680" t="str">
        <f t="shared" si="41"/>
        <v>0-2 yrs</v>
      </c>
      <c r="K680">
        <f t="shared" ca="1" si="43"/>
        <v>2</v>
      </c>
      <c r="L680" t="s">
        <v>19</v>
      </c>
      <c r="M680">
        <v>1</v>
      </c>
      <c r="N680">
        <v>1</v>
      </c>
      <c r="O680">
        <v>0</v>
      </c>
      <c r="P680">
        <v>0</v>
      </c>
      <c r="Q680">
        <v>1</v>
      </c>
      <c r="R680">
        <f>SUM(M680:N680:O680:P680:Q680)</f>
        <v>3</v>
      </c>
      <c r="S680" s="1">
        <v>77653</v>
      </c>
      <c r="T680" s="1" t="str">
        <f t="shared" si="42"/>
        <v>Medium</v>
      </c>
      <c r="U680">
        <v>12</v>
      </c>
      <c r="V680">
        <v>2024</v>
      </c>
      <c r="W680" t="s">
        <v>20</v>
      </c>
      <c r="X680">
        <v>2</v>
      </c>
    </row>
    <row r="681" spans="1:24" x14ac:dyDescent="0.3">
      <c r="A681">
        <v>680</v>
      </c>
      <c r="B681" t="s">
        <v>50</v>
      </c>
      <c r="C681" t="str">
        <f>_xlfn.XLOOKUP(B681,Lookup_table!B:B,Lookup_table!C:C)</f>
        <v>AI</v>
      </c>
      <c r="D681" t="s">
        <v>14</v>
      </c>
      <c r="E681" t="s">
        <v>23</v>
      </c>
      <c r="F681" t="s">
        <v>16</v>
      </c>
      <c r="G681" t="s">
        <v>17</v>
      </c>
      <c r="H681" t="str">
        <f t="shared" si="40"/>
        <v>Remote</v>
      </c>
      <c r="I681" t="s">
        <v>18</v>
      </c>
      <c r="J681" t="str">
        <f t="shared" si="41"/>
        <v>7+ yrs</v>
      </c>
      <c r="K681">
        <f t="shared" ca="1" si="43"/>
        <v>11</v>
      </c>
      <c r="L681" t="s">
        <v>27</v>
      </c>
      <c r="M681">
        <v>1</v>
      </c>
      <c r="N681">
        <v>1</v>
      </c>
      <c r="O681">
        <v>0</v>
      </c>
      <c r="P681">
        <v>0</v>
      </c>
      <c r="Q681">
        <v>0</v>
      </c>
      <c r="R681">
        <f>SUM(M681:N681:O681:P681:Q681)</f>
        <v>2</v>
      </c>
      <c r="S681" s="1">
        <v>139784</v>
      </c>
      <c r="T681" s="1" t="str">
        <f t="shared" si="42"/>
        <v>High</v>
      </c>
      <c r="U681">
        <v>1</v>
      </c>
      <c r="V681">
        <v>2020</v>
      </c>
      <c r="W681" t="s">
        <v>34</v>
      </c>
      <c r="X681">
        <v>4</v>
      </c>
    </row>
    <row r="682" spans="1:24" x14ac:dyDescent="0.3">
      <c r="A682">
        <v>681</v>
      </c>
      <c r="B682" t="s">
        <v>33</v>
      </c>
      <c r="C682" t="str">
        <f>_xlfn.XLOOKUP(B682,Lookup_table!B:B,Lookup_table!C:C)</f>
        <v>Data</v>
      </c>
      <c r="D682" t="s">
        <v>37</v>
      </c>
      <c r="E682" t="s">
        <v>42</v>
      </c>
      <c r="F682" t="s">
        <v>16</v>
      </c>
      <c r="G682" t="s">
        <v>17</v>
      </c>
      <c r="H682" t="str">
        <f t="shared" si="40"/>
        <v>Remote</v>
      </c>
      <c r="I682" t="s">
        <v>18</v>
      </c>
      <c r="J682" t="str">
        <f t="shared" si="41"/>
        <v>7+ yrs</v>
      </c>
      <c r="K682">
        <f t="shared" ca="1" si="43"/>
        <v>12</v>
      </c>
      <c r="L682" t="s">
        <v>39</v>
      </c>
      <c r="M682">
        <v>0</v>
      </c>
      <c r="N682">
        <v>1</v>
      </c>
      <c r="O682">
        <v>1</v>
      </c>
      <c r="P682">
        <v>1</v>
      </c>
      <c r="Q682">
        <v>1</v>
      </c>
      <c r="R682">
        <f>SUM(M682:N682:O682:P682:Q682)</f>
        <v>4</v>
      </c>
      <c r="S682" s="1">
        <v>136409</v>
      </c>
      <c r="T682" s="1" t="str">
        <f t="shared" si="42"/>
        <v>High</v>
      </c>
      <c r="U682">
        <v>1</v>
      </c>
      <c r="V682">
        <v>2021</v>
      </c>
      <c r="W682" t="s">
        <v>28</v>
      </c>
      <c r="X682">
        <v>1</v>
      </c>
    </row>
    <row r="683" spans="1:24" x14ac:dyDescent="0.3">
      <c r="A683">
        <v>682</v>
      </c>
      <c r="B683" t="s">
        <v>21</v>
      </c>
      <c r="C683" t="str">
        <f>_xlfn.XLOOKUP(B683,Lookup_table!B:B,Lookup_table!C:C)</f>
        <v>AI</v>
      </c>
      <c r="D683" t="s">
        <v>14</v>
      </c>
      <c r="E683" t="s">
        <v>32</v>
      </c>
      <c r="F683" t="s">
        <v>43</v>
      </c>
      <c r="G683" t="s">
        <v>25</v>
      </c>
      <c r="H683" t="str">
        <f t="shared" si="40"/>
        <v>Onsite/Hybrid</v>
      </c>
      <c r="I683" t="s">
        <v>35</v>
      </c>
      <c r="J683" t="str">
        <f t="shared" si="41"/>
        <v>0-2 yrs</v>
      </c>
      <c r="K683">
        <f t="shared" ca="1" si="43"/>
        <v>0</v>
      </c>
      <c r="L683" t="s">
        <v>39</v>
      </c>
      <c r="M683">
        <v>0</v>
      </c>
      <c r="N683">
        <v>0</v>
      </c>
      <c r="O683">
        <v>1</v>
      </c>
      <c r="P683">
        <v>1</v>
      </c>
      <c r="Q683">
        <v>1</v>
      </c>
      <c r="R683">
        <f>SUM(M683:N683:O683:P683:Q683)</f>
        <v>3</v>
      </c>
      <c r="S683" s="1">
        <v>125496</v>
      </c>
      <c r="T683" s="1" t="str">
        <f t="shared" si="42"/>
        <v>High</v>
      </c>
      <c r="U683">
        <v>8</v>
      </c>
      <c r="V683">
        <v>2023</v>
      </c>
      <c r="W683" t="s">
        <v>28</v>
      </c>
      <c r="X683">
        <v>3</v>
      </c>
    </row>
    <row r="684" spans="1:24" x14ac:dyDescent="0.3">
      <c r="A684">
        <v>683</v>
      </c>
      <c r="B684" t="s">
        <v>50</v>
      </c>
      <c r="C684" t="str">
        <f>_xlfn.XLOOKUP(B684,Lookup_table!B:B,Lookup_table!C:C)</f>
        <v>AI</v>
      </c>
      <c r="D684" t="s">
        <v>34</v>
      </c>
      <c r="E684" t="s">
        <v>42</v>
      </c>
      <c r="F684" t="s">
        <v>44</v>
      </c>
      <c r="G684" t="s">
        <v>17</v>
      </c>
      <c r="H684" t="str">
        <f t="shared" si="40"/>
        <v>Remote</v>
      </c>
      <c r="I684" t="s">
        <v>35</v>
      </c>
      <c r="J684" t="str">
        <f t="shared" si="41"/>
        <v>0-2 yrs</v>
      </c>
      <c r="K684">
        <f t="shared" ca="1" si="43"/>
        <v>0</v>
      </c>
      <c r="L684" t="s">
        <v>39</v>
      </c>
      <c r="M684">
        <v>0</v>
      </c>
      <c r="N684">
        <v>1</v>
      </c>
      <c r="O684">
        <v>0</v>
      </c>
      <c r="P684">
        <v>0</v>
      </c>
      <c r="Q684">
        <v>0</v>
      </c>
      <c r="R684">
        <f>SUM(M684:N684:O684:P684:Q684)</f>
        <v>1</v>
      </c>
      <c r="S684" s="1">
        <v>89814</v>
      </c>
      <c r="T684" s="1" t="str">
        <f t="shared" si="42"/>
        <v>Medium</v>
      </c>
      <c r="U684">
        <v>12</v>
      </c>
      <c r="V684">
        <v>2021</v>
      </c>
      <c r="W684" t="s">
        <v>20</v>
      </c>
      <c r="X684">
        <v>4</v>
      </c>
    </row>
    <row r="685" spans="1:24" x14ac:dyDescent="0.3">
      <c r="A685">
        <v>684</v>
      </c>
      <c r="B685" t="s">
        <v>50</v>
      </c>
      <c r="C685" t="str">
        <f>_xlfn.XLOOKUP(B685,Lookup_table!B:B,Lookup_table!C:C)</f>
        <v>AI</v>
      </c>
      <c r="D685" t="s">
        <v>37</v>
      </c>
      <c r="E685" t="s">
        <v>42</v>
      </c>
      <c r="F685" t="s">
        <v>51</v>
      </c>
      <c r="G685" t="s">
        <v>30</v>
      </c>
      <c r="H685" t="str">
        <f t="shared" si="40"/>
        <v>Onsite/Hybrid</v>
      </c>
      <c r="I685" t="s">
        <v>26</v>
      </c>
      <c r="J685" t="str">
        <f t="shared" si="41"/>
        <v>3-6 yrs</v>
      </c>
      <c r="K685">
        <f t="shared" ca="1" si="43"/>
        <v>6</v>
      </c>
      <c r="L685" t="s">
        <v>39</v>
      </c>
      <c r="M685">
        <v>0</v>
      </c>
      <c r="N685">
        <v>0</v>
      </c>
      <c r="O685">
        <v>1</v>
      </c>
      <c r="P685">
        <v>0</v>
      </c>
      <c r="Q685">
        <v>1</v>
      </c>
      <c r="R685">
        <f>SUM(M685:N685:O685:P685:Q685)</f>
        <v>2</v>
      </c>
      <c r="S685" s="1">
        <v>138088</v>
      </c>
      <c r="T685" s="1" t="str">
        <f t="shared" si="42"/>
        <v>High</v>
      </c>
      <c r="U685">
        <v>12</v>
      </c>
      <c r="V685">
        <v>2021</v>
      </c>
      <c r="W685" t="s">
        <v>34</v>
      </c>
      <c r="X685">
        <v>1</v>
      </c>
    </row>
    <row r="686" spans="1:24" x14ac:dyDescent="0.3">
      <c r="A686">
        <v>685</v>
      </c>
      <c r="B686" t="s">
        <v>31</v>
      </c>
      <c r="C686" t="str">
        <f>_xlfn.XLOOKUP(B686,Lookup_table!B:B,Lookup_table!C:C)</f>
        <v>Business</v>
      </c>
      <c r="D686" t="s">
        <v>34</v>
      </c>
      <c r="E686" t="s">
        <v>42</v>
      </c>
      <c r="F686" t="s">
        <v>44</v>
      </c>
      <c r="G686" t="s">
        <v>30</v>
      </c>
      <c r="H686" t="str">
        <f t="shared" si="40"/>
        <v>Onsite/Hybrid</v>
      </c>
      <c r="I686" t="s">
        <v>26</v>
      </c>
      <c r="J686" t="str">
        <f t="shared" si="41"/>
        <v>3-6 yrs</v>
      </c>
      <c r="K686">
        <f t="shared" ca="1" si="43"/>
        <v>5</v>
      </c>
      <c r="L686" t="s">
        <v>39</v>
      </c>
      <c r="M686">
        <v>1</v>
      </c>
      <c r="N686">
        <v>1</v>
      </c>
      <c r="O686">
        <v>1</v>
      </c>
      <c r="P686">
        <v>0</v>
      </c>
      <c r="Q686">
        <v>1</v>
      </c>
      <c r="R686">
        <f>SUM(M686:N686:O686:P686:Q686)</f>
        <v>4</v>
      </c>
      <c r="S686" s="1">
        <v>104491</v>
      </c>
      <c r="T686" s="1" t="str">
        <f t="shared" si="42"/>
        <v>Medium</v>
      </c>
      <c r="U686">
        <v>7</v>
      </c>
      <c r="V686">
        <v>2021</v>
      </c>
      <c r="W686" t="s">
        <v>28</v>
      </c>
      <c r="X686">
        <v>7</v>
      </c>
    </row>
    <row r="687" spans="1:24" x14ac:dyDescent="0.3">
      <c r="A687">
        <v>686</v>
      </c>
      <c r="B687" t="s">
        <v>33</v>
      </c>
      <c r="C687" t="str">
        <f>_xlfn.XLOOKUP(B687,Lookup_table!B:B,Lookup_table!C:C)</f>
        <v>Data</v>
      </c>
      <c r="D687" t="s">
        <v>34</v>
      </c>
      <c r="E687" t="s">
        <v>32</v>
      </c>
      <c r="F687" t="s">
        <v>16</v>
      </c>
      <c r="G687" t="s">
        <v>30</v>
      </c>
      <c r="H687" t="str">
        <f t="shared" si="40"/>
        <v>Onsite/Hybrid</v>
      </c>
      <c r="I687" t="s">
        <v>26</v>
      </c>
      <c r="J687" t="str">
        <f t="shared" si="41"/>
        <v>3-6 yrs</v>
      </c>
      <c r="K687">
        <f t="shared" ca="1" si="43"/>
        <v>3</v>
      </c>
      <c r="L687" t="s">
        <v>27</v>
      </c>
      <c r="M687">
        <v>0</v>
      </c>
      <c r="N687">
        <v>1</v>
      </c>
      <c r="O687">
        <v>0</v>
      </c>
      <c r="P687">
        <v>0</v>
      </c>
      <c r="Q687">
        <v>0</v>
      </c>
      <c r="R687">
        <f>SUM(M687:N687:O687:P687:Q687)</f>
        <v>1</v>
      </c>
      <c r="S687" s="1">
        <v>76475</v>
      </c>
      <c r="T687" s="1" t="str">
        <f t="shared" si="42"/>
        <v>Medium</v>
      </c>
      <c r="U687">
        <v>4</v>
      </c>
      <c r="V687">
        <v>2026</v>
      </c>
      <c r="W687" t="s">
        <v>20</v>
      </c>
      <c r="X687">
        <v>4</v>
      </c>
    </row>
    <row r="688" spans="1:24" x14ac:dyDescent="0.3">
      <c r="A688">
        <v>687</v>
      </c>
      <c r="B688" t="s">
        <v>33</v>
      </c>
      <c r="C688" t="str">
        <f>_xlfn.XLOOKUP(B688,Lookup_table!B:B,Lookup_table!C:C)</f>
        <v>Data</v>
      </c>
      <c r="D688" t="s">
        <v>37</v>
      </c>
      <c r="E688" t="s">
        <v>32</v>
      </c>
      <c r="F688" t="s">
        <v>16</v>
      </c>
      <c r="G688" t="s">
        <v>30</v>
      </c>
      <c r="H688" t="str">
        <f t="shared" si="40"/>
        <v>Onsite/Hybrid</v>
      </c>
      <c r="I688" t="s">
        <v>18</v>
      </c>
      <c r="J688" t="str">
        <f t="shared" si="41"/>
        <v>7+ yrs</v>
      </c>
      <c r="K688">
        <f t="shared" ca="1" si="43"/>
        <v>10</v>
      </c>
      <c r="L688" t="s">
        <v>27</v>
      </c>
      <c r="M688">
        <v>1</v>
      </c>
      <c r="N688">
        <v>1</v>
      </c>
      <c r="O688">
        <v>1</v>
      </c>
      <c r="P688">
        <v>1</v>
      </c>
      <c r="Q688">
        <v>0</v>
      </c>
      <c r="R688">
        <f>SUM(M688:N688:O688:P688:Q688)</f>
        <v>4</v>
      </c>
      <c r="S688" s="1">
        <v>133469</v>
      </c>
      <c r="T688" s="1" t="str">
        <f t="shared" si="42"/>
        <v>High</v>
      </c>
      <c r="U688">
        <v>1</v>
      </c>
      <c r="V688">
        <v>2020</v>
      </c>
      <c r="W688" t="s">
        <v>28</v>
      </c>
      <c r="X688">
        <v>1</v>
      </c>
    </row>
    <row r="689" spans="1:24" x14ac:dyDescent="0.3">
      <c r="A689">
        <v>688</v>
      </c>
      <c r="B689" t="s">
        <v>41</v>
      </c>
      <c r="C689" t="str">
        <f>_xlfn.XLOOKUP(B689,Lookup_table!B:B,Lookup_table!C:C)</f>
        <v>Data</v>
      </c>
      <c r="D689" t="s">
        <v>34</v>
      </c>
      <c r="E689" t="s">
        <v>15</v>
      </c>
      <c r="F689" t="s">
        <v>44</v>
      </c>
      <c r="G689" t="s">
        <v>30</v>
      </c>
      <c r="H689" t="str">
        <f t="shared" si="40"/>
        <v>Onsite/Hybrid</v>
      </c>
      <c r="I689" t="s">
        <v>26</v>
      </c>
      <c r="J689" t="str">
        <f t="shared" si="41"/>
        <v>3-6 yrs</v>
      </c>
      <c r="K689">
        <f t="shared" ca="1" si="43"/>
        <v>4</v>
      </c>
      <c r="L689" t="s">
        <v>19</v>
      </c>
      <c r="M689">
        <v>1</v>
      </c>
      <c r="N689">
        <v>1</v>
      </c>
      <c r="O689">
        <v>0</v>
      </c>
      <c r="P689">
        <v>0</v>
      </c>
      <c r="Q689">
        <v>1</v>
      </c>
      <c r="R689">
        <f>SUM(M689:N689:O689:P689:Q689)</f>
        <v>3</v>
      </c>
      <c r="S689" s="1">
        <v>89449</v>
      </c>
      <c r="T689" s="1" t="str">
        <f t="shared" si="42"/>
        <v>Medium</v>
      </c>
      <c r="U689">
        <v>11</v>
      </c>
      <c r="V689">
        <v>2020</v>
      </c>
      <c r="W689" t="s">
        <v>20</v>
      </c>
      <c r="X689">
        <v>6</v>
      </c>
    </row>
    <row r="690" spans="1:24" x14ac:dyDescent="0.3">
      <c r="A690">
        <v>689</v>
      </c>
      <c r="B690" t="s">
        <v>31</v>
      </c>
      <c r="C690" t="str">
        <f>_xlfn.XLOOKUP(B690,Lookup_table!B:B,Lookup_table!C:C)</f>
        <v>Business</v>
      </c>
      <c r="D690" t="s">
        <v>14</v>
      </c>
      <c r="E690" t="s">
        <v>38</v>
      </c>
      <c r="F690" t="s">
        <v>16</v>
      </c>
      <c r="G690" t="s">
        <v>25</v>
      </c>
      <c r="H690" t="str">
        <f t="shared" si="40"/>
        <v>Onsite/Hybrid</v>
      </c>
      <c r="I690" t="s">
        <v>18</v>
      </c>
      <c r="J690" t="str">
        <f t="shared" si="41"/>
        <v>7+ yrs</v>
      </c>
      <c r="K690">
        <f t="shared" ca="1" si="43"/>
        <v>13</v>
      </c>
      <c r="L690" t="s">
        <v>39</v>
      </c>
      <c r="M690">
        <v>0</v>
      </c>
      <c r="N690">
        <v>1</v>
      </c>
      <c r="O690">
        <v>0</v>
      </c>
      <c r="P690">
        <v>1</v>
      </c>
      <c r="Q690">
        <v>1</v>
      </c>
      <c r="R690">
        <f>SUM(M690:N690:O690:P690:Q690)</f>
        <v>3</v>
      </c>
      <c r="S690" s="1">
        <v>121186</v>
      </c>
      <c r="T690" s="1" t="str">
        <f t="shared" si="42"/>
        <v>High</v>
      </c>
      <c r="U690">
        <v>8</v>
      </c>
      <c r="V690">
        <v>2025</v>
      </c>
      <c r="W690" t="s">
        <v>28</v>
      </c>
      <c r="X690">
        <v>9</v>
      </c>
    </row>
    <row r="691" spans="1:24" x14ac:dyDescent="0.3">
      <c r="A691">
        <v>690</v>
      </c>
      <c r="B691" t="s">
        <v>41</v>
      </c>
      <c r="C691" t="str">
        <f>_xlfn.XLOOKUP(B691,Lookup_table!B:B,Lookup_table!C:C)</f>
        <v>Data</v>
      </c>
      <c r="D691" t="s">
        <v>14</v>
      </c>
      <c r="E691" t="s">
        <v>42</v>
      </c>
      <c r="F691" t="s">
        <v>52</v>
      </c>
      <c r="G691" t="s">
        <v>30</v>
      </c>
      <c r="H691" t="str">
        <f t="shared" si="40"/>
        <v>Onsite/Hybrid</v>
      </c>
      <c r="I691" t="s">
        <v>35</v>
      </c>
      <c r="J691" t="str">
        <f t="shared" si="41"/>
        <v>0-2 yrs</v>
      </c>
      <c r="K691">
        <f t="shared" ca="1" si="43"/>
        <v>1</v>
      </c>
      <c r="L691" t="s">
        <v>39</v>
      </c>
      <c r="M691">
        <v>1</v>
      </c>
      <c r="N691">
        <v>1</v>
      </c>
      <c r="O691">
        <v>1</v>
      </c>
      <c r="P691">
        <v>0</v>
      </c>
      <c r="Q691">
        <v>1</v>
      </c>
      <c r="R691">
        <f>SUM(M691:N691:O691:P691:Q691)</f>
        <v>4</v>
      </c>
      <c r="S691" s="1">
        <v>78298</v>
      </c>
      <c r="T691" s="1" t="str">
        <f t="shared" si="42"/>
        <v>Medium</v>
      </c>
      <c r="U691">
        <v>6</v>
      </c>
      <c r="V691">
        <v>2023</v>
      </c>
      <c r="W691" t="s">
        <v>20</v>
      </c>
      <c r="X691">
        <v>3</v>
      </c>
    </row>
    <row r="692" spans="1:24" x14ac:dyDescent="0.3">
      <c r="A692">
        <v>691</v>
      </c>
      <c r="B692" t="s">
        <v>33</v>
      </c>
      <c r="C692" t="str">
        <f>_xlfn.XLOOKUP(B692,Lookup_table!B:B,Lookup_table!C:C)</f>
        <v>Data</v>
      </c>
      <c r="D692" t="s">
        <v>14</v>
      </c>
      <c r="E692" t="s">
        <v>23</v>
      </c>
      <c r="F692" t="s">
        <v>44</v>
      </c>
      <c r="G692" t="s">
        <v>25</v>
      </c>
      <c r="H692" t="str">
        <f t="shared" si="40"/>
        <v>Onsite/Hybrid</v>
      </c>
      <c r="I692" t="s">
        <v>26</v>
      </c>
      <c r="J692" t="str">
        <f t="shared" si="41"/>
        <v>3-6 yrs</v>
      </c>
      <c r="K692">
        <f t="shared" ca="1" si="43"/>
        <v>6</v>
      </c>
      <c r="L692" t="s">
        <v>19</v>
      </c>
      <c r="M692">
        <v>0</v>
      </c>
      <c r="N692">
        <v>0</v>
      </c>
      <c r="O692">
        <v>0</v>
      </c>
      <c r="P692">
        <v>0</v>
      </c>
      <c r="Q692">
        <v>1</v>
      </c>
      <c r="R692">
        <f>SUM(M692:N692:O692:P692:Q692)</f>
        <v>1</v>
      </c>
      <c r="S692" s="1">
        <v>83770</v>
      </c>
      <c r="T692" s="1" t="str">
        <f t="shared" si="42"/>
        <v>Medium</v>
      </c>
      <c r="U692">
        <v>6</v>
      </c>
      <c r="V692">
        <v>2025</v>
      </c>
      <c r="W692" t="s">
        <v>34</v>
      </c>
      <c r="X692">
        <v>5</v>
      </c>
    </row>
    <row r="693" spans="1:24" x14ac:dyDescent="0.3">
      <c r="A693">
        <v>692</v>
      </c>
      <c r="B693" t="s">
        <v>50</v>
      </c>
      <c r="C693" t="str">
        <f>_xlfn.XLOOKUP(B693,Lookup_table!B:B,Lookup_table!C:C)</f>
        <v>AI</v>
      </c>
      <c r="D693" t="s">
        <v>34</v>
      </c>
      <c r="E693" t="s">
        <v>42</v>
      </c>
      <c r="F693" t="s">
        <v>16</v>
      </c>
      <c r="G693" t="s">
        <v>30</v>
      </c>
      <c r="H693" t="str">
        <f t="shared" si="40"/>
        <v>Onsite/Hybrid</v>
      </c>
      <c r="I693" t="s">
        <v>18</v>
      </c>
      <c r="J693" t="str">
        <f t="shared" si="41"/>
        <v>7+ yrs</v>
      </c>
      <c r="K693">
        <f t="shared" ca="1" si="43"/>
        <v>8</v>
      </c>
      <c r="L693" t="s">
        <v>39</v>
      </c>
      <c r="M693">
        <v>0</v>
      </c>
      <c r="N693">
        <v>1</v>
      </c>
      <c r="O693">
        <v>0</v>
      </c>
      <c r="P693">
        <v>1</v>
      </c>
      <c r="Q693">
        <v>1</v>
      </c>
      <c r="R693">
        <f>SUM(M693:N693:O693:P693:Q693)</f>
        <v>3</v>
      </c>
      <c r="S693" s="1">
        <v>169116</v>
      </c>
      <c r="T693" s="1" t="str">
        <f t="shared" si="42"/>
        <v>High</v>
      </c>
      <c r="U693">
        <v>1</v>
      </c>
      <c r="V693">
        <v>2023</v>
      </c>
      <c r="W693" t="s">
        <v>28</v>
      </c>
      <c r="X693">
        <v>8</v>
      </c>
    </row>
    <row r="694" spans="1:24" x14ac:dyDescent="0.3">
      <c r="A694">
        <v>693</v>
      </c>
      <c r="B694" t="s">
        <v>50</v>
      </c>
      <c r="C694" t="str">
        <f>_xlfn.XLOOKUP(B694,Lookup_table!B:B,Lookup_table!C:C)</f>
        <v>AI</v>
      </c>
      <c r="D694" t="s">
        <v>14</v>
      </c>
      <c r="E694" t="s">
        <v>42</v>
      </c>
      <c r="F694" t="s">
        <v>51</v>
      </c>
      <c r="G694" t="s">
        <v>17</v>
      </c>
      <c r="H694" t="str">
        <f t="shared" si="40"/>
        <v>Remote</v>
      </c>
      <c r="I694" t="s">
        <v>26</v>
      </c>
      <c r="J694" t="str">
        <f t="shared" si="41"/>
        <v>3-6 yrs</v>
      </c>
      <c r="K694">
        <f t="shared" ca="1" si="43"/>
        <v>3</v>
      </c>
      <c r="L694" t="s">
        <v>27</v>
      </c>
      <c r="M694">
        <v>0</v>
      </c>
      <c r="N694">
        <v>0</v>
      </c>
      <c r="O694">
        <v>1</v>
      </c>
      <c r="P694">
        <v>0</v>
      </c>
      <c r="Q694">
        <v>0</v>
      </c>
      <c r="R694">
        <f>SUM(M694:N694:O694:P694:Q694)</f>
        <v>1</v>
      </c>
      <c r="S694" s="1">
        <v>133903</v>
      </c>
      <c r="T694" s="1" t="str">
        <f t="shared" si="42"/>
        <v>High</v>
      </c>
      <c r="U694">
        <v>3</v>
      </c>
      <c r="V694">
        <v>2022</v>
      </c>
      <c r="W694" t="s">
        <v>34</v>
      </c>
      <c r="X694">
        <v>1</v>
      </c>
    </row>
    <row r="695" spans="1:24" x14ac:dyDescent="0.3">
      <c r="A695">
        <v>694</v>
      </c>
      <c r="B695" t="s">
        <v>33</v>
      </c>
      <c r="C695" t="str">
        <f>_xlfn.XLOOKUP(B695,Lookup_table!B:B,Lookup_table!C:C)</f>
        <v>Data</v>
      </c>
      <c r="D695" t="s">
        <v>34</v>
      </c>
      <c r="E695" t="s">
        <v>40</v>
      </c>
      <c r="F695" t="s">
        <v>52</v>
      </c>
      <c r="G695" t="s">
        <v>17</v>
      </c>
      <c r="H695" t="str">
        <f t="shared" si="40"/>
        <v>Remote</v>
      </c>
      <c r="I695" t="s">
        <v>18</v>
      </c>
      <c r="J695" t="str">
        <f t="shared" si="41"/>
        <v>7+ yrs</v>
      </c>
      <c r="K695">
        <f t="shared" ca="1" si="43"/>
        <v>8</v>
      </c>
      <c r="L695" t="s">
        <v>39</v>
      </c>
      <c r="M695">
        <v>1</v>
      </c>
      <c r="N695">
        <v>0</v>
      </c>
      <c r="O695">
        <v>0</v>
      </c>
      <c r="P695">
        <v>0</v>
      </c>
      <c r="Q695">
        <v>0</v>
      </c>
      <c r="R695">
        <f>SUM(M695:N695:O695:P695:Q695)</f>
        <v>1</v>
      </c>
      <c r="S695" s="1">
        <v>103741</v>
      </c>
      <c r="T695" s="1" t="str">
        <f t="shared" si="42"/>
        <v>Medium</v>
      </c>
      <c r="U695">
        <v>2</v>
      </c>
      <c r="V695">
        <v>2022</v>
      </c>
      <c r="W695" t="s">
        <v>28</v>
      </c>
      <c r="X695">
        <v>8</v>
      </c>
    </row>
    <row r="696" spans="1:24" x14ac:dyDescent="0.3">
      <c r="A696">
        <v>695</v>
      </c>
      <c r="B696" t="s">
        <v>21</v>
      </c>
      <c r="C696" t="str">
        <f>_xlfn.XLOOKUP(B696,Lookup_table!B:B,Lookup_table!C:C)</f>
        <v>AI</v>
      </c>
      <c r="D696" t="s">
        <v>37</v>
      </c>
      <c r="E696" t="s">
        <v>32</v>
      </c>
      <c r="F696" t="s">
        <v>24</v>
      </c>
      <c r="G696" t="s">
        <v>25</v>
      </c>
      <c r="H696" t="str">
        <f t="shared" si="40"/>
        <v>Onsite/Hybrid</v>
      </c>
      <c r="I696" t="s">
        <v>35</v>
      </c>
      <c r="J696" t="str">
        <f t="shared" si="41"/>
        <v>0-2 yrs</v>
      </c>
      <c r="K696">
        <f t="shared" ca="1" si="43"/>
        <v>2</v>
      </c>
      <c r="L696" t="s">
        <v>27</v>
      </c>
      <c r="M696">
        <v>1</v>
      </c>
      <c r="N696">
        <v>0</v>
      </c>
      <c r="O696">
        <v>0</v>
      </c>
      <c r="P696">
        <v>0</v>
      </c>
      <c r="Q696">
        <v>0</v>
      </c>
      <c r="R696">
        <f>SUM(M696:N696:O696:P696:Q696)</f>
        <v>1</v>
      </c>
      <c r="S696" s="1">
        <v>89382</v>
      </c>
      <c r="T696" s="1" t="str">
        <f t="shared" si="42"/>
        <v>Medium</v>
      </c>
      <c r="U696">
        <v>4</v>
      </c>
      <c r="V696">
        <v>2021</v>
      </c>
      <c r="W696" t="s">
        <v>20</v>
      </c>
      <c r="X696">
        <v>3</v>
      </c>
    </row>
    <row r="697" spans="1:24" x14ac:dyDescent="0.3">
      <c r="A697">
        <v>696</v>
      </c>
      <c r="B697" t="s">
        <v>21</v>
      </c>
      <c r="C697" t="str">
        <f>_xlfn.XLOOKUP(B697,Lookup_table!B:B,Lookup_table!C:C)</f>
        <v>AI</v>
      </c>
      <c r="D697" t="s">
        <v>14</v>
      </c>
      <c r="E697" t="s">
        <v>42</v>
      </c>
      <c r="F697" t="s">
        <v>24</v>
      </c>
      <c r="G697" t="s">
        <v>25</v>
      </c>
      <c r="H697" t="str">
        <f t="shared" si="40"/>
        <v>Onsite/Hybrid</v>
      </c>
      <c r="I697" t="s">
        <v>35</v>
      </c>
      <c r="J697" t="str">
        <f t="shared" si="41"/>
        <v>0-2 yrs</v>
      </c>
      <c r="K697">
        <f t="shared" ca="1" si="43"/>
        <v>0</v>
      </c>
      <c r="L697" t="s">
        <v>39</v>
      </c>
      <c r="M697">
        <v>0</v>
      </c>
      <c r="N697">
        <v>0</v>
      </c>
      <c r="O697">
        <v>0</v>
      </c>
      <c r="P697">
        <v>1</v>
      </c>
      <c r="Q697">
        <v>0</v>
      </c>
      <c r="R697">
        <f>SUM(M697:N697:O697:P697:Q697)</f>
        <v>1</v>
      </c>
      <c r="S697" s="1">
        <v>107758</v>
      </c>
      <c r="T697" s="1" t="str">
        <f t="shared" si="42"/>
        <v>Medium</v>
      </c>
      <c r="U697">
        <v>11</v>
      </c>
      <c r="V697">
        <v>2023</v>
      </c>
      <c r="W697" t="s">
        <v>28</v>
      </c>
      <c r="X697">
        <v>9</v>
      </c>
    </row>
    <row r="698" spans="1:24" x14ac:dyDescent="0.3">
      <c r="A698">
        <v>697</v>
      </c>
      <c r="B698" t="s">
        <v>31</v>
      </c>
      <c r="C698" t="str">
        <f>_xlfn.XLOOKUP(B698,Lookup_table!B:B,Lookup_table!C:C)</f>
        <v>Business</v>
      </c>
      <c r="D698" t="s">
        <v>34</v>
      </c>
      <c r="E698" t="s">
        <v>40</v>
      </c>
      <c r="F698" t="s">
        <v>29</v>
      </c>
      <c r="G698" t="s">
        <v>17</v>
      </c>
      <c r="H698" t="str">
        <f t="shared" si="40"/>
        <v>Remote</v>
      </c>
      <c r="I698" t="s">
        <v>35</v>
      </c>
      <c r="J698" t="str">
        <f t="shared" si="41"/>
        <v>0-2 yrs</v>
      </c>
      <c r="K698">
        <f t="shared" ca="1" si="43"/>
        <v>1</v>
      </c>
      <c r="L698" t="s">
        <v>19</v>
      </c>
      <c r="M698">
        <v>0</v>
      </c>
      <c r="N698">
        <v>1</v>
      </c>
      <c r="O698">
        <v>1</v>
      </c>
      <c r="P698">
        <v>1</v>
      </c>
      <c r="Q698">
        <v>0</v>
      </c>
      <c r="R698">
        <f>SUM(M698:N698:O698:P698:Q698)</f>
        <v>3</v>
      </c>
      <c r="S698" s="1">
        <v>78081</v>
      </c>
      <c r="T698" s="1" t="str">
        <f t="shared" si="42"/>
        <v>Medium</v>
      </c>
      <c r="U698">
        <v>9</v>
      </c>
      <c r="V698">
        <v>2022</v>
      </c>
      <c r="W698" t="s">
        <v>28</v>
      </c>
      <c r="X698">
        <v>1</v>
      </c>
    </row>
    <row r="699" spans="1:24" x14ac:dyDescent="0.3">
      <c r="A699">
        <v>698</v>
      </c>
      <c r="B699" t="s">
        <v>50</v>
      </c>
      <c r="C699" t="str">
        <f>_xlfn.XLOOKUP(B699,Lookup_table!B:B,Lookup_table!C:C)</f>
        <v>AI</v>
      </c>
      <c r="D699" t="s">
        <v>22</v>
      </c>
      <c r="E699" t="s">
        <v>38</v>
      </c>
      <c r="F699" t="s">
        <v>51</v>
      </c>
      <c r="G699" t="s">
        <v>25</v>
      </c>
      <c r="H699" t="str">
        <f t="shared" si="40"/>
        <v>Onsite/Hybrid</v>
      </c>
      <c r="I699" t="s">
        <v>18</v>
      </c>
      <c r="J699" t="str">
        <f t="shared" si="41"/>
        <v>7+ yrs</v>
      </c>
      <c r="K699">
        <f t="shared" ca="1" si="43"/>
        <v>11</v>
      </c>
      <c r="L699" t="s">
        <v>19</v>
      </c>
      <c r="M699">
        <v>0</v>
      </c>
      <c r="N699">
        <v>0</v>
      </c>
      <c r="O699">
        <v>1</v>
      </c>
      <c r="P699">
        <v>1</v>
      </c>
      <c r="Q699">
        <v>1</v>
      </c>
      <c r="R699">
        <f>SUM(M699:N699:O699:P699:Q699)</f>
        <v>3</v>
      </c>
      <c r="S699" s="1">
        <v>202523</v>
      </c>
      <c r="T699" s="1" t="str">
        <f t="shared" si="42"/>
        <v>High</v>
      </c>
      <c r="U699">
        <v>2</v>
      </c>
      <c r="V699">
        <v>2022</v>
      </c>
      <c r="W699" t="s">
        <v>28</v>
      </c>
      <c r="X699">
        <v>7</v>
      </c>
    </row>
    <row r="700" spans="1:24" x14ac:dyDescent="0.3">
      <c r="A700">
        <v>699</v>
      </c>
      <c r="B700" t="s">
        <v>31</v>
      </c>
      <c r="C700" t="str">
        <f>_xlfn.XLOOKUP(B700,Lookup_table!B:B,Lookup_table!C:C)</f>
        <v>Business</v>
      </c>
      <c r="D700" t="s">
        <v>34</v>
      </c>
      <c r="E700" t="s">
        <v>40</v>
      </c>
      <c r="F700" t="s">
        <v>51</v>
      </c>
      <c r="G700" t="s">
        <v>30</v>
      </c>
      <c r="H700" t="str">
        <f t="shared" si="40"/>
        <v>Onsite/Hybrid</v>
      </c>
      <c r="I700" t="s">
        <v>18</v>
      </c>
      <c r="J700" t="str">
        <f t="shared" si="41"/>
        <v>7+ yrs</v>
      </c>
      <c r="K700">
        <f t="shared" ca="1" si="43"/>
        <v>10</v>
      </c>
      <c r="L700" t="s">
        <v>39</v>
      </c>
      <c r="M700">
        <v>0</v>
      </c>
      <c r="N700">
        <v>1</v>
      </c>
      <c r="O700">
        <v>1</v>
      </c>
      <c r="P700">
        <v>0</v>
      </c>
      <c r="Q700">
        <v>0</v>
      </c>
      <c r="R700">
        <f>SUM(M700:N700:O700:P700:Q700)</f>
        <v>2</v>
      </c>
      <c r="S700" s="1">
        <v>114490</v>
      </c>
      <c r="T700" s="1" t="str">
        <f t="shared" si="42"/>
        <v>Medium</v>
      </c>
      <c r="U700">
        <v>10</v>
      </c>
      <c r="V700">
        <v>2022</v>
      </c>
      <c r="W700" t="s">
        <v>34</v>
      </c>
      <c r="X700">
        <v>1</v>
      </c>
    </row>
    <row r="701" spans="1:24" x14ac:dyDescent="0.3">
      <c r="A701">
        <v>700</v>
      </c>
      <c r="B701" t="s">
        <v>41</v>
      </c>
      <c r="C701" t="str">
        <f>_xlfn.XLOOKUP(B701,Lookup_table!B:B,Lookup_table!C:C)</f>
        <v>Data</v>
      </c>
      <c r="D701" t="s">
        <v>14</v>
      </c>
      <c r="E701" t="s">
        <v>23</v>
      </c>
      <c r="F701" t="s">
        <v>43</v>
      </c>
      <c r="G701" t="s">
        <v>25</v>
      </c>
      <c r="H701" t="str">
        <f t="shared" si="40"/>
        <v>Onsite/Hybrid</v>
      </c>
      <c r="I701" t="s">
        <v>35</v>
      </c>
      <c r="J701" t="str">
        <f t="shared" si="41"/>
        <v>0-2 yrs</v>
      </c>
      <c r="K701">
        <f t="shared" ca="1" si="43"/>
        <v>2</v>
      </c>
      <c r="L701" t="s">
        <v>27</v>
      </c>
      <c r="M701">
        <v>0</v>
      </c>
      <c r="N701">
        <v>0</v>
      </c>
      <c r="O701">
        <v>1</v>
      </c>
      <c r="P701">
        <v>0</v>
      </c>
      <c r="Q701">
        <v>1</v>
      </c>
      <c r="R701">
        <f>SUM(M701:N701:O701:P701:Q701)</f>
        <v>2</v>
      </c>
      <c r="S701" s="1">
        <v>74300</v>
      </c>
      <c r="T701" s="1" t="str">
        <f t="shared" si="42"/>
        <v>Medium</v>
      </c>
      <c r="U701">
        <v>6</v>
      </c>
      <c r="V701">
        <v>2026</v>
      </c>
      <c r="W701" t="s">
        <v>34</v>
      </c>
      <c r="X701">
        <v>6</v>
      </c>
    </row>
    <row r="702" spans="1:24" x14ac:dyDescent="0.3">
      <c r="A702">
        <v>701</v>
      </c>
      <c r="B702" t="s">
        <v>41</v>
      </c>
      <c r="C702" t="str">
        <f>_xlfn.XLOOKUP(B702,Lookup_table!B:B,Lookup_table!C:C)</f>
        <v>Data</v>
      </c>
      <c r="D702" t="s">
        <v>14</v>
      </c>
      <c r="E702" t="s">
        <v>15</v>
      </c>
      <c r="F702" t="s">
        <v>44</v>
      </c>
      <c r="G702" t="s">
        <v>25</v>
      </c>
      <c r="H702" t="str">
        <f t="shared" si="40"/>
        <v>Onsite/Hybrid</v>
      </c>
      <c r="I702" t="s">
        <v>18</v>
      </c>
      <c r="J702" t="str">
        <f t="shared" si="41"/>
        <v>7+ yrs</v>
      </c>
      <c r="K702">
        <f t="shared" ca="1" si="43"/>
        <v>8</v>
      </c>
      <c r="L702" t="s">
        <v>19</v>
      </c>
      <c r="M702">
        <v>1</v>
      </c>
      <c r="N702">
        <v>1</v>
      </c>
      <c r="O702">
        <v>1</v>
      </c>
      <c r="P702">
        <v>1</v>
      </c>
      <c r="Q702">
        <v>1</v>
      </c>
      <c r="R702">
        <f>SUM(M702:N702:O702:P702:Q702)</f>
        <v>5</v>
      </c>
      <c r="S702" s="1">
        <v>137985</v>
      </c>
      <c r="T702" s="1" t="str">
        <f t="shared" si="42"/>
        <v>High</v>
      </c>
      <c r="U702">
        <v>10</v>
      </c>
      <c r="V702">
        <v>2021</v>
      </c>
      <c r="W702" t="s">
        <v>28</v>
      </c>
      <c r="X702">
        <v>7</v>
      </c>
    </row>
    <row r="703" spans="1:24" x14ac:dyDescent="0.3">
      <c r="A703">
        <v>702</v>
      </c>
      <c r="B703" t="s">
        <v>33</v>
      </c>
      <c r="C703" t="str">
        <f>_xlfn.XLOOKUP(B703,Lookup_table!B:B,Lookup_table!C:C)</f>
        <v>Data</v>
      </c>
      <c r="D703" t="s">
        <v>34</v>
      </c>
      <c r="E703" t="s">
        <v>42</v>
      </c>
      <c r="F703" t="s">
        <v>29</v>
      </c>
      <c r="G703" t="s">
        <v>17</v>
      </c>
      <c r="H703" t="str">
        <f t="shared" si="40"/>
        <v>Remote</v>
      </c>
      <c r="I703" t="s">
        <v>35</v>
      </c>
      <c r="J703" t="str">
        <f t="shared" si="41"/>
        <v>0-2 yrs</v>
      </c>
      <c r="K703">
        <f t="shared" ca="1" si="43"/>
        <v>2</v>
      </c>
      <c r="L703" t="s">
        <v>27</v>
      </c>
      <c r="M703">
        <v>0</v>
      </c>
      <c r="N703">
        <v>1</v>
      </c>
      <c r="O703">
        <v>0</v>
      </c>
      <c r="P703">
        <v>1</v>
      </c>
      <c r="Q703">
        <v>0</v>
      </c>
      <c r="R703">
        <f>SUM(M703:N703:O703:P703:Q703)</f>
        <v>2</v>
      </c>
      <c r="S703" s="1">
        <v>61832</v>
      </c>
      <c r="T703" s="1" t="str">
        <f t="shared" si="42"/>
        <v>Low</v>
      </c>
      <c r="U703">
        <v>9</v>
      </c>
      <c r="V703">
        <v>2020</v>
      </c>
      <c r="W703" t="s">
        <v>34</v>
      </c>
      <c r="X703">
        <v>1</v>
      </c>
    </row>
    <row r="704" spans="1:24" x14ac:dyDescent="0.3">
      <c r="A704">
        <v>703</v>
      </c>
      <c r="B704" t="s">
        <v>33</v>
      </c>
      <c r="C704" t="str">
        <f>_xlfn.XLOOKUP(B704,Lookup_table!B:B,Lookup_table!C:C)</f>
        <v>Data</v>
      </c>
      <c r="D704" t="s">
        <v>37</v>
      </c>
      <c r="E704" t="s">
        <v>38</v>
      </c>
      <c r="F704" t="s">
        <v>29</v>
      </c>
      <c r="G704" t="s">
        <v>17</v>
      </c>
      <c r="H704" t="str">
        <f t="shared" si="40"/>
        <v>Remote</v>
      </c>
      <c r="I704" t="s">
        <v>26</v>
      </c>
      <c r="J704" t="str">
        <f t="shared" si="41"/>
        <v>3-6 yrs</v>
      </c>
      <c r="K704">
        <f t="shared" ca="1" si="43"/>
        <v>5</v>
      </c>
      <c r="L704" t="s">
        <v>27</v>
      </c>
      <c r="M704">
        <v>0</v>
      </c>
      <c r="N704">
        <v>0</v>
      </c>
      <c r="O704">
        <v>1</v>
      </c>
      <c r="P704">
        <v>1</v>
      </c>
      <c r="Q704">
        <v>1</v>
      </c>
      <c r="R704">
        <f>SUM(M704:N704:O704:P704:Q704)</f>
        <v>3</v>
      </c>
      <c r="S704" s="1">
        <v>112096</v>
      </c>
      <c r="T704" s="1" t="str">
        <f t="shared" si="42"/>
        <v>Medium</v>
      </c>
      <c r="U704">
        <v>3</v>
      </c>
      <c r="V704">
        <v>2023</v>
      </c>
      <c r="W704" t="s">
        <v>28</v>
      </c>
      <c r="X704">
        <v>3</v>
      </c>
    </row>
    <row r="705" spans="1:24" x14ac:dyDescent="0.3">
      <c r="A705">
        <v>704</v>
      </c>
      <c r="B705" t="s">
        <v>36</v>
      </c>
      <c r="C705" t="str">
        <f>_xlfn.XLOOKUP(B705,Lookup_table!B:B,Lookup_table!C:C)</f>
        <v>Data</v>
      </c>
      <c r="D705" t="s">
        <v>14</v>
      </c>
      <c r="E705" t="s">
        <v>32</v>
      </c>
      <c r="F705" t="s">
        <v>44</v>
      </c>
      <c r="G705" t="s">
        <v>17</v>
      </c>
      <c r="H705" t="str">
        <f t="shared" si="40"/>
        <v>Remote</v>
      </c>
      <c r="I705" t="s">
        <v>35</v>
      </c>
      <c r="J705" t="str">
        <f t="shared" si="41"/>
        <v>0-2 yrs</v>
      </c>
      <c r="K705">
        <f t="shared" ca="1" si="43"/>
        <v>2</v>
      </c>
      <c r="L705" t="s">
        <v>19</v>
      </c>
      <c r="M705">
        <v>0</v>
      </c>
      <c r="N705">
        <v>0</v>
      </c>
      <c r="O705">
        <v>0</v>
      </c>
      <c r="P705">
        <v>1</v>
      </c>
      <c r="Q705">
        <v>1</v>
      </c>
      <c r="R705">
        <f>SUM(M705:N705:O705:P705:Q705)</f>
        <v>2</v>
      </c>
      <c r="S705" s="1">
        <v>74529</v>
      </c>
      <c r="T705" s="1" t="str">
        <f t="shared" si="42"/>
        <v>Medium</v>
      </c>
      <c r="U705">
        <v>3</v>
      </c>
      <c r="V705">
        <v>2022</v>
      </c>
      <c r="W705" t="s">
        <v>20</v>
      </c>
      <c r="X705">
        <v>4</v>
      </c>
    </row>
    <row r="706" spans="1:24" x14ac:dyDescent="0.3">
      <c r="A706">
        <v>705</v>
      </c>
      <c r="B706" t="s">
        <v>33</v>
      </c>
      <c r="C706" t="str">
        <f>_xlfn.XLOOKUP(B706,Lookup_table!B:B,Lookup_table!C:C)</f>
        <v>Data</v>
      </c>
      <c r="D706" t="s">
        <v>34</v>
      </c>
      <c r="E706" t="s">
        <v>23</v>
      </c>
      <c r="F706" t="s">
        <v>52</v>
      </c>
      <c r="G706" t="s">
        <v>25</v>
      </c>
      <c r="H706" t="str">
        <f t="shared" ref="H706:H769" si="44">IF(G706="Remote","Remote","Onsite/Hybrid")</f>
        <v>Onsite/Hybrid</v>
      </c>
      <c r="I706" t="s">
        <v>35</v>
      </c>
      <c r="J706" t="str">
        <f t="shared" ref="J706:J769" si="45">IF(I706="Entry","0-2 yrs",IF(I706="Mid","3-6 yrs","7+ yrs"))</f>
        <v>0-2 yrs</v>
      </c>
      <c r="K706">
        <f t="shared" ca="1" si="43"/>
        <v>0</v>
      </c>
      <c r="L706" t="s">
        <v>19</v>
      </c>
      <c r="M706">
        <v>0</v>
      </c>
      <c r="N706">
        <v>0</v>
      </c>
      <c r="O706">
        <v>1</v>
      </c>
      <c r="P706">
        <v>0</v>
      </c>
      <c r="Q706">
        <v>0</v>
      </c>
      <c r="R706">
        <f>SUM(M706:N706:O706:P706:Q706)</f>
        <v>1</v>
      </c>
      <c r="S706" s="1">
        <v>68983</v>
      </c>
      <c r="T706" s="1" t="str">
        <f t="shared" ref="T706:T769" si="46">IF(S706&lt;=70000,"Low",IF(S706&lt;=120000,"Medium","High"))</f>
        <v>Low</v>
      </c>
      <c r="U706">
        <v>6</v>
      </c>
      <c r="V706">
        <v>2025</v>
      </c>
      <c r="W706" t="s">
        <v>34</v>
      </c>
      <c r="X706">
        <v>4</v>
      </c>
    </row>
    <row r="707" spans="1:24" x14ac:dyDescent="0.3">
      <c r="A707">
        <v>706</v>
      </c>
      <c r="B707" t="s">
        <v>21</v>
      </c>
      <c r="C707" t="str">
        <f>_xlfn.XLOOKUP(B707,Lookup_table!B:B,Lookup_table!C:C)</f>
        <v>AI</v>
      </c>
      <c r="D707" t="s">
        <v>14</v>
      </c>
      <c r="E707" t="s">
        <v>38</v>
      </c>
      <c r="F707" t="s">
        <v>24</v>
      </c>
      <c r="G707" t="s">
        <v>17</v>
      </c>
      <c r="H707" t="str">
        <f t="shared" si="44"/>
        <v>Remote</v>
      </c>
      <c r="I707" t="s">
        <v>26</v>
      </c>
      <c r="J707" t="str">
        <f t="shared" si="45"/>
        <v>3-6 yrs</v>
      </c>
      <c r="K707">
        <f t="shared" ref="K707:K770" ca="1" si="47">IF(J707="0-2 yrs",RANDBETWEEN(0,2),IF(J707="3-6 yrs", RANDBETWEEN(3,6),IF(J707="7+ yrs", RANDBETWEEN(7,15)," ")))</f>
        <v>4</v>
      </c>
      <c r="L707" t="s">
        <v>27</v>
      </c>
      <c r="M707">
        <v>0</v>
      </c>
      <c r="N707">
        <v>0</v>
      </c>
      <c r="O707">
        <v>1</v>
      </c>
      <c r="P707">
        <v>0</v>
      </c>
      <c r="Q707">
        <v>0</v>
      </c>
      <c r="R707">
        <f>SUM(M707:N707:O707:P707:Q707)</f>
        <v>1</v>
      </c>
      <c r="S707" s="1">
        <v>127108</v>
      </c>
      <c r="T707" s="1" t="str">
        <f t="shared" si="46"/>
        <v>High</v>
      </c>
      <c r="U707">
        <v>10</v>
      </c>
      <c r="V707">
        <v>2026</v>
      </c>
      <c r="W707" t="s">
        <v>34</v>
      </c>
      <c r="X707">
        <v>6</v>
      </c>
    </row>
    <row r="708" spans="1:24" x14ac:dyDescent="0.3">
      <c r="A708">
        <v>707</v>
      </c>
      <c r="B708" t="s">
        <v>36</v>
      </c>
      <c r="C708" t="str">
        <f>_xlfn.XLOOKUP(B708,Lookup_table!B:B,Lookup_table!C:C)</f>
        <v>Data</v>
      </c>
      <c r="D708" t="s">
        <v>22</v>
      </c>
      <c r="E708" t="s">
        <v>40</v>
      </c>
      <c r="F708" t="s">
        <v>43</v>
      </c>
      <c r="G708" t="s">
        <v>17</v>
      </c>
      <c r="H708" t="str">
        <f t="shared" si="44"/>
        <v>Remote</v>
      </c>
      <c r="I708" t="s">
        <v>18</v>
      </c>
      <c r="J708" t="str">
        <f t="shared" si="45"/>
        <v>7+ yrs</v>
      </c>
      <c r="K708">
        <f t="shared" ca="1" si="47"/>
        <v>10</v>
      </c>
      <c r="L708" t="s">
        <v>27</v>
      </c>
      <c r="M708">
        <v>0</v>
      </c>
      <c r="N708">
        <v>0</v>
      </c>
      <c r="O708">
        <v>1</v>
      </c>
      <c r="P708">
        <v>0</v>
      </c>
      <c r="Q708">
        <v>1</v>
      </c>
      <c r="R708">
        <f>SUM(M708:N708:O708:P708:Q708)</f>
        <v>2</v>
      </c>
      <c r="S708" s="1">
        <v>147939</v>
      </c>
      <c r="T708" s="1" t="str">
        <f t="shared" si="46"/>
        <v>High</v>
      </c>
      <c r="U708">
        <v>11</v>
      </c>
      <c r="V708">
        <v>2023</v>
      </c>
      <c r="W708" t="s">
        <v>28</v>
      </c>
      <c r="X708">
        <v>7</v>
      </c>
    </row>
    <row r="709" spans="1:24" x14ac:dyDescent="0.3">
      <c r="A709">
        <v>708</v>
      </c>
      <c r="B709" t="s">
        <v>33</v>
      </c>
      <c r="C709" t="str">
        <f>_xlfn.XLOOKUP(B709,Lookup_table!B:B,Lookup_table!C:C)</f>
        <v>Data</v>
      </c>
      <c r="D709" t="s">
        <v>37</v>
      </c>
      <c r="E709" t="s">
        <v>15</v>
      </c>
      <c r="F709" t="s">
        <v>29</v>
      </c>
      <c r="G709" t="s">
        <v>25</v>
      </c>
      <c r="H709" t="str">
        <f t="shared" si="44"/>
        <v>Onsite/Hybrid</v>
      </c>
      <c r="I709" t="s">
        <v>26</v>
      </c>
      <c r="J709" t="str">
        <f t="shared" si="45"/>
        <v>3-6 yrs</v>
      </c>
      <c r="K709">
        <f t="shared" ca="1" si="47"/>
        <v>4</v>
      </c>
      <c r="L709" t="s">
        <v>39</v>
      </c>
      <c r="M709">
        <v>0</v>
      </c>
      <c r="N709">
        <v>0</v>
      </c>
      <c r="O709">
        <v>0</v>
      </c>
      <c r="P709">
        <v>1</v>
      </c>
      <c r="Q709">
        <v>0</v>
      </c>
      <c r="R709">
        <f>SUM(M709:N709:O709:P709:Q709)</f>
        <v>1</v>
      </c>
      <c r="S709" s="1">
        <v>86509</v>
      </c>
      <c r="T709" s="1" t="str">
        <f t="shared" si="46"/>
        <v>Medium</v>
      </c>
      <c r="U709">
        <v>6</v>
      </c>
      <c r="V709">
        <v>2024</v>
      </c>
      <c r="W709" t="s">
        <v>28</v>
      </c>
      <c r="X709">
        <v>9</v>
      </c>
    </row>
    <row r="710" spans="1:24" x14ac:dyDescent="0.3">
      <c r="A710">
        <v>709</v>
      </c>
      <c r="B710" t="s">
        <v>36</v>
      </c>
      <c r="C710" t="str">
        <f>_xlfn.XLOOKUP(B710,Lookup_table!B:B,Lookup_table!C:C)</f>
        <v>Data</v>
      </c>
      <c r="D710" t="s">
        <v>22</v>
      </c>
      <c r="E710" t="s">
        <v>15</v>
      </c>
      <c r="F710" t="s">
        <v>51</v>
      </c>
      <c r="G710" t="s">
        <v>17</v>
      </c>
      <c r="H710" t="str">
        <f t="shared" si="44"/>
        <v>Remote</v>
      </c>
      <c r="I710" t="s">
        <v>26</v>
      </c>
      <c r="J710" t="str">
        <f t="shared" si="45"/>
        <v>3-6 yrs</v>
      </c>
      <c r="K710">
        <f t="shared" ca="1" si="47"/>
        <v>4</v>
      </c>
      <c r="L710" t="s">
        <v>27</v>
      </c>
      <c r="M710">
        <v>1</v>
      </c>
      <c r="N710">
        <v>1</v>
      </c>
      <c r="O710">
        <v>1</v>
      </c>
      <c r="P710">
        <v>0</v>
      </c>
      <c r="Q710">
        <v>1</v>
      </c>
      <c r="R710">
        <f>SUM(M710:N710:O710:P710:Q710)</f>
        <v>4</v>
      </c>
      <c r="S710" s="1">
        <v>118811</v>
      </c>
      <c r="T710" s="1" t="str">
        <f t="shared" si="46"/>
        <v>Medium</v>
      </c>
      <c r="U710">
        <v>3</v>
      </c>
      <c r="V710">
        <v>2021</v>
      </c>
      <c r="W710" t="s">
        <v>28</v>
      </c>
      <c r="X710">
        <v>9</v>
      </c>
    </row>
    <row r="711" spans="1:24" x14ac:dyDescent="0.3">
      <c r="A711">
        <v>710</v>
      </c>
      <c r="B711" t="s">
        <v>33</v>
      </c>
      <c r="C711" t="str">
        <f>_xlfn.XLOOKUP(B711,Lookup_table!B:B,Lookup_table!C:C)</f>
        <v>Data</v>
      </c>
      <c r="D711" t="s">
        <v>14</v>
      </c>
      <c r="E711" t="s">
        <v>32</v>
      </c>
      <c r="F711" t="s">
        <v>24</v>
      </c>
      <c r="G711" t="s">
        <v>30</v>
      </c>
      <c r="H711" t="str">
        <f t="shared" si="44"/>
        <v>Onsite/Hybrid</v>
      </c>
      <c r="I711" t="s">
        <v>26</v>
      </c>
      <c r="J711" t="str">
        <f t="shared" si="45"/>
        <v>3-6 yrs</v>
      </c>
      <c r="K711">
        <f t="shared" ca="1" si="47"/>
        <v>5</v>
      </c>
      <c r="L711" t="s">
        <v>39</v>
      </c>
      <c r="M711">
        <v>1</v>
      </c>
      <c r="N711">
        <v>0</v>
      </c>
      <c r="O711">
        <v>1</v>
      </c>
      <c r="P711">
        <v>1</v>
      </c>
      <c r="Q711">
        <v>0</v>
      </c>
      <c r="R711">
        <f>SUM(M711:N711:O711:P711:Q711)</f>
        <v>3</v>
      </c>
      <c r="S711" s="1">
        <v>109537</v>
      </c>
      <c r="T711" s="1" t="str">
        <f t="shared" si="46"/>
        <v>Medium</v>
      </c>
      <c r="U711">
        <v>1</v>
      </c>
      <c r="V711">
        <v>2025</v>
      </c>
      <c r="W711" t="s">
        <v>28</v>
      </c>
      <c r="X711">
        <v>5</v>
      </c>
    </row>
    <row r="712" spans="1:24" x14ac:dyDescent="0.3">
      <c r="A712">
        <v>711</v>
      </c>
      <c r="B712" t="s">
        <v>31</v>
      </c>
      <c r="C712" t="str">
        <f>_xlfn.XLOOKUP(B712,Lookup_table!B:B,Lookup_table!C:C)</f>
        <v>Business</v>
      </c>
      <c r="D712" t="s">
        <v>14</v>
      </c>
      <c r="E712" t="s">
        <v>38</v>
      </c>
      <c r="F712" t="s">
        <v>16</v>
      </c>
      <c r="G712" t="s">
        <v>30</v>
      </c>
      <c r="H712" t="str">
        <f t="shared" si="44"/>
        <v>Onsite/Hybrid</v>
      </c>
      <c r="I712" t="s">
        <v>35</v>
      </c>
      <c r="J712" t="str">
        <f t="shared" si="45"/>
        <v>0-2 yrs</v>
      </c>
      <c r="K712">
        <f t="shared" ca="1" si="47"/>
        <v>0</v>
      </c>
      <c r="L712" t="s">
        <v>39</v>
      </c>
      <c r="M712">
        <v>1</v>
      </c>
      <c r="N712">
        <v>1</v>
      </c>
      <c r="O712">
        <v>1</v>
      </c>
      <c r="P712">
        <v>0</v>
      </c>
      <c r="Q712">
        <v>1</v>
      </c>
      <c r="R712">
        <f>SUM(M712:N712:O712:P712:Q712)</f>
        <v>4</v>
      </c>
      <c r="S712" s="1">
        <v>72022</v>
      </c>
      <c r="T712" s="1" t="str">
        <f t="shared" si="46"/>
        <v>Medium</v>
      </c>
      <c r="U712">
        <v>8</v>
      </c>
      <c r="V712">
        <v>2022</v>
      </c>
      <c r="W712" t="s">
        <v>28</v>
      </c>
      <c r="X712">
        <v>9</v>
      </c>
    </row>
    <row r="713" spans="1:24" x14ac:dyDescent="0.3">
      <c r="A713">
        <v>712</v>
      </c>
      <c r="B713" t="s">
        <v>41</v>
      </c>
      <c r="C713" t="str">
        <f>_xlfn.XLOOKUP(B713,Lookup_table!B:B,Lookup_table!C:C)</f>
        <v>Data</v>
      </c>
      <c r="D713" t="s">
        <v>22</v>
      </c>
      <c r="E713" t="s">
        <v>42</v>
      </c>
      <c r="F713" t="s">
        <v>51</v>
      </c>
      <c r="G713" t="s">
        <v>30</v>
      </c>
      <c r="H713" t="str">
        <f t="shared" si="44"/>
        <v>Onsite/Hybrid</v>
      </c>
      <c r="I713" t="s">
        <v>35</v>
      </c>
      <c r="J713" t="str">
        <f t="shared" si="45"/>
        <v>0-2 yrs</v>
      </c>
      <c r="K713">
        <f t="shared" ca="1" si="47"/>
        <v>0</v>
      </c>
      <c r="L713" t="s">
        <v>39</v>
      </c>
      <c r="M713">
        <v>1</v>
      </c>
      <c r="N713">
        <v>1</v>
      </c>
      <c r="O713">
        <v>1</v>
      </c>
      <c r="P713">
        <v>1</v>
      </c>
      <c r="Q713">
        <v>0</v>
      </c>
      <c r="R713">
        <f>SUM(M713:N713:O713:P713:Q713)</f>
        <v>4</v>
      </c>
      <c r="S713" s="1">
        <v>99865</v>
      </c>
      <c r="T713" s="1" t="str">
        <f t="shared" si="46"/>
        <v>Medium</v>
      </c>
      <c r="U713">
        <v>2</v>
      </c>
      <c r="V713">
        <v>2021</v>
      </c>
      <c r="W713" t="s">
        <v>28</v>
      </c>
      <c r="X713">
        <v>7</v>
      </c>
    </row>
    <row r="714" spans="1:24" x14ac:dyDescent="0.3">
      <c r="A714">
        <v>713</v>
      </c>
      <c r="B714" t="s">
        <v>36</v>
      </c>
      <c r="C714" t="str">
        <f>_xlfn.XLOOKUP(B714,Lookup_table!B:B,Lookup_table!C:C)</f>
        <v>Data</v>
      </c>
      <c r="D714" t="s">
        <v>37</v>
      </c>
      <c r="E714" t="s">
        <v>38</v>
      </c>
      <c r="F714" t="s">
        <v>24</v>
      </c>
      <c r="G714" t="s">
        <v>30</v>
      </c>
      <c r="H714" t="str">
        <f t="shared" si="44"/>
        <v>Onsite/Hybrid</v>
      </c>
      <c r="I714" t="s">
        <v>35</v>
      </c>
      <c r="J714" t="str">
        <f t="shared" si="45"/>
        <v>0-2 yrs</v>
      </c>
      <c r="K714">
        <f t="shared" ca="1" si="47"/>
        <v>1</v>
      </c>
      <c r="L714" t="s">
        <v>19</v>
      </c>
      <c r="M714">
        <v>1</v>
      </c>
      <c r="N714">
        <v>0</v>
      </c>
      <c r="O714">
        <v>0</v>
      </c>
      <c r="P714">
        <v>1</v>
      </c>
      <c r="Q714">
        <v>1</v>
      </c>
      <c r="R714">
        <f>SUM(M714:N714:O714:P714:Q714)</f>
        <v>3</v>
      </c>
      <c r="S714" s="1">
        <v>72666</v>
      </c>
      <c r="T714" s="1" t="str">
        <f t="shared" si="46"/>
        <v>Medium</v>
      </c>
      <c r="U714">
        <v>3</v>
      </c>
      <c r="V714">
        <v>2020</v>
      </c>
      <c r="W714" t="s">
        <v>20</v>
      </c>
      <c r="X714">
        <v>5</v>
      </c>
    </row>
    <row r="715" spans="1:24" x14ac:dyDescent="0.3">
      <c r="A715">
        <v>714</v>
      </c>
      <c r="B715" t="s">
        <v>36</v>
      </c>
      <c r="C715" t="str">
        <f>_xlfn.XLOOKUP(B715,Lookup_table!B:B,Lookup_table!C:C)</f>
        <v>Data</v>
      </c>
      <c r="D715" t="s">
        <v>34</v>
      </c>
      <c r="E715" t="s">
        <v>40</v>
      </c>
      <c r="F715" t="s">
        <v>51</v>
      </c>
      <c r="G715" t="s">
        <v>17</v>
      </c>
      <c r="H715" t="str">
        <f t="shared" si="44"/>
        <v>Remote</v>
      </c>
      <c r="I715" t="s">
        <v>35</v>
      </c>
      <c r="J715" t="str">
        <f t="shared" si="45"/>
        <v>0-2 yrs</v>
      </c>
      <c r="K715">
        <f t="shared" ca="1" si="47"/>
        <v>1</v>
      </c>
      <c r="L715" t="s">
        <v>19</v>
      </c>
      <c r="M715">
        <v>0</v>
      </c>
      <c r="N715">
        <v>1</v>
      </c>
      <c r="O715">
        <v>0</v>
      </c>
      <c r="P715">
        <v>1</v>
      </c>
      <c r="Q715">
        <v>1</v>
      </c>
      <c r="R715">
        <f>SUM(M715:N715:O715:P715:Q715)</f>
        <v>3</v>
      </c>
      <c r="S715" s="1">
        <v>79187</v>
      </c>
      <c r="T715" s="1" t="str">
        <f t="shared" si="46"/>
        <v>Medium</v>
      </c>
      <c r="U715">
        <v>11</v>
      </c>
      <c r="V715">
        <v>2023</v>
      </c>
      <c r="W715" t="s">
        <v>20</v>
      </c>
      <c r="X715">
        <v>5</v>
      </c>
    </row>
    <row r="716" spans="1:24" x14ac:dyDescent="0.3">
      <c r="A716">
        <v>715</v>
      </c>
      <c r="B716" t="s">
        <v>36</v>
      </c>
      <c r="C716" t="str">
        <f>_xlfn.XLOOKUP(B716,Lookup_table!B:B,Lookup_table!C:C)</f>
        <v>Data</v>
      </c>
      <c r="D716" t="s">
        <v>34</v>
      </c>
      <c r="E716" t="s">
        <v>38</v>
      </c>
      <c r="F716" t="s">
        <v>52</v>
      </c>
      <c r="G716" t="s">
        <v>30</v>
      </c>
      <c r="H716" t="str">
        <f t="shared" si="44"/>
        <v>Onsite/Hybrid</v>
      </c>
      <c r="I716" t="s">
        <v>26</v>
      </c>
      <c r="J716" t="str">
        <f t="shared" si="45"/>
        <v>3-6 yrs</v>
      </c>
      <c r="K716">
        <f t="shared" ca="1" si="47"/>
        <v>4</v>
      </c>
      <c r="L716" t="s">
        <v>39</v>
      </c>
      <c r="M716">
        <v>1</v>
      </c>
      <c r="N716">
        <v>0</v>
      </c>
      <c r="O716">
        <v>0</v>
      </c>
      <c r="P716">
        <v>0</v>
      </c>
      <c r="Q716">
        <v>0</v>
      </c>
      <c r="R716">
        <f>SUM(M716:N716:O716:P716:Q716)</f>
        <v>1</v>
      </c>
      <c r="S716" s="1">
        <v>79553</v>
      </c>
      <c r="T716" s="1" t="str">
        <f t="shared" si="46"/>
        <v>Medium</v>
      </c>
      <c r="U716">
        <v>11</v>
      </c>
      <c r="V716">
        <v>2023</v>
      </c>
      <c r="W716" t="s">
        <v>34</v>
      </c>
      <c r="X716">
        <v>4</v>
      </c>
    </row>
    <row r="717" spans="1:24" x14ac:dyDescent="0.3">
      <c r="A717">
        <v>716</v>
      </c>
      <c r="B717" t="s">
        <v>36</v>
      </c>
      <c r="C717" t="str">
        <f>_xlfn.XLOOKUP(B717,Lookup_table!B:B,Lookup_table!C:C)</f>
        <v>Data</v>
      </c>
      <c r="D717" t="s">
        <v>14</v>
      </c>
      <c r="E717" t="s">
        <v>38</v>
      </c>
      <c r="F717" t="s">
        <v>29</v>
      </c>
      <c r="G717" t="s">
        <v>25</v>
      </c>
      <c r="H717" t="str">
        <f t="shared" si="44"/>
        <v>Onsite/Hybrid</v>
      </c>
      <c r="I717" t="s">
        <v>18</v>
      </c>
      <c r="J717" t="str">
        <f t="shared" si="45"/>
        <v>7+ yrs</v>
      </c>
      <c r="K717">
        <f t="shared" ca="1" si="47"/>
        <v>15</v>
      </c>
      <c r="L717" t="s">
        <v>27</v>
      </c>
      <c r="M717">
        <v>1</v>
      </c>
      <c r="N717">
        <v>1</v>
      </c>
      <c r="O717">
        <v>0</v>
      </c>
      <c r="P717">
        <v>1</v>
      </c>
      <c r="Q717">
        <v>0</v>
      </c>
      <c r="R717">
        <f>SUM(M717:N717:O717:P717:Q717)</f>
        <v>3</v>
      </c>
      <c r="S717" s="1">
        <v>119475</v>
      </c>
      <c r="T717" s="1" t="str">
        <f t="shared" si="46"/>
        <v>Medium</v>
      </c>
      <c r="U717">
        <v>1</v>
      </c>
      <c r="V717">
        <v>2023</v>
      </c>
      <c r="W717" t="s">
        <v>20</v>
      </c>
      <c r="X717">
        <v>5</v>
      </c>
    </row>
    <row r="718" spans="1:24" x14ac:dyDescent="0.3">
      <c r="A718">
        <v>717</v>
      </c>
      <c r="B718" t="s">
        <v>36</v>
      </c>
      <c r="C718" t="str">
        <f>_xlfn.XLOOKUP(B718,Lookup_table!B:B,Lookup_table!C:C)</f>
        <v>Data</v>
      </c>
      <c r="D718" t="s">
        <v>34</v>
      </c>
      <c r="E718" t="s">
        <v>32</v>
      </c>
      <c r="F718" t="s">
        <v>43</v>
      </c>
      <c r="G718" t="s">
        <v>25</v>
      </c>
      <c r="H718" t="str">
        <f t="shared" si="44"/>
        <v>Onsite/Hybrid</v>
      </c>
      <c r="I718" t="s">
        <v>35</v>
      </c>
      <c r="J718" t="str">
        <f t="shared" si="45"/>
        <v>0-2 yrs</v>
      </c>
      <c r="K718">
        <f t="shared" ca="1" si="47"/>
        <v>2</v>
      </c>
      <c r="L718" t="s">
        <v>39</v>
      </c>
      <c r="M718">
        <v>1</v>
      </c>
      <c r="N718">
        <v>0</v>
      </c>
      <c r="O718">
        <v>0</v>
      </c>
      <c r="P718">
        <v>1</v>
      </c>
      <c r="Q718">
        <v>0</v>
      </c>
      <c r="R718">
        <f>SUM(M718:N718:O718:P718:Q718)</f>
        <v>2</v>
      </c>
      <c r="S718" s="1">
        <v>67234</v>
      </c>
      <c r="T718" s="1" t="str">
        <f t="shared" si="46"/>
        <v>Low</v>
      </c>
      <c r="U718">
        <v>5</v>
      </c>
      <c r="V718">
        <v>2022</v>
      </c>
      <c r="W718" t="s">
        <v>20</v>
      </c>
      <c r="X718">
        <v>3</v>
      </c>
    </row>
    <row r="719" spans="1:24" x14ac:dyDescent="0.3">
      <c r="A719">
        <v>718</v>
      </c>
      <c r="B719" t="s">
        <v>31</v>
      </c>
      <c r="C719" t="str">
        <f>_xlfn.XLOOKUP(B719,Lookup_table!B:B,Lookup_table!C:C)</f>
        <v>Business</v>
      </c>
      <c r="D719" t="s">
        <v>14</v>
      </c>
      <c r="E719" t="s">
        <v>38</v>
      </c>
      <c r="F719" t="s">
        <v>29</v>
      </c>
      <c r="G719" t="s">
        <v>17</v>
      </c>
      <c r="H719" t="str">
        <f t="shared" si="44"/>
        <v>Remote</v>
      </c>
      <c r="I719" t="s">
        <v>35</v>
      </c>
      <c r="J719" t="str">
        <f t="shared" si="45"/>
        <v>0-2 yrs</v>
      </c>
      <c r="K719">
        <f t="shared" ca="1" si="47"/>
        <v>2</v>
      </c>
      <c r="L719" t="s">
        <v>19</v>
      </c>
      <c r="M719">
        <v>1</v>
      </c>
      <c r="N719">
        <v>0</v>
      </c>
      <c r="O719">
        <v>1</v>
      </c>
      <c r="P719">
        <v>1</v>
      </c>
      <c r="Q719">
        <v>0</v>
      </c>
      <c r="R719">
        <f>SUM(M719:N719:O719:P719:Q719)</f>
        <v>3</v>
      </c>
      <c r="S719" s="1">
        <v>79482</v>
      </c>
      <c r="T719" s="1" t="str">
        <f t="shared" si="46"/>
        <v>Medium</v>
      </c>
      <c r="U719">
        <v>7</v>
      </c>
      <c r="V719">
        <v>2024</v>
      </c>
      <c r="W719" t="s">
        <v>28</v>
      </c>
      <c r="X719">
        <v>1</v>
      </c>
    </row>
    <row r="720" spans="1:24" x14ac:dyDescent="0.3">
      <c r="A720">
        <v>719</v>
      </c>
      <c r="B720" t="s">
        <v>33</v>
      </c>
      <c r="C720" t="str">
        <f>_xlfn.XLOOKUP(B720,Lookup_table!B:B,Lookup_table!C:C)</f>
        <v>Data</v>
      </c>
      <c r="D720" t="s">
        <v>37</v>
      </c>
      <c r="E720" t="s">
        <v>23</v>
      </c>
      <c r="F720" t="s">
        <v>16</v>
      </c>
      <c r="G720" t="s">
        <v>17</v>
      </c>
      <c r="H720" t="str">
        <f t="shared" si="44"/>
        <v>Remote</v>
      </c>
      <c r="I720" t="s">
        <v>18</v>
      </c>
      <c r="J720" t="str">
        <f t="shared" si="45"/>
        <v>7+ yrs</v>
      </c>
      <c r="K720">
        <f t="shared" ca="1" si="47"/>
        <v>11</v>
      </c>
      <c r="L720" t="s">
        <v>39</v>
      </c>
      <c r="M720">
        <v>1</v>
      </c>
      <c r="N720">
        <v>0</v>
      </c>
      <c r="O720">
        <v>1</v>
      </c>
      <c r="P720">
        <v>0</v>
      </c>
      <c r="Q720">
        <v>1</v>
      </c>
      <c r="R720">
        <f>SUM(M720:N720:O720:P720:Q720)</f>
        <v>3</v>
      </c>
      <c r="S720" s="1">
        <v>122588</v>
      </c>
      <c r="T720" s="1" t="str">
        <f t="shared" si="46"/>
        <v>High</v>
      </c>
      <c r="U720">
        <v>7</v>
      </c>
      <c r="V720">
        <v>2023</v>
      </c>
      <c r="W720" t="s">
        <v>28</v>
      </c>
      <c r="X720">
        <v>8</v>
      </c>
    </row>
    <row r="721" spans="1:24" x14ac:dyDescent="0.3">
      <c r="A721">
        <v>720</v>
      </c>
      <c r="B721" t="s">
        <v>36</v>
      </c>
      <c r="C721" t="str">
        <f>_xlfn.XLOOKUP(B721,Lookup_table!B:B,Lookup_table!C:C)</f>
        <v>Data</v>
      </c>
      <c r="D721" t="s">
        <v>14</v>
      </c>
      <c r="E721" t="s">
        <v>23</v>
      </c>
      <c r="F721" t="s">
        <v>16</v>
      </c>
      <c r="G721" t="s">
        <v>25</v>
      </c>
      <c r="H721" t="str">
        <f t="shared" si="44"/>
        <v>Onsite/Hybrid</v>
      </c>
      <c r="I721" t="s">
        <v>18</v>
      </c>
      <c r="J721" t="str">
        <f t="shared" si="45"/>
        <v>7+ yrs</v>
      </c>
      <c r="K721">
        <f t="shared" ca="1" si="47"/>
        <v>14</v>
      </c>
      <c r="L721" t="s">
        <v>19</v>
      </c>
      <c r="M721">
        <v>1</v>
      </c>
      <c r="N721">
        <v>1</v>
      </c>
      <c r="O721">
        <v>0</v>
      </c>
      <c r="P721">
        <v>0</v>
      </c>
      <c r="Q721">
        <v>0</v>
      </c>
      <c r="R721">
        <f>SUM(M721:N721:O721:P721:Q721)</f>
        <v>2</v>
      </c>
      <c r="S721" s="1">
        <v>99428</v>
      </c>
      <c r="T721" s="1" t="str">
        <f t="shared" si="46"/>
        <v>Medium</v>
      </c>
      <c r="U721">
        <v>6</v>
      </c>
      <c r="V721">
        <v>2020</v>
      </c>
      <c r="W721" t="s">
        <v>20</v>
      </c>
      <c r="X721">
        <v>1</v>
      </c>
    </row>
    <row r="722" spans="1:24" x14ac:dyDescent="0.3">
      <c r="A722">
        <v>721</v>
      </c>
      <c r="B722" t="s">
        <v>50</v>
      </c>
      <c r="C722" t="str">
        <f>_xlfn.XLOOKUP(B722,Lookup_table!B:B,Lookup_table!C:C)</f>
        <v>AI</v>
      </c>
      <c r="D722" t="s">
        <v>37</v>
      </c>
      <c r="E722" t="s">
        <v>15</v>
      </c>
      <c r="F722" t="s">
        <v>24</v>
      </c>
      <c r="G722" t="s">
        <v>30</v>
      </c>
      <c r="H722" t="str">
        <f t="shared" si="44"/>
        <v>Onsite/Hybrid</v>
      </c>
      <c r="I722" t="s">
        <v>35</v>
      </c>
      <c r="J722" t="str">
        <f t="shared" si="45"/>
        <v>0-2 yrs</v>
      </c>
      <c r="K722">
        <f t="shared" ca="1" si="47"/>
        <v>0</v>
      </c>
      <c r="L722" t="s">
        <v>27</v>
      </c>
      <c r="M722">
        <v>0</v>
      </c>
      <c r="N722">
        <v>1</v>
      </c>
      <c r="O722">
        <v>0</v>
      </c>
      <c r="P722">
        <v>1</v>
      </c>
      <c r="Q722">
        <v>0</v>
      </c>
      <c r="R722">
        <f>SUM(M722:N722:O722:P722:Q722)</f>
        <v>2</v>
      </c>
      <c r="S722" s="1">
        <v>100864</v>
      </c>
      <c r="T722" s="1" t="str">
        <f t="shared" si="46"/>
        <v>Medium</v>
      </c>
      <c r="U722">
        <v>4</v>
      </c>
      <c r="V722">
        <v>2021</v>
      </c>
      <c r="W722" t="s">
        <v>28</v>
      </c>
      <c r="X722">
        <v>9</v>
      </c>
    </row>
    <row r="723" spans="1:24" x14ac:dyDescent="0.3">
      <c r="A723">
        <v>722</v>
      </c>
      <c r="B723" t="s">
        <v>21</v>
      </c>
      <c r="C723" t="str">
        <f>_xlfn.XLOOKUP(B723,Lookup_table!B:B,Lookup_table!C:C)</f>
        <v>AI</v>
      </c>
      <c r="D723" t="s">
        <v>14</v>
      </c>
      <c r="E723" t="s">
        <v>42</v>
      </c>
      <c r="F723" t="s">
        <v>51</v>
      </c>
      <c r="G723" t="s">
        <v>30</v>
      </c>
      <c r="H723" t="str">
        <f t="shared" si="44"/>
        <v>Onsite/Hybrid</v>
      </c>
      <c r="I723" t="s">
        <v>26</v>
      </c>
      <c r="J723" t="str">
        <f t="shared" si="45"/>
        <v>3-6 yrs</v>
      </c>
      <c r="K723">
        <f t="shared" ca="1" si="47"/>
        <v>5</v>
      </c>
      <c r="L723" t="s">
        <v>19</v>
      </c>
      <c r="M723">
        <v>1</v>
      </c>
      <c r="N723">
        <v>0</v>
      </c>
      <c r="O723">
        <v>0</v>
      </c>
      <c r="P723">
        <v>0</v>
      </c>
      <c r="Q723">
        <v>1</v>
      </c>
      <c r="R723">
        <f>SUM(M723:N723:O723:P723:Q723)</f>
        <v>2</v>
      </c>
      <c r="S723" s="1">
        <v>123041</v>
      </c>
      <c r="T723" s="1" t="str">
        <f t="shared" si="46"/>
        <v>High</v>
      </c>
      <c r="U723">
        <v>1</v>
      </c>
      <c r="V723">
        <v>2024</v>
      </c>
      <c r="W723" t="s">
        <v>20</v>
      </c>
      <c r="X723">
        <v>1</v>
      </c>
    </row>
    <row r="724" spans="1:24" x14ac:dyDescent="0.3">
      <c r="A724">
        <v>723</v>
      </c>
      <c r="B724" t="s">
        <v>36</v>
      </c>
      <c r="C724" t="str">
        <f>_xlfn.XLOOKUP(B724,Lookup_table!B:B,Lookup_table!C:C)</f>
        <v>Data</v>
      </c>
      <c r="D724" t="s">
        <v>14</v>
      </c>
      <c r="E724" t="s">
        <v>23</v>
      </c>
      <c r="F724" t="s">
        <v>43</v>
      </c>
      <c r="G724" t="s">
        <v>30</v>
      </c>
      <c r="H724" t="str">
        <f t="shared" si="44"/>
        <v>Onsite/Hybrid</v>
      </c>
      <c r="I724" t="s">
        <v>26</v>
      </c>
      <c r="J724" t="str">
        <f t="shared" si="45"/>
        <v>3-6 yrs</v>
      </c>
      <c r="K724">
        <f t="shared" ca="1" si="47"/>
        <v>3</v>
      </c>
      <c r="L724" t="s">
        <v>27</v>
      </c>
      <c r="M724">
        <v>0</v>
      </c>
      <c r="N724">
        <v>1</v>
      </c>
      <c r="O724">
        <v>1</v>
      </c>
      <c r="P724">
        <v>1</v>
      </c>
      <c r="Q724">
        <v>1</v>
      </c>
      <c r="R724">
        <f>SUM(M724:N724:O724:P724:Q724)</f>
        <v>4</v>
      </c>
      <c r="S724" s="1">
        <v>116452</v>
      </c>
      <c r="T724" s="1" t="str">
        <f t="shared" si="46"/>
        <v>Medium</v>
      </c>
      <c r="U724">
        <v>7</v>
      </c>
      <c r="V724">
        <v>2020</v>
      </c>
      <c r="W724" t="s">
        <v>28</v>
      </c>
      <c r="X724">
        <v>8</v>
      </c>
    </row>
    <row r="725" spans="1:24" x14ac:dyDescent="0.3">
      <c r="A725">
        <v>724</v>
      </c>
      <c r="B725" t="s">
        <v>31</v>
      </c>
      <c r="C725" t="str">
        <f>_xlfn.XLOOKUP(B725,Lookup_table!B:B,Lookup_table!C:C)</f>
        <v>Business</v>
      </c>
      <c r="D725" t="s">
        <v>14</v>
      </c>
      <c r="E725" t="s">
        <v>23</v>
      </c>
      <c r="F725" t="s">
        <v>16</v>
      </c>
      <c r="G725" t="s">
        <v>30</v>
      </c>
      <c r="H725" t="str">
        <f t="shared" si="44"/>
        <v>Onsite/Hybrid</v>
      </c>
      <c r="I725" t="s">
        <v>26</v>
      </c>
      <c r="J725" t="str">
        <f t="shared" si="45"/>
        <v>3-6 yrs</v>
      </c>
      <c r="K725">
        <f t="shared" ca="1" si="47"/>
        <v>6</v>
      </c>
      <c r="L725" t="s">
        <v>27</v>
      </c>
      <c r="M725">
        <v>0</v>
      </c>
      <c r="N725">
        <v>0</v>
      </c>
      <c r="O725">
        <v>1</v>
      </c>
      <c r="P725">
        <v>1</v>
      </c>
      <c r="Q725">
        <v>1</v>
      </c>
      <c r="R725">
        <f>SUM(M725:N725:O725:P725:Q725)</f>
        <v>3</v>
      </c>
      <c r="S725" s="1">
        <v>112819</v>
      </c>
      <c r="T725" s="1" t="str">
        <f t="shared" si="46"/>
        <v>Medium</v>
      </c>
      <c r="U725">
        <v>7</v>
      </c>
      <c r="V725">
        <v>2025</v>
      </c>
      <c r="W725" t="s">
        <v>28</v>
      </c>
      <c r="X725">
        <v>1</v>
      </c>
    </row>
    <row r="726" spans="1:24" x14ac:dyDescent="0.3">
      <c r="A726">
        <v>725</v>
      </c>
      <c r="B726" t="s">
        <v>21</v>
      </c>
      <c r="C726" t="str">
        <f>_xlfn.XLOOKUP(B726,Lookup_table!B:B,Lookup_table!C:C)</f>
        <v>AI</v>
      </c>
      <c r="D726" t="s">
        <v>14</v>
      </c>
      <c r="E726" t="s">
        <v>38</v>
      </c>
      <c r="F726" t="s">
        <v>29</v>
      </c>
      <c r="G726" t="s">
        <v>17</v>
      </c>
      <c r="H726" t="str">
        <f t="shared" si="44"/>
        <v>Remote</v>
      </c>
      <c r="I726" t="s">
        <v>35</v>
      </c>
      <c r="J726" t="str">
        <f t="shared" si="45"/>
        <v>0-2 yrs</v>
      </c>
      <c r="K726">
        <f t="shared" ca="1" si="47"/>
        <v>0</v>
      </c>
      <c r="L726" t="s">
        <v>39</v>
      </c>
      <c r="M726">
        <v>0</v>
      </c>
      <c r="N726">
        <v>1</v>
      </c>
      <c r="O726">
        <v>0</v>
      </c>
      <c r="P726">
        <v>1</v>
      </c>
      <c r="Q726">
        <v>1</v>
      </c>
      <c r="R726">
        <f>SUM(M726:N726:O726:P726:Q726)</f>
        <v>3</v>
      </c>
      <c r="S726" s="1">
        <v>117209</v>
      </c>
      <c r="T726" s="1" t="str">
        <f t="shared" si="46"/>
        <v>Medium</v>
      </c>
      <c r="U726">
        <v>12</v>
      </c>
      <c r="V726">
        <v>2020</v>
      </c>
      <c r="W726" t="s">
        <v>20</v>
      </c>
      <c r="X726">
        <v>4</v>
      </c>
    </row>
    <row r="727" spans="1:24" x14ac:dyDescent="0.3">
      <c r="A727">
        <v>726</v>
      </c>
      <c r="B727" t="s">
        <v>21</v>
      </c>
      <c r="C727" t="str">
        <f>_xlfn.XLOOKUP(B727,Lookup_table!B:B,Lookup_table!C:C)</f>
        <v>AI</v>
      </c>
      <c r="D727" t="s">
        <v>14</v>
      </c>
      <c r="E727" t="s">
        <v>15</v>
      </c>
      <c r="F727" t="s">
        <v>29</v>
      </c>
      <c r="G727" t="s">
        <v>30</v>
      </c>
      <c r="H727" t="str">
        <f t="shared" si="44"/>
        <v>Onsite/Hybrid</v>
      </c>
      <c r="I727" t="s">
        <v>26</v>
      </c>
      <c r="J727" t="str">
        <f t="shared" si="45"/>
        <v>3-6 yrs</v>
      </c>
      <c r="K727">
        <f t="shared" ca="1" si="47"/>
        <v>6</v>
      </c>
      <c r="L727" t="s">
        <v>27</v>
      </c>
      <c r="M727">
        <v>0</v>
      </c>
      <c r="N727">
        <v>1</v>
      </c>
      <c r="O727">
        <v>1</v>
      </c>
      <c r="P727">
        <v>1</v>
      </c>
      <c r="Q727">
        <v>1</v>
      </c>
      <c r="R727">
        <f>SUM(M727:N727:O727:P727:Q727)</f>
        <v>4</v>
      </c>
      <c r="S727" s="1">
        <v>159441</v>
      </c>
      <c r="T727" s="1" t="str">
        <f t="shared" si="46"/>
        <v>High</v>
      </c>
      <c r="U727">
        <v>1</v>
      </c>
      <c r="V727">
        <v>2021</v>
      </c>
      <c r="W727" t="s">
        <v>28</v>
      </c>
      <c r="X727">
        <v>3</v>
      </c>
    </row>
    <row r="728" spans="1:24" x14ac:dyDescent="0.3">
      <c r="A728">
        <v>727</v>
      </c>
      <c r="B728" t="s">
        <v>33</v>
      </c>
      <c r="C728" t="str">
        <f>_xlfn.XLOOKUP(B728,Lookup_table!B:B,Lookup_table!C:C)</f>
        <v>Data</v>
      </c>
      <c r="D728" t="s">
        <v>14</v>
      </c>
      <c r="E728" t="s">
        <v>32</v>
      </c>
      <c r="F728" t="s">
        <v>43</v>
      </c>
      <c r="G728" t="s">
        <v>30</v>
      </c>
      <c r="H728" t="str">
        <f t="shared" si="44"/>
        <v>Onsite/Hybrid</v>
      </c>
      <c r="I728" t="s">
        <v>35</v>
      </c>
      <c r="J728" t="str">
        <f t="shared" si="45"/>
        <v>0-2 yrs</v>
      </c>
      <c r="K728">
        <f t="shared" ca="1" si="47"/>
        <v>1</v>
      </c>
      <c r="L728" t="s">
        <v>39</v>
      </c>
      <c r="M728">
        <v>0</v>
      </c>
      <c r="N728">
        <v>1</v>
      </c>
      <c r="O728">
        <v>0</v>
      </c>
      <c r="P728">
        <v>0</v>
      </c>
      <c r="Q728">
        <v>1</v>
      </c>
      <c r="R728">
        <f>SUM(M728:N728:O728:P728:Q728)</f>
        <v>2</v>
      </c>
      <c r="S728" s="1">
        <v>59262</v>
      </c>
      <c r="T728" s="1" t="str">
        <f t="shared" si="46"/>
        <v>Low</v>
      </c>
      <c r="U728">
        <v>4</v>
      </c>
      <c r="V728">
        <v>2021</v>
      </c>
      <c r="W728" t="s">
        <v>34</v>
      </c>
      <c r="X728">
        <v>5</v>
      </c>
    </row>
    <row r="729" spans="1:24" x14ac:dyDescent="0.3">
      <c r="A729">
        <v>728</v>
      </c>
      <c r="B729" t="s">
        <v>31</v>
      </c>
      <c r="C729" t="str">
        <f>_xlfn.XLOOKUP(B729,Lookup_table!B:B,Lookup_table!C:C)</f>
        <v>Business</v>
      </c>
      <c r="D729" t="s">
        <v>14</v>
      </c>
      <c r="E729" t="s">
        <v>38</v>
      </c>
      <c r="F729" t="s">
        <v>52</v>
      </c>
      <c r="G729" t="s">
        <v>17</v>
      </c>
      <c r="H729" t="str">
        <f t="shared" si="44"/>
        <v>Remote</v>
      </c>
      <c r="I729" t="s">
        <v>26</v>
      </c>
      <c r="J729" t="str">
        <f t="shared" si="45"/>
        <v>3-6 yrs</v>
      </c>
      <c r="K729">
        <f t="shared" ca="1" si="47"/>
        <v>6</v>
      </c>
      <c r="L729" t="s">
        <v>39</v>
      </c>
      <c r="M729">
        <v>1</v>
      </c>
      <c r="N729">
        <v>1</v>
      </c>
      <c r="O729">
        <v>0</v>
      </c>
      <c r="P729">
        <v>1</v>
      </c>
      <c r="Q729">
        <v>0</v>
      </c>
      <c r="R729">
        <f>SUM(M729:N729:O729:P729:Q729)</f>
        <v>3</v>
      </c>
      <c r="S729" s="1">
        <v>87576</v>
      </c>
      <c r="T729" s="1" t="str">
        <f t="shared" si="46"/>
        <v>Medium</v>
      </c>
      <c r="U729">
        <v>12</v>
      </c>
      <c r="V729">
        <v>2020</v>
      </c>
      <c r="W729" t="s">
        <v>34</v>
      </c>
      <c r="X729">
        <v>6</v>
      </c>
    </row>
    <row r="730" spans="1:24" x14ac:dyDescent="0.3">
      <c r="A730">
        <v>729</v>
      </c>
      <c r="B730" t="s">
        <v>41</v>
      </c>
      <c r="C730" t="str">
        <f>_xlfn.XLOOKUP(B730,Lookup_table!B:B,Lookup_table!C:C)</f>
        <v>Data</v>
      </c>
      <c r="D730" t="s">
        <v>22</v>
      </c>
      <c r="E730" t="s">
        <v>40</v>
      </c>
      <c r="F730" t="s">
        <v>29</v>
      </c>
      <c r="G730" t="s">
        <v>30</v>
      </c>
      <c r="H730" t="str">
        <f t="shared" si="44"/>
        <v>Onsite/Hybrid</v>
      </c>
      <c r="I730" t="s">
        <v>18</v>
      </c>
      <c r="J730" t="str">
        <f t="shared" si="45"/>
        <v>7+ yrs</v>
      </c>
      <c r="K730">
        <f t="shared" ca="1" si="47"/>
        <v>13</v>
      </c>
      <c r="L730" t="s">
        <v>39</v>
      </c>
      <c r="M730">
        <v>1</v>
      </c>
      <c r="N730">
        <v>1</v>
      </c>
      <c r="O730">
        <v>1</v>
      </c>
      <c r="P730">
        <v>1</v>
      </c>
      <c r="Q730">
        <v>1</v>
      </c>
      <c r="R730">
        <f>SUM(M730:N730:O730:P730:Q730)</f>
        <v>5</v>
      </c>
      <c r="S730" s="1">
        <v>155734</v>
      </c>
      <c r="T730" s="1" t="str">
        <f t="shared" si="46"/>
        <v>High</v>
      </c>
      <c r="U730">
        <v>5</v>
      </c>
      <c r="V730">
        <v>2024</v>
      </c>
      <c r="W730" t="s">
        <v>28</v>
      </c>
      <c r="X730">
        <v>1</v>
      </c>
    </row>
    <row r="731" spans="1:24" x14ac:dyDescent="0.3">
      <c r="A731">
        <v>730</v>
      </c>
      <c r="B731" t="s">
        <v>33</v>
      </c>
      <c r="C731" t="str">
        <f>_xlfn.XLOOKUP(B731,Lookup_table!B:B,Lookup_table!C:C)</f>
        <v>Data</v>
      </c>
      <c r="D731" t="s">
        <v>14</v>
      </c>
      <c r="E731" t="s">
        <v>15</v>
      </c>
      <c r="F731" t="s">
        <v>16</v>
      </c>
      <c r="G731" t="s">
        <v>25</v>
      </c>
      <c r="H731" t="str">
        <f t="shared" si="44"/>
        <v>Onsite/Hybrid</v>
      </c>
      <c r="I731" t="s">
        <v>26</v>
      </c>
      <c r="J731" t="str">
        <f t="shared" si="45"/>
        <v>3-6 yrs</v>
      </c>
      <c r="K731">
        <f t="shared" ca="1" si="47"/>
        <v>3</v>
      </c>
      <c r="L731" t="s">
        <v>19</v>
      </c>
      <c r="M731">
        <v>0</v>
      </c>
      <c r="N731">
        <v>1</v>
      </c>
      <c r="O731">
        <v>0</v>
      </c>
      <c r="P731">
        <v>0</v>
      </c>
      <c r="Q731">
        <v>0</v>
      </c>
      <c r="R731">
        <f>SUM(M731:N731:O731:P731:Q731)</f>
        <v>1</v>
      </c>
      <c r="S731" s="1">
        <v>78572</v>
      </c>
      <c r="T731" s="1" t="str">
        <f t="shared" si="46"/>
        <v>Medium</v>
      </c>
      <c r="U731">
        <v>12</v>
      </c>
      <c r="V731">
        <v>2022</v>
      </c>
      <c r="W731" t="s">
        <v>28</v>
      </c>
      <c r="X731">
        <v>7</v>
      </c>
    </row>
    <row r="732" spans="1:24" x14ac:dyDescent="0.3">
      <c r="A732">
        <v>731</v>
      </c>
      <c r="B732" t="s">
        <v>33</v>
      </c>
      <c r="C732" t="str">
        <f>_xlfn.XLOOKUP(B732,Lookup_table!B:B,Lookup_table!C:C)</f>
        <v>Data</v>
      </c>
      <c r="D732" t="s">
        <v>34</v>
      </c>
      <c r="E732" t="s">
        <v>23</v>
      </c>
      <c r="F732" t="s">
        <v>24</v>
      </c>
      <c r="G732" t="s">
        <v>25</v>
      </c>
      <c r="H732" t="str">
        <f t="shared" si="44"/>
        <v>Onsite/Hybrid</v>
      </c>
      <c r="I732" t="s">
        <v>18</v>
      </c>
      <c r="J732" t="str">
        <f t="shared" si="45"/>
        <v>7+ yrs</v>
      </c>
      <c r="K732">
        <f t="shared" ca="1" si="47"/>
        <v>13</v>
      </c>
      <c r="L732" t="s">
        <v>19</v>
      </c>
      <c r="M732">
        <v>1</v>
      </c>
      <c r="N732">
        <v>1</v>
      </c>
      <c r="O732">
        <v>1</v>
      </c>
      <c r="P732">
        <v>1</v>
      </c>
      <c r="Q732">
        <v>1</v>
      </c>
      <c r="R732">
        <f>SUM(M732:N732:O732:P732:Q732)</f>
        <v>5</v>
      </c>
      <c r="S732" s="1">
        <v>141618</v>
      </c>
      <c r="T732" s="1" t="str">
        <f t="shared" si="46"/>
        <v>High</v>
      </c>
      <c r="U732">
        <v>12</v>
      </c>
      <c r="V732">
        <v>2024</v>
      </c>
      <c r="W732" t="s">
        <v>28</v>
      </c>
      <c r="X732">
        <v>4</v>
      </c>
    </row>
    <row r="733" spans="1:24" x14ac:dyDescent="0.3">
      <c r="A733">
        <v>732</v>
      </c>
      <c r="B733" t="s">
        <v>36</v>
      </c>
      <c r="C733" t="str">
        <f>_xlfn.XLOOKUP(B733,Lookup_table!B:B,Lookup_table!C:C)</f>
        <v>Data</v>
      </c>
      <c r="D733" t="s">
        <v>22</v>
      </c>
      <c r="E733" t="s">
        <v>15</v>
      </c>
      <c r="F733" t="s">
        <v>29</v>
      </c>
      <c r="G733" t="s">
        <v>17</v>
      </c>
      <c r="H733" t="str">
        <f t="shared" si="44"/>
        <v>Remote</v>
      </c>
      <c r="I733" t="s">
        <v>18</v>
      </c>
      <c r="J733" t="str">
        <f t="shared" si="45"/>
        <v>7+ yrs</v>
      </c>
      <c r="K733">
        <f t="shared" ca="1" si="47"/>
        <v>13</v>
      </c>
      <c r="L733" t="s">
        <v>27</v>
      </c>
      <c r="M733">
        <v>0</v>
      </c>
      <c r="N733">
        <v>0</v>
      </c>
      <c r="O733">
        <v>0</v>
      </c>
      <c r="P733">
        <v>0</v>
      </c>
      <c r="Q733">
        <v>0</v>
      </c>
      <c r="R733">
        <f>SUM(M733:N733:O733:P733:Q733)</f>
        <v>0</v>
      </c>
      <c r="S733" s="1">
        <v>124223</v>
      </c>
      <c r="T733" s="1" t="str">
        <f t="shared" si="46"/>
        <v>High</v>
      </c>
      <c r="U733">
        <v>2</v>
      </c>
      <c r="V733">
        <v>2024</v>
      </c>
      <c r="W733" t="s">
        <v>28</v>
      </c>
      <c r="X733">
        <v>9</v>
      </c>
    </row>
    <row r="734" spans="1:24" x14ac:dyDescent="0.3">
      <c r="A734">
        <v>733</v>
      </c>
      <c r="B734" t="s">
        <v>36</v>
      </c>
      <c r="C734" t="str">
        <f>_xlfn.XLOOKUP(B734,Lookup_table!B:B,Lookup_table!C:C)</f>
        <v>Data</v>
      </c>
      <c r="D734" t="s">
        <v>14</v>
      </c>
      <c r="E734" t="s">
        <v>38</v>
      </c>
      <c r="F734" t="s">
        <v>29</v>
      </c>
      <c r="G734" t="s">
        <v>25</v>
      </c>
      <c r="H734" t="str">
        <f t="shared" si="44"/>
        <v>Onsite/Hybrid</v>
      </c>
      <c r="I734" t="s">
        <v>35</v>
      </c>
      <c r="J734" t="str">
        <f t="shared" si="45"/>
        <v>0-2 yrs</v>
      </c>
      <c r="K734">
        <f t="shared" ca="1" si="47"/>
        <v>0</v>
      </c>
      <c r="L734" t="s">
        <v>39</v>
      </c>
      <c r="M734">
        <v>0</v>
      </c>
      <c r="N734">
        <v>1</v>
      </c>
      <c r="O734">
        <v>1</v>
      </c>
      <c r="P734">
        <v>0</v>
      </c>
      <c r="Q734">
        <v>1</v>
      </c>
      <c r="R734">
        <f>SUM(M734:N734:O734:P734:Q734)</f>
        <v>3</v>
      </c>
      <c r="S734" s="1">
        <v>71461</v>
      </c>
      <c r="T734" s="1" t="str">
        <f t="shared" si="46"/>
        <v>Medium</v>
      </c>
      <c r="U734">
        <v>8</v>
      </c>
      <c r="V734">
        <v>2022</v>
      </c>
      <c r="W734" t="s">
        <v>20</v>
      </c>
      <c r="X734">
        <v>1</v>
      </c>
    </row>
    <row r="735" spans="1:24" x14ac:dyDescent="0.3">
      <c r="A735">
        <v>734</v>
      </c>
      <c r="B735" t="s">
        <v>21</v>
      </c>
      <c r="C735" t="str">
        <f>_xlfn.XLOOKUP(B735,Lookup_table!B:B,Lookup_table!C:C)</f>
        <v>AI</v>
      </c>
      <c r="D735" t="s">
        <v>14</v>
      </c>
      <c r="E735" t="s">
        <v>32</v>
      </c>
      <c r="F735" t="s">
        <v>16</v>
      </c>
      <c r="G735" t="s">
        <v>30</v>
      </c>
      <c r="H735" t="str">
        <f t="shared" si="44"/>
        <v>Onsite/Hybrid</v>
      </c>
      <c r="I735" t="s">
        <v>18</v>
      </c>
      <c r="J735" t="str">
        <f t="shared" si="45"/>
        <v>7+ yrs</v>
      </c>
      <c r="K735">
        <f t="shared" ca="1" si="47"/>
        <v>12</v>
      </c>
      <c r="L735" t="s">
        <v>19</v>
      </c>
      <c r="M735">
        <v>0</v>
      </c>
      <c r="N735">
        <v>0</v>
      </c>
      <c r="O735">
        <v>0</v>
      </c>
      <c r="P735">
        <v>0</v>
      </c>
      <c r="Q735">
        <v>1</v>
      </c>
      <c r="R735">
        <f>SUM(M735:N735:O735:P735:Q735)</f>
        <v>1</v>
      </c>
      <c r="S735" s="1">
        <v>151142</v>
      </c>
      <c r="T735" s="1" t="str">
        <f t="shared" si="46"/>
        <v>High</v>
      </c>
      <c r="U735">
        <v>6</v>
      </c>
      <c r="V735">
        <v>2020</v>
      </c>
      <c r="W735" t="s">
        <v>28</v>
      </c>
      <c r="X735">
        <v>9</v>
      </c>
    </row>
    <row r="736" spans="1:24" x14ac:dyDescent="0.3">
      <c r="A736">
        <v>735</v>
      </c>
      <c r="B736" t="s">
        <v>41</v>
      </c>
      <c r="C736" t="str">
        <f>_xlfn.XLOOKUP(B736,Lookup_table!B:B,Lookup_table!C:C)</f>
        <v>Data</v>
      </c>
      <c r="D736" t="s">
        <v>37</v>
      </c>
      <c r="E736" t="s">
        <v>42</v>
      </c>
      <c r="F736" t="s">
        <v>43</v>
      </c>
      <c r="G736" t="s">
        <v>17</v>
      </c>
      <c r="H736" t="str">
        <f t="shared" si="44"/>
        <v>Remote</v>
      </c>
      <c r="I736" t="s">
        <v>26</v>
      </c>
      <c r="J736" t="str">
        <f t="shared" si="45"/>
        <v>3-6 yrs</v>
      </c>
      <c r="K736">
        <f t="shared" ca="1" si="47"/>
        <v>3</v>
      </c>
      <c r="L736" t="s">
        <v>19</v>
      </c>
      <c r="M736">
        <v>1</v>
      </c>
      <c r="N736">
        <v>1</v>
      </c>
      <c r="O736">
        <v>0</v>
      </c>
      <c r="P736">
        <v>1</v>
      </c>
      <c r="Q736">
        <v>1</v>
      </c>
      <c r="R736">
        <f>SUM(M736:N736:O736:P736:Q736)</f>
        <v>4</v>
      </c>
      <c r="S736" s="1">
        <v>102743</v>
      </c>
      <c r="T736" s="1" t="str">
        <f t="shared" si="46"/>
        <v>Medium</v>
      </c>
      <c r="U736">
        <v>11</v>
      </c>
      <c r="V736">
        <v>2020</v>
      </c>
      <c r="W736" t="s">
        <v>34</v>
      </c>
      <c r="X736">
        <v>1</v>
      </c>
    </row>
    <row r="737" spans="1:24" x14ac:dyDescent="0.3">
      <c r="A737">
        <v>736</v>
      </c>
      <c r="B737" t="s">
        <v>31</v>
      </c>
      <c r="C737" t="str">
        <f>_xlfn.XLOOKUP(B737,Lookup_table!B:B,Lookup_table!C:C)</f>
        <v>Business</v>
      </c>
      <c r="D737" t="s">
        <v>22</v>
      </c>
      <c r="E737" t="s">
        <v>42</v>
      </c>
      <c r="F737" t="s">
        <v>29</v>
      </c>
      <c r="G737" t="s">
        <v>17</v>
      </c>
      <c r="H737" t="str">
        <f t="shared" si="44"/>
        <v>Remote</v>
      </c>
      <c r="I737" t="s">
        <v>18</v>
      </c>
      <c r="J737" t="str">
        <f t="shared" si="45"/>
        <v>7+ yrs</v>
      </c>
      <c r="K737">
        <f t="shared" ca="1" si="47"/>
        <v>11</v>
      </c>
      <c r="L737" t="s">
        <v>39</v>
      </c>
      <c r="M737">
        <v>0</v>
      </c>
      <c r="N737">
        <v>1</v>
      </c>
      <c r="O737">
        <v>1</v>
      </c>
      <c r="P737">
        <v>1</v>
      </c>
      <c r="Q737">
        <v>1</v>
      </c>
      <c r="R737">
        <f>SUM(M737:N737:O737:P737:Q737)</f>
        <v>4</v>
      </c>
      <c r="S737" s="1">
        <v>159584</v>
      </c>
      <c r="T737" s="1" t="str">
        <f t="shared" si="46"/>
        <v>High</v>
      </c>
      <c r="U737">
        <v>2</v>
      </c>
      <c r="V737">
        <v>2021</v>
      </c>
      <c r="W737" t="s">
        <v>28</v>
      </c>
      <c r="X737">
        <v>9</v>
      </c>
    </row>
    <row r="738" spans="1:24" x14ac:dyDescent="0.3">
      <c r="A738">
        <v>737</v>
      </c>
      <c r="B738" t="s">
        <v>31</v>
      </c>
      <c r="C738" t="str">
        <f>_xlfn.XLOOKUP(B738,Lookup_table!B:B,Lookup_table!C:C)</f>
        <v>Business</v>
      </c>
      <c r="D738" t="s">
        <v>37</v>
      </c>
      <c r="E738" t="s">
        <v>15</v>
      </c>
      <c r="F738" t="s">
        <v>29</v>
      </c>
      <c r="G738" t="s">
        <v>17</v>
      </c>
      <c r="H738" t="str">
        <f t="shared" si="44"/>
        <v>Remote</v>
      </c>
      <c r="I738" t="s">
        <v>35</v>
      </c>
      <c r="J738" t="str">
        <f t="shared" si="45"/>
        <v>0-2 yrs</v>
      </c>
      <c r="K738">
        <f t="shared" ca="1" si="47"/>
        <v>2</v>
      </c>
      <c r="L738" t="s">
        <v>19</v>
      </c>
      <c r="M738">
        <v>0</v>
      </c>
      <c r="N738">
        <v>0</v>
      </c>
      <c r="O738">
        <v>1</v>
      </c>
      <c r="P738">
        <v>0</v>
      </c>
      <c r="Q738">
        <v>0</v>
      </c>
      <c r="R738">
        <f>SUM(M738:N738:O738:P738:Q738)</f>
        <v>1</v>
      </c>
      <c r="S738" s="1">
        <v>65873</v>
      </c>
      <c r="T738" s="1" t="str">
        <f t="shared" si="46"/>
        <v>Low</v>
      </c>
      <c r="U738">
        <v>7</v>
      </c>
      <c r="V738">
        <v>2022</v>
      </c>
      <c r="W738" t="s">
        <v>28</v>
      </c>
      <c r="X738">
        <v>7</v>
      </c>
    </row>
    <row r="739" spans="1:24" x14ac:dyDescent="0.3">
      <c r="A739">
        <v>738</v>
      </c>
      <c r="B739" t="s">
        <v>41</v>
      </c>
      <c r="C739" t="str">
        <f>_xlfn.XLOOKUP(B739,Lookup_table!B:B,Lookup_table!C:C)</f>
        <v>Data</v>
      </c>
      <c r="D739" t="s">
        <v>34</v>
      </c>
      <c r="E739" t="s">
        <v>38</v>
      </c>
      <c r="F739" t="s">
        <v>16</v>
      </c>
      <c r="G739" t="s">
        <v>17</v>
      </c>
      <c r="H739" t="str">
        <f t="shared" si="44"/>
        <v>Remote</v>
      </c>
      <c r="I739" t="s">
        <v>26</v>
      </c>
      <c r="J739" t="str">
        <f t="shared" si="45"/>
        <v>3-6 yrs</v>
      </c>
      <c r="K739">
        <f t="shared" ca="1" si="47"/>
        <v>4</v>
      </c>
      <c r="L739" t="s">
        <v>39</v>
      </c>
      <c r="M739">
        <v>0</v>
      </c>
      <c r="N739">
        <v>1</v>
      </c>
      <c r="O739">
        <v>1</v>
      </c>
      <c r="P739">
        <v>0</v>
      </c>
      <c r="Q739">
        <v>0</v>
      </c>
      <c r="R739">
        <f>SUM(M739:N739:O739:P739:Q739)</f>
        <v>2</v>
      </c>
      <c r="S739" s="1">
        <v>88683</v>
      </c>
      <c r="T739" s="1" t="str">
        <f t="shared" si="46"/>
        <v>Medium</v>
      </c>
      <c r="U739">
        <v>1</v>
      </c>
      <c r="V739">
        <v>2020</v>
      </c>
      <c r="W739" t="s">
        <v>20</v>
      </c>
      <c r="X739">
        <v>6</v>
      </c>
    </row>
    <row r="740" spans="1:24" x14ac:dyDescent="0.3">
      <c r="A740">
        <v>739</v>
      </c>
      <c r="B740" t="s">
        <v>50</v>
      </c>
      <c r="C740" t="str">
        <f>_xlfn.XLOOKUP(B740,Lookup_table!B:B,Lookup_table!C:C)</f>
        <v>AI</v>
      </c>
      <c r="D740" t="s">
        <v>34</v>
      </c>
      <c r="E740" t="s">
        <v>32</v>
      </c>
      <c r="F740" t="s">
        <v>16</v>
      </c>
      <c r="G740" t="s">
        <v>30</v>
      </c>
      <c r="H740" t="str">
        <f t="shared" si="44"/>
        <v>Onsite/Hybrid</v>
      </c>
      <c r="I740" t="s">
        <v>26</v>
      </c>
      <c r="J740" t="str">
        <f t="shared" si="45"/>
        <v>3-6 yrs</v>
      </c>
      <c r="K740">
        <f t="shared" ca="1" si="47"/>
        <v>3</v>
      </c>
      <c r="L740" t="s">
        <v>39</v>
      </c>
      <c r="M740">
        <v>1</v>
      </c>
      <c r="N740">
        <v>0</v>
      </c>
      <c r="O740">
        <v>0</v>
      </c>
      <c r="P740">
        <v>0</v>
      </c>
      <c r="Q740">
        <v>1</v>
      </c>
      <c r="R740">
        <f>SUM(M740:N740:O740:P740:Q740)</f>
        <v>2</v>
      </c>
      <c r="S740" s="1">
        <v>126092</v>
      </c>
      <c r="T740" s="1" t="str">
        <f t="shared" si="46"/>
        <v>High</v>
      </c>
      <c r="U740">
        <v>9</v>
      </c>
      <c r="V740">
        <v>2022</v>
      </c>
      <c r="W740" t="s">
        <v>34</v>
      </c>
      <c r="X740">
        <v>4</v>
      </c>
    </row>
    <row r="741" spans="1:24" x14ac:dyDescent="0.3">
      <c r="A741">
        <v>740</v>
      </c>
      <c r="B741" t="s">
        <v>41</v>
      </c>
      <c r="C741" t="str">
        <f>_xlfn.XLOOKUP(B741,Lookup_table!B:B,Lookup_table!C:C)</f>
        <v>Data</v>
      </c>
      <c r="D741" t="s">
        <v>37</v>
      </c>
      <c r="E741" t="s">
        <v>42</v>
      </c>
      <c r="F741" t="s">
        <v>16</v>
      </c>
      <c r="G741" t="s">
        <v>17</v>
      </c>
      <c r="H741" t="str">
        <f t="shared" si="44"/>
        <v>Remote</v>
      </c>
      <c r="I741" t="s">
        <v>26</v>
      </c>
      <c r="J741" t="str">
        <f t="shared" si="45"/>
        <v>3-6 yrs</v>
      </c>
      <c r="K741">
        <f t="shared" ca="1" si="47"/>
        <v>4</v>
      </c>
      <c r="L741" t="s">
        <v>27</v>
      </c>
      <c r="M741">
        <v>0</v>
      </c>
      <c r="N741">
        <v>0</v>
      </c>
      <c r="O741">
        <v>1</v>
      </c>
      <c r="P741">
        <v>0</v>
      </c>
      <c r="Q741">
        <v>1</v>
      </c>
      <c r="R741">
        <f>SUM(M741:N741:O741:P741:Q741)</f>
        <v>2</v>
      </c>
      <c r="S741" s="1">
        <v>101476</v>
      </c>
      <c r="T741" s="1" t="str">
        <f t="shared" si="46"/>
        <v>Medium</v>
      </c>
      <c r="U741">
        <v>8</v>
      </c>
      <c r="V741">
        <v>2022</v>
      </c>
      <c r="W741" t="s">
        <v>20</v>
      </c>
      <c r="X741">
        <v>5</v>
      </c>
    </row>
    <row r="742" spans="1:24" x14ac:dyDescent="0.3">
      <c r="A742">
        <v>741</v>
      </c>
      <c r="B742" t="s">
        <v>21</v>
      </c>
      <c r="C742" t="str">
        <f>_xlfn.XLOOKUP(B742,Lookup_table!B:B,Lookup_table!C:C)</f>
        <v>AI</v>
      </c>
      <c r="D742" t="s">
        <v>22</v>
      </c>
      <c r="E742" t="s">
        <v>23</v>
      </c>
      <c r="F742" t="s">
        <v>44</v>
      </c>
      <c r="G742" t="s">
        <v>25</v>
      </c>
      <c r="H742" t="str">
        <f t="shared" si="44"/>
        <v>Onsite/Hybrid</v>
      </c>
      <c r="I742" t="s">
        <v>18</v>
      </c>
      <c r="J742" t="str">
        <f t="shared" si="45"/>
        <v>7+ yrs</v>
      </c>
      <c r="K742">
        <f t="shared" ca="1" si="47"/>
        <v>12</v>
      </c>
      <c r="L742" t="s">
        <v>27</v>
      </c>
      <c r="M742">
        <v>0</v>
      </c>
      <c r="N742">
        <v>0</v>
      </c>
      <c r="O742">
        <v>0</v>
      </c>
      <c r="P742">
        <v>0</v>
      </c>
      <c r="Q742">
        <v>1</v>
      </c>
      <c r="R742">
        <f>SUM(M742:N742:O742:P742:Q742)</f>
        <v>1</v>
      </c>
      <c r="S742" s="1">
        <v>167787</v>
      </c>
      <c r="T742" s="1" t="str">
        <f t="shared" si="46"/>
        <v>High</v>
      </c>
      <c r="U742">
        <v>3</v>
      </c>
      <c r="V742">
        <v>2026</v>
      </c>
      <c r="W742" t="s">
        <v>34</v>
      </c>
      <c r="X742">
        <v>3</v>
      </c>
    </row>
    <row r="743" spans="1:24" x14ac:dyDescent="0.3">
      <c r="A743">
        <v>742</v>
      </c>
      <c r="B743" t="s">
        <v>36</v>
      </c>
      <c r="C743" t="str">
        <f>_xlfn.XLOOKUP(B743,Lookup_table!B:B,Lookup_table!C:C)</f>
        <v>Data</v>
      </c>
      <c r="D743" t="s">
        <v>14</v>
      </c>
      <c r="E743" t="s">
        <v>40</v>
      </c>
      <c r="F743" t="s">
        <v>43</v>
      </c>
      <c r="G743" t="s">
        <v>25</v>
      </c>
      <c r="H743" t="str">
        <f t="shared" si="44"/>
        <v>Onsite/Hybrid</v>
      </c>
      <c r="I743" t="s">
        <v>18</v>
      </c>
      <c r="J743" t="str">
        <f t="shared" si="45"/>
        <v>7+ yrs</v>
      </c>
      <c r="K743">
        <f t="shared" ca="1" si="47"/>
        <v>11</v>
      </c>
      <c r="L743" t="s">
        <v>39</v>
      </c>
      <c r="M743">
        <v>1</v>
      </c>
      <c r="N743">
        <v>1</v>
      </c>
      <c r="O743">
        <v>1</v>
      </c>
      <c r="P743">
        <v>0</v>
      </c>
      <c r="Q743">
        <v>0</v>
      </c>
      <c r="R743">
        <f>SUM(M743:N743:O743:P743:Q743)</f>
        <v>3</v>
      </c>
      <c r="S743" s="1">
        <v>115266</v>
      </c>
      <c r="T743" s="1" t="str">
        <f t="shared" si="46"/>
        <v>Medium</v>
      </c>
      <c r="U743">
        <v>3</v>
      </c>
      <c r="V743">
        <v>2023</v>
      </c>
      <c r="W743" t="s">
        <v>28</v>
      </c>
      <c r="X743">
        <v>9</v>
      </c>
    </row>
    <row r="744" spans="1:24" x14ac:dyDescent="0.3">
      <c r="A744">
        <v>743</v>
      </c>
      <c r="B744" t="s">
        <v>36</v>
      </c>
      <c r="C744" t="str">
        <f>_xlfn.XLOOKUP(B744,Lookup_table!B:B,Lookup_table!C:C)</f>
        <v>Data</v>
      </c>
      <c r="D744" t="s">
        <v>37</v>
      </c>
      <c r="E744" t="s">
        <v>38</v>
      </c>
      <c r="F744" t="s">
        <v>52</v>
      </c>
      <c r="G744" t="s">
        <v>30</v>
      </c>
      <c r="H744" t="str">
        <f t="shared" si="44"/>
        <v>Onsite/Hybrid</v>
      </c>
      <c r="I744" t="s">
        <v>18</v>
      </c>
      <c r="J744" t="str">
        <f t="shared" si="45"/>
        <v>7+ yrs</v>
      </c>
      <c r="K744">
        <f t="shared" ca="1" si="47"/>
        <v>10</v>
      </c>
      <c r="L744" t="s">
        <v>27</v>
      </c>
      <c r="M744">
        <v>1</v>
      </c>
      <c r="N744">
        <v>1</v>
      </c>
      <c r="O744">
        <v>0</v>
      </c>
      <c r="P744">
        <v>1</v>
      </c>
      <c r="Q744">
        <v>0</v>
      </c>
      <c r="R744">
        <f>SUM(M744:N744:O744:P744:Q744)</f>
        <v>3</v>
      </c>
      <c r="S744" s="1">
        <v>118708</v>
      </c>
      <c r="T744" s="1" t="str">
        <f t="shared" si="46"/>
        <v>Medium</v>
      </c>
      <c r="U744">
        <v>5</v>
      </c>
      <c r="V744">
        <v>2025</v>
      </c>
      <c r="W744" t="s">
        <v>34</v>
      </c>
      <c r="X744">
        <v>1</v>
      </c>
    </row>
    <row r="745" spans="1:24" x14ac:dyDescent="0.3">
      <c r="A745">
        <v>744</v>
      </c>
      <c r="B745" t="s">
        <v>36</v>
      </c>
      <c r="C745" t="str">
        <f>_xlfn.XLOOKUP(B745,Lookup_table!B:B,Lookup_table!C:C)</f>
        <v>Data</v>
      </c>
      <c r="D745" t="s">
        <v>37</v>
      </c>
      <c r="E745" t="s">
        <v>40</v>
      </c>
      <c r="F745" t="s">
        <v>29</v>
      </c>
      <c r="G745" t="s">
        <v>30</v>
      </c>
      <c r="H745" t="str">
        <f t="shared" si="44"/>
        <v>Onsite/Hybrid</v>
      </c>
      <c r="I745" t="s">
        <v>18</v>
      </c>
      <c r="J745" t="str">
        <f t="shared" si="45"/>
        <v>7+ yrs</v>
      </c>
      <c r="K745">
        <f t="shared" ca="1" si="47"/>
        <v>9</v>
      </c>
      <c r="L745" t="s">
        <v>39</v>
      </c>
      <c r="M745">
        <v>1</v>
      </c>
      <c r="N745">
        <v>1</v>
      </c>
      <c r="O745">
        <v>0</v>
      </c>
      <c r="P745">
        <v>0</v>
      </c>
      <c r="Q745">
        <v>0</v>
      </c>
      <c r="R745">
        <f>SUM(M745:N745:O745:P745:Q745)</f>
        <v>2</v>
      </c>
      <c r="S745" s="1">
        <v>104268</v>
      </c>
      <c r="T745" s="1" t="str">
        <f t="shared" si="46"/>
        <v>Medium</v>
      </c>
      <c r="U745">
        <v>7</v>
      </c>
      <c r="V745">
        <v>2023</v>
      </c>
      <c r="W745" t="s">
        <v>28</v>
      </c>
      <c r="X745">
        <v>9</v>
      </c>
    </row>
    <row r="746" spans="1:24" x14ac:dyDescent="0.3">
      <c r="A746">
        <v>745</v>
      </c>
      <c r="B746" t="s">
        <v>41</v>
      </c>
      <c r="C746" t="str">
        <f>_xlfn.XLOOKUP(B746,Lookup_table!B:B,Lookup_table!C:C)</f>
        <v>Data</v>
      </c>
      <c r="D746" t="s">
        <v>34</v>
      </c>
      <c r="E746" t="s">
        <v>32</v>
      </c>
      <c r="F746" t="s">
        <v>43</v>
      </c>
      <c r="G746" t="s">
        <v>17</v>
      </c>
      <c r="H746" t="str">
        <f t="shared" si="44"/>
        <v>Remote</v>
      </c>
      <c r="I746" t="s">
        <v>18</v>
      </c>
      <c r="J746" t="str">
        <f t="shared" si="45"/>
        <v>7+ yrs</v>
      </c>
      <c r="K746">
        <f t="shared" ca="1" si="47"/>
        <v>7</v>
      </c>
      <c r="L746" t="s">
        <v>39</v>
      </c>
      <c r="M746">
        <v>1</v>
      </c>
      <c r="N746">
        <v>1</v>
      </c>
      <c r="O746">
        <v>0</v>
      </c>
      <c r="P746">
        <v>0</v>
      </c>
      <c r="Q746">
        <v>0</v>
      </c>
      <c r="R746">
        <f>SUM(M746:N746:O746:P746:Q746)</f>
        <v>2</v>
      </c>
      <c r="S746" s="1">
        <v>96329</v>
      </c>
      <c r="T746" s="1" t="str">
        <f t="shared" si="46"/>
        <v>Medium</v>
      </c>
      <c r="U746">
        <v>12</v>
      </c>
      <c r="V746">
        <v>2022</v>
      </c>
      <c r="W746" t="s">
        <v>20</v>
      </c>
      <c r="X746">
        <v>3</v>
      </c>
    </row>
    <row r="747" spans="1:24" x14ac:dyDescent="0.3">
      <c r="A747">
        <v>746</v>
      </c>
      <c r="B747" t="s">
        <v>33</v>
      </c>
      <c r="C747" t="str">
        <f>_xlfn.XLOOKUP(B747,Lookup_table!B:B,Lookup_table!C:C)</f>
        <v>Data</v>
      </c>
      <c r="D747" t="s">
        <v>22</v>
      </c>
      <c r="E747" t="s">
        <v>40</v>
      </c>
      <c r="F747" t="s">
        <v>16</v>
      </c>
      <c r="G747" t="s">
        <v>25</v>
      </c>
      <c r="H747" t="str">
        <f t="shared" si="44"/>
        <v>Onsite/Hybrid</v>
      </c>
      <c r="I747" t="s">
        <v>26</v>
      </c>
      <c r="J747" t="str">
        <f t="shared" si="45"/>
        <v>3-6 yrs</v>
      </c>
      <c r="K747">
        <f t="shared" ca="1" si="47"/>
        <v>6</v>
      </c>
      <c r="L747" t="s">
        <v>39</v>
      </c>
      <c r="M747">
        <v>0</v>
      </c>
      <c r="N747">
        <v>0</v>
      </c>
      <c r="O747">
        <v>0</v>
      </c>
      <c r="P747">
        <v>0</v>
      </c>
      <c r="Q747">
        <v>1</v>
      </c>
      <c r="R747">
        <f>SUM(M747:N747:O747:P747:Q747)</f>
        <v>1</v>
      </c>
      <c r="S747" s="1">
        <v>105955</v>
      </c>
      <c r="T747" s="1" t="str">
        <f t="shared" si="46"/>
        <v>Medium</v>
      </c>
      <c r="U747">
        <v>11</v>
      </c>
      <c r="V747">
        <v>2020</v>
      </c>
      <c r="W747" t="s">
        <v>28</v>
      </c>
      <c r="X747">
        <v>8</v>
      </c>
    </row>
    <row r="748" spans="1:24" x14ac:dyDescent="0.3">
      <c r="A748">
        <v>747</v>
      </c>
      <c r="B748" t="s">
        <v>21</v>
      </c>
      <c r="C748" t="str">
        <f>_xlfn.XLOOKUP(B748,Lookup_table!B:B,Lookup_table!C:C)</f>
        <v>AI</v>
      </c>
      <c r="D748" t="s">
        <v>34</v>
      </c>
      <c r="E748" t="s">
        <v>40</v>
      </c>
      <c r="F748" t="s">
        <v>16</v>
      </c>
      <c r="G748" t="s">
        <v>17</v>
      </c>
      <c r="H748" t="str">
        <f t="shared" si="44"/>
        <v>Remote</v>
      </c>
      <c r="I748" t="s">
        <v>26</v>
      </c>
      <c r="J748" t="str">
        <f t="shared" si="45"/>
        <v>3-6 yrs</v>
      </c>
      <c r="K748">
        <f t="shared" ca="1" si="47"/>
        <v>3</v>
      </c>
      <c r="L748" t="s">
        <v>39</v>
      </c>
      <c r="M748">
        <v>1</v>
      </c>
      <c r="N748">
        <v>1</v>
      </c>
      <c r="O748">
        <v>1</v>
      </c>
      <c r="P748">
        <v>1</v>
      </c>
      <c r="Q748">
        <v>1</v>
      </c>
      <c r="R748">
        <f>SUM(M748:N748:O748:P748:Q748)</f>
        <v>5</v>
      </c>
      <c r="S748" s="1">
        <v>151079</v>
      </c>
      <c r="T748" s="1" t="str">
        <f t="shared" si="46"/>
        <v>High</v>
      </c>
      <c r="U748">
        <v>10</v>
      </c>
      <c r="V748">
        <v>2026</v>
      </c>
      <c r="W748" t="s">
        <v>28</v>
      </c>
      <c r="X748">
        <v>5</v>
      </c>
    </row>
    <row r="749" spans="1:24" x14ac:dyDescent="0.3">
      <c r="A749">
        <v>748</v>
      </c>
      <c r="B749" t="s">
        <v>36</v>
      </c>
      <c r="C749" t="str">
        <f>_xlfn.XLOOKUP(B749,Lookup_table!B:B,Lookup_table!C:C)</f>
        <v>Data</v>
      </c>
      <c r="D749" t="s">
        <v>22</v>
      </c>
      <c r="E749" t="s">
        <v>32</v>
      </c>
      <c r="F749" t="s">
        <v>52</v>
      </c>
      <c r="G749" t="s">
        <v>25</v>
      </c>
      <c r="H749" t="str">
        <f t="shared" si="44"/>
        <v>Onsite/Hybrid</v>
      </c>
      <c r="I749" t="s">
        <v>35</v>
      </c>
      <c r="J749" t="str">
        <f t="shared" si="45"/>
        <v>0-2 yrs</v>
      </c>
      <c r="K749">
        <f t="shared" ca="1" si="47"/>
        <v>0</v>
      </c>
      <c r="L749" t="s">
        <v>27</v>
      </c>
      <c r="M749">
        <v>1</v>
      </c>
      <c r="N749">
        <v>0</v>
      </c>
      <c r="O749">
        <v>1</v>
      </c>
      <c r="P749">
        <v>0</v>
      </c>
      <c r="Q749">
        <v>1</v>
      </c>
      <c r="R749">
        <f>SUM(M749:N749:O749:P749:Q749)</f>
        <v>3</v>
      </c>
      <c r="S749" s="1">
        <v>95283</v>
      </c>
      <c r="T749" s="1" t="str">
        <f t="shared" si="46"/>
        <v>Medium</v>
      </c>
      <c r="U749">
        <v>9</v>
      </c>
      <c r="V749">
        <v>2026</v>
      </c>
      <c r="W749" t="s">
        <v>28</v>
      </c>
      <c r="X749">
        <v>9</v>
      </c>
    </row>
    <row r="750" spans="1:24" x14ac:dyDescent="0.3">
      <c r="A750">
        <v>749</v>
      </c>
      <c r="B750" t="s">
        <v>50</v>
      </c>
      <c r="C750" t="str">
        <f>_xlfn.XLOOKUP(B750,Lookup_table!B:B,Lookup_table!C:C)</f>
        <v>AI</v>
      </c>
      <c r="D750" t="s">
        <v>34</v>
      </c>
      <c r="E750" t="s">
        <v>38</v>
      </c>
      <c r="F750" t="s">
        <v>44</v>
      </c>
      <c r="G750" t="s">
        <v>17</v>
      </c>
      <c r="H750" t="str">
        <f t="shared" si="44"/>
        <v>Remote</v>
      </c>
      <c r="I750" t="s">
        <v>26</v>
      </c>
      <c r="J750" t="str">
        <f t="shared" si="45"/>
        <v>3-6 yrs</v>
      </c>
      <c r="K750">
        <f t="shared" ca="1" si="47"/>
        <v>3</v>
      </c>
      <c r="L750" t="s">
        <v>19</v>
      </c>
      <c r="M750">
        <v>0</v>
      </c>
      <c r="N750">
        <v>1</v>
      </c>
      <c r="O750">
        <v>1</v>
      </c>
      <c r="P750">
        <v>1</v>
      </c>
      <c r="Q750">
        <v>1</v>
      </c>
      <c r="R750">
        <f>SUM(M750:N750:O750:P750:Q750)</f>
        <v>4</v>
      </c>
      <c r="S750" s="1">
        <v>151292</v>
      </c>
      <c r="T750" s="1" t="str">
        <f t="shared" si="46"/>
        <v>High</v>
      </c>
      <c r="U750">
        <v>7</v>
      </c>
      <c r="V750">
        <v>2022</v>
      </c>
      <c r="W750" t="s">
        <v>28</v>
      </c>
      <c r="X750">
        <v>8</v>
      </c>
    </row>
    <row r="751" spans="1:24" x14ac:dyDescent="0.3">
      <c r="A751">
        <v>750</v>
      </c>
      <c r="B751" t="s">
        <v>50</v>
      </c>
      <c r="C751" t="str">
        <f>_xlfn.XLOOKUP(B751,Lookup_table!B:B,Lookup_table!C:C)</f>
        <v>AI</v>
      </c>
      <c r="D751" t="s">
        <v>14</v>
      </c>
      <c r="E751" t="s">
        <v>38</v>
      </c>
      <c r="F751" t="s">
        <v>43</v>
      </c>
      <c r="G751" t="s">
        <v>17</v>
      </c>
      <c r="H751" t="str">
        <f t="shared" si="44"/>
        <v>Remote</v>
      </c>
      <c r="I751" t="s">
        <v>26</v>
      </c>
      <c r="J751" t="str">
        <f t="shared" si="45"/>
        <v>3-6 yrs</v>
      </c>
      <c r="K751">
        <f t="shared" ca="1" si="47"/>
        <v>4</v>
      </c>
      <c r="L751" t="s">
        <v>19</v>
      </c>
      <c r="M751">
        <v>0</v>
      </c>
      <c r="N751">
        <v>0</v>
      </c>
      <c r="O751">
        <v>0</v>
      </c>
      <c r="P751">
        <v>0</v>
      </c>
      <c r="Q751">
        <v>0</v>
      </c>
      <c r="R751">
        <f>SUM(M751:N751:O751:P751:Q751)</f>
        <v>0</v>
      </c>
      <c r="S751" s="1">
        <v>110832</v>
      </c>
      <c r="T751" s="1" t="str">
        <f t="shared" si="46"/>
        <v>Medium</v>
      </c>
      <c r="U751">
        <v>5</v>
      </c>
      <c r="V751">
        <v>2021</v>
      </c>
      <c r="W751" t="s">
        <v>20</v>
      </c>
      <c r="X751">
        <v>6</v>
      </c>
    </row>
    <row r="752" spans="1:24" x14ac:dyDescent="0.3">
      <c r="A752">
        <v>751</v>
      </c>
      <c r="B752" t="s">
        <v>36</v>
      </c>
      <c r="C752" t="str">
        <f>_xlfn.XLOOKUP(B752,Lookup_table!B:B,Lookup_table!C:C)</f>
        <v>Data</v>
      </c>
      <c r="D752" t="s">
        <v>37</v>
      </c>
      <c r="E752" t="s">
        <v>32</v>
      </c>
      <c r="F752" t="s">
        <v>51</v>
      </c>
      <c r="G752" t="s">
        <v>17</v>
      </c>
      <c r="H752" t="str">
        <f t="shared" si="44"/>
        <v>Remote</v>
      </c>
      <c r="I752" t="s">
        <v>18</v>
      </c>
      <c r="J752" t="str">
        <f t="shared" si="45"/>
        <v>7+ yrs</v>
      </c>
      <c r="K752">
        <f t="shared" ca="1" si="47"/>
        <v>12</v>
      </c>
      <c r="L752" t="s">
        <v>19</v>
      </c>
      <c r="M752">
        <v>0</v>
      </c>
      <c r="N752">
        <v>0</v>
      </c>
      <c r="O752">
        <v>1</v>
      </c>
      <c r="P752">
        <v>1</v>
      </c>
      <c r="Q752">
        <v>1</v>
      </c>
      <c r="R752">
        <f>SUM(M752:N752:O752:P752:Q752)</f>
        <v>3</v>
      </c>
      <c r="S752" s="1">
        <v>135227</v>
      </c>
      <c r="T752" s="1" t="str">
        <f t="shared" si="46"/>
        <v>High</v>
      </c>
      <c r="U752">
        <v>9</v>
      </c>
      <c r="V752">
        <v>2023</v>
      </c>
      <c r="W752" t="s">
        <v>28</v>
      </c>
      <c r="X752">
        <v>8</v>
      </c>
    </row>
    <row r="753" spans="1:24" x14ac:dyDescent="0.3">
      <c r="A753">
        <v>752</v>
      </c>
      <c r="B753" t="s">
        <v>50</v>
      </c>
      <c r="C753" t="str">
        <f>_xlfn.XLOOKUP(B753,Lookup_table!B:B,Lookup_table!C:C)</f>
        <v>AI</v>
      </c>
      <c r="D753" t="s">
        <v>37</v>
      </c>
      <c r="E753" t="s">
        <v>40</v>
      </c>
      <c r="F753" t="s">
        <v>43</v>
      </c>
      <c r="G753" t="s">
        <v>30</v>
      </c>
      <c r="H753" t="str">
        <f t="shared" si="44"/>
        <v>Onsite/Hybrid</v>
      </c>
      <c r="I753" t="s">
        <v>26</v>
      </c>
      <c r="J753" t="str">
        <f t="shared" si="45"/>
        <v>3-6 yrs</v>
      </c>
      <c r="K753">
        <f t="shared" ca="1" si="47"/>
        <v>4</v>
      </c>
      <c r="L753" t="s">
        <v>19</v>
      </c>
      <c r="M753">
        <v>0</v>
      </c>
      <c r="N753">
        <v>0</v>
      </c>
      <c r="O753">
        <v>0</v>
      </c>
      <c r="P753">
        <v>0</v>
      </c>
      <c r="Q753">
        <v>0</v>
      </c>
      <c r="R753">
        <f>SUM(M753:N753:O753:P753:Q753)</f>
        <v>0</v>
      </c>
      <c r="S753" s="1">
        <v>114355</v>
      </c>
      <c r="T753" s="1" t="str">
        <f t="shared" si="46"/>
        <v>Medium</v>
      </c>
      <c r="U753">
        <v>10</v>
      </c>
      <c r="V753">
        <v>2022</v>
      </c>
      <c r="W753" t="s">
        <v>34</v>
      </c>
      <c r="X753">
        <v>1</v>
      </c>
    </row>
    <row r="754" spans="1:24" x14ac:dyDescent="0.3">
      <c r="A754">
        <v>753</v>
      </c>
      <c r="B754" t="s">
        <v>36</v>
      </c>
      <c r="C754" t="str">
        <f>_xlfn.XLOOKUP(B754,Lookup_table!B:B,Lookup_table!C:C)</f>
        <v>Data</v>
      </c>
      <c r="D754" t="s">
        <v>22</v>
      </c>
      <c r="E754" t="s">
        <v>38</v>
      </c>
      <c r="F754" t="s">
        <v>51</v>
      </c>
      <c r="G754" t="s">
        <v>25</v>
      </c>
      <c r="H754" t="str">
        <f t="shared" si="44"/>
        <v>Onsite/Hybrid</v>
      </c>
      <c r="I754" t="s">
        <v>26</v>
      </c>
      <c r="J754" t="str">
        <f t="shared" si="45"/>
        <v>3-6 yrs</v>
      </c>
      <c r="K754">
        <f t="shared" ca="1" si="47"/>
        <v>6</v>
      </c>
      <c r="L754" t="s">
        <v>39</v>
      </c>
      <c r="M754">
        <v>1</v>
      </c>
      <c r="N754">
        <v>0</v>
      </c>
      <c r="O754">
        <v>1</v>
      </c>
      <c r="P754">
        <v>0</v>
      </c>
      <c r="Q754">
        <v>1</v>
      </c>
      <c r="R754">
        <f>SUM(M754:N754:O754:P754:Q754)</f>
        <v>3</v>
      </c>
      <c r="S754" s="1">
        <v>117793</v>
      </c>
      <c r="T754" s="1" t="str">
        <f t="shared" si="46"/>
        <v>Medium</v>
      </c>
      <c r="U754">
        <v>12</v>
      </c>
      <c r="V754">
        <v>2024</v>
      </c>
      <c r="W754" t="s">
        <v>28</v>
      </c>
      <c r="X754">
        <v>8</v>
      </c>
    </row>
    <row r="755" spans="1:24" x14ac:dyDescent="0.3">
      <c r="A755">
        <v>754</v>
      </c>
      <c r="B755" t="s">
        <v>31</v>
      </c>
      <c r="C755" t="str">
        <f>_xlfn.XLOOKUP(B755,Lookup_table!B:B,Lookup_table!C:C)</f>
        <v>Business</v>
      </c>
      <c r="D755" t="s">
        <v>37</v>
      </c>
      <c r="E755" t="s">
        <v>23</v>
      </c>
      <c r="F755" t="s">
        <v>29</v>
      </c>
      <c r="G755" t="s">
        <v>25</v>
      </c>
      <c r="H755" t="str">
        <f t="shared" si="44"/>
        <v>Onsite/Hybrid</v>
      </c>
      <c r="I755" t="s">
        <v>26</v>
      </c>
      <c r="J755" t="str">
        <f t="shared" si="45"/>
        <v>3-6 yrs</v>
      </c>
      <c r="K755">
        <f t="shared" ca="1" si="47"/>
        <v>3</v>
      </c>
      <c r="L755" t="s">
        <v>39</v>
      </c>
      <c r="M755">
        <v>1</v>
      </c>
      <c r="N755">
        <v>0</v>
      </c>
      <c r="O755">
        <v>0</v>
      </c>
      <c r="P755">
        <v>0</v>
      </c>
      <c r="Q755">
        <v>0</v>
      </c>
      <c r="R755">
        <f>SUM(M755:N755:O755:P755:Q755)</f>
        <v>1</v>
      </c>
      <c r="S755" s="1">
        <v>74320</v>
      </c>
      <c r="T755" s="1" t="str">
        <f t="shared" si="46"/>
        <v>Medium</v>
      </c>
      <c r="U755">
        <v>9</v>
      </c>
      <c r="V755">
        <v>2026</v>
      </c>
      <c r="W755" t="s">
        <v>20</v>
      </c>
      <c r="X755">
        <v>2</v>
      </c>
    </row>
    <row r="756" spans="1:24" x14ac:dyDescent="0.3">
      <c r="A756">
        <v>755</v>
      </c>
      <c r="B756" t="s">
        <v>31</v>
      </c>
      <c r="C756" t="str">
        <f>_xlfn.XLOOKUP(B756,Lookup_table!B:B,Lookup_table!C:C)</f>
        <v>Business</v>
      </c>
      <c r="D756" t="s">
        <v>37</v>
      </c>
      <c r="E756" t="s">
        <v>23</v>
      </c>
      <c r="F756" t="s">
        <v>44</v>
      </c>
      <c r="G756" t="s">
        <v>17</v>
      </c>
      <c r="H756" t="str">
        <f t="shared" si="44"/>
        <v>Remote</v>
      </c>
      <c r="I756" t="s">
        <v>18</v>
      </c>
      <c r="J756" t="str">
        <f t="shared" si="45"/>
        <v>7+ yrs</v>
      </c>
      <c r="K756">
        <f t="shared" ca="1" si="47"/>
        <v>11</v>
      </c>
      <c r="L756" t="s">
        <v>27</v>
      </c>
      <c r="M756">
        <v>0</v>
      </c>
      <c r="N756">
        <v>0</v>
      </c>
      <c r="O756">
        <v>1</v>
      </c>
      <c r="P756">
        <v>1</v>
      </c>
      <c r="Q756">
        <v>0</v>
      </c>
      <c r="R756">
        <f>SUM(M756:N756:O756:P756:Q756)</f>
        <v>2</v>
      </c>
      <c r="S756" s="1">
        <v>134894</v>
      </c>
      <c r="T756" s="1" t="str">
        <f t="shared" si="46"/>
        <v>High</v>
      </c>
      <c r="U756">
        <v>7</v>
      </c>
      <c r="V756">
        <v>2021</v>
      </c>
      <c r="W756" t="s">
        <v>28</v>
      </c>
      <c r="X756">
        <v>2</v>
      </c>
    </row>
    <row r="757" spans="1:24" x14ac:dyDescent="0.3">
      <c r="A757">
        <v>756</v>
      </c>
      <c r="B757" t="s">
        <v>41</v>
      </c>
      <c r="C757" t="str">
        <f>_xlfn.XLOOKUP(B757,Lookup_table!B:B,Lookup_table!C:C)</f>
        <v>Data</v>
      </c>
      <c r="D757" t="s">
        <v>14</v>
      </c>
      <c r="E757" t="s">
        <v>15</v>
      </c>
      <c r="F757" t="s">
        <v>24</v>
      </c>
      <c r="G757" t="s">
        <v>30</v>
      </c>
      <c r="H757" t="str">
        <f t="shared" si="44"/>
        <v>Onsite/Hybrid</v>
      </c>
      <c r="I757" t="s">
        <v>18</v>
      </c>
      <c r="J757" t="str">
        <f t="shared" si="45"/>
        <v>7+ yrs</v>
      </c>
      <c r="K757">
        <f t="shared" ca="1" si="47"/>
        <v>15</v>
      </c>
      <c r="L757" t="s">
        <v>27</v>
      </c>
      <c r="M757">
        <v>0</v>
      </c>
      <c r="N757">
        <v>1</v>
      </c>
      <c r="O757">
        <v>0</v>
      </c>
      <c r="P757">
        <v>1</v>
      </c>
      <c r="Q757">
        <v>1</v>
      </c>
      <c r="R757">
        <f>SUM(M757:N757:O757:P757:Q757)</f>
        <v>3</v>
      </c>
      <c r="S757" s="1">
        <v>129329</v>
      </c>
      <c r="T757" s="1" t="str">
        <f t="shared" si="46"/>
        <v>High</v>
      </c>
      <c r="U757">
        <v>4</v>
      </c>
      <c r="V757">
        <v>2025</v>
      </c>
      <c r="W757" t="s">
        <v>34</v>
      </c>
      <c r="X757">
        <v>4</v>
      </c>
    </row>
    <row r="758" spans="1:24" x14ac:dyDescent="0.3">
      <c r="A758">
        <v>757</v>
      </c>
      <c r="B758" t="s">
        <v>41</v>
      </c>
      <c r="C758" t="str">
        <f>_xlfn.XLOOKUP(B758,Lookup_table!B:B,Lookup_table!C:C)</f>
        <v>Data</v>
      </c>
      <c r="D758" t="s">
        <v>14</v>
      </c>
      <c r="E758" t="s">
        <v>38</v>
      </c>
      <c r="F758" t="s">
        <v>51</v>
      </c>
      <c r="G758" t="s">
        <v>17</v>
      </c>
      <c r="H758" t="str">
        <f t="shared" si="44"/>
        <v>Remote</v>
      </c>
      <c r="I758" t="s">
        <v>26</v>
      </c>
      <c r="J758" t="str">
        <f t="shared" si="45"/>
        <v>3-6 yrs</v>
      </c>
      <c r="K758">
        <f t="shared" ca="1" si="47"/>
        <v>4</v>
      </c>
      <c r="L758" t="s">
        <v>19</v>
      </c>
      <c r="M758">
        <v>1</v>
      </c>
      <c r="N758">
        <v>1</v>
      </c>
      <c r="O758">
        <v>0</v>
      </c>
      <c r="P758">
        <v>1</v>
      </c>
      <c r="Q758">
        <v>0</v>
      </c>
      <c r="R758">
        <f>SUM(M758:N758:O758:P758:Q758)</f>
        <v>3</v>
      </c>
      <c r="S758" s="1">
        <v>94089</v>
      </c>
      <c r="T758" s="1" t="str">
        <f t="shared" si="46"/>
        <v>Medium</v>
      </c>
      <c r="U758">
        <v>8</v>
      </c>
      <c r="V758">
        <v>2026</v>
      </c>
      <c r="W758" t="s">
        <v>20</v>
      </c>
      <c r="X758">
        <v>3</v>
      </c>
    </row>
    <row r="759" spans="1:24" x14ac:dyDescent="0.3">
      <c r="A759">
        <v>758</v>
      </c>
      <c r="B759" t="s">
        <v>31</v>
      </c>
      <c r="C759" t="str">
        <f>_xlfn.XLOOKUP(B759,Lookup_table!B:B,Lookup_table!C:C)</f>
        <v>Business</v>
      </c>
      <c r="D759" t="s">
        <v>22</v>
      </c>
      <c r="E759" t="s">
        <v>15</v>
      </c>
      <c r="F759" t="s">
        <v>24</v>
      </c>
      <c r="G759" t="s">
        <v>25</v>
      </c>
      <c r="H759" t="str">
        <f t="shared" si="44"/>
        <v>Onsite/Hybrid</v>
      </c>
      <c r="I759" t="s">
        <v>18</v>
      </c>
      <c r="J759" t="str">
        <f t="shared" si="45"/>
        <v>7+ yrs</v>
      </c>
      <c r="K759">
        <f t="shared" ca="1" si="47"/>
        <v>11</v>
      </c>
      <c r="L759" t="s">
        <v>27</v>
      </c>
      <c r="M759">
        <v>0</v>
      </c>
      <c r="N759">
        <v>1</v>
      </c>
      <c r="O759">
        <v>1</v>
      </c>
      <c r="P759">
        <v>0</v>
      </c>
      <c r="Q759">
        <v>0</v>
      </c>
      <c r="R759">
        <f>SUM(M759:N759:O759:P759:Q759)</f>
        <v>2</v>
      </c>
      <c r="S759" s="1">
        <v>137634</v>
      </c>
      <c r="T759" s="1" t="str">
        <f t="shared" si="46"/>
        <v>High</v>
      </c>
      <c r="U759">
        <v>11</v>
      </c>
      <c r="V759">
        <v>2024</v>
      </c>
      <c r="W759" t="s">
        <v>28</v>
      </c>
      <c r="X759">
        <v>8</v>
      </c>
    </row>
    <row r="760" spans="1:24" x14ac:dyDescent="0.3">
      <c r="A760">
        <v>759</v>
      </c>
      <c r="B760" t="s">
        <v>21</v>
      </c>
      <c r="C760" t="str">
        <f>_xlfn.XLOOKUP(B760,Lookup_table!B:B,Lookup_table!C:C)</f>
        <v>AI</v>
      </c>
      <c r="D760" t="s">
        <v>34</v>
      </c>
      <c r="E760" t="s">
        <v>42</v>
      </c>
      <c r="F760" t="s">
        <v>52</v>
      </c>
      <c r="G760" t="s">
        <v>30</v>
      </c>
      <c r="H760" t="str">
        <f t="shared" si="44"/>
        <v>Onsite/Hybrid</v>
      </c>
      <c r="I760" t="s">
        <v>18</v>
      </c>
      <c r="J760" t="str">
        <f t="shared" si="45"/>
        <v>7+ yrs</v>
      </c>
      <c r="K760">
        <f t="shared" ca="1" si="47"/>
        <v>7</v>
      </c>
      <c r="L760" t="s">
        <v>39</v>
      </c>
      <c r="M760">
        <v>0</v>
      </c>
      <c r="N760">
        <v>1</v>
      </c>
      <c r="O760">
        <v>1</v>
      </c>
      <c r="P760">
        <v>0</v>
      </c>
      <c r="Q760">
        <v>1</v>
      </c>
      <c r="R760">
        <f>SUM(M760:N760:O760:P760:Q760)</f>
        <v>3</v>
      </c>
      <c r="S760" s="1">
        <v>160731</v>
      </c>
      <c r="T760" s="1" t="str">
        <f t="shared" si="46"/>
        <v>High</v>
      </c>
      <c r="U760">
        <v>12</v>
      </c>
      <c r="V760">
        <v>2021</v>
      </c>
      <c r="W760" t="s">
        <v>28</v>
      </c>
      <c r="X760">
        <v>9</v>
      </c>
    </row>
    <row r="761" spans="1:24" x14ac:dyDescent="0.3">
      <c r="A761">
        <v>760</v>
      </c>
      <c r="B761" t="s">
        <v>21</v>
      </c>
      <c r="C761" t="str">
        <f>_xlfn.XLOOKUP(B761,Lookup_table!B:B,Lookup_table!C:C)</f>
        <v>AI</v>
      </c>
      <c r="D761" t="s">
        <v>34</v>
      </c>
      <c r="E761" t="s">
        <v>23</v>
      </c>
      <c r="F761" t="s">
        <v>43</v>
      </c>
      <c r="G761" t="s">
        <v>17</v>
      </c>
      <c r="H761" t="str">
        <f t="shared" si="44"/>
        <v>Remote</v>
      </c>
      <c r="I761" t="s">
        <v>18</v>
      </c>
      <c r="J761" t="str">
        <f t="shared" si="45"/>
        <v>7+ yrs</v>
      </c>
      <c r="K761">
        <f t="shared" ca="1" si="47"/>
        <v>11</v>
      </c>
      <c r="L761" t="s">
        <v>19</v>
      </c>
      <c r="M761">
        <v>1</v>
      </c>
      <c r="N761">
        <v>0</v>
      </c>
      <c r="O761">
        <v>0</v>
      </c>
      <c r="P761">
        <v>0</v>
      </c>
      <c r="Q761">
        <v>1</v>
      </c>
      <c r="R761">
        <f>SUM(M761:N761:O761:P761:Q761)</f>
        <v>2</v>
      </c>
      <c r="S761" s="1">
        <v>150008</v>
      </c>
      <c r="T761" s="1" t="str">
        <f t="shared" si="46"/>
        <v>High</v>
      </c>
      <c r="U761">
        <v>2</v>
      </c>
      <c r="V761">
        <v>2026</v>
      </c>
      <c r="W761" t="s">
        <v>20</v>
      </c>
      <c r="X761">
        <v>3</v>
      </c>
    </row>
    <row r="762" spans="1:24" x14ac:dyDescent="0.3">
      <c r="A762">
        <v>761</v>
      </c>
      <c r="B762" t="s">
        <v>41</v>
      </c>
      <c r="C762" t="str">
        <f>_xlfn.XLOOKUP(B762,Lookup_table!B:B,Lookup_table!C:C)</f>
        <v>Data</v>
      </c>
      <c r="D762" t="s">
        <v>14</v>
      </c>
      <c r="E762" t="s">
        <v>32</v>
      </c>
      <c r="F762" t="s">
        <v>29</v>
      </c>
      <c r="G762" t="s">
        <v>25</v>
      </c>
      <c r="H762" t="str">
        <f t="shared" si="44"/>
        <v>Onsite/Hybrid</v>
      </c>
      <c r="I762" t="s">
        <v>35</v>
      </c>
      <c r="J762" t="str">
        <f t="shared" si="45"/>
        <v>0-2 yrs</v>
      </c>
      <c r="K762">
        <f t="shared" ca="1" si="47"/>
        <v>1</v>
      </c>
      <c r="L762" t="s">
        <v>19</v>
      </c>
      <c r="M762">
        <v>1</v>
      </c>
      <c r="N762">
        <v>0</v>
      </c>
      <c r="O762">
        <v>1</v>
      </c>
      <c r="P762">
        <v>0</v>
      </c>
      <c r="Q762">
        <v>1</v>
      </c>
      <c r="R762">
        <f>SUM(M762:N762:O762:P762:Q762)</f>
        <v>3</v>
      </c>
      <c r="S762" s="1">
        <v>72590</v>
      </c>
      <c r="T762" s="1" t="str">
        <f t="shared" si="46"/>
        <v>Medium</v>
      </c>
      <c r="U762">
        <v>6</v>
      </c>
      <c r="V762">
        <v>2022</v>
      </c>
      <c r="W762" t="s">
        <v>20</v>
      </c>
      <c r="X762">
        <v>3</v>
      </c>
    </row>
    <row r="763" spans="1:24" x14ac:dyDescent="0.3">
      <c r="A763">
        <v>762</v>
      </c>
      <c r="B763" t="s">
        <v>36</v>
      </c>
      <c r="C763" t="str">
        <f>_xlfn.XLOOKUP(B763,Lookup_table!B:B,Lookup_table!C:C)</f>
        <v>Data</v>
      </c>
      <c r="D763" t="s">
        <v>34</v>
      </c>
      <c r="E763" t="s">
        <v>42</v>
      </c>
      <c r="F763" t="s">
        <v>24</v>
      </c>
      <c r="G763" t="s">
        <v>17</v>
      </c>
      <c r="H763" t="str">
        <f t="shared" si="44"/>
        <v>Remote</v>
      </c>
      <c r="I763" t="s">
        <v>35</v>
      </c>
      <c r="J763" t="str">
        <f t="shared" si="45"/>
        <v>0-2 yrs</v>
      </c>
      <c r="K763">
        <f t="shared" ca="1" si="47"/>
        <v>1</v>
      </c>
      <c r="L763" t="s">
        <v>39</v>
      </c>
      <c r="M763">
        <v>0</v>
      </c>
      <c r="N763">
        <v>1</v>
      </c>
      <c r="O763">
        <v>0</v>
      </c>
      <c r="P763">
        <v>1</v>
      </c>
      <c r="Q763">
        <v>0</v>
      </c>
      <c r="R763">
        <f>SUM(M763:N763:O763:P763:Q763)</f>
        <v>2</v>
      </c>
      <c r="S763" s="1">
        <v>61995</v>
      </c>
      <c r="T763" s="1" t="str">
        <f t="shared" si="46"/>
        <v>Low</v>
      </c>
      <c r="U763">
        <v>5</v>
      </c>
      <c r="V763">
        <v>2023</v>
      </c>
      <c r="W763" t="s">
        <v>28</v>
      </c>
      <c r="X763">
        <v>7</v>
      </c>
    </row>
    <row r="764" spans="1:24" x14ac:dyDescent="0.3">
      <c r="A764">
        <v>763</v>
      </c>
      <c r="B764" t="s">
        <v>36</v>
      </c>
      <c r="C764" t="str">
        <f>_xlfn.XLOOKUP(B764,Lookup_table!B:B,Lookup_table!C:C)</f>
        <v>Data</v>
      </c>
      <c r="D764" t="s">
        <v>34</v>
      </c>
      <c r="E764" t="s">
        <v>38</v>
      </c>
      <c r="F764" t="s">
        <v>51</v>
      </c>
      <c r="G764" t="s">
        <v>30</v>
      </c>
      <c r="H764" t="str">
        <f t="shared" si="44"/>
        <v>Onsite/Hybrid</v>
      </c>
      <c r="I764" t="s">
        <v>18</v>
      </c>
      <c r="J764" t="str">
        <f t="shared" si="45"/>
        <v>7+ yrs</v>
      </c>
      <c r="K764">
        <f t="shared" ca="1" si="47"/>
        <v>11</v>
      </c>
      <c r="L764" t="s">
        <v>39</v>
      </c>
      <c r="M764">
        <v>0</v>
      </c>
      <c r="N764">
        <v>1</v>
      </c>
      <c r="O764">
        <v>0</v>
      </c>
      <c r="P764">
        <v>0</v>
      </c>
      <c r="Q764">
        <v>0</v>
      </c>
      <c r="R764">
        <f>SUM(M764:N764:O764:P764:Q764)</f>
        <v>1</v>
      </c>
      <c r="S764" s="1">
        <v>103015</v>
      </c>
      <c r="T764" s="1" t="str">
        <f t="shared" si="46"/>
        <v>Medium</v>
      </c>
      <c r="U764">
        <v>9</v>
      </c>
      <c r="V764">
        <v>2026</v>
      </c>
      <c r="W764" t="s">
        <v>28</v>
      </c>
      <c r="X764">
        <v>8</v>
      </c>
    </row>
    <row r="765" spans="1:24" x14ac:dyDescent="0.3">
      <c r="A765">
        <v>764</v>
      </c>
      <c r="B765" t="s">
        <v>50</v>
      </c>
      <c r="C765" t="str">
        <f>_xlfn.XLOOKUP(B765,Lookup_table!B:B,Lookup_table!C:C)</f>
        <v>AI</v>
      </c>
      <c r="D765" t="s">
        <v>37</v>
      </c>
      <c r="E765" t="s">
        <v>15</v>
      </c>
      <c r="F765" t="s">
        <v>24</v>
      </c>
      <c r="G765" t="s">
        <v>30</v>
      </c>
      <c r="H765" t="str">
        <f t="shared" si="44"/>
        <v>Onsite/Hybrid</v>
      </c>
      <c r="I765" t="s">
        <v>18</v>
      </c>
      <c r="J765" t="str">
        <f t="shared" si="45"/>
        <v>7+ yrs</v>
      </c>
      <c r="K765">
        <f t="shared" ca="1" si="47"/>
        <v>12</v>
      </c>
      <c r="L765" t="s">
        <v>39</v>
      </c>
      <c r="M765">
        <v>0</v>
      </c>
      <c r="N765">
        <v>0</v>
      </c>
      <c r="O765">
        <v>0</v>
      </c>
      <c r="P765">
        <v>1</v>
      </c>
      <c r="Q765">
        <v>0</v>
      </c>
      <c r="R765">
        <f>SUM(M765:N765:O765:P765:Q765)</f>
        <v>1</v>
      </c>
      <c r="S765" s="1">
        <v>156572</v>
      </c>
      <c r="T765" s="1" t="str">
        <f t="shared" si="46"/>
        <v>High</v>
      </c>
      <c r="U765">
        <v>11</v>
      </c>
      <c r="V765">
        <v>2024</v>
      </c>
      <c r="W765" t="s">
        <v>28</v>
      </c>
      <c r="X765">
        <v>7</v>
      </c>
    </row>
    <row r="766" spans="1:24" x14ac:dyDescent="0.3">
      <c r="A766">
        <v>765</v>
      </c>
      <c r="B766" t="s">
        <v>50</v>
      </c>
      <c r="C766" t="str">
        <f>_xlfn.XLOOKUP(B766,Lookup_table!B:B,Lookup_table!C:C)</f>
        <v>AI</v>
      </c>
      <c r="D766" t="s">
        <v>34</v>
      </c>
      <c r="E766" t="s">
        <v>38</v>
      </c>
      <c r="F766" t="s">
        <v>43</v>
      </c>
      <c r="G766" t="s">
        <v>30</v>
      </c>
      <c r="H766" t="str">
        <f t="shared" si="44"/>
        <v>Onsite/Hybrid</v>
      </c>
      <c r="I766" t="s">
        <v>26</v>
      </c>
      <c r="J766" t="str">
        <f t="shared" si="45"/>
        <v>3-6 yrs</v>
      </c>
      <c r="K766">
        <f t="shared" ca="1" si="47"/>
        <v>6</v>
      </c>
      <c r="L766" t="s">
        <v>39</v>
      </c>
      <c r="M766">
        <v>0</v>
      </c>
      <c r="N766">
        <v>1</v>
      </c>
      <c r="O766">
        <v>0</v>
      </c>
      <c r="P766">
        <v>0</v>
      </c>
      <c r="Q766">
        <v>1</v>
      </c>
      <c r="R766">
        <f>SUM(M766:N766:O766:P766:Q766)</f>
        <v>2</v>
      </c>
      <c r="S766" s="1">
        <v>122670</v>
      </c>
      <c r="T766" s="1" t="str">
        <f t="shared" si="46"/>
        <v>High</v>
      </c>
      <c r="U766">
        <v>8</v>
      </c>
      <c r="V766">
        <v>2020</v>
      </c>
      <c r="W766" t="s">
        <v>20</v>
      </c>
      <c r="X766">
        <v>5</v>
      </c>
    </row>
    <row r="767" spans="1:24" x14ac:dyDescent="0.3">
      <c r="A767">
        <v>766</v>
      </c>
      <c r="B767" t="s">
        <v>50</v>
      </c>
      <c r="C767" t="str">
        <f>_xlfn.XLOOKUP(B767,Lookup_table!B:B,Lookup_table!C:C)</f>
        <v>AI</v>
      </c>
      <c r="D767" t="s">
        <v>34</v>
      </c>
      <c r="E767" t="s">
        <v>23</v>
      </c>
      <c r="F767" t="s">
        <v>16</v>
      </c>
      <c r="G767" t="s">
        <v>30</v>
      </c>
      <c r="H767" t="str">
        <f t="shared" si="44"/>
        <v>Onsite/Hybrid</v>
      </c>
      <c r="I767" t="s">
        <v>35</v>
      </c>
      <c r="J767" t="str">
        <f t="shared" si="45"/>
        <v>0-2 yrs</v>
      </c>
      <c r="K767">
        <f t="shared" ca="1" si="47"/>
        <v>2</v>
      </c>
      <c r="L767" t="s">
        <v>39</v>
      </c>
      <c r="M767">
        <v>0</v>
      </c>
      <c r="N767">
        <v>0</v>
      </c>
      <c r="O767">
        <v>0</v>
      </c>
      <c r="P767">
        <v>0</v>
      </c>
      <c r="Q767">
        <v>0</v>
      </c>
      <c r="R767">
        <f>SUM(M767:N767:O767:P767:Q767)</f>
        <v>0</v>
      </c>
      <c r="S767" s="1">
        <v>93655</v>
      </c>
      <c r="T767" s="1" t="str">
        <f t="shared" si="46"/>
        <v>Medium</v>
      </c>
      <c r="U767">
        <v>8</v>
      </c>
      <c r="V767">
        <v>2026</v>
      </c>
      <c r="W767" t="s">
        <v>20</v>
      </c>
      <c r="X767">
        <v>6</v>
      </c>
    </row>
    <row r="768" spans="1:24" x14ac:dyDescent="0.3">
      <c r="A768">
        <v>767</v>
      </c>
      <c r="B768" t="s">
        <v>21</v>
      </c>
      <c r="C768" t="str">
        <f>_xlfn.XLOOKUP(B768,Lookup_table!B:B,Lookup_table!C:C)</f>
        <v>AI</v>
      </c>
      <c r="D768" t="s">
        <v>34</v>
      </c>
      <c r="E768" t="s">
        <v>38</v>
      </c>
      <c r="F768" t="s">
        <v>52</v>
      </c>
      <c r="G768" t="s">
        <v>17</v>
      </c>
      <c r="H768" t="str">
        <f t="shared" si="44"/>
        <v>Remote</v>
      </c>
      <c r="I768" t="s">
        <v>35</v>
      </c>
      <c r="J768" t="str">
        <f t="shared" si="45"/>
        <v>0-2 yrs</v>
      </c>
      <c r="K768">
        <f t="shared" ca="1" si="47"/>
        <v>1</v>
      </c>
      <c r="L768" t="s">
        <v>27</v>
      </c>
      <c r="M768">
        <v>1</v>
      </c>
      <c r="N768">
        <v>0</v>
      </c>
      <c r="O768">
        <v>1</v>
      </c>
      <c r="P768">
        <v>1</v>
      </c>
      <c r="Q768">
        <v>1</v>
      </c>
      <c r="R768">
        <f>SUM(M768:N768:O768:P768:Q768)</f>
        <v>4</v>
      </c>
      <c r="S768" s="1">
        <v>126426</v>
      </c>
      <c r="T768" s="1" t="str">
        <f t="shared" si="46"/>
        <v>High</v>
      </c>
      <c r="U768">
        <v>2</v>
      </c>
      <c r="V768">
        <v>2023</v>
      </c>
      <c r="W768" t="s">
        <v>28</v>
      </c>
      <c r="X768">
        <v>7</v>
      </c>
    </row>
    <row r="769" spans="1:24" x14ac:dyDescent="0.3">
      <c r="A769">
        <v>768</v>
      </c>
      <c r="B769" t="s">
        <v>36</v>
      </c>
      <c r="C769" t="str">
        <f>_xlfn.XLOOKUP(B769,Lookup_table!B:B,Lookup_table!C:C)</f>
        <v>Data</v>
      </c>
      <c r="D769" t="s">
        <v>37</v>
      </c>
      <c r="E769" t="s">
        <v>32</v>
      </c>
      <c r="F769" t="s">
        <v>43</v>
      </c>
      <c r="G769" t="s">
        <v>30</v>
      </c>
      <c r="H769" t="str">
        <f t="shared" si="44"/>
        <v>Onsite/Hybrid</v>
      </c>
      <c r="I769" t="s">
        <v>26</v>
      </c>
      <c r="J769" t="str">
        <f t="shared" si="45"/>
        <v>3-6 yrs</v>
      </c>
      <c r="K769">
        <f t="shared" ca="1" si="47"/>
        <v>3</v>
      </c>
      <c r="L769" t="s">
        <v>39</v>
      </c>
      <c r="M769">
        <v>0</v>
      </c>
      <c r="N769">
        <v>1</v>
      </c>
      <c r="O769">
        <v>1</v>
      </c>
      <c r="P769">
        <v>0</v>
      </c>
      <c r="Q769">
        <v>1</v>
      </c>
      <c r="R769">
        <f>SUM(M769:N769:O769:P769:Q769)</f>
        <v>3</v>
      </c>
      <c r="S769" s="1">
        <v>95477</v>
      </c>
      <c r="T769" s="1" t="str">
        <f t="shared" si="46"/>
        <v>Medium</v>
      </c>
      <c r="U769">
        <v>11</v>
      </c>
      <c r="V769">
        <v>2021</v>
      </c>
      <c r="W769" t="s">
        <v>28</v>
      </c>
      <c r="X769">
        <v>7</v>
      </c>
    </row>
    <row r="770" spans="1:24" x14ac:dyDescent="0.3">
      <c r="A770">
        <v>769</v>
      </c>
      <c r="B770" t="s">
        <v>41</v>
      </c>
      <c r="C770" t="str">
        <f>_xlfn.XLOOKUP(B770,Lookup_table!B:B,Lookup_table!C:C)</f>
        <v>Data</v>
      </c>
      <c r="D770" t="s">
        <v>37</v>
      </c>
      <c r="E770" t="s">
        <v>23</v>
      </c>
      <c r="F770" t="s">
        <v>16</v>
      </c>
      <c r="G770" t="s">
        <v>30</v>
      </c>
      <c r="H770" t="str">
        <f t="shared" ref="H770:H833" si="48">IF(G770="Remote","Remote","Onsite/Hybrid")</f>
        <v>Onsite/Hybrid</v>
      </c>
      <c r="I770" t="s">
        <v>35</v>
      </c>
      <c r="J770" t="str">
        <f t="shared" ref="J770:J833" si="49">IF(I770="Entry","0-2 yrs",IF(I770="Mid","3-6 yrs","7+ yrs"))</f>
        <v>0-2 yrs</v>
      </c>
      <c r="K770">
        <f t="shared" ca="1" si="47"/>
        <v>1</v>
      </c>
      <c r="L770" t="s">
        <v>27</v>
      </c>
      <c r="M770">
        <v>0</v>
      </c>
      <c r="N770">
        <v>1</v>
      </c>
      <c r="O770">
        <v>1</v>
      </c>
      <c r="P770">
        <v>0</v>
      </c>
      <c r="Q770">
        <v>1</v>
      </c>
      <c r="R770">
        <f>SUM(M770:N770:O770:P770:Q770)</f>
        <v>3</v>
      </c>
      <c r="S770" s="1">
        <v>71689</v>
      </c>
      <c r="T770" s="1" t="str">
        <f t="shared" ref="T770:T833" si="50">IF(S770&lt;=70000,"Low",IF(S770&lt;=120000,"Medium","High"))</f>
        <v>Medium</v>
      </c>
      <c r="U770">
        <v>5</v>
      </c>
      <c r="V770">
        <v>2022</v>
      </c>
      <c r="W770" t="s">
        <v>20</v>
      </c>
      <c r="X770">
        <v>3</v>
      </c>
    </row>
    <row r="771" spans="1:24" x14ac:dyDescent="0.3">
      <c r="A771">
        <v>770</v>
      </c>
      <c r="B771" t="s">
        <v>41</v>
      </c>
      <c r="C771" t="str">
        <f>_xlfn.XLOOKUP(B771,Lookup_table!B:B,Lookup_table!C:C)</f>
        <v>Data</v>
      </c>
      <c r="D771" t="s">
        <v>37</v>
      </c>
      <c r="E771" t="s">
        <v>42</v>
      </c>
      <c r="F771" t="s">
        <v>24</v>
      </c>
      <c r="G771" t="s">
        <v>30</v>
      </c>
      <c r="H771" t="str">
        <f t="shared" si="48"/>
        <v>Onsite/Hybrid</v>
      </c>
      <c r="I771" t="s">
        <v>18</v>
      </c>
      <c r="J771" t="str">
        <f t="shared" si="49"/>
        <v>7+ yrs</v>
      </c>
      <c r="K771">
        <f t="shared" ref="K771:K834" ca="1" si="51">IF(J771="0-2 yrs",RANDBETWEEN(0,2),IF(J771="3-6 yrs", RANDBETWEEN(3,6),IF(J771="7+ yrs", RANDBETWEEN(7,15)," ")))</f>
        <v>10</v>
      </c>
      <c r="L771" t="s">
        <v>19</v>
      </c>
      <c r="M771">
        <v>0</v>
      </c>
      <c r="N771">
        <v>0</v>
      </c>
      <c r="O771">
        <v>0</v>
      </c>
      <c r="P771">
        <v>0</v>
      </c>
      <c r="Q771">
        <v>0</v>
      </c>
      <c r="R771">
        <f>SUM(M771:N771:O771:P771:Q771)</f>
        <v>0</v>
      </c>
      <c r="S771" s="1">
        <v>95296</v>
      </c>
      <c r="T771" s="1" t="str">
        <f t="shared" si="50"/>
        <v>Medium</v>
      </c>
      <c r="U771">
        <v>10</v>
      </c>
      <c r="V771">
        <v>2024</v>
      </c>
      <c r="W771" t="s">
        <v>34</v>
      </c>
      <c r="X771">
        <v>5</v>
      </c>
    </row>
    <row r="772" spans="1:24" x14ac:dyDescent="0.3">
      <c r="A772">
        <v>771</v>
      </c>
      <c r="B772" t="s">
        <v>41</v>
      </c>
      <c r="C772" t="str">
        <f>_xlfn.XLOOKUP(B772,Lookup_table!B:B,Lookup_table!C:C)</f>
        <v>Data</v>
      </c>
      <c r="D772" t="s">
        <v>37</v>
      </c>
      <c r="E772" t="s">
        <v>42</v>
      </c>
      <c r="F772" t="s">
        <v>16</v>
      </c>
      <c r="G772" t="s">
        <v>30</v>
      </c>
      <c r="H772" t="str">
        <f t="shared" si="48"/>
        <v>Onsite/Hybrid</v>
      </c>
      <c r="I772" t="s">
        <v>18</v>
      </c>
      <c r="J772" t="str">
        <f t="shared" si="49"/>
        <v>7+ yrs</v>
      </c>
      <c r="K772">
        <f t="shared" ca="1" si="51"/>
        <v>8</v>
      </c>
      <c r="L772" t="s">
        <v>39</v>
      </c>
      <c r="M772">
        <v>1</v>
      </c>
      <c r="N772">
        <v>1</v>
      </c>
      <c r="O772">
        <v>1</v>
      </c>
      <c r="P772">
        <v>1</v>
      </c>
      <c r="Q772">
        <v>0</v>
      </c>
      <c r="R772">
        <f>SUM(M772:N772:O772:P772:Q772)</f>
        <v>4</v>
      </c>
      <c r="S772" s="1">
        <v>131204</v>
      </c>
      <c r="T772" s="1" t="str">
        <f t="shared" si="50"/>
        <v>High</v>
      </c>
      <c r="U772">
        <v>6</v>
      </c>
      <c r="V772">
        <v>2024</v>
      </c>
      <c r="W772" t="s">
        <v>28</v>
      </c>
      <c r="X772">
        <v>3</v>
      </c>
    </row>
    <row r="773" spans="1:24" x14ac:dyDescent="0.3">
      <c r="A773">
        <v>772</v>
      </c>
      <c r="B773" t="s">
        <v>33</v>
      </c>
      <c r="C773" t="str">
        <f>_xlfn.XLOOKUP(B773,Lookup_table!B:B,Lookup_table!C:C)</f>
        <v>Data</v>
      </c>
      <c r="D773" t="s">
        <v>34</v>
      </c>
      <c r="E773" t="s">
        <v>40</v>
      </c>
      <c r="F773" t="s">
        <v>16</v>
      </c>
      <c r="G773" t="s">
        <v>30</v>
      </c>
      <c r="H773" t="str">
        <f t="shared" si="48"/>
        <v>Onsite/Hybrid</v>
      </c>
      <c r="I773" t="s">
        <v>26</v>
      </c>
      <c r="J773" t="str">
        <f t="shared" si="49"/>
        <v>3-6 yrs</v>
      </c>
      <c r="K773">
        <f t="shared" ca="1" si="51"/>
        <v>4</v>
      </c>
      <c r="L773" t="s">
        <v>19</v>
      </c>
      <c r="M773">
        <v>1</v>
      </c>
      <c r="N773">
        <v>1</v>
      </c>
      <c r="O773">
        <v>0</v>
      </c>
      <c r="P773">
        <v>1</v>
      </c>
      <c r="Q773">
        <v>0</v>
      </c>
      <c r="R773">
        <f>SUM(M773:N773:O773:P773:Q773)</f>
        <v>3</v>
      </c>
      <c r="S773" s="1">
        <v>94046</v>
      </c>
      <c r="T773" s="1" t="str">
        <f t="shared" si="50"/>
        <v>Medium</v>
      </c>
      <c r="U773">
        <v>9</v>
      </c>
      <c r="V773">
        <v>2021</v>
      </c>
      <c r="W773" t="s">
        <v>34</v>
      </c>
      <c r="X773">
        <v>4</v>
      </c>
    </row>
    <row r="774" spans="1:24" x14ac:dyDescent="0.3">
      <c r="A774">
        <v>773</v>
      </c>
      <c r="B774" t="s">
        <v>50</v>
      </c>
      <c r="C774" t="str">
        <f>_xlfn.XLOOKUP(B774,Lookup_table!B:B,Lookup_table!C:C)</f>
        <v>AI</v>
      </c>
      <c r="D774" t="s">
        <v>14</v>
      </c>
      <c r="E774" t="s">
        <v>40</v>
      </c>
      <c r="F774" t="s">
        <v>44</v>
      </c>
      <c r="G774" t="s">
        <v>25</v>
      </c>
      <c r="H774" t="str">
        <f t="shared" si="48"/>
        <v>Onsite/Hybrid</v>
      </c>
      <c r="I774" t="s">
        <v>18</v>
      </c>
      <c r="J774" t="str">
        <f t="shared" si="49"/>
        <v>7+ yrs</v>
      </c>
      <c r="K774">
        <f t="shared" ca="1" si="51"/>
        <v>7</v>
      </c>
      <c r="L774" t="s">
        <v>27</v>
      </c>
      <c r="M774">
        <v>1</v>
      </c>
      <c r="N774">
        <v>1</v>
      </c>
      <c r="O774">
        <v>0</v>
      </c>
      <c r="P774">
        <v>0</v>
      </c>
      <c r="Q774">
        <v>1</v>
      </c>
      <c r="R774">
        <f>SUM(M774:N774:O774:P774:Q774)</f>
        <v>3</v>
      </c>
      <c r="S774" s="1">
        <v>145815</v>
      </c>
      <c r="T774" s="1" t="str">
        <f t="shared" si="50"/>
        <v>High</v>
      </c>
      <c r="U774">
        <v>4</v>
      </c>
      <c r="V774">
        <v>2024</v>
      </c>
      <c r="W774" t="s">
        <v>20</v>
      </c>
      <c r="X774">
        <v>4</v>
      </c>
    </row>
    <row r="775" spans="1:24" x14ac:dyDescent="0.3">
      <c r="A775">
        <v>774</v>
      </c>
      <c r="B775" t="s">
        <v>21</v>
      </c>
      <c r="C775" t="str">
        <f>_xlfn.XLOOKUP(B775,Lookup_table!B:B,Lookup_table!C:C)</f>
        <v>AI</v>
      </c>
      <c r="D775" t="s">
        <v>22</v>
      </c>
      <c r="E775" t="s">
        <v>15</v>
      </c>
      <c r="F775" t="s">
        <v>44</v>
      </c>
      <c r="G775" t="s">
        <v>17</v>
      </c>
      <c r="H775" t="str">
        <f t="shared" si="48"/>
        <v>Remote</v>
      </c>
      <c r="I775" t="s">
        <v>26</v>
      </c>
      <c r="J775" t="str">
        <f t="shared" si="49"/>
        <v>3-6 yrs</v>
      </c>
      <c r="K775">
        <f t="shared" ca="1" si="51"/>
        <v>3</v>
      </c>
      <c r="L775" t="s">
        <v>27</v>
      </c>
      <c r="M775">
        <v>1</v>
      </c>
      <c r="N775">
        <v>0</v>
      </c>
      <c r="O775">
        <v>1</v>
      </c>
      <c r="P775">
        <v>1</v>
      </c>
      <c r="Q775">
        <v>1</v>
      </c>
      <c r="R775">
        <f>SUM(M775:N775:O775:P775:Q775)</f>
        <v>4</v>
      </c>
      <c r="S775" s="1">
        <v>175319</v>
      </c>
      <c r="T775" s="1" t="str">
        <f t="shared" si="50"/>
        <v>High</v>
      </c>
      <c r="U775">
        <v>2</v>
      </c>
      <c r="V775">
        <v>2025</v>
      </c>
      <c r="W775" t="s">
        <v>28</v>
      </c>
      <c r="X775">
        <v>7</v>
      </c>
    </row>
    <row r="776" spans="1:24" x14ac:dyDescent="0.3">
      <c r="A776">
        <v>775</v>
      </c>
      <c r="B776" t="s">
        <v>41</v>
      </c>
      <c r="C776" t="str">
        <f>_xlfn.XLOOKUP(B776,Lookup_table!B:B,Lookup_table!C:C)</f>
        <v>Data</v>
      </c>
      <c r="D776" t="s">
        <v>34</v>
      </c>
      <c r="E776" t="s">
        <v>23</v>
      </c>
      <c r="F776" t="s">
        <v>16</v>
      </c>
      <c r="G776" t="s">
        <v>25</v>
      </c>
      <c r="H776" t="str">
        <f t="shared" si="48"/>
        <v>Onsite/Hybrid</v>
      </c>
      <c r="I776" t="s">
        <v>26</v>
      </c>
      <c r="J776" t="str">
        <f t="shared" si="49"/>
        <v>3-6 yrs</v>
      </c>
      <c r="K776">
        <f t="shared" ca="1" si="51"/>
        <v>6</v>
      </c>
      <c r="L776" t="s">
        <v>39</v>
      </c>
      <c r="M776">
        <v>1</v>
      </c>
      <c r="N776">
        <v>1</v>
      </c>
      <c r="O776">
        <v>1</v>
      </c>
      <c r="P776">
        <v>0</v>
      </c>
      <c r="Q776">
        <v>0</v>
      </c>
      <c r="R776">
        <f>SUM(M776:N776:O776:P776:Q776)</f>
        <v>3</v>
      </c>
      <c r="S776" s="1">
        <v>88954</v>
      </c>
      <c r="T776" s="1" t="str">
        <f t="shared" si="50"/>
        <v>Medium</v>
      </c>
      <c r="U776">
        <v>2</v>
      </c>
      <c r="V776">
        <v>2024</v>
      </c>
      <c r="W776" t="s">
        <v>20</v>
      </c>
      <c r="X776">
        <v>4</v>
      </c>
    </row>
    <row r="777" spans="1:24" x14ac:dyDescent="0.3">
      <c r="A777">
        <v>776</v>
      </c>
      <c r="B777" t="s">
        <v>50</v>
      </c>
      <c r="C777" t="str">
        <f>_xlfn.XLOOKUP(B777,Lookup_table!B:B,Lookup_table!C:C)</f>
        <v>AI</v>
      </c>
      <c r="D777" t="s">
        <v>14</v>
      </c>
      <c r="E777" t="s">
        <v>42</v>
      </c>
      <c r="F777" t="s">
        <v>43</v>
      </c>
      <c r="G777" t="s">
        <v>25</v>
      </c>
      <c r="H777" t="str">
        <f t="shared" si="48"/>
        <v>Onsite/Hybrid</v>
      </c>
      <c r="I777" t="s">
        <v>18</v>
      </c>
      <c r="J777" t="str">
        <f t="shared" si="49"/>
        <v>7+ yrs</v>
      </c>
      <c r="K777">
        <f t="shared" ca="1" si="51"/>
        <v>9</v>
      </c>
      <c r="L777" t="s">
        <v>19</v>
      </c>
      <c r="M777">
        <v>1</v>
      </c>
      <c r="N777">
        <v>0</v>
      </c>
      <c r="O777">
        <v>0</v>
      </c>
      <c r="P777">
        <v>0</v>
      </c>
      <c r="Q777">
        <v>0</v>
      </c>
      <c r="R777">
        <f>SUM(M777:N777:O777:P777:Q777)</f>
        <v>1</v>
      </c>
      <c r="S777" s="1">
        <v>135493</v>
      </c>
      <c r="T777" s="1" t="str">
        <f t="shared" si="50"/>
        <v>High</v>
      </c>
      <c r="U777">
        <v>3</v>
      </c>
      <c r="V777">
        <v>2021</v>
      </c>
      <c r="W777" t="s">
        <v>20</v>
      </c>
      <c r="X777">
        <v>5</v>
      </c>
    </row>
    <row r="778" spans="1:24" x14ac:dyDescent="0.3">
      <c r="A778">
        <v>777</v>
      </c>
      <c r="B778" t="s">
        <v>41</v>
      </c>
      <c r="C778" t="str">
        <f>_xlfn.XLOOKUP(B778,Lookup_table!B:B,Lookup_table!C:C)</f>
        <v>Data</v>
      </c>
      <c r="D778" t="s">
        <v>34</v>
      </c>
      <c r="E778" t="s">
        <v>15</v>
      </c>
      <c r="F778" t="s">
        <v>29</v>
      </c>
      <c r="G778" t="s">
        <v>30</v>
      </c>
      <c r="H778" t="str">
        <f t="shared" si="48"/>
        <v>Onsite/Hybrid</v>
      </c>
      <c r="I778" t="s">
        <v>35</v>
      </c>
      <c r="J778" t="str">
        <f t="shared" si="49"/>
        <v>0-2 yrs</v>
      </c>
      <c r="K778">
        <f t="shared" ca="1" si="51"/>
        <v>0</v>
      </c>
      <c r="L778" t="s">
        <v>27</v>
      </c>
      <c r="M778">
        <v>1</v>
      </c>
      <c r="N778">
        <v>1</v>
      </c>
      <c r="O778">
        <v>0</v>
      </c>
      <c r="P778">
        <v>0</v>
      </c>
      <c r="Q778">
        <v>1</v>
      </c>
      <c r="R778">
        <f>SUM(M778:N778:O778:P778:Q778)</f>
        <v>3</v>
      </c>
      <c r="S778" s="1">
        <v>60154</v>
      </c>
      <c r="T778" s="1" t="str">
        <f t="shared" si="50"/>
        <v>Low</v>
      </c>
      <c r="U778">
        <v>1</v>
      </c>
      <c r="V778">
        <v>2023</v>
      </c>
      <c r="W778" t="s">
        <v>34</v>
      </c>
      <c r="X778">
        <v>1</v>
      </c>
    </row>
    <row r="779" spans="1:24" x14ac:dyDescent="0.3">
      <c r="A779">
        <v>778</v>
      </c>
      <c r="B779" t="s">
        <v>36</v>
      </c>
      <c r="C779" t="str">
        <f>_xlfn.XLOOKUP(B779,Lookup_table!B:B,Lookup_table!C:C)</f>
        <v>Data</v>
      </c>
      <c r="D779" t="s">
        <v>34</v>
      </c>
      <c r="E779" t="s">
        <v>38</v>
      </c>
      <c r="F779" t="s">
        <v>51</v>
      </c>
      <c r="G779" t="s">
        <v>17</v>
      </c>
      <c r="H779" t="str">
        <f t="shared" si="48"/>
        <v>Remote</v>
      </c>
      <c r="I779" t="s">
        <v>35</v>
      </c>
      <c r="J779" t="str">
        <f t="shared" si="49"/>
        <v>0-2 yrs</v>
      </c>
      <c r="K779">
        <f t="shared" ca="1" si="51"/>
        <v>0</v>
      </c>
      <c r="L779" t="s">
        <v>39</v>
      </c>
      <c r="M779">
        <v>0</v>
      </c>
      <c r="N779">
        <v>0</v>
      </c>
      <c r="O779">
        <v>1</v>
      </c>
      <c r="P779">
        <v>0</v>
      </c>
      <c r="Q779">
        <v>0</v>
      </c>
      <c r="R779">
        <f>SUM(M779:N779:O779:P779:Q779)</f>
        <v>1</v>
      </c>
      <c r="S779" s="1">
        <v>65255</v>
      </c>
      <c r="T779" s="1" t="str">
        <f t="shared" si="50"/>
        <v>Low</v>
      </c>
      <c r="U779">
        <v>4</v>
      </c>
      <c r="V779">
        <v>2024</v>
      </c>
      <c r="W779" t="s">
        <v>34</v>
      </c>
      <c r="X779">
        <v>6</v>
      </c>
    </row>
    <row r="780" spans="1:24" x14ac:dyDescent="0.3">
      <c r="A780">
        <v>779</v>
      </c>
      <c r="B780" t="s">
        <v>33</v>
      </c>
      <c r="C780" t="str">
        <f>_xlfn.XLOOKUP(B780,Lookup_table!B:B,Lookup_table!C:C)</f>
        <v>Data</v>
      </c>
      <c r="D780" t="s">
        <v>34</v>
      </c>
      <c r="E780" t="s">
        <v>23</v>
      </c>
      <c r="F780" t="s">
        <v>43</v>
      </c>
      <c r="G780" t="s">
        <v>30</v>
      </c>
      <c r="H780" t="str">
        <f t="shared" si="48"/>
        <v>Onsite/Hybrid</v>
      </c>
      <c r="I780" t="s">
        <v>26</v>
      </c>
      <c r="J780" t="str">
        <f t="shared" si="49"/>
        <v>3-6 yrs</v>
      </c>
      <c r="K780">
        <f t="shared" ca="1" si="51"/>
        <v>3</v>
      </c>
      <c r="L780" t="s">
        <v>39</v>
      </c>
      <c r="M780">
        <v>0</v>
      </c>
      <c r="N780">
        <v>0</v>
      </c>
      <c r="O780">
        <v>1</v>
      </c>
      <c r="P780">
        <v>0</v>
      </c>
      <c r="Q780">
        <v>1</v>
      </c>
      <c r="R780">
        <f>SUM(M780:N780:O780:P780:Q780)</f>
        <v>2</v>
      </c>
      <c r="S780" s="1">
        <v>101192</v>
      </c>
      <c r="T780" s="1" t="str">
        <f t="shared" si="50"/>
        <v>Medium</v>
      </c>
      <c r="U780">
        <v>1</v>
      </c>
      <c r="V780">
        <v>2023</v>
      </c>
      <c r="W780" t="s">
        <v>28</v>
      </c>
      <c r="X780">
        <v>7</v>
      </c>
    </row>
    <row r="781" spans="1:24" x14ac:dyDescent="0.3">
      <c r="A781">
        <v>780</v>
      </c>
      <c r="B781" t="s">
        <v>21</v>
      </c>
      <c r="C781" t="str">
        <f>_xlfn.XLOOKUP(B781,Lookup_table!B:B,Lookup_table!C:C)</f>
        <v>AI</v>
      </c>
      <c r="D781" t="s">
        <v>37</v>
      </c>
      <c r="E781" t="s">
        <v>32</v>
      </c>
      <c r="F781" t="s">
        <v>51</v>
      </c>
      <c r="G781" t="s">
        <v>25</v>
      </c>
      <c r="H781" t="str">
        <f t="shared" si="48"/>
        <v>Onsite/Hybrid</v>
      </c>
      <c r="I781" t="s">
        <v>35</v>
      </c>
      <c r="J781" t="str">
        <f t="shared" si="49"/>
        <v>0-2 yrs</v>
      </c>
      <c r="K781">
        <f t="shared" ca="1" si="51"/>
        <v>0</v>
      </c>
      <c r="L781" t="s">
        <v>19</v>
      </c>
      <c r="M781">
        <v>0</v>
      </c>
      <c r="N781">
        <v>0</v>
      </c>
      <c r="O781">
        <v>0</v>
      </c>
      <c r="P781">
        <v>0</v>
      </c>
      <c r="Q781">
        <v>1</v>
      </c>
      <c r="R781">
        <f>SUM(M781:N781:O781:P781:Q781)</f>
        <v>1</v>
      </c>
      <c r="S781" s="1">
        <v>98963</v>
      </c>
      <c r="T781" s="1" t="str">
        <f t="shared" si="50"/>
        <v>Medium</v>
      </c>
      <c r="U781">
        <v>10</v>
      </c>
      <c r="V781">
        <v>2026</v>
      </c>
      <c r="W781" t="s">
        <v>20</v>
      </c>
      <c r="X781">
        <v>2</v>
      </c>
    </row>
    <row r="782" spans="1:24" x14ac:dyDescent="0.3">
      <c r="A782">
        <v>781</v>
      </c>
      <c r="B782" t="s">
        <v>21</v>
      </c>
      <c r="C782" t="str">
        <f>_xlfn.XLOOKUP(B782,Lookup_table!B:B,Lookup_table!C:C)</f>
        <v>AI</v>
      </c>
      <c r="D782" t="s">
        <v>14</v>
      </c>
      <c r="E782" t="s">
        <v>38</v>
      </c>
      <c r="F782" t="s">
        <v>43</v>
      </c>
      <c r="G782" t="s">
        <v>30</v>
      </c>
      <c r="H782" t="str">
        <f t="shared" si="48"/>
        <v>Onsite/Hybrid</v>
      </c>
      <c r="I782" t="s">
        <v>35</v>
      </c>
      <c r="J782" t="str">
        <f t="shared" si="49"/>
        <v>0-2 yrs</v>
      </c>
      <c r="K782">
        <f t="shared" ca="1" si="51"/>
        <v>0</v>
      </c>
      <c r="L782" t="s">
        <v>27</v>
      </c>
      <c r="M782">
        <v>1</v>
      </c>
      <c r="N782">
        <v>0</v>
      </c>
      <c r="O782">
        <v>1</v>
      </c>
      <c r="P782">
        <v>1</v>
      </c>
      <c r="Q782">
        <v>1</v>
      </c>
      <c r="R782">
        <f>SUM(M782:N782:O782:P782:Q782)</f>
        <v>4</v>
      </c>
      <c r="S782" s="1">
        <v>128397</v>
      </c>
      <c r="T782" s="1" t="str">
        <f t="shared" si="50"/>
        <v>High</v>
      </c>
      <c r="U782">
        <v>10</v>
      </c>
      <c r="V782">
        <v>2023</v>
      </c>
      <c r="W782" t="s">
        <v>28</v>
      </c>
      <c r="X782">
        <v>3</v>
      </c>
    </row>
    <row r="783" spans="1:24" x14ac:dyDescent="0.3">
      <c r="A783">
        <v>782</v>
      </c>
      <c r="B783" t="s">
        <v>41</v>
      </c>
      <c r="C783" t="str">
        <f>_xlfn.XLOOKUP(B783,Lookup_table!B:B,Lookup_table!C:C)</f>
        <v>Data</v>
      </c>
      <c r="D783" t="s">
        <v>34</v>
      </c>
      <c r="E783" t="s">
        <v>42</v>
      </c>
      <c r="F783" t="s">
        <v>29</v>
      </c>
      <c r="G783" t="s">
        <v>25</v>
      </c>
      <c r="H783" t="str">
        <f t="shared" si="48"/>
        <v>Onsite/Hybrid</v>
      </c>
      <c r="I783" t="s">
        <v>35</v>
      </c>
      <c r="J783" t="str">
        <f t="shared" si="49"/>
        <v>0-2 yrs</v>
      </c>
      <c r="K783">
        <f t="shared" ca="1" si="51"/>
        <v>1</v>
      </c>
      <c r="L783" t="s">
        <v>19</v>
      </c>
      <c r="M783">
        <v>0</v>
      </c>
      <c r="N783">
        <v>1</v>
      </c>
      <c r="O783">
        <v>0</v>
      </c>
      <c r="P783">
        <v>0</v>
      </c>
      <c r="Q783">
        <v>1</v>
      </c>
      <c r="R783">
        <f>SUM(M783:N783:O783:P783:Q783)</f>
        <v>2</v>
      </c>
      <c r="S783" s="1">
        <v>64011</v>
      </c>
      <c r="T783" s="1" t="str">
        <f t="shared" si="50"/>
        <v>Low</v>
      </c>
      <c r="U783">
        <v>11</v>
      </c>
      <c r="V783">
        <v>2021</v>
      </c>
      <c r="W783" t="s">
        <v>34</v>
      </c>
      <c r="X783">
        <v>1</v>
      </c>
    </row>
    <row r="784" spans="1:24" x14ac:dyDescent="0.3">
      <c r="A784">
        <v>783</v>
      </c>
      <c r="B784" t="s">
        <v>21</v>
      </c>
      <c r="C784" t="str">
        <f>_xlfn.XLOOKUP(B784,Lookup_table!B:B,Lookup_table!C:C)</f>
        <v>AI</v>
      </c>
      <c r="D784" t="s">
        <v>22</v>
      </c>
      <c r="E784" t="s">
        <v>40</v>
      </c>
      <c r="F784" t="s">
        <v>52</v>
      </c>
      <c r="G784" t="s">
        <v>30</v>
      </c>
      <c r="H784" t="str">
        <f t="shared" si="48"/>
        <v>Onsite/Hybrid</v>
      </c>
      <c r="I784" t="s">
        <v>18</v>
      </c>
      <c r="J784" t="str">
        <f t="shared" si="49"/>
        <v>7+ yrs</v>
      </c>
      <c r="K784">
        <f t="shared" ca="1" si="51"/>
        <v>15</v>
      </c>
      <c r="L784" t="s">
        <v>19</v>
      </c>
      <c r="M784">
        <v>0</v>
      </c>
      <c r="N784">
        <v>1</v>
      </c>
      <c r="O784">
        <v>1</v>
      </c>
      <c r="P784">
        <v>1</v>
      </c>
      <c r="Q784">
        <v>1</v>
      </c>
      <c r="R784">
        <f>SUM(M784:N784:O784:P784:Q784)</f>
        <v>4</v>
      </c>
      <c r="S784" s="1">
        <v>197865</v>
      </c>
      <c r="T784" s="1" t="str">
        <f t="shared" si="50"/>
        <v>High</v>
      </c>
      <c r="U784">
        <v>10</v>
      </c>
      <c r="V784">
        <v>2025</v>
      </c>
      <c r="W784" t="s">
        <v>28</v>
      </c>
      <c r="X784">
        <v>5</v>
      </c>
    </row>
    <row r="785" spans="1:24" x14ac:dyDescent="0.3">
      <c r="A785">
        <v>784</v>
      </c>
      <c r="B785" t="s">
        <v>36</v>
      </c>
      <c r="C785" t="str">
        <f>_xlfn.XLOOKUP(B785,Lookup_table!B:B,Lookup_table!C:C)</f>
        <v>Data</v>
      </c>
      <c r="D785" t="s">
        <v>34</v>
      </c>
      <c r="E785" t="s">
        <v>38</v>
      </c>
      <c r="F785" t="s">
        <v>24</v>
      </c>
      <c r="G785" t="s">
        <v>25</v>
      </c>
      <c r="H785" t="str">
        <f t="shared" si="48"/>
        <v>Onsite/Hybrid</v>
      </c>
      <c r="I785" t="s">
        <v>18</v>
      </c>
      <c r="J785" t="str">
        <f t="shared" si="49"/>
        <v>7+ yrs</v>
      </c>
      <c r="K785">
        <f t="shared" ca="1" si="51"/>
        <v>14</v>
      </c>
      <c r="L785" t="s">
        <v>19</v>
      </c>
      <c r="M785">
        <v>0</v>
      </c>
      <c r="N785">
        <v>1</v>
      </c>
      <c r="O785">
        <v>0</v>
      </c>
      <c r="P785">
        <v>1</v>
      </c>
      <c r="Q785">
        <v>1</v>
      </c>
      <c r="R785">
        <f>SUM(M785:N785:O785:P785:Q785)</f>
        <v>3</v>
      </c>
      <c r="S785" s="1">
        <v>126255</v>
      </c>
      <c r="T785" s="1" t="str">
        <f t="shared" si="50"/>
        <v>High</v>
      </c>
      <c r="U785">
        <v>2</v>
      </c>
      <c r="V785">
        <v>2026</v>
      </c>
      <c r="W785" t="s">
        <v>28</v>
      </c>
      <c r="X785">
        <v>9</v>
      </c>
    </row>
    <row r="786" spans="1:24" x14ac:dyDescent="0.3">
      <c r="A786">
        <v>785</v>
      </c>
      <c r="B786" t="s">
        <v>31</v>
      </c>
      <c r="C786" t="str">
        <f>_xlfn.XLOOKUP(B786,Lookup_table!B:B,Lookup_table!C:C)</f>
        <v>Business</v>
      </c>
      <c r="D786" t="s">
        <v>14</v>
      </c>
      <c r="E786" t="s">
        <v>15</v>
      </c>
      <c r="F786" t="s">
        <v>43</v>
      </c>
      <c r="G786" t="s">
        <v>17</v>
      </c>
      <c r="H786" t="str">
        <f t="shared" si="48"/>
        <v>Remote</v>
      </c>
      <c r="I786" t="s">
        <v>35</v>
      </c>
      <c r="J786" t="str">
        <f t="shared" si="49"/>
        <v>0-2 yrs</v>
      </c>
      <c r="K786">
        <f t="shared" ca="1" si="51"/>
        <v>2</v>
      </c>
      <c r="L786" t="s">
        <v>39</v>
      </c>
      <c r="M786">
        <v>0</v>
      </c>
      <c r="N786">
        <v>0</v>
      </c>
      <c r="O786">
        <v>1</v>
      </c>
      <c r="P786">
        <v>0</v>
      </c>
      <c r="Q786">
        <v>0</v>
      </c>
      <c r="R786">
        <f>SUM(M786:N786:O786:P786:Q786)</f>
        <v>1</v>
      </c>
      <c r="S786" s="1">
        <v>63378</v>
      </c>
      <c r="T786" s="1" t="str">
        <f t="shared" si="50"/>
        <v>Low</v>
      </c>
      <c r="U786">
        <v>2</v>
      </c>
      <c r="V786">
        <v>2020</v>
      </c>
      <c r="W786" t="s">
        <v>34</v>
      </c>
      <c r="X786">
        <v>4</v>
      </c>
    </row>
    <row r="787" spans="1:24" x14ac:dyDescent="0.3">
      <c r="A787">
        <v>786</v>
      </c>
      <c r="B787" t="s">
        <v>50</v>
      </c>
      <c r="C787" t="str">
        <f>_xlfn.XLOOKUP(B787,Lookup_table!B:B,Lookup_table!C:C)</f>
        <v>AI</v>
      </c>
      <c r="D787" t="s">
        <v>34</v>
      </c>
      <c r="E787" t="s">
        <v>40</v>
      </c>
      <c r="F787" t="s">
        <v>16</v>
      </c>
      <c r="G787" t="s">
        <v>25</v>
      </c>
      <c r="H787" t="str">
        <f t="shared" si="48"/>
        <v>Onsite/Hybrid</v>
      </c>
      <c r="I787" t="s">
        <v>35</v>
      </c>
      <c r="J787" t="str">
        <f t="shared" si="49"/>
        <v>0-2 yrs</v>
      </c>
      <c r="K787">
        <f t="shared" ca="1" si="51"/>
        <v>0</v>
      </c>
      <c r="L787" t="s">
        <v>19</v>
      </c>
      <c r="M787">
        <v>0</v>
      </c>
      <c r="N787">
        <v>1</v>
      </c>
      <c r="O787">
        <v>0</v>
      </c>
      <c r="P787">
        <v>0</v>
      </c>
      <c r="Q787">
        <v>0</v>
      </c>
      <c r="R787">
        <f>SUM(M787:N787:O787:P787:Q787)</f>
        <v>1</v>
      </c>
      <c r="S787" s="1">
        <v>86434</v>
      </c>
      <c r="T787" s="1" t="str">
        <f t="shared" si="50"/>
        <v>Medium</v>
      </c>
      <c r="U787">
        <v>10</v>
      </c>
      <c r="V787">
        <v>2021</v>
      </c>
      <c r="W787" t="s">
        <v>20</v>
      </c>
      <c r="X787">
        <v>6</v>
      </c>
    </row>
    <row r="788" spans="1:24" x14ac:dyDescent="0.3">
      <c r="A788">
        <v>787</v>
      </c>
      <c r="B788" t="s">
        <v>31</v>
      </c>
      <c r="C788" t="str">
        <f>_xlfn.XLOOKUP(B788,Lookup_table!B:B,Lookup_table!C:C)</f>
        <v>Business</v>
      </c>
      <c r="D788" t="s">
        <v>34</v>
      </c>
      <c r="E788" t="s">
        <v>42</v>
      </c>
      <c r="F788" t="s">
        <v>51</v>
      </c>
      <c r="G788" t="s">
        <v>25</v>
      </c>
      <c r="H788" t="str">
        <f t="shared" si="48"/>
        <v>Onsite/Hybrid</v>
      </c>
      <c r="I788" t="s">
        <v>26</v>
      </c>
      <c r="J788" t="str">
        <f t="shared" si="49"/>
        <v>3-6 yrs</v>
      </c>
      <c r="K788">
        <f t="shared" ca="1" si="51"/>
        <v>3</v>
      </c>
      <c r="L788" t="s">
        <v>19</v>
      </c>
      <c r="M788">
        <v>0</v>
      </c>
      <c r="N788">
        <v>1</v>
      </c>
      <c r="O788">
        <v>1</v>
      </c>
      <c r="P788">
        <v>0</v>
      </c>
      <c r="Q788">
        <v>0</v>
      </c>
      <c r="R788">
        <f>SUM(M788:N788:O788:P788:Q788)</f>
        <v>2</v>
      </c>
      <c r="S788" s="1">
        <v>89926</v>
      </c>
      <c r="T788" s="1" t="str">
        <f t="shared" si="50"/>
        <v>Medium</v>
      </c>
      <c r="U788">
        <v>9</v>
      </c>
      <c r="V788">
        <v>2022</v>
      </c>
      <c r="W788" t="s">
        <v>28</v>
      </c>
      <c r="X788">
        <v>8</v>
      </c>
    </row>
    <row r="789" spans="1:24" x14ac:dyDescent="0.3">
      <c r="A789">
        <v>788</v>
      </c>
      <c r="B789" t="s">
        <v>36</v>
      </c>
      <c r="C789" t="str">
        <f>_xlfn.XLOOKUP(B789,Lookup_table!B:B,Lookup_table!C:C)</f>
        <v>Data</v>
      </c>
      <c r="D789" t="s">
        <v>34</v>
      </c>
      <c r="E789" t="s">
        <v>42</v>
      </c>
      <c r="F789" t="s">
        <v>29</v>
      </c>
      <c r="G789" t="s">
        <v>30</v>
      </c>
      <c r="H789" t="str">
        <f t="shared" si="48"/>
        <v>Onsite/Hybrid</v>
      </c>
      <c r="I789" t="s">
        <v>18</v>
      </c>
      <c r="J789" t="str">
        <f t="shared" si="49"/>
        <v>7+ yrs</v>
      </c>
      <c r="K789">
        <f t="shared" ca="1" si="51"/>
        <v>8</v>
      </c>
      <c r="L789" t="s">
        <v>39</v>
      </c>
      <c r="M789">
        <v>1</v>
      </c>
      <c r="N789">
        <v>1</v>
      </c>
      <c r="O789">
        <v>1</v>
      </c>
      <c r="P789">
        <v>0</v>
      </c>
      <c r="Q789">
        <v>1</v>
      </c>
      <c r="R789">
        <f>SUM(M789:N789:O789:P789:Q789)</f>
        <v>4</v>
      </c>
      <c r="S789" s="1">
        <v>121249</v>
      </c>
      <c r="T789" s="1" t="str">
        <f t="shared" si="50"/>
        <v>High</v>
      </c>
      <c r="U789">
        <v>9</v>
      </c>
      <c r="V789">
        <v>2026</v>
      </c>
      <c r="W789" t="s">
        <v>34</v>
      </c>
      <c r="X789">
        <v>5</v>
      </c>
    </row>
    <row r="790" spans="1:24" x14ac:dyDescent="0.3">
      <c r="A790">
        <v>789</v>
      </c>
      <c r="B790" t="s">
        <v>33</v>
      </c>
      <c r="C790" t="str">
        <f>_xlfn.XLOOKUP(B790,Lookup_table!B:B,Lookup_table!C:C)</f>
        <v>Data</v>
      </c>
      <c r="D790" t="s">
        <v>14</v>
      </c>
      <c r="E790" t="s">
        <v>38</v>
      </c>
      <c r="F790" t="s">
        <v>43</v>
      </c>
      <c r="G790" t="s">
        <v>25</v>
      </c>
      <c r="H790" t="str">
        <f t="shared" si="48"/>
        <v>Onsite/Hybrid</v>
      </c>
      <c r="I790" t="s">
        <v>18</v>
      </c>
      <c r="J790" t="str">
        <f t="shared" si="49"/>
        <v>7+ yrs</v>
      </c>
      <c r="K790">
        <f t="shared" ca="1" si="51"/>
        <v>7</v>
      </c>
      <c r="L790" t="s">
        <v>19</v>
      </c>
      <c r="M790">
        <v>0</v>
      </c>
      <c r="N790">
        <v>0</v>
      </c>
      <c r="O790">
        <v>1</v>
      </c>
      <c r="P790">
        <v>0</v>
      </c>
      <c r="Q790">
        <v>0</v>
      </c>
      <c r="R790">
        <f>SUM(M790:N790:O790:P790:Q790)</f>
        <v>1</v>
      </c>
      <c r="S790" s="1">
        <v>114675</v>
      </c>
      <c r="T790" s="1" t="str">
        <f t="shared" si="50"/>
        <v>Medium</v>
      </c>
      <c r="U790">
        <v>12</v>
      </c>
      <c r="V790">
        <v>2021</v>
      </c>
      <c r="W790" t="s">
        <v>20</v>
      </c>
      <c r="X790">
        <v>1</v>
      </c>
    </row>
    <row r="791" spans="1:24" x14ac:dyDescent="0.3">
      <c r="A791">
        <v>790</v>
      </c>
      <c r="B791" t="s">
        <v>21</v>
      </c>
      <c r="C791" t="str">
        <f>_xlfn.XLOOKUP(B791,Lookup_table!B:B,Lookup_table!C:C)</f>
        <v>AI</v>
      </c>
      <c r="D791" t="s">
        <v>22</v>
      </c>
      <c r="E791" t="s">
        <v>15</v>
      </c>
      <c r="F791" t="s">
        <v>43</v>
      </c>
      <c r="G791" t="s">
        <v>30</v>
      </c>
      <c r="H791" t="str">
        <f t="shared" si="48"/>
        <v>Onsite/Hybrid</v>
      </c>
      <c r="I791" t="s">
        <v>35</v>
      </c>
      <c r="J791" t="str">
        <f t="shared" si="49"/>
        <v>0-2 yrs</v>
      </c>
      <c r="K791">
        <f t="shared" ca="1" si="51"/>
        <v>1</v>
      </c>
      <c r="L791" t="s">
        <v>19</v>
      </c>
      <c r="M791">
        <v>1</v>
      </c>
      <c r="N791">
        <v>0</v>
      </c>
      <c r="O791">
        <v>0</v>
      </c>
      <c r="P791">
        <v>0</v>
      </c>
      <c r="Q791">
        <v>0</v>
      </c>
      <c r="R791">
        <f>SUM(M791:N791:O791:P791:Q791)</f>
        <v>1</v>
      </c>
      <c r="S791" s="1">
        <v>112862</v>
      </c>
      <c r="T791" s="1" t="str">
        <f t="shared" si="50"/>
        <v>Medium</v>
      </c>
      <c r="U791">
        <v>9</v>
      </c>
      <c r="V791">
        <v>2022</v>
      </c>
      <c r="W791" t="s">
        <v>28</v>
      </c>
      <c r="X791">
        <v>8</v>
      </c>
    </row>
    <row r="792" spans="1:24" x14ac:dyDescent="0.3">
      <c r="A792">
        <v>791</v>
      </c>
      <c r="B792" t="s">
        <v>36</v>
      </c>
      <c r="C792" t="str">
        <f>_xlfn.XLOOKUP(B792,Lookup_table!B:B,Lookup_table!C:C)</f>
        <v>Data</v>
      </c>
      <c r="D792" t="s">
        <v>14</v>
      </c>
      <c r="E792" t="s">
        <v>42</v>
      </c>
      <c r="F792" t="s">
        <v>44</v>
      </c>
      <c r="G792" t="s">
        <v>17</v>
      </c>
      <c r="H792" t="str">
        <f t="shared" si="48"/>
        <v>Remote</v>
      </c>
      <c r="I792" t="s">
        <v>18</v>
      </c>
      <c r="J792" t="str">
        <f t="shared" si="49"/>
        <v>7+ yrs</v>
      </c>
      <c r="K792">
        <f t="shared" ca="1" si="51"/>
        <v>10</v>
      </c>
      <c r="L792" t="s">
        <v>27</v>
      </c>
      <c r="M792">
        <v>0</v>
      </c>
      <c r="N792">
        <v>1</v>
      </c>
      <c r="O792">
        <v>1</v>
      </c>
      <c r="P792">
        <v>1</v>
      </c>
      <c r="Q792">
        <v>0</v>
      </c>
      <c r="R792">
        <f>SUM(M792:N792:O792:P792:Q792)</f>
        <v>3</v>
      </c>
      <c r="S792" s="1">
        <v>130392</v>
      </c>
      <c r="T792" s="1" t="str">
        <f t="shared" si="50"/>
        <v>High</v>
      </c>
      <c r="U792">
        <v>2</v>
      </c>
      <c r="V792">
        <v>2024</v>
      </c>
      <c r="W792" t="s">
        <v>28</v>
      </c>
      <c r="X792">
        <v>6</v>
      </c>
    </row>
    <row r="793" spans="1:24" x14ac:dyDescent="0.3">
      <c r="A793">
        <v>792</v>
      </c>
      <c r="B793" t="s">
        <v>21</v>
      </c>
      <c r="C793" t="str">
        <f>_xlfn.XLOOKUP(B793,Lookup_table!B:B,Lookup_table!C:C)</f>
        <v>AI</v>
      </c>
      <c r="D793" t="s">
        <v>34</v>
      </c>
      <c r="E793" t="s">
        <v>32</v>
      </c>
      <c r="F793" t="s">
        <v>52</v>
      </c>
      <c r="G793" t="s">
        <v>25</v>
      </c>
      <c r="H793" t="str">
        <f t="shared" si="48"/>
        <v>Onsite/Hybrid</v>
      </c>
      <c r="I793" t="s">
        <v>35</v>
      </c>
      <c r="J793" t="str">
        <f t="shared" si="49"/>
        <v>0-2 yrs</v>
      </c>
      <c r="K793">
        <f t="shared" ca="1" si="51"/>
        <v>0</v>
      </c>
      <c r="L793" t="s">
        <v>27</v>
      </c>
      <c r="M793">
        <v>1</v>
      </c>
      <c r="N793">
        <v>0</v>
      </c>
      <c r="O793">
        <v>1</v>
      </c>
      <c r="P793">
        <v>1</v>
      </c>
      <c r="Q793">
        <v>0</v>
      </c>
      <c r="R793">
        <f>SUM(M793:N793:O793:P793:Q793)</f>
        <v>3</v>
      </c>
      <c r="S793" s="1">
        <v>120920</v>
      </c>
      <c r="T793" s="1" t="str">
        <f t="shared" si="50"/>
        <v>High</v>
      </c>
      <c r="U793">
        <v>2</v>
      </c>
      <c r="V793">
        <v>2024</v>
      </c>
      <c r="W793" t="s">
        <v>28</v>
      </c>
      <c r="X793">
        <v>3</v>
      </c>
    </row>
    <row r="794" spans="1:24" x14ac:dyDescent="0.3">
      <c r="A794">
        <v>793</v>
      </c>
      <c r="B794" t="s">
        <v>31</v>
      </c>
      <c r="C794" t="str">
        <f>_xlfn.XLOOKUP(B794,Lookup_table!B:B,Lookup_table!C:C)</f>
        <v>Business</v>
      </c>
      <c r="D794" t="s">
        <v>34</v>
      </c>
      <c r="E794" t="s">
        <v>42</v>
      </c>
      <c r="F794" t="s">
        <v>44</v>
      </c>
      <c r="G794" t="s">
        <v>25</v>
      </c>
      <c r="H794" t="str">
        <f t="shared" si="48"/>
        <v>Onsite/Hybrid</v>
      </c>
      <c r="I794" t="s">
        <v>35</v>
      </c>
      <c r="J794" t="str">
        <f t="shared" si="49"/>
        <v>0-2 yrs</v>
      </c>
      <c r="K794">
        <f t="shared" ca="1" si="51"/>
        <v>2</v>
      </c>
      <c r="L794" t="s">
        <v>27</v>
      </c>
      <c r="M794">
        <v>0</v>
      </c>
      <c r="N794">
        <v>1</v>
      </c>
      <c r="O794">
        <v>0</v>
      </c>
      <c r="P794">
        <v>1</v>
      </c>
      <c r="Q794">
        <v>1</v>
      </c>
      <c r="R794">
        <f>SUM(M794:N794:O794:P794:Q794)</f>
        <v>3</v>
      </c>
      <c r="S794" s="1">
        <v>77991</v>
      </c>
      <c r="T794" s="1" t="str">
        <f t="shared" si="50"/>
        <v>Medium</v>
      </c>
      <c r="U794">
        <v>5</v>
      </c>
      <c r="V794">
        <v>2024</v>
      </c>
      <c r="W794" t="s">
        <v>34</v>
      </c>
      <c r="X794">
        <v>4</v>
      </c>
    </row>
    <row r="795" spans="1:24" x14ac:dyDescent="0.3">
      <c r="A795">
        <v>794</v>
      </c>
      <c r="B795" t="s">
        <v>50</v>
      </c>
      <c r="C795" t="str">
        <f>_xlfn.XLOOKUP(B795,Lookup_table!B:B,Lookup_table!C:C)</f>
        <v>AI</v>
      </c>
      <c r="D795" t="s">
        <v>22</v>
      </c>
      <c r="E795" t="s">
        <v>38</v>
      </c>
      <c r="F795" t="s">
        <v>29</v>
      </c>
      <c r="G795" t="s">
        <v>25</v>
      </c>
      <c r="H795" t="str">
        <f t="shared" si="48"/>
        <v>Onsite/Hybrid</v>
      </c>
      <c r="I795" t="s">
        <v>18</v>
      </c>
      <c r="J795" t="str">
        <f t="shared" si="49"/>
        <v>7+ yrs</v>
      </c>
      <c r="K795">
        <f t="shared" ca="1" si="51"/>
        <v>14</v>
      </c>
      <c r="L795" t="s">
        <v>19</v>
      </c>
      <c r="M795">
        <v>1</v>
      </c>
      <c r="N795">
        <v>0</v>
      </c>
      <c r="O795">
        <v>1</v>
      </c>
      <c r="P795">
        <v>0</v>
      </c>
      <c r="Q795">
        <v>1</v>
      </c>
      <c r="R795">
        <f>SUM(M795:N795:O795:P795:Q795)</f>
        <v>3</v>
      </c>
      <c r="S795" s="1">
        <v>188737</v>
      </c>
      <c r="T795" s="1" t="str">
        <f t="shared" si="50"/>
        <v>High</v>
      </c>
      <c r="U795">
        <v>7</v>
      </c>
      <c r="V795">
        <v>2024</v>
      </c>
      <c r="W795" t="s">
        <v>34</v>
      </c>
      <c r="X795">
        <v>6</v>
      </c>
    </row>
    <row r="796" spans="1:24" x14ac:dyDescent="0.3">
      <c r="A796">
        <v>795</v>
      </c>
      <c r="B796" t="s">
        <v>36</v>
      </c>
      <c r="C796" t="str">
        <f>_xlfn.XLOOKUP(B796,Lookup_table!B:B,Lookup_table!C:C)</f>
        <v>Data</v>
      </c>
      <c r="D796" t="s">
        <v>37</v>
      </c>
      <c r="E796" t="s">
        <v>38</v>
      </c>
      <c r="F796" t="s">
        <v>44</v>
      </c>
      <c r="G796" t="s">
        <v>30</v>
      </c>
      <c r="H796" t="str">
        <f t="shared" si="48"/>
        <v>Onsite/Hybrid</v>
      </c>
      <c r="I796" t="s">
        <v>35</v>
      </c>
      <c r="J796" t="str">
        <f t="shared" si="49"/>
        <v>0-2 yrs</v>
      </c>
      <c r="K796">
        <f t="shared" ca="1" si="51"/>
        <v>2</v>
      </c>
      <c r="L796" t="s">
        <v>19</v>
      </c>
      <c r="M796">
        <v>0</v>
      </c>
      <c r="N796">
        <v>0</v>
      </c>
      <c r="O796">
        <v>1</v>
      </c>
      <c r="P796">
        <v>0</v>
      </c>
      <c r="Q796">
        <v>1</v>
      </c>
      <c r="R796">
        <f>SUM(M796:N796:O796:P796:Q796)</f>
        <v>2</v>
      </c>
      <c r="S796" s="1">
        <v>78910</v>
      </c>
      <c r="T796" s="1" t="str">
        <f t="shared" si="50"/>
        <v>Medium</v>
      </c>
      <c r="U796">
        <v>8</v>
      </c>
      <c r="V796">
        <v>2024</v>
      </c>
      <c r="W796" t="s">
        <v>34</v>
      </c>
      <c r="X796">
        <v>4</v>
      </c>
    </row>
    <row r="797" spans="1:24" x14ac:dyDescent="0.3">
      <c r="A797">
        <v>796</v>
      </c>
      <c r="B797" t="s">
        <v>33</v>
      </c>
      <c r="C797" t="str">
        <f>_xlfn.XLOOKUP(B797,Lookup_table!B:B,Lookup_table!C:C)</f>
        <v>Data</v>
      </c>
      <c r="D797" t="s">
        <v>14</v>
      </c>
      <c r="E797" t="s">
        <v>42</v>
      </c>
      <c r="F797" t="s">
        <v>24</v>
      </c>
      <c r="G797" t="s">
        <v>17</v>
      </c>
      <c r="H797" t="str">
        <f t="shared" si="48"/>
        <v>Remote</v>
      </c>
      <c r="I797" t="s">
        <v>18</v>
      </c>
      <c r="J797" t="str">
        <f t="shared" si="49"/>
        <v>7+ yrs</v>
      </c>
      <c r="K797">
        <f t="shared" ca="1" si="51"/>
        <v>8</v>
      </c>
      <c r="L797" t="s">
        <v>19</v>
      </c>
      <c r="M797">
        <v>1</v>
      </c>
      <c r="N797">
        <v>1</v>
      </c>
      <c r="O797">
        <v>1</v>
      </c>
      <c r="P797">
        <v>1</v>
      </c>
      <c r="Q797">
        <v>0</v>
      </c>
      <c r="R797">
        <f>SUM(M797:N797:O797:P797:Q797)</f>
        <v>4</v>
      </c>
      <c r="S797" s="1">
        <v>133177</v>
      </c>
      <c r="T797" s="1" t="str">
        <f t="shared" si="50"/>
        <v>High</v>
      </c>
      <c r="U797">
        <v>2</v>
      </c>
      <c r="V797">
        <v>2021</v>
      </c>
      <c r="W797" t="s">
        <v>28</v>
      </c>
      <c r="X797">
        <v>1</v>
      </c>
    </row>
    <row r="798" spans="1:24" x14ac:dyDescent="0.3">
      <c r="A798">
        <v>797</v>
      </c>
      <c r="B798" t="s">
        <v>31</v>
      </c>
      <c r="C798" t="str">
        <f>_xlfn.XLOOKUP(B798,Lookup_table!B:B,Lookup_table!C:C)</f>
        <v>Business</v>
      </c>
      <c r="D798" t="s">
        <v>34</v>
      </c>
      <c r="E798" t="s">
        <v>40</v>
      </c>
      <c r="F798" t="s">
        <v>43</v>
      </c>
      <c r="G798" t="s">
        <v>17</v>
      </c>
      <c r="H798" t="str">
        <f t="shared" si="48"/>
        <v>Remote</v>
      </c>
      <c r="I798" t="s">
        <v>18</v>
      </c>
      <c r="J798" t="str">
        <f t="shared" si="49"/>
        <v>7+ yrs</v>
      </c>
      <c r="K798">
        <f t="shared" ca="1" si="51"/>
        <v>7</v>
      </c>
      <c r="L798" t="s">
        <v>27</v>
      </c>
      <c r="M798">
        <v>0</v>
      </c>
      <c r="N798">
        <v>0</v>
      </c>
      <c r="O798">
        <v>0</v>
      </c>
      <c r="P798">
        <v>0</v>
      </c>
      <c r="Q798">
        <v>1</v>
      </c>
      <c r="R798">
        <f>SUM(M798:N798:O798:P798:Q798)</f>
        <v>1</v>
      </c>
      <c r="S798" s="1">
        <v>108483</v>
      </c>
      <c r="T798" s="1" t="str">
        <f t="shared" si="50"/>
        <v>Medium</v>
      </c>
      <c r="U798">
        <v>12</v>
      </c>
      <c r="V798">
        <v>2025</v>
      </c>
      <c r="W798" t="s">
        <v>28</v>
      </c>
      <c r="X798">
        <v>7</v>
      </c>
    </row>
    <row r="799" spans="1:24" x14ac:dyDescent="0.3">
      <c r="A799">
        <v>798</v>
      </c>
      <c r="B799" t="s">
        <v>21</v>
      </c>
      <c r="C799" t="str">
        <f>_xlfn.XLOOKUP(B799,Lookup_table!B:B,Lookup_table!C:C)</f>
        <v>AI</v>
      </c>
      <c r="D799" t="s">
        <v>34</v>
      </c>
      <c r="E799" t="s">
        <v>23</v>
      </c>
      <c r="F799" t="s">
        <v>29</v>
      </c>
      <c r="G799" t="s">
        <v>17</v>
      </c>
      <c r="H799" t="str">
        <f t="shared" si="48"/>
        <v>Remote</v>
      </c>
      <c r="I799" t="s">
        <v>26</v>
      </c>
      <c r="J799" t="str">
        <f t="shared" si="49"/>
        <v>3-6 yrs</v>
      </c>
      <c r="K799">
        <f t="shared" ca="1" si="51"/>
        <v>3</v>
      </c>
      <c r="L799" t="s">
        <v>27</v>
      </c>
      <c r="M799">
        <v>0</v>
      </c>
      <c r="N799">
        <v>0</v>
      </c>
      <c r="O799">
        <v>1</v>
      </c>
      <c r="P799">
        <v>1</v>
      </c>
      <c r="Q799">
        <v>0</v>
      </c>
      <c r="R799">
        <f>SUM(M799:N799:O799:P799:Q799)</f>
        <v>2</v>
      </c>
      <c r="S799" s="1">
        <v>146302</v>
      </c>
      <c r="T799" s="1" t="str">
        <f t="shared" si="50"/>
        <v>High</v>
      </c>
      <c r="U799">
        <v>11</v>
      </c>
      <c r="V799">
        <v>2021</v>
      </c>
      <c r="W799" t="s">
        <v>28</v>
      </c>
      <c r="X799">
        <v>8</v>
      </c>
    </row>
    <row r="800" spans="1:24" x14ac:dyDescent="0.3">
      <c r="A800">
        <v>799</v>
      </c>
      <c r="B800" t="s">
        <v>50</v>
      </c>
      <c r="C800" t="str">
        <f>_xlfn.XLOOKUP(B800,Lookup_table!B:B,Lookup_table!C:C)</f>
        <v>AI</v>
      </c>
      <c r="D800" t="s">
        <v>22</v>
      </c>
      <c r="E800" t="s">
        <v>23</v>
      </c>
      <c r="F800" t="s">
        <v>51</v>
      </c>
      <c r="G800" t="s">
        <v>30</v>
      </c>
      <c r="H800" t="str">
        <f t="shared" si="48"/>
        <v>Onsite/Hybrid</v>
      </c>
      <c r="I800" t="s">
        <v>26</v>
      </c>
      <c r="J800" t="str">
        <f t="shared" si="49"/>
        <v>3-6 yrs</v>
      </c>
      <c r="K800">
        <f t="shared" ca="1" si="51"/>
        <v>6</v>
      </c>
      <c r="L800" t="s">
        <v>39</v>
      </c>
      <c r="M800">
        <v>1</v>
      </c>
      <c r="N800">
        <v>0</v>
      </c>
      <c r="O800">
        <v>1</v>
      </c>
      <c r="P800">
        <v>0</v>
      </c>
      <c r="Q800">
        <v>0</v>
      </c>
      <c r="R800">
        <f>SUM(M800:N800:O800:P800:Q800)</f>
        <v>2</v>
      </c>
      <c r="S800" s="1">
        <v>148705</v>
      </c>
      <c r="T800" s="1" t="str">
        <f t="shared" si="50"/>
        <v>High</v>
      </c>
      <c r="U800">
        <v>11</v>
      </c>
      <c r="V800">
        <v>2026</v>
      </c>
      <c r="W800" t="s">
        <v>34</v>
      </c>
      <c r="X800">
        <v>4</v>
      </c>
    </row>
    <row r="801" spans="1:24" x14ac:dyDescent="0.3">
      <c r="A801">
        <v>800</v>
      </c>
      <c r="B801" t="s">
        <v>31</v>
      </c>
      <c r="C801" t="str">
        <f>_xlfn.XLOOKUP(B801,Lookup_table!B:B,Lookup_table!C:C)</f>
        <v>Business</v>
      </c>
      <c r="D801" t="s">
        <v>34</v>
      </c>
      <c r="E801" t="s">
        <v>42</v>
      </c>
      <c r="F801" t="s">
        <v>52</v>
      </c>
      <c r="G801" t="s">
        <v>25</v>
      </c>
      <c r="H801" t="str">
        <f t="shared" si="48"/>
        <v>Onsite/Hybrid</v>
      </c>
      <c r="I801" t="s">
        <v>18</v>
      </c>
      <c r="J801" t="str">
        <f t="shared" si="49"/>
        <v>7+ yrs</v>
      </c>
      <c r="K801">
        <f t="shared" ca="1" si="51"/>
        <v>9</v>
      </c>
      <c r="L801" t="s">
        <v>39</v>
      </c>
      <c r="M801">
        <v>0</v>
      </c>
      <c r="N801">
        <v>0</v>
      </c>
      <c r="O801">
        <v>0</v>
      </c>
      <c r="P801">
        <v>1</v>
      </c>
      <c r="Q801">
        <v>0</v>
      </c>
      <c r="R801">
        <f>SUM(M801:N801:O801:P801:Q801)</f>
        <v>1</v>
      </c>
      <c r="S801" s="1">
        <v>113718</v>
      </c>
      <c r="T801" s="1" t="str">
        <f t="shared" si="50"/>
        <v>Medium</v>
      </c>
      <c r="U801">
        <v>3</v>
      </c>
      <c r="V801">
        <v>2026</v>
      </c>
      <c r="W801" t="s">
        <v>28</v>
      </c>
      <c r="X801">
        <v>8</v>
      </c>
    </row>
    <row r="802" spans="1:24" x14ac:dyDescent="0.3">
      <c r="A802">
        <v>801</v>
      </c>
      <c r="B802" t="s">
        <v>41</v>
      </c>
      <c r="C802" t="str">
        <f>_xlfn.XLOOKUP(B802,Lookup_table!B:B,Lookup_table!C:C)</f>
        <v>Data</v>
      </c>
      <c r="D802" t="s">
        <v>34</v>
      </c>
      <c r="E802" t="s">
        <v>15</v>
      </c>
      <c r="F802" t="s">
        <v>51</v>
      </c>
      <c r="G802" t="s">
        <v>17</v>
      </c>
      <c r="H802" t="str">
        <f t="shared" si="48"/>
        <v>Remote</v>
      </c>
      <c r="I802" t="s">
        <v>35</v>
      </c>
      <c r="J802" t="str">
        <f t="shared" si="49"/>
        <v>0-2 yrs</v>
      </c>
      <c r="K802">
        <f t="shared" ca="1" si="51"/>
        <v>1</v>
      </c>
      <c r="L802" t="s">
        <v>19</v>
      </c>
      <c r="M802">
        <v>0</v>
      </c>
      <c r="N802">
        <v>1</v>
      </c>
      <c r="O802">
        <v>0</v>
      </c>
      <c r="P802">
        <v>0</v>
      </c>
      <c r="Q802">
        <v>1</v>
      </c>
      <c r="R802">
        <f>SUM(M802:N802:O802:P802:Q802)</f>
        <v>2</v>
      </c>
      <c r="S802" s="1">
        <v>63867</v>
      </c>
      <c r="T802" s="1" t="str">
        <f t="shared" si="50"/>
        <v>Low</v>
      </c>
      <c r="U802">
        <v>12</v>
      </c>
      <c r="V802">
        <v>2024</v>
      </c>
      <c r="W802" t="s">
        <v>34</v>
      </c>
      <c r="X802">
        <v>4</v>
      </c>
    </row>
    <row r="803" spans="1:24" x14ac:dyDescent="0.3">
      <c r="A803">
        <v>802</v>
      </c>
      <c r="B803" t="s">
        <v>31</v>
      </c>
      <c r="C803" t="str">
        <f>_xlfn.XLOOKUP(B803,Lookup_table!B:B,Lookup_table!C:C)</f>
        <v>Business</v>
      </c>
      <c r="D803" t="s">
        <v>14</v>
      </c>
      <c r="E803" t="s">
        <v>23</v>
      </c>
      <c r="F803" t="s">
        <v>29</v>
      </c>
      <c r="G803" t="s">
        <v>25</v>
      </c>
      <c r="H803" t="str">
        <f t="shared" si="48"/>
        <v>Onsite/Hybrid</v>
      </c>
      <c r="I803" t="s">
        <v>18</v>
      </c>
      <c r="J803" t="str">
        <f t="shared" si="49"/>
        <v>7+ yrs</v>
      </c>
      <c r="K803">
        <f t="shared" ca="1" si="51"/>
        <v>12</v>
      </c>
      <c r="L803" t="s">
        <v>27</v>
      </c>
      <c r="M803">
        <v>1</v>
      </c>
      <c r="N803">
        <v>1</v>
      </c>
      <c r="O803">
        <v>1</v>
      </c>
      <c r="P803">
        <v>0</v>
      </c>
      <c r="Q803">
        <v>0</v>
      </c>
      <c r="R803">
        <f>SUM(M803:N803:O803:P803:Q803)</f>
        <v>3</v>
      </c>
      <c r="S803" s="1">
        <v>118328</v>
      </c>
      <c r="T803" s="1" t="str">
        <f t="shared" si="50"/>
        <v>Medium</v>
      </c>
      <c r="U803">
        <v>6</v>
      </c>
      <c r="V803">
        <v>2026</v>
      </c>
      <c r="W803" t="s">
        <v>28</v>
      </c>
      <c r="X803">
        <v>7</v>
      </c>
    </row>
    <row r="804" spans="1:24" x14ac:dyDescent="0.3">
      <c r="A804">
        <v>803</v>
      </c>
      <c r="B804" t="s">
        <v>31</v>
      </c>
      <c r="C804" t="str">
        <f>_xlfn.XLOOKUP(B804,Lookup_table!B:B,Lookup_table!C:C)</f>
        <v>Business</v>
      </c>
      <c r="D804" t="s">
        <v>22</v>
      </c>
      <c r="E804" t="s">
        <v>38</v>
      </c>
      <c r="F804" t="s">
        <v>29</v>
      </c>
      <c r="G804" t="s">
        <v>25</v>
      </c>
      <c r="H804" t="str">
        <f t="shared" si="48"/>
        <v>Onsite/Hybrid</v>
      </c>
      <c r="I804" t="s">
        <v>26</v>
      </c>
      <c r="J804" t="str">
        <f t="shared" si="49"/>
        <v>3-6 yrs</v>
      </c>
      <c r="K804">
        <f t="shared" ca="1" si="51"/>
        <v>5</v>
      </c>
      <c r="L804" t="s">
        <v>39</v>
      </c>
      <c r="M804">
        <v>1</v>
      </c>
      <c r="N804">
        <v>0</v>
      </c>
      <c r="O804">
        <v>0</v>
      </c>
      <c r="P804">
        <v>0</v>
      </c>
      <c r="Q804">
        <v>0</v>
      </c>
      <c r="R804">
        <f>SUM(M804:N804:O804:P804:Q804)</f>
        <v>1</v>
      </c>
      <c r="S804" s="1">
        <v>93897</v>
      </c>
      <c r="T804" s="1" t="str">
        <f t="shared" si="50"/>
        <v>Medium</v>
      </c>
      <c r="U804">
        <v>2</v>
      </c>
      <c r="V804">
        <v>2022</v>
      </c>
      <c r="W804" t="s">
        <v>20</v>
      </c>
      <c r="X804">
        <v>2</v>
      </c>
    </row>
    <row r="805" spans="1:24" x14ac:dyDescent="0.3">
      <c r="A805">
        <v>804</v>
      </c>
      <c r="B805" t="s">
        <v>21</v>
      </c>
      <c r="C805" t="str">
        <f>_xlfn.XLOOKUP(B805,Lookup_table!B:B,Lookup_table!C:C)</f>
        <v>AI</v>
      </c>
      <c r="D805" t="s">
        <v>22</v>
      </c>
      <c r="E805" t="s">
        <v>15</v>
      </c>
      <c r="F805" t="s">
        <v>43</v>
      </c>
      <c r="G805" t="s">
        <v>17</v>
      </c>
      <c r="H805" t="str">
        <f t="shared" si="48"/>
        <v>Remote</v>
      </c>
      <c r="I805" t="s">
        <v>18</v>
      </c>
      <c r="J805" t="str">
        <f t="shared" si="49"/>
        <v>7+ yrs</v>
      </c>
      <c r="K805">
        <f t="shared" ca="1" si="51"/>
        <v>9</v>
      </c>
      <c r="L805" t="s">
        <v>19</v>
      </c>
      <c r="M805">
        <v>0</v>
      </c>
      <c r="N805">
        <v>0</v>
      </c>
      <c r="O805">
        <v>1</v>
      </c>
      <c r="P805">
        <v>0</v>
      </c>
      <c r="Q805">
        <v>0</v>
      </c>
      <c r="R805">
        <f>SUM(M805:N805:O805:P805:Q805)</f>
        <v>1</v>
      </c>
      <c r="S805" s="1">
        <v>170071</v>
      </c>
      <c r="T805" s="1" t="str">
        <f t="shared" si="50"/>
        <v>High</v>
      </c>
      <c r="U805">
        <v>9</v>
      </c>
      <c r="V805">
        <v>2025</v>
      </c>
      <c r="W805" t="s">
        <v>28</v>
      </c>
      <c r="X805">
        <v>8</v>
      </c>
    </row>
    <row r="806" spans="1:24" x14ac:dyDescent="0.3">
      <c r="A806">
        <v>805</v>
      </c>
      <c r="B806" t="s">
        <v>31</v>
      </c>
      <c r="C806" t="str">
        <f>_xlfn.XLOOKUP(B806,Lookup_table!B:B,Lookup_table!C:C)</f>
        <v>Business</v>
      </c>
      <c r="D806" t="s">
        <v>34</v>
      </c>
      <c r="E806" t="s">
        <v>42</v>
      </c>
      <c r="F806" t="s">
        <v>51</v>
      </c>
      <c r="G806" t="s">
        <v>17</v>
      </c>
      <c r="H806" t="str">
        <f t="shared" si="48"/>
        <v>Remote</v>
      </c>
      <c r="I806" t="s">
        <v>35</v>
      </c>
      <c r="J806" t="str">
        <f t="shared" si="49"/>
        <v>0-2 yrs</v>
      </c>
      <c r="K806">
        <f t="shared" ca="1" si="51"/>
        <v>2</v>
      </c>
      <c r="L806" t="s">
        <v>39</v>
      </c>
      <c r="M806">
        <v>1</v>
      </c>
      <c r="N806">
        <v>1</v>
      </c>
      <c r="O806">
        <v>1</v>
      </c>
      <c r="P806">
        <v>0</v>
      </c>
      <c r="Q806">
        <v>1</v>
      </c>
      <c r="R806">
        <f>SUM(M806:N806:O806:P806:Q806)</f>
        <v>4</v>
      </c>
      <c r="S806" s="1">
        <v>71900</v>
      </c>
      <c r="T806" s="1" t="str">
        <f t="shared" si="50"/>
        <v>Medium</v>
      </c>
      <c r="U806">
        <v>10</v>
      </c>
      <c r="V806">
        <v>2021</v>
      </c>
      <c r="W806" t="s">
        <v>34</v>
      </c>
      <c r="X806">
        <v>5</v>
      </c>
    </row>
    <row r="807" spans="1:24" x14ac:dyDescent="0.3">
      <c r="A807">
        <v>806</v>
      </c>
      <c r="B807" t="s">
        <v>31</v>
      </c>
      <c r="C807" t="str">
        <f>_xlfn.XLOOKUP(B807,Lookup_table!B:B,Lookup_table!C:C)</f>
        <v>Business</v>
      </c>
      <c r="D807" t="s">
        <v>37</v>
      </c>
      <c r="E807" t="s">
        <v>23</v>
      </c>
      <c r="F807" t="s">
        <v>51</v>
      </c>
      <c r="G807" t="s">
        <v>17</v>
      </c>
      <c r="H807" t="str">
        <f t="shared" si="48"/>
        <v>Remote</v>
      </c>
      <c r="I807" t="s">
        <v>26</v>
      </c>
      <c r="J807" t="str">
        <f t="shared" si="49"/>
        <v>3-6 yrs</v>
      </c>
      <c r="K807">
        <f t="shared" ca="1" si="51"/>
        <v>3</v>
      </c>
      <c r="L807" t="s">
        <v>27</v>
      </c>
      <c r="M807">
        <v>1</v>
      </c>
      <c r="N807">
        <v>0</v>
      </c>
      <c r="O807">
        <v>1</v>
      </c>
      <c r="P807">
        <v>1</v>
      </c>
      <c r="Q807">
        <v>0</v>
      </c>
      <c r="R807">
        <f>SUM(M807:N807:O807:P807:Q807)</f>
        <v>3</v>
      </c>
      <c r="S807" s="1">
        <v>104825</v>
      </c>
      <c r="T807" s="1" t="str">
        <f t="shared" si="50"/>
        <v>Medium</v>
      </c>
      <c r="U807">
        <v>5</v>
      </c>
      <c r="V807">
        <v>2020</v>
      </c>
      <c r="W807" t="s">
        <v>28</v>
      </c>
      <c r="X807">
        <v>7</v>
      </c>
    </row>
    <row r="808" spans="1:24" x14ac:dyDescent="0.3">
      <c r="A808">
        <v>807</v>
      </c>
      <c r="B808" t="s">
        <v>41</v>
      </c>
      <c r="C808" t="str">
        <f>_xlfn.XLOOKUP(B808,Lookup_table!B:B,Lookup_table!C:C)</f>
        <v>Data</v>
      </c>
      <c r="D808" t="s">
        <v>22</v>
      </c>
      <c r="E808" t="s">
        <v>32</v>
      </c>
      <c r="F808" t="s">
        <v>29</v>
      </c>
      <c r="G808" t="s">
        <v>17</v>
      </c>
      <c r="H808" t="str">
        <f t="shared" si="48"/>
        <v>Remote</v>
      </c>
      <c r="I808" t="s">
        <v>26</v>
      </c>
      <c r="J808" t="str">
        <f t="shared" si="49"/>
        <v>3-6 yrs</v>
      </c>
      <c r="K808">
        <f t="shared" ca="1" si="51"/>
        <v>6</v>
      </c>
      <c r="L808" t="s">
        <v>39</v>
      </c>
      <c r="M808">
        <v>0</v>
      </c>
      <c r="N808">
        <v>1</v>
      </c>
      <c r="O808">
        <v>1</v>
      </c>
      <c r="P808">
        <v>0</v>
      </c>
      <c r="Q808">
        <v>1</v>
      </c>
      <c r="R808">
        <f>SUM(M808:N808:O808:P808:Q808)</f>
        <v>3</v>
      </c>
      <c r="S808" s="1">
        <v>117962</v>
      </c>
      <c r="T808" s="1" t="str">
        <f t="shared" si="50"/>
        <v>Medium</v>
      </c>
      <c r="U808">
        <v>11</v>
      </c>
      <c r="V808">
        <v>2020</v>
      </c>
      <c r="W808" t="s">
        <v>20</v>
      </c>
      <c r="X808">
        <v>6</v>
      </c>
    </row>
    <row r="809" spans="1:24" x14ac:dyDescent="0.3">
      <c r="A809">
        <v>808</v>
      </c>
      <c r="B809" t="s">
        <v>31</v>
      </c>
      <c r="C809" t="str">
        <f>_xlfn.XLOOKUP(B809,Lookup_table!B:B,Lookup_table!C:C)</f>
        <v>Business</v>
      </c>
      <c r="D809" t="s">
        <v>14</v>
      </c>
      <c r="E809" t="s">
        <v>40</v>
      </c>
      <c r="F809" t="s">
        <v>51</v>
      </c>
      <c r="G809" t="s">
        <v>17</v>
      </c>
      <c r="H809" t="str">
        <f t="shared" si="48"/>
        <v>Remote</v>
      </c>
      <c r="I809" t="s">
        <v>35</v>
      </c>
      <c r="J809" t="str">
        <f t="shared" si="49"/>
        <v>0-2 yrs</v>
      </c>
      <c r="K809">
        <f t="shared" ca="1" si="51"/>
        <v>2</v>
      </c>
      <c r="L809" t="s">
        <v>27</v>
      </c>
      <c r="M809">
        <v>1</v>
      </c>
      <c r="N809">
        <v>1</v>
      </c>
      <c r="O809">
        <v>0</v>
      </c>
      <c r="P809">
        <v>0</v>
      </c>
      <c r="Q809">
        <v>1</v>
      </c>
      <c r="R809">
        <f>SUM(M809:N809:O809:P809:Q809)</f>
        <v>3</v>
      </c>
      <c r="S809" s="1">
        <v>55347</v>
      </c>
      <c r="T809" s="1" t="str">
        <f t="shared" si="50"/>
        <v>Low</v>
      </c>
      <c r="U809">
        <v>6</v>
      </c>
      <c r="V809">
        <v>2020</v>
      </c>
      <c r="W809" t="s">
        <v>20</v>
      </c>
      <c r="X809">
        <v>2</v>
      </c>
    </row>
    <row r="810" spans="1:24" x14ac:dyDescent="0.3">
      <c r="A810">
        <v>809</v>
      </c>
      <c r="B810" t="s">
        <v>50</v>
      </c>
      <c r="C810" t="str">
        <f>_xlfn.XLOOKUP(B810,Lookup_table!B:B,Lookup_table!C:C)</f>
        <v>AI</v>
      </c>
      <c r="D810" t="s">
        <v>14</v>
      </c>
      <c r="E810" t="s">
        <v>40</v>
      </c>
      <c r="F810" t="s">
        <v>43</v>
      </c>
      <c r="G810" t="s">
        <v>25</v>
      </c>
      <c r="H810" t="str">
        <f t="shared" si="48"/>
        <v>Onsite/Hybrid</v>
      </c>
      <c r="I810" t="s">
        <v>18</v>
      </c>
      <c r="J810" t="str">
        <f t="shared" si="49"/>
        <v>7+ yrs</v>
      </c>
      <c r="K810">
        <f t="shared" ca="1" si="51"/>
        <v>14</v>
      </c>
      <c r="L810" t="s">
        <v>27</v>
      </c>
      <c r="M810">
        <v>1</v>
      </c>
      <c r="N810">
        <v>0</v>
      </c>
      <c r="O810">
        <v>1</v>
      </c>
      <c r="P810">
        <v>0</v>
      </c>
      <c r="Q810">
        <v>0</v>
      </c>
      <c r="R810">
        <f>SUM(M810:N810:O810:P810:Q810)</f>
        <v>2</v>
      </c>
      <c r="S810" s="1">
        <v>151265</v>
      </c>
      <c r="T810" s="1" t="str">
        <f t="shared" si="50"/>
        <v>High</v>
      </c>
      <c r="U810">
        <v>2</v>
      </c>
      <c r="V810">
        <v>2021</v>
      </c>
      <c r="W810" t="s">
        <v>34</v>
      </c>
      <c r="X810">
        <v>2</v>
      </c>
    </row>
    <row r="811" spans="1:24" x14ac:dyDescent="0.3">
      <c r="A811">
        <v>810</v>
      </c>
      <c r="B811" t="s">
        <v>36</v>
      </c>
      <c r="C811" t="str">
        <f>_xlfn.XLOOKUP(B811,Lookup_table!B:B,Lookup_table!C:C)</f>
        <v>Data</v>
      </c>
      <c r="D811" t="s">
        <v>37</v>
      </c>
      <c r="E811" t="s">
        <v>15</v>
      </c>
      <c r="F811" t="s">
        <v>43</v>
      </c>
      <c r="G811" t="s">
        <v>30</v>
      </c>
      <c r="H811" t="str">
        <f t="shared" si="48"/>
        <v>Onsite/Hybrid</v>
      </c>
      <c r="I811" t="s">
        <v>26</v>
      </c>
      <c r="J811" t="str">
        <f t="shared" si="49"/>
        <v>3-6 yrs</v>
      </c>
      <c r="K811">
        <f t="shared" ca="1" si="51"/>
        <v>4</v>
      </c>
      <c r="L811" t="s">
        <v>27</v>
      </c>
      <c r="M811">
        <v>1</v>
      </c>
      <c r="N811">
        <v>0</v>
      </c>
      <c r="O811">
        <v>0</v>
      </c>
      <c r="P811">
        <v>1</v>
      </c>
      <c r="Q811">
        <v>0</v>
      </c>
      <c r="R811">
        <f>SUM(M811:N811:O811:P811:Q811)</f>
        <v>2</v>
      </c>
      <c r="S811" s="1">
        <v>90311</v>
      </c>
      <c r="T811" s="1" t="str">
        <f t="shared" si="50"/>
        <v>Medium</v>
      </c>
      <c r="U811">
        <v>9</v>
      </c>
      <c r="V811">
        <v>2023</v>
      </c>
      <c r="W811" t="s">
        <v>34</v>
      </c>
      <c r="X811">
        <v>6</v>
      </c>
    </row>
    <row r="812" spans="1:24" x14ac:dyDescent="0.3">
      <c r="A812">
        <v>811</v>
      </c>
      <c r="B812" t="s">
        <v>36</v>
      </c>
      <c r="C812" t="str">
        <f>_xlfn.XLOOKUP(B812,Lookup_table!B:B,Lookup_table!C:C)</f>
        <v>Data</v>
      </c>
      <c r="D812" t="s">
        <v>34</v>
      </c>
      <c r="E812" t="s">
        <v>42</v>
      </c>
      <c r="F812" t="s">
        <v>24</v>
      </c>
      <c r="G812" t="s">
        <v>30</v>
      </c>
      <c r="H812" t="str">
        <f t="shared" si="48"/>
        <v>Onsite/Hybrid</v>
      </c>
      <c r="I812" t="s">
        <v>18</v>
      </c>
      <c r="J812" t="str">
        <f t="shared" si="49"/>
        <v>7+ yrs</v>
      </c>
      <c r="K812">
        <f t="shared" ca="1" si="51"/>
        <v>14</v>
      </c>
      <c r="L812" t="s">
        <v>39</v>
      </c>
      <c r="M812">
        <v>1</v>
      </c>
      <c r="N812">
        <v>0</v>
      </c>
      <c r="O812">
        <v>1</v>
      </c>
      <c r="P812">
        <v>1</v>
      </c>
      <c r="Q812">
        <v>1</v>
      </c>
      <c r="R812">
        <f>SUM(M812:N812:O812:P812:Q812)</f>
        <v>4</v>
      </c>
      <c r="S812" s="1">
        <v>143495</v>
      </c>
      <c r="T812" s="1" t="str">
        <f t="shared" si="50"/>
        <v>High</v>
      </c>
      <c r="U812">
        <v>5</v>
      </c>
      <c r="V812">
        <v>2024</v>
      </c>
      <c r="W812" t="s">
        <v>28</v>
      </c>
      <c r="X812">
        <v>8</v>
      </c>
    </row>
    <row r="813" spans="1:24" x14ac:dyDescent="0.3">
      <c r="A813">
        <v>812</v>
      </c>
      <c r="B813" t="s">
        <v>41</v>
      </c>
      <c r="C813" t="str">
        <f>_xlfn.XLOOKUP(B813,Lookup_table!B:B,Lookup_table!C:C)</f>
        <v>Data</v>
      </c>
      <c r="D813" t="s">
        <v>34</v>
      </c>
      <c r="E813" t="s">
        <v>42</v>
      </c>
      <c r="F813" t="s">
        <v>16</v>
      </c>
      <c r="G813" t="s">
        <v>25</v>
      </c>
      <c r="H813" t="str">
        <f t="shared" si="48"/>
        <v>Onsite/Hybrid</v>
      </c>
      <c r="I813" t="s">
        <v>26</v>
      </c>
      <c r="J813" t="str">
        <f t="shared" si="49"/>
        <v>3-6 yrs</v>
      </c>
      <c r="K813">
        <f t="shared" ca="1" si="51"/>
        <v>5</v>
      </c>
      <c r="L813" t="s">
        <v>39</v>
      </c>
      <c r="M813">
        <v>1</v>
      </c>
      <c r="N813">
        <v>1</v>
      </c>
      <c r="O813">
        <v>0</v>
      </c>
      <c r="P813">
        <v>0</v>
      </c>
      <c r="Q813">
        <v>0</v>
      </c>
      <c r="R813">
        <f>SUM(M813:N813:O813:P813:Q813)</f>
        <v>2</v>
      </c>
      <c r="S813" s="1">
        <v>76635</v>
      </c>
      <c r="T813" s="1" t="str">
        <f t="shared" si="50"/>
        <v>Medium</v>
      </c>
      <c r="U813">
        <v>6</v>
      </c>
      <c r="V813">
        <v>2022</v>
      </c>
      <c r="W813" t="s">
        <v>34</v>
      </c>
      <c r="X813">
        <v>2</v>
      </c>
    </row>
    <row r="814" spans="1:24" x14ac:dyDescent="0.3">
      <c r="A814">
        <v>813</v>
      </c>
      <c r="B814" t="s">
        <v>33</v>
      </c>
      <c r="C814" t="str">
        <f>_xlfn.XLOOKUP(B814,Lookup_table!B:B,Lookup_table!C:C)</f>
        <v>Data</v>
      </c>
      <c r="D814" t="s">
        <v>22</v>
      </c>
      <c r="E814" t="s">
        <v>15</v>
      </c>
      <c r="F814" t="s">
        <v>29</v>
      </c>
      <c r="G814" t="s">
        <v>30</v>
      </c>
      <c r="H814" t="str">
        <f t="shared" si="48"/>
        <v>Onsite/Hybrid</v>
      </c>
      <c r="I814" t="s">
        <v>18</v>
      </c>
      <c r="J814" t="str">
        <f t="shared" si="49"/>
        <v>7+ yrs</v>
      </c>
      <c r="K814">
        <f t="shared" ca="1" si="51"/>
        <v>11</v>
      </c>
      <c r="L814" t="s">
        <v>39</v>
      </c>
      <c r="M814">
        <v>1</v>
      </c>
      <c r="N814">
        <v>1</v>
      </c>
      <c r="O814">
        <v>1</v>
      </c>
      <c r="P814">
        <v>0</v>
      </c>
      <c r="Q814">
        <v>1</v>
      </c>
      <c r="R814">
        <f>SUM(M814:N814:O814:P814:Q814)</f>
        <v>4</v>
      </c>
      <c r="S814" s="1">
        <v>142815</v>
      </c>
      <c r="T814" s="1" t="str">
        <f t="shared" si="50"/>
        <v>High</v>
      </c>
      <c r="U814">
        <v>11</v>
      </c>
      <c r="V814">
        <v>2020</v>
      </c>
      <c r="W814" t="s">
        <v>28</v>
      </c>
      <c r="X814">
        <v>8</v>
      </c>
    </row>
    <row r="815" spans="1:24" x14ac:dyDescent="0.3">
      <c r="A815">
        <v>814</v>
      </c>
      <c r="B815" t="s">
        <v>36</v>
      </c>
      <c r="C815" t="str">
        <f>_xlfn.XLOOKUP(B815,Lookup_table!B:B,Lookup_table!C:C)</f>
        <v>Data</v>
      </c>
      <c r="D815" t="s">
        <v>22</v>
      </c>
      <c r="E815" t="s">
        <v>42</v>
      </c>
      <c r="F815" t="s">
        <v>29</v>
      </c>
      <c r="G815" t="s">
        <v>25</v>
      </c>
      <c r="H815" t="str">
        <f t="shared" si="48"/>
        <v>Onsite/Hybrid</v>
      </c>
      <c r="I815" t="s">
        <v>26</v>
      </c>
      <c r="J815" t="str">
        <f t="shared" si="49"/>
        <v>3-6 yrs</v>
      </c>
      <c r="K815">
        <f t="shared" ca="1" si="51"/>
        <v>5</v>
      </c>
      <c r="L815" t="s">
        <v>39</v>
      </c>
      <c r="M815">
        <v>0</v>
      </c>
      <c r="N815">
        <v>1</v>
      </c>
      <c r="O815">
        <v>1</v>
      </c>
      <c r="P815">
        <v>1</v>
      </c>
      <c r="Q815">
        <v>0</v>
      </c>
      <c r="R815">
        <f>SUM(M815:N815:O815:P815:Q815)</f>
        <v>3</v>
      </c>
      <c r="S815" s="1">
        <v>120588</v>
      </c>
      <c r="T815" s="1" t="str">
        <f t="shared" si="50"/>
        <v>High</v>
      </c>
      <c r="U815">
        <v>1</v>
      </c>
      <c r="V815">
        <v>2024</v>
      </c>
      <c r="W815" t="s">
        <v>28</v>
      </c>
      <c r="X815">
        <v>5</v>
      </c>
    </row>
    <row r="816" spans="1:24" x14ac:dyDescent="0.3">
      <c r="A816">
        <v>815</v>
      </c>
      <c r="B816" t="s">
        <v>41</v>
      </c>
      <c r="C816" t="str">
        <f>_xlfn.XLOOKUP(B816,Lookup_table!B:B,Lookup_table!C:C)</f>
        <v>Data</v>
      </c>
      <c r="D816" t="s">
        <v>37</v>
      </c>
      <c r="E816" t="s">
        <v>42</v>
      </c>
      <c r="F816" t="s">
        <v>52</v>
      </c>
      <c r="G816" t="s">
        <v>25</v>
      </c>
      <c r="H816" t="str">
        <f t="shared" si="48"/>
        <v>Onsite/Hybrid</v>
      </c>
      <c r="I816" t="s">
        <v>35</v>
      </c>
      <c r="J816" t="str">
        <f t="shared" si="49"/>
        <v>0-2 yrs</v>
      </c>
      <c r="K816">
        <f t="shared" ca="1" si="51"/>
        <v>2</v>
      </c>
      <c r="L816" t="s">
        <v>39</v>
      </c>
      <c r="M816">
        <v>1</v>
      </c>
      <c r="N816">
        <v>0</v>
      </c>
      <c r="O816">
        <v>0</v>
      </c>
      <c r="P816">
        <v>1</v>
      </c>
      <c r="Q816">
        <v>0</v>
      </c>
      <c r="R816">
        <f>SUM(M816:N816:O816:P816:Q816)</f>
        <v>2</v>
      </c>
      <c r="S816" s="1">
        <v>63688</v>
      </c>
      <c r="T816" s="1" t="str">
        <f t="shared" si="50"/>
        <v>Low</v>
      </c>
      <c r="U816">
        <v>12</v>
      </c>
      <c r="V816">
        <v>2020</v>
      </c>
      <c r="W816" t="s">
        <v>20</v>
      </c>
      <c r="X816">
        <v>5</v>
      </c>
    </row>
    <row r="817" spans="1:24" x14ac:dyDescent="0.3">
      <c r="A817">
        <v>816</v>
      </c>
      <c r="B817" t="s">
        <v>21</v>
      </c>
      <c r="C817" t="str">
        <f>_xlfn.XLOOKUP(B817,Lookup_table!B:B,Lookup_table!C:C)</f>
        <v>AI</v>
      </c>
      <c r="D817" t="s">
        <v>14</v>
      </c>
      <c r="E817" t="s">
        <v>23</v>
      </c>
      <c r="F817" t="s">
        <v>24</v>
      </c>
      <c r="G817" t="s">
        <v>17</v>
      </c>
      <c r="H817" t="str">
        <f t="shared" si="48"/>
        <v>Remote</v>
      </c>
      <c r="I817" t="s">
        <v>26</v>
      </c>
      <c r="J817" t="str">
        <f t="shared" si="49"/>
        <v>3-6 yrs</v>
      </c>
      <c r="K817">
        <f t="shared" ca="1" si="51"/>
        <v>5</v>
      </c>
      <c r="L817" t="s">
        <v>19</v>
      </c>
      <c r="M817">
        <v>1</v>
      </c>
      <c r="N817">
        <v>1</v>
      </c>
      <c r="O817">
        <v>0</v>
      </c>
      <c r="P817">
        <v>1</v>
      </c>
      <c r="Q817">
        <v>1</v>
      </c>
      <c r="R817">
        <f>SUM(M817:N817:O817:P817:Q817)</f>
        <v>4</v>
      </c>
      <c r="S817" s="1">
        <v>141999</v>
      </c>
      <c r="T817" s="1" t="str">
        <f t="shared" si="50"/>
        <v>High</v>
      </c>
      <c r="U817">
        <v>1</v>
      </c>
      <c r="V817">
        <v>2026</v>
      </c>
      <c r="W817" t="s">
        <v>28</v>
      </c>
      <c r="X817">
        <v>7</v>
      </c>
    </row>
    <row r="818" spans="1:24" x14ac:dyDescent="0.3">
      <c r="A818">
        <v>817</v>
      </c>
      <c r="B818" t="s">
        <v>36</v>
      </c>
      <c r="C818" t="str">
        <f>_xlfn.XLOOKUP(B818,Lookup_table!B:B,Lookup_table!C:C)</f>
        <v>Data</v>
      </c>
      <c r="D818" t="s">
        <v>37</v>
      </c>
      <c r="E818" t="s">
        <v>42</v>
      </c>
      <c r="F818" t="s">
        <v>52</v>
      </c>
      <c r="G818" t="s">
        <v>30</v>
      </c>
      <c r="H818" t="str">
        <f t="shared" si="48"/>
        <v>Onsite/Hybrid</v>
      </c>
      <c r="I818" t="s">
        <v>35</v>
      </c>
      <c r="J818" t="str">
        <f t="shared" si="49"/>
        <v>0-2 yrs</v>
      </c>
      <c r="K818">
        <f t="shared" ca="1" si="51"/>
        <v>0</v>
      </c>
      <c r="L818" t="s">
        <v>19</v>
      </c>
      <c r="M818">
        <v>1</v>
      </c>
      <c r="N818">
        <v>0</v>
      </c>
      <c r="O818">
        <v>1</v>
      </c>
      <c r="P818">
        <v>1</v>
      </c>
      <c r="Q818">
        <v>0</v>
      </c>
      <c r="R818">
        <f>SUM(M818:N818:O818:P818:Q818)</f>
        <v>3</v>
      </c>
      <c r="S818" s="1">
        <v>76758</v>
      </c>
      <c r="T818" s="1" t="str">
        <f t="shared" si="50"/>
        <v>Medium</v>
      </c>
      <c r="U818">
        <v>8</v>
      </c>
      <c r="V818">
        <v>2020</v>
      </c>
      <c r="W818" t="s">
        <v>28</v>
      </c>
      <c r="X818">
        <v>7</v>
      </c>
    </row>
    <row r="819" spans="1:24" x14ac:dyDescent="0.3">
      <c r="A819">
        <v>818</v>
      </c>
      <c r="B819" t="s">
        <v>41</v>
      </c>
      <c r="C819" t="str">
        <f>_xlfn.XLOOKUP(B819,Lookup_table!B:B,Lookup_table!C:C)</f>
        <v>Data</v>
      </c>
      <c r="D819" t="s">
        <v>37</v>
      </c>
      <c r="E819" t="s">
        <v>40</v>
      </c>
      <c r="F819" t="s">
        <v>51</v>
      </c>
      <c r="G819" t="s">
        <v>17</v>
      </c>
      <c r="H819" t="str">
        <f t="shared" si="48"/>
        <v>Remote</v>
      </c>
      <c r="I819" t="s">
        <v>26</v>
      </c>
      <c r="J819" t="str">
        <f t="shared" si="49"/>
        <v>3-6 yrs</v>
      </c>
      <c r="K819">
        <f t="shared" ca="1" si="51"/>
        <v>4</v>
      </c>
      <c r="L819" t="s">
        <v>27</v>
      </c>
      <c r="M819">
        <v>0</v>
      </c>
      <c r="N819">
        <v>0</v>
      </c>
      <c r="O819">
        <v>0</v>
      </c>
      <c r="P819">
        <v>1</v>
      </c>
      <c r="Q819">
        <v>0</v>
      </c>
      <c r="R819">
        <f>SUM(M819:N819:O819:P819:Q819)</f>
        <v>1</v>
      </c>
      <c r="S819" s="1">
        <v>89406</v>
      </c>
      <c r="T819" s="1" t="str">
        <f t="shared" si="50"/>
        <v>Medium</v>
      </c>
      <c r="U819">
        <v>1</v>
      </c>
      <c r="V819">
        <v>2023</v>
      </c>
      <c r="W819" t="s">
        <v>20</v>
      </c>
      <c r="X819">
        <v>6</v>
      </c>
    </row>
    <row r="820" spans="1:24" x14ac:dyDescent="0.3">
      <c r="A820">
        <v>819</v>
      </c>
      <c r="B820" t="s">
        <v>21</v>
      </c>
      <c r="C820" t="str">
        <f>_xlfn.XLOOKUP(B820,Lookup_table!B:B,Lookup_table!C:C)</f>
        <v>AI</v>
      </c>
      <c r="D820" t="s">
        <v>22</v>
      </c>
      <c r="E820" t="s">
        <v>23</v>
      </c>
      <c r="F820" t="s">
        <v>29</v>
      </c>
      <c r="G820" t="s">
        <v>17</v>
      </c>
      <c r="H820" t="str">
        <f t="shared" si="48"/>
        <v>Remote</v>
      </c>
      <c r="I820" t="s">
        <v>18</v>
      </c>
      <c r="J820" t="str">
        <f t="shared" si="49"/>
        <v>7+ yrs</v>
      </c>
      <c r="K820">
        <f t="shared" ca="1" si="51"/>
        <v>13</v>
      </c>
      <c r="L820" t="s">
        <v>27</v>
      </c>
      <c r="M820">
        <v>1</v>
      </c>
      <c r="N820">
        <v>1</v>
      </c>
      <c r="O820">
        <v>0</v>
      </c>
      <c r="P820">
        <v>1</v>
      </c>
      <c r="Q820">
        <v>0</v>
      </c>
      <c r="R820">
        <f>SUM(M820:N820:O820:P820:Q820)</f>
        <v>3</v>
      </c>
      <c r="S820" s="1">
        <v>170540</v>
      </c>
      <c r="T820" s="1" t="str">
        <f t="shared" si="50"/>
        <v>High</v>
      </c>
      <c r="U820">
        <v>6</v>
      </c>
      <c r="V820">
        <v>2024</v>
      </c>
      <c r="W820" t="s">
        <v>28</v>
      </c>
      <c r="X820">
        <v>7</v>
      </c>
    </row>
    <row r="821" spans="1:24" x14ac:dyDescent="0.3">
      <c r="A821">
        <v>820</v>
      </c>
      <c r="B821" t="s">
        <v>31</v>
      </c>
      <c r="C821" t="str">
        <f>_xlfn.XLOOKUP(B821,Lookup_table!B:B,Lookup_table!C:C)</f>
        <v>Business</v>
      </c>
      <c r="D821" t="s">
        <v>22</v>
      </c>
      <c r="E821" t="s">
        <v>38</v>
      </c>
      <c r="F821" t="s">
        <v>43</v>
      </c>
      <c r="G821" t="s">
        <v>17</v>
      </c>
      <c r="H821" t="str">
        <f t="shared" si="48"/>
        <v>Remote</v>
      </c>
      <c r="I821" t="s">
        <v>18</v>
      </c>
      <c r="J821" t="str">
        <f t="shared" si="49"/>
        <v>7+ yrs</v>
      </c>
      <c r="K821">
        <f t="shared" ca="1" si="51"/>
        <v>11</v>
      </c>
      <c r="L821" t="s">
        <v>27</v>
      </c>
      <c r="M821">
        <v>1</v>
      </c>
      <c r="N821">
        <v>0</v>
      </c>
      <c r="O821">
        <v>0</v>
      </c>
      <c r="P821">
        <v>1</v>
      </c>
      <c r="Q821">
        <v>1</v>
      </c>
      <c r="R821">
        <f>SUM(M821:N821:O821:P821:Q821)</f>
        <v>3</v>
      </c>
      <c r="S821" s="1">
        <v>142419</v>
      </c>
      <c r="T821" s="1" t="str">
        <f t="shared" si="50"/>
        <v>High</v>
      </c>
      <c r="U821">
        <v>8</v>
      </c>
      <c r="V821">
        <v>2020</v>
      </c>
      <c r="W821" t="s">
        <v>20</v>
      </c>
      <c r="X821">
        <v>4</v>
      </c>
    </row>
    <row r="822" spans="1:24" x14ac:dyDescent="0.3">
      <c r="A822">
        <v>821</v>
      </c>
      <c r="B822" t="s">
        <v>31</v>
      </c>
      <c r="C822" t="str">
        <f>_xlfn.XLOOKUP(B822,Lookup_table!B:B,Lookup_table!C:C)</f>
        <v>Business</v>
      </c>
      <c r="D822" t="s">
        <v>14</v>
      </c>
      <c r="E822" t="s">
        <v>40</v>
      </c>
      <c r="F822" t="s">
        <v>51</v>
      </c>
      <c r="G822" t="s">
        <v>17</v>
      </c>
      <c r="H822" t="str">
        <f t="shared" si="48"/>
        <v>Remote</v>
      </c>
      <c r="I822" t="s">
        <v>26</v>
      </c>
      <c r="J822" t="str">
        <f t="shared" si="49"/>
        <v>3-6 yrs</v>
      </c>
      <c r="K822">
        <f t="shared" ca="1" si="51"/>
        <v>5</v>
      </c>
      <c r="L822" t="s">
        <v>27</v>
      </c>
      <c r="M822">
        <v>0</v>
      </c>
      <c r="N822">
        <v>0</v>
      </c>
      <c r="O822">
        <v>0</v>
      </c>
      <c r="P822">
        <v>0</v>
      </c>
      <c r="Q822">
        <v>1</v>
      </c>
      <c r="R822">
        <f>SUM(M822:N822:O822:P822:Q822)</f>
        <v>1</v>
      </c>
      <c r="S822" s="1">
        <v>88014</v>
      </c>
      <c r="T822" s="1" t="str">
        <f t="shared" si="50"/>
        <v>Medium</v>
      </c>
      <c r="U822">
        <v>6</v>
      </c>
      <c r="V822">
        <v>2021</v>
      </c>
      <c r="W822" t="s">
        <v>20</v>
      </c>
      <c r="X822">
        <v>3</v>
      </c>
    </row>
    <row r="823" spans="1:24" x14ac:dyDescent="0.3">
      <c r="A823">
        <v>822</v>
      </c>
      <c r="B823" t="s">
        <v>41</v>
      </c>
      <c r="C823" t="str">
        <f>_xlfn.XLOOKUP(B823,Lookup_table!B:B,Lookup_table!C:C)</f>
        <v>Data</v>
      </c>
      <c r="D823" t="s">
        <v>14</v>
      </c>
      <c r="E823" t="s">
        <v>15</v>
      </c>
      <c r="F823" t="s">
        <v>51</v>
      </c>
      <c r="G823" t="s">
        <v>25</v>
      </c>
      <c r="H823" t="str">
        <f t="shared" si="48"/>
        <v>Onsite/Hybrid</v>
      </c>
      <c r="I823" t="s">
        <v>35</v>
      </c>
      <c r="J823" t="str">
        <f t="shared" si="49"/>
        <v>0-2 yrs</v>
      </c>
      <c r="K823">
        <f t="shared" ca="1" si="51"/>
        <v>1</v>
      </c>
      <c r="L823" t="s">
        <v>27</v>
      </c>
      <c r="M823">
        <v>1</v>
      </c>
      <c r="N823">
        <v>1</v>
      </c>
      <c r="O823">
        <v>1</v>
      </c>
      <c r="P823">
        <v>0</v>
      </c>
      <c r="Q823">
        <v>0</v>
      </c>
      <c r="R823">
        <f>SUM(M823:N823:O823:P823:Q823)</f>
        <v>3</v>
      </c>
      <c r="S823" s="1">
        <v>60562</v>
      </c>
      <c r="T823" s="1" t="str">
        <f t="shared" si="50"/>
        <v>Low</v>
      </c>
      <c r="U823">
        <v>2</v>
      </c>
      <c r="V823">
        <v>2022</v>
      </c>
      <c r="W823" t="s">
        <v>20</v>
      </c>
      <c r="X823">
        <v>5</v>
      </c>
    </row>
    <row r="824" spans="1:24" x14ac:dyDescent="0.3">
      <c r="A824">
        <v>823</v>
      </c>
      <c r="B824" t="s">
        <v>21</v>
      </c>
      <c r="C824" t="str">
        <f>_xlfn.XLOOKUP(B824,Lookup_table!B:B,Lookup_table!C:C)</f>
        <v>AI</v>
      </c>
      <c r="D824" t="s">
        <v>37</v>
      </c>
      <c r="E824" t="s">
        <v>42</v>
      </c>
      <c r="F824" t="s">
        <v>29</v>
      </c>
      <c r="G824" t="s">
        <v>17</v>
      </c>
      <c r="H824" t="str">
        <f t="shared" si="48"/>
        <v>Remote</v>
      </c>
      <c r="I824" t="s">
        <v>35</v>
      </c>
      <c r="J824" t="str">
        <f t="shared" si="49"/>
        <v>0-2 yrs</v>
      </c>
      <c r="K824">
        <f t="shared" ca="1" si="51"/>
        <v>2</v>
      </c>
      <c r="L824" t="s">
        <v>27</v>
      </c>
      <c r="M824">
        <v>0</v>
      </c>
      <c r="N824">
        <v>1</v>
      </c>
      <c r="O824">
        <v>0</v>
      </c>
      <c r="P824">
        <v>0</v>
      </c>
      <c r="Q824">
        <v>0</v>
      </c>
      <c r="R824">
        <f>SUM(M824:N824:O824:P824:Q824)</f>
        <v>1</v>
      </c>
      <c r="S824" s="1">
        <v>94035</v>
      </c>
      <c r="T824" s="1" t="str">
        <f t="shared" si="50"/>
        <v>Medium</v>
      </c>
      <c r="U824">
        <v>7</v>
      </c>
      <c r="V824">
        <v>2024</v>
      </c>
      <c r="W824" t="s">
        <v>20</v>
      </c>
      <c r="X824">
        <v>3</v>
      </c>
    </row>
    <row r="825" spans="1:24" x14ac:dyDescent="0.3">
      <c r="A825">
        <v>824</v>
      </c>
      <c r="B825" t="s">
        <v>31</v>
      </c>
      <c r="C825" t="str">
        <f>_xlfn.XLOOKUP(B825,Lookup_table!B:B,Lookup_table!C:C)</f>
        <v>Business</v>
      </c>
      <c r="D825" t="s">
        <v>34</v>
      </c>
      <c r="E825" t="s">
        <v>32</v>
      </c>
      <c r="F825" t="s">
        <v>44</v>
      </c>
      <c r="G825" t="s">
        <v>17</v>
      </c>
      <c r="H825" t="str">
        <f t="shared" si="48"/>
        <v>Remote</v>
      </c>
      <c r="I825" t="s">
        <v>18</v>
      </c>
      <c r="J825" t="str">
        <f t="shared" si="49"/>
        <v>7+ yrs</v>
      </c>
      <c r="K825">
        <f t="shared" ca="1" si="51"/>
        <v>15</v>
      </c>
      <c r="L825" t="s">
        <v>27</v>
      </c>
      <c r="M825">
        <v>0</v>
      </c>
      <c r="N825">
        <v>1</v>
      </c>
      <c r="O825">
        <v>0</v>
      </c>
      <c r="P825">
        <v>0</v>
      </c>
      <c r="Q825">
        <v>0</v>
      </c>
      <c r="R825">
        <f>SUM(M825:N825:O825:P825:Q825)</f>
        <v>1</v>
      </c>
      <c r="S825" s="1">
        <v>101050</v>
      </c>
      <c r="T825" s="1" t="str">
        <f t="shared" si="50"/>
        <v>Medium</v>
      </c>
      <c r="U825">
        <v>1</v>
      </c>
      <c r="V825">
        <v>2022</v>
      </c>
      <c r="W825" t="s">
        <v>34</v>
      </c>
      <c r="X825">
        <v>5</v>
      </c>
    </row>
    <row r="826" spans="1:24" x14ac:dyDescent="0.3">
      <c r="A826">
        <v>825</v>
      </c>
      <c r="B826" t="s">
        <v>33</v>
      </c>
      <c r="C826" t="str">
        <f>_xlfn.XLOOKUP(B826,Lookup_table!B:B,Lookup_table!C:C)</f>
        <v>Data</v>
      </c>
      <c r="D826" t="s">
        <v>14</v>
      </c>
      <c r="E826" t="s">
        <v>38</v>
      </c>
      <c r="F826" t="s">
        <v>44</v>
      </c>
      <c r="G826" t="s">
        <v>30</v>
      </c>
      <c r="H826" t="str">
        <f t="shared" si="48"/>
        <v>Onsite/Hybrid</v>
      </c>
      <c r="I826" t="s">
        <v>35</v>
      </c>
      <c r="J826" t="str">
        <f t="shared" si="49"/>
        <v>0-2 yrs</v>
      </c>
      <c r="K826">
        <f t="shared" ca="1" si="51"/>
        <v>1</v>
      </c>
      <c r="L826" t="s">
        <v>19</v>
      </c>
      <c r="M826">
        <v>0</v>
      </c>
      <c r="N826">
        <v>1</v>
      </c>
      <c r="O826">
        <v>1</v>
      </c>
      <c r="P826">
        <v>1</v>
      </c>
      <c r="Q826">
        <v>0</v>
      </c>
      <c r="R826">
        <f>SUM(M826:N826:O826:P826:Q826)</f>
        <v>3</v>
      </c>
      <c r="S826" s="1">
        <v>84107</v>
      </c>
      <c r="T826" s="1" t="str">
        <f t="shared" si="50"/>
        <v>Medium</v>
      </c>
      <c r="U826">
        <v>5</v>
      </c>
      <c r="V826">
        <v>2025</v>
      </c>
      <c r="W826" t="s">
        <v>28</v>
      </c>
      <c r="X826">
        <v>8</v>
      </c>
    </row>
    <row r="827" spans="1:24" x14ac:dyDescent="0.3">
      <c r="A827">
        <v>826</v>
      </c>
      <c r="B827" t="s">
        <v>41</v>
      </c>
      <c r="C827" t="str">
        <f>_xlfn.XLOOKUP(B827,Lookup_table!B:B,Lookup_table!C:C)</f>
        <v>Data</v>
      </c>
      <c r="D827" t="s">
        <v>22</v>
      </c>
      <c r="E827" t="s">
        <v>15</v>
      </c>
      <c r="F827" t="s">
        <v>43</v>
      </c>
      <c r="G827" t="s">
        <v>25</v>
      </c>
      <c r="H827" t="str">
        <f t="shared" si="48"/>
        <v>Onsite/Hybrid</v>
      </c>
      <c r="I827" t="s">
        <v>18</v>
      </c>
      <c r="J827" t="str">
        <f t="shared" si="49"/>
        <v>7+ yrs</v>
      </c>
      <c r="K827">
        <f t="shared" ca="1" si="51"/>
        <v>13</v>
      </c>
      <c r="L827" t="s">
        <v>19</v>
      </c>
      <c r="M827">
        <v>1</v>
      </c>
      <c r="N827">
        <v>0</v>
      </c>
      <c r="O827">
        <v>1</v>
      </c>
      <c r="P827">
        <v>1</v>
      </c>
      <c r="Q827">
        <v>0</v>
      </c>
      <c r="R827">
        <f>SUM(M827:N827:O827:P827:Q827)</f>
        <v>3</v>
      </c>
      <c r="S827" s="1">
        <v>152444</v>
      </c>
      <c r="T827" s="1" t="str">
        <f t="shared" si="50"/>
        <v>High</v>
      </c>
      <c r="U827">
        <v>10</v>
      </c>
      <c r="V827">
        <v>2023</v>
      </c>
      <c r="W827" t="s">
        <v>28</v>
      </c>
      <c r="X827">
        <v>1</v>
      </c>
    </row>
    <row r="828" spans="1:24" x14ac:dyDescent="0.3">
      <c r="A828">
        <v>827</v>
      </c>
      <c r="B828" t="s">
        <v>21</v>
      </c>
      <c r="C828" t="str">
        <f>_xlfn.XLOOKUP(B828,Lookup_table!B:B,Lookup_table!C:C)</f>
        <v>AI</v>
      </c>
      <c r="D828" t="s">
        <v>37</v>
      </c>
      <c r="E828" t="s">
        <v>23</v>
      </c>
      <c r="F828" t="s">
        <v>51</v>
      </c>
      <c r="G828" t="s">
        <v>30</v>
      </c>
      <c r="H828" t="str">
        <f t="shared" si="48"/>
        <v>Onsite/Hybrid</v>
      </c>
      <c r="I828" t="s">
        <v>35</v>
      </c>
      <c r="J828" t="str">
        <f t="shared" si="49"/>
        <v>0-2 yrs</v>
      </c>
      <c r="K828">
        <f t="shared" ca="1" si="51"/>
        <v>1</v>
      </c>
      <c r="L828" t="s">
        <v>27</v>
      </c>
      <c r="M828">
        <v>1</v>
      </c>
      <c r="N828">
        <v>0</v>
      </c>
      <c r="O828">
        <v>0</v>
      </c>
      <c r="P828">
        <v>0</v>
      </c>
      <c r="Q828">
        <v>0</v>
      </c>
      <c r="R828">
        <f>SUM(M828:N828:O828:P828:Q828)</f>
        <v>1</v>
      </c>
      <c r="S828" s="1">
        <v>92018</v>
      </c>
      <c r="T828" s="1" t="str">
        <f t="shared" si="50"/>
        <v>Medium</v>
      </c>
      <c r="U828">
        <v>11</v>
      </c>
      <c r="V828">
        <v>2026</v>
      </c>
      <c r="W828" t="s">
        <v>28</v>
      </c>
      <c r="X828">
        <v>8</v>
      </c>
    </row>
    <row r="829" spans="1:24" x14ac:dyDescent="0.3">
      <c r="A829">
        <v>828</v>
      </c>
      <c r="B829" t="s">
        <v>31</v>
      </c>
      <c r="C829" t="str">
        <f>_xlfn.XLOOKUP(B829,Lookup_table!B:B,Lookup_table!C:C)</f>
        <v>Business</v>
      </c>
      <c r="D829" t="s">
        <v>34</v>
      </c>
      <c r="E829" t="s">
        <v>23</v>
      </c>
      <c r="F829" t="s">
        <v>16</v>
      </c>
      <c r="G829" t="s">
        <v>17</v>
      </c>
      <c r="H829" t="str">
        <f t="shared" si="48"/>
        <v>Remote</v>
      </c>
      <c r="I829" t="s">
        <v>18</v>
      </c>
      <c r="J829" t="str">
        <f t="shared" si="49"/>
        <v>7+ yrs</v>
      </c>
      <c r="K829">
        <f t="shared" ca="1" si="51"/>
        <v>9</v>
      </c>
      <c r="L829" t="s">
        <v>39</v>
      </c>
      <c r="M829">
        <v>1</v>
      </c>
      <c r="N829">
        <v>1</v>
      </c>
      <c r="O829">
        <v>0</v>
      </c>
      <c r="P829">
        <v>1</v>
      </c>
      <c r="Q829">
        <v>1</v>
      </c>
      <c r="R829">
        <f>SUM(M829:N829:O829:P829:Q829)</f>
        <v>4</v>
      </c>
      <c r="S829" s="1">
        <v>121278</v>
      </c>
      <c r="T829" s="1" t="str">
        <f t="shared" si="50"/>
        <v>High</v>
      </c>
      <c r="U829">
        <v>2</v>
      </c>
      <c r="V829">
        <v>2025</v>
      </c>
      <c r="W829" t="s">
        <v>34</v>
      </c>
      <c r="X829">
        <v>4</v>
      </c>
    </row>
    <row r="830" spans="1:24" x14ac:dyDescent="0.3">
      <c r="A830">
        <v>829</v>
      </c>
      <c r="B830" t="s">
        <v>36</v>
      </c>
      <c r="C830" t="str">
        <f>_xlfn.XLOOKUP(B830,Lookup_table!B:B,Lookup_table!C:C)</f>
        <v>Data</v>
      </c>
      <c r="D830" t="s">
        <v>34</v>
      </c>
      <c r="E830" t="s">
        <v>42</v>
      </c>
      <c r="F830" t="s">
        <v>24</v>
      </c>
      <c r="G830" t="s">
        <v>30</v>
      </c>
      <c r="H830" t="str">
        <f t="shared" si="48"/>
        <v>Onsite/Hybrid</v>
      </c>
      <c r="I830" t="s">
        <v>35</v>
      </c>
      <c r="J830" t="str">
        <f t="shared" si="49"/>
        <v>0-2 yrs</v>
      </c>
      <c r="K830">
        <f t="shared" ca="1" si="51"/>
        <v>2</v>
      </c>
      <c r="L830" t="s">
        <v>19</v>
      </c>
      <c r="M830">
        <v>0</v>
      </c>
      <c r="N830">
        <v>0</v>
      </c>
      <c r="O830">
        <v>1</v>
      </c>
      <c r="P830">
        <v>1</v>
      </c>
      <c r="Q830">
        <v>1</v>
      </c>
      <c r="R830">
        <f>SUM(M830:N830:O830:P830:Q830)</f>
        <v>3</v>
      </c>
      <c r="S830" s="1">
        <v>92496</v>
      </c>
      <c r="T830" s="1" t="str">
        <f t="shared" si="50"/>
        <v>Medium</v>
      </c>
      <c r="U830">
        <v>4</v>
      </c>
      <c r="V830">
        <v>2026</v>
      </c>
      <c r="W830" t="s">
        <v>28</v>
      </c>
      <c r="X830">
        <v>2</v>
      </c>
    </row>
    <row r="831" spans="1:24" x14ac:dyDescent="0.3">
      <c r="A831">
        <v>830</v>
      </c>
      <c r="B831" t="s">
        <v>33</v>
      </c>
      <c r="C831" t="str">
        <f>_xlfn.XLOOKUP(B831,Lookup_table!B:B,Lookup_table!C:C)</f>
        <v>Data</v>
      </c>
      <c r="D831" t="s">
        <v>14</v>
      </c>
      <c r="E831" t="s">
        <v>32</v>
      </c>
      <c r="F831" t="s">
        <v>52</v>
      </c>
      <c r="G831" t="s">
        <v>17</v>
      </c>
      <c r="H831" t="str">
        <f t="shared" si="48"/>
        <v>Remote</v>
      </c>
      <c r="I831" t="s">
        <v>35</v>
      </c>
      <c r="J831" t="str">
        <f t="shared" si="49"/>
        <v>0-2 yrs</v>
      </c>
      <c r="K831">
        <f t="shared" ca="1" si="51"/>
        <v>2</v>
      </c>
      <c r="L831" t="s">
        <v>39</v>
      </c>
      <c r="M831">
        <v>0</v>
      </c>
      <c r="N831">
        <v>0</v>
      </c>
      <c r="O831">
        <v>1</v>
      </c>
      <c r="P831">
        <v>0</v>
      </c>
      <c r="Q831">
        <v>1</v>
      </c>
      <c r="R831">
        <f>SUM(M831:N831:O831:P831:Q831)</f>
        <v>2</v>
      </c>
      <c r="S831" s="1">
        <v>75790</v>
      </c>
      <c r="T831" s="1" t="str">
        <f t="shared" si="50"/>
        <v>Medium</v>
      </c>
      <c r="U831">
        <v>11</v>
      </c>
      <c r="V831">
        <v>2024</v>
      </c>
      <c r="W831" t="s">
        <v>34</v>
      </c>
      <c r="X831">
        <v>4</v>
      </c>
    </row>
    <row r="832" spans="1:24" x14ac:dyDescent="0.3">
      <c r="A832">
        <v>831</v>
      </c>
      <c r="B832" t="s">
        <v>36</v>
      </c>
      <c r="C832" t="str">
        <f>_xlfn.XLOOKUP(B832,Lookup_table!B:B,Lookup_table!C:C)</f>
        <v>Data</v>
      </c>
      <c r="D832" t="s">
        <v>37</v>
      </c>
      <c r="E832" t="s">
        <v>42</v>
      </c>
      <c r="F832" t="s">
        <v>52</v>
      </c>
      <c r="G832" t="s">
        <v>17</v>
      </c>
      <c r="H832" t="str">
        <f t="shared" si="48"/>
        <v>Remote</v>
      </c>
      <c r="I832" t="s">
        <v>35</v>
      </c>
      <c r="J832" t="str">
        <f t="shared" si="49"/>
        <v>0-2 yrs</v>
      </c>
      <c r="K832">
        <f t="shared" ca="1" si="51"/>
        <v>1</v>
      </c>
      <c r="L832" t="s">
        <v>19</v>
      </c>
      <c r="M832">
        <v>0</v>
      </c>
      <c r="N832">
        <v>0</v>
      </c>
      <c r="O832">
        <v>1</v>
      </c>
      <c r="P832">
        <v>0</v>
      </c>
      <c r="Q832">
        <v>0</v>
      </c>
      <c r="R832">
        <f>SUM(M832:N832:O832:P832:Q832)</f>
        <v>1</v>
      </c>
      <c r="S832" s="1">
        <v>65611</v>
      </c>
      <c r="T832" s="1" t="str">
        <f t="shared" si="50"/>
        <v>Low</v>
      </c>
      <c r="U832">
        <v>9</v>
      </c>
      <c r="V832">
        <v>2025</v>
      </c>
      <c r="W832" t="s">
        <v>28</v>
      </c>
      <c r="X832">
        <v>7</v>
      </c>
    </row>
    <row r="833" spans="1:24" x14ac:dyDescent="0.3">
      <c r="A833">
        <v>832</v>
      </c>
      <c r="B833" t="s">
        <v>36</v>
      </c>
      <c r="C833" t="str">
        <f>_xlfn.XLOOKUP(B833,Lookup_table!B:B,Lookup_table!C:C)</f>
        <v>Data</v>
      </c>
      <c r="D833" t="s">
        <v>14</v>
      </c>
      <c r="E833" t="s">
        <v>38</v>
      </c>
      <c r="F833" t="s">
        <v>44</v>
      </c>
      <c r="G833" t="s">
        <v>17</v>
      </c>
      <c r="H833" t="str">
        <f t="shared" si="48"/>
        <v>Remote</v>
      </c>
      <c r="I833" t="s">
        <v>18</v>
      </c>
      <c r="J833" t="str">
        <f t="shared" si="49"/>
        <v>7+ yrs</v>
      </c>
      <c r="K833">
        <f t="shared" ca="1" si="51"/>
        <v>9</v>
      </c>
      <c r="L833" t="s">
        <v>39</v>
      </c>
      <c r="M833">
        <v>0</v>
      </c>
      <c r="N833">
        <v>0</v>
      </c>
      <c r="O833">
        <v>1</v>
      </c>
      <c r="P833">
        <v>1</v>
      </c>
      <c r="Q833">
        <v>0</v>
      </c>
      <c r="R833">
        <f>SUM(M833:N833:O833:P833:Q833)</f>
        <v>2</v>
      </c>
      <c r="S833" s="1">
        <v>131170</v>
      </c>
      <c r="T833" s="1" t="str">
        <f t="shared" si="50"/>
        <v>High</v>
      </c>
      <c r="U833">
        <v>5</v>
      </c>
      <c r="V833">
        <v>2024</v>
      </c>
      <c r="W833" t="s">
        <v>28</v>
      </c>
      <c r="X833">
        <v>8</v>
      </c>
    </row>
    <row r="834" spans="1:24" x14ac:dyDescent="0.3">
      <c r="A834">
        <v>833</v>
      </c>
      <c r="B834" t="s">
        <v>33</v>
      </c>
      <c r="C834" t="str">
        <f>_xlfn.XLOOKUP(B834,Lookup_table!B:B,Lookup_table!C:C)</f>
        <v>Data</v>
      </c>
      <c r="D834" t="s">
        <v>22</v>
      </c>
      <c r="E834" t="s">
        <v>15</v>
      </c>
      <c r="F834" t="s">
        <v>29</v>
      </c>
      <c r="G834" t="s">
        <v>17</v>
      </c>
      <c r="H834" t="str">
        <f t="shared" ref="H834:H897" si="52">IF(G834="Remote","Remote","Onsite/Hybrid")</f>
        <v>Remote</v>
      </c>
      <c r="I834" t="s">
        <v>18</v>
      </c>
      <c r="J834" t="str">
        <f t="shared" ref="J834:J897" si="53">IF(I834="Entry","0-2 yrs",IF(I834="Mid","3-6 yrs","7+ yrs"))</f>
        <v>7+ yrs</v>
      </c>
      <c r="K834">
        <f t="shared" ca="1" si="51"/>
        <v>11</v>
      </c>
      <c r="L834" t="s">
        <v>39</v>
      </c>
      <c r="M834">
        <v>1</v>
      </c>
      <c r="N834">
        <v>1</v>
      </c>
      <c r="O834">
        <v>1</v>
      </c>
      <c r="P834">
        <v>1</v>
      </c>
      <c r="Q834">
        <v>0</v>
      </c>
      <c r="R834">
        <f>SUM(M834:N834:O834:P834:Q834)</f>
        <v>4</v>
      </c>
      <c r="S834" s="1">
        <v>151041</v>
      </c>
      <c r="T834" s="1" t="str">
        <f t="shared" ref="T834:T897" si="54">IF(S834&lt;=70000,"Low",IF(S834&lt;=120000,"Medium","High"))</f>
        <v>High</v>
      </c>
      <c r="U834">
        <v>7</v>
      </c>
      <c r="V834">
        <v>2022</v>
      </c>
      <c r="W834" t="s">
        <v>28</v>
      </c>
      <c r="X834">
        <v>9</v>
      </c>
    </row>
    <row r="835" spans="1:24" x14ac:dyDescent="0.3">
      <c r="A835">
        <v>834</v>
      </c>
      <c r="B835" t="s">
        <v>41</v>
      </c>
      <c r="C835" t="str">
        <f>_xlfn.XLOOKUP(B835,Lookup_table!B:B,Lookup_table!C:C)</f>
        <v>Data</v>
      </c>
      <c r="D835" t="s">
        <v>37</v>
      </c>
      <c r="E835" t="s">
        <v>32</v>
      </c>
      <c r="F835" t="s">
        <v>24</v>
      </c>
      <c r="G835" t="s">
        <v>17</v>
      </c>
      <c r="H835" t="str">
        <f t="shared" si="52"/>
        <v>Remote</v>
      </c>
      <c r="I835" t="s">
        <v>35</v>
      </c>
      <c r="J835" t="str">
        <f t="shared" si="53"/>
        <v>0-2 yrs</v>
      </c>
      <c r="K835">
        <f t="shared" ref="K835:K898" ca="1" si="55">IF(J835="0-2 yrs",RANDBETWEEN(0,2),IF(J835="3-6 yrs", RANDBETWEEN(3,6),IF(J835="7+ yrs", RANDBETWEEN(7,15)," ")))</f>
        <v>1</v>
      </c>
      <c r="L835" t="s">
        <v>19</v>
      </c>
      <c r="M835">
        <v>1</v>
      </c>
      <c r="N835">
        <v>0</v>
      </c>
      <c r="O835">
        <v>0</v>
      </c>
      <c r="P835">
        <v>1</v>
      </c>
      <c r="Q835">
        <v>0</v>
      </c>
      <c r="R835">
        <f>SUM(M835:N835:O835:P835:Q835)</f>
        <v>2</v>
      </c>
      <c r="S835" s="1">
        <v>61417</v>
      </c>
      <c r="T835" s="1" t="str">
        <f t="shared" si="54"/>
        <v>Low</v>
      </c>
      <c r="U835">
        <v>11</v>
      </c>
      <c r="V835">
        <v>2026</v>
      </c>
      <c r="W835" t="s">
        <v>34</v>
      </c>
      <c r="X835">
        <v>3</v>
      </c>
    </row>
    <row r="836" spans="1:24" x14ac:dyDescent="0.3">
      <c r="A836">
        <v>835</v>
      </c>
      <c r="B836" t="s">
        <v>36</v>
      </c>
      <c r="C836" t="str">
        <f>_xlfn.XLOOKUP(B836,Lookup_table!B:B,Lookup_table!C:C)</f>
        <v>Data</v>
      </c>
      <c r="D836" t="s">
        <v>37</v>
      </c>
      <c r="E836" t="s">
        <v>32</v>
      </c>
      <c r="F836" t="s">
        <v>51</v>
      </c>
      <c r="G836" t="s">
        <v>17</v>
      </c>
      <c r="H836" t="str">
        <f t="shared" si="52"/>
        <v>Remote</v>
      </c>
      <c r="I836" t="s">
        <v>35</v>
      </c>
      <c r="J836" t="str">
        <f t="shared" si="53"/>
        <v>0-2 yrs</v>
      </c>
      <c r="K836">
        <f t="shared" ca="1" si="55"/>
        <v>1</v>
      </c>
      <c r="L836" t="s">
        <v>27</v>
      </c>
      <c r="M836">
        <v>0</v>
      </c>
      <c r="N836">
        <v>0</v>
      </c>
      <c r="O836">
        <v>1</v>
      </c>
      <c r="P836">
        <v>1</v>
      </c>
      <c r="Q836">
        <v>0</v>
      </c>
      <c r="R836">
        <f>SUM(M836:N836:O836:P836:Q836)</f>
        <v>2</v>
      </c>
      <c r="S836" s="1">
        <v>80120</v>
      </c>
      <c r="T836" s="1" t="str">
        <f t="shared" si="54"/>
        <v>Medium</v>
      </c>
      <c r="U836">
        <v>12</v>
      </c>
      <c r="V836">
        <v>2021</v>
      </c>
      <c r="W836" t="s">
        <v>28</v>
      </c>
      <c r="X836">
        <v>7</v>
      </c>
    </row>
    <row r="837" spans="1:24" x14ac:dyDescent="0.3">
      <c r="A837">
        <v>836</v>
      </c>
      <c r="B837" t="s">
        <v>50</v>
      </c>
      <c r="C837" t="str">
        <f>_xlfn.XLOOKUP(B837,Lookup_table!B:B,Lookup_table!C:C)</f>
        <v>AI</v>
      </c>
      <c r="D837" t="s">
        <v>14</v>
      </c>
      <c r="E837" t="s">
        <v>15</v>
      </c>
      <c r="F837" t="s">
        <v>29</v>
      </c>
      <c r="G837" t="s">
        <v>30</v>
      </c>
      <c r="H837" t="str">
        <f t="shared" si="52"/>
        <v>Onsite/Hybrid</v>
      </c>
      <c r="I837" t="s">
        <v>26</v>
      </c>
      <c r="J837" t="str">
        <f t="shared" si="53"/>
        <v>3-6 yrs</v>
      </c>
      <c r="K837">
        <f t="shared" ca="1" si="55"/>
        <v>3</v>
      </c>
      <c r="L837" t="s">
        <v>19</v>
      </c>
      <c r="M837">
        <v>1</v>
      </c>
      <c r="N837">
        <v>0</v>
      </c>
      <c r="O837">
        <v>0</v>
      </c>
      <c r="P837">
        <v>1</v>
      </c>
      <c r="Q837">
        <v>1</v>
      </c>
      <c r="R837">
        <f>SUM(M837:N837:O837:P837:Q837)</f>
        <v>3</v>
      </c>
      <c r="S837" s="1">
        <v>140775</v>
      </c>
      <c r="T837" s="1" t="str">
        <f t="shared" si="54"/>
        <v>High</v>
      </c>
      <c r="U837">
        <v>10</v>
      </c>
      <c r="V837">
        <v>2024</v>
      </c>
      <c r="W837" t="s">
        <v>20</v>
      </c>
      <c r="X837">
        <v>4</v>
      </c>
    </row>
    <row r="838" spans="1:24" x14ac:dyDescent="0.3">
      <c r="A838">
        <v>837</v>
      </c>
      <c r="B838" t="s">
        <v>21</v>
      </c>
      <c r="C838" t="str">
        <f>_xlfn.XLOOKUP(B838,Lookup_table!B:B,Lookup_table!C:C)</f>
        <v>AI</v>
      </c>
      <c r="D838" t="s">
        <v>37</v>
      </c>
      <c r="E838" t="s">
        <v>15</v>
      </c>
      <c r="F838" t="s">
        <v>24</v>
      </c>
      <c r="G838" t="s">
        <v>30</v>
      </c>
      <c r="H838" t="str">
        <f t="shared" si="52"/>
        <v>Onsite/Hybrid</v>
      </c>
      <c r="I838" t="s">
        <v>18</v>
      </c>
      <c r="J838" t="str">
        <f t="shared" si="53"/>
        <v>7+ yrs</v>
      </c>
      <c r="K838">
        <f t="shared" ca="1" si="55"/>
        <v>9</v>
      </c>
      <c r="L838" t="s">
        <v>27</v>
      </c>
      <c r="M838">
        <v>0</v>
      </c>
      <c r="N838">
        <v>1</v>
      </c>
      <c r="O838">
        <v>1</v>
      </c>
      <c r="P838">
        <v>1</v>
      </c>
      <c r="Q838">
        <v>0</v>
      </c>
      <c r="R838">
        <f>SUM(M838:N838:O838:P838:Q838)</f>
        <v>3</v>
      </c>
      <c r="S838" s="1">
        <v>170660</v>
      </c>
      <c r="T838" s="1" t="str">
        <f t="shared" si="54"/>
        <v>High</v>
      </c>
      <c r="U838">
        <v>7</v>
      </c>
      <c r="V838">
        <v>2026</v>
      </c>
      <c r="W838" t="s">
        <v>28</v>
      </c>
      <c r="X838">
        <v>6</v>
      </c>
    </row>
    <row r="839" spans="1:24" x14ac:dyDescent="0.3">
      <c r="A839">
        <v>838</v>
      </c>
      <c r="B839" t="s">
        <v>21</v>
      </c>
      <c r="C839" t="str">
        <f>_xlfn.XLOOKUP(B839,Lookup_table!B:B,Lookup_table!C:C)</f>
        <v>AI</v>
      </c>
      <c r="D839" t="s">
        <v>34</v>
      </c>
      <c r="E839" t="s">
        <v>15</v>
      </c>
      <c r="F839" t="s">
        <v>29</v>
      </c>
      <c r="G839" t="s">
        <v>25</v>
      </c>
      <c r="H839" t="str">
        <f t="shared" si="52"/>
        <v>Onsite/Hybrid</v>
      </c>
      <c r="I839" t="s">
        <v>26</v>
      </c>
      <c r="J839" t="str">
        <f t="shared" si="53"/>
        <v>3-6 yrs</v>
      </c>
      <c r="K839">
        <f t="shared" ca="1" si="55"/>
        <v>5</v>
      </c>
      <c r="L839" t="s">
        <v>39</v>
      </c>
      <c r="M839">
        <v>0</v>
      </c>
      <c r="N839">
        <v>1</v>
      </c>
      <c r="O839">
        <v>0</v>
      </c>
      <c r="P839">
        <v>0</v>
      </c>
      <c r="Q839">
        <v>0</v>
      </c>
      <c r="R839">
        <f>SUM(M839:N839:O839:P839:Q839)</f>
        <v>1</v>
      </c>
      <c r="S839" s="1">
        <v>115604</v>
      </c>
      <c r="T839" s="1" t="str">
        <f t="shared" si="54"/>
        <v>Medium</v>
      </c>
      <c r="U839">
        <v>7</v>
      </c>
      <c r="V839">
        <v>2023</v>
      </c>
      <c r="W839" t="s">
        <v>20</v>
      </c>
      <c r="X839">
        <v>3</v>
      </c>
    </row>
    <row r="840" spans="1:24" x14ac:dyDescent="0.3">
      <c r="A840">
        <v>839</v>
      </c>
      <c r="B840" t="s">
        <v>31</v>
      </c>
      <c r="C840" t="str">
        <f>_xlfn.XLOOKUP(B840,Lookup_table!B:B,Lookup_table!C:C)</f>
        <v>Business</v>
      </c>
      <c r="D840" t="s">
        <v>14</v>
      </c>
      <c r="E840" t="s">
        <v>15</v>
      </c>
      <c r="F840" t="s">
        <v>51</v>
      </c>
      <c r="G840" t="s">
        <v>30</v>
      </c>
      <c r="H840" t="str">
        <f t="shared" si="52"/>
        <v>Onsite/Hybrid</v>
      </c>
      <c r="I840" t="s">
        <v>35</v>
      </c>
      <c r="J840" t="str">
        <f t="shared" si="53"/>
        <v>0-2 yrs</v>
      </c>
      <c r="K840">
        <f t="shared" ca="1" si="55"/>
        <v>2</v>
      </c>
      <c r="L840" t="s">
        <v>19</v>
      </c>
      <c r="M840">
        <v>1</v>
      </c>
      <c r="N840">
        <v>0</v>
      </c>
      <c r="O840">
        <v>1</v>
      </c>
      <c r="P840">
        <v>1</v>
      </c>
      <c r="Q840">
        <v>1</v>
      </c>
      <c r="R840">
        <f>SUM(M840:N840:O840:P840:Q840)</f>
        <v>4</v>
      </c>
      <c r="S840" s="1">
        <v>85100</v>
      </c>
      <c r="T840" s="1" t="str">
        <f t="shared" si="54"/>
        <v>Medium</v>
      </c>
      <c r="U840">
        <v>7</v>
      </c>
      <c r="V840">
        <v>2021</v>
      </c>
      <c r="W840" t="s">
        <v>28</v>
      </c>
      <c r="X840">
        <v>7</v>
      </c>
    </row>
    <row r="841" spans="1:24" x14ac:dyDescent="0.3">
      <c r="A841">
        <v>840</v>
      </c>
      <c r="B841" t="s">
        <v>33</v>
      </c>
      <c r="C841" t="str">
        <f>_xlfn.XLOOKUP(B841,Lookup_table!B:B,Lookup_table!C:C)</f>
        <v>Data</v>
      </c>
      <c r="D841" t="s">
        <v>22</v>
      </c>
      <c r="E841" t="s">
        <v>32</v>
      </c>
      <c r="F841" t="s">
        <v>52</v>
      </c>
      <c r="G841" t="s">
        <v>25</v>
      </c>
      <c r="H841" t="str">
        <f t="shared" si="52"/>
        <v>Onsite/Hybrid</v>
      </c>
      <c r="I841" t="s">
        <v>18</v>
      </c>
      <c r="J841" t="str">
        <f t="shared" si="53"/>
        <v>7+ yrs</v>
      </c>
      <c r="K841">
        <f t="shared" ca="1" si="55"/>
        <v>13</v>
      </c>
      <c r="L841" t="s">
        <v>19</v>
      </c>
      <c r="M841">
        <v>0</v>
      </c>
      <c r="N841">
        <v>1</v>
      </c>
      <c r="O841">
        <v>0</v>
      </c>
      <c r="P841">
        <v>0</v>
      </c>
      <c r="Q841">
        <v>1</v>
      </c>
      <c r="R841">
        <f>SUM(M841:N841:O841:P841:Q841)</f>
        <v>2</v>
      </c>
      <c r="S841" s="1">
        <v>125979</v>
      </c>
      <c r="T841" s="1" t="str">
        <f t="shared" si="54"/>
        <v>High</v>
      </c>
      <c r="U841">
        <v>12</v>
      </c>
      <c r="V841">
        <v>2022</v>
      </c>
      <c r="W841" t="s">
        <v>28</v>
      </c>
      <c r="X841">
        <v>8</v>
      </c>
    </row>
    <row r="842" spans="1:24" x14ac:dyDescent="0.3">
      <c r="A842">
        <v>841</v>
      </c>
      <c r="B842" t="s">
        <v>33</v>
      </c>
      <c r="C842" t="str">
        <f>_xlfn.XLOOKUP(B842,Lookup_table!B:B,Lookup_table!C:C)</f>
        <v>Data</v>
      </c>
      <c r="D842" t="s">
        <v>22</v>
      </c>
      <c r="E842" t="s">
        <v>38</v>
      </c>
      <c r="F842" t="s">
        <v>44</v>
      </c>
      <c r="G842" t="s">
        <v>25</v>
      </c>
      <c r="H842" t="str">
        <f t="shared" si="52"/>
        <v>Onsite/Hybrid</v>
      </c>
      <c r="I842" t="s">
        <v>26</v>
      </c>
      <c r="J842" t="str">
        <f t="shared" si="53"/>
        <v>3-6 yrs</v>
      </c>
      <c r="K842">
        <f t="shared" ca="1" si="55"/>
        <v>3</v>
      </c>
      <c r="L842" t="s">
        <v>27</v>
      </c>
      <c r="M842">
        <v>1</v>
      </c>
      <c r="N842">
        <v>1</v>
      </c>
      <c r="O842">
        <v>0</v>
      </c>
      <c r="P842">
        <v>0</v>
      </c>
      <c r="Q842">
        <v>0</v>
      </c>
      <c r="R842">
        <f>SUM(M842:N842:O842:P842:Q842)</f>
        <v>2</v>
      </c>
      <c r="S842" s="1">
        <v>96877</v>
      </c>
      <c r="T842" s="1" t="str">
        <f t="shared" si="54"/>
        <v>Medium</v>
      </c>
      <c r="U842">
        <v>11</v>
      </c>
      <c r="V842">
        <v>2024</v>
      </c>
      <c r="W842" t="s">
        <v>20</v>
      </c>
      <c r="X842">
        <v>6</v>
      </c>
    </row>
    <row r="843" spans="1:24" x14ac:dyDescent="0.3">
      <c r="A843">
        <v>842</v>
      </c>
      <c r="B843" t="s">
        <v>21</v>
      </c>
      <c r="C843" t="str">
        <f>_xlfn.XLOOKUP(B843,Lookup_table!B:B,Lookup_table!C:C)</f>
        <v>AI</v>
      </c>
      <c r="D843" t="s">
        <v>22</v>
      </c>
      <c r="E843" t="s">
        <v>23</v>
      </c>
      <c r="F843" t="s">
        <v>44</v>
      </c>
      <c r="G843" t="s">
        <v>25</v>
      </c>
      <c r="H843" t="str">
        <f t="shared" si="52"/>
        <v>Onsite/Hybrid</v>
      </c>
      <c r="I843" t="s">
        <v>35</v>
      </c>
      <c r="J843" t="str">
        <f t="shared" si="53"/>
        <v>0-2 yrs</v>
      </c>
      <c r="K843">
        <f t="shared" ca="1" si="55"/>
        <v>2</v>
      </c>
      <c r="L843" t="s">
        <v>39</v>
      </c>
      <c r="M843">
        <v>0</v>
      </c>
      <c r="N843">
        <v>1</v>
      </c>
      <c r="O843">
        <v>0</v>
      </c>
      <c r="P843">
        <v>0</v>
      </c>
      <c r="Q843">
        <v>1</v>
      </c>
      <c r="R843">
        <f>SUM(M843:N843:O843:P843:Q843)</f>
        <v>2</v>
      </c>
      <c r="S843" s="1">
        <v>118439</v>
      </c>
      <c r="T843" s="1" t="str">
        <f t="shared" si="54"/>
        <v>Medium</v>
      </c>
      <c r="U843">
        <v>9</v>
      </c>
      <c r="V843">
        <v>2023</v>
      </c>
      <c r="W843" t="s">
        <v>34</v>
      </c>
      <c r="X843">
        <v>5</v>
      </c>
    </row>
    <row r="844" spans="1:24" x14ac:dyDescent="0.3">
      <c r="A844">
        <v>843</v>
      </c>
      <c r="B844" t="s">
        <v>33</v>
      </c>
      <c r="C844" t="str">
        <f>_xlfn.XLOOKUP(B844,Lookup_table!B:B,Lookup_table!C:C)</f>
        <v>Data</v>
      </c>
      <c r="D844" t="s">
        <v>22</v>
      </c>
      <c r="E844" t="s">
        <v>42</v>
      </c>
      <c r="F844" t="s">
        <v>44</v>
      </c>
      <c r="G844" t="s">
        <v>30</v>
      </c>
      <c r="H844" t="str">
        <f t="shared" si="52"/>
        <v>Onsite/Hybrid</v>
      </c>
      <c r="I844" t="s">
        <v>35</v>
      </c>
      <c r="J844" t="str">
        <f t="shared" si="53"/>
        <v>0-2 yrs</v>
      </c>
      <c r="K844">
        <f t="shared" ca="1" si="55"/>
        <v>1</v>
      </c>
      <c r="L844" t="s">
        <v>19</v>
      </c>
      <c r="M844">
        <v>1</v>
      </c>
      <c r="N844">
        <v>1</v>
      </c>
      <c r="O844">
        <v>0</v>
      </c>
      <c r="P844">
        <v>0</v>
      </c>
      <c r="Q844">
        <v>0</v>
      </c>
      <c r="R844">
        <f>SUM(M844:N844:O844:P844:Q844)</f>
        <v>2</v>
      </c>
      <c r="S844" s="1">
        <v>68065</v>
      </c>
      <c r="T844" s="1" t="str">
        <f t="shared" si="54"/>
        <v>Low</v>
      </c>
      <c r="U844">
        <v>12</v>
      </c>
      <c r="V844">
        <v>2022</v>
      </c>
      <c r="W844" t="s">
        <v>34</v>
      </c>
      <c r="X844">
        <v>4</v>
      </c>
    </row>
    <row r="845" spans="1:24" x14ac:dyDescent="0.3">
      <c r="A845">
        <v>844</v>
      </c>
      <c r="B845" t="s">
        <v>31</v>
      </c>
      <c r="C845" t="str">
        <f>_xlfn.XLOOKUP(B845,Lookup_table!B:B,Lookup_table!C:C)</f>
        <v>Business</v>
      </c>
      <c r="D845" t="s">
        <v>37</v>
      </c>
      <c r="E845" t="s">
        <v>32</v>
      </c>
      <c r="F845" t="s">
        <v>29</v>
      </c>
      <c r="G845" t="s">
        <v>17</v>
      </c>
      <c r="H845" t="str">
        <f t="shared" si="52"/>
        <v>Remote</v>
      </c>
      <c r="I845" t="s">
        <v>18</v>
      </c>
      <c r="J845" t="str">
        <f t="shared" si="53"/>
        <v>7+ yrs</v>
      </c>
      <c r="K845">
        <f t="shared" ca="1" si="55"/>
        <v>13</v>
      </c>
      <c r="L845" t="s">
        <v>19</v>
      </c>
      <c r="M845">
        <v>1</v>
      </c>
      <c r="N845">
        <v>0</v>
      </c>
      <c r="O845">
        <v>0</v>
      </c>
      <c r="P845">
        <v>1</v>
      </c>
      <c r="Q845">
        <v>0</v>
      </c>
      <c r="R845">
        <f>SUM(M845:N845:O845:P845:Q845)</f>
        <v>2</v>
      </c>
      <c r="S845" s="1">
        <v>116766</v>
      </c>
      <c r="T845" s="1" t="str">
        <f t="shared" si="54"/>
        <v>Medium</v>
      </c>
      <c r="U845">
        <v>12</v>
      </c>
      <c r="V845">
        <v>2022</v>
      </c>
      <c r="W845" t="s">
        <v>34</v>
      </c>
      <c r="X845">
        <v>5</v>
      </c>
    </row>
    <row r="846" spans="1:24" x14ac:dyDescent="0.3">
      <c r="A846">
        <v>845</v>
      </c>
      <c r="B846" t="s">
        <v>41</v>
      </c>
      <c r="C846" t="str">
        <f>_xlfn.XLOOKUP(B846,Lookup_table!B:B,Lookup_table!C:C)</f>
        <v>Data</v>
      </c>
      <c r="D846" t="s">
        <v>34</v>
      </c>
      <c r="E846" t="s">
        <v>32</v>
      </c>
      <c r="F846" t="s">
        <v>16</v>
      </c>
      <c r="G846" t="s">
        <v>30</v>
      </c>
      <c r="H846" t="str">
        <f t="shared" si="52"/>
        <v>Onsite/Hybrid</v>
      </c>
      <c r="I846" t="s">
        <v>35</v>
      </c>
      <c r="J846" t="str">
        <f t="shared" si="53"/>
        <v>0-2 yrs</v>
      </c>
      <c r="K846">
        <f t="shared" ca="1" si="55"/>
        <v>0</v>
      </c>
      <c r="L846" t="s">
        <v>39</v>
      </c>
      <c r="M846">
        <v>0</v>
      </c>
      <c r="N846">
        <v>0</v>
      </c>
      <c r="O846">
        <v>0</v>
      </c>
      <c r="P846">
        <v>0</v>
      </c>
      <c r="Q846">
        <v>1</v>
      </c>
      <c r="R846">
        <f>SUM(M846:N846:O846:P846:Q846)</f>
        <v>1</v>
      </c>
      <c r="S846" s="1">
        <v>61096</v>
      </c>
      <c r="T846" s="1" t="str">
        <f t="shared" si="54"/>
        <v>Low</v>
      </c>
      <c r="U846">
        <v>12</v>
      </c>
      <c r="V846">
        <v>2022</v>
      </c>
      <c r="W846" t="s">
        <v>20</v>
      </c>
      <c r="X846">
        <v>5</v>
      </c>
    </row>
    <row r="847" spans="1:24" x14ac:dyDescent="0.3">
      <c r="A847">
        <v>846</v>
      </c>
      <c r="B847" t="s">
        <v>41</v>
      </c>
      <c r="C847" t="str">
        <f>_xlfn.XLOOKUP(B847,Lookup_table!B:B,Lookup_table!C:C)</f>
        <v>Data</v>
      </c>
      <c r="D847" t="s">
        <v>34</v>
      </c>
      <c r="E847" t="s">
        <v>15</v>
      </c>
      <c r="F847" t="s">
        <v>29</v>
      </c>
      <c r="G847" t="s">
        <v>25</v>
      </c>
      <c r="H847" t="str">
        <f t="shared" si="52"/>
        <v>Onsite/Hybrid</v>
      </c>
      <c r="I847" t="s">
        <v>18</v>
      </c>
      <c r="J847" t="str">
        <f t="shared" si="53"/>
        <v>7+ yrs</v>
      </c>
      <c r="K847">
        <f t="shared" ca="1" si="55"/>
        <v>13</v>
      </c>
      <c r="L847" t="s">
        <v>27</v>
      </c>
      <c r="M847">
        <v>1</v>
      </c>
      <c r="N847">
        <v>0</v>
      </c>
      <c r="O847">
        <v>0</v>
      </c>
      <c r="P847">
        <v>1</v>
      </c>
      <c r="Q847">
        <v>0</v>
      </c>
      <c r="R847">
        <f>SUM(M847:N847:O847:P847:Q847)</f>
        <v>2</v>
      </c>
      <c r="S847" s="1">
        <v>113955</v>
      </c>
      <c r="T847" s="1" t="str">
        <f t="shared" si="54"/>
        <v>Medium</v>
      </c>
      <c r="U847">
        <v>10</v>
      </c>
      <c r="V847">
        <v>2022</v>
      </c>
      <c r="W847" t="s">
        <v>28</v>
      </c>
      <c r="X847">
        <v>9</v>
      </c>
    </row>
    <row r="848" spans="1:24" x14ac:dyDescent="0.3">
      <c r="A848">
        <v>847</v>
      </c>
      <c r="B848" t="s">
        <v>41</v>
      </c>
      <c r="C848" t="str">
        <f>_xlfn.XLOOKUP(B848,Lookup_table!B:B,Lookup_table!C:C)</f>
        <v>Data</v>
      </c>
      <c r="D848" t="s">
        <v>14</v>
      </c>
      <c r="E848" t="s">
        <v>38</v>
      </c>
      <c r="F848" t="s">
        <v>16</v>
      </c>
      <c r="G848" t="s">
        <v>17</v>
      </c>
      <c r="H848" t="str">
        <f t="shared" si="52"/>
        <v>Remote</v>
      </c>
      <c r="I848" t="s">
        <v>35</v>
      </c>
      <c r="J848" t="str">
        <f t="shared" si="53"/>
        <v>0-2 yrs</v>
      </c>
      <c r="K848">
        <f t="shared" ca="1" si="55"/>
        <v>0</v>
      </c>
      <c r="L848" t="s">
        <v>19</v>
      </c>
      <c r="M848">
        <v>0</v>
      </c>
      <c r="N848">
        <v>0</v>
      </c>
      <c r="O848">
        <v>0</v>
      </c>
      <c r="P848">
        <v>0</v>
      </c>
      <c r="Q848">
        <v>0</v>
      </c>
      <c r="R848">
        <f>SUM(M848:N848:O848:P848:Q848)</f>
        <v>0</v>
      </c>
      <c r="S848" s="1">
        <v>49799</v>
      </c>
      <c r="T848" s="1" t="str">
        <f t="shared" si="54"/>
        <v>Low</v>
      </c>
      <c r="U848">
        <v>7</v>
      </c>
      <c r="V848">
        <v>2025</v>
      </c>
      <c r="W848" t="s">
        <v>34</v>
      </c>
      <c r="X848">
        <v>6</v>
      </c>
    </row>
    <row r="849" spans="1:24" x14ac:dyDescent="0.3">
      <c r="A849">
        <v>848</v>
      </c>
      <c r="B849" t="s">
        <v>31</v>
      </c>
      <c r="C849" t="str">
        <f>_xlfn.XLOOKUP(B849,Lookup_table!B:B,Lookup_table!C:C)</f>
        <v>Business</v>
      </c>
      <c r="D849" t="s">
        <v>22</v>
      </c>
      <c r="E849" t="s">
        <v>32</v>
      </c>
      <c r="F849" t="s">
        <v>16</v>
      </c>
      <c r="G849" t="s">
        <v>17</v>
      </c>
      <c r="H849" t="str">
        <f t="shared" si="52"/>
        <v>Remote</v>
      </c>
      <c r="I849" t="s">
        <v>26</v>
      </c>
      <c r="J849" t="str">
        <f t="shared" si="53"/>
        <v>3-6 yrs</v>
      </c>
      <c r="K849">
        <f t="shared" ca="1" si="55"/>
        <v>5</v>
      </c>
      <c r="L849" t="s">
        <v>19</v>
      </c>
      <c r="M849">
        <v>0</v>
      </c>
      <c r="N849">
        <v>1</v>
      </c>
      <c r="O849">
        <v>1</v>
      </c>
      <c r="P849">
        <v>1</v>
      </c>
      <c r="Q849">
        <v>1</v>
      </c>
      <c r="R849">
        <f>SUM(M849:N849:O849:P849:Q849)</f>
        <v>4</v>
      </c>
      <c r="S849" s="1">
        <v>130540</v>
      </c>
      <c r="T849" s="1" t="str">
        <f t="shared" si="54"/>
        <v>High</v>
      </c>
      <c r="U849">
        <v>3</v>
      </c>
      <c r="V849">
        <v>2026</v>
      </c>
      <c r="W849" t="s">
        <v>28</v>
      </c>
      <c r="X849">
        <v>5</v>
      </c>
    </row>
    <row r="850" spans="1:24" x14ac:dyDescent="0.3">
      <c r="A850">
        <v>849</v>
      </c>
      <c r="B850" t="s">
        <v>31</v>
      </c>
      <c r="C850" t="str">
        <f>_xlfn.XLOOKUP(B850,Lookup_table!B:B,Lookup_table!C:C)</f>
        <v>Business</v>
      </c>
      <c r="D850" t="s">
        <v>34</v>
      </c>
      <c r="E850" t="s">
        <v>15</v>
      </c>
      <c r="F850" t="s">
        <v>43</v>
      </c>
      <c r="G850" t="s">
        <v>17</v>
      </c>
      <c r="H850" t="str">
        <f t="shared" si="52"/>
        <v>Remote</v>
      </c>
      <c r="I850" t="s">
        <v>18</v>
      </c>
      <c r="J850" t="str">
        <f t="shared" si="53"/>
        <v>7+ yrs</v>
      </c>
      <c r="K850">
        <f t="shared" ca="1" si="55"/>
        <v>11</v>
      </c>
      <c r="L850" t="s">
        <v>19</v>
      </c>
      <c r="M850">
        <v>1</v>
      </c>
      <c r="N850">
        <v>0</v>
      </c>
      <c r="O850">
        <v>1</v>
      </c>
      <c r="P850">
        <v>1</v>
      </c>
      <c r="Q850">
        <v>1</v>
      </c>
      <c r="R850">
        <f>SUM(M850:N850:O850:P850:Q850)</f>
        <v>4</v>
      </c>
      <c r="S850" s="1">
        <v>141163</v>
      </c>
      <c r="T850" s="1" t="str">
        <f t="shared" si="54"/>
        <v>High</v>
      </c>
      <c r="U850">
        <v>8</v>
      </c>
      <c r="V850">
        <v>2021</v>
      </c>
      <c r="W850" t="s">
        <v>28</v>
      </c>
      <c r="X850">
        <v>4</v>
      </c>
    </row>
    <row r="851" spans="1:24" x14ac:dyDescent="0.3">
      <c r="A851">
        <v>850</v>
      </c>
      <c r="B851" t="s">
        <v>50</v>
      </c>
      <c r="C851" t="str">
        <f>_xlfn.XLOOKUP(B851,Lookup_table!B:B,Lookup_table!C:C)</f>
        <v>AI</v>
      </c>
      <c r="D851" t="s">
        <v>37</v>
      </c>
      <c r="E851" t="s">
        <v>32</v>
      </c>
      <c r="F851" t="s">
        <v>52</v>
      </c>
      <c r="G851" t="s">
        <v>25</v>
      </c>
      <c r="H851" t="str">
        <f t="shared" si="52"/>
        <v>Onsite/Hybrid</v>
      </c>
      <c r="I851" t="s">
        <v>35</v>
      </c>
      <c r="J851" t="str">
        <f t="shared" si="53"/>
        <v>0-2 yrs</v>
      </c>
      <c r="K851">
        <f t="shared" ca="1" si="55"/>
        <v>2</v>
      </c>
      <c r="L851" t="s">
        <v>27</v>
      </c>
      <c r="M851">
        <v>1</v>
      </c>
      <c r="N851">
        <v>1</v>
      </c>
      <c r="O851">
        <v>1</v>
      </c>
      <c r="P851">
        <v>1</v>
      </c>
      <c r="Q851">
        <v>0</v>
      </c>
      <c r="R851">
        <f>SUM(M851:N851:O851:P851:Q851)</f>
        <v>4</v>
      </c>
      <c r="S851" s="1">
        <v>119717</v>
      </c>
      <c r="T851" s="1" t="str">
        <f t="shared" si="54"/>
        <v>Medium</v>
      </c>
      <c r="U851">
        <v>8</v>
      </c>
      <c r="V851">
        <v>2023</v>
      </c>
      <c r="W851" t="s">
        <v>28</v>
      </c>
      <c r="X851">
        <v>2</v>
      </c>
    </row>
    <row r="852" spans="1:24" x14ac:dyDescent="0.3">
      <c r="A852">
        <v>851</v>
      </c>
      <c r="B852" t="s">
        <v>41</v>
      </c>
      <c r="C852" t="str">
        <f>_xlfn.XLOOKUP(B852,Lookup_table!B:B,Lookup_table!C:C)</f>
        <v>Data</v>
      </c>
      <c r="D852" t="s">
        <v>34</v>
      </c>
      <c r="E852" t="s">
        <v>42</v>
      </c>
      <c r="F852" t="s">
        <v>52</v>
      </c>
      <c r="G852" t="s">
        <v>25</v>
      </c>
      <c r="H852" t="str">
        <f t="shared" si="52"/>
        <v>Onsite/Hybrid</v>
      </c>
      <c r="I852" t="s">
        <v>35</v>
      </c>
      <c r="J852" t="str">
        <f t="shared" si="53"/>
        <v>0-2 yrs</v>
      </c>
      <c r="K852">
        <f t="shared" ca="1" si="55"/>
        <v>0</v>
      </c>
      <c r="L852" t="s">
        <v>39</v>
      </c>
      <c r="M852">
        <v>0</v>
      </c>
      <c r="N852">
        <v>1</v>
      </c>
      <c r="O852">
        <v>1</v>
      </c>
      <c r="P852">
        <v>1</v>
      </c>
      <c r="Q852">
        <v>0</v>
      </c>
      <c r="R852">
        <f>SUM(M852:N852:O852:P852:Q852)</f>
        <v>3</v>
      </c>
      <c r="S852" s="1">
        <v>82979</v>
      </c>
      <c r="T852" s="1" t="str">
        <f t="shared" si="54"/>
        <v>Medium</v>
      </c>
      <c r="U852">
        <v>4</v>
      </c>
      <c r="V852">
        <v>2024</v>
      </c>
      <c r="W852" t="s">
        <v>28</v>
      </c>
      <c r="X852">
        <v>1</v>
      </c>
    </row>
    <row r="853" spans="1:24" x14ac:dyDescent="0.3">
      <c r="A853">
        <v>852</v>
      </c>
      <c r="B853" t="s">
        <v>50</v>
      </c>
      <c r="C853" t="str">
        <f>_xlfn.XLOOKUP(B853,Lookup_table!B:B,Lookup_table!C:C)</f>
        <v>AI</v>
      </c>
      <c r="D853" t="s">
        <v>37</v>
      </c>
      <c r="E853" t="s">
        <v>15</v>
      </c>
      <c r="F853" t="s">
        <v>43</v>
      </c>
      <c r="G853" t="s">
        <v>17</v>
      </c>
      <c r="H853" t="str">
        <f t="shared" si="52"/>
        <v>Remote</v>
      </c>
      <c r="I853" t="s">
        <v>26</v>
      </c>
      <c r="J853" t="str">
        <f t="shared" si="53"/>
        <v>3-6 yrs</v>
      </c>
      <c r="K853">
        <f t="shared" ca="1" si="55"/>
        <v>4</v>
      </c>
      <c r="L853" t="s">
        <v>19</v>
      </c>
      <c r="M853">
        <v>1</v>
      </c>
      <c r="N853">
        <v>0</v>
      </c>
      <c r="O853">
        <v>1</v>
      </c>
      <c r="P853">
        <v>1</v>
      </c>
      <c r="Q853">
        <v>1</v>
      </c>
      <c r="R853">
        <f>SUM(M853:N853:O853:P853:Q853)</f>
        <v>4</v>
      </c>
      <c r="S853" s="1">
        <v>151239</v>
      </c>
      <c r="T853" s="1" t="str">
        <f t="shared" si="54"/>
        <v>High</v>
      </c>
      <c r="U853">
        <v>1</v>
      </c>
      <c r="V853">
        <v>2024</v>
      </c>
      <c r="W853" t="s">
        <v>28</v>
      </c>
      <c r="X853">
        <v>6</v>
      </c>
    </row>
    <row r="854" spans="1:24" x14ac:dyDescent="0.3">
      <c r="A854">
        <v>853</v>
      </c>
      <c r="B854" t="s">
        <v>36</v>
      </c>
      <c r="C854" t="str">
        <f>_xlfn.XLOOKUP(B854,Lookup_table!B:B,Lookup_table!C:C)</f>
        <v>Data</v>
      </c>
      <c r="D854" t="s">
        <v>22</v>
      </c>
      <c r="E854" t="s">
        <v>15</v>
      </c>
      <c r="F854" t="s">
        <v>24</v>
      </c>
      <c r="G854" t="s">
        <v>25</v>
      </c>
      <c r="H854" t="str">
        <f t="shared" si="52"/>
        <v>Onsite/Hybrid</v>
      </c>
      <c r="I854" t="s">
        <v>26</v>
      </c>
      <c r="J854" t="str">
        <f t="shared" si="53"/>
        <v>3-6 yrs</v>
      </c>
      <c r="K854">
        <f t="shared" ca="1" si="55"/>
        <v>5</v>
      </c>
      <c r="L854" t="s">
        <v>39</v>
      </c>
      <c r="M854">
        <v>0</v>
      </c>
      <c r="N854">
        <v>1</v>
      </c>
      <c r="O854">
        <v>0</v>
      </c>
      <c r="P854">
        <v>0</v>
      </c>
      <c r="Q854">
        <v>0</v>
      </c>
      <c r="R854">
        <f>SUM(M854:N854:O854:P854:Q854)</f>
        <v>1</v>
      </c>
      <c r="S854" s="1">
        <v>91949</v>
      </c>
      <c r="T854" s="1" t="str">
        <f t="shared" si="54"/>
        <v>Medium</v>
      </c>
      <c r="U854">
        <v>5</v>
      </c>
      <c r="V854">
        <v>2020</v>
      </c>
      <c r="W854" t="s">
        <v>28</v>
      </c>
      <c r="X854">
        <v>8</v>
      </c>
    </row>
    <row r="855" spans="1:24" x14ac:dyDescent="0.3">
      <c r="A855">
        <v>854</v>
      </c>
      <c r="B855" t="s">
        <v>33</v>
      </c>
      <c r="C855" t="str">
        <f>_xlfn.XLOOKUP(B855,Lookup_table!B:B,Lookup_table!C:C)</f>
        <v>Data</v>
      </c>
      <c r="D855" t="s">
        <v>22</v>
      </c>
      <c r="E855" t="s">
        <v>42</v>
      </c>
      <c r="F855" t="s">
        <v>44</v>
      </c>
      <c r="G855" t="s">
        <v>25</v>
      </c>
      <c r="H855" t="str">
        <f t="shared" si="52"/>
        <v>Onsite/Hybrid</v>
      </c>
      <c r="I855" t="s">
        <v>35</v>
      </c>
      <c r="J855" t="str">
        <f t="shared" si="53"/>
        <v>0-2 yrs</v>
      </c>
      <c r="K855">
        <f t="shared" ca="1" si="55"/>
        <v>1</v>
      </c>
      <c r="L855" t="s">
        <v>27</v>
      </c>
      <c r="M855">
        <v>1</v>
      </c>
      <c r="N855">
        <v>1</v>
      </c>
      <c r="O855">
        <v>1</v>
      </c>
      <c r="P855">
        <v>0</v>
      </c>
      <c r="Q855">
        <v>0</v>
      </c>
      <c r="R855">
        <f>SUM(M855:N855:O855:P855:Q855)</f>
        <v>3</v>
      </c>
      <c r="S855" s="1">
        <v>84349</v>
      </c>
      <c r="T855" s="1" t="str">
        <f t="shared" si="54"/>
        <v>Medium</v>
      </c>
      <c r="U855">
        <v>9</v>
      </c>
      <c r="V855">
        <v>2024</v>
      </c>
      <c r="W855" t="s">
        <v>20</v>
      </c>
      <c r="X855">
        <v>2</v>
      </c>
    </row>
    <row r="856" spans="1:24" x14ac:dyDescent="0.3">
      <c r="A856">
        <v>855</v>
      </c>
      <c r="B856" t="s">
        <v>21</v>
      </c>
      <c r="C856" t="str">
        <f>_xlfn.XLOOKUP(B856,Lookup_table!B:B,Lookup_table!C:C)</f>
        <v>AI</v>
      </c>
      <c r="D856" t="s">
        <v>14</v>
      </c>
      <c r="E856" t="s">
        <v>38</v>
      </c>
      <c r="F856" t="s">
        <v>24</v>
      </c>
      <c r="G856" t="s">
        <v>17</v>
      </c>
      <c r="H856" t="str">
        <f t="shared" si="52"/>
        <v>Remote</v>
      </c>
      <c r="I856" t="s">
        <v>18</v>
      </c>
      <c r="J856" t="str">
        <f t="shared" si="53"/>
        <v>7+ yrs</v>
      </c>
      <c r="K856">
        <f t="shared" ca="1" si="55"/>
        <v>9</v>
      </c>
      <c r="L856" t="s">
        <v>27</v>
      </c>
      <c r="M856">
        <v>1</v>
      </c>
      <c r="N856">
        <v>1</v>
      </c>
      <c r="O856">
        <v>1</v>
      </c>
      <c r="P856">
        <v>1</v>
      </c>
      <c r="Q856">
        <v>1</v>
      </c>
      <c r="R856">
        <f>SUM(M856:N856:O856:P856:Q856)</f>
        <v>5</v>
      </c>
      <c r="S856" s="1">
        <v>182076</v>
      </c>
      <c r="T856" s="1" t="str">
        <f t="shared" si="54"/>
        <v>High</v>
      </c>
      <c r="U856">
        <v>3</v>
      </c>
      <c r="V856">
        <v>2026</v>
      </c>
      <c r="W856" t="s">
        <v>28</v>
      </c>
      <c r="X856">
        <v>7</v>
      </c>
    </row>
    <row r="857" spans="1:24" x14ac:dyDescent="0.3">
      <c r="A857">
        <v>856</v>
      </c>
      <c r="B857" t="s">
        <v>50</v>
      </c>
      <c r="C857" t="str">
        <f>_xlfn.XLOOKUP(B857,Lookup_table!B:B,Lookup_table!C:C)</f>
        <v>AI</v>
      </c>
      <c r="D857" t="s">
        <v>34</v>
      </c>
      <c r="E857" t="s">
        <v>38</v>
      </c>
      <c r="F857" t="s">
        <v>24</v>
      </c>
      <c r="G857" t="s">
        <v>30</v>
      </c>
      <c r="H857" t="str">
        <f t="shared" si="52"/>
        <v>Onsite/Hybrid</v>
      </c>
      <c r="I857" t="s">
        <v>18</v>
      </c>
      <c r="J857" t="str">
        <f t="shared" si="53"/>
        <v>7+ yrs</v>
      </c>
      <c r="K857">
        <f t="shared" ca="1" si="55"/>
        <v>10</v>
      </c>
      <c r="L857" t="s">
        <v>19</v>
      </c>
      <c r="M857">
        <v>1</v>
      </c>
      <c r="N857">
        <v>1</v>
      </c>
      <c r="O857">
        <v>1</v>
      </c>
      <c r="P857">
        <v>1</v>
      </c>
      <c r="Q857">
        <v>1</v>
      </c>
      <c r="R857">
        <f>SUM(M857:N857:O857:P857:Q857)</f>
        <v>5</v>
      </c>
      <c r="S857" s="1">
        <v>175839</v>
      </c>
      <c r="T857" s="1" t="str">
        <f t="shared" si="54"/>
        <v>High</v>
      </c>
      <c r="U857">
        <v>3</v>
      </c>
      <c r="V857">
        <v>2023</v>
      </c>
      <c r="W857" t="s">
        <v>28</v>
      </c>
      <c r="X857">
        <v>5</v>
      </c>
    </row>
    <row r="858" spans="1:24" x14ac:dyDescent="0.3">
      <c r="A858">
        <v>857</v>
      </c>
      <c r="B858" t="s">
        <v>31</v>
      </c>
      <c r="C858" t="str">
        <f>_xlfn.XLOOKUP(B858,Lookup_table!B:B,Lookup_table!C:C)</f>
        <v>Business</v>
      </c>
      <c r="D858" t="s">
        <v>14</v>
      </c>
      <c r="E858" t="s">
        <v>32</v>
      </c>
      <c r="F858" t="s">
        <v>51</v>
      </c>
      <c r="G858" t="s">
        <v>30</v>
      </c>
      <c r="H858" t="str">
        <f t="shared" si="52"/>
        <v>Onsite/Hybrid</v>
      </c>
      <c r="I858" t="s">
        <v>35</v>
      </c>
      <c r="J858" t="str">
        <f t="shared" si="53"/>
        <v>0-2 yrs</v>
      </c>
      <c r="K858">
        <f t="shared" ca="1" si="55"/>
        <v>1</v>
      </c>
      <c r="L858" t="s">
        <v>39</v>
      </c>
      <c r="M858">
        <v>0</v>
      </c>
      <c r="N858">
        <v>0</v>
      </c>
      <c r="O858">
        <v>0</v>
      </c>
      <c r="P858">
        <v>1</v>
      </c>
      <c r="Q858">
        <v>0</v>
      </c>
      <c r="R858">
        <f>SUM(M858:N858:O858:P858:Q858)</f>
        <v>1</v>
      </c>
      <c r="S858" s="1">
        <v>65740</v>
      </c>
      <c r="T858" s="1" t="str">
        <f t="shared" si="54"/>
        <v>Low</v>
      </c>
      <c r="U858">
        <v>10</v>
      </c>
      <c r="V858">
        <v>2020</v>
      </c>
      <c r="W858" t="s">
        <v>20</v>
      </c>
      <c r="X858">
        <v>1</v>
      </c>
    </row>
    <row r="859" spans="1:24" x14ac:dyDescent="0.3">
      <c r="A859">
        <v>858</v>
      </c>
      <c r="B859" t="s">
        <v>33</v>
      </c>
      <c r="C859" t="str">
        <f>_xlfn.XLOOKUP(B859,Lookup_table!B:B,Lookup_table!C:C)</f>
        <v>Data</v>
      </c>
      <c r="D859" t="s">
        <v>14</v>
      </c>
      <c r="E859" t="s">
        <v>40</v>
      </c>
      <c r="F859" t="s">
        <v>43</v>
      </c>
      <c r="G859" t="s">
        <v>25</v>
      </c>
      <c r="H859" t="str">
        <f t="shared" si="52"/>
        <v>Onsite/Hybrid</v>
      </c>
      <c r="I859" t="s">
        <v>26</v>
      </c>
      <c r="J859" t="str">
        <f t="shared" si="53"/>
        <v>3-6 yrs</v>
      </c>
      <c r="K859">
        <f t="shared" ca="1" si="55"/>
        <v>4</v>
      </c>
      <c r="L859" t="s">
        <v>19</v>
      </c>
      <c r="M859">
        <v>0</v>
      </c>
      <c r="N859">
        <v>0</v>
      </c>
      <c r="O859">
        <v>1</v>
      </c>
      <c r="P859">
        <v>1</v>
      </c>
      <c r="Q859">
        <v>1</v>
      </c>
      <c r="R859">
        <f>SUM(M859:N859:O859:P859:Q859)</f>
        <v>3</v>
      </c>
      <c r="S859" s="1">
        <v>118609</v>
      </c>
      <c r="T859" s="1" t="str">
        <f t="shared" si="54"/>
        <v>Medium</v>
      </c>
      <c r="U859">
        <v>11</v>
      </c>
      <c r="V859">
        <v>2026</v>
      </c>
      <c r="W859" t="s">
        <v>28</v>
      </c>
      <c r="X859">
        <v>4</v>
      </c>
    </row>
    <row r="860" spans="1:24" x14ac:dyDescent="0.3">
      <c r="A860">
        <v>859</v>
      </c>
      <c r="B860" t="s">
        <v>50</v>
      </c>
      <c r="C860" t="str">
        <f>_xlfn.XLOOKUP(B860,Lookup_table!B:B,Lookup_table!C:C)</f>
        <v>AI</v>
      </c>
      <c r="D860" t="s">
        <v>37</v>
      </c>
      <c r="E860" t="s">
        <v>23</v>
      </c>
      <c r="F860" t="s">
        <v>52</v>
      </c>
      <c r="G860" t="s">
        <v>30</v>
      </c>
      <c r="H860" t="str">
        <f t="shared" si="52"/>
        <v>Onsite/Hybrid</v>
      </c>
      <c r="I860" t="s">
        <v>35</v>
      </c>
      <c r="J860" t="str">
        <f t="shared" si="53"/>
        <v>0-2 yrs</v>
      </c>
      <c r="K860">
        <f t="shared" ca="1" si="55"/>
        <v>0</v>
      </c>
      <c r="L860" t="s">
        <v>19</v>
      </c>
      <c r="M860">
        <v>0</v>
      </c>
      <c r="N860">
        <v>0</v>
      </c>
      <c r="O860">
        <v>0</v>
      </c>
      <c r="P860">
        <v>1</v>
      </c>
      <c r="Q860">
        <v>0</v>
      </c>
      <c r="R860">
        <f>SUM(M860:N860:O860:P860:Q860)</f>
        <v>1</v>
      </c>
      <c r="S860" s="1">
        <v>107820</v>
      </c>
      <c r="T860" s="1" t="str">
        <f t="shared" si="54"/>
        <v>Medium</v>
      </c>
      <c r="U860">
        <v>11</v>
      </c>
      <c r="V860">
        <v>2023</v>
      </c>
      <c r="W860" t="s">
        <v>20</v>
      </c>
      <c r="X860">
        <v>2</v>
      </c>
    </row>
    <row r="861" spans="1:24" x14ac:dyDescent="0.3">
      <c r="A861">
        <v>860</v>
      </c>
      <c r="B861" t="s">
        <v>50</v>
      </c>
      <c r="C861" t="str">
        <f>_xlfn.XLOOKUP(B861,Lookup_table!B:B,Lookup_table!C:C)</f>
        <v>AI</v>
      </c>
      <c r="D861" t="s">
        <v>34</v>
      </c>
      <c r="E861" t="s">
        <v>15</v>
      </c>
      <c r="F861" t="s">
        <v>51</v>
      </c>
      <c r="G861" t="s">
        <v>25</v>
      </c>
      <c r="H861" t="str">
        <f t="shared" si="52"/>
        <v>Onsite/Hybrid</v>
      </c>
      <c r="I861" t="s">
        <v>26</v>
      </c>
      <c r="J861" t="str">
        <f t="shared" si="53"/>
        <v>3-6 yrs</v>
      </c>
      <c r="K861">
        <f t="shared" ca="1" si="55"/>
        <v>6</v>
      </c>
      <c r="L861" t="s">
        <v>27</v>
      </c>
      <c r="M861">
        <v>1</v>
      </c>
      <c r="N861">
        <v>0</v>
      </c>
      <c r="O861">
        <v>1</v>
      </c>
      <c r="P861">
        <v>1</v>
      </c>
      <c r="Q861">
        <v>1</v>
      </c>
      <c r="R861">
        <f>SUM(M861:N861:O861:P861:Q861)</f>
        <v>4</v>
      </c>
      <c r="S861" s="1">
        <v>154861</v>
      </c>
      <c r="T861" s="1" t="str">
        <f t="shared" si="54"/>
        <v>High</v>
      </c>
      <c r="U861">
        <v>1</v>
      </c>
      <c r="V861">
        <v>2020</v>
      </c>
      <c r="W861" t="s">
        <v>28</v>
      </c>
      <c r="X861">
        <v>2</v>
      </c>
    </row>
    <row r="862" spans="1:24" x14ac:dyDescent="0.3">
      <c r="A862">
        <v>861</v>
      </c>
      <c r="B862" t="s">
        <v>31</v>
      </c>
      <c r="C862" t="str">
        <f>_xlfn.XLOOKUP(B862,Lookup_table!B:B,Lookup_table!C:C)</f>
        <v>Business</v>
      </c>
      <c r="D862" t="s">
        <v>22</v>
      </c>
      <c r="E862" t="s">
        <v>23</v>
      </c>
      <c r="F862" t="s">
        <v>52</v>
      </c>
      <c r="G862" t="s">
        <v>17</v>
      </c>
      <c r="H862" t="str">
        <f t="shared" si="52"/>
        <v>Remote</v>
      </c>
      <c r="I862" t="s">
        <v>18</v>
      </c>
      <c r="J862" t="str">
        <f t="shared" si="53"/>
        <v>7+ yrs</v>
      </c>
      <c r="K862">
        <f t="shared" ca="1" si="55"/>
        <v>10</v>
      </c>
      <c r="L862" t="s">
        <v>27</v>
      </c>
      <c r="M862">
        <v>0</v>
      </c>
      <c r="N862">
        <v>0</v>
      </c>
      <c r="O862">
        <v>0</v>
      </c>
      <c r="P862">
        <v>1</v>
      </c>
      <c r="Q862">
        <v>0</v>
      </c>
      <c r="R862">
        <f>SUM(M862:N862:O862:P862:Q862)</f>
        <v>1</v>
      </c>
      <c r="S862" s="1">
        <v>130938</v>
      </c>
      <c r="T862" s="1" t="str">
        <f t="shared" si="54"/>
        <v>High</v>
      </c>
      <c r="U862">
        <v>1</v>
      </c>
      <c r="V862">
        <v>2021</v>
      </c>
      <c r="W862" t="s">
        <v>34</v>
      </c>
      <c r="X862">
        <v>6</v>
      </c>
    </row>
    <row r="863" spans="1:24" x14ac:dyDescent="0.3">
      <c r="A863">
        <v>862</v>
      </c>
      <c r="B863" t="s">
        <v>41</v>
      </c>
      <c r="C863" t="str">
        <f>_xlfn.XLOOKUP(B863,Lookup_table!B:B,Lookup_table!C:C)</f>
        <v>Data</v>
      </c>
      <c r="D863" t="s">
        <v>34</v>
      </c>
      <c r="E863" t="s">
        <v>38</v>
      </c>
      <c r="F863" t="s">
        <v>43</v>
      </c>
      <c r="G863" t="s">
        <v>25</v>
      </c>
      <c r="H863" t="str">
        <f t="shared" si="52"/>
        <v>Onsite/Hybrid</v>
      </c>
      <c r="I863" t="s">
        <v>18</v>
      </c>
      <c r="J863" t="str">
        <f t="shared" si="53"/>
        <v>7+ yrs</v>
      </c>
      <c r="K863">
        <f t="shared" ca="1" si="55"/>
        <v>14</v>
      </c>
      <c r="L863" t="s">
        <v>27</v>
      </c>
      <c r="M863">
        <v>0</v>
      </c>
      <c r="N863">
        <v>1</v>
      </c>
      <c r="O863">
        <v>1</v>
      </c>
      <c r="P863">
        <v>0</v>
      </c>
      <c r="Q863">
        <v>1</v>
      </c>
      <c r="R863">
        <f>SUM(M863:N863:O863:P863:Q863)</f>
        <v>3</v>
      </c>
      <c r="S863" s="1">
        <v>125373</v>
      </c>
      <c r="T863" s="1" t="str">
        <f t="shared" si="54"/>
        <v>High</v>
      </c>
      <c r="U863">
        <v>4</v>
      </c>
      <c r="V863">
        <v>2024</v>
      </c>
      <c r="W863" t="s">
        <v>20</v>
      </c>
      <c r="X863">
        <v>2</v>
      </c>
    </row>
    <row r="864" spans="1:24" x14ac:dyDescent="0.3">
      <c r="A864">
        <v>863</v>
      </c>
      <c r="B864" t="s">
        <v>33</v>
      </c>
      <c r="C864" t="str">
        <f>_xlfn.XLOOKUP(B864,Lookup_table!B:B,Lookup_table!C:C)</f>
        <v>Data</v>
      </c>
      <c r="D864" t="s">
        <v>34</v>
      </c>
      <c r="E864" t="s">
        <v>23</v>
      </c>
      <c r="F864" t="s">
        <v>43</v>
      </c>
      <c r="G864" t="s">
        <v>17</v>
      </c>
      <c r="H864" t="str">
        <f t="shared" si="52"/>
        <v>Remote</v>
      </c>
      <c r="I864" t="s">
        <v>18</v>
      </c>
      <c r="J864" t="str">
        <f t="shared" si="53"/>
        <v>7+ yrs</v>
      </c>
      <c r="K864">
        <f t="shared" ca="1" si="55"/>
        <v>13</v>
      </c>
      <c r="L864" t="s">
        <v>19</v>
      </c>
      <c r="M864">
        <v>0</v>
      </c>
      <c r="N864">
        <v>1</v>
      </c>
      <c r="O864">
        <v>0</v>
      </c>
      <c r="P864">
        <v>0</v>
      </c>
      <c r="Q864">
        <v>0</v>
      </c>
      <c r="R864">
        <f>SUM(M864:N864:O864:P864:Q864)</f>
        <v>1</v>
      </c>
      <c r="S864" s="1">
        <v>101227</v>
      </c>
      <c r="T864" s="1" t="str">
        <f t="shared" si="54"/>
        <v>Medium</v>
      </c>
      <c r="U864">
        <v>1</v>
      </c>
      <c r="V864">
        <v>2025</v>
      </c>
      <c r="W864" t="s">
        <v>20</v>
      </c>
      <c r="X864">
        <v>6</v>
      </c>
    </row>
    <row r="865" spans="1:24" x14ac:dyDescent="0.3">
      <c r="A865">
        <v>864</v>
      </c>
      <c r="B865" t="s">
        <v>31</v>
      </c>
      <c r="C865" t="str">
        <f>_xlfn.XLOOKUP(B865,Lookup_table!B:B,Lookup_table!C:C)</f>
        <v>Business</v>
      </c>
      <c r="D865" t="s">
        <v>37</v>
      </c>
      <c r="E865" t="s">
        <v>32</v>
      </c>
      <c r="F865" t="s">
        <v>43</v>
      </c>
      <c r="G865" t="s">
        <v>25</v>
      </c>
      <c r="H865" t="str">
        <f t="shared" si="52"/>
        <v>Onsite/Hybrid</v>
      </c>
      <c r="I865" t="s">
        <v>35</v>
      </c>
      <c r="J865" t="str">
        <f t="shared" si="53"/>
        <v>0-2 yrs</v>
      </c>
      <c r="K865">
        <f t="shared" ca="1" si="55"/>
        <v>0</v>
      </c>
      <c r="L865" t="s">
        <v>27</v>
      </c>
      <c r="M865">
        <v>1</v>
      </c>
      <c r="N865">
        <v>1</v>
      </c>
      <c r="O865">
        <v>1</v>
      </c>
      <c r="P865">
        <v>0</v>
      </c>
      <c r="Q865">
        <v>1</v>
      </c>
      <c r="R865">
        <f>SUM(M865:N865:O865:P865:Q865)</f>
        <v>4</v>
      </c>
      <c r="S865" s="1">
        <v>77145</v>
      </c>
      <c r="T865" s="1" t="str">
        <f t="shared" si="54"/>
        <v>Medium</v>
      </c>
      <c r="U865">
        <v>7</v>
      </c>
      <c r="V865">
        <v>2025</v>
      </c>
      <c r="W865" t="s">
        <v>20</v>
      </c>
      <c r="X865">
        <v>2</v>
      </c>
    </row>
    <row r="866" spans="1:24" x14ac:dyDescent="0.3">
      <c r="A866">
        <v>865</v>
      </c>
      <c r="B866" t="s">
        <v>50</v>
      </c>
      <c r="C866" t="str">
        <f>_xlfn.XLOOKUP(B866,Lookup_table!B:B,Lookup_table!C:C)</f>
        <v>AI</v>
      </c>
      <c r="D866" t="s">
        <v>37</v>
      </c>
      <c r="E866" t="s">
        <v>15</v>
      </c>
      <c r="F866" t="s">
        <v>52</v>
      </c>
      <c r="G866" t="s">
        <v>30</v>
      </c>
      <c r="H866" t="str">
        <f t="shared" si="52"/>
        <v>Onsite/Hybrid</v>
      </c>
      <c r="I866" t="s">
        <v>26</v>
      </c>
      <c r="J866" t="str">
        <f t="shared" si="53"/>
        <v>3-6 yrs</v>
      </c>
      <c r="K866">
        <f t="shared" ca="1" si="55"/>
        <v>5</v>
      </c>
      <c r="L866" t="s">
        <v>27</v>
      </c>
      <c r="M866">
        <v>0</v>
      </c>
      <c r="N866">
        <v>0</v>
      </c>
      <c r="O866">
        <v>0</v>
      </c>
      <c r="P866">
        <v>0</v>
      </c>
      <c r="Q866">
        <v>0</v>
      </c>
      <c r="R866">
        <f>SUM(M866:N866:O866:P866:Q866)</f>
        <v>0</v>
      </c>
      <c r="S866" s="1">
        <v>117663</v>
      </c>
      <c r="T866" s="1" t="str">
        <f t="shared" si="54"/>
        <v>Medium</v>
      </c>
      <c r="U866">
        <v>6</v>
      </c>
      <c r="V866">
        <v>2025</v>
      </c>
      <c r="W866" t="s">
        <v>28</v>
      </c>
      <c r="X866">
        <v>7</v>
      </c>
    </row>
    <row r="867" spans="1:24" x14ac:dyDescent="0.3">
      <c r="A867">
        <v>866</v>
      </c>
      <c r="B867" t="s">
        <v>36</v>
      </c>
      <c r="C867" t="str">
        <f>_xlfn.XLOOKUP(B867,Lookup_table!B:B,Lookup_table!C:C)</f>
        <v>Data</v>
      </c>
      <c r="D867" t="s">
        <v>37</v>
      </c>
      <c r="E867" t="s">
        <v>38</v>
      </c>
      <c r="F867" t="s">
        <v>29</v>
      </c>
      <c r="G867" t="s">
        <v>17</v>
      </c>
      <c r="H867" t="str">
        <f t="shared" si="52"/>
        <v>Remote</v>
      </c>
      <c r="I867" t="s">
        <v>18</v>
      </c>
      <c r="J867" t="str">
        <f t="shared" si="53"/>
        <v>7+ yrs</v>
      </c>
      <c r="K867">
        <f t="shared" ca="1" si="55"/>
        <v>12</v>
      </c>
      <c r="L867" t="s">
        <v>27</v>
      </c>
      <c r="M867">
        <v>1</v>
      </c>
      <c r="N867">
        <v>0</v>
      </c>
      <c r="O867">
        <v>1</v>
      </c>
      <c r="P867">
        <v>0</v>
      </c>
      <c r="Q867">
        <v>0</v>
      </c>
      <c r="R867">
        <f>SUM(M867:N867:O867:P867:Q867)</f>
        <v>2</v>
      </c>
      <c r="S867" s="1">
        <v>116395</v>
      </c>
      <c r="T867" s="1" t="str">
        <f t="shared" si="54"/>
        <v>Medium</v>
      </c>
      <c r="U867">
        <v>6</v>
      </c>
      <c r="V867">
        <v>2024</v>
      </c>
      <c r="W867" t="s">
        <v>20</v>
      </c>
      <c r="X867">
        <v>4</v>
      </c>
    </row>
    <row r="868" spans="1:24" x14ac:dyDescent="0.3">
      <c r="A868">
        <v>867</v>
      </c>
      <c r="B868" t="s">
        <v>50</v>
      </c>
      <c r="C868" t="str">
        <f>_xlfn.XLOOKUP(B868,Lookup_table!B:B,Lookup_table!C:C)</f>
        <v>AI</v>
      </c>
      <c r="D868" t="s">
        <v>14</v>
      </c>
      <c r="E868" t="s">
        <v>15</v>
      </c>
      <c r="F868" t="s">
        <v>52</v>
      </c>
      <c r="G868" t="s">
        <v>17</v>
      </c>
      <c r="H868" t="str">
        <f t="shared" si="52"/>
        <v>Remote</v>
      </c>
      <c r="I868" t="s">
        <v>26</v>
      </c>
      <c r="J868" t="str">
        <f t="shared" si="53"/>
        <v>3-6 yrs</v>
      </c>
      <c r="K868">
        <f t="shared" ca="1" si="55"/>
        <v>3</v>
      </c>
      <c r="L868" t="s">
        <v>39</v>
      </c>
      <c r="M868">
        <v>1</v>
      </c>
      <c r="N868">
        <v>1</v>
      </c>
      <c r="O868">
        <v>1</v>
      </c>
      <c r="P868">
        <v>0</v>
      </c>
      <c r="Q868">
        <v>1</v>
      </c>
      <c r="R868">
        <f>SUM(M868:N868:O868:P868:Q868)</f>
        <v>4</v>
      </c>
      <c r="S868" s="1">
        <v>142851</v>
      </c>
      <c r="T868" s="1" t="str">
        <f t="shared" si="54"/>
        <v>High</v>
      </c>
      <c r="U868">
        <v>2</v>
      </c>
      <c r="V868">
        <v>2024</v>
      </c>
      <c r="W868" t="s">
        <v>34</v>
      </c>
      <c r="X868">
        <v>3</v>
      </c>
    </row>
    <row r="869" spans="1:24" x14ac:dyDescent="0.3">
      <c r="A869">
        <v>868</v>
      </c>
      <c r="B869" t="s">
        <v>33</v>
      </c>
      <c r="C869" t="str">
        <f>_xlfn.XLOOKUP(B869,Lookup_table!B:B,Lookup_table!C:C)</f>
        <v>Data</v>
      </c>
      <c r="D869" t="s">
        <v>37</v>
      </c>
      <c r="E869" t="s">
        <v>38</v>
      </c>
      <c r="F869" t="s">
        <v>16</v>
      </c>
      <c r="G869" t="s">
        <v>30</v>
      </c>
      <c r="H869" t="str">
        <f t="shared" si="52"/>
        <v>Onsite/Hybrid</v>
      </c>
      <c r="I869" t="s">
        <v>35</v>
      </c>
      <c r="J869" t="str">
        <f t="shared" si="53"/>
        <v>0-2 yrs</v>
      </c>
      <c r="K869">
        <f t="shared" ca="1" si="55"/>
        <v>1</v>
      </c>
      <c r="L869" t="s">
        <v>39</v>
      </c>
      <c r="M869">
        <v>1</v>
      </c>
      <c r="N869">
        <v>0</v>
      </c>
      <c r="O869">
        <v>1</v>
      </c>
      <c r="P869">
        <v>0</v>
      </c>
      <c r="Q869">
        <v>0</v>
      </c>
      <c r="R869">
        <f>SUM(M869:N869:O869:P869:Q869)</f>
        <v>2</v>
      </c>
      <c r="S869" s="1">
        <v>69273</v>
      </c>
      <c r="T869" s="1" t="str">
        <f t="shared" si="54"/>
        <v>Low</v>
      </c>
      <c r="U869">
        <v>5</v>
      </c>
      <c r="V869">
        <v>2021</v>
      </c>
      <c r="W869" t="s">
        <v>34</v>
      </c>
      <c r="X869">
        <v>1</v>
      </c>
    </row>
    <row r="870" spans="1:24" x14ac:dyDescent="0.3">
      <c r="A870">
        <v>869</v>
      </c>
      <c r="B870" t="s">
        <v>50</v>
      </c>
      <c r="C870" t="str">
        <f>_xlfn.XLOOKUP(B870,Lookup_table!B:B,Lookup_table!C:C)</f>
        <v>AI</v>
      </c>
      <c r="D870" t="s">
        <v>14</v>
      </c>
      <c r="E870" t="s">
        <v>38</v>
      </c>
      <c r="F870" t="s">
        <v>52</v>
      </c>
      <c r="G870" t="s">
        <v>30</v>
      </c>
      <c r="H870" t="str">
        <f t="shared" si="52"/>
        <v>Onsite/Hybrid</v>
      </c>
      <c r="I870" t="s">
        <v>26</v>
      </c>
      <c r="J870" t="str">
        <f t="shared" si="53"/>
        <v>3-6 yrs</v>
      </c>
      <c r="K870">
        <f t="shared" ca="1" si="55"/>
        <v>4</v>
      </c>
      <c r="L870" t="s">
        <v>19</v>
      </c>
      <c r="M870">
        <v>1</v>
      </c>
      <c r="N870">
        <v>0</v>
      </c>
      <c r="O870">
        <v>0</v>
      </c>
      <c r="P870">
        <v>1</v>
      </c>
      <c r="Q870">
        <v>0</v>
      </c>
      <c r="R870">
        <f>SUM(M870:N870:O870:P870:Q870)</f>
        <v>2</v>
      </c>
      <c r="S870" s="1">
        <v>130733</v>
      </c>
      <c r="T870" s="1" t="str">
        <f t="shared" si="54"/>
        <v>High</v>
      </c>
      <c r="U870">
        <v>8</v>
      </c>
      <c r="V870">
        <v>2025</v>
      </c>
      <c r="W870" t="s">
        <v>20</v>
      </c>
      <c r="X870">
        <v>5</v>
      </c>
    </row>
    <row r="871" spans="1:24" x14ac:dyDescent="0.3">
      <c r="A871">
        <v>870</v>
      </c>
      <c r="B871" t="s">
        <v>33</v>
      </c>
      <c r="C871" t="str">
        <f>_xlfn.XLOOKUP(B871,Lookup_table!B:B,Lookup_table!C:C)</f>
        <v>Data</v>
      </c>
      <c r="D871" t="s">
        <v>14</v>
      </c>
      <c r="E871" t="s">
        <v>15</v>
      </c>
      <c r="F871" t="s">
        <v>52</v>
      </c>
      <c r="G871" t="s">
        <v>17</v>
      </c>
      <c r="H871" t="str">
        <f t="shared" si="52"/>
        <v>Remote</v>
      </c>
      <c r="I871" t="s">
        <v>35</v>
      </c>
      <c r="J871" t="str">
        <f t="shared" si="53"/>
        <v>0-2 yrs</v>
      </c>
      <c r="K871">
        <f t="shared" ca="1" si="55"/>
        <v>0</v>
      </c>
      <c r="L871" t="s">
        <v>19</v>
      </c>
      <c r="M871">
        <v>1</v>
      </c>
      <c r="N871">
        <v>0</v>
      </c>
      <c r="O871">
        <v>1</v>
      </c>
      <c r="P871">
        <v>0</v>
      </c>
      <c r="Q871">
        <v>1</v>
      </c>
      <c r="R871">
        <f>SUM(M871:N871:O871:P871:Q871)</f>
        <v>3</v>
      </c>
      <c r="S871" s="1">
        <v>78841</v>
      </c>
      <c r="T871" s="1" t="str">
        <f t="shared" si="54"/>
        <v>Medium</v>
      </c>
      <c r="U871">
        <v>3</v>
      </c>
      <c r="V871">
        <v>2022</v>
      </c>
      <c r="W871" t="s">
        <v>34</v>
      </c>
      <c r="X871">
        <v>3</v>
      </c>
    </row>
    <row r="872" spans="1:24" x14ac:dyDescent="0.3">
      <c r="A872">
        <v>871</v>
      </c>
      <c r="B872" t="s">
        <v>36</v>
      </c>
      <c r="C872" t="str">
        <f>_xlfn.XLOOKUP(B872,Lookup_table!B:B,Lookup_table!C:C)</f>
        <v>Data</v>
      </c>
      <c r="D872" t="s">
        <v>22</v>
      </c>
      <c r="E872" t="s">
        <v>23</v>
      </c>
      <c r="F872" t="s">
        <v>29</v>
      </c>
      <c r="G872" t="s">
        <v>30</v>
      </c>
      <c r="H872" t="str">
        <f t="shared" si="52"/>
        <v>Onsite/Hybrid</v>
      </c>
      <c r="I872" t="s">
        <v>26</v>
      </c>
      <c r="J872" t="str">
        <f t="shared" si="53"/>
        <v>3-6 yrs</v>
      </c>
      <c r="K872">
        <f t="shared" ca="1" si="55"/>
        <v>6</v>
      </c>
      <c r="L872" t="s">
        <v>39</v>
      </c>
      <c r="M872">
        <v>1</v>
      </c>
      <c r="N872">
        <v>1</v>
      </c>
      <c r="O872">
        <v>1</v>
      </c>
      <c r="P872">
        <v>1</v>
      </c>
      <c r="Q872">
        <v>1</v>
      </c>
      <c r="R872">
        <f>SUM(M872:N872:O872:P872:Q872)</f>
        <v>5</v>
      </c>
      <c r="S872" s="1">
        <v>138303</v>
      </c>
      <c r="T872" s="1" t="str">
        <f t="shared" si="54"/>
        <v>High</v>
      </c>
      <c r="U872">
        <v>7</v>
      </c>
      <c r="V872">
        <v>2021</v>
      </c>
      <c r="W872" t="s">
        <v>28</v>
      </c>
      <c r="X872">
        <v>7</v>
      </c>
    </row>
    <row r="873" spans="1:24" x14ac:dyDescent="0.3">
      <c r="A873">
        <v>872</v>
      </c>
      <c r="B873" t="s">
        <v>50</v>
      </c>
      <c r="C873" t="str">
        <f>_xlfn.XLOOKUP(B873,Lookup_table!B:B,Lookup_table!C:C)</f>
        <v>AI</v>
      </c>
      <c r="D873" t="s">
        <v>34</v>
      </c>
      <c r="E873" t="s">
        <v>32</v>
      </c>
      <c r="F873" t="s">
        <v>24</v>
      </c>
      <c r="G873" t="s">
        <v>30</v>
      </c>
      <c r="H873" t="str">
        <f t="shared" si="52"/>
        <v>Onsite/Hybrid</v>
      </c>
      <c r="I873" t="s">
        <v>35</v>
      </c>
      <c r="J873" t="str">
        <f t="shared" si="53"/>
        <v>0-2 yrs</v>
      </c>
      <c r="K873">
        <f t="shared" ca="1" si="55"/>
        <v>0</v>
      </c>
      <c r="L873" t="s">
        <v>27</v>
      </c>
      <c r="M873">
        <v>1</v>
      </c>
      <c r="N873">
        <v>0</v>
      </c>
      <c r="O873">
        <v>1</v>
      </c>
      <c r="P873">
        <v>1</v>
      </c>
      <c r="Q873">
        <v>1</v>
      </c>
      <c r="R873">
        <f>SUM(M873:N873:O873:P873:Q873)</f>
        <v>4</v>
      </c>
      <c r="S873" s="1">
        <v>133853</v>
      </c>
      <c r="T873" s="1" t="str">
        <f t="shared" si="54"/>
        <v>High</v>
      </c>
      <c r="U873">
        <v>12</v>
      </c>
      <c r="V873">
        <v>2021</v>
      </c>
      <c r="W873" t="s">
        <v>28</v>
      </c>
      <c r="X873">
        <v>1</v>
      </c>
    </row>
    <row r="874" spans="1:24" x14ac:dyDescent="0.3">
      <c r="A874">
        <v>873</v>
      </c>
      <c r="B874" t="s">
        <v>33</v>
      </c>
      <c r="C874" t="str">
        <f>_xlfn.XLOOKUP(B874,Lookup_table!B:B,Lookup_table!C:C)</f>
        <v>Data</v>
      </c>
      <c r="D874" t="s">
        <v>22</v>
      </c>
      <c r="E874" t="s">
        <v>40</v>
      </c>
      <c r="F874" t="s">
        <v>16</v>
      </c>
      <c r="G874" t="s">
        <v>25</v>
      </c>
      <c r="H874" t="str">
        <f t="shared" si="52"/>
        <v>Onsite/Hybrid</v>
      </c>
      <c r="I874" t="s">
        <v>26</v>
      </c>
      <c r="J874" t="str">
        <f t="shared" si="53"/>
        <v>3-6 yrs</v>
      </c>
      <c r="K874">
        <f t="shared" ca="1" si="55"/>
        <v>6</v>
      </c>
      <c r="L874" t="s">
        <v>19</v>
      </c>
      <c r="M874">
        <v>0</v>
      </c>
      <c r="N874">
        <v>0</v>
      </c>
      <c r="O874">
        <v>1</v>
      </c>
      <c r="P874">
        <v>1</v>
      </c>
      <c r="Q874">
        <v>0</v>
      </c>
      <c r="R874">
        <f>SUM(M874:N874:O874:P874:Q874)</f>
        <v>2</v>
      </c>
      <c r="S874" s="1">
        <v>121049</v>
      </c>
      <c r="T874" s="1" t="str">
        <f t="shared" si="54"/>
        <v>High</v>
      </c>
      <c r="U874">
        <v>2</v>
      </c>
      <c r="V874">
        <v>2021</v>
      </c>
      <c r="W874" t="s">
        <v>28</v>
      </c>
      <c r="X874">
        <v>4</v>
      </c>
    </row>
    <row r="875" spans="1:24" x14ac:dyDescent="0.3">
      <c r="A875">
        <v>874</v>
      </c>
      <c r="B875" t="s">
        <v>36</v>
      </c>
      <c r="C875" t="str">
        <f>_xlfn.XLOOKUP(B875,Lookup_table!B:B,Lookup_table!C:C)</f>
        <v>Data</v>
      </c>
      <c r="D875" t="s">
        <v>34</v>
      </c>
      <c r="E875" t="s">
        <v>40</v>
      </c>
      <c r="F875" t="s">
        <v>24</v>
      </c>
      <c r="G875" t="s">
        <v>30</v>
      </c>
      <c r="H875" t="str">
        <f t="shared" si="52"/>
        <v>Onsite/Hybrid</v>
      </c>
      <c r="I875" t="s">
        <v>18</v>
      </c>
      <c r="J875" t="str">
        <f t="shared" si="53"/>
        <v>7+ yrs</v>
      </c>
      <c r="K875">
        <f t="shared" ca="1" si="55"/>
        <v>10</v>
      </c>
      <c r="L875" t="s">
        <v>27</v>
      </c>
      <c r="M875">
        <v>1</v>
      </c>
      <c r="N875">
        <v>1</v>
      </c>
      <c r="O875">
        <v>1</v>
      </c>
      <c r="P875">
        <v>0</v>
      </c>
      <c r="Q875">
        <v>1</v>
      </c>
      <c r="R875">
        <f>SUM(M875:N875:O875:P875:Q875)</f>
        <v>4</v>
      </c>
      <c r="S875" s="1">
        <v>128998</v>
      </c>
      <c r="T875" s="1" t="str">
        <f t="shared" si="54"/>
        <v>High</v>
      </c>
      <c r="U875">
        <v>5</v>
      </c>
      <c r="V875">
        <v>2026</v>
      </c>
      <c r="W875" t="s">
        <v>28</v>
      </c>
      <c r="X875">
        <v>7</v>
      </c>
    </row>
    <row r="876" spans="1:24" x14ac:dyDescent="0.3">
      <c r="A876">
        <v>875</v>
      </c>
      <c r="B876" t="s">
        <v>50</v>
      </c>
      <c r="C876" t="str">
        <f>_xlfn.XLOOKUP(B876,Lookup_table!B:B,Lookup_table!C:C)</f>
        <v>AI</v>
      </c>
      <c r="D876" t="s">
        <v>22</v>
      </c>
      <c r="E876" t="s">
        <v>40</v>
      </c>
      <c r="F876" t="s">
        <v>44</v>
      </c>
      <c r="G876" t="s">
        <v>25</v>
      </c>
      <c r="H876" t="str">
        <f t="shared" si="52"/>
        <v>Onsite/Hybrid</v>
      </c>
      <c r="I876" t="s">
        <v>35</v>
      </c>
      <c r="J876" t="str">
        <f t="shared" si="53"/>
        <v>0-2 yrs</v>
      </c>
      <c r="K876">
        <f t="shared" ca="1" si="55"/>
        <v>2</v>
      </c>
      <c r="L876" t="s">
        <v>39</v>
      </c>
      <c r="M876">
        <v>0</v>
      </c>
      <c r="N876">
        <v>0</v>
      </c>
      <c r="O876">
        <v>1</v>
      </c>
      <c r="P876">
        <v>0</v>
      </c>
      <c r="Q876">
        <v>0</v>
      </c>
      <c r="R876">
        <f>SUM(M876:N876:O876:P876:Q876)</f>
        <v>1</v>
      </c>
      <c r="S876" s="1">
        <v>125546</v>
      </c>
      <c r="T876" s="1" t="str">
        <f t="shared" si="54"/>
        <v>High</v>
      </c>
      <c r="U876">
        <v>6</v>
      </c>
      <c r="V876">
        <v>2022</v>
      </c>
      <c r="W876" t="s">
        <v>34</v>
      </c>
      <c r="X876">
        <v>5</v>
      </c>
    </row>
    <row r="877" spans="1:24" x14ac:dyDescent="0.3">
      <c r="A877">
        <v>876</v>
      </c>
      <c r="B877" t="s">
        <v>21</v>
      </c>
      <c r="C877" t="str">
        <f>_xlfn.XLOOKUP(B877,Lookup_table!B:B,Lookup_table!C:C)</f>
        <v>AI</v>
      </c>
      <c r="D877" t="s">
        <v>22</v>
      </c>
      <c r="E877" t="s">
        <v>23</v>
      </c>
      <c r="F877" t="s">
        <v>43</v>
      </c>
      <c r="G877" t="s">
        <v>30</v>
      </c>
      <c r="H877" t="str">
        <f t="shared" si="52"/>
        <v>Onsite/Hybrid</v>
      </c>
      <c r="I877" t="s">
        <v>18</v>
      </c>
      <c r="J877" t="str">
        <f t="shared" si="53"/>
        <v>7+ yrs</v>
      </c>
      <c r="K877">
        <f t="shared" ca="1" si="55"/>
        <v>8</v>
      </c>
      <c r="L877" t="s">
        <v>27</v>
      </c>
      <c r="M877">
        <v>0</v>
      </c>
      <c r="N877">
        <v>0</v>
      </c>
      <c r="O877">
        <v>1</v>
      </c>
      <c r="P877">
        <v>1</v>
      </c>
      <c r="Q877">
        <v>0</v>
      </c>
      <c r="R877">
        <f>SUM(M877:N877:O877:P877:Q877)</f>
        <v>2</v>
      </c>
      <c r="S877" s="1">
        <v>192394</v>
      </c>
      <c r="T877" s="1" t="str">
        <f t="shared" si="54"/>
        <v>High</v>
      </c>
      <c r="U877">
        <v>1</v>
      </c>
      <c r="V877">
        <v>2026</v>
      </c>
      <c r="W877" t="s">
        <v>28</v>
      </c>
      <c r="X877">
        <v>2</v>
      </c>
    </row>
    <row r="878" spans="1:24" x14ac:dyDescent="0.3">
      <c r="A878">
        <v>877</v>
      </c>
      <c r="B878" t="s">
        <v>21</v>
      </c>
      <c r="C878" t="str">
        <f>_xlfn.XLOOKUP(B878,Lookup_table!B:B,Lookup_table!C:C)</f>
        <v>AI</v>
      </c>
      <c r="D878" t="s">
        <v>14</v>
      </c>
      <c r="E878" t="s">
        <v>42</v>
      </c>
      <c r="F878" t="s">
        <v>52</v>
      </c>
      <c r="G878" t="s">
        <v>17</v>
      </c>
      <c r="H878" t="str">
        <f t="shared" si="52"/>
        <v>Remote</v>
      </c>
      <c r="I878" t="s">
        <v>26</v>
      </c>
      <c r="J878" t="str">
        <f t="shared" si="53"/>
        <v>3-6 yrs</v>
      </c>
      <c r="K878">
        <f t="shared" ca="1" si="55"/>
        <v>6</v>
      </c>
      <c r="L878" t="s">
        <v>27</v>
      </c>
      <c r="M878">
        <v>1</v>
      </c>
      <c r="N878">
        <v>0</v>
      </c>
      <c r="O878">
        <v>0</v>
      </c>
      <c r="P878">
        <v>1</v>
      </c>
      <c r="Q878">
        <v>1</v>
      </c>
      <c r="R878">
        <f>SUM(M878:N878:O878:P878:Q878)</f>
        <v>3</v>
      </c>
      <c r="S878" s="1">
        <v>140396</v>
      </c>
      <c r="T878" s="1" t="str">
        <f t="shared" si="54"/>
        <v>High</v>
      </c>
      <c r="U878">
        <v>6</v>
      </c>
      <c r="V878">
        <v>2021</v>
      </c>
      <c r="W878" t="s">
        <v>34</v>
      </c>
      <c r="X878">
        <v>2</v>
      </c>
    </row>
    <row r="879" spans="1:24" x14ac:dyDescent="0.3">
      <c r="A879">
        <v>878</v>
      </c>
      <c r="B879" t="s">
        <v>31</v>
      </c>
      <c r="C879" t="str">
        <f>_xlfn.XLOOKUP(B879,Lookup_table!B:B,Lookup_table!C:C)</f>
        <v>Business</v>
      </c>
      <c r="D879" t="s">
        <v>14</v>
      </c>
      <c r="E879" t="s">
        <v>23</v>
      </c>
      <c r="F879" t="s">
        <v>29</v>
      </c>
      <c r="G879" t="s">
        <v>17</v>
      </c>
      <c r="H879" t="str">
        <f t="shared" si="52"/>
        <v>Remote</v>
      </c>
      <c r="I879" t="s">
        <v>18</v>
      </c>
      <c r="J879" t="str">
        <f t="shared" si="53"/>
        <v>7+ yrs</v>
      </c>
      <c r="K879">
        <f t="shared" ca="1" si="55"/>
        <v>9</v>
      </c>
      <c r="L879" t="s">
        <v>39</v>
      </c>
      <c r="M879">
        <v>1</v>
      </c>
      <c r="N879">
        <v>1</v>
      </c>
      <c r="O879">
        <v>1</v>
      </c>
      <c r="P879">
        <v>1</v>
      </c>
      <c r="Q879">
        <v>1</v>
      </c>
      <c r="R879">
        <f>SUM(M879:N879:O879:P879:Q879)</f>
        <v>5</v>
      </c>
      <c r="S879" s="1">
        <v>138881</v>
      </c>
      <c r="T879" s="1" t="str">
        <f t="shared" si="54"/>
        <v>High</v>
      </c>
      <c r="U879">
        <v>7</v>
      </c>
      <c r="V879">
        <v>2025</v>
      </c>
      <c r="W879" t="s">
        <v>28</v>
      </c>
      <c r="X879">
        <v>3</v>
      </c>
    </row>
    <row r="880" spans="1:24" x14ac:dyDescent="0.3">
      <c r="A880">
        <v>879</v>
      </c>
      <c r="B880" t="s">
        <v>21</v>
      </c>
      <c r="C880" t="str">
        <f>_xlfn.XLOOKUP(B880,Lookup_table!B:B,Lookup_table!C:C)</f>
        <v>AI</v>
      </c>
      <c r="D880" t="s">
        <v>22</v>
      </c>
      <c r="E880" t="s">
        <v>38</v>
      </c>
      <c r="F880" t="s">
        <v>16</v>
      </c>
      <c r="G880" t="s">
        <v>17</v>
      </c>
      <c r="H880" t="str">
        <f t="shared" si="52"/>
        <v>Remote</v>
      </c>
      <c r="I880" t="s">
        <v>26</v>
      </c>
      <c r="J880" t="str">
        <f t="shared" si="53"/>
        <v>3-6 yrs</v>
      </c>
      <c r="K880">
        <f t="shared" ca="1" si="55"/>
        <v>5</v>
      </c>
      <c r="L880" t="s">
        <v>27</v>
      </c>
      <c r="M880">
        <v>0</v>
      </c>
      <c r="N880">
        <v>1</v>
      </c>
      <c r="O880">
        <v>0</v>
      </c>
      <c r="P880">
        <v>1</v>
      </c>
      <c r="Q880">
        <v>0</v>
      </c>
      <c r="R880">
        <f>SUM(M880:N880:O880:P880:Q880)</f>
        <v>2</v>
      </c>
      <c r="S880" s="1">
        <v>152086</v>
      </c>
      <c r="T880" s="1" t="str">
        <f t="shared" si="54"/>
        <v>High</v>
      </c>
      <c r="U880">
        <v>3</v>
      </c>
      <c r="V880">
        <v>2020</v>
      </c>
      <c r="W880" t="s">
        <v>28</v>
      </c>
      <c r="X880">
        <v>7</v>
      </c>
    </row>
    <row r="881" spans="1:24" x14ac:dyDescent="0.3">
      <c r="A881">
        <v>880</v>
      </c>
      <c r="B881" t="s">
        <v>36</v>
      </c>
      <c r="C881" t="str">
        <f>_xlfn.XLOOKUP(B881,Lookup_table!B:B,Lookup_table!C:C)</f>
        <v>Data</v>
      </c>
      <c r="D881" t="s">
        <v>22</v>
      </c>
      <c r="E881" t="s">
        <v>40</v>
      </c>
      <c r="F881" t="s">
        <v>29</v>
      </c>
      <c r="G881" t="s">
        <v>30</v>
      </c>
      <c r="H881" t="str">
        <f t="shared" si="52"/>
        <v>Onsite/Hybrid</v>
      </c>
      <c r="I881" t="s">
        <v>18</v>
      </c>
      <c r="J881" t="str">
        <f t="shared" si="53"/>
        <v>7+ yrs</v>
      </c>
      <c r="K881">
        <f t="shared" ca="1" si="55"/>
        <v>9</v>
      </c>
      <c r="L881" t="s">
        <v>39</v>
      </c>
      <c r="M881">
        <v>0</v>
      </c>
      <c r="N881">
        <v>1</v>
      </c>
      <c r="O881">
        <v>0</v>
      </c>
      <c r="P881">
        <v>1</v>
      </c>
      <c r="Q881">
        <v>1</v>
      </c>
      <c r="R881">
        <f>SUM(M881:N881:O881:P881:Q881)</f>
        <v>3</v>
      </c>
      <c r="S881" s="1">
        <v>146060</v>
      </c>
      <c r="T881" s="1" t="str">
        <f t="shared" si="54"/>
        <v>High</v>
      </c>
      <c r="U881">
        <v>1</v>
      </c>
      <c r="V881">
        <v>2025</v>
      </c>
      <c r="W881" t="s">
        <v>34</v>
      </c>
      <c r="X881">
        <v>1</v>
      </c>
    </row>
    <row r="882" spans="1:24" x14ac:dyDescent="0.3">
      <c r="A882">
        <v>881</v>
      </c>
      <c r="B882" t="s">
        <v>31</v>
      </c>
      <c r="C882" t="str">
        <f>_xlfn.XLOOKUP(B882,Lookup_table!B:B,Lookup_table!C:C)</f>
        <v>Business</v>
      </c>
      <c r="D882" t="s">
        <v>37</v>
      </c>
      <c r="E882" t="s">
        <v>32</v>
      </c>
      <c r="F882" t="s">
        <v>51</v>
      </c>
      <c r="G882" t="s">
        <v>25</v>
      </c>
      <c r="H882" t="str">
        <f t="shared" si="52"/>
        <v>Onsite/Hybrid</v>
      </c>
      <c r="I882" t="s">
        <v>18</v>
      </c>
      <c r="J882" t="str">
        <f t="shared" si="53"/>
        <v>7+ yrs</v>
      </c>
      <c r="K882">
        <f t="shared" ca="1" si="55"/>
        <v>9</v>
      </c>
      <c r="L882" t="s">
        <v>27</v>
      </c>
      <c r="M882">
        <v>1</v>
      </c>
      <c r="N882">
        <v>0</v>
      </c>
      <c r="O882">
        <v>1</v>
      </c>
      <c r="P882">
        <v>0</v>
      </c>
      <c r="Q882">
        <v>1</v>
      </c>
      <c r="R882">
        <f>SUM(M882:N882:O882:P882:Q882)</f>
        <v>3</v>
      </c>
      <c r="S882" s="1">
        <v>126793</v>
      </c>
      <c r="T882" s="1" t="str">
        <f t="shared" si="54"/>
        <v>High</v>
      </c>
      <c r="U882">
        <v>12</v>
      </c>
      <c r="V882">
        <v>2020</v>
      </c>
      <c r="W882" t="s">
        <v>20</v>
      </c>
      <c r="X882">
        <v>4</v>
      </c>
    </row>
    <row r="883" spans="1:24" x14ac:dyDescent="0.3">
      <c r="A883">
        <v>882</v>
      </c>
      <c r="B883" t="s">
        <v>36</v>
      </c>
      <c r="C883" t="str">
        <f>_xlfn.XLOOKUP(B883,Lookup_table!B:B,Lookup_table!C:C)</f>
        <v>Data</v>
      </c>
      <c r="D883" t="s">
        <v>34</v>
      </c>
      <c r="E883" t="s">
        <v>32</v>
      </c>
      <c r="F883" t="s">
        <v>16</v>
      </c>
      <c r="G883" t="s">
        <v>30</v>
      </c>
      <c r="H883" t="str">
        <f t="shared" si="52"/>
        <v>Onsite/Hybrid</v>
      </c>
      <c r="I883" t="s">
        <v>26</v>
      </c>
      <c r="J883" t="str">
        <f t="shared" si="53"/>
        <v>3-6 yrs</v>
      </c>
      <c r="K883">
        <f t="shared" ca="1" si="55"/>
        <v>3</v>
      </c>
      <c r="L883" t="s">
        <v>19</v>
      </c>
      <c r="M883">
        <v>1</v>
      </c>
      <c r="N883">
        <v>0</v>
      </c>
      <c r="O883">
        <v>1</v>
      </c>
      <c r="P883">
        <v>1</v>
      </c>
      <c r="Q883">
        <v>0</v>
      </c>
      <c r="R883">
        <f>SUM(M883:N883:O883:P883:Q883)</f>
        <v>3</v>
      </c>
      <c r="S883" s="1">
        <v>109090</v>
      </c>
      <c r="T883" s="1" t="str">
        <f t="shared" si="54"/>
        <v>Medium</v>
      </c>
      <c r="U883">
        <v>8</v>
      </c>
      <c r="V883">
        <v>2026</v>
      </c>
      <c r="W883" t="s">
        <v>28</v>
      </c>
      <c r="X883">
        <v>8</v>
      </c>
    </row>
    <row r="884" spans="1:24" x14ac:dyDescent="0.3">
      <c r="A884">
        <v>883</v>
      </c>
      <c r="B884" t="s">
        <v>41</v>
      </c>
      <c r="C884" t="str">
        <f>_xlfn.XLOOKUP(B884,Lookup_table!B:B,Lookup_table!C:C)</f>
        <v>Data</v>
      </c>
      <c r="D884" t="s">
        <v>14</v>
      </c>
      <c r="E884" t="s">
        <v>42</v>
      </c>
      <c r="F884" t="s">
        <v>16</v>
      </c>
      <c r="G884" t="s">
        <v>25</v>
      </c>
      <c r="H884" t="str">
        <f t="shared" si="52"/>
        <v>Onsite/Hybrid</v>
      </c>
      <c r="I884" t="s">
        <v>26</v>
      </c>
      <c r="J884" t="str">
        <f t="shared" si="53"/>
        <v>3-6 yrs</v>
      </c>
      <c r="K884">
        <f t="shared" ca="1" si="55"/>
        <v>6</v>
      </c>
      <c r="L884" t="s">
        <v>39</v>
      </c>
      <c r="M884">
        <v>1</v>
      </c>
      <c r="N884">
        <v>1</v>
      </c>
      <c r="O884">
        <v>1</v>
      </c>
      <c r="P884">
        <v>1</v>
      </c>
      <c r="Q884">
        <v>1</v>
      </c>
      <c r="R884">
        <f>SUM(M884:N884:O884:P884:Q884)</f>
        <v>5</v>
      </c>
      <c r="S884" s="1">
        <v>111091</v>
      </c>
      <c r="T884" s="1" t="str">
        <f t="shared" si="54"/>
        <v>Medium</v>
      </c>
      <c r="U884">
        <v>12</v>
      </c>
      <c r="V884">
        <v>2022</v>
      </c>
      <c r="W884" t="s">
        <v>28</v>
      </c>
      <c r="X884">
        <v>1</v>
      </c>
    </row>
    <row r="885" spans="1:24" x14ac:dyDescent="0.3">
      <c r="A885">
        <v>884</v>
      </c>
      <c r="B885" t="s">
        <v>31</v>
      </c>
      <c r="C885" t="str">
        <f>_xlfn.XLOOKUP(B885,Lookup_table!B:B,Lookup_table!C:C)</f>
        <v>Business</v>
      </c>
      <c r="D885" t="s">
        <v>34</v>
      </c>
      <c r="E885" t="s">
        <v>42</v>
      </c>
      <c r="F885" t="s">
        <v>52</v>
      </c>
      <c r="G885" t="s">
        <v>17</v>
      </c>
      <c r="H885" t="str">
        <f t="shared" si="52"/>
        <v>Remote</v>
      </c>
      <c r="I885" t="s">
        <v>35</v>
      </c>
      <c r="J885" t="str">
        <f t="shared" si="53"/>
        <v>0-2 yrs</v>
      </c>
      <c r="K885">
        <f t="shared" ca="1" si="55"/>
        <v>2</v>
      </c>
      <c r="L885" t="s">
        <v>19</v>
      </c>
      <c r="M885">
        <v>1</v>
      </c>
      <c r="N885">
        <v>1</v>
      </c>
      <c r="O885">
        <v>1</v>
      </c>
      <c r="P885">
        <v>0</v>
      </c>
      <c r="Q885">
        <v>1</v>
      </c>
      <c r="R885">
        <f>SUM(M885:N885:O885:P885:Q885)</f>
        <v>4</v>
      </c>
      <c r="S885" s="1">
        <v>75819</v>
      </c>
      <c r="T885" s="1" t="str">
        <f t="shared" si="54"/>
        <v>Medium</v>
      </c>
      <c r="U885">
        <v>3</v>
      </c>
      <c r="V885">
        <v>2024</v>
      </c>
      <c r="W885" t="s">
        <v>28</v>
      </c>
      <c r="X885">
        <v>8</v>
      </c>
    </row>
    <row r="886" spans="1:24" x14ac:dyDescent="0.3">
      <c r="A886">
        <v>885</v>
      </c>
      <c r="B886" t="s">
        <v>21</v>
      </c>
      <c r="C886" t="str">
        <f>_xlfn.XLOOKUP(B886,Lookup_table!B:B,Lookup_table!C:C)</f>
        <v>AI</v>
      </c>
      <c r="D886" t="s">
        <v>14</v>
      </c>
      <c r="E886" t="s">
        <v>15</v>
      </c>
      <c r="F886" t="s">
        <v>51</v>
      </c>
      <c r="G886" t="s">
        <v>17</v>
      </c>
      <c r="H886" t="str">
        <f t="shared" si="52"/>
        <v>Remote</v>
      </c>
      <c r="I886" t="s">
        <v>35</v>
      </c>
      <c r="J886" t="str">
        <f t="shared" si="53"/>
        <v>0-2 yrs</v>
      </c>
      <c r="K886">
        <f t="shared" ca="1" si="55"/>
        <v>0</v>
      </c>
      <c r="L886" t="s">
        <v>27</v>
      </c>
      <c r="M886">
        <v>0</v>
      </c>
      <c r="N886">
        <v>1</v>
      </c>
      <c r="O886">
        <v>0</v>
      </c>
      <c r="P886">
        <v>1</v>
      </c>
      <c r="Q886">
        <v>1</v>
      </c>
      <c r="R886">
        <f>SUM(M886:N886:O886:P886:Q886)</f>
        <v>3</v>
      </c>
      <c r="S886" s="1">
        <v>112276</v>
      </c>
      <c r="T886" s="1" t="str">
        <f t="shared" si="54"/>
        <v>Medium</v>
      </c>
      <c r="U886">
        <v>4</v>
      </c>
      <c r="V886">
        <v>2022</v>
      </c>
      <c r="W886" t="s">
        <v>20</v>
      </c>
      <c r="X886">
        <v>1</v>
      </c>
    </row>
    <row r="887" spans="1:24" x14ac:dyDescent="0.3">
      <c r="A887">
        <v>886</v>
      </c>
      <c r="B887" t="s">
        <v>31</v>
      </c>
      <c r="C887" t="str">
        <f>_xlfn.XLOOKUP(B887,Lookup_table!B:B,Lookup_table!C:C)</f>
        <v>Business</v>
      </c>
      <c r="D887" t="s">
        <v>34</v>
      </c>
      <c r="E887" t="s">
        <v>15</v>
      </c>
      <c r="F887" t="s">
        <v>16</v>
      </c>
      <c r="G887" t="s">
        <v>30</v>
      </c>
      <c r="H887" t="str">
        <f t="shared" si="52"/>
        <v>Onsite/Hybrid</v>
      </c>
      <c r="I887" t="s">
        <v>35</v>
      </c>
      <c r="J887" t="str">
        <f t="shared" si="53"/>
        <v>0-2 yrs</v>
      </c>
      <c r="K887">
        <f t="shared" ca="1" si="55"/>
        <v>0</v>
      </c>
      <c r="L887" t="s">
        <v>27</v>
      </c>
      <c r="M887">
        <v>0</v>
      </c>
      <c r="N887">
        <v>1</v>
      </c>
      <c r="O887">
        <v>1</v>
      </c>
      <c r="P887">
        <v>0</v>
      </c>
      <c r="Q887">
        <v>1</v>
      </c>
      <c r="R887">
        <f>SUM(M887:N887:O887:P887:Q887)</f>
        <v>3</v>
      </c>
      <c r="S887" s="1">
        <v>74722</v>
      </c>
      <c r="T887" s="1" t="str">
        <f t="shared" si="54"/>
        <v>Medium</v>
      </c>
      <c r="U887">
        <v>5</v>
      </c>
      <c r="V887">
        <v>2020</v>
      </c>
      <c r="W887" t="s">
        <v>34</v>
      </c>
      <c r="X887">
        <v>2</v>
      </c>
    </row>
    <row r="888" spans="1:24" x14ac:dyDescent="0.3">
      <c r="A888">
        <v>887</v>
      </c>
      <c r="B888" t="s">
        <v>31</v>
      </c>
      <c r="C888" t="str">
        <f>_xlfn.XLOOKUP(B888,Lookup_table!B:B,Lookup_table!C:C)</f>
        <v>Business</v>
      </c>
      <c r="D888" t="s">
        <v>14</v>
      </c>
      <c r="E888" t="s">
        <v>38</v>
      </c>
      <c r="F888" t="s">
        <v>43</v>
      </c>
      <c r="G888" t="s">
        <v>30</v>
      </c>
      <c r="H888" t="str">
        <f t="shared" si="52"/>
        <v>Onsite/Hybrid</v>
      </c>
      <c r="I888" t="s">
        <v>26</v>
      </c>
      <c r="J888" t="str">
        <f t="shared" si="53"/>
        <v>3-6 yrs</v>
      </c>
      <c r="K888">
        <f t="shared" ca="1" si="55"/>
        <v>6</v>
      </c>
      <c r="L888" t="s">
        <v>27</v>
      </c>
      <c r="M888">
        <v>1</v>
      </c>
      <c r="N888">
        <v>0</v>
      </c>
      <c r="O888">
        <v>1</v>
      </c>
      <c r="P888">
        <v>1</v>
      </c>
      <c r="Q888">
        <v>1</v>
      </c>
      <c r="R888">
        <f>SUM(M888:N888:O888:P888:Q888)</f>
        <v>4</v>
      </c>
      <c r="S888" s="1">
        <v>113247</v>
      </c>
      <c r="T888" s="1" t="str">
        <f t="shared" si="54"/>
        <v>Medium</v>
      </c>
      <c r="U888">
        <v>3</v>
      </c>
      <c r="V888">
        <v>2025</v>
      </c>
      <c r="W888" t="s">
        <v>28</v>
      </c>
      <c r="X888">
        <v>4</v>
      </c>
    </row>
    <row r="889" spans="1:24" x14ac:dyDescent="0.3">
      <c r="A889">
        <v>888</v>
      </c>
      <c r="B889" t="s">
        <v>33</v>
      </c>
      <c r="C889" t="str">
        <f>_xlfn.XLOOKUP(B889,Lookup_table!B:B,Lookup_table!C:C)</f>
        <v>Data</v>
      </c>
      <c r="D889" t="s">
        <v>34</v>
      </c>
      <c r="E889" t="s">
        <v>23</v>
      </c>
      <c r="F889" t="s">
        <v>24</v>
      </c>
      <c r="G889" t="s">
        <v>25</v>
      </c>
      <c r="H889" t="str">
        <f t="shared" si="52"/>
        <v>Onsite/Hybrid</v>
      </c>
      <c r="I889" t="s">
        <v>18</v>
      </c>
      <c r="J889" t="str">
        <f t="shared" si="53"/>
        <v>7+ yrs</v>
      </c>
      <c r="K889">
        <f t="shared" ca="1" si="55"/>
        <v>11</v>
      </c>
      <c r="L889" t="s">
        <v>27</v>
      </c>
      <c r="M889">
        <v>1</v>
      </c>
      <c r="N889">
        <v>1</v>
      </c>
      <c r="O889">
        <v>0</v>
      </c>
      <c r="P889">
        <v>1</v>
      </c>
      <c r="Q889">
        <v>1</v>
      </c>
      <c r="R889">
        <f>SUM(M889:N889:O889:P889:Q889)</f>
        <v>4</v>
      </c>
      <c r="S889" s="1">
        <v>120949</v>
      </c>
      <c r="T889" s="1" t="str">
        <f t="shared" si="54"/>
        <v>High</v>
      </c>
      <c r="U889">
        <v>5</v>
      </c>
      <c r="V889">
        <v>2021</v>
      </c>
      <c r="W889" t="s">
        <v>20</v>
      </c>
      <c r="X889">
        <v>3</v>
      </c>
    </row>
    <row r="890" spans="1:24" x14ac:dyDescent="0.3">
      <c r="A890">
        <v>889</v>
      </c>
      <c r="B890" t="s">
        <v>33</v>
      </c>
      <c r="C890" t="str">
        <f>_xlfn.XLOOKUP(B890,Lookup_table!B:B,Lookup_table!C:C)</f>
        <v>Data</v>
      </c>
      <c r="D890" t="s">
        <v>14</v>
      </c>
      <c r="E890" t="s">
        <v>42</v>
      </c>
      <c r="F890" t="s">
        <v>51</v>
      </c>
      <c r="G890" t="s">
        <v>30</v>
      </c>
      <c r="H890" t="str">
        <f t="shared" si="52"/>
        <v>Onsite/Hybrid</v>
      </c>
      <c r="I890" t="s">
        <v>18</v>
      </c>
      <c r="J890" t="str">
        <f t="shared" si="53"/>
        <v>7+ yrs</v>
      </c>
      <c r="K890">
        <f t="shared" ca="1" si="55"/>
        <v>12</v>
      </c>
      <c r="L890" t="s">
        <v>19</v>
      </c>
      <c r="M890">
        <v>0</v>
      </c>
      <c r="N890">
        <v>0</v>
      </c>
      <c r="O890">
        <v>1</v>
      </c>
      <c r="P890">
        <v>1</v>
      </c>
      <c r="Q890">
        <v>1</v>
      </c>
      <c r="R890">
        <f>SUM(M890:N890:O890:P890:Q890)</f>
        <v>3</v>
      </c>
      <c r="S890" s="1">
        <v>141339</v>
      </c>
      <c r="T890" s="1" t="str">
        <f t="shared" si="54"/>
        <v>High</v>
      </c>
      <c r="U890">
        <v>1</v>
      </c>
      <c r="V890">
        <v>2024</v>
      </c>
      <c r="W890" t="s">
        <v>28</v>
      </c>
      <c r="X890">
        <v>3</v>
      </c>
    </row>
    <row r="891" spans="1:24" x14ac:dyDescent="0.3">
      <c r="A891">
        <v>890</v>
      </c>
      <c r="B891" t="s">
        <v>50</v>
      </c>
      <c r="C891" t="str">
        <f>_xlfn.XLOOKUP(B891,Lookup_table!B:B,Lookup_table!C:C)</f>
        <v>AI</v>
      </c>
      <c r="D891" t="s">
        <v>34</v>
      </c>
      <c r="E891" t="s">
        <v>15</v>
      </c>
      <c r="F891" t="s">
        <v>51</v>
      </c>
      <c r="G891" t="s">
        <v>30</v>
      </c>
      <c r="H891" t="str">
        <f t="shared" si="52"/>
        <v>Onsite/Hybrid</v>
      </c>
      <c r="I891" t="s">
        <v>18</v>
      </c>
      <c r="J891" t="str">
        <f t="shared" si="53"/>
        <v>7+ yrs</v>
      </c>
      <c r="K891">
        <f t="shared" ca="1" si="55"/>
        <v>13</v>
      </c>
      <c r="L891" t="s">
        <v>19</v>
      </c>
      <c r="M891">
        <v>0</v>
      </c>
      <c r="N891">
        <v>0</v>
      </c>
      <c r="O891">
        <v>0</v>
      </c>
      <c r="P891">
        <v>1</v>
      </c>
      <c r="Q891">
        <v>0</v>
      </c>
      <c r="R891">
        <f>SUM(M891:N891:O891:P891:Q891)</f>
        <v>1</v>
      </c>
      <c r="S891" s="1">
        <v>154179</v>
      </c>
      <c r="T891" s="1" t="str">
        <f t="shared" si="54"/>
        <v>High</v>
      </c>
      <c r="U891">
        <v>12</v>
      </c>
      <c r="V891">
        <v>2026</v>
      </c>
      <c r="W891" t="s">
        <v>34</v>
      </c>
      <c r="X891">
        <v>3</v>
      </c>
    </row>
    <row r="892" spans="1:24" x14ac:dyDescent="0.3">
      <c r="A892">
        <v>891</v>
      </c>
      <c r="B892" t="s">
        <v>36</v>
      </c>
      <c r="C892" t="str">
        <f>_xlfn.XLOOKUP(B892,Lookup_table!B:B,Lookup_table!C:C)</f>
        <v>Data</v>
      </c>
      <c r="D892" t="s">
        <v>34</v>
      </c>
      <c r="E892" t="s">
        <v>15</v>
      </c>
      <c r="F892" t="s">
        <v>24</v>
      </c>
      <c r="G892" t="s">
        <v>30</v>
      </c>
      <c r="H892" t="str">
        <f t="shared" si="52"/>
        <v>Onsite/Hybrid</v>
      </c>
      <c r="I892" t="s">
        <v>18</v>
      </c>
      <c r="J892" t="str">
        <f t="shared" si="53"/>
        <v>7+ yrs</v>
      </c>
      <c r="K892">
        <f t="shared" ca="1" si="55"/>
        <v>7</v>
      </c>
      <c r="L892" t="s">
        <v>27</v>
      </c>
      <c r="M892">
        <v>1</v>
      </c>
      <c r="N892">
        <v>1</v>
      </c>
      <c r="O892">
        <v>0</v>
      </c>
      <c r="P892">
        <v>1</v>
      </c>
      <c r="Q892">
        <v>0</v>
      </c>
      <c r="R892">
        <f>SUM(M892:N892:O892:P892:Q892)</f>
        <v>3</v>
      </c>
      <c r="S892" s="1">
        <v>110158</v>
      </c>
      <c r="T892" s="1" t="str">
        <f t="shared" si="54"/>
        <v>Medium</v>
      </c>
      <c r="U892">
        <v>12</v>
      </c>
      <c r="V892">
        <v>2024</v>
      </c>
      <c r="W892" t="s">
        <v>34</v>
      </c>
      <c r="X892">
        <v>6</v>
      </c>
    </row>
    <row r="893" spans="1:24" x14ac:dyDescent="0.3">
      <c r="A893">
        <v>892</v>
      </c>
      <c r="B893" t="s">
        <v>41</v>
      </c>
      <c r="C893" t="str">
        <f>_xlfn.XLOOKUP(B893,Lookup_table!B:B,Lookup_table!C:C)</f>
        <v>Data</v>
      </c>
      <c r="D893" t="s">
        <v>14</v>
      </c>
      <c r="E893" t="s">
        <v>42</v>
      </c>
      <c r="F893" t="s">
        <v>24</v>
      </c>
      <c r="G893" t="s">
        <v>17</v>
      </c>
      <c r="H893" t="str">
        <f t="shared" si="52"/>
        <v>Remote</v>
      </c>
      <c r="I893" t="s">
        <v>18</v>
      </c>
      <c r="J893" t="str">
        <f t="shared" si="53"/>
        <v>7+ yrs</v>
      </c>
      <c r="K893">
        <f t="shared" ca="1" si="55"/>
        <v>9</v>
      </c>
      <c r="L893" t="s">
        <v>39</v>
      </c>
      <c r="M893">
        <v>0</v>
      </c>
      <c r="N893">
        <v>1</v>
      </c>
      <c r="O893">
        <v>0</v>
      </c>
      <c r="P893">
        <v>0</v>
      </c>
      <c r="Q893">
        <v>1</v>
      </c>
      <c r="R893">
        <f>SUM(M893:N893:O893:P893:Q893)</f>
        <v>2</v>
      </c>
      <c r="S893" s="1">
        <v>112257</v>
      </c>
      <c r="T893" s="1" t="str">
        <f t="shared" si="54"/>
        <v>Medium</v>
      </c>
      <c r="U893">
        <v>4</v>
      </c>
      <c r="V893">
        <v>2025</v>
      </c>
      <c r="W893" t="s">
        <v>34</v>
      </c>
      <c r="X893">
        <v>3</v>
      </c>
    </row>
    <row r="894" spans="1:24" x14ac:dyDescent="0.3">
      <c r="A894">
        <v>893</v>
      </c>
      <c r="B894" t="s">
        <v>36</v>
      </c>
      <c r="C894" t="str">
        <f>_xlfn.XLOOKUP(B894,Lookup_table!B:B,Lookup_table!C:C)</f>
        <v>Data</v>
      </c>
      <c r="D894" t="s">
        <v>37</v>
      </c>
      <c r="E894" t="s">
        <v>38</v>
      </c>
      <c r="F894" t="s">
        <v>24</v>
      </c>
      <c r="G894" t="s">
        <v>30</v>
      </c>
      <c r="H894" t="str">
        <f t="shared" si="52"/>
        <v>Onsite/Hybrid</v>
      </c>
      <c r="I894" t="s">
        <v>35</v>
      </c>
      <c r="J894" t="str">
        <f t="shared" si="53"/>
        <v>0-2 yrs</v>
      </c>
      <c r="K894">
        <f t="shared" ca="1" si="55"/>
        <v>0</v>
      </c>
      <c r="L894" t="s">
        <v>39</v>
      </c>
      <c r="M894">
        <v>0</v>
      </c>
      <c r="N894">
        <v>1</v>
      </c>
      <c r="O894">
        <v>0</v>
      </c>
      <c r="P894">
        <v>1</v>
      </c>
      <c r="Q894">
        <v>1</v>
      </c>
      <c r="R894">
        <f>SUM(M894:N894:O894:P894:Q894)</f>
        <v>3</v>
      </c>
      <c r="S894" s="1">
        <v>75247</v>
      </c>
      <c r="T894" s="1" t="str">
        <f t="shared" si="54"/>
        <v>Medium</v>
      </c>
      <c r="U894">
        <v>3</v>
      </c>
      <c r="V894">
        <v>2022</v>
      </c>
      <c r="W894" t="s">
        <v>34</v>
      </c>
      <c r="X894">
        <v>1</v>
      </c>
    </row>
    <row r="895" spans="1:24" x14ac:dyDescent="0.3">
      <c r="A895">
        <v>894</v>
      </c>
      <c r="B895" t="s">
        <v>31</v>
      </c>
      <c r="C895" t="str">
        <f>_xlfn.XLOOKUP(B895,Lookup_table!B:B,Lookup_table!C:C)</f>
        <v>Business</v>
      </c>
      <c r="D895" t="s">
        <v>14</v>
      </c>
      <c r="E895" t="s">
        <v>32</v>
      </c>
      <c r="F895" t="s">
        <v>24</v>
      </c>
      <c r="G895" t="s">
        <v>25</v>
      </c>
      <c r="H895" t="str">
        <f t="shared" si="52"/>
        <v>Onsite/Hybrid</v>
      </c>
      <c r="I895" t="s">
        <v>26</v>
      </c>
      <c r="J895" t="str">
        <f t="shared" si="53"/>
        <v>3-6 yrs</v>
      </c>
      <c r="K895">
        <f t="shared" ca="1" si="55"/>
        <v>6</v>
      </c>
      <c r="L895" t="s">
        <v>27</v>
      </c>
      <c r="M895">
        <v>0</v>
      </c>
      <c r="N895">
        <v>1</v>
      </c>
      <c r="O895">
        <v>0</v>
      </c>
      <c r="P895">
        <v>1</v>
      </c>
      <c r="Q895">
        <v>0</v>
      </c>
      <c r="R895">
        <f>SUM(M895:N895:O895:P895:Q895)</f>
        <v>2</v>
      </c>
      <c r="S895" s="1">
        <v>87179</v>
      </c>
      <c r="T895" s="1" t="str">
        <f t="shared" si="54"/>
        <v>Medium</v>
      </c>
      <c r="U895">
        <v>4</v>
      </c>
      <c r="V895">
        <v>2020</v>
      </c>
      <c r="W895" t="s">
        <v>28</v>
      </c>
      <c r="X895">
        <v>8</v>
      </c>
    </row>
    <row r="896" spans="1:24" x14ac:dyDescent="0.3">
      <c r="A896">
        <v>895</v>
      </c>
      <c r="B896" t="s">
        <v>50</v>
      </c>
      <c r="C896" t="str">
        <f>_xlfn.XLOOKUP(B896,Lookup_table!B:B,Lookup_table!C:C)</f>
        <v>AI</v>
      </c>
      <c r="D896" t="s">
        <v>34</v>
      </c>
      <c r="E896" t="s">
        <v>42</v>
      </c>
      <c r="F896" t="s">
        <v>29</v>
      </c>
      <c r="G896" t="s">
        <v>25</v>
      </c>
      <c r="H896" t="str">
        <f t="shared" si="52"/>
        <v>Onsite/Hybrid</v>
      </c>
      <c r="I896" t="s">
        <v>35</v>
      </c>
      <c r="J896" t="str">
        <f t="shared" si="53"/>
        <v>0-2 yrs</v>
      </c>
      <c r="K896">
        <f t="shared" ca="1" si="55"/>
        <v>1</v>
      </c>
      <c r="L896" t="s">
        <v>19</v>
      </c>
      <c r="M896">
        <v>1</v>
      </c>
      <c r="N896">
        <v>1</v>
      </c>
      <c r="O896">
        <v>0</v>
      </c>
      <c r="P896">
        <v>1</v>
      </c>
      <c r="Q896">
        <v>0</v>
      </c>
      <c r="R896">
        <f>SUM(M896:N896:O896:P896:Q896)</f>
        <v>3</v>
      </c>
      <c r="S896" s="1">
        <v>107422</v>
      </c>
      <c r="T896" s="1" t="str">
        <f t="shared" si="54"/>
        <v>Medium</v>
      </c>
      <c r="U896">
        <v>4</v>
      </c>
      <c r="V896">
        <v>2021</v>
      </c>
      <c r="W896" t="s">
        <v>34</v>
      </c>
      <c r="X896">
        <v>4</v>
      </c>
    </row>
    <row r="897" spans="1:24" x14ac:dyDescent="0.3">
      <c r="A897">
        <v>896</v>
      </c>
      <c r="B897" t="s">
        <v>31</v>
      </c>
      <c r="C897" t="str">
        <f>_xlfn.XLOOKUP(B897,Lookup_table!B:B,Lookup_table!C:C)</f>
        <v>Business</v>
      </c>
      <c r="D897" t="s">
        <v>14</v>
      </c>
      <c r="E897" t="s">
        <v>40</v>
      </c>
      <c r="F897" t="s">
        <v>43</v>
      </c>
      <c r="G897" t="s">
        <v>25</v>
      </c>
      <c r="H897" t="str">
        <f t="shared" si="52"/>
        <v>Onsite/Hybrid</v>
      </c>
      <c r="I897" t="s">
        <v>35</v>
      </c>
      <c r="J897" t="str">
        <f t="shared" si="53"/>
        <v>0-2 yrs</v>
      </c>
      <c r="K897">
        <f t="shared" ca="1" si="55"/>
        <v>0</v>
      </c>
      <c r="L897" t="s">
        <v>27</v>
      </c>
      <c r="M897">
        <v>1</v>
      </c>
      <c r="N897">
        <v>0</v>
      </c>
      <c r="O897">
        <v>0</v>
      </c>
      <c r="P897">
        <v>0</v>
      </c>
      <c r="Q897">
        <v>1</v>
      </c>
      <c r="R897">
        <f>SUM(M897:N897:O897:P897:Q897)</f>
        <v>2</v>
      </c>
      <c r="S897" s="1">
        <v>59162</v>
      </c>
      <c r="T897" s="1" t="str">
        <f t="shared" si="54"/>
        <v>Low</v>
      </c>
      <c r="U897">
        <v>12</v>
      </c>
      <c r="V897">
        <v>2023</v>
      </c>
      <c r="W897" t="s">
        <v>34</v>
      </c>
      <c r="X897">
        <v>6</v>
      </c>
    </row>
    <row r="898" spans="1:24" x14ac:dyDescent="0.3">
      <c r="A898">
        <v>897</v>
      </c>
      <c r="B898" t="s">
        <v>33</v>
      </c>
      <c r="C898" t="str">
        <f>_xlfn.XLOOKUP(B898,Lookup_table!B:B,Lookup_table!C:C)</f>
        <v>Data</v>
      </c>
      <c r="D898" t="s">
        <v>22</v>
      </c>
      <c r="E898" t="s">
        <v>38</v>
      </c>
      <c r="F898" t="s">
        <v>43</v>
      </c>
      <c r="G898" t="s">
        <v>17</v>
      </c>
      <c r="H898" t="str">
        <f t="shared" ref="H898:H961" si="56">IF(G898="Remote","Remote","Onsite/Hybrid")</f>
        <v>Remote</v>
      </c>
      <c r="I898" t="s">
        <v>18</v>
      </c>
      <c r="J898" t="str">
        <f t="shared" ref="J898:J961" si="57">IF(I898="Entry","0-2 yrs",IF(I898="Mid","3-6 yrs","7+ yrs"))</f>
        <v>7+ yrs</v>
      </c>
      <c r="K898">
        <f t="shared" ca="1" si="55"/>
        <v>7</v>
      </c>
      <c r="L898" t="s">
        <v>39</v>
      </c>
      <c r="M898">
        <v>1</v>
      </c>
      <c r="N898">
        <v>0</v>
      </c>
      <c r="O898">
        <v>1</v>
      </c>
      <c r="P898">
        <v>1</v>
      </c>
      <c r="Q898">
        <v>1</v>
      </c>
      <c r="R898">
        <f>SUM(M898:N898:O898:P898:Q898)</f>
        <v>4</v>
      </c>
      <c r="S898" s="1">
        <v>155528</v>
      </c>
      <c r="T898" s="1" t="str">
        <f t="shared" ref="T898:T961" si="58">IF(S898&lt;=70000,"Low",IF(S898&lt;=120000,"Medium","High"))</f>
        <v>High</v>
      </c>
      <c r="U898">
        <v>7</v>
      </c>
      <c r="V898">
        <v>2022</v>
      </c>
      <c r="W898" t="s">
        <v>28</v>
      </c>
      <c r="X898">
        <v>2</v>
      </c>
    </row>
    <row r="899" spans="1:24" x14ac:dyDescent="0.3">
      <c r="A899">
        <v>898</v>
      </c>
      <c r="B899" t="s">
        <v>50</v>
      </c>
      <c r="C899" t="str">
        <f>_xlfn.XLOOKUP(B899,Lookup_table!B:B,Lookup_table!C:C)</f>
        <v>AI</v>
      </c>
      <c r="D899" t="s">
        <v>22</v>
      </c>
      <c r="E899" t="s">
        <v>42</v>
      </c>
      <c r="F899" t="s">
        <v>24</v>
      </c>
      <c r="G899" t="s">
        <v>30</v>
      </c>
      <c r="H899" t="str">
        <f t="shared" si="56"/>
        <v>Onsite/Hybrid</v>
      </c>
      <c r="I899" t="s">
        <v>35</v>
      </c>
      <c r="J899" t="str">
        <f t="shared" si="57"/>
        <v>0-2 yrs</v>
      </c>
      <c r="K899">
        <f t="shared" ref="K899:K962" ca="1" si="59">IF(J899="0-2 yrs",RANDBETWEEN(0,2),IF(J899="3-6 yrs", RANDBETWEEN(3,6),IF(J899="7+ yrs", RANDBETWEEN(7,15)," ")))</f>
        <v>2</v>
      </c>
      <c r="L899" t="s">
        <v>27</v>
      </c>
      <c r="M899">
        <v>1</v>
      </c>
      <c r="N899">
        <v>1</v>
      </c>
      <c r="O899">
        <v>0</v>
      </c>
      <c r="P899">
        <v>0</v>
      </c>
      <c r="Q899">
        <v>1</v>
      </c>
      <c r="R899">
        <f>SUM(M899:N899:O899:P899:Q899)</f>
        <v>3</v>
      </c>
      <c r="S899" s="1">
        <v>120127</v>
      </c>
      <c r="T899" s="1" t="str">
        <f t="shared" si="58"/>
        <v>High</v>
      </c>
      <c r="U899">
        <v>11</v>
      </c>
      <c r="V899">
        <v>2024</v>
      </c>
      <c r="W899" t="s">
        <v>34</v>
      </c>
      <c r="X899">
        <v>1</v>
      </c>
    </row>
    <row r="900" spans="1:24" x14ac:dyDescent="0.3">
      <c r="A900">
        <v>899</v>
      </c>
      <c r="B900" t="s">
        <v>36</v>
      </c>
      <c r="C900" t="str">
        <f>_xlfn.XLOOKUP(B900,Lookup_table!B:B,Lookup_table!C:C)</f>
        <v>Data</v>
      </c>
      <c r="D900" t="s">
        <v>22</v>
      </c>
      <c r="E900" t="s">
        <v>32</v>
      </c>
      <c r="F900" t="s">
        <v>51</v>
      </c>
      <c r="G900" t="s">
        <v>25</v>
      </c>
      <c r="H900" t="str">
        <f t="shared" si="56"/>
        <v>Onsite/Hybrid</v>
      </c>
      <c r="I900" t="s">
        <v>26</v>
      </c>
      <c r="J900" t="str">
        <f t="shared" si="57"/>
        <v>3-6 yrs</v>
      </c>
      <c r="K900">
        <f t="shared" ca="1" si="59"/>
        <v>5</v>
      </c>
      <c r="L900" t="s">
        <v>27</v>
      </c>
      <c r="M900">
        <v>0</v>
      </c>
      <c r="N900">
        <v>0</v>
      </c>
      <c r="O900">
        <v>1</v>
      </c>
      <c r="P900">
        <v>0</v>
      </c>
      <c r="Q900">
        <v>1</v>
      </c>
      <c r="R900">
        <f>SUM(M900:N900:O900:P900:Q900)</f>
        <v>2</v>
      </c>
      <c r="S900" s="1">
        <v>119210</v>
      </c>
      <c r="T900" s="1" t="str">
        <f t="shared" si="58"/>
        <v>Medium</v>
      </c>
      <c r="U900">
        <v>7</v>
      </c>
      <c r="V900">
        <v>2021</v>
      </c>
      <c r="W900" t="s">
        <v>20</v>
      </c>
      <c r="X900">
        <v>6</v>
      </c>
    </row>
    <row r="901" spans="1:24" x14ac:dyDescent="0.3">
      <c r="A901">
        <v>900</v>
      </c>
      <c r="B901" t="s">
        <v>41</v>
      </c>
      <c r="C901" t="str">
        <f>_xlfn.XLOOKUP(B901,Lookup_table!B:B,Lookup_table!C:C)</f>
        <v>Data</v>
      </c>
      <c r="D901" t="s">
        <v>34</v>
      </c>
      <c r="E901" t="s">
        <v>38</v>
      </c>
      <c r="F901" t="s">
        <v>51</v>
      </c>
      <c r="G901" t="s">
        <v>30</v>
      </c>
      <c r="H901" t="str">
        <f t="shared" si="56"/>
        <v>Onsite/Hybrid</v>
      </c>
      <c r="I901" t="s">
        <v>35</v>
      </c>
      <c r="J901" t="str">
        <f t="shared" si="57"/>
        <v>0-2 yrs</v>
      </c>
      <c r="K901">
        <f t="shared" ca="1" si="59"/>
        <v>0</v>
      </c>
      <c r="L901" t="s">
        <v>27</v>
      </c>
      <c r="M901">
        <v>0</v>
      </c>
      <c r="N901">
        <v>0</v>
      </c>
      <c r="O901">
        <v>1</v>
      </c>
      <c r="P901">
        <v>1</v>
      </c>
      <c r="Q901">
        <v>0</v>
      </c>
      <c r="R901">
        <f>SUM(M901:N901:O901:P901:Q901)</f>
        <v>2</v>
      </c>
      <c r="S901" s="1">
        <v>77945</v>
      </c>
      <c r="T901" s="1" t="str">
        <f t="shared" si="58"/>
        <v>Medium</v>
      </c>
      <c r="U901">
        <v>6</v>
      </c>
      <c r="V901">
        <v>2025</v>
      </c>
      <c r="W901" t="s">
        <v>28</v>
      </c>
      <c r="X901">
        <v>6</v>
      </c>
    </row>
    <row r="902" spans="1:24" x14ac:dyDescent="0.3">
      <c r="A902">
        <v>901</v>
      </c>
      <c r="B902" t="s">
        <v>36</v>
      </c>
      <c r="C902" t="str">
        <f>_xlfn.XLOOKUP(B902,Lookup_table!B:B,Lookup_table!C:C)</f>
        <v>Data</v>
      </c>
      <c r="D902" t="s">
        <v>22</v>
      </c>
      <c r="E902" t="s">
        <v>42</v>
      </c>
      <c r="F902" t="s">
        <v>51</v>
      </c>
      <c r="G902" t="s">
        <v>17</v>
      </c>
      <c r="H902" t="str">
        <f t="shared" si="56"/>
        <v>Remote</v>
      </c>
      <c r="I902" t="s">
        <v>35</v>
      </c>
      <c r="J902" t="str">
        <f t="shared" si="57"/>
        <v>0-2 yrs</v>
      </c>
      <c r="K902">
        <f t="shared" ca="1" si="59"/>
        <v>2</v>
      </c>
      <c r="L902" t="s">
        <v>39</v>
      </c>
      <c r="M902">
        <v>1</v>
      </c>
      <c r="N902">
        <v>0</v>
      </c>
      <c r="O902">
        <v>0</v>
      </c>
      <c r="P902">
        <v>1</v>
      </c>
      <c r="Q902">
        <v>1</v>
      </c>
      <c r="R902">
        <f>SUM(M902:N902:O902:P902:Q902)</f>
        <v>3</v>
      </c>
      <c r="S902" s="1">
        <v>90056</v>
      </c>
      <c r="T902" s="1" t="str">
        <f t="shared" si="58"/>
        <v>Medium</v>
      </c>
      <c r="U902">
        <v>5</v>
      </c>
      <c r="V902">
        <v>2025</v>
      </c>
      <c r="W902" t="s">
        <v>34</v>
      </c>
      <c r="X902">
        <v>1</v>
      </c>
    </row>
    <row r="903" spans="1:24" x14ac:dyDescent="0.3">
      <c r="A903">
        <v>902</v>
      </c>
      <c r="B903" t="s">
        <v>36</v>
      </c>
      <c r="C903" t="str">
        <f>_xlfn.XLOOKUP(B903,Lookup_table!B:B,Lookup_table!C:C)</f>
        <v>Data</v>
      </c>
      <c r="D903" t="s">
        <v>22</v>
      </c>
      <c r="E903" t="s">
        <v>15</v>
      </c>
      <c r="F903" t="s">
        <v>44</v>
      </c>
      <c r="G903" t="s">
        <v>30</v>
      </c>
      <c r="H903" t="str">
        <f t="shared" si="56"/>
        <v>Onsite/Hybrid</v>
      </c>
      <c r="I903" t="s">
        <v>18</v>
      </c>
      <c r="J903" t="str">
        <f t="shared" si="57"/>
        <v>7+ yrs</v>
      </c>
      <c r="K903">
        <f t="shared" ca="1" si="59"/>
        <v>14</v>
      </c>
      <c r="L903" t="s">
        <v>27</v>
      </c>
      <c r="M903">
        <v>1</v>
      </c>
      <c r="N903">
        <v>0</v>
      </c>
      <c r="O903">
        <v>1</v>
      </c>
      <c r="P903">
        <v>0</v>
      </c>
      <c r="Q903">
        <v>1</v>
      </c>
      <c r="R903">
        <f>SUM(M903:N903:O903:P903:Q903)</f>
        <v>3</v>
      </c>
      <c r="S903" s="1">
        <v>140944</v>
      </c>
      <c r="T903" s="1" t="str">
        <f t="shared" si="58"/>
        <v>High</v>
      </c>
      <c r="U903">
        <v>10</v>
      </c>
      <c r="V903">
        <v>2022</v>
      </c>
      <c r="W903" t="s">
        <v>34</v>
      </c>
      <c r="X903">
        <v>6</v>
      </c>
    </row>
    <row r="904" spans="1:24" x14ac:dyDescent="0.3">
      <c r="A904">
        <v>903</v>
      </c>
      <c r="B904" t="s">
        <v>36</v>
      </c>
      <c r="C904" t="str">
        <f>_xlfn.XLOOKUP(B904,Lookup_table!B:B,Lookup_table!C:C)</f>
        <v>Data</v>
      </c>
      <c r="D904" t="s">
        <v>14</v>
      </c>
      <c r="E904" t="s">
        <v>40</v>
      </c>
      <c r="F904" t="s">
        <v>16</v>
      </c>
      <c r="G904" t="s">
        <v>30</v>
      </c>
      <c r="H904" t="str">
        <f t="shared" si="56"/>
        <v>Onsite/Hybrid</v>
      </c>
      <c r="I904" t="s">
        <v>26</v>
      </c>
      <c r="J904" t="str">
        <f t="shared" si="57"/>
        <v>3-6 yrs</v>
      </c>
      <c r="K904">
        <f t="shared" ca="1" si="59"/>
        <v>6</v>
      </c>
      <c r="L904" t="s">
        <v>39</v>
      </c>
      <c r="M904">
        <v>1</v>
      </c>
      <c r="N904">
        <v>0</v>
      </c>
      <c r="O904">
        <v>1</v>
      </c>
      <c r="P904">
        <v>1</v>
      </c>
      <c r="Q904">
        <v>1</v>
      </c>
      <c r="R904">
        <f>SUM(M904:N904:O904:P904:Q904)</f>
        <v>4</v>
      </c>
      <c r="S904" s="1">
        <v>114263</v>
      </c>
      <c r="T904" s="1" t="str">
        <f t="shared" si="58"/>
        <v>Medium</v>
      </c>
      <c r="U904">
        <v>10</v>
      </c>
      <c r="V904">
        <v>2026</v>
      </c>
      <c r="W904" t="s">
        <v>28</v>
      </c>
      <c r="X904">
        <v>7</v>
      </c>
    </row>
    <row r="905" spans="1:24" x14ac:dyDescent="0.3">
      <c r="A905">
        <v>904</v>
      </c>
      <c r="B905" t="s">
        <v>31</v>
      </c>
      <c r="C905" t="str">
        <f>_xlfn.XLOOKUP(B905,Lookup_table!B:B,Lookup_table!C:C)</f>
        <v>Business</v>
      </c>
      <c r="D905" t="s">
        <v>22</v>
      </c>
      <c r="E905" t="s">
        <v>32</v>
      </c>
      <c r="F905" t="s">
        <v>29</v>
      </c>
      <c r="G905" t="s">
        <v>30</v>
      </c>
      <c r="H905" t="str">
        <f t="shared" si="56"/>
        <v>Onsite/Hybrid</v>
      </c>
      <c r="I905" t="s">
        <v>18</v>
      </c>
      <c r="J905" t="str">
        <f t="shared" si="57"/>
        <v>7+ yrs</v>
      </c>
      <c r="K905">
        <f t="shared" ca="1" si="59"/>
        <v>11</v>
      </c>
      <c r="L905" t="s">
        <v>19</v>
      </c>
      <c r="M905">
        <v>1</v>
      </c>
      <c r="N905">
        <v>0</v>
      </c>
      <c r="O905">
        <v>1</v>
      </c>
      <c r="P905">
        <v>0</v>
      </c>
      <c r="Q905">
        <v>0</v>
      </c>
      <c r="R905">
        <f>SUM(M905:N905:O905:P905:Q905)</f>
        <v>2</v>
      </c>
      <c r="S905" s="1">
        <v>131178</v>
      </c>
      <c r="T905" s="1" t="str">
        <f t="shared" si="58"/>
        <v>High</v>
      </c>
      <c r="U905">
        <v>9</v>
      </c>
      <c r="V905">
        <v>2026</v>
      </c>
      <c r="W905" t="s">
        <v>34</v>
      </c>
      <c r="X905">
        <v>3</v>
      </c>
    </row>
    <row r="906" spans="1:24" x14ac:dyDescent="0.3">
      <c r="A906">
        <v>905</v>
      </c>
      <c r="B906" t="s">
        <v>33</v>
      </c>
      <c r="C906" t="str">
        <f>_xlfn.XLOOKUP(B906,Lookup_table!B:B,Lookup_table!C:C)</f>
        <v>Data</v>
      </c>
      <c r="D906" t="s">
        <v>37</v>
      </c>
      <c r="E906" t="s">
        <v>32</v>
      </c>
      <c r="F906" t="s">
        <v>43</v>
      </c>
      <c r="G906" t="s">
        <v>30</v>
      </c>
      <c r="H906" t="str">
        <f t="shared" si="56"/>
        <v>Onsite/Hybrid</v>
      </c>
      <c r="I906" t="s">
        <v>18</v>
      </c>
      <c r="J906" t="str">
        <f t="shared" si="57"/>
        <v>7+ yrs</v>
      </c>
      <c r="K906">
        <f t="shared" ca="1" si="59"/>
        <v>9</v>
      </c>
      <c r="L906" t="s">
        <v>27</v>
      </c>
      <c r="M906">
        <v>1</v>
      </c>
      <c r="N906">
        <v>0</v>
      </c>
      <c r="O906">
        <v>0</v>
      </c>
      <c r="P906">
        <v>0</v>
      </c>
      <c r="Q906">
        <v>1</v>
      </c>
      <c r="R906">
        <f>SUM(M906:N906:O906:P906:Q906)</f>
        <v>2</v>
      </c>
      <c r="S906" s="1">
        <v>114814</v>
      </c>
      <c r="T906" s="1" t="str">
        <f t="shared" si="58"/>
        <v>Medium</v>
      </c>
      <c r="U906">
        <v>9</v>
      </c>
      <c r="V906">
        <v>2022</v>
      </c>
      <c r="W906" t="s">
        <v>34</v>
      </c>
      <c r="X906">
        <v>5</v>
      </c>
    </row>
    <row r="907" spans="1:24" x14ac:dyDescent="0.3">
      <c r="A907">
        <v>906</v>
      </c>
      <c r="B907" t="s">
        <v>41</v>
      </c>
      <c r="C907" t="str">
        <f>_xlfn.XLOOKUP(B907,Lookup_table!B:B,Lookup_table!C:C)</f>
        <v>Data</v>
      </c>
      <c r="D907" t="s">
        <v>37</v>
      </c>
      <c r="E907" t="s">
        <v>38</v>
      </c>
      <c r="F907" t="s">
        <v>24</v>
      </c>
      <c r="G907" t="s">
        <v>30</v>
      </c>
      <c r="H907" t="str">
        <f t="shared" si="56"/>
        <v>Onsite/Hybrid</v>
      </c>
      <c r="I907" t="s">
        <v>26</v>
      </c>
      <c r="J907" t="str">
        <f t="shared" si="57"/>
        <v>3-6 yrs</v>
      </c>
      <c r="K907">
        <f t="shared" ca="1" si="59"/>
        <v>5</v>
      </c>
      <c r="L907" t="s">
        <v>27</v>
      </c>
      <c r="M907">
        <v>1</v>
      </c>
      <c r="N907">
        <v>0</v>
      </c>
      <c r="O907">
        <v>1</v>
      </c>
      <c r="P907">
        <v>0</v>
      </c>
      <c r="Q907">
        <v>1</v>
      </c>
      <c r="R907">
        <f>SUM(M907:N907:O907:P907:Q907)</f>
        <v>3</v>
      </c>
      <c r="S907" s="1">
        <v>98674</v>
      </c>
      <c r="T907" s="1" t="str">
        <f t="shared" si="58"/>
        <v>Medium</v>
      </c>
      <c r="U907">
        <v>3</v>
      </c>
      <c r="V907">
        <v>2023</v>
      </c>
      <c r="W907" t="s">
        <v>20</v>
      </c>
      <c r="X907">
        <v>3</v>
      </c>
    </row>
    <row r="908" spans="1:24" x14ac:dyDescent="0.3">
      <c r="A908">
        <v>907</v>
      </c>
      <c r="B908" t="s">
        <v>33</v>
      </c>
      <c r="C908" t="str">
        <f>_xlfn.XLOOKUP(B908,Lookup_table!B:B,Lookup_table!C:C)</f>
        <v>Data</v>
      </c>
      <c r="D908" t="s">
        <v>37</v>
      </c>
      <c r="E908" t="s">
        <v>32</v>
      </c>
      <c r="F908" t="s">
        <v>52</v>
      </c>
      <c r="G908" t="s">
        <v>25</v>
      </c>
      <c r="H908" t="str">
        <f t="shared" si="56"/>
        <v>Onsite/Hybrid</v>
      </c>
      <c r="I908" t="s">
        <v>26</v>
      </c>
      <c r="J908" t="str">
        <f t="shared" si="57"/>
        <v>3-6 yrs</v>
      </c>
      <c r="K908">
        <f t="shared" ca="1" si="59"/>
        <v>6</v>
      </c>
      <c r="L908" t="s">
        <v>19</v>
      </c>
      <c r="M908">
        <v>0</v>
      </c>
      <c r="N908">
        <v>1</v>
      </c>
      <c r="O908">
        <v>0</v>
      </c>
      <c r="P908">
        <v>0</v>
      </c>
      <c r="Q908">
        <v>1</v>
      </c>
      <c r="R908">
        <f>SUM(M908:N908:O908:P908:Q908)</f>
        <v>2</v>
      </c>
      <c r="S908" s="1">
        <v>80309</v>
      </c>
      <c r="T908" s="1" t="str">
        <f t="shared" si="58"/>
        <v>Medium</v>
      </c>
      <c r="U908">
        <v>9</v>
      </c>
      <c r="V908">
        <v>2023</v>
      </c>
      <c r="W908" t="s">
        <v>28</v>
      </c>
      <c r="X908">
        <v>9</v>
      </c>
    </row>
    <row r="909" spans="1:24" x14ac:dyDescent="0.3">
      <c r="A909">
        <v>908</v>
      </c>
      <c r="B909" t="s">
        <v>33</v>
      </c>
      <c r="C909" t="str">
        <f>_xlfn.XLOOKUP(B909,Lookup_table!B:B,Lookup_table!C:C)</f>
        <v>Data</v>
      </c>
      <c r="D909" t="s">
        <v>14</v>
      </c>
      <c r="E909" t="s">
        <v>32</v>
      </c>
      <c r="F909" t="s">
        <v>43</v>
      </c>
      <c r="G909" t="s">
        <v>17</v>
      </c>
      <c r="H909" t="str">
        <f t="shared" si="56"/>
        <v>Remote</v>
      </c>
      <c r="I909" t="s">
        <v>35</v>
      </c>
      <c r="J909" t="str">
        <f t="shared" si="57"/>
        <v>0-2 yrs</v>
      </c>
      <c r="K909">
        <f t="shared" ca="1" si="59"/>
        <v>2</v>
      </c>
      <c r="L909" t="s">
        <v>27</v>
      </c>
      <c r="M909">
        <v>1</v>
      </c>
      <c r="N909">
        <v>1</v>
      </c>
      <c r="O909">
        <v>1</v>
      </c>
      <c r="P909">
        <v>1</v>
      </c>
      <c r="Q909">
        <v>1</v>
      </c>
      <c r="R909">
        <f>SUM(M909:N909:O909:P909:Q909)</f>
        <v>5</v>
      </c>
      <c r="S909" s="1">
        <v>94086</v>
      </c>
      <c r="T909" s="1" t="str">
        <f t="shared" si="58"/>
        <v>Medium</v>
      </c>
      <c r="U909">
        <v>1</v>
      </c>
      <c r="V909">
        <v>2024</v>
      </c>
      <c r="W909" t="s">
        <v>28</v>
      </c>
      <c r="X909">
        <v>7</v>
      </c>
    </row>
    <row r="910" spans="1:24" x14ac:dyDescent="0.3">
      <c r="A910">
        <v>909</v>
      </c>
      <c r="B910" t="s">
        <v>41</v>
      </c>
      <c r="C910" t="str">
        <f>_xlfn.XLOOKUP(B910,Lookup_table!B:B,Lookup_table!C:C)</f>
        <v>Data</v>
      </c>
      <c r="D910" t="s">
        <v>14</v>
      </c>
      <c r="E910" t="s">
        <v>42</v>
      </c>
      <c r="F910" t="s">
        <v>29</v>
      </c>
      <c r="G910" t="s">
        <v>30</v>
      </c>
      <c r="H910" t="str">
        <f t="shared" si="56"/>
        <v>Onsite/Hybrid</v>
      </c>
      <c r="I910" t="s">
        <v>35</v>
      </c>
      <c r="J910" t="str">
        <f t="shared" si="57"/>
        <v>0-2 yrs</v>
      </c>
      <c r="K910">
        <f t="shared" ca="1" si="59"/>
        <v>0</v>
      </c>
      <c r="L910" t="s">
        <v>19</v>
      </c>
      <c r="M910">
        <v>1</v>
      </c>
      <c r="N910">
        <v>0</v>
      </c>
      <c r="O910">
        <v>1</v>
      </c>
      <c r="P910">
        <v>1</v>
      </c>
      <c r="Q910">
        <v>0</v>
      </c>
      <c r="R910">
        <f>SUM(M910:N910:O910:P910:Q910)</f>
        <v>3</v>
      </c>
      <c r="S910" s="1">
        <v>81840</v>
      </c>
      <c r="T910" s="1" t="str">
        <f t="shared" si="58"/>
        <v>Medium</v>
      </c>
      <c r="U910">
        <v>11</v>
      </c>
      <c r="V910">
        <v>2025</v>
      </c>
      <c r="W910" t="s">
        <v>28</v>
      </c>
      <c r="X910">
        <v>9</v>
      </c>
    </row>
    <row r="911" spans="1:24" x14ac:dyDescent="0.3">
      <c r="A911">
        <v>910</v>
      </c>
      <c r="B911" t="s">
        <v>33</v>
      </c>
      <c r="C911" t="str">
        <f>_xlfn.XLOOKUP(B911,Lookup_table!B:B,Lookup_table!C:C)</f>
        <v>Data</v>
      </c>
      <c r="D911" t="s">
        <v>22</v>
      </c>
      <c r="E911" t="s">
        <v>42</v>
      </c>
      <c r="F911" t="s">
        <v>24</v>
      </c>
      <c r="G911" t="s">
        <v>17</v>
      </c>
      <c r="H911" t="str">
        <f t="shared" si="56"/>
        <v>Remote</v>
      </c>
      <c r="I911" t="s">
        <v>26</v>
      </c>
      <c r="J911" t="str">
        <f t="shared" si="57"/>
        <v>3-6 yrs</v>
      </c>
      <c r="K911">
        <f t="shared" ca="1" si="59"/>
        <v>4</v>
      </c>
      <c r="L911" t="s">
        <v>19</v>
      </c>
      <c r="M911">
        <v>1</v>
      </c>
      <c r="N911">
        <v>1</v>
      </c>
      <c r="O911">
        <v>0</v>
      </c>
      <c r="P911">
        <v>1</v>
      </c>
      <c r="Q911">
        <v>1</v>
      </c>
      <c r="R911">
        <f>SUM(M911:N911:O911:P911:Q911)</f>
        <v>4</v>
      </c>
      <c r="S911" s="1">
        <v>124771</v>
      </c>
      <c r="T911" s="1" t="str">
        <f t="shared" si="58"/>
        <v>High</v>
      </c>
      <c r="U911">
        <v>9</v>
      </c>
      <c r="V911">
        <v>2021</v>
      </c>
      <c r="W911" t="s">
        <v>28</v>
      </c>
      <c r="X911">
        <v>7</v>
      </c>
    </row>
    <row r="912" spans="1:24" x14ac:dyDescent="0.3">
      <c r="A912">
        <v>911</v>
      </c>
      <c r="B912" t="s">
        <v>21</v>
      </c>
      <c r="C912" t="str">
        <f>_xlfn.XLOOKUP(B912,Lookup_table!B:B,Lookup_table!C:C)</f>
        <v>AI</v>
      </c>
      <c r="D912" t="s">
        <v>14</v>
      </c>
      <c r="E912" t="s">
        <v>40</v>
      </c>
      <c r="F912" t="s">
        <v>29</v>
      </c>
      <c r="G912" t="s">
        <v>17</v>
      </c>
      <c r="H912" t="str">
        <f t="shared" si="56"/>
        <v>Remote</v>
      </c>
      <c r="I912" t="s">
        <v>26</v>
      </c>
      <c r="J912" t="str">
        <f t="shared" si="57"/>
        <v>3-6 yrs</v>
      </c>
      <c r="K912">
        <f t="shared" ca="1" si="59"/>
        <v>4</v>
      </c>
      <c r="L912" t="s">
        <v>19</v>
      </c>
      <c r="M912">
        <v>1</v>
      </c>
      <c r="N912">
        <v>1</v>
      </c>
      <c r="O912">
        <v>0</v>
      </c>
      <c r="P912">
        <v>1</v>
      </c>
      <c r="Q912">
        <v>1</v>
      </c>
      <c r="R912">
        <f>SUM(M912:N912:O912:P912:Q912)</f>
        <v>4</v>
      </c>
      <c r="S912" s="1">
        <v>141174</v>
      </c>
      <c r="T912" s="1" t="str">
        <f t="shared" si="58"/>
        <v>High</v>
      </c>
      <c r="U912">
        <v>5</v>
      </c>
      <c r="V912">
        <v>2022</v>
      </c>
      <c r="W912" t="s">
        <v>28</v>
      </c>
      <c r="X912">
        <v>9</v>
      </c>
    </row>
    <row r="913" spans="1:24" x14ac:dyDescent="0.3">
      <c r="A913">
        <v>912</v>
      </c>
      <c r="B913" t="s">
        <v>33</v>
      </c>
      <c r="C913" t="str">
        <f>_xlfn.XLOOKUP(B913,Lookup_table!B:B,Lookup_table!C:C)</f>
        <v>Data</v>
      </c>
      <c r="D913" t="s">
        <v>14</v>
      </c>
      <c r="E913" t="s">
        <v>32</v>
      </c>
      <c r="F913" t="s">
        <v>44</v>
      </c>
      <c r="G913" t="s">
        <v>25</v>
      </c>
      <c r="H913" t="str">
        <f t="shared" si="56"/>
        <v>Onsite/Hybrid</v>
      </c>
      <c r="I913" t="s">
        <v>35</v>
      </c>
      <c r="J913" t="str">
        <f t="shared" si="57"/>
        <v>0-2 yrs</v>
      </c>
      <c r="K913">
        <f t="shared" ca="1" si="59"/>
        <v>1</v>
      </c>
      <c r="L913" t="s">
        <v>27</v>
      </c>
      <c r="M913">
        <v>1</v>
      </c>
      <c r="N913">
        <v>1</v>
      </c>
      <c r="O913">
        <v>1</v>
      </c>
      <c r="P913">
        <v>0</v>
      </c>
      <c r="Q913">
        <v>0</v>
      </c>
      <c r="R913">
        <f>SUM(M913:N913:O913:P913:Q913)</f>
        <v>3</v>
      </c>
      <c r="S913" s="1">
        <v>66147</v>
      </c>
      <c r="T913" s="1" t="str">
        <f t="shared" si="58"/>
        <v>Low</v>
      </c>
      <c r="U913">
        <v>5</v>
      </c>
      <c r="V913">
        <v>2024</v>
      </c>
      <c r="W913" t="s">
        <v>20</v>
      </c>
      <c r="X913">
        <v>3</v>
      </c>
    </row>
    <row r="914" spans="1:24" x14ac:dyDescent="0.3">
      <c r="A914">
        <v>913</v>
      </c>
      <c r="B914" t="s">
        <v>31</v>
      </c>
      <c r="C914" t="str">
        <f>_xlfn.XLOOKUP(B914,Lookup_table!B:B,Lookup_table!C:C)</f>
        <v>Business</v>
      </c>
      <c r="D914" t="s">
        <v>37</v>
      </c>
      <c r="E914" t="s">
        <v>40</v>
      </c>
      <c r="F914" t="s">
        <v>16</v>
      </c>
      <c r="G914" t="s">
        <v>25</v>
      </c>
      <c r="H914" t="str">
        <f t="shared" si="56"/>
        <v>Onsite/Hybrid</v>
      </c>
      <c r="I914" t="s">
        <v>35</v>
      </c>
      <c r="J914" t="str">
        <f t="shared" si="57"/>
        <v>0-2 yrs</v>
      </c>
      <c r="K914">
        <f t="shared" ca="1" si="59"/>
        <v>2</v>
      </c>
      <c r="L914" t="s">
        <v>39</v>
      </c>
      <c r="M914">
        <v>1</v>
      </c>
      <c r="N914">
        <v>0</v>
      </c>
      <c r="O914">
        <v>1</v>
      </c>
      <c r="P914">
        <v>0</v>
      </c>
      <c r="Q914">
        <v>1</v>
      </c>
      <c r="R914">
        <f>SUM(M914:N914:O914:P914:Q914)</f>
        <v>3</v>
      </c>
      <c r="S914" s="1">
        <v>71088</v>
      </c>
      <c r="T914" s="1" t="str">
        <f t="shared" si="58"/>
        <v>Medium</v>
      </c>
      <c r="U914">
        <v>9</v>
      </c>
      <c r="V914">
        <v>2021</v>
      </c>
      <c r="W914" t="s">
        <v>28</v>
      </c>
      <c r="X914">
        <v>7</v>
      </c>
    </row>
    <row r="915" spans="1:24" x14ac:dyDescent="0.3">
      <c r="A915">
        <v>914</v>
      </c>
      <c r="B915" t="s">
        <v>31</v>
      </c>
      <c r="C915" t="str">
        <f>_xlfn.XLOOKUP(B915,Lookup_table!B:B,Lookup_table!C:C)</f>
        <v>Business</v>
      </c>
      <c r="D915" t="s">
        <v>34</v>
      </c>
      <c r="E915" t="s">
        <v>15</v>
      </c>
      <c r="F915" t="s">
        <v>29</v>
      </c>
      <c r="G915" t="s">
        <v>25</v>
      </c>
      <c r="H915" t="str">
        <f t="shared" si="56"/>
        <v>Onsite/Hybrid</v>
      </c>
      <c r="I915" t="s">
        <v>35</v>
      </c>
      <c r="J915" t="str">
        <f t="shared" si="57"/>
        <v>0-2 yrs</v>
      </c>
      <c r="K915">
        <f t="shared" ca="1" si="59"/>
        <v>0</v>
      </c>
      <c r="L915" t="s">
        <v>27</v>
      </c>
      <c r="M915">
        <v>1</v>
      </c>
      <c r="N915">
        <v>0</v>
      </c>
      <c r="O915">
        <v>0</v>
      </c>
      <c r="P915">
        <v>0</v>
      </c>
      <c r="Q915">
        <v>1</v>
      </c>
      <c r="R915">
        <f>SUM(M915:N915:O915:P915:Q915)</f>
        <v>2</v>
      </c>
      <c r="S915" s="1">
        <v>60415</v>
      </c>
      <c r="T915" s="1" t="str">
        <f t="shared" si="58"/>
        <v>Low</v>
      </c>
      <c r="U915">
        <v>4</v>
      </c>
      <c r="V915">
        <v>2026</v>
      </c>
      <c r="W915" t="s">
        <v>28</v>
      </c>
      <c r="X915">
        <v>7</v>
      </c>
    </row>
    <row r="916" spans="1:24" x14ac:dyDescent="0.3">
      <c r="A916">
        <v>915</v>
      </c>
      <c r="B916" t="s">
        <v>50</v>
      </c>
      <c r="C916" t="str">
        <f>_xlfn.XLOOKUP(B916,Lookup_table!B:B,Lookup_table!C:C)</f>
        <v>AI</v>
      </c>
      <c r="D916" t="s">
        <v>22</v>
      </c>
      <c r="E916" t="s">
        <v>42</v>
      </c>
      <c r="F916" t="s">
        <v>16</v>
      </c>
      <c r="G916" t="s">
        <v>25</v>
      </c>
      <c r="H916" t="str">
        <f t="shared" si="56"/>
        <v>Onsite/Hybrid</v>
      </c>
      <c r="I916" t="s">
        <v>18</v>
      </c>
      <c r="J916" t="str">
        <f t="shared" si="57"/>
        <v>7+ yrs</v>
      </c>
      <c r="K916">
        <f t="shared" ca="1" si="59"/>
        <v>14</v>
      </c>
      <c r="L916" t="s">
        <v>19</v>
      </c>
      <c r="M916">
        <v>0</v>
      </c>
      <c r="N916">
        <v>0</v>
      </c>
      <c r="O916">
        <v>1</v>
      </c>
      <c r="P916">
        <v>1</v>
      </c>
      <c r="Q916">
        <v>0</v>
      </c>
      <c r="R916">
        <f>SUM(M916:N916:O916:P916:Q916)</f>
        <v>2</v>
      </c>
      <c r="S916" s="1">
        <v>193596</v>
      </c>
      <c r="T916" s="1" t="str">
        <f t="shared" si="58"/>
        <v>High</v>
      </c>
      <c r="U916">
        <v>8</v>
      </c>
      <c r="V916">
        <v>2024</v>
      </c>
      <c r="W916" t="s">
        <v>28</v>
      </c>
      <c r="X916">
        <v>7</v>
      </c>
    </row>
    <row r="917" spans="1:24" x14ac:dyDescent="0.3">
      <c r="A917">
        <v>916</v>
      </c>
      <c r="B917" t="s">
        <v>36</v>
      </c>
      <c r="C917" t="str">
        <f>_xlfn.XLOOKUP(B917,Lookup_table!B:B,Lookup_table!C:C)</f>
        <v>Data</v>
      </c>
      <c r="D917" t="s">
        <v>34</v>
      </c>
      <c r="E917" t="s">
        <v>40</v>
      </c>
      <c r="F917" t="s">
        <v>24</v>
      </c>
      <c r="G917" t="s">
        <v>17</v>
      </c>
      <c r="H917" t="str">
        <f t="shared" si="56"/>
        <v>Remote</v>
      </c>
      <c r="I917" t="s">
        <v>35</v>
      </c>
      <c r="J917" t="str">
        <f t="shared" si="57"/>
        <v>0-2 yrs</v>
      </c>
      <c r="K917">
        <f t="shared" ca="1" si="59"/>
        <v>0</v>
      </c>
      <c r="L917" t="s">
        <v>19</v>
      </c>
      <c r="M917">
        <v>0</v>
      </c>
      <c r="N917">
        <v>0</v>
      </c>
      <c r="O917">
        <v>1</v>
      </c>
      <c r="P917">
        <v>1</v>
      </c>
      <c r="Q917">
        <v>0</v>
      </c>
      <c r="R917">
        <f>SUM(M917:N917:O917:P917:Q917)</f>
        <v>2</v>
      </c>
      <c r="S917" s="1">
        <v>75868</v>
      </c>
      <c r="T917" s="1" t="str">
        <f t="shared" si="58"/>
        <v>Medium</v>
      </c>
      <c r="U917">
        <v>12</v>
      </c>
      <c r="V917">
        <v>2026</v>
      </c>
      <c r="W917" t="s">
        <v>28</v>
      </c>
      <c r="X917">
        <v>6</v>
      </c>
    </row>
    <row r="918" spans="1:24" x14ac:dyDescent="0.3">
      <c r="A918">
        <v>917</v>
      </c>
      <c r="B918" t="s">
        <v>36</v>
      </c>
      <c r="C918" t="str">
        <f>_xlfn.XLOOKUP(B918,Lookup_table!B:B,Lookup_table!C:C)</f>
        <v>Data</v>
      </c>
      <c r="D918" t="s">
        <v>14</v>
      </c>
      <c r="E918" t="s">
        <v>32</v>
      </c>
      <c r="F918" t="s">
        <v>43</v>
      </c>
      <c r="G918" t="s">
        <v>17</v>
      </c>
      <c r="H918" t="str">
        <f t="shared" si="56"/>
        <v>Remote</v>
      </c>
      <c r="I918" t="s">
        <v>35</v>
      </c>
      <c r="J918" t="str">
        <f t="shared" si="57"/>
        <v>0-2 yrs</v>
      </c>
      <c r="K918">
        <f t="shared" ca="1" si="59"/>
        <v>1</v>
      </c>
      <c r="L918" t="s">
        <v>27</v>
      </c>
      <c r="M918">
        <v>1</v>
      </c>
      <c r="N918">
        <v>1</v>
      </c>
      <c r="O918">
        <v>0</v>
      </c>
      <c r="P918">
        <v>1</v>
      </c>
      <c r="Q918">
        <v>1</v>
      </c>
      <c r="R918">
        <f>SUM(M918:N918:O918:P918:Q918)</f>
        <v>4</v>
      </c>
      <c r="S918" s="1">
        <v>79717</v>
      </c>
      <c r="T918" s="1" t="str">
        <f t="shared" si="58"/>
        <v>Medium</v>
      </c>
      <c r="U918">
        <v>4</v>
      </c>
      <c r="V918">
        <v>2021</v>
      </c>
      <c r="W918" t="s">
        <v>34</v>
      </c>
      <c r="X918">
        <v>1</v>
      </c>
    </row>
    <row r="919" spans="1:24" x14ac:dyDescent="0.3">
      <c r="A919">
        <v>918</v>
      </c>
      <c r="B919" t="s">
        <v>31</v>
      </c>
      <c r="C919" t="str">
        <f>_xlfn.XLOOKUP(B919,Lookup_table!B:B,Lookup_table!C:C)</f>
        <v>Business</v>
      </c>
      <c r="D919" t="s">
        <v>22</v>
      </c>
      <c r="E919" t="s">
        <v>15</v>
      </c>
      <c r="F919" t="s">
        <v>24</v>
      </c>
      <c r="G919" t="s">
        <v>17</v>
      </c>
      <c r="H919" t="str">
        <f t="shared" si="56"/>
        <v>Remote</v>
      </c>
      <c r="I919" t="s">
        <v>26</v>
      </c>
      <c r="J919" t="str">
        <f t="shared" si="57"/>
        <v>3-6 yrs</v>
      </c>
      <c r="K919">
        <f t="shared" ca="1" si="59"/>
        <v>4</v>
      </c>
      <c r="L919" t="s">
        <v>27</v>
      </c>
      <c r="M919">
        <v>1</v>
      </c>
      <c r="N919">
        <v>1</v>
      </c>
      <c r="O919">
        <v>1</v>
      </c>
      <c r="P919">
        <v>0</v>
      </c>
      <c r="Q919">
        <v>0</v>
      </c>
      <c r="R919">
        <f>SUM(M919:N919:O919:P919:Q919)</f>
        <v>3</v>
      </c>
      <c r="S919" s="1">
        <v>108030</v>
      </c>
      <c r="T919" s="1" t="str">
        <f t="shared" si="58"/>
        <v>Medium</v>
      </c>
      <c r="U919">
        <v>10</v>
      </c>
      <c r="V919">
        <v>2025</v>
      </c>
      <c r="W919" t="s">
        <v>28</v>
      </c>
      <c r="X919">
        <v>9</v>
      </c>
    </row>
    <row r="920" spans="1:24" x14ac:dyDescent="0.3">
      <c r="A920">
        <v>919</v>
      </c>
      <c r="B920" t="s">
        <v>50</v>
      </c>
      <c r="C920" t="str">
        <f>_xlfn.XLOOKUP(B920,Lookup_table!B:B,Lookup_table!C:C)</f>
        <v>AI</v>
      </c>
      <c r="D920" t="s">
        <v>14</v>
      </c>
      <c r="E920" t="s">
        <v>42</v>
      </c>
      <c r="F920" t="s">
        <v>51</v>
      </c>
      <c r="G920" t="s">
        <v>30</v>
      </c>
      <c r="H920" t="str">
        <f t="shared" si="56"/>
        <v>Onsite/Hybrid</v>
      </c>
      <c r="I920" t="s">
        <v>35</v>
      </c>
      <c r="J920" t="str">
        <f t="shared" si="57"/>
        <v>0-2 yrs</v>
      </c>
      <c r="K920">
        <f t="shared" ca="1" si="59"/>
        <v>1</v>
      </c>
      <c r="L920" t="s">
        <v>39</v>
      </c>
      <c r="M920">
        <v>0</v>
      </c>
      <c r="N920">
        <v>1</v>
      </c>
      <c r="O920">
        <v>0</v>
      </c>
      <c r="P920">
        <v>0</v>
      </c>
      <c r="Q920">
        <v>0</v>
      </c>
      <c r="R920">
        <f>SUM(M920:N920:O920:P920:Q920)</f>
        <v>1</v>
      </c>
      <c r="S920" s="1">
        <v>89316</v>
      </c>
      <c r="T920" s="1" t="str">
        <f t="shared" si="58"/>
        <v>Medium</v>
      </c>
      <c r="U920">
        <v>3</v>
      </c>
      <c r="V920">
        <v>2023</v>
      </c>
      <c r="W920" t="s">
        <v>34</v>
      </c>
      <c r="X920">
        <v>3</v>
      </c>
    </row>
    <row r="921" spans="1:24" x14ac:dyDescent="0.3">
      <c r="A921">
        <v>920</v>
      </c>
      <c r="B921" t="s">
        <v>50</v>
      </c>
      <c r="C921" t="str">
        <f>_xlfn.XLOOKUP(B921,Lookup_table!B:B,Lookup_table!C:C)</f>
        <v>AI</v>
      </c>
      <c r="D921" t="s">
        <v>22</v>
      </c>
      <c r="E921" t="s">
        <v>40</v>
      </c>
      <c r="F921" t="s">
        <v>44</v>
      </c>
      <c r="G921" t="s">
        <v>30</v>
      </c>
      <c r="H921" t="str">
        <f t="shared" si="56"/>
        <v>Onsite/Hybrid</v>
      </c>
      <c r="I921" t="s">
        <v>35</v>
      </c>
      <c r="J921" t="str">
        <f t="shared" si="57"/>
        <v>0-2 yrs</v>
      </c>
      <c r="K921">
        <f t="shared" ca="1" si="59"/>
        <v>0</v>
      </c>
      <c r="L921" t="s">
        <v>39</v>
      </c>
      <c r="M921">
        <v>1</v>
      </c>
      <c r="N921">
        <v>1</v>
      </c>
      <c r="O921">
        <v>1</v>
      </c>
      <c r="P921">
        <v>1</v>
      </c>
      <c r="Q921">
        <v>1</v>
      </c>
      <c r="R921">
        <f>SUM(M921:N921:O921:P921:Q921)</f>
        <v>5</v>
      </c>
      <c r="S921" s="1">
        <v>154262</v>
      </c>
      <c r="T921" s="1" t="str">
        <f t="shared" si="58"/>
        <v>High</v>
      </c>
      <c r="U921">
        <v>1</v>
      </c>
      <c r="V921">
        <v>2022</v>
      </c>
      <c r="W921" t="s">
        <v>28</v>
      </c>
      <c r="X921">
        <v>3</v>
      </c>
    </row>
    <row r="922" spans="1:24" x14ac:dyDescent="0.3">
      <c r="A922">
        <v>921</v>
      </c>
      <c r="B922" t="s">
        <v>36</v>
      </c>
      <c r="C922" t="str">
        <f>_xlfn.XLOOKUP(B922,Lookup_table!B:B,Lookup_table!C:C)</f>
        <v>Data</v>
      </c>
      <c r="D922" t="s">
        <v>34</v>
      </c>
      <c r="E922" t="s">
        <v>32</v>
      </c>
      <c r="F922" t="s">
        <v>24</v>
      </c>
      <c r="G922" t="s">
        <v>25</v>
      </c>
      <c r="H922" t="str">
        <f t="shared" si="56"/>
        <v>Onsite/Hybrid</v>
      </c>
      <c r="I922" t="s">
        <v>26</v>
      </c>
      <c r="J922" t="str">
        <f t="shared" si="57"/>
        <v>3-6 yrs</v>
      </c>
      <c r="K922">
        <f t="shared" ca="1" si="59"/>
        <v>4</v>
      </c>
      <c r="L922" t="s">
        <v>27</v>
      </c>
      <c r="M922">
        <v>0</v>
      </c>
      <c r="N922">
        <v>1</v>
      </c>
      <c r="O922">
        <v>1</v>
      </c>
      <c r="P922">
        <v>1</v>
      </c>
      <c r="Q922">
        <v>1</v>
      </c>
      <c r="R922">
        <f>SUM(M922:N922:O922:P922:Q922)</f>
        <v>4</v>
      </c>
      <c r="S922" s="1">
        <v>117508</v>
      </c>
      <c r="T922" s="1" t="str">
        <f t="shared" si="58"/>
        <v>Medium</v>
      </c>
      <c r="U922">
        <v>10</v>
      </c>
      <c r="V922">
        <v>2026</v>
      </c>
      <c r="W922" t="s">
        <v>28</v>
      </c>
      <c r="X922">
        <v>5</v>
      </c>
    </row>
    <row r="923" spans="1:24" x14ac:dyDescent="0.3">
      <c r="A923">
        <v>922</v>
      </c>
      <c r="B923" t="s">
        <v>50</v>
      </c>
      <c r="C923" t="str">
        <f>_xlfn.XLOOKUP(B923,Lookup_table!B:B,Lookup_table!C:C)</f>
        <v>AI</v>
      </c>
      <c r="D923" t="s">
        <v>22</v>
      </c>
      <c r="E923" t="s">
        <v>38</v>
      </c>
      <c r="F923" t="s">
        <v>43</v>
      </c>
      <c r="G923" t="s">
        <v>17</v>
      </c>
      <c r="H923" t="str">
        <f t="shared" si="56"/>
        <v>Remote</v>
      </c>
      <c r="I923" t="s">
        <v>26</v>
      </c>
      <c r="J923" t="str">
        <f t="shared" si="57"/>
        <v>3-6 yrs</v>
      </c>
      <c r="K923">
        <f t="shared" ca="1" si="59"/>
        <v>5</v>
      </c>
      <c r="L923" t="s">
        <v>19</v>
      </c>
      <c r="M923">
        <v>1</v>
      </c>
      <c r="N923">
        <v>1</v>
      </c>
      <c r="O923">
        <v>0</v>
      </c>
      <c r="P923">
        <v>1</v>
      </c>
      <c r="Q923">
        <v>1</v>
      </c>
      <c r="R923">
        <f>SUM(M923:N923:O923:P923:Q923)</f>
        <v>4</v>
      </c>
      <c r="S923" s="1">
        <v>163871</v>
      </c>
      <c r="T923" s="1" t="str">
        <f t="shared" si="58"/>
        <v>High</v>
      </c>
      <c r="U923">
        <v>1</v>
      </c>
      <c r="V923">
        <v>2022</v>
      </c>
      <c r="W923" t="s">
        <v>34</v>
      </c>
      <c r="X923">
        <v>4</v>
      </c>
    </row>
    <row r="924" spans="1:24" x14ac:dyDescent="0.3">
      <c r="A924">
        <v>923</v>
      </c>
      <c r="B924" t="s">
        <v>21</v>
      </c>
      <c r="C924" t="str">
        <f>_xlfn.XLOOKUP(B924,Lookup_table!B:B,Lookup_table!C:C)</f>
        <v>AI</v>
      </c>
      <c r="D924" t="s">
        <v>14</v>
      </c>
      <c r="E924" t="s">
        <v>15</v>
      </c>
      <c r="F924" t="s">
        <v>43</v>
      </c>
      <c r="G924" t="s">
        <v>25</v>
      </c>
      <c r="H924" t="str">
        <f t="shared" si="56"/>
        <v>Onsite/Hybrid</v>
      </c>
      <c r="I924" t="s">
        <v>35</v>
      </c>
      <c r="J924" t="str">
        <f t="shared" si="57"/>
        <v>0-2 yrs</v>
      </c>
      <c r="K924">
        <f t="shared" ca="1" si="59"/>
        <v>1</v>
      </c>
      <c r="L924" t="s">
        <v>39</v>
      </c>
      <c r="M924">
        <v>1</v>
      </c>
      <c r="N924">
        <v>1</v>
      </c>
      <c r="O924">
        <v>1</v>
      </c>
      <c r="P924">
        <v>1</v>
      </c>
      <c r="Q924">
        <v>1</v>
      </c>
      <c r="R924">
        <f>SUM(M924:N924:O924:P924:Q924)</f>
        <v>5</v>
      </c>
      <c r="S924" s="1">
        <v>126033</v>
      </c>
      <c r="T924" s="1" t="str">
        <f t="shared" si="58"/>
        <v>High</v>
      </c>
      <c r="U924">
        <v>3</v>
      </c>
      <c r="V924">
        <v>2021</v>
      </c>
      <c r="W924" t="s">
        <v>28</v>
      </c>
      <c r="X924">
        <v>1</v>
      </c>
    </row>
    <row r="925" spans="1:24" x14ac:dyDescent="0.3">
      <c r="A925">
        <v>924</v>
      </c>
      <c r="B925" t="s">
        <v>41</v>
      </c>
      <c r="C925" t="str">
        <f>_xlfn.XLOOKUP(B925,Lookup_table!B:B,Lookup_table!C:C)</f>
        <v>Data</v>
      </c>
      <c r="D925" t="s">
        <v>14</v>
      </c>
      <c r="E925" t="s">
        <v>40</v>
      </c>
      <c r="F925" t="s">
        <v>51</v>
      </c>
      <c r="G925" t="s">
        <v>17</v>
      </c>
      <c r="H925" t="str">
        <f t="shared" si="56"/>
        <v>Remote</v>
      </c>
      <c r="I925" t="s">
        <v>18</v>
      </c>
      <c r="J925" t="str">
        <f t="shared" si="57"/>
        <v>7+ yrs</v>
      </c>
      <c r="K925">
        <f t="shared" ca="1" si="59"/>
        <v>9</v>
      </c>
      <c r="L925" t="s">
        <v>27</v>
      </c>
      <c r="M925">
        <v>1</v>
      </c>
      <c r="N925">
        <v>1</v>
      </c>
      <c r="O925">
        <v>1</v>
      </c>
      <c r="P925">
        <v>1</v>
      </c>
      <c r="Q925">
        <v>1</v>
      </c>
      <c r="R925">
        <f>SUM(M925:N925:O925:P925:Q925)</f>
        <v>5</v>
      </c>
      <c r="S925" s="1">
        <v>144283</v>
      </c>
      <c r="T925" s="1" t="str">
        <f t="shared" si="58"/>
        <v>High</v>
      </c>
      <c r="U925">
        <v>6</v>
      </c>
      <c r="V925">
        <v>2024</v>
      </c>
      <c r="W925" t="s">
        <v>28</v>
      </c>
      <c r="X925">
        <v>6</v>
      </c>
    </row>
    <row r="926" spans="1:24" x14ac:dyDescent="0.3">
      <c r="A926">
        <v>925</v>
      </c>
      <c r="B926" t="s">
        <v>21</v>
      </c>
      <c r="C926" t="str">
        <f>_xlfn.XLOOKUP(B926,Lookup_table!B:B,Lookup_table!C:C)</f>
        <v>AI</v>
      </c>
      <c r="D926" t="s">
        <v>34</v>
      </c>
      <c r="E926" t="s">
        <v>40</v>
      </c>
      <c r="F926" t="s">
        <v>44</v>
      </c>
      <c r="G926" t="s">
        <v>17</v>
      </c>
      <c r="H926" t="str">
        <f t="shared" si="56"/>
        <v>Remote</v>
      </c>
      <c r="I926" t="s">
        <v>26</v>
      </c>
      <c r="J926" t="str">
        <f t="shared" si="57"/>
        <v>3-6 yrs</v>
      </c>
      <c r="K926">
        <f t="shared" ca="1" si="59"/>
        <v>3</v>
      </c>
      <c r="L926" t="s">
        <v>27</v>
      </c>
      <c r="M926">
        <v>1</v>
      </c>
      <c r="N926">
        <v>1</v>
      </c>
      <c r="O926">
        <v>1</v>
      </c>
      <c r="P926">
        <v>0</v>
      </c>
      <c r="Q926">
        <v>1</v>
      </c>
      <c r="R926">
        <f>SUM(M926:N926:O926:P926:Q926)</f>
        <v>4</v>
      </c>
      <c r="S926" s="1">
        <v>136032</v>
      </c>
      <c r="T926" s="1" t="str">
        <f t="shared" si="58"/>
        <v>High</v>
      </c>
      <c r="U926">
        <v>4</v>
      </c>
      <c r="V926">
        <v>2026</v>
      </c>
      <c r="W926" t="s">
        <v>28</v>
      </c>
      <c r="X926">
        <v>8</v>
      </c>
    </row>
    <row r="927" spans="1:24" x14ac:dyDescent="0.3">
      <c r="A927">
        <v>926</v>
      </c>
      <c r="B927" t="s">
        <v>31</v>
      </c>
      <c r="C927" t="str">
        <f>_xlfn.XLOOKUP(B927,Lookup_table!B:B,Lookup_table!C:C)</f>
        <v>Business</v>
      </c>
      <c r="D927" t="s">
        <v>34</v>
      </c>
      <c r="E927" t="s">
        <v>32</v>
      </c>
      <c r="F927" t="s">
        <v>43</v>
      </c>
      <c r="G927" t="s">
        <v>17</v>
      </c>
      <c r="H927" t="str">
        <f t="shared" si="56"/>
        <v>Remote</v>
      </c>
      <c r="I927" t="s">
        <v>35</v>
      </c>
      <c r="J927" t="str">
        <f t="shared" si="57"/>
        <v>0-2 yrs</v>
      </c>
      <c r="K927">
        <f t="shared" ca="1" si="59"/>
        <v>2</v>
      </c>
      <c r="L927" t="s">
        <v>27</v>
      </c>
      <c r="M927">
        <v>1</v>
      </c>
      <c r="N927">
        <v>1</v>
      </c>
      <c r="O927">
        <v>0</v>
      </c>
      <c r="P927">
        <v>1</v>
      </c>
      <c r="Q927">
        <v>1</v>
      </c>
      <c r="R927">
        <f>SUM(M927:N927:O927:P927:Q927)</f>
        <v>4</v>
      </c>
      <c r="S927" s="1">
        <v>74103</v>
      </c>
      <c r="T927" s="1" t="str">
        <f t="shared" si="58"/>
        <v>Medium</v>
      </c>
      <c r="U927">
        <v>1</v>
      </c>
      <c r="V927">
        <v>2024</v>
      </c>
      <c r="W927" t="s">
        <v>28</v>
      </c>
      <c r="X927">
        <v>7</v>
      </c>
    </row>
    <row r="928" spans="1:24" x14ac:dyDescent="0.3">
      <c r="A928">
        <v>927</v>
      </c>
      <c r="B928" t="s">
        <v>31</v>
      </c>
      <c r="C928" t="str">
        <f>_xlfn.XLOOKUP(B928,Lookup_table!B:B,Lookup_table!C:C)</f>
        <v>Business</v>
      </c>
      <c r="D928" t="s">
        <v>22</v>
      </c>
      <c r="E928" t="s">
        <v>15</v>
      </c>
      <c r="F928" t="s">
        <v>51</v>
      </c>
      <c r="G928" t="s">
        <v>17</v>
      </c>
      <c r="H928" t="str">
        <f t="shared" si="56"/>
        <v>Remote</v>
      </c>
      <c r="I928" t="s">
        <v>26</v>
      </c>
      <c r="J928" t="str">
        <f t="shared" si="57"/>
        <v>3-6 yrs</v>
      </c>
      <c r="K928">
        <f t="shared" ca="1" si="59"/>
        <v>5</v>
      </c>
      <c r="L928" t="s">
        <v>27</v>
      </c>
      <c r="M928">
        <v>1</v>
      </c>
      <c r="N928">
        <v>1</v>
      </c>
      <c r="O928">
        <v>1</v>
      </c>
      <c r="P928">
        <v>1</v>
      </c>
      <c r="Q928">
        <v>0</v>
      </c>
      <c r="R928">
        <f>SUM(M928:N928:O928:P928:Q928)</f>
        <v>4</v>
      </c>
      <c r="S928" s="1">
        <v>122598</v>
      </c>
      <c r="T928" s="1" t="str">
        <f t="shared" si="58"/>
        <v>High</v>
      </c>
      <c r="U928">
        <v>12</v>
      </c>
      <c r="V928">
        <v>2024</v>
      </c>
      <c r="W928" t="s">
        <v>28</v>
      </c>
      <c r="X928">
        <v>8</v>
      </c>
    </row>
    <row r="929" spans="1:24" x14ac:dyDescent="0.3">
      <c r="A929">
        <v>928</v>
      </c>
      <c r="B929" t="s">
        <v>41</v>
      </c>
      <c r="C929" t="str">
        <f>_xlfn.XLOOKUP(B929,Lookup_table!B:B,Lookup_table!C:C)</f>
        <v>Data</v>
      </c>
      <c r="D929" t="s">
        <v>37</v>
      </c>
      <c r="E929" t="s">
        <v>15</v>
      </c>
      <c r="F929" t="s">
        <v>52</v>
      </c>
      <c r="G929" t="s">
        <v>17</v>
      </c>
      <c r="H929" t="str">
        <f t="shared" si="56"/>
        <v>Remote</v>
      </c>
      <c r="I929" t="s">
        <v>35</v>
      </c>
      <c r="J929" t="str">
        <f t="shared" si="57"/>
        <v>0-2 yrs</v>
      </c>
      <c r="K929">
        <f t="shared" ca="1" si="59"/>
        <v>1</v>
      </c>
      <c r="L929" t="s">
        <v>39</v>
      </c>
      <c r="M929">
        <v>0</v>
      </c>
      <c r="N929">
        <v>1</v>
      </c>
      <c r="O929">
        <v>1</v>
      </c>
      <c r="P929">
        <v>1</v>
      </c>
      <c r="Q929">
        <v>0</v>
      </c>
      <c r="R929">
        <f>SUM(M929:N929:O929:P929:Q929)</f>
        <v>3</v>
      </c>
      <c r="S929" s="1">
        <v>80095</v>
      </c>
      <c r="T929" s="1" t="str">
        <f t="shared" si="58"/>
        <v>Medium</v>
      </c>
      <c r="U929">
        <v>3</v>
      </c>
      <c r="V929">
        <v>2024</v>
      </c>
      <c r="W929" t="s">
        <v>28</v>
      </c>
      <c r="X929">
        <v>4</v>
      </c>
    </row>
    <row r="930" spans="1:24" x14ac:dyDescent="0.3">
      <c r="A930">
        <v>929</v>
      </c>
      <c r="B930" t="s">
        <v>21</v>
      </c>
      <c r="C930" t="str">
        <f>_xlfn.XLOOKUP(B930,Lookup_table!B:B,Lookup_table!C:C)</f>
        <v>AI</v>
      </c>
      <c r="D930" t="s">
        <v>37</v>
      </c>
      <c r="E930" t="s">
        <v>32</v>
      </c>
      <c r="F930" t="s">
        <v>51</v>
      </c>
      <c r="G930" t="s">
        <v>17</v>
      </c>
      <c r="H930" t="str">
        <f t="shared" si="56"/>
        <v>Remote</v>
      </c>
      <c r="I930" t="s">
        <v>18</v>
      </c>
      <c r="J930" t="str">
        <f t="shared" si="57"/>
        <v>7+ yrs</v>
      </c>
      <c r="K930">
        <f t="shared" ca="1" si="59"/>
        <v>9</v>
      </c>
      <c r="L930" t="s">
        <v>19</v>
      </c>
      <c r="M930">
        <v>0</v>
      </c>
      <c r="N930">
        <v>0</v>
      </c>
      <c r="O930">
        <v>1</v>
      </c>
      <c r="P930">
        <v>0</v>
      </c>
      <c r="Q930">
        <v>1</v>
      </c>
      <c r="R930">
        <f>SUM(M930:N930:O930:P930:Q930)</f>
        <v>2</v>
      </c>
      <c r="S930" s="1">
        <v>166055</v>
      </c>
      <c r="T930" s="1" t="str">
        <f t="shared" si="58"/>
        <v>High</v>
      </c>
      <c r="U930">
        <v>2</v>
      </c>
      <c r="V930">
        <v>2022</v>
      </c>
      <c r="W930" t="s">
        <v>20</v>
      </c>
      <c r="X930">
        <v>3</v>
      </c>
    </row>
    <row r="931" spans="1:24" x14ac:dyDescent="0.3">
      <c r="A931">
        <v>930</v>
      </c>
      <c r="B931" t="s">
        <v>33</v>
      </c>
      <c r="C931" t="str">
        <f>_xlfn.XLOOKUP(B931,Lookup_table!B:B,Lookup_table!C:C)</f>
        <v>Data</v>
      </c>
      <c r="D931" t="s">
        <v>22</v>
      </c>
      <c r="E931" t="s">
        <v>32</v>
      </c>
      <c r="F931" t="s">
        <v>44</v>
      </c>
      <c r="G931" t="s">
        <v>30</v>
      </c>
      <c r="H931" t="str">
        <f t="shared" si="56"/>
        <v>Onsite/Hybrid</v>
      </c>
      <c r="I931" t="s">
        <v>26</v>
      </c>
      <c r="J931" t="str">
        <f t="shared" si="57"/>
        <v>3-6 yrs</v>
      </c>
      <c r="K931">
        <f t="shared" ca="1" si="59"/>
        <v>3</v>
      </c>
      <c r="L931" t="s">
        <v>19</v>
      </c>
      <c r="M931">
        <v>0</v>
      </c>
      <c r="N931">
        <v>1</v>
      </c>
      <c r="O931">
        <v>0</v>
      </c>
      <c r="P931">
        <v>0</v>
      </c>
      <c r="Q931">
        <v>0</v>
      </c>
      <c r="R931">
        <f>SUM(M931:N931:O931:P931:Q931)</f>
        <v>1</v>
      </c>
      <c r="S931" s="1">
        <v>94316</v>
      </c>
      <c r="T931" s="1" t="str">
        <f t="shared" si="58"/>
        <v>Medium</v>
      </c>
      <c r="U931">
        <v>5</v>
      </c>
      <c r="V931">
        <v>2024</v>
      </c>
      <c r="W931" t="s">
        <v>28</v>
      </c>
      <c r="X931">
        <v>7</v>
      </c>
    </row>
    <row r="932" spans="1:24" x14ac:dyDescent="0.3">
      <c r="A932">
        <v>931</v>
      </c>
      <c r="B932" t="s">
        <v>33</v>
      </c>
      <c r="C932" t="str">
        <f>_xlfn.XLOOKUP(B932,Lookup_table!B:B,Lookup_table!C:C)</f>
        <v>Data</v>
      </c>
      <c r="D932" t="s">
        <v>22</v>
      </c>
      <c r="E932" t="s">
        <v>23</v>
      </c>
      <c r="F932" t="s">
        <v>24</v>
      </c>
      <c r="G932" t="s">
        <v>25</v>
      </c>
      <c r="H932" t="str">
        <f t="shared" si="56"/>
        <v>Onsite/Hybrid</v>
      </c>
      <c r="I932" t="s">
        <v>18</v>
      </c>
      <c r="J932" t="str">
        <f t="shared" si="57"/>
        <v>7+ yrs</v>
      </c>
      <c r="K932">
        <f t="shared" ca="1" si="59"/>
        <v>13</v>
      </c>
      <c r="L932" t="s">
        <v>27</v>
      </c>
      <c r="M932">
        <v>1</v>
      </c>
      <c r="N932">
        <v>0</v>
      </c>
      <c r="O932">
        <v>1</v>
      </c>
      <c r="P932">
        <v>0</v>
      </c>
      <c r="Q932">
        <v>1</v>
      </c>
      <c r="R932">
        <f>SUM(M932:N932:O932:P932:Q932)</f>
        <v>3</v>
      </c>
      <c r="S932" s="1">
        <v>147161</v>
      </c>
      <c r="T932" s="1" t="str">
        <f t="shared" si="58"/>
        <v>High</v>
      </c>
      <c r="U932">
        <v>3</v>
      </c>
      <c r="V932">
        <v>2021</v>
      </c>
      <c r="W932" t="s">
        <v>28</v>
      </c>
      <c r="X932">
        <v>7</v>
      </c>
    </row>
    <row r="933" spans="1:24" x14ac:dyDescent="0.3">
      <c r="A933">
        <v>932</v>
      </c>
      <c r="B933" t="s">
        <v>41</v>
      </c>
      <c r="C933" t="str">
        <f>_xlfn.XLOOKUP(B933,Lookup_table!B:B,Lookup_table!C:C)</f>
        <v>Data</v>
      </c>
      <c r="D933" t="s">
        <v>14</v>
      </c>
      <c r="E933" t="s">
        <v>38</v>
      </c>
      <c r="F933" t="s">
        <v>44</v>
      </c>
      <c r="G933" t="s">
        <v>30</v>
      </c>
      <c r="H933" t="str">
        <f t="shared" si="56"/>
        <v>Onsite/Hybrid</v>
      </c>
      <c r="I933" t="s">
        <v>18</v>
      </c>
      <c r="J933" t="str">
        <f t="shared" si="57"/>
        <v>7+ yrs</v>
      </c>
      <c r="K933">
        <f t="shared" ca="1" si="59"/>
        <v>9</v>
      </c>
      <c r="L933" t="s">
        <v>27</v>
      </c>
      <c r="M933">
        <v>1</v>
      </c>
      <c r="N933">
        <v>0</v>
      </c>
      <c r="O933">
        <v>1</v>
      </c>
      <c r="P933">
        <v>1</v>
      </c>
      <c r="Q933">
        <v>0</v>
      </c>
      <c r="R933">
        <f>SUM(M933:N933:O933:P933:Q933)</f>
        <v>3</v>
      </c>
      <c r="S933" s="1">
        <v>131748</v>
      </c>
      <c r="T933" s="1" t="str">
        <f t="shared" si="58"/>
        <v>High</v>
      </c>
      <c r="U933">
        <v>3</v>
      </c>
      <c r="V933">
        <v>2022</v>
      </c>
      <c r="W933" t="s">
        <v>28</v>
      </c>
      <c r="X933">
        <v>1</v>
      </c>
    </row>
    <row r="934" spans="1:24" x14ac:dyDescent="0.3">
      <c r="A934">
        <v>933</v>
      </c>
      <c r="B934" t="s">
        <v>41</v>
      </c>
      <c r="C934" t="str">
        <f>_xlfn.XLOOKUP(B934,Lookup_table!B:B,Lookup_table!C:C)</f>
        <v>Data</v>
      </c>
      <c r="D934" t="s">
        <v>14</v>
      </c>
      <c r="E934" t="s">
        <v>15</v>
      </c>
      <c r="F934" t="s">
        <v>16</v>
      </c>
      <c r="G934" t="s">
        <v>30</v>
      </c>
      <c r="H934" t="str">
        <f t="shared" si="56"/>
        <v>Onsite/Hybrid</v>
      </c>
      <c r="I934" t="s">
        <v>26</v>
      </c>
      <c r="J934" t="str">
        <f t="shared" si="57"/>
        <v>3-6 yrs</v>
      </c>
      <c r="K934">
        <f t="shared" ca="1" si="59"/>
        <v>6</v>
      </c>
      <c r="L934" t="s">
        <v>19</v>
      </c>
      <c r="M934">
        <v>1</v>
      </c>
      <c r="N934">
        <v>1</v>
      </c>
      <c r="O934">
        <v>1</v>
      </c>
      <c r="P934">
        <v>0</v>
      </c>
      <c r="Q934">
        <v>1</v>
      </c>
      <c r="R934">
        <f>SUM(M934:N934:O934:P934:Q934)</f>
        <v>4</v>
      </c>
      <c r="S934" s="1">
        <v>100681</v>
      </c>
      <c r="T934" s="1" t="str">
        <f t="shared" si="58"/>
        <v>Medium</v>
      </c>
      <c r="U934">
        <v>7</v>
      </c>
      <c r="V934">
        <v>2024</v>
      </c>
      <c r="W934" t="s">
        <v>28</v>
      </c>
      <c r="X934">
        <v>7</v>
      </c>
    </row>
    <row r="935" spans="1:24" x14ac:dyDescent="0.3">
      <c r="A935">
        <v>934</v>
      </c>
      <c r="B935" t="s">
        <v>33</v>
      </c>
      <c r="C935" t="str">
        <f>_xlfn.XLOOKUP(B935,Lookup_table!B:B,Lookup_table!C:C)</f>
        <v>Data</v>
      </c>
      <c r="D935" t="s">
        <v>22</v>
      </c>
      <c r="E935" t="s">
        <v>38</v>
      </c>
      <c r="F935" t="s">
        <v>24</v>
      </c>
      <c r="G935" t="s">
        <v>17</v>
      </c>
      <c r="H935" t="str">
        <f t="shared" si="56"/>
        <v>Remote</v>
      </c>
      <c r="I935" t="s">
        <v>18</v>
      </c>
      <c r="J935" t="str">
        <f t="shared" si="57"/>
        <v>7+ yrs</v>
      </c>
      <c r="K935">
        <f t="shared" ca="1" si="59"/>
        <v>15</v>
      </c>
      <c r="L935" t="s">
        <v>19</v>
      </c>
      <c r="M935">
        <v>1</v>
      </c>
      <c r="N935">
        <v>1</v>
      </c>
      <c r="O935">
        <v>1</v>
      </c>
      <c r="P935">
        <v>0</v>
      </c>
      <c r="Q935">
        <v>0</v>
      </c>
      <c r="R935">
        <f>SUM(M935:N935:O935:P935:Q935)</f>
        <v>3</v>
      </c>
      <c r="S935" s="1">
        <v>132288</v>
      </c>
      <c r="T935" s="1" t="str">
        <f t="shared" si="58"/>
        <v>High</v>
      </c>
      <c r="U935">
        <v>3</v>
      </c>
      <c r="V935">
        <v>2025</v>
      </c>
      <c r="W935" t="s">
        <v>34</v>
      </c>
      <c r="X935">
        <v>1</v>
      </c>
    </row>
    <row r="936" spans="1:24" x14ac:dyDescent="0.3">
      <c r="A936">
        <v>935</v>
      </c>
      <c r="B936" t="s">
        <v>36</v>
      </c>
      <c r="C936" t="str">
        <f>_xlfn.XLOOKUP(B936,Lookup_table!B:B,Lookup_table!C:C)</f>
        <v>Data</v>
      </c>
      <c r="D936" t="s">
        <v>14</v>
      </c>
      <c r="E936" t="s">
        <v>32</v>
      </c>
      <c r="F936" t="s">
        <v>24</v>
      </c>
      <c r="G936" t="s">
        <v>17</v>
      </c>
      <c r="H936" t="str">
        <f t="shared" si="56"/>
        <v>Remote</v>
      </c>
      <c r="I936" t="s">
        <v>26</v>
      </c>
      <c r="J936" t="str">
        <f t="shared" si="57"/>
        <v>3-6 yrs</v>
      </c>
      <c r="K936">
        <f t="shared" ca="1" si="59"/>
        <v>6</v>
      </c>
      <c r="L936" t="s">
        <v>39</v>
      </c>
      <c r="M936">
        <v>1</v>
      </c>
      <c r="N936">
        <v>1</v>
      </c>
      <c r="O936">
        <v>1</v>
      </c>
      <c r="P936">
        <v>0</v>
      </c>
      <c r="Q936">
        <v>0</v>
      </c>
      <c r="R936">
        <f>SUM(M936:N936:O936:P936:Q936)</f>
        <v>3</v>
      </c>
      <c r="S936" s="1">
        <v>94063</v>
      </c>
      <c r="T936" s="1" t="str">
        <f t="shared" si="58"/>
        <v>Medium</v>
      </c>
      <c r="U936">
        <v>1</v>
      </c>
      <c r="V936">
        <v>2026</v>
      </c>
      <c r="W936" t="s">
        <v>20</v>
      </c>
      <c r="X936">
        <v>1</v>
      </c>
    </row>
    <row r="937" spans="1:24" x14ac:dyDescent="0.3">
      <c r="A937">
        <v>936</v>
      </c>
      <c r="B937" t="s">
        <v>31</v>
      </c>
      <c r="C937" t="str">
        <f>_xlfn.XLOOKUP(B937,Lookup_table!B:B,Lookup_table!C:C)</f>
        <v>Business</v>
      </c>
      <c r="D937" t="s">
        <v>22</v>
      </c>
      <c r="E937" t="s">
        <v>23</v>
      </c>
      <c r="F937" t="s">
        <v>51</v>
      </c>
      <c r="G937" t="s">
        <v>30</v>
      </c>
      <c r="H937" t="str">
        <f t="shared" si="56"/>
        <v>Onsite/Hybrid</v>
      </c>
      <c r="I937" t="s">
        <v>35</v>
      </c>
      <c r="J937" t="str">
        <f t="shared" si="57"/>
        <v>0-2 yrs</v>
      </c>
      <c r="K937">
        <f t="shared" ca="1" si="59"/>
        <v>0</v>
      </c>
      <c r="L937" t="s">
        <v>19</v>
      </c>
      <c r="M937">
        <v>1</v>
      </c>
      <c r="N937">
        <v>1</v>
      </c>
      <c r="O937">
        <v>1</v>
      </c>
      <c r="P937">
        <v>0</v>
      </c>
      <c r="Q937">
        <v>1</v>
      </c>
      <c r="R937">
        <f>SUM(M937:N937:O937:P937:Q937)</f>
        <v>4</v>
      </c>
      <c r="S937" s="1">
        <v>94668</v>
      </c>
      <c r="T937" s="1" t="str">
        <f t="shared" si="58"/>
        <v>Medium</v>
      </c>
      <c r="U937">
        <v>2</v>
      </c>
      <c r="V937">
        <v>2025</v>
      </c>
      <c r="W937" t="s">
        <v>28</v>
      </c>
      <c r="X937">
        <v>8</v>
      </c>
    </row>
    <row r="938" spans="1:24" x14ac:dyDescent="0.3">
      <c r="A938">
        <v>937</v>
      </c>
      <c r="B938" t="s">
        <v>33</v>
      </c>
      <c r="C938" t="str">
        <f>_xlfn.XLOOKUP(B938,Lookup_table!B:B,Lookup_table!C:C)</f>
        <v>Data</v>
      </c>
      <c r="D938" t="s">
        <v>14</v>
      </c>
      <c r="E938" t="s">
        <v>40</v>
      </c>
      <c r="F938" t="s">
        <v>44</v>
      </c>
      <c r="G938" t="s">
        <v>17</v>
      </c>
      <c r="H938" t="str">
        <f t="shared" si="56"/>
        <v>Remote</v>
      </c>
      <c r="I938" t="s">
        <v>26</v>
      </c>
      <c r="J938" t="str">
        <f t="shared" si="57"/>
        <v>3-6 yrs</v>
      </c>
      <c r="K938">
        <f t="shared" ca="1" si="59"/>
        <v>4</v>
      </c>
      <c r="L938" t="s">
        <v>27</v>
      </c>
      <c r="M938">
        <v>0</v>
      </c>
      <c r="N938">
        <v>0</v>
      </c>
      <c r="O938">
        <v>1</v>
      </c>
      <c r="P938">
        <v>0</v>
      </c>
      <c r="Q938">
        <v>1</v>
      </c>
      <c r="R938">
        <f>SUM(M938:N938:O938:P938:Q938)</f>
        <v>2</v>
      </c>
      <c r="S938" s="1">
        <v>95394</v>
      </c>
      <c r="T938" s="1" t="str">
        <f t="shared" si="58"/>
        <v>Medium</v>
      </c>
      <c r="U938">
        <v>12</v>
      </c>
      <c r="V938">
        <v>2025</v>
      </c>
      <c r="W938" t="s">
        <v>28</v>
      </c>
      <c r="X938">
        <v>9</v>
      </c>
    </row>
    <row r="939" spans="1:24" x14ac:dyDescent="0.3">
      <c r="A939">
        <v>938</v>
      </c>
      <c r="B939" t="s">
        <v>31</v>
      </c>
      <c r="C939" t="str">
        <f>_xlfn.XLOOKUP(B939,Lookup_table!B:B,Lookup_table!C:C)</f>
        <v>Business</v>
      </c>
      <c r="D939" t="s">
        <v>14</v>
      </c>
      <c r="E939" t="s">
        <v>32</v>
      </c>
      <c r="F939" t="s">
        <v>44</v>
      </c>
      <c r="G939" t="s">
        <v>17</v>
      </c>
      <c r="H939" t="str">
        <f t="shared" si="56"/>
        <v>Remote</v>
      </c>
      <c r="I939" t="s">
        <v>26</v>
      </c>
      <c r="J939" t="str">
        <f t="shared" si="57"/>
        <v>3-6 yrs</v>
      </c>
      <c r="K939">
        <f t="shared" ca="1" si="59"/>
        <v>4</v>
      </c>
      <c r="L939" t="s">
        <v>27</v>
      </c>
      <c r="M939">
        <v>1</v>
      </c>
      <c r="N939">
        <v>1</v>
      </c>
      <c r="O939">
        <v>1</v>
      </c>
      <c r="P939">
        <v>0</v>
      </c>
      <c r="Q939">
        <v>1</v>
      </c>
      <c r="R939">
        <f>SUM(M939:N939:O939:P939:Q939)</f>
        <v>4</v>
      </c>
      <c r="S939" s="1">
        <v>102311</v>
      </c>
      <c r="T939" s="1" t="str">
        <f t="shared" si="58"/>
        <v>Medium</v>
      </c>
      <c r="U939">
        <v>12</v>
      </c>
      <c r="V939">
        <v>2023</v>
      </c>
      <c r="W939" t="s">
        <v>34</v>
      </c>
      <c r="X939">
        <v>6</v>
      </c>
    </row>
    <row r="940" spans="1:24" x14ac:dyDescent="0.3">
      <c r="A940">
        <v>939</v>
      </c>
      <c r="B940" t="s">
        <v>50</v>
      </c>
      <c r="C940" t="str">
        <f>_xlfn.XLOOKUP(B940,Lookup_table!B:B,Lookup_table!C:C)</f>
        <v>AI</v>
      </c>
      <c r="D940" t="s">
        <v>37</v>
      </c>
      <c r="E940" t="s">
        <v>15</v>
      </c>
      <c r="F940" t="s">
        <v>43</v>
      </c>
      <c r="G940" t="s">
        <v>25</v>
      </c>
      <c r="H940" t="str">
        <f t="shared" si="56"/>
        <v>Onsite/Hybrid</v>
      </c>
      <c r="I940" t="s">
        <v>35</v>
      </c>
      <c r="J940" t="str">
        <f t="shared" si="57"/>
        <v>0-2 yrs</v>
      </c>
      <c r="K940">
        <f t="shared" ca="1" si="59"/>
        <v>0</v>
      </c>
      <c r="L940" t="s">
        <v>19</v>
      </c>
      <c r="M940">
        <v>1</v>
      </c>
      <c r="N940">
        <v>1</v>
      </c>
      <c r="O940">
        <v>0</v>
      </c>
      <c r="P940">
        <v>0</v>
      </c>
      <c r="Q940">
        <v>0</v>
      </c>
      <c r="R940">
        <f>SUM(M940:N940:O940:P940:Q940)</f>
        <v>2</v>
      </c>
      <c r="S940" s="1">
        <v>90506</v>
      </c>
      <c r="T940" s="1" t="str">
        <f t="shared" si="58"/>
        <v>Medium</v>
      </c>
      <c r="U940">
        <v>8</v>
      </c>
      <c r="V940">
        <v>2025</v>
      </c>
      <c r="W940" t="s">
        <v>28</v>
      </c>
      <c r="X940">
        <v>9</v>
      </c>
    </row>
    <row r="941" spans="1:24" x14ac:dyDescent="0.3">
      <c r="A941">
        <v>940</v>
      </c>
      <c r="B941" t="s">
        <v>50</v>
      </c>
      <c r="C941" t="str">
        <f>_xlfn.XLOOKUP(B941,Lookup_table!B:B,Lookup_table!C:C)</f>
        <v>AI</v>
      </c>
      <c r="D941" t="s">
        <v>22</v>
      </c>
      <c r="E941" t="s">
        <v>23</v>
      </c>
      <c r="F941" t="s">
        <v>43</v>
      </c>
      <c r="G941" t="s">
        <v>17</v>
      </c>
      <c r="H941" t="str">
        <f t="shared" si="56"/>
        <v>Remote</v>
      </c>
      <c r="I941" t="s">
        <v>35</v>
      </c>
      <c r="J941" t="str">
        <f t="shared" si="57"/>
        <v>0-2 yrs</v>
      </c>
      <c r="K941">
        <f t="shared" ca="1" si="59"/>
        <v>1</v>
      </c>
      <c r="L941" t="s">
        <v>39</v>
      </c>
      <c r="M941">
        <v>1</v>
      </c>
      <c r="N941">
        <v>1</v>
      </c>
      <c r="O941">
        <v>1</v>
      </c>
      <c r="P941">
        <v>0</v>
      </c>
      <c r="Q941">
        <v>0</v>
      </c>
      <c r="R941">
        <f>SUM(M941:N941:O941:P941:Q941)</f>
        <v>3</v>
      </c>
      <c r="S941" s="1">
        <v>127366</v>
      </c>
      <c r="T941" s="1" t="str">
        <f t="shared" si="58"/>
        <v>High</v>
      </c>
      <c r="U941">
        <v>12</v>
      </c>
      <c r="V941">
        <v>2024</v>
      </c>
      <c r="W941" t="s">
        <v>28</v>
      </c>
      <c r="X941">
        <v>9</v>
      </c>
    </row>
    <row r="942" spans="1:24" x14ac:dyDescent="0.3">
      <c r="A942">
        <v>941</v>
      </c>
      <c r="B942" t="s">
        <v>21</v>
      </c>
      <c r="C942" t="str">
        <f>_xlfn.XLOOKUP(B942,Lookup_table!B:B,Lookup_table!C:C)</f>
        <v>AI</v>
      </c>
      <c r="D942" t="s">
        <v>22</v>
      </c>
      <c r="E942" t="s">
        <v>32</v>
      </c>
      <c r="F942" t="s">
        <v>51</v>
      </c>
      <c r="G942" t="s">
        <v>25</v>
      </c>
      <c r="H942" t="str">
        <f t="shared" si="56"/>
        <v>Onsite/Hybrid</v>
      </c>
      <c r="I942" t="s">
        <v>18</v>
      </c>
      <c r="J942" t="str">
        <f t="shared" si="57"/>
        <v>7+ yrs</v>
      </c>
      <c r="K942">
        <f t="shared" ca="1" si="59"/>
        <v>9</v>
      </c>
      <c r="L942" t="s">
        <v>19</v>
      </c>
      <c r="M942">
        <v>0</v>
      </c>
      <c r="N942">
        <v>1</v>
      </c>
      <c r="O942">
        <v>1</v>
      </c>
      <c r="P942">
        <v>0</v>
      </c>
      <c r="Q942">
        <v>0</v>
      </c>
      <c r="R942">
        <f>SUM(M942:N942:O942:P942:Q942)</f>
        <v>2</v>
      </c>
      <c r="S942" s="1">
        <v>172808</v>
      </c>
      <c r="T942" s="1" t="str">
        <f t="shared" si="58"/>
        <v>High</v>
      </c>
      <c r="U942">
        <v>5</v>
      </c>
      <c r="V942">
        <v>2020</v>
      </c>
      <c r="W942" t="s">
        <v>28</v>
      </c>
      <c r="X942">
        <v>9</v>
      </c>
    </row>
    <row r="943" spans="1:24" x14ac:dyDescent="0.3">
      <c r="A943">
        <v>942</v>
      </c>
      <c r="B943" t="s">
        <v>36</v>
      </c>
      <c r="C943" t="str">
        <f>_xlfn.XLOOKUP(B943,Lookup_table!B:B,Lookup_table!C:C)</f>
        <v>Data</v>
      </c>
      <c r="D943" t="s">
        <v>37</v>
      </c>
      <c r="E943" t="s">
        <v>38</v>
      </c>
      <c r="F943" t="s">
        <v>29</v>
      </c>
      <c r="G943" t="s">
        <v>30</v>
      </c>
      <c r="H943" t="str">
        <f t="shared" si="56"/>
        <v>Onsite/Hybrid</v>
      </c>
      <c r="I943" t="s">
        <v>35</v>
      </c>
      <c r="J943" t="str">
        <f t="shared" si="57"/>
        <v>0-2 yrs</v>
      </c>
      <c r="K943">
        <f t="shared" ca="1" si="59"/>
        <v>0</v>
      </c>
      <c r="L943" t="s">
        <v>39</v>
      </c>
      <c r="M943">
        <v>0</v>
      </c>
      <c r="N943">
        <v>0</v>
      </c>
      <c r="O943">
        <v>1</v>
      </c>
      <c r="P943">
        <v>0</v>
      </c>
      <c r="Q943">
        <v>1</v>
      </c>
      <c r="R943">
        <f>SUM(M943:N943:O943:P943:Q943)</f>
        <v>2</v>
      </c>
      <c r="S943" s="1">
        <v>75011</v>
      </c>
      <c r="T943" s="1" t="str">
        <f t="shared" si="58"/>
        <v>Medium</v>
      </c>
      <c r="U943">
        <v>7</v>
      </c>
      <c r="V943">
        <v>2022</v>
      </c>
      <c r="W943" t="s">
        <v>20</v>
      </c>
      <c r="X943">
        <v>6</v>
      </c>
    </row>
    <row r="944" spans="1:24" x14ac:dyDescent="0.3">
      <c r="A944">
        <v>943</v>
      </c>
      <c r="B944" t="s">
        <v>21</v>
      </c>
      <c r="C944" t="str">
        <f>_xlfn.XLOOKUP(B944,Lookup_table!B:B,Lookup_table!C:C)</f>
        <v>AI</v>
      </c>
      <c r="D944" t="s">
        <v>14</v>
      </c>
      <c r="E944" t="s">
        <v>15</v>
      </c>
      <c r="F944" t="s">
        <v>44</v>
      </c>
      <c r="G944" t="s">
        <v>17</v>
      </c>
      <c r="H944" t="str">
        <f t="shared" si="56"/>
        <v>Remote</v>
      </c>
      <c r="I944" t="s">
        <v>35</v>
      </c>
      <c r="J944" t="str">
        <f t="shared" si="57"/>
        <v>0-2 yrs</v>
      </c>
      <c r="K944">
        <f t="shared" ca="1" si="59"/>
        <v>1</v>
      </c>
      <c r="L944" t="s">
        <v>39</v>
      </c>
      <c r="M944">
        <v>0</v>
      </c>
      <c r="N944">
        <v>0</v>
      </c>
      <c r="O944">
        <v>0</v>
      </c>
      <c r="P944">
        <v>1</v>
      </c>
      <c r="Q944">
        <v>1</v>
      </c>
      <c r="R944">
        <f>SUM(M944:N944:O944:P944:Q944)</f>
        <v>2</v>
      </c>
      <c r="S944" s="1">
        <v>111780</v>
      </c>
      <c r="T944" s="1" t="str">
        <f t="shared" si="58"/>
        <v>Medium</v>
      </c>
      <c r="U944">
        <v>12</v>
      </c>
      <c r="V944">
        <v>2022</v>
      </c>
      <c r="W944" t="s">
        <v>28</v>
      </c>
      <c r="X944">
        <v>7</v>
      </c>
    </row>
    <row r="945" spans="1:24" x14ac:dyDescent="0.3">
      <c r="A945">
        <v>944</v>
      </c>
      <c r="B945" t="s">
        <v>50</v>
      </c>
      <c r="C945" t="str">
        <f>_xlfn.XLOOKUP(B945,Lookup_table!B:B,Lookup_table!C:C)</f>
        <v>AI</v>
      </c>
      <c r="D945" t="s">
        <v>14</v>
      </c>
      <c r="E945" t="s">
        <v>42</v>
      </c>
      <c r="F945" t="s">
        <v>29</v>
      </c>
      <c r="G945" t="s">
        <v>17</v>
      </c>
      <c r="H945" t="str">
        <f t="shared" si="56"/>
        <v>Remote</v>
      </c>
      <c r="I945" t="s">
        <v>26</v>
      </c>
      <c r="J945" t="str">
        <f t="shared" si="57"/>
        <v>3-6 yrs</v>
      </c>
      <c r="K945">
        <f t="shared" ca="1" si="59"/>
        <v>4</v>
      </c>
      <c r="L945" t="s">
        <v>27</v>
      </c>
      <c r="M945">
        <v>1</v>
      </c>
      <c r="N945">
        <v>1</v>
      </c>
      <c r="O945">
        <v>1</v>
      </c>
      <c r="P945">
        <v>0</v>
      </c>
      <c r="Q945">
        <v>1</v>
      </c>
      <c r="R945">
        <f>SUM(M945:N945:O945:P945:Q945)</f>
        <v>4</v>
      </c>
      <c r="S945" s="1">
        <v>142111</v>
      </c>
      <c r="T945" s="1" t="str">
        <f t="shared" si="58"/>
        <v>High</v>
      </c>
      <c r="U945">
        <v>1</v>
      </c>
      <c r="V945">
        <v>2020</v>
      </c>
      <c r="W945" t="s">
        <v>34</v>
      </c>
      <c r="X945">
        <v>5</v>
      </c>
    </row>
    <row r="946" spans="1:24" x14ac:dyDescent="0.3">
      <c r="A946">
        <v>945</v>
      </c>
      <c r="B946" t="s">
        <v>33</v>
      </c>
      <c r="C946" t="str">
        <f>_xlfn.XLOOKUP(B946,Lookup_table!B:B,Lookup_table!C:C)</f>
        <v>Data</v>
      </c>
      <c r="D946" t="s">
        <v>14</v>
      </c>
      <c r="E946" t="s">
        <v>23</v>
      </c>
      <c r="F946" t="s">
        <v>16</v>
      </c>
      <c r="G946" t="s">
        <v>25</v>
      </c>
      <c r="H946" t="str">
        <f t="shared" si="56"/>
        <v>Onsite/Hybrid</v>
      </c>
      <c r="I946" t="s">
        <v>35</v>
      </c>
      <c r="J946" t="str">
        <f t="shared" si="57"/>
        <v>0-2 yrs</v>
      </c>
      <c r="K946">
        <f t="shared" ca="1" si="59"/>
        <v>2</v>
      </c>
      <c r="L946" t="s">
        <v>27</v>
      </c>
      <c r="M946">
        <v>1</v>
      </c>
      <c r="N946">
        <v>1</v>
      </c>
      <c r="O946">
        <v>1</v>
      </c>
      <c r="P946">
        <v>0</v>
      </c>
      <c r="Q946">
        <v>1</v>
      </c>
      <c r="R946">
        <f>SUM(M946:N946:O946:P946:Q946)</f>
        <v>4</v>
      </c>
      <c r="S946" s="1">
        <v>79476</v>
      </c>
      <c r="T946" s="1" t="str">
        <f t="shared" si="58"/>
        <v>Medium</v>
      </c>
      <c r="U946">
        <v>3</v>
      </c>
      <c r="V946">
        <v>2023</v>
      </c>
      <c r="W946" t="s">
        <v>28</v>
      </c>
      <c r="X946">
        <v>9</v>
      </c>
    </row>
    <row r="947" spans="1:24" x14ac:dyDescent="0.3">
      <c r="A947">
        <v>946</v>
      </c>
      <c r="B947" t="s">
        <v>33</v>
      </c>
      <c r="C947" t="str">
        <f>_xlfn.XLOOKUP(B947,Lookup_table!B:B,Lookup_table!C:C)</f>
        <v>Data</v>
      </c>
      <c r="D947" t="s">
        <v>34</v>
      </c>
      <c r="E947" t="s">
        <v>38</v>
      </c>
      <c r="F947" t="s">
        <v>24</v>
      </c>
      <c r="G947" t="s">
        <v>25</v>
      </c>
      <c r="H947" t="str">
        <f t="shared" si="56"/>
        <v>Onsite/Hybrid</v>
      </c>
      <c r="I947" t="s">
        <v>26</v>
      </c>
      <c r="J947" t="str">
        <f t="shared" si="57"/>
        <v>3-6 yrs</v>
      </c>
      <c r="K947">
        <f t="shared" ca="1" si="59"/>
        <v>6</v>
      </c>
      <c r="L947" t="s">
        <v>27</v>
      </c>
      <c r="M947">
        <v>0</v>
      </c>
      <c r="N947">
        <v>1</v>
      </c>
      <c r="O947">
        <v>0</v>
      </c>
      <c r="P947">
        <v>0</v>
      </c>
      <c r="Q947">
        <v>0</v>
      </c>
      <c r="R947">
        <f>SUM(M947:N947:O947:P947:Q947)</f>
        <v>1</v>
      </c>
      <c r="S947" s="1">
        <v>71521</v>
      </c>
      <c r="T947" s="1" t="str">
        <f t="shared" si="58"/>
        <v>Medium</v>
      </c>
      <c r="U947">
        <v>11</v>
      </c>
      <c r="V947">
        <v>2020</v>
      </c>
      <c r="W947" t="s">
        <v>20</v>
      </c>
      <c r="X947">
        <v>4</v>
      </c>
    </row>
    <row r="948" spans="1:24" x14ac:dyDescent="0.3">
      <c r="A948">
        <v>947</v>
      </c>
      <c r="B948" t="s">
        <v>50</v>
      </c>
      <c r="C948" t="str">
        <f>_xlfn.XLOOKUP(B948,Lookup_table!B:B,Lookup_table!C:C)</f>
        <v>AI</v>
      </c>
      <c r="D948" t="s">
        <v>22</v>
      </c>
      <c r="E948" t="s">
        <v>40</v>
      </c>
      <c r="F948" t="s">
        <v>44</v>
      </c>
      <c r="G948" t="s">
        <v>30</v>
      </c>
      <c r="H948" t="str">
        <f t="shared" si="56"/>
        <v>Onsite/Hybrid</v>
      </c>
      <c r="I948" t="s">
        <v>26</v>
      </c>
      <c r="J948" t="str">
        <f t="shared" si="57"/>
        <v>3-6 yrs</v>
      </c>
      <c r="K948">
        <f t="shared" ca="1" si="59"/>
        <v>4</v>
      </c>
      <c r="L948" t="s">
        <v>27</v>
      </c>
      <c r="M948">
        <v>0</v>
      </c>
      <c r="N948">
        <v>1</v>
      </c>
      <c r="O948">
        <v>0</v>
      </c>
      <c r="P948">
        <v>0</v>
      </c>
      <c r="Q948">
        <v>1</v>
      </c>
      <c r="R948">
        <f>SUM(M948:N948:O948:P948:Q948)</f>
        <v>2</v>
      </c>
      <c r="S948" s="1">
        <v>141251</v>
      </c>
      <c r="T948" s="1" t="str">
        <f t="shared" si="58"/>
        <v>High</v>
      </c>
      <c r="U948">
        <v>10</v>
      </c>
      <c r="V948">
        <v>2024</v>
      </c>
      <c r="W948" t="s">
        <v>20</v>
      </c>
      <c r="X948">
        <v>4</v>
      </c>
    </row>
    <row r="949" spans="1:24" x14ac:dyDescent="0.3">
      <c r="A949">
        <v>948</v>
      </c>
      <c r="B949" t="s">
        <v>41</v>
      </c>
      <c r="C949" t="str">
        <f>_xlfn.XLOOKUP(B949,Lookup_table!B:B,Lookup_table!C:C)</f>
        <v>Data</v>
      </c>
      <c r="D949" t="s">
        <v>34</v>
      </c>
      <c r="E949" t="s">
        <v>15</v>
      </c>
      <c r="F949" t="s">
        <v>16</v>
      </c>
      <c r="G949" t="s">
        <v>30</v>
      </c>
      <c r="H949" t="str">
        <f t="shared" si="56"/>
        <v>Onsite/Hybrid</v>
      </c>
      <c r="I949" t="s">
        <v>26</v>
      </c>
      <c r="J949" t="str">
        <f t="shared" si="57"/>
        <v>3-6 yrs</v>
      </c>
      <c r="K949">
        <f t="shared" ca="1" si="59"/>
        <v>6</v>
      </c>
      <c r="L949" t="s">
        <v>19</v>
      </c>
      <c r="M949">
        <v>0</v>
      </c>
      <c r="N949">
        <v>1</v>
      </c>
      <c r="O949">
        <v>0</v>
      </c>
      <c r="P949">
        <v>1</v>
      </c>
      <c r="Q949">
        <v>1</v>
      </c>
      <c r="R949">
        <f>SUM(M949:N949:O949:P949:Q949)</f>
        <v>3</v>
      </c>
      <c r="S949" s="1">
        <v>104806</v>
      </c>
      <c r="T949" s="1" t="str">
        <f t="shared" si="58"/>
        <v>Medium</v>
      </c>
      <c r="U949">
        <v>7</v>
      </c>
      <c r="V949">
        <v>2023</v>
      </c>
      <c r="W949" t="s">
        <v>28</v>
      </c>
      <c r="X949">
        <v>8</v>
      </c>
    </row>
    <row r="950" spans="1:24" x14ac:dyDescent="0.3">
      <c r="A950">
        <v>949</v>
      </c>
      <c r="B950" t="s">
        <v>33</v>
      </c>
      <c r="C950" t="str">
        <f>_xlfn.XLOOKUP(B950,Lookup_table!B:B,Lookup_table!C:C)</f>
        <v>Data</v>
      </c>
      <c r="D950" t="s">
        <v>14</v>
      </c>
      <c r="E950" t="s">
        <v>32</v>
      </c>
      <c r="F950" t="s">
        <v>24</v>
      </c>
      <c r="G950" t="s">
        <v>17</v>
      </c>
      <c r="H950" t="str">
        <f t="shared" si="56"/>
        <v>Remote</v>
      </c>
      <c r="I950" t="s">
        <v>26</v>
      </c>
      <c r="J950" t="str">
        <f t="shared" si="57"/>
        <v>3-6 yrs</v>
      </c>
      <c r="K950">
        <f t="shared" ca="1" si="59"/>
        <v>3</v>
      </c>
      <c r="L950" t="s">
        <v>27</v>
      </c>
      <c r="M950">
        <v>1</v>
      </c>
      <c r="N950">
        <v>0</v>
      </c>
      <c r="O950">
        <v>0</v>
      </c>
      <c r="P950">
        <v>1</v>
      </c>
      <c r="Q950">
        <v>1</v>
      </c>
      <c r="R950">
        <f>SUM(M950:N950:O950:P950:Q950)</f>
        <v>3</v>
      </c>
      <c r="S950" s="1">
        <v>102865</v>
      </c>
      <c r="T950" s="1" t="str">
        <f t="shared" si="58"/>
        <v>Medium</v>
      </c>
      <c r="U950">
        <v>4</v>
      </c>
      <c r="V950">
        <v>2021</v>
      </c>
      <c r="W950" t="s">
        <v>20</v>
      </c>
      <c r="X950">
        <v>3</v>
      </c>
    </row>
    <row r="951" spans="1:24" x14ac:dyDescent="0.3">
      <c r="A951">
        <v>950</v>
      </c>
      <c r="B951" t="s">
        <v>31</v>
      </c>
      <c r="C951" t="str">
        <f>_xlfn.XLOOKUP(B951,Lookup_table!B:B,Lookup_table!C:C)</f>
        <v>Business</v>
      </c>
      <c r="D951" t="s">
        <v>37</v>
      </c>
      <c r="E951" t="s">
        <v>23</v>
      </c>
      <c r="F951" t="s">
        <v>29</v>
      </c>
      <c r="G951" t="s">
        <v>17</v>
      </c>
      <c r="H951" t="str">
        <f t="shared" si="56"/>
        <v>Remote</v>
      </c>
      <c r="I951" t="s">
        <v>35</v>
      </c>
      <c r="J951" t="str">
        <f t="shared" si="57"/>
        <v>0-2 yrs</v>
      </c>
      <c r="K951">
        <f t="shared" ca="1" si="59"/>
        <v>1</v>
      </c>
      <c r="L951" t="s">
        <v>27</v>
      </c>
      <c r="M951">
        <v>1</v>
      </c>
      <c r="N951">
        <v>0</v>
      </c>
      <c r="O951">
        <v>0</v>
      </c>
      <c r="P951">
        <v>0</v>
      </c>
      <c r="Q951">
        <v>1</v>
      </c>
      <c r="R951">
        <f>SUM(M951:N951:O951:P951:Q951)</f>
        <v>2</v>
      </c>
      <c r="S951" s="1">
        <v>61997</v>
      </c>
      <c r="T951" s="1" t="str">
        <f t="shared" si="58"/>
        <v>Low</v>
      </c>
      <c r="U951">
        <v>10</v>
      </c>
      <c r="V951">
        <v>2024</v>
      </c>
      <c r="W951" t="s">
        <v>28</v>
      </c>
      <c r="X951">
        <v>7</v>
      </c>
    </row>
    <row r="952" spans="1:24" x14ac:dyDescent="0.3">
      <c r="A952">
        <v>951</v>
      </c>
      <c r="B952" t="s">
        <v>50</v>
      </c>
      <c r="C952" t="str">
        <f>_xlfn.XLOOKUP(B952,Lookup_table!B:B,Lookup_table!C:C)</f>
        <v>AI</v>
      </c>
      <c r="D952" t="s">
        <v>37</v>
      </c>
      <c r="E952" t="s">
        <v>40</v>
      </c>
      <c r="F952" t="s">
        <v>43</v>
      </c>
      <c r="G952" t="s">
        <v>30</v>
      </c>
      <c r="H952" t="str">
        <f t="shared" si="56"/>
        <v>Onsite/Hybrid</v>
      </c>
      <c r="I952" t="s">
        <v>26</v>
      </c>
      <c r="J952" t="str">
        <f t="shared" si="57"/>
        <v>3-6 yrs</v>
      </c>
      <c r="K952">
        <f t="shared" ca="1" si="59"/>
        <v>6</v>
      </c>
      <c r="L952" t="s">
        <v>27</v>
      </c>
      <c r="M952">
        <v>1</v>
      </c>
      <c r="N952">
        <v>1</v>
      </c>
      <c r="O952">
        <v>0</v>
      </c>
      <c r="P952">
        <v>0</v>
      </c>
      <c r="Q952">
        <v>0</v>
      </c>
      <c r="R952">
        <f>SUM(M952:N952:O952:P952:Q952)</f>
        <v>2</v>
      </c>
      <c r="S952" s="1">
        <v>114964</v>
      </c>
      <c r="T952" s="1" t="str">
        <f t="shared" si="58"/>
        <v>Medium</v>
      </c>
      <c r="U952">
        <v>9</v>
      </c>
      <c r="V952">
        <v>2020</v>
      </c>
      <c r="W952" t="s">
        <v>34</v>
      </c>
      <c r="X952">
        <v>6</v>
      </c>
    </row>
    <row r="953" spans="1:24" x14ac:dyDescent="0.3">
      <c r="A953">
        <v>952</v>
      </c>
      <c r="B953" t="s">
        <v>33</v>
      </c>
      <c r="C953" t="str">
        <f>_xlfn.XLOOKUP(B953,Lookup_table!B:B,Lookup_table!C:C)</f>
        <v>Data</v>
      </c>
      <c r="D953" t="s">
        <v>34</v>
      </c>
      <c r="E953" t="s">
        <v>23</v>
      </c>
      <c r="F953" t="s">
        <v>44</v>
      </c>
      <c r="G953" t="s">
        <v>25</v>
      </c>
      <c r="H953" t="str">
        <f t="shared" si="56"/>
        <v>Onsite/Hybrid</v>
      </c>
      <c r="I953" t="s">
        <v>18</v>
      </c>
      <c r="J953" t="str">
        <f t="shared" si="57"/>
        <v>7+ yrs</v>
      </c>
      <c r="K953">
        <f t="shared" ca="1" si="59"/>
        <v>9</v>
      </c>
      <c r="L953" t="s">
        <v>27</v>
      </c>
      <c r="M953">
        <v>1</v>
      </c>
      <c r="N953">
        <v>0</v>
      </c>
      <c r="O953">
        <v>1</v>
      </c>
      <c r="P953">
        <v>0</v>
      </c>
      <c r="Q953">
        <v>0</v>
      </c>
      <c r="R953">
        <f>SUM(M953:N953:O953:P953:Q953)</f>
        <v>2</v>
      </c>
      <c r="S953" s="1">
        <v>110106</v>
      </c>
      <c r="T953" s="1" t="str">
        <f t="shared" si="58"/>
        <v>Medium</v>
      </c>
      <c r="U953">
        <v>12</v>
      </c>
      <c r="V953">
        <v>2021</v>
      </c>
      <c r="W953" t="s">
        <v>28</v>
      </c>
      <c r="X953">
        <v>8</v>
      </c>
    </row>
    <row r="954" spans="1:24" x14ac:dyDescent="0.3">
      <c r="A954">
        <v>953</v>
      </c>
      <c r="B954" t="s">
        <v>21</v>
      </c>
      <c r="C954" t="str">
        <f>_xlfn.XLOOKUP(B954,Lookup_table!B:B,Lookup_table!C:C)</f>
        <v>AI</v>
      </c>
      <c r="D954" t="s">
        <v>14</v>
      </c>
      <c r="E954" t="s">
        <v>15</v>
      </c>
      <c r="F954" t="s">
        <v>24</v>
      </c>
      <c r="G954" t="s">
        <v>25</v>
      </c>
      <c r="H954" t="str">
        <f t="shared" si="56"/>
        <v>Onsite/Hybrid</v>
      </c>
      <c r="I954" t="s">
        <v>26</v>
      </c>
      <c r="J954" t="str">
        <f t="shared" si="57"/>
        <v>3-6 yrs</v>
      </c>
      <c r="K954">
        <f t="shared" ca="1" si="59"/>
        <v>5</v>
      </c>
      <c r="L954" t="s">
        <v>27</v>
      </c>
      <c r="M954">
        <v>0</v>
      </c>
      <c r="N954">
        <v>1</v>
      </c>
      <c r="O954">
        <v>1</v>
      </c>
      <c r="P954">
        <v>0</v>
      </c>
      <c r="Q954">
        <v>0</v>
      </c>
      <c r="R954">
        <f>SUM(M954:N954:O954:P954:Q954)</f>
        <v>2</v>
      </c>
      <c r="S954" s="1">
        <v>129289</v>
      </c>
      <c r="T954" s="1" t="str">
        <f t="shared" si="58"/>
        <v>High</v>
      </c>
      <c r="U954">
        <v>1</v>
      </c>
      <c r="V954">
        <v>2021</v>
      </c>
      <c r="W954" t="s">
        <v>28</v>
      </c>
      <c r="X954">
        <v>8</v>
      </c>
    </row>
    <row r="955" spans="1:24" x14ac:dyDescent="0.3">
      <c r="A955">
        <v>954</v>
      </c>
      <c r="B955" t="s">
        <v>41</v>
      </c>
      <c r="C955" t="str">
        <f>_xlfn.XLOOKUP(B955,Lookup_table!B:B,Lookup_table!C:C)</f>
        <v>Data</v>
      </c>
      <c r="D955" t="s">
        <v>37</v>
      </c>
      <c r="E955" t="s">
        <v>40</v>
      </c>
      <c r="F955" t="s">
        <v>16</v>
      </c>
      <c r="G955" t="s">
        <v>30</v>
      </c>
      <c r="H955" t="str">
        <f t="shared" si="56"/>
        <v>Onsite/Hybrid</v>
      </c>
      <c r="I955" t="s">
        <v>35</v>
      </c>
      <c r="J955" t="str">
        <f t="shared" si="57"/>
        <v>0-2 yrs</v>
      </c>
      <c r="K955">
        <f t="shared" ca="1" si="59"/>
        <v>0</v>
      </c>
      <c r="L955" t="s">
        <v>19</v>
      </c>
      <c r="M955">
        <v>1</v>
      </c>
      <c r="N955">
        <v>0</v>
      </c>
      <c r="O955">
        <v>0</v>
      </c>
      <c r="P955">
        <v>1</v>
      </c>
      <c r="Q955">
        <v>0</v>
      </c>
      <c r="R955">
        <f>SUM(M955:N955:O955:P955:Q955)</f>
        <v>2</v>
      </c>
      <c r="S955" s="1">
        <v>64506</v>
      </c>
      <c r="T955" s="1" t="str">
        <f t="shared" si="58"/>
        <v>Low</v>
      </c>
      <c r="U955">
        <v>12</v>
      </c>
      <c r="V955">
        <v>2021</v>
      </c>
      <c r="W955" t="s">
        <v>28</v>
      </c>
      <c r="X955">
        <v>8</v>
      </c>
    </row>
    <row r="956" spans="1:24" x14ac:dyDescent="0.3">
      <c r="A956">
        <v>955</v>
      </c>
      <c r="B956" t="s">
        <v>50</v>
      </c>
      <c r="C956" t="str">
        <f>_xlfn.XLOOKUP(B956,Lookup_table!B:B,Lookup_table!C:C)</f>
        <v>AI</v>
      </c>
      <c r="D956" t="s">
        <v>22</v>
      </c>
      <c r="E956" t="s">
        <v>42</v>
      </c>
      <c r="F956" t="s">
        <v>44</v>
      </c>
      <c r="G956" t="s">
        <v>17</v>
      </c>
      <c r="H956" t="str">
        <f t="shared" si="56"/>
        <v>Remote</v>
      </c>
      <c r="I956" t="s">
        <v>35</v>
      </c>
      <c r="J956" t="str">
        <f t="shared" si="57"/>
        <v>0-2 yrs</v>
      </c>
      <c r="K956">
        <f t="shared" ca="1" si="59"/>
        <v>0</v>
      </c>
      <c r="L956" t="s">
        <v>19</v>
      </c>
      <c r="M956">
        <v>0</v>
      </c>
      <c r="N956">
        <v>0</v>
      </c>
      <c r="O956">
        <v>0</v>
      </c>
      <c r="P956">
        <v>1</v>
      </c>
      <c r="Q956">
        <v>0</v>
      </c>
      <c r="R956">
        <f>SUM(M956:N956:O956:P956:Q956)</f>
        <v>1</v>
      </c>
      <c r="S956" s="1">
        <v>125707</v>
      </c>
      <c r="T956" s="1" t="str">
        <f t="shared" si="58"/>
        <v>High</v>
      </c>
      <c r="U956">
        <v>5</v>
      </c>
      <c r="V956">
        <v>2021</v>
      </c>
      <c r="W956" t="s">
        <v>34</v>
      </c>
      <c r="X956">
        <v>3</v>
      </c>
    </row>
    <row r="957" spans="1:24" x14ac:dyDescent="0.3">
      <c r="A957">
        <v>956</v>
      </c>
      <c r="B957" t="s">
        <v>33</v>
      </c>
      <c r="C957" t="str">
        <f>_xlfn.XLOOKUP(B957,Lookup_table!B:B,Lookup_table!C:C)</f>
        <v>Data</v>
      </c>
      <c r="D957" t="s">
        <v>22</v>
      </c>
      <c r="E957" t="s">
        <v>40</v>
      </c>
      <c r="F957" t="s">
        <v>51</v>
      </c>
      <c r="G957" t="s">
        <v>25</v>
      </c>
      <c r="H957" t="str">
        <f t="shared" si="56"/>
        <v>Onsite/Hybrid</v>
      </c>
      <c r="I957" t="s">
        <v>35</v>
      </c>
      <c r="J957" t="str">
        <f t="shared" si="57"/>
        <v>0-2 yrs</v>
      </c>
      <c r="K957">
        <f t="shared" ca="1" si="59"/>
        <v>2</v>
      </c>
      <c r="L957" t="s">
        <v>19</v>
      </c>
      <c r="M957">
        <v>1</v>
      </c>
      <c r="N957">
        <v>1</v>
      </c>
      <c r="O957">
        <v>1</v>
      </c>
      <c r="P957">
        <v>1</v>
      </c>
      <c r="Q957">
        <v>1</v>
      </c>
      <c r="R957">
        <f>SUM(M957:N957:O957:P957:Q957)</f>
        <v>5</v>
      </c>
      <c r="S957" s="1">
        <v>112440</v>
      </c>
      <c r="T957" s="1" t="str">
        <f t="shared" si="58"/>
        <v>Medium</v>
      </c>
      <c r="U957">
        <v>6</v>
      </c>
      <c r="V957">
        <v>2022</v>
      </c>
      <c r="W957" t="s">
        <v>28</v>
      </c>
      <c r="X957">
        <v>7</v>
      </c>
    </row>
    <row r="958" spans="1:24" x14ac:dyDescent="0.3">
      <c r="A958">
        <v>957</v>
      </c>
      <c r="B958" t="s">
        <v>41</v>
      </c>
      <c r="C958" t="str">
        <f>_xlfn.XLOOKUP(B958,Lookup_table!B:B,Lookup_table!C:C)</f>
        <v>Data</v>
      </c>
      <c r="D958" t="s">
        <v>14</v>
      </c>
      <c r="E958" t="s">
        <v>32</v>
      </c>
      <c r="F958" t="s">
        <v>44</v>
      </c>
      <c r="G958" t="s">
        <v>25</v>
      </c>
      <c r="H958" t="str">
        <f t="shared" si="56"/>
        <v>Onsite/Hybrid</v>
      </c>
      <c r="I958" t="s">
        <v>26</v>
      </c>
      <c r="J958" t="str">
        <f t="shared" si="57"/>
        <v>3-6 yrs</v>
      </c>
      <c r="K958">
        <f t="shared" ca="1" si="59"/>
        <v>5</v>
      </c>
      <c r="L958" t="s">
        <v>27</v>
      </c>
      <c r="M958">
        <v>0</v>
      </c>
      <c r="N958">
        <v>0</v>
      </c>
      <c r="O958">
        <v>1</v>
      </c>
      <c r="P958">
        <v>1</v>
      </c>
      <c r="Q958">
        <v>1</v>
      </c>
      <c r="R958">
        <f>SUM(M958:N958:O958:P958:Q958)</f>
        <v>3</v>
      </c>
      <c r="S958" s="1">
        <v>119895</v>
      </c>
      <c r="T958" s="1" t="str">
        <f t="shared" si="58"/>
        <v>Medium</v>
      </c>
      <c r="U958">
        <v>1</v>
      </c>
      <c r="V958">
        <v>2024</v>
      </c>
      <c r="W958" t="s">
        <v>28</v>
      </c>
      <c r="X958">
        <v>5</v>
      </c>
    </row>
    <row r="959" spans="1:24" x14ac:dyDescent="0.3">
      <c r="A959">
        <v>958</v>
      </c>
      <c r="B959" t="s">
        <v>33</v>
      </c>
      <c r="C959" t="str">
        <f>_xlfn.XLOOKUP(B959,Lookup_table!B:B,Lookup_table!C:C)</f>
        <v>Data</v>
      </c>
      <c r="D959" t="s">
        <v>34</v>
      </c>
      <c r="E959" t="s">
        <v>15</v>
      </c>
      <c r="F959" t="s">
        <v>51</v>
      </c>
      <c r="G959" t="s">
        <v>25</v>
      </c>
      <c r="H959" t="str">
        <f t="shared" si="56"/>
        <v>Onsite/Hybrid</v>
      </c>
      <c r="I959" t="s">
        <v>18</v>
      </c>
      <c r="J959" t="str">
        <f t="shared" si="57"/>
        <v>7+ yrs</v>
      </c>
      <c r="K959">
        <f t="shared" ca="1" si="59"/>
        <v>10</v>
      </c>
      <c r="L959" t="s">
        <v>27</v>
      </c>
      <c r="M959">
        <v>1</v>
      </c>
      <c r="N959">
        <v>0</v>
      </c>
      <c r="O959">
        <v>1</v>
      </c>
      <c r="P959">
        <v>1</v>
      </c>
      <c r="Q959">
        <v>0</v>
      </c>
      <c r="R959">
        <f>SUM(M959:N959:O959:P959:Q959)</f>
        <v>3</v>
      </c>
      <c r="S959" s="1">
        <v>125870</v>
      </c>
      <c r="T959" s="1" t="str">
        <f t="shared" si="58"/>
        <v>High</v>
      </c>
      <c r="U959">
        <v>2</v>
      </c>
      <c r="V959">
        <v>2026</v>
      </c>
      <c r="W959" t="s">
        <v>28</v>
      </c>
      <c r="X959">
        <v>1</v>
      </c>
    </row>
    <row r="960" spans="1:24" x14ac:dyDescent="0.3">
      <c r="A960">
        <v>959</v>
      </c>
      <c r="B960" t="s">
        <v>50</v>
      </c>
      <c r="C960" t="str">
        <f>_xlfn.XLOOKUP(B960,Lookup_table!B:B,Lookup_table!C:C)</f>
        <v>AI</v>
      </c>
      <c r="D960" t="s">
        <v>37</v>
      </c>
      <c r="E960" t="s">
        <v>32</v>
      </c>
      <c r="F960" t="s">
        <v>24</v>
      </c>
      <c r="G960" t="s">
        <v>17</v>
      </c>
      <c r="H960" t="str">
        <f t="shared" si="56"/>
        <v>Remote</v>
      </c>
      <c r="I960" t="s">
        <v>35</v>
      </c>
      <c r="J960" t="str">
        <f t="shared" si="57"/>
        <v>0-2 yrs</v>
      </c>
      <c r="K960">
        <f t="shared" ca="1" si="59"/>
        <v>0</v>
      </c>
      <c r="L960" t="s">
        <v>39</v>
      </c>
      <c r="M960">
        <v>1</v>
      </c>
      <c r="N960">
        <v>0</v>
      </c>
      <c r="O960">
        <v>1</v>
      </c>
      <c r="P960">
        <v>0</v>
      </c>
      <c r="Q960">
        <v>1</v>
      </c>
      <c r="R960">
        <f>SUM(M960:N960:O960:P960:Q960)</f>
        <v>3</v>
      </c>
      <c r="S960" s="1">
        <v>115399</v>
      </c>
      <c r="T960" s="1" t="str">
        <f t="shared" si="58"/>
        <v>Medium</v>
      </c>
      <c r="U960">
        <v>4</v>
      </c>
      <c r="V960">
        <v>2024</v>
      </c>
      <c r="W960" t="s">
        <v>28</v>
      </c>
      <c r="X960">
        <v>8</v>
      </c>
    </row>
    <row r="961" spans="1:24" x14ac:dyDescent="0.3">
      <c r="A961">
        <v>960</v>
      </c>
      <c r="B961" t="s">
        <v>50</v>
      </c>
      <c r="C961" t="str">
        <f>_xlfn.XLOOKUP(B961,Lookup_table!B:B,Lookup_table!C:C)</f>
        <v>AI</v>
      </c>
      <c r="D961" t="s">
        <v>37</v>
      </c>
      <c r="E961" t="s">
        <v>42</v>
      </c>
      <c r="F961" t="s">
        <v>29</v>
      </c>
      <c r="G961" t="s">
        <v>25</v>
      </c>
      <c r="H961" t="str">
        <f t="shared" si="56"/>
        <v>Onsite/Hybrid</v>
      </c>
      <c r="I961" t="s">
        <v>26</v>
      </c>
      <c r="J961" t="str">
        <f t="shared" si="57"/>
        <v>3-6 yrs</v>
      </c>
      <c r="K961">
        <f t="shared" ca="1" si="59"/>
        <v>6</v>
      </c>
      <c r="L961" t="s">
        <v>19</v>
      </c>
      <c r="M961">
        <v>0</v>
      </c>
      <c r="N961">
        <v>0</v>
      </c>
      <c r="O961">
        <v>1</v>
      </c>
      <c r="P961">
        <v>1</v>
      </c>
      <c r="Q961">
        <v>0</v>
      </c>
      <c r="R961">
        <f>SUM(M961:N961:O961:P961:Q961)</f>
        <v>2</v>
      </c>
      <c r="S961" s="1">
        <v>147017</v>
      </c>
      <c r="T961" s="1" t="str">
        <f t="shared" si="58"/>
        <v>High</v>
      </c>
      <c r="U961">
        <v>12</v>
      </c>
      <c r="V961">
        <v>2023</v>
      </c>
      <c r="W961" t="s">
        <v>28</v>
      </c>
      <c r="X961">
        <v>4</v>
      </c>
    </row>
    <row r="962" spans="1:24" x14ac:dyDescent="0.3">
      <c r="A962">
        <v>961</v>
      </c>
      <c r="B962" t="s">
        <v>36</v>
      </c>
      <c r="C962" t="str">
        <f>_xlfn.XLOOKUP(B962,Lookup_table!B:B,Lookup_table!C:C)</f>
        <v>Data</v>
      </c>
      <c r="D962" t="s">
        <v>34</v>
      </c>
      <c r="E962" t="s">
        <v>32</v>
      </c>
      <c r="F962" t="s">
        <v>16</v>
      </c>
      <c r="G962" t="s">
        <v>30</v>
      </c>
      <c r="H962" t="str">
        <f t="shared" ref="H962:H1025" si="60">IF(G962="Remote","Remote","Onsite/Hybrid")</f>
        <v>Onsite/Hybrid</v>
      </c>
      <c r="I962" t="s">
        <v>35</v>
      </c>
      <c r="J962" t="str">
        <f t="shared" ref="J962:J1025" si="61">IF(I962="Entry","0-2 yrs",IF(I962="Mid","3-6 yrs","7+ yrs"))</f>
        <v>0-2 yrs</v>
      </c>
      <c r="K962">
        <f t="shared" ca="1" si="59"/>
        <v>0</v>
      </c>
      <c r="L962" t="s">
        <v>27</v>
      </c>
      <c r="M962">
        <v>0</v>
      </c>
      <c r="N962">
        <v>0</v>
      </c>
      <c r="O962">
        <v>1</v>
      </c>
      <c r="P962">
        <v>0</v>
      </c>
      <c r="Q962">
        <v>0</v>
      </c>
      <c r="R962">
        <f>SUM(M962:N962:O962:P962:Q962)</f>
        <v>1</v>
      </c>
      <c r="S962" s="1">
        <v>68983</v>
      </c>
      <c r="T962" s="1" t="str">
        <f t="shared" ref="T962:T1025" si="62">IF(S962&lt;=70000,"Low",IF(S962&lt;=120000,"Medium","High"))</f>
        <v>Low</v>
      </c>
      <c r="U962">
        <v>6</v>
      </c>
      <c r="V962">
        <v>2023</v>
      </c>
      <c r="W962" t="s">
        <v>20</v>
      </c>
      <c r="X962">
        <v>6</v>
      </c>
    </row>
    <row r="963" spans="1:24" x14ac:dyDescent="0.3">
      <c r="A963">
        <v>962</v>
      </c>
      <c r="B963" t="s">
        <v>50</v>
      </c>
      <c r="C963" t="str">
        <f>_xlfn.XLOOKUP(B963,Lookup_table!B:B,Lookup_table!C:C)</f>
        <v>AI</v>
      </c>
      <c r="D963" t="s">
        <v>14</v>
      </c>
      <c r="E963" t="s">
        <v>42</v>
      </c>
      <c r="F963" t="s">
        <v>44</v>
      </c>
      <c r="G963" t="s">
        <v>30</v>
      </c>
      <c r="H963" t="str">
        <f t="shared" si="60"/>
        <v>Onsite/Hybrid</v>
      </c>
      <c r="I963" t="s">
        <v>26</v>
      </c>
      <c r="J963" t="str">
        <f t="shared" si="61"/>
        <v>3-6 yrs</v>
      </c>
      <c r="K963">
        <f t="shared" ref="K963:K1026" ca="1" si="63">IF(J963="0-2 yrs",RANDBETWEEN(0,2),IF(J963="3-6 yrs", RANDBETWEEN(3,6),IF(J963="7+ yrs", RANDBETWEEN(7,15)," ")))</f>
        <v>5</v>
      </c>
      <c r="L963" t="s">
        <v>27</v>
      </c>
      <c r="M963">
        <v>0</v>
      </c>
      <c r="N963">
        <v>1</v>
      </c>
      <c r="O963">
        <v>0</v>
      </c>
      <c r="P963">
        <v>1</v>
      </c>
      <c r="Q963">
        <v>0</v>
      </c>
      <c r="R963">
        <f>SUM(M963:N963:O963:P963:Q963)</f>
        <v>2</v>
      </c>
      <c r="S963" s="1">
        <v>127062</v>
      </c>
      <c r="T963" s="1" t="str">
        <f t="shared" si="62"/>
        <v>High</v>
      </c>
      <c r="U963">
        <v>7</v>
      </c>
      <c r="V963">
        <v>2020</v>
      </c>
      <c r="W963" t="s">
        <v>34</v>
      </c>
      <c r="X963">
        <v>2</v>
      </c>
    </row>
    <row r="964" spans="1:24" x14ac:dyDescent="0.3">
      <c r="A964">
        <v>963</v>
      </c>
      <c r="B964" t="s">
        <v>31</v>
      </c>
      <c r="C964" t="str">
        <f>_xlfn.XLOOKUP(B964,Lookup_table!B:B,Lookup_table!C:C)</f>
        <v>Business</v>
      </c>
      <c r="D964" t="s">
        <v>37</v>
      </c>
      <c r="E964" t="s">
        <v>23</v>
      </c>
      <c r="F964" t="s">
        <v>44</v>
      </c>
      <c r="G964" t="s">
        <v>30</v>
      </c>
      <c r="H964" t="str">
        <f t="shared" si="60"/>
        <v>Onsite/Hybrid</v>
      </c>
      <c r="I964" t="s">
        <v>26</v>
      </c>
      <c r="J964" t="str">
        <f t="shared" si="61"/>
        <v>3-6 yrs</v>
      </c>
      <c r="K964">
        <f t="shared" ca="1" si="63"/>
        <v>4</v>
      </c>
      <c r="L964" t="s">
        <v>27</v>
      </c>
      <c r="M964">
        <v>0</v>
      </c>
      <c r="N964">
        <v>0</v>
      </c>
      <c r="O964">
        <v>0</v>
      </c>
      <c r="P964">
        <v>0</v>
      </c>
      <c r="Q964">
        <v>1</v>
      </c>
      <c r="R964">
        <f>SUM(M964:N964:O964:P964:Q964)</f>
        <v>1</v>
      </c>
      <c r="S964" s="1">
        <v>82899</v>
      </c>
      <c r="T964" s="1" t="str">
        <f t="shared" si="62"/>
        <v>Medium</v>
      </c>
      <c r="U964">
        <v>7</v>
      </c>
      <c r="V964">
        <v>2023</v>
      </c>
      <c r="W964" t="s">
        <v>28</v>
      </c>
      <c r="X964">
        <v>8</v>
      </c>
    </row>
    <row r="965" spans="1:24" x14ac:dyDescent="0.3">
      <c r="A965">
        <v>964</v>
      </c>
      <c r="B965" t="s">
        <v>41</v>
      </c>
      <c r="C965" t="str">
        <f>_xlfn.XLOOKUP(B965,Lookup_table!B:B,Lookup_table!C:C)</f>
        <v>Data</v>
      </c>
      <c r="D965" t="s">
        <v>37</v>
      </c>
      <c r="E965" t="s">
        <v>38</v>
      </c>
      <c r="F965" t="s">
        <v>51</v>
      </c>
      <c r="G965" t="s">
        <v>25</v>
      </c>
      <c r="H965" t="str">
        <f t="shared" si="60"/>
        <v>Onsite/Hybrid</v>
      </c>
      <c r="I965" t="s">
        <v>18</v>
      </c>
      <c r="J965" t="str">
        <f t="shared" si="61"/>
        <v>7+ yrs</v>
      </c>
      <c r="K965">
        <f t="shared" ca="1" si="63"/>
        <v>8</v>
      </c>
      <c r="L965" t="s">
        <v>39</v>
      </c>
      <c r="M965">
        <v>0</v>
      </c>
      <c r="N965">
        <v>1</v>
      </c>
      <c r="O965">
        <v>1</v>
      </c>
      <c r="P965">
        <v>1</v>
      </c>
      <c r="Q965">
        <v>0</v>
      </c>
      <c r="R965">
        <f>SUM(M965:N965:O965:P965:Q965)</f>
        <v>3</v>
      </c>
      <c r="S965" s="1">
        <v>127466</v>
      </c>
      <c r="T965" s="1" t="str">
        <f t="shared" si="62"/>
        <v>High</v>
      </c>
      <c r="U965">
        <v>1</v>
      </c>
      <c r="V965">
        <v>2021</v>
      </c>
      <c r="W965" t="s">
        <v>28</v>
      </c>
      <c r="X965">
        <v>9</v>
      </c>
    </row>
    <row r="966" spans="1:24" x14ac:dyDescent="0.3">
      <c r="A966">
        <v>965</v>
      </c>
      <c r="B966" t="s">
        <v>31</v>
      </c>
      <c r="C966" t="str">
        <f>_xlfn.XLOOKUP(B966,Lookup_table!B:B,Lookup_table!C:C)</f>
        <v>Business</v>
      </c>
      <c r="D966" t="s">
        <v>34</v>
      </c>
      <c r="E966" t="s">
        <v>23</v>
      </c>
      <c r="F966" t="s">
        <v>52</v>
      </c>
      <c r="G966" t="s">
        <v>17</v>
      </c>
      <c r="H966" t="str">
        <f t="shared" si="60"/>
        <v>Remote</v>
      </c>
      <c r="I966" t="s">
        <v>26</v>
      </c>
      <c r="J966" t="str">
        <f t="shared" si="61"/>
        <v>3-6 yrs</v>
      </c>
      <c r="K966">
        <f t="shared" ca="1" si="63"/>
        <v>6</v>
      </c>
      <c r="L966" t="s">
        <v>27</v>
      </c>
      <c r="M966">
        <v>0</v>
      </c>
      <c r="N966">
        <v>0</v>
      </c>
      <c r="O966">
        <v>0</v>
      </c>
      <c r="P966">
        <v>1</v>
      </c>
      <c r="Q966">
        <v>0</v>
      </c>
      <c r="R966">
        <f>SUM(M966:N966:O966:P966:Q966)</f>
        <v>1</v>
      </c>
      <c r="S966" s="1">
        <v>85863</v>
      </c>
      <c r="T966" s="1" t="str">
        <f t="shared" si="62"/>
        <v>Medium</v>
      </c>
      <c r="U966">
        <v>4</v>
      </c>
      <c r="V966">
        <v>2021</v>
      </c>
      <c r="W966" t="s">
        <v>28</v>
      </c>
      <c r="X966">
        <v>7</v>
      </c>
    </row>
    <row r="967" spans="1:24" x14ac:dyDescent="0.3">
      <c r="A967">
        <v>966</v>
      </c>
      <c r="B967" t="s">
        <v>31</v>
      </c>
      <c r="C967" t="str">
        <f>_xlfn.XLOOKUP(B967,Lookup_table!B:B,Lookup_table!C:C)</f>
        <v>Business</v>
      </c>
      <c r="D967" t="s">
        <v>22</v>
      </c>
      <c r="E967" t="s">
        <v>40</v>
      </c>
      <c r="F967" t="s">
        <v>51</v>
      </c>
      <c r="G967" t="s">
        <v>30</v>
      </c>
      <c r="H967" t="str">
        <f t="shared" si="60"/>
        <v>Onsite/Hybrid</v>
      </c>
      <c r="I967" t="s">
        <v>18</v>
      </c>
      <c r="J967" t="str">
        <f t="shared" si="61"/>
        <v>7+ yrs</v>
      </c>
      <c r="K967">
        <f t="shared" ca="1" si="63"/>
        <v>7</v>
      </c>
      <c r="L967" t="s">
        <v>39</v>
      </c>
      <c r="M967">
        <v>0</v>
      </c>
      <c r="N967">
        <v>1</v>
      </c>
      <c r="O967">
        <v>0</v>
      </c>
      <c r="P967">
        <v>0</v>
      </c>
      <c r="Q967">
        <v>1</v>
      </c>
      <c r="R967">
        <f>SUM(M967:N967:O967:P967:Q967)</f>
        <v>2</v>
      </c>
      <c r="S967" s="1">
        <v>132189</v>
      </c>
      <c r="T967" s="1" t="str">
        <f t="shared" si="62"/>
        <v>High</v>
      </c>
      <c r="U967">
        <v>4</v>
      </c>
      <c r="V967">
        <v>2020</v>
      </c>
      <c r="W967" t="s">
        <v>34</v>
      </c>
      <c r="X967">
        <v>4</v>
      </c>
    </row>
    <row r="968" spans="1:24" x14ac:dyDescent="0.3">
      <c r="A968">
        <v>967</v>
      </c>
      <c r="B968" t="s">
        <v>41</v>
      </c>
      <c r="C968" t="str">
        <f>_xlfn.XLOOKUP(B968,Lookup_table!B:B,Lookup_table!C:C)</f>
        <v>Data</v>
      </c>
      <c r="D968" t="s">
        <v>37</v>
      </c>
      <c r="E968" t="s">
        <v>32</v>
      </c>
      <c r="F968" t="s">
        <v>51</v>
      </c>
      <c r="G968" t="s">
        <v>30</v>
      </c>
      <c r="H968" t="str">
        <f t="shared" si="60"/>
        <v>Onsite/Hybrid</v>
      </c>
      <c r="I968" t="s">
        <v>18</v>
      </c>
      <c r="J968" t="str">
        <f t="shared" si="61"/>
        <v>7+ yrs</v>
      </c>
      <c r="K968">
        <f t="shared" ca="1" si="63"/>
        <v>13</v>
      </c>
      <c r="L968" t="s">
        <v>19</v>
      </c>
      <c r="M968">
        <v>1</v>
      </c>
      <c r="N968">
        <v>0</v>
      </c>
      <c r="O968">
        <v>0</v>
      </c>
      <c r="P968">
        <v>1</v>
      </c>
      <c r="Q968">
        <v>1</v>
      </c>
      <c r="R968">
        <f>SUM(M968:N968:O968:P968:Q968)</f>
        <v>3</v>
      </c>
      <c r="S968" s="1">
        <v>123515</v>
      </c>
      <c r="T968" s="1" t="str">
        <f t="shared" si="62"/>
        <v>High</v>
      </c>
      <c r="U968">
        <v>8</v>
      </c>
      <c r="V968">
        <v>2026</v>
      </c>
      <c r="W968" t="s">
        <v>28</v>
      </c>
      <c r="X968">
        <v>8</v>
      </c>
    </row>
    <row r="969" spans="1:24" x14ac:dyDescent="0.3">
      <c r="A969">
        <v>968</v>
      </c>
      <c r="B969" t="s">
        <v>21</v>
      </c>
      <c r="C969" t="str">
        <f>_xlfn.XLOOKUP(B969,Lookup_table!B:B,Lookup_table!C:C)</f>
        <v>AI</v>
      </c>
      <c r="D969" t="s">
        <v>37</v>
      </c>
      <c r="E969" t="s">
        <v>38</v>
      </c>
      <c r="F969" t="s">
        <v>16</v>
      </c>
      <c r="G969" t="s">
        <v>30</v>
      </c>
      <c r="H969" t="str">
        <f t="shared" si="60"/>
        <v>Onsite/Hybrid</v>
      </c>
      <c r="I969" t="s">
        <v>18</v>
      </c>
      <c r="J969" t="str">
        <f t="shared" si="61"/>
        <v>7+ yrs</v>
      </c>
      <c r="K969">
        <f t="shared" ca="1" si="63"/>
        <v>12</v>
      </c>
      <c r="L969" t="s">
        <v>39</v>
      </c>
      <c r="M969">
        <v>1</v>
      </c>
      <c r="N969">
        <v>0</v>
      </c>
      <c r="O969">
        <v>0</v>
      </c>
      <c r="P969">
        <v>0</v>
      </c>
      <c r="Q969">
        <v>0</v>
      </c>
      <c r="R969">
        <f>SUM(M969:N969:O969:P969:Q969)</f>
        <v>1</v>
      </c>
      <c r="S969" s="1">
        <v>144983</v>
      </c>
      <c r="T969" s="1" t="str">
        <f t="shared" si="62"/>
        <v>High</v>
      </c>
      <c r="U969">
        <v>1</v>
      </c>
      <c r="V969">
        <v>2021</v>
      </c>
      <c r="W969" t="s">
        <v>20</v>
      </c>
      <c r="X969">
        <v>2</v>
      </c>
    </row>
    <row r="970" spans="1:24" x14ac:dyDescent="0.3">
      <c r="A970">
        <v>969</v>
      </c>
      <c r="B970" t="s">
        <v>50</v>
      </c>
      <c r="C970" t="str">
        <f>_xlfn.XLOOKUP(B970,Lookup_table!B:B,Lookup_table!C:C)</f>
        <v>AI</v>
      </c>
      <c r="D970" t="s">
        <v>37</v>
      </c>
      <c r="E970" t="s">
        <v>15</v>
      </c>
      <c r="F970" t="s">
        <v>16</v>
      </c>
      <c r="G970" t="s">
        <v>17</v>
      </c>
      <c r="H970" t="str">
        <f t="shared" si="60"/>
        <v>Remote</v>
      </c>
      <c r="I970" t="s">
        <v>26</v>
      </c>
      <c r="J970" t="str">
        <f t="shared" si="61"/>
        <v>3-6 yrs</v>
      </c>
      <c r="K970">
        <f t="shared" ca="1" si="63"/>
        <v>3</v>
      </c>
      <c r="L970" t="s">
        <v>27</v>
      </c>
      <c r="M970">
        <v>1</v>
      </c>
      <c r="N970">
        <v>0</v>
      </c>
      <c r="O970">
        <v>0</v>
      </c>
      <c r="P970">
        <v>1</v>
      </c>
      <c r="Q970">
        <v>0</v>
      </c>
      <c r="R970">
        <f>SUM(M970:N970:O970:P970:Q970)</f>
        <v>2</v>
      </c>
      <c r="S970" s="1">
        <v>131829</v>
      </c>
      <c r="T970" s="1" t="str">
        <f t="shared" si="62"/>
        <v>High</v>
      </c>
      <c r="U970">
        <v>10</v>
      </c>
      <c r="V970">
        <v>2026</v>
      </c>
      <c r="W970" t="s">
        <v>20</v>
      </c>
      <c r="X970">
        <v>3</v>
      </c>
    </row>
    <row r="971" spans="1:24" x14ac:dyDescent="0.3">
      <c r="A971">
        <v>970</v>
      </c>
      <c r="B971" t="s">
        <v>36</v>
      </c>
      <c r="C971" t="str">
        <f>_xlfn.XLOOKUP(B971,Lookup_table!B:B,Lookup_table!C:C)</f>
        <v>Data</v>
      </c>
      <c r="D971" t="s">
        <v>37</v>
      </c>
      <c r="E971" t="s">
        <v>40</v>
      </c>
      <c r="F971" t="s">
        <v>16</v>
      </c>
      <c r="G971" t="s">
        <v>30</v>
      </c>
      <c r="H971" t="str">
        <f t="shared" si="60"/>
        <v>Onsite/Hybrid</v>
      </c>
      <c r="I971" t="s">
        <v>18</v>
      </c>
      <c r="J971" t="str">
        <f t="shared" si="61"/>
        <v>7+ yrs</v>
      </c>
      <c r="K971">
        <f t="shared" ca="1" si="63"/>
        <v>8</v>
      </c>
      <c r="L971" t="s">
        <v>39</v>
      </c>
      <c r="M971">
        <v>0</v>
      </c>
      <c r="N971">
        <v>1</v>
      </c>
      <c r="O971">
        <v>0</v>
      </c>
      <c r="P971">
        <v>1</v>
      </c>
      <c r="Q971">
        <v>0</v>
      </c>
      <c r="R971">
        <f>SUM(M971:N971:O971:P971:Q971)</f>
        <v>2</v>
      </c>
      <c r="S971" s="1">
        <v>111764</v>
      </c>
      <c r="T971" s="1" t="str">
        <f t="shared" si="62"/>
        <v>Medium</v>
      </c>
      <c r="U971">
        <v>4</v>
      </c>
      <c r="V971">
        <v>2023</v>
      </c>
      <c r="W971" t="s">
        <v>20</v>
      </c>
      <c r="X971">
        <v>5</v>
      </c>
    </row>
    <row r="972" spans="1:24" x14ac:dyDescent="0.3">
      <c r="A972">
        <v>971</v>
      </c>
      <c r="B972" t="s">
        <v>21</v>
      </c>
      <c r="C972" t="str">
        <f>_xlfn.XLOOKUP(B972,Lookup_table!B:B,Lookup_table!C:C)</f>
        <v>AI</v>
      </c>
      <c r="D972" t="s">
        <v>34</v>
      </c>
      <c r="E972" t="s">
        <v>42</v>
      </c>
      <c r="F972" t="s">
        <v>24</v>
      </c>
      <c r="G972" t="s">
        <v>25</v>
      </c>
      <c r="H972" t="str">
        <f t="shared" si="60"/>
        <v>Onsite/Hybrid</v>
      </c>
      <c r="I972" t="s">
        <v>26</v>
      </c>
      <c r="J972" t="str">
        <f t="shared" si="61"/>
        <v>3-6 yrs</v>
      </c>
      <c r="K972">
        <f t="shared" ca="1" si="63"/>
        <v>4</v>
      </c>
      <c r="L972" t="s">
        <v>39</v>
      </c>
      <c r="M972">
        <v>0</v>
      </c>
      <c r="N972">
        <v>0</v>
      </c>
      <c r="O972">
        <v>1</v>
      </c>
      <c r="P972">
        <v>1</v>
      </c>
      <c r="Q972">
        <v>0</v>
      </c>
      <c r="R972">
        <f>SUM(M972:N972:O972:P972:Q972)</f>
        <v>2</v>
      </c>
      <c r="S972" s="1">
        <v>140071</v>
      </c>
      <c r="T972" s="1" t="str">
        <f t="shared" si="62"/>
        <v>High</v>
      </c>
      <c r="U972">
        <v>11</v>
      </c>
      <c r="V972">
        <v>2026</v>
      </c>
      <c r="W972" t="s">
        <v>28</v>
      </c>
      <c r="X972">
        <v>5</v>
      </c>
    </row>
    <row r="973" spans="1:24" x14ac:dyDescent="0.3">
      <c r="A973">
        <v>972</v>
      </c>
      <c r="B973" t="s">
        <v>31</v>
      </c>
      <c r="C973" t="str">
        <f>_xlfn.XLOOKUP(B973,Lookup_table!B:B,Lookup_table!C:C)</f>
        <v>Business</v>
      </c>
      <c r="D973" t="s">
        <v>14</v>
      </c>
      <c r="E973" t="s">
        <v>40</v>
      </c>
      <c r="F973" t="s">
        <v>29</v>
      </c>
      <c r="G973" t="s">
        <v>17</v>
      </c>
      <c r="H973" t="str">
        <f t="shared" si="60"/>
        <v>Remote</v>
      </c>
      <c r="I973" t="s">
        <v>26</v>
      </c>
      <c r="J973" t="str">
        <f t="shared" si="61"/>
        <v>3-6 yrs</v>
      </c>
      <c r="K973">
        <f t="shared" ca="1" si="63"/>
        <v>5</v>
      </c>
      <c r="L973" t="s">
        <v>39</v>
      </c>
      <c r="M973">
        <v>0</v>
      </c>
      <c r="N973">
        <v>0</v>
      </c>
      <c r="O973">
        <v>0</v>
      </c>
      <c r="P973">
        <v>0</v>
      </c>
      <c r="Q973">
        <v>1</v>
      </c>
      <c r="R973">
        <f>SUM(M973:N973:O973:P973:Q973)</f>
        <v>1</v>
      </c>
      <c r="S973" s="1">
        <v>86661</v>
      </c>
      <c r="T973" s="1" t="str">
        <f t="shared" si="62"/>
        <v>Medium</v>
      </c>
      <c r="U973">
        <v>4</v>
      </c>
      <c r="V973">
        <v>2025</v>
      </c>
      <c r="W973" t="s">
        <v>34</v>
      </c>
      <c r="X973">
        <v>6</v>
      </c>
    </row>
    <row r="974" spans="1:24" x14ac:dyDescent="0.3">
      <c r="A974">
        <v>973</v>
      </c>
      <c r="B974" t="s">
        <v>36</v>
      </c>
      <c r="C974" t="str">
        <f>_xlfn.XLOOKUP(B974,Lookup_table!B:B,Lookup_table!C:C)</f>
        <v>Data</v>
      </c>
      <c r="D974" t="s">
        <v>37</v>
      </c>
      <c r="E974" t="s">
        <v>23</v>
      </c>
      <c r="F974" t="s">
        <v>44</v>
      </c>
      <c r="G974" t="s">
        <v>30</v>
      </c>
      <c r="H974" t="str">
        <f t="shared" si="60"/>
        <v>Onsite/Hybrid</v>
      </c>
      <c r="I974" t="s">
        <v>18</v>
      </c>
      <c r="J974" t="str">
        <f t="shared" si="61"/>
        <v>7+ yrs</v>
      </c>
      <c r="K974">
        <f t="shared" ca="1" si="63"/>
        <v>10</v>
      </c>
      <c r="L974" t="s">
        <v>39</v>
      </c>
      <c r="M974">
        <v>0</v>
      </c>
      <c r="N974">
        <v>1</v>
      </c>
      <c r="O974">
        <v>1</v>
      </c>
      <c r="P974">
        <v>1</v>
      </c>
      <c r="Q974">
        <v>0</v>
      </c>
      <c r="R974">
        <f>SUM(M974:N974:O974:P974:Q974)</f>
        <v>3</v>
      </c>
      <c r="S974" s="1">
        <v>129237</v>
      </c>
      <c r="T974" s="1" t="str">
        <f t="shared" si="62"/>
        <v>High</v>
      </c>
      <c r="U974">
        <v>6</v>
      </c>
      <c r="V974">
        <v>2025</v>
      </c>
      <c r="W974" t="s">
        <v>28</v>
      </c>
      <c r="X974">
        <v>8</v>
      </c>
    </row>
    <row r="975" spans="1:24" x14ac:dyDescent="0.3">
      <c r="A975">
        <v>974</v>
      </c>
      <c r="B975" t="s">
        <v>41</v>
      </c>
      <c r="C975" t="str">
        <f>_xlfn.XLOOKUP(B975,Lookup_table!B:B,Lookup_table!C:C)</f>
        <v>Data</v>
      </c>
      <c r="D975" t="s">
        <v>34</v>
      </c>
      <c r="E975" t="s">
        <v>38</v>
      </c>
      <c r="F975" t="s">
        <v>44</v>
      </c>
      <c r="G975" t="s">
        <v>30</v>
      </c>
      <c r="H975" t="str">
        <f t="shared" si="60"/>
        <v>Onsite/Hybrid</v>
      </c>
      <c r="I975" t="s">
        <v>26</v>
      </c>
      <c r="J975" t="str">
        <f t="shared" si="61"/>
        <v>3-6 yrs</v>
      </c>
      <c r="K975">
        <f t="shared" ca="1" si="63"/>
        <v>4</v>
      </c>
      <c r="L975" t="s">
        <v>27</v>
      </c>
      <c r="M975">
        <v>0</v>
      </c>
      <c r="N975">
        <v>1</v>
      </c>
      <c r="O975">
        <v>1</v>
      </c>
      <c r="P975">
        <v>1</v>
      </c>
      <c r="Q975">
        <v>1</v>
      </c>
      <c r="R975">
        <f>SUM(M975:N975:O975:P975:Q975)</f>
        <v>4</v>
      </c>
      <c r="S975" s="1">
        <v>117450</v>
      </c>
      <c r="T975" s="1" t="str">
        <f t="shared" si="62"/>
        <v>Medium</v>
      </c>
      <c r="U975">
        <v>4</v>
      </c>
      <c r="V975">
        <v>2020</v>
      </c>
      <c r="W975" t="s">
        <v>28</v>
      </c>
      <c r="X975">
        <v>9</v>
      </c>
    </row>
    <row r="976" spans="1:24" x14ac:dyDescent="0.3">
      <c r="A976">
        <v>975</v>
      </c>
      <c r="B976" t="s">
        <v>21</v>
      </c>
      <c r="C976" t="str">
        <f>_xlfn.XLOOKUP(B976,Lookup_table!B:B,Lookup_table!C:C)</f>
        <v>AI</v>
      </c>
      <c r="D976" t="s">
        <v>37</v>
      </c>
      <c r="E976" t="s">
        <v>38</v>
      </c>
      <c r="F976" t="s">
        <v>52</v>
      </c>
      <c r="G976" t="s">
        <v>17</v>
      </c>
      <c r="H976" t="str">
        <f t="shared" si="60"/>
        <v>Remote</v>
      </c>
      <c r="I976" t="s">
        <v>35</v>
      </c>
      <c r="J976" t="str">
        <f t="shared" si="61"/>
        <v>0-2 yrs</v>
      </c>
      <c r="K976">
        <f t="shared" ca="1" si="63"/>
        <v>1</v>
      </c>
      <c r="L976" t="s">
        <v>19</v>
      </c>
      <c r="M976">
        <v>0</v>
      </c>
      <c r="N976">
        <v>1</v>
      </c>
      <c r="O976">
        <v>1</v>
      </c>
      <c r="P976">
        <v>0</v>
      </c>
      <c r="Q976">
        <v>0</v>
      </c>
      <c r="R976">
        <f>SUM(M976:N976:O976:P976:Q976)</f>
        <v>2</v>
      </c>
      <c r="S976" s="1">
        <v>101725</v>
      </c>
      <c r="T976" s="1" t="str">
        <f t="shared" si="62"/>
        <v>Medium</v>
      </c>
      <c r="U976">
        <v>6</v>
      </c>
      <c r="V976">
        <v>2023</v>
      </c>
      <c r="W976" t="s">
        <v>28</v>
      </c>
      <c r="X976">
        <v>9</v>
      </c>
    </row>
    <row r="977" spans="1:24" x14ac:dyDescent="0.3">
      <c r="A977">
        <v>976</v>
      </c>
      <c r="B977" t="s">
        <v>41</v>
      </c>
      <c r="C977" t="str">
        <f>_xlfn.XLOOKUP(B977,Lookup_table!B:B,Lookup_table!C:C)</f>
        <v>Data</v>
      </c>
      <c r="D977" t="s">
        <v>37</v>
      </c>
      <c r="E977" t="s">
        <v>23</v>
      </c>
      <c r="F977" t="s">
        <v>43</v>
      </c>
      <c r="G977" t="s">
        <v>17</v>
      </c>
      <c r="H977" t="str">
        <f t="shared" si="60"/>
        <v>Remote</v>
      </c>
      <c r="I977" t="s">
        <v>18</v>
      </c>
      <c r="J977" t="str">
        <f t="shared" si="61"/>
        <v>7+ yrs</v>
      </c>
      <c r="K977">
        <f t="shared" ca="1" si="63"/>
        <v>13</v>
      </c>
      <c r="L977" t="s">
        <v>39</v>
      </c>
      <c r="M977">
        <v>0</v>
      </c>
      <c r="N977">
        <v>1</v>
      </c>
      <c r="O977">
        <v>0</v>
      </c>
      <c r="P977">
        <v>0</v>
      </c>
      <c r="Q977">
        <v>0</v>
      </c>
      <c r="R977">
        <f>SUM(M977:N977:O977:P977:Q977)</f>
        <v>1</v>
      </c>
      <c r="S977" s="1">
        <v>102182</v>
      </c>
      <c r="T977" s="1" t="str">
        <f t="shared" si="62"/>
        <v>Medium</v>
      </c>
      <c r="U977">
        <v>11</v>
      </c>
      <c r="V977">
        <v>2020</v>
      </c>
      <c r="W977" t="s">
        <v>28</v>
      </c>
      <c r="X977">
        <v>7</v>
      </c>
    </row>
    <row r="978" spans="1:24" x14ac:dyDescent="0.3">
      <c r="A978">
        <v>977</v>
      </c>
      <c r="B978" t="s">
        <v>41</v>
      </c>
      <c r="C978" t="str">
        <f>_xlfn.XLOOKUP(B978,Lookup_table!B:B,Lookup_table!C:C)</f>
        <v>Data</v>
      </c>
      <c r="D978" t="s">
        <v>34</v>
      </c>
      <c r="E978" t="s">
        <v>38</v>
      </c>
      <c r="F978" t="s">
        <v>44</v>
      </c>
      <c r="G978" t="s">
        <v>25</v>
      </c>
      <c r="H978" t="str">
        <f t="shared" si="60"/>
        <v>Onsite/Hybrid</v>
      </c>
      <c r="I978" t="s">
        <v>18</v>
      </c>
      <c r="J978" t="str">
        <f t="shared" si="61"/>
        <v>7+ yrs</v>
      </c>
      <c r="K978">
        <f t="shared" ca="1" si="63"/>
        <v>15</v>
      </c>
      <c r="L978" t="s">
        <v>27</v>
      </c>
      <c r="M978">
        <v>1</v>
      </c>
      <c r="N978">
        <v>0</v>
      </c>
      <c r="O978">
        <v>1</v>
      </c>
      <c r="P978">
        <v>0</v>
      </c>
      <c r="Q978">
        <v>1</v>
      </c>
      <c r="R978">
        <f>SUM(M978:N978:O978:P978:Q978)</f>
        <v>3</v>
      </c>
      <c r="S978" s="1">
        <v>120362</v>
      </c>
      <c r="T978" s="1" t="str">
        <f t="shared" si="62"/>
        <v>High</v>
      </c>
      <c r="U978">
        <v>8</v>
      </c>
      <c r="V978">
        <v>2021</v>
      </c>
      <c r="W978" t="s">
        <v>28</v>
      </c>
      <c r="X978">
        <v>7</v>
      </c>
    </row>
    <row r="979" spans="1:24" x14ac:dyDescent="0.3">
      <c r="A979">
        <v>978</v>
      </c>
      <c r="B979" t="s">
        <v>41</v>
      </c>
      <c r="C979" t="str">
        <f>_xlfn.XLOOKUP(B979,Lookup_table!B:B,Lookup_table!C:C)</f>
        <v>Data</v>
      </c>
      <c r="D979" t="s">
        <v>22</v>
      </c>
      <c r="E979" t="s">
        <v>40</v>
      </c>
      <c r="F979" t="s">
        <v>52</v>
      </c>
      <c r="G979" t="s">
        <v>30</v>
      </c>
      <c r="H979" t="str">
        <f t="shared" si="60"/>
        <v>Onsite/Hybrid</v>
      </c>
      <c r="I979" t="s">
        <v>26</v>
      </c>
      <c r="J979" t="str">
        <f t="shared" si="61"/>
        <v>3-6 yrs</v>
      </c>
      <c r="K979">
        <f t="shared" ca="1" si="63"/>
        <v>6</v>
      </c>
      <c r="L979" t="s">
        <v>27</v>
      </c>
      <c r="M979">
        <v>1</v>
      </c>
      <c r="N979">
        <v>0</v>
      </c>
      <c r="O979">
        <v>1</v>
      </c>
      <c r="P979">
        <v>1</v>
      </c>
      <c r="Q979">
        <v>1</v>
      </c>
      <c r="R979">
        <f>SUM(M979:N979:O979:P979:Q979)</f>
        <v>4</v>
      </c>
      <c r="S979" s="1">
        <v>130925</v>
      </c>
      <c r="T979" s="1" t="str">
        <f t="shared" si="62"/>
        <v>High</v>
      </c>
      <c r="U979">
        <v>8</v>
      </c>
      <c r="V979">
        <v>2023</v>
      </c>
      <c r="W979" t="s">
        <v>28</v>
      </c>
      <c r="X979">
        <v>9</v>
      </c>
    </row>
    <row r="980" spans="1:24" x14ac:dyDescent="0.3">
      <c r="A980">
        <v>979</v>
      </c>
      <c r="B980" t="s">
        <v>41</v>
      </c>
      <c r="C980" t="str">
        <f>_xlfn.XLOOKUP(B980,Lookup_table!B:B,Lookup_table!C:C)</f>
        <v>Data</v>
      </c>
      <c r="D980" t="s">
        <v>22</v>
      </c>
      <c r="E980" t="s">
        <v>32</v>
      </c>
      <c r="F980" t="s">
        <v>16</v>
      </c>
      <c r="G980" t="s">
        <v>25</v>
      </c>
      <c r="H980" t="str">
        <f t="shared" si="60"/>
        <v>Onsite/Hybrid</v>
      </c>
      <c r="I980" t="s">
        <v>18</v>
      </c>
      <c r="J980" t="str">
        <f t="shared" si="61"/>
        <v>7+ yrs</v>
      </c>
      <c r="K980">
        <f t="shared" ca="1" si="63"/>
        <v>15</v>
      </c>
      <c r="L980" t="s">
        <v>27</v>
      </c>
      <c r="M980">
        <v>0</v>
      </c>
      <c r="N980">
        <v>0</v>
      </c>
      <c r="O980">
        <v>1</v>
      </c>
      <c r="P980">
        <v>1</v>
      </c>
      <c r="Q980">
        <v>1</v>
      </c>
      <c r="R980">
        <f>SUM(M980:N980:O980:P980:Q980)</f>
        <v>3</v>
      </c>
      <c r="S980" s="1">
        <v>157586</v>
      </c>
      <c r="T980" s="1" t="str">
        <f t="shared" si="62"/>
        <v>High</v>
      </c>
      <c r="U980">
        <v>8</v>
      </c>
      <c r="V980">
        <v>2020</v>
      </c>
      <c r="W980" t="s">
        <v>28</v>
      </c>
      <c r="X980">
        <v>2</v>
      </c>
    </row>
    <row r="981" spans="1:24" x14ac:dyDescent="0.3">
      <c r="A981">
        <v>980</v>
      </c>
      <c r="B981" t="s">
        <v>50</v>
      </c>
      <c r="C981" t="str">
        <f>_xlfn.XLOOKUP(B981,Lookup_table!B:B,Lookup_table!C:C)</f>
        <v>AI</v>
      </c>
      <c r="D981" t="s">
        <v>22</v>
      </c>
      <c r="E981" t="s">
        <v>42</v>
      </c>
      <c r="F981" t="s">
        <v>44</v>
      </c>
      <c r="G981" t="s">
        <v>30</v>
      </c>
      <c r="H981" t="str">
        <f t="shared" si="60"/>
        <v>Onsite/Hybrid</v>
      </c>
      <c r="I981" t="s">
        <v>18</v>
      </c>
      <c r="J981" t="str">
        <f t="shared" si="61"/>
        <v>7+ yrs</v>
      </c>
      <c r="K981">
        <f t="shared" ca="1" si="63"/>
        <v>15</v>
      </c>
      <c r="L981" t="s">
        <v>27</v>
      </c>
      <c r="M981">
        <v>1</v>
      </c>
      <c r="N981">
        <v>1</v>
      </c>
      <c r="O981">
        <v>1</v>
      </c>
      <c r="P981">
        <v>1</v>
      </c>
      <c r="Q981">
        <v>1</v>
      </c>
      <c r="R981">
        <f>SUM(M981:N981:O981:P981:Q981)</f>
        <v>5</v>
      </c>
      <c r="S981" s="1">
        <v>198983</v>
      </c>
      <c r="T981" s="1" t="str">
        <f t="shared" si="62"/>
        <v>High</v>
      </c>
      <c r="U981">
        <v>12</v>
      </c>
      <c r="V981">
        <v>2025</v>
      </c>
      <c r="W981" t="s">
        <v>28</v>
      </c>
      <c r="X981">
        <v>5</v>
      </c>
    </row>
    <row r="982" spans="1:24" x14ac:dyDescent="0.3">
      <c r="A982">
        <v>981</v>
      </c>
      <c r="B982" t="s">
        <v>36</v>
      </c>
      <c r="C982" t="str">
        <f>_xlfn.XLOOKUP(B982,Lookup_table!B:B,Lookup_table!C:C)</f>
        <v>Data</v>
      </c>
      <c r="D982" t="s">
        <v>14</v>
      </c>
      <c r="E982" t="s">
        <v>38</v>
      </c>
      <c r="F982" t="s">
        <v>52</v>
      </c>
      <c r="G982" t="s">
        <v>30</v>
      </c>
      <c r="H982" t="str">
        <f t="shared" si="60"/>
        <v>Onsite/Hybrid</v>
      </c>
      <c r="I982" t="s">
        <v>35</v>
      </c>
      <c r="J982" t="str">
        <f t="shared" si="61"/>
        <v>0-2 yrs</v>
      </c>
      <c r="K982">
        <f t="shared" ca="1" si="63"/>
        <v>2</v>
      </c>
      <c r="L982" t="s">
        <v>39</v>
      </c>
      <c r="M982">
        <v>1</v>
      </c>
      <c r="N982">
        <v>0</v>
      </c>
      <c r="O982">
        <v>1</v>
      </c>
      <c r="P982">
        <v>1</v>
      </c>
      <c r="Q982">
        <v>0</v>
      </c>
      <c r="R982">
        <f>SUM(M982:N982:O982:P982:Q982)</f>
        <v>3</v>
      </c>
      <c r="S982" s="1">
        <v>82344</v>
      </c>
      <c r="T982" s="1" t="str">
        <f t="shared" si="62"/>
        <v>Medium</v>
      </c>
      <c r="U982">
        <v>4</v>
      </c>
      <c r="V982">
        <v>2026</v>
      </c>
      <c r="W982" t="s">
        <v>28</v>
      </c>
      <c r="X982">
        <v>8</v>
      </c>
    </row>
    <row r="983" spans="1:24" x14ac:dyDescent="0.3">
      <c r="A983">
        <v>982</v>
      </c>
      <c r="B983" t="s">
        <v>33</v>
      </c>
      <c r="C983" t="str">
        <f>_xlfn.XLOOKUP(B983,Lookup_table!B:B,Lookup_table!C:C)</f>
        <v>Data</v>
      </c>
      <c r="D983" t="s">
        <v>34</v>
      </c>
      <c r="E983" t="s">
        <v>40</v>
      </c>
      <c r="F983" t="s">
        <v>52</v>
      </c>
      <c r="G983" t="s">
        <v>25</v>
      </c>
      <c r="H983" t="str">
        <f t="shared" si="60"/>
        <v>Onsite/Hybrid</v>
      </c>
      <c r="I983" t="s">
        <v>18</v>
      </c>
      <c r="J983" t="str">
        <f t="shared" si="61"/>
        <v>7+ yrs</v>
      </c>
      <c r="K983">
        <f t="shared" ca="1" si="63"/>
        <v>10</v>
      </c>
      <c r="L983" t="s">
        <v>27</v>
      </c>
      <c r="M983">
        <v>0</v>
      </c>
      <c r="N983">
        <v>1</v>
      </c>
      <c r="O983">
        <v>1</v>
      </c>
      <c r="P983">
        <v>0</v>
      </c>
      <c r="Q983">
        <v>0</v>
      </c>
      <c r="R983">
        <f>SUM(M983:N983:O983:P983:Q983)</f>
        <v>2</v>
      </c>
      <c r="S983" s="1">
        <v>111550</v>
      </c>
      <c r="T983" s="1" t="str">
        <f t="shared" si="62"/>
        <v>Medium</v>
      </c>
      <c r="U983">
        <v>2</v>
      </c>
      <c r="V983">
        <v>2026</v>
      </c>
      <c r="W983" t="s">
        <v>34</v>
      </c>
      <c r="X983">
        <v>5</v>
      </c>
    </row>
    <row r="984" spans="1:24" x14ac:dyDescent="0.3">
      <c r="A984">
        <v>983</v>
      </c>
      <c r="B984" t="s">
        <v>21</v>
      </c>
      <c r="C984" t="str">
        <f>_xlfn.XLOOKUP(B984,Lookup_table!B:B,Lookup_table!C:C)</f>
        <v>AI</v>
      </c>
      <c r="D984" t="s">
        <v>37</v>
      </c>
      <c r="E984" t="s">
        <v>40</v>
      </c>
      <c r="F984" t="s">
        <v>44</v>
      </c>
      <c r="G984" t="s">
        <v>30</v>
      </c>
      <c r="H984" t="str">
        <f t="shared" si="60"/>
        <v>Onsite/Hybrid</v>
      </c>
      <c r="I984" t="s">
        <v>18</v>
      </c>
      <c r="J984" t="str">
        <f t="shared" si="61"/>
        <v>7+ yrs</v>
      </c>
      <c r="K984">
        <f t="shared" ca="1" si="63"/>
        <v>8</v>
      </c>
      <c r="L984" t="s">
        <v>19</v>
      </c>
      <c r="M984">
        <v>0</v>
      </c>
      <c r="N984">
        <v>0</v>
      </c>
      <c r="O984">
        <v>1</v>
      </c>
      <c r="P984">
        <v>1</v>
      </c>
      <c r="Q984">
        <v>0</v>
      </c>
      <c r="R984">
        <f>SUM(M984:N984:O984:P984:Q984)</f>
        <v>2</v>
      </c>
      <c r="S984" s="1">
        <v>172970</v>
      </c>
      <c r="T984" s="1" t="str">
        <f t="shared" si="62"/>
        <v>High</v>
      </c>
      <c r="U984">
        <v>3</v>
      </c>
      <c r="V984">
        <v>2026</v>
      </c>
      <c r="W984" t="s">
        <v>28</v>
      </c>
      <c r="X984">
        <v>4</v>
      </c>
    </row>
    <row r="985" spans="1:24" x14ac:dyDescent="0.3">
      <c r="A985">
        <v>984</v>
      </c>
      <c r="B985" t="s">
        <v>50</v>
      </c>
      <c r="C985" t="str">
        <f>_xlfn.XLOOKUP(B985,Lookup_table!B:B,Lookup_table!C:C)</f>
        <v>AI</v>
      </c>
      <c r="D985" t="s">
        <v>22</v>
      </c>
      <c r="E985" t="s">
        <v>38</v>
      </c>
      <c r="F985" t="s">
        <v>52</v>
      </c>
      <c r="G985" t="s">
        <v>17</v>
      </c>
      <c r="H985" t="str">
        <f t="shared" si="60"/>
        <v>Remote</v>
      </c>
      <c r="I985" t="s">
        <v>26</v>
      </c>
      <c r="J985" t="str">
        <f t="shared" si="61"/>
        <v>3-6 yrs</v>
      </c>
      <c r="K985">
        <f t="shared" ca="1" si="63"/>
        <v>4</v>
      </c>
      <c r="L985" t="s">
        <v>27</v>
      </c>
      <c r="M985">
        <v>1</v>
      </c>
      <c r="N985">
        <v>1</v>
      </c>
      <c r="O985">
        <v>1</v>
      </c>
      <c r="P985">
        <v>1</v>
      </c>
      <c r="Q985">
        <v>1</v>
      </c>
      <c r="R985">
        <f>SUM(M985:N985:O985:P985:Q985)</f>
        <v>5</v>
      </c>
      <c r="S985" s="1">
        <v>175674</v>
      </c>
      <c r="T985" s="1" t="str">
        <f t="shared" si="62"/>
        <v>High</v>
      </c>
      <c r="U985">
        <v>4</v>
      </c>
      <c r="V985">
        <v>2024</v>
      </c>
      <c r="W985" t="s">
        <v>28</v>
      </c>
      <c r="X985">
        <v>5</v>
      </c>
    </row>
    <row r="986" spans="1:24" x14ac:dyDescent="0.3">
      <c r="A986">
        <v>985</v>
      </c>
      <c r="B986" t="s">
        <v>31</v>
      </c>
      <c r="C986" t="str">
        <f>_xlfn.XLOOKUP(B986,Lookup_table!B:B,Lookup_table!C:C)</f>
        <v>Business</v>
      </c>
      <c r="D986" t="s">
        <v>14</v>
      </c>
      <c r="E986" t="s">
        <v>15</v>
      </c>
      <c r="F986" t="s">
        <v>51</v>
      </c>
      <c r="G986" t="s">
        <v>30</v>
      </c>
      <c r="H986" t="str">
        <f t="shared" si="60"/>
        <v>Onsite/Hybrid</v>
      </c>
      <c r="I986" t="s">
        <v>18</v>
      </c>
      <c r="J986" t="str">
        <f t="shared" si="61"/>
        <v>7+ yrs</v>
      </c>
      <c r="K986">
        <f t="shared" ca="1" si="63"/>
        <v>7</v>
      </c>
      <c r="L986" t="s">
        <v>19</v>
      </c>
      <c r="M986">
        <v>0</v>
      </c>
      <c r="N986">
        <v>0</v>
      </c>
      <c r="O986">
        <v>1</v>
      </c>
      <c r="P986">
        <v>1</v>
      </c>
      <c r="Q986">
        <v>0</v>
      </c>
      <c r="R986">
        <f>SUM(M986:N986:O986:P986:Q986)</f>
        <v>2</v>
      </c>
      <c r="S986" s="1">
        <v>132336</v>
      </c>
      <c r="T986" s="1" t="str">
        <f t="shared" si="62"/>
        <v>High</v>
      </c>
      <c r="U986">
        <v>8</v>
      </c>
      <c r="V986">
        <v>2022</v>
      </c>
      <c r="W986" t="s">
        <v>28</v>
      </c>
      <c r="X986">
        <v>5</v>
      </c>
    </row>
    <row r="987" spans="1:24" x14ac:dyDescent="0.3">
      <c r="A987">
        <v>986</v>
      </c>
      <c r="B987" t="s">
        <v>31</v>
      </c>
      <c r="C987" t="str">
        <f>_xlfn.XLOOKUP(B987,Lookup_table!B:B,Lookup_table!C:C)</f>
        <v>Business</v>
      </c>
      <c r="D987" t="s">
        <v>14</v>
      </c>
      <c r="E987" t="s">
        <v>23</v>
      </c>
      <c r="F987" t="s">
        <v>43</v>
      </c>
      <c r="G987" t="s">
        <v>17</v>
      </c>
      <c r="H987" t="str">
        <f t="shared" si="60"/>
        <v>Remote</v>
      </c>
      <c r="I987" t="s">
        <v>26</v>
      </c>
      <c r="J987" t="str">
        <f t="shared" si="61"/>
        <v>3-6 yrs</v>
      </c>
      <c r="K987">
        <f t="shared" ca="1" si="63"/>
        <v>3</v>
      </c>
      <c r="L987" t="s">
        <v>39</v>
      </c>
      <c r="M987">
        <v>0</v>
      </c>
      <c r="N987">
        <v>1</v>
      </c>
      <c r="O987">
        <v>1</v>
      </c>
      <c r="P987">
        <v>0</v>
      </c>
      <c r="Q987">
        <v>1</v>
      </c>
      <c r="R987">
        <f>SUM(M987:N987:O987:P987:Q987)</f>
        <v>3</v>
      </c>
      <c r="S987" s="1">
        <v>96180</v>
      </c>
      <c r="T987" s="1" t="str">
        <f t="shared" si="62"/>
        <v>Medium</v>
      </c>
      <c r="U987">
        <v>6</v>
      </c>
      <c r="V987">
        <v>2024</v>
      </c>
      <c r="W987" t="s">
        <v>28</v>
      </c>
      <c r="X987">
        <v>7</v>
      </c>
    </row>
    <row r="988" spans="1:24" x14ac:dyDescent="0.3">
      <c r="A988">
        <v>987</v>
      </c>
      <c r="B988" t="s">
        <v>31</v>
      </c>
      <c r="C988" t="str">
        <f>_xlfn.XLOOKUP(B988,Lookup_table!B:B,Lookup_table!C:C)</f>
        <v>Business</v>
      </c>
      <c r="D988" t="s">
        <v>22</v>
      </c>
      <c r="E988" t="s">
        <v>38</v>
      </c>
      <c r="F988" t="s">
        <v>16</v>
      </c>
      <c r="G988" t="s">
        <v>25</v>
      </c>
      <c r="H988" t="str">
        <f t="shared" si="60"/>
        <v>Onsite/Hybrid</v>
      </c>
      <c r="I988" t="s">
        <v>18</v>
      </c>
      <c r="J988" t="str">
        <f t="shared" si="61"/>
        <v>7+ yrs</v>
      </c>
      <c r="K988">
        <f t="shared" ca="1" si="63"/>
        <v>14</v>
      </c>
      <c r="L988" t="s">
        <v>39</v>
      </c>
      <c r="M988">
        <v>0</v>
      </c>
      <c r="N988">
        <v>0</v>
      </c>
      <c r="O988">
        <v>1</v>
      </c>
      <c r="P988">
        <v>0</v>
      </c>
      <c r="Q988">
        <v>0</v>
      </c>
      <c r="R988">
        <f>SUM(M988:N988:O988:P988:Q988)</f>
        <v>1</v>
      </c>
      <c r="S988" s="1">
        <v>133925</v>
      </c>
      <c r="T988" s="1" t="str">
        <f t="shared" si="62"/>
        <v>High</v>
      </c>
      <c r="U988">
        <v>5</v>
      </c>
      <c r="V988">
        <v>2024</v>
      </c>
      <c r="W988" t="s">
        <v>28</v>
      </c>
      <c r="X988">
        <v>8</v>
      </c>
    </row>
    <row r="989" spans="1:24" x14ac:dyDescent="0.3">
      <c r="A989">
        <v>988</v>
      </c>
      <c r="B989" t="s">
        <v>21</v>
      </c>
      <c r="C989" t="str">
        <f>_xlfn.XLOOKUP(B989,Lookup_table!B:B,Lookup_table!C:C)</f>
        <v>AI</v>
      </c>
      <c r="D989" t="s">
        <v>14</v>
      </c>
      <c r="E989" t="s">
        <v>38</v>
      </c>
      <c r="F989" t="s">
        <v>51</v>
      </c>
      <c r="G989" t="s">
        <v>25</v>
      </c>
      <c r="H989" t="str">
        <f t="shared" si="60"/>
        <v>Onsite/Hybrid</v>
      </c>
      <c r="I989" t="s">
        <v>35</v>
      </c>
      <c r="J989" t="str">
        <f t="shared" si="61"/>
        <v>0-2 yrs</v>
      </c>
      <c r="K989">
        <f t="shared" ca="1" si="63"/>
        <v>1</v>
      </c>
      <c r="L989" t="s">
        <v>27</v>
      </c>
      <c r="M989">
        <v>1</v>
      </c>
      <c r="N989">
        <v>1</v>
      </c>
      <c r="O989">
        <v>0</v>
      </c>
      <c r="P989">
        <v>0</v>
      </c>
      <c r="Q989">
        <v>1</v>
      </c>
      <c r="R989">
        <f>SUM(M989:N989:O989:P989:Q989)</f>
        <v>3</v>
      </c>
      <c r="S989" s="1">
        <v>99860</v>
      </c>
      <c r="T989" s="1" t="str">
        <f t="shared" si="62"/>
        <v>Medium</v>
      </c>
      <c r="U989">
        <v>2</v>
      </c>
      <c r="V989">
        <v>2020</v>
      </c>
      <c r="W989" t="s">
        <v>34</v>
      </c>
      <c r="X989">
        <v>3</v>
      </c>
    </row>
    <row r="990" spans="1:24" x14ac:dyDescent="0.3">
      <c r="A990">
        <v>989</v>
      </c>
      <c r="B990" t="s">
        <v>33</v>
      </c>
      <c r="C990" t="str">
        <f>_xlfn.XLOOKUP(B990,Lookup_table!B:B,Lookup_table!C:C)</f>
        <v>Data</v>
      </c>
      <c r="D990" t="s">
        <v>37</v>
      </c>
      <c r="E990" t="s">
        <v>23</v>
      </c>
      <c r="F990" t="s">
        <v>44</v>
      </c>
      <c r="G990" t="s">
        <v>17</v>
      </c>
      <c r="H990" t="str">
        <f t="shared" si="60"/>
        <v>Remote</v>
      </c>
      <c r="I990" t="s">
        <v>18</v>
      </c>
      <c r="J990" t="str">
        <f t="shared" si="61"/>
        <v>7+ yrs</v>
      </c>
      <c r="K990">
        <f t="shared" ca="1" si="63"/>
        <v>10</v>
      </c>
      <c r="L990" t="s">
        <v>39</v>
      </c>
      <c r="M990">
        <v>0</v>
      </c>
      <c r="N990">
        <v>1</v>
      </c>
      <c r="O990">
        <v>0</v>
      </c>
      <c r="P990">
        <v>0</v>
      </c>
      <c r="Q990">
        <v>0</v>
      </c>
      <c r="R990">
        <f>SUM(M990:N990:O990:P990:Q990)</f>
        <v>1</v>
      </c>
      <c r="S990" s="1">
        <v>96225</v>
      </c>
      <c r="T990" s="1" t="str">
        <f t="shared" si="62"/>
        <v>Medium</v>
      </c>
      <c r="U990">
        <v>5</v>
      </c>
      <c r="V990">
        <v>2022</v>
      </c>
      <c r="W990" t="s">
        <v>20</v>
      </c>
      <c r="X990">
        <v>4</v>
      </c>
    </row>
    <row r="991" spans="1:24" x14ac:dyDescent="0.3">
      <c r="A991">
        <v>990</v>
      </c>
      <c r="B991" t="s">
        <v>31</v>
      </c>
      <c r="C991" t="str">
        <f>_xlfn.XLOOKUP(B991,Lookup_table!B:B,Lookup_table!C:C)</f>
        <v>Business</v>
      </c>
      <c r="D991" t="s">
        <v>14</v>
      </c>
      <c r="E991" t="s">
        <v>32</v>
      </c>
      <c r="F991" t="s">
        <v>44</v>
      </c>
      <c r="G991" t="s">
        <v>17</v>
      </c>
      <c r="H991" t="str">
        <f t="shared" si="60"/>
        <v>Remote</v>
      </c>
      <c r="I991" t="s">
        <v>35</v>
      </c>
      <c r="J991" t="str">
        <f t="shared" si="61"/>
        <v>0-2 yrs</v>
      </c>
      <c r="K991">
        <f t="shared" ca="1" si="63"/>
        <v>1</v>
      </c>
      <c r="L991" t="s">
        <v>27</v>
      </c>
      <c r="M991">
        <v>1</v>
      </c>
      <c r="N991">
        <v>1</v>
      </c>
      <c r="O991">
        <v>1</v>
      </c>
      <c r="P991">
        <v>0</v>
      </c>
      <c r="Q991">
        <v>1</v>
      </c>
      <c r="R991">
        <f>SUM(M991:N991:O991:P991:Q991)</f>
        <v>4</v>
      </c>
      <c r="S991" s="1">
        <v>71301</v>
      </c>
      <c r="T991" s="1" t="str">
        <f t="shared" si="62"/>
        <v>Medium</v>
      </c>
      <c r="U991">
        <v>11</v>
      </c>
      <c r="V991">
        <v>2026</v>
      </c>
      <c r="W991" t="s">
        <v>28</v>
      </c>
      <c r="X991">
        <v>7</v>
      </c>
    </row>
    <row r="992" spans="1:24" x14ac:dyDescent="0.3">
      <c r="A992">
        <v>991</v>
      </c>
      <c r="B992" t="s">
        <v>36</v>
      </c>
      <c r="C992" t="str">
        <f>_xlfn.XLOOKUP(B992,Lookup_table!B:B,Lookup_table!C:C)</f>
        <v>Data</v>
      </c>
      <c r="D992" t="s">
        <v>14</v>
      </c>
      <c r="E992" t="s">
        <v>23</v>
      </c>
      <c r="F992" t="s">
        <v>16</v>
      </c>
      <c r="G992" t="s">
        <v>30</v>
      </c>
      <c r="H992" t="str">
        <f t="shared" si="60"/>
        <v>Onsite/Hybrid</v>
      </c>
      <c r="I992" t="s">
        <v>35</v>
      </c>
      <c r="J992" t="str">
        <f t="shared" si="61"/>
        <v>0-2 yrs</v>
      </c>
      <c r="K992">
        <f t="shared" ca="1" si="63"/>
        <v>0</v>
      </c>
      <c r="L992" t="s">
        <v>27</v>
      </c>
      <c r="M992">
        <v>0</v>
      </c>
      <c r="N992">
        <v>1</v>
      </c>
      <c r="O992">
        <v>1</v>
      </c>
      <c r="P992">
        <v>0</v>
      </c>
      <c r="Q992">
        <v>1</v>
      </c>
      <c r="R992">
        <f>SUM(M992:N992:O992:P992:Q992)</f>
        <v>3</v>
      </c>
      <c r="S992" s="1">
        <v>70104</v>
      </c>
      <c r="T992" s="1" t="str">
        <f t="shared" si="62"/>
        <v>Medium</v>
      </c>
      <c r="U992">
        <v>10</v>
      </c>
      <c r="V992">
        <v>2021</v>
      </c>
      <c r="W992" t="s">
        <v>20</v>
      </c>
      <c r="X992">
        <v>5</v>
      </c>
    </row>
    <row r="993" spans="1:24" x14ac:dyDescent="0.3">
      <c r="A993">
        <v>992</v>
      </c>
      <c r="B993" t="s">
        <v>50</v>
      </c>
      <c r="C993" t="str">
        <f>_xlfn.XLOOKUP(B993,Lookup_table!B:B,Lookup_table!C:C)</f>
        <v>AI</v>
      </c>
      <c r="D993" t="s">
        <v>34</v>
      </c>
      <c r="E993" t="s">
        <v>40</v>
      </c>
      <c r="F993" t="s">
        <v>29</v>
      </c>
      <c r="G993" t="s">
        <v>30</v>
      </c>
      <c r="H993" t="str">
        <f t="shared" si="60"/>
        <v>Onsite/Hybrid</v>
      </c>
      <c r="I993" t="s">
        <v>26</v>
      </c>
      <c r="J993" t="str">
        <f t="shared" si="61"/>
        <v>3-6 yrs</v>
      </c>
      <c r="K993">
        <f t="shared" ca="1" si="63"/>
        <v>6</v>
      </c>
      <c r="L993" t="s">
        <v>39</v>
      </c>
      <c r="M993">
        <v>1</v>
      </c>
      <c r="N993">
        <v>0</v>
      </c>
      <c r="O993">
        <v>0</v>
      </c>
      <c r="P993">
        <v>0</v>
      </c>
      <c r="Q993">
        <v>1</v>
      </c>
      <c r="R993">
        <f>SUM(M993:N993:O993:P993:Q993)</f>
        <v>2</v>
      </c>
      <c r="S993" s="1">
        <v>127472</v>
      </c>
      <c r="T993" s="1" t="str">
        <f t="shared" si="62"/>
        <v>High</v>
      </c>
      <c r="U993">
        <v>10</v>
      </c>
      <c r="V993">
        <v>2024</v>
      </c>
      <c r="W993" t="s">
        <v>20</v>
      </c>
      <c r="X993">
        <v>4</v>
      </c>
    </row>
    <row r="994" spans="1:24" x14ac:dyDescent="0.3">
      <c r="A994">
        <v>993</v>
      </c>
      <c r="B994" t="s">
        <v>33</v>
      </c>
      <c r="C994" t="str">
        <f>_xlfn.XLOOKUP(B994,Lookup_table!B:B,Lookup_table!C:C)</f>
        <v>Data</v>
      </c>
      <c r="D994" t="s">
        <v>34</v>
      </c>
      <c r="E994" t="s">
        <v>23</v>
      </c>
      <c r="F994" t="s">
        <v>44</v>
      </c>
      <c r="G994" t="s">
        <v>25</v>
      </c>
      <c r="H994" t="str">
        <f t="shared" si="60"/>
        <v>Onsite/Hybrid</v>
      </c>
      <c r="I994" t="s">
        <v>18</v>
      </c>
      <c r="J994" t="str">
        <f t="shared" si="61"/>
        <v>7+ yrs</v>
      </c>
      <c r="K994">
        <f t="shared" ca="1" si="63"/>
        <v>9</v>
      </c>
      <c r="L994" t="s">
        <v>39</v>
      </c>
      <c r="M994">
        <v>1</v>
      </c>
      <c r="N994">
        <v>1</v>
      </c>
      <c r="O994">
        <v>0</v>
      </c>
      <c r="P994">
        <v>0</v>
      </c>
      <c r="Q994">
        <v>0</v>
      </c>
      <c r="R994">
        <f>SUM(M994:N994:O994:P994:Q994)</f>
        <v>2</v>
      </c>
      <c r="S994" s="1">
        <v>96351</v>
      </c>
      <c r="T994" s="1" t="str">
        <f t="shared" si="62"/>
        <v>Medium</v>
      </c>
      <c r="U994">
        <v>5</v>
      </c>
      <c r="V994">
        <v>2025</v>
      </c>
      <c r="W994" t="s">
        <v>28</v>
      </c>
      <c r="X994">
        <v>9</v>
      </c>
    </row>
    <row r="995" spans="1:24" x14ac:dyDescent="0.3">
      <c r="A995">
        <v>994</v>
      </c>
      <c r="B995" t="s">
        <v>50</v>
      </c>
      <c r="C995" t="str">
        <f>_xlfn.XLOOKUP(B995,Lookup_table!B:B,Lookup_table!C:C)</f>
        <v>AI</v>
      </c>
      <c r="D995" t="s">
        <v>34</v>
      </c>
      <c r="E995" t="s">
        <v>40</v>
      </c>
      <c r="F995" t="s">
        <v>24</v>
      </c>
      <c r="G995" t="s">
        <v>30</v>
      </c>
      <c r="H995" t="str">
        <f t="shared" si="60"/>
        <v>Onsite/Hybrid</v>
      </c>
      <c r="I995" t="s">
        <v>18</v>
      </c>
      <c r="J995" t="str">
        <f t="shared" si="61"/>
        <v>7+ yrs</v>
      </c>
      <c r="K995">
        <f t="shared" ca="1" si="63"/>
        <v>11</v>
      </c>
      <c r="L995" t="s">
        <v>39</v>
      </c>
      <c r="M995">
        <v>0</v>
      </c>
      <c r="N995">
        <v>0</v>
      </c>
      <c r="O995">
        <v>0</v>
      </c>
      <c r="P995">
        <v>1</v>
      </c>
      <c r="Q995">
        <v>1</v>
      </c>
      <c r="R995">
        <f>SUM(M995:N995:O995:P995:Q995)</f>
        <v>2</v>
      </c>
      <c r="S995" s="1">
        <v>168756</v>
      </c>
      <c r="T995" s="1" t="str">
        <f t="shared" si="62"/>
        <v>High</v>
      </c>
      <c r="U995">
        <v>3</v>
      </c>
      <c r="V995">
        <v>2026</v>
      </c>
      <c r="W995" t="s">
        <v>20</v>
      </c>
      <c r="X995">
        <v>2</v>
      </c>
    </row>
    <row r="996" spans="1:24" x14ac:dyDescent="0.3">
      <c r="A996">
        <v>995</v>
      </c>
      <c r="B996" t="s">
        <v>50</v>
      </c>
      <c r="C996" t="str">
        <f>_xlfn.XLOOKUP(B996,Lookup_table!B:B,Lookup_table!C:C)</f>
        <v>AI</v>
      </c>
      <c r="D996" t="s">
        <v>14</v>
      </c>
      <c r="E996" t="s">
        <v>23</v>
      </c>
      <c r="F996" t="s">
        <v>29</v>
      </c>
      <c r="G996" t="s">
        <v>25</v>
      </c>
      <c r="H996" t="str">
        <f t="shared" si="60"/>
        <v>Onsite/Hybrid</v>
      </c>
      <c r="I996" t="s">
        <v>26</v>
      </c>
      <c r="J996" t="str">
        <f t="shared" si="61"/>
        <v>3-6 yrs</v>
      </c>
      <c r="K996">
        <f t="shared" ca="1" si="63"/>
        <v>3</v>
      </c>
      <c r="L996" t="s">
        <v>39</v>
      </c>
      <c r="M996">
        <v>1</v>
      </c>
      <c r="N996">
        <v>0</v>
      </c>
      <c r="O996">
        <v>1</v>
      </c>
      <c r="P996">
        <v>0</v>
      </c>
      <c r="Q996">
        <v>0</v>
      </c>
      <c r="R996">
        <f>SUM(M996:N996:O996:P996:Q996)</f>
        <v>2</v>
      </c>
      <c r="S996" s="1">
        <v>129929</v>
      </c>
      <c r="T996" s="1" t="str">
        <f t="shared" si="62"/>
        <v>High</v>
      </c>
      <c r="U996">
        <v>9</v>
      </c>
      <c r="V996">
        <v>2021</v>
      </c>
      <c r="W996" t="s">
        <v>34</v>
      </c>
      <c r="X996">
        <v>6</v>
      </c>
    </row>
    <row r="997" spans="1:24" x14ac:dyDescent="0.3">
      <c r="A997">
        <v>996</v>
      </c>
      <c r="B997" t="s">
        <v>36</v>
      </c>
      <c r="C997" t="str">
        <f>_xlfn.XLOOKUP(B997,Lookup_table!B:B,Lookup_table!C:C)</f>
        <v>Data</v>
      </c>
      <c r="D997" t="s">
        <v>22</v>
      </c>
      <c r="E997" t="s">
        <v>42</v>
      </c>
      <c r="F997" t="s">
        <v>44</v>
      </c>
      <c r="G997" t="s">
        <v>25</v>
      </c>
      <c r="H997" t="str">
        <f t="shared" si="60"/>
        <v>Onsite/Hybrid</v>
      </c>
      <c r="I997" t="s">
        <v>35</v>
      </c>
      <c r="J997" t="str">
        <f t="shared" si="61"/>
        <v>0-2 yrs</v>
      </c>
      <c r="K997">
        <f t="shared" ca="1" si="63"/>
        <v>1</v>
      </c>
      <c r="L997" t="s">
        <v>27</v>
      </c>
      <c r="M997">
        <v>1</v>
      </c>
      <c r="N997">
        <v>0</v>
      </c>
      <c r="O997">
        <v>0</v>
      </c>
      <c r="P997">
        <v>1</v>
      </c>
      <c r="Q997">
        <v>1</v>
      </c>
      <c r="R997">
        <f>SUM(M997:N997:O997:P997:Q997)</f>
        <v>3</v>
      </c>
      <c r="S997" s="1">
        <v>99953</v>
      </c>
      <c r="T997" s="1" t="str">
        <f t="shared" si="62"/>
        <v>Medium</v>
      </c>
      <c r="U997">
        <v>8</v>
      </c>
      <c r="V997">
        <v>2023</v>
      </c>
      <c r="W997" t="s">
        <v>28</v>
      </c>
      <c r="X997">
        <v>8</v>
      </c>
    </row>
    <row r="998" spans="1:24" x14ac:dyDescent="0.3">
      <c r="A998">
        <v>997</v>
      </c>
      <c r="B998" t="s">
        <v>31</v>
      </c>
      <c r="C998" t="str">
        <f>_xlfn.XLOOKUP(B998,Lookup_table!B:B,Lookup_table!C:C)</f>
        <v>Business</v>
      </c>
      <c r="D998" t="s">
        <v>37</v>
      </c>
      <c r="E998" t="s">
        <v>38</v>
      </c>
      <c r="F998" t="s">
        <v>43</v>
      </c>
      <c r="G998" t="s">
        <v>17</v>
      </c>
      <c r="H998" t="str">
        <f t="shared" si="60"/>
        <v>Remote</v>
      </c>
      <c r="I998" t="s">
        <v>26</v>
      </c>
      <c r="J998" t="str">
        <f t="shared" si="61"/>
        <v>3-6 yrs</v>
      </c>
      <c r="K998">
        <f t="shared" ca="1" si="63"/>
        <v>3</v>
      </c>
      <c r="L998" t="s">
        <v>27</v>
      </c>
      <c r="M998">
        <v>1</v>
      </c>
      <c r="N998">
        <v>1</v>
      </c>
      <c r="O998">
        <v>1</v>
      </c>
      <c r="P998">
        <v>0</v>
      </c>
      <c r="Q998">
        <v>1</v>
      </c>
      <c r="R998">
        <f>SUM(M998:N998:O998:P998:Q998)</f>
        <v>4</v>
      </c>
      <c r="S998" s="1">
        <v>102769</v>
      </c>
      <c r="T998" s="1" t="str">
        <f t="shared" si="62"/>
        <v>Medium</v>
      </c>
      <c r="U998">
        <v>10</v>
      </c>
      <c r="V998">
        <v>2020</v>
      </c>
      <c r="W998" t="s">
        <v>28</v>
      </c>
      <c r="X998">
        <v>7</v>
      </c>
    </row>
    <row r="999" spans="1:24" x14ac:dyDescent="0.3">
      <c r="A999">
        <v>998</v>
      </c>
      <c r="B999" t="s">
        <v>33</v>
      </c>
      <c r="C999" t="str">
        <f>_xlfn.XLOOKUP(B999,Lookup_table!B:B,Lookup_table!C:C)</f>
        <v>Data</v>
      </c>
      <c r="D999" t="s">
        <v>37</v>
      </c>
      <c r="E999" t="s">
        <v>23</v>
      </c>
      <c r="F999" t="s">
        <v>16</v>
      </c>
      <c r="G999" t="s">
        <v>25</v>
      </c>
      <c r="H999" t="str">
        <f t="shared" si="60"/>
        <v>Onsite/Hybrid</v>
      </c>
      <c r="I999" t="s">
        <v>26</v>
      </c>
      <c r="J999" t="str">
        <f t="shared" si="61"/>
        <v>3-6 yrs</v>
      </c>
      <c r="K999">
        <f t="shared" ca="1" si="63"/>
        <v>3</v>
      </c>
      <c r="L999" t="s">
        <v>19</v>
      </c>
      <c r="M999">
        <v>1</v>
      </c>
      <c r="N999">
        <v>1</v>
      </c>
      <c r="O999">
        <v>1</v>
      </c>
      <c r="P999">
        <v>0</v>
      </c>
      <c r="Q999">
        <v>0</v>
      </c>
      <c r="R999">
        <f>SUM(M999:N999:O999:P999:Q999)</f>
        <v>3</v>
      </c>
      <c r="S999" s="1">
        <v>92181</v>
      </c>
      <c r="T999" s="1" t="str">
        <f t="shared" si="62"/>
        <v>Medium</v>
      </c>
      <c r="U999">
        <v>6</v>
      </c>
      <c r="V999">
        <v>2023</v>
      </c>
      <c r="W999" t="s">
        <v>28</v>
      </c>
      <c r="X999">
        <v>9</v>
      </c>
    </row>
    <row r="1000" spans="1:24" x14ac:dyDescent="0.3">
      <c r="A1000">
        <v>999</v>
      </c>
      <c r="B1000" t="s">
        <v>50</v>
      </c>
      <c r="C1000" t="str">
        <f>_xlfn.XLOOKUP(B1000,Lookup_table!B:B,Lookup_table!C:C)</f>
        <v>AI</v>
      </c>
      <c r="D1000" t="s">
        <v>37</v>
      </c>
      <c r="E1000" t="s">
        <v>40</v>
      </c>
      <c r="F1000" t="s">
        <v>24</v>
      </c>
      <c r="G1000" t="s">
        <v>25</v>
      </c>
      <c r="H1000" t="str">
        <f t="shared" si="60"/>
        <v>Onsite/Hybrid</v>
      </c>
      <c r="I1000" t="s">
        <v>26</v>
      </c>
      <c r="J1000" t="str">
        <f t="shared" si="61"/>
        <v>3-6 yrs</v>
      </c>
      <c r="K1000">
        <f t="shared" ca="1" si="63"/>
        <v>3</v>
      </c>
      <c r="L1000" t="s">
        <v>19</v>
      </c>
      <c r="M1000">
        <v>1</v>
      </c>
      <c r="N1000">
        <v>0</v>
      </c>
      <c r="O1000">
        <v>1</v>
      </c>
      <c r="P1000">
        <v>1</v>
      </c>
      <c r="Q1000">
        <v>1</v>
      </c>
      <c r="R1000">
        <f>SUM(M1000:N1000:O1000:P1000:Q1000)</f>
        <v>4</v>
      </c>
      <c r="S1000" s="1">
        <v>157511</v>
      </c>
      <c r="T1000" s="1" t="str">
        <f t="shared" si="62"/>
        <v>High</v>
      </c>
      <c r="U1000">
        <v>10</v>
      </c>
      <c r="V1000">
        <v>2025</v>
      </c>
      <c r="W1000" t="s">
        <v>28</v>
      </c>
      <c r="X1000">
        <v>1</v>
      </c>
    </row>
    <row r="1001" spans="1:24" x14ac:dyDescent="0.3">
      <c r="A1001">
        <v>1000</v>
      </c>
      <c r="B1001" t="s">
        <v>21</v>
      </c>
      <c r="C1001" t="str">
        <f>_xlfn.XLOOKUP(B1001,Lookup_table!B:B,Lookup_table!C:C)</f>
        <v>AI</v>
      </c>
      <c r="D1001" t="s">
        <v>22</v>
      </c>
      <c r="E1001" t="s">
        <v>23</v>
      </c>
      <c r="F1001" t="s">
        <v>52</v>
      </c>
      <c r="G1001" t="s">
        <v>30</v>
      </c>
      <c r="H1001" t="str">
        <f t="shared" si="60"/>
        <v>Onsite/Hybrid</v>
      </c>
      <c r="I1001" t="s">
        <v>18</v>
      </c>
      <c r="J1001" t="str">
        <f t="shared" si="61"/>
        <v>7+ yrs</v>
      </c>
      <c r="K1001">
        <f t="shared" ca="1" si="63"/>
        <v>8</v>
      </c>
      <c r="L1001" t="s">
        <v>19</v>
      </c>
      <c r="M1001">
        <v>0</v>
      </c>
      <c r="N1001">
        <v>1</v>
      </c>
      <c r="O1001">
        <v>0</v>
      </c>
      <c r="P1001">
        <v>0</v>
      </c>
      <c r="Q1001">
        <v>0</v>
      </c>
      <c r="R1001">
        <f>SUM(M1001:N1001:O1001:P1001:Q1001)</f>
        <v>1</v>
      </c>
      <c r="S1001" s="1">
        <v>155885</v>
      </c>
      <c r="T1001" s="1" t="str">
        <f t="shared" si="62"/>
        <v>High</v>
      </c>
      <c r="U1001">
        <v>10</v>
      </c>
      <c r="V1001">
        <v>2025</v>
      </c>
      <c r="W1001" t="s">
        <v>20</v>
      </c>
      <c r="X1001">
        <v>6</v>
      </c>
    </row>
    <row r="1002" spans="1:24" x14ac:dyDescent="0.3">
      <c r="A1002">
        <v>1001</v>
      </c>
      <c r="B1002" t="s">
        <v>41</v>
      </c>
      <c r="C1002" t="str">
        <f>_xlfn.XLOOKUP(B1002,Lookup_table!B:B,Lookup_table!C:C)</f>
        <v>Data</v>
      </c>
      <c r="D1002" t="s">
        <v>22</v>
      </c>
      <c r="E1002" t="s">
        <v>40</v>
      </c>
      <c r="F1002" t="s">
        <v>24</v>
      </c>
      <c r="G1002" t="s">
        <v>30</v>
      </c>
      <c r="H1002" t="str">
        <f t="shared" si="60"/>
        <v>Onsite/Hybrid</v>
      </c>
      <c r="I1002" t="s">
        <v>18</v>
      </c>
      <c r="J1002" t="str">
        <f t="shared" si="61"/>
        <v>7+ yrs</v>
      </c>
      <c r="K1002">
        <f t="shared" ca="1" si="63"/>
        <v>9</v>
      </c>
      <c r="L1002" t="s">
        <v>39</v>
      </c>
      <c r="M1002">
        <v>0</v>
      </c>
      <c r="N1002">
        <v>0</v>
      </c>
      <c r="O1002">
        <v>1</v>
      </c>
      <c r="P1002">
        <v>1</v>
      </c>
      <c r="Q1002">
        <v>1</v>
      </c>
      <c r="R1002">
        <f>SUM(M1002:N1002:O1002:P1002:Q1002)</f>
        <v>3</v>
      </c>
      <c r="S1002" s="1">
        <v>155461</v>
      </c>
      <c r="T1002" s="1" t="str">
        <f t="shared" si="62"/>
        <v>High</v>
      </c>
      <c r="U1002">
        <v>4</v>
      </c>
      <c r="V1002">
        <v>2025</v>
      </c>
      <c r="W1002" t="s">
        <v>28</v>
      </c>
      <c r="X1002">
        <v>9</v>
      </c>
    </row>
    <row r="1003" spans="1:24" x14ac:dyDescent="0.3">
      <c r="A1003">
        <v>1002</v>
      </c>
      <c r="B1003" t="s">
        <v>50</v>
      </c>
      <c r="C1003" t="str">
        <f>_xlfn.XLOOKUP(B1003,Lookup_table!B:B,Lookup_table!C:C)</f>
        <v>AI</v>
      </c>
      <c r="D1003" t="s">
        <v>14</v>
      </c>
      <c r="E1003" t="s">
        <v>23</v>
      </c>
      <c r="F1003" t="s">
        <v>43</v>
      </c>
      <c r="G1003" t="s">
        <v>17</v>
      </c>
      <c r="H1003" t="str">
        <f t="shared" si="60"/>
        <v>Remote</v>
      </c>
      <c r="I1003" t="s">
        <v>26</v>
      </c>
      <c r="J1003" t="str">
        <f t="shared" si="61"/>
        <v>3-6 yrs</v>
      </c>
      <c r="K1003">
        <f t="shared" ca="1" si="63"/>
        <v>6</v>
      </c>
      <c r="L1003" t="s">
        <v>27</v>
      </c>
      <c r="M1003">
        <v>0</v>
      </c>
      <c r="N1003">
        <v>1</v>
      </c>
      <c r="O1003">
        <v>0</v>
      </c>
      <c r="P1003">
        <v>0</v>
      </c>
      <c r="Q1003">
        <v>0</v>
      </c>
      <c r="R1003">
        <f>SUM(M1003:N1003:O1003:P1003:Q1003)</f>
        <v>1</v>
      </c>
      <c r="S1003" s="1">
        <v>110525</v>
      </c>
      <c r="T1003" s="1" t="str">
        <f t="shared" si="62"/>
        <v>Medium</v>
      </c>
      <c r="U1003">
        <v>2</v>
      </c>
      <c r="V1003">
        <v>2024</v>
      </c>
      <c r="W1003" t="s">
        <v>34</v>
      </c>
      <c r="X1003">
        <v>3</v>
      </c>
    </row>
    <row r="1004" spans="1:24" x14ac:dyDescent="0.3">
      <c r="A1004">
        <v>1003</v>
      </c>
      <c r="B1004" t="s">
        <v>50</v>
      </c>
      <c r="C1004" t="str">
        <f>_xlfn.XLOOKUP(B1004,Lookup_table!B:B,Lookup_table!C:C)</f>
        <v>AI</v>
      </c>
      <c r="D1004" t="s">
        <v>34</v>
      </c>
      <c r="E1004" t="s">
        <v>15</v>
      </c>
      <c r="F1004" t="s">
        <v>29</v>
      </c>
      <c r="G1004" t="s">
        <v>25</v>
      </c>
      <c r="H1004" t="str">
        <f t="shared" si="60"/>
        <v>Onsite/Hybrid</v>
      </c>
      <c r="I1004" t="s">
        <v>35</v>
      </c>
      <c r="J1004" t="str">
        <f t="shared" si="61"/>
        <v>0-2 yrs</v>
      </c>
      <c r="K1004">
        <f t="shared" ca="1" si="63"/>
        <v>2</v>
      </c>
      <c r="L1004" t="s">
        <v>39</v>
      </c>
      <c r="M1004">
        <v>1</v>
      </c>
      <c r="N1004">
        <v>1</v>
      </c>
      <c r="O1004">
        <v>0</v>
      </c>
      <c r="P1004">
        <v>0</v>
      </c>
      <c r="Q1004">
        <v>0</v>
      </c>
      <c r="R1004">
        <f>SUM(M1004:N1004:O1004:P1004:Q1004)</f>
        <v>2</v>
      </c>
      <c r="S1004" s="1">
        <v>87415</v>
      </c>
      <c r="T1004" s="1" t="str">
        <f t="shared" si="62"/>
        <v>Medium</v>
      </c>
      <c r="U1004">
        <v>5</v>
      </c>
      <c r="V1004">
        <v>2024</v>
      </c>
      <c r="W1004" t="s">
        <v>34</v>
      </c>
      <c r="X1004">
        <v>3</v>
      </c>
    </row>
    <row r="1005" spans="1:24" x14ac:dyDescent="0.3">
      <c r="A1005">
        <v>1004</v>
      </c>
      <c r="B1005" t="s">
        <v>31</v>
      </c>
      <c r="C1005" t="str">
        <f>_xlfn.XLOOKUP(B1005,Lookup_table!B:B,Lookup_table!C:C)</f>
        <v>Business</v>
      </c>
      <c r="D1005" t="s">
        <v>22</v>
      </c>
      <c r="E1005" t="s">
        <v>23</v>
      </c>
      <c r="F1005" t="s">
        <v>43</v>
      </c>
      <c r="G1005" t="s">
        <v>17</v>
      </c>
      <c r="H1005" t="str">
        <f t="shared" si="60"/>
        <v>Remote</v>
      </c>
      <c r="I1005" t="s">
        <v>18</v>
      </c>
      <c r="J1005" t="str">
        <f t="shared" si="61"/>
        <v>7+ yrs</v>
      </c>
      <c r="K1005">
        <f t="shared" ca="1" si="63"/>
        <v>15</v>
      </c>
      <c r="L1005" t="s">
        <v>27</v>
      </c>
      <c r="M1005">
        <v>1</v>
      </c>
      <c r="N1005">
        <v>0</v>
      </c>
      <c r="O1005">
        <v>1</v>
      </c>
      <c r="P1005">
        <v>1</v>
      </c>
      <c r="Q1005">
        <v>1</v>
      </c>
      <c r="R1005">
        <f>SUM(M1005:N1005:O1005:P1005:Q1005)</f>
        <v>4</v>
      </c>
      <c r="S1005" s="1">
        <v>157633</v>
      </c>
      <c r="T1005" s="1" t="str">
        <f t="shared" si="62"/>
        <v>High</v>
      </c>
      <c r="U1005">
        <v>3</v>
      </c>
      <c r="V1005">
        <v>2020</v>
      </c>
      <c r="W1005" t="s">
        <v>28</v>
      </c>
      <c r="X1005">
        <v>2</v>
      </c>
    </row>
    <row r="1006" spans="1:24" x14ac:dyDescent="0.3">
      <c r="A1006">
        <v>1005</v>
      </c>
      <c r="B1006" t="s">
        <v>33</v>
      </c>
      <c r="C1006" t="str">
        <f>_xlfn.XLOOKUP(B1006,Lookup_table!B:B,Lookup_table!C:C)</f>
        <v>Data</v>
      </c>
      <c r="D1006" t="s">
        <v>22</v>
      </c>
      <c r="E1006" t="s">
        <v>38</v>
      </c>
      <c r="F1006" t="s">
        <v>24</v>
      </c>
      <c r="G1006" t="s">
        <v>17</v>
      </c>
      <c r="H1006" t="str">
        <f t="shared" si="60"/>
        <v>Remote</v>
      </c>
      <c r="I1006" t="s">
        <v>18</v>
      </c>
      <c r="J1006" t="str">
        <f t="shared" si="61"/>
        <v>7+ yrs</v>
      </c>
      <c r="K1006">
        <f t="shared" ca="1" si="63"/>
        <v>9</v>
      </c>
      <c r="L1006" t="s">
        <v>39</v>
      </c>
      <c r="M1006">
        <v>1</v>
      </c>
      <c r="N1006">
        <v>0</v>
      </c>
      <c r="O1006">
        <v>0</v>
      </c>
      <c r="P1006">
        <v>1</v>
      </c>
      <c r="Q1006">
        <v>0</v>
      </c>
      <c r="R1006">
        <f>SUM(M1006:N1006:O1006:P1006:Q1006)</f>
        <v>2</v>
      </c>
      <c r="S1006" s="1">
        <v>135162</v>
      </c>
      <c r="T1006" s="1" t="str">
        <f t="shared" si="62"/>
        <v>High</v>
      </c>
      <c r="U1006">
        <v>2</v>
      </c>
      <c r="V1006">
        <v>2026</v>
      </c>
      <c r="W1006" t="s">
        <v>20</v>
      </c>
      <c r="X1006">
        <v>6</v>
      </c>
    </row>
    <row r="1007" spans="1:24" x14ac:dyDescent="0.3">
      <c r="A1007">
        <v>1006</v>
      </c>
      <c r="B1007" t="s">
        <v>33</v>
      </c>
      <c r="C1007" t="str">
        <f>_xlfn.XLOOKUP(B1007,Lookup_table!B:B,Lookup_table!C:C)</f>
        <v>Data</v>
      </c>
      <c r="D1007" t="s">
        <v>37</v>
      </c>
      <c r="E1007" t="s">
        <v>23</v>
      </c>
      <c r="F1007" t="s">
        <v>16</v>
      </c>
      <c r="G1007" t="s">
        <v>17</v>
      </c>
      <c r="H1007" t="str">
        <f t="shared" si="60"/>
        <v>Remote</v>
      </c>
      <c r="I1007" t="s">
        <v>35</v>
      </c>
      <c r="J1007" t="str">
        <f t="shared" si="61"/>
        <v>0-2 yrs</v>
      </c>
      <c r="K1007">
        <f t="shared" ca="1" si="63"/>
        <v>2</v>
      </c>
      <c r="L1007" t="s">
        <v>27</v>
      </c>
      <c r="M1007">
        <v>1</v>
      </c>
      <c r="N1007">
        <v>1</v>
      </c>
      <c r="O1007">
        <v>0</v>
      </c>
      <c r="P1007">
        <v>0</v>
      </c>
      <c r="Q1007">
        <v>1</v>
      </c>
      <c r="R1007">
        <f>SUM(M1007:N1007:O1007:P1007:Q1007)</f>
        <v>3</v>
      </c>
      <c r="S1007" s="1">
        <v>62526</v>
      </c>
      <c r="T1007" s="1" t="str">
        <f t="shared" si="62"/>
        <v>Low</v>
      </c>
      <c r="U1007">
        <v>6</v>
      </c>
      <c r="V1007">
        <v>2022</v>
      </c>
      <c r="W1007" t="s">
        <v>20</v>
      </c>
      <c r="X1007">
        <v>6</v>
      </c>
    </row>
    <row r="1008" spans="1:24" x14ac:dyDescent="0.3">
      <c r="A1008">
        <v>1007</v>
      </c>
      <c r="B1008" t="s">
        <v>50</v>
      </c>
      <c r="C1008" t="str">
        <f>_xlfn.XLOOKUP(B1008,Lookup_table!B:B,Lookup_table!C:C)</f>
        <v>AI</v>
      </c>
      <c r="D1008" t="s">
        <v>34</v>
      </c>
      <c r="E1008" t="s">
        <v>40</v>
      </c>
      <c r="F1008" t="s">
        <v>16</v>
      </c>
      <c r="G1008" t="s">
        <v>17</v>
      </c>
      <c r="H1008" t="str">
        <f t="shared" si="60"/>
        <v>Remote</v>
      </c>
      <c r="I1008" t="s">
        <v>26</v>
      </c>
      <c r="J1008" t="str">
        <f t="shared" si="61"/>
        <v>3-6 yrs</v>
      </c>
      <c r="K1008">
        <f t="shared" ca="1" si="63"/>
        <v>3</v>
      </c>
      <c r="L1008" t="s">
        <v>19</v>
      </c>
      <c r="M1008">
        <v>1</v>
      </c>
      <c r="N1008">
        <v>0</v>
      </c>
      <c r="O1008">
        <v>0</v>
      </c>
      <c r="P1008">
        <v>0</v>
      </c>
      <c r="Q1008">
        <v>1</v>
      </c>
      <c r="R1008">
        <f>SUM(M1008:N1008:O1008:P1008:Q1008)</f>
        <v>2</v>
      </c>
      <c r="S1008" s="1">
        <v>126211</v>
      </c>
      <c r="T1008" s="1" t="str">
        <f t="shared" si="62"/>
        <v>High</v>
      </c>
      <c r="U1008">
        <v>4</v>
      </c>
      <c r="V1008">
        <v>2022</v>
      </c>
      <c r="W1008" t="s">
        <v>34</v>
      </c>
      <c r="X1008">
        <v>4</v>
      </c>
    </row>
    <row r="1009" spans="1:24" x14ac:dyDescent="0.3">
      <c r="A1009">
        <v>1008</v>
      </c>
      <c r="B1009" t="s">
        <v>31</v>
      </c>
      <c r="C1009" t="str">
        <f>_xlfn.XLOOKUP(B1009,Lookup_table!B:B,Lookup_table!C:C)</f>
        <v>Business</v>
      </c>
      <c r="D1009" t="s">
        <v>22</v>
      </c>
      <c r="E1009" t="s">
        <v>38</v>
      </c>
      <c r="F1009" t="s">
        <v>24</v>
      </c>
      <c r="G1009" t="s">
        <v>30</v>
      </c>
      <c r="H1009" t="str">
        <f t="shared" si="60"/>
        <v>Onsite/Hybrid</v>
      </c>
      <c r="I1009" t="s">
        <v>35</v>
      </c>
      <c r="J1009" t="str">
        <f t="shared" si="61"/>
        <v>0-2 yrs</v>
      </c>
      <c r="K1009">
        <f t="shared" ca="1" si="63"/>
        <v>2</v>
      </c>
      <c r="L1009" t="s">
        <v>19</v>
      </c>
      <c r="M1009">
        <v>1</v>
      </c>
      <c r="N1009">
        <v>1</v>
      </c>
      <c r="O1009">
        <v>1</v>
      </c>
      <c r="P1009">
        <v>0</v>
      </c>
      <c r="Q1009">
        <v>0</v>
      </c>
      <c r="R1009">
        <f>SUM(M1009:N1009:O1009:P1009:Q1009)</f>
        <v>3</v>
      </c>
      <c r="S1009" s="1">
        <v>81935</v>
      </c>
      <c r="T1009" s="1" t="str">
        <f t="shared" si="62"/>
        <v>Medium</v>
      </c>
      <c r="U1009">
        <v>10</v>
      </c>
      <c r="V1009">
        <v>2025</v>
      </c>
      <c r="W1009" t="s">
        <v>20</v>
      </c>
      <c r="X1009">
        <v>4</v>
      </c>
    </row>
    <row r="1010" spans="1:24" x14ac:dyDescent="0.3">
      <c r="A1010">
        <v>1009</v>
      </c>
      <c r="B1010" t="s">
        <v>36</v>
      </c>
      <c r="C1010" t="str">
        <f>_xlfn.XLOOKUP(B1010,Lookup_table!B:B,Lookup_table!C:C)</f>
        <v>Data</v>
      </c>
      <c r="D1010" t="s">
        <v>22</v>
      </c>
      <c r="E1010" t="s">
        <v>40</v>
      </c>
      <c r="F1010" t="s">
        <v>44</v>
      </c>
      <c r="G1010" t="s">
        <v>25</v>
      </c>
      <c r="H1010" t="str">
        <f t="shared" si="60"/>
        <v>Onsite/Hybrid</v>
      </c>
      <c r="I1010" t="s">
        <v>18</v>
      </c>
      <c r="J1010" t="str">
        <f t="shared" si="61"/>
        <v>7+ yrs</v>
      </c>
      <c r="K1010">
        <f t="shared" ca="1" si="63"/>
        <v>12</v>
      </c>
      <c r="L1010" t="s">
        <v>39</v>
      </c>
      <c r="M1010">
        <v>0</v>
      </c>
      <c r="N1010">
        <v>1</v>
      </c>
      <c r="O1010">
        <v>1</v>
      </c>
      <c r="P1010">
        <v>0</v>
      </c>
      <c r="Q1010">
        <v>0</v>
      </c>
      <c r="R1010">
        <f>SUM(M1010:N1010:O1010:P1010:Q1010)</f>
        <v>2</v>
      </c>
      <c r="S1010" s="1">
        <v>135265</v>
      </c>
      <c r="T1010" s="1" t="str">
        <f t="shared" si="62"/>
        <v>High</v>
      </c>
      <c r="U1010">
        <v>12</v>
      </c>
      <c r="V1010">
        <v>2026</v>
      </c>
      <c r="W1010" t="s">
        <v>28</v>
      </c>
      <c r="X1010">
        <v>9</v>
      </c>
    </row>
    <row r="1011" spans="1:24" x14ac:dyDescent="0.3">
      <c r="A1011">
        <v>1010</v>
      </c>
      <c r="B1011" t="s">
        <v>36</v>
      </c>
      <c r="C1011" t="str">
        <f>_xlfn.XLOOKUP(B1011,Lookup_table!B:B,Lookup_table!C:C)</f>
        <v>Data</v>
      </c>
      <c r="D1011" t="s">
        <v>14</v>
      </c>
      <c r="E1011" t="s">
        <v>38</v>
      </c>
      <c r="F1011" t="s">
        <v>44</v>
      </c>
      <c r="G1011" t="s">
        <v>25</v>
      </c>
      <c r="H1011" t="str">
        <f t="shared" si="60"/>
        <v>Onsite/Hybrid</v>
      </c>
      <c r="I1011" t="s">
        <v>26</v>
      </c>
      <c r="J1011" t="str">
        <f t="shared" si="61"/>
        <v>3-6 yrs</v>
      </c>
      <c r="K1011">
        <f t="shared" ca="1" si="63"/>
        <v>5</v>
      </c>
      <c r="L1011" t="s">
        <v>19</v>
      </c>
      <c r="M1011">
        <v>0</v>
      </c>
      <c r="N1011">
        <v>1</v>
      </c>
      <c r="O1011">
        <v>0</v>
      </c>
      <c r="P1011">
        <v>1</v>
      </c>
      <c r="Q1011">
        <v>0</v>
      </c>
      <c r="R1011">
        <f>SUM(M1011:N1011:O1011:P1011:Q1011)</f>
        <v>2</v>
      </c>
      <c r="S1011" s="1">
        <v>93382</v>
      </c>
      <c r="T1011" s="1" t="str">
        <f t="shared" si="62"/>
        <v>Medium</v>
      </c>
      <c r="U1011">
        <v>5</v>
      </c>
      <c r="V1011">
        <v>2025</v>
      </c>
      <c r="W1011" t="s">
        <v>28</v>
      </c>
      <c r="X1011">
        <v>9</v>
      </c>
    </row>
    <row r="1012" spans="1:24" x14ac:dyDescent="0.3">
      <c r="A1012">
        <v>1011</v>
      </c>
      <c r="B1012" t="s">
        <v>31</v>
      </c>
      <c r="C1012" t="str">
        <f>_xlfn.XLOOKUP(B1012,Lookup_table!B:B,Lookup_table!C:C)</f>
        <v>Business</v>
      </c>
      <c r="D1012" t="s">
        <v>14</v>
      </c>
      <c r="E1012" t="s">
        <v>40</v>
      </c>
      <c r="F1012" t="s">
        <v>51</v>
      </c>
      <c r="G1012" t="s">
        <v>30</v>
      </c>
      <c r="H1012" t="str">
        <f t="shared" si="60"/>
        <v>Onsite/Hybrid</v>
      </c>
      <c r="I1012" t="s">
        <v>18</v>
      </c>
      <c r="J1012" t="str">
        <f t="shared" si="61"/>
        <v>7+ yrs</v>
      </c>
      <c r="K1012">
        <f t="shared" ca="1" si="63"/>
        <v>12</v>
      </c>
      <c r="L1012" t="s">
        <v>27</v>
      </c>
      <c r="M1012">
        <v>0</v>
      </c>
      <c r="N1012">
        <v>1</v>
      </c>
      <c r="O1012">
        <v>1</v>
      </c>
      <c r="P1012">
        <v>1</v>
      </c>
      <c r="Q1012">
        <v>1</v>
      </c>
      <c r="R1012">
        <f>SUM(M1012:N1012:O1012:P1012:Q1012)</f>
        <v>4</v>
      </c>
      <c r="S1012" s="1">
        <v>139280</v>
      </c>
      <c r="T1012" s="1" t="str">
        <f t="shared" si="62"/>
        <v>High</v>
      </c>
      <c r="U1012">
        <v>3</v>
      </c>
      <c r="V1012">
        <v>2025</v>
      </c>
      <c r="W1012" t="s">
        <v>28</v>
      </c>
      <c r="X1012">
        <v>8</v>
      </c>
    </row>
    <row r="1013" spans="1:24" x14ac:dyDescent="0.3">
      <c r="A1013">
        <v>1012</v>
      </c>
      <c r="B1013" t="s">
        <v>36</v>
      </c>
      <c r="C1013" t="str">
        <f>_xlfn.XLOOKUP(B1013,Lookup_table!B:B,Lookup_table!C:C)</f>
        <v>Data</v>
      </c>
      <c r="D1013" t="s">
        <v>34</v>
      </c>
      <c r="E1013" t="s">
        <v>15</v>
      </c>
      <c r="F1013" t="s">
        <v>44</v>
      </c>
      <c r="G1013" t="s">
        <v>17</v>
      </c>
      <c r="H1013" t="str">
        <f t="shared" si="60"/>
        <v>Remote</v>
      </c>
      <c r="I1013" t="s">
        <v>26</v>
      </c>
      <c r="J1013" t="str">
        <f t="shared" si="61"/>
        <v>3-6 yrs</v>
      </c>
      <c r="K1013">
        <f t="shared" ca="1" si="63"/>
        <v>3</v>
      </c>
      <c r="L1013" t="s">
        <v>39</v>
      </c>
      <c r="M1013">
        <v>1</v>
      </c>
      <c r="N1013">
        <v>1</v>
      </c>
      <c r="O1013">
        <v>0</v>
      </c>
      <c r="P1013">
        <v>0</v>
      </c>
      <c r="Q1013">
        <v>0</v>
      </c>
      <c r="R1013">
        <f>SUM(M1013:N1013:O1013:P1013:Q1013)</f>
        <v>2</v>
      </c>
      <c r="S1013" s="1">
        <v>71706</v>
      </c>
      <c r="T1013" s="1" t="str">
        <f t="shared" si="62"/>
        <v>Medium</v>
      </c>
      <c r="U1013">
        <v>5</v>
      </c>
      <c r="V1013">
        <v>2025</v>
      </c>
      <c r="W1013" t="s">
        <v>34</v>
      </c>
      <c r="X1013">
        <v>3</v>
      </c>
    </row>
    <row r="1014" spans="1:24" x14ac:dyDescent="0.3">
      <c r="A1014">
        <v>1013</v>
      </c>
      <c r="B1014" t="s">
        <v>33</v>
      </c>
      <c r="C1014" t="str">
        <f>_xlfn.XLOOKUP(B1014,Lookup_table!B:B,Lookup_table!C:C)</f>
        <v>Data</v>
      </c>
      <c r="D1014" t="s">
        <v>37</v>
      </c>
      <c r="E1014" t="s">
        <v>32</v>
      </c>
      <c r="F1014" t="s">
        <v>44</v>
      </c>
      <c r="G1014" t="s">
        <v>25</v>
      </c>
      <c r="H1014" t="str">
        <f t="shared" si="60"/>
        <v>Onsite/Hybrid</v>
      </c>
      <c r="I1014" t="s">
        <v>35</v>
      </c>
      <c r="J1014" t="str">
        <f t="shared" si="61"/>
        <v>0-2 yrs</v>
      </c>
      <c r="K1014">
        <f t="shared" ca="1" si="63"/>
        <v>2</v>
      </c>
      <c r="L1014" t="s">
        <v>19</v>
      </c>
      <c r="M1014">
        <v>1</v>
      </c>
      <c r="N1014">
        <v>0</v>
      </c>
      <c r="O1014">
        <v>1</v>
      </c>
      <c r="P1014">
        <v>0</v>
      </c>
      <c r="Q1014">
        <v>1</v>
      </c>
      <c r="R1014">
        <f>SUM(M1014:N1014:O1014:P1014:Q1014)</f>
        <v>3</v>
      </c>
      <c r="S1014" s="1">
        <v>73546</v>
      </c>
      <c r="T1014" s="1" t="str">
        <f t="shared" si="62"/>
        <v>Medium</v>
      </c>
      <c r="U1014">
        <v>10</v>
      </c>
      <c r="V1014">
        <v>2021</v>
      </c>
      <c r="W1014" t="s">
        <v>20</v>
      </c>
      <c r="X1014">
        <v>5</v>
      </c>
    </row>
    <row r="1015" spans="1:24" x14ac:dyDescent="0.3">
      <c r="A1015">
        <v>1014</v>
      </c>
      <c r="B1015" t="s">
        <v>31</v>
      </c>
      <c r="C1015" t="str">
        <f>_xlfn.XLOOKUP(B1015,Lookup_table!B:B,Lookup_table!C:C)</f>
        <v>Business</v>
      </c>
      <c r="D1015" t="s">
        <v>34</v>
      </c>
      <c r="E1015" t="s">
        <v>15</v>
      </c>
      <c r="F1015" t="s">
        <v>24</v>
      </c>
      <c r="G1015" t="s">
        <v>17</v>
      </c>
      <c r="H1015" t="str">
        <f t="shared" si="60"/>
        <v>Remote</v>
      </c>
      <c r="I1015" t="s">
        <v>18</v>
      </c>
      <c r="J1015" t="str">
        <f t="shared" si="61"/>
        <v>7+ yrs</v>
      </c>
      <c r="K1015">
        <f t="shared" ca="1" si="63"/>
        <v>9</v>
      </c>
      <c r="L1015" t="s">
        <v>19</v>
      </c>
      <c r="M1015">
        <v>0</v>
      </c>
      <c r="N1015">
        <v>0</v>
      </c>
      <c r="O1015">
        <v>0</v>
      </c>
      <c r="P1015">
        <v>1</v>
      </c>
      <c r="Q1015">
        <v>0</v>
      </c>
      <c r="R1015">
        <f>SUM(M1015:N1015:O1015:P1015:Q1015)</f>
        <v>1</v>
      </c>
      <c r="S1015" s="1">
        <v>111590</v>
      </c>
      <c r="T1015" s="1" t="str">
        <f t="shared" si="62"/>
        <v>Medium</v>
      </c>
      <c r="U1015">
        <v>5</v>
      </c>
      <c r="V1015">
        <v>2026</v>
      </c>
      <c r="W1015" t="s">
        <v>28</v>
      </c>
      <c r="X1015">
        <v>8</v>
      </c>
    </row>
    <row r="1016" spans="1:24" x14ac:dyDescent="0.3">
      <c r="A1016">
        <v>1015</v>
      </c>
      <c r="B1016" t="s">
        <v>33</v>
      </c>
      <c r="C1016" t="str">
        <f>_xlfn.XLOOKUP(B1016,Lookup_table!B:B,Lookup_table!C:C)</f>
        <v>Data</v>
      </c>
      <c r="D1016" t="s">
        <v>34</v>
      </c>
      <c r="E1016" t="s">
        <v>38</v>
      </c>
      <c r="F1016" t="s">
        <v>43</v>
      </c>
      <c r="G1016" t="s">
        <v>17</v>
      </c>
      <c r="H1016" t="str">
        <f t="shared" si="60"/>
        <v>Remote</v>
      </c>
      <c r="I1016" t="s">
        <v>35</v>
      </c>
      <c r="J1016" t="str">
        <f t="shared" si="61"/>
        <v>0-2 yrs</v>
      </c>
      <c r="K1016">
        <f t="shared" ca="1" si="63"/>
        <v>1</v>
      </c>
      <c r="L1016" t="s">
        <v>39</v>
      </c>
      <c r="M1016">
        <v>0</v>
      </c>
      <c r="N1016">
        <v>0</v>
      </c>
      <c r="O1016">
        <v>0</v>
      </c>
      <c r="P1016">
        <v>1</v>
      </c>
      <c r="Q1016">
        <v>0</v>
      </c>
      <c r="R1016">
        <f>SUM(M1016:N1016:O1016:P1016:Q1016)</f>
        <v>1</v>
      </c>
      <c r="S1016" s="1">
        <v>62971</v>
      </c>
      <c r="T1016" s="1" t="str">
        <f t="shared" si="62"/>
        <v>Low</v>
      </c>
      <c r="U1016">
        <v>10</v>
      </c>
      <c r="V1016">
        <v>2023</v>
      </c>
      <c r="W1016" t="s">
        <v>20</v>
      </c>
      <c r="X1016">
        <v>6</v>
      </c>
    </row>
    <row r="1017" spans="1:24" x14ac:dyDescent="0.3">
      <c r="A1017">
        <v>1016</v>
      </c>
      <c r="B1017" t="s">
        <v>41</v>
      </c>
      <c r="C1017" t="str">
        <f>_xlfn.XLOOKUP(B1017,Lookup_table!B:B,Lookup_table!C:C)</f>
        <v>Data</v>
      </c>
      <c r="D1017" t="s">
        <v>37</v>
      </c>
      <c r="E1017" t="s">
        <v>40</v>
      </c>
      <c r="F1017" t="s">
        <v>29</v>
      </c>
      <c r="G1017" t="s">
        <v>30</v>
      </c>
      <c r="H1017" t="str">
        <f t="shared" si="60"/>
        <v>Onsite/Hybrid</v>
      </c>
      <c r="I1017" t="s">
        <v>35</v>
      </c>
      <c r="J1017" t="str">
        <f t="shared" si="61"/>
        <v>0-2 yrs</v>
      </c>
      <c r="K1017">
        <f t="shared" ca="1" si="63"/>
        <v>2</v>
      </c>
      <c r="L1017" t="s">
        <v>19</v>
      </c>
      <c r="M1017">
        <v>0</v>
      </c>
      <c r="N1017">
        <v>0</v>
      </c>
      <c r="O1017">
        <v>1</v>
      </c>
      <c r="P1017">
        <v>1</v>
      </c>
      <c r="Q1017">
        <v>0</v>
      </c>
      <c r="R1017">
        <f>SUM(M1017:N1017:O1017:P1017:Q1017)</f>
        <v>2</v>
      </c>
      <c r="S1017" s="1">
        <v>84940</v>
      </c>
      <c r="T1017" s="1" t="str">
        <f t="shared" si="62"/>
        <v>Medium</v>
      </c>
      <c r="U1017">
        <v>6</v>
      </c>
      <c r="V1017">
        <v>2024</v>
      </c>
      <c r="W1017" t="s">
        <v>28</v>
      </c>
      <c r="X1017">
        <v>5</v>
      </c>
    </row>
    <row r="1018" spans="1:24" x14ac:dyDescent="0.3">
      <c r="A1018">
        <v>1017</v>
      </c>
      <c r="B1018" t="s">
        <v>50</v>
      </c>
      <c r="C1018" t="str">
        <f>_xlfn.XLOOKUP(B1018,Lookup_table!B:B,Lookup_table!C:C)</f>
        <v>AI</v>
      </c>
      <c r="D1018" t="s">
        <v>34</v>
      </c>
      <c r="E1018" t="s">
        <v>32</v>
      </c>
      <c r="F1018" t="s">
        <v>29</v>
      </c>
      <c r="G1018" t="s">
        <v>17</v>
      </c>
      <c r="H1018" t="str">
        <f t="shared" si="60"/>
        <v>Remote</v>
      </c>
      <c r="I1018" t="s">
        <v>26</v>
      </c>
      <c r="J1018" t="str">
        <f t="shared" si="61"/>
        <v>3-6 yrs</v>
      </c>
      <c r="K1018">
        <f t="shared" ca="1" si="63"/>
        <v>6</v>
      </c>
      <c r="L1018" t="s">
        <v>27</v>
      </c>
      <c r="M1018">
        <v>0</v>
      </c>
      <c r="N1018">
        <v>0</v>
      </c>
      <c r="O1018">
        <v>1</v>
      </c>
      <c r="P1018">
        <v>0</v>
      </c>
      <c r="Q1018">
        <v>0</v>
      </c>
      <c r="R1018">
        <f>SUM(M1018:N1018:O1018:P1018:Q1018)</f>
        <v>1</v>
      </c>
      <c r="S1018" s="1">
        <v>130285</v>
      </c>
      <c r="T1018" s="1" t="str">
        <f t="shared" si="62"/>
        <v>High</v>
      </c>
      <c r="U1018">
        <v>12</v>
      </c>
      <c r="V1018">
        <v>2022</v>
      </c>
      <c r="W1018" t="s">
        <v>20</v>
      </c>
      <c r="X1018">
        <v>5</v>
      </c>
    </row>
    <row r="1019" spans="1:24" x14ac:dyDescent="0.3">
      <c r="A1019">
        <v>1018</v>
      </c>
      <c r="B1019" t="s">
        <v>50</v>
      </c>
      <c r="C1019" t="str">
        <f>_xlfn.XLOOKUP(B1019,Lookup_table!B:B,Lookup_table!C:C)</f>
        <v>AI</v>
      </c>
      <c r="D1019" t="s">
        <v>14</v>
      </c>
      <c r="E1019" t="s">
        <v>23</v>
      </c>
      <c r="F1019" t="s">
        <v>52</v>
      </c>
      <c r="G1019" t="s">
        <v>17</v>
      </c>
      <c r="H1019" t="str">
        <f t="shared" si="60"/>
        <v>Remote</v>
      </c>
      <c r="I1019" t="s">
        <v>26</v>
      </c>
      <c r="J1019" t="str">
        <f t="shared" si="61"/>
        <v>3-6 yrs</v>
      </c>
      <c r="K1019">
        <f t="shared" ca="1" si="63"/>
        <v>6</v>
      </c>
      <c r="L1019" t="s">
        <v>39</v>
      </c>
      <c r="M1019">
        <v>0</v>
      </c>
      <c r="N1019">
        <v>0</v>
      </c>
      <c r="O1019">
        <v>0</v>
      </c>
      <c r="P1019">
        <v>0</v>
      </c>
      <c r="Q1019">
        <v>1</v>
      </c>
      <c r="R1019">
        <f>SUM(M1019:N1019:O1019:P1019:Q1019)</f>
        <v>1</v>
      </c>
      <c r="S1019" s="1">
        <v>121516</v>
      </c>
      <c r="T1019" s="1" t="str">
        <f t="shared" si="62"/>
        <v>High</v>
      </c>
      <c r="U1019">
        <v>7</v>
      </c>
      <c r="V1019">
        <v>2026</v>
      </c>
      <c r="W1019" t="s">
        <v>34</v>
      </c>
      <c r="X1019">
        <v>3</v>
      </c>
    </row>
    <row r="1020" spans="1:24" x14ac:dyDescent="0.3">
      <c r="A1020">
        <v>1019</v>
      </c>
      <c r="B1020" t="s">
        <v>41</v>
      </c>
      <c r="C1020" t="str">
        <f>_xlfn.XLOOKUP(B1020,Lookup_table!B:B,Lookup_table!C:C)</f>
        <v>Data</v>
      </c>
      <c r="D1020" t="s">
        <v>22</v>
      </c>
      <c r="E1020" t="s">
        <v>15</v>
      </c>
      <c r="F1020" t="s">
        <v>24</v>
      </c>
      <c r="G1020" t="s">
        <v>30</v>
      </c>
      <c r="H1020" t="str">
        <f t="shared" si="60"/>
        <v>Onsite/Hybrid</v>
      </c>
      <c r="I1020" t="s">
        <v>18</v>
      </c>
      <c r="J1020" t="str">
        <f t="shared" si="61"/>
        <v>7+ yrs</v>
      </c>
      <c r="K1020">
        <f t="shared" ca="1" si="63"/>
        <v>15</v>
      </c>
      <c r="L1020" t="s">
        <v>39</v>
      </c>
      <c r="M1020">
        <v>1</v>
      </c>
      <c r="N1020">
        <v>1</v>
      </c>
      <c r="O1020">
        <v>0</v>
      </c>
      <c r="P1020">
        <v>0</v>
      </c>
      <c r="Q1020">
        <v>1</v>
      </c>
      <c r="R1020">
        <f>SUM(M1020:N1020:O1020:P1020:Q1020)</f>
        <v>3</v>
      </c>
      <c r="S1020" s="1">
        <v>125800</v>
      </c>
      <c r="T1020" s="1" t="str">
        <f t="shared" si="62"/>
        <v>High</v>
      </c>
      <c r="U1020">
        <v>12</v>
      </c>
      <c r="V1020">
        <v>2026</v>
      </c>
      <c r="W1020" t="s">
        <v>20</v>
      </c>
      <c r="X1020">
        <v>2</v>
      </c>
    </row>
    <row r="1021" spans="1:24" x14ac:dyDescent="0.3">
      <c r="A1021">
        <v>1020</v>
      </c>
      <c r="B1021" t="s">
        <v>21</v>
      </c>
      <c r="C1021" t="str">
        <f>_xlfn.XLOOKUP(B1021,Lookup_table!B:B,Lookup_table!C:C)</f>
        <v>AI</v>
      </c>
      <c r="D1021" t="s">
        <v>22</v>
      </c>
      <c r="E1021" t="s">
        <v>15</v>
      </c>
      <c r="F1021" t="s">
        <v>43</v>
      </c>
      <c r="G1021" t="s">
        <v>25</v>
      </c>
      <c r="H1021" t="str">
        <f t="shared" si="60"/>
        <v>Onsite/Hybrid</v>
      </c>
      <c r="I1021" t="s">
        <v>18</v>
      </c>
      <c r="J1021" t="str">
        <f t="shared" si="61"/>
        <v>7+ yrs</v>
      </c>
      <c r="K1021">
        <f t="shared" ca="1" si="63"/>
        <v>10</v>
      </c>
      <c r="L1021" t="s">
        <v>19</v>
      </c>
      <c r="M1021">
        <v>0</v>
      </c>
      <c r="N1021">
        <v>0</v>
      </c>
      <c r="O1021">
        <v>0</v>
      </c>
      <c r="P1021">
        <v>1</v>
      </c>
      <c r="Q1021">
        <v>0</v>
      </c>
      <c r="R1021">
        <f>SUM(M1021:N1021:O1021:P1021:Q1021)</f>
        <v>1</v>
      </c>
      <c r="S1021" s="1">
        <v>175903</v>
      </c>
      <c r="T1021" s="1" t="str">
        <f t="shared" si="62"/>
        <v>High</v>
      </c>
      <c r="U1021">
        <v>2</v>
      </c>
      <c r="V1021">
        <v>2021</v>
      </c>
      <c r="W1021" t="s">
        <v>20</v>
      </c>
      <c r="X1021">
        <v>6</v>
      </c>
    </row>
    <row r="1022" spans="1:24" x14ac:dyDescent="0.3">
      <c r="A1022">
        <v>1021</v>
      </c>
      <c r="B1022" t="s">
        <v>41</v>
      </c>
      <c r="C1022" t="str">
        <f>_xlfn.XLOOKUP(B1022,Lookup_table!B:B,Lookup_table!C:C)</f>
        <v>Data</v>
      </c>
      <c r="D1022" t="s">
        <v>37</v>
      </c>
      <c r="E1022" t="s">
        <v>40</v>
      </c>
      <c r="F1022" t="s">
        <v>44</v>
      </c>
      <c r="G1022" t="s">
        <v>17</v>
      </c>
      <c r="H1022" t="str">
        <f t="shared" si="60"/>
        <v>Remote</v>
      </c>
      <c r="I1022" t="s">
        <v>26</v>
      </c>
      <c r="J1022" t="str">
        <f t="shared" si="61"/>
        <v>3-6 yrs</v>
      </c>
      <c r="K1022">
        <f t="shared" ca="1" si="63"/>
        <v>3</v>
      </c>
      <c r="L1022" t="s">
        <v>39</v>
      </c>
      <c r="M1022">
        <v>1</v>
      </c>
      <c r="N1022">
        <v>1</v>
      </c>
      <c r="O1022">
        <v>1</v>
      </c>
      <c r="P1022">
        <v>1</v>
      </c>
      <c r="Q1022">
        <v>1</v>
      </c>
      <c r="R1022">
        <f>SUM(M1022:N1022:O1022:P1022:Q1022)</f>
        <v>5</v>
      </c>
      <c r="S1022" s="1">
        <v>114638</v>
      </c>
      <c r="T1022" s="1" t="str">
        <f t="shared" si="62"/>
        <v>Medium</v>
      </c>
      <c r="U1022">
        <v>1</v>
      </c>
      <c r="V1022">
        <v>2023</v>
      </c>
      <c r="W1022" t="s">
        <v>28</v>
      </c>
      <c r="X1022">
        <v>4</v>
      </c>
    </row>
    <row r="1023" spans="1:24" x14ac:dyDescent="0.3">
      <c r="A1023">
        <v>1022</v>
      </c>
      <c r="B1023" t="s">
        <v>33</v>
      </c>
      <c r="C1023" t="str">
        <f>_xlfn.XLOOKUP(B1023,Lookup_table!B:B,Lookup_table!C:C)</f>
        <v>Data</v>
      </c>
      <c r="D1023" t="s">
        <v>34</v>
      </c>
      <c r="E1023" t="s">
        <v>38</v>
      </c>
      <c r="F1023" t="s">
        <v>29</v>
      </c>
      <c r="G1023" t="s">
        <v>17</v>
      </c>
      <c r="H1023" t="str">
        <f t="shared" si="60"/>
        <v>Remote</v>
      </c>
      <c r="I1023" t="s">
        <v>35</v>
      </c>
      <c r="J1023" t="str">
        <f t="shared" si="61"/>
        <v>0-2 yrs</v>
      </c>
      <c r="K1023">
        <f t="shared" ca="1" si="63"/>
        <v>2</v>
      </c>
      <c r="L1023" t="s">
        <v>19</v>
      </c>
      <c r="M1023">
        <v>0</v>
      </c>
      <c r="N1023">
        <v>0</v>
      </c>
      <c r="O1023">
        <v>1</v>
      </c>
      <c r="P1023">
        <v>0</v>
      </c>
      <c r="Q1023">
        <v>1</v>
      </c>
      <c r="R1023">
        <f>SUM(M1023:N1023:O1023:P1023:Q1023)</f>
        <v>2</v>
      </c>
      <c r="S1023" s="1">
        <v>73549</v>
      </c>
      <c r="T1023" s="1" t="str">
        <f t="shared" si="62"/>
        <v>Medium</v>
      </c>
      <c r="U1023">
        <v>6</v>
      </c>
      <c r="V1023">
        <v>2023</v>
      </c>
      <c r="W1023" t="s">
        <v>28</v>
      </c>
      <c r="X1023">
        <v>7</v>
      </c>
    </row>
    <row r="1024" spans="1:24" x14ac:dyDescent="0.3">
      <c r="A1024">
        <v>1023</v>
      </c>
      <c r="B1024" t="s">
        <v>36</v>
      </c>
      <c r="C1024" t="str">
        <f>_xlfn.XLOOKUP(B1024,Lookup_table!B:B,Lookup_table!C:C)</f>
        <v>Data</v>
      </c>
      <c r="D1024" t="s">
        <v>14</v>
      </c>
      <c r="E1024" t="s">
        <v>15</v>
      </c>
      <c r="F1024" t="s">
        <v>44</v>
      </c>
      <c r="G1024" t="s">
        <v>17</v>
      </c>
      <c r="H1024" t="str">
        <f t="shared" si="60"/>
        <v>Remote</v>
      </c>
      <c r="I1024" t="s">
        <v>35</v>
      </c>
      <c r="J1024" t="str">
        <f t="shared" si="61"/>
        <v>0-2 yrs</v>
      </c>
      <c r="K1024">
        <f t="shared" ca="1" si="63"/>
        <v>1</v>
      </c>
      <c r="L1024" t="s">
        <v>19</v>
      </c>
      <c r="M1024">
        <v>0</v>
      </c>
      <c r="N1024">
        <v>1</v>
      </c>
      <c r="O1024">
        <v>1</v>
      </c>
      <c r="P1024">
        <v>1</v>
      </c>
      <c r="Q1024">
        <v>1</v>
      </c>
      <c r="R1024">
        <f>SUM(M1024:N1024:O1024:P1024:Q1024)</f>
        <v>4</v>
      </c>
      <c r="S1024" s="1">
        <v>92425</v>
      </c>
      <c r="T1024" s="1" t="str">
        <f t="shared" si="62"/>
        <v>Medium</v>
      </c>
      <c r="U1024">
        <v>10</v>
      </c>
      <c r="V1024">
        <v>2023</v>
      </c>
      <c r="W1024" t="s">
        <v>28</v>
      </c>
      <c r="X1024">
        <v>4</v>
      </c>
    </row>
    <row r="1025" spans="1:24" x14ac:dyDescent="0.3">
      <c r="A1025">
        <v>1024</v>
      </c>
      <c r="B1025" t="s">
        <v>31</v>
      </c>
      <c r="C1025" t="str">
        <f>_xlfn.XLOOKUP(B1025,Lookup_table!B:B,Lookup_table!C:C)</f>
        <v>Business</v>
      </c>
      <c r="D1025" t="s">
        <v>34</v>
      </c>
      <c r="E1025" t="s">
        <v>32</v>
      </c>
      <c r="F1025" t="s">
        <v>52</v>
      </c>
      <c r="G1025" t="s">
        <v>25</v>
      </c>
      <c r="H1025" t="str">
        <f t="shared" si="60"/>
        <v>Onsite/Hybrid</v>
      </c>
      <c r="I1025" t="s">
        <v>35</v>
      </c>
      <c r="J1025" t="str">
        <f t="shared" si="61"/>
        <v>0-2 yrs</v>
      </c>
      <c r="K1025">
        <f t="shared" ca="1" si="63"/>
        <v>0</v>
      </c>
      <c r="L1025" t="s">
        <v>27</v>
      </c>
      <c r="M1025">
        <v>0</v>
      </c>
      <c r="N1025">
        <v>1</v>
      </c>
      <c r="O1025">
        <v>1</v>
      </c>
      <c r="P1025">
        <v>0</v>
      </c>
      <c r="Q1025">
        <v>0</v>
      </c>
      <c r="R1025">
        <f>SUM(M1025:N1025:O1025:P1025:Q1025)</f>
        <v>2</v>
      </c>
      <c r="S1025" s="1">
        <v>64654</v>
      </c>
      <c r="T1025" s="1" t="str">
        <f t="shared" si="62"/>
        <v>Low</v>
      </c>
      <c r="U1025">
        <v>7</v>
      </c>
      <c r="V1025">
        <v>2024</v>
      </c>
      <c r="W1025" t="s">
        <v>20</v>
      </c>
      <c r="X1025">
        <v>6</v>
      </c>
    </row>
    <row r="1026" spans="1:24" x14ac:dyDescent="0.3">
      <c r="A1026">
        <v>1025</v>
      </c>
      <c r="B1026" t="s">
        <v>36</v>
      </c>
      <c r="C1026" t="str">
        <f>_xlfn.XLOOKUP(B1026,Lookup_table!B:B,Lookup_table!C:C)</f>
        <v>Data</v>
      </c>
      <c r="D1026" t="s">
        <v>37</v>
      </c>
      <c r="E1026" t="s">
        <v>38</v>
      </c>
      <c r="F1026" t="s">
        <v>16</v>
      </c>
      <c r="G1026" t="s">
        <v>17</v>
      </c>
      <c r="H1026" t="str">
        <f t="shared" ref="H1026:H1089" si="64">IF(G1026="Remote","Remote","Onsite/Hybrid")</f>
        <v>Remote</v>
      </c>
      <c r="I1026" t="s">
        <v>18</v>
      </c>
      <c r="J1026" t="str">
        <f t="shared" ref="J1026:J1089" si="65">IF(I1026="Entry","0-2 yrs",IF(I1026="Mid","3-6 yrs","7+ yrs"))</f>
        <v>7+ yrs</v>
      </c>
      <c r="K1026">
        <f t="shared" ca="1" si="63"/>
        <v>15</v>
      </c>
      <c r="L1026" t="s">
        <v>27</v>
      </c>
      <c r="M1026">
        <v>1</v>
      </c>
      <c r="N1026">
        <v>1</v>
      </c>
      <c r="O1026">
        <v>1</v>
      </c>
      <c r="P1026">
        <v>1</v>
      </c>
      <c r="Q1026">
        <v>1</v>
      </c>
      <c r="R1026">
        <f>SUM(M1026:N1026:O1026:P1026:Q1026)</f>
        <v>5</v>
      </c>
      <c r="S1026" s="1">
        <v>140538</v>
      </c>
      <c r="T1026" s="1" t="str">
        <f t="shared" ref="T1026:T1089" si="66">IF(S1026&lt;=70000,"Low",IF(S1026&lt;=120000,"Medium","High"))</f>
        <v>High</v>
      </c>
      <c r="U1026">
        <v>4</v>
      </c>
      <c r="V1026">
        <v>2025</v>
      </c>
      <c r="W1026" t="s">
        <v>28</v>
      </c>
      <c r="X1026">
        <v>9</v>
      </c>
    </row>
    <row r="1027" spans="1:24" x14ac:dyDescent="0.3">
      <c r="A1027">
        <v>1026</v>
      </c>
      <c r="B1027" t="s">
        <v>21</v>
      </c>
      <c r="C1027" t="str">
        <f>_xlfn.XLOOKUP(B1027,Lookup_table!B:B,Lookup_table!C:C)</f>
        <v>AI</v>
      </c>
      <c r="D1027" t="s">
        <v>22</v>
      </c>
      <c r="E1027" t="s">
        <v>23</v>
      </c>
      <c r="F1027" t="s">
        <v>43</v>
      </c>
      <c r="G1027" t="s">
        <v>30</v>
      </c>
      <c r="H1027" t="str">
        <f t="shared" si="64"/>
        <v>Onsite/Hybrid</v>
      </c>
      <c r="I1027" t="s">
        <v>26</v>
      </c>
      <c r="J1027" t="str">
        <f t="shared" si="65"/>
        <v>3-6 yrs</v>
      </c>
      <c r="K1027">
        <f t="shared" ref="K1027:K1090" ca="1" si="67">IF(J1027="0-2 yrs",RANDBETWEEN(0,2),IF(J1027="3-6 yrs", RANDBETWEEN(3,6),IF(J1027="7+ yrs", RANDBETWEEN(7,15)," ")))</f>
        <v>3</v>
      </c>
      <c r="L1027" t="s">
        <v>27</v>
      </c>
      <c r="M1027">
        <v>1</v>
      </c>
      <c r="N1027">
        <v>1</v>
      </c>
      <c r="O1027">
        <v>1</v>
      </c>
      <c r="P1027">
        <v>1</v>
      </c>
      <c r="Q1027">
        <v>1</v>
      </c>
      <c r="R1027">
        <f>SUM(M1027:N1027:O1027:P1027:Q1027)</f>
        <v>5</v>
      </c>
      <c r="S1027" s="1">
        <v>179389</v>
      </c>
      <c r="T1027" s="1" t="str">
        <f t="shared" si="66"/>
        <v>High</v>
      </c>
      <c r="U1027">
        <v>5</v>
      </c>
      <c r="V1027">
        <v>2024</v>
      </c>
      <c r="W1027" t="s">
        <v>28</v>
      </c>
      <c r="X1027">
        <v>8</v>
      </c>
    </row>
    <row r="1028" spans="1:24" x14ac:dyDescent="0.3">
      <c r="A1028">
        <v>1027</v>
      </c>
      <c r="B1028" t="s">
        <v>21</v>
      </c>
      <c r="C1028" t="str">
        <f>_xlfn.XLOOKUP(B1028,Lookup_table!B:B,Lookup_table!C:C)</f>
        <v>AI</v>
      </c>
      <c r="D1028" t="s">
        <v>22</v>
      </c>
      <c r="E1028" t="s">
        <v>23</v>
      </c>
      <c r="F1028" t="s">
        <v>29</v>
      </c>
      <c r="G1028" t="s">
        <v>17</v>
      </c>
      <c r="H1028" t="str">
        <f t="shared" si="64"/>
        <v>Remote</v>
      </c>
      <c r="I1028" t="s">
        <v>35</v>
      </c>
      <c r="J1028" t="str">
        <f t="shared" si="65"/>
        <v>0-2 yrs</v>
      </c>
      <c r="K1028">
        <f t="shared" ca="1" si="67"/>
        <v>1</v>
      </c>
      <c r="L1028" t="s">
        <v>19</v>
      </c>
      <c r="M1028">
        <v>0</v>
      </c>
      <c r="N1028">
        <v>0</v>
      </c>
      <c r="O1028">
        <v>1</v>
      </c>
      <c r="P1028">
        <v>0</v>
      </c>
      <c r="Q1028">
        <v>0</v>
      </c>
      <c r="R1028">
        <f>SUM(M1028:N1028:O1028:P1028:Q1028)</f>
        <v>1</v>
      </c>
      <c r="S1028" s="1">
        <v>122268</v>
      </c>
      <c r="T1028" s="1" t="str">
        <f t="shared" si="66"/>
        <v>High</v>
      </c>
      <c r="U1028">
        <v>1</v>
      </c>
      <c r="V1028">
        <v>2020</v>
      </c>
      <c r="W1028" t="s">
        <v>34</v>
      </c>
      <c r="X1028">
        <v>1</v>
      </c>
    </row>
    <row r="1029" spans="1:24" x14ac:dyDescent="0.3">
      <c r="A1029">
        <v>1028</v>
      </c>
      <c r="B1029" t="s">
        <v>21</v>
      </c>
      <c r="C1029" t="str">
        <f>_xlfn.XLOOKUP(B1029,Lookup_table!B:B,Lookup_table!C:C)</f>
        <v>AI</v>
      </c>
      <c r="D1029" t="s">
        <v>22</v>
      </c>
      <c r="E1029" t="s">
        <v>40</v>
      </c>
      <c r="F1029" t="s">
        <v>44</v>
      </c>
      <c r="G1029" t="s">
        <v>25</v>
      </c>
      <c r="H1029" t="str">
        <f t="shared" si="64"/>
        <v>Onsite/Hybrid</v>
      </c>
      <c r="I1029" t="s">
        <v>35</v>
      </c>
      <c r="J1029" t="str">
        <f t="shared" si="65"/>
        <v>0-2 yrs</v>
      </c>
      <c r="K1029">
        <f t="shared" ca="1" si="67"/>
        <v>2</v>
      </c>
      <c r="L1029" t="s">
        <v>39</v>
      </c>
      <c r="M1029">
        <v>1</v>
      </c>
      <c r="N1029">
        <v>0</v>
      </c>
      <c r="O1029">
        <v>0</v>
      </c>
      <c r="P1029">
        <v>0</v>
      </c>
      <c r="Q1029">
        <v>1</v>
      </c>
      <c r="R1029">
        <f>SUM(M1029:N1029:O1029:P1029:Q1029)</f>
        <v>2</v>
      </c>
      <c r="S1029" s="1">
        <v>118657</v>
      </c>
      <c r="T1029" s="1" t="str">
        <f t="shared" si="66"/>
        <v>Medium</v>
      </c>
      <c r="U1029">
        <v>9</v>
      </c>
      <c r="V1029">
        <v>2026</v>
      </c>
      <c r="W1029" t="s">
        <v>28</v>
      </c>
      <c r="X1029">
        <v>7</v>
      </c>
    </row>
    <row r="1030" spans="1:24" x14ac:dyDescent="0.3">
      <c r="A1030">
        <v>1029</v>
      </c>
      <c r="B1030" t="s">
        <v>50</v>
      </c>
      <c r="C1030" t="str">
        <f>_xlfn.XLOOKUP(B1030,Lookup_table!B:B,Lookup_table!C:C)</f>
        <v>AI</v>
      </c>
      <c r="D1030" t="s">
        <v>14</v>
      </c>
      <c r="E1030" t="s">
        <v>23</v>
      </c>
      <c r="F1030" t="s">
        <v>29</v>
      </c>
      <c r="G1030" t="s">
        <v>30</v>
      </c>
      <c r="H1030" t="str">
        <f t="shared" si="64"/>
        <v>Onsite/Hybrid</v>
      </c>
      <c r="I1030" t="s">
        <v>26</v>
      </c>
      <c r="J1030" t="str">
        <f t="shared" si="65"/>
        <v>3-6 yrs</v>
      </c>
      <c r="K1030">
        <f t="shared" ca="1" si="67"/>
        <v>3</v>
      </c>
      <c r="L1030" t="s">
        <v>19</v>
      </c>
      <c r="M1030">
        <v>1</v>
      </c>
      <c r="N1030">
        <v>1</v>
      </c>
      <c r="O1030">
        <v>1</v>
      </c>
      <c r="P1030">
        <v>1</v>
      </c>
      <c r="Q1030">
        <v>1</v>
      </c>
      <c r="R1030">
        <f>SUM(M1030:N1030:O1030:P1030:Q1030)</f>
        <v>5</v>
      </c>
      <c r="S1030" s="1">
        <v>152765</v>
      </c>
      <c r="T1030" s="1" t="str">
        <f t="shared" si="66"/>
        <v>High</v>
      </c>
      <c r="U1030">
        <v>2</v>
      </c>
      <c r="V1030">
        <v>2024</v>
      </c>
      <c r="W1030" t="s">
        <v>28</v>
      </c>
      <c r="X1030">
        <v>1</v>
      </c>
    </row>
    <row r="1031" spans="1:24" x14ac:dyDescent="0.3">
      <c r="A1031">
        <v>1030</v>
      </c>
      <c r="B1031" t="s">
        <v>36</v>
      </c>
      <c r="C1031" t="str">
        <f>_xlfn.XLOOKUP(B1031,Lookup_table!B:B,Lookup_table!C:C)</f>
        <v>Data</v>
      </c>
      <c r="D1031" t="s">
        <v>14</v>
      </c>
      <c r="E1031" t="s">
        <v>32</v>
      </c>
      <c r="F1031" t="s">
        <v>24</v>
      </c>
      <c r="G1031" t="s">
        <v>17</v>
      </c>
      <c r="H1031" t="str">
        <f t="shared" si="64"/>
        <v>Remote</v>
      </c>
      <c r="I1031" t="s">
        <v>26</v>
      </c>
      <c r="J1031" t="str">
        <f t="shared" si="65"/>
        <v>3-6 yrs</v>
      </c>
      <c r="K1031">
        <f t="shared" ca="1" si="67"/>
        <v>5</v>
      </c>
      <c r="L1031" t="s">
        <v>39</v>
      </c>
      <c r="M1031">
        <v>1</v>
      </c>
      <c r="N1031">
        <v>0</v>
      </c>
      <c r="O1031">
        <v>0</v>
      </c>
      <c r="P1031">
        <v>1</v>
      </c>
      <c r="Q1031">
        <v>0</v>
      </c>
      <c r="R1031">
        <f>SUM(M1031:N1031:O1031:P1031:Q1031)</f>
        <v>2</v>
      </c>
      <c r="S1031" s="1">
        <v>88667</v>
      </c>
      <c r="T1031" s="1" t="str">
        <f t="shared" si="66"/>
        <v>Medium</v>
      </c>
      <c r="U1031">
        <v>7</v>
      </c>
      <c r="V1031">
        <v>2022</v>
      </c>
      <c r="W1031" t="s">
        <v>20</v>
      </c>
      <c r="X1031">
        <v>1</v>
      </c>
    </row>
    <row r="1032" spans="1:24" x14ac:dyDescent="0.3">
      <c r="A1032">
        <v>1031</v>
      </c>
      <c r="B1032" t="s">
        <v>50</v>
      </c>
      <c r="C1032" t="str">
        <f>_xlfn.XLOOKUP(B1032,Lookup_table!B:B,Lookup_table!C:C)</f>
        <v>AI</v>
      </c>
      <c r="D1032" t="s">
        <v>37</v>
      </c>
      <c r="E1032" t="s">
        <v>23</v>
      </c>
      <c r="F1032" t="s">
        <v>29</v>
      </c>
      <c r="G1032" t="s">
        <v>30</v>
      </c>
      <c r="H1032" t="str">
        <f t="shared" si="64"/>
        <v>Onsite/Hybrid</v>
      </c>
      <c r="I1032" t="s">
        <v>18</v>
      </c>
      <c r="J1032" t="str">
        <f t="shared" si="65"/>
        <v>7+ yrs</v>
      </c>
      <c r="K1032">
        <f t="shared" ca="1" si="67"/>
        <v>12</v>
      </c>
      <c r="L1032" t="s">
        <v>19</v>
      </c>
      <c r="M1032">
        <v>0</v>
      </c>
      <c r="N1032">
        <v>0</v>
      </c>
      <c r="O1032">
        <v>0</v>
      </c>
      <c r="P1032">
        <v>0</v>
      </c>
      <c r="Q1032">
        <v>1</v>
      </c>
      <c r="R1032">
        <f>SUM(M1032:N1032:O1032:P1032:Q1032)</f>
        <v>1</v>
      </c>
      <c r="S1032" s="1">
        <v>147800</v>
      </c>
      <c r="T1032" s="1" t="str">
        <f t="shared" si="66"/>
        <v>High</v>
      </c>
      <c r="U1032">
        <v>1</v>
      </c>
      <c r="V1032">
        <v>2025</v>
      </c>
      <c r="W1032" t="s">
        <v>34</v>
      </c>
      <c r="X1032">
        <v>6</v>
      </c>
    </row>
    <row r="1033" spans="1:24" x14ac:dyDescent="0.3">
      <c r="A1033">
        <v>1032</v>
      </c>
      <c r="B1033" t="s">
        <v>21</v>
      </c>
      <c r="C1033" t="str">
        <f>_xlfn.XLOOKUP(B1033,Lookup_table!B:B,Lookup_table!C:C)</f>
        <v>AI</v>
      </c>
      <c r="D1033" t="s">
        <v>34</v>
      </c>
      <c r="E1033" t="s">
        <v>38</v>
      </c>
      <c r="F1033" t="s">
        <v>16</v>
      </c>
      <c r="G1033" t="s">
        <v>25</v>
      </c>
      <c r="H1033" t="str">
        <f t="shared" si="64"/>
        <v>Onsite/Hybrid</v>
      </c>
      <c r="I1033" t="s">
        <v>26</v>
      </c>
      <c r="J1033" t="str">
        <f t="shared" si="65"/>
        <v>3-6 yrs</v>
      </c>
      <c r="K1033">
        <f t="shared" ca="1" si="67"/>
        <v>5</v>
      </c>
      <c r="L1033" t="s">
        <v>19</v>
      </c>
      <c r="M1033">
        <v>1</v>
      </c>
      <c r="N1033">
        <v>0</v>
      </c>
      <c r="O1033">
        <v>1</v>
      </c>
      <c r="P1033">
        <v>1</v>
      </c>
      <c r="Q1033">
        <v>0</v>
      </c>
      <c r="R1033">
        <f>SUM(M1033:N1033:O1033:P1033:Q1033)</f>
        <v>3</v>
      </c>
      <c r="S1033" s="1">
        <v>148948</v>
      </c>
      <c r="T1033" s="1" t="str">
        <f t="shared" si="66"/>
        <v>High</v>
      </c>
      <c r="U1033">
        <v>8</v>
      </c>
      <c r="V1033">
        <v>2023</v>
      </c>
      <c r="W1033" t="s">
        <v>28</v>
      </c>
      <c r="X1033">
        <v>5</v>
      </c>
    </row>
    <row r="1034" spans="1:24" x14ac:dyDescent="0.3">
      <c r="A1034">
        <v>1033</v>
      </c>
      <c r="B1034" t="s">
        <v>50</v>
      </c>
      <c r="C1034" t="str">
        <f>_xlfn.XLOOKUP(B1034,Lookup_table!B:B,Lookup_table!C:C)</f>
        <v>AI</v>
      </c>
      <c r="D1034" t="s">
        <v>37</v>
      </c>
      <c r="E1034" t="s">
        <v>23</v>
      </c>
      <c r="F1034" t="s">
        <v>24</v>
      </c>
      <c r="G1034" t="s">
        <v>17</v>
      </c>
      <c r="H1034" t="str">
        <f t="shared" si="64"/>
        <v>Remote</v>
      </c>
      <c r="I1034" t="s">
        <v>26</v>
      </c>
      <c r="J1034" t="str">
        <f t="shared" si="65"/>
        <v>3-6 yrs</v>
      </c>
      <c r="K1034">
        <f t="shared" ca="1" si="67"/>
        <v>6</v>
      </c>
      <c r="L1034" t="s">
        <v>19</v>
      </c>
      <c r="M1034">
        <v>0</v>
      </c>
      <c r="N1034">
        <v>0</v>
      </c>
      <c r="O1034">
        <v>0</v>
      </c>
      <c r="P1034">
        <v>1</v>
      </c>
      <c r="Q1034">
        <v>1</v>
      </c>
      <c r="R1034">
        <f>SUM(M1034:N1034:O1034:P1034:Q1034)</f>
        <v>2</v>
      </c>
      <c r="S1034" s="1">
        <v>140281</v>
      </c>
      <c r="T1034" s="1" t="str">
        <f t="shared" si="66"/>
        <v>High</v>
      </c>
      <c r="U1034">
        <v>3</v>
      </c>
      <c r="V1034">
        <v>2020</v>
      </c>
      <c r="W1034" t="s">
        <v>20</v>
      </c>
      <c r="X1034">
        <v>5</v>
      </c>
    </row>
    <row r="1035" spans="1:24" x14ac:dyDescent="0.3">
      <c r="A1035">
        <v>1034</v>
      </c>
      <c r="B1035" t="s">
        <v>21</v>
      </c>
      <c r="C1035" t="str">
        <f>_xlfn.XLOOKUP(B1035,Lookup_table!B:B,Lookup_table!C:C)</f>
        <v>AI</v>
      </c>
      <c r="D1035" t="s">
        <v>37</v>
      </c>
      <c r="E1035" t="s">
        <v>15</v>
      </c>
      <c r="F1035" t="s">
        <v>52</v>
      </c>
      <c r="G1035" t="s">
        <v>25</v>
      </c>
      <c r="H1035" t="str">
        <f t="shared" si="64"/>
        <v>Onsite/Hybrid</v>
      </c>
      <c r="I1035" t="s">
        <v>26</v>
      </c>
      <c r="J1035" t="str">
        <f t="shared" si="65"/>
        <v>3-6 yrs</v>
      </c>
      <c r="K1035">
        <f t="shared" ca="1" si="67"/>
        <v>4</v>
      </c>
      <c r="L1035" t="s">
        <v>19</v>
      </c>
      <c r="M1035">
        <v>1</v>
      </c>
      <c r="N1035">
        <v>1</v>
      </c>
      <c r="O1035">
        <v>1</v>
      </c>
      <c r="P1035">
        <v>1</v>
      </c>
      <c r="Q1035">
        <v>1</v>
      </c>
      <c r="R1035">
        <f>SUM(M1035:N1035:O1035:P1035:Q1035)</f>
        <v>5</v>
      </c>
      <c r="S1035" s="1">
        <v>151774</v>
      </c>
      <c r="T1035" s="1" t="str">
        <f t="shared" si="66"/>
        <v>High</v>
      </c>
      <c r="U1035">
        <v>2</v>
      </c>
      <c r="V1035">
        <v>2025</v>
      </c>
      <c r="W1035" t="s">
        <v>28</v>
      </c>
      <c r="X1035">
        <v>9</v>
      </c>
    </row>
    <row r="1036" spans="1:24" x14ac:dyDescent="0.3">
      <c r="A1036">
        <v>1035</v>
      </c>
      <c r="B1036" t="s">
        <v>21</v>
      </c>
      <c r="C1036" t="str">
        <f>_xlfn.XLOOKUP(B1036,Lookup_table!B:B,Lookup_table!C:C)</f>
        <v>AI</v>
      </c>
      <c r="D1036" t="s">
        <v>14</v>
      </c>
      <c r="E1036" t="s">
        <v>32</v>
      </c>
      <c r="F1036" t="s">
        <v>16</v>
      </c>
      <c r="G1036" t="s">
        <v>25</v>
      </c>
      <c r="H1036" t="str">
        <f t="shared" si="64"/>
        <v>Onsite/Hybrid</v>
      </c>
      <c r="I1036" t="s">
        <v>26</v>
      </c>
      <c r="J1036" t="str">
        <f t="shared" si="65"/>
        <v>3-6 yrs</v>
      </c>
      <c r="K1036">
        <f t="shared" ca="1" si="67"/>
        <v>3</v>
      </c>
      <c r="L1036" t="s">
        <v>39</v>
      </c>
      <c r="M1036">
        <v>1</v>
      </c>
      <c r="N1036">
        <v>0</v>
      </c>
      <c r="O1036">
        <v>1</v>
      </c>
      <c r="P1036">
        <v>0</v>
      </c>
      <c r="Q1036">
        <v>1</v>
      </c>
      <c r="R1036">
        <f>SUM(M1036:N1036:O1036:P1036:Q1036)</f>
        <v>3</v>
      </c>
      <c r="S1036" s="1">
        <v>140758</v>
      </c>
      <c r="T1036" s="1" t="str">
        <f t="shared" si="66"/>
        <v>High</v>
      </c>
      <c r="U1036">
        <v>1</v>
      </c>
      <c r="V1036">
        <v>2023</v>
      </c>
      <c r="W1036" t="s">
        <v>20</v>
      </c>
      <c r="X1036">
        <v>1</v>
      </c>
    </row>
    <row r="1037" spans="1:24" x14ac:dyDescent="0.3">
      <c r="A1037">
        <v>1036</v>
      </c>
      <c r="B1037" t="s">
        <v>33</v>
      </c>
      <c r="C1037" t="str">
        <f>_xlfn.XLOOKUP(B1037,Lookup_table!B:B,Lookup_table!C:C)</f>
        <v>Data</v>
      </c>
      <c r="D1037" t="s">
        <v>22</v>
      </c>
      <c r="E1037" t="s">
        <v>42</v>
      </c>
      <c r="F1037" t="s">
        <v>44</v>
      </c>
      <c r="G1037" t="s">
        <v>30</v>
      </c>
      <c r="H1037" t="str">
        <f t="shared" si="64"/>
        <v>Onsite/Hybrid</v>
      </c>
      <c r="I1037" t="s">
        <v>18</v>
      </c>
      <c r="J1037" t="str">
        <f t="shared" si="65"/>
        <v>7+ yrs</v>
      </c>
      <c r="K1037">
        <f t="shared" ca="1" si="67"/>
        <v>15</v>
      </c>
      <c r="L1037" t="s">
        <v>19</v>
      </c>
      <c r="M1037">
        <v>0</v>
      </c>
      <c r="N1037">
        <v>0</v>
      </c>
      <c r="O1037">
        <v>0</v>
      </c>
      <c r="P1037">
        <v>1</v>
      </c>
      <c r="Q1037">
        <v>1</v>
      </c>
      <c r="R1037">
        <f>SUM(M1037:N1037:O1037:P1037:Q1037)</f>
        <v>2</v>
      </c>
      <c r="S1037" s="1">
        <v>145648</v>
      </c>
      <c r="T1037" s="1" t="str">
        <f t="shared" si="66"/>
        <v>High</v>
      </c>
      <c r="U1037">
        <v>5</v>
      </c>
      <c r="V1037">
        <v>2024</v>
      </c>
      <c r="W1037" t="s">
        <v>34</v>
      </c>
      <c r="X1037">
        <v>4</v>
      </c>
    </row>
    <row r="1038" spans="1:24" x14ac:dyDescent="0.3">
      <c r="A1038">
        <v>1037</v>
      </c>
      <c r="B1038" t="s">
        <v>41</v>
      </c>
      <c r="C1038" t="str">
        <f>_xlfn.XLOOKUP(B1038,Lookup_table!B:B,Lookup_table!C:C)</f>
        <v>Data</v>
      </c>
      <c r="D1038" t="s">
        <v>37</v>
      </c>
      <c r="E1038" t="s">
        <v>23</v>
      </c>
      <c r="F1038" t="s">
        <v>52</v>
      </c>
      <c r="G1038" t="s">
        <v>25</v>
      </c>
      <c r="H1038" t="str">
        <f t="shared" si="64"/>
        <v>Onsite/Hybrid</v>
      </c>
      <c r="I1038" t="s">
        <v>35</v>
      </c>
      <c r="J1038" t="str">
        <f t="shared" si="65"/>
        <v>0-2 yrs</v>
      </c>
      <c r="K1038">
        <f t="shared" ca="1" si="67"/>
        <v>2</v>
      </c>
      <c r="L1038" t="s">
        <v>39</v>
      </c>
      <c r="M1038">
        <v>1</v>
      </c>
      <c r="N1038">
        <v>1</v>
      </c>
      <c r="O1038">
        <v>0</v>
      </c>
      <c r="P1038">
        <v>1</v>
      </c>
      <c r="Q1038">
        <v>0</v>
      </c>
      <c r="R1038">
        <f>SUM(M1038:N1038:O1038:P1038:Q1038)</f>
        <v>3</v>
      </c>
      <c r="S1038" s="1">
        <v>62808</v>
      </c>
      <c r="T1038" s="1" t="str">
        <f t="shared" si="66"/>
        <v>Low</v>
      </c>
      <c r="U1038">
        <v>6</v>
      </c>
      <c r="V1038">
        <v>2021</v>
      </c>
      <c r="W1038" t="s">
        <v>20</v>
      </c>
      <c r="X1038">
        <v>5</v>
      </c>
    </row>
    <row r="1039" spans="1:24" x14ac:dyDescent="0.3">
      <c r="A1039">
        <v>1038</v>
      </c>
      <c r="B1039" t="s">
        <v>21</v>
      </c>
      <c r="C1039" t="str">
        <f>_xlfn.XLOOKUP(B1039,Lookup_table!B:B,Lookup_table!C:C)</f>
        <v>AI</v>
      </c>
      <c r="D1039" t="s">
        <v>34</v>
      </c>
      <c r="E1039" t="s">
        <v>23</v>
      </c>
      <c r="F1039" t="s">
        <v>16</v>
      </c>
      <c r="G1039" t="s">
        <v>17</v>
      </c>
      <c r="H1039" t="str">
        <f t="shared" si="64"/>
        <v>Remote</v>
      </c>
      <c r="I1039" t="s">
        <v>35</v>
      </c>
      <c r="J1039" t="str">
        <f t="shared" si="65"/>
        <v>0-2 yrs</v>
      </c>
      <c r="K1039">
        <f t="shared" ca="1" si="67"/>
        <v>0</v>
      </c>
      <c r="L1039" t="s">
        <v>19</v>
      </c>
      <c r="M1039">
        <v>0</v>
      </c>
      <c r="N1039">
        <v>0</v>
      </c>
      <c r="O1039">
        <v>1</v>
      </c>
      <c r="P1039">
        <v>0</v>
      </c>
      <c r="Q1039">
        <v>0</v>
      </c>
      <c r="R1039">
        <f>SUM(M1039:N1039:O1039:P1039:Q1039)</f>
        <v>1</v>
      </c>
      <c r="S1039" s="1">
        <v>104308</v>
      </c>
      <c r="T1039" s="1" t="str">
        <f t="shared" si="66"/>
        <v>Medium</v>
      </c>
      <c r="U1039">
        <v>5</v>
      </c>
      <c r="V1039">
        <v>2020</v>
      </c>
      <c r="W1039" t="s">
        <v>34</v>
      </c>
      <c r="X1039">
        <v>5</v>
      </c>
    </row>
    <row r="1040" spans="1:24" x14ac:dyDescent="0.3">
      <c r="A1040">
        <v>1039</v>
      </c>
      <c r="B1040" t="s">
        <v>31</v>
      </c>
      <c r="C1040" t="str">
        <f>_xlfn.XLOOKUP(B1040,Lookup_table!B:B,Lookup_table!C:C)</f>
        <v>Business</v>
      </c>
      <c r="D1040" t="s">
        <v>14</v>
      </c>
      <c r="E1040" t="s">
        <v>15</v>
      </c>
      <c r="F1040" t="s">
        <v>29</v>
      </c>
      <c r="G1040" t="s">
        <v>30</v>
      </c>
      <c r="H1040" t="str">
        <f t="shared" si="64"/>
        <v>Onsite/Hybrid</v>
      </c>
      <c r="I1040" t="s">
        <v>35</v>
      </c>
      <c r="J1040" t="str">
        <f t="shared" si="65"/>
        <v>0-2 yrs</v>
      </c>
      <c r="K1040">
        <f t="shared" ca="1" si="67"/>
        <v>2</v>
      </c>
      <c r="L1040" t="s">
        <v>27</v>
      </c>
      <c r="M1040">
        <v>0</v>
      </c>
      <c r="N1040">
        <v>1</v>
      </c>
      <c r="O1040">
        <v>1</v>
      </c>
      <c r="P1040">
        <v>1</v>
      </c>
      <c r="Q1040">
        <v>0</v>
      </c>
      <c r="R1040">
        <f>SUM(M1040:N1040:O1040:P1040:Q1040)</f>
        <v>3</v>
      </c>
      <c r="S1040" s="1">
        <v>75804</v>
      </c>
      <c r="T1040" s="1" t="str">
        <f t="shared" si="66"/>
        <v>Medium</v>
      </c>
      <c r="U1040">
        <v>12</v>
      </c>
      <c r="V1040">
        <v>2022</v>
      </c>
      <c r="W1040" t="s">
        <v>28</v>
      </c>
      <c r="X1040">
        <v>9</v>
      </c>
    </row>
    <row r="1041" spans="1:24" x14ac:dyDescent="0.3">
      <c r="A1041">
        <v>1040</v>
      </c>
      <c r="B1041" t="s">
        <v>41</v>
      </c>
      <c r="C1041" t="str">
        <f>_xlfn.XLOOKUP(B1041,Lookup_table!B:B,Lookup_table!C:C)</f>
        <v>Data</v>
      </c>
      <c r="D1041" t="s">
        <v>22</v>
      </c>
      <c r="E1041" t="s">
        <v>40</v>
      </c>
      <c r="F1041" t="s">
        <v>43</v>
      </c>
      <c r="G1041" t="s">
        <v>30</v>
      </c>
      <c r="H1041" t="str">
        <f t="shared" si="64"/>
        <v>Onsite/Hybrid</v>
      </c>
      <c r="I1041" t="s">
        <v>35</v>
      </c>
      <c r="J1041" t="str">
        <f t="shared" si="65"/>
        <v>0-2 yrs</v>
      </c>
      <c r="K1041">
        <f t="shared" ca="1" si="67"/>
        <v>1</v>
      </c>
      <c r="L1041" t="s">
        <v>27</v>
      </c>
      <c r="M1041">
        <v>1</v>
      </c>
      <c r="N1041">
        <v>1</v>
      </c>
      <c r="O1041">
        <v>0</v>
      </c>
      <c r="P1041">
        <v>1</v>
      </c>
      <c r="Q1041">
        <v>1</v>
      </c>
      <c r="R1041">
        <f>SUM(M1041:N1041:O1041:P1041:Q1041)</f>
        <v>4</v>
      </c>
      <c r="S1041" s="1">
        <v>94554</v>
      </c>
      <c r="T1041" s="1" t="str">
        <f t="shared" si="66"/>
        <v>Medium</v>
      </c>
      <c r="U1041">
        <v>11</v>
      </c>
      <c r="V1041">
        <v>2020</v>
      </c>
      <c r="W1041" t="s">
        <v>34</v>
      </c>
      <c r="X1041">
        <v>3</v>
      </c>
    </row>
    <row r="1042" spans="1:24" x14ac:dyDescent="0.3">
      <c r="A1042">
        <v>1041</v>
      </c>
      <c r="B1042" t="s">
        <v>41</v>
      </c>
      <c r="C1042" t="str">
        <f>_xlfn.XLOOKUP(B1042,Lookup_table!B:B,Lookup_table!C:C)</f>
        <v>Data</v>
      </c>
      <c r="D1042" t="s">
        <v>34</v>
      </c>
      <c r="E1042" t="s">
        <v>32</v>
      </c>
      <c r="F1042" t="s">
        <v>24</v>
      </c>
      <c r="G1042" t="s">
        <v>17</v>
      </c>
      <c r="H1042" t="str">
        <f t="shared" si="64"/>
        <v>Remote</v>
      </c>
      <c r="I1042" t="s">
        <v>18</v>
      </c>
      <c r="J1042" t="str">
        <f t="shared" si="65"/>
        <v>7+ yrs</v>
      </c>
      <c r="K1042">
        <f t="shared" ca="1" si="67"/>
        <v>11</v>
      </c>
      <c r="L1042" t="s">
        <v>27</v>
      </c>
      <c r="M1042">
        <v>1</v>
      </c>
      <c r="N1042">
        <v>0</v>
      </c>
      <c r="O1042">
        <v>0</v>
      </c>
      <c r="P1042">
        <v>0</v>
      </c>
      <c r="Q1042">
        <v>0</v>
      </c>
      <c r="R1042">
        <f>SUM(M1042:N1042:O1042:P1042:Q1042)</f>
        <v>1</v>
      </c>
      <c r="S1042" s="1">
        <v>95679</v>
      </c>
      <c r="T1042" s="1" t="str">
        <f t="shared" si="66"/>
        <v>Medium</v>
      </c>
      <c r="U1042">
        <v>11</v>
      </c>
      <c r="V1042">
        <v>2020</v>
      </c>
      <c r="W1042" t="s">
        <v>34</v>
      </c>
      <c r="X1042">
        <v>5</v>
      </c>
    </row>
    <row r="1043" spans="1:24" x14ac:dyDescent="0.3">
      <c r="A1043">
        <v>1042</v>
      </c>
      <c r="B1043" t="s">
        <v>31</v>
      </c>
      <c r="C1043" t="str">
        <f>_xlfn.XLOOKUP(B1043,Lookup_table!B:B,Lookup_table!C:C)</f>
        <v>Business</v>
      </c>
      <c r="D1043" t="s">
        <v>34</v>
      </c>
      <c r="E1043" t="s">
        <v>38</v>
      </c>
      <c r="F1043" t="s">
        <v>44</v>
      </c>
      <c r="G1043" t="s">
        <v>25</v>
      </c>
      <c r="H1043" t="str">
        <f t="shared" si="64"/>
        <v>Onsite/Hybrid</v>
      </c>
      <c r="I1043" t="s">
        <v>26</v>
      </c>
      <c r="J1043" t="str">
        <f t="shared" si="65"/>
        <v>3-6 yrs</v>
      </c>
      <c r="K1043">
        <f t="shared" ca="1" si="67"/>
        <v>3</v>
      </c>
      <c r="L1043" t="s">
        <v>39</v>
      </c>
      <c r="M1043">
        <v>1</v>
      </c>
      <c r="N1043">
        <v>0</v>
      </c>
      <c r="O1043">
        <v>0</v>
      </c>
      <c r="P1043">
        <v>1</v>
      </c>
      <c r="Q1043">
        <v>1</v>
      </c>
      <c r="R1043">
        <f>SUM(M1043:N1043:O1043:P1043:Q1043)</f>
        <v>3</v>
      </c>
      <c r="S1043" s="1">
        <v>102237</v>
      </c>
      <c r="T1043" s="1" t="str">
        <f t="shared" si="66"/>
        <v>Medium</v>
      </c>
      <c r="U1043">
        <v>11</v>
      </c>
      <c r="V1043">
        <v>2021</v>
      </c>
      <c r="W1043" t="s">
        <v>34</v>
      </c>
      <c r="X1043">
        <v>5</v>
      </c>
    </row>
    <row r="1044" spans="1:24" x14ac:dyDescent="0.3">
      <c r="A1044">
        <v>1043</v>
      </c>
      <c r="B1044" t="s">
        <v>21</v>
      </c>
      <c r="C1044" t="str">
        <f>_xlfn.XLOOKUP(B1044,Lookup_table!B:B,Lookup_table!C:C)</f>
        <v>AI</v>
      </c>
      <c r="D1044" t="s">
        <v>37</v>
      </c>
      <c r="E1044" t="s">
        <v>23</v>
      </c>
      <c r="F1044" t="s">
        <v>51</v>
      </c>
      <c r="G1044" t="s">
        <v>25</v>
      </c>
      <c r="H1044" t="str">
        <f t="shared" si="64"/>
        <v>Onsite/Hybrid</v>
      </c>
      <c r="I1044" t="s">
        <v>18</v>
      </c>
      <c r="J1044" t="str">
        <f t="shared" si="65"/>
        <v>7+ yrs</v>
      </c>
      <c r="K1044">
        <f t="shared" ca="1" si="67"/>
        <v>15</v>
      </c>
      <c r="L1044" t="s">
        <v>19</v>
      </c>
      <c r="M1044">
        <v>0</v>
      </c>
      <c r="N1044">
        <v>0</v>
      </c>
      <c r="O1044">
        <v>1</v>
      </c>
      <c r="P1044">
        <v>0</v>
      </c>
      <c r="Q1044">
        <v>0</v>
      </c>
      <c r="R1044">
        <f>SUM(M1044:N1044:O1044:P1044:Q1044)</f>
        <v>1</v>
      </c>
      <c r="S1044" s="1">
        <v>155028</v>
      </c>
      <c r="T1044" s="1" t="str">
        <f t="shared" si="66"/>
        <v>High</v>
      </c>
      <c r="U1044">
        <v>6</v>
      </c>
      <c r="V1044">
        <v>2026</v>
      </c>
      <c r="W1044" t="s">
        <v>20</v>
      </c>
      <c r="X1044">
        <v>3</v>
      </c>
    </row>
    <row r="1045" spans="1:24" x14ac:dyDescent="0.3">
      <c r="A1045">
        <v>1044</v>
      </c>
      <c r="B1045" t="s">
        <v>36</v>
      </c>
      <c r="C1045" t="str">
        <f>_xlfn.XLOOKUP(B1045,Lookup_table!B:B,Lookup_table!C:C)</f>
        <v>Data</v>
      </c>
      <c r="D1045" t="s">
        <v>22</v>
      </c>
      <c r="E1045" t="s">
        <v>15</v>
      </c>
      <c r="F1045" t="s">
        <v>43</v>
      </c>
      <c r="G1045" t="s">
        <v>17</v>
      </c>
      <c r="H1045" t="str">
        <f t="shared" si="64"/>
        <v>Remote</v>
      </c>
      <c r="I1045" t="s">
        <v>35</v>
      </c>
      <c r="J1045" t="str">
        <f t="shared" si="65"/>
        <v>0-2 yrs</v>
      </c>
      <c r="K1045">
        <f t="shared" ca="1" si="67"/>
        <v>0</v>
      </c>
      <c r="L1045" t="s">
        <v>19</v>
      </c>
      <c r="M1045">
        <v>1</v>
      </c>
      <c r="N1045">
        <v>1</v>
      </c>
      <c r="O1045">
        <v>0</v>
      </c>
      <c r="P1045">
        <v>1</v>
      </c>
      <c r="Q1045">
        <v>1</v>
      </c>
      <c r="R1045">
        <f>SUM(M1045:N1045:O1045:P1045:Q1045)</f>
        <v>4</v>
      </c>
      <c r="S1045" s="1">
        <v>94687</v>
      </c>
      <c r="T1045" s="1" t="str">
        <f t="shared" si="66"/>
        <v>Medium</v>
      </c>
      <c r="U1045">
        <v>10</v>
      </c>
      <c r="V1045">
        <v>2025</v>
      </c>
      <c r="W1045" t="s">
        <v>28</v>
      </c>
      <c r="X1045">
        <v>9</v>
      </c>
    </row>
    <row r="1046" spans="1:24" x14ac:dyDescent="0.3">
      <c r="A1046">
        <v>1045</v>
      </c>
      <c r="B1046" t="s">
        <v>33</v>
      </c>
      <c r="C1046" t="str">
        <f>_xlfn.XLOOKUP(B1046,Lookup_table!B:B,Lookup_table!C:C)</f>
        <v>Data</v>
      </c>
      <c r="D1046" t="s">
        <v>22</v>
      </c>
      <c r="E1046" t="s">
        <v>38</v>
      </c>
      <c r="F1046" t="s">
        <v>51</v>
      </c>
      <c r="G1046" t="s">
        <v>17</v>
      </c>
      <c r="H1046" t="str">
        <f t="shared" si="64"/>
        <v>Remote</v>
      </c>
      <c r="I1046" t="s">
        <v>35</v>
      </c>
      <c r="J1046" t="str">
        <f t="shared" si="65"/>
        <v>0-2 yrs</v>
      </c>
      <c r="K1046">
        <f t="shared" ca="1" si="67"/>
        <v>0</v>
      </c>
      <c r="L1046" t="s">
        <v>19</v>
      </c>
      <c r="M1046">
        <v>0</v>
      </c>
      <c r="N1046">
        <v>1</v>
      </c>
      <c r="O1046">
        <v>0</v>
      </c>
      <c r="P1046">
        <v>0</v>
      </c>
      <c r="Q1046">
        <v>0</v>
      </c>
      <c r="R1046">
        <f>SUM(M1046:N1046:O1046:P1046:Q1046)</f>
        <v>1</v>
      </c>
      <c r="S1046" s="1">
        <v>67852</v>
      </c>
      <c r="T1046" s="1" t="str">
        <f t="shared" si="66"/>
        <v>Low</v>
      </c>
      <c r="U1046">
        <v>5</v>
      </c>
      <c r="V1046">
        <v>2021</v>
      </c>
      <c r="W1046" t="s">
        <v>20</v>
      </c>
      <c r="X1046">
        <v>3</v>
      </c>
    </row>
    <row r="1047" spans="1:24" x14ac:dyDescent="0.3">
      <c r="A1047">
        <v>1046</v>
      </c>
      <c r="B1047" t="s">
        <v>41</v>
      </c>
      <c r="C1047" t="str">
        <f>_xlfn.XLOOKUP(B1047,Lookup_table!B:B,Lookup_table!C:C)</f>
        <v>Data</v>
      </c>
      <c r="D1047" t="s">
        <v>22</v>
      </c>
      <c r="E1047" t="s">
        <v>40</v>
      </c>
      <c r="F1047" t="s">
        <v>52</v>
      </c>
      <c r="G1047" t="s">
        <v>30</v>
      </c>
      <c r="H1047" t="str">
        <f t="shared" si="64"/>
        <v>Onsite/Hybrid</v>
      </c>
      <c r="I1047" t="s">
        <v>18</v>
      </c>
      <c r="J1047" t="str">
        <f t="shared" si="65"/>
        <v>7+ yrs</v>
      </c>
      <c r="K1047">
        <f t="shared" ca="1" si="67"/>
        <v>11</v>
      </c>
      <c r="L1047" t="s">
        <v>19</v>
      </c>
      <c r="M1047">
        <v>0</v>
      </c>
      <c r="N1047">
        <v>0</v>
      </c>
      <c r="O1047">
        <v>1</v>
      </c>
      <c r="P1047">
        <v>1</v>
      </c>
      <c r="Q1047">
        <v>1</v>
      </c>
      <c r="R1047">
        <f>SUM(M1047:N1047:O1047:P1047:Q1047)</f>
        <v>3</v>
      </c>
      <c r="S1047" s="1">
        <v>160248</v>
      </c>
      <c r="T1047" s="1" t="str">
        <f t="shared" si="66"/>
        <v>High</v>
      </c>
      <c r="U1047">
        <v>10</v>
      </c>
      <c r="V1047">
        <v>2020</v>
      </c>
      <c r="W1047" t="s">
        <v>28</v>
      </c>
      <c r="X1047">
        <v>8</v>
      </c>
    </row>
    <row r="1048" spans="1:24" x14ac:dyDescent="0.3">
      <c r="A1048">
        <v>1047</v>
      </c>
      <c r="B1048" t="s">
        <v>36</v>
      </c>
      <c r="C1048" t="str">
        <f>_xlfn.XLOOKUP(B1048,Lookup_table!B:B,Lookup_table!C:C)</f>
        <v>Data</v>
      </c>
      <c r="D1048" t="s">
        <v>14</v>
      </c>
      <c r="E1048" t="s">
        <v>40</v>
      </c>
      <c r="F1048" t="s">
        <v>24</v>
      </c>
      <c r="G1048" t="s">
        <v>30</v>
      </c>
      <c r="H1048" t="str">
        <f t="shared" si="64"/>
        <v>Onsite/Hybrid</v>
      </c>
      <c r="I1048" t="s">
        <v>18</v>
      </c>
      <c r="J1048" t="str">
        <f t="shared" si="65"/>
        <v>7+ yrs</v>
      </c>
      <c r="K1048">
        <f t="shared" ca="1" si="67"/>
        <v>8</v>
      </c>
      <c r="L1048" t="s">
        <v>19</v>
      </c>
      <c r="M1048">
        <v>1</v>
      </c>
      <c r="N1048">
        <v>0</v>
      </c>
      <c r="O1048">
        <v>1</v>
      </c>
      <c r="P1048">
        <v>0</v>
      </c>
      <c r="Q1048">
        <v>1</v>
      </c>
      <c r="R1048">
        <f>SUM(M1048:N1048:O1048:P1048:Q1048)</f>
        <v>3</v>
      </c>
      <c r="S1048" s="1">
        <v>125645</v>
      </c>
      <c r="T1048" s="1" t="str">
        <f t="shared" si="66"/>
        <v>High</v>
      </c>
      <c r="U1048">
        <v>5</v>
      </c>
      <c r="V1048">
        <v>2022</v>
      </c>
      <c r="W1048" t="s">
        <v>28</v>
      </c>
      <c r="X1048">
        <v>9</v>
      </c>
    </row>
    <row r="1049" spans="1:24" x14ac:dyDescent="0.3">
      <c r="A1049">
        <v>1048</v>
      </c>
      <c r="B1049" t="s">
        <v>31</v>
      </c>
      <c r="C1049" t="str">
        <f>_xlfn.XLOOKUP(B1049,Lookup_table!B:B,Lookup_table!C:C)</f>
        <v>Business</v>
      </c>
      <c r="D1049" t="s">
        <v>22</v>
      </c>
      <c r="E1049" t="s">
        <v>42</v>
      </c>
      <c r="F1049" t="s">
        <v>51</v>
      </c>
      <c r="G1049" t="s">
        <v>17</v>
      </c>
      <c r="H1049" t="str">
        <f t="shared" si="64"/>
        <v>Remote</v>
      </c>
      <c r="I1049" t="s">
        <v>35</v>
      </c>
      <c r="J1049" t="str">
        <f t="shared" si="65"/>
        <v>0-2 yrs</v>
      </c>
      <c r="K1049">
        <f t="shared" ca="1" si="67"/>
        <v>0</v>
      </c>
      <c r="L1049" t="s">
        <v>19</v>
      </c>
      <c r="M1049">
        <v>0</v>
      </c>
      <c r="N1049">
        <v>0</v>
      </c>
      <c r="O1049">
        <v>1</v>
      </c>
      <c r="P1049">
        <v>1</v>
      </c>
      <c r="Q1049">
        <v>1</v>
      </c>
      <c r="R1049">
        <f>SUM(M1049:N1049:O1049:P1049:Q1049)</f>
        <v>3</v>
      </c>
      <c r="S1049" s="1">
        <v>112696</v>
      </c>
      <c r="T1049" s="1" t="str">
        <f t="shared" si="66"/>
        <v>Medium</v>
      </c>
      <c r="U1049">
        <v>12</v>
      </c>
      <c r="V1049">
        <v>2020</v>
      </c>
      <c r="W1049" t="s">
        <v>28</v>
      </c>
      <c r="X1049">
        <v>8</v>
      </c>
    </row>
    <row r="1050" spans="1:24" x14ac:dyDescent="0.3">
      <c r="A1050">
        <v>1049</v>
      </c>
      <c r="B1050" t="s">
        <v>33</v>
      </c>
      <c r="C1050" t="str">
        <f>_xlfn.XLOOKUP(B1050,Lookup_table!B:B,Lookup_table!C:C)</f>
        <v>Data</v>
      </c>
      <c r="D1050" t="s">
        <v>34</v>
      </c>
      <c r="E1050" t="s">
        <v>23</v>
      </c>
      <c r="F1050" t="s">
        <v>43</v>
      </c>
      <c r="G1050" t="s">
        <v>17</v>
      </c>
      <c r="H1050" t="str">
        <f t="shared" si="64"/>
        <v>Remote</v>
      </c>
      <c r="I1050" t="s">
        <v>26</v>
      </c>
      <c r="J1050" t="str">
        <f t="shared" si="65"/>
        <v>3-6 yrs</v>
      </c>
      <c r="K1050">
        <f t="shared" ca="1" si="67"/>
        <v>5</v>
      </c>
      <c r="L1050" t="s">
        <v>39</v>
      </c>
      <c r="M1050">
        <v>0</v>
      </c>
      <c r="N1050">
        <v>1</v>
      </c>
      <c r="O1050">
        <v>1</v>
      </c>
      <c r="P1050">
        <v>1</v>
      </c>
      <c r="Q1050">
        <v>1</v>
      </c>
      <c r="R1050">
        <f>SUM(M1050:N1050:O1050:P1050:Q1050)</f>
        <v>4</v>
      </c>
      <c r="S1050" s="1">
        <v>112105</v>
      </c>
      <c r="T1050" s="1" t="str">
        <f t="shared" si="66"/>
        <v>Medium</v>
      </c>
      <c r="U1050">
        <v>2</v>
      </c>
      <c r="V1050">
        <v>2026</v>
      </c>
      <c r="W1050" t="s">
        <v>28</v>
      </c>
      <c r="X1050">
        <v>2</v>
      </c>
    </row>
    <row r="1051" spans="1:24" x14ac:dyDescent="0.3">
      <c r="A1051">
        <v>1050</v>
      </c>
      <c r="B1051" t="s">
        <v>33</v>
      </c>
      <c r="C1051" t="str">
        <f>_xlfn.XLOOKUP(B1051,Lookup_table!B:B,Lookup_table!C:C)</f>
        <v>Data</v>
      </c>
      <c r="D1051" t="s">
        <v>37</v>
      </c>
      <c r="E1051" t="s">
        <v>23</v>
      </c>
      <c r="F1051" t="s">
        <v>44</v>
      </c>
      <c r="G1051" t="s">
        <v>25</v>
      </c>
      <c r="H1051" t="str">
        <f t="shared" si="64"/>
        <v>Onsite/Hybrid</v>
      </c>
      <c r="I1051" t="s">
        <v>35</v>
      </c>
      <c r="J1051" t="str">
        <f t="shared" si="65"/>
        <v>0-2 yrs</v>
      </c>
      <c r="K1051">
        <f t="shared" ca="1" si="67"/>
        <v>0</v>
      </c>
      <c r="L1051" t="s">
        <v>27</v>
      </c>
      <c r="M1051">
        <v>0</v>
      </c>
      <c r="N1051">
        <v>0</v>
      </c>
      <c r="O1051">
        <v>1</v>
      </c>
      <c r="P1051">
        <v>0</v>
      </c>
      <c r="Q1051">
        <v>1</v>
      </c>
      <c r="R1051">
        <f>SUM(M1051:N1051:O1051:P1051:Q1051)</f>
        <v>2</v>
      </c>
      <c r="S1051" s="1">
        <v>76642</v>
      </c>
      <c r="T1051" s="1" t="str">
        <f t="shared" si="66"/>
        <v>Medium</v>
      </c>
      <c r="U1051">
        <v>2</v>
      </c>
      <c r="V1051">
        <v>2024</v>
      </c>
      <c r="W1051" t="s">
        <v>20</v>
      </c>
      <c r="X1051">
        <v>4</v>
      </c>
    </row>
    <row r="1052" spans="1:24" x14ac:dyDescent="0.3">
      <c r="A1052">
        <v>1051</v>
      </c>
      <c r="B1052" t="s">
        <v>36</v>
      </c>
      <c r="C1052" t="str">
        <f>_xlfn.XLOOKUP(B1052,Lookup_table!B:B,Lookup_table!C:C)</f>
        <v>Data</v>
      </c>
      <c r="D1052" t="s">
        <v>22</v>
      </c>
      <c r="E1052" t="s">
        <v>40</v>
      </c>
      <c r="F1052" t="s">
        <v>29</v>
      </c>
      <c r="G1052" t="s">
        <v>30</v>
      </c>
      <c r="H1052" t="str">
        <f t="shared" si="64"/>
        <v>Onsite/Hybrid</v>
      </c>
      <c r="I1052" t="s">
        <v>18</v>
      </c>
      <c r="J1052" t="str">
        <f t="shared" si="65"/>
        <v>7+ yrs</v>
      </c>
      <c r="K1052">
        <f t="shared" ca="1" si="67"/>
        <v>13</v>
      </c>
      <c r="L1052" t="s">
        <v>39</v>
      </c>
      <c r="M1052">
        <v>1</v>
      </c>
      <c r="N1052">
        <v>0</v>
      </c>
      <c r="O1052">
        <v>1</v>
      </c>
      <c r="P1052">
        <v>0</v>
      </c>
      <c r="Q1052">
        <v>1</v>
      </c>
      <c r="R1052">
        <f>SUM(M1052:N1052:O1052:P1052:Q1052)</f>
        <v>3</v>
      </c>
      <c r="S1052" s="1">
        <v>142717</v>
      </c>
      <c r="T1052" s="1" t="str">
        <f t="shared" si="66"/>
        <v>High</v>
      </c>
      <c r="U1052">
        <v>3</v>
      </c>
      <c r="V1052">
        <v>2025</v>
      </c>
      <c r="W1052" t="s">
        <v>20</v>
      </c>
      <c r="X1052">
        <v>2</v>
      </c>
    </row>
    <row r="1053" spans="1:24" x14ac:dyDescent="0.3">
      <c r="A1053">
        <v>1052</v>
      </c>
      <c r="B1053" t="s">
        <v>50</v>
      </c>
      <c r="C1053" t="str">
        <f>_xlfn.XLOOKUP(B1053,Lookup_table!B:B,Lookup_table!C:C)</f>
        <v>AI</v>
      </c>
      <c r="D1053" t="s">
        <v>14</v>
      </c>
      <c r="E1053" t="s">
        <v>38</v>
      </c>
      <c r="F1053" t="s">
        <v>52</v>
      </c>
      <c r="G1053" t="s">
        <v>25</v>
      </c>
      <c r="H1053" t="str">
        <f t="shared" si="64"/>
        <v>Onsite/Hybrid</v>
      </c>
      <c r="I1053" t="s">
        <v>26</v>
      </c>
      <c r="J1053" t="str">
        <f t="shared" si="65"/>
        <v>3-6 yrs</v>
      </c>
      <c r="K1053">
        <f t="shared" ca="1" si="67"/>
        <v>3</v>
      </c>
      <c r="L1053" t="s">
        <v>39</v>
      </c>
      <c r="M1053">
        <v>0</v>
      </c>
      <c r="N1053">
        <v>0</v>
      </c>
      <c r="O1053">
        <v>1</v>
      </c>
      <c r="P1053">
        <v>0</v>
      </c>
      <c r="Q1053">
        <v>0</v>
      </c>
      <c r="R1053">
        <f>SUM(M1053:N1053:O1053:P1053:Q1053)</f>
        <v>1</v>
      </c>
      <c r="S1053" s="1">
        <v>131323</v>
      </c>
      <c r="T1053" s="1" t="str">
        <f t="shared" si="66"/>
        <v>High</v>
      </c>
      <c r="U1053">
        <v>4</v>
      </c>
      <c r="V1053">
        <v>2023</v>
      </c>
      <c r="W1053" t="s">
        <v>28</v>
      </c>
      <c r="X1053">
        <v>7</v>
      </c>
    </row>
    <row r="1054" spans="1:24" x14ac:dyDescent="0.3">
      <c r="A1054">
        <v>1053</v>
      </c>
      <c r="B1054" t="s">
        <v>41</v>
      </c>
      <c r="C1054" t="str">
        <f>_xlfn.XLOOKUP(B1054,Lookup_table!B:B,Lookup_table!C:C)</f>
        <v>Data</v>
      </c>
      <c r="D1054" t="s">
        <v>22</v>
      </c>
      <c r="E1054" t="s">
        <v>42</v>
      </c>
      <c r="F1054" t="s">
        <v>52</v>
      </c>
      <c r="G1054" t="s">
        <v>30</v>
      </c>
      <c r="H1054" t="str">
        <f t="shared" si="64"/>
        <v>Onsite/Hybrid</v>
      </c>
      <c r="I1054" t="s">
        <v>35</v>
      </c>
      <c r="J1054" t="str">
        <f t="shared" si="65"/>
        <v>0-2 yrs</v>
      </c>
      <c r="K1054">
        <f t="shared" ca="1" si="67"/>
        <v>1</v>
      </c>
      <c r="L1054" t="s">
        <v>27</v>
      </c>
      <c r="M1054">
        <v>0</v>
      </c>
      <c r="N1054">
        <v>0</v>
      </c>
      <c r="O1054">
        <v>0</v>
      </c>
      <c r="P1054">
        <v>0</v>
      </c>
      <c r="Q1054">
        <v>1</v>
      </c>
      <c r="R1054">
        <f>SUM(M1054:N1054:O1054:P1054:Q1054)</f>
        <v>1</v>
      </c>
      <c r="S1054" s="1">
        <v>76304</v>
      </c>
      <c r="T1054" s="1" t="str">
        <f t="shared" si="66"/>
        <v>Medium</v>
      </c>
      <c r="U1054">
        <v>2</v>
      </c>
      <c r="V1054">
        <v>2022</v>
      </c>
      <c r="W1054" t="s">
        <v>28</v>
      </c>
      <c r="X1054">
        <v>8</v>
      </c>
    </row>
    <row r="1055" spans="1:24" x14ac:dyDescent="0.3">
      <c r="A1055">
        <v>1054</v>
      </c>
      <c r="B1055" t="s">
        <v>50</v>
      </c>
      <c r="C1055" t="str">
        <f>_xlfn.XLOOKUP(B1055,Lookup_table!B:B,Lookup_table!C:C)</f>
        <v>AI</v>
      </c>
      <c r="D1055" t="s">
        <v>22</v>
      </c>
      <c r="E1055" t="s">
        <v>32</v>
      </c>
      <c r="F1055" t="s">
        <v>44</v>
      </c>
      <c r="G1055" t="s">
        <v>30</v>
      </c>
      <c r="H1055" t="str">
        <f t="shared" si="64"/>
        <v>Onsite/Hybrid</v>
      </c>
      <c r="I1055" t="s">
        <v>26</v>
      </c>
      <c r="J1055" t="str">
        <f t="shared" si="65"/>
        <v>3-6 yrs</v>
      </c>
      <c r="K1055">
        <f t="shared" ca="1" si="67"/>
        <v>4</v>
      </c>
      <c r="L1055" t="s">
        <v>19</v>
      </c>
      <c r="M1055">
        <v>1</v>
      </c>
      <c r="N1055">
        <v>1</v>
      </c>
      <c r="O1055">
        <v>1</v>
      </c>
      <c r="P1055">
        <v>1</v>
      </c>
      <c r="Q1055">
        <v>1</v>
      </c>
      <c r="R1055">
        <f>SUM(M1055:N1055:O1055:P1055:Q1055)</f>
        <v>5</v>
      </c>
      <c r="S1055" s="1">
        <v>176320</v>
      </c>
      <c r="T1055" s="1" t="str">
        <f t="shared" si="66"/>
        <v>High</v>
      </c>
      <c r="U1055">
        <v>2</v>
      </c>
      <c r="V1055">
        <v>2022</v>
      </c>
      <c r="W1055" t="s">
        <v>28</v>
      </c>
      <c r="X1055">
        <v>4</v>
      </c>
    </row>
    <row r="1056" spans="1:24" x14ac:dyDescent="0.3">
      <c r="A1056">
        <v>1055</v>
      </c>
      <c r="B1056" t="s">
        <v>21</v>
      </c>
      <c r="C1056" t="str">
        <f>_xlfn.XLOOKUP(B1056,Lookup_table!B:B,Lookup_table!C:C)</f>
        <v>AI</v>
      </c>
      <c r="D1056" t="s">
        <v>14</v>
      </c>
      <c r="E1056" t="s">
        <v>40</v>
      </c>
      <c r="F1056" t="s">
        <v>51</v>
      </c>
      <c r="G1056" t="s">
        <v>30</v>
      </c>
      <c r="H1056" t="str">
        <f t="shared" si="64"/>
        <v>Onsite/Hybrid</v>
      </c>
      <c r="I1056" t="s">
        <v>35</v>
      </c>
      <c r="J1056" t="str">
        <f t="shared" si="65"/>
        <v>0-2 yrs</v>
      </c>
      <c r="K1056">
        <f t="shared" ca="1" si="67"/>
        <v>2</v>
      </c>
      <c r="L1056" t="s">
        <v>39</v>
      </c>
      <c r="M1056">
        <v>1</v>
      </c>
      <c r="N1056">
        <v>1</v>
      </c>
      <c r="O1056">
        <v>0</v>
      </c>
      <c r="P1056">
        <v>1</v>
      </c>
      <c r="Q1056">
        <v>1</v>
      </c>
      <c r="R1056">
        <f>SUM(M1056:N1056:O1056:P1056:Q1056)</f>
        <v>4</v>
      </c>
      <c r="S1056" s="1">
        <v>111281</v>
      </c>
      <c r="T1056" s="1" t="str">
        <f t="shared" si="66"/>
        <v>Medium</v>
      </c>
      <c r="U1056">
        <v>5</v>
      </c>
      <c r="V1056">
        <v>2025</v>
      </c>
      <c r="W1056" t="s">
        <v>28</v>
      </c>
      <c r="X1056">
        <v>7</v>
      </c>
    </row>
    <row r="1057" spans="1:24" x14ac:dyDescent="0.3">
      <c r="A1057">
        <v>1056</v>
      </c>
      <c r="B1057" t="s">
        <v>50</v>
      </c>
      <c r="C1057" t="str">
        <f>_xlfn.XLOOKUP(B1057,Lookup_table!B:B,Lookup_table!C:C)</f>
        <v>AI</v>
      </c>
      <c r="D1057" t="s">
        <v>22</v>
      </c>
      <c r="E1057" t="s">
        <v>32</v>
      </c>
      <c r="F1057" t="s">
        <v>29</v>
      </c>
      <c r="G1057" t="s">
        <v>17</v>
      </c>
      <c r="H1057" t="str">
        <f t="shared" si="64"/>
        <v>Remote</v>
      </c>
      <c r="I1057" t="s">
        <v>26</v>
      </c>
      <c r="J1057" t="str">
        <f t="shared" si="65"/>
        <v>3-6 yrs</v>
      </c>
      <c r="K1057">
        <f t="shared" ca="1" si="67"/>
        <v>4</v>
      </c>
      <c r="L1057" t="s">
        <v>27</v>
      </c>
      <c r="M1057">
        <v>0</v>
      </c>
      <c r="N1057">
        <v>0</v>
      </c>
      <c r="O1057">
        <v>0</v>
      </c>
      <c r="P1057">
        <v>1</v>
      </c>
      <c r="Q1057">
        <v>0</v>
      </c>
      <c r="R1057">
        <f>SUM(M1057:N1057:O1057:P1057:Q1057)</f>
        <v>1</v>
      </c>
      <c r="S1057" s="1">
        <v>150761</v>
      </c>
      <c r="T1057" s="1" t="str">
        <f t="shared" si="66"/>
        <v>High</v>
      </c>
      <c r="U1057">
        <v>3</v>
      </c>
      <c r="V1057">
        <v>2022</v>
      </c>
      <c r="W1057" t="s">
        <v>34</v>
      </c>
      <c r="X1057">
        <v>1</v>
      </c>
    </row>
    <row r="1058" spans="1:24" x14ac:dyDescent="0.3">
      <c r="A1058">
        <v>1057</v>
      </c>
      <c r="B1058" t="s">
        <v>21</v>
      </c>
      <c r="C1058" t="str">
        <f>_xlfn.XLOOKUP(B1058,Lookup_table!B:B,Lookup_table!C:C)</f>
        <v>AI</v>
      </c>
      <c r="D1058" t="s">
        <v>37</v>
      </c>
      <c r="E1058" t="s">
        <v>15</v>
      </c>
      <c r="F1058" t="s">
        <v>44</v>
      </c>
      <c r="G1058" t="s">
        <v>30</v>
      </c>
      <c r="H1058" t="str">
        <f t="shared" si="64"/>
        <v>Onsite/Hybrid</v>
      </c>
      <c r="I1058" t="s">
        <v>18</v>
      </c>
      <c r="J1058" t="str">
        <f t="shared" si="65"/>
        <v>7+ yrs</v>
      </c>
      <c r="K1058">
        <f t="shared" ca="1" si="67"/>
        <v>14</v>
      </c>
      <c r="L1058" t="s">
        <v>39</v>
      </c>
      <c r="M1058">
        <v>1</v>
      </c>
      <c r="N1058">
        <v>1</v>
      </c>
      <c r="O1058">
        <v>1</v>
      </c>
      <c r="P1058">
        <v>1</v>
      </c>
      <c r="Q1058">
        <v>0</v>
      </c>
      <c r="R1058">
        <f>SUM(M1058:N1058:O1058:P1058:Q1058)</f>
        <v>4</v>
      </c>
      <c r="S1058" s="1">
        <v>173283</v>
      </c>
      <c r="T1058" s="1" t="str">
        <f t="shared" si="66"/>
        <v>High</v>
      </c>
      <c r="U1058">
        <v>9</v>
      </c>
      <c r="V1058">
        <v>2022</v>
      </c>
      <c r="W1058" t="s">
        <v>28</v>
      </c>
      <c r="X1058">
        <v>4</v>
      </c>
    </row>
    <row r="1059" spans="1:24" x14ac:dyDescent="0.3">
      <c r="A1059">
        <v>1058</v>
      </c>
      <c r="B1059" t="s">
        <v>36</v>
      </c>
      <c r="C1059" t="str">
        <f>_xlfn.XLOOKUP(B1059,Lookup_table!B:B,Lookup_table!C:C)</f>
        <v>Data</v>
      </c>
      <c r="D1059" t="s">
        <v>22</v>
      </c>
      <c r="E1059" t="s">
        <v>38</v>
      </c>
      <c r="F1059" t="s">
        <v>51</v>
      </c>
      <c r="G1059" t="s">
        <v>17</v>
      </c>
      <c r="H1059" t="str">
        <f t="shared" si="64"/>
        <v>Remote</v>
      </c>
      <c r="I1059" t="s">
        <v>26</v>
      </c>
      <c r="J1059" t="str">
        <f t="shared" si="65"/>
        <v>3-6 yrs</v>
      </c>
      <c r="K1059">
        <f t="shared" ca="1" si="67"/>
        <v>6</v>
      </c>
      <c r="L1059" t="s">
        <v>19</v>
      </c>
      <c r="M1059">
        <v>1</v>
      </c>
      <c r="N1059">
        <v>1</v>
      </c>
      <c r="O1059">
        <v>1</v>
      </c>
      <c r="P1059">
        <v>1</v>
      </c>
      <c r="Q1059">
        <v>0</v>
      </c>
      <c r="R1059">
        <f>SUM(M1059:N1059:O1059:P1059:Q1059)</f>
        <v>4</v>
      </c>
      <c r="S1059" s="1">
        <v>127443</v>
      </c>
      <c r="T1059" s="1" t="str">
        <f t="shared" si="66"/>
        <v>High</v>
      </c>
      <c r="U1059">
        <v>2</v>
      </c>
      <c r="V1059">
        <v>2026</v>
      </c>
      <c r="W1059" t="s">
        <v>28</v>
      </c>
      <c r="X1059">
        <v>3</v>
      </c>
    </row>
    <row r="1060" spans="1:24" x14ac:dyDescent="0.3">
      <c r="A1060">
        <v>1059</v>
      </c>
      <c r="B1060" t="s">
        <v>36</v>
      </c>
      <c r="C1060" t="str">
        <f>_xlfn.XLOOKUP(B1060,Lookup_table!B:B,Lookup_table!C:C)</f>
        <v>Data</v>
      </c>
      <c r="D1060" t="s">
        <v>34</v>
      </c>
      <c r="E1060" t="s">
        <v>40</v>
      </c>
      <c r="F1060" t="s">
        <v>44</v>
      </c>
      <c r="G1060" t="s">
        <v>25</v>
      </c>
      <c r="H1060" t="str">
        <f t="shared" si="64"/>
        <v>Onsite/Hybrid</v>
      </c>
      <c r="I1060" t="s">
        <v>26</v>
      </c>
      <c r="J1060" t="str">
        <f t="shared" si="65"/>
        <v>3-6 yrs</v>
      </c>
      <c r="K1060">
        <f t="shared" ca="1" si="67"/>
        <v>5</v>
      </c>
      <c r="L1060" t="s">
        <v>19</v>
      </c>
      <c r="M1060">
        <v>1</v>
      </c>
      <c r="N1060">
        <v>1</v>
      </c>
      <c r="O1060">
        <v>1</v>
      </c>
      <c r="P1060">
        <v>0</v>
      </c>
      <c r="Q1060">
        <v>0</v>
      </c>
      <c r="R1060">
        <f>SUM(M1060:N1060:O1060:P1060:Q1060)</f>
        <v>3</v>
      </c>
      <c r="S1060" s="1">
        <v>89562</v>
      </c>
      <c r="T1060" s="1" t="str">
        <f t="shared" si="66"/>
        <v>Medium</v>
      </c>
      <c r="U1060">
        <v>1</v>
      </c>
      <c r="V1060">
        <v>2023</v>
      </c>
      <c r="W1060" t="s">
        <v>20</v>
      </c>
      <c r="X1060">
        <v>6</v>
      </c>
    </row>
    <row r="1061" spans="1:24" x14ac:dyDescent="0.3">
      <c r="A1061">
        <v>1060</v>
      </c>
      <c r="B1061" t="s">
        <v>21</v>
      </c>
      <c r="C1061" t="str">
        <f>_xlfn.XLOOKUP(B1061,Lookup_table!B:B,Lookup_table!C:C)</f>
        <v>AI</v>
      </c>
      <c r="D1061" t="s">
        <v>22</v>
      </c>
      <c r="E1061" t="s">
        <v>32</v>
      </c>
      <c r="F1061" t="s">
        <v>24</v>
      </c>
      <c r="G1061" t="s">
        <v>30</v>
      </c>
      <c r="H1061" t="str">
        <f t="shared" si="64"/>
        <v>Onsite/Hybrid</v>
      </c>
      <c r="I1061" t="s">
        <v>26</v>
      </c>
      <c r="J1061" t="str">
        <f t="shared" si="65"/>
        <v>3-6 yrs</v>
      </c>
      <c r="K1061">
        <f t="shared" ca="1" si="67"/>
        <v>5</v>
      </c>
      <c r="L1061" t="s">
        <v>19</v>
      </c>
      <c r="M1061">
        <v>1</v>
      </c>
      <c r="N1061">
        <v>1</v>
      </c>
      <c r="O1061">
        <v>0</v>
      </c>
      <c r="P1061">
        <v>0</v>
      </c>
      <c r="Q1061">
        <v>1</v>
      </c>
      <c r="R1061">
        <f>SUM(M1061:N1061:O1061:P1061:Q1061)</f>
        <v>3</v>
      </c>
      <c r="S1061" s="1">
        <v>140183</v>
      </c>
      <c r="T1061" s="1" t="str">
        <f t="shared" si="66"/>
        <v>High</v>
      </c>
      <c r="U1061">
        <v>4</v>
      </c>
      <c r="V1061">
        <v>2026</v>
      </c>
      <c r="W1061" t="s">
        <v>28</v>
      </c>
      <c r="X1061">
        <v>8</v>
      </c>
    </row>
    <row r="1062" spans="1:24" x14ac:dyDescent="0.3">
      <c r="A1062">
        <v>1061</v>
      </c>
      <c r="B1062" t="s">
        <v>36</v>
      </c>
      <c r="C1062" t="str">
        <f>_xlfn.XLOOKUP(B1062,Lookup_table!B:B,Lookup_table!C:C)</f>
        <v>Data</v>
      </c>
      <c r="D1062" t="s">
        <v>34</v>
      </c>
      <c r="E1062" t="s">
        <v>38</v>
      </c>
      <c r="F1062" t="s">
        <v>52</v>
      </c>
      <c r="G1062" t="s">
        <v>17</v>
      </c>
      <c r="H1062" t="str">
        <f t="shared" si="64"/>
        <v>Remote</v>
      </c>
      <c r="I1062" t="s">
        <v>26</v>
      </c>
      <c r="J1062" t="str">
        <f t="shared" si="65"/>
        <v>3-6 yrs</v>
      </c>
      <c r="K1062">
        <f t="shared" ca="1" si="67"/>
        <v>3</v>
      </c>
      <c r="L1062" t="s">
        <v>27</v>
      </c>
      <c r="M1062">
        <v>0</v>
      </c>
      <c r="N1062">
        <v>1</v>
      </c>
      <c r="O1062">
        <v>0</v>
      </c>
      <c r="P1062">
        <v>0</v>
      </c>
      <c r="Q1062">
        <v>1</v>
      </c>
      <c r="R1062">
        <f>SUM(M1062:N1062:O1062:P1062:Q1062)</f>
        <v>2</v>
      </c>
      <c r="S1062" s="1">
        <v>85855</v>
      </c>
      <c r="T1062" s="1" t="str">
        <f t="shared" si="66"/>
        <v>Medium</v>
      </c>
      <c r="U1062">
        <v>8</v>
      </c>
      <c r="V1062">
        <v>2026</v>
      </c>
      <c r="W1062" t="s">
        <v>28</v>
      </c>
      <c r="X1062">
        <v>9</v>
      </c>
    </row>
    <row r="1063" spans="1:24" x14ac:dyDescent="0.3">
      <c r="A1063">
        <v>1062</v>
      </c>
      <c r="B1063" t="s">
        <v>36</v>
      </c>
      <c r="C1063" t="str">
        <f>_xlfn.XLOOKUP(B1063,Lookup_table!B:B,Lookup_table!C:C)</f>
        <v>Data</v>
      </c>
      <c r="D1063" t="s">
        <v>37</v>
      </c>
      <c r="E1063" t="s">
        <v>42</v>
      </c>
      <c r="F1063" t="s">
        <v>51</v>
      </c>
      <c r="G1063" t="s">
        <v>30</v>
      </c>
      <c r="H1063" t="str">
        <f t="shared" si="64"/>
        <v>Onsite/Hybrid</v>
      </c>
      <c r="I1063" t="s">
        <v>26</v>
      </c>
      <c r="J1063" t="str">
        <f t="shared" si="65"/>
        <v>3-6 yrs</v>
      </c>
      <c r="K1063">
        <f t="shared" ca="1" si="67"/>
        <v>3</v>
      </c>
      <c r="L1063" t="s">
        <v>39</v>
      </c>
      <c r="M1063">
        <v>0</v>
      </c>
      <c r="N1063">
        <v>1</v>
      </c>
      <c r="O1063">
        <v>0</v>
      </c>
      <c r="P1063">
        <v>1</v>
      </c>
      <c r="Q1063">
        <v>0</v>
      </c>
      <c r="R1063">
        <f>SUM(M1063:N1063:O1063:P1063:Q1063)</f>
        <v>2</v>
      </c>
      <c r="S1063" s="1">
        <v>85578</v>
      </c>
      <c r="T1063" s="1" t="str">
        <f t="shared" si="66"/>
        <v>Medium</v>
      </c>
      <c r="U1063">
        <v>3</v>
      </c>
      <c r="V1063">
        <v>2021</v>
      </c>
      <c r="W1063" t="s">
        <v>28</v>
      </c>
      <c r="X1063">
        <v>7</v>
      </c>
    </row>
    <row r="1064" spans="1:24" x14ac:dyDescent="0.3">
      <c r="A1064">
        <v>1063</v>
      </c>
      <c r="B1064" t="s">
        <v>33</v>
      </c>
      <c r="C1064" t="str">
        <f>_xlfn.XLOOKUP(B1064,Lookup_table!B:B,Lookup_table!C:C)</f>
        <v>Data</v>
      </c>
      <c r="D1064" t="s">
        <v>37</v>
      </c>
      <c r="E1064" t="s">
        <v>23</v>
      </c>
      <c r="F1064" t="s">
        <v>44</v>
      </c>
      <c r="G1064" t="s">
        <v>17</v>
      </c>
      <c r="H1064" t="str">
        <f t="shared" si="64"/>
        <v>Remote</v>
      </c>
      <c r="I1064" t="s">
        <v>26</v>
      </c>
      <c r="J1064" t="str">
        <f t="shared" si="65"/>
        <v>3-6 yrs</v>
      </c>
      <c r="K1064">
        <f t="shared" ca="1" si="67"/>
        <v>3</v>
      </c>
      <c r="L1064" t="s">
        <v>19</v>
      </c>
      <c r="M1064">
        <v>0</v>
      </c>
      <c r="N1064">
        <v>0</v>
      </c>
      <c r="O1064">
        <v>1</v>
      </c>
      <c r="P1064">
        <v>0</v>
      </c>
      <c r="Q1064">
        <v>0</v>
      </c>
      <c r="R1064">
        <f>SUM(M1064:N1064:O1064:P1064:Q1064)</f>
        <v>1</v>
      </c>
      <c r="S1064" s="1">
        <v>93732</v>
      </c>
      <c r="T1064" s="1" t="str">
        <f t="shared" si="66"/>
        <v>Medium</v>
      </c>
      <c r="U1064">
        <v>10</v>
      </c>
      <c r="V1064">
        <v>2024</v>
      </c>
      <c r="W1064" t="s">
        <v>34</v>
      </c>
      <c r="X1064">
        <v>4</v>
      </c>
    </row>
    <row r="1065" spans="1:24" x14ac:dyDescent="0.3">
      <c r="A1065">
        <v>1064</v>
      </c>
      <c r="B1065" t="s">
        <v>21</v>
      </c>
      <c r="C1065" t="str">
        <f>_xlfn.XLOOKUP(B1065,Lookup_table!B:B,Lookup_table!C:C)</f>
        <v>AI</v>
      </c>
      <c r="D1065" t="s">
        <v>37</v>
      </c>
      <c r="E1065" t="s">
        <v>23</v>
      </c>
      <c r="F1065" t="s">
        <v>29</v>
      </c>
      <c r="G1065" t="s">
        <v>17</v>
      </c>
      <c r="H1065" t="str">
        <f t="shared" si="64"/>
        <v>Remote</v>
      </c>
      <c r="I1065" t="s">
        <v>18</v>
      </c>
      <c r="J1065" t="str">
        <f t="shared" si="65"/>
        <v>7+ yrs</v>
      </c>
      <c r="K1065">
        <f t="shared" ca="1" si="67"/>
        <v>11</v>
      </c>
      <c r="L1065" t="s">
        <v>27</v>
      </c>
      <c r="M1065">
        <v>1</v>
      </c>
      <c r="N1065">
        <v>1</v>
      </c>
      <c r="O1065">
        <v>0</v>
      </c>
      <c r="P1065">
        <v>0</v>
      </c>
      <c r="Q1065">
        <v>0</v>
      </c>
      <c r="R1065">
        <f>SUM(M1065:N1065:O1065:P1065:Q1065)</f>
        <v>2</v>
      </c>
      <c r="S1065" s="1">
        <v>135197</v>
      </c>
      <c r="T1065" s="1" t="str">
        <f t="shared" si="66"/>
        <v>High</v>
      </c>
      <c r="U1065">
        <v>7</v>
      </c>
      <c r="V1065">
        <v>2022</v>
      </c>
      <c r="W1065" t="s">
        <v>20</v>
      </c>
      <c r="X1065">
        <v>1</v>
      </c>
    </row>
    <row r="1066" spans="1:24" x14ac:dyDescent="0.3">
      <c r="A1066">
        <v>1065</v>
      </c>
      <c r="B1066" t="s">
        <v>50</v>
      </c>
      <c r="C1066" t="str">
        <f>_xlfn.XLOOKUP(B1066,Lookup_table!B:B,Lookup_table!C:C)</f>
        <v>AI</v>
      </c>
      <c r="D1066" t="s">
        <v>37</v>
      </c>
      <c r="E1066" t="s">
        <v>38</v>
      </c>
      <c r="F1066" t="s">
        <v>43</v>
      </c>
      <c r="G1066" t="s">
        <v>30</v>
      </c>
      <c r="H1066" t="str">
        <f t="shared" si="64"/>
        <v>Onsite/Hybrid</v>
      </c>
      <c r="I1066" t="s">
        <v>35</v>
      </c>
      <c r="J1066" t="str">
        <f t="shared" si="65"/>
        <v>0-2 yrs</v>
      </c>
      <c r="K1066">
        <f t="shared" ca="1" si="67"/>
        <v>2</v>
      </c>
      <c r="L1066" t="s">
        <v>19</v>
      </c>
      <c r="M1066">
        <v>1</v>
      </c>
      <c r="N1066">
        <v>1</v>
      </c>
      <c r="O1066">
        <v>0</v>
      </c>
      <c r="P1066">
        <v>1</v>
      </c>
      <c r="Q1066">
        <v>1</v>
      </c>
      <c r="R1066">
        <f>SUM(M1066:N1066:O1066:P1066:Q1066)</f>
        <v>4</v>
      </c>
      <c r="S1066" s="1">
        <v>119963</v>
      </c>
      <c r="T1066" s="1" t="str">
        <f t="shared" si="66"/>
        <v>Medium</v>
      </c>
      <c r="U1066">
        <v>11</v>
      </c>
      <c r="V1066">
        <v>2025</v>
      </c>
      <c r="W1066" t="s">
        <v>34</v>
      </c>
      <c r="X1066">
        <v>6</v>
      </c>
    </row>
    <row r="1067" spans="1:24" x14ac:dyDescent="0.3">
      <c r="A1067">
        <v>1066</v>
      </c>
      <c r="B1067" t="s">
        <v>36</v>
      </c>
      <c r="C1067" t="str">
        <f>_xlfn.XLOOKUP(B1067,Lookup_table!B:B,Lookup_table!C:C)</f>
        <v>Data</v>
      </c>
      <c r="D1067" t="s">
        <v>34</v>
      </c>
      <c r="E1067" t="s">
        <v>23</v>
      </c>
      <c r="F1067" t="s">
        <v>43</v>
      </c>
      <c r="G1067" t="s">
        <v>17</v>
      </c>
      <c r="H1067" t="str">
        <f t="shared" si="64"/>
        <v>Remote</v>
      </c>
      <c r="I1067" t="s">
        <v>35</v>
      </c>
      <c r="J1067" t="str">
        <f t="shared" si="65"/>
        <v>0-2 yrs</v>
      </c>
      <c r="K1067">
        <f t="shared" ca="1" si="67"/>
        <v>2</v>
      </c>
      <c r="L1067" t="s">
        <v>19</v>
      </c>
      <c r="M1067">
        <v>0</v>
      </c>
      <c r="N1067">
        <v>0</v>
      </c>
      <c r="O1067">
        <v>1</v>
      </c>
      <c r="P1067">
        <v>0</v>
      </c>
      <c r="Q1067">
        <v>0</v>
      </c>
      <c r="R1067">
        <f>SUM(M1067:N1067:O1067:P1067:Q1067)</f>
        <v>1</v>
      </c>
      <c r="S1067" s="1">
        <v>62382</v>
      </c>
      <c r="T1067" s="1" t="str">
        <f t="shared" si="66"/>
        <v>Low</v>
      </c>
      <c r="U1067">
        <v>8</v>
      </c>
      <c r="V1067">
        <v>2020</v>
      </c>
      <c r="W1067" t="s">
        <v>20</v>
      </c>
      <c r="X1067">
        <v>6</v>
      </c>
    </row>
    <row r="1068" spans="1:24" x14ac:dyDescent="0.3">
      <c r="A1068">
        <v>1067</v>
      </c>
      <c r="B1068" t="s">
        <v>21</v>
      </c>
      <c r="C1068" t="str">
        <f>_xlfn.XLOOKUP(B1068,Lookup_table!B:B,Lookup_table!C:C)</f>
        <v>AI</v>
      </c>
      <c r="D1068" t="s">
        <v>14</v>
      </c>
      <c r="E1068" t="s">
        <v>42</v>
      </c>
      <c r="F1068" t="s">
        <v>52</v>
      </c>
      <c r="G1068" t="s">
        <v>17</v>
      </c>
      <c r="H1068" t="str">
        <f t="shared" si="64"/>
        <v>Remote</v>
      </c>
      <c r="I1068" t="s">
        <v>26</v>
      </c>
      <c r="J1068" t="str">
        <f t="shared" si="65"/>
        <v>3-6 yrs</v>
      </c>
      <c r="K1068">
        <f t="shared" ca="1" si="67"/>
        <v>4</v>
      </c>
      <c r="L1068" t="s">
        <v>39</v>
      </c>
      <c r="M1068">
        <v>1</v>
      </c>
      <c r="N1068">
        <v>1</v>
      </c>
      <c r="O1068">
        <v>1</v>
      </c>
      <c r="P1068">
        <v>0</v>
      </c>
      <c r="Q1068">
        <v>0</v>
      </c>
      <c r="R1068">
        <f>SUM(M1068:N1068:O1068:P1068:Q1068)</f>
        <v>3</v>
      </c>
      <c r="S1068" s="1">
        <v>125004</v>
      </c>
      <c r="T1068" s="1" t="str">
        <f t="shared" si="66"/>
        <v>High</v>
      </c>
      <c r="U1068">
        <v>2</v>
      </c>
      <c r="V1068">
        <v>2020</v>
      </c>
      <c r="W1068" t="s">
        <v>28</v>
      </c>
      <c r="X1068">
        <v>8</v>
      </c>
    </row>
    <row r="1069" spans="1:24" x14ac:dyDescent="0.3">
      <c r="A1069">
        <v>1068</v>
      </c>
      <c r="B1069" t="s">
        <v>33</v>
      </c>
      <c r="C1069" t="str">
        <f>_xlfn.XLOOKUP(B1069,Lookup_table!B:B,Lookup_table!C:C)</f>
        <v>Data</v>
      </c>
      <c r="D1069" t="s">
        <v>22</v>
      </c>
      <c r="E1069" t="s">
        <v>40</v>
      </c>
      <c r="F1069" t="s">
        <v>16</v>
      </c>
      <c r="G1069" t="s">
        <v>25</v>
      </c>
      <c r="H1069" t="str">
        <f t="shared" si="64"/>
        <v>Onsite/Hybrid</v>
      </c>
      <c r="I1069" t="s">
        <v>18</v>
      </c>
      <c r="J1069" t="str">
        <f t="shared" si="65"/>
        <v>7+ yrs</v>
      </c>
      <c r="K1069">
        <f t="shared" ca="1" si="67"/>
        <v>15</v>
      </c>
      <c r="L1069" t="s">
        <v>27</v>
      </c>
      <c r="M1069">
        <v>1</v>
      </c>
      <c r="N1069">
        <v>1</v>
      </c>
      <c r="O1069">
        <v>0</v>
      </c>
      <c r="P1069">
        <v>0</v>
      </c>
      <c r="Q1069">
        <v>0</v>
      </c>
      <c r="R1069">
        <f>SUM(M1069:N1069:O1069:P1069:Q1069)</f>
        <v>2</v>
      </c>
      <c r="S1069" s="1">
        <v>115869</v>
      </c>
      <c r="T1069" s="1" t="str">
        <f t="shared" si="66"/>
        <v>Medium</v>
      </c>
      <c r="U1069">
        <v>2</v>
      </c>
      <c r="V1069">
        <v>2022</v>
      </c>
      <c r="W1069" t="s">
        <v>28</v>
      </c>
      <c r="X1069">
        <v>7</v>
      </c>
    </row>
    <row r="1070" spans="1:24" x14ac:dyDescent="0.3">
      <c r="A1070">
        <v>1069</v>
      </c>
      <c r="B1070" t="s">
        <v>33</v>
      </c>
      <c r="C1070" t="str">
        <f>_xlfn.XLOOKUP(B1070,Lookup_table!B:B,Lookup_table!C:C)</f>
        <v>Data</v>
      </c>
      <c r="D1070" t="s">
        <v>22</v>
      </c>
      <c r="E1070" t="s">
        <v>42</v>
      </c>
      <c r="F1070" t="s">
        <v>29</v>
      </c>
      <c r="G1070" t="s">
        <v>30</v>
      </c>
      <c r="H1070" t="str">
        <f t="shared" si="64"/>
        <v>Onsite/Hybrid</v>
      </c>
      <c r="I1070" t="s">
        <v>26</v>
      </c>
      <c r="J1070" t="str">
        <f t="shared" si="65"/>
        <v>3-6 yrs</v>
      </c>
      <c r="K1070">
        <f t="shared" ca="1" si="67"/>
        <v>4</v>
      </c>
      <c r="L1070" t="s">
        <v>19</v>
      </c>
      <c r="M1070">
        <v>1</v>
      </c>
      <c r="N1070">
        <v>0</v>
      </c>
      <c r="O1070">
        <v>1</v>
      </c>
      <c r="P1070">
        <v>1</v>
      </c>
      <c r="Q1070">
        <v>1</v>
      </c>
      <c r="R1070">
        <f>SUM(M1070:N1070:O1070:P1070:Q1070)</f>
        <v>4</v>
      </c>
      <c r="S1070" s="1">
        <v>132824</v>
      </c>
      <c r="T1070" s="1" t="str">
        <f t="shared" si="66"/>
        <v>High</v>
      </c>
      <c r="U1070">
        <v>7</v>
      </c>
      <c r="V1070">
        <v>2025</v>
      </c>
      <c r="W1070" t="s">
        <v>28</v>
      </c>
      <c r="X1070">
        <v>3</v>
      </c>
    </row>
    <row r="1071" spans="1:24" x14ac:dyDescent="0.3">
      <c r="A1071">
        <v>1070</v>
      </c>
      <c r="B1071" t="s">
        <v>31</v>
      </c>
      <c r="C1071" t="str">
        <f>_xlfn.XLOOKUP(B1071,Lookup_table!B:B,Lookup_table!C:C)</f>
        <v>Business</v>
      </c>
      <c r="D1071" t="s">
        <v>37</v>
      </c>
      <c r="E1071" t="s">
        <v>23</v>
      </c>
      <c r="F1071" t="s">
        <v>51</v>
      </c>
      <c r="G1071" t="s">
        <v>17</v>
      </c>
      <c r="H1071" t="str">
        <f t="shared" si="64"/>
        <v>Remote</v>
      </c>
      <c r="I1071" t="s">
        <v>18</v>
      </c>
      <c r="J1071" t="str">
        <f t="shared" si="65"/>
        <v>7+ yrs</v>
      </c>
      <c r="K1071">
        <f t="shared" ca="1" si="67"/>
        <v>12</v>
      </c>
      <c r="L1071" t="s">
        <v>19</v>
      </c>
      <c r="M1071">
        <v>0</v>
      </c>
      <c r="N1071">
        <v>0</v>
      </c>
      <c r="O1071">
        <v>0</v>
      </c>
      <c r="P1071">
        <v>1</v>
      </c>
      <c r="Q1071">
        <v>1</v>
      </c>
      <c r="R1071">
        <f>SUM(M1071:N1071:O1071:P1071:Q1071)</f>
        <v>2</v>
      </c>
      <c r="S1071" s="1">
        <v>123330</v>
      </c>
      <c r="T1071" s="1" t="str">
        <f t="shared" si="66"/>
        <v>High</v>
      </c>
      <c r="U1071">
        <v>2</v>
      </c>
      <c r="V1071">
        <v>2022</v>
      </c>
      <c r="W1071" t="s">
        <v>20</v>
      </c>
      <c r="X1071">
        <v>5</v>
      </c>
    </row>
    <row r="1072" spans="1:24" x14ac:dyDescent="0.3">
      <c r="A1072">
        <v>1071</v>
      </c>
      <c r="B1072" t="s">
        <v>50</v>
      </c>
      <c r="C1072" t="str">
        <f>_xlfn.XLOOKUP(B1072,Lookup_table!B:B,Lookup_table!C:C)</f>
        <v>AI</v>
      </c>
      <c r="D1072" t="s">
        <v>37</v>
      </c>
      <c r="E1072" t="s">
        <v>38</v>
      </c>
      <c r="F1072" t="s">
        <v>16</v>
      </c>
      <c r="G1072" t="s">
        <v>30</v>
      </c>
      <c r="H1072" t="str">
        <f t="shared" si="64"/>
        <v>Onsite/Hybrid</v>
      </c>
      <c r="I1072" t="s">
        <v>35</v>
      </c>
      <c r="J1072" t="str">
        <f t="shared" si="65"/>
        <v>0-2 yrs</v>
      </c>
      <c r="K1072">
        <f t="shared" ca="1" si="67"/>
        <v>2</v>
      </c>
      <c r="L1072" t="s">
        <v>27</v>
      </c>
      <c r="M1072">
        <v>1</v>
      </c>
      <c r="N1072">
        <v>0</v>
      </c>
      <c r="O1072">
        <v>0</v>
      </c>
      <c r="P1072">
        <v>0</v>
      </c>
      <c r="Q1072">
        <v>0</v>
      </c>
      <c r="R1072">
        <f>SUM(M1072:N1072:O1072:P1072:Q1072)</f>
        <v>1</v>
      </c>
      <c r="S1072" s="1">
        <v>92789</v>
      </c>
      <c r="T1072" s="1" t="str">
        <f t="shared" si="66"/>
        <v>Medium</v>
      </c>
      <c r="U1072">
        <v>8</v>
      </c>
      <c r="V1072">
        <v>2024</v>
      </c>
      <c r="W1072" t="s">
        <v>28</v>
      </c>
      <c r="X1072">
        <v>8</v>
      </c>
    </row>
    <row r="1073" spans="1:24" x14ac:dyDescent="0.3">
      <c r="A1073">
        <v>1072</v>
      </c>
      <c r="B1073" t="s">
        <v>41</v>
      </c>
      <c r="C1073" t="str">
        <f>_xlfn.XLOOKUP(B1073,Lookup_table!B:B,Lookup_table!C:C)</f>
        <v>Data</v>
      </c>
      <c r="D1073" t="s">
        <v>37</v>
      </c>
      <c r="E1073" t="s">
        <v>23</v>
      </c>
      <c r="F1073" t="s">
        <v>24</v>
      </c>
      <c r="G1073" t="s">
        <v>25</v>
      </c>
      <c r="H1073" t="str">
        <f t="shared" si="64"/>
        <v>Onsite/Hybrid</v>
      </c>
      <c r="I1073" t="s">
        <v>18</v>
      </c>
      <c r="J1073" t="str">
        <f t="shared" si="65"/>
        <v>7+ yrs</v>
      </c>
      <c r="K1073">
        <f t="shared" ca="1" si="67"/>
        <v>11</v>
      </c>
      <c r="L1073" t="s">
        <v>27</v>
      </c>
      <c r="M1073">
        <v>1</v>
      </c>
      <c r="N1073">
        <v>0</v>
      </c>
      <c r="O1073">
        <v>0</v>
      </c>
      <c r="P1073">
        <v>0</v>
      </c>
      <c r="Q1073">
        <v>0</v>
      </c>
      <c r="R1073">
        <f>SUM(M1073:N1073:O1073:P1073:Q1073)</f>
        <v>1</v>
      </c>
      <c r="S1073" s="1">
        <v>96865</v>
      </c>
      <c r="T1073" s="1" t="str">
        <f t="shared" si="66"/>
        <v>Medium</v>
      </c>
      <c r="U1073">
        <v>2</v>
      </c>
      <c r="V1073">
        <v>2020</v>
      </c>
      <c r="W1073" t="s">
        <v>34</v>
      </c>
      <c r="X1073">
        <v>3</v>
      </c>
    </row>
    <row r="1074" spans="1:24" x14ac:dyDescent="0.3">
      <c r="A1074">
        <v>1073</v>
      </c>
      <c r="B1074" t="s">
        <v>36</v>
      </c>
      <c r="C1074" t="str">
        <f>_xlfn.XLOOKUP(B1074,Lookup_table!B:B,Lookup_table!C:C)</f>
        <v>Data</v>
      </c>
      <c r="D1074" t="s">
        <v>34</v>
      </c>
      <c r="E1074" t="s">
        <v>38</v>
      </c>
      <c r="F1074" t="s">
        <v>29</v>
      </c>
      <c r="G1074" t="s">
        <v>30</v>
      </c>
      <c r="H1074" t="str">
        <f t="shared" si="64"/>
        <v>Onsite/Hybrid</v>
      </c>
      <c r="I1074" t="s">
        <v>35</v>
      </c>
      <c r="J1074" t="str">
        <f t="shared" si="65"/>
        <v>0-2 yrs</v>
      </c>
      <c r="K1074">
        <f t="shared" ca="1" si="67"/>
        <v>2</v>
      </c>
      <c r="L1074" t="s">
        <v>27</v>
      </c>
      <c r="M1074">
        <v>0</v>
      </c>
      <c r="N1074">
        <v>1</v>
      </c>
      <c r="O1074">
        <v>1</v>
      </c>
      <c r="P1074">
        <v>0</v>
      </c>
      <c r="Q1074">
        <v>1</v>
      </c>
      <c r="R1074">
        <f>SUM(M1074:N1074:O1074:P1074:Q1074)</f>
        <v>3</v>
      </c>
      <c r="S1074" s="1">
        <v>78046</v>
      </c>
      <c r="T1074" s="1" t="str">
        <f t="shared" si="66"/>
        <v>Medium</v>
      </c>
      <c r="U1074">
        <v>12</v>
      </c>
      <c r="V1074">
        <v>2022</v>
      </c>
      <c r="W1074" t="s">
        <v>34</v>
      </c>
      <c r="X1074">
        <v>5</v>
      </c>
    </row>
    <row r="1075" spans="1:24" x14ac:dyDescent="0.3">
      <c r="A1075">
        <v>1074</v>
      </c>
      <c r="B1075" t="s">
        <v>31</v>
      </c>
      <c r="C1075" t="str">
        <f>_xlfn.XLOOKUP(B1075,Lookup_table!B:B,Lookup_table!C:C)</f>
        <v>Business</v>
      </c>
      <c r="D1075" t="s">
        <v>22</v>
      </c>
      <c r="E1075" t="s">
        <v>15</v>
      </c>
      <c r="F1075" t="s">
        <v>16</v>
      </c>
      <c r="G1075" t="s">
        <v>30</v>
      </c>
      <c r="H1075" t="str">
        <f t="shared" si="64"/>
        <v>Onsite/Hybrid</v>
      </c>
      <c r="I1075" t="s">
        <v>26</v>
      </c>
      <c r="J1075" t="str">
        <f t="shared" si="65"/>
        <v>3-6 yrs</v>
      </c>
      <c r="K1075">
        <f t="shared" ca="1" si="67"/>
        <v>6</v>
      </c>
      <c r="L1075" t="s">
        <v>27</v>
      </c>
      <c r="M1075">
        <v>0</v>
      </c>
      <c r="N1075">
        <v>0</v>
      </c>
      <c r="O1075">
        <v>1</v>
      </c>
      <c r="P1075">
        <v>1</v>
      </c>
      <c r="Q1075">
        <v>1</v>
      </c>
      <c r="R1075">
        <f>SUM(M1075:N1075:O1075:P1075:Q1075)</f>
        <v>3</v>
      </c>
      <c r="S1075" s="1">
        <v>137744</v>
      </c>
      <c r="T1075" s="1" t="str">
        <f t="shared" si="66"/>
        <v>High</v>
      </c>
      <c r="U1075">
        <v>6</v>
      </c>
      <c r="V1075">
        <v>2021</v>
      </c>
      <c r="W1075" t="s">
        <v>28</v>
      </c>
      <c r="X1075">
        <v>6</v>
      </c>
    </row>
    <row r="1076" spans="1:24" x14ac:dyDescent="0.3">
      <c r="A1076">
        <v>1075</v>
      </c>
      <c r="B1076" t="s">
        <v>36</v>
      </c>
      <c r="C1076" t="str">
        <f>_xlfn.XLOOKUP(B1076,Lookup_table!B:B,Lookup_table!C:C)</f>
        <v>Data</v>
      </c>
      <c r="D1076" t="s">
        <v>37</v>
      </c>
      <c r="E1076" t="s">
        <v>32</v>
      </c>
      <c r="F1076" t="s">
        <v>24</v>
      </c>
      <c r="G1076" t="s">
        <v>25</v>
      </c>
      <c r="H1076" t="str">
        <f t="shared" si="64"/>
        <v>Onsite/Hybrid</v>
      </c>
      <c r="I1076" t="s">
        <v>26</v>
      </c>
      <c r="J1076" t="str">
        <f t="shared" si="65"/>
        <v>3-6 yrs</v>
      </c>
      <c r="K1076">
        <f t="shared" ca="1" si="67"/>
        <v>5</v>
      </c>
      <c r="L1076" t="s">
        <v>39</v>
      </c>
      <c r="M1076">
        <v>0</v>
      </c>
      <c r="N1076">
        <v>1</v>
      </c>
      <c r="O1076">
        <v>1</v>
      </c>
      <c r="P1076">
        <v>0</v>
      </c>
      <c r="Q1076">
        <v>1</v>
      </c>
      <c r="R1076">
        <f>SUM(M1076:N1076:O1076:P1076:Q1076)</f>
        <v>3</v>
      </c>
      <c r="S1076" s="1">
        <v>103031</v>
      </c>
      <c r="T1076" s="1" t="str">
        <f t="shared" si="66"/>
        <v>Medium</v>
      </c>
      <c r="U1076">
        <v>10</v>
      </c>
      <c r="V1076">
        <v>2026</v>
      </c>
      <c r="W1076" t="s">
        <v>28</v>
      </c>
      <c r="X1076">
        <v>8</v>
      </c>
    </row>
    <row r="1077" spans="1:24" x14ac:dyDescent="0.3">
      <c r="A1077">
        <v>1076</v>
      </c>
      <c r="B1077" t="s">
        <v>21</v>
      </c>
      <c r="C1077" t="str">
        <f>_xlfn.XLOOKUP(B1077,Lookup_table!B:B,Lookup_table!C:C)</f>
        <v>AI</v>
      </c>
      <c r="D1077" t="s">
        <v>34</v>
      </c>
      <c r="E1077" t="s">
        <v>23</v>
      </c>
      <c r="F1077" t="s">
        <v>52</v>
      </c>
      <c r="G1077" t="s">
        <v>25</v>
      </c>
      <c r="H1077" t="str">
        <f t="shared" si="64"/>
        <v>Onsite/Hybrid</v>
      </c>
      <c r="I1077" t="s">
        <v>26</v>
      </c>
      <c r="J1077" t="str">
        <f t="shared" si="65"/>
        <v>3-6 yrs</v>
      </c>
      <c r="K1077">
        <f t="shared" ca="1" si="67"/>
        <v>3</v>
      </c>
      <c r="L1077" t="s">
        <v>27</v>
      </c>
      <c r="M1077">
        <v>1</v>
      </c>
      <c r="N1077">
        <v>0</v>
      </c>
      <c r="O1077">
        <v>1</v>
      </c>
      <c r="P1077">
        <v>0</v>
      </c>
      <c r="Q1077">
        <v>1</v>
      </c>
      <c r="R1077">
        <f>SUM(M1077:N1077:O1077:P1077:Q1077)</f>
        <v>3</v>
      </c>
      <c r="S1077" s="1">
        <v>137069</v>
      </c>
      <c r="T1077" s="1" t="str">
        <f t="shared" si="66"/>
        <v>High</v>
      </c>
      <c r="U1077">
        <v>7</v>
      </c>
      <c r="V1077">
        <v>2020</v>
      </c>
      <c r="W1077" t="s">
        <v>20</v>
      </c>
      <c r="X1077">
        <v>3</v>
      </c>
    </row>
    <row r="1078" spans="1:24" x14ac:dyDescent="0.3">
      <c r="A1078">
        <v>1077</v>
      </c>
      <c r="B1078" t="s">
        <v>31</v>
      </c>
      <c r="C1078" t="str">
        <f>_xlfn.XLOOKUP(B1078,Lookup_table!B:B,Lookup_table!C:C)</f>
        <v>Business</v>
      </c>
      <c r="D1078" t="s">
        <v>22</v>
      </c>
      <c r="E1078" t="s">
        <v>23</v>
      </c>
      <c r="F1078" t="s">
        <v>51</v>
      </c>
      <c r="G1078" t="s">
        <v>30</v>
      </c>
      <c r="H1078" t="str">
        <f t="shared" si="64"/>
        <v>Onsite/Hybrid</v>
      </c>
      <c r="I1078" t="s">
        <v>26</v>
      </c>
      <c r="J1078" t="str">
        <f t="shared" si="65"/>
        <v>3-6 yrs</v>
      </c>
      <c r="K1078">
        <f t="shared" ca="1" si="67"/>
        <v>3</v>
      </c>
      <c r="L1078" t="s">
        <v>39</v>
      </c>
      <c r="M1078">
        <v>0</v>
      </c>
      <c r="N1078">
        <v>0</v>
      </c>
      <c r="O1078">
        <v>0</v>
      </c>
      <c r="P1078">
        <v>0</v>
      </c>
      <c r="Q1078">
        <v>1</v>
      </c>
      <c r="R1078">
        <f>SUM(M1078:N1078:O1078:P1078:Q1078)</f>
        <v>1</v>
      </c>
      <c r="S1078" s="1">
        <v>105104</v>
      </c>
      <c r="T1078" s="1" t="str">
        <f t="shared" si="66"/>
        <v>Medium</v>
      </c>
      <c r="U1078">
        <v>4</v>
      </c>
      <c r="V1078">
        <v>2026</v>
      </c>
      <c r="W1078" t="s">
        <v>34</v>
      </c>
      <c r="X1078">
        <v>4</v>
      </c>
    </row>
    <row r="1079" spans="1:24" x14ac:dyDescent="0.3">
      <c r="A1079">
        <v>1078</v>
      </c>
      <c r="B1079" t="s">
        <v>41</v>
      </c>
      <c r="C1079" t="str">
        <f>_xlfn.XLOOKUP(B1079,Lookup_table!B:B,Lookup_table!C:C)</f>
        <v>Data</v>
      </c>
      <c r="D1079" t="s">
        <v>22</v>
      </c>
      <c r="E1079" t="s">
        <v>15</v>
      </c>
      <c r="F1079" t="s">
        <v>44</v>
      </c>
      <c r="G1079" t="s">
        <v>25</v>
      </c>
      <c r="H1079" t="str">
        <f t="shared" si="64"/>
        <v>Onsite/Hybrid</v>
      </c>
      <c r="I1079" t="s">
        <v>26</v>
      </c>
      <c r="J1079" t="str">
        <f t="shared" si="65"/>
        <v>3-6 yrs</v>
      </c>
      <c r="K1079">
        <f t="shared" ca="1" si="67"/>
        <v>6</v>
      </c>
      <c r="L1079" t="s">
        <v>19</v>
      </c>
      <c r="M1079">
        <v>0</v>
      </c>
      <c r="N1079">
        <v>0</v>
      </c>
      <c r="O1079">
        <v>0</v>
      </c>
      <c r="P1079">
        <v>1</v>
      </c>
      <c r="Q1079">
        <v>0</v>
      </c>
      <c r="R1079">
        <f>SUM(M1079:N1079:O1079:P1079:Q1079)</f>
        <v>1</v>
      </c>
      <c r="S1079" s="1">
        <v>105343</v>
      </c>
      <c r="T1079" s="1" t="str">
        <f t="shared" si="66"/>
        <v>Medium</v>
      </c>
      <c r="U1079">
        <v>7</v>
      </c>
      <c r="V1079">
        <v>2026</v>
      </c>
      <c r="W1079" t="s">
        <v>34</v>
      </c>
      <c r="X1079">
        <v>1</v>
      </c>
    </row>
    <row r="1080" spans="1:24" x14ac:dyDescent="0.3">
      <c r="A1080">
        <v>1079</v>
      </c>
      <c r="B1080" t="s">
        <v>50</v>
      </c>
      <c r="C1080" t="str">
        <f>_xlfn.XLOOKUP(B1080,Lookup_table!B:B,Lookup_table!C:C)</f>
        <v>AI</v>
      </c>
      <c r="D1080" t="s">
        <v>34</v>
      </c>
      <c r="E1080" t="s">
        <v>40</v>
      </c>
      <c r="F1080" t="s">
        <v>44</v>
      </c>
      <c r="G1080" t="s">
        <v>25</v>
      </c>
      <c r="H1080" t="str">
        <f t="shared" si="64"/>
        <v>Onsite/Hybrid</v>
      </c>
      <c r="I1080" t="s">
        <v>35</v>
      </c>
      <c r="J1080" t="str">
        <f t="shared" si="65"/>
        <v>0-2 yrs</v>
      </c>
      <c r="K1080">
        <f t="shared" ca="1" si="67"/>
        <v>2</v>
      </c>
      <c r="L1080" t="s">
        <v>39</v>
      </c>
      <c r="M1080">
        <v>1</v>
      </c>
      <c r="N1080">
        <v>1</v>
      </c>
      <c r="O1080">
        <v>0</v>
      </c>
      <c r="P1080">
        <v>0</v>
      </c>
      <c r="Q1080">
        <v>0</v>
      </c>
      <c r="R1080">
        <f>SUM(M1080:N1080:O1080:P1080:Q1080)</f>
        <v>2</v>
      </c>
      <c r="S1080" s="1">
        <v>86438</v>
      </c>
      <c r="T1080" s="1" t="str">
        <f t="shared" si="66"/>
        <v>Medium</v>
      </c>
      <c r="U1080">
        <v>9</v>
      </c>
      <c r="V1080">
        <v>2023</v>
      </c>
      <c r="W1080" t="s">
        <v>34</v>
      </c>
      <c r="X1080">
        <v>3</v>
      </c>
    </row>
    <row r="1081" spans="1:24" x14ac:dyDescent="0.3">
      <c r="A1081">
        <v>1080</v>
      </c>
      <c r="B1081" t="s">
        <v>31</v>
      </c>
      <c r="C1081" t="str">
        <f>_xlfn.XLOOKUP(B1081,Lookup_table!B:B,Lookup_table!C:C)</f>
        <v>Business</v>
      </c>
      <c r="D1081" t="s">
        <v>37</v>
      </c>
      <c r="E1081" t="s">
        <v>40</v>
      </c>
      <c r="F1081" t="s">
        <v>44</v>
      </c>
      <c r="G1081" t="s">
        <v>30</v>
      </c>
      <c r="H1081" t="str">
        <f t="shared" si="64"/>
        <v>Onsite/Hybrid</v>
      </c>
      <c r="I1081" t="s">
        <v>18</v>
      </c>
      <c r="J1081" t="str">
        <f t="shared" si="65"/>
        <v>7+ yrs</v>
      </c>
      <c r="K1081">
        <f t="shared" ca="1" si="67"/>
        <v>9</v>
      </c>
      <c r="L1081" t="s">
        <v>19</v>
      </c>
      <c r="M1081">
        <v>1</v>
      </c>
      <c r="N1081">
        <v>0</v>
      </c>
      <c r="O1081">
        <v>0</v>
      </c>
      <c r="P1081">
        <v>1</v>
      </c>
      <c r="Q1081">
        <v>1</v>
      </c>
      <c r="R1081">
        <f>SUM(M1081:N1081:O1081:P1081:Q1081)</f>
        <v>3</v>
      </c>
      <c r="S1081" s="1">
        <v>127588</v>
      </c>
      <c r="T1081" s="1" t="str">
        <f t="shared" si="66"/>
        <v>High</v>
      </c>
      <c r="U1081">
        <v>8</v>
      </c>
      <c r="V1081">
        <v>2020</v>
      </c>
      <c r="W1081" t="s">
        <v>34</v>
      </c>
      <c r="X1081">
        <v>4</v>
      </c>
    </row>
    <row r="1082" spans="1:24" x14ac:dyDescent="0.3">
      <c r="A1082">
        <v>1081</v>
      </c>
      <c r="B1082" t="s">
        <v>50</v>
      </c>
      <c r="C1082" t="str">
        <f>_xlfn.XLOOKUP(B1082,Lookup_table!B:B,Lookup_table!C:C)</f>
        <v>AI</v>
      </c>
      <c r="D1082" t="s">
        <v>34</v>
      </c>
      <c r="E1082" t="s">
        <v>23</v>
      </c>
      <c r="F1082" t="s">
        <v>16</v>
      </c>
      <c r="G1082" t="s">
        <v>30</v>
      </c>
      <c r="H1082" t="str">
        <f t="shared" si="64"/>
        <v>Onsite/Hybrid</v>
      </c>
      <c r="I1082" t="s">
        <v>35</v>
      </c>
      <c r="J1082" t="str">
        <f t="shared" si="65"/>
        <v>0-2 yrs</v>
      </c>
      <c r="K1082">
        <f t="shared" ca="1" si="67"/>
        <v>2</v>
      </c>
      <c r="L1082" t="s">
        <v>19</v>
      </c>
      <c r="M1082">
        <v>0</v>
      </c>
      <c r="N1082">
        <v>1</v>
      </c>
      <c r="O1082">
        <v>1</v>
      </c>
      <c r="P1082">
        <v>1</v>
      </c>
      <c r="Q1082">
        <v>0</v>
      </c>
      <c r="R1082">
        <f>SUM(M1082:N1082:O1082:P1082:Q1082)</f>
        <v>3</v>
      </c>
      <c r="S1082" s="1">
        <v>119381</v>
      </c>
      <c r="T1082" s="1" t="str">
        <f t="shared" si="66"/>
        <v>Medium</v>
      </c>
      <c r="U1082">
        <v>1</v>
      </c>
      <c r="V1082">
        <v>2025</v>
      </c>
      <c r="W1082" t="s">
        <v>28</v>
      </c>
      <c r="X1082">
        <v>5</v>
      </c>
    </row>
    <row r="1083" spans="1:24" x14ac:dyDescent="0.3">
      <c r="A1083">
        <v>1082</v>
      </c>
      <c r="B1083" t="s">
        <v>21</v>
      </c>
      <c r="C1083" t="str">
        <f>_xlfn.XLOOKUP(B1083,Lookup_table!B:B,Lookup_table!C:C)</f>
        <v>AI</v>
      </c>
      <c r="D1083" t="s">
        <v>34</v>
      </c>
      <c r="E1083" t="s">
        <v>42</v>
      </c>
      <c r="F1083" t="s">
        <v>43</v>
      </c>
      <c r="G1083" t="s">
        <v>25</v>
      </c>
      <c r="H1083" t="str">
        <f t="shared" si="64"/>
        <v>Onsite/Hybrid</v>
      </c>
      <c r="I1083" t="s">
        <v>18</v>
      </c>
      <c r="J1083" t="str">
        <f t="shared" si="65"/>
        <v>7+ yrs</v>
      </c>
      <c r="K1083">
        <f t="shared" ca="1" si="67"/>
        <v>12</v>
      </c>
      <c r="L1083" t="s">
        <v>27</v>
      </c>
      <c r="M1083">
        <v>0</v>
      </c>
      <c r="N1083">
        <v>1</v>
      </c>
      <c r="O1083">
        <v>1</v>
      </c>
      <c r="P1083">
        <v>1</v>
      </c>
      <c r="Q1083">
        <v>0</v>
      </c>
      <c r="R1083">
        <f>SUM(M1083:N1083:O1083:P1083:Q1083)</f>
        <v>3</v>
      </c>
      <c r="S1083" s="1">
        <v>166361</v>
      </c>
      <c r="T1083" s="1" t="str">
        <f t="shared" si="66"/>
        <v>High</v>
      </c>
      <c r="U1083">
        <v>2</v>
      </c>
      <c r="V1083">
        <v>2026</v>
      </c>
      <c r="W1083" t="s">
        <v>28</v>
      </c>
      <c r="X1083">
        <v>4</v>
      </c>
    </row>
    <row r="1084" spans="1:24" x14ac:dyDescent="0.3">
      <c r="A1084">
        <v>1083</v>
      </c>
      <c r="B1084" t="s">
        <v>31</v>
      </c>
      <c r="C1084" t="str">
        <f>_xlfn.XLOOKUP(B1084,Lookup_table!B:B,Lookup_table!C:C)</f>
        <v>Business</v>
      </c>
      <c r="D1084" t="s">
        <v>22</v>
      </c>
      <c r="E1084" t="s">
        <v>42</v>
      </c>
      <c r="F1084" t="s">
        <v>51</v>
      </c>
      <c r="G1084" t="s">
        <v>17</v>
      </c>
      <c r="H1084" t="str">
        <f t="shared" si="64"/>
        <v>Remote</v>
      </c>
      <c r="I1084" t="s">
        <v>35</v>
      </c>
      <c r="J1084" t="str">
        <f t="shared" si="65"/>
        <v>0-2 yrs</v>
      </c>
      <c r="K1084">
        <f t="shared" ca="1" si="67"/>
        <v>1</v>
      </c>
      <c r="L1084" t="s">
        <v>27</v>
      </c>
      <c r="M1084">
        <v>1</v>
      </c>
      <c r="N1084">
        <v>1</v>
      </c>
      <c r="O1084">
        <v>0</v>
      </c>
      <c r="P1084">
        <v>0</v>
      </c>
      <c r="Q1084">
        <v>0</v>
      </c>
      <c r="R1084">
        <f>SUM(M1084:N1084:O1084:P1084:Q1084)</f>
        <v>2</v>
      </c>
      <c r="S1084" s="1">
        <v>70497</v>
      </c>
      <c r="T1084" s="1" t="str">
        <f t="shared" si="66"/>
        <v>Medium</v>
      </c>
      <c r="U1084">
        <v>10</v>
      </c>
      <c r="V1084">
        <v>2026</v>
      </c>
      <c r="W1084" t="s">
        <v>20</v>
      </c>
      <c r="X1084">
        <v>2</v>
      </c>
    </row>
    <row r="1085" spans="1:24" x14ac:dyDescent="0.3">
      <c r="A1085">
        <v>1084</v>
      </c>
      <c r="B1085" t="s">
        <v>41</v>
      </c>
      <c r="C1085" t="str">
        <f>_xlfn.XLOOKUP(B1085,Lookup_table!B:B,Lookup_table!C:C)</f>
        <v>Data</v>
      </c>
      <c r="D1085" t="s">
        <v>22</v>
      </c>
      <c r="E1085" t="s">
        <v>40</v>
      </c>
      <c r="F1085" t="s">
        <v>44</v>
      </c>
      <c r="G1085" t="s">
        <v>17</v>
      </c>
      <c r="H1085" t="str">
        <f t="shared" si="64"/>
        <v>Remote</v>
      </c>
      <c r="I1085" t="s">
        <v>18</v>
      </c>
      <c r="J1085" t="str">
        <f t="shared" si="65"/>
        <v>7+ yrs</v>
      </c>
      <c r="K1085">
        <f t="shared" ca="1" si="67"/>
        <v>14</v>
      </c>
      <c r="L1085" t="s">
        <v>19</v>
      </c>
      <c r="M1085">
        <v>0</v>
      </c>
      <c r="N1085">
        <v>0</v>
      </c>
      <c r="O1085">
        <v>1</v>
      </c>
      <c r="P1085">
        <v>1</v>
      </c>
      <c r="Q1085">
        <v>0</v>
      </c>
      <c r="R1085">
        <f>SUM(M1085:N1085:O1085:P1085:Q1085)</f>
        <v>2</v>
      </c>
      <c r="S1085" s="1">
        <v>149544</v>
      </c>
      <c r="T1085" s="1" t="str">
        <f t="shared" si="66"/>
        <v>High</v>
      </c>
      <c r="U1085">
        <v>7</v>
      </c>
      <c r="V1085">
        <v>2024</v>
      </c>
      <c r="W1085" t="s">
        <v>28</v>
      </c>
      <c r="X1085">
        <v>1</v>
      </c>
    </row>
    <row r="1086" spans="1:24" x14ac:dyDescent="0.3">
      <c r="A1086">
        <v>1085</v>
      </c>
      <c r="B1086" t="s">
        <v>36</v>
      </c>
      <c r="C1086" t="str">
        <f>_xlfn.XLOOKUP(B1086,Lookup_table!B:B,Lookup_table!C:C)</f>
        <v>Data</v>
      </c>
      <c r="D1086" t="s">
        <v>14</v>
      </c>
      <c r="E1086" t="s">
        <v>15</v>
      </c>
      <c r="F1086" t="s">
        <v>51</v>
      </c>
      <c r="G1086" t="s">
        <v>30</v>
      </c>
      <c r="H1086" t="str">
        <f t="shared" si="64"/>
        <v>Onsite/Hybrid</v>
      </c>
      <c r="I1086" t="s">
        <v>35</v>
      </c>
      <c r="J1086" t="str">
        <f t="shared" si="65"/>
        <v>0-2 yrs</v>
      </c>
      <c r="K1086">
        <f t="shared" ca="1" si="67"/>
        <v>2</v>
      </c>
      <c r="L1086" t="s">
        <v>39</v>
      </c>
      <c r="M1086">
        <v>1</v>
      </c>
      <c r="N1086">
        <v>1</v>
      </c>
      <c r="O1086">
        <v>1</v>
      </c>
      <c r="P1086">
        <v>0</v>
      </c>
      <c r="Q1086">
        <v>1</v>
      </c>
      <c r="R1086">
        <f>SUM(M1086:N1086:O1086:P1086:Q1086)</f>
        <v>4</v>
      </c>
      <c r="S1086" s="1">
        <v>79789</v>
      </c>
      <c r="T1086" s="1" t="str">
        <f t="shared" si="66"/>
        <v>Medium</v>
      </c>
      <c r="U1086">
        <v>5</v>
      </c>
      <c r="V1086">
        <v>2020</v>
      </c>
      <c r="W1086" t="s">
        <v>34</v>
      </c>
      <c r="X1086">
        <v>3</v>
      </c>
    </row>
    <row r="1087" spans="1:24" x14ac:dyDescent="0.3">
      <c r="A1087">
        <v>1086</v>
      </c>
      <c r="B1087" t="s">
        <v>50</v>
      </c>
      <c r="C1087" t="str">
        <f>_xlfn.XLOOKUP(B1087,Lookup_table!B:B,Lookup_table!C:C)</f>
        <v>AI</v>
      </c>
      <c r="D1087" t="s">
        <v>22</v>
      </c>
      <c r="E1087" t="s">
        <v>15</v>
      </c>
      <c r="F1087" t="s">
        <v>29</v>
      </c>
      <c r="G1087" t="s">
        <v>30</v>
      </c>
      <c r="H1087" t="str">
        <f t="shared" si="64"/>
        <v>Onsite/Hybrid</v>
      </c>
      <c r="I1087" t="s">
        <v>35</v>
      </c>
      <c r="J1087" t="str">
        <f t="shared" si="65"/>
        <v>0-2 yrs</v>
      </c>
      <c r="K1087">
        <f t="shared" ca="1" si="67"/>
        <v>2</v>
      </c>
      <c r="L1087" t="s">
        <v>27</v>
      </c>
      <c r="M1087">
        <v>0</v>
      </c>
      <c r="N1087">
        <v>0</v>
      </c>
      <c r="O1087">
        <v>0</v>
      </c>
      <c r="P1087">
        <v>0</v>
      </c>
      <c r="Q1087">
        <v>1</v>
      </c>
      <c r="R1087">
        <f>SUM(M1087:N1087:O1087:P1087:Q1087)</f>
        <v>1</v>
      </c>
      <c r="S1087" s="1">
        <v>116701</v>
      </c>
      <c r="T1087" s="1" t="str">
        <f t="shared" si="66"/>
        <v>Medium</v>
      </c>
      <c r="U1087">
        <v>1</v>
      </c>
      <c r="V1087">
        <v>2022</v>
      </c>
      <c r="W1087" t="s">
        <v>20</v>
      </c>
      <c r="X1087">
        <v>6</v>
      </c>
    </row>
    <row r="1088" spans="1:24" x14ac:dyDescent="0.3">
      <c r="A1088">
        <v>1087</v>
      </c>
      <c r="B1088" t="s">
        <v>33</v>
      </c>
      <c r="C1088" t="str">
        <f>_xlfn.XLOOKUP(B1088,Lookup_table!B:B,Lookup_table!C:C)</f>
        <v>Data</v>
      </c>
      <c r="D1088" t="s">
        <v>14</v>
      </c>
      <c r="E1088" t="s">
        <v>38</v>
      </c>
      <c r="F1088" t="s">
        <v>43</v>
      </c>
      <c r="G1088" t="s">
        <v>30</v>
      </c>
      <c r="H1088" t="str">
        <f t="shared" si="64"/>
        <v>Onsite/Hybrid</v>
      </c>
      <c r="I1088" t="s">
        <v>18</v>
      </c>
      <c r="J1088" t="str">
        <f t="shared" si="65"/>
        <v>7+ yrs</v>
      </c>
      <c r="K1088">
        <f t="shared" ca="1" si="67"/>
        <v>9</v>
      </c>
      <c r="L1088" t="s">
        <v>19</v>
      </c>
      <c r="M1088">
        <v>0</v>
      </c>
      <c r="N1088">
        <v>0</v>
      </c>
      <c r="O1088">
        <v>1</v>
      </c>
      <c r="P1088">
        <v>0</v>
      </c>
      <c r="Q1088">
        <v>0</v>
      </c>
      <c r="R1088">
        <f>SUM(M1088:N1088:O1088:P1088:Q1088)</f>
        <v>1</v>
      </c>
      <c r="S1088" s="1">
        <v>116724</v>
      </c>
      <c r="T1088" s="1" t="str">
        <f t="shared" si="66"/>
        <v>Medium</v>
      </c>
      <c r="U1088">
        <v>3</v>
      </c>
      <c r="V1088">
        <v>2020</v>
      </c>
      <c r="W1088" t="s">
        <v>28</v>
      </c>
      <c r="X1088">
        <v>8</v>
      </c>
    </row>
    <row r="1089" spans="1:24" x14ac:dyDescent="0.3">
      <c r="A1089">
        <v>1088</v>
      </c>
      <c r="B1089" t="s">
        <v>36</v>
      </c>
      <c r="C1089" t="str">
        <f>_xlfn.XLOOKUP(B1089,Lookup_table!B:B,Lookup_table!C:C)</f>
        <v>Data</v>
      </c>
      <c r="D1089" t="s">
        <v>22</v>
      </c>
      <c r="E1089" t="s">
        <v>15</v>
      </c>
      <c r="F1089" t="s">
        <v>43</v>
      </c>
      <c r="G1089" t="s">
        <v>25</v>
      </c>
      <c r="H1089" t="str">
        <f t="shared" si="64"/>
        <v>Onsite/Hybrid</v>
      </c>
      <c r="I1089" t="s">
        <v>18</v>
      </c>
      <c r="J1089" t="str">
        <f t="shared" si="65"/>
        <v>7+ yrs</v>
      </c>
      <c r="K1089">
        <f t="shared" ca="1" si="67"/>
        <v>8</v>
      </c>
      <c r="L1089" t="s">
        <v>39</v>
      </c>
      <c r="M1089">
        <v>0</v>
      </c>
      <c r="N1089">
        <v>0</v>
      </c>
      <c r="O1089">
        <v>1</v>
      </c>
      <c r="P1089">
        <v>0</v>
      </c>
      <c r="Q1089">
        <v>1</v>
      </c>
      <c r="R1089">
        <f>SUM(M1089:N1089:O1089:P1089:Q1089)</f>
        <v>2</v>
      </c>
      <c r="S1089" s="1">
        <v>143084</v>
      </c>
      <c r="T1089" s="1" t="str">
        <f t="shared" si="66"/>
        <v>High</v>
      </c>
      <c r="U1089">
        <v>10</v>
      </c>
      <c r="V1089">
        <v>2023</v>
      </c>
      <c r="W1089" t="s">
        <v>28</v>
      </c>
      <c r="X1089">
        <v>7</v>
      </c>
    </row>
    <row r="1090" spans="1:24" x14ac:dyDescent="0.3">
      <c r="A1090">
        <v>1089</v>
      </c>
      <c r="B1090" t="s">
        <v>36</v>
      </c>
      <c r="C1090" t="str">
        <f>_xlfn.XLOOKUP(B1090,Lookup_table!B:B,Lookup_table!C:C)</f>
        <v>Data</v>
      </c>
      <c r="D1090" t="s">
        <v>14</v>
      </c>
      <c r="E1090" t="s">
        <v>42</v>
      </c>
      <c r="F1090" t="s">
        <v>43</v>
      </c>
      <c r="G1090" t="s">
        <v>30</v>
      </c>
      <c r="H1090" t="str">
        <f t="shared" ref="H1090:H1153" si="68">IF(G1090="Remote","Remote","Onsite/Hybrid")</f>
        <v>Onsite/Hybrid</v>
      </c>
      <c r="I1090" t="s">
        <v>18</v>
      </c>
      <c r="J1090" t="str">
        <f t="shared" ref="J1090:J1153" si="69">IF(I1090="Entry","0-2 yrs",IF(I1090="Mid","3-6 yrs","7+ yrs"))</f>
        <v>7+ yrs</v>
      </c>
      <c r="K1090">
        <f t="shared" ca="1" si="67"/>
        <v>15</v>
      </c>
      <c r="L1090" t="s">
        <v>39</v>
      </c>
      <c r="M1090">
        <v>1</v>
      </c>
      <c r="N1090">
        <v>1</v>
      </c>
      <c r="O1090">
        <v>1</v>
      </c>
      <c r="P1090">
        <v>1</v>
      </c>
      <c r="Q1090">
        <v>0</v>
      </c>
      <c r="R1090">
        <f>SUM(M1090:N1090:O1090:P1090:Q1090)</f>
        <v>4</v>
      </c>
      <c r="S1090" s="1">
        <v>126317</v>
      </c>
      <c r="T1090" s="1" t="str">
        <f t="shared" ref="T1090:T1153" si="70">IF(S1090&lt;=70000,"Low",IF(S1090&lt;=120000,"Medium","High"))</f>
        <v>High</v>
      </c>
      <c r="U1090">
        <v>8</v>
      </c>
      <c r="V1090">
        <v>2021</v>
      </c>
      <c r="W1090" t="s">
        <v>28</v>
      </c>
      <c r="X1090">
        <v>4</v>
      </c>
    </row>
    <row r="1091" spans="1:24" x14ac:dyDescent="0.3">
      <c r="A1091">
        <v>1090</v>
      </c>
      <c r="B1091" t="s">
        <v>21</v>
      </c>
      <c r="C1091" t="str">
        <f>_xlfn.XLOOKUP(B1091,Lookup_table!B:B,Lookup_table!C:C)</f>
        <v>AI</v>
      </c>
      <c r="D1091" t="s">
        <v>37</v>
      </c>
      <c r="E1091" t="s">
        <v>23</v>
      </c>
      <c r="F1091" t="s">
        <v>44</v>
      </c>
      <c r="G1091" t="s">
        <v>25</v>
      </c>
      <c r="H1091" t="str">
        <f t="shared" si="68"/>
        <v>Onsite/Hybrid</v>
      </c>
      <c r="I1091" t="s">
        <v>18</v>
      </c>
      <c r="J1091" t="str">
        <f t="shared" si="69"/>
        <v>7+ yrs</v>
      </c>
      <c r="K1091">
        <f t="shared" ref="K1091:K1154" ca="1" si="71">IF(J1091="0-2 yrs",RANDBETWEEN(0,2),IF(J1091="3-6 yrs", RANDBETWEEN(3,6),IF(J1091="7+ yrs", RANDBETWEEN(7,15)," ")))</f>
        <v>13</v>
      </c>
      <c r="L1091" t="s">
        <v>19</v>
      </c>
      <c r="M1091">
        <v>1</v>
      </c>
      <c r="N1091">
        <v>0</v>
      </c>
      <c r="O1091">
        <v>0</v>
      </c>
      <c r="P1091">
        <v>1</v>
      </c>
      <c r="Q1091">
        <v>1</v>
      </c>
      <c r="R1091">
        <f>SUM(M1091:N1091:O1091:P1091:Q1091)</f>
        <v>3</v>
      </c>
      <c r="S1091" s="1">
        <v>166954</v>
      </c>
      <c r="T1091" s="1" t="str">
        <f t="shared" si="70"/>
        <v>High</v>
      </c>
      <c r="U1091">
        <v>2</v>
      </c>
      <c r="V1091">
        <v>2026</v>
      </c>
      <c r="W1091" t="s">
        <v>20</v>
      </c>
      <c r="X1091">
        <v>5</v>
      </c>
    </row>
    <row r="1092" spans="1:24" x14ac:dyDescent="0.3">
      <c r="A1092">
        <v>1091</v>
      </c>
      <c r="B1092" t="s">
        <v>31</v>
      </c>
      <c r="C1092" t="str">
        <f>_xlfn.XLOOKUP(B1092,Lookup_table!B:B,Lookup_table!C:C)</f>
        <v>Business</v>
      </c>
      <c r="D1092" t="s">
        <v>22</v>
      </c>
      <c r="E1092" t="s">
        <v>38</v>
      </c>
      <c r="F1092" t="s">
        <v>52</v>
      </c>
      <c r="G1092" t="s">
        <v>17</v>
      </c>
      <c r="H1092" t="str">
        <f t="shared" si="68"/>
        <v>Remote</v>
      </c>
      <c r="I1092" t="s">
        <v>18</v>
      </c>
      <c r="J1092" t="str">
        <f t="shared" si="69"/>
        <v>7+ yrs</v>
      </c>
      <c r="K1092">
        <f t="shared" ca="1" si="71"/>
        <v>8</v>
      </c>
      <c r="L1092" t="s">
        <v>27</v>
      </c>
      <c r="M1092">
        <v>0</v>
      </c>
      <c r="N1092">
        <v>1</v>
      </c>
      <c r="O1092">
        <v>1</v>
      </c>
      <c r="P1092">
        <v>1</v>
      </c>
      <c r="Q1092">
        <v>1</v>
      </c>
      <c r="R1092">
        <f>SUM(M1092:N1092:O1092:P1092:Q1092)</f>
        <v>4</v>
      </c>
      <c r="S1092" s="1">
        <v>160311</v>
      </c>
      <c r="T1092" s="1" t="str">
        <f t="shared" si="70"/>
        <v>High</v>
      </c>
      <c r="U1092">
        <v>4</v>
      </c>
      <c r="V1092">
        <v>2020</v>
      </c>
      <c r="W1092" t="s">
        <v>28</v>
      </c>
      <c r="X1092">
        <v>4</v>
      </c>
    </row>
    <row r="1093" spans="1:24" x14ac:dyDescent="0.3">
      <c r="A1093">
        <v>1092</v>
      </c>
      <c r="B1093" t="s">
        <v>21</v>
      </c>
      <c r="C1093" t="str">
        <f>_xlfn.XLOOKUP(B1093,Lookup_table!B:B,Lookup_table!C:C)</f>
        <v>AI</v>
      </c>
      <c r="D1093" t="s">
        <v>14</v>
      </c>
      <c r="E1093" t="s">
        <v>23</v>
      </c>
      <c r="F1093" t="s">
        <v>43</v>
      </c>
      <c r="G1093" t="s">
        <v>25</v>
      </c>
      <c r="H1093" t="str">
        <f t="shared" si="68"/>
        <v>Onsite/Hybrid</v>
      </c>
      <c r="I1093" t="s">
        <v>35</v>
      </c>
      <c r="J1093" t="str">
        <f t="shared" si="69"/>
        <v>0-2 yrs</v>
      </c>
      <c r="K1093">
        <f t="shared" ca="1" si="71"/>
        <v>2</v>
      </c>
      <c r="L1093" t="s">
        <v>39</v>
      </c>
      <c r="M1093">
        <v>0</v>
      </c>
      <c r="N1093">
        <v>0</v>
      </c>
      <c r="O1093">
        <v>1</v>
      </c>
      <c r="P1093">
        <v>1</v>
      </c>
      <c r="Q1093">
        <v>1</v>
      </c>
      <c r="R1093">
        <f>SUM(M1093:N1093:O1093:P1093:Q1093)</f>
        <v>3</v>
      </c>
      <c r="S1093" s="1">
        <v>130154</v>
      </c>
      <c r="T1093" s="1" t="str">
        <f t="shared" si="70"/>
        <v>High</v>
      </c>
      <c r="U1093">
        <v>1</v>
      </c>
      <c r="V1093">
        <v>2023</v>
      </c>
      <c r="W1093" t="s">
        <v>28</v>
      </c>
      <c r="X1093">
        <v>8</v>
      </c>
    </row>
    <row r="1094" spans="1:24" x14ac:dyDescent="0.3">
      <c r="A1094">
        <v>1093</v>
      </c>
      <c r="B1094" t="s">
        <v>31</v>
      </c>
      <c r="C1094" t="str">
        <f>_xlfn.XLOOKUP(B1094,Lookup_table!B:B,Lookup_table!C:C)</f>
        <v>Business</v>
      </c>
      <c r="D1094" t="s">
        <v>37</v>
      </c>
      <c r="E1094" t="s">
        <v>38</v>
      </c>
      <c r="F1094" t="s">
        <v>44</v>
      </c>
      <c r="G1094" t="s">
        <v>17</v>
      </c>
      <c r="H1094" t="str">
        <f t="shared" si="68"/>
        <v>Remote</v>
      </c>
      <c r="I1094" t="s">
        <v>26</v>
      </c>
      <c r="J1094" t="str">
        <f t="shared" si="69"/>
        <v>3-6 yrs</v>
      </c>
      <c r="K1094">
        <f t="shared" ca="1" si="71"/>
        <v>6</v>
      </c>
      <c r="L1094" t="s">
        <v>39</v>
      </c>
      <c r="M1094">
        <v>1</v>
      </c>
      <c r="N1094">
        <v>0</v>
      </c>
      <c r="O1094">
        <v>0</v>
      </c>
      <c r="P1094">
        <v>0</v>
      </c>
      <c r="Q1094">
        <v>1</v>
      </c>
      <c r="R1094">
        <f>SUM(M1094:N1094:O1094:P1094:Q1094)</f>
        <v>2</v>
      </c>
      <c r="S1094" s="1">
        <v>85362</v>
      </c>
      <c r="T1094" s="1" t="str">
        <f t="shared" si="70"/>
        <v>Medium</v>
      </c>
      <c r="U1094">
        <v>7</v>
      </c>
      <c r="V1094">
        <v>2022</v>
      </c>
      <c r="W1094" t="s">
        <v>34</v>
      </c>
      <c r="X1094">
        <v>2</v>
      </c>
    </row>
    <row r="1095" spans="1:24" x14ac:dyDescent="0.3">
      <c r="A1095">
        <v>1094</v>
      </c>
      <c r="B1095" t="s">
        <v>36</v>
      </c>
      <c r="C1095" t="str">
        <f>_xlfn.XLOOKUP(B1095,Lookup_table!B:B,Lookup_table!C:C)</f>
        <v>Data</v>
      </c>
      <c r="D1095" t="s">
        <v>14</v>
      </c>
      <c r="E1095" t="s">
        <v>40</v>
      </c>
      <c r="F1095" t="s">
        <v>24</v>
      </c>
      <c r="G1095" t="s">
        <v>25</v>
      </c>
      <c r="H1095" t="str">
        <f t="shared" si="68"/>
        <v>Onsite/Hybrid</v>
      </c>
      <c r="I1095" t="s">
        <v>26</v>
      </c>
      <c r="J1095" t="str">
        <f t="shared" si="69"/>
        <v>3-6 yrs</v>
      </c>
      <c r="K1095">
        <f t="shared" ca="1" si="71"/>
        <v>6</v>
      </c>
      <c r="L1095" t="s">
        <v>39</v>
      </c>
      <c r="M1095">
        <v>1</v>
      </c>
      <c r="N1095">
        <v>1</v>
      </c>
      <c r="O1095">
        <v>0</v>
      </c>
      <c r="P1095">
        <v>1</v>
      </c>
      <c r="Q1095">
        <v>0</v>
      </c>
      <c r="R1095">
        <f>SUM(M1095:N1095:O1095:P1095:Q1095)</f>
        <v>3</v>
      </c>
      <c r="S1095" s="1">
        <v>90264</v>
      </c>
      <c r="T1095" s="1" t="str">
        <f t="shared" si="70"/>
        <v>Medium</v>
      </c>
      <c r="U1095">
        <v>12</v>
      </c>
      <c r="V1095">
        <v>2021</v>
      </c>
      <c r="W1095" t="s">
        <v>20</v>
      </c>
      <c r="X1095">
        <v>1</v>
      </c>
    </row>
    <row r="1096" spans="1:24" x14ac:dyDescent="0.3">
      <c r="A1096">
        <v>1095</v>
      </c>
      <c r="B1096" t="s">
        <v>21</v>
      </c>
      <c r="C1096" t="str">
        <f>_xlfn.XLOOKUP(B1096,Lookup_table!B:B,Lookup_table!C:C)</f>
        <v>AI</v>
      </c>
      <c r="D1096" t="s">
        <v>22</v>
      </c>
      <c r="E1096" t="s">
        <v>32</v>
      </c>
      <c r="F1096" t="s">
        <v>51</v>
      </c>
      <c r="G1096" t="s">
        <v>25</v>
      </c>
      <c r="H1096" t="str">
        <f t="shared" si="68"/>
        <v>Onsite/Hybrid</v>
      </c>
      <c r="I1096" t="s">
        <v>18</v>
      </c>
      <c r="J1096" t="str">
        <f t="shared" si="69"/>
        <v>7+ yrs</v>
      </c>
      <c r="K1096">
        <f t="shared" ca="1" si="71"/>
        <v>13</v>
      </c>
      <c r="L1096" t="s">
        <v>39</v>
      </c>
      <c r="M1096">
        <v>1</v>
      </c>
      <c r="N1096">
        <v>1</v>
      </c>
      <c r="O1096">
        <v>1</v>
      </c>
      <c r="P1096">
        <v>1</v>
      </c>
      <c r="Q1096">
        <v>1</v>
      </c>
      <c r="R1096">
        <f>SUM(M1096:N1096:O1096:P1096:Q1096)</f>
        <v>5</v>
      </c>
      <c r="S1096" s="1">
        <v>195527</v>
      </c>
      <c r="T1096" s="1" t="str">
        <f t="shared" si="70"/>
        <v>High</v>
      </c>
      <c r="U1096">
        <v>12</v>
      </c>
      <c r="V1096">
        <v>2022</v>
      </c>
      <c r="W1096" t="s">
        <v>28</v>
      </c>
      <c r="X1096">
        <v>6</v>
      </c>
    </row>
    <row r="1097" spans="1:24" x14ac:dyDescent="0.3">
      <c r="A1097">
        <v>1096</v>
      </c>
      <c r="B1097" t="s">
        <v>50</v>
      </c>
      <c r="C1097" t="str">
        <f>_xlfn.XLOOKUP(B1097,Lookup_table!B:B,Lookup_table!C:C)</f>
        <v>AI</v>
      </c>
      <c r="D1097" t="s">
        <v>37</v>
      </c>
      <c r="E1097" t="s">
        <v>38</v>
      </c>
      <c r="F1097" t="s">
        <v>51</v>
      </c>
      <c r="G1097" t="s">
        <v>30</v>
      </c>
      <c r="H1097" t="str">
        <f t="shared" si="68"/>
        <v>Onsite/Hybrid</v>
      </c>
      <c r="I1097" t="s">
        <v>26</v>
      </c>
      <c r="J1097" t="str">
        <f t="shared" si="69"/>
        <v>3-6 yrs</v>
      </c>
      <c r="K1097">
        <f t="shared" ca="1" si="71"/>
        <v>3</v>
      </c>
      <c r="L1097" t="s">
        <v>27</v>
      </c>
      <c r="M1097">
        <v>0</v>
      </c>
      <c r="N1097">
        <v>1</v>
      </c>
      <c r="O1097">
        <v>0</v>
      </c>
      <c r="P1097">
        <v>0</v>
      </c>
      <c r="Q1097">
        <v>1</v>
      </c>
      <c r="R1097">
        <f>SUM(M1097:N1097:O1097:P1097:Q1097)</f>
        <v>2</v>
      </c>
      <c r="S1097" s="1">
        <v>125891</v>
      </c>
      <c r="T1097" s="1" t="str">
        <f t="shared" si="70"/>
        <v>High</v>
      </c>
      <c r="U1097">
        <v>3</v>
      </c>
      <c r="V1097">
        <v>2022</v>
      </c>
      <c r="W1097" t="s">
        <v>20</v>
      </c>
      <c r="X1097">
        <v>1</v>
      </c>
    </row>
    <row r="1098" spans="1:24" x14ac:dyDescent="0.3">
      <c r="A1098">
        <v>1097</v>
      </c>
      <c r="B1098" t="s">
        <v>50</v>
      </c>
      <c r="C1098" t="str">
        <f>_xlfn.XLOOKUP(B1098,Lookup_table!B:B,Lookup_table!C:C)</f>
        <v>AI</v>
      </c>
      <c r="D1098" t="s">
        <v>22</v>
      </c>
      <c r="E1098" t="s">
        <v>15</v>
      </c>
      <c r="F1098" t="s">
        <v>43</v>
      </c>
      <c r="G1098" t="s">
        <v>30</v>
      </c>
      <c r="H1098" t="str">
        <f t="shared" si="68"/>
        <v>Onsite/Hybrid</v>
      </c>
      <c r="I1098" t="s">
        <v>18</v>
      </c>
      <c r="J1098" t="str">
        <f t="shared" si="69"/>
        <v>7+ yrs</v>
      </c>
      <c r="K1098">
        <f t="shared" ca="1" si="71"/>
        <v>8</v>
      </c>
      <c r="L1098" t="s">
        <v>19</v>
      </c>
      <c r="M1098">
        <v>0</v>
      </c>
      <c r="N1098">
        <v>1</v>
      </c>
      <c r="O1098">
        <v>1</v>
      </c>
      <c r="P1098">
        <v>1</v>
      </c>
      <c r="Q1098">
        <v>0</v>
      </c>
      <c r="R1098">
        <f>SUM(M1098:N1098:O1098:P1098:Q1098)</f>
        <v>3</v>
      </c>
      <c r="S1098" s="1">
        <v>185386</v>
      </c>
      <c r="T1098" s="1" t="str">
        <f t="shared" si="70"/>
        <v>High</v>
      </c>
      <c r="U1098">
        <v>3</v>
      </c>
      <c r="V1098">
        <v>2026</v>
      </c>
      <c r="W1098" t="s">
        <v>28</v>
      </c>
      <c r="X1098">
        <v>6</v>
      </c>
    </row>
    <row r="1099" spans="1:24" x14ac:dyDescent="0.3">
      <c r="A1099">
        <v>1098</v>
      </c>
      <c r="B1099" t="s">
        <v>41</v>
      </c>
      <c r="C1099" t="str">
        <f>_xlfn.XLOOKUP(B1099,Lookup_table!B:B,Lookup_table!C:C)</f>
        <v>Data</v>
      </c>
      <c r="D1099" t="s">
        <v>14</v>
      </c>
      <c r="E1099" t="s">
        <v>40</v>
      </c>
      <c r="F1099" t="s">
        <v>52</v>
      </c>
      <c r="G1099" t="s">
        <v>17</v>
      </c>
      <c r="H1099" t="str">
        <f t="shared" si="68"/>
        <v>Remote</v>
      </c>
      <c r="I1099" t="s">
        <v>35</v>
      </c>
      <c r="J1099" t="str">
        <f t="shared" si="69"/>
        <v>0-2 yrs</v>
      </c>
      <c r="K1099">
        <f t="shared" ca="1" si="71"/>
        <v>1</v>
      </c>
      <c r="L1099" t="s">
        <v>19</v>
      </c>
      <c r="M1099">
        <v>1</v>
      </c>
      <c r="N1099">
        <v>1</v>
      </c>
      <c r="O1099">
        <v>1</v>
      </c>
      <c r="P1099">
        <v>1</v>
      </c>
      <c r="Q1099">
        <v>1</v>
      </c>
      <c r="R1099">
        <f>SUM(M1099:N1099:O1099:P1099:Q1099)</f>
        <v>5</v>
      </c>
      <c r="S1099" s="1">
        <v>87779</v>
      </c>
      <c r="T1099" s="1" t="str">
        <f t="shared" si="70"/>
        <v>Medium</v>
      </c>
      <c r="U1099">
        <v>12</v>
      </c>
      <c r="V1099">
        <v>2023</v>
      </c>
      <c r="W1099" t="s">
        <v>28</v>
      </c>
      <c r="X1099">
        <v>5</v>
      </c>
    </row>
    <row r="1100" spans="1:24" x14ac:dyDescent="0.3">
      <c r="A1100">
        <v>1099</v>
      </c>
      <c r="B1100" t="s">
        <v>33</v>
      </c>
      <c r="C1100" t="str">
        <f>_xlfn.XLOOKUP(B1100,Lookup_table!B:B,Lookup_table!C:C)</f>
        <v>Data</v>
      </c>
      <c r="D1100" t="s">
        <v>34</v>
      </c>
      <c r="E1100" t="s">
        <v>40</v>
      </c>
      <c r="F1100" t="s">
        <v>51</v>
      </c>
      <c r="G1100" t="s">
        <v>17</v>
      </c>
      <c r="H1100" t="str">
        <f t="shared" si="68"/>
        <v>Remote</v>
      </c>
      <c r="I1100" t="s">
        <v>26</v>
      </c>
      <c r="J1100" t="str">
        <f t="shared" si="69"/>
        <v>3-6 yrs</v>
      </c>
      <c r="K1100">
        <f t="shared" ca="1" si="71"/>
        <v>6</v>
      </c>
      <c r="L1100" t="s">
        <v>19</v>
      </c>
      <c r="M1100">
        <v>0</v>
      </c>
      <c r="N1100">
        <v>0</v>
      </c>
      <c r="O1100">
        <v>1</v>
      </c>
      <c r="P1100">
        <v>1</v>
      </c>
      <c r="Q1100">
        <v>1</v>
      </c>
      <c r="R1100">
        <f>SUM(M1100:N1100:O1100:P1100:Q1100)</f>
        <v>3</v>
      </c>
      <c r="S1100" s="1">
        <v>112612</v>
      </c>
      <c r="T1100" s="1" t="str">
        <f t="shared" si="70"/>
        <v>Medium</v>
      </c>
      <c r="U1100">
        <v>1</v>
      </c>
      <c r="V1100">
        <v>2024</v>
      </c>
      <c r="W1100" t="s">
        <v>28</v>
      </c>
      <c r="X1100">
        <v>3</v>
      </c>
    </row>
    <row r="1101" spans="1:24" x14ac:dyDescent="0.3">
      <c r="A1101">
        <v>1100</v>
      </c>
      <c r="B1101" t="s">
        <v>50</v>
      </c>
      <c r="C1101" t="str">
        <f>_xlfn.XLOOKUP(B1101,Lookup_table!B:B,Lookup_table!C:C)</f>
        <v>AI</v>
      </c>
      <c r="D1101" t="s">
        <v>14</v>
      </c>
      <c r="E1101" t="s">
        <v>23</v>
      </c>
      <c r="F1101" t="s">
        <v>24</v>
      </c>
      <c r="G1101" t="s">
        <v>30</v>
      </c>
      <c r="H1101" t="str">
        <f t="shared" si="68"/>
        <v>Onsite/Hybrid</v>
      </c>
      <c r="I1101" t="s">
        <v>18</v>
      </c>
      <c r="J1101" t="str">
        <f t="shared" si="69"/>
        <v>7+ yrs</v>
      </c>
      <c r="K1101">
        <f t="shared" ca="1" si="71"/>
        <v>13</v>
      </c>
      <c r="L1101" t="s">
        <v>39</v>
      </c>
      <c r="M1101">
        <v>0</v>
      </c>
      <c r="N1101">
        <v>0</v>
      </c>
      <c r="O1101">
        <v>1</v>
      </c>
      <c r="P1101">
        <v>1</v>
      </c>
      <c r="Q1101">
        <v>0</v>
      </c>
      <c r="R1101">
        <f>SUM(M1101:N1101:O1101:P1101:Q1101)</f>
        <v>2</v>
      </c>
      <c r="S1101" s="1">
        <v>166046</v>
      </c>
      <c r="T1101" s="1" t="str">
        <f t="shared" si="70"/>
        <v>High</v>
      </c>
      <c r="U1101">
        <v>4</v>
      </c>
      <c r="V1101">
        <v>2026</v>
      </c>
      <c r="W1101" t="s">
        <v>28</v>
      </c>
      <c r="X1101">
        <v>6</v>
      </c>
    </row>
    <row r="1102" spans="1:24" x14ac:dyDescent="0.3">
      <c r="A1102">
        <v>1101</v>
      </c>
      <c r="B1102" t="s">
        <v>21</v>
      </c>
      <c r="C1102" t="str">
        <f>_xlfn.XLOOKUP(B1102,Lookup_table!B:B,Lookup_table!C:C)</f>
        <v>AI</v>
      </c>
      <c r="D1102" t="s">
        <v>37</v>
      </c>
      <c r="E1102" t="s">
        <v>23</v>
      </c>
      <c r="F1102" t="s">
        <v>16</v>
      </c>
      <c r="G1102" t="s">
        <v>17</v>
      </c>
      <c r="H1102" t="str">
        <f t="shared" si="68"/>
        <v>Remote</v>
      </c>
      <c r="I1102" t="s">
        <v>35</v>
      </c>
      <c r="J1102" t="str">
        <f t="shared" si="69"/>
        <v>0-2 yrs</v>
      </c>
      <c r="K1102">
        <f t="shared" ca="1" si="71"/>
        <v>0</v>
      </c>
      <c r="L1102" t="s">
        <v>39</v>
      </c>
      <c r="M1102">
        <v>1</v>
      </c>
      <c r="N1102">
        <v>1</v>
      </c>
      <c r="O1102">
        <v>0</v>
      </c>
      <c r="P1102">
        <v>1</v>
      </c>
      <c r="Q1102">
        <v>0</v>
      </c>
      <c r="R1102">
        <f>SUM(M1102:N1102:O1102:P1102:Q1102)</f>
        <v>3</v>
      </c>
      <c r="S1102" s="1">
        <v>107310</v>
      </c>
      <c r="T1102" s="1" t="str">
        <f t="shared" si="70"/>
        <v>Medium</v>
      </c>
      <c r="U1102">
        <v>5</v>
      </c>
      <c r="V1102">
        <v>2021</v>
      </c>
      <c r="W1102" t="s">
        <v>20</v>
      </c>
      <c r="X1102">
        <v>4</v>
      </c>
    </row>
    <row r="1103" spans="1:24" x14ac:dyDescent="0.3">
      <c r="A1103">
        <v>1102</v>
      </c>
      <c r="B1103" t="s">
        <v>31</v>
      </c>
      <c r="C1103" t="str">
        <f>_xlfn.XLOOKUP(B1103,Lookup_table!B:B,Lookup_table!C:C)</f>
        <v>Business</v>
      </c>
      <c r="D1103" t="s">
        <v>37</v>
      </c>
      <c r="E1103" t="s">
        <v>40</v>
      </c>
      <c r="F1103" t="s">
        <v>52</v>
      </c>
      <c r="G1103" t="s">
        <v>30</v>
      </c>
      <c r="H1103" t="str">
        <f t="shared" si="68"/>
        <v>Onsite/Hybrid</v>
      </c>
      <c r="I1103" t="s">
        <v>35</v>
      </c>
      <c r="J1103" t="str">
        <f t="shared" si="69"/>
        <v>0-2 yrs</v>
      </c>
      <c r="K1103">
        <f t="shared" ca="1" si="71"/>
        <v>0</v>
      </c>
      <c r="L1103" t="s">
        <v>19</v>
      </c>
      <c r="M1103">
        <v>1</v>
      </c>
      <c r="N1103">
        <v>1</v>
      </c>
      <c r="O1103">
        <v>1</v>
      </c>
      <c r="P1103">
        <v>1</v>
      </c>
      <c r="Q1103">
        <v>1</v>
      </c>
      <c r="R1103">
        <f>SUM(M1103:N1103:O1103:P1103:Q1103)</f>
        <v>5</v>
      </c>
      <c r="S1103" s="1">
        <v>85400</v>
      </c>
      <c r="T1103" s="1" t="str">
        <f t="shared" si="70"/>
        <v>Medium</v>
      </c>
      <c r="U1103">
        <v>8</v>
      </c>
      <c r="V1103">
        <v>2022</v>
      </c>
      <c r="W1103" t="s">
        <v>28</v>
      </c>
      <c r="X1103">
        <v>9</v>
      </c>
    </row>
    <row r="1104" spans="1:24" x14ac:dyDescent="0.3">
      <c r="A1104">
        <v>1103</v>
      </c>
      <c r="B1104" t="s">
        <v>33</v>
      </c>
      <c r="C1104" t="str">
        <f>_xlfn.XLOOKUP(B1104,Lookup_table!B:B,Lookup_table!C:C)</f>
        <v>Data</v>
      </c>
      <c r="D1104" t="s">
        <v>37</v>
      </c>
      <c r="E1104" t="s">
        <v>15</v>
      </c>
      <c r="F1104" t="s">
        <v>44</v>
      </c>
      <c r="G1104" t="s">
        <v>17</v>
      </c>
      <c r="H1104" t="str">
        <f t="shared" si="68"/>
        <v>Remote</v>
      </c>
      <c r="I1104" t="s">
        <v>18</v>
      </c>
      <c r="J1104" t="str">
        <f t="shared" si="69"/>
        <v>7+ yrs</v>
      </c>
      <c r="K1104">
        <f t="shared" ca="1" si="71"/>
        <v>13</v>
      </c>
      <c r="L1104" t="s">
        <v>39</v>
      </c>
      <c r="M1104">
        <v>1</v>
      </c>
      <c r="N1104">
        <v>0</v>
      </c>
      <c r="O1104">
        <v>1</v>
      </c>
      <c r="P1104">
        <v>0</v>
      </c>
      <c r="Q1104">
        <v>1</v>
      </c>
      <c r="R1104">
        <f>SUM(M1104:N1104:O1104:P1104:Q1104)</f>
        <v>3</v>
      </c>
      <c r="S1104" s="1">
        <v>128822</v>
      </c>
      <c r="T1104" s="1" t="str">
        <f t="shared" si="70"/>
        <v>High</v>
      </c>
      <c r="U1104">
        <v>8</v>
      </c>
      <c r="V1104">
        <v>2020</v>
      </c>
      <c r="W1104" t="s">
        <v>20</v>
      </c>
      <c r="X1104">
        <v>6</v>
      </c>
    </row>
    <row r="1105" spans="1:24" x14ac:dyDescent="0.3">
      <c r="A1105">
        <v>1104</v>
      </c>
      <c r="B1105" t="s">
        <v>31</v>
      </c>
      <c r="C1105" t="str">
        <f>_xlfn.XLOOKUP(B1105,Lookup_table!B:B,Lookup_table!C:C)</f>
        <v>Business</v>
      </c>
      <c r="D1105" t="s">
        <v>22</v>
      </c>
      <c r="E1105" t="s">
        <v>15</v>
      </c>
      <c r="F1105" t="s">
        <v>29</v>
      </c>
      <c r="G1105" t="s">
        <v>17</v>
      </c>
      <c r="H1105" t="str">
        <f t="shared" si="68"/>
        <v>Remote</v>
      </c>
      <c r="I1105" t="s">
        <v>35</v>
      </c>
      <c r="J1105" t="str">
        <f t="shared" si="69"/>
        <v>0-2 yrs</v>
      </c>
      <c r="K1105">
        <f t="shared" ca="1" si="71"/>
        <v>0</v>
      </c>
      <c r="L1105" t="s">
        <v>19</v>
      </c>
      <c r="M1105">
        <v>1</v>
      </c>
      <c r="N1105">
        <v>1</v>
      </c>
      <c r="O1105">
        <v>0</v>
      </c>
      <c r="P1105">
        <v>0</v>
      </c>
      <c r="Q1105">
        <v>0</v>
      </c>
      <c r="R1105">
        <f>SUM(M1105:N1105:O1105:P1105:Q1105)</f>
        <v>2</v>
      </c>
      <c r="S1105" s="1">
        <v>74840</v>
      </c>
      <c r="T1105" s="1" t="str">
        <f t="shared" si="70"/>
        <v>Medium</v>
      </c>
      <c r="U1105">
        <v>9</v>
      </c>
      <c r="V1105">
        <v>2020</v>
      </c>
      <c r="W1105" t="s">
        <v>34</v>
      </c>
      <c r="X1105">
        <v>2</v>
      </c>
    </row>
    <row r="1106" spans="1:24" x14ac:dyDescent="0.3">
      <c r="A1106">
        <v>1105</v>
      </c>
      <c r="B1106" t="s">
        <v>41</v>
      </c>
      <c r="C1106" t="str">
        <f>_xlfn.XLOOKUP(B1106,Lookup_table!B:B,Lookup_table!C:C)</f>
        <v>Data</v>
      </c>
      <c r="D1106" t="s">
        <v>22</v>
      </c>
      <c r="E1106" t="s">
        <v>32</v>
      </c>
      <c r="F1106" t="s">
        <v>29</v>
      </c>
      <c r="G1106" t="s">
        <v>25</v>
      </c>
      <c r="H1106" t="str">
        <f t="shared" si="68"/>
        <v>Onsite/Hybrid</v>
      </c>
      <c r="I1106" t="s">
        <v>35</v>
      </c>
      <c r="J1106" t="str">
        <f t="shared" si="69"/>
        <v>0-2 yrs</v>
      </c>
      <c r="K1106">
        <f t="shared" ca="1" si="71"/>
        <v>0</v>
      </c>
      <c r="L1106" t="s">
        <v>39</v>
      </c>
      <c r="M1106">
        <v>0</v>
      </c>
      <c r="N1106">
        <v>0</v>
      </c>
      <c r="O1106">
        <v>1</v>
      </c>
      <c r="P1106">
        <v>0</v>
      </c>
      <c r="Q1106">
        <v>0</v>
      </c>
      <c r="R1106">
        <f>SUM(M1106:N1106:O1106:P1106:Q1106)</f>
        <v>1</v>
      </c>
      <c r="S1106" s="1">
        <v>89021</v>
      </c>
      <c r="T1106" s="1" t="str">
        <f t="shared" si="70"/>
        <v>Medium</v>
      </c>
      <c r="U1106">
        <v>8</v>
      </c>
      <c r="V1106">
        <v>2022</v>
      </c>
      <c r="W1106" t="s">
        <v>20</v>
      </c>
      <c r="X1106">
        <v>1</v>
      </c>
    </row>
    <row r="1107" spans="1:24" x14ac:dyDescent="0.3">
      <c r="A1107">
        <v>1106</v>
      </c>
      <c r="B1107" t="s">
        <v>31</v>
      </c>
      <c r="C1107" t="str">
        <f>_xlfn.XLOOKUP(B1107,Lookup_table!B:B,Lookup_table!C:C)</f>
        <v>Business</v>
      </c>
      <c r="D1107" t="s">
        <v>37</v>
      </c>
      <c r="E1107" t="s">
        <v>38</v>
      </c>
      <c r="F1107" t="s">
        <v>51</v>
      </c>
      <c r="G1107" t="s">
        <v>30</v>
      </c>
      <c r="H1107" t="str">
        <f t="shared" si="68"/>
        <v>Onsite/Hybrid</v>
      </c>
      <c r="I1107" t="s">
        <v>35</v>
      </c>
      <c r="J1107" t="str">
        <f t="shared" si="69"/>
        <v>0-2 yrs</v>
      </c>
      <c r="K1107">
        <f t="shared" ca="1" si="71"/>
        <v>2</v>
      </c>
      <c r="L1107" t="s">
        <v>19</v>
      </c>
      <c r="M1107">
        <v>1</v>
      </c>
      <c r="N1107">
        <v>1</v>
      </c>
      <c r="O1107">
        <v>0</v>
      </c>
      <c r="P1107">
        <v>0</v>
      </c>
      <c r="Q1107">
        <v>0</v>
      </c>
      <c r="R1107">
        <f>SUM(M1107:N1107:O1107:P1107:Q1107)</f>
        <v>2</v>
      </c>
      <c r="S1107" s="1">
        <v>52411</v>
      </c>
      <c r="T1107" s="1" t="str">
        <f t="shared" si="70"/>
        <v>Low</v>
      </c>
      <c r="U1107">
        <v>8</v>
      </c>
      <c r="V1107">
        <v>2025</v>
      </c>
      <c r="W1107" t="s">
        <v>34</v>
      </c>
      <c r="X1107">
        <v>5</v>
      </c>
    </row>
    <row r="1108" spans="1:24" x14ac:dyDescent="0.3">
      <c r="A1108">
        <v>1107</v>
      </c>
      <c r="B1108" t="s">
        <v>50</v>
      </c>
      <c r="C1108" t="str">
        <f>_xlfn.XLOOKUP(B1108,Lookup_table!B:B,Lookup_table!C:C)</f>
        <v>AI</v>
      </c>
      <c r="D1108" t="s">
        <v>22</v>
      </c>
      <c r="E1108" t="s">
        <v>23</v>
      </c>
      <c r="F1108" t="s">
        <v>29</v>
      </c>
      <c r="G1108" t="s">
        <v>25</v>
      </c>
      <c r="H1108" t="str">
        <f t="shared" si="68"/>
        <v>Onsite/Hybrid</v>
      </c>
      <c r="I1108" t="s">
        <v>26</v>
      </c>
      <c r="J1108" t="str">
        <f t="shared" si="69"/>
        <v>3-6 yrs</v>
      </c>
      <c r="K1108">
        <f t="shared" ca="1" si="71"/>
        <v>6</v>
      </c>
      <c r="L1108" t="s">
        <v>27</v>
      </c>
      <c r="M1108">
        <v>0</v>
      </c>
      <c r="N1108">
        <v>1</v>
      </c>
      <c r="O1108">
        <v>0</v>
      </c>
      <c r="P1108">
        <v>1</v>
      </c>
      <c r="Q1108">
        <v>1</v>
      </c>
      <c r="R1108">
        <f>SUM(M1108:N1108:O1108:P1108:Q1108)</f>
        <v>3</v>
      </c>
      <c r="S1108" s="1">
        <v>155648</v>
      </c>
      <c r="T1108" s="1" t="str">
        <f t="shared" si="70"/>
        <v>High</v>
      </c>
      <c r="U1108">
        <v>12</v>
      </c>
      <c r="V1108">
        <v>2021</v>
      </c>
      <c r="W1108" t="s">
        <v>28</v>
      </c>
      <c r="X1108">
        <v>9</v>
      </c>
    </row>
    <row r="1109" spans="1:24" x14ac:dyDescent="0.3">
      <c r="A1109">
        <v>1108</v>
      </c>
      <c r="B1109" t="s">
        <v>33</v>
      </c>
      <c r="C1109" t="str">
        <f>_xlfn.XLOOKUP(B1109,Lookup_table!B:B,Lookup_table!C:C)</f>
        <v>Data</v>
      </c>
      <c r="D1109" t="s">
        <v>14</v>
      </c>
      <c r="E1109" t="s">
        <v>42</v>
      </c>
      <c r="F1109" t="s">
        <v>43</v>
      </c>
      <c r="G1109" t="s">
        <v>25</v>
      </c>
      <c r="H1109" t="str">
        <f t="shared" si="68"/>
        <v>Onsite/Hybrid</v>
      </c>
      <c r="I1109" t="s">
        <v>26</v>
      </c>
      <c r="J1109" t="str">
        <f t="shared" si="69"/>
        <v>3-6 yrs</v>
      </c>
      <c r="K1109">
        <f t="shared" ca="1" si="71"/>
        <v>6</v>
      </c>
      <c r="L1109" t="s">
        <v>39</v>
      </c>
      <c r="M1109">
        <v>1</v>
      </c>
      <c r="N1109">
        <v>0</v>
      </c>
      <c r="O1109">
        <v>1</v>
      </c>
      <c r="P1109">
        <v>0</v>
      </c>
      <c r="Q1109">
        <v>0</v>
      </c>
      <c r="R1109">
        <f>SUM(M1109:N1109:O1109:P1109:Q1109)</f>
        <v>2</v>
      </c>
      <c r="S1109" s="1">
        <v>92020</v>
      </c>
      <c r="T1109" s="1" t="str">
        <f t="shared" si="70"/>
        <v>Medium</v>
      </c>
      <c r="U1109">
        <v>1</v>
      </c>
      <c r="V1109">
        <v>2026</v>
      </c>
      <c r="W1109" t="s">
        <v>34</v>
      </c>
      <c r="X1109">
        <v>4</v>
      </c>
    </row>
    <row r="1110" spans="1:24" x14ac:dyDescent="0.3">
      <c r="A1110">
        <v>1109</v>
      </c>
      <c r="B1110" t="s">
        <v>50</v>
      </c>
      <c r="C1110" t="str">
        <f>_xlfn.XLOOKUP(B1110,Lookup_table!B:B,Lookup_table!C:C)</f>
        <v>AI</v>
      </c>
      <c r="D1110" t="s">
        <v>34</v>
      </c>
      <c r="E1110" t="s">
        <v>42</v>
      </c>
      <c r="F1110" t="s">
        <v>29</v>
      </c>
      <c r="G1110" t="s">
        <v>17</v>
      </c>
      <c r="H1110" t="str">
        <f t="shared" si="68"/>
        <v>Remote</v>
      </c>
      <c r="I1110" t="s">
        <v>18</v>
      </c>
      <c r="J1110" t="str">
        <f t="shared" si="69"/>
        <v>7+ yrs</v>
      </c>
      <c r="K1110">
        <f t="shared" ca="1" si="71"/>
        <v>13</v>
      </c>
      <c r="L1110" t="s">
        <v>39</v>
      </c>
      <c r="M1110">
        <v>0</v>
      </c>
      <c r="N1110">
        <v>0</v>
      </c>
      <c r="O1110">
        <v>1</v>
      </c>
      <c r="P1110">
        <v>0</v>
      </c>
      <c r="Q1110">
        <v>1</v>
      </c>
      <c r="R1110">
        <f>SUM(M1110:N1110:O1110:P1110:Q1110)</f>
        <v>2</v>
      </c>
      <c r="S1110" s="1">
        <v>167393</v>
      </c>
      <c r="T1110" s="1" t="str">
        <f t="shared" si="70"/>
        <v>High</v>
      </c>
      <c r="U1110">
        <v>4</v>
      </c>
      <c r="V1110">
        <v>2022</v>
      </c>
      <c r="W1110" t="s">
        <v>34</v>
      </c>
      <c r="X1110">
        <v>3</v>
      </c>
    </row>
    <row r="1111" spans="1:24" x14ac:dyDescent="0.3">
      <c r="A1111">
        <v>1110</v>
      </c>
      <c r="B1111" t="s">
        <v>21</v>
      </c>
      <c r="C1111" t="str">
        <f>_xlfn.XLOOKUP(B1111,Lookup_table!B:B,Lookup_table!C:C)</f>
        <v>AI</v>
      </c>
      <c r="D1111" t="s">
        <v>34</v>
      </c>
      <c r="E1111" t="s">
        <v>42</v>
      </c>
      <c r="F1111" t="s">
        <v>29</v>
      </c>
      <c r="G1111" t="s">
        <v>17</v>
      </c>
      <c r="H1111" t="str">
        <f t="shared" si="68"/>
        <v>Remote</v>
      </c>
      <c r="I1111" t="s">
        <v>26</v>
      </c>
      <c r="J1111" t="str">
        <f t="shared" si="69"/>
        <v>3-6 yrs</v>
      </c>
      <c r="K1111">
        <f t="shared" ca="1" si="71"/>
        <v>5</v>
      </c>
      <c r="L1111" t="s">
        <v>27</v>
      </c>
      <c r="M1111">
        <v>0</v>
      </c>
      <c r="N1111">
        <v>0</v>
      </c>
      <c r="O1111">
        <v>1</v>
      </c>
      <c r="P1111">
        <v>0</v>
      </c>
      <c r="Q1111">
        <v>1</v>
      </c>
      <c r="R1111">
        <f>SUM(M1111:N1111:O1111:P1111:Q1111)</f>
        <v>2</v>
      </c>
      <c r="S1111" s="1">
        <v>137379</v>
      </c>
      <c r="T1111" s="1" t="str">
        <f t="shared" si="70"/>
        <v>High</v>
      </c>
      <c r="U1111">
        <v>3</v>
      </c>
      <c r="V1111">
        <v>2020</v>
      </c>
      <c r="W1111" t="s">
        <v>28</v>
      </c>
      <c r="X1111">
        <v>9</v>
      </c>
    </row>
    <row r="1112" spans="1:24" x14ac:dyDescent="0.3">
      <c r="A1112">
        <v>1111</v>
      </c>
      <c r="B1112" t="s">
        <v>21</v>
      </c>
      <c r="C1112" t="str">
        <f>_xlfn.XLOOKUP(B1112,Lookup_table!B:B,Lookup_table!C:C)</f>
        <v>AI</v>
      </c>
      <c r="D1112" t="s">
        <v>34</v>
      </c>
      <c r="E1112" t="s">
        <v>40</v>
      </c>
      <c r="F1112" t="s">
        <v>16</v>
      </c>
      <c r="G1112" t="s">
        <v>17</v>
      </c>
      <c r="H1112" t="str">
        <f t="shared" si="68"/>
        <v>Remote</v>
      </c>
      <c r="I1112" t="s">
        <v>35</v>
      </c>
      <c r="J1112" t="str">
        <f t="shared" si="69"/>
        <v>0-2 yrs</v>
      </c>
      <c r="K1112">
        <f t="shared" ca="1" si="71"/>
        <v>1</v>
      </c>
      <c r="L1112" t="s">
        <v>39</v>
      </c>
      <c r="M1112">
        <v>1</v>
      </c>
      <c r="N1112">
        <v>0</v>
      </c>
      <c r="O1112">
        <v>1</v>
      </c>
      <c r="P1112">
        <v>0</v>
      </c>
      <c r="Q1112">
        <v>1</v>
      </c>
      <c r="R1112">
        <f>SUM(M1112:N1112:O1112:P1112:Q1112)</f>
        <v>3</v>
      </c>
      <c r="S1112" s="1">
        <v>117199</v>
      </c>
      <c r="T1112" s="1" t="str">
        <f t="shared" si="70"/>
        <v>Medium</v>
      </c>
      <c r="U1112">
        <v>10</v>
      </c>
      <c r="V1112">
        <v>2025</v>
      </c>
      <c r="W1112" t="s">
        <v>20</v>
      </c>
      <c r="X1112">
        <v>6</v>
      </c>
    </row>
    <row r="1113" spans="1:24" x14ac:dyDescent="0.3">
      <c r="A1113">
        <v>1112</v>
      </c>
      <c r="B1113" t="s">
        <v>41</v>
      </c>
      <c r="C1113" t="str">
        <f>_xlfn.XLOOKUP(B1113,Lookup_table!B:B,Lookup_table!C:C)</f>
        <v>Data</v>
      </c>
      <c r="D1113" t="s">
        <v>14</v>
      </c>
      <c r="E1113" t="s">
        <v>32</v>
      </c>
      <c r="F1113" t="s">
        <v>52</v>
      </c>
      <c r="G1113" t="s">
        <v>30</v>
      </c>
      <c r="H1113" t="str">
        <f t="shared" si="68"/>
        <v>Onsite/Hybrid</v>
      </c>
      <c r="I1113" t="s">
        <v>18</v>
      </c>
      <c r="J1113" t="str">
        <f t="shared" si="69"/>
        <v>7+ yrs</v>
      </c>
      <c r="K1113">
        <f t="shared" ca="1" si="71"/>
        <v>15</v>
      </c>
      <c r="L1113" t="s">
        <v>39</v>
      </c>
      <c r="M1113">
        <v>0</v>
      </c>
      <c r="N1113">
        <v>1</v>
      </c>
      <c r="O1113">
        <v>1</v>
      </c>
      <c r="P1113">
        <v>1</v>
      </c>
      <c r="Q1113">
        <v>0</v>
      </c>
      <c r="R1113">
        <f>SUM(M1113:N1113:O1113:P1113:Q1113)</f>
        <v>3</v>
      </c>
      <c r="S1113" s="1">
        <v>130020</v>
      </c>
      <c r="T1113" s="1" t="str">
        <f t="shared" si="70"/>
        <v>High</v>
      </c>
      <c r="U1113">
        <v>4</v>
      </c>
      <c r="V1113">
        <v>2025</v>
      </c>
      <c r="W1113" t="s">
        <v>28</v>
      </c>
      <c r="X1113">
        <v>3</v>
      </c>
    </row>
    <row r="1114" spans="1:24" x14ac:dyDescent="0.3">
      <c r="A1114">
        <v>1113</v>
      </c>
      <c r="B1114" t="s">
        <v>50</v>
      </c>
      <c r="C1114" t="str">
        <f>_xlfn.XLOOKUP(B1114,Lookup_table!B:B,Lookup_table!C:C)</f>
        <v>AI</v>
      </c>
      <c r="D1114" t="s">
        <v>37</v>
      </c>
      <c r="E1114" t="s">
        <v>23</v>
      </c>
      <c r="F1114" t="s">
        <v>16</v>
      </c>
      <c r="G1114" t="s">
        <v>30</v>
      </c>
      <c r="H1114" t="str">
        <f t="shared" si="68"/>
        <v>Onsite/Hybrid</v>
      </c>
      <c r="I1114" t="s">
        <v>35</v>
      </c>
      <c r="J1114" t="str">
        <f t="shared" si="69"/>
        <v>0-2 yrs</v>
      </c>
      <c r="K1114">
        <f t="shared" ca="1" si="71"/>
        <v>0</v>
      </c>
      <c r="L1114" t="s">
        <v>27</v>
      </c>
      <c r="M1114">
        <v>1</v>
      </c>
      <c r="N1114">
        <v>0</v>
      </c>
      <c r="O1114">
        <v>0</v>
      </c>
      <c r="P1114">
        <v>1</v>
      </c>
      <c r="Q1114">
        <v>1</v>
      </c>
      <c r="R1114">
        <f>SUM(M1114:N1114:O1114:P1114:Q1114)</f>
        <v>3</v>
      </c>
      <c r="S1114" s="1">
        <v>114800</v>
      </c>
      <c r="T1114" s="1" t="str">
        <f t="shared" si="70"/>
        <v>Medium</v>
      </c>
      <c r="U1114">
        <v>2</v>
      </c>
      <c r="V1114">
        <v>2021</v>
      </c>
      <c r="W1114" t="s">
        <v>34</v>
      </c>
      <c r="X1114">
        <v>2</v>
      </c>
    </row>
    <row r="1115" spans="1:24" x14ac:dyDescent="0.3">
      <c r="A1115">
        <v>1114</v>
      </c>
      <c r="B1115" t="s">
        <v>41</v>
      </c>
      <c r="C1115" t="str">
        <f>_xlfn.XLOOKUP(B1115,Lookup_table!B:B,Lookup_table!C:C)</f>
        <v>Data</v>
      </c>
      <c r="D1115" t="s">
        <v>22</v>
      </c>
      <c r="E1115" t="s">
        <v>15</v>
      </c>
      <c r="F1115" t="s">
        <v>43</v>
      </c>
      <c r="G1115" t="s">
        <v>17</v>
      </c>
      <c r="H1115" t="str">
        <f t="shared" si="68"/>
        <v>Remote</v>
      </c>
      <c r="I1115" t="s">
        <v>35</v>
      </c>
      <c r="J1115" t="str">
        <f t="shared" si="69"/>
        <v>0-2 yrs</v>
      </c>
      <c r="K1115">
        <f t="shared" ca="1" si="71"/>
        <v>1</v>
      </c>
      <c r="L1115" t="s">
        <v>19</v>
      </c>
      <c r="M1115">
        <v>1</v>
      </c>
      <c r="N1115">
        <v>1</v>
      </c>
      <c r="O1115">
        <v>0</v>
      </c>
      <c r="P1115">
        <v>1</v>
      </c>
      <c r="Q1115">
        <v>0</v>
      </c>
      <c r="R1115">
        <f>SUM(M1115:N1115:O1115:P1115:Q1115)</f>
        <v>3</v>
      </c>
      <c r="S1115" s="1">
        <v>88949</v>
      </c>
      <c r="T1115" s="1" t="str">
        <f t="shared" si="70"/>
        <v>Medium</v>
      </c>
      <c r="U1115">
        <v>10</v>
      </c>
      <c r="V1115">
        <v>2023</v>
      </c>
      <c r="W1115" t="s">
        <v>20</v>
      </c>
      <c r="X1115">
        <v>3</v>
      </c>
    </row>
    <row r="1116" spans="1:24" x14ac:dyDescent="0.3">
      <c r="A1116">
        <v>1115</v>
      </c>
      <c r="B1116" t="s">
        <v>50</v>
      </c>
      <c r="C1116" t="str">
        <f>_xlfn.XLOOKUP(B1116,Lookup_table!B:B,Lookup_table!C:C)</f>
        <v>AI</v>
      </c>
      <c r="D1116" t="s">
        <v>34</v>
      </c>
      <c r="E1116" t="s">
        <v>23</v>
      </c>
      <c r="F1116" t="s">
        <v>43</v>
      </c>
      <c r="G1116" t="s">
        <v>25</v>
      </c>
      <c r="H1116" t="str">
        <f t="shared" si="68"/>
        <v>Onsite/Hybrid</v>
      </c>
      <c r="I1116" t="s">
        <v>35</v>
      </c>
      <c r="J1116" t="str">
        <f t="shared" si="69"/>
        <v>0-2 yrs</v>
      </c>
      <c r="K1116">
        <f t="shared" ca="1" si="71"/>
        <v>1</v>
      </c>
      <c r="L1116" t="s">
        <v>39</v>
      </c>
      <c r="M1116">
        <v>1</v>
      </c>
      <c r="N1116">
        <v>0</v>
      </c>
      <c r="O1116">
        <v>1</v>
      </c>
      <c r="P1116">
        <v>0</v>
      </c>
      <c r="Q1116">
        <v>1</v>
      </c>
      <c r="R1116">
        <f>SUM(M1116:N1116:O1116:P1116:Q1116)</f>
        <v>3</v>
      </c>
      <c r="S1116" s="1">
        <v>115458</v>
      </c>
      <c r="T1116" s="1" t="str">
        <f t="shared" si="70"/>
        <v>Medium</v>
      </c>
      <c r="U1116">
        <v>4</v>
      </c>
      <c r="V1116">
        <v>2025</v>
      </c>
      <c r="W1116" t="s">
        <v>34</v>
      </c>
      <c r="X1116">
        <v>2</v>
      </c>
    </row>
    <row r="1117" spans="1:24" x14ac:dyDescent="0.3">
      <c r="A1117">
        <v>1116</v>
      </c>
      <c r="B1117" t="s">
        <v>21</v>
      </c>
      <c r="C1117" t="str">
        <f>_xlfn.XLOOKUP(B1117,Lookup_table!B:B,Lookup_table!C:C)</f>
        <v>AI</v>
      </c>
      <c r="D1117" t="s">
        <v>14</v>
      </c>
      <c r="E1117" t="s">
        <v>38</v>
      </c>
      <c r="F1117" t="s">
        <v>16</v>
      </c>
      <c r="G1117" t="s">
        <v>25</v>
      </c>
      <c r="H1117" t="str">
        <f t="shared" si="68"/>
        <v>Onsite/Hybrid</v>
      </c>
      <c r="I1117" t="s">
        <v>18</v>
      </c>
      <c r="J1117" t="str">
        <f t="shared" si="69"/>
        <v>7+ yrs</v>
      </c>
      <c r="K1117">
        <f t="shared" ca="1" si="71"/>
        <v>7</v>
      </c>
      <c r="L1117" t="s">
        <v>27</v>
      </c>
      <c r="M1117">
        <v>0</v>
      </c>
      <c r="N1117">
        <v>1</v>
      </c>
      <c r="O1117">
        <v>0</v>
      </c>
      <c r="P1117">
        <v>0</v>
      </c>
      <c r="Q1117">
        <v>1</v>
      </c>
      <c r="R1117">
        <f>SUM(M1117:N1117:O1117:P1117:Q1117)</f>
        <v>2</v>
      </c>
      <c r="S1117" s="1">
        <v>147670</v>
      </c>
      <c r="T1117" s="1" t="str">
        <f t="shared" si="70"/>
        <v>High</v>
      </c>
      <c r="U1117">
        <v>5</v>
      </c>
      <c r="V1117">
        <v>2020</v>
      </c>
      <c r="W1117" t="s">
        <v>28</v>
      </c>
      <c r="X1117">
        <v>8</v>
      </c>
    </row>
    <row r="1118" spans="1:24" x14ac:dyDescent="0.3">
      <c r="A1118">
        <v>1117</v>
      </c>
      <c r="B1118" t="s">
        <v>33</v>
      </c>
      <c r="C1118" t="str">
        <f>_xlfn.XLOOKUP(B1118,Lookup_table!B:B,Lookup_table!C:C)</f>
        <v>Data</v>
      </c>
      <c r="D1118" t="s">
        <v>37</v>
      </c>
      <c r="E1118" t="s">
        <v>42</v>
      </c>
      <c r="F1118" t="s">
        <v>44</v>
      </c>
      <c r="G1118" t="s">
        <v>30</v>
      </c>
      <c r="H1118" t="str">
        <f t="shared" si="68"/>
        <v>Onsite/Hybrid</v>
      </c>
      <c r="I1118" t="s">
        <v>26</v>
      </c>
      <c r="J1118" t="str">
        <f t="shared" si="69"/>
        <v>3-6 yrs</v>
      </c>
      <c r="K1118">
        <f t="shared" ca="1" si="71"/>
        <v>3</v>
      </c>
      <c r="L1118" t="s">
        <v>19</v>
      </c>
      <c r="M1118">
        <v>0</v>
      </c>
      <c r="N1118">
        <v>0</v>
      </c>
      <c r="O1118">
        <v>1</v>
      </c>
      <c r="P1118">
        <v>0</v>
      </c>
      <c r="Q1118">
        <v>0</v>
      </c>
      <c r="R1118">
        <f>SUM(M1118:N1118:O1118:P1118:Q1118)</f>
        <v>1</v>
      </c>
      <c r="S1118" s="1">
        <v>88854</v>
      </c>
      <c r="T1118" s="1" t="str">
        <f t="shared" si="70"/>
        <v>Medium</v>
      </c>
      <c r="U1118">
        <v>5</v>
      </c>
      <c r="V1118">
        <v>2025</v>
      </c>
      <c r="W1118" t="s">
        <v>28</v>
      </c>
      <c r="X1118">
        <v>7</v>
      </c>
    </row>
    <row r="1119" spans="1:24" x14ac:dyDescent="0.3">
      <c r="A1119">
        <v>1118</v>
      </c>
      <c r="B1119" t="s">
        <v>21</v>
      </c>
      <c r="C1119" t="str">
        <f>_xlfn.XLOOKUP(B1119,Lookup_table!B:B,Lookup_table!C:C)</f>
        <v>AI</v>
      </c>
      <c r="D1119" t="s">
        <v>37</v>
      </c>
      <c r="E1119" t="s">
        <v>38</v>
      </c>
      <c r="F1119" t="s">
        <v>51</v>
      </c>
      <c r="G1119" t="s">
        <v>30</v>
      </c>
      <c r="H1119" t="str">
        <f t="shared" si="68"/>
        <v>Onsite/Hybrid</v>
      </c>
      <c r="I1119" t="s">
        <v>18</v>
      </c>
      <c r="J1119" t="str">
        <f t="shared" si="69"/>
        <v>7+ yrs</v>
      </c>
      <c r="K1119">
        <f t="shared" ca="1" si="71"/>
        <v>13</v>
      </c>
      <c r="L1119" t="s">
        <v>19</v>
      </c>
      <c r="M1119">
        <v>1</v>
      </c>
      <c r="N1119">
        <v>0</v>
      </c>
      <c r="O1119">
        <v>0</v>
      </c>
      <c r="P1119">
        <v>1</v>
      </c>
      <c r="Q1119">
        <v>1</v>
      </c>
      <c r="R1119">
        <f>SUM(M1119:N1119:O1119:P1119:Q1119)</f>
        <v>3</v>
      </c>
      <c r="S1119" s="1">
        <v>168565</v>
      </c>
      <c r="T1119" s="1" t="str">
        <f t="shared" si="70"/>
        <v>High</v>
      </c>
      <c r="U1119">
        <v>3</v>
      </c>
      <c r="V1119">
        <v>2023</v>
      </c>
      <c r="W1119" t="s">
        <v>20</v>
      </c>
      <c r="X1119">
        <v>4</v>
      </c>
    </row>
    <row r="1120" spans="1:24" x14ac:dyDescent="0.3">
      <c r="A1120">
        <v>1119</v>
      </c>
      <c r="B1120" t="s">
        <v>21</v>
      </c>
      <c r="C1120" t="str">
        <f>_xlfn.XLOOKUP(B1120,Lookup_table!B:B,Lookup_table!C:C)</f>
        <v>AI</v>
      </c>
      <c r="D1120" t="s">
        <v>34</v>
      </c>
      <c r="E1120" t="s">
        <v>32</v>
      </c>
      <c r="F1120" t="s">
        <v>43</v>
      </c>
      <c r="G1120" t="s">
        <v>30</v>
      </c>
      <c r="H1120" t="str">
        <f t="shared" si="68"/>
        <v>Onsite/Hybrid</v>
      </c>
      <c r="I1120" t="s">
        <v>18</v>
      </c>
      <c r="J1120" t="str">
        <f t="shared" si="69"/>
        <v>7+ yrs</v>
      </c>
      <c r="K1120">
        <f t="shared" ca="1" si="71"/>
        <v>7</v>
      </c>
      <c r="L1120" t="s">
        <v>27</v>
      </c>
      <c r="M1120">
        <v>1</v>
      </c>
      <c r="N1120">
        <v>0</v>
      </c>
      <c r="O1120">
        <v>0</v>
      </c>
      <c r="P1120">
        <v>1</v>
      </c>
      <c r="Q1120">
        <v>1</v>
      </c>
      <c r="R1120">
        <f>SUM(M1120:N1120:O1120:P1120:Q1120)</f>
        <v>3</v>
      </c>
      <c r="S1120" s="1">
        <v>169879</v>
      </c>
      <c r="T1120" s="1" t="str">
        <f t="shared" si="70"/>
        <v>High</v>
      </c>
      <c r="U1120">
        <v>8</v>
      </c>
      <c r="V1120">
        <v>2024</v>
      </c>
      <c r="W1120" t="s">
        <v>20</v>
      </c>
      <c r="X1120">
        <v>4</v>
      </c>
    </row>
    <row r="1121" spans="1:24" x14ac:dyDescent="0.3">
      <c r="A1121">
        <v>1120</v>
      </c>
      <c r="B1121" t="s">
        <v>31</v>
      </c>
      <c r="C1121" t="str">
        <f>_xlfn.XLOOKUP(B1121,Lookup_table!B:B,Lookup_table!C:C)</f>
        <v>Business</v>
      </c>
      <c r="D1121" t="s">
        <v>14</v>
      </c>
      <c r="E1121" t="s">
        <v>40</v>
      </c>
      <c r="F1121" t="s">
        <v>43</v>
      </c>
      <c r="G1121" t="s">
        <v>17</v>
      </c>
      <c r="H1121" t="str">
        <f t="shared" si="68"/>
        <v>Remote</v>
      </c>
      <c r="I1121" t="s">
        <v>35</v>
      </c>
      <c r="J1121" t="str">
        <f t="shared" si="69"/>
        <v>0-2 yrs</v>
      </c>
      <c r="K1121">
        <f t="shared" ca="1" si="71"/>
        <v>2</v>
      </c>
      <c r="L1121" t="s">
        <v>39</v>
      </c>
      <c r="M1121">
        <v>1</v>
      </c>
      <c r="N1121">
        <v>0</v>
      </c>
      <c r="O1121">
        <v>1</v>
      </c>
      <c r="P1121">
        <v>0</v>
      </c>
      <c r="Q1121">
        <v>1</v>
      </c>
      <c r="R1121">
        <f>SUM(M1121:N1121:O1121:P1121:Q1121)</f>
        <v>3</v>
      </c>
      <c r="S1121" s="1">
        <v>74111</v>
      </c>
      <c r="T1121" s="1" t="str">
        <f t="shared" si="70"/>
        <v>Medium</v>
      </c>
      <c r="U1121">
        <v>8</v>
      </c>
      <c r="V1121">
        <v>2020</v>
      </c>
      <c r="W1121" t="s">
        <v>28</v>
      </c>
      <c r="X1121">
        <v>7</v>
      </c>
    </row>
    <row r="1122" spans="1:24" x14ac:dyDescent="0.3">
      <c r="A1122">
        <v>1121</v>
      </c>
      <c r="B1122" t="s">
        <v>36</v>
      </c>
      <c r="C1122" t="str">
        <f>_xlfn.XLOOKUP(B1122,Lookup_table!B:B,Lookup_table!C:C)</f>
        <v>Data</v>
      </c>
      <c r="D1122" t="s">
        <v>37</v>
      </c>
      <c r="E1122" t="s">
        <v>32</v>
      </c>
      <c r="F1122" t="s">
        <v>51</v>
      </c>
      <c r="G1122" t="s">
        <v>17</v>
      </c>
      <c r="H1122" t="str">
        <f t="shared" si="68"/>
        <v>Remote</v>
      </c>
      <c r="I1122" t="s">
        <v>18</v>
      </c>
      <c r="J1122" t="str">
        <f t="shared" si="69"/>
        <v>7+ yrs</v>
      </c>
      <c r="K1122">
        <f t="shared" ca="1" si="71"/>
        <v>9</v>
      </c>
      <c r="L1122" t="s">
        <v>27</v>
      </c>
      <c r="M1122">
        <v>0</v>
      </c>
      <c r="N1122">
        <v>1</v>
      </c>
      <c r="O1122">
        <v>0</v>
      </c>
      <c r="P1122">
        <v>0</v>
      </c>
      <c r="Q1122">
        <v>1</v>
      </c>
      <c r="R1122">
        <f>SUM(M1122:N1122:O1122:P1122:Q1122)</f>
        <v>2</v>
      </c>
      <c r="S1122" s="1">
        <v>107011</v>
      </c>
      <c r="T1122" s="1" t="str">
        <f t="shared" si="70"/>
        <v>Medium</v>
      </c>
      <c r="U1122">
        <v>10</v>
      </c>
      <c r="V1122">
        <v>2024</v>
      </c>
      <c r="W1122" t="s">
        <v>20</v>
      </c>
      <c r="X1122">
        <v>5</v>
      </c>
    </row>
    <row r="1123" spans="1:24" x14ac:dyDescent="0.3">
      <c r="A1123">
        <v>1122</v>
      </c>
      <c r="B1123" t="s">
        <v>41</v>
      </c>
      <c r="C1123" t="str">
        <f>_xlfn.XLOOKUP(B1123,Lookup_table!B:B,Lookup_table!C:C)</f>
        <v>Data</v>
      </c>
      <c r="D1123" t="s">
        <v>14</v>
      </c>
      <c r="E1123" t="s">
        <v>15</v>
      </c>
      <c r="F1123" t="s">
        <v>24</v>
      </c>
      <c r="G1123" t="s">
        <v>30</v>
      </c>
      <c r="H1123" t="str">
        <f t="shared" si="68"/>
        <v>Onsite/Hybrid</v>
      </c>
      <c r="I1123" t="s">
        <v>26</v>
      </c>
      <c r="J1123" t="str">
        <f t="shared" si="69"/>
        <v>3-6 yrs</v>
      </c>
      <c r="K1123">
        <f t="shared" ca="1" si="71"/>
        <v>4</v>
      </c>
      <c r="L1123" t="s">
        <v>19</v>
      </c>
      <c r="M1123">
        <v>1</v>
      </c>
      <c r="N1123">
        <v>1</v>
      </c>
      <c r="O1123">
        <v>0</v>
      </c>
      <c r="P1123">
        <v>0</v>
      </c>
      <c r="Q1123">
        <v>1</v>
      </c>
      <c r="R1123">
        <f>SUM(M1123:N1123:O1123:P1123:Q1123)</f>
        <v>3</v>
      </c>
      <c r="S1123" s="1">
        <v>82584</v>
      </c>
      <c r="T1123" s="1" t="str">
        <f t="shared" si="70"/>
        <v>Medium</v>
      </c>
      <c r="U1123">
        <v>4</v>
      </c>
      <c r="V1123">
        <v>2026</v>
      </c>
      <c r="W1123" t="s">
        <v>34</v>
      </c>
      <c r="X1123">
        <v>1</v>
      </c>
    </row>
    <row r="1124" spans="1:24" x14ac:dyDescent="0.3">
      <c r="A1124">
        <v>1123</v>
      </c>
      <c r="B1124" t="s">
        <v>21</v>
      </c>
      <c r="C1124" t="str">
        <f>_xlfn.XLOOKUP(B1124,Lookup_table!B:B,Lookup_table!C:C)</f>
        <v>AI</v>
      </c>
      <c r="D1124" t="s">
        <v>37</v>
      </c>
      <c r="E1124" t="s">
        <v>40</v>
      </c>
      <c r="F1124" t="s">
        <v>16</v>
      </c>
      <c r="G1124" t="s">
        <v>25</v>
      </c>
      <c r="H1124" t="str">
        <f t="shared" si="68"/>
        <v>Onsite/Hybrid</v>
      </c>
      <c r="I1124" t="s">
        <v>18</v>
      </c>
      <c r="J1124" t="str">
        <f t="shared" si="69"/>
        <v>7+ yrs</v>
      </c>
      <c r="K1124">
        <f t="shared" ca="1" si="71"/>
        <v>10</v>
      </c>
      <c r="L1124" t="s">
        <v>19</v>
      </c>
      <c r="M1124">
        <v>1</v>
      </c>
      <c r="N1124">
        <v>1</v>
      </c>
      <c r="O1124">
        <v>1</v>
      </c>
      <c r="P1124">
        <v>1</v>
      </c>
      <c r="Q1124">
        <v>1</v>
      </c>
      <c r="R1124">
        <f>SUM(M1124:N1124:O1124:P1124:Q1124)</f>
        <v>5</v>
      </c>
      <c r="S1124" s="1">
        <v>177025</v>
      </c>
      <c r="T1124" s="1" t="str">
        <f t="shared" si="70"/>
        <v>High</v>
      </c>
      <c r="U1124">
        <v>7</v>
      </c>
      <c r="V1124">
        <v>2022</v>
      </c>
      <c r="W1124" t="s">
        <v>28</v>
      </c>
      <c r="X1124">
        <v>8</v>
      </c>
    </row>
    <row r="1125" spans="1:24" x14ac:dyDescent="0.3">
      <c r="A1125">
        <v>1124</v>
      </c>
      <c r="B1125" t="s">
        <v>41</v>
      </c>
      <c r="C1125" t="str">
        <f>_xlfn.XLOOKUP(B1125,Lookup_table!B:B,Lookup_table!C:C)</f>
        <v>Data</v>
      </c>
      <c r="D1125" t="s">
        <v>14</v>
      </c>
      <c r="E1125" t="s">
        <v>40</v>
      </c>
      <c r="F1125" t="s">
        <v>16</v>
      </c>
      <c r="G1125" t="s">
        <v>17</v>
      </c>
      <c r="H1125" t="str">
        <f t="shared" si="68"/>
        <v>Remote</v>
      </c>
      <c r="I1125" t="s">
        <v>35</v>
      </c>
      <c r="J1125" t="str">
        <f t="shared" si="69"/>
        <v>0-2 yrs</v>
      </c>
      <c r="K1125">
        <f t="shared" ca="1" si="71"/>
        <v>0</v>
      </c>
      <c r="L1125" t="s">
        <v>19</v>
      </c>
      <c r="M1125">
        <v>0</v>
      </c>
      <c r="N1125">
        <v>1</v>
      </c>
      <c r="O1125">
        <v>0</v>
      </c>
      <c r="P1125">
        <v>0</v>
      </c>
      <c r="Q1125">
        <v>1</v>
      </c>
      <c r="R1125">
        <f>SUM(M1125:N1125:O1125:P1125:Q1125)</f>
        <v>2</v>
      </c>
      <c r="S1125" s="1">
        <v>62351</v>
      </c>
      <c r="T1125" s="1" t="str">
        <f t="shared" si="70"/>
        <v>Low</v>
      </c>
      <c r="U1125">
        <v>11</v>
      </c>
      <c r="V1125">
        <v>2025</v>
      </c>
      <c r="W1125" t="s">
        <v>28</v>
      </c>
      <c r="X1125">
        <v>8</v>
      </c>
    </row>
    <row r="1126" spans="1:24" x14ac:dyDescent="0.3">
      <c r="A1126">
        <v>1125</v>
      </c>
      <c r="B1126" t="s">
        <v>21</v>
      </c>
      <c r="C1126" t="str">
        <f>_xlfn.XLOOKUP(B1126,Lookup_table!B:B,Lookup_table!C:C)</f>
        <v>AI</v>
      </c>
      <c r="D1126" t="s">
        <v>37</v>
      </c>
      <c r="E1126" t="s">
        <v>32</v>
      </c>
      <c r="F1126" t="s">
        <v>29</v>
      </c>
      <c r="G1126" t="s">
        <v>17</v>
      </c>
      <c r="H1126" t="str">
        <f t="shared" si="68"/>
        <v>Remote</v>
      </c>
      <c r="I1126" t="s">
        <v>26</v>
      </c>
      <c r="J1126" t="str">
        <f t="shared" si="69"/>
        <v>3-6 yrs</v>
      </c>
      <c r="K1126">
        <f t="shared" ca="1" si="71"/>
        <v>5</v>
      </c>
      <c r="L1126" t="s">
        <v>39</v>
      </c>
      <c r="M1126">
        <v>1</v>
      </c>
      <c r="N1126">
        <v>0</v>
      </c>
      <c r="O1126">
        <v>1</v>
      </c>
      <c r="P1126">
        <v>0</v>
      </c>
      <c r="Q1126">
        <v>0</v>
      </c>
      <c r="R1126">
        <f>SUM(M1126:N1126:O1126:P1126:Q1126)</f>
        <v>2</v>
      </c>
      <c r="S1126" s="1">
        <v>127652</v>
      </c>
      <c r="T1126" s="1" t="str">
        <f t="shared" si="70"/>
        <v>High</v>
      </c>
      <c r="U1126">
        <v>4</v>
      </c>
      <c r="V1126">
        <v>2024</v>
      </c>
      <c r="W1126" t="s">
        <v>34</v>
      </c>
      <c r="X1126">
        <v>2</v>
      </c>
    </row>
    <row r="1127" spans="1:24" x14ac:dyDescent="0.3">
      <c r="A1127">
        <v>1126</v>
      </c>
      <c r="B1127" t="s">
        <v>21</v>
      </c>
      <c r="C1127" t="str">
        <f>_xlfn.XLOOKUP(B1127,Lookup_table!B:B,Lookup_table!C:C)</f>
        <v>AI</v>
      </c>
      <c r="D1127" t="s">
        <v>14</v>
      </c>
      <c r="E1127" t="s">
        <v>38</v>
      </c>
      <c r="F1127" t="s">
        <v>44</v>
      </c>
      <c r="G1127" t="s">
        <v>30</v>
      </c>
      <c r="H1127" t="str">
        <f t="shared" si="68"/>
        <v>Onsite/Hybrid</v>
      </c>
      <c r="I1127" t="s">
        <v>35</v>
      </c>
      <c r="J1127" t="str">
        <f t="shared" si="69"/>
        <v>0-2 yrs</v>
      </c>
      <c r="K1127">
        <f t="shared" ca="1" si="71"/>
        <v>2</v>
      </c>
      <c r="L1127" t="s">
        <v>27</v>
      </c>
      <c r="M1127">
        <v>1</v>
      </c>
      <c r="N1127">
        <v>1</v>
      </c>
      <c r="O1127">
        <v>0</v>
      </c>
      <c r="P1127">
        <v>0</v>
      </c>
      <c r="Q1127">
        <v>1</v>
      </c>
      <c r="R1127">
        <f>SUM(M1127:N1127:O1127:P1127:Q1127)</f>
        <v>3</v>
      </c>
      <c r="S1127" s="1">
        <v>96965</v>
      </c>
      <c r="T1127" s="1" t="str">
        <f t="shared" si="70"/>
        <v>Medium</v>
      </c>
      <c r="U1127">
        <v>12</v>
      </c>
      <c r="V1127">
        <v>2021</v>
      </c>
      <c r="W1127" t="s">
        <v>28</v>
      </c>
      <c r="X1127">
        <v>9</v>
      </c>
    </row>
    <row r="1128" spans="1:24" x14ac:dyDescent="0.3">
      <c r="A1128">
        <v>1127</v>
      </c>
      <c r="B1128" t="s">
        <v>41</v>
      </c>
      <c r="C1128" t="str">
        <f>_xlfn.XLOOKUP(B1128,Lookup_table!B:B,Lookup_table!C:C)</f>
        <v>Data</v>
      </c>
      <c r="D1128" t="s">
        <v>37</v>
      </c>
      <c r="E1128" t="s">
        <v>23</v>
      </c>
      <c r="F1128" t="s">
        <v>29</v>
      </c>
      <c r="G1128" t="s">
        <v>17</v>
      </c>
      <c r="H1128" t="str">
        <f t="shared" si="68"/>
        <v>Remote</v>
      </c>
      <c r="I1128" t="s">
        <v>18</v>
      </c>
      <c r="J1128" t="str">
        <f t="shared" si="69"/>
        <v>7+ yrs</v>
      </c>
      <c r="K1128">
        <f t="shared" ca="1" si="71"/>
        <v>15</v>
      </c>
      <c r="L1128" t="s">
        <v>39</v>
      </c>
      <c r="M1128">
        <v>1</v>
      </c>
      <c r="N1128">
        <v>0</v>
      </c>
      <c r="O1128">
        <v>0</v>
      </c>
      <c r="P1128">
        <v>0</v>
      </c>
      <c r="Q1128">
        <v>0</v>
      </c>
      <c r="R1128">
        <f>SUM(M1128:N1128:O1128:P1128:Q1128)</f>
        <v>1</v>
      </c>
      <c r="S1128" s="1">
        <v>95184</v>
      </c>
      <c r="T1128" s="1" t="str">
        <f t="shared" si="70"/>
        <v>Medium</v>
      </c>
      <c r="U1128">
        <v>1</v>
      </c>
      <c r="V1128">
        <v>2021</v>
      </c>
      <c r="W1128" t="s">
        <v>34</v>
      </c>
      <c r="X1128">
        <v>1</v>
      </c>
    </row>
    <row r="1129" spans="1:24" x14ac:dyDescent="0.3">
      <c r="A1129">
        <v>1128</v>
      </c>
      <c r="B1129" t="s">
        <v>21</v>
      </c>
      <c r="C1129" t="str">
        <f>_xlfn.XLOOKUP(B1129,Lookup_table!B:B,Lookup_table!C:C)</f>
        <v>AI</v>
      </c>
      <c r="D1129" t="s">
        <v>34</v>
      </c>
      <c r="E1129" t="s">
        <v>40</v>
      </c>
      <c r="F1129" t="s">
        <v>43</v>
      </c>
      <c r="G1129" t="s">
        <v>30</v>
      </c>
      <c r="H1129" t="str">
        <f t="shared" si="68"/>
        <v>Onsite/Hybrid</v>
      </c>
      <c r="I1129" t="s">
        <v>35</v>
      </c>
      <c r="J1129" t="str">
        <f t="shared" si="69"/>
        <v>0-2 yrs</v>
      </c>
      <c r="K1129">
        <f t="shared" ca="1" si="71"/>
        <v>0</v>
      </c>
      <c r="L1129" t="s">
        <v>39</v>
      </c>
      <c r="M1129">
        <v>1</v>
      </c>
      <c r="N1129">
        <v>0</v>
      </c>
      <c r="O1129">
        <v>0</v>
      </c>
      <c r="P1129">
        <v>1</v>
      </c>
      <c r="Q1129">
        <v>1</v>
      </c>
      <c r="R1129">
        <f>SUM(M1129:N1129:O1129:P1129:Q1129)</f>
        <v>3</v>
      </c>
      <c r="S1129" s="1">
        <v>118724</v>
      </c>
      <c r="T1129" s="1" t="str">
        <f t="shared" si="70"/>
        <v>Medium</v>
      </c>
      <c r="U1129">
        <v>11</v>
      </c>
      <c r="V1129">
        <v>2020</v>
      </c>
      <c r="W1129" t="s">
        <v>28</v>
      </c>
      <c r="X1129">
        <v>9</v>
      </c>
    </row>
    <row r="1130" spans="1:24" x14ac:dyDescent="0.3">
      <c r="A1130">
        <v>1129</v>
      </c>
      <c r="B1130" t="s">
        <v>41</v>
      </c>
      <c r="C1130" t="str">
        <f>_xlfn.XLOOKUP(B1130,Lookup_table!B:B,Lookup_table!C:C)</f>
        <v>Data</v>
      </c>
      <c r="D1130" t="s">
        <v>34</v>
      </c>
      <c r="E1130" t="s">
        <v>23</v>
      </c>
      <c r="F1130" t="s">
        <v>52</v>
      </c>
      <c r="G1130" t="s">
        <v>17</v>
      </c>
      <c r="H1130" t="str">
        <f t="shared" si="68"/>
        <v>Remote</v>
      </c>
      <c r="I1130" t="s">
        <v>18</v>
      </c>
      <c r="J1130" t="str">
        <f t="shared" si="69"/>
        <v>7+ yrs</v>
      </c>
      <c r="K1130">
        <f t="shared" ca="1" si="71"/>
        <v>11</v>
      </c>
      <c r="L1130" t="s">
        <v>19</v>
      </c>
      <c r="M1130">
        <v>1</v>
      </c>
      <c r="N1130">
        <v>0</v>
      </c>
      <c r="O1130">
        <v>0</v>
      </c>
      <c r="P1130">
        <v>1</v>
      </c>
      <c r="Q1130">
        <v>0</v>
      </c>
      <c r="R1130">
        <f>SUM(M1130:N1130:O1130:P1130:Q1130)</f>
        <v>2</v>
      </c>
      <c r="S1130" s="1">
        <v>119174</v>
      </c>
      <c r="T1130" s="1" t="str">
        <f t="shared" si="70"/>
        <v>Medium</v>
      </c>
      <c r="U1130">
        <v>7</v>
      </c>
      <c r="V1130">
        <v>2024</v>
      </c>
      <c r="W1130" t="s">
        <v>28</v>
      </c>
      <c r="X1130">
        <v>8</v>
      </c>
    </row>
    <row r="1131" spans="1:24" x14ac:dyDescent="0.3">
      <c r="A1131">
        <v>1130</v>
      </c>
      <c r="B1131" t="s">
        <v>36</v>
      </c>
      <c r="C1131" t="str">
        <f>_xlfn.XLOOKUP(B1131,Lookup_table!B:B,Lookup_table!C:C)</f>
        <v>Data</v>
      </c>
      <c r="D1131" t="s">
        <v>22</v>
      </c>
      <c r="E1131" t="s">
        <v>15</v>
      </c>
      <c r="F1131" t="s">
        <v>51</v>
      </c>
      <c r="G1131" t="s">
        <v>25</v>
      </c>
      <c r="H1131" t="str">
        <f t="shared" si="68"/>
        <v>Onsite/Hybrid</v>
      </c>
      <c r="I1131" t="s">
        <v>35</v>
      </c>
      <c r="J1131" t="str">
        <f t="shared" si="69"/>
        <v>0-2 yrs</v>
      </c>
      <c r="K1131">
        <f t="shared" ca="1" si="71"/>
        <v>0</v>
      </c>
      <c r="L1131" t="s">
        <v>39</v>
      </c>
      <c r="M1131">
        <v>0</v>
      </c>
      <c r="N1131">
        <v>1</v>
      </c>
      <c r="O1131">
        <v>1</v>
      </c>
      <c r="P1131">
        <v>0</v>
      </c>
      <c r="Q1131">
        <v>0</v>
      </c>
      <c r="R1131">
        <f>SUM(M1131:N1131:O1131:P1131:Q1131)</f>
        <v>2</v>
      </c>
      <c r="S1131" s="1">
        <v>81932</v>
      </c>
      <c r="T1131" s="1" t="str">
        <f t="shared" si="70"/>
        <v>Medium</v>
      </c>
      <c r="U1131">
        <v>12</v>
      </c>
      <c r="V1131">
        <v>2023</v>
      </c>
      <c r="W1131" t="s">
        <v>20</v>
      </c>
      <c r="X1131">
        <v>2</v>
      </c>
    </row>
    <row r="1132" spans="1:24" x14ac:dyDescent="0.3">
      <c r="A1132">
        <v>1131</v>
      </c>
      <c r="B1132" t="s">
        <v>21</v>
      </c>
      <c r="C1132" t="str">
        <f>_xlfn.XLOOKUP(B1132,Lookup_table!B:B,Lookup_table!C:C)</f>
        <v>AI</v>
      </c>
      <c r="D1132" t="s">
        <v>22</v>
      </c>
      <c r="E1132" t="s">
        <v>38</v>
      </c>
      <c r="F1132" t="s">
        <v>44</v>
      </c>
      <c r="G1132" t="s">
        <v>25</v>
      </c>
      <c r="H1132" t="str">
        <f t="shared" si="68"/>
        <v>Onsite/Hybrid</v>
      </c>
      <c r="I1132" t="s">
        <v>18</v>
      </c>
      <c r="J1132" t="str">
        <f t="shared" si="69"/>
        <v>7+ yrs</v>
      </c>
      <c r="K1132">
        <f t="shared" ca="1" si="71"/>
        <v>13</v>
      </c>
      <c r="L1132" t="s">
        <v>27</v>
      </c>
      <c r="M1132">
        <v>1</v>
      </c>
      <c r="N1132">
        <v>1</v>
      </c>
      <c r="O1132">
        <v>1</v>
      </c>
      <c r="P1132">
        <v>0</v>
      </c>
      <c r="Q1132">
        <v>0</v>
      </c>
      <c r="R1132">
        <f>SUM(M1132:N1132:O1132:P1132:Q1132)</f>
        <v>3</v>
      </c>
      <c r="S1132" s="1">
        <v>179592</v>
      </c>
      <c r="T1132" s="1" t="str">
        <f t="shared" si="70"/>
        <v>High</v>
      </c>
      <c r="U1132">
        <v>7</v>
      </c>
      <c r="V1132">
        <v>2021</v>
      </c>
      <c r="W1132" t="s">
        <v>34</v>
      </c>
      <c r="X1132">
        <v>1</v>
      </c>
    </row>
    <row r="1133" spans="1:24" x14ac:dyDescent="0.3">
      <c r="A1133">
        <v>1132</v>
      </c>
      <c r="B1133" t="s">
        <v>21</v>
      </c>
      <c r="C1133" t="str">
        <f>_xlfn.XLOOKUP(B1133,Lookup_table!B:B,Lookup_table!C:C)</f>
        <v>AI</v>
      </c>
      <c r="D1133" t="s">
        <v>14</v>
      </c>
      <c r="E1133" t="s">
        <v>42</v>
      </c>
      <c r="F1133" t="s">
        <v>16</v>
      </c>
      <c r="G1133" t="s">
        <v>25</v>
      </c>
      <c r="H1133" t="str">
        <f t="shared" si="68"/>
        <v>Onsite/Hybrid</v>
      </c>
      <c r="I1133" t="s">
        <v>26</v>
      </c>
      <c r="J1133" t="str">
        <f t="shared" si="69"/>
        <v>3-6 yrs</v>
      </c>
      <c r="K1133">
        <f t="shared" ca="1" si="71"/>
        <v>5</v>
      </c>
      <c r="L1133" t="s">
        <v>27</v>
      </c>
      <c r="M1133">
        <v>0</v>
      </c>
      <c r="N1133">
        <v>1</v>
      </c>
      <c r="O1133">
        <v>1</v>
      </c>
      <c r="P1133">
        <v>1</v>
      </c>
      <c r="Q1133">
        <v>1</v>
      </c>
      <c r="R1133">
        <f>SUM(M1133:N1133:O1133:P1133:Q1133)</f>
        <v>4</v>
      </c>
      <c r="S1133" s="1">
        <v>155054</v>
      </c>
      <c r="T1133" s="1" t="str">
        <f t="shared" si="70"/>
        <v>High</v>
      </c>
      <c r="U1133">
        <v>5</v>
      </c>
      <c r="V1133">
        <v>2024</v>
      </c>
      <c r="W1133" t="s">
        <v>28</v>
      </c>
      <c r="X1133">
        <v>5</v>
      </c>
    </row>
    <row r="1134" spans="1:24" x14ac:dyDescent="0.3">
      <c r="A1134">
        <v>1133</v>
      </c>
      <c r="B1134" t="s">
        <v>36</v>
      </c>
      <c r="C1134" t="str">
        <f>_xlfn.XLOOKUP(B1134,Lookup_table!B:B,Lookup_table!C:C)</f>
        <v>Data</v>
      </c>
      <c r="D1134" t="s">
        <v>37</v>
      </c>
      <c r="E1134" t="s">
        <v>15</v>
      </c>
      <c r="F1134" t="s">
        <v>44</v>
      </c>
      <c r="G1134" t="s">
        <v>17</v>
      </c>
      <c r="H1134" t="str">
        <f t="shared" si="68"/>
        <v>Remote</v>
      </c>
      <c r="I1134" t="s">
        <v>26</v>
      </c>
      <c r="J1134" t="str">
        <f t="shared" si="69"/>
        <v>3-6 yrs</v>
      </c>
      <c r="K1134">
        <f t="shared" ca="1" si="71"/>
        <v>5</v>
      </c>
      <c r="L1134" t="s">
        <v>39</v>
      </c>
      <c r="M1134">
        <v>0</v>
      </c>
      <c r="N1134">
        <v>1</v>
      </c>
      <c r="O1134">
        <v>0</v>
      </c>
      <c r="P1134">
        <v>0</v>
      </c>
      <c r="Q1134">
        <v>0</v>
      </c>
      <c r="R1134">
        <f>SUM(M1134:N1134:O1134:P1134:Q1134)</f>
        <v>1</v>
      </c>
      <c r="S1134" s="1">
        <v>75905</v>
      </c>
      <c r="T1134" s="1" t="str">
        <f t="shared" si="70"/>
        <v>Medium</v>
      </c>
      <c r="U1134">
        <v>5</v>
      </c>
      <c r="V1134">
        <v>2022</v>
      </c>
      <c r="W1134" t="s">
        <v>20</v>
      </c>
      <c r="X1134">
        <v>5</v>
      </c>
    </row>
    <row r="1135" spans="1:24" x14ac:dyDescent="0.3">
      <c r="A1135">
        <v>1134</v>
      </c>
      <c r="B1135" t="s">
        <v>50</v>
      </c>
      <c r="C1135" t="str">
        <f>_xlfn.XLOOKUP(B1135,Lookup_table!B:B,Lookup_table!C:C)</f>
        <v>AI</v>
      </c>
      <c r="D1135" t="s">
        <v>14</v>
      </c>
      <c r="E1135" t="s">
        <v>32</v>
      </c>
      <c r="F1135" t="s">
        <v>29</v>
      </c>
      <c r="G1135" t="s">
        <v>17</v>
      </c>
      <c r="H1135" t="str">
        <f t="shared" si="68"/>
        <v>Remote</v>
      </c>
      <c r="I1135" t="s">
        <v>35</v>
      </c>
      <c r="J1135" t="str">
        <f t="shared" si="69"/>
        <v>0-2 yrs</v>
      </c>
      <c r="K1135">
        <f t="shared" ca="1" si="71"/>
        <v>0</v>
      </c>
      <c r="L1135" t="s">
        <v>27</v>
      </c>
      <c r="M1135">
        <v>0</v>
      </c>
      <c r="N1135">
        <v>0</v>
      </c>
      <c r="O1135">
        <v>1</v>
      </c>
      <c r="P1135">
        <v>0</v>
      </c>
      <c r="Q1135">
        <v>0</v>
      </c>
      <c r="R1135">
        <f>SUM(M1135:N1135:O1135:P1135:Q1135)</f>
        <v>1</v>
      </c>
      <c r="S1135" s="1">
        <v>107077</v>
      </c>
      <c r="T1135" s="1" t="str">
        <f t="shared" si="70"/>
        <v>Medium</v>
      </c>
      <c r="U1135">
        <v>3</v>
      </c>
      <c r="V1135">
        <v>2023</v>
      </c>
      <c r="W1135" t="s">
        <v>34</v>
      </c>
      <c r="X1135">
        <v>1</v>
      </c>
    </row>
    <row r="1136" spans="1:24" x14ac:dyDescent="0.3">
      <c r="A1136">
        <v>1135</v>
      </c>
      <c r="B1136" t="s">
        <v>33</v>
      </c>
      <c r="C1136" t="str">
        <f>_xlfn.XLOOKUP(B1136,Lookup_table!B:B,Lookup_table!C:C)</f>
        <v>Data</v>
      </c>
      <c r="D1136" t="s">
        <v>22</v>
      </c>
      <c r="E1136" t="s">
        <v>38</v>
      </c>
      <c r="F1136" t="s">
        <v>16</v>
      </c>
      <c r="G1136" t="s">
        <v>25</v>
      </c>
      <c r="H1136" t="str">
        <f t="shared" si="68"/>
        <v>Onsite/Hybrid</v>
      </c>
      <c r="I1136" t="s">
        <v>18</v>
      </c>
      <c r="J1136" t="str">
        <f t="shared" si="69"/>
        <v>7+ yrs</v>
      </c>
      <c r="K1136">
        <f t="shared" ca="1" si="71"/>
        <v>10</v>
      </c>
      <c r="L1136" t="s">
        <v>19</v>
      </c>
      <c r="M1136">
        <v>1</v>
      </c>
      <c r="N1136">
        <v>0</v>
      </c>
      <c r="O1136">
        <v>1</v>
      </c>
      <c r="P1136">
        <v>0</v>
      </c>
      <c r="Q1136">
        <v>1</v>
      </c>
      <c r="R1136">
        <f>SUM(M1136:N1136:O1136:P1136:Q1136)</f>
        <v>3</v>
      </c>
      <c r="S1136" s="1">
        <v>142804</v>
      </c>
      <c r="T1136" s="1" t="str">
        <f t="shared" si="70"/>
        <v>High</v>
      </c>
      <c r="U1136">
        <v>1</v>
      </c>
      <c r="V1136">
        <v>2020</v>
      </c>
      <c r="W1136" t="s">
        <v>20</v>
      </c>
      <c r="X1136">
        <v>4</v>
      </c>
    </row>
    <row r="1137" spans="1:24" x14ac:dyDescent="0.3">
      <c r="A1137">
        <v>1136</v>
      </c>
      <c r="B1137" t="s">
        <v>33</v>
      </c>
      <c r="C1137" t="str">
        <f>_xlfn.XLOOKUP(B1137,Lookup_table!B:B,Lookup_table!C:C)</f>
        <v>Data</v>
      </c>
      <c r="D1137" t="s">
        <v>14</v>
      </c>
      <c r="E1137" t="s">
        <v>32</v>
      </c>
      <c r="F1137" t="s">
        <v>24</v>
      </c>
      <c r="G1137" t="s">
        <v>30</v>
      </c>
      <c r="H1137" t="str">
        <f t="shared" si="68"/>
        <v>Onsite/Hybrid</v>
      </c>
      <c r="I1137" t="s">
        <v>18</v>
      </c>
      <c r="J1137" t="str">
        <f t="shared" si="69"/>
        <v>7+ yrs</v>
      </c>
      <c r="K1137">
        <f t="shared" ca="1" si="71"/>
        <v>15</v>
      </c>
      <c r="L1137" t="s">
        <v>19</v>
      </c>
      <c r="M1137">
        <v>0</v>
      </c>
      <c r="N1137">
        <v>1</v>
      </c>
      <c r="O1137">
        <v>0</v>
      </c>
      <c r="P1137">
        <v>0</v>
      </c>
      <c r="Q1137">
        <v>1</v>
      </c>
      <c r="R1137">
        <f>SUM(M1137:N1137:O1137:P1137:Q1137)</f>
        <v>2</v>
      </c>
      <c r="S1137" s="1">
        <v>110447</v>
      </c>
      <c r="T1137" s="1" t="str">
        <f t="shared" si="70"/>
        <v>Medium</v>
      </c>
      <c r="U1137">
        <v>7</v>
      </c>
      <c r="V1137">
        <v>2020</v>
      </c>
      <c r="W1137" t="s">
        <v>20</v>
      </c>
      <c r="X1137">
        <v>3</v>
      </c>
    </row>
    <row r="1138" spans="1:24" x14ac:dyDescent="0.3">
      <c r="A1138">
        <v>1137</v>
      </c>
      <c r="B1138" t="s">
        <v>36</v>
      </c>
      <c r="C1138" t="str">
        <f>_xlfn.XLOOKUP(B1138,Lookup_table!B:B,Lookup_table!C:C)</f>
        <v>Data</v>
      </c>
      <c r="D1138" t="s">
        <v>14</v>
      </c>
      <c r="E1138" t="s">
        <v>32</v>
      </c>
      <c r="F1138" t="s">
        <v>29</v>
      </c>
      <c r="G1138" t="s">
        <v>30</v>
      </c>
      <c r="H1138" t="str">
        <f t="shared" si="68"/>
        <v>Onsite/Hybrid</v>
      </c>
      <c r="I1138" t="s">
        <v>18</v>
      </c>
      <c r="J1138" t="str">
        <f t="shared" si="69"/>
        <v>7+ yrs</v>
      </c>
      <c r="K1138">
        <f t="shared" ca="1" si="71"/>
        <v>13</v>
      </c>
      <c r="L1138" t="s">
        <v>27</v>
      </c>
      <c r="M1138">
        <v>0</v>
      </c>
      <c r="N1138">
        <v>1</v>
      </c>
      <c r="O1138">
        <v>0</v>
      </c>
      <c r="P1138">
        <v>1</v>
      </c>
      <c r="Q1138">
        <v>1</v>
      </c>
      <c r="R1138">
        <f>SUM(M1138:N1138:O1138:P1138:Q1138)</f>
        <v>3</v>
      </c>
      <c r="S1138" s="1">
        <v>129732</v>
      </c>
      <c r="T1138" s="1" t="str">
        <f t="shared" si="70"/>
        <v>High</v>
      </c>
      <c r="U1138">
        <v>4</v>
      </c>
      <c r="V1138">
        <v>2024</v>
      </c>
      <c r="W1138" t="s">
        <v>34</v>
      </c>
      <c r="X1138">
        <v>2</v>
      </c>
    </row>
    <row r="1139" spans="1:24" x14ac:dyDescent="0.3">
      <c r="A1139">
        <v>1138</v>
      </c>
      <c r="B1139" t="s">
        <v>21</v>
      </c>
      <c r="C1139" t="str">
        <f>_xlfn.XLOOKUP(B1139,Lookup_table!B:B,Lookup_table!C:C)</f>
        <v>AI</v>
      </c>
      <c r="D1139" t="s">
        <v>34</v>
      </c>
      <c r="E1139" t="s">
        <v>23</v>
      </c>
      <c r="F1139" t="s">
        <v>43</v>
      </c>
      <c r="G1139" t="s">
        <v>25</v>
      </c>
      <c r="H1139" t="str">
        <f t="shared" si="68"/>
        <v>Onsite/Hybrid</v>
      </c>
      <c r="I1139" t="s">
        <v>35</v>
      </c>
      <c r="J1139" t="str">
        <f t="shared" si="69"/>
        <v>0-2 yrs</v>
      </c>
      <c r="K1139">
        <f t="shared" ca="1" si="71"/>
        <v>2</v>
      </c>
      <c r="L1139" t="s">
        <v>27</v>
      </c>
      <c r="M1139">
        <v>1</v>
      </c>
      <c r="N1139">
        <v>1</v>
      </c>
      <c r="O1139">
        <v>1</v>
      </c>
      <c r="P1139">
        <v>1</v>
      </c>
      <c r="Q1139">
        <v>0</v>
      </c>
      <c r="R1139">
        <f>SUM(M1139:N1139:O1139:P1139:Q1139)</f>
        <v>4</v>
      </c>
      <c r="S1139" s="1">
        <v>118179</v>
      </c>
      <c r="T1139" s="1" t="str">
        <f t="shared" si="70"/>
        <v>Medium</v>
      </c>
      <c r="U1139">
        <v>1</v>
      </c>
      <c r="V1139">
        <v>2023</v>
      </c>
      <c r="W1139" t="s">
        <v>28</v>
      </c>
      <c r="X1139">
        <v>5</v>
      </c>
    </row>
    <row r="1140" spans="1:24" x14ac:dyDescent="0.3">
      <c r="A1140">
        <v>1139</v>
      </c>
      <c r="B1140" t="s">
        <v>50</v>
      </c>
      <c r="C1140" t="str">
        <f>_xlfn.XLOOKUP(B1140,Lookup_table!B:B,Lookup_table!C:C)</f>
        <v>AI</v>
      </c>
      <c r="D1140" t="s">
        <v>22</v>
      </c>
      <c r="E1140" t="s">
        <v>40</v>
      </c>
      <c r="F1140" t="s">
        <v>29</v>
      </c>
      <c r="G1140" t="s">
        <v>17</v>
      </c>
      <c r="H1140" t="str">
        <f t="shared" si="68"/>
        <v>Remote</v>
      </c>
      <c r="I1140" t="s">
        <v>35</v>
      </c>
      <c r="J1140" t="str">
        <f t="shared" si="69"/>
        <v>0-2 yrs</v>
      </c>
      <c r="K1140">
        <f t="shared" ca="1" si="71"/>
        <v>0</v>
      </c>
      <c r="L1140" t="s">
        <v>27</v>
      </c>
      <c r="M1140">
        <v>1</v>
      </c>
      <c r="N1140">
        <v>1</v>
      </c>
      <c r="O1140">
        <v>0</v>
      </c>
      <c r="P1140">
        <v>0</v>
      </c>
      <c r="Q1140">
        <v>0</v>
      </c>
      <c r="R1140">
        <f>SUM(M1140:N1140:O1140:P1140:Q1140)</f>
        <v>2</v>
      </c>
      <c r="S1140" s="1">
        <v>112008</v>
      </c>
      <c r="T1140" s="1" t="str">
        <f t="shared" si="70"/>
        <v>Medium</v>
      </c>
      <c r="U1140">
        <v>12</v>
      </c>
      <c r="V1140">
        <v>2026</v>
      </c>
      <c r="W1140" t="s">
        <v>20</v>
      </c>
      <c r="X1140">
        <v>3</v>
      </c>
    </row>
    <row r="1141" spans="1:24" x14ac:dyDescent="0.3">
      <c r="A1141">
        <v>1140</v>
      </c>
      <c r="B1141" t="s">
        <v>36</v>
      </c>
      <c r="C1141" t="str">
        <f>_xlfn.XLOOKUP(B1141,Lookup_table!B:B,Lookup_table!C:C)</f>
        <v>Data</v>
      </c>
      <c r="D1141" t="s">
        <v>34</v>
      </c>
      <c r="E1141" t="s">
        <v>32</v>
      </c>
      <c r="F1141" t="s">
        <v>44</v>
      </c>
      <c r="G1141" t="s">
        <v>17</v>
      </c>
      <c r="H1141" t="str">
        <f t="shared" si="68"/>
        <v>Remote</v>
      </c>
      <c r="I1141" t="s">
        <v>35</v>
      </c>
      <c r="J1141" t="str">
        <f t="shared" si="69"/>
        <v>0-2 yrs</v>
      </c>
      <c r="K1141">
        <f t="shared" ca="1" si="71"/>
        <v>2</v>
      </c>
      <c r="L1141" t="s">
        <v>27</v>
      </c>
      <c r="M1141">
        <v>1</v>
      </c>
      <c r="N1141">
        <v>1</v>
      </c>
      <c r="O1141">
        <v>0</v>
      </c>
      <c r="P1141">
        <v>1</v>
      </c>
      <c r="Q1141">
        <v>1</v>
      </c>
      <c r="R1141">
        <f>SUM(M1141:N1141:O1141:P1141:Q1141)</f>
        <v>4</v>
      </c>
      <c r="S1141" s="1">
        <v>70933</v>
      </c>
      <c r="T1141" s="1" t="str">
        <f t="shared" si="70"/>
        <v>Medium</v>
      </c>
      <c r="U1141">
        <v>3</v>
      </c>
      <c r="V1141">
        <v>2022</v>
      </c>
      <c r="W1141" t="s">
        <v>34</v>
      </c>
      <c r="X1141">
        <v>4</v>
      </c>
    </row>
    <row r="1142" spans="1:24" x14ac:dyDescent="0.3">
      <c r="A1142">
        <v>1141</v>
      </c>
      <c r="B1142" t="s">
        <v>31</v>
      </c>
      <c r="C1142" t="str">
        <f>_xlfn.XLOOKUP(B1142,Lookup_table!B:B,Lookup_table!C:C)</f>
        <v>Business</v>
      </c>
      <c r="D1142" t="s">
        <v>22</v>
      </c>
      <c r="E1142" t="s">
        <v>23</v>
      </c>
      <c r="F1142" t="s">
        <v>51</v>
      </c>
      <c r="G1142" t="s">
        <v>25</v>
      </c>
      <c r="H1142" t="str">
        <f t="shared" si="68"/>
        <v>Onsite/Hybrid</v>
      </c>
      <c r="I1142" t="s">
        <v>18</v>
      </c>
      <c r="J1142" t="str">
        <f t="shared" si="69"/>
        <v>7+ yrs</v>
      </c>
      <c r="K1142">
        <f t="shared" ca="1" si="71"/>
        <v>13</v>
      </c>
      <c r="L1142" t="s">
        <v>39</v>
      </c>
      <c r="M1142">
        <v>1</v>
      </c>
      <c r="N1142">
        <v>0</v>
      </c>
      <c r="O1142">
        <v>1</v>
      </c>
      <c r="P1142">
        <v>1</v>
      </c>
      <c r="Q1142">
        <v>1</v>
      </c>
      <c r="R1142">
        <f>SUM(M1142:N1142:O1142:P1142:Q1142)</f>
        <v>4</v>
      </c>
      <c r="S1142" s="1">
        <v>162862</v>
      </c>
      <c r="T1142" s="1" t="str">
        <f t="shared" si="70"/>
        <v>High</v>
      </c>
      <c r="U1142">
        <v>2</v>
      </c>
      <c r="V1142">
        <v>2024</v>
      </c>
      <c r="W1142" t="s">
        <v>28</v>
      </c>
      <c r="X1142">
        <v>8</v>
      </c>
    </row>
    <row r="1143" spans="1:24" x14ac:dyDescent="0.3">
      <c r="A1143">
        <v>1142</v>
      </c>
      <c r="B1143" t="s">
        <v>33</v>
      </c>
      <c r="C1143" t="str">
        <f>_xlfn.XLOOKUP(B1143,Lookup_table!B:B,Lookup_table!C:C)</f>
        <v>Data</v>
      </c>
      <c r="D1143" t="s">
        <v>14</v>
      </c>
      <c r="E1143" t="s">
        <v>23</v>
      </c>
      <c r="F1143" t="s">
        <v>29</v>
      </c>
      <c r="G1143" t="s">
        <v>17</v>
      </c>
      <c r="H1143" t="str">
        <f t="shared" si="68"/>
        <v>Remote</v>
      </c>
      <c r="I1143" t="s">
        <v>26</v>
      </c>
      <c r="J1143" t="str">
        <f t="shared" si="69"/>
        <v>3-6 yrs</v>
      </c>
      <c r="K1143">
        <f t="shared" ca="1" si="71"/>
        <v>3</v>
      </c>
      <c r="L1143" t="s">
        <v>39</v>
      </c>
      <c r="M1143">
        <v>1</v>
      </c>
      <c r="N1143">
        <v>0</v>
      </c>
      <c r="O1143">
        <v>0</v>
      </c>
      <c r="P1143">
        <v>0</v>
      </c>
      <c r="Q1143">
        <v>0</v>
      </c>
      <c r="R1143">
        <f>SUM(M1143:N1143:O1143:P1143:Q1143)</f>
        <v>1</v>
      </c>
      <c r="S1143" s="1">
        <v>76958</v>
      </c>
      <c r="T1143" s="1" t="str">
        <f t="shared" si="70"/>
        <v>Medium</v>
      </c>
      <c r="U1143">
        <v>10</v>
      </c>
      <c r="V1143">
        <v>2026</v>
      </c>
      <c r="W1143" t="s">
        <v>20</v>
      </c>
      <c r="X1143">
        <v>5</v>
      </c>
    </row>
    <row r="1144" spans="1:24" x14ac:dyDescent="0.3">
      <c r="A1144">
        <v>1143</v>
      </c>
      <c r="B1144" t="s">
        <v>41</v>
      </c>
      <c r="C1144" t="str">
        <f>_xlfn.XLOOKUP(B1144,Lookup_table!B:B,Lookup_table!C:C)</f>
        <v>Data</v>
      </c>
      <c r="D1144" t="s">
        <v>37</v>
      </c>
      <c r="E1144" t="s">
        <v>40</v>
      </c>
      <c r="F1144" t="s">
        <v>43</v>
      </c>
      <c r="G1144" t="s">
        <v>30</v>
      </c>
      <c r="H1144" t="str">
        <f t="shared" si="68"/>
        <v>Onsite/Hybrid</v>
      </c>
      <c r="I1144" t="s">
        <v>26</v>
      </c>
      <c r="J1144" t="str">
        <f t="shared" si="69"/>
        <v>3-6 yrs</v>
      </c>
      <c r="K1144">
        <f t="shared" ca="1" si="71"/>
        <v>3</v>
      </c>
      <c r="L1144" t="s">
        <v>19</v>
      </c>
      <c r="M1144">
        <v>1</v>
      </c>
      <c r="N1144">
        <v>1</v>
      </c>
      <c r="O1144">
        <v>1</v>
      </c>
      <c r="P1144">
        <v>1</v>
      </c>
      <c r="Q1144">
        <v>1</v>
      </c>
      <c r="R1144">
        <f>SUM(M1144:N1144:O1144:P1144:Q1144)</f>
        <v>5</v>
      </c>
      <c r="S1144" s="1">
        <v>115785</v>
      </c>
      <c r="T1144" s="1" t="str">
        <f t="shared" si="70"/>
        <v>Medium</v>
      </c>
      <c r="U1144">
        <v>7</v>
      </c>
      <c r="V1144">
        <v>2026</v>
      </c>
      <c r="W1144" t="s">
        <v>28</v>
      </c>
      <c r="X1144">
        <v>7</v>
      </c>
    </row>
    <row r="1145" spans="1:24" x14ac:dyDescent="0.3">
      <c r="A1145">
        <v>1144</v>
      </c>
      <c r="B1145" t="s">
        <v>31</v>
      </c>
      <c r="C1145" t="str">
        <f>_xlfn.XLOOKUP(B1145,Lookup_table!B:B,Lookup_table!C:C)</f>
        <v>Business</v>
      </c>
      <c r="D1145" t="s">
        <v>14</v>
      </c>
      <c r="E1145" t="s">
        <v>40</v>
      </c>
      <c r="F1145" t="s">
        <v>44</v>
      </c>
      <c r="G1145" t="s">
        <v>17</v>
      </c>
      <c r="H1145" t="str">
        <f t="shared" si="68"/>
        <v>Remote</v>
      </c>
      <c r="I1145" t="s">
        <v>35</v>
      </c>
      <c r="J1145" t="str">
        <f t="shared" si="69"/>
        <v>0-2 yrs</v>
      </c>
      <c r="K1145">
        <f t="shared" ca="1" si="71"/>
        <v>2</v>
      </c>
      <c r="L1145" t="s">
        <v>19</v>
      </c>
      <c r="M1145">
        <v>1</v>
      </c>
      <c r="N1145">
        <v>0</v>
      </c>
      <c r="O1145">
        <v>0</v>
      </c>
      <c r="P1145">
        <v>0</v>
      </c>
      <c r="Q1145">
        <v>1</v>
      </c>
      <c r="R1145">
        <f>SUM(M1145:N1145:O1145:P1145:Q1145)</f>
        <v>2</v>
      </c>
      <c r="S1145" s="1">
        <v>60203</v>
      </c>
      <c r="T1145" s="1" t="str">
        <f t="shared" si="70"/>
        <v>Low</v>
      </c>
      <c r="U1145">
        <v>3</v>
      </c>
      <c r="V1145">
        <v>2025</v>
      </c>
      <c r="W1145" t="s">
        <v>28</v>
      </c>
      <c r="X1145">
        <v>8</v>
      </c>
    </row>
    <row r="1146" spans="1:24" x14ac:dyDescent="0.3">
      <c r="A1146">
        <v>1145</v>
      </c>
      <c r="B1146" t="s">
        <v>41</v>
      </c>
      <c r="C1146" t="str">
        <f>_xlfn.XLOOKUP(B1146,Lookup_table!B:B,Lookup_table!C:C)</f>
        <v>Data</v>
      </c>
      <c r="D1146" t="s">
        <v>14</v>
      </c>
      <c r="E1146" t="s">
        <v>42</v>
      </c>
      <c r="F1146" t="s">
        <v>44</v>
      </c>
      <c r="G1146" t="s">
        <v>30</v>
      </c>
      <c r="H1146" t="str">
        <f t="shared" si="68"/>
        <v>Onsite/Hybrid</v>
      </c>
      <c r="I1146" t="s">
        <v>26</v>
      </c>
      <c r="J1146" t="str">
        <f t="shared" si="69"/>
        <v>3-6 yrs</v>
      </c>
      <c r="K1146">
        <f t="shared" ca="1" si="71"/>
        <v>5</v>
      </c>
      <c r="L1146" t="s">
        <v>27</v>
      </c>
      <c r="M1146">
        <v>1</v>
      </c>
      <c r="N1146">
        <v>1</v>
      </c>
      <c r="O1146">
        <v>1</v>
      </c>
      <c r="P1146">
        <v>0</v>
      </c>
      <c r="Q1146">
        <v>1</v>
      </c>
      <c r="R1146">
        <f>SUM(M1146:N1146:O1146:P1146:Q1146)</f>
        <v>4</v>
      </c>
      <c r="S1146" s="1">
        <v>104916</v>
      </c>
      <c r="T1146" s="1" t="str">
        <f t="shared" si="70"/>
        <v>Medium</v>
      </c>
      <c r="U1146">
        <v>1</v>
      </c>
      <c r="V1146">
        <v>2020</v>
      </c>
      <c r="W1146" t="s">
        <v>28</v>
      </c>
      <c r="X1146">
        <v>8</v>
      </c>
    </row>
    <row r="1147" spans="1:24" x14ac:dyDescent="0.3">
      <c r="A1147">
        <v>1146</v>
      </c>
      <c r="B1147" t="s">
        <v>21</v>
      </c>
      <c r="C1147" t="str">
        <f>_xlfn.XLOOKUP(B1147,Lookup_table!B:B,Lookup_table!C:C)</f>
        <v>AI</v>
      </c>
      <c r="D1147" t="s">
        <v>34</v>
      </c>
      <c r="E1147" t="s">
        <v>42</v>
      </c>
      <c r="F1147" t="s">
        <v>52</v>
      </c>
      <c r="G1147" t="s">
        <v>30</v>
      </c>
      <c r="H1147" t="str">
        <f t="shared" si="68"/>
        <v>Onsite/Hybrid</v>
      </c>
      <c r="I1147" t="s">
        <v>18</v>
      </c>
      <c r="J1147" t="str">
        <f t="shared" si="69"/>
        <v>7+ yrs</v>
      </c>
      <c r="K1147">
        <f t="shared" ca="1" si="71"/>
        <v>7</v>
      </c>
      <c r="L1147" t="s">
        <v>27</v>
      </c>
      <c r="M1147">
        <v>0</v>
      </c>
      <c r="N1147">
        <v>1</v>
      </c>
      <c r="O1147">
        <v>1</v>
      </c>
      <c r="P1147">
        <v>1</v>
      </c>
      <c r="Q1147">
        <v>1</v>
      </c>
      <c r="R1147">
        <f>SUM(M1147:N1147:O1147:P1147:Q1147)</f>
        <v>4</v>
      </c>
      <c r="S1147" s="1">
        <v>179016</v>
      </c>
      <c r="T1147" s="1" t="str">
        <f t="shared" si="70"/>
        <v>High</v>
      </c>
      <c r="U1147">
        <v>5</v>
      </c>
      <c r="V1147">
        <v>2021</v>
      </c>
      <c r="W1147" t="s">
        <v>28</v>
      </c>
      <c r="X1147">
        <v>3</v>
      </c>
    </row>
    <row r="1148" spans="1:24" x14ac:dyDescent="0.3">
      <c r="A1148">
        <v>1147</v>
      </c>
      <c r="B1148" t="s">
        <v>50</v>
      </c>
      <c r="C1148" t="str">
        <f>_xlfn.XLOOKUP(B1148,Lookup_table!B:B,Lookup_table!C:C)</f>
        <v>AI</v>
      </c>
      <c r="D1148" t="s">
        <v>14</v>
      </c>
      <c r="E1148" t="s">
        <v>23</v>
      </c>
      <c r="F1148" t="s">
        <v>51</v>
      </c>
      <c r="G1148" t="s">
        <v>17</v>
      </c>
      <c r="H1148" t="str">
        <f t="shared" si="68"/>
        <v>Remote</v>
      </c>
      <c r="I1148" t="s">
        <v>35</v>
      </c>
      <c r="J1148" t="str">
        <f t="shared" si="69"/>
        <v>0-2 yrs</v>
      </c>
      <c r="K1148">
        <f t="shared" ca="1" si="71"/>
        <v>2</v>
      </c>
      <c r="L1148" t="s">
        <v>39</v>
      </c>
      <c r="M1148">
        <v>1</v>
      </c>
      <c r="N1148">
        <v>0</v>
      </c>
      <c r="O1148">
        <v>1</v>
      </c>
      <c r="P1148">
        <v>1</v>
      </c>
      <c r="Q1148">
        <v>0</v>
      </c>
      <c r="R1148">
        <f>SUM(M1148:N1148:O1148:P1148:Q1148)</f>
        <v>3</v>
      </c>
      <c r="S1148" s="1">
        <v>120766</v>
      </c>
      <c r="T1148" s="1" t="str">
        <f t="shared" si="70"/>
        <v>High</v>
      </c>
      <c r="U1148">
        <v>11</v>
      </c>
      <c r="V1148">
        <v>2020</v>
      </c>
      <c r="W1148" t="s">
        <v>28</v>
      </c>
      <c r="X1148">
        <v>4</v>
      </c>
    </row>
    <row r="1149" spans="1:24" x14ac:dyDescent="0.3">
      <c r="A1149">
        <v>1148</v>
      </c>
      <c r="B1149" t="s">
        <v>33</v>
      </c>
      <c r="C1149" t="str">
        <f>_xlfn.XLOOKUP(B1149,Lookup_table!B:B,Lookup_table!C:C)</f>
        <v>Data</v>
      </c>
      <c r="D1149" t="s">
        <v>14</v>
      </c>
      <c r="E1149" t="s">
        <v>23</v>
      </c>
      <c r="F1149" t="s">
        <v>29</v>
      </c>
      <c r="G1149" t="s">
        <v>17</v>
      </c>
      <c r="H1149" t="str">
        <f t="shared" si="68"/>
        <v>Remote</v>
      </c>
      <c r="I1149" t="s">
        <v>26</v>
      </c>
      <c r="J1149" t="str">
        <f t="shared" si="69"/>
        <v>3-6 yrs</v>
      </c>
      <c r="K1149">
        <f t="shared" ca="1" si="71"/>
        <v>5</v>
      </c>
      <c r="L1149" t="s">
        <v>19</v>
      </c>
      <c r="M1149">
        <v>0</v>
      </c>
      <c r="N1149">
        <v>0</v>
      </c>
      <c r="O1149">
        <v>1</v>
      </c>
      <c r="P1149">
        <v>0</v>
      </c>
      <c r="Q1149">
        <v>0</v>
      </c>
      <c r="R1149">
        <f>SUM(M1149:N1149:O1149:P1149:Q1149)</f>
        <v>1</v>
      </c>
      <c r="S1149" s="1">
        <v>89918</v>
      </c>
      <c r="T1149" s="1" t="str">
        <f t="shared" si="70"/>
        <v>Medium</v>
      </c>
      <c r="U1149">
        <v>9</v>
      </c>
      <c r="V1149">
        <v>2020</v>
      </c>
      <c r="W1149" t="s">
        <v>28</v>
      </c>
      <c r="X1149">
        <v>9</v>
      </c>
    </row>
    <row r="1150" spans="1:24" x14ac:dyDescent="0.3">
      <c r="A1150">
        <v>1149</v>
      </c>
      <c r="B1150" t="s">
        <v>31</v>
      </c>
      <c r="C1150" t="str">
        <f>_xlfn.XLOOKUP(B1150,Lookup_table!B:B,Lookup_table!C:C)</f>
        <v>Business</v>
      </c>
      <c r="D1150" t="s">
        <v>22</v>
      </c>
      <c r="E1150" t="s">
        <v>42</v>
      </c>
      <c r="F1150" t="s">
        <v>51</v>
      </c>
      <c r="G1150" t="s">
        <v>30</v>
      </c>
      <c r="H1150" t="str">
        <f t="shared" si="68"/>
        <v>Onsite/Hybrid</v>
      </c>
      <c r="I1150" t="s">
        <v>18</v>
      </c>
      <c r="J1150" t="str">
        <f t="shared" si="69"/>
        <v>7+ yrs</v>
      </c>
      <c r="K1150">
        <f t="shared" ca="1" si="71"/>
        <v>12</v>
      </c>
      <c r="L1150" t="s">
        <v>19</v>
      </c>
      <c r="M1150">
        <v>1</v>
      </c>
      <c r="N1150">
        <v>0</v>
      </c>
      <c r="O1150">
        <v>1</v>
      </c>
      <c r="P1150">
        <v>0</v>
      </c>
      <c r="Q1150">
        <v>0</v>
      </c>
      <c r="R1150">
        <f>SUM(M1150:N1150:O1150:P1150:Q1150)</f>
        <v>2</v>
      </c>
      <c r="S1150" s="1">
        <v>136731</v>
      </c>
      <c r="T1150" s="1" t="str">
        <f t="shared" si="70"/>
        <v>High</v>
      </c>
      <c r="U1150">
        <v>4</v>
      </c>
      <c r="V1150">
        <v>2025</v>
      </c>
      <c r="W1150" t="s">
        <v>28</v>
      </c>
      <c r="X1150">
        <v>7</v>
      </c>
    </row>
    <row r="1151" spans="1:24" x14ac:dyDescent="0.3">
      <c r="A1151">
        <v>1150</v>
      </c>
      <c r="B1151" t="s">
        <v>31</v>
      </c>
      <c r="C1151" t="str">
        <f>_xlfn.XLOOKUP(B1151,Lookup_table!B:B,Lookup_table!C:C)</f>
        <v>Business</v>
      </c>
      <c r="D1151" t="s">
        <v>22</v>
      </c>
      <c r="E1151" t="s">
        <v>40</v>
      </c>
      <c r="F1151" t="s">
        <v>24</v>
      </c>
      <c r="G1151" t="s">
        <v>17</v>
      </c>
      <c r="H1151" t="str">
        <f t="shared" si="68"/>
        <v>Remote</v>
      </c>
      <c r="I1151" t="s">
        <v>35</v>
      </c>
      <c r="J1151" t="str">
        <f t="shared" si="69"/>
        <v>0-2 yrs</v>
      </c>
      <c r="K1151">
        <f t="shared" ca="1" si="71"/>
        <v>0</v>
      </c>
      <c r="L1151" t="s">
        <v>39</v>
      </c>
      <c r="M1151">
        <v>0</v>
      </c>
      <c r="N1151">
        <v>1</v>
      </c>
      <c r="O1151">
        <v>1</v>
      </c>
      <c r="P1151">
        <v>1</v>
      </c>
      <c r="Q1151">
        <v>1</v>
      </c>
      <c r="R1151">
        <f>SUM(M1151:N1151:O1151:P1151:Q1151)</f>
        <v>4</v>
      </c>
      <c r="S1151" s="1">
        <v>108119</v>
      </c>
      <c r="T1151" s="1" t="str">
        <f t="shared" si="70"/>
        <v>Medium</v>
      </c>
      <c r="U1151">
        <v>12</v>
      </c>
      <c r="V1151">
        <v>2026</v>
      </c>
      <c r="W1151" t="s">
        <v>28</v>
      </c>
      <c r="X1151">
        <v>5</v>
      </c>
    </row>
    <row r="1152" spans="1:24" x14ac:dyDescent="0.3">
      <c r="A1152">
        <v>1151</v>
      </c>
      <c r="B1152" t="s">
        <v>21</v>
      </c>
      <c r="C1152" t="str">
        <f>_xlfn.XLOOKUP(B1152,Lookup_table!B:B,Lookup_table!C:C)</f>
        <v>AI</v>
      </c>
      <c r="D1152" t="s">
        <v>34</v>
      </c>
      <c r="E1152" t="s">
        <v>42</v>
      </c>
      <c r="F1152" t="s">
        <v>24</v>
      </c>
      <c r="G1152" t="s">
        <v>30</v>
      </c>
      <c r="H1152" t="str">
        <f t="shared" si="68"/>
        <v>Onsite/Hybrid</v>
      </c>
      <c r="I1152" t="s">
        <v>35</v>
      </c>
      <c r="J1152" t="str">
        <f t="shared" si="69"/>
        <v>0-2 yrs</v>
      </c>
      <c r="K1152">
        <f t="shared" ca="1" si="71"/>
        <v>0</v>
      </c>
      <c r="L1152" t="s">
        <v>27</v>
      </c>
      <c r="M1152">
        <v>1</v>
      </c>
      <c r="N1152">
        <v>1</v>
      </c>
      <c r="O1152">
        <v>1</v>
      </c>
      <c r="P1152">
        <v>0</v>
      </c>
      <c r="Q1152">
        <v>1</v>
      </c>
      <c r="R1152">
        <f>SUM(M1152:N1152:O1152:P1152:Q1152)</f>
        <v>4</v>
      </c>
      <c r="S1152" s="1">
        <v>116989</v>
      </c>
      <c r="T1152" s="1" t="str">
        <f t="shared" si="70"/>
        <v>Medium</v>
      </c>
      <c r="U1152">
        <v>8</v>
      </c>
      <c r="V1152">
        <v>2026</v>
      </c>
      <c r="W1152" t="s">
        <v>34</v>
      </c>
      <c r="X1152">
        <v>1</v>
      </c>
    </row>
    <row r="1153" spans="1:24" x14ac:dyDescent="0.3">
      <c r="A1153">
        <v>1152</v>
      </c>
      <c r="B1153" t="s">
        <v>21</v>
      </c>
      <c r="C1153" t="str">
        <f>_xlfn.XLOOKUP(B1153,Lookup_table!B:B,Lookup_table!C:C)</f>
        <v>AI</v>
      </c>
      <c r="D1153" t="s">
        <v>37</v>
      </c>
      <c r="E1153" t="s">
        <v>38</v>
      </c>
      <c r="F1153" t="s">
        <v>52</v>
      </c>
      <c r="G1153" t="s">
        <v>30</v>
      </c>
      <c r="H1153" t="str">
        <f t="shared" si="68"/>
        <v>Onsite/Hybrid</v>
      </c>
      <c r="I1153" t="s">
        <v>35</v>
      </c>
      <c r="J1153" t="str">
        <f t="shared" si="69"/>
        <v>0-2 yrs</v>
      </c>
      <c r="K1153">
        <f t="shared" ca="1" si="71"/>
        <v>2</v>
      </c>
      <c r="L1153" t="s">
        <v>19</v>
      </c>
      <c r="M1153">
        <v>1</v>
      </c>
      <c r="N1153">
        <v>0</v>
      </c>
      <c r="O1153">
        <v>1</v>
      </c>
      <c r="P1153">
        <v>1</v>
      </c>
      <c r="Q1153">
        <v>1</v>
      </c>
      <c r="R1153">
        <f>SUM(M1153:N1153:O1153:P1153:Q1153)</f>
        <v>4</v>
      </c>
      <c r="S1153" s="1">
        <v>133011</v>
      </c>
      <c r="T1153" s="1" t="str">
        <f t="shared" si="70"/>
        <v>High</v>
      </c>
      <c r="U1153">
        <v>11</v>
      </c>
      <c r="V1153">
        <v>2020</v>
      </c>
      <c r="W1153" t="s">
        <v>28</v>
      </c>
      <c r="X1153">
        <v>6</v>
      </c>
    </row>
    <row r="1154" spans="1:24" x14ac:dyDescent="0.3">
      <c r="A1154">
        <v>1153</v>
      </c>
      <c r="B1154" t="s">
        <v>31</v>
      </c>
      <c r="C1154" t="str">
        <f>_xlfn.XLOOKUP(B1154,Lookup_table!B:B,Lookup_table!C:C)</f>
        <v>Business</v>
      </c>
      <c r="D1154" t="s">
        <v>14</v>
      </c>
      <c r="E1154" t="s">
        <v>40</v>
      </c>
      <c r="F1154" t="s">
        <v>29</v>
      </c>
      <c r="G1154" t="s">
        <v>30</v>
      </c>
      <c r="H1154" t="str">
        <f t="shared" ref="H1154:H1217" si="72">IF(G1154="Remote","Remote","Onsite/Hybrid")</f>
        <v>Onsite/Hybrid</v>
      </c>
      <c r="I1154" t="s">
        <v>35</v>
      </c>
      <c r="J1154" t="str">
        <f t="shared" ref="J1154:J1217" si="73">IF(I1154="Entry","0-2 yrs",IF(I1154="Mid","3-6 yrs","7+ yrs"))</f>
        <v>0-2 yrs</v>
      </c>
      <c r="K1154">
        <f t="shared" ca="1" si="71"/>
        <v>1</v>
      </c>
      <c r="L1154" t="s">
        <v>39</v>
      </c>
      <c r="M1154">
        <v>1</v>
      </c>
      <c r="N1154">
        <v>1</v>
      </c>
      <c r="O1154">
        <v>1</v>
      </c>
      <c r="P1154">
        <v>0</v>
      </c>
      <c r="Q1154">
        <v>1</v>
      </c>
      <c r="R1154">
        <f>SUM(M1154:N1154:O1154:P1154:Q1154)</f>
        <v>4</v>
      </c>
      <c r="S1154" s="1">
        <v>71327</v>
      </c>
      <c r="T1154" s="1" t="str">
        <f t="shared" ref="T1154:T1217" si="74">IF(S1154&lt;=70000,"Low",IF(S1154&lt;=120000,"Medium","High"))</f>
        <v>Medium</v>
      </c>
      <c r="U1154">
        <v>11</v>
      </c>
      <c r="V1154">
        <v>2025</v>
      </c>
      <c r="W1154" t="s">
        <v>34</v>
      </c>
      <c r="X1154">
        <v>2</v>
      </c>
    </row>
    <row r="1155" spans="1:24" x14ac:dyDescent="0.3">
      <c r="A1155">
        <v>1154</v>
      </c>
      <c r="B1155" t="s">
        <v>36</v>
      </c>
      <c r="C1155" t="str">
        <f>_xlfn.XLOOKUP(B1155,Lookup_table!B:B,Lookup_table!C:C)</f>
        <v>Data</v>
      </c>
      <c r="D1155" t="s">
        <v>14</v>
      </c>
      <c r="E1155" t="s">
        <v>32</v>
      </c>
      <c r="F1155" t="s">
        <v>51</v>
      </c>
      <c r="G1155" t="s">
        <v>25</v>
      </c>
      <c r="H1155" t="str">
        <f t="shared" si="72"/>
        <v>Onsite/Hybrid</v>
      </c>
      <c r="I1155" t="s">
        <v>35</v>
      </c>
      <c r="J1155" t="str">
        <f t="shared" si="73"/>
        <v>0-2 yrs</v>
      </c>
      <c r="K1155">
        <f t="shared" ref="K1155:K1218" ca="1" si="75">IF(J1155="0-2 yrs",RANDBETWEEN(0,2),IF(J1155="3-6 yrs", RANDBETWEEN(3,6),IF(J1155="7+ yrs", RANDBETWEEN(7,15)," ")))</f>
        <v>0</v>
      </c>
      <c r="L1155" t="s">
        <v>19</v>
      </c>
      <c r="M1155">
        <v>0</v>
      </c>
      <c r="N1155">
        <v>1</v>
      </c>
      <c r="O1155">
        <v>0</v>
      </c>
      <c r="P1155">
        <v>1</v>
      </c>
      <c r="Q1155">
        <v>1</v>
      </c>
      <c r="R1155">
        <f>SUM(M1155:N1155:O1155:P1155:Q1155)</f>
        <v>3</v>
      </c>
      <c r="S1155" s="1">
        <v>74004</v>
      </c>
      <c r="T1155" s="1" t="str">
        <f t="shared" si="74"/>
        <v>Medium</v>
      </c>
      <c r="U1155">
        <v>11</v>
      </c>
      <c r="V1155">
        <v>2026</v>
      </c>
      <c r="W1155" t="s">
        <v>20</v>
      </c>
      <c r="X1155">
        <v>5</v>
      </c>
    </row>
    <row r="1156" spans="1:24" x14ac:dyDescent="0.3">
      <c r="A1156">
        <v>1155</v>
      </c>
      <c r="B1156" t="s">
        <v>33</v>
      </c>
      <c r="C1156" t="str">
        <f>_xlfn.XLOOKUP(B1156,Lookup_table!B:B,Lookup_table!C:C)</f>
        <v>Data</v>
      </c>
      <c r="D1156" t="s">
        <v>22</v>
      </c>
      <c r="E1156" t="s">
        <v>15</v>
      </c>
      <c r="F1156" t="s">
        <v>16</v>
      </c>
      <c r="G1156" t="s">
        <v>30</v>
      </c>
      <c r="H1156" t="str">
        <f t="shared" si="72"/>
        <v>Onsite/Hybrid</v>
      </c>
      <c r="I1156" t="s">
        <v>35</v>
      </c>
      <c r="J1156" t="str">
        <f t="shared" si="73"/>
        <v>0-2 yrs</v>
      </c>
      <c r="K1156">
        <f t="shared" ca="1" si="75"/>
        <v>1</v>
      </c>
      <c r="L1156" t="s">
        <v>27</v>
      </c>
      <c r="M1156">
        <v>0</v>
      </c>
      <c r="N1156">
        <v>0</v>
      </c>
      <c r="O1156">
        <v>1</v>
      </c>
      <c r="P1156">
        <v>1</v>
      </c>
      <c r="Q1156">
        <v>0</v>
      </c>
      <c r="R1156">
        <f>SUM(M1156:N1156:O1156:P1156:Q1156)</f>
        <v>2</v>
      </c>
      <c r="S1156" s="1">
        <v>98715</v>
      </c>
      <c r="T1156" s="1" t="str">
        <f t="shared" si="74"/>
        <v>Medium</v>
      </c>
      <c r="U1156">
        <v>3</v>
      </c>
      <c r="V1156">
        <v>2022</v>
      </c>
      <c r="W1156" t="s">
        <v>28</v>
      </c>
      <c r="X1156">
        <v>9</v>
      </c>
    </row>
    <row r="1157" spans="1:24" x14ac:dyDescent="0.3">
      <c r="A1157">
        <v>1156</v>
      </c>
      <c r="B1157" t="s">
        <v>33</v>
      </c>
      <c r="C1157" t="str">
        <f>_xlfn.XLOOKUP(B1157,Lookup_table!B:B,Lookup_table!C:C)</f>
        <v>Data</v>
      </c>
      <c r="D1157" t="s">
        <v>22</v>
      </c>
      <c r="E1157" t="s">
        <v>32</v>
      </c>
      <c r="F1157" t="s">
        <v>24</v>
      </c>
      <c r="G1157" t="s">
        <v>17</v>
      </c>
      <c r="H1157" t="str">
        <f t="shared" si="72"/>
        <v>Remote</v>
      </c>
      <c r="I1157" t="s">
        <v>35</v>
      </c>
      <c r="J1157" t="str">
        <f t="shared" si="73"/>
        <v>0-2 yrs</v>
      </c>
      <c r="K1157">
        <f t="shared" ca="1" si="75"/>
        <v>0</v>
      </c>
      <c r="L1157" t="s">
        <v>27</v>
      </c>
      <c r="M1157">
        <v>0</v>
      </c>
      <c r="N1157">
        <v>1</v>
      </c>
      <c r="O1157">
        <v>0</v>
      </c>
      <c r="P1157">
        <v>0</v>
      </c>
      <c r="Q1157">
        <v>1</v>
      </c>
      <c r="R1157">
        <f>SUM(M1157:N1157:O1157:P1157:Q1157)</f>
        <v>2</v>
      </c>
      <c r="S1157" s="1">
        <v>82962</v>
      </c>
      <c r="T1157" s="1" t="str">
        <f t="shared" si="74"/>
        <v>Medium</v>
      </c>
      <c r="U1157">
        <v>8</v>
      </c>
      <c r="V1157">
        <v>2025</v>
      </c>
      <c r="W1157" t="s">
        <v>20</v>
      </c>
      <c r="X1157">
        <v>4</v>
      </c>
    </row>
    <row r="1158" spans="1:24" x14ac:dyDescent="0.3">
      <c r="A1158">
        <v>1157</v>
      </c>
      <c r="B1158" t="s">
        <v>31</v>
      </c>
      <c r="C1158" t="str">
        <f>_xlfn.XLOOKUP(B1158,Lookup_table!B:B,Lookup_table!C:C)</f>
        <v>Business</v>
      </c>
      <c r="D1158" t="s">
        <v>14</v>
      </c>
      <c r="E1158" t="s">
        <v>23</v>
      </c>
      <c r="F1158" t="s">
        <v>43</v>
      </c>
      <c r="G1158" t="s">
        <v>25</v>
      </c>
      <c r="H1158" t="str">
        <f t="shared" si="72"/>
        <v>Onsite/Hybrid</v>
      </c>
      <c r="I1158" t="s">
        <v>18</v>
      </c>
      <c r="J1158" t="str">
        <f t="shared" si="73"/>
        <v>7+ yrs</v>
      </c>
      <c r="K1158">
        <f t="shared" ca="1" si="75"/>
        <v>12</v>
      </c>
      <c r="L1158" t="s">
        <v>27</v>
      </c>
      <c r="M1158">
        <v>0</v>
      </c>
      <c r="N1158">
        <v>1</v>
      </c>
      <c r="O1158">
        <v>1</v>
      </c>
      <c r="P1158">
        <v>0</v>
      </c>
      <c r="Q1158">
        <v>0</v>
      </c>
      <c r="R1158">
        <f>SUM(M1158:N1158:O1158:P1158:Q1158)</f>
        <v>2</v>
      </c>
      <c r="S1158" s="1">
        <v>110629</v>
      </c>
      <c r="T1158" s="1" t="str">
        <f t="shared" si="74"/>
        <v>Medium</v>
      </c>
      <c r="U1158">
        <v>7</v>
      </c>
      <c r="V1158">
        <v>2025</v>
      </c>
      <c r="W1158" t="s">
        <v>34</v>
      </c>
      <c r="X1158">
        <v>2</v>
      </c>
    </row>
    <row r="1159" spans="1:24" x14ac:dyDescent="0.3">
      <c r="A1159">
        <v>1158</v>
      </c>
      <c r="B1159" t="s">
        <v>21</v>
      </c>
      <c r="C1159" t="str">
        <f>_xlfn.XLOOKUP(B1159,Lookup_table!B:B,Lookup_table!C:C)</f>
        <v>AI</v>
      </c>
      <c r="D1159" t="s">
        <v>34</v>
      </c>
      <c r="E1159" t="s">
        <v>40</v>
      </c>
      <c r="F1159" t="s">
        <v>52</v>
      </c>
      <c r="G1159" t="s">
        <v>25</v>
      </c>
      <c r="H1159" t="str">
        <f t="shared" si="72"/>
        <v>Onsite/Hybrid</v>
      </c>
      <c r="I1159" t="s">
        <v>18</v>
      </c>
      <c r="J1159" t="str">
        <f t="shared" si="73"/>
        <v>7+ yrs</v>
      </c>
      <c r="K1159">
        <f t="shared" ca="1" si="75"/>
        <v>8</v>
      </c>
      <c r="L1159" t="s">
        <v>39</v>
      </c>
      <c r="M1159">
        <v>0</v>
      </c>
      <c r="N1159">
        <v>0</v>
      </c>
      <c r="O1159">
        <v>1</v>
      </c>
      <c r="P1159">
        <v>0</v>
      </c>
      <c r="Q1159">
        <v>1</v>
      </c>
      <c r="R1159">
        <f>SUM(M1159:N1159:O1159:P1159:Q1159)</f>
        <v>2</v>
      </c>
      <c r="S1159" s="1">
        <v>169966</v>
      </c>
      <c r="T1159" s="1" t="str">
        <f t="shared" si="74"/>
        <v>High</v>
      </c>
      <c r="U1159">
        <v>10</v>
      </c>
      <c r="V1159">
        <v>2021</v>
      </c>
      <c r="W1159" t="s">
        <v>28</v>
      </c>
      <c r="X1159">
        <v>9</v>
      </c>
    </row>
    <row r="1160" spans="1:24" x14ac:dyDescent="0.3">
      <c r="A1160">
        <v>1159</v>
      </c>
      <c r="B1160" t="s">
        <v>50</v>
      </c>
      <c r="C1160" t="str">
        <f>_xlfn.XLOOKUP(B1160,Lookup_table!B:B,Lookup_table!C:C)</f>
        <v>AI</v>
      </c>
      <c r="D1160" t="s">
        <v>14</v>
      </c>
      <c r="E1160" t="s">
        <v>15</v>
      </c>
      <c r="F1160" t="s">
        <v>16</v>
      </c>
      <c r="G1160" t="s">
        <v>30</v>
      </c>
      <c r="H1160" t="str">
        <f t="shared" si="72"/>
        <v>Onsite/Hybrid</v>
      </c>
      <c r="I1160" t="s">
        <v>35</v>
      </c>
      <c r="J1160" t="str">
        <f t="shared" si="73"/>
        <v>0-2 yrs</v>
      </c>
      <c r="K1160">
        <f t="shared" ca="1" si="75"/>
        <v>2</v>
      </c>
      <c r="L1160" t="s">
        <v>19</v>
      </c>
      <c r="M1160">
        <v>0</v>
      </c>
      <c r="N1160">
        <v>1</v>
      </c>
      <c r="O1160">
        <v>1</v>
      </c>
      <c r="P1160">
        <v>1</v>
      </c>
      <c r="Q1160">
        <v>0</v>
      </c>
      <c r="R1160">
        <f>SUM(M1160:N1160:O1160:P1160:Q1160)</f>
        <v>3</v>
      </c>
      <c r="S1160" s="1">
        <v>118839</v>
      </c>
      <c r="T1160" s="1" t="str">
        <f t="shared" si="74"/>
        <v>Medium</v>
      </c>
      <c r="U1160">
        <v>7</v>
      </c>
      <c r="V1160">
        <v>2022</v>
      </c>
      <c r="W1160" t="s">
        <v>28</v>
      </c>
      <c r="X1160">
        <v>1</v>
      </c>
    </row>
    <row r="1161" spans="1:24" x14ac:dyDescent="0.3">
      <c r="A1161">
        <v>1160</v>
      </c>
      <c r="B1161" t="s">
        <v>31</v>
      </c>
      <c r="C1161" t="str">
        <f>_xlfn.XLOOKUP(B1161,Lookup_table!B:B,Lookup_table!C:C)</f>
        <v>Business</v>
      </c>
      <c r="D1161" t="s">
        <v>34</v>
      </c>
      <c r="E1161" t="s">
        <v>32</v>
      </c>
      <c r="F1161" t="s">
        <v>24</v>
      </c>
      <c r="G1161" t="s">
        <v>25</v>
      </c>
      <c r="H1161" t="str">
        <f t="shared" si="72"/>
        <v>Onsite/Hybrid</v>
      </c>
      <c r="I1161" t="s">
        <v>18</v>
      </c>
      <c r="J1161" t="str">
        <f t="shared" si="73"/>
        <v>7+ yrs</v>
      </c>
      <c r="K1161">
        <f t="shared" ca="1" si="75"/>
        <v>7</v>
      </c>
      <c r="L1161" t="s">
        <v>19</v>
      </c>
      <c r="M1161">
        <v>0</v>
      </c>
      <c r="N1161">
        <v>0</v>
      </c>
      <c r="O1161">
        <v>1</v>
      </c>
      <c r="P1161">
        <v>0</v>
      </c>
      <c r="Q1161">
        <v>1</v>
      </c>
      <c r="R1161">
        <f>SUM(M1161:N1161:O1161:P1161:Q1161)</f>
        <v>2</v>
      </c>
      <c r="S1161" s="1">
        <v>122555</v>
      </c>
      <c r="T1161" s="1" t="str">
        <f t="shared" si="74"/>
        <v>High</v>
      </c>
      <c r="U1161">
        <v>2</v>
      </c>
      <c r="V1161">
        <v>2026</v>
      </c>
      <c r="W1161" t="s">
        <v>34</v>
      </c>
      <c r="X1161">
        <v>3</v>
      </c>
    </row>
    <row r="1162" spans="1:24" x14ac:dyDescent="0.3">
      <c r="A1162">
        <v>1161</v>
      </c>
      <c r="B1162" t="s">
        <v>36</v>
      </c>
      <c r="C1162" t="str">
        <f>_xlfn.XLOOKUP(B1162,Lookup_table!B:B,Lookup_table!C:C)</f>
        <v>Data</v>
      </c>
      <c r="D1162" t="s">
        <v>34</v>
      </c>
      <c r="E1162" t="s">
        <v>15</v>
      </c>
      <c r="F1162" t="s">
        <v>44</v>
      </c>
      <c r="G1162" t="s">
        <v>30</v>
      </c>
      <c r="H1162" t="str">
        <f t="shared" si="72"/>
        <v>Onsite/Hybrid</v>
      </c>
      <c r="I1162" t="s">
        <v>35</v>
      </c>
      <c r="J1162" t="str">
        <f t="shared" si="73"/>
        <v>0-2 yrs</v>
      </c>
      <c r="K1162">
        <f t="shared" ca="1" si="75"/>
        <v>1</v>
      </c>
      <c r="L1162" t="s">
        <v>19</v>
      </c>
      <c r="M1162">
        <v>0</v>
      </c>
      <c r="N1162">
        <v>1</v>
      </c>
      <c r="O1162">
        <v>0</v>
      </c>
      <c r="P1162">
        <v>0</v>
      </c>
      <c r="Q1162">
        <v>0</v>
      </c>
      <c r="R1162">
        <f>SUM(M1162:N1162:O1162:P1162:Q1162)</f>
        <v>1</v>
      </c>
      <c r="S1162" s="1">
        <v>50146</v>
      </c>
      <c r="T1162" s="1" t="str">
        <f t="shared" si="74"/>
        <v>Low</v>
      </c>
      <c r="U1162">
        <v>12</v>
      </c>
      <c r="V1162">
        <v>2023</v>
      </c>
      <c r="W1162" t="s">
        <v>20</v>
      </c>
      <c r="X1162">
        <v>6</v>
      </c>
    </row>
    <row r="1163" spans="1:24" x14ac:dyDescent="0.3">
      <c r="A1163">
        <v>1162</v>
      </c>
      <c r="B1163" t="s">
        <v>36</v>
      </c>
      <c r="C1163" t="str">
        <f>_xlfn.XLOOKUP(B1163,Lookup_table!B:B,Lookup_table!C:C)</f>
        <v>Data</v>
      </c>
      <c r="D1163" t="s">
        <v>34</v>
      </c>
      <c r="E1163" t="s">
        <v>32</v>
      </c>
      <c r="F1163" t="s">
        <v>43</v>
      </c>
      <c r="G1163" t="s">
        <v>25</v>
      </c>
      <c r="H1163" t="str">
        <f t="shared" si="72"/>
        <v>Onsite/Hybrid</v>
      </c>
      <c r="I1163" t="s">
        <v>35</v>
      </c>
      <c r="J1163" t="str">
        <f t="shared" si="73"/>
        <v>0-2 yrs</v>
      </c>
      <c r="K1163">
        <f t="shared" ca="1" si="75"/>
        <v>0</v>
      </c>
      <c r="L1163" t="s">
        <v>39</v>
      </c>
      <c r="M1163">
        <v>0</v>
      </c>
      <c r="N1163">
        <v>1</v>
      </c>
      <c r="O1163">
        <v>0</v>
      </c>
      <c r="P1163">
        <v>1</v>
      </c>
      <c r="Q1163">
        <v>1</v>
      </c>
      <c r="R1163">
        <f>SUM(M1163:N1163:O1163:P1163:Q1163)</f>
        <v>3</v>
      </c>
      <c r="S1163" s="1">
        <v>73408</v>
      </c>
      <c r="T1163" s="1" t="str">
        <f t="shared" si="74"/>
        <v>Medium</v>
      </c>
      <c r="U1163">
        <v>3</v>
      </c>
      <c r="V1163">
        <v>2020</v>
      </c>
      <c r="W1163" t="s">
        <v>34</v>
      </c>
      <c r="X1163">
        <v>4</v>
      </c>
    </row>
    <row r="1164" spans="1:24" x14ac:dyDescent="0.3">
      <c r="A1164">
        <v>1163</v>
      </c>
      <c r="B1164" t="s">
        <v>21</v>
      </c>
      <c r="C1164" t="str">
        <f>_xlfn.XLOOKUP(B1164,Lookup_table!B:B,Lookup_table!C:C)</f>
        <v>AI</v>
      </c>
      <c r="D1164" t="s">
        <v>14</v>
      </c>
      <c r="E1164" t="s">
        <v>32</v>
      </c>
      <c r="F1164" t="s">
        <v>51</v>
      </c>
      <c r="G1164" t="s">
        <v>30</v>
      </c>
      <c r="H1164" t="str">
        <f t="shared" si="72"/>
        <v>Onsite/Hybrid</v>
      </c>
      <c r="I1164" t="s">
        <v>26</v>
      </c>
      <c r="J1164" t="str">
        <f t="shared" si="73"/>
        <v>3-6 yrs</v>
      </c>
      <c r="K1164">
        <f t="shared" ca="1" si="75"/>
        <v>6</v>
      </c>
      <c r="L1164" t="s">
        <v>19</v>
      </c>
      <c r="M1164">
        <v>0</v>
      </c>
      <c r="N1164">
        <v>1</v>
      </c>
      <c r="O1164">
        <v>0</v>
      </c>
      <c r="P1164">
        <v>1</v>
      </c>
      <c r="Q1164">
        <v>0</v>
      </c>
      <c r="R1164">
        <f>SUM(M1164:N1164:O1164:P1164:Q1164)</f>
        <v>2</v>
      </c>
      <c r="S1164" s="1">
        <v>130091</v>
      </c>
      <c r="T1164" s="1" t="str">
        <f t="shared" si="74"/>
        <v>High</v>
      </c>
      <c r="U1164">
        <v>10</v>
      </c>
      <c r="V1164">
        <v>2022</v>
      </c>
      <c r="W1164" t="s">
        <v>20</v>
      </c>
      <c r="X1164">
        <v>1</v>
      </c>
    </row>
    <row r="1165" spans="1:24" x14ac:dyDescent="0.3">
      <c r="A1165">
        <v>1164</v>
      </c>
      <c r="B1165" t="s">
        <v>41</v>
      </c>
      <c r="C1165" t="str">
        <f>_xlfn.XLOOKUP(B1165,Lookup_table!B:B,Lookup_table!C:C)</f>
        <v>Data</v>
      </c>
      <c r="D1165" t="s">
        <v>34</v>
      </c>
      <c r="E1165" t="s">
        <v>32</v>
      </c>
      <c r="F1165" t="s">
        <v>24</v>
      </c>
      <c r="G1165" t="s">
        <v>17</v>
      </c>
      <c r="H1165" t="str">
        <f t="shared" si="72"/>
        <v>Remote</v>
      </c>
      <c r="I1165" t="s">
        <v>18</v>
      </c>
      <c r="J1165" t="str">
        <f t="shared" si="73"/>
        <v>7+ yrs</v>
      </c>
      <c r="K1165">
        <f t="shared" ca="1" si="75"/>
        <v>11</v>
      </c>
      <c r="L1165" t="s">
        <v>19</v>
      </c>
      <c r="M1165">
        <v>0</v>
      </c>
      <c r="N1165">
        <v>0</v>
      </c>
      <c r="O1165">
        <v>0</v>
      </c>
      <c r="P1165">
        <v>0</v>
      </c>
      <c r="Q1165">
        <v>1</v>
      </c>
      <c r="R1165">
        <f>SUM(M1165:N1165:O1165:P1165:Q1165)</f>
        <v>1</v>
      </c>
      <c r="S1165" s="1">
        <v>105209</v>
      </c>
      <c r="T1165" s="1" t="str">
        <f t="shared" si="74"/>
        <v>Medium</v>
      </c>
      <c r="U1165">
        <v>8</v>
      </c>
      <c r="V1165">
        <v>2025</v>
      </c>
      <c r="W1165" t="s">
        <v>20</v>
      </c>
      <c r="X1165">
        <v>3</v>
      </c>
    </row>
    <row r="1166" spans="1:24" x14ac:dyDescent="0.3">
      <c r="A1166">
        <v>1165</v>
      </c>
      <c r="B1166" t="s">
        <v>33</v>
      </c>
      <c r="C1166" t="str">
        <f>_xlfn.XLOOKUP(B1166,Lookup_table!B:B,Lookup_table!C:C)</f>
        <v>Data</v>
      </c>
      <c r="D1166" t="s">
        <v>34</v>
      </c>
      <c r="E1166" t="s">
        <v>32</v>
      </c>
      <c r="F1166" t="s">
        <v>16</v>
      </c>
      <c r="G1166" t="s">
        <v>30</v>
      </c>
      <c r="H1166" t="str">
        <f t="shared" si="72"/>
        <v>Onsite/Hybrid</v>
      </c>
      <c r="I1166" t="s">
        <v>26</v>
      </c>
      <c r="J1166" t="str">
        <f t="shared" si="73"/>
        <v>3-6 yrs</v>
      </c>
      <c r="K1166">
        <f t="shared" ca="1" si="75"/>
        <v>4</v>
      </c>
      <c r="L1166" t="s">
        <v>39</v>
      </c>
      <c r="M1166">
        <v>0</v>
      </c>
      <c r="N1166">
        <v>0</v>
      </c>
      <c r="O1166">
        <v>0</v>
      </c>
      <c r="P1166">
        <v>0</v>
      </c>
      <c r="Q1166">
        <v>1</v>
      </c>
      <c r="R1166">
        <f>SUM(M1166:N1166:O1166:P1166:Q1166)</f>
        <v>1</v>
      </c>
      <c r="S1166" s="1">
        <v>89815</v>
      </c>
      <c r="T1166" s="1" t="str">
        <f t="shared" si="74"/>
        <v>Medium</v>
      </c>
      <c r="U1166">
        <v>2</v>
      </c>
      <c r="V1166">
        <v>2020</v>
      </c>
      <c r="W1166" t="s">
        <v>20</v>
      </c>
      <c r="X1166">
        <v>4</v>
      </c>
    </row>
    <row r="1167" spans="1:24" x14ac:dyDescent="0.3">
      <c r="A1167">
        <v>1166</v>
      </c>
      <c r="B1167" t="s">
        <v>31</v>
      </c>
      <c r="C1167" t="str">
        <f>_xlfn.XLOOKUP(B1167,Lookup_table!B:B,Lookup_table!C:C)</f>
        <v>Business</v>
      </c>
      <c r="D1167" t="s">
        <v>22</v>
      </c>
      <c r="E1167" t="s">
        <v>40</v>
      </c>
      <c r="F1167" t="s">
        <v>44</v>
      </c>
      <c r="G1167" t="s">
        <v>17</v>
      </c>
      <c r="H1167" t="str">
        <f t="shared" si="72"/>
        <v>Remote</v>
      </c>
      <c r="I1167" t="s">
        <v>18</v>
      </c>
      <c r="J1167" t="str">
        <f t="shared" si="73"/>
        <v>7+ yrs</v>
      </c>
      <c r="K1167">
        <f t="shared" ca="1" si="75"/>
        <v>9</v>
      </c>
      <c r="L1167" t="s">
        <v>27</v>
      </c>
      <c r="M1167">
        <v>1</v>
      </c>
      <c r="N1167">
        <v>1</v>
      </c>
      <c r="O1167">
        <v>1</v>
      </c>
      <c r="P1167">
        <v>1</v>
      </c>
      <c r="Q1167">
        <v>0</v>
      </c>
      <c r="R1167">
        <f>SUM(M1167:N1167:O1167:P1167:Q1167)</f>
        <v>4</v>
      </c>
      <c r="S1167" s="1">
        <v>150280</v>
      </c>
      <c r="T1167" s="1" t="str">
        <f t="shared" si="74"/>
        <v>High</v>
      </c>
      <c r="U1167">
        <v>5</v>
      </c>
      <c r="V1167">
        <v>2024</v>
      </c>
      <c r="W1167" t="s">
        <v>28</v>
      </c>
      <c r="X1167">
        <v>3</v>
      </c>
    </row>
    <row r="1168" spans="1:24" x14ac:dyDescent="0.3">
      <c r="A1168">
        <v>1167</v>
      </c>
      <c r="B1168" t="s">
        <v>21</v>
      </c>
      <c r="C1168" t="str">
        <f>_xlfn.XLOOKUP(B1168,Lookup_table!B:B,Lookup_table!C:C)</f>
        <v>AI</v>
      </c>
      <c r="D1168" t="s">
        <v>14</v>
      </c>
      <c r="E1168" t="s">
        <v>40</v>
      </c>
      <c r="F1168" t="s">
        <v>16</v>
      </c>
      <c r="G1168" t="s">
        <v>17</v>
      </c>
      <c r="H1168" t="str">
        <f t="shared" si="72"/>
        <v>Remote</v>
      </c>
      <c r="I1168" t="s">
        <v>26</v>
      </c>
      <c r="J1168" t="str">
        <f t="shared" si="73"/>
        <v>3-6 yrs</v>
      </c>
      <c r="K1168">
        <f t="shared" ca="1" si="75"/>
        <v>5</v>
      </c>
      <c r="L1168" t="s">
        <v>19</v>
      </c>
      <c r="M1168">
        <v>0</v>
      </c>
      <c r="N1168">
        <v>1</v>
      </c>
      <c r="O1168">
        <v>0</v>
      </c>
      <c r="P1168">
        <v>0</v>
      </c>
      <c r="Q1168">
        <v>1</v>
      </c>
      <c r="R1168">
        <f>SUM(M1168:N1168:O1168:P1168:Q1168)</f>
        <v>2</v>
      </c>
      <c r="S1168" s="1">
        <v>126168</v>
      </c>
      <c r="T1168" s="1" t="str">
        <f t="shared" si="74"/>
        <v>High</v>
      </c>
      <c r="U1168">
        <v>11</v>
      </c>
      <c r="V1168">
        <v>2021</v>
      </c>
      <c r="W1168" t="s">
        <v>20</v>
      </c>
      <c r="X1168">
        <v>5</v>
      </c>
    </row>
    <row r="1169" spans="1:24" x14ac:dyDescent="0.3">
      <c r="A1169">
        <v>1168</v>
      </c>
      <c r="B1169" t="s">
        <v>33</v>
      </c>
      <c r="C1169" t="str">
        <f>_xlfn.XLOOKUP(B1169,Lookup_table!B:B,Lookup_table!C:C)</f>
        <v>Data</v>
      </c>
      <c r="D1169" t="s">
        <v>22</v>
      </c>
      <c r="E1169" t="s">
        <v>32</v>
      </c>
      <c r="F1169" t="s">
        <v>43</v>
      </c>
      <c r="G1169" t="s">
        <v>17</v>
      </c>
      <c r="H1169" t="str">
        <f t="shared" si="72"/>
        <v>Remote</v>
      </c>
      <c r="I1169" t="s">
        <v>26</v>
      </c>
      <c r="J1169" t="str">
        <f t="shared" si="73"/>
        <v>3-6 yrs</v>
      </c>
      <c r="K1169">
        <f t="shared" ca="1" si="75"/>
        <v>5</v>
      </c>
      <c r="L1169" t="s">
        <v>19</v>
      </c>
      <c r="M1169">
        <v>1</v>
      </c>
      <c r="N1169">
        <v>1</v>
      </c>
      <c r="O1169">
        <v>1</v>
      </c>
      <c r="P1169">
        <v>0</v>
      </c>
      <c r="Q1169">
        <v>0</v>
      </c>
      <c r="R1169">
        <f>SUM(M1169:N1169:O1169:P1169:Q1169)</f>
        <v>3</v>
      </c>
      <c r="S1169" s="1">
        <v>112459</v>
      </c>
      <c r="T1169" s="1" t="str">
        <f t="shared" si="74"/>
        <v>Medium</v>
      </c>
      <c r="U1169">
        <v>1</v>
      </c>
      <c r="V1169">
        <v>2022</v>
      </c>
      <c r="W1169" t="s">
        <v>20</v>
      </c>
      <c r="X1169">
        <v>2</v>
      </c>
    </row>
    <row r="1170" spans="1:24" x14ac:dyDescent="0.3">
      <c r="A1170">
        <v>1169</v>
      </c>
      <c r="B1170" t="s">
        <v>31</v>
      </c>
      <c r="C1170" t="str">
        <f>_xlfn.XLOOKUP(B1170,Lookup_table!B:B,Lookup_table!C:C)</f>
        <v>Business</v>
      </c>
      <c r="D1170" t="s">
        <v>34</v>
      </c>
      <c r="E1170" t="s">
        <v>38</v>
      </c>
      <c r="F1170" t="s">
        <v>29</v>
      </c>
      <c r="G1170" t="s">
        <v>25</v>
      </c>
      <c r="H1170" t="str">
        <f t="shared" si="72"/>
        <v>Onsite/Hybrid</v>
      </c>
      <c r="I1170" t="s">
        <v>18</v>
      </c>
      <c r="J1170" t="str">
        <f t="shared" si="73"/>
        <v>7+ yrs</v>
      </c>
      <c r="K1170">
        <f t="shared" ca="1" si="75"/>
        <v>11</v>
      </c>
      <c r="L1170" t="s">
        <v>39</v>
      </c>
      <c r="M1170">
        <v>0</v>
      </c>
      <c r="N1170">
        <v>1</v>
      </c>
      <c r="O1170">
        <v>0</v>
      </c>
      <c r="P1170">
        <v>1</v>
      </c>
      <c r="Q1170">
        <v>0</v>
      </c>
      <c r="R1170">
        <f>SUM(M1170:N1170:O1170:P1170:Q1170)</f>
        <v>2</v>
      </c>
      <c r="S1170" s="1">
        <v>111607</v>
      </c>
      <c r="T1170" s="1" t="str">
        <f t="shared" si="74"/>
        <v>Medium</v>
      </c>
      <c r="U1170">
        <v>11</v>
      </c>
      <c r="V1170">
        <v>2021</v>
      </c>
      <c r="W1170" t="s">
        <v>28</v>
      </c>
      <c r="X1170">
        <v>8</v>
      </c>
    </row>
    <row r="1171" spans="1:24" x14ac:dyDescent="0.3">
      <c r="A1171">
        <v>1170</v>
      </c>
      <c r="B1171" t="s">
        <v>41</v>
      </c>
      <c r="C1171" t="str">
        <f>_xlfn.XLOOKUP(B1171,Lookup_table!B:B,Lookup_table!C:C)</f>
        <v>Data</v>
      </c>
      <c r="D1171" t="s">
        <v>34</v>
      </c>
      <c r="E1171" t="s">
        <v>15</v>
      </c>
      <c r="F1171" t="s">
        <v>29</v>
      </c>
      <c r="G1171" t="s">
        <v>25</v>
      </c>
      <c r="H1171" t="str">
        <f t="shared" si="72"/>
        <v>Onsite/Hybrid</v>
      </c>
      <c r="I1171" t="s">
        <v>18</v>
      </c>
      <c r="J1171" t="str">
        <f t="shared" si="73"/>
        <v>7+ yrs</v>
      </c>
      <c r="K1171">
        <f t="shared" ca="1" si="75"/>
        <v>9</v>
      </c>
      <c r="L1171" t="s">
        <v>19</v>
      </c>
      <c r="M1171">
        <v>1</v>
      </c>
      <c r="N1171">
        <v>0</v>
      </c>
      <c r="O1171">
        <v>0</v>
      </c>
      <c r="P1171">
        <v>0</v>
      </c>
      <c r="Q1171">
        <v>1</v>
      </c>
      <c r="R1171">
        <f>SUM(M1171:N1171:O1171:P1171:Q1171)</f>
        <v>2</v>
      </c>
      <c r="S1171" s="1">
        <v>109925</v>
      </c>
      <c r="T1171" s="1" t="str">
        <f t="shared" si="74"/>
        <v>Medium</v>
      </c>
      <c r="U1171">
        <v>11</v>
      </c>
      <c r="V1171">
        <v>2024</v>
      </c>
      <c r="W1171" t="s">
        <v>20</v>
      </c>
      <c r="X1171">
        <v>2</v>
      </c>
    </row>
    <row r="1172" spans="1:24" x14ac:dyDescent="0.3">
      <c r="A1172">
        <v>1171</v>
      </c>
      <c r="B1172" t="s">
        <v>36</v>
      </c>
      <c r="C1172" t="str">
        <f>_xlfn.XLOOKUP(B1172,Lookup_table!B:B,Lookup_table!C:C)</f>
        <v>Data</v>
      </c>
      <c r="D1172" t="s">
        <v>14</v>
      </c>
      <c r="E1172" t="s">
        <v>40</v>
      </c>
      <c r="F1172" t="s">
        <v>44</v>
      </c>
      <c r="G1172" t="s">
        <v>25</v>
      </c>
      <c r="H1172" t="str">
        <f t="shared" si="72"/>
        <v>Onsite/Hybrid</v>
      </c>
      <c r="I1172" t="s">
        <v>35</v>
      </c>
      <c r="J1172" t="str">
        <f t="shared" si="73"/>
        <v>0-2 yrs</v>
      </c>
      <c r="K1172">
        <f t="shared" ca="1" si="75"/>
        <v>2</v>
      </c>
      <c r="L1172" t="s">
        <v>19</v>
      </c>
      <c r="M1172">
        <v>1</v>
      </c>
      <c r="N1172">
        <v>0</v>
      </c>
      <c r="O1172">
        <v>0</v>
      </c>
      <c r="P1172">
        <v>1</v>
      </c>
      <c r="Q1172">
        <v>0</v>
      </c>
      <c r="R1172">
        <f>SUM(M1172:N1172:O1172:P1172:Q1172)</f>
        <v>2</v>
      </c>
      <c r="S1172" s="1">
        <v>67017</v>
      </c>
      <c r="T1172" s="1" t="str">
        <f t="shared" si="74"/>
        <v>Low</v>
      </c>
      <c r="U1172">
        <v>10</v>
      </c>
      <c r="V1172">
        <v>2023</v>
      </c>
      <c r="W1172" t="s">
        <v>20</v>
      </c>
      <c r="X1172">
        <v>1</v>
      </c>
    </row>
    <row r="1173" spans="1:24" x14ac:dyDescent="0.3">
      <c r="A1173">
        <v>1172</v>
      </c>
      <c r="B1173" t="s">
        <v>21</v>
      </c>
      <c r="C1173" t="str">
        <f>_xlfn.XLOOKUP(B1173,Lookup_table!B:B,Lookup_table!C:C)</f>
        <v>AI</v>
      </c>
      <c r="D1173" t="s">
        <v>34</v>
      </c>
      <c r="E1173" t="s">
        <v>42</v>
      </c>
      <c r="F1173" t="s">
        <v>16</v>
      </c>
      <c r="G1173" t="s">
        <v>17</v>
      </c>
      <c r="H1173" t="str">
        <f t="shared" si="72"/>
        <v>Remote</v>
      </c>
      <c r="I1173" t="s">
        <v>18</v>
      </c>
      <c r="J1173" t="str">
        <f t="shared" si="73"/>
        <v>7+ yrs</v>
      </c>
      <c r="K1173">
        <f t="shared" ca="1" si="75"/>
        <v>11</v>
      </c>
      <c r="L1173" t="s">
        <v>27</v>
      </c>
      <c r="M1173">
        <v>1</v>
      </c>
      <c r="N1173">
        <v>1</v>
      </c>
      <c r="O1173">
        <v>0</v>
      </c>
      <c r="P1173">
        <v>1</v>
      </c>
      <c r="Q1173">
        <v>0</v>
      </c>
      <c r="R1173">
        <f>SUM(M1173:N1173:O1173:P1173:Q1173)</f>
        <v>3</v>
      </c>
      <c r="S1173" s="1">
        <v>155279</v>
      </c>
      <c r="T1173" s="1" t="str">
        <f t="shared" si="74"/>
        <v>High</v>
      </c>
      <c r="U1173">
        <v>6</v>
      </c>
      <c r="V1173">
        <v>2020</v>
      </c>
      <c r="W1173" t="s">
        <v>28</v>
      </c>
      <c r="X1173">
        <v>9</v>
      </c>
    </row>
    <row r="1174" spans="1:24" x14ac:dyDescent="0.3">
      <c r="A1174">
        <v>1173</v>
      </c>
      <c r="B1174" t="s">
        <v>31</v>
      </c>
      <c r="C1174" t="str">
        <f>_xlfn.XLOOKUP(B1174,Lookup_table!B:B,Lookup_table!C:C)</f>
        <v>Business</v>
      </c>
      <c r="D1174" t="s">
        <v>37</v>
      </c>
      <c r="E1174" t="s">
        <v>40</v>
      </c>
      <c r="F1174" t="s">
        <v>51</v>
      </c>
      <c r="G1174" t="s">
        <v>17</v>
      </c>
      <c r="H1174" t="str">
        <f t="shared" si="72"/>
        <v>Remote</v>
      </c>
      <c r="I1174" t="s">
        <v>18</v>
      </c>
      <c r="J1174" t="str">
        <f t="shared" si="73"/>
        <v>7+ yrs</v>
      </c>
      <c r="K1174">
        <f t="shared" ca="1" si="75"/>
        <v>15</v>
      </c>
      <c r="L1174" t="s">
        <v>19</v>
      </c>
      <c r="M1174">
        <v>0</v>
      </c>
      <c r="N1174">
        <v>1</v>
      </c>
      <c r="O1174">
        <v>1</v>
      </c>
      <c r="P1174">
        <v>1</v>
      </c>
      <c r="Q1174">
        <v>1</v>
      </c>
      <c r="R1174">
        <f>SUM(M1174:N1174:O1174:P1174:Q1174)</f>
        <v>4</v>
      </c>
      <c r="S1174" s="1">
        <v>140489</v>
      </c>
      <c r="T1174" s="1" t="str">
        <f t="shared" si="74"/>
        <v>High</v>
      </c>
      <c r="U1174">
        <v>1</v>
      </c>
      <c r="V1174">
        <v>2026</v>
      </c>
      <c r="W1174" t="s">
        <v>28</v>
      </c>
      <c r="X1174">
        <v>6</v>
      </c>
    </row>
    <row r="1175" spans="1:24" x14ac:dyDescent="0.3">
      <c r="A1175">
        <v>1174</v>
      </c>
      <c r="B1175" t="s">
        <v>36</v>
      </c>
      <c r="C1175" t="str">
        <f>_xlfn.XLOOKUP(B1175,Lookup_table!B:B,Lookup_table!C:C)</f>
        <v>Data</v>
      </c>
      <c r="D1175" t="s">
        <v>34</v>
      </c>
      <c r="E1175" t="s">
        <v>23</v>
      </c>
      <c r="F1175" t="s">
        <v>24</v>
      </c>
      <c r="G1175" t="s">
        <v>17</v>
      </c>
      <c r="H1175" t="str">
        <f t="shared" si="72"/>
        <v>Remote</v>
      </c>
      <c r="I1175" t="s">
        <v>35</v>
      </c>
      <c r="J1175" t="str">
        <f t="shared" si="73"/>
        <v>0-2 yrs</v>
      </c>
      <c r="K1175">
        <f t="shared" ca="1" si="75"/>
        <v>2</v>
      </c>
      <c r="L1175" t="s">
        <v>19</v>
      </c>
      <c r="M1175">
        <v>1</v>
      </c>
      <c r="N1175">
        <v>0</v>
      </c>
      <c r="O1175">
        <v>1</v>
      </c>
      <c r="P1175">
        <v>1</v>
      </c>
      <c r="Q1175">
        <v>1</v>
      </c>
      <c r="R1175">
        <f>SUM(M1175:N1175:O1175:P1175:Q1175)</f>
        <v>4</v>
      </c>
      <c r="S1175" s="1">
        <v>90990</v>
      </c>
      <c r="T1175" s="1" t="str">
        <f t="shared" si="74"/>
        <v>Medium</v>
      </c>
      <c r="U1175">
        <v>8</v>
      </c>
      <c r="V1175">
        <v>2026</v>
      </c>
      <c r="W1175" t="s">
        <v>28</v>
      </c>
      <c r="X1175">
        <v>6</v>
      </c>
    </row>
    <row r="1176" spans="1:24" x14ac:dyDescent="0.3">
      <c r="A1176">
        <v>1175</v>
      </c>
      <c r="B1176" t="s">
        <v>41</v>
      </c>
      <c r="C1176" t="str">
        <f>_xlfn.XLOOKUP(B1176,Lookup_table!B:B,Lookup_table!C:C)</f>
        <v>Data</v>
      </c>
      <c r="D1176" t="s">
        <v>22</v>
      </c>
      <c r="E1176" t="s">
        <v>38</v>
      </c>
      <c r="F1176" t="s">
        <v>44</v>
      </c>
      <c r="G1176" t="s">
        <v>30</v>
      </c>
      <c r="H1176" t="str">
        <f t="shared" si="72"/>
        <v>Onsite/Hybrid</v>
      </c>
      <c r="I1176" t="s">
        <v>35</v>
      </c>
      <c r="J1176" t="str">
        <f t="shared" si="73"/>
        <v>0-2 yrs</v>
      </c>
      <c r="K1176">
        <f t="shared" ca="1" si="75"/>
        <v>2</v>
      </c>
      <c r="L1176" t="s">
        <v>39</v>
      </c>
      <c r="M1176">
        <v>0</v>
      </c>
      <c r="N1176">
        <v>0</v>
      </c>
      <c r="O1176">
        <v>0</v>
      </c>
      <c r="P1176">
        <v>0</v>
      </c>
      <c r="Q1176">
        <v>1</v>
      </c>
      <c r="R1176">
        <f>SUM(M1176:N1176:O1176:P1176:Q1176)</f>
        <v>1</v>
      </c>
      <c r="S1176" s="1">
        <v>83276</v>
      </c>
      <c r="T1176" s="1" t="str">
        <f t="shared" si="74"/>
        <v>Medium</v>
      </c>
      <c r="U1176">
        <v>6</v>
      </c>
      <c r="V1176">
        <v>2022</v>
      </c>
      <c r="W1176" t="s">
        <v>34</v>
      </c>
      <c r="X1176">
        <v>4</v>
      </c>
    </row>
    <row r="1177" spans="1:24" x14ac:dyDescent="0.3">
      <c r="A1177">
        <v>1176</v>
      </c>
      <c r="B1177" t="s">
        <v>31</v>
      </c>
      <c r="C1177" t="str">
        <f>_xlfn.XLOOKUP(B1177,Lookup_table!B:B,Lookup_table!C:C)</f>
        <v>Business</v>
      </c>
      <c r="D1177" t="s">
        <v>34</v>
      </c>
      <c r="E1177" t="s">
        <v>42</v>
      </c>
      <c r="F1177" t="s">
        <v>52</v>
      </c>
      <c r="G1177" t="s">
        <v>30</v>
      </c>
      <c r="H1177" t="str">
        <f t="shared" si="72"/>
        <v>Onsite/Hybrid</v>
      </c>
      <c r="I1177" t="s">
        <v>18</v>
      </c>
      <c r="J1177" t="str">
        <f t="shared" si="73"/>
        <v>7+ yrs</v>
      </c>
      <c r="K1177">
        <f t="shared" ca="1" si="75"/>
        <v>12</v>
      </c>
      <c r="L1177" t="s">
        <v>27</v>
      </c>
      <c r="M1177">
        <v>0</v>
      </c>
      <c r="N1177">
        <v>0</v>
      </c>
      <c r="O1177">
        <v>0</v>
      </c>
      <c r="P1177">
        <v>1</v>
      </c>
      <c r="Q1177">
        <v>0</v>
      </c>
      <c r="R1177">
        <f>SUM(M1177:N1177:O1177:P1177:Q1177)</f>
        <v>1</v>
      </c>
      <c r="S1177" s="1">
        <v>117494</v>
      </c>
      <c r="T1177" s="1" t="str">
        <f t="shared" si="74"/>
        <v>Medium</v>
      </c>
      <c r="U1177">
        <v>9</v>
      </c>
      <c r="V1177">
        <v>2021</v>
      </c>
      <c r="W1177" t="s">
        <v>28</v>
      </c>
      <c r="X1177">
        <v>7</v>
      </c>
    </row>
    <row r="1178" spans="1:24" x14ac:dyDescent="0.3">
      <c r="A1178">
        <v>1177</v>
      </c>
      <c r="B1178" t="s">
        <v>41</v>
      </c>
      <c r="C1178" t="str">
        <f>_xlfn.XLOOKUP(B1178,Lookup_table!B:B,Lookup_table!C:C)</f>
        <v>Data</v>
      </c>
      <c r="D1178" t="s">
        <v>14</v>
      </c>
      <c r="E1178" t="s">
        <v>40</v>
      </c>
      <c r="F1178" t="s">
        <v>52</v>
      </c>
      <c r="G1178" t="s">
        <v>17</v>
      </c>
      <c r="H1178" t="str">
        <f t="shared" si="72"/>
        <v>Remote</v>
      </c>
      <c r="I1178" t="s">
        <v>26</v>
      </c>
      <c r="J1178" t="str">
        <f t="shared" si="73"/>
        <v>3-6 yrs</v>
      </c>
      <c r="K1178">
        <f t="shared" ca="1" si="75"/>
        <v>5</v>
      </c>
      <c r="L1178" t="s">
        <v>27</v>
      </c>
      <c r="M1178">
        <v>0</v>
      </c>
      <c r="N1178">
        <v>1</v>
      </c>
      <c r="O1178">
        <v>0</v>
      </c>
      <c r="P1178">
        <v>1</v>
      </c>
      <c r="Q1178">
        <v>0</v>
      </c>
      <c r="R1178">
        <f>SUM(M1178:N1178:O1178:P1178:Q1178)</f>
        <v>2</v>
      </c>
      <c r="S1178" s="1">
        <v>94184</v>
      </c>
      <c r="T1178" s="1" t="str">
        <f t="shared" si="74"/>
        <v>Medium</v>
      </c>
      <c r="U1178">
        <v>5</v>
      </c>
      <c r="V1178">
        <v>2023</v>
      </c>
      <c r="W1178" t="s">
        <v>28</v>
      </c>
      <c r="X1178">
        <v>8</v>
      </c>
    </row>
    <row r="1179" spans="1:24" x14ac:dyDescent="0.3">
      <c r="A1179">
        <v>1178</v>
      </c>
      <c r="B1179" t="s">
        <v>31</v>
      </c>
      <c r="C1179" t="str">
        <f>_xlfn.XLOOKUP(B1179,Lookup_table!B:B,Lookup_table!C:C)</f>
        <v>Business</v>
      </c>
      <c r="D1179" t="s">
        <v>22</v>
      </c>
      <c r="E1179" t="s">
        <v>38</v>
      </c>
      <c r="F1179" t="s">
        <v>43</v>
      </c>
      <c r="G1179" t="s">
        <v>30</v>
      </c>
      <c r="H1179" t="str">
        <f t="shared" si="72"/>
        <v>Onsite/Hybrid</v>
      </c>
      <c r="I1179" t="s">
        <v>35</v>
      </c>
      <c r="J1179" t="str">
        <f t="shared" si="73"/>
        <v>0-2 yrs</v>
      </c>
      <c r="K1179">
        <f t="shared" ca="1" si="75"/>
        <v>2</v>
      </c>
      <c r="L1179" t="s">
        <v>27</v>
      </c>
      <c r="M1179">
        <v>0</v>
      </c>
      <c r="N1179">
        <v>1</v>
      </c>
      <c r="O1179">
        <v>0</v>
      </c>
      <c r="P1179">
        <v>1</v>
      </c>
      <c r="Q1179">
        <v>0</v>
      </c>
      <c r="R1179">
        <f>SUM(M1179:N1179:O1179:P1179:Q1179)</f>
        <v>2</v>
      </c>
      <c r="S1179" s="1">
        <v>89145</v>
      </c>
      <c r="T1179" s="1" t="str">
        <f t="shared" si="74"/>
        <v>Medium</v>
      </c>
      <c r="U1179">
        <v>3</v>
      </c>
      <c r="V1179">
        <v>2022</v>
      </c>
      <c r="W1179" t="s">
        <v>28</v>
      </c>
      <c r="X1179">
        <v>7</v>
      </c>
    </row>
    <row r="1180" spans="1:24" x14ac:dyDescent="0.3">
      <c r="A1180">
        <v>1179</v>
      </c>
      <c r="B1180" t="s">
        <v>36</v>
      </c>
      <c r="C1180" t="str">
        <f>_xlfn.XLOOKUP(B1180,Lookup_table!B:B,Lookup_table!C:C)</f>
        <v>Data</v>
      </c>
      <c r="D1180" t="s">
        <v>22</v>
      </c>
      <c r="E1180" t="s">
        <v>38</v>
      </c>
      <c r="F1180" t="s">
        <v>44</v>
      </c>
      <c r="G1180" t="s">
        <v>17</v>
      </c>
      <c r="H1180" t="str">
        <f t="shared" si="72"/>
        <v>Remote</v>
      </c>
      <c r="I1180" t="s">
        <v>26</v>
      </c>
      <c r="J1180" t="str">
        <f t="shared" si="73"/>
        <v>3-6 yrs</v>
      </c>
      <c r="K1180">
        <f t="shared" ca="1" si="75"/>
        <v>6</v>
      </c>
      <c r="L1180" t="s">
        <v>19</v>
      </c>
      <c r="M1180">
        <v>0</v>
      </c>
      <c r="N1180">
        <v>1</v>
      </c>
      <c r="O1180">
        <v>0</v>
      </c>
      <c r="P1180">
        <v>1</v>
      </c>
      <c r="Q1180">
        <v>0</v>
      </c>
      <c r="R1180">
        <f>SUM(M1180:N1180:O1180:P1180:Q1180)</f>
        <v>2</v>
      </c>
      <c r="S1180" s="1">
        <v>107749</v>
      </c>
      <c r="T1180" s="1" t="str">
        <f t="shared" si="74"/>
        <v>Medium</v>
      </c>
      <c r="U1180">
        <v>9</v>
      </c>
      <c r="V1180">
        <v>2025</v>
      </c>
      <c r="W1180" t="s">
        <v>34</v>
      </c>
      <c r="X1180">
        <v>6</v>
      </c>
    </row>
    <row r="1181" spans="1:24" x14ac:dyDescent="0.3">
      <c r="A1181">
        <v>1180</v>
      </c>
      <c r="B1181" t="s">
        <v>21</v>
      </c>
      <c r="C1181" t="str">
        <f>_xlfn.XLOOKUP(B1181,Lookup_table!B:B,Lookup_table!C:C)</f>
        <v>AI</v>
      </c>
      <c r="D1181" t="s">
        <v>14</v>
      </c>
      <c r="E1181" t="s">
        <v>40</v>
      </c>
      <c r="F1181" t="s">
        <v>51</v>
      </c>
      <c r="G1181" t="s">
        <v>17</v>
      </c>
      <c r="H1181" t="str">
        <f t="shared" si="72"/>
        <v>Remote</v>
      </c>
      <c r="I1181" t="s">
        <v>18</v>
      </c>
      <c r="J1181" t="str">
        <f t="shared" si="73"/>
        <v>7+ yrs</v>
      </c>
      <c r="K1181">
        <f t="shared" ca="1" si="75"/>
        <v>7</v>
      </c>
      <c r="L1181" t="s">
        <v>27</v>
      </c>
      <c r="M1181">
        <v>0</v>
      </c>
      <c r="N1181">
        <v>0</v>
      </c>
      <c r="O1181">
        <v>1</v>
      </c>
      <c r="P1181">
        <v>0</v>
      </c>
      <c r="Q1181">
        <v>1</v>
      </c>
      <c r="R1181">
        <f>SUM(M1181:N1181:O1181:P1181:Q1181)</f>
        <v>2</v>
      </c>
      <c r="S1181" s="1">
        <v>168306</v>
      </c>
      <c r="T1181" s="1" t="str">
        <f t="shared" si="74"/>
        <v>High</v>
      </c>
      <c r="U1181">
        <v>4</v>
      </c>
      <c r="V1181">
        <v>2024</v>
      </c>
      <c r="W1181" t="s">
        <v>28</v>
      </c>
      <c r="X1181">
        <v>9</v>
      </c>
    </row>
    <row r="1182" spans="1:24" x14ac:dyDescent="0.3">
      <c r="A1182">
        <v>1181</v>
      </c>
      <c r="B1182" t="s">
        <v>41</v>
      </c>
      <c r="C1182" t="str">
        <f>_xlfn.XLOOKUP(B1182,Lookup_table!B:B,Lookup_table!C:C)</f>
        <v>Data</v>
      </c>
      <c r="D1182" t="s">
        <v>14</v>
      </c>
      <c r="E1182" t="s">
        <v>42</v>
      </c>
      <c r="F1182" t="s">
        <v>51</v>
      </c>
      <c r="G1182" t="s">
        <v>25</v>
      </c>
      <c r="H1182" t="str">
        <f t="shared" si="72"/>
        <v>Onsite/Hybrid</v>
      </c>
      <c r="I1182" t="s">
        <v>26</v>
      </c>
      <c r="J1182" t="str">
        <f t="shared" si="73"/>
        <v>3-6 yrs</v>
      </c>
      <c r="K1182">
        <f t="shared" ca="1" si="75"/>
        <v>5</v>
      </c>
      <c r="L1182" t="s">
        <v>19</v>
      </c>
      <c r="M1182">
        <v>0</v>
      </c>
      <c r="N1182">
        <v>1</v>
      </c>
      <c r="O1182">
        <v>1</v>
      </c>
      <c r="P1182">
        <v>1</v>
      </c>
      <c r="Q1182">
        <v>1</v>
      </c>
      <c r="R1182">
        <f>SUM(M1182:N1182:O1182:P1182:Q1182)</f>
        <v>4</v>
      </c>
      <c r="S1182" s="1">
        <v>118675</v>
      </c>
      <c r="T1182" s="1" t="str">
        <f t="shared" si="74"/>
        <v>Medium</v>
      </c>
      <c r="U1182">
        <v>9</v>
      </c>
      <c r="V1182">
        <v>2020</v>
      </c>
      <c r="W1182" t="s">
        <v>28</v>
      </c>
      <c r="X1182">
        <v>7</v>
      </c>
    </row>
    <row r="1183" spans="1:24" x14ac:dyDescent="0.3">
      <c r="A1183">
        <v>1182</v>
      </c>
      <c r="B1183" t="s">
        <v>50</v>
      </c>
      <c r="C1183" t="str">
        <f>_xlfn.XLOOKUP(B1183,Lookup_table!B:B,Lookup_table!C:C)</f>
        <v>AI</v>
      </c>
      <c r="D1183" t="s">
        <v>14</v>
      </c>
      <c r="E1183" t="s">
        <v>40</v>
      </c>
      <c r="F1183" t="s">
        <v>52</v>
      </c>
      <c r="G1183" t="s">
        <v>30</v>
      </c>
      <c r="H1183" t="str">
        <f t="shared" si="72"/>
        <v>Onsite/Hybrid</v>
      </c>
      <c r="I1183" t="s">
        <v>18</v>
      </c>
      <c r="J1183" t="str">
        <f t="shared" si="73"/>
        <v>7+ yrs</v>
      </c>
      <c r="K1183">
        <f t="shared" ca="1" si="75"/>
        <v>7</v>
      </c>
      <c r="L1183" t="s">
        <v>27</v>
      </c>
      <c r="M1183">
        <v>1</v>
      </c>
      <c r="N1183">
        <v>0</v>
      </c>
      <c r="O1183">
        <v>0</v>
      </c>
      <c r="P1183">
        <v>0</v>
      </c>
      <c r="Q1183">
        <v>0</v>
      </c>
      <c r="R1183">
        <f>SUM(M1183:N1183:O1183:P1183:Q1183)</f>
        <v>1</v>
      </c>
      <c r="S1183" s="1">
        <v>139710</v>
      </c>
      <c r="T1183" s="1" t="str">
        <f t="shared" si="74"/>
        <v>High</v>
      </c>
      <c r="U1183">
        <v>5</v>
      </c>
      <c r="V1183">
        <v>2024</v>
      </c>
      <c r="W1183" t="s">
        <v>20</v>
      </c>
      <c r="X1183">
        <v>1</v>
      </c>
    </row>
    <row r="1184" spans="1:24" x14ac:dyDescent="0.3">
      <c r="A1184">
        <v>1183</v>
      </c>
      <c r="B1184" t="s">
        <v>41</v>
      </c>
      <c r="C1184" t="str">
        <f>_xlfn.XLOOKUP(B1184,Lookup_table!B:B,Lookup_table!C:C)</f>
        <v>Data</v>
      </c>
      <c r="D1184" t="s">
        <v>22</v>
      </c>
      <c r="E1184" t="s">
        <v>38</v>
      </c>
      <c r="F1184" t="s">
        <v>24</v>
      </c>
      <c r="G1184" t="s">
        <v>25</v>
      </c>
      <c r="H1184" t="str">
        <f t="shared" si="72"/>
        <v>Onsite/Hybrid</v>
      </c>
      <c r="I1184" t="s">
        <v>26</v>
      </c>
      <c r="J1184" t="str">
        <f t="shared" si="73"/>
        <v>3-6 yrs</v>
      </c>
      <c r="K1184">
        <f t="shared" ca="1" si="75"/>
        <v>3</v>
      </c>
      <c r="L1184" t="s">
        <v>19</v>
      </c>
      <c r="M1184">
        <v>0</v>
      </c>
      <c r="N1184">
        <v>0</v>
      </c>
      <c r="O1184">
        <v>1</v>
      </c>
      <c r="P1184">
        <v>0</v>
      </c>
      <c r="Q1184">
        <v>1</v>
      </c>
      <c r="R1184">
        <f>SUM(M1184:N1184:O1184:P1184:Q1184)</f>
        <v>2</v>
      </c>
      <c r="S1184" s="1">
        <v>120620</v>
      </c>
      <c r="T1184" s="1" t="str">
        <f t="shared" si="74"/>
        <v>High</v>
      </c>
      <c r="U1184">
        <v>10</v>
      </c>
      <c r="V1184">
        <v>2022</v>
      </c>
      <c r="W1184" t="s">
        <v>20</v>
      </c>
      <c r="X1184">
        <v>1</v>
      </c>
    </row>
    <row r="1185" spans="1:24" x14ac:dyDescent="0.3">
      <c r="A1185">
        <v>1184</v>
      </c>
      <c r="B1185" t="s">
        <v>50</v>
      </c>
      <c r="C1185" t="str">
        <f>_xlfn.XLOOKUP(B1185,Lookup_table!B:B,Lookup_table!C:C)</f>
        <v>AI</v>
      </c>
      <c r="D1185" t="s">
        <v>22</v>
      </c>
      <c r="E1185" t="s">
        <v>42</v>
      </c>
      <c r="F1185" t="s">
        <v>29</v>
      </c>
      <c r="G1185" t="s">
        <v>17</v>
      </c>
      <c r="H1185" t="str">
        <f t="shared" si="72"/>
        <v>Remote</v>
      </c>
      <c r="I1185" t="s">
        <v>35</v>
      </c>
      <c r="J1185" t="str">
        <f t="shared" si="73"/>
        <v>0-2 yrs</v>
      </c>
      <c r="K1185">
        <f t="shared" ca="1" si="75"/>
        <v>0</v>
      </c>
      <c r="L1185" t="s">
        <v>19</v>
      </c>
      <c r="M1185">
        <v>0</v>
      </c>
      <c r="N1185">
        <v>1</v>
      </c>
      <c r="O1185">
        <v>0</v>
      </c>
      <c r="P1185">
        <v>1</v>
      </c>
      <c r="Q1185">
        <v>1</v>
      </c>
      <c r="R1185">
        <f>SUM(M1185:N1185:O1185:P1185:Q1185)</f>
        <v>3</v>
      </c>
      <c r="S1185" s="1">
        <v>131561</v>
      </c>
      <c r="T1185" s="1" t="str">
        <f t="shared" si="74"/>
        <v>High</v>
      </c>
      <c r="U1185">
        <v>10</v>
      </c>
      <c r="V1185">
        <v>2020</v>
      </c>
      <c r="W1185" t="s">
        <v>20</v>
      </c>
      <c r="X1185">
        <v>6</v>
      </c>
    </row>
    <row r="1186" spans="1:24" x14ac:dyDescent="0.3">
      <c r="A1186">
        <v>1185</v>
      </c>
      <c r="B1186" t="s">
        <v>31</v>
      </c>
      <c r="C1186" t="str">
        <f>_xlfn.XLOOKUP(B1186,Lookup_table!B:B,Lookup_table!C:C)</f>
        <v>Business</v>
      </c>
      <c r="D1186" t="s">
        <v>37</v>
      </c>
      <c r="E1186" t="s">
        <v>23</v>
      </c>
      <c r="F1186" t="s">
        <v>43</v>
      </c>
      <c r="G1186" t="s">
        <v>30</v>
      </c>
      <c r="H1186" t="str">
        <f t="shared" si="72"/>
        <v>Onsite/Hybrid</v>
      </c>
      <c r="I1186" t="s">
        <v>26</v>
      </c>
      <c r="J1186" t="str">
        <f t="shared" si="73"/>
        <v>3-6 yrs</v>
      </c>
      <c r="K1186">
        <f t="shared" ca="1" si="75"/>
        <v>5</v>
      </c>
      <c r="L1186" t="s">
        <v>19</v>
      </c>
      <c r="M1186">
        <v>0</v>
      </c>
      <c r="N1186">
        <v>1</v>
      </c>
      <c r="O1186">
        <v>0</v>
      </c>
      <c r="P1186">
        <v>0</v>
      </c>
      <c r="Q1186">
        <v>1</v>
      </c>
      <c r="R1186">
        <f>SUM(M1186:N1186:O1186:P1186:Q1186)</f>
        <v>2</v>
      </c>
      <c r="S1186" s="1">
        <v>86194</v>
      </c>
      <c r="T1186" s="1" t="str">
        <f t="shared" si="74"/>
        <v>Medium</v>
      </c>
      <c r="U1186">
        <v>2</v>
      </c>
      <c r="V1186">
        <v>2026</v>
      </c>
      <c r="W1186" t="s">
        <v>28</v>
      </c>
      <c r="X1186">
        <v>7</v>
      </c>
    </row>
    <row r="1187" spans="1:24" x14ac:dyDescent="0.3">
      <c r="A1187">
        <v>1186</v>
      </c>
      <c r="B1187" t="s">
        <v>36</v>
      </c>
      <c r="C1187" t="str">
        <f>_xlfn.XLOOKUP(B1187,Lookup_table!B:B,Lookup_table!C:C)</f>
        <v>Data</v>
      </c>
      <c r="D1187" t="s">
        <v>22</v>
      </c>
      <c r="E1187" t="s">
        <v>23</v>
      </c>
      <c r="F1187" t="s">
        <v>24</v>
      </c>
      <c r="G1187" t="s">
        <v>30</v>
      </c>
      <c r="H1187" t="str">
        <f t="shared" si="72"/>
        <v>Onsite/Hybrid</v>
      </c>
      <c r="I1187" t="s">
        <v>26</v>
      </c>
      <c r="J1187" t="str">
        <f t="shared" si="73"/>
        <v>3-6 yrs</v>
      </c>
      <c r="K1187">
        <f t="shared" ca="1" si="75"/>
        <v>3</v>
      </c>
      <c r="L1187" t="s">
        <v>19</v>
      </c>
      <c r="M1187">
        <v>1</v>
      </c>
      <c r="N1187">
        <v>1</v>
      </c>
      <c r="O1187">
        <v>1</v>
      </c>
      <c r="P1187">
        <v>0</v>
      </c>
      <c r="Q1187">
        <v>0</v>
      </c>
      <c r="R1187">
        <f>SUM(M1187:N1187:O1187:P1187:Q1187)</f>
        <v>3</v>
      </c>
      <c r="S1187" s="1">
        <v>112263</v>
      </c>
      <c r="T1187" s="1" t="str">
        <f t="shared" si="74"/>
        <v>Medium</v>
      </c>
      <c r="U1187">
        <v>10</v>
      </c>
      <c r="V1187">
        <v>2021</v>
      </c>
      <c r="W1187" t="s">
        <v>34</v>
      </c>
      <c r="X1187">
        <v>5</v>
      </c>
    </row>
    <row r="1188" spans="1:24" x14ac:dyDescent="0.3">
      <c r="A1188">
        <v>1187</v>
      </c>
      <c r="B1188" t="s">
        <v>36</v>
      </c>
      <c r="C1188" t="str">
        <f>_xlfn.XLOOKUP(B1188,Lookup_table!B:B,Lookup_table!C:C)</f>
        <v>Data</v>
      </c>
      <c r="D1188" t="s">
        <v>22</v>
      </c>
      <c r="E1188" t="s">
        <v>32</v>
      </c>
      <c r="F1188" t="s">
        <v>43</v>
      </c>
      <c r="G1188" t="s">
        <v>17</v>
      </c>
      <c r="H1188" t="str">
        <f t="shared" si="72"/>
        <v>Remote</v>
      </c>
      <c r="I1188" t="s">
        <v>18</v>
      </c>
      <c r="J1188" t="str">
        <f t="shared" si="73"/>
        <v>7+ yrs</v>
      </c>
      <c r="K1188">
        <f t="shared" ca="1" si="75"/>
        <v>13</v>
      </c>
      <c r="L1188" t="s">
        <v>19</v>
      </c>
      <c r="M1188">
        <v>0</v>
      </c>
      <c r="N1188">
        <v>1</v>
      </c>
      <c r="O1188">
        <v>1</v>
      </c>
      <c r="P1188">
        <v>0</v>
      </c>
      <c r="Q1188">
        <v>1</v>
      </c>
      <c r="R1188">
        <f>SUM(M1188:N1188:O1188:P1188:Q1188)</f>
        <v>3</v>
      </c>
      <c r="S1188" s="1">
        <v>146571</v>
      </c>
      <c r="T1188" s="1" t="str">
        <f t="shared" si="74"/>
        <v>High</v>
      </c>
      <c r="U1188">
        <v>2</v>
      </c>
      <c r="V1188">
        <v>2022</v>
      </c>
      <c r="W1188" t="s">
        <v>20</v>
      </c>
      <c r="X1188">
        <v>6</v>
      </c>
    </row>
    <row r="1189" spans="1:24" x14ac:dyDescent="0.3">
      <c r="A1189">
        <v>1188</v>
      </c>
      <c r="B1189" t="s">
        <v>50</v>
      </c>
      <c r="C1189" t="str">
        <f>_xlfn.XLOOKUP(B1189,Lookup_table!B:B,Lookup_table!C:C)</f>
        <v>AI</v>
      </c>
      <c r="D1189" t="s">
        <v>22</v>
      </c>
      <c r="E1189" t="s">
        <v>38</v>
      </c>
      <c r="F1189" t="s">
        <v>29</v>
      </c>
      <c r="G1189" t="s">
        <v>17</v>
      </c>
      <c r="H1189" t="str">
        <f t="shared" si="72"/>
        <v>Remote</v>
      </c>
      <c r="I1189" t="s">
        <v>35</v>
      </c>
      <c r="J1189" t="str">
        <f t="shared" si="73"/>
        <v>0-2 yrs</v>
      </c>
      <c r="K1189">
        <f t="shared" ca="1" si="75"/>
        <v>1</v>
      </c>
      <c r="L1189" t="s">
        <v>19</v>
      </c>
      <c r="M1189">
        <v>1</v>
      </c>
      <c r="N1189">
        <v>1</v>
      </c>
      <c r="O1189">
        <v>0</v>
      </c>
      <c r="P1189">
        <v>1</v>
      </c>
      <c r="Q1189">
        <v>1</v>
      </c>
      <c r="R1189">
        <f>SUM(M1189:N1189:O1189:P1189:Q1189)</f>
        <v>4</v>
      </c>
      <c r="S1189" s="1">
        <v>136543</v>
      </c>
      <c r="T1189" s="1" t="str">
        <f t="shared" si="74"/>
        <v>High</v>
      </c>
      <c r="U1189">
        <v>5</v>
      </c>
      <c r="V1189">
        <v>2022</v>
      </c>
      <c r="W1189" t="s">
        <v>20</v>
      </c>
      <c r="X1189">
        <v>5</v>
      </c>
    </row>
    <row r="1190" spans="1:24" x14ac:dyDescent="0.3">
      <c r="A1190">
        <v>1189</v>
      </c>
      <c r="B1190" t="s">
        <v>31</v>
      </c>
      <c r="C1190" t="str">
        <f>_xlfn.XLOOKUP(B1190,Lookup_table!B:B,Lookup_table!C:C)</f>
        <v>Business</v>
      </c>
      <c r="D1190" t="s">
        <v>34</v>
      </c>
      <c r="E1190" t="s">
        <v>42</v>
      </c>
      <c r="F1190" t="s">
        <v>43</v>
      </c>
      <c r="G1190" t="s">
        <v>30</v>
      </c>
      <c r="H1190" t="str">
        <f t="shared" si="72"/>
        <v>Onsite/Hybrid</v>
      </c>
      <c r="I1190" t="s">
        <v>26</v>
      </c>
      <c r="J1190" t="str">
        <f t="shared" si="73"/>
        <v>3-6 yrs</v>
      </c>
      <c r="K1190">
        <f t="shared" ca="1" si="75"/>
        <v>4</v>
      </c>
      <c r="L1190" t="s">
        <v>27</v>
      </c>
      <c r="M1190">
        <v>0</v>
      </c>
      <c r="N1190">
        <v>0</v>
      </c>
      <c r="O1190">
        <v>1</v>
      </c>
      <c r="P1190">
        <v>1</v>
      </c>
      <c r="Q1190">
        <v>1</v>
      </c>
      <c r="R1190">
        <f>SUM(M1190:N1190:O1190:P1190:Q1190)</f>
        <v>3</v>
      </c>
      <c r="S1190" s="1">
        <v>112271</v>
      </c>
      <c r="T1190" s="1" t="str">
        <f t="shared" si="74"/>
        <v>Medium</v>
      </c>
      <c r="U1190">
        <v>8</v>
      </c>
      <c r="V1190">
        <v>2023</v>
      </c>
      <c r="W1190" t="s">
        <v>28</v>
      </c>
      <c r="X1190">
        <v>7</v>
      </c>
    </row>
    <row r="1191" spans="1:24" x14ac:dyDescent="0.3">
      <c r="A1191">
        <v>1190</v>
      </c>
      <c r="B1191" t="s">
        <v>41</v>
      </c>
      <c r="C1191" t="str">
        <f>_xlfn.XLOOKUP(B1191,Lookup_table!B:B,Lookup_table!C:C)</f>
        <v>Data</v>
      </c>
      <c r="D1191" t="s">
        <v>37</v>
      </c>
      <c r="E1191" t="s">
        <v>32</v>
      </c>
      <c r="F1191" t="s">
        <v>24</v>
      </c>
      <c r="G1191" t="s">
        <v>17</v>
      </c>
      <c r="H1191" t="str">
        <f t="shared" si="72"/>
        <v>Remote</v>
      </c>
      <c r="I1191" t="s">
        <v>35</v>
      </c>
      <c r="J1191" t="str">
        <f t="shared" si="73"/>
        <v>0-2 yrs</v>
      </c>
      <c r="K1191">
        <f t="shared" ca="1" si="75"/>
        <v>2</v>
      </c>
      <c r="L1191" t="s">
        <v>39</v>
      </c>
      <c r="M1191">
        <v>1</v>
      </c>
      <c r="N1191">
        <v>0</v>
      </c>
      <c r="O1191">
        <v>1</v>
      </c>
      <c r="P1191">
        <v>1</v>
      </c>
      <c r="Q1191">
        <v>1</v>
      </c>
      <c r="R1191">
        <f>SUM(M1191:N1191:O1191:P1191:Q1191)</f>
        <v>4</v>
      </c>
      <c r="S1191" s="1">
        <v>88462</v>
      </c>
      <c r="T1191" s="1" t="str">
        <f t="shared" si="74"/>
        <v>Medium</v>
      </c>
      <c r="U1191">
        <v>3</v>
      </c>
      <c r="V1191">
        <v>2023</v>
      </c>
      <c r="W1191" t="s">
        <v>28</v>
      </c>
      <c r="X1191">
        <v>1</v>
      </c>
    </row>
    <row r="1192" spans="1:24" x14ac:dyDescent="0.3">
      <c r="A1192">
        <v>1191</v>
      </c>
      <c r="B1192" t="s">
        <v>33</v>
      </c>
      <c r="C1192" t="str">
        <f>_xlfn.XLOOKUP(B1192,Lookup_table!B:B,Lookup_table!C:C)</f>
        <v>Data</v>
      </c>
      <c r="D1192" t="s">
        <v>37</v>
      </c>
      <c r="E1192" t="s">
        <v>32</v>
      </c>
      <c r="F1192" t="s">
        <v>43</v>
      </c>
      <c r="G1192" t="s">
        <v>30</v>
      </c>
      <c r="H1192" t="str">
        <f t="shared" si="72"/>
        <v>Onsite/Hybrid</v>
      </c>
      <c r="I1192" t="s">
        <v>18</v>
      </c>
      <c r="J1192" t="str">
        <f t="shared" si="73"/>
        <v>7+ yrs</v>
      </c>
      <c r="K1192">
        <f t="shared" ca="1" si="75"/>
        <v>13</v>
      </c>
      <c r="L1192" t="s">
        <v>27</v>
      </c>
      <c r="M1192">
        <v>1</v>
      </c>
      <c r="N1192">
        <v>0</v>
      </c>
      <c r="O1192">
        <v>0</v>
      </c>
      <c r="P1192">
        <v>0</v>
      </c>
      <c r="Q1192">
        <v>0</v>
      </c>
      <c r="R1192">
        <f>SUM(M1192:N1192:O1192:P1192:Q1192)</f>
        <v>1</v>
      </c>
      <c r="S1192" s="1">
        <v>104470</v>
      </c>
      <c r="T1192" s="1" t="str">
        <f t="shared" si="74"/>
        <v>Medium</v>
      </c>
      <c r="U1192">
        <v>11</v>
      </c>
      <c r="V1192">
        <v>2021</v>
      </c>
      <c r="W1192" t="s">
        <v>34</v>
      </c>
      <c r="X1192">
        <v>1</v>
      </c>
    </row>
    <row r="1193" spans="1:24" x14ac:dyDescent="0.3">
      <c r="A1193">
        <v>1192</v>
      </c>
      <c r="B1193" t="s">
        <v>33</v>
      </c>
      <c r="C1193" t="str">
        <f>_xlfn.XLOOKUP(B1193,Lookup_table!B:B,Lookup_table!C:C)</f>
        <v>Data</v>
      </c>
      <c r="D1193" t="s">
        <v>22</v>
      </c>
      <c r="E1193" t="s">
        <v>15</v>
      </c>
      <c r="F1193" t="s">
        <v>29</v>
      </c>
      <c r="G1193" t="s">
        <v>17</v>
      </c>
      <c r="H1193" t="str">
        <f t="shared" si="72"/>
        <v>Remote</v>
      </c>
      <c r="I1193" t="s">
        <v>35</v>
      </c>
      <c r="J1193" t="str">
        <f t="shared" si="73"/>
        <v>0-2 yrs</v>
      </c>
      <c r="K1193">
        <f t="shared" ca="1" si="75"/>
        <v>1</v>
      </c>
      <c r="L1193" t="s">
        <v>27</v>
      </c>
      <c r="M1193">
        <v>0</v>
      </c>
      <c r="N1193">
        <v>0</v>
      </c>
      <c r="O1193">
        <v>0</v>
      </c>
      <c r="P1193">
        <v>0</v>
      </c>
      <c r="Q1193">
        <v>1</v>
      </c>
      <c r="R1193">
        <f>SUM(M1193:N1193:O1193:P1193:Q1193)</f>
        <v>1</v>
      </c>
      <c r="S1193" s="1">
        <v>80161</v>
      </c>
      <c r="T1193" s="1" t="str">
        <f t="shared" si="74"/>
        <v>Medium</v>
      </c>
      <c r="U1193">
        <v>2</v>
      </c>
      <c r="V1193">
        <v>2026</v>
      </c>
      <c r="W1193" t="s">
        <v>28</v>
      </c>
      <c r="X1193">
        <v>9</v>
      </c>
    </row>
    <row r="1194" spans="1:24" x14ac:dyDescent="0.3">
      <c r="A1194">
        <v>1193</v>
      </c>
      <c r="B1194" t="s">
        <v>50</v>
      </c>
      <c r="C1194" t="str">
        <f>_xlfn.XLOOKUP(B1194,Lookup_table!B:B,Lookup_table!C:C)</f>
        <v>AI</v>
      </c>
      <c r="D1194" t="s">
        <v>34</v>
      </c>
      <c r="E1194" t="s">
        <v>15</v>
      </c>
      <c r="F1194" t="s">
        <v>24</v>
      </c>
      <c r="G1194" t="s">
        <v>25</v>
      </c>
      <c r="H1194" t="str">
        <f t="shared" si="72"/>
        <v>Onsite/Hybrid</v>
      </c>
      <c r="I1194" t="s">
        <v>35</v>
      </c>
      <c r="J1194" t="str">
        <f t="shared" si="73"/>
        <v>0-2 yrs</v>
      </c>
      <c r="K1194">
        <f t="shared" ca="1" si="75"/>
        <v>1</v>
      </c>
      <c r="L1194" t="s">
        <v>19</v>
      </c>
      <c r="M1194">
        <v>0</v>
      </c>
      <c r="N1194">
        <v>0</v>
      </c>
      <c r="O1194">
        <v>1</v>
      </c>
      <c r="P1194">
        <v>1</v>
      </c>
      <c r="Q1194">
        <v>1</v>
      </c>
      <c r="R1194">
        <f>SUM(M1194:N1194:O1194:P1194:Q1194)</f>
        <v>3</v>
      </c>
      <c r="S1194" s="1">
        <v>126735</v>
      </c>
      <c r="T1194" s="1" t="str">
        <f t="shared" si="74"/>
        <v>High</v>
      </c>
      <c r="U1194">
        <v>12</v>
      </c>
      <c r="V1194">
        <v>2026</v>
      </c>
      <c r="W1194" t="s">
        <v>28</v>
      </c>
      <c r="X1194">
        <v>9</v>
      </c>
    </row>
    <row r="1195" spans="1:24" x14ac:dyDescent="0.3">
      <c r="A1195">
        <v>1194</v>
      </c>
      <c r="B1195" t="s">
        <v>21</v>
      </c>
      <c r="C1195" t="str">
        <f>_xlfn.XLOOKUP(B1195,Lookup_table!B:B,Lookup_table!C:C)</f>
        <v>AI</v>
      </c>
      <c r="D1195" t="s">
        <v>22</v>
      </c>
      <c r="E1195" t="s">
        <v>38</v>
      </c>
      <c r="F1195" t="s">
        <v>52</v>
      </c>
      <c r="G1195" t="s">
        <v>17</v>
      </c>
      <c r="H1195" t="str">
        <f t="shared" si="72"/>
        <v>Remote</v>
      </c>
      <c r="I1195" t="s">
        <v>35</v>
      </c>
      <c r="J1195" t="str">
        <f t="shared" si="73"/>
        <v>0-2 yrs</v>
      </c>
      <c r="K1195">
        <f t="shared" ca="1" si="75"/>
        <v>1</v>
      </c>
      <c r="L1195" t="s">
        <v>39</v>
      </c>
      <c r="M1195">
        <v>0</v>
      </c>
      <c r="N1195">
        <v>0</v>
      </c>
      <c r="O1195">
        <v>0</v>
      </c>
      <c r="P1195">
        <v>0</v>
      </c>
      <c r="Q1195">
        <v>0</v>
      </c>
      <c r="R1195">
        <f>SUM(M1195:N1195:O1195:P1195:Q1195)</f>
        <v>0</v>
      </c>
      <c r="S1195" s="1">
        <v>107499</v>
      </c>
      <c r="T1195" s="1" t="str">
        <f t="shared" si="74"/>
        <v>Medium</v>
      </c>
      <c r="U1195">
        <v>1</v>
      </c>
      <c r="V1195">
        <v>2020</v>
      </c>
      <c r="W1195" t="s">
        <v>20</v>
      </c>
      <c r="X1195">
        <v>5</v>
      </c>
    </row>
    <row r="1196" spans="1:24" x14ac:dyDescent="0.3">
      <c r="A1196">
        <v>1195</v>
      </c>
      <c r="B1196" t="s">
        <v>21</v>
      </c>
      <c r="C1196" t="str">
        <f>_xlfn.XLOOKUP(B1196,Lookup_table!B:B,Lookup_table!C:C)</f>
        <v>AI</v>
      </c>
      <c r="D1196" t="s">
        <v>34</v>
      </c>
      <c r="E1196" t="s">
        <v>23</v>
      </c>
      <c r="F1196" t="s">
        <v>51</v>
      </c>
      <c r="G1196" t="s">
        <v>25</v>
      </c>
      <c r="H1196" t="str">
        <f t="shared" si="72"/>
        <v>Onsite/Hybrid</v>
      </c>
      <c r="I1196" t="s">
        <v>35</v>
      </c>
      <c r="J1196" t="str">
        <f t="shared" si="73"/>
        <v>0-2 yrs</v>
      </c>
      <c r="K1196">
        <f t="shared" ca="1" si="75"/>
        <v>2</v>
      </c>
      <c r="L1196" t="s">
        <v>27</v>
      </c>
      <c r="M1196">
        <v>0</v>
      </c>
      <c r="N1196">
        <v>1</v>
      </c>
      <c r="O1196">
        <v>1</v>
      </c>
      <c r="P1196">
        <v>0</v>
      </c>
      <c r="Q1196">
        <v>1</v>
      </c>
      <c r="R1196">
        <f>SUM(M1196:N1196:O1196:P1196:Q1196)</f>
        <v>3</v>
      </c>
      <c r="S1196" s="1">
        <v>114823</v>
      </c>
      <c r="T1196" s="1" t="str">
        <f t="shared" si="74"/>
        <v>Medium</v>
      </c>
      <c r="U1196">
        <v>8</v>
      </c>
      <c r="V1196">
        <v>2020</v>
      </c>
      <c r="W1196" t="s">
        <v>34</v>
      </c>
      <c r="X1196">
        <v>6</v>
      </c>
    </row>
    <row r="1197" spans="1:24" x14ac:dyDescent="0.3">
      <c r="A1197">
        <v>1196</v>
      </c>
      <c r="B1197" t="s">
        <v>50</v>
      </c>
      <c r="C1197" t="str">
        <f>_xlfn.XLOOKUP(B1197,Lookup_table!B:B,Lookup_table!C:C)</f>
        <v>AI</v>
      </c>
      <c r="D1197" t="s">
        <v>14</v>
      </c>
      <c r="E1197" t="s">
        <v>38</v>
      </c>
      <c r="F1197" t="s">
        <v>29</v>
      </c>
      <c r="G1197" t="s">
        <v>17</v>
      </c>
      <c r="H1197" t="str">
        <f t="shared" si="72"/>
        <v>Remote</v>
      </c>
      <c r="I1197" t="s">
        <v>26</v>
      </c>
      <c r="J1197" t="str">
        <f t="shared" si="73"/>
        <v>3-6 yrs</v>
      </c>
      <c r="K1197">
        <f t="shared" ca="1" si="75"/>
        <v>3</v>
      </c>
      <c r="L1197" t="s">
        <v>39</v>
      </c>
      <c r="M1197">
        <v>0</v>
      </c>
      <c r="N1197">
        <v>0</v>
      </c>
      <c r="O1197">
        <v>1</v>
      </c>
      <c r="P1197">
        <v>1</v>
      </c>
      <c r="Q1197">
        <v>0</v>
      </c>
      <c r="R1197">
        <f>SUM(M1197:N1197:O1197:P1197:Q1197)</f>
        <v>2</v>
      </c>
      <c r="S1197" s="1">
        <v>145311</v>
      </c>
      <c r="T1197" s="1" t="str">
        <f t="shared" si="74"/>
        <v>High</v>
      </c>
      <c r="U1197">
        <v>12</v>
      </c>
      <c r="V1197">
        <v>2026</v>
      </c>
      <c r="W1197" t="s">
        <v>28</v>
      </c>
      <c r="X1197">
        <v>7</v>
      </c>
    </row>
    <row r="1198" spans="1:24" x14ac:dyDescent="0.3">
      <c r="A1198">
        <v>1197</v>
      </c>
      <c r="B1198" t="s">
        <v>33</v>
      </c>
      <c r="C1198" t="str">
        <f>_xlfn.XLOOKUP(B1198,Lookup_table!B:B,Lookup_table!C:C)</f>
        <v>Data</v>
      </c>
      <c r="D1198" t="s">
        <v>14</v>
      </c>
      <c r="E1198" t="s">
        <v>40</v>
      </c>
      <c r="F1198" t="s">
        <v>44</v>
      </c>
      <c r="G1198" t="s">
        <v>17</v>
      </c>
      <c r="H1198" t="str">
        <f t="shared" si="72"/>
        <v>Remote</v>
      </c>
      <c r="I1198" t="s">
        <v>35</v>
      </c>
      <c r="J1198" t="str">
        <f t="shared" si="73"/>
        <v>0-2 yrs</v>
      </c>
      <c r="K1198">
        <f t="shared" ca="1" si="75"/>
        <v>2</v>
      </c>
      <c r="L1198" t="s">
        <v>39</v>
      </c>
      <c r="M1198">
        <v>0</v>
      </c>
      <c r="N1198">
        <v>0</v>
      </c>
      <c r="O1198">
        <v>1</v>
      </c>
      <c r="P1198">
        <v>1</v>
      </c>
      <c r="Q1198">
        <v>1</v>
      </c>
      <c r="R1198">
        <f>SUM(M1198:N1198:O1198:P1198:Q1198)</f>
        <v>3</v>
      </c>
      <c r="S1198" s="1">
        <v>87802</v>
      </c>
      <c r="T1198" s="1" t="str">
        <f t="shared" si="74"/>
        <v>Medium</v>
      </c>
      <c r="U1198">
        <v>10</v>
      </c>
      <c r="V1198">
        <v>2024</v>
      </c>
      <c r="W1198" t="s">
        <v>28</v>
      </c>
      <c r="X1198">
        <v>3</v>
      </c>
    </row>
    <row r="1199" spans="1:24" x14ac:dyDescent="0.3">
      <c r="A1199">
        <v>1198</v>
      </c>
      <c r="B1199" t="s">
        <v>36</v>
      </c>
      <c r="C1199" t="str">
        <f>_xlfn.XLOOKUP(B1199,Lookup_table!B:B,Lookup_table!C:C)</f>
        <v>Data</v>
      </c>
      <c r="D1199" t="s">
        <v>37</v>
      </c>
      <c r="E1199" t="s">
        <v>42</v>
      </c>
      <c r="F1199" t="s">
        <v>29</v>
      </c>
      <c r="G1199" t="s">
        <v>30</v>
      </c>
      <c r="H1199" t="str">
        <f t="shared" si="72"/>
        <v>Onsite/Hybrid</v>
      </c>
      <c r="I1199" t="s">
        <v>18</v>
      </c>
      <c r="J1199" t="str">
        <f t="shared" si="73"/>
        <v>7+ yrs</v>
      </c>
      <c r="K1199">
        <f t="shared" ca="1" si="75"/>
        <v>9</v>
      </c>
      <c r="L1199" t="s">
        <v>19</v>
      </c>
      <c r="M1199">
        <v>1</v>
      </c>
      <c r="N1199">
        <v>1</v>
      </c>
      <c r="O1199">
        <v>0</v>
      </c>
      <c r="P1199">
        <v>0</v>
      </c>
      <c r="Q1199">
        <v>1</v>
      </c>
      <c r="R1199">
        <f>SUM(M1199:N1199:O1199:P1199:Q1199)</f>
        <v>3</v>
      </c>
      <c r="S1199" s="1">
        <v>105751</v>
      </c>
      <c r="T1199" s="1" t="str">
        <f t="shared" si="74"/>
        <v>Medium</v>
      </c>
      <c r="U1199">
        <v>1</v>
      </c>
      <c r="V1199">
        <v>2020</v>
      </c>
      <c r="W1199" t="s">
        <v>34</v>
      </c>
      <c r="X1199">
        <v>2</v>
      </c>
    </row>
    <row r="1200" spans="1:24" x14ac:dyDescent="0.3">
      <c r="A1200">
        <v>1199</v>
      </c>
      <c r="B1200" t="s">
        <v>21</v>
      </c>
      <c r="C1200" t="str">
        <f>_xlfn.XLOOKUP(B1200,Lookup_table!B:B,Lookup_table!C:C)</f>
        <v>AI</v>
      </c>
      <c r="D1200" t="s">
        <v>14</v>
      </c>
      <c r="E1200" t="s">
        <v>42</v>
      </c>
      <c r="F1200" t="s">
        <v>52</v>
      </c>
      <c r="G1200" t="s">
        <v>17</v>
      </c>
      <c r="H1200" t="str">
        <f t="shared" si="72"/>
        <v>Remote</v>
      </c>
      <c r="I1200" t="s">
        <v>35</v>
      </c>
      <c r="J1200" t="str">
        <f t="shared" si="73"/>
        <v>0-2 yrs</v>
      </c>
      <c r="K1200">
        <f t="shared" ca="1" si="75"/>
        <v>0</v>
      </c>
      <c r="L1200" t="s">
        <v>27</v>
      </c>
      <c r="M1200">
        <v>1</v>
      </c>
      <c r="N1200">
        <v>0</v>
      </c>
      <c r="O1200">
        <v>1</v>
      </c>
      <c r="P1200">
        <v>0</v>
      </c>
      <c r="Q1200">
        <v>1</v>
      </c>
      <c r="R1200">
        <f>SUM(M1200:N1200:O1200:P1200:Q1200)</f>
        <v>3</v>
      </c>
      <c r="S1200" s="1">
        <v>115796</v>
      </c>
      <c r="T1200" s="1" t="str">
        <f t="shared" si="74"/>
        <v>Medium</v>
      </c>
      <c r="U1200">
        <v>12</v>
      </c>
      <c r="V1200">
        <v>2020</v>
      </c>
      <c r="W1200" t="s">
        <v>34</v>
      </c>
      <c r="X1200">
        <v>1</v>
      </c>
    </row>
    <row r="1201" spans="1:24" x14ac:dyDescent="0.3">
      <c r="A1201">
        <v>1200</v>
      </c>
      <c r="B1201" t="s">
        <v>21</v>
      </c>
      <c r="C1201" t="str">
        <f>_xlfn.XLOOKUP(B1201,Lookup_table!B:B,Lookup_table!C:C)</f>
        <v>AI</v>
      </c>
      <c r="D1201" t="s">
        <v>34</v>
      </c>
      <c r="E1201" t="s">
        <v>15</v>
      </c>
      <c r="F1201" t="s">
        <v>43</v>
      </c>
      <c r="G1201" t="s">
        <v>25</v>
      </c>
      <c r="H1201" t="str">
        <f t="shared" si="72"/>
        <v>Onsite/Hybrid</v>
      </c>
      <c r="I1201" t="s">
        <v>35</v>
      </c>
      <c r="J1201" t="str">
        <f t="shared" si="73"/>
        <v>0-2 yrs</v>
      </c>
      <c r="K1201">
        <f t="shared" ca="1" si="75"/>
        <v>0</v>
      </c>
      <c r="L1201" t="s">
        <v>27</v>
      </c>
      <c r="M1201">
        <v>0</v>
      </c>
      <c r="N1201">
        <v>0</v>
      </c>
      <c r="O1201">
        <v>1</v>
      </c>
      <c r="P1201">
        <v>1</v>
      </c>
      <c r="Q1201">
        <v>0</v>
      </c>
      <c r="R1201">
        <f>SUM(M1201:N1201:O1201:P1201:Q1201)</f>
        <v>2</v>
      </c>
      <c r="S1201" s="1">
        <v>123433</v>
      </c>
      <c r="T1201" s="1" t="str">
        <f t="shared" si="74"/>
        <v>High</v>
      </c>
      <c r="U1201">
        <v>6</v>
      </c>
      <c r="V1201">
        <v>2024</v>
      </c>
      <c r="W1201" t="s">
        <v>28</v>
      </c>
      <c r="X1201">
        <v>8</v>
      </c>
    </row>
    <row r="1202" spans="1:24" x14ac:dyDescent="0.3">
      <c r="A1202">
        <v>1201</v>
      </c>
      <c r="B1202" t="s">
        <v>21</v>
      </c>
      <c r="C1202" t="str">
        <f>_xlfn.XLOOKUP(B1202,Lookup_table!B:B,Lookup_table!C:C)</f>
        <v>AI</v>
      </c>
      <c r="D1202" t="s">
        <v>22</v>
      </c>
      <c r="E1202" t="s">
        <v>32</v>
      </c>
      <c r="F1202" t="s">
        <v>29</v>
      </c>
      <c r="G1202" t="s">
        <v>30</v>
      </c>
      <c r="H1202" t="str">
        <f t="shared" si="72"/>
        <v>Onsite/Hybrid</v>
      </c>
      <c r="I1202" t="s">
        <v>35</v>
      </c>
      <c r="J1202" t="str">
        <f t="shared" si="73"/>
        <v>0-2 yrs</v>
      </c>
      <c r="K1202">
        <f t="shared" ca="1" si="75"/>
        <v>0</v>
      </c>
      <c r="L1202" t="s">
        <v>27</v>
      </c>
      <c r="M1202">
        <v>1</v>
      </c>
      <c r="N1202">
        <v>0</v>
      </c>
      <c r="O1202">
        <v>1</v>
      </c>
      <c r="P1202">
        <v>1</v>
      </c>
      <c r="Q1202">
        <v>0</v>
      </c>
      <c r="R1202">
        <f>SUM(M1202:N1202:O1202:P1202:Q1202)</f>
        <v>3</v>
      </c>
      <c r="S1202" s="1">
        <v>137487</v>
      </c>
      <c r="T1202" s="1" t="str">
        <f t="shared" si="74"/>
        <v>High</v>
      </c>
      <c r="U1202">
        <v>2</v>
      </c>
      <c r="V1202">
        <v>2023</v>
      </c>
      <c r="W1202" t="s">
        <v>28</v>
      </c>
      <c r="X1202">
        <v>5</v>
      </c>
    </row>
    <row r="1203" spans="1:24" x14ac:dyDescent="0.3">
      <c r="A1203">
        <v>1202</v>
      </c>
      <c r="B1203" t="s">
        <v>21</v>
      </c>
      <c r="C1203" t="str">
        <f>_xlfn.XLOOKUP(B1203,Lookup_table!B:B,Lookup_table!C:C)</f>
        <v>AI</v>
      </c>
      <c r="D1203" t="s">
        <v>22</v>
      </c>
      <c r="E1203" t="s">
        <v>40</v>
      </c>
      <c r="F1203" t="s">
        <v>24</v>
      </c>
      <c r="G1203" t="s">
        <v>17</v>
      </c>
      <c r="H1203" t="str">
        <f t="shared" si="72"/>
        <v>Remote</v>
      </c>
      <c r="I1203" t="s">
        <v>26</v>
      </c>
      <c r="J1203" t="str">
        <f t="shared" si="73"/>
        <v>3-6 yrs</v>
      </c>
      <c r="K1203">
        <f t="shared" ca="1" si="75"/>
        <v>6</v>
      </c>
      <c r="L1203" t="s">
        <v>39</v>
      </c>
      <c r="M1203">
        <v>1</v>
      </c>
      <c r="N1203">
        <v>1</v>
      </c>
      <c r="O1203">
        <v>0</v>
      </c>
      <c r="P1203">
        <v>0</v>
      </c>
      <c r="Q1203">
        <v>1</v>
      </c>
      <c r="R1203">
        <f>SUM(M1203:N1203:O1203:P1203:Q1203)</f>
        <v>3</v>
      </c>
      <c r="S1203" s="1">
        <v>141154</v>
      </c>
      <c r="T1203" s="1" t="str">
        <f t="shared" si="74"/>
        <v>High</v>
      </c>
      <c r="U1203">
        <v>11</v>
      </c>
      <c r="V1203">
        <v>2024</v>
      </c>
      <c r="W1203" t="s">
        <v>20</v>
      </c>
      <c r="X1203">
        <v>2</v>
      </c>
    </row>
    <row r="1204" spans="1:24" x14ac:dyDescent="0.3">
      <c r="A1204">
        <v>1203</v>
      </c>
      <c r="B1204" t="s">
        <v>36</v>
      </c>
      <c r="C1204" t="str">
        <f>_xlfn.XLOOKUP(B1204,Lookup_table!B:B,Lookup_table!C:C)</f>
        <v>Data</v>
      </c>
      <c r="D1204" t="s">
        <v>22</v>
      </c>
      <c r="E1204" t="s">
        <v>40</v>
      </c>
      <c r="F1204" t="s">
        <v>51</v>
      </c>
      <c r="G1204" t="s">
        <v>25</v>
      </c>
      <c r="H1204" t="str">
        <f t="shared" si="72"/>
        <v>Onsite/Hybrid</v>
      </c>
      <c r="I1204" t="s">
        <v>18</v>
      </c>
      <c r="J1204" t="str">
        <f t="shared" si="73"/>
        <v>7+ yrs</v>
      </c>
      <c r="K1204">
        <f t="shared" ca="1" si="75"/>
        <v>13</v>
      </c>
      <c r="L1204" t="s">
        <v>19</v>
      </c>
      <c r="M1204">
        <v>1</v>
      </c>
      <c r="N1204">
        <v>0</v>
      </c>
      <c r="O1204">
        <v>0</v>
      </c>
      <c r="P1204">
        <v>0</v>
      </c>
      <c r="Q1204">
        <v>1</v>
      </c>
      <c r="R1204">
        <f>SUM(M1204:N1204:O1204:P1204:Q1204)</f>
        <v>2</v>
      </c>
      <c r="S1204" s="1">
        <v>129760</v>
      </c>
      <c r="T1204" s="1" t="str">
        <f t="shared" si="74"/>
        <v>High</v>
      </c>
      <c r="U1204">
        <v>11</v>
      </c>
      <c r="V1204">
        <v>2024</v>
      </c>
      <c r="W1204" t="s">
        <v>34</v>
      </c>
      <c r="X1204">
        <v>4</v>
      </c>
    </row>
    <row r="1205" spans="1:24" x14ac:dyDescent="0.3">
      <c r="A1205">
        <v>1204</v>
      </c>
      <c r="B1205" t="s">
        <v>31</v>
      </c>
      <c r="C1205" t="str">
        <f>_xlfn.XLOOKUP(B1205,Lookup_table!B:B,Lookup_table!C:C)</f>
        <v>Business</v>
      </c>
      <c r="D1205" t="s">
        <v>37</v>
      </c>
      <c r="E1205" t="s">
        <v>32</v>
      </c>
      <c r="F1205" t="s">
        <v>52</v>
      </c>
      <c r="G1205" t="s">
        <v>30</v>
      </c>
      <c r="H1205" t="str">
        <f t="shared" si="72"/>
        <v>Onsite/Hybrid</v>
      </c>
      <c r="I1205" t="s">
        <v>26</v>
      </c>
      <c r="J1205" t="str">
        <f t="shared" si="73"/>
        <v>3-6 yrs</v>
      </c>
      <c r="K1205">
        <f t="shared" ca="1" si="75"/>
        <v>5</v>
      </c>
      <c r="L1205" t="s">
        <v>27</v>
      </c>
      <c r="M1205">
        <v>0</v>
      </c>
      <c r="N1205">
        <v>0</v>
      </c>
      <c r="O1205">
        <v>1</v>
      </c>
      <c r="P1205">
        <v>1</v>
      </c>
      <c r="Q1205">
        <v>1</v>
      </c>
      <c r="R1205">
        <f>SUM(M1205:N1205:O1205:P1205:Q1205)</f>
        <v>3</v>
      </c>
      <c r="S1205" s="1">
        <v>115350</v>
      </c>
      <c r="T1205" s="1" t="str">
        <f t="shared" si="74"/>
        <v>Medium</v>
      </c>
      <c r="U1205">
        <v>6</v>
      </c>
      <c r="V1205">
        <v>2021</v>
      </c>
      <c r="W1205" t="s">
        <v>28</v>
      </c>
      <c r="X1205">
        <v>2</v>
      </c>
    </row>
    <row r="1206" spans="1:24" x14ac:dyDescent="0.3">
      <c r="A1206">
        <v>1205</v>
      </c>
      <c r="B1206" t="s">
        <v>21</v>
      </c>
      <c r="C1206" t="str">
        <f>_xlfn.XLOOKUP(B1206,Lookup_table!B:B,Lookup_table!C:C)</f>
        <v>AI</v>
      </c>
      <c r="D1206" t="s">
        <v>22</v>
      </c>
      <c r="E1206" t="s">
        <v>23</v>
      </c>
      <c r="F1206" t="s">
        <v>51</v>
      </c>
      <c r="G1206" t="s">
        <v>25</v>
      </c>
      <c r="H1206" t="str">
        <f t="shared" si="72"/>
        <v>Onsite/Hybrid</v>
      </c>
      <c r="I1206" t="s">
        <v>18</v>
      </c>
      <c r="J1206" t="str">
        <f t="shared" si="73"/>
        <v>7+ yrs</v>
      </c>
      <c r="K1206">
        <f t="shared" ca="1" si="75"/>
        <v>14</v>
      </c>
      <c r="L1206" t="s">
        <v>19</v>
      </c>
      <c r="M1206">
        <v>1</v>
      </c>
      <c r="N1206">
        <v>0</v>
      </c>
      <c r="O1206">
        <v>0</v>
      </c>
      <c r="P1206">
        <v>0</v>
      </c>
      <c r="Q1206">
        <v>1</v>
      </c>
      <c r="R1206">
        <f>SUM(M1206:N1206:O1206:P1206:Q1206)</f>
        <v>2</v>
      </c>
      <c r="S1206" s="1">
        <v>165723</v>
      </c>
      <c r="T1206" s="1" t="str">
        <f t="shared" si="74"/>
        <v>High</v>
      </c>
      <c r="U1206">
        <v>2</v>
      </c>
      <c r="V1206">
        <v>2021</v>
      </c>
      <c r="W1206" t="s">
        <v>20</v>
      </c>
      <c r="X1206">
        <v>3</v>
      </c>
    </row>
    <row r="1207" spans="1:24" x14ac:dyDescent="0.3">
      <c r="A1207">
        <v>1206</v>
      </c>
      <c r="B1207" t="s">
        <v>41</v>
      </c>
      <c r="C1207" t="str">
        <f>_xlfn.XLOOKUP(B1207,Lookup_table!B:B,Lookup_table!C:C)</f>
        <v>Data</v>
      </c>
      <c r="D1207" t="s">
        <v>22</v>
      </c>
      <c r="E1207" t="s">
        <v>23</v>
      </c>
      <c r="F1207" t="s">
        <v>44</v>
      </c>
      <c r="G1207" t="s">
        <v>17</v>
      </c>
      <c r="H1207" t="str">
        <f t="shared" si="72"/>
        <v>Remote</v>
      </c>
      <c r="I1207" t="s">
        <v>35</v>
      </c>
      <c r="J1207" t="str">
        <f t="shared" si="73"/>
        <v>0-2 yrs</v>
      </c>
      <c r="K1207">
        <f t="shared" ca="1" si="75"/>
        <v>1</v>
      </c>
      <c r="L1207" t="s">
        <v>27</v>
      </c>
      <c r="M1207">
        <v>1</v>
      </c>
      <c r="N1207">
        <v>0</v>
      </c>
      <c r="O1207">
        <v>1</v>
      </c>
      <c r="P1207">
        <v>0</v>
      </c>
      <c r="Q1207">
        <v>0</v>
      </c>
      <c r="R1207">
        <f>SUM(M1207:N1207:O1207:P1207:Q1207)</f>
        <v>2</v>
      </c>
      <c r="S1207" s="1">
        <v>86347</v>
      </c>
      <c r="T1207" s="1" t="str">
        <f t="shared" si="74"/>
        <v>Medium</v>
      </c>
      <c r="U1207">
        <v>5</v>
      </c>
      <c r="V1207">
        <v>2026</v>
      </c>
      <c r="W1207" t="s">
        <v>28</v>
      </c>
      <c r="X1207">
        <v>7</v>
      </c>
    </row>
    <row r="1208" spans="1:24" x14ac:dyDescent="0.3">
      <c r="A1208">
        <v>1207</v>
      </c>
      <c r="B1208" t="s">
        <v>21</v>
      </c>
      <c r="C1208" t="str">
        <f>_xlfn.XLOOKUP(B1208,Lookup_table!B:B,Lookup_table!C:C)</f>
        <v>AI</v>
      </c>
      <c r="D1208" t="s">
        <v>34</v>
      </c>
      <c r="E1208" t="s">
        <v>40</v>
      </c>
      <c r="F1208" t="s">
        <v>43</v>
      </c>
      <c r="G1208" t="s">
        <v>30</v>
      </c>
      <c r="H1208" t="str">
        <f t="shared" si="72"/>
        <v>Onsite/Hybrid</v>
      </c>
      <c r="I1208" t="s">
        <v>35</v>
      </c>
      <c r="J1208" t="str">
        <f t="shared" si="73"/>
        <v>0-2 yrs</v>
      </c>
      <c r="K1208">
        <f t="shared" ca="1" si="75"/>
        <v>0</v>
      </c>
      <c r="L1208" t="s">
        <v>19</v>
      </c>
      <c r="M1208">
        <v>1</v>
      </c>
      <c r="N1208">
        <v>0</v>
      </c>
      <c r="O1208">
        <v>1</v>
      </c>
      <c r="P1208">
        <v>1</v>
      </c>
      <c r="Q1208">
        <v>0</v>
      </c>
      <c r="R1208">
        <f>SUM(M1208:N1208:O1208:P1208:Q1208)</f>
        <v>3</v>
      </c>
      <c r="S1208" s="1">
        <v>117296</v>
      </c>
      <c r="T1208" s="1" t="str">
        <f t="shared" si="74"/>
        <v>Medium</v>
      </c>
      <c r="U1208">
        <v>11</v>
      </c>
      <c r="V1208">
        <v>2024</v>
      </c>
      <c r="W1208" t="s">
        <v>28</v>
      </c>
      <c r="X1208">
        <v>5</v>
      </c>
    </row>
    <row r="1209" spans="1:24" x14ac:dyDescent="0.3">
      <c r="A1209">
        <v>1208</v>
      </c>
      <c r="B1209" t="s">
        <v>36</v>
      </c>
      <c r="C1209" t="str">
        <f>_xlfn.XLOOKUP(B1209,Lookup_table!B:B,Lookup_table!C:C)</f>
        <v>Data</v>
      </c>
      <c r="D1209" t="s">
        <v>34</v>
      </c>
      <c r="E1209" t="s">
        <v>42</v>
      </c>
      <c r="F1209" t="s">
        <v>44</v>
      </c>
      <c r="G1209" t="s">
        <v>17</v>
      </c>
      <c r="H1209" t="str">
        <f t="shared" si="72"/>
        <v>Remote</v>
      </c>
      <c r="I1209" t="s">
        <v>18</v>
      </c>
      <c r="J1209" t="str">
        <f t="shared" si="73"/>
        <v>7+ yrs</v>
      </c>
      <c r="K1209">
        <f t="shared" ca="1" si="75"/>
        <v>12</v>
      </c>
      <c r="L1209" t="s">
        <v>39</v>
      </c>
      <c r="M1209">
        <v>0</v>
      </c>
      <c r="N1209">
        <v>1</v>
      </c>
      <c r="O1209">
        <v>0</v>
      </c>
      <c r="P1209">
        <v>0</v>
      </c>
      <c r="Q1209">
        <v>1</v>
      </c>
      <c r="R1209">
        <f>SUM(M1209:N1209:O1209:P1209:Q1209)</f>
        <v>2</v>
      </c>
      <c r="S1209" s="1">
        <v>113954</v>
      </c>
      <c r="T1209" s="1" t="str">
        <f t="shared" si="74"/>
        <v>Medium</v>
      </c>
      <c r="U1209">
        <v>5</v>
      </c>
      <c r="V1209">
        <v>2023</v>
      </c>
      <c r="W1209" t="s">
        <v>20</v>
      </c>
      <c r="X1209">
        <v>3</v>
      </c>
    </row>
    <row r="1210" spans="1:24" x14ac:dyDescent="0.3">
      <c r="A1210">
        <v>1209</v>
      </c>
      <c r="B1210" t="s">
        <v>31</v>
      </c>
      <c r="C1210" t="str">
        <f>_xlfn.XLOOKUP(B1210,Lookup_table!B:B,Lookup_table!C:C)</f>
        <v>Business</v>
      </c>
      <c r="D1210" t="s">
        <v>34</v>
      </c>
      <c r="E1210" t="s">
        <v>23</v>
      </c>
      <c r="F1210" t="s">
        <v>43</v>
      </c>
      <c r="G1210" t="s">
        <v>30</v>
      </c>
      <c r="H1210" t="str">
        <f t="shared" si="72"/>
        <v>Onsite/Hybrid</v>
      </c>
      <c r="I1210" t="s">
        <v>26</v>
      </c>
      <c r="J1210" t="str">
        <f t="shared" si="73"/>
        <v>3-6 yrs</v>
      </c>
      <c r="K1210">
        <f t="shared" ca="1" si="75"/>
        <v>6</v>
      </c>
      <c r="L1210" t="s">
        <v>27</v>
      </c>
      <c r="M1210">
        <v>1</v>
      </c>
      <c r="N1210">
        <v>0</v>
      </c>
      <c r="O1210">
        <v>0</v>
      </c>
      <c r="P1210">
        <v>1</v>
      </c>
      <c r="Q1210">
        <v>0</v>
      </c>
      <c r="R1210">
        <f>SUM(M1210:N1210:O1210:P1210:Q1210)</f>
        <v>2</v>
      </c>
      <c r="S1210" s="1">
        <v>87732</v>
      </c>
      <c r="T1210" s="1" t="str">
        <f t="shared" si="74"/>
        <v>Medium</v>
      </c>
      <c r="U1210">
        <v>10</v>
      </c>
      <c r="V1210">
        <v>2022</v>
      </c>
      <c r="W1210" t="s">
        <v>28</v>
      </c>
      <c r="X1210">
        <v>9</v>
      </c>
    </row>
    <row r="1211" spans="1:24" x14ac:dyDescent="0.3">
      <c r="A1211">
        <v>1210</v>
      </c>
      <c r="B1211" t="s">
        <v>41</v>
      </c>
      <c r="C1211" t="str">
        <f>_xlfn.XLOOKUP(B1211,Lookup_table!B:B,Lookup_table!C:C)</f>
        <v>Data</v>
      </c>
      <c r="D1211" t="s">
        <v>14</v>
      </c>
      <c r="E1211" t="s">
        <v>23</v>
      </c>
      <c r="F1211" t="s">
        <v>16</v>
      </c>
      <c r="G1211" t="s">
        <v>17</v>
      </c>
      <c r="H1211" t="str">
        <f t="shared" si="72"/>
        <v>Remote</v>
      </c>
      <c r="I1211" t="s">
        <v>35</v>
      </c>
      <c r="J1211" t="str">
        <f t="shared" si="73"/>
        <v>0-2 yrs</v>
      </c>
      <c r="K1211">
        <f t="shared" ca="1" si="75"/>
        <v>2</v>
      </c>
      <c r="L1211" t="s">
        <v>39</v>
      </c>
      <c r="M1211">
        <v>0</v>
      </c>
      <c r="N1211">
        <v>1</v>
      </c>
      <c r="O1211">
        <v>1</v>
      </c>
      <c r="P1211">
        <v>0</v>
      </c>
      <c r="Q1211">
        <v>0</v>
      </c>
      <c r="R1211">
        <f>SUM(M1211:N1211:O1211:P1211:Q1211)</f>
        <v>2</v>
      </c>
      <c r="S1211" s="1">
        <v>63061</v>
      </c>
      <c r="T1211" s="1" t="str">
        <f t="shared" si="74"/>
        <v>Low</v>
      </c>
      <c r="U1211">
        <v>6</v>
      </c>
      <c r="V1211">
        <v>2023</v>
      </c>
      <c r="W1211" t="s">
        <v>34</v>
      </c>
      <c r="X1211">
        <v>5</v>
      </c>
    </row>
    <row r="1212" spans="1:24" x14ac:dyDescent="0.3">
      <c r="A1212">
        <v>1211</v>
      </c>
      <c r="B1212" t="s">
        <v>41</v>
      </c>
      <c r="C1212" t="str">
        <f>_xlfn.XLOOKUP(B1212,Lookup_table!B:B,Lookup_table!C:C)</f>
        <v>Data</v>
      </c>
      <c r="D1212" t="s">
        <v>34</v>
      </c>
      <c r="E1212" t="s">
        <v>32</v>
      </c>
      <c r="F1212" t="s">
        <v>16</v>
      </c>
      <c r="G1212" t="s">
        <v>17</v>
      </c>
      <c r="H1212" t="str">
        <f t="shared" si="72"/>
        <v>Remote</v>
      </c>
      <c r="I1212" t="s">
        <v>35</v>
      </c>
      <c r="J1212" t="str">
        <f t="shared" si="73"/>
        <v>0-2 yrs</v>
      </c>
      <c r="K1212">
        <f t="shared" ca="1" si="75"/>
        <v>2</v>
      </c>
      <c r="L1212" t="s">
        <v>27</v>
      </c>
      <c r="M1212">
        <v>0</v>
      </c>
      <c r="N1212">
        <v>1</v>
      </c>
      <c r="O1212">
        <v>0</v>
      </c>
      <c r="P1212">
        <v>1</v>
      </c>
      <c r="Q1212">
        <v>0</v>
      </c>
      <c r="R1212">
        <f>SUM(M1212:N1212:O1212:P1212:Q1212)</f>
        <v>2</v>
      </c>
      <c r="S1212" s="1">
        <v>61979</v>
      </c>
      <c r="T1212" s="1" t="str">
        <f t="shared" si="74"/>
        <v>Low</v>
      </c>
      <c r="U1212">
        <v>9</v>
      </c>
      <c r="V1212">
        <v>2024</v>
      </c>
      <c r="W1212" t="s">
        <v>28</v>
      </c>
      <c r="X1212">
        <v>8</v>
      </c>
    </row>
    <row r="1213" spans="1:24" x14ac:dyDescent="0.3">
      <c r="A1213">
        <v>1212</v>
      </c>
      <c r="B1213" t="s">
        <v>36</v>
      </c>
      <c r="C1213" t="str">
        <f>_xlfn.XLOOKUP(B1213,Lookup_table!B:B,Lookup_table!C:C)</f>
        <v>Data</v>
      </c>
      <c r="D1213" t="s">
        <v>37</v>
      </c>
      <c r="E1213" t="s">
        <v>42</v>
      </c>
      <c r="F1213" t="s">
        <v>29</v>
      </c>
      <c r="G1213" t="s">
        <v>30</v>
      </c>
      <c r="H1213" t="str">
        <f t="shared" si="72"/>
        <v>Onsite/Hybrid</v>
      </c>
      <c r="I1213" t="s">
        <v>26</v>
      </c>
      <c r="J1213" t="str">
        <f t="shared" si="73"/>
        <v>3-6 yrs</v>
      </c>
      <c r="K1213">
        <f t="shared" ca="1" si="75"/>
        <v>4</v>
      </c>
      <c r="L1213" t="s">
        <v>19</v>
      </c>
      <c r="M1213">
        <v>0</v>
      </c>
      <c r="N1213">
        <v>0</v>
      </c>
      <c r="O1213">
        <v>0</v>
      </c>
      <c r="P1213">
        <v>0</v>
      </c>
      <c r="Q1213">
        <v>0</v>
      </c>
      <c r="R1213">
        <f>SUM(M1213:N1213:O1213:P1213:Q1213)</f>
        <v>0</v>
      </c>
      <c r="S1213" s="1">
        <v>78741</v>
      </c>
      <c r="T1213" s="1" t="str">
        <f t="shared" si="74"/>
        <v>Medium</v>
      </c>
      <c r="U1213">
        <v>7</v>
      </c>
      <c r="V1213">
        <v>2024</v>
      </c>
      <c r="W1213" t="s">
        <v>34</v>
      </c>
      <c r="X1213">
        <v>3</v>
      </c>
    </row>
    <row r="1214" spans="1:24" x14ac:dyDescent="0.3">
      <c r="A1214">
        <v>1213</v>
      </c>
      <c r="B1214" t="s">
        <v>33</v>
      </c>
      <c r="C1214" t="str">
        <f>_xlfn.XLOOKUP(B1214,Lookup_table!B:B,Lookup_table!C:C)</f>
        <v>Data</v>
      </c>
      <c r="D1214" t="s">
        <v>37</v>
      </c>
      <c r="E1214" t="s">
        <v>15</v>
      </c>
      <c r="F1214" t="s">
        <v>29</v>
      </c>
      <c r="G1214" t="s">
        <v>25</v>
      </c>
      <c r="H1214" t="str">
        <f t="shared" si="72"/>
        <v>Onsite/Hybrid</v>
      </c>
      <c r="I1214" t="s">
        <v>26</v>
      </c>
      <c r="J1214" t="str">
        <f t="shared" si="73"/>
        <v>3-6 yrs</v>
      </c>
      <c r="K1214">
        <f t="shared" ca="1" si="75"/>
        <v>4</v>
      </c>
      <c r="L1214" t="s">
        <v>19</v>
      </c>
      <c r="M1214">
        <v>0</v>
      </c>
      <c r="N1214">
        <v>0</v>
      </c>
      <c r="O1214">
        <v>0</v>
      </c>
      <c r="P1214">
        <v>1</v>
      </c>
      <c r="Q1214">
        <v>1</v>
      </c>
      <c r="R1214">
        <f>SUM(M1214:N1214:O1214:P1214:Q1214)</f>
        <v>2</v>
      </c>
      <c r="S1214" s="1">
        <v>96466</v>
      </c>
      <c r="T1214" s="1" t="str">
        <f t="shared" si="74"/>
        <v>Medium</v>
      </c>
      <c r="U1214">
        <v>1</v>
      </c>
      <c r="V1214">
        <v>2022</v>
      </c>
      <c r="W1214" t="s">
        <v>28</v>
      </c>
      <c r="X1214">
        <v>9</v>
      </c>
    </row>
    <row r="1215" spans="1:24" x14ac:dyDescent="0.3">
      <c r="A1215">
        <v>1214</v>
      </c>
      <c r="B1215" t="s">
        <v>31</v>
      </c>
      <c r="C1215" t="str">
        <f>_xlfn.XLOOKUP(B1215,Lookup_table!B:B,Lookup_table!C:C)</f>
        <v>Business</v>
      </c>
      <c r="D1215" t="s">
        <v>14</v>
      </c>
      <c r="E1215" t="s">
        <v>15</v>
      </c>
      <c r="F1215" t="s">
        <v>16</v>
      </c>
      <c r="G1215" t="s">
        <v>17</v>
      </c>
      <c r="H1215" t="str">
        <f t="shared" si="72"/>
        <v>Remote</v>
      </c>
      <c r="I1215" t="s">
        <v>18</v>
      </c>
      <c r="J1215" t="str">
        <f t="shared" si="73"/>
        <v>7+ yrs</v>
      </c>
      <c r="K1215">
        <f t="shared" ca="1" si="75"/>
        <v>15</v>
      </c>
      <c r="L1215" t="s">
        <v>39</v>
      </c>
      <c r="M1215">
        <v>0</v>
      </c>
      <c r="N1215">
        <v>0</v>
      </c>
      <c r="O1215">
        <v>0</v>
      </c>
      <c r="P1215">
        <v>1</v>
      </c>
      <c r="Q1215">
        <v>0</v>
      </c>
      <c r="R1215">
        <f>SUM(M1215:N1215:O1215:P1215:Q1215)</f>
        <v>1</v>
      </c>
      <c r="S1215" s="1">
        <v>117349</v>
      </c>
      <c r="T1215" s="1" t="str">
        <f t="shared" si="74"/>
        <v>Medium</v>
      </c>
      <c r="U1215">
        <v>3</v>
      </c>
      <c r="V1215">
        <v>2022</v>
      </c>
      <c r="W1215" t="s">
        <v>34</v>
      </c>
      <c r="X1215">
        <v>4</v>
      </c>
    </row>
    <row r="1216" spans="1:24" x14ac:dyDescent="0.3">
      <c r="A1216">
        <v>1215</v>
      </c>
      <c r="B1216" t="s">
        <v>31</v>
      </c>
      <c r="C1216" t="str">
        <f>_xlfn.XLOOKUP(B1216,Lookup_table!B:B,Lookup_table!C:C)</f>
        <v>Business</v>
      </c>
      <c r="D1216" t="s">
        <v>22</v>
      </c>
      <c r="E1216" t="s">
        <v>40</v>
      </c>
      <c r="F1216" t="s">
        <v>51</v>
      </c>
      <c r="G1216" t="s">
        <v>17</v>
      </c>
      <c r="H1216" t="str">
        <f t="shared" si="72"/>
        <v>Remote</v>
      </c>
      <c r="I1216" t="s">
        <v>18</v>
      </c>
      <c r="J1216" t="str">
        <f t="shared" si="73"/>
        <v>7+ yrs</v>
      </c>
      <c r="K1216">
        <f t="shared" ca="1" si="75"/>
        <v>12</v>
      </c>
      <c r="L1216" t="s">
        <v>27</v>
      </c>
      <c r="M1216">
        <v>0</v>
      </c>
      <c r="N1216">
        <v>1</v>
      </c>
      <c r="O1216">
        <v>0</v>
      </c>
      <c r="P1216">
        <v>0</v>
      </c>
      <c r="Q1216">
        <v>0</v>
      </c>
      <c r="R1216">
        <f>SUM(M1216:N1216:O1216:P1216:Q1216)</f>
        <v>1</v>
      </c>
      <c r="S1216" s="1">
        <v>116017</v>
      </c>
      <c r="T1216" s="1" t="str">
        <f t="shared" si="74"/>
        <v>Medium</v>
      </c>
      <c r="U1216">
        <v>2</v>
      </c>
      <c r="V1216">
        <v>2020</v>
      </c>
      <c r="W1216" t="s">
        <v>20</v>
      </c>
      <c r="X1216">
        <v>2</v>
      </c>
    </row>
    <row r="1217" spans="1:24" x14ac:dyDescent="0.3">
      <c r="A1217">
        <v>1216</v>
      </c>
      <c r="B1217" t="s">
        <v>41</v>
      </c>
      <c r="C1217" t="str">
        <f>_xlfn.XLOOKUP(B1217,Lookup_table!B:B,Lookup_table!C:C)</f>
        <v>Data</v>
      </c>
      <c r="D1217" t="s">
        <v>22</v>
      </c>
      <c r="E1217" t="s">
        <v>23</v>
      </c>
      <c r="F1217" t="s">
        <v>52</v>
      </c>
      <c r="G1217" t="s">
        <v>30</v>
      </c>
      <c r="H1217" t="str">
        <f t="shared" si="72"/>
        <v>Onsite/Hybrid</v>
      </c>
      <c r="I1217" t="s">
        <v>18</v>
      </c>
      <c r="J1217" t="str">
        <f t="shared" si="73"/>
        <v>7+ yrs</v>
      </c>
      <c r="K1217">
        <f t="shared" ca="1" si="75"/>
        <v>10</v>
      </c>
      <c r="L1217" t="s">
        <v>19</v>
      </c>
      <c r="M1217">
        <v>1</v>
      </c>
      <c r="N1217">
        <v>1</v>
      </c>
      <c r="O1217">
        <v>1</v>
      </c>
      <c r="P1217">
        <v>0</v>
      </c>
      <c r="Q1217">
        <v>1</v>
      </c>
      <c r="R1217">
        <f>SUM(M1217:N1217:O1217:P1217:Q1217)</f>
        <v>4</v>
      </c>
      <c r="S1217" s="1">
        <v>143680</v>
      </c>
      <c r="T1217" s="1" t="str">
        <f t="shared" si="74"/>
        <v>High</v>
      </c>
      <c r="U1217">
        <v>4</v>
      </c>
      <c r="V1217">
        <v>2025</v>
      </c>
      <c r="W1217" t="s">
        <v>20</v>
      </c>
      <c r="X1217">
        <v>3</v>
      </c>
    </row>
    <row r="1218" spans="1:24" x14ac:dyDescent="0.3">
      <c r="A1218">
        <v>1217</v>
      </c>
      <c r="B1218" t="s">
        <v>41</v>
      </c>
      <c r="C1218" t="str">
        <f>_xlfn.XLOOKUP(B1218,Lookup_table!B:B,Lookup_table!C:C)</f>
        <v>Data</v>
      </c>
      <c r="D1218" t="s">
        <v>22</v>
      </c>
      <c r="E1218" t="s">
        <v>15</v>
      </c>
      <c r="F1218" t="s">
        <v>51</v>
      </c>
      <c r="G1218" t="s">
        <v>30</v>
      </c>
      <c r="H1218" t="str">
        <f t="shared" ref="H1218:H1281" si="76">IF(G1218="Remote","Remote","Onsite/Hybrid")</f>
        <v>Onsite/Hybrid</v>
      </c>
      <c r="I1218" t="s">
        <v>26</v>
      </c>
      <c r="J1218" t="str">
        <f t="shared" ref="J1218:J1281" si="77">IF(I1218="Entry","0-2 yrs",IF(I1218="Mid","3-6 yrs","7+ yrs"))</f>
        <v>3-6 yrs</v>
      </c>
      <c r="K1218">
        <f t="shared" ca="1" si="75"/>
        <v>3</v>
      </c>
      <c r="L1218" t="s">
        <v>19</v>
      </c>
      <c r="M1218">
        <v>1</v>
      </c>
      <c r="N1218">
        <v>1</v>
      </c>
      <c r="O1218">
        <v>0</v>
      </c>
      <c r="P1218">
        <v>0</v>
      </c>
      <c r="Q1218">
        <v>1</v>
      </c>
      <c r="R1218">
        <f>SUM(M1218:N1218:O1218:P1218:Q1218)</f>
        <v>3</v>
      </c>
      <c r="S1218" s="1">
        <v>104116</v>
      </c>
      <c r="T1218" s="1" t="str">
        <f t="shared" ref="T1218:T1281" si="78">IF(S1218&lt;=70000,"Low",IF(S1218&lt;=120000,"Medium","High"))</f>
        <v>Medium</v>
      </c>
      <c r="U1218">
        <v>7</v>
      </c>
      <c r="V1218">
        <v>2020</v>
      </c>
      <c r="W1218" t="s">
        <v>34</v>
      </c>
      <c r="X1218">
        <v>6</v>
      </c>
    </row>
    <row r="1219" spans="1:24" x14ac:dyDescent="0.3">
      <c r="A1219">
        <v>1218</v>
      </c>
      <c r="B1219" t="s">
        <v>50</v>
      </c>
      <c r="C1219" t="str">
        <f>_xlfn.XLOOKUP(B1219,Lookup_table!B:B,Lookup_table!C:C)</f>
        <v>AI</v>
      </c>
      <c r="D1219" t="s">
        <v>22</v>
      </c>
      <c r="E1219" t="s">
        <v>40</v>
      </c>
      <c r="F1219" t="s">
        <v>44</v>
      </c>
      <c r="G1219" t="s">
        <v>17</v>
      </c>
      <c r="H1219" t="str">
        <f t="shared" si="76"/>
        <v>Remote</v>
      </c>
      <c r="I1219" t="s">
        <v>18</v>
      </c>
      <c r="J1219" t="str">
        <f t="shared" si="77"/>
        <v>7+ yrs</v>
      </c>
      <c r="K1219">
        <f t="shared" ref="K1219:K1282" ca="1" si="79">IF(J1219="0-2 yrs",RANDBETWEEN(0,2),IF(J1219="3-6 yrs", RANDBETWEEN(3,6),IF(J1219="7+ yrs", RANDBETWEEN(7,15)," ")))</f>
        <v>8</v>
      </c>
      <c r="L1219" t="s">
        <v>19</v>
      </c>
      <c r="M1219">
        <v>1</v>
      </c>
      <c r="N1219">
        <v>0</v>
      </c>
      <c r="O1219">
        <v>0</v>
      </c>
      <c r="P1219">
        <v>1</v>
      </c>
      <c r="Q1219">
        <v>0</v>
      </c>
      <c r="R1219">
        <f>SUM(M1219:N1219:O1219:P1219:Q1219)</f>
        <v>2</v>
      </c>
      <c r="S1219" s="1">
        <v>175064</v>
      </c>
      <c r="T1219" s="1" t="str">
        <f t="shared" si="78"/>
        <v>High</v>
      </c>
      <c r="U1219">
        <v>5</v>
      </c>
      <c r="V1219">
        <v>2025</v>
      </c>
      <c r="W1219" t="s">
        <v>20</v>
      </c>
      <c r="X1219">
        <v>5</v>
      </c>
    </row>
    <row r="1220" spans="1:24" x14ac:dyDescent="0.3">
      <c r="A1220">
        <v>1219</v>
      </c>
      <c r="B1220" t="s">
        <v>36</v>
      </c>
      <c r="C1220" t="str">
        <f>_xlfn.XLOOKUP(B1220,Lookup_table!B:B,Lookup_table!C:C)</f>
        <v>Data</v>
      </c>
      <c r="D1220" t="s">
        <v>22</v>
      </c>
      <c r="E1220" t="s">
        <v>32</v>
      </c>
      <c r="F1220" t="s">
        <v>51</v>
      </c>
      <c r="G1220" t="s">
        <v>17</v>
      </c>
      <c r="H1220" t="str">
        <f t="shared" si="76"/>
        <v>Remote</v>
      </c>
      <c r="I1220" t="s">
        <v>18</v>
      </c>
      <c r="J1220" t="str">
        <f t="shared" si="77"/>
        <v>7+ yrs</v>
      </c>
      <c r="K1220">
        <f t="shared" ca="1" si="79"/>
        <v>11</v>
      </c>
      <c r="L1220" t="s">
        <v>27</v>
      </c>
      <c r="M1220">
        <v>1</v>
      </c>
      <c r="N1220">
        <v>0</v>
      </c>
      <c r="O1220">
        <v>0</v>
      </c>
      <c r="P1220">
        <v>0</v>
      </c>
      <c r="Q1220">
        <v>1</v>
      </c>
      <c r="R1220">
        <f>SUM(M1220:N1220:O1220:P1220:Q1220)</f>
        <v>2</v>
      </c>
      <c r="S1220" s="1">
        <v>127452</v>
      </c>
      <c r="T1220" s="1" t="str">
        <f t="shared" si="78"/>
        <v>High</v>
      </c>
      <c r="U1220">
        <v>9</v>
      </c>
      <c r="V1220">
        <v>2020</v>
      </c>
      <c r="W1220" t="s">
        <v>28</v>
      </c>
      <c r="X1220">
        <v>7</v>
      </c>
    </row>
    <row r="1221" spans="1:24" x14ac:dyDescent="0.3">
      <c r="A1221">
        <v>1220</v>
      </c>
      <c r="B1221" t="s">
        <v>21</v>
      </c>
      <c r="C1221" t="str">
        <f>_xlfn.XLOOKUP(B1221,Lookup_table!B:B,Lookup_table!C:C)</f>
        <v>AI</v>
      </c>
      <c r="D1221" t="s">
        <v>34</v>
      </c>
      <c r="E1221" t="s">
        <v>32</v>
      </c>
      <c r="F1221" t="s">
        <v>29</v>
      </c>
      <c r="G1221" t="s">
        <v>17</v>
      </c>
      <c r="H1221" t="str">
        <f t="shared" si="76"/>
        <v>Remote</v>
      </c>
      <c r="I1221" t="s">
        <v>26</v>
      </c>
      <c r="J1221" t="str">
        <f t="shared" si="77"/>
        <v>3-6 yrs</v>
      </c>
      <c r="K1221">
        <f t="shared" ca="1" si="79"/>
        <v>5</v>
      </c>
      <c r="L1221" t="s">
        <v>27</v>
      </c>
      <c r="M1221">
        <v>0</v>
      </c>
      <c r="N1221">
        <v>0</v>
      </c>
      <c r="O1221">
        <v>1</v>
      </c>
      <c r="P1221">
        <v>1</v>
      </c>
      <c r="Q1221">
        <v>1</v>
      </c>
      <c r="R1221">
        <f>SUM(M1221:N1221:O1221:P1221:Q1221)</f>
        <v>3</v>
      </c>
      <c r="S1221" s="1">
        <v>155279</v>
      </c>
      <c r="T1221" s="1" t="str">
        <f t="shared" si="78"/>
        <v>High</v>
      </c>
      <c r="U1221">
        <v>12</v>
      </c>
      <c r="V1221">
        <v>2020</v>
      </c>
      <c r="W1221" t="s">
        <v>28</v>
      </c>
      <c r="X1221">
        <v>8</v>
      </c>
    </row>
    <row r="1222" spans="1:24" x14ac:dyDescent="0.3">
      <c r="A1222">
        <v>1221</v>
      </c>
      <c r="B1222" t="s">
        <v>31</v>
      </c>
      <c r="C1222" t="str">
        <f>_xlfn.XLOOKUP(B1222,Lookup_table!B:B,Lookup_table!C:C)</f>
        <v>Business</v>
      </c>
      <c r="D1222" t="s">
        <v>14</v>
      </c>
      <c r="E1222" t="s">
        <v>23</v>
      </c>
      <c r="F1222" t="s">
        <v>43</v>
      </c>
      <c r="G1222" t="s">
        <v>25</v>
      </c>
      <c r="H1222" t="str">
        <f t="shared" si="76"/>
        <v>Onsite/Hybrid</v>
      </c>
      <c r="I1222" t="s">
        <v>18</v>
      </c>
      <c r="J1222" t="str">
        <f t="shared" si="77"/>
        <v>7+ yrs</v>
      </c>
      <c r="K1222">
        <f t="shared" ca="1" si="79"/>
        <v>9</v>
      </c>
      <c r="L1222" t="s">
        <v>39</v>
      </c>
      <c r="M1222">
        <v>0</v>
      </c>
      <c r="N1222">
        <v>0</v>
      </c>
      <c r="O1222">
        <v>1</v>
      </c>
      <c r="P1222">
        <v>0</v>
      </c>
      <c r="Q1222">
        <v>1</v>
      </c>
      <c r="R1222">
        <f>SUM(M1222:N1222:O1222:P1222:Q1222)</f>
        <v>2</v>
      </c>
      <c r="S1222" s="1">
        <v>122418</v>
      </c>
      <c r="T1222" s="1" t="str">
        <f t="shared" si="78"/>
        <v>High</v>
      </c>
      <c r="U1222">
        <v>3</v>
      </c>
      <c r="V1222">
        <v>2025</v>
      </c>
      <c r="W1222" t="s">
        <v>34</v>
      </c>
      <c r="X1222">
        <v>2</v>
      </c>
    </row>
    <row r="1223" spans="1:24" x14ac:dyDescent="0.3">
      <c r="A1223">
        <v>1222</v>
      </c>
      <c r="B1223" t="s">
        <v>31</v>
      </c>
      <c r="C1223" t="str">
        <f>_xlfn.XLOOKUP(B1223,Lookup_table!B:B,Lookup_table!C:C)</f>
        <v>Business</v>
      </c>
      <c r="D1223" t="s">
        <v>22</v>
      </c>
      <c r="E1223" t="s">
        <v>15</v>
      </c>
      <c r="F1223" t="s">
        <v>16</v>
      </c>
      <c r="G1223" t="s">
        <v>25</v>
      </c>
      <c r="H1223" t="str">
        <f t="shared" si="76"/>
        <v>Onsite/Hybrid</v>
      </c>
      <c r="I1223" t="s">
        <v>26</v>
      </c>
      <c r="J1223" t="str">
        <f t="shared" si="77"/>
        <v>3-6 yrs</v>
      </c>
      <c r="K1223">
        <f t="shared" ca="1" si="79"/>
        <v>3</v>
      </c>
      <c r="L1223" t="s">
        <v>27</v>
      </c>
      <c r="M1223">
        <v>0</v>
      </c>
      <c r="N1223">
        <v>0</v>
      </c>
      <c r="O1223">
        <v>1</v>
      </c>
      <c r="P1223">
        <v>1</v>
      </c>
      <c r="Q1223">
        <v>0</v>
      </c>
      <c r="R1223">
        <f>SUM(M1223:N1223:O1223:P1223:Q1223)</f>
        <v>2</v>
      </c>
      <c r="S1223" s="1">
        <v>121697</v>
      </c>
      <c r="T1223" s="1" t="str">
        <f t="shared" si="78"/>
        <v>High</v>
      </c>
      <c r="U1223">
        <v>6</v>
      </c>
      <c r="V1223">
        <v>2020</v>
      </c>
      <c r="W1223" t="s">
        <v>28</v>
      </c>
      <c r="X1223">
        <v>5</v>
      </c>
    </row>
    <row r="1224" spans="1:24" x14ac:dyDescent="0.3">
      <c r="A1224">
        <v>1223</v>
      </c>
      <c r="B1224" t="s">
        <v>31</v>
      </c>
      <c r="C1224" t="str">
        <f>_xlfn.XLOOKUP(B1224,Lookup_table!B:B,Lookup_table!C:C)</f>
        <v>Business</v>
      </c>
      <c r="D1224" t="s">
        <v>22</v>
      </c>
      <c r="E1224" t="s">
        <v>40</v>
      </c>
      <c r="F1224" t="s">
        <v>44</v>
      </c>
      <c r="G1224" t="s">
        <v>30</v>
      </c>
      <c r="H1224" t="str">
        <f t="shared" si="76"/>
        <v>Onsite/Hybrid</v>
      </c>
      <c r="I1224" t="s">
        <v>26</v>
      </c>
      <c r="J1224" t="str">
        <f t="shared" si="77"/>
        <v>3-6 yrs</v>
      </c>
      <c r="K1224">
        <f t="shared" ca="1" si="79"/>
        <v>4</v>
      </c>
      <c r="L1224" t="s">
        <v>19</v>
      </c>
      <c r="M1224">
        <v>0</v>
      </c>
      <c r="N1224">
        <v>0</v>
      </c>
      <c r="O1224">
        <v>1</v>
      </c>
      <c r="P1224">
        <v>1</v>
      </c>
      <c r="Q1224">
        <v>0</v>
      </c>
      <c r="R1224">
        <f>SUM(M1224:N1224:O1224:P1224:Q1224)</f>
        <v>2</v>
      </c>
      <c r="S1224" s="1">
        <v>122607</v>
      </c>
      <c r="T1224" s="1" t="str">
        <f t="shared" si="78"/>
        <v>High</v>
      </c>
      <c r="U1224">
        <v>7</v>
      </c>
      <c r="V1224">
        <v>2026</v>
      </c>
      <c r="W1224" t="s">
        <v>28</v>
      </c>
      <c r="X1224">
        <v>3</v>
      </c>
    </row>
    <row r="1225" spans="1:24" x14ac:dyDescent="0.3">
      <c r="A1225">
        <v>1224</v>
      </c>
      <c r="B1225" t="s">
        <v>31</v>
      </c>
      <c r="C1225" t="str">
        <f>_xlfn.XLOOKUP(B1225,Lookup_table!B:B,Lookup_table!C:C)</f>
        <v>Business</v>
      </c>
      <c r="D1225" t="s">
        <v>34</v>
      </c>
      <c r="E1225" t="s">
        <v>38</v>
      </c>
      <c r="F1225" t="s">
        <v>29</v>
      </c>
      <c r="G1225" t="s">
        <v>25</v>
      </c>
      <c r="H1225" t="str">
        <f t="shared" si="76"/>
        <v>Onsite/Hybrid</v>
      </c>
      <c r="I1225" t="s">
        <v>18</v>
      </c>
      <c r="J1225" t="str">
        <f t="shared" si="77"/>
        <v>7+ yrs</v>
      </c>
      <c r="K1225">
        <f t="shared" ca="1" si="79"/>
        <v>9</v>
      </c>
      <c r="L1225" t="s">
        <v>19</v>
      </c>
      <c r="M1225">
        <v>1</v>
      </c>
      <c r="N1225">
        <v>0</v>
      </c>
      <c r="O1225">
        <v>1</v>
      </c>
      <c r="P1225">
        <v>1</v>
      </c>
      <c r="Q1225">
        <v>0</v>
      </c>
      <c r="R1225">
        <f>SUM(M1225:N1225:O1225:P1225:Q1225)</f>
        <v>3</v>
      </c>
      <c r="S1225" s="1">
        <v>132899</v>
      </c>
      <c r="T1225" s="1" t="str">
        <f t="shared" si="78"/>
        <v>High</v>
      </c>
      <c r="U1225">
        <v>10</v>
      </c>
      <c r="V1225">
        <v>2025</v>
      </c>
      <c r="W1225" t="s">
        <v>28</v>
      </c>
      <c r="X1225">
        <v>6</v>
      </c>
    </row>
    <row r="1226" spans="1:24" x14ac:dyDescent="0.3">
      <c r="A1226">
        <v>1225</v>
      </c>
      <c r="B1226" t="s">
        <v>50</v>
      </c>
      <c r="C1226" t="str">
        <f>_xlfn.XLOOKUP(B1226,Lookup_table!B:B,Lookup_table!C:C)</f>
        <v>AI</v>
      </c>
      <c r="D1226" t="s">
        <v>14</v>
      </c>
      <c r="E1226" t="s">
        <v>38</v>
      </c>
      <c r="F1226" t="s">
        <v>44</v>
      </c>
      <c r="G1226" t="s">
        <v>17</v>
      </c>
      <c r="H1226" t="str">
        <f t="shared" si="76"/>
        <v>Remote</v>
      </c>
      <c r="I1226" t="s">
        <v>18</v>
      </c>
      <c r="J1226" t="str">
        <f t="shared" si="77"/>
        <v>7+ yrs</v>
      </c>
      <c r="K1226">
        <f t="shared" ca="1" si="79"/>
        <v>7</v>
      </c>
      <c r="L1226" t="s">
        <v>19</v>
      </c>
      <c r="M1226">
        <v>1</v>
      </c>
      <c r="N1226">
        <v>1</v>
      </c>
      <c r="O1226">
        <v>1</v>
      </c>
      <c r="P1226">
        <v>1</v>
      </c>
      <c r="Q1226">
        <v>0</v>
      </c>
      <c r="R1226">
        <f>SUM(M1226:N1226:O1226:P1226:Q1226)</f>
        <v>4</v>
      </c>
      <c r="S1226" s="1">
        <v>172928</v>
      </c>
      <c r="T1226" s="1" t="str">
        <f t="shared" si="78"/>
        <v>High</v>
      </c>
      <c r="U1226">
        <v>11</v>
      </c>
      <c r="V1226">
        <v>2021</v>
      </c>
      <c r="W1226" t="s">
        <v>28</v>
      </c>
      <c r="X1226">
        <v>3</v>
      </c>
    </row>
    <row r="1227" spans="1:24" x14ac:dyDescent="0.3">
      <c r="A1227">
        <v>1226</v>
      </c>
      <c r="B1227" t="s">
        <v>33</v>
      </c>
      <c r="C1227" t="str">
        <f>_xlfn.XLOOKUP(B1227,Lookup_table!B:B,Lookup_table!C:C)</f>
        <v>Data</v>
      </c>
      <c r="D1227" t="s">
        <v>34</v>
      </c>
      <c r="E1227" t="s">
        <v>40</v>
      </c>
      <c r="F1227" t="s">
        <v>44</v>
      </c>
      <c r="G1227" t="s">
        <v>30</v>
      </c>
      <c r="H1227" t="str">
        <f t="shared" si="76"/>
        <v>Onsite/Hybrid</v>
      </c>
      <c r="I1227" t="s">
        <v>26</v>
      </c>
      <c r="J1227" t="str">
        <f t="shared" si="77"/>
        <v>3-6 yrs</v>
      </c>
      <c r="K1227">
        <f t="shared" ca="1" si="79"/>
        <v>5</v>
      </c>
      <c r="L1227" t="s">
        <v>39</v>
      </c>
      <c r="M1227">
        <v>0</v>
      </c>
      <c r="N1227">
        <v>1</v>
      </c>
      <c r="O1227">
        <v>0</v>
      </c>
      <c r="P1227">
        <v>0</v>
      </c>
      <c r="Q1227">
        <v>1</v>
      </c>
      <c r="R1227">
        <f>SUM(M1227:N1227:O1227:P1227:Q1227)</f>
        <v>2</v>
      </c>
      <c r="S1227" s="1">
        <v>81165</v>
      </c>
      <c r="T1227" s="1" t="str">
        <f t="shared" si="78"/>
        <v>Medium</v>
      </c>
      <c r="U1227">
        <v>7</v>
      </c>
      <c r="V1227">
        <v>2021</v>
      </c>
      <c r="W1227" t="s">
        <v>20</v>
      </c>
      <c r="X1227">
        <v>6</v>
      </c>
    </row>
    <row r="1228" spans="1:24" x14ac:dyDescent="0.3">
      <c r="A1228">
        <v>1227</v>
      </c>
      <c r="B1228" t="s">
        <v>31</v>
      </c>
      <c r="C1228" t="str">
        <f>_xlfn.XLOOKUP(B1228,Lookup_table!B:B,Lookup_table!C:C)</f>
        <v>Business</v>
      </c>
      <c r="D1228" t="s">
        <v>34</v>
      </c>
      <c r="E1228" t="s">
        <v>40</v>
      </c>
      <c r="F1228" t="s">
        <v>52</v>
      </c>
      <c r="G1228" t="s">
        <v>30</v>
      </c>
      <c r="H1228" t="str">
        <f t="shared" si="76"/>
        <v>Onsite/Hybrid</v>
      </c>
      <c r="I1228" t="s">
        <v>18</v>
      </c>
      <c r="J1228" t="str">
        <f t="shared" si="77"/>
        <v>7+ yrs</v>
      </c>
      <c r="K1228">
        <f t="shared" ca="1" si="79"/>
        <v>13</v>
      </c>
      <c r="L1228" t="s">
        <v>27</v>
      </c>
      <c r="M1228">
        <v>1</v>
      </c>
      <c r="N1228">
        <v>0</v>
      </c>
      <c r="O1228">
        <v>1</v>
      </c>
      <c r="P1228">
        <v>1</v>
      </c>
      <c r="Q1228">
        <v>1</v>
      </c>
      <c r="R1228">
        <f>SUM(M1228:N1228:O1228:P1228:Q1228)</f>
        <v>4</v>
      </c>
      <c r="S1228" s="1">
        <v>140672</v>
      </c>
      <c r="T1228" s="1" t="str">
        <f t="shared" si="78"/>
        <v>High</v>
      </c>
      <c r="U1228">
        <v>5</v>
      </c>
      <c r="V1228">
        <v>2023</v>
      </c>
      <c r="W1228" t="s">
        <v>28</v>
      </c>
      <c r="X1228">
        <v>9</v>
      </c>
    </row>
    <row r="1229" spans="1:24" x14ac:dyDescent="0.3">
      <c r="A1229">
        <v>1228</v>
      </c>
      <c r="B1229" t="s">
        <v>50</v>
      </c>
      <c r="C1229" t="str">
        <f>_xlfn.XLOOKUP(B1229,Lookup_table!B:B,Lookup_table!C:C)</f>
        <v>AI</v>
      </c>
      <c r="D1229" t="s">
        <v>22</v>
      </c>
      <c r="E1229" t="s">
        <v>38</v>
      </c>
      <c r="F1229" t="s">
        <v>52</v>
      </c>
      <c r="G1229" t="s">
        <v>30</v>
      </c>
      <c r="H1229" t="str">
        <f t="shared" si="76"/>
        <v>Onsite/Hybrid</v>
      </c>
      <c r="I1229" t="s">
        <v>18</v>
      </c>
      <c r="J1229" t="str">
        <f t="shared" si="77"/>
        <v>7+ yrs</v>
      </c>
      <c r="K1229">
        <f t="shared" ca="1" si="79"/>
        <v>10</v>
      </c>
      <c r="L1229" t="s">
        <v>27</v>
      </c>
      <c r="M1229">
        <v>1</v>
      </c>
      <c r="N1229">
        <v>1</v>
      </c>
      <c r="O1229">
        <v>0</v>
      </c>
      <c r="P1229">
        <v>1</v>
      </c>
      <c r="Q1229">
        <v>1</v>
      </c>
      <c r="R1229">
        <f>SUM(M1229:N1229:O1229:P1229:Q1229)</f>
        <v>4</v>
      </c>
      <c r="S1229" s="1">
        <v>188535</v>
      </c>
      <c r="T1229" s="1" t="str">
        <f t="shared" si="78"/>
        <v>High</v>
      </c>
      <c r="U1229">
        <v>11</v>
      </c>
      <c r="V1229">
        <v>2022</v>
      </c>
      <c r="W1229" t="s">
        <v>20</v>
      </c>
      <c r="X1229">
        <v>2</v>
      </c>
    </row>
    <row r="1230" spans="1:24" x14ac:dyDescent="0.3">
      <c r="A1230">
        <v>1229</v>
      </c>
      <c r="B1230" t="s">
        <v>21</v>
      </c>
      <c r="C1230" t="str">
        <f>_xlfn.XLOOKUP(B1230,Lookup_table!B:B,Lookup_table!C:C)</f>
        <v>AI</v>
      </c>
      <c r="D1230" t="s">
        <v>14</v>
      </c>
      <c r="E1230" t="s">
        <v>15</v>
      </c>
      <c r="F1230" t="s">
        <v>44</v>
      </c>
      <c r="G1230" t="s">
        <v>30</v>
      </c>
      <c r="H1230" t="str">
        <f t="shared" si="76"/>
        <v>Onsite/Hybrid</v>
      </c>
      <c r="I1230" t="s">
        <v>26</v>
      </c>
      <c r="J1230" t="str">
        <f t="shared" si="77"/>
        <v>3-6 yrs</v>
      </c>
      <c r="K1230">
        <f t="shared" ca="1" si="79"/>
        <v>5</v>
      </c>
      <c r="L1230" t="s">
        <v>39</v>
      </c>
      <c r="M1230">
        <v>0</v>
      </c>
      <c r="N1230">
        <v>0</v>
      </c>
      <c r="O1230">
        <v>0</v>
      </c>
      <c r="P1230">
        <v>0</v>
      </c>
      <c r="Q1230">
        <v>0</v>
      </c>
      <c r="R1230">
        <f>SUM(M1230:N1230:O1230:P1230:Q1230)</f>
        <v>0</v>
      </c>
      <c r="S1230" s="1">
        <v>113360</v>
      </c>
      <c r="T1230" s="1" t="str">
        <f t="shared" si="78"/>
        <v>Medium</v>
      </c>
      <c r="U1230">
        <v>10</v>
      </c>
      <c r="V1230">
        <v>2020</v>
      </c>
      <c r="W1230" t="s">
        <v>28</v>
      </c>
      <c r="X1230">
        <v>8</v>
      </c>
    </row>
    <row r="1231" spans="1:24" x14ac:dyDescent="0.3">
      <c r="A1231">
        <v>1230</v>
      </c>
      <c r="B1231" t="s">
        <v>33</v>
      </c>
      <c r="C1231" t="str">
        <f>_xlfn.XLOOKUP(B1231,Lookup_table!B:B,Lookup_table!C:C)</f>
        <v>Data</v>
      </c>
      <c r="D1231" t="s">
        <v>34</v>
      </c>
      <c r="E1231" t="s">
        <v>32</v>
      </c>
      <c r="F1231" t="s">
        <v>24</v>
      </c>
      <c r="G1231" t="s">
        <v>25</v>
      </c>
      <c r="H1231" t="str">
        <f t="shared" si="76"/>
        <v>Onsite/Hybrid</v>
      </c>
      <c r="I1231" t="s">
        <v>18</v>
      </c>
      <c r="J1231" t="str">
        <f t="shared" si="77"/>
        <v>7+ yrs</v>
      </c>
      <c r="K1231">
        <f t="shared" ca="1" si="79"/>
        <v>9</v>
      </c>
      <c r="L1231" t="s">
        <v>19</v>
      </c>
      <c r="M1231">
        <v>0</v>
      </c>
      <c r="N1231">
        <v>0</v>
      </c>
      <c r="O1231">
        <v>0</v>
      </c>
      <c r="P1231">
        <v>0</v>
      </c>
      <c r="Q1231">
        <v>0</v>
      </c>
      <c r="R1231">
        <f>SUM(M1231:N1231:O1231:P1231:Q1231)</f>
        <v>0</v>
      </c>
      <c r="S1231" s="1">
        <v>99787</v>
      </c>
      <c r="T1231" s="1" t="str">
        <f t="shared" si="78"/>
        <v>Medium</v>
      </c>
      <c r="U1231">
        <v>3</v>
      </c>
      <c r="V1231">
        <v>2026</v>
      </c>
      <c r="W1231" t="s">
        <v>20</v>
      </c>
      <c r="X1231">
        <v>1</v>
      </c>
    </row>
    <row r="1232" spans="1:24" x14ac:dyDescent="0.3">
      <c r="A1232">
        <v>1231</v>
      </c>
      <c r="B1232" t="s">
        <v>31</v>
      </c>
      <c r="C1232" t="str">
        <f>_xlfn.XLOOKUP(B1232,Lookup_table!B:B,Lookup_table!C:C)</f>
        <v>Business</v>
      </c>
      <c r="D1232" t="s">
        <v>14</v>
      </c>
      <c r="E1232" t="s">
        <v>23</v>
      </c>
      <c r="F1232" t="s">
        <v>52</v>
      </c>
      <c r="G1232" t="s">
        <v>17</v>
      </c>
      <c r="H1232" t="str">
        <f t="shared" si="76"/>
        <v>Remote</v>
      </c>
      <c r="I1232" t="s">
        <v>26</v>
      </c>
      <c r="J1232" t="str">
        <f t="shared" si="77"/>
        <v>3-6 yrs</v>
      </c>
      <c r="K1232">
        <f t="shared" ca="1" si="79"/>
        <v>6</v>
      </c>
      <c r="L1232" t="s">
        <v>19</v>
      </c>
      <c r="M1232">
        <v>1</v>
      </c>
      <c r="N1232">
        <v>1</v>
      </c>
      <c r="O1232">
        <v>1</v>
      </c>
      <c r="P1232">
        <v>0</v>
      </c>
      <c r="Q1232">
        <v>0</v>
      </c>
      <c r="R1232">
        <f>SUM(M1232:N1232:O1232:P1232:Q1232)</f>
        <v>3</v>
      </c>
      <c r="S1232" s="1">
        <v>89260</v>
      </c>
      <c r="T1232" s="1" t="str">
        <f t="shared" si="78"/>
        <v>Medium</v>
      </c>
      <c r="U1232">
        <v>5</v>
      </c>
      <c r="V1232">
        <v>2024</v>
      </c>
      <c r="W1232" t="s">
        <v>34</v>
      </c>
      <c r="X1232">
        <v>4</v>
      </c>
    </row>
    <row r="1233" spans="1:24" x14ac:dyDescent="0.3">
      <c r="A1233">
        <v>1232</v>
      </c>
      <c r="B1233" t="s">
        <v>50</v>
      </c>
      <c r="C1233" t="str">
        <f>_xlfn.XLOOKUP(B1233,Lookup_table!B:B,Lookup_table!C:C)</f>
        <v>AI</v>
      </c>
      <c r="D1233" t="s">
        <v>22</v>
      </c>
      <c r="E1233" t="s">
        <v>15</v>
      </c>
      <c r="F1233" t="s">
        <v>29</v>
      </c>
      <c r="G1233" t="s">
        <v>17</v>
      </c>
      <c r="H1233" t="str">
        <f t="shared" si="76"/>
        <v>Remote</v>
      </c>
      <c r="I1233" t="s">
        <v>18</v>
      </c>
      <c r="J1233" t="str">
        <f t="shared" si="77"/>
        <v>7+ yrs</v>
      </c>
      <c r="K1233">
        <f t="shared" ca="1" si="79"/>
        <v>13</v>
      </c>
      <c r="L1233" t="s">
        <v>27</v>
      </c>
      <c r="M1233">
        <v>1</v>
      </c>
      <c r="N1233">
        <v>0</v>
      </c>
      <c r="O1233">
        <v>0</v>
      </c>
      <c r="P1233">
        <v>0</v>
      </c>
      <c r="Q1233">
        <v>0</v>
      </c>
      <c r="R1233">
        <f>SUM(M1233:N1233:O1233:P1233:Q1233)</f>
        <v>1</v>
      </c>
      <c r="S1233" s="1">
        <v>160404</v>
      </c>
      <c r="T1233" s="1" t="str">
        <f t="shared" si="78"/>
        <v>High</v>
      </c>
      <c r="U1233">
        <v>6</v>
      </c>
      <c r="V1233">
        <v>2025</v>
      </c>
      <c r="W1233" t="s">
        <v>34</v>
      </c>
      <c r="X1233">
        <v>3</v>
      </c>
    </row>
    <row r="1234" spans="1:24" x14ac:dyDescent="0.3">
      <c r="A1234">
        <v>1233</v>
      </c>
      <c r="B1234" t="s">
        <v>41</v>
      </c>
      <c r="C1234" t="str">
        <f>_xlfn.XLOOKUP(B1234,Lookup_table!B:B,Lookup_table!C:C)</f>
        <v>Data</v>
      </c>
      <c r="D1234" t="s">
        <v>37</v>
      </c>
      <c r="E1234" t="s">
        <v>42</v>
      </c>
      <c r="F1234" t="s">
        <v>44</v>
      </c>
      <c r="G1234" t="s">
        <v>25</v>
      </c>
      <c r="H1234" t="str">
        <f t="shared" si="76"/>
        <v>Onsite/Hybrid</v>
      </c>
      <c r="I1234" t="s">
        <v>26</v>
      </c>
      <c r="J1234" t="str">
        <f t="shared" si="77"/>
        <v>3-6 yrs</v>
      </c>
      <c r="K1234">
        <f t="shared" ca="1" si="79"/>
        <v>4</v>
      </c>
      <c r="L1234" t="s">
        <v>19</v>
      </c>
      <c r="M1234">
        <v>1</v>
      </c>
      <c r="N1234">
        <v>0</v>
      </c>
      <c r="O1234">
        <v>0</v>
      </c>
      <c r="P1234">
        <v>0</v>
      </c>
      <c r="Q1234">
        <v>1</v>
      </c>
      <c r="R1234">
        <f>SUM(M1234:N1234:O1234:P1234:Q1234)</f>
        <v>2</v>
      </c>
      <c r="S1234" s="1">
        <v>84398</v>
      </c>
      <c r="T1234" s="1" t="str">
        <f t="shared" si="78"/>
        <v>Medium</v>
      </c>
      <c r="U1234">
        <v>5</v>
      </c>
      <c r="V1234">
        <v>2023</v>
      </c>
      <c r="W1234" t="s">
        <v>20</v>
      </c>
      <c r="X1234">
        <v>6</v>
      </c>
    </row>
    <row r="1235" spans="1:24" x14ac:dyDescent="0.3">
      <c r="A1235">
        <v>1234</v>
      </c>
      <c r="B1235" t="s">
        <v>50</v>
      </c>
      <c r="C1235" t="str">
        <f>_xlfn.XLOOKUP(B1235,Lookup_table!B:B,Lookup_table!C:C)</f>
        <v>AI</v>
      </c>
      <c r="D1235" t="s">
        <v>14</v>
      </c>
      <c r="E1235" t="s">
        <v>42</v>
      </c>
      <c r="F1235" t="s">
        <v>52</v>
      </c>
      <c r="G1235" t="s">
        <v>30</v>
      </c>
      <c r="H1235" t="str">
        <f t="shared" si="76"/>
        <v>Onsite/Hybrid</v>
      </c>
      <c r="I1235" t="s">
        <v>35</v>
      </c>
      <c r="J1235" t="str">
        <f t="shared" si="77"/>
        <v>0-2 yrs</v>
      </c>
      <c r="K1235">
        <f t="shared" ca="1" si="79"/>
        <v>0</v>
      </c>
      <c r="L1235" t="s">
        <v>39</v>
      </c>
      <c r="M1235">
        <v>1</v>
      </c>
      <c r="N1235">
        <v>0</v>
      </c>
      <c r="O1235">
        <v>0</v>
      </c>
      <c r="P1235">
        <v>1</v>
      </c>
      <c r="Q1235">
        <v>1</v>
      </c>
      <c r="R1235">
        <f>SUM(M1235:N1235:O1235:P1235:Q1235)</f>
        <v>3</v>
      </c>
      <c r="S1235" s="1">
        <v>119264</v>
      </c>
      <c r="T1235" s="1" t="str">
        <f t="shared" si="78"/>
        <v>Medium</v>
      </c>
      <c r="U1235">
        <v>6</v>
      </c>
      <c r="V1235">
        <v>2024</v>
      </c>
      <c r="W1235" t="s">
        <v>34</v>
      </c>
      <c r="X1235">
        <v>2</v>
      </c>
    </row>
    <row r="1236" spans="1:24" x14ac:dyDescent="0.3">
      <c r="A1236">
        <v>1235</v>
      </c>
      <c r="B1236" t="s">
        <v>41</v>
      </c>
      <c r="C1236" t="str">
        <f>_xlfn.XLOOKUP(B1236,Lookup_table!B:B,Lookup_table!C:C)</f>
        <v>Data</v>
      </c>
      <c r="D1236" t="s">
        <v>14</v>
      </c>
      <c r="E1236" t="s">
        <v>38</v>
      </c>
      <c r="F1236" t="s">
        <v>16</v>
      </c>
      <c r="G1236" t="s">
        <v>30</v>
      </c>
      <c r="H1236" t="str">
        <f t="shared" si="76"/>
        <v>Onsite/Hybrid</v>
      </c>
      <c r="I1236" t="s">
        <v>26</v>
      </c>
      <c r="J1236" t="str">
        <f t="shared" si="77"/>
        <v>3-6 yrs</v>
      </c>
      <c r="K1236">
        <f t="shared" ca="1" si="79"/>
        <v>5</v>
      </c>
      <c r="L1236" t="s">
        <v>27</v>
      </c>
      <c r="M1236">
        <v>0</v>
      </c>
      <c r="N1236">
        <v>0</v>
      </c>
      <c r="O1236">
        <v>0</v>
      </c>
      <c r="P1236">
        <v>1</v>
      </c>
      <c r="Q1236">
        <v>0</v>
      </c>
      <c r="R1236">
        <f>SUM(M1236:N1236:O1236:P1236:Q1236)</f>
        <v>1</v>
      </c>
      <c r="S1236" s="1">
        <v>93167</v>
      </c>
      <c r="T1236" s="1" t="str">
        <f t="shared" si="78"/>
        <v>Medium</v>
      </c>
      <c r="U1236">
        <v>1</v>
      </c>
      <c r="V1236">
        <v>2024</v>
      </c>
      <c r="W1236" t="s">
        <v>28</v>
      </c>
      <c r="X1236">
        <v>9</v>
      </c>
    </row>
    <row r="1237" spans="1:24" x14ac:dyDescent="0.3">
      <c r="A1237">
        <v>1236</v>
      </c>
      <c r="B1237" t="s">
        <v>41</v>
      </c>
      <c r="C1237" t="str">
        <f>_xlfn.XLOOKUP(B1237,Lookup_table!B:B,Lookup_table!C:C)</f>
        <v>Data</v>
      </c>
      <c r="D1237" t="s">
        <v>14</v>
      </c>
      <c r="E1237" t="s">
        <v>32</v>
      </c>
      <c r="F1237" t="s">
        <v>24</v>
      </c>
      <c r="G1237" t="s">
        <v>30</v>
      </c>
      <c r="H1237" t="str">
        <f t="shared" si="76"/>
        <v>Onsite/Hybrid</v>
      </c>
      <c r="I1237" t="s">
        <v>18</v>
      </c>
      <c r="J1237" t="str">
        <f t="shared" si="77"/>
        <v>7+ yrs</v>
      </c>
      <c r="K1237">
        <f t="shared" ca="1" si="79"/>
        <v>15</v>
      </c>
      <c r="L1237" t="s">
        <v>27</v>
      </c>
      <c r="M1237">
        <v>0</v>
      </c>
      <c r="N1237">
        <v>1</v>
      </c>
      <c r="O1237">
        <v>0</v>
      </c>
      <c r="P1237">
        <v>1</v>
      </c>
      <c r="Q1237">
        <v>0</v>
      </c>
      <c r="R1237">
        <f>SUM(M1237:N1237:O1237:P1237:Q1237)</f>
        <v>2</v>
      </c>
      <c r="S1237" s="1">
        <v>111566</v>
      </c>
      <c r="T1237" s="1" t="str">
        <f t="shared" si="78"/>
        <v>Medium</v>
      </c>
      <c r="U1237">
        <v>4</v>
      </c>
      <c r="V1237">
        <v>2020</v>
      </c>
      <c r="W1237" t="s">
        <v>28</v>
      </c>
      <c r="X1237">
        <v>8</v>
      </c>
    </row>
    <row r="1238" spans="1:24" x14ac:dyDescent="0.3">
      <c r="A1238">
        <v>1237</v>
      </c>
      <c r="B1238" t="s">
        <v>31</v>
      </c>
      <c r="C1238" t="str">
        <f>_xlfn.XLOOKUP(B1238,Lookup_table!B:B,Lookup_table!C:C)</f>
        <v>Business</v>
      </c>
      <c r="D1238" t="s">
        <v>14</v>
      </c>
      <c r="E1238" t="s">
        <v>15</v>
      </c>
      <c r="F1238" t="s">
        <v>29</v>
      </c>
      <c r="G1238" t="s">
        <v>30</v>
      </c>
      <c r="H1238" t="str">
        <f t="shared" si="76"/>
        <v>Onsite/Hybrid</v>
      </c>
      <c r="I1238" t="s">
        <v>35</v>
      </c>
      <c r="J1238" t="str">
        <f t="shared" si="77"/>
        <v>0-2 yrs</v>
      </c>
      <c r="K1238">
        <f t="shared" ca="1" si="79"/>
        <v>2</v>
      </c>
      <c r="L1238" t="s">
        <v>19</v>
      </c>
      <c r="M1238">
        <v>1</v>
      </c>
      <c r="N1238">
        <v>0</v>
      </c>
      <c r="O1238">
        <v>1</v>
      </c>
      <c r="P1238">
        <v>0</v>
      </c>
      <c r="Q1238">
        <v>1</v>
      </c>
      <c r="R1238">
        <f>SUM(M1238:N1238:O1238:P1238:Q1238)</f>
        <v>3</v>
      </c>
      <c r="S1238" s="1">
        <v>72271</v>
      </c>
      <c r="T1238" s="1" t="str">
        <f t="shared" si="78"/>
        <v>Medium</v>
      </c>
      <c r="U1238">
        <v>7</v>
      </c>
      <c r="V1238">
        <v>2020</v>
      </c>
      <c r="W1238" t="s">
        <v>34</v>
      </c>
      <c r="X1238">
        <v>6</v>
      </c>
    </row>
    <row r="1239" spans="1:24" x14ac:dyDescent="0.3">
      <c r="A1239">
        <v>1238</v>
      </c>
      <c r="B1239" t="s">
        <v>41</v>
      </c>
      <c r="C1239" t="str">
        <f>_xlfn.XLOOKUP(B1239,Lookup_table!B:B,Lookup_table!C:C)</f>
        <v>Data</v>
      </c>
      <c r="D1239" t="s">
        <v>22</v>
      </c>
      <c r="E1239" t="s">
        <v>23</v>
      </c>
      <c r="F1239" t="s">
        <v>52</v>
      </c>
      <c r="G1239" t="s">
        <v>30</v>
      </c>
      <c r="H1239" t="str">
        <f t="shared" si="76"/>
        <v>Onsite/Hybrid</v>
      </c>
      <c r="I1239" t="s">
        <v>26</v>
      </c>
      <c r="J1239" t="str">
        <f t="shared" si="77"/>
        <v>3-6 yrs</v>
      </c>
      <c r="K1239">
        <f t="shared" ca="1" si="79"/>
        <v>6</v>
      </c>
      <c r="L1239" t="s">
        <v>19</v>
      </c>
      <c r="M1239">
        <v>1</v>
      </c>
      <c r="N1239">
        <v>1</v>
      </c>
      <c r="O1239">
        <v>1</v>
      </c>
      <c r="P1239">
        <v>1</v>
      </c>
      <c r="Q1239">
        <v>0</v>
      </c>
      <c r="R1239">
        <f>SUM(M1239:N1239:O1239:P1239:Q1239)</f>
        <v>4</v>
      </c>
      <c r="S1239" s="1">
        <v>127595</v>
      </c>
      <c r="T1239" s="1" t="str">
        <f t="shared" si="78"/>
        <v>High</v>
      </c>
      <c r="U1239">
        <v>3</v>
      </c>
      <c r="V1239">
        <v>2025</v>
      </c>
      <c r="W1239" t="s">
        <v>28</v>
      </c>
      <c r="X1239">
        <v>7</v>
      </c>
    </row>
    <row r="1240" spans="1:24" x14ac:dyDescent="0.3">
      <c r="A1240">
        <v>1239</v>
      </c>
      <c r="B1240" t="s">
        <v>31</v>
      </c>
      <c r="C1240" t="str">
        <f>_xlfn.XLOOKUP(B1240,Lookup_table!B:B,Lookup_table!C:C)</f>
        <v>Business</v>
      </c>
      <c r="D1240" t="s">
        <v>37</v>
      </c>
      <c r="E1240" t="s">
        <v>23</v>
      </c>
      <c r="F1240" t="s">
        <v>29</v>
      </c>
      <c r="G1240" t="s">
        <v>30</v>
      </c>
      <c r="H1240" t="str">
        <f t="shared" si="76"/>
        <v>Onsite/Hybrid</v>
      </c>
      <c r="I1240" t="s">
        <v>18</v>
      </c>
      <c r="J1240" t="str">
        <f t="shared" si="77"/>
        <v>7+ yrs</v>
      </c>
      <c r="K1240">
        <f t="shared" ca="1" si="79"/>
        <v>9</v>
      </c>
      <c r="L1240" t="s">
        <v>19</v>
      </c>
      <c r="M1240">
        <v>0</v>
      </c>
      <c r="N1240">
        <v>0</v>
      </c>
      <c r="O1240">
        <v>0</v>
      </c>
      <c r="P1240">
        <v>1</v>
      </c>
      <c r="Q1240">
        <v>1</v>
      </c>
      <c r="R1240">
        <f>SUM(M1240:N1240:O1240:P1240:Q1240)</f>
        <v>2</v>
      </c>
      <c r="S1240" s="1">
        <v>126728</v>
      </c>
      <c r="T1240" s="1" t="str">
        <f t="shared" si="78"/>
        <v>High</v>
      </c>
      <c r="U1240">
        <v>4</v>
      </c>
      <c r="V1240">
        <v>2026</v>
      </c>
      <c r="W1240" t="s">
        <v>20</v>
      </c>
      <c r="X1240">
        <v>1</v>
      </c>
    </row>
    <row r="1241" spans="1:24" x14ac:dyDescent="0.3">
      <c r="A1241">
        <v>1240</v>
      </c>
      <c r="B1241" t="s">
        <v>36</v>
      </c>
      <c r="C1241" t="str">
        <f>_xlfn.XLOOKUP(B1241,Lookup_table!B:B,Lookup_table!C:C)</f>
        <v>Data</v>
      </c>
      <c r="D1241" t="s">
        <v>22</v>
      </c>
      <c r="E1241" t="s">
        <v>38</v>
      </c>
      <c r="F1241" t="s">
        <v>16</v>
      </c>
      <c r="G1241" t="s">
        <v>17</v>
      </c>
      <c r="H1241" t="str">
        <f t="shared" si="76"/>
        <v>Remote</v>
      </c>
      <c r="I1241" t="s">
        <v>18</v>
      </c>
      <c r="J1241" t="str">
        <f t="shared" si="77"/>
        <v>7+ yrs</v>
      </c>
      <c r="K1241">
        <f t="shared" ca="1" si="79"/>
        <v>7</v>
      </c>
      <c r="L1241" t="s">
        <v>27</v>
      </c>
      <c r="M1241">
        <v>1</v>
      </c>
      <c r="N1241">
        <v>1</v>
      </c>
      <c r="O1241">
        <v>1</v>
      </c>
      <c r="P1241">
        <v>1</v>
      </c>
      <c r="Q1241">
        <v>0</v>
      </c>
      <c r="R1241">
        <f>SUM(M1241:N1241:O1241:P1241:Q1241)</f>
        <v>4</v>
      </c>
      <c r="S1241" s="1">
        <v>152259</v>
      </c>
      <c r="T1241" s="1" t="str">
        <f t="shared" si="78"/>
        <v>High</v>
      </c>
      <c r="U1241">
        <v>1</v>
      </c>
      <c r="V1241">
        <v>2022</v>
      </c>
      <c r="W1241" t="s">
        <v>28</v>
      </c>
      <c r="X1241">
        <v>7</v>
      </c>
    </row>
    <row r="1242" spans="1:24" x14ac:dyDescent="0.3">
      <c r="A1242">
        <v>1241</v>
      </c>
      <c r="B1242" t="s">
        <v>36</v>
      </c>
      <c r="C1242" t="str">
        <f>_xlfn.XLOOKUP(B1242,Lookup_table!B:B,Lookup_table!C:C)</f>
        <v>Data</v>
      </c>
      <c r="D1242" t="s">
        <v>37</v>
      </c>
      <c r="E1242" t="s">
        <v>40</v>
      </c>
      <c r="F1242" t="s">
        <v>43</v>
      </c>
      <c r="G1242" t="s">
        <v>25</v>
      </c>
      <c r="H1242" t="str">
        <f t="shared" si="76"/>
        <v>Onsite/Hybrid</v>
      </c>
      <c r="I1242" t="s">
        <v>18</v>
      </c>
      <c r="J1242" t="str">
        <f t="shared" si="77"/>
        <v>7+ yrs</v>
      </c>
      <c r="K1242">
        <f t="shared" ca="1" si="79"/>
        <v>9</v>
      </c>
      <c r="L1242" t="s">
        <v>39</v>
      </c>
      <c r="M1242">
        <v>1</v>
      </c>
      <c r="N1242">
        <v>0</v>
      </c>
      <c r="O1242">
        <v>0</v>
      </c>
      <c r="P1242">
        <v>0</v>
      </c>
      <c r="Q1242">
        <v>1</v>
      </c>
      <c r="R1242">
        <f>SUM(M1242:N1242:O1242:P1242:Q1242)</f>
        <v>2</v>
      </c>
      <c r="S1242" s="1">
        <v>112740</v>
      </c>
      <c r="T1242" s="1" t="str">
        <f t="shared" si="78"/>
        <v>Medium</v>
      </c>
      <c r="U1242">
        <v>8</v>
      </c>
      <c r="V1242">
        <v>2024</v>
      </c>
      <c r="W1242" t="s">
        <v>34</v>
      </c>
      <c r="X1242">
        <v>6</v>
      </c>
    </row>
    <row r="1243" spans="1:24" x14ac:dyDescent="0.3">
      <c r="A1243">
        <v>1242</v>
      </c>
      <c r="B1243" t="s">
        <v>31</v>
      </c>
      <c r="C1243" t="str">
        <f>_xlfn.XLOOKUP(B1243,Lookup_table!B:B,Lookup_table!C:C)</f>
        <v>Business</v>
      </c>
      <c r="D1243" t="s">
        <v>34</v>
      </c>
      <c r="E1243" t="s">
        <v>15</v>
      </c>
      <c r="F1243" t="s">
        <v>51</v>
      </c>
      <c r="G1243" t="s">
        <v>17</v>
      </c>
      <c r="H1243" t="str">
        <f t="shared" si="76"/>
        <v>Remote</v>
      </c>
      <c r="I1243" t="s">
        <v>35</v>
      </c>
      <c r="J1243" t="str">
        <f t="shared" si="77"/>
        <v>0-2 yrs</v>
      </c>
      <c r="K1243">
        <f t="shared" ca="1" si="79"/>
        <v>0</v>
      </c>
      <c r="L1243" t="s">
        <v>39</v>
      </c>
      <c r="M1243">
        <v>0</v>
      </c>
      <c r="N1243">
        <v>0</v>
      </c>
      <c r="O1243">
        <v>0</v>
      </c>
      <c r="P1243">
        <v>0</v>
      </c>
      <c r="Q1243">
        <v>1</v>
      </c>
      <c r="R1243">
        <f>SUM(M1243:N1243:O1243:P1243:Q1243)</f>
        <v>1</v>
      </c>
      <c r="S1243" s="1">
        <v>56120</v>
      </c>
      <c r="T1243" s="1" t="str">
        <f t="shared" si="78"/>
        <v>Low</v>
      </c>
      <c r="U1243">
        <v>1</v>
      </c>
      <c r="V1243">
        <v>2021</v>
      </c>
      <c r="W1243" t="s">
        <v>28</v>
      </c>
      <c r="X1243">
        <v>9</v>
      </c>
    </row>
    <row r="1244" spans="1:24" x14ac:dyDescent="0.3">
      <c r="A1244">
        <v>1243</v>
      </c>
      <c r="B1244" t="s">
        <v>50</v>
      </c>
      <c r="C1244" t="str">
        <f>_xlfn.XLOOKUP(B1244,Lookup_table!B:B,Lookup_table!C:C)</f>
        <v>AI</v>
      </c>
      <c r="D1244" t="s">
        <v>22</v>
      </c>
      <c r="E1244" t="s">
        <v>15</v>
      </c>
      <c r="F1244" t="s">
        <v>43</v>
      </c>
      <c r="G1244" t="s">
        <v>17</v>
      </c>
      <c r="H1244" t="str">
        <f t="shared" si="76"/>
        <v>Remote</v>
      </c>
      <c r="I1244" t="s">
        <v>35</v>
      </c>
      <c r="J1244" t="str">
        <f t="shared" si="77"/>
        <v>0-2 yrs</v>
      </c>
      <c r="K1244">
        <f t="shared" ca="1" si="79"/>
        <v>1</v>
      </c>
      <c r="L1244" t="s">
        <v>27</v>
      </c>
      <c r="M1244">
        <v>1</v>
      </c>
      <c r="N1244">
        <v>1</v>
      </c>
      <c r="O1244">
        <v>1</v>
      </c>
      <c r="P1244">
        <v>1</v>
      </c>
      <c r="Q1244">
        <v>1</v>
      </c>
      <c r="R1244">
        <f>SUM(M1244:N1244:O1244:P1244:Q1244)</f>
        <v>5</v>
      </c>
      <c r="S1244" s="1">
        <v>147413</v>
      </c>
      <c r="T1244" s="1" t="str">
        <f t="shared" si="78"/>
        <v>High</v>
      </c>
      <c r="U1244">
        <v>9</v>
      </c>
      <c r="V1244">
        <v>2026</v>
      </c>
      <c r="W1244" t="s">
        <v>28</v>
      </c>
      <c r="X1244">
        <v>2</v>
      </c>
    </row>
    <row r="1245" spans="1:24" x14ac:dyDescent="0.3">
      <c r="A1245">
        <v>1244</v>
      </c>
      <c r="B1245" t="s">
        <v>50</v>
      </c>
      <c r="C1245" t="str">
        <f>_xlfn.XLOOKUP(B1245,Lookup_table!B:B,Lookup_table!C:C)</f>
        <v>AI</v>
      </c>
      <c r="D1245" t="s">
        <v>14</v>
      </c>
      <c r="E1245" t="s">
        <v>32</v>
      </c>
      <c r="F1245" t="s">
        <v>52</v>
      </c>
      <c r="G1245" t="s">
        <v>25</v>
      </c>
      <c r="H1245" t="str">
        <f t="shared" si="76"/>
        <v>Onsite/Hybrid</v>
      </c>
      <c r="I1245" t="s">
        <v>18</v>
      </c>
      <c r="J1245" t="str">
        <f t="shared" si="77"/>
        <v>7+ yrs</v>
      </c>
      <c r="K1245">
        <f t="shared" ca="1" si="79"/>
        <v>12</v>
      </c>
      <c r="L1245" t="s">
        <v>19</v>
      </c>
      <c r="M1245">
        <v>0</v>
      </c>
      <c r="N1245">
        <v>1</v>
      </c>
      <c r="O1245">
        <v>1</v>
      </c>
      <c r="P1245">
        <v>1</v>
      </c>
      <c r="Q1245">
        <v>0</v>
      </c>
      <c r="R1245">
        <f>SUM(M1245:N1245:O1245:P1245:Q1245)</f>
        <v>3</v>
      </c>
      <c r="S1245" s="1">
        <v>168178</v>
      </c>
      <c r="T1245" s="1" t="str">
        <f t="shared" si="78"/>
        <v>High</v>
      </c>
      <c r="U1245">
        <v>1</v>
      </c>
      <c r="V1245">
        <v>2021</v>
      </c>
      <c r="W1245" t="s">
        <v>28</v>
      </c>
      <c r="X1245">
        <v>1</v>
      </c>
    </row>
    <row r="1246" spans="1:24" x14ac:dyDescent="0.3">
      <c r="A1246">
        <v>1245</v>
      </c>
      <c r="B1246" t="s">
        <v>21</v>
      </c>
      <c r="C1246" t="str">
        <f>_xlfn.XLOOKUP(B1246,Lookup_table!B:B,Lookup_table!C:C)</f>
        <v>AI</v>
      </c>
      <c r="D1246" t="s">
        <v>37</v>
      </c>
      <c r="E1246" t="s">
        <v>23</v>
      </c>
      <c r="F1246" t="s">
        <v>24</v>
      </c>
      <c r="G1246" t="s">
        <v>30</v>
      </c>
      <c r="H1246" t="str">
        <f t="shared" si="76"/>
        <v>Onsite/Hybrid</v>
      </c>
      <c r="I1246" t="s">
        <v>26</v>
      </c>
      <c r="J1246" t="str">
        <f t="shared" si="77"/>
        <v>3-6 yrs</v>
      </c>
      <c r="K1246">
        <f t="shared" ca="1" si="79"/>
        <v>5</v>
      </c>
      <c r="L1246" t="s">
        <v>19</v>
      </c>
      <c r="M1246">
        <v>1</v>
      </c>
      <c r="N1246">
        <v>0</v>
      </c>
      <c r="O1246">
        <v>0</v>
      </c>
      <c r="P1246">
        <v>1</v>
      </c>
      <c r="Q1246">
        <v>1</v>
      </c>
      <c r="R1246">
        <f>SUM(M1246:N1246:O1246:P1246:Q1246)</f>
        <v>3</v>
      </c>
      <c r="S1246" s="1">
        <v>136828</v>
      </c>
      <c r="T1246" s="1" t="str">
        <f t="shared" si="78"/>
        <v>High</v>
      </c>
      <c r="U1246">
        <v>7</v>
      </c>
      <c r="V1246">
        <v>2025</v>
      </c>
      <c r="W1246" t="s">
        <v>20</v>
      </c>
      <c r="X1246">
        <v>5</v>
      </c>
    </row>
    <row r="1247" spans="1:24" x14ac:dyDescent="0.3">
      <c r="A1247">
        <v>1246</v>
      </c>
      <c r="B1247" t="s">
        <v>21</v>
      </c>
      <c r="C1247" t="str">
        <f>_xlfn.XLOOKUP(B1247,Lookup_table!B:B,Lookup_table!C:C)</f>
        <v>AI</v>
      </c>
      <c r="D1247" t="s">
        <v>22</v>
      </c>
      <c r="E1247" t="s">
        <v>38</v>
      </c>
      <c r="F1247" t="s">
        <v>29</v>
      </c>
      <c r="G1247" t="s">
        <v>30</v>
      </c>
      <c r="H1247" t="str">
        <f t="shared" si="76"/>
        <v>Onsite/Hybrid</v>
      </c>
      <c r="I1247" t="s">
        <v>35</v>
      </c>
      <c r="J1247" t="str">
        <f t="shared" si="77"/>
        <v>0-2 yrs</v>
      </c>
      <c r="K1247">
        <f t="shared" ca="1" si="79"/>
        <v>0</v>
      </c>
      <c r="L1247" t="s">
        <v>27</v>
      </c>
      <c r="M1247">
        <v>1</v>
      </c>
      <c r="N1247">
        <v>0</v>
      </c>
      <c r="O1247">
        <v>1</v>
      </c>
      <c r="P1247">
        <v>1</v>
      </c>
      <c r="Q1247">
        <v>1</v>
      </c>
      <c r="R1247">
        <f>SUM(M1247:N1247:O1247:P1247:Q1247)</f>
        <v>4</v>
      </c>
      <c r="S1247" s="1">
        <v>146203</v>
      </c>
      <c r="T1247" s="1" t="str">
        <f t="shared" si="78"/>
        <v>High</v>
      </c>
      <c r="U1247">
        <v>9</v>
      </c>
      <c r="V1247">
        <v>2023</v>
      </c>
      <c r="W1247" t="s">
        <v>28</v>
      </c>
      <c r="X1247">
        <v>6</v>
      </c>
    </row>
    <row r="1248" spans="1:24" x14ac:dyDescent="0.3">
      <c r="A1248">
        <v>1247</v>
      </c>
      <c r="B1248" t="s">
        <v>33</v>
      </c>
      <c r="C1248" t="str">
        <f>_xlfn.XLOOKUP(B1248,Lookup_table!B:B,Lookup_table!C:C)</f>
        <v>Data</v>
      </c>
      <c r="D1248" t="s">
        <v>34</v>
      </c>
      <c r="E1248" t="s">
        <v>32</v>
      </c>
      <c r="F1248" t="s">
        <v>52</v>
      </c>
      <c r="G1248" t="s">
        <v>25</v>
      </c>
      <c r="H1248" t="str">
        <f t="shared" si="76"/>
        <v>Onsite/Hybrid</v>
      </c>
      <c r="I1248" t="s">
        <v>26</v>
      </c>
      <c r="J1248" t="str">
        <f t="shared" si="77"/>
        <v>3-6 yrs</v>
      </c>
      <c r="K1248">
        <f t="shared" ca="1" si="79"/>
        <v>3</v>
      </c>
      <c r="L1248" t="s">
        <v>39</v>
      </c>
      <c r="M1248">
        <v>1</v>
      </c>
      <c r="N1248">
        <v>0</v>
      </c>
      <c r="O1248">
        <v>0</v>
      </c>
      <c r="P1248">
        <v>0</v>
      </c>
      <c r="Q1248">
        <v>1</v>
      </c>
      <c r="R1248">
        <f>SUM(M1248:N1248:O1248:P1248:Q1248)</f>
        <v>2</v>
      </c>
      <c r="S1248" s="1">
        <v>81244</v>
      </c>
      <c r="T1248" s="1" t="str">
        <f t="shared" si="78"/>
        <v>Medium</v>
      </c>
      <c r="U1248">
        <v>6</v>
      </c>
      <c r="V1248">
        <v>2024</v>
      </c>
      <c r="W1248" t="s">
        <v>34</v>
      </c>
      <c r="X1248">
        <v>6</v>
      </c>
    </row>
    <row r="1249" spans="1:24" x14ac:dyDescent="0.3">
      <c r="A1249">
        <v>1248</v>
      </c>
      <c r="B1249" t="s">
        <v>41</v>
      </c>
      <c r="C1249" t="str">
        <f>_xlfn.XLOOKUP(B1249,Lookup_table!B:B,Lookup_table!C:C)</f>
        <v>Data</v>
      </c>
      <c r="D1249" t="s">
        <v>14</v>
      </c>
      <c r="E1249" t="s">
        <v>32</v>
      </c>
      <c r="F1249" t="s">
        <v>24</v>
      </c>
      <c r="G1249" t="s">
        <v>30</v>
      </c>
      <c r="H1249" t="str">
        <f t="shared" si="76"/>
        <v>Onsite/Hybrid</v>
      </c>
      <c r="I1249" t="s">
        <v>26</v>
      </c>
      <c r="J1249" t="str">
        <f t="shared" si="77"/>
        <v>3-6 yrs</v>
      </c>
      <c r="K1249">
        <f t="shared" ca="1" si="79"/>
        <v>5</v>
      </c>
      <c r="L1249" t="s">
        <v>39</v>
      </c>
      <c r="M1249">
        <v>1</v>
      </c>
      <c r="N1249">
        <v>0</v>
      </c>
      <c r="O1249">
        <v>0</v>
      </c>
      <c r="P1249">
        <v>1</v>
      </c>
      <c r="Q1249">
        <v>1</v>
      </c>
      <c r="R1249">
        <f>SUM(M1249:N1249:O1249:P1249:Q1249)</f>
        <v>3</v>
      </c>
      <c r="S1249" s="1">
        <v>100293</v>
      </c>
      <c r="T1249" s="1" t="str">
        <f t="shared" si="78"/>
        <v>Medium</v>
      </c>
      <c r="U1249">
        <v>7</v>
      </c>
      <c r="V1249">
        <v>2026</v>
      </c>
      <c r="W1249" t="s">
        <v>20</v>
      </c>
      <c r="X1249">
        <v>1</v>
      </c>
    </row>
    <row r="1250" spans="1:24" x14ac:dyDescent="0.3">
      <c r="A1250">
        <v>1249</v>
      </c>
      <c r="B1250" t="s">
        <v>50</v>
      </c>
      <c r="C1250" t="str">
        <f>_xlfn.XLOOKUP(B1250,Lookup_table!B:B,Lookup_table!C:C)</f>
        <v>AI</v>
      </c>
      <c r="D1250" t="s">
        <v>34</v>
      </c>
      <c r="E1250" t="s">
        <v>15</v>
      </c>
      <c r="F1250" t="s">
        <v>29</v>
      </c>
      <c r="G1250" t="s">
        <v>25</v>
      </c>
      <c r="H1250" t="str">
        <f t="shared" si="76"/>
        <v>Onsite/Hybrid</v>
      </c>
      <c r="I1250" t="s">
        <v>18</v>
      </c>
      <c r="J1250" t="str">
        <f t="shared" si="77"/>
        <v>7+ yrs</v>
      </c>
      <c r="K1250">
        <f t="shared" ca="1" si="79"/>
        <v>14</v>
      </c>
      <c r="L1250" t="s">
        <v>27</v>
      </c>
      <c r="M1250">
        <v>1</v>
      </c>
      <c r="N1250">
        <v>1</v>
      </c>
      <c r="O1250">
        <v>1</v>
      </c>
      <c r="P1250">
        <v>0</v>
      </c>
      <c r="Q1250">
        <v>1</v>
      </c>
      <c r="R1250">
        <f>SUM(M1250:N1250:O1250:P1250:Q1250)</f>
        <v>4</v>
      </c>
      <c r="S1250" s="1">
        <v>163630</v>
      </c>
      <c r="T1250" s="1" t="str">
        <f t="shared" si="78"/>
        <v>High</v>
      </c>
      <c r="U1250">
        <v>12</v>
      </c>
      <c r="V1250">
        <v>2020</v>
      </c>
      <c r="W1250" t="s">
        <v>28</v>
      </c>
      <c r="X1250">
        <v>9</v>
      </c>
    </row>
    <row r="1251" spans="1:24" x14ac:dyDescent="0.3">
      <c r="A1251">
        <v>1250</v>
      </c>
      <c r="B1251" t="s">
        <v>33</v>
      </c>
      <c r="C1251" t="str">
        <f>_xlfn.XLOOKUP(B1251,Lookup_table!B:B,Lookup_table!C:C)</f>
        <v>Data</v>
      </c>
      <c r="D1251" t="s">
        <v>34</v>
      </c>
      <c r="E1251" t="s">
        <v>23</v>
      </c>
      <c r="F1251" t="s">
        <v>43</v>
      </c>
      <c r="G1251" t="s">
        <v>17</v>
      </c>
      <c r="H1251" t="str">
        <f t="shared" si="76"/>
        <v>Remote</v>
      </c>
      <c r="I1251" t="s">
        <v>18</v>
      </c>
      <c r="J1251" t="str">
        <f t="shared" si="77"/>
        <v>7+ yrs</v>
      </c>
      <c r="K1251">
        <f t="shared" ca="1" si="79"/>
        <v>14</v>
      </c>
      <c r="L1251" t="s">
        <v>27</v>
      </c>
      <c r="M1251">
        <v>1</v>
      </c>
      <c r="N1251">
        <v>0</v>
      </c>
      <c r="O1251">
        <v>0</v>
      </c>
      <c r="P1251">
        <v>1</v>
      </c>
      <c r="Q1251">
        <v>0</v>
      </c>
      <c r="R1251">
        <f>SUM(M1251:N1251:O1251:P1251:Q1251)</f>
        <v>2</v>
      </c>
      <c r="S1251" s="1">
        <v>112155</v>
      </c>
      <c r="T1251" s="1" t="str">
        <f t="shared" si="78"/>
        <v>Medium</v>
      </c>
      <c r="U1251">
        <v>12</v>
      </c>
      <c r="V1251">
        <v>2020</v>
      </c>
      <c r="W1251" t="s">
        <v>20</v>
      </c>
      <c r="X1251">
        <v>4</v>
      </c>
    </row>
    <row r="1252" spans="1:24" x14ac:dyDescent="0.3">
      <c r="A1252">
        <v>1251</v>
      </c>
      <c r="B1252" t="s">
        <v>36</v>
      </c>
      <c r="C1252" t="str">
        <f>_xlfn.XLOOKUP(B1252,Lookup_table!B:B,Lookup_table!C:C)</f>
        <v>Data</v>
      </c>
      <c r="D1252" t="s">
        <v>37</v>
      </c>
      <c r="E1252" t="s">
        <v>32</v>
      </c>
      <c r="F1252" t="s">
        <v>43</v>
      </c>
      <c r="G1252" t="s">
        <v>17</v>
      </c>
      <c r="H1252" t="str">
        <f t="shared" si="76"/>
        <v>Remote</v>
      </c>
      <c r="I1252" t="s">
        <v>26</v>
      </c>
      <c r="J1252" t="str">
        <f t="shared" si="77"/>
        <v>3-6 yrs</v>
      </c>
      <c r="K1252">
        <f t="shared" ca="1" si="79"/>
        <v>5</v>
      </c>
      <c r="L1252" t="s">
        <v>39</v>
      </c>
      <c r="M1252">
        <v>1</v>
      </c>
      <c r="N1252">
        <v>0</v>
      </c>
      <c r="O1252">
        <v>0</v>
      </c>
      <c r="P1252">
        <v>1</v>
      </c>
      <c r="Q1252">
        <v>0</v>
      </c>
      <c r="R1252">
        <f>SUM(M1252:N1252:O1252:P1252:Q1252)</f>
        <v>2</v>
      </c>
      <c r="S1252" s="1">
        <v>90412</v>
      </c>
      <c r="T1252" s="1" t="str">
        <f t="shared" si="78"/>
        <v>Medium</v>
      </c>
      <c r="U1252">
        <v>2</v>
      </c>
      <c r="V1252">
        <v>2023</v>
      </c>
      <c r="W1252" t="s">
        <v>28</v>
      </c>
      <c r="X1252">
        <v>8</v>
      </c>
    </row>
    <row r="1253" spans="1:24" x14ac:dyDescent="0.3">
      <c r="A1253">
        <v>1252</v>
      </c>
      <c r="B1253" t="s">
        <v>41</v>
      </c>
      <c r="C1253" t="str">
        <f>_xlfn.XLOOKUP(B1253,Lookup_table!B:B,Lookup_table!C:C)</f>
        <v>Data</v>
      </c>
      <c r="D1253" t="s">
        <v>34</v>
      </c>
      <c r="E1253" t="s">
        <v>40</v>
      </c>
      <c r="F1253" t="s">
        <v>43</v>
      </c>
      <c r="G1253" t="s">
        <v>30</v>
      </c>
      <c r="H1253" t="str">
        <f t="shared" si="76"/>
        <v>Onsite/Hybrid</v>
      </c>
      <c r="I1253" t="s">
        <v>26</v>
      </c>
      <c r="J1253" t="str">
        <f t="shared" si="77"/>
        <v>3-6 yrs</v>
      </c>
      <c r="K1253">
        <f t="shared" ca="1" si="79"/>
        <v>6</v>
      </c>
      <c r="L1253" t="s">
        <v>27</v>
      </c>
      <c r="M1253">
        <v>0</v>
      </c>
      <c r="N1253">
        <v>0</v>
      </c>
      <c r="O1253">
        <v>0</v>
      </c>
      <c r="P1253">
        <v>0</v>
      </c>
      <c r="Q1253">
        <v>1</v>
      </c>
      <c r="R1253">
        <f>SUM(M1253:N1253:O1253:P1253:Q1253)</f>
        <v>1</v>
      </c>
      <c r="S1253" s="1">
        <v>82783</v>
      </c>
      <c r="T1253" s="1" t="str">
        <f t="shared" si="78"/>
        <v>Medium</v>
      </c>
      <c r="U1253">
        <v>6</v>
      </c>
      <c r="V1253">
        <v>2025</v>
      </c>
      <c r="W1253" t="s">
        <v>20</v>
      </c>
      <c r="X1253">
        <v>5</v>
      </c>
    </row>
    <row r="1254" spans="1:24" x14ac:dyDescent="0.3">
      <c r="A1254">
        <v>1253</v>
      </c>
      <c r="B1254" t="s">
        <v>33</v>
      </c>
      <c r="C1254" t="str">
        <f>_xlfn.XLOOKUP(B1254,Lookup_table!B:B,Lookup_table!C:C)</f>
        <v>Data</v>
      </c>
      <c r="D1254" t="s">
        <v>14</v>
      </c>
      <c r="E1254" t="s">
        <v>38</v>
      </c>
      <c r="F1254" t="s">
        <v>29</v>
      </c>
      <c r="G1254" t="s">
        <v>30</v>
      </c>
      <c r="H1254" t="str">
        <f t="shared" si="76"/>
        <v>Onsite/Hybrid</v>
      </c>
      <c r="I1254" t="s">
        <v>35</v>
      </c>
      <c r="J1254" t="str">
        <f t="shared" si="77"/>
        <v>0-2 yrs</v>
      </c>
      <c r="K1254">
        <f t="shared" ca="1" si="79"/>
        <v>1</v>
      </c>
      <c r="L1254" t="s">
        <v>19</v>
      </c>
      <c r="M1254">
        <v>1</v>
      </c>
      <c r="N1254">
        <v>0</v>
      </c>
      <c r="O1254">
        <v>1</v>
      </c>
      <c r="P1254">
        <v>0</v>
      </c>
      <c r="Q1254">
        <v>1</v>
      </c>
      <c r="R1254">
        <f>SUM(M1254:N1254:O1254:P1254:Q1254)</f>
        <v>3</v>
      </c>
      <c r="S1254" s="1">
        <v>77549</v>
      </c>
      <c r="T1254" s="1" t="str">
        <f t="shared" si="78"/>
        <v>Medium</v>
      </c>
      <c r="U1254">
        <v>9</v>
      </c>
      <c r="V1254">
        <v>2026</v>
      </c>
      <c r="W1254" t="s">
        <v>28</v>
      </c>
      <c r="X1254">
        <v>8</v>
      </c>
    </row>
    <row r="1255" spans="1:24" x14ac:dyDescent="0.3">
      <c r="A1255">
        <v>1254</v>
      </c>
      <c r="B1255" t="s">
        <v>41</v>
      </c>
      <c r="C1255" t="str">
        <f>_xlfn.XLOOKUP(B1255,Lookup_table!B:B,Lookup_table!C:C)</f>
        <v>Data</v>
      </c>
      <c r="D1255" t="s">
        <v>37</v>
      </c>
      <c r="E1255" t="s">
        <v>23</v>
      </c>
      <c r="F1255" t="s">
        <v>44</v>
      </c>
      <c r="G1255" t="s">
        <v>17</v>
      </c>
      <c r="H1255" t="str">
        <f t="shared" si="76"/>
        <v>Remote</v>
      </c>
      <c r="I1255" t="s">
        <v>35</v>
      </c>
      <c r="J1255" t="str">
        <f t="shared" si="77"/>
        <v>0-2 yrs</v>
      </c>
      <c r="K1255">
        <f t="shared" ca="1" si="79"/>
        <v>2</v>
      </c>
      <c r="L1255" t="s">
        <v>39</v>
      </c>
      <c r="M1255">
        <v>1</v>
      </c>
      <c r="N1255">
        <v>0</v>
      </c>
      <c r="O1255">
        <v>1</v>
      </c>
      <c r="P1255">
        <v>1</v>
      </c>
      <c r="Q1255">
        <v>0</v>
      </c>
      <c r="R1255">
        <f>SUM(M1255:N1255:O1255:P1255:Q1255)</f>
        <v>3</v>
      </c>
      <c r="S1255" s="1">
        <v>77045</v>
      </c>
      <c r="T1255" s="1" t="str">
        <f t="shared" si="78"/>
        <v>Medium</v>
      </c>
      <c r="U1255">
        <v>3</v>
      </c>
      <c r="V1255">
        <v>2020</v>
      </c>
      <c r="W1255" t="s">
        <v>28</v>
      </c>
      <c r="X1255">
        <v>6</v>
      </c>
    </row>
    <row r="1256" spans="1:24" x14ac:dyDescent="0.3">
      <c r="A1256">
        <v>1255</v>
      </c>
      <c r="B1256" t="s">
        <v>50</v>
      </c>
      <c r="C1256" t="str">
        <f>_xlfn.XLOOKUP(B1256,Lookup_table!B:B,Lookup_table!C:C)</f>
        <v>AI</v>
      </c>
      <c r="D1256" t="s">
        <v>14</v>
      </c>
      <c r="E1256" t="s">
        <v>32</v>
      </c>
      <c r="F1256" t="s">
        <v>51</v>
      </c>
      <c r="G1256" t="s">
        <v>25</v>
      </c>
      <c r="H1256" t="str">
        <f t="shared" si="76"/>
        <v>Onsite/Hybrid</v>
      </c>
      <c r="I1256" t="s">
        <v>35</v>
      </c>
      <c r="J1256" t="str">
        <f t="shared" si="77"/>
        <v>0-2 yrs</v>
      </c>
      <c r="K1256">
        <f t="shared" ca="1" si="79"/>
        <v>1</v>
      </c>
      <c r="L1256" t="s">
        <v>19</v>
      </c>
      <c r="M1256">
        <v>0</v>
      </c>
      <c r="N1256">
        <v>1</v>
      </c>
      <c r="O1256">
        <v>1</v>
      </c>
      <c r="P1256">
        <v>0</v>
      </c>
      <c r="Q1256">
        <v>1</v>
      </c>
      <c r="R1256">
        <f>SUM(M1256:N1256:O1256:P1256:Q1256)</f>
        <v>3</v>
      </c>
      <c r="S1256" s="1">
        <v>119417</v>
      </c>
      <c r="T1256" s="1" t="str">
        <f t="shared" si="78"/>
        <v>Medium</v>
      </c>
      <c r="U1256">
        <v>8</v>
      </c>
      <c r="V1256">
        <v>2021</v>
      </c>
      <c r="W1256" t="s">
        <v>34</v>
      </c>
      <c r="X1256">
        <v>4</v>
      </c>
    </row>
    <row r="1257" spans="1:24" x14ac:dyDescent="0.3">
      <c r="A1257">
        <v>1256</v>
      </c>
      <c r="B1257" t="s">
        <v>41</v>
      </c>
      <c r="C1257" t="str">
        <f>_xlfn.XLOOKUP(B1257,Lookup_table!B:B,Lookup_table!C:C)</f>
        <v>Data</v>
      </c>
      <c r="D1257" t="s">
        <v>34</v>
      </c>
      <c r="E1257" t="s">
        <v>40</v>
      </c>
      <c r="F1257" t="s">
        <v>51</v>
      </c>
      <c r="G1257" t="s">
        <v>30</v>
      </c>
      <c r="H1257" t="str">
        <f t="shared" si="76"/>
        <v>Onsite/Hybrid</v>
      </c>
      <c r="I1257" t="s">
        <v>35</v>
      </c>
      <c r="J1257" t="str">
        <f t="shared" si="77"/>
        <v>0-2 yrs</v>
      </c>
      <c r="K1257">
        <f t="shared" ca="1" si="79"/>
        <v>2</v>
      </c>
      <c r="L1257" t="s">
        <v>19</v>
      </c>
      <c r="M1257">
        <v>0</v>
      </c>
      <c r="N1257">
        <v>0</v>
      </c>
      <c r="O1257">
        <v>1</v>
      </c>
      <c r="P1257">
        <v>0</v>
      </c>
      <c r="Q1257">
        <v>0</v>
      </c>
      <c r="R1257">
        <f>SUM(M1257:N1257:O1257:P1257:Q1257)</f>
        <v>1</v>
      </c>
      <c r="S1257" s="1">
        <v>64364</v>
      </c>
      <c r="T1257" s="1" t="str">
        <f t="shared" si="78"/>
        <v>Low</v>
      </c>
      <c r="U1257">
        <v>12</v>
      </c>
      <c r="V1257">
        <v>2024</v>
      </c>
      <c r="W1257" t="s">
        <v>20</v>
      </c>
      <c r="X1257">
        <v>4</v>
      </c>
    </row>
    <row r="1258" spans="1:24" x14ac:dyDescent="0.3">
      <c r="A1258">
        <v>1257</v>
      </c>
      <c r="B1258" t="s">
        <v>33</v>
      </c>
      <c r="C1258" t="str">
        <f>_xlfn.XLOOKUP(B1258,Lookup_table!B:B,Lookup_table!C:C)</f>
        <v>Data</v>
      </c>
      <c r="D1258" t="s">
        <v>14</v>
      </c>
      <c r="E1258" t="s">
        <v>40</v>
      </c>
      <c r="F1258" t="s">
        <v>51</v>
      </c>
      <c r="G1258" t="s">
        <v>30</v>
      </c>
      <c r="H1258" t="str">
        <f t="shared" si="76"/>
        <v>Onsite/Hybrid</v>
      </c>
      <c r="I1258" t="s">
        <v>26</v>
      </c>
      <c r="J1258" t="str">
        <f t="shared" si="77"/>
        <v>3-6 yrs</v>
      </c>
      <c r="K1258">
        <f t="shared" ca="1" si="79"/>
        <v>5</v>
      </c>
      <c r="L1258" t="s">
        <v>39</v>
      </c>
      <c r="M1258">
        <v>1</v>
      </c>
      <c r="N1258">
        <v>0</v>
      </c>
      <c r="O1258">
        <v>1</v>
      </c>
      <c r="P1258">
        <v>0</v>
      </c>
      <c r="Q1258">
        <v>1</v>
      </c>
      <c r="R1258">
        <f>SUM(M1258:N1258:O1258:P1258:Q1258)</f>
        <v>3</v>
      </c>
      <c r="S1258" s="1">
        <v>97669</v>
      </c>
      <c r="T1258" s="1" t="str">
        <f t="shared" si="78"/>
        <v>Medium</v>
      </c>
      <c r="U1258">
        <v>4</v>
      </c>
      <c r="V1258">
        <v>2021</v>
      </c>
      <c r="W1258" t="s">
        <v>20</v>
      </c>
      <c r="X1258">
        <v>2</v>
      </c>
    </row>
    <row r="1259" spans="1:24" x14ac:dyDescent="0.3">
      <c r="A1259">
        <v>1258</v>
      </c>
      <c r="B1259" t="s">
        <v>36</v>
      </c>
      <c r="C1259" t="str">
        <f>_xlfn.XLOOKUP(B1259,Lookup_table!B:B,Lookup_table!C:C)</f>
        <v>Data</v>
      </c>
      <c r="D1259" t="s">
        <v>34</v>
      </c>
      <c r="E1259" t="s">
        <v>15</v>
      </c>
      <c r="F1259" t="s">
        <v>29</v>
      </c>
      <c r="G1259" t="s">
        <v>25</v>
      </c>
      <c r="H1259" t="str">
        <f t="shared" si="76"/>
        <v>Onsite/Hybrid</v>
      </c>
      <c r="I1259" t="s">
        <v>26</v>
      </c>
      <c r="J1259" t="str">
        <f t="shared" si="77"/>
        <v>3-6 yrs</v>
      </c>
      <c r="K1259">
        <f t="shared" ca="1" si="79"/>
        <v>3</v>
      </c>
      <c r="L1259" t="s">
        <v>19</v>
      </c>
      <c r="M1259">
        <v>0</v>
      </c>
      <c r="N1259">
        <v>0</v>
      </c>
      <c r="O1259">
        <v>1</v>
      </c>
      <c r="P1259">
        <v>0</v>
      </c>
      <c r="Q1259">
        <v>0</v>
      </c>
      <c r="R1259">
        <f>SUM(M1259:N1259:O1259:P1259:Q1259)</f>
        <v>1</v>
      </c>
      <c r="S1259" s="1">
        <v>89326</v>
      </c>
      <c r="T1259" s="1" t="str">
        <f t="shared" si="78"/>
        <v>Medium</v>
      </c>
      <c r="U1259">
        <v>1</v>
      </c>
      <c r="V1259">
        <v>2020</v>
      </c>
      <c r="W1259" t="s">
        <v>20</v>
      </c>
      <c r="X1259">
        <v>6</v>
      </c>
    </row>
    <row r="1260" spans="1:24" x14ac:dyDescent="0.3">
      <c r="A1260">
        <v>1259</v>
      </c>
      <c r="B1260" t="s">
        <v>33</v>
      </c>
      <c r="C1260" t="str">
        <f>_xlfn.XLOOKUP(B1260,Lookup_table!B:B,Lookup_table!C:C)</f>
        <v>Data</v>
      </c>
      <c r="D1260" t="s">
        <v>37</v>
      </c>
      <c r="E1260" t="s">
        <v>42</v>
      </c>
      <c r="F1260" t="s">
        <v>29</v>
      </c>
      <c r="G1260" t="s">
        <v>25</v>
      </c>
      <c r="H1260" t="str">
        <f t="shared" si="76"/>
        <v>Onsite/Hybrid</v>
      </c>
      <c r="I1260" t="s">
        <v>18</v>
      </c>
      <c r="J1260" t="str">
        <f t="shared" si="77"/>
        <v>7+ yrs</v>
      </c>
      <c r="K1260">
        <f t="shared" ca="1" si="79"/>
        <v>13</v>
      </c>
      <c r="L1260" t="s">
        <v>27</v>
      </c>
      <c r="M1260">
        <v>0</v>
      </c>
      <c r="N1260">
        <v>0</v>
      </c>
      <c r="O1260">
        <v>1</v>
      </c>
      <c r="P1260">
        <v>0</v>
      </c>
      <c r="Q1260">
        <v>1</v>
      </c>
      <c r="R1260">
        <f>SUM(M1260:N1260:O1260:P1260:Q1260)</f>
        <v>2</v>
      </c>
      <c r="S1260" s="1">
        <v>122279</v>
      </c>
      <c r="T1260" s="1" t="str">
        <f t="shared" si="78"/>
        <v>High</v>
      </c>
      <c r="U1260">
        <v>5</v>
      </c>
      <c r="V1260">
        <v>2023</v>
      </c>
      <c r="W1260" t="s">
        <v>28</v>
      </c>
      <c r="X1260">
        <v>8</v>
      </c>
    </row>
    <row r="1261" spans="1:24" x14ac:dyDescent="0.3">
      <c r="A1261">
        <v>1260</v>
      </c>
      <c r="B1261" t="s">
        <v>33</v>
      </c>
      <c r="C1261" t="str">
        <f>_xlfn.XLOOKUP(B1261,Lookup_table!B:B,Lookup_table!C:C)</f>
        <v>Data</v>
      </c>
      <c r="D1261" t="s">
        <v>37</v>
      </c>
      <c r="E1261" t="s">
        <v>38</v>
      </c>
      <c r="F1261" t="s">
        <v>44</v>
      </c>
      <c r="G1261" t="s">
        <v>25</v>
      </c>
      <c r="H1261" t="str">
        <f t="shared" si="76"/>
        <v>Onsite/Hybrid</v>
      </c>
      <c r="I1261" t="s">
        <v>26</v>
      </c>
      <c r="J1261" t="str">
        <f t="shared" si="77"/>
        <v>3-6 yrs</v>
      </c>
      <c r="K1261">
        <f t="shared" ca="1" si="79"/>
        <v>5</v>
      </c>
      <c r="L1261" t="s">
        <v>19</v>
      </c>
      <c r="M1261">
        <v>1</v>
      </c>
      <c r="N1261">
        <v>0</v>
      </c>
      <c r="O1261">
        <v>0</v>
      </c>
      <c r="P1261">
        <v>1</v>
      </c>
      <c r="Q1261">
        <v>0</v>
      </c>
      <c r="R1261">
        <f>SUM(M1261:N1261:O1261:P1261:Q1261)</f>
        <v>2</v>
      </c>
      <c r="S1261" s="1">
        <v>85949</v>
      </c>
      <c r="T1261" s="1" t="str">
        <f t="shared" si="78"/>
        <v>Medium</v>
      </c>
      <c r="U1261">
        <v>6</v>
      </c>
      <c r="V1261">
        <v>2021</v>
      </c>
      <c r="W1261" t="s">
        <v>20</v>
      </c>
      <c r="X1261">
        <v>3</v>
      </c>
    </row>
    <row r="1262" spans="1:24" x14ac:dyDescent="0.3">
      <c r="A1262">
        <v>1261</v>
      </c>
      <c r="B1262" t="s">
        <v>36</v>
      </c>
      <c r="C1262" t="str">
        <f>_xlfn.XLOOKUP(B1262,Lookup_table!B:B,Lookup_table!C:C)</f>
        <v>Data</v>
      </c>
      <c r="D1262" t="s">
        <v>22</v>
      </c>
      <c r="E1262" t="s">
        <v>23</v>
      </c>
      <c r="F1262" t="s">
        <v>43</v>
      </c>
      <c r="G1262" t="s">
        <v>30</v>
      </c>
      <c r="H1262" t="str">
        <f t="shared" si="76"/>
        <v>Onsite/Hybrid</v>
      </c>
      <c r="I1262" t="s">
        <v>18</v>
      </c>
      <c r="J1262" t="str">
        <f t="shared" si="77"/>
        <v>7+ yrs</v>
      </c>
      <c r="K1262">
        <f t="shared" ca="1" si="79"/>
        <v>15</v>
      </c>
      <c r="L1262" t="s">
        <v>27</v>
      </c>
      <c r="M1262">
        <v>1</v>
      </c>
      <c r="N1262">
        <v>1</v>
      </c>
      <c r="O1262">
        <v>1</v>
      </c>
      <c r="P1262">
        <v>0</v>
      </c>
      <c r="Q1262">
        <v>0</v>
      </c>
      <c r="R1262">
        <f>SUM(M1262:N1262:O1262:P1262:Q1262)</f>
        <v>3</v>
      </c>
      <c r="S1262" s="1">
        <v>136015</v>
      </c>
      <c r="T1262" s="1" t="str">
        <f t="shared" si="78"/>
        <v>High</v>
      </c>
      <c r="U1262">
        <v>9</v>
      </c>
      <c r="V1262">
        <v>2021</v>
      </c>
      <c r="W1262" t="s">
        <v>34</v>
      </c>
      <c r="X1262">
        <v>4</v>
      </c>
    </row>
    <row r="1263" spans="1:24" x14ac:dyDescent="0.3">
      <c r="A1263">
        <v>1262</v>
      </c>
      <c r="B1263" t="s">
        <v>31</v>
      </c>
      <c r="C1263" t="str">
        <f>_xlfn.XLOOKUP(B1263,Lookup_table!B:B,Lookup_table!C:C)</f>
        <v>Business</v>
      </c>
      <c r="D1263" t="s">
        <v>34</v>
      </c>
      <c r="E1263" t="s">
        <v>40</v>
      </c>
      <c r="F1263" t="s">
        <v>51</v>
      </c>
      <c r="G1263" t="s">
        <v>30</v>
      </c>
      <c r="H1263" t="str">
        <f t="shared" si="76"/>
        <v>Onsite/Hybrid</v>
      </c>
      <c r="I1263" t="s">
        <v>35</v>
      </c>
      <c r="J1263" t="str">
        <f t="shared" si="77"/>
        <v>0-2 yrs</v>
      </c>
      <c r="K1263">
        <f t="shared" ca="1" si="79"/>
        <v>0</v>
      </c>
      <c r="L1263" t="s">
        <v>27</v>
      </c>
      <c r="M1263">
        <v>1</v>
      </c>
      <c r="N1263">
        <v>0</v>
      </c>
      <c r="O1263">
        <v>0</v>
      </c>
      <c r="P1263">
        <v>1</v>
      </c>
      <c r="Q1263">
        <v>1</v>
      </c>
      <c r="R1263">
        <f>SUM(M1263:N1263:O1263:P1263:Q1263)</f>
        <v>3</v>
      </c>
      <c r="S1263" s="1">
        <v>71251</v>
      </c>
      <c r="T1263" s="1" t="str">
        <f t="shared" si="78"/>
        <v>Medium</v>
      </c>
      <c r="U1263">
        <v>2</v>
      </c>
      <c r="V1263">
        <v>2021</v>
      </c>
      <c r="W1263" t="s">
        <v>20</v>
      </c>
      <c r="X1263">
        <v>2</v>
      </c>
    </row>
    <row r="1264" spans="1:24" x14ac:dyDescent="0.3">
      <c r="A1264">
        <v>1263</v>
      </c>
      <c r="B1264" t="s">
        <v>21</v>
      </c>
      <c r="C1264" t="str">
        <f>_xlfn.XLOOKUP(B1264,Lookup_table!B:B,Lookup_table!C:C)</f>
        <v>AI</v>
      </c>
      <c r="D1264" t="s">
        <v>37</v>
      </c>
      <c r="E1264" t="s">
        <v>40</v>
      </c>
      <c r="F1264" t="s">
        <v>29</v>
      </c>
      <c r="G1264" t="s">
        <v>30</v>
      </c>
      <c r="H1264" t="str">
        <f t="shared" si="76"/>
        <v>Onsite/Hybrid</v>
      </c>
      <c r="I1264" t="s">
        <v>26</v>
      </c>
      <c r="J1264" t="str">
        <f t="shared" si="77"/>
        <v>3-6 yrs</v>
      </c>
      <c r="K1264">
        <f t="shared" ca="1" si="79"/>
        <v>5</v>
      </c>
      <c r="L1264" t="s">
        <v>39</v>
      </c>
      <c r="M1264">
        <v>1</v>
      </c>
      <c r="N1264">
        <v>1</v>
      </c>
      <c r="O1264">
        <v>0</v>
      </c>
      <c r="P1264">
        <v>1</v>
      </c>
      <c r="Q1264">
        <v>1</v>
      </c>
      <c r="R1264">
        <f>SUM(M1264:N1264:O1264:P1264:Q1264)</f>
        <v>4</v>
      </c>
      <c r="S1264" s="1">
        <v>140681</v>
      </c>
      <c r="T1264" s="1" t="str">
        <f t="shared" si="78"/>
        <v>High</v>
      </c>
      <c r="U1264">
        <v>12</v>
      </c>
      <c r="V1264">
        <v>2025</v>
      </c>
      <c r="W1264" t="s">
        <v>34</v>
      </c>
      <c r="X1264">
        <v>3</v>
      </c>
    </row>
    <row r="1265" spans="1:24" x14ac:dyDescent="0.3">
      <c r="A1265">
        <v>1264</v>
      </c>
      <c r="B1265" t="s">
        <v>41</v>
      </c>
      <c r="C1265" t="str">
        <f>_xlfn.XLOOKUP(B1265,Lookup_table!B:B,Lookup_table!C:C)</f>
        <v>Data</v>
      </c>
      <c r="D1265" t="s">
        <v>14</v>
      </c>
      <c r="E1265" t="s">
        <v>23</v>
      </c>
      <c r="F1265" t="s">
        <v>24</v>
      </c>
      <c r="G1265" t="s">
        <v>25</v>
      </c>
      <c r="H1265" t="str">
        <f t="shared" si="76"/>
        <v>Onsite/Hybrid</v>
      </c>
      <c r="I1265" t="s">
        <v>35</v>
      </c>
      <c r="J1265" t="str">
        <f t="shared" si="77"/>
        <v>0-2 yrs</v>
      </c>
      <c r="K1265">
        <f t="shared" ca="1" si="79"/>
        <v>2</v>
      </c>
      <c r="L1265" t="s">
        <v>39</v>
      </c>
      <c r="M1265">
        <v>0</v>
      </c>
      <c r="N1265">
        <v>0</v>
      </c>
      <c r="O1265">
        <v>0</v>
      </c>
      <c r="P1265">
        <v>1</v>
      </c>
      <c r="Q1265">
        <v>1</v>
      </c>
      <c r="R1265">
        <f>SUM(M1265:N1265:O1265:P1265:Q1265)</f>
        <v>2</v>
      </c>
      <c r="S1265" s="1">
        <v>77084</v>
      </c>
      <c r="T1265" s="1" t="str">
        <f t="shared" si="78"/>
        <v>Medium</v>
      </c>
      <c r="U1265">
        <v>8</v>
      </c>
      <c r="V1265">
        <v>2024</v>
      </c>
      <c r="W1265" t="s">
        <v>28</v>
      </c>
      <c r="X1265">
        <v>9</v>
      </c>
    </row>
    <row r="1266" spans="1:24" x14ac:dyDescent="0.3">
      <c r="A1266">
        <v>1265</v>
      </c>
      <c r="B1266" t="s">
        <v>36</v>
      </c>
      <c r="C1266" t="str">
        <f>_xlfn.XLOOKUP(B1266,Lookup_table!B:B,Lookup_table!C:C)</f>
        <v>Data</v>
      </c>
      <c r="D1266" t="s">
        <v>14</v>
      </c>
      <c r="E1266" t="s">
        <v>23</v>
      </c>
      <c r="F1266" t="s">
        <v>44</v>
      </c>
      <c r="G1266" t="s">
        <v>25</v>
      </c>
      <c r="H1266" t="str">
        <f t="shared" si="76"/>
        <v>Onsite/Hybrid</v>
      </c>
      <c r="I1266" t="s">
        <v>26</v>
      </c>
      <c r="J1266" t="str">
        <f t="shared" si="77"/>
        <v>3-6 yrs</v>
      </c>
      <c r="K1266">
        <f t="shared" ca="1" si="79"/>
        <v>3</v>
      </c>
      <c r="L1266" t="s">
        <v>27</v>
      </c>
      <c r="M1266">
        <v>0</v>
      </c>
      <c r="N1266">
        <v>1</v>
      </c>
      <c r="O1266">
        <v>0</v>
      </c>
      <c r="P1266">
        <v>1</v>
      </c>
      <c r="Q1266">
        <v>0</v>
      </c>
      <c r="R1266">
        <f>SUM(M1266:N1266:O1266:P1266:Q1266)</f>
        <v>2</v>
      </c>
      <c r="S1266" s="1">
        <v>87866</v>
      </c>
      <c r="T1266" s="1" t="str">
        <f t="shared" si="78"/>
        <v>Medium</v>
      </c>
      <c r="U1266">
        <v>7</v>
      </c>
      <c r="V1266">
        <v>2024</v>
      </c>
      <c r="W1266" t="s">
        <v>34</v>
      </c>
      <c r="X1266">
        <v>6</v>
      </c>
    </row>
    <row r="1267" spans="1:24" x14ac:dyDescent="0.3">
      <c r="A1267">
        <v>1266</v>
      </c>
      <c r="B1267" t="s">
        <v>31</v>
      </c>
      <c r="C1267" t="str">
        <f>_xlfn.XLOOKUP(B1267,Lookup_table!B:B,Lookup_table!C:C)</f>
        <v>Business</v>
      </c>
      <c r="D1267" t="s">
        <v>14</v>
      </c>
      <c r="E1267" t="s">
        <v>38</v>
      </c>
      <c r="F1267" t="s">
        <v>24</v>
      </c>
      <c r="G1267" t="s">
        <v>17</v>
      </c>
      <c r="H1267" t="str">
        <f t="shared" si="76"/>
        <v>Remote</v>
      </c>
      <c r="I1267" t="s">
        <v>26</v>
      </c>
      <c r="J1267" t="str">
        <f t="shared" si="77"/>
        <v>3-6 yrs</v>
      </c>
      <c r="K1267">
        <f t="shared" ca="1" si="79"/>
        <v>4</v>
      </c>
      <c r="L1267" t="s">
        <v>39</v>
      </c>
      <c r="M1267">
        <v>1</v>
      </c>
      <c r="N1267">
        <v>0</v>
      </c>
      <c r="O1267">
        <v>1</v>
      </c>
      <c r="P1267">
        <v>1</v>
      </c>
      <c r="Q1267">
        <v>0</v>
      </c>
      <c r="R1267">
        <f>SUM(M1267:N1267:O1267:P1267:Q1267)</f>
        <v>3</v>
      </c>
      <c r="S1267" s="1">
        <v>107309</v>
      </c>
      <c r="T1267" s="1" t="str">
        <f t="shared" si="78"/>
        <v>Medium</v>
      </c>
      <c r="U1267">
        <v>4</v>
      </c>
      <c r="V1267">
        <v>2021</v>
      </c>
      <c r="W1267" t="s">
        <v>28</v>
      </c>
      <c r="X1267">
        <v>4</v>
      </c>
    </row>
    <row r="1268" spans="1:24" x14ac:dyDescent="0.3">
      <c r="A1268">
        <v>1267</v>
      </c>
      <c r="B1268" t="s">
        <v>36</v>
      </c>
      <c r="C1268" t="str">
        <f>_xlfn.XLOOKUP(B1268,Lookup_table!B:B,Lookup_table!C:C)</f>
        <v>Data</v>
      </c>
      <c r="D1268" t="s">
        <v>37</v>
      </c>
      <c r="E1268" t="s">
        <v>32</v>
      </c>
      <c r="F1268" t="s">
        <v>51</v>
      </c>
      <c r="G1268" t="s">
        <v>25</v>
      </c>
      <c r="H1268" t="str">
        <f t="shared" si="76"/>
        <v>Onsite/Hybrid</v>
      </c>
      <c r="I1268" t="s">
        <v>18</v>
      </c>
      <c r="J1268" t="str">
        <f t="shared" si="77"/>
        <v>7+ yrs</v>
      </c>
      <c r="K1268">
        <f t="shared" ca="1" si="79"/>
        <v>8</v>
      </c>
      <c r="L1268" t="s">
        <v>27</v>
      </c>
      <c r="M1268">
        <v>0</v>
      </c>
      <c r="N1268">
        <v>1</v>
      </c>
      <c r="O1268">
        <v>0</v>
      </c>
      <c r="P1268">
        <v>1</v>
      </c>
      <c r="Q1268">
        <v>1</v>
      </c>
      <c r="R1268">
        <f>SUM(M1268:N1268:O1268:P1268:Q1268)</f>
        <v>3</v>
      </c>
      <c r="S1268" s="1">
        <v>125271</v>
      </c>
      <c r="T1268" s="1" t="str">
        <f t="shared" si="78"/>
        <v>High</v>
      </c>
      <c r="U1268">
        <v>7</v>
      </c>
      <c r="V1268">
        <v>2023</v>
      </c>
      <c r="W1268" t="s">
        <v>34</v>
      </c>
      <c r="X1268">
        <v>2</v>
      </c>
    </row>
    <row r="1269" spans="1:24" x14ac:dyDescent="0.3">
      <c r="A1269">
        <v>1268</v>
      </c>
      <c r="B1269" t="s">
        <v>31</v>
      </c>
      <c r="C1269" t="str">
        <f>_xlfn.XLOOKUP(B1269,Lookup_table!B:B,Lookup_table!C:C)</f>
        <v>Business</v>
      </c>
      <c r="D1269" t="s">
        <v>34</v>
      </c>
      <c r="E1269" t="s">
        <v>32</v>
      </c>
      <c r="F1269" t="s">
        <v>24</v>
      </c>
      <c r="G1269" t="s">
        <v>25</v>
      </c>
      <c r="H1269" t="str">
        <f t="shared" si="76"/>
        <v>Onsite/Hybrid</v>
      </c>
      <c r="I1269" t="s">
        <v>26</v>
      </c>
      <c r="J1269" t="str">
        <f t="shared" si="77"/>
        <v>3-6 yrs</v>
      </c>
      <c r="K1269">
        <f t="shared" ca="1" si="79"/>
        <v>4</v>
      </c>
      <c r="L1269" t="s">
        <v>27</v>
      </c>
      <c r="M1269">
        <v>0</v>
      </c>
      <c r="N1269">
        <v>1</v>
      </c>
      <c r="O1269">
        <v>1</v>
      </c>
      <c r="P1269">
        <v>1</v>
      </c>
      <c r="Q1269">
        <v>0</v>
      </c>
      <c r="R1269">
        <f>SUM(M1269:N1269:O1269:P1269:Q1269)</f>
        <v>3</v>
      </c>
      <c r="S1269" s="1">
        <v>107551</v>
      </c>
      <c r="T1269" s="1" t="str">
        <f t="shared" si="78"/>
        <v>Medium</v>
      </c>
      <c r="U1269">
        <v>11</v>
      </c>
      <c r="V1269">
        <v>2024</v>
      </c>
      <c r="W1269" t="s">
        <v>28</v>
      </c>
      <c r="X1269">
        <v>3</v>
      </c>
    </row>
    <row r="1270" spans="1:24" x14ac:dyDescent="0.3">
      <c r="A1270">
        <v>1269</v>
      </c>
      <c r="B1270" t="s">
        <v>31</v>
      </c>
      <c r="C1270" t="str">
        <f>_xlfn.XLOOKUP(B1270,Lookup_table!B:B,Lookup_table!C:C)</f>
        <v>Business</v>
      </c>
      <c r="D1270" t="s">
        <v>14</v>
      </c>
      <c r="E1270" t="s">
        <v>40</v>
      </c>
      <c r="F1270" t="s">
        <v>43</v>
      </c>
      <c r="G1270" t="s">
        <v>25</v>
      </c>
      <c r="H1270" t="str">
        <f t="shared" si="76"/>
        <v>Onsite/Hybrid</v>
      </c>
      <c r="I1270" t="s">
        <v>18</v>
      </c>
      <c r="J1270" t="str">
        <f t="shared" si="77"/>
        <v>7+ yrs</v>
      </c>
      <c r="K1270">
        <f t="shared" ca="1" si="79"/>
        <v>11</v>
      </c>
      <c r="L1270" t="s">
        <v>39</v>
      </c>
      <c r="M1270">
        <v>1</v>
      </c>
      <c r="N1270">
        <v>1</v>
      </c>
      <c r="O1270">
        <v>1</v>
      </c>
      <c r="P1270">
        <v>1</v>
      </c>
      <c r="Q1270">
        <v>0</v>
      </c>
      <c r="R1270">
        <f>SUM(M1270:N1270:O1270:P1270:Q1270)</f>
        <v>4</v>
      </c>
      <c r="S1270" s="1">
        <v>132983</v>
      </c>
      <c r="T1270" s="1" t="str">
        <f t="shared" si="78"/>
        <v>High</v>
      </c>
      <c r="U1270">
        <v>1</v>
      </c>
      <c r="V1270">
        <v>2026</v>
      </c>
      <c r="W1270" t="s">
        <v>28</v>
      </c>
      <c r="X1270">
        <v>7</v>
      </c>
    </row>
    <row r="1271" spans="1:24" x14ac:dyDescent="0.3">
      <c r="A1271">
        <v>1270</v>
      </c>
      <c r="B1271" t="s">
        <v>36</v>
      </c>
      <c r="C1271" t="str">
        <f>_xlfn.XLOOKUP(B1271,Lookup_table!B:B,Lookup_table!C:C)</f>
        <v>Data</v>
      </c>
      <c r="D1271" t="s">
        <v>22</v>
      </c>
      <c r="E1271" t="s">
        <v>23</v>
      </c>
      <c r="F1271" t="s">
        <v>16</v>
      </c>
      <c r="G1271" t="s">
        <v>17</v>
      </c>
      <c r="H1271" t="str">
        <f t="shared" si="76"/>
        <v>Remote</v>
      </c>
      <c r="I1271" t="s">
        <v>18</v>
      </c>
      <c r="J1271" t="str">
        <f t="shared" si="77"/>
        <v>7+ yrs</v>
      </c>
      <c r="K1271">
        <f t="shared" ca="1" si="79"/>
        <v>11</v>
      </c>
      <c r="L1271" t="s">
        <v>19</v>
      </c>
      <c r="M1271">
        <v>1</v>
      </c>
      <c r="N1271">
        <v>1</v>
      </c>
      <c r="O1271">
        <v>0</v>
      </c>
      <c r="P1271">
        <v>1</v>
      </c>
      <c r="Q1271">
        <v>1</v>
      </c>
      <c r="R1271">
        <f>SUM(M1271:N1271:O1271:P1271:Q1271)</f>
        <v>4</v>
      </c>
      <c r="S1271" s="1">
        <v>141925</v>
      </c>
      <c r="T1271" s="1" t="str">
        <f t="shared" si="78"/>
        <v>High</v>
      </c>
      <c r="U1271">
        <v>4</v>
      </c>
      <c r="V1271">
        <v>2026</v>
      </c>
      <c r="W1271" t="s">
        <v>28</v>
      </c>
      <c r="X1271">
        <v>8</v>
      </c>
    </row>
    <row r="1272" spans="1:24" x14ac:dyDescent="0.3">
      <c r="A1272">
        <v>1271</v>
      </c>
      <c r="B1272" t="s">
        <v>50</v>
      </c>
      <c r="C1272" t="str">
        <f>_xlfn.XLOOKUP(B1272,Lookup_table!B:B,Lookup_table!C:C)</f>
        <v>AI</v>
      </c>
      <c r="D1272" t="s">
        <v>14</v>
      </c>
      <c r="E1272" t="s">
        <v>40</v>
      </c>
      <c r="F1272" t="s">
        <v>43</v>
      </c>
      <c r="G1272" t="s">
        <v>30</v>
      </c>
      <c r="H1272" t="str">
        <f t="shared" si="76"/>
        <v>Onsite/Hybrid</v>
      </c>
      <c r="I1272" t="s">
        <v>26</v>
      </c>
      <c r="J1272" t="str">
        <f t="shared" si="77"/>
        <v>3-6 yrs</v>
      </c>
      <c r="K1272">
        <f t="shared" ca="1" si="79"/>
        <v>6</v>
      </c>
      <c r="L1272" t="s">
        <v>27</v>
      </c>
      <c r="M1272">
        <v>1</v>
      </c>
      <c r="N1272">
        <v>0</v>
      </c>
      <c r="O1272">
        <v>0</v>
      </c>
      <c r="P1272">
        <v>1</v>
      </c>
      <c r="Q1272">
        <v>1</v>
      </c>
      <c r="R1272">
        <f>SUM(M1272:N1272:O1272:P1272:Q1272)</f>
        <v>3</v>
      </c>
      <c r="S1272" s="1">
        <v>144819</v>
      </c>
      <c r="T1272" s="1" t="str">
        <f t="shared" si="78"/>
        <v>High</v>
      </c>
      <c r="U1272">
        <v>10</v>
      </c>
      <c r="V1272">
        <v>2024</v>
      </c>
      <c r="W1272" t="s">
        <v>20</v>
      </c>
      <c r="X1272">
        <v>2</v>
      </c>
    </row>
    <row r="1273" spans="1:24" x14ac:dyDescent="0.3">
      <c r="A1273">
        <v>1272</v>
      </c>
      <c r="B1273" t="s">
        <v>21</v>
      </c>
      <c r="C1273" t="str">
        <f>_xlfn.XLOOKUP(B1273,Lookup_table!B:B,Lookup_table!C:C)</f>
        <v>AI</v>
      </c>
      <c r="D1273" t="s">
        <v>34</v>
      </c>
      <c r="E1273" t="s">
        <v>15</v>
      </c>
      <c r="F1273" t="s">
        <v>16</v>
      </c>
      <c r="G1273" t="s">
        <v>30</v>
      </c>
      <c r="H1273" t="str">
        <f t="shared" si="76"/>
        <v>Onsite/Hybrid</v>
      </c>
      <c r="I1273" t="s">
        <v>35</v>
      </c>
      <c r="J1273" t="str">
        <f t="shared" si="77"/>
        <v>0-2 yrs</v>
      </c>
      <c r="K1273">
        <f t="shared" ca="1" si="79"/>
        <v>1</v>
      </c>
      <c r="L1273" t="s">
        <v>27</v>
      </c>
      <c r="M1273">
        <v>0</v>
      </c>
      <c r="N1273">
        <v>1</v>
      </c>
      <c r="O1273">
        <v>1</v>
      </c>
      <c r="P1273">
        <v>0</v>
      </c>
      <c r="Q1273">
        <v>0</v>
      </c>
      <c r="R1273">
        <f>SUM(M1273:N1273:O1273:P1273:Q1273)</f>
        <v>2</v>
      </c>
      <c r="S1273" s="1">
        <v>109910</v>
      </c>
      <c r="T1273" s="1" t="str">
        <f t="shared" si="78"/>
        <v>Medium</v>
      </c>
      <c r="U1273">
        <v>5</v>
      </c>
      <c r="V1273">
        <v>2023</v>
      </c>
      <c r="W1273" t="s">
        <v>34</v>
      </c>
      <c r="X1273">
        <v>3</v>
      </c>
    </row>
    <row r="1274" spans="1:24" x14ac:dyDescent="0.3">
      <c r="A1274">
        <v>1273</v>
      </c>
      <c r="B1274" t="s">
        <v>41</v>
      </c>
      <c r="C1274" t="str">
        <f>_xlfn.XLOOKUP(B1274,Lookup_table!B:B,Lookup_table!C:C)</f>
        <v>Data</v>
      </c>
      <c r="D1274" t="s">
        <v>34</v>
      </c>
      <c r="E1274" t="s">
        <v>40</v>
      </c>
      <c r="F1274" t="s">
        <v>24</v>
      </c>
      <c r="G1274" t="s">
        <v>17</v>
      </c>
      <c r="H1274" t="str">
        <f t="shared" si="76"/>
        <v>Remote</v>
      </c>
      <c r="I1274" t="s">
        <v>35</v>
      </c>
      <c r="J1274" t="str">
        <f t="shared" si="77"/>
        <v>0-2 yrs</v>
      </c>
      <c r="K1274">
        <f t="shared" ca="1" si="79"/>
        <v>1</v>
      </c>
      <c r="L1274" t="s">
        <v>19</v>
      </c>
      <c r="M1274">
        <v>0</v>
      </c>
      <c r="N1274">
        <v>0</v>
      </c>
      <c r="O1274">
        <v>0</v>
      </c>
      <c r="P1274">
        <v>1</v>
      </c>
      <c r="Q1274">
        <v>1</v>
      </c>
      <c r="R1274">
        <f>SUM(M1274:N1274:O1274:P1274:Q1274)</f>
        <v>2</v>
      </c>
      <c r="S1274" s="1">
        <v>71794</v>
      </c>
      <c r="T1274" s="1" t="str">
        <f t="shared" si="78"/>
        <v>Medium</v>
      </c>
      <c r="U1274">
        <v>12</v>
      </c>
      <c r="V1274">
        <v>2025</v>
      </c>
      <c r="W1274" t="s">
        <v>34</v>
      </c>
      <c r="X1274">
        <v>1</v>
      </c>
    </row>
    <row r="1275" spans="1:24" x14ac:dyDescent="0.3">
      <c r="A1275">
        <v>1274</v>
      </c>
      <c r="B1275" t="s">
        <v>41</v>
      </c>
      <c r="C1275" t="str">
        <f>_xlfn.XLOOKUP(B1275,Lookup_table!B:B,Lookup_table!C:C)</f>
        <v>Data</v>
      </c>
      <c r="D1275" t="s">
        <v>37</v>
      </c>
      <c r="E1275" t="s">
        <v>40</v>
      </c>
      <c r="F1275" t="s">
        <v>51</v>
      </c>
      <c r="G1275" t="s">
        <v>30</v>
      </c>
      <c r="H1275" t="str">
        <f t="shared" si="76"/>
        <v>Onsite/Hybrid</v>
      </c>
      <c r="I1275" t="s">
        <v>35</v>
      </c>
      <c r="J1275" t="str">
        <f t="shared" si="77"/>
        <v>0-2 yrs</v>
      </c>
      <c r="K1275">
        <f t="shared" ca="1" si="79"/>
        <v>0</v>
      </c>
      <c r="L1275" t="s">
        <v>19</v>
      </c>
      <c r="M1275">
        <v>1</v>
      </c>
      <c r="N1275">
        <v>0</v>
      </c>
      <c r="O1275">
        <v>1</v>
      </c>
      <c r="P1275">
        <v>0</v>
      </c>
      <c r="Q1275">
        <v>0</v>
      </c>
      <c r="R1275">
        <f>SUM(M1275:N1275:O1275:P1275:Q1275)</f>
        <v>2</v>
      </c>
      <c r="S1275" s="1">
        <v>69742</v>
      </c>
      <c r="T1275" s="1" t="str">
        <f t="shared" si="78"/>
        <v>Low</v>
      </c>
      <c r="U1275">
        <v>2</v>
      </c>
      <c r="V1275">
        <v>2020</v>
      </c>
      <c r="W1275" t="s">
        <v>34</v>
      </c>
      <c r="X1275">
        <v>4</v>
      </c>
    </row>
    <row r="1276" spans="1:24" x14ac:dyDescent="0.3">
      <c r="A1276">
        <v>1275</v>
      </c>
      <c r="B1276" t="s">
        <v>36</v>
      </c>
      <c r="C1276" t="str">
        <f>_xlfn.XLOOKUP(B1276,Lookup_table!B:B,Lookup_table!C:C)</f>
        <v>Data</v>
      </c>
      <c r="D1276" t="s">
        <v>37</v>
      </c>
      <c r="E1276" t="s">
        <v>42</v>
      </c>
      <c r="F1276" t="s">
        <v>52</v>
      </c>
      <c r="G1276" t="s">
        <v>30</v>
      </c>
      <c r="H1276" t="str">
        <f t="shared" si="76"/>
        <v>Onsite/Hybrid</v>
      </c>
      <c r="I1276" t="s">
        <v>35</v>
      </c>
      <c r="J1276" t="str">
        <f t="shared" si="77"/>
        <v>0-2 yrs</v>
      </c>
      <c r="K1276">
        <f t="shared" ca="1" si="79"/>
        <v>1</v>
      </c>
      <c r="L1276" t="s">
        <v>27</v>
      </c>
      <c r="M1276">
        <v>1</v>
      </c>
      <c r="N1276">
        <v>0</v>
      </c>
      <c r="O1276">
        <v>0</v>
      </c>
      <c r="P1276">
        <v>0</v>
      </c>
      <c r="Q1276">
        <v>1</v>
      </c>
      <c r="R1276">
        <f>SUM(M1276:N1276:O1276:P1276:Q1276)</f>
        <v>2</v>
      </c>
      <c r="S1276" s="1">
        <v>60171</v>
      </c>
      <c r="T1276" s="1" t="str">
        <f t="shared" si="78"/>
        <v>Low</v>
      </c>
      <c r="U1276">
        <v>6</v>
      </c>
      <c r="V1276">
        <v>2025</v>
      </c>
      <c r="W1276" t="s">
        <v>28</v>
      </c>
      <c r="X1276">
        <v>7</v>
      </c>
    </row>
    <row r="1277" spans="1:24" x14ac:dyDescent="0.3">
      <c r="A1277">
        <v>1276</v>
      </c>
      <c r="B1277" t="s">
        <v>36</v>
      </c>
      <c r="C1277" t="str">
        <f>_xlfn.XLOOKUP(B1277,Lookup_table!B:B,Lookup_table!C:C)</f>
        <v>Data</v>
      </c>
      <c r="D1277" t="s">
        <v>37</v>
      </c>
      <c r="E1277" t="s">
        <v>40</v>
      </c>
      <c r="F1277" t="s">
        <v>16</v>
      </c>
      <c r="G1277" t="s">
        <v>25</v>
      </c>
      <c r="H1277" t="str">
        <f t="shared" si="76"/>
        <v>Onsite/Hybrid</v>
      </c>
      <c r="I1277" t="s">
        <v>18</v>
      </c>
      <c r="J1277" t="str">
        <f t="shared" si="77"/>
        <v>7+ yrs</v>
      </c>
      <c r="K1277">
        <f t="shared" ca="1" si="79"/>
        <v>15</v>
      </c>
      <c r="L1277" t="s">
        <v>27</v>
      </c>
      <c r="M1277">
        <v>0</v>
      </c>
      <c r="N1277">
        <v>1</v>
      </c>
      <c r="O1277">
        <v>1</v>
      </c>
      <c r="P1277">
        <v>1</v>
      </c>
      <c r="Q1277">
        <v>1</v>
      </c>
      <c r="R1277">
        <f>SUM(M1277:N1277:O1277:P1277:Q1277)</f>
        <v>4</v>
      </c>
      <c r="S1277" s="1">
        <v>135978</v>
      </c>
      <c r="T1277" s="1" t="str">
        <f t="shared" si="78"/>
        <v>High</v>
      </c>
      <c r="U1277">
        <v>6</v>
      </c>
      <c r="V1277">
        <v>2021</v>
      </c>
      <c r="W1277" t="s">
        <v>28</v>
      </c>
      <c r="X1277">
        <v>2</v>
      </c>
    </row>
    <row r="1278" spans="1:24" x14ac:dyDescent="0.3">
      <c r="A1278">
        <v>1277</v>
      </c>
      <c r="B1278" t="s">
        <v>33</v>
      </c>
      <c r="C1278" t="str">
        <f>_xlfn.XLOOKUP(B1278,Lookup_table!B:B,Lookup_table!C:C)</f>
        <v>Data</v>
      </c>
      <c r="D1278" t="s">
        <v>22</v>
      </c>
      <c r="E1278" t="s">
        <v>23</v>
      </c>
      <c r="F1278" t="s">
        <v>16</v>
      </c>
      <c r="G1278" t="s">
        <v>25</v>
      </c>
      <c r="H1278" t="str">
        <f t="shared" si="76"/>
        <v>Onsite/Hybrid</v>
      </c>
      <c r="I1278" t="s">
        <v>26</v>
      </c>
      <c r="J1278" t="str">
        <f t="shared" si="77"/>
        <v>3-6 yrs</v>
      </c>
      <c r="K1278">
        <f t="shared" ca="1" si="79"/>
        <v>6</v>
      </c>
      <c r="L1278" t="s">
        <v>19</v>
      </c>
      <c r="M1278">
        <v>0</v>
      </c>
      <c r="N1278">
        <v>1</v>
      </c>
      <c r="O1278">
        <v>1</v>
      </c>
      <c r="P1278">
        <v>0</v>
      </c>
      <c r="Q1278">
        <v>0</v>
      </c>
      <c r="R1278">
        <f>SUM(M1278:N1278:O1278:P1278:Q1278)</f>
        <v>2</v>
      </c>
      <c r="S1278" s="1">
        <v>108266</v>
      </c>
      <c r="T1278" s="1" t="str">
        <f t="shared" si="78"/>
        <v>Medium</v>
      </c>
      <c r="U1278">
        <v>10</v>
      </c>
      <c r="V1278">
        <v>2023</v>
      </c>
      <c r="W1278" t="s">
        <v>34</v>
      </c>
      <c r="X1278">
        <v>4</v>
      </c>
    </row>
    <row r="1279" spans="1:24" x14ac:dyDescent="0.3">
      <c r="A1279">
        <v>1278</v>
      </c>
      <c r="B1279" t="s">
        <v>21</v>
      </c>
      <c r="C1279" t="str">
        <f>_xlfn.XLOOKUP(B1279,Lookup_table!B:B,Lookup_table!C:C)</f>
        <v>AI</v>
      </c>
      <c r="D1279" t="s">
        <v>37</v>
      </c>
      <c r="E1279" t="s">
        <v>23</v>
      </c>
      <c r="F1279" t="s">
        <v>24</v>
      </c>
      <c r="G1279" t="s">
        <v>17</v>
      </c>
      <c r="H1279" t="str">
        <f t="shared" si="76"/>
        <v>Remote</v>
      </c>
      <c r="I1279" t="s">
        <v>26</v>
      </c>
      <c r="J1279" t="str">
        <f t="shared" si="77"/>
        <v>3-6 yrs</v>
      </c>
      <c r="K1279">
        <f t="shared" ca="1" si="79"/>
        <v>6</v>
      </c>
      <c r="L1279" t="s">
        <v>19</v>
      </c>
      <c r="M1279">
        <v>1</v>
      </c>
      <c r="N1279">
        <v>0</v>
      </c>
      <c r="O1279">
        <v>0</v>
      </c>
      <c r="P1279">
        <v>1</v>
      </c>
      <c r="Q1279">
        <v>1</v>
      </c>
      <c r="R1279">
        <f>SUM(M1279:N1279:O1279:P1279:Q1279)</f>
        <v>3</v>
      </c>
      <c r="S1279" s="1">
        <v>138415</v>
      </c>
      <c r="T1279" s="1" t="str">
        <f t="shared" si="78"/>
        <v>High</v>
      </c>
      <c r="U1279">
        <v>1</v>
      </c>
      <c r="V1279">
        <v>2020</v>
      </c>
      <c r="W1279" t="s">
        <v>28</v>
      </c>
      <c r="X1279">
        <v>8</v>
      </c>
    </row>
    <row r="1280" spans="1:24" x14ac:dyDescent="0.3">
      <c r="A1280">
        <v>1279</v>
      </c>
      <c r="B1280" t="s">
        <v>31</v>
      </c>
      <c r="C1280" t="str">
        <f>_xlfn.XLOOKUP(B1280,Lookup_table!B:B,Lookup_table!C:C)</f>
        <v>Business</v>
      </c>
      <c r="D1280" t="s">
        <v>22</v>
      </c>
      <c r="E1280" t="s">
        <v>32</v>
      </c>
      <c r="F1280" t="s">
        <v>29</v>
      </c>
      <c r="G1280" t="s">
        <v>30</v>
      </c>
      <c r="H1280" t="str">
        <f t="shared" si="76"/>
        <v>Onsite/Hybrid</v>
      </c>
      <c r="I1280" t="s">
        <v>35</v>
      </c>
      <c r="J1280" t="str">
        <f t="shared" si="77"/>
        <v>0-2 yrs</v>
      </c>
      <c r="K1280">
        <f t="shared" ca="1" si="79"/>
        <v>0</v>
      </c>
      <c r="L1280" t="s">
        <v>27</v>
      </c>
      <c r="M1280">
        <v>0</v>
      </c>
      <c r="N1280">
        <v>1</v>
      </c>
      <c r="O1280">
        <v>1</v>
      </c>
      <c r="P1280">
        <v>1</v>
      </c>
      <c r="Q1280">
        <v>0</v>
      </c>
      <c r="R1280">
        <f>SUM(M1280:N1280:O1280:P1280:Q1280)</f>
        <v>3</v>
      </c>
      <c r="S1280" s="1">
        <v>100479</v>
      </c>
      <c r="T1280" s="1" t="str">
        <f t="shared" si="78"/>
        <v>Medium</v>
      </c>
      <c r="U1280">
        <v>5</v>
      </c>
      <c r="V1280">
        <v>2022</v>
      </c>
      <c r="W1280" t="s">
        <v>28</v>
      </c>
      <c r="X1280">
        <v>2</v>
      </c>
    </row>
    <row r="1281" spans="1:24" x14ac:dyDescent="0.3">
      <c r="A1281">
        <v>1280</v>
      </c>
      <c r="B1281" t="s">
        <v>41</v>
      </c>
      <c r="C1281" t="str">
        <f>_xlfn.XLOOKUP(B1281,Lookup_table!B:B,Lookup_table!C:C)</f>
        <v>Data</v>
      </c>
      <c r="D1281" t="s">
        <v>14</v>
      </c>
      <c r="E1281" t="s">
        <v>38</v>
      </c>
      <c r="F1281" t="s">
        <v>24</v>
      </c>
      <c r="G1281" t="s">
        <v>30</v>
      </c>
      <c r="H1281" t="str">
        <f t="shared" si="76"/>
        <v>Onsite/Hybrid</v>
      </c>
      <c r="I1281" t="s">
        <v>18</v>
      </c>
      <c r="J1281" t="str">
        <f t="shared" si="77"/>
        <v>7+ yrs</v>
      </c>
      <c r="K1281">
        <f t="shared" ca="1" si="79"/>
        <v>7</v>
      </c>
      <c r="L1281" t="s">
        <v>39</v>
      </c>
      <c r="M1281">
        <v>0</v>
      </c>
      <c r="N1281">
        <v>1</v>
      </c>
      <c r="O1281">
        <v>1</v>
      </c>
      <c r="P1281">
        <v>1</v>
      </c>
      <c r="Q1281">
        <v>1</v>
      </c>
      <c r="R1281">
        <f>SUM(M1281:N1281:O1281:P1281:Q1281)</f>
        <v>4</v>
      </c>
      <c r="S1281" s="1">
        <v>142909</v>
      </c>
      <c r="T1281" s="1" t="str">
        <f t="shared" si="78"/>
        <v>High</v>
      </c>
      <c r="U1281">
        <v>2</v>
      </c>
      <c r="V1281">
        <v>2026</v>
      </c>
      <c r="W1281" t="s">
        <v>28</v>
      </c>
      <c r="X1281">
        <v>7</v>
      </c>
    </row>
    <row r="1282" spans="1:24" x14ac:dyDescent="0.3">
      <c r="A1282">
        <v>1281</v>
      </c>
      <c r="B1282" t="s">
        <v>50</v>
      </c>
      <c r="C1282" t="str">
        <f>_xlfn.XLOOKUP(B1282,Lookup_table!B:B,Lookup_table!C:C)</f>
        <v>AI</v>
      </c>
      <c r="D1282" t="s">
        <v>14</v>
      </c>
      <c r="E1282" t="s">
        <v>40</v>
      </c>
      <c r="F1282" t="s">
        <v>51</v>
      </c>
      <c r="G1282" t="s">
        <v>30</v>
      </c>
      <c r="H1282" t="str">
        <f t="shared" ref="H1282:H1345" si="80">IF(G1282="Remote","Remote","Onsite/Hybrid")</f>
        <v>Onsite/Hybrid</v>
      </c>
      <c r="I1282" t="s">
        <v>26</v>
      </c>
      <c r="J1282" t="str">
        <f t="shared" ref="J1282:J1345" si="81">IF(I1282="Entry","0-2 yrs",IF(I1282="Mid","3-6 yrs","7+ yrs"))</f>
        <v>3-6 yrs</v>
      </c>
      <c r="K1282">
        <f t="shared" ca="1" si="79"/>
        <v>6</v>
      </c>
      <c r="L1282" t="s">
        <v>27</v>
      </c>
      <c r="M1282">
        <v>0</v>
      </c>
      <c r="N1282">
        <v>1</v>
      </c>
      <c r="O1282">
        <v>0</v>
      </c>
      <c r="P1282">
        <v>0</v>
      </c>
      <c r="Q1282">
        <v>0</v>
      </c>
      <c r="R1282">
        <f>SUM(M1282:N1282:O1282:P1282:Q1282)</f>
        <v>1</v>
      </c>
      <c r="S1282" s="1">
        <v>113528</v>
      </c>
      <c r="T1282" s="1" t="str">
        <f t="shared" ref="T1282:T1345" si="82">IF(S1282&lt;=70000,"Low",IF(S1282&lt;=120000,"Medium","High"))</f>
        <v>Medium</v>
      </c>
      <c r="U1282">
        <v>8</v>
      </c>
      <c r="V1282">
        <v>2026</v>
      </c>
      <c r="W1282" t="s">
        <v>20</v>
      </c>
      <c r="X1282">
        <v>2</v>
      </c>
    </row>
    <row r="1283" spans="1:24" x14ac:dyDescent="0.3">
      <c r="A1283">
        <v>1282</v>
      </c>
      <c r="B1283" t="s">
        <v>21</v>
      </c>
      <c r="C1283" t="str">
        <f>_xlfn.XLOOKUP(B1283,Lookup_table!B:B,Lookup_table!C:C)</f>
        <v>AI</v>
      </c>
      <c r="D1283" t="s">
        <v>37</v>
      </c>
      <c r="E1283" t="s">
        <v>15</v>
      </c>
      <c r="F1283" t="s">
        <v>44</v>
      </c>
      <c r="G1283" t="s">
        <v>25</v>
      </c>
      <c r="H1283" t="str">
        <f t="shared" si="80"/>
        <v>Onsite/Hybrid</v>
      </c>
      <c r="I1283" t="s">
        <v>35</v>
      </c>
      <c r="J1283" t="str">
        <f t="shared" si="81"/>
        <v>0-2 yrs</v>
      </c>
      <c r="K1283">
        <f t="shared" ref="K1283:K1346" ca="1" si="83">IF(J1283="0-2 yrs",RANDBETWEEN(0,2),IF(J1283="3-6 yrs", RANDBETWEEN(3,6),IF(J1283="7+ yrs", RANDBETWEEN(7,15)," ")))</f>
        <v>0</v>
      </c>
      <c r="L1283" t="s">
        <v>19</v>
      </c>
      <c r="M1283">
        <v>1</v>
      </c>
      <c r="N1283">
        <v>0</v>
      </c>
      <c r="O1283">
        <v>0</v>
      </c>
      <c r="P1283">
        <v>0</v>
      </c>
      <c r="Q1283">
        <v>0</v>
      </c>
      <c r="R1283">
        <f>SUM(M1283:N1283:O1283:P1283:Q1283)</f>
        <v>1</v>
      </c>
      <c r="S1283" s="1">
        <v>87948</v>
      </c>
      <c r="T1283" s="1" t="str">
        <f t="shared" si="82"/>
        <v>Medium</v>
      </c>
      <c r="U1283">
        <v>4</v>
      </c>
      <c r="V1283">
        <v>2025</v>
      </c>
      <c r="W1283" t="s">
        <v>34</v>
      </c>
      <c r="X1283">
        <v>4</v>
      </c>
    </row>
    <row r="1284" spans="1:24" x14ac:dyDescent="0.3">
      <c r="A1284">
        <v>1283</v>
      </c>
      <c r="B1284" t="s">
        <v>31</v>
      </c>
      <c r="C1284" t="str">
        <f>_xlfn.XLOOKUP(B1284,Lookup_table!B:B,Lookup_table!C:C)</f>
        <v>Business</v>
      </c>
      <c r="D1284" t="s">
        <v>34</v>
      </c>
      <c r="E1284" t="s">
        <v>42</v>
      </c>
      <c r="F1284" t="s">
        <v>43</v>
      </c>
      <c r="G1284" t="s">
        <v>30</v>
      </c>
      <c r="H1284" t="str">
        <f t="shared" si="80"/>
        <v>Onsite/Hybrid</v>
      </c>
      <c r="I1284" t="s">
        <v>35</v>
      </c>
      <c r="J1284" t="str">
        <f t="shared" si="81"/>
        <v>0-2 yrs</v>
      </c>
      <c r="K1284">
        <f t="shared" ca="1" si="83"/>
        <v>1</v>
      </c>
      <c r="L1284" t="s">
        <v>19</v>
      </c>
      <c r="M1284">
        <v>1</v>
      </c>
      <c r="N1284">
        <v>0</v>
      </c>
      <c r="O1284">
        <v>1</v>
      </c>
      <c r="P1284">
        <v>0</v>
      </c>
      <c r="Q1284">
        <v>1</v>
      </c>
      <c r="R1284">
        <f>SUM(M1284:N1284:O1284:P1284:Q1284)</f>
        <v>3</v>
      </c>
      <c r="S1284" s="1">
        <v>79945</v>
      </c>
      <c r="T1284" s="1" t="str">
        <f t="shared" si="82"/>
        <v>Medium</v>
      </c>
      <c r="U1284">
        <v>10</v>
      </c>
      <c r="V1284">
        <v>2020</v>
      </c>
      <c r="W1284" t="s">
        <v>28</v>
      </c>
      <c r="X1284">
        <v>7</v>
      </c>
    </row>
    <row r="1285" spans="1:24" x14ac:dyDescent="0.3">
      <c r="A1285">
        <v>1284</v>
      </c>
      <c r="B1285" t="s">
        <v>31</v>
      </c>
      <c r="C1285" t="str">
        <f>_xlfn.XLOOKUP(B1285,Lookup_table!B:B,Lookup_table!C:C)</f>
        <v>Business</v>
      </c>
      <c r="D1285" t="s">
        <v>22</v>
      </c>
      <c r="E1285" t="s">
        <v>38</v>
      </c>
      <c r="F1285" t="s">
        <v>43</v>
      </c>
      <c r="G1285" t="s">
        <v>30</v>
      </c>
      <c r="H1285" t="str">
        <f t="shared" si="80"/>
        <v>Onsite/Hybrid</v>
      </c>
      <c r="I1285" t="s">
        <v>26</v>
      </c>
      <c r="J1285" t="str">
        <f t="shared" si="81"/>
        <v>3-6 yrs</v>
      </c>
      <c r="K1285">
        <f t="shared" ca="1" si="83"/>
        <v>5</v>
      </c>
      <c r="L1285" t="s">
        <v>27</v>
      </c>
      <c r="M1285">
        <v>0</v>
      </c>
      <c r="N1285">
        <v>0</v>
      </c>
      <c r="O1285">
        <v>1</v>
      </c>
      <c r="P1285">
        <v>1</v>
      </c>
      <c r="Q1285">
        <v>1</v>
      </c>
      <c r="R1285">
        <f>SUM(M1285:N1285:O1285:P1285:Q1285)</f>
        <v>3</v>
      </c>
      <c r="S1285" s="1">
        <v>133772</v>
      </c>
      <c r="T1285" s="1" t="str">
        <f t="shared" si="82"/>
        <v>High</v>
      </c>
      <c r="U1285">
        <v>6</v>
      </c>
      <c r="V1285">
        <v>2025</v>
      </c>
      <c r="W1285" t="s">
        <v>28</v>
      </c>
      <c r="X1285">
        <v>1</v>
      </c>
    </row>
    <row r="1286" spans="1:24" x14ac:dyDescent="0.3">
      <c r="A1286">
        <v>1285</v>
      </c>
      <c r="B1286" t="s">
        <v>50</v>
      </c>
      <c r="C1286" t="str">
        <f>_xlfn.XLOOKUP(B1286,Lookup_table!B:B,Lookup_table!C:C)</f>
        <v>AI</v>
      </c>
      <c r="D1286" t="s">
        <v>22</v>
      </c>
      <c r="E1286" t="s">
        <v>40</v>
      </c>
      <c r="F1286" t="s">
        <v>44</v>
      </c>
      <c r="G1286" t="s">
        <v>17</v>
      </c>
      <c r="H1286" t="str">
        <f t="shared" si="80"/>
        <v>Remote</v>
      </c>
      <c r="I1286" t="s">
        <v>18</v>
      </c>
      <c r="J1286" t="str">
        <f t="shared" si="81"/>
        <v>7+ yrs</v>
      </c>
      <c r="K1286">
        <f t="shared" ca="1" si="83"/>
        <v>9</v>
      </c>
      <c r="L1286" t="s">
        <v>19</v>
      </c>
      <c r="M1286">
        <v>0</v>
      </c>
      <c r="N1286">
        <v>0</v>
      </c>
      <c r="O1286">
        <v>1</v>
      </c>
      <c r="P1286">
        <v>1</v>
      </c>
      <c r="Q1286">
        <v>0</v>
      </c>
      <c r="R1286">
        <f>SUM(M1286:N1286:O1286:P1286:Q1286)</f>
        <v>2</v>
      </c>
      <c r="S1286" s="1">
        <v>188389</v>
      </c>
      <c r="T1286" s="1" t="str">
        <f t="shared" si="82"/>
        <v>High</v>
      </c>
      <c r="U1286">
        <v>10</v>
      </c>
      <c r="V1286">
        <v>2022</v>
      </c>
      <c r="W1286" t="s">
        <v>28</v>
      </c>
      <c r="X1286">
        <v>5</v>
      </c>
    </row>
    <row r="1287" spans="1:24" x14ac:dyDescent="0.3">
      <c r="A1287">
        <v>1286</v>
      </c>
      <c r="B1287" t="s">
        <v>21</v>
      </c>
      <c r="C1287" t="str">
        <f>_xlfn.XLOOKUP(B1287,Lookup_table!B:B,Lookup_table!C:C)</f>
        <v>AI</v>
      </c>
      <c r="D1287" t="s">
        <v>14</v>
      </c>
      <c r="E1287" t="s">
        <v>38</v>
      </c>
      <c r="F1287" t="s">
        <v>16</v>
      </c>
      <c r="G1287" t="s">
        <v>25</v>
      </c>
      <c r="H1287" t="str">
        <f t="shared" si="80"/>
        <v>Onsite/Hybrid</v>
      </c>
      <c r="I1287" t="s">
        <v>35</v>
      </c>
      <c r="J1287" t="str">
        <f t="shared" si="81"/>
        <v>0-2 yrs</v>
      </c>
      <c r="K1287">
        <f t="shared" ca="1" si="83"/>
        <v>1</v>
      </c>
      <c r="L1287" t="s">
        <v>19</v>
      </c>
      <c r="M1287">
        <v>0</v>
      </c>
      <c r="N1287">
        <v>0</v>
      </c>
      <c r="O1287">
        <v>1</v>
      </c>
      <c r="P1287">
        <v>0</v>
      </c>
      <c r="Q1287">
        <v>1</v>
      </c>
      <c r="R1287">
        <f>SUM(M1287:N1287:O1287:P1287:Q1287)</f>
        <v>2</v>
      </c>
      <c r="S1287" s="1">
        <v>111314</v>
      </c>
      <c r="T1287" s="1" t="str">
        <f t="shared" si="82"/>
        <v>Medium</v>
      </c>
      <c r="U1287">
        <v>6</v>
      </c>
      <c r="V1287">
        <v>2022</v>
      </c>
      <c r="W1287" t="s">
        <v>34</v>
      </c>
      <c r="X1287">
        <v>4</v>
      </c>
    </row>
    <row r="1288" spans="1:24" x14ac:dyDescent="0.3">
      <c r="A1288">
        <v>1287</v>
      </c>
      <c r="B1288" t="s">
        <v>36</v>
      </c>
      <c r="C1288" t="str">
        <f>_xlfn.XLOOKUP(B1288,Lookup_table!B:B,Lookup_table!C:C)</f>
        <v>Data</v>
      </c>
      <c r="D1288" t="s">
        <v>14</v>
      </c>
      <c r="E1288" t="s">
        <v>15</v>
      </c>
      <c r="F1288" t="s">
        <v>44</v>
      </c>
      <c r="G1288" t="s">
        <v>25</v>
      </c>
      <c r="H1288" t="str">
        <f t="shared" si="80"/>
        <v>Onsite/Hybrid</v>
      </c>
      <c r="I1288" t="s">
        <v>18</v>
      </c>
      <c r="J1288" t="str">
        <f t="shared" si="81"/>
        <v>7+ yrs</v>
      </c>
      <c r="K1288">
        <f t="shared" ca="1" si="83"/>
        <v>10</v>
      </c>
      <c r="L1288" t="s">
        <v>27</v>
      </c>
      <c r="M1288">
        <v>0</v>
      </c>
      <c r="N1288">
        <v>1</v>
      </c>
      <c r="O1288">
        <v>1</v>
      </c>
      <c r="P1288">
        <v>0</v>
      </c>
      <c r="Q1288">
        <v>0</v>
      </c>
      <c r="R1288">
        <f>SUM(M1288:N1288:O1288:P1288:Q1288)</f>
        <v>2</v>
      </c>
      <c r="S1288" s="1">
        <v>119327</v>
      </c>
      <c r="T1288" s="1" t="str">
        <f t="shared" si="82"/>
        <v>Medium</v>
      </c>
      <c r="U1288">
        <v>9</v>
      </c>
      <c r="V1288">
        <v>2021</v>
      </c>
      <c r="W1288" t="s">
        <v>28</v>
      </c>
      <c r="X1288">
        <v>8</v>
      </c>
    </row>
    <row r="1289" spans="1:24" x14ac:dyDescent="0.3">
      <c r="A1289">
        <v>1288</v>
      </c>
      <c r="B1289" t="s">
        <v>41</v>
      </c>
      <c r="C1289" t="str">
        <f>_xlfn.XLOOKUP(B1289,Lookup_table!B:B,Lookup_table!C:C)</f>
        <v>Data</v>
      </c>
      <c r="D1289" t="s">
        <v>14</v>
      </c>
      <c r="E1289" t="s">
        <v>32</v>
      </c>
      <c r="F1289" t="s">
        <v>51</v>
      </c>
      <c r="G1289" t="s">
        <v>17</v>
      </c>
      <c r="H1289" t="str">
        <f t="shared" si="80"/>
        <v>Remote</v>
      </c>
      <c r="I1289" t="s">
        <v>26</v>
      </c>
      <c r="J1289" t="str">
        <f t="shared" si="81"/>
        <v>3-6 yrs</v>
      </c>
      <c r="K1289">
        <f t="shared" ca="1" si="83"/>
        <v>5</v>
      </c>
      <c r="L1289" t="s">
        <v>27</v>
      </c>
      <c r="M1289">
        <v>1</v>
      </c>
      <c r="N1289">
        <v>1</v>
      </c>
      <c r="O1289">
        <v>1</v>
      </c>
      <c r="P1289">
        <v>1</v>
      </c>
      <c r="Q1289">
        <v>0</v>
      </c>
      <c r="R1289">
        <f>SUM(M1289:N1289:O1289:P1289:Q1289)</f>
        <v>4</v>
      </c>
      <c r="S1289" s="1">
        <v>106497</v>
      </c>
      <c r="T1289" s="1" t="str">
        <f t="shared" si="82"/>
        <v>Medium</v>
      </c>
      <c r="U1289">
        <v>1</v>
      </c>
      <c r="V1289">
        <v>2023</v>
      </c>
      <c r="W1289" t="s">
        <v>28</v>
      </c>
      <c r="X1289">
        <v>3</v>
      </c>
    </row>
    <row r="1290" spans="1:24" x14ac:dyDescent="0.3">
      <c r="A1290">
        <v>1289</v>
      </c>
      <c r="B1290" t="s">
        <v>21</v>
      </c>
      <c r="C1290" t="str">
        <f>_xlfn.XLOOKUP(B1290,Lookup_table!B:B,Lookup_table!C:C)</f>
        <v>AI</v>
      </c>
      <c r="D1290" t="s">
        <v>34</v>
      </c>
      <c r="E1290" t="s">
        <v>40</v>
      </c>
      <c r="F1290" t="s">
        <v>44</v>
      </c>
      <c r="G1290" t="s">
        <v>17</v>
      </c>
      <c r="H1290" t="str">
        <f t="shared" si="80"/>
        <v>Remote</v>
      </c>
      <c r="I1290" t="s">
        <v>18</v>
      </c>
      <c r="J1290" t="str">
        <f t="shared" si="81"/>
        <v>7+ yrs</v>
      </c>
      <c r="K1290">
        <f t="shared" ca="1" si="83"/>
        <v>10</v>
      </c>
      <c r="L1290" t="s">
        <v>39</v>
      </c>
      <c r="M1290">
        <v>1</v>
      </c>
      <c r="N1290">
        <v>0</v>
      </c>
      <c r="O1290">
        <v>0</v>
      </c>
      <c r="P1290">
        <v>0</v>
      </c>
      <c r="Q1290">
        <v>0</v>
      </c>
      <c r="R1290">
        <f>SUM(M1290:N1290:O1290:P1290:Q1290)</f>
        <v>1</v>
      </c>
      <c r="S1290" s="1">
        <v>143964</v>
      </c>
      <c r="T1290" s="1" t="str">
        <f t="shared" si="82"/>
        <v>High</v>
      </c>
      <c r="U1290">
        <v>7</v>
      </c>
      <c r="V1290">
        <v>2021</v>
      </c>
      <c r="W1290" t="s">
        <v>20</v>
      </c>
      <c r="X1290">
        <v>4</v>
      </c>
    </row>
    <row r="1291" spans="1:24" x14ac:dyDescent="0.3">
      <c r="A1291">
        <v>1290</v>
      </c>
      <c r="B1291" t="s">
        <v>36</v>
      </c>
      <c r="C1291" t="str">
        <f>_xlfn.XLOOKUP(B1291,Lookup_table!B:B,Lookup_table!C:C)</f>
        <v>Data</v>
      </c>
      <c r="D1291" t="s">
        <v>22</v>
      </c>
      <c r="E1291" t="s">
        <v>32</v>
      </c>
      <c r="F1291" t="s">
        <v>51</v>
      </c>
      <c r="G1291" t="s">
        <v>25</v>
      </c>
      <c r="H1291" t="str">
        <f t="shared" si="80"/>
        <v>Onsite/Hybrid</v>
      </c>
      <c r="I1291" t="s">
        <v>35</v>
      </c>
      <c r="J1291" t="str">
        <f t="shared" si="81"/>
        <v>0-2 yrs</v>
      </c>
      <c r="K1291">
        <f t="shared" ca="1" si="83"/>
        <v>0</v>
      </c>
      <c r="L1291" t="s">
        <v>27</v>
      </c>
      <c r="M1291">
        <v>1</v>
      </c>
      <c r="N1291">
        <v>1</v>
      </c>
      <c r="O1291">
        <v>1</v>
      </c>
      <c r="P1291">
        <v>1</v>
      </c>
      <c r="Q1291">
        <v>1</v>
      </c>
      <c r="R1291">
        <f>SUM(M1291:N1291:O1291:P1291:Q1291)</f>
        <v>5</v>
      </c>
      <c r="S1291" s="1">
        <v>108439</v>
      </c>
      <c r="T1291" s="1" t="str">
        <f t="shared" si="82"/>
        <v>Medium</v>
      </c>
      <c r="U1291">
        <v>6</v>
      </c>
      <c r="V1291">
        <v>2021</v>
      </c>
      <c r="W1291" t="s">
        <v>28</v>
      </c>
      <c r="X1291">
        <v>8</v>
      </c>
    </row>
    <row r="1292" spans="1:24" x14ac:dyDescent="0.3">
      <c r="A1292">
        <v>1291</v>
      </c>
      <c r="B1292" t="s">
        <v>31</v>
      </c>
      <c r="C1292" t="str">
        <f>_xlfn.XLOOKUP(B1292,Lookup_table!B:B,Lookup_table!C:C)</f>
        <v>Business</v>
      </c>
      <c r="D1292" t="s">
        <v>37</v>
      </c>
      <c r="E1292" t="s">
        <v>42</v>
      </c>
      <c r="F1292" t="s">
        <v>44</v>
      </c>
      <c r="G1292" t="s">
        <v>25</v>
      </c>
      <c r="H1292" t="str">
        <f t="shared" si="80"/>
        <v>Onsite/Hybrid</v>
      </c>
      <c r="I1292" t="s">
        <v>18</v>
      </c>
      <c r="J1292" t="str">
        <f t="shared" si="81"/>
        <v>7+ yrs</v>
      </c>
      <c r="K1292">
        <f t="shared" ca="1" si="83"/>
        <v>14</v>
      </c>
      <c r="L1292" t="s">
        <v>27</v>
      </c>
      <c r="M1292">
        <v>0</v>
      </c>
      <c r="N1292">
        <v>1</v>
      </c>
      <c r="O1292">
        <v>1</v>
      </c>
      <c r="P1292">
        <v>0</v>
      </c>
      <c r="Q1292">
        <v>0</v>
      </c>
      <c r="R1292">
        <f>SUM(M1292:N1292:O1292:P1292:Q1292)</f>
        <v>2</v>
      </c>
      <c r="S1292" s="1">
        <v>112753</v>
      </c>
      <c r="T1292" s="1" t="str">
        <f t="shared" si="82"/>
        <v>Medium</v>
      </c>
      <c r="U1292">
        <v>6</v>
      </c>
      <c r="V1292">
        <v>2024</v>
      </c>
      <c r="W1292" t="s">
        <v>20</v>
      </c>
      <c r="X1292">
        <v>1</v>
      </c>
    </row>
    <row r="1293" spans="1:24" x14ac:dyDescent="0.3">
      <c r="A1293">
        <v>1292</v>
      </c>
      <c r="B1293" t="s">
        <v>36</v>
      </c>
      <c r="C1293" t="str">
        <f>_xlfn.XLOOKUP(B1293,Lookup_table!B:B,Lookup_table!C:C)</f>
        <v>Data</v>
      </c>
      <c r="D1293" t="s">
        <v>14</v>
      </c>
      <c r="E1293" t="s">
        <v>38</v>
      </c>
      <c r="F1293" t="s">
        <v>44</v>
      </c>
      <c r="G1293" t="s">
        <v>25</v>
      </c>
      <c r="H1293" t="str">
        <f t="shared" si="80"/>
        <v>Onsite/Hybrid</v>
      </c>
      <c r="I1293" t="s">
        <v>26</v>
      </c>
      <c r="J1293" t="str">
        <f t="shared" si="81"/>
        <v>3-6 yrs</v>
      </c>
      <c r="K1293">
        <f t="shared" ca="1" si="83"/>
        <v>4</v>
      </c>
      <c r="L1293" t="s">
        <v>19</v>
      </c>
      <c r="M1293">
        <v>0</v>
      </c>
      <c r="N1293">
        <v>1</v>
      </c>
      <c r="O1293">
        <v>0</v>
      </c>
      <c r="P1293">
        <v>0</v>
      </c>
      <c r="Q1293">
        <v>0</v>
      </c>
      <c r="R1293">
        <f>SUM(M1293:N1293:O1293:P1293:Q1293)</f>
        <v>1</v>
      </c>
      <c r="S1293" s="1">
        <v>74539</v>
      </c>
      <c r="T1293" s="1" t="str">
        <f t="shared" si="82"/>
        <v>Medium</v>
      </c>
      <c r="U1293">
        <v>10</v>
      </c>
      <c r="V1293">
        <v>2022</v>
      </c>
      <c r="W1293" t="s">
        <v>20</v>
      </c>
      <c r="X1293">
        <v>4</v>
      </c>
    </row>
    <row r="1294" spans="1:24" x14ac:dyDescent="0.3">
      <c r="A1294">
        <v>1293</v>
      </c>
      <c r="B1294" t="s">
        <v>31</v>
      </c>
      <c r="C1294" t="str">
        <f>_xlfn.XLOOKUP(B1294,Lookup_table!B:B,Lookup_table!C:C)</f>
        <v>Business</v>
      </c>
      <c r="D1294" t="s">
        <v>34</v>
      </c>
      <c r="E1294" t="s">
        <v>32</v>
      </c>
      <c r="F1294" t="s">
        <v>43</v>
      </c>
      <c r="G1294" t="s">
        <v>30</v>
      </c>
      <c r="H1294" t="str">
        <f t="shared" si="80"/>
        <v>Onsite/Hybrid</v>
      </c>
      <c r="I1294" t="s">
        <v>18</v>
      </c>
      <c r="J1294" t="str">
        <f t="shared" si="81"/>
        <v>7+ yrs</v>
      </c>
      <c r="K1294">
        <f t="shared" ca="1" si="83"/>
        <v>10</v>
      </c>
      <c r="L1294" t="s">
        <v>19</v>
      </c>
      <c r="M1294">
        <v>1</v>
      </c>
      <c r="N1294">
        <v>0</v>
      </c>
      <c r="O1294">
        <v>1</v>
      </c>
      <c r="P1294">
        <v>0</v>
      </c>
      <c r="Q1294">
        <v>0</v>
      </c>
      <c r="R1294">
        <f>SUM(M1294:N1294:O1294:P1294:Q1294)</f>
        <v>2</v>
      </c>
      <c r="S1294" s="1">
        <v>117592</v>
      </c>
      <c r="T1294" s="1" t="str">
        <f t="shared" si="82"/>
        <v>Medium</v>
      </c>
      <c r="U1294">
        <v>10</v>
      </c>
      <c r="V1294">
        <v>2023</v>
      </c>
      <c r="W1294" t="s">
        <v>20</v>
      </c>
      <c r="X1294">
        <v>1</v>
      </c>
    </row>
    <row r="1295" spans="1:24" x14ac:dyDescent="0.3">
      <c r="A1295">
        <v>1294</v>
      </c>
      <c r="B1295" t="s">
        <v>50</v>
      </c>
      <c r="C1295" t="str">
        <f>_xlfn.XLOOKUP(B1295,Lookup_table!B:B,Lookup_table!C:C)</f>
        <v>AI</v>
      </c>
      <c r="D1295" t="s">
        <v>22</v>
      </c>
      <c r="E1295" t="s">
        <v>23</v>
      </c>
      <c r="F1295" t="s">
        <v>43</v>
      </c>
      <c r="G1295" t="s">
        <v>17</v>
      </c>
      <c r="H1295" t="str">
        <f t="shared" si="80"/>
        <v>Remote</v>
      </c>
      <c r="I1295" t="s">
        <v>26</v>
      </c>
      <c r="J1295" t="str">
        <f t="shared" si="81"/>
        <v>3-6 yrs</v>
      </c>
      <c r="K1295">
        <f t="shared" ca="1" si="83"/>
        <v>6</v>
      </c>
      <c r="L1295" t="s">
        <v>27</v>
      </c>
      <c r="M1295">
        <v>0</v>
      </c>
      <c r="N1295">
        <v>0</v>
      </c>
      <c r="O1295">
        <v>0</v>
      </c>
      <c r="P1295">
        <v>1</v>
      </c>
      <c r="Q1295">
        <v>1</v>
      </c>
      <c r="R1295">
        <f>SUM(M1295:N1295:O1295:P1295:Q1295)</f>
        <v>2</v>
      </c>
      <c r="S1295" s="1">
        <v>155891</v>
      </c>
      <c r="T1295" s="1" t="str">
        <f t="shared" si="82"/>
        <v>High</v>
      </c>
      <c r="U1295">
        <v>5</v>
      </c>
      <c r="V1295">
        <v>2021</v>
      </c>
      <c r="W1295" t="s">
        <v>20</v>
      </c>
      <c r="X1295">
        <v>3</v>
      </c>
    </row>
    <row r="1296" spans="1:24" x14ac:dyDescent="0.3">
      <c r="A1296">
        <v>1295</v>
      </c>
      <c r="B1296" t="s">
        <v>41</v>
      </c>
      <c r="C1296" t="str">
        <f>_xlfn.XLOOKUP(B1296,Lookup_table!B:B,Lookup_table!C:C)</f>
        <v>Data</v>
      </c>
      <c r="D1296" t="s">
        <v>22</v>
      </c>
      <c r="E1296" t="s">
        <v>42</v>
      </c>
      <c r="F1296" t="s">
        <v>52</v>
      </c>
      <c r="G1296" t="s">
        <v>17</v>
      </c>
      <c r="H1296" t="str">
        <f t="shared" si="80"/>
        <v>Remote</v>
      </c>
      <c r="I1296" t="s">
        <v>35</v>
      </c>
      <c r="J1296" t="str">
        <f t="shared" si="81"/>
        <v>0-2 yrs</v>
      </c>
      <c r="K1296">
        <f t="shared" ca="1" si="83"/>
        <v>0</v>
      </c>
      <c r="L1296" t="s">
        <v>19</v>
      </c>
      <c r="M1296">
        <v>1</v>
      </c>
      <c r="N1296">
        <v>0</v>
      </c>
      <c r="O1296">
        <v>0</v>
      </c>
      <c r="P1296">
        <v>0</v>
      </c>
      <c r="Q1296">
        <v>0</v>
      </c>
      <c r="R1296">
        <f>SUM(M1296:N1296:O1296:P1296:Q1296)</f>
        <v>1</v>
      </c>
      <c r="S1296" s="1">
        <v>74177</v>
      </c>
      <c r="T1296" s="1" t="str">
        <f t="shared" si="82"/>
        <v>Medium</v>
      </c>
      <c r="U1296">
        <v>9</v>
      </c>
      <c r="V1296">
        <v>2022</v>
      </c>
      <c r="W1296" t="s">
        <v>20</v>
      </c>
      <c r="X1296">
        <v>5</v>
      </c>
    </row>
    <row r="1297" spans="1:24" x14ac:dyDescent="0.3">
      <c r="A1297">
        <v>1296</v>
      </c>
      <c r="B1297" t="s">
        <v>31</v>
      </c>
      <c r="C1297" t="str">
        <f>_xlfn.XLOOKUP(B1297,Lookup_table!B:B,Lookup_table!C:C)</f>
        <v>Business</v>
      </c>
      <c r="D1297" t="s">
        <v>37</v>
      </c>
      <c r="E1297" t="s">
        <v>42</v>
      </c>
      <c r="F1297" t="s">
        <v>29</v>
      </c>
      <c r="G1297" t="s">
        <v>17</v>
      </c>
      <c r="H1297" t="str">
        <f t="shared" si="80"/>
        <v>Remote</v>
      </c>
      <c r="I1297" t="s">
        <v>26</v>
      </c>
      <c r="J1297" t="str">
        <f t="shared" si="81"/>
        <v>3-6 yrs</v>
      </c>
      <c r="K1297">
        <f t="shared" ca="1" si="83"/>
        <v>4</v>
      </c>
      <c r="L1297" t="s">
        <v>39</v>
      </c>
      <c r="M1297">
        <v>0</v>
      </c>
      <c r="N1297">
        <v>0</v>
      </c>
      <c r="O1297">
        <v>1</v>
      </c>
      <c r="P1297">
        <v>0</v>
      </c>
      <c r="Q1297">
        <v>1</v>
      </c>
      <c r="R1297">
        <f>SUM(M1297:N1297:O1297:P1297:Q1297)</f>
        <v>2</v>
      </c>
      <c r="S1297" s="1">
        <v>99313</v>
      </c>
      <c r="T1297" s="1" t="str">
        <f t="shared" si="82"/>
        <v>Medium</v>
      </c>
      <c r="U1297">
        <v>9</v>
      </c>
      <c r="V1297">
        <v>2021</v>
      </c>
      <c r="W1297" t="s">
        <v>20</v>
      </c>
      <c r="X1297">
        <v>2</v>
      </c>
    </row>
    <row r="1298" spans="1:24" x14ac:dyDescent="0.3">
      <c r="A1298">
        <v>1297</v>
      </c>
      <c r="B1298" t="s">
        <v>41</v>
      </c>
      <c r="C1298" t="str">
        <f>_xlfn.XLOOKUP(B1298,Lookup_table!B:B,Lookup_table!C:C)</f>
        <v>Data</v>
      </c>
      <c r="D1298" t="s">
        <v>22</v>
      </c>
      <c r="E1298" t="s">
        <v>38</v>
      </c>
      <c r="F1298" t="s">
        <v>43</v>
      </c>
      <c r="G1298" t="s">
        <v>17</v>
      </c>
      <c r="H1298" t="str">
        <f t="shared" si="80"/>
        <v>Remote</v>
      </c>
      <c r="I1298" t="s">
        <v>35</v>
      </c>
      <c r="J1298" t="str">
        <f t="shared" si="81"/>
        <v>0-2 yrs</v>
      </c>
      <c r="K1298">
        <f t="shared" ca="1" si="83"/>
        <v>0</v>
      </c>
      <c r="L1298" t="s">
        <v>27</v>
      </c>
      <c r="M1298">
        <v>1</v>
      </c>
      <c r="N1298">
        <v>0</v>
      </c>
      <c r="O1298">
        <v>0</v>
      </c>
      <c r="P1298">
        <v>0</v>
      </c>
      <c r="Q1298">
        <v>1</v>
      </c>
      <c r="R1298">
        <f>SUM(M1298:N1298:O1298:P1298:Q1298)</f>
        <v>2</v>
      </c>
      <c r="S1298" s="1">
        <v>78989</v>
      </c>
      <c r="T1298" s="1" t="str">
        <f t="shared" si="82"/>
        <v>Medium</v>
      </c>
      <c r="U1298">
        <v>9</v>
      </c>
      <c r="V1298">
        <v>2024</v>
      </c>
      <c r="W1298" t="s">
        <v>20</v>
      </c>
      <c r="X1298">
        <v>2</v>
      </c>
    </row>
    <row r="1299" spans="1:24" x14ac:dyDescent="0.3">
      <c r="A1299">
        <v>1298</v>
      </c>
      <c r="B1299" t="s">
        <v>36</v>
      </c>
      <c r="C1299" t="str">
        <f>_xlfn.XLOOKUP(B1299,Lookup_table!B:B,Lookup_table!C:C)</f>
        <v>Data</v>
      </c>
      <c r="D1299" t="s">
        <v>34</v>
      </c>
      <c r="E1299" t="s">
        <v>32</v>
      </c>
      <c r="F1299" t="s">
        <v>16</v>
      </c>
      <c r="G1299" t="s">
        <v>30</v>
      </c>
      <c r="H1299" t="str">
        <f t="shared" si="80"/>
        <v>Onsite/Hybrid</v>
      </c>
      <c r="I1299" t="s">
        <v>35</v>
      </c>
      <c r="J1299" t="str">
        <f t="shared" si="81"/>
        <v>0-2 yrs</v>
      </c>
      <c r="K1299">
        <f t="shared" ca="1" si="83"/>
        <v>2</v>
      </c>
      <c r="L1299" t="s">
        <v>19</v>
      </c>
      <c r="M1299">
        <v>1</v>
      </c>
      <c r="N1299">
        <v>1</v>
      </c>
      <c r="O1299">
        <v>1</v>
      </c>
      <c r="P1299">
        <v>0</v>
      </c>
      <c r="Q1299">
        <v>0</v>
      </c>
      <c r="R1299">
        <f>SUM(M1299:N1299:O1299:P1299:Q1299)</f>
        <v>3</v>
      </c>
      <c r="S1299" s="1">
        <v>61357</v>
      </c>
      <c r="T1299" s="1" t="str">
        <f t="shared" si="82"/>
        <v>Low</v>
      </c>
      <c r="U1299">
        <v>10</v>
      </c>
      <c r="V1299">
        <v>2021</v>
      </c>
      <c r="W1299" t="s">
        <v>34</v>
      </c>
      <c r="X1299">
        <v>2</v>
      </c>
    </row>
    <row r="1300" spans="1:24" x14ac:dyDescent="0.3">
      <c r="A1300">
        <v>1299</v>
      </c>
      <c r="B1300" t="s">
        <v>31</v>
      </c>
      <c r="C1300" t="str">
        <f>_xlfn.XLOOKUP(B1300,Lookup_table!B:B,Lookup_table!C:C)</f>
        <v>Business</v>
      </c>
      <c r="D1300" t="s">
        <v>22</v>
      </c>
      <c r="E1300" t="s">
        <v>23</v>
      </c>
      <c r="F1300" t="s">
        <v>29</v>
      </c>
      <c r="G1300" t="s">
        <v>30</v>
      </c>
      <c r="H1300" t="str">
        <f t="shared" si="80"/>
        <v>Onsite/Hybrid</v>
      </c>
      <c r="I1300" t="s">
        <v>18</v>
      </c>
      <c r="J1300" t="str">
        <f t="shared" si="81"/>
        <v>7+ yrs</v>
      </c>
      <c r="K1300">
        <f t="shared" ca="1" si="83"/>
        <v>9</v>
      </c>
      <c r="L1300" t="s">
        <v>27</v>
      </c>
      <c r="M1300">
        <v>1</v>
      </c>
      <c r="N1300">
        <v>0</v>
      </c>
      <c r="O1300">
        <v>1</v>
      </c>
      <c r="P1300">
        <v>0</v>
      </c>
      <c r="Q1300">
        <v>0</v>
      </c>
      <c r="R1300">
        <f>SUM(M1300:N1300:O1300:P1300:Q1300)</f>
        <v>2</v>
      </c>
      <c r="S1300" s="1">
        <v>134999</v>
      </c>
      <c r="T1300" s="1" t="str">
        <f t="shared" si="82"/>
        <v>High</v>
      </c>
      <c r="U1300">
        <v>3</v>
      </c>
      <c r="V1300">
        <v>2022</v>
      </c>
      <c r="W1300" t="s">
        <v>28</v>
      </c>
      <c r="X1300">
        <v>8</v>
      </c>
    </row>
    <row r="1301" spans="1:24" x14ac:dyDescent="0.3">
      <c r="A1301">
        <v>1300</v>
      </c>
      <c r="B1301" t="s">
        <v>31</v>
      </c>
      <c r="C1301" t="str">
        <f>_xlfn.XLOOKUP(B1301,Lookup_table!B:B,Lookup_table!C:C)</f>
        <v>Business</v>
      </c>
      <c r="D1301" t="s">
        <v>34</v>
      </c>
      <c r="E1301" t="s">
        <v>15</v>
      </c>
      <c r="F1301" t="s">
        <v>43</v>
      </c>
      <c r="G1301" t="s">
        <v>25</v>
      </c>
      <c r="H1301" t="str">
        <f t="shared" si="80"/>
        <v>Onsite/Hybrid</v>
      </c>
      <c r="I1301" t="s">
        <v>35</v>
      </c>
      <c r="J1301" t="str">
        <f t="shared" si="81"/>
        <v>0-2 yrs</v>
      </c>
      <c r="K1301">
        <f t="shared" ca="1" si="83"/>
        <v>0</v>
      </c>
      <c r="L1301" t="s">
        <v>39</v>
      </c>
      <c r="M1301">
        <v>0</v>
      </c>
      <c r="N1301">
        <v>1</v>
      </c>
      <c r="O1301">
        <v>1</v>
      </c>
      <c r="P1301">
        <v>1</v>
      </c>
      <c r="Q1301">
        <v>1</v>
      </c>
      <c r="R1301">
        <f>SUM(M1301:N1301:O1301:P1301:Q1301)</f>
        <v>4</v>
      </c>
      <c r="S1301" s="1">
        <v>90848</v>
      </c>
      <c r="T1301" s="1" t="str">
        <f t="shared" si="82"/>
        <v>Medium</v>
      </c>
      <c r="U1301">
        <v>2</v>
      </c>
      <c r="V1301">
        <v>2023</v>
      </c>
      <c r="W1301" t="s">
        <v>28</v>
      </c>
      <c r="X1301">
        <v>4</v>
      </c>
    </row>
    <row r="1302" spans="1:24" x14ac:dyDescent="0.3">
      <c r="A1302">
        <v>1301</v>
      </c>
      <c r="B1302" t="s">
        <v>41</v>
      </c>
      <c r="C1302" t="str">
        <f>_xlfn.XLOOKUP(B1302,Lookup_table!B:B,Lookup_table!C:C)</f>
        <v>Data</v>
      </c>
      <c r="D1302" t="s">
        <v>37</v>
      </c>
      <c r="E1302" t="s">
        <v>42</v>
      </c>
      <c r="F1302" t="s">
        <v>43</v>
      </c>
      <c r="G1302" t="s">
        <v>17</v>
      </c>
      <c r="H1302" t="str">
        <f t="shared" si="80"/>
        <v>Remote</v>
      </c>
      <c r="I1302" t="s">
        <v>18</v>
      </c>
      <c r="J1302" t="str">
        <f t="shared" si="81"/>
        <v>7+ yrs</v>
      </c>
      <c r="K1302">
        <f t="shared" ca="1" si="83"/>
        <v>10</v>
      </c>
      <c r="L1302" t="s">
        <v>19</v>
      </c>
      <c r="M1302">
        <v>0</v>
      </c>
      <c r="N1302">
        <v>0</v>
      </c>
      <c r="O1302">
        <v>0</v>
      </c>
      <c r="P1302">
        <v>0</v>
      </c>
      <c r="Q1302">
        <v>1</v>
      </c>
      <c r="R1302">
        <f>SUM(M1302:N1302:O1302:P1302:Q1302)</f>
        <v>1</v>
      </c>
      <c r="S1302" s="1">
        <v>114297</v>
      </c>
      <c r="T1302" s="1" t="str">
        <f t="shared" si="82"/>
        <v>Medium</v>
      </c>
      <c r="U1302">
        <v>6</v>
      </c>
      <c r="V1302">
        <v>2021</v>
      </c>
      <c r="W1302" t="s">
        <v>20</v>
      </c>
      <c r="X1302">
        <v>4</v>
      </c>
    </row>
    <row r="1303" spans="1:24" x14ac:dyDescent="0.3">
      <c r="A1303">
        <v>1302</v>
      </c>
      <c r="B1303" t="s">
        <v>36</v>
      </c>
      <c r="C1303" t="str">
        <f>_xlfn.XLOOKUP(B1303,Lookup_table!B:B,Lookup_table!C:C)</f>
        <v>Data</v>
      </c>
      <c r="D1303" t="s">
        <v>34</v>
      </c>
      <c r="E1303" t="s">
        <v>15</v>
      </c>
      <c r="F1303" t="s">
        <v>44</v>
      </c>
      <c r="G1303" t="s">
        <v>25</v>
      </c>
      <c r="H1303" t="str">
        <f t="shared" si="80"/>
        <v>Onsite/Hybrid</v>
      </c>
      <c r="I1303" t="s">
        <v>26</v>
      </c>
      <c r="J1303" t="str">
        <f t="shared" si="81"/>
        <v>3-6 yrs</v>
      </c>
      <c r="K1303">
        <f t="shared" ca="1" si="83"/>
        <v>4</v>
      </c>
      <c r="L1303" t="s">
        <v>39</v>
      </c>
      <c r="M1303">
        <v>1</v>
      </c>
      <c r="N1303">
        <v>1</v>
      </c>
      <c r="O1303">
        <v>0</v>
      </c>
      <c r="P1303">
        <v>0</v>
      </c>
      <c r="Q1303">
        <v>1</v>
      </c>
      <c r="R1303">
        <f>SUM(M1303:N1303:O1303:P1303:Q1303)</f>
        <v>3</v>
      </c>
      <c r="S1303" s="1">
        <v>87925</v>
      </c>
      <c r="T1303" s="1" t="str">
        <f t="shared" si="82"/>
        <v>Medium</v>
      </c>
      <c r="U1303">
        <v>3</v>
      </c>
      <c r="V1303">
        <v>2020</v>
      </c>
      <c r="W1303" t="s">
        <v>20</v>
      </c>
      <c r="X1303">
        <v>3</v>
      </c>
    </row>
    <row r="1304" spans="1:24" x14ac:dyDescent="0.3">
      <c r="A1304">
        <v>1303</v>
      </c>
      <c r="B1304" t="s">
        <v>41</v>
      </c>
      <c r="C1304" t="str">
        <f>_xlfn.XLOOKUP(B1304,Lookup_table!B:B,Lookup_table!C:C)</f>
        <v>Data</v>
      </c>
      <c r="D1304" t="s">
        <v>14</v>
      </c>
      <c r="E1304" t="s">
        <v>32</v>
      </c>
      <c r="F1304" t="s">
        <v>43</v>
      </c>
      <c r="G1304" t="s">
        <v>17</v>
      </c>
      <c r="H1304" t="str">
        <f t="shared" si="80"/>
        <v>Remote</v>
      </c>
      <c r="I1304" t="s">
        <v>35</v>
      </c>
      <c r="J1304" t="str">
        <f t="shared" si="81"/>
        <v>0-2 yrs</v>
      </c>
      <c r="K1304">
        <f t="shared" ca="1" si="83"/>
        <v>2</v>
      </c>
      <c r="L1304" t="s">
        <v>39</v>
      </c>
      <c r="M1304">
        <v>1</v>
      </c>
      <c r="N1304">
        <v>0</v>
      </c>
      <c r="O1304">
        <v>0</v>
      </c>
      <c r="P1304">
        <v>1</v>
      </c>
      <c r="Q1304">
        <v>1</v>
      </c>
      <c r="R1304">
        <f>SUM(M1304:N1304:O1304:P1304:Q1304)</f>
        <v>3</v>
      </c>
      <c r="S1304" s="1">
        <v>78167</v>
      </c>
      <c r="T1304" s="1" t="str">
        <f t="shared" si="82"/>
        <v>Medium</v>
      </c>
      <c r="U1304">
        <v>5</v>
      </c>
      <c r="V1304">
        <v>2026</v>
      </c>
      <c r="W1304" t="s">
        <v>34</v>
      </c>
      <c r="X1304">
        <v>2</v>
      </c>
    </row>
    <row r="1305" spans="1:24" x14ac:dyDescent="0.3">
      <c r="A1305">
        <v>1304</v>
      </c>
      <c r="B1305" t="s">
        <v>36</v>
      </c>
      <c r="C1305" t="str">
        <f>_xlfn.XLOOKUP(B1305,Lookup_table!B:B,Lookup_table!C:C)</f>
        <v>Data</v>
      </c>
      <c r="D1305" t="s">
        <v>34</v>
      </c>
      <c r="E1305" t="s">
        <v>38</v>
      </c>
      <c r="F1305" t="s">
        <v>51</v>
      </c>
      <c r="G1305" t="s">
        <v>25</v>
      </c>
      <c r="H1305" t="str">
        <f t="shared" si="80"/>
        <v>Onsite/Hybrid</v>
      </c>
      <c r="I1305" t="s">
        <v>26</v>
      </c>
      <c r="J1305" t="str">
        <f t="shared" si="81"/>
        <v>3-6 yrs</v>
      </c>
      <c r="K1305">
        <f t="shared" ca="1" si="83"/>
        <v>5</v>
      </c>
      <c r="L1305" t="s">
        <v>27</v>
      </c>
      <c r="M1305">
        <v>1</v>
      </c>
      <c r="N1305">
        <v>1</v>
      </c>
      <c r="O1305">
        <v>0</v>
      </c>
      <c r="P1305">
        <v>1</v>
      </c>
      <c r="Q1305">
        <v>1</v>
      </c>
      <c r="R1305">
        <f>SUM(M1305:N1305:O1305:P1305:Q1305)</f>
        <v>4</v>
      </c>
      <c r="S1305" s="1">
        <v>103722</v>
      </c>
      <c r="T1305" s="1" t="str">
        <f t="shared" si="82"/>
        <v>Medium</v>
      </c>
      <c r="U1305">
        <v>11</v>
      </c>
      <c r="V1305">
        <v>2024</v>
      </c>
      <c r="W1305" t="s">
        <v>28</v>
      </c>
      <c r="X1305">
        <v>7</v>
      </c>
    </row>
    <row r="1306" spans="1:24" x14ac:dyDescent="0.3">
      <c r="A1306">
        <v>1305</v>
      </c>
      <c r="B1306" t="s">
        <v>50</v>
      </c>
      <c r="C1306" t="str">
        <f>_xlfn.XLOOKUP(B1306,Lookup_table!B:B,Lookup_table!C:C)</f>
        <v>AI</v>
      </c>
      <c r="D1306" t="s">
        <v>14</v>
      </c>
      <c r="E1306" t="s">
        <v>40</v>
      </c>
      <c r="F1306" t="s">
        <v>52</v>
      </c>
      <c r="G1306" t="s">
        <v>30</v>
      </c>
      <c r="H1306" t="str">
        <f t="shared" si="80"/>
        <v>Onsite/Hybrid</v>
      </c>
      <c r="I1306" t="s">
        <v>18</v>
      </c>
      <c r="J1306" t="str">
        <f t="shared" si="81"/>
        <v>7+ yrs</v>
      </c>
      <c r="K1306">
        <f t="shared" ca="1" si="83"/>
        <v>15</v>
      </c>
      <c r="L1306" t="s">
        <v>19</v>
      </c>
      <c r="M1306">
        <v>0</v>
      </c>
      <c r="N1306">
        <v>0</v>
      </c>
      <c r="O1306">
        <v>1</v>
      </c>
      <c r="P1306">
        <v>1</v>
      </c>
      <c r="Q1306">
        <v>1</v>
      </c>
      <c r="R1306">
        <f>SUM(M1306:N1306:O1306:P1306:Q1306)</f>
        <v>3</v>
      </c>
      <c r="S1306" s="1">
        <v>175079</v>
      </c>
      <c r="T1306" s="1" t="str">
        <f t="shared" si="82"/>
        <v>High</v>
      </c>
      <c r="U1306">
        <v>3</v>
      </c>
      <c r="V1306">
        <v>2021</v>
      </c>
      <c r="W1306" t="s">
        <v>28</v>
      </c>
      <c r="X1306">
        <v>4</v>
      </c>
    </row>
    <row r="1307" spans="1:24" x14ac:dyDescent="0.3">
      <c r="A1307">
        <v>1306</v>
      </c>
      <c r="B1307" t="s">
        <v>41</v>
      </c>
      <c r="C1307" t="str">
        <f>_xlfn.XLOOKUP(B1307,Lookup_table!B:B,Lookup_table!C:C)</f>
        <v>Data</v>
      </c>
      <c r="D1307" t="s">
        <v>22</v>
      </c>
      <c r="E1307" t="s">
        <v>32</v>
      </c>
      <c r="F1307" t="s">
        <v>16</v>
      </c>
      <c r="G1307" t="s">
        <v>17</v>
      </c>
      <c r="H1307" t="str">
        <f t="shared" si="80"/>
        <v>Remote</v>
      </c>
      <c r="I1307" t="s">
        <v>18</v>
      </c>
      <c r="J1307" t="str">
        <f t="shared" si="81"/>
        <v>7+ yrs</v>
      </c>
      <c r="K1307">
        <f t="shared" ca="1" si="83"/>
        <v>8</v>
      </c>
      <c r="L1307" t="s">
        <v>39</v>
      </c>
      <c r="M1307">
        <v>1</v>
      </c>
      <c r="N1307">
        <v>0</v>
      </c>
      <c r="O1307">
        <v>1</v>
      </c>
      <c r="P1307">
        <v>1</v>
      </c>
      <c r="Q1307">
        <v>0</v>
      </c>
      <c r="R1307">
        <f>SUM(M1307:N1307:O1307:P1307:Q1307)</f>
        <v>3</v>
      </c>
      <c r="S1307" s="1">
        <v>145739</v>
      </c>
      <c r="T1307" s="1" t="str">
        <f t="shared" si="82"/>
        <v>High</v>
      </c>
      <c r="U1307">
        <v>9</v>
      </c>
      <c r="V1307">
        <v>2023</v>
      </c>
      <c r="W1307" t="s">
        <v>28</v>
      </c>
      <c r="X1307">
        <v>9</v>
      </c>
    </row>
    <row r="1308" spans="1:24" x14ac:dyDescent="0.3">
      <c r="A1308">
        <v>1307</v>
      </c>
      <c r="B1308" t="s">
        <v>21</v>
      </c>
      <c r="C1308" t="str">
        <f>_xlfn.XLOOKUP(B1308,Lookup_table!B:B,Lookup_table!C:C)</f>
        <v>AI</v>
      </c>
      <c r="D1308" t="s">
        <v>14</v>
      </c>
      <c r="E1308" t="s">
        <v>40</v>
      </c>
      <c r="F1308" t="s">
        <v>16</v>
      </c>
      <c r="G1308" t="s">
        <v>17</v>
      </c>
      <c r="H1308" t="str">
        <f t="shared" si="80"/>
        <v>Remote</v>
      </c>
      <c r="I1308" t="s">
        <v>26</v>
      </c>
      <c r="J1308" t="str">
        <f t="shared" si="81"/>
        <v>3-6 yrs</v>
      </c>
      <c r="K1308">
        <f t="shared" ca="1" si="83"/>
        <v>4</v>
      </c>
      <c r="L1308" t="s">
        <v>39</v>
      </c>
      <c r="M1308">
        <v>0</v>
      </c>
      <c r="N1308">
        <v>1</v>
      </c>
      <c r="O1308">
        <v>0</v>
      </c>
      <c r="P1308">
        <v>1</v>
      </c>
      <c r="Q1308">
        <v>1</v>
      </c>
      <c r="R1308">
        <f>SUM(M1308:N1308:O1308:P1308:Q1308)</f>
        <v>3</v>
      </c>
      <c r="S1308" s="1">
        <v>139815</v>
      </c>
      <c r="T1308" s="1" t="str">
        <f t="shared" si="82"/>
        <v>High</v>
      </c>
      <c r="U1308">
        <v>2</v>
      </c>
      <c r="V1308">
        <v>2022</v>
      </c>
      <c r="W1308" t="s">
        <v>28</v>
      </c>
      <c r="X1308">
        <v>9</v>
      </c>
    </row>
    <row r="1309" spans="1:24" x14ac:dyDescent="0.3">
      <c r="A1309">
        <v>1308</v>
      </c>
      <c r="B1309" t="s">
        <v>33</v>
      </c>
      <c r="C1309" t="str">
        <f>_xlfn.XLOOKUP(B1309,Lookup_table!B:B,Lookup_table!C:C)</f>
        <v>Data</v>
      </c>
      <c r="D1309" t="s">
        <v>14</v>
      </c>
      <c r="E1309" t="s">
        <v>40</v>
      </c>
      <c r="F1309" t="s">
        <v>44</v>
      </c>
      <c r="G1309" t="s">
        <v>30</v>
      </c>
      <c r="H1309" t="str">
        <f t="shared" si="80"/>
        <v>Onsite/Hybrid</v>
      </c>
      <c r="I1309" t="s">
        <v>35</v>
      </c>
      <c r="J1309" t="str">
        <f t="shared" si="81"/>
        <v>0-2 yrs</v>
      </c>
      <c r="K1309">
        <f t="shared" ca="1" si="83"/>
        <v>0</v>
      </c>
      <c r="L1309" t="s">
        <v>39</v>
      </c>
      <c r="M1309">
        <v>0</v>
      </c>
      <c r="N1309">
        <v>1</v>
      </c>
      <c r="O1309">
        <v>0</v>
      </c>
      <c r="P1309">
        <v>1</v>
      </c>
      <c r="Q1309">
        <v>1</v>
      </c>
      <c r="R1309">
        <f>SUM(M1309:N1309:O1309:P1309:Q1309)</f>
        <v>3</v>
      </c>
      <c r="S1309" s="1">
        <v>78273</v>
      </c>
      <c r="T1309" s="1" t="str">
        <f t="shared" si="82"/>
        <v>Medium</v>
      </c>
      <c r="U1309">
        <v>1</v>
      </c>
      <c r="V1309">
        <v>2026</v>
      </c>
      <c r="W1309" t="s">
        <v>20</v>
      </c>
      <c r="X1309">
        <v>5</v>
      </c>
    </row>
    <row r="1310" spans="1:24" x14ac:dyDescent="0.3">
      <c r="A1310">
        <v>1309</v>
      </c>
      <c r="B1310" t="s">
        <v>41</v>
      </c>
      <c r="C1310" t="str">
        <f>_xlfn.XLOOKUP(B1310,Lookup_table!B:B,Lookup_table!C:C)</f>
        <v>Data</v>
      </c>
      <c r="D1310" t="s">
        <v>14</v>
      </c>
      <c r="E1310" t="s">
        <v>15</v>
      </c>
      <c r="F1310" t="s">
        <v>43</v>
      </c>
      <c r="G1310" t="s">
        <v>17</v>
      </c>
      <c r="H1310" t="str">
        <f t="shared" si="80"/>
        <v>Remote</v>
      </c>
      <c r="I1310" t="s">
        <v>35</v>
      </c>
      <c r="J1310" t="str">
        <f t="shared" si="81"/>
        <v>0-2 yrs</v>
      </c>
      <c r="K1310">
        <f t="shared" ca="1" si="83"/>
        <v>0</v>
      </c>
      <c r="L1310" t="s">
        <v>39</v>
      </c>
      <c r="M1310">
        <v>1</v>
      </c>
      <c r="N1310">
        <v>1</v>
      </c>
      <c r="O1310">
        <v>1</v>
      </c>
      <c r="P1310">
        <v>1</v>
      </c>
      <c r="Q1310">
        <v>0</v>
      </c>
      <c r="R1310">
        <f>SUM(M1310:N1310:O1310:P1310:Q1310)</f>
        <v>4</v>
      </c>
      <c r="S1310" s="1">
        <v>75461</v>
      </c>
      <c r="T1310" s="1" t="str">
        <f t="shared" si="82"/>
        <v>Medium</v>
      </c>
      <c r="U1310">
        <v>6</v>
      </c>
      <c r="V1310">
        <v>2024</v>
      </c>
      <c r="W1310" t="s">
        <v>28</v>
      </c>
      <c r="X1310">
        <v>5</v>
      </c>
    </row>
    <row r="1311" spans="1:24" x14ac:dyDescent="0.3">
      <c r="A1311">
        <v>1310</v>
      </c>
      <c r="B1311" t="s">
        <v>21</v>
      </c>
      <c r="C1311" t="str">
        <f>_xlfn.XLOOKUP(B1311,Lookup_table!B:B,Lookup_table!C:C)</f>
        <v>AI</v>
      </c>
      <c r="D1311" t="s">
        <v>22</v>
      </c>
      <c r="E1311" t="s">
        <v>15</v>
      </c>
      <c r="F1311" t="s">
        <v>43</v>
      </c>
      <c r="G1311" t="s">
        <v>30</v>
      </c>
      <c r="H1311" t="str">
        <f t="shared" si="80"/>
        <v>Onsite/Hybrid</v>
      </c>
      <c r="I1311" t="s">
        <v>35</v>
      </c>
      <c r="J1311" t="str">
        <f t="shared" si="81"/>
        <v>0-2 yrs</v>
      </c>
      <c r="K1311">
        <f t="shared" ca="1" si="83"/>
        <v>1</v>
      </c>
      <c r="L1311" t="s">
        <v>19</v>
      </c>
      <c r="M1311">
        <v>1</v>
      </c>
      <c r="N1311">
        <v>1</v>
      </c>
      <c r="O1311">
        <v>1</v>
      </c>
      <c r="P1311">
        <v>1</v>
      </c>
      <c r="Q1311">
        <v>0</v>
      </c>
      <c r="R1311">
        <f>SUM(M1311:N1311:O1311:P1311:Q1311)</f>
        <v>4</v>
      </c>
      <c r="S1311" s="1">
        <v>136586</v>
      </c>
      <c r="T1311" s="1" t="str">
        <f t="shared" si="82"/>
        <v>High</v>
      </c>
      <c r="U1311">
        <v>11</v>
      </c>
      <c r="V1311">
        <v>2026</v>
      </c>
      <c r="W1311" t="s">
        <v>28</v>
      </c>
      <c r="X1311">
        <v>3</v>
      </c>
    </row>
    <row r="1312" spans="1:24" x14ac:dyDescent="0.3">
      <c r="A1312">
        <v>1311</v>
      </c>
      <c r="B1312" t="s">
        <v>50</v>
      </c>
      <c r="C1312" t="str">
        <f>_xlfn.XLOOKUP(B1312,Lookup_table!B:B,Lookup_table!C:C)</f>
        <v>AI</v>
      </c>
      <c r="D1312" t="s">
        <v>37</v>
      </c>
      <c r="E1312" t="s">
        <v>23</v>
      </c>
      <c r="F1312" t="s">
        <v>51</v>
      </c>
      <c r="G1312" t="s">
        <v>30</v>
      </c>
      <c r="H1312" t="str">
        <f t="shared" si="80"/>
        <v>Onsite/Hybrid</v>
      </c>
      <c r="I1312" t="s">
        <v>26</v>
      </c>
      <c r="J1312" t="str">
        <f t="shared" si="81"/>
        <v>3-6 yrs</v>
      </c>
      <c r="K1312">
        <f t="shared" ca="1" si="83"/>
        <v>3</v>
      </c>
      <c r="L1312" t="s">
        <v>19</v>
      </c>
      <c r="M1312">
        <v>1</v>
      </c>
      <c r="N1312">
        <v>0</v>
      </c>
      <c r="O1312">
        <v>0</v>
      </c>
      <c r="P1312">
        <v>1</v>
      </c>
      <c r="Q1312">
        <v>1</v>
      </c>
      <c r="R1312">
        <f>SUM(M1312:N1312:O1312:P1312:Q1312)</f>
        <v>3</v>
      </c>
      <c r="S1312" s="1">
        <v>140073</v>
      </c>
      <c r="T1312" s="1" t="str">
        <f t="shared" si="82"/>
        <v>High</v>
      </c>
      <c r="U1312">
        <v>2</v>
      </c>
      <c r="V1312">
        <v>2020</v>
      </c>
      <c r="W1312" t="s">
        <v>20</v>
      </c>
      <c r="X1312">
        <v>4</v>
      </c>
    </row>
    <row r="1313" spans="1:24" x14ac:dyDescent="0.3">
      <c r="A1313">
        <v>1312</v>
      </c>
      <c r="B1313" t="s">
        <v>50</v>
      </c>
      <c r="C1313" t="str">
        <f>_xlfn.XLOOKUP(B1313,Lookup_table!B:B,Lookup_table!C:C)</f>
        <v>AI</v>
      </c>
      <c r="D1313" t="s">
        <v>34</v>
      </c>
      <c r="E1313" t="s">
        <v>38</v>
      </c>
      <c r="F1313" t="s">
        <v>52</v>
      </c>
      <c r="G1313" t="s">
        <v>30</v>
      </c>
      <c r="H1313" t="str">
        <f t="shared" si="80"/>
        <v>Onsite/Hybrid</v>
      </c>
      <c r="I1313" t="s">
        <v>18</v>
      </c>
      <c r="J1313" t="str">
        <f t="shared" si="81"/>
        <v>7+ yrs</v>
      </c>
      <c r="K1313">
        <f t="shared" ca="1" si="83"/>
        <v>15</v>
      </c>
      <c r="L1313" t="s">
        <v>39</v>
      </c>
      <c r="M1313">
        <v>1</v>
      </c>
      <c r="N1313">
        <v>0</v>
      </c>
      <c r="O1313">
        <v>1</v>
      </c>
      <c r="P1313">
        <v>1</v>
      </c>
      <c r="Q1313">
        <v>1</v>
      </c>
      <c r="R1313">
        <f>SUM(M1313:N1313:O1313:P1313:Q1313)</f>
        <v>4</v>
      </c>
      <c r="S1313" s="1">
        <v>177728</v>
      </c>
      <c r="T1313" s="1" t="str">
        <f t="shared" si="82"/>
        <v>High</v>
      </c>
      <c r="U1313">
        <v>4</v>
      </c>
      <c r="V1313">
        <v>2025</v>
      </c>
      <c r="W1313" t="s">
        <v>28</v>
      </c>
      <c r="X1313">
        <v>7</v>
      </c>
    </row>
    <row r="1314" spans="1:24" x14ac:dyDescent="0.3">
      <c r="A1314">
        <v>1313</v>
      </c>
      <c r="B1314" t="s">
        <v>41</v>
      </c>
      <c r="C1314" t="str">
        <f>_xlfn.XLOOKUP(B1314,Lookup_table!B:B,Lookup_table!C:C)</f>
        <v>Data</v>
      </c>
      <c r="D1314" t="s">
        <v>37</v>
      </c>
      <c r="E1314" t="s">
        <v>15</v>
      </c>
      <c r="F1314" t="s">
        <v>29</v>
      </c>
      <c r="G1314" t="s">
        <v>17</v>
      </c>
      <c r="H1314" t="str">
        <f t="shared" si="80"/>
        <v>Remote</v>
      </c>
      <c r="I1314" t="s">
        <v>18</v>
      </c>
      <c r="J1314" t="str">
        <f t="shared" si="81"/>
        <v>7+ yrs</v>
      </c>
      <c r="K1314">
        <f t="shared" ca="1" si="83"/>
        <v>7</v>
      </c>
      <c r="L1314" t="s">
        <v>19</v>
      </c>
      <c r="M1314">
        <v>0</v>
      </c>
      <c r="N1314">
        <v>1</v>
      </c>
      <c r="O1314">
        <v>0</v>
      </c>
      <c r="P1314">
        <v>1</v>
      </c>
      <c r="Q1314">
        <v>1</v>
      </c>
      <c r="R1314">
        <f>SUM(M1314:N1314:O1314:P1314:Q1314)</f>
        <v>3</v>
      </c>
      <c r="S1314" s="1">
        <v>123685</v>
      </c>
      <c r="T1314" s="1" t="str">
        <f t="shared" si="82"/>
        <v>High</v>
      </c>
      <c r="U1314">
        <v>1</v>
      </c>
      <c r="V1314">
        <v>2022</v>
      </c>
      <c r="W1314" t="s">
        <v>28</v>
      </c>
      <c r="X1314">
        <v>9</v>
      </c>
    </row>
    <row r="1315" spans="1:24" x14ac:dyDescent="0.3">
      <c r="A1315">
        <v>1314</v>
      </c>
      <c r="B1315" t="s">
        <v>33</v>
      </c>
      <c r="C1315" t="str">
        <f>_xlfn.XLOOKUP(B1315,Lookup_table!B:B,Lookup_table!C:C)</f>
        <v>Data</v>
      </c>
      <c r="D1315" t="s">
        <v>37</v>
      </c>
      <c r="E1315" t="s">
        <v>42</v>
      </c>
      <c r="F1315" t="s">
        <v>43</v>
      </c>
      <c r="G1315" t="s">
        <v>17</v>
      </c>
      <c r="H1315" t="str">
        <f t="shared" si="80"/>
        <v>Remote</v>
      </c>
      <c r="I1315" t="s">
        <v>18</v>
      </c>
      <c r="J1315" t="str">
        <f t="shared" si="81"/>
        <v>7+ yrs</v>
      </c>
      <c r="K1315">
        <f t="shared" ca="1" si="83"/>
        <v>12</v>
      </c>
      <c r="L1315" t="s">
        <v>19</v>
      </c>
      <c r="M1315">
        <v>0</v>
      </c>
      <c r="N1315">
        <v>0</v>
      </c>
      <c r="O1315">
        <v>0</v>
      </c>
      <c r="P1315">
        <v>1</v>
      </c>
      <c r="Q1315">
        <v>1</v>
      </c>
      <c r="R1315">
        <f>SUM(M1315:N1315:O1315:P1315:Q1315)</f>
        <v>2</v>
      </c>
      <c r="S1315" s="1">
        <v>126970</v>
      </c>
      <c r="T1315" s="1" t="str">
        <f t="shared" si="82"/>
        <v>High</v>
      </c>
      <c r="U1315">
        <v>2</v>
      </c>
      <c r="V1315">
        <v>2024</v>
      </c>
      <c r="W1315" t="s">
        <v>20</v>
      </c>
      <c r="X1315">
        <v>3</v>
      </c>
    </row>
    <row r="1316" spans="1:24" x14ac:dyDescent="0.3">
      <c r="A1316">
        <v>1315</v>
      </c>
      <c r="B1316" t="s">
        <v>50</v>
      </c>
      <c r="C1316" t="str">
        <f>_xlfn.XLOOKUP(B1316,Lookup_table!B:B,Lookup_table!C:C)</f>
        <v>AI</v>
      </c>
      <c r="D1316" t="s">
        <v>22</v>
      </c>
      <c r="E1316" t="s">
        <v>42</v>
      </c>
      <c r="F1316" t="s">
        <v>29</v>
      </c>
      <c r="G1316" t="s">
        <v>17</v>
      </c>
      <c r="H1316" t="str">
        <f t="shared" si="80"/>
        <v>Remote</v>
      </c>
      <c r="I1316" t="s">
        <v>35</v>
      </c>
      <c r="J1316" t="str">
        <f t="shared" si="81"/>
        <v>0-2 yrs</v>
      </c>
      <c r="K1316">
        <f t="shared" ca="1" si="83"/>
        <v>0</v>
      </c>
      <c r="L1316" t="s">
        <v>27</v>
      </c>
      <c r="M1316">
        <v>1</v>
      </c>
      <c r="N1316">
        <v>1</v>
      </c>
      <c r="O1316">
        <v>0</v>
      </c>
      <c r="P1316">
        <v>0</v>
      </c>
      <c r="Q1316">
        <v>0</v>
      </c>
      <c r="R1316">
        <f>SUM(M1316:N1316:O1316:P1316:Q1316)</f>
        <v>2</v>
      </c>
      <c r="S1316" s="1">
        <v>107261</v>
      </c>
      <c r="T1316" s="1" t="str">
        <f t="shared" si="82"/>
        <v>Medium</v>
      </c>
      <c r="U1316">
        <v>10</v>
      </c>
      <c r="V1316">
        <v>2026</v>
      </c>
      <c r="W1316" t="s">
        <v>34</v>
      </c>
      <c r="X1316">
        <v>4</v>
      </c>
    </row>
    <row r="1317" spans="1:24" x14ac:dyDescent="0.3">
      <c r="A1317">
        <v>1316</v>
      </c>
      <c r="B1317" t="s">
        <v>41</v>
      </c>
      <c r="C1317" t="str">
        <f>_xlfn.XLOOKUP(B1317,Lookup_table!B:B,Lookup_table!C:C)</f>
        <v>Data</v>
      </c>
      <c r="D1317" t="s">
        <v>34</v>
      </c>
      <c r="E1317" t="s">
        <v>23</v>
      </c>
      <c r="F1317" t="s">
        <v>43</v>
      </c>
      <c r="G1317" t="s">
        <v>25</v>
      </c>
      <c r="H1317" t="str">
        <f t="shared" si="80"/>
        <v>Onsite/Hybrid</v>
      </c>
      <c r="I1317" t="s">
        <v>35</v>
      </c>
      <c r="J1317" t="str">
        <f t="shared" si="81"/>
        <v>0-2 yrs</v>
      </c>
      <c r="K1317">
        <f t="shared" ca="1" si="83"/>
        <v>0</v>
      </c>
      <c r="L1317" t="s">
        <v>39</v>
      </c>
      <c r="M1317">
        <v>0</v>
      </c>
      <c r="N1317">
        <v>0</v>
      </c>
      <c r="O1317">
        <v>1</v>
      </c>
      <c r="P1317">
        <v>0</v>
      </c>
      <c r="Q1317">
        <v>1</v>
      </c>
      <c r="R1317">
        <f>SUM(M1317:N1317:O1317:P1317:Q1317)</f>
        <v>2</v>
      </c>
      <c r="S1317" s="1">
        <v>73795</v>
      </c>
      <c r="T1317" s="1" t="str">
        <f t="shared" si="82"/>
        <v>Medium</v>
      </c>
      <c r="U1317">
        <v>10</v>
      </c>
      <c r="V1317">
        <v>2022</v>
      </c>
      <c r="W1317" t="s">
        <v>20</v>
      </c>
      <c r="X1317">
        <v>4</v>
      </c>
    </row>
    <row r="1318" spans="1:24" x14ac:dyDescent="0.3">
      <c r="A1318">
        <v>1317</v>
      </c>
      <c r="B1318" t="s">
        <v>21</v>
      </c>
      <c r="C1318" t="str">
        <f>_xlfn.XLOOKUP(B1318,Lookup_table!B:B,Lookup_table!C:C)</f>
        <v>AI</v>
      </c>
      <c r="D1318" t="s">
        <v>14</v>
      </c>
      <c r="E1318" t="s">
        <v>42</v>
      </c>
      <c r="F1318" t="s">
        <v>51</v>
      </c>
      <c r="G1318" t="s">
        <v>17</v>
      </c>
      <c r="H1318" t="str">
        <f t="shared" si="80"/>
        <v>Remote</v>
      </c>
      <c r="I1318" t="s">
        <v>35</v>
      </c>
      <c r="J1318" t="str">
        <f t="shared" si="81"/>
        <v>0-2 yrs</v>
      </c>
      <c r="K1318">
        <f t="shared" ca="1" si="83"/>
        <v>2</v>
      </c>
      <c r="L1318" t="s">
        <v>39</v>
      </c>
      <c r="M1318">
        <v>1</v>
      </c>
      <c r="N1318">
        <v>0</v>
      </c>
      <c r="O1318">
        <v>0</v>
      </c>
      <c r="P1318">
        <v>1</v>
      </c>
      <c r="Q1318">
        <v>1</v>
      </c>
      <c r="R1318">
        <f>SUM(M1318:N1318:O1318:P1318:Q1318)</f>
        <v>3</v>
      </c>
      <c r="S1318" s="1">
        <v>119963</v>
      </c>
      <c r="T1318" s="1" t="str">
        <f t="shared" si="82"/>
        <v>Medium</v>
      </c>
      <c r="U1318">
        <v>3</v>
      </c>
      <c r="V1318">
        <v>2021</v>
      </c>
      <c r="W1318" t="s">
        <v>20</v>
      </c>
      <c r="X1318">
        <v>2</v>
      </c>
    </row>
    <row r="1319" spans="1:24" x14ac:dyDescent="0.3">
      <c r="A1319">
        <v>1318</v>
      </c>
      <c r="B1319" t="s">
        <v>33</v>
      </c>
      <c r="C1319" t="str">
        <f>_xlfn.XLOOKUP(B1319,Lookup_table!B:B,Lookup_table!C:C)</f>
        <v>Data</v>
      </c>
      <c r="D1319" t="s">
        <v>34</v>
      </c>
      <c r="E1319" t="s">
        <v>23</v>
      </c>
      <c r="F1319" t="s">
        <v>16</v>
      </c>
      <c r="G1319" t="s">
        <v>25</v>
      </c>
      <c r="H1319" t="str">
        <f t="shared" si="80"/>
        <v>Onsite/Hybrid</v>
      </c>
      <c r="I1319" t="s">
        <v>35</v>
      </c>
      <c r="J1319" t="str">
        <f t="shared" si="81"/>
        <v>0-2 yrs</v>
      </c>
      <c r="K1319">
        <f t="shared" ca="1" si="83"/>
        <v>1</v>
      </c>
      <c r="L1319" t="s">
        <v>27</v>
      </c>
      <c r="M1319">
        <v>1</v>
      </c>
      <c r="N1319">
        <v>1</v>
      </c>
      <c r="O1319">
        <v>1</v>
      </c>
      <c r="P1319">
        <v>0</v>
      </c>
      <c r="Q1319">
        <v>1</v>
      </c>
      <c r="R1319">
        <f>SUM(M1319:N1319:O1319:P1319:Q1319)</f>
        <v>4</v>
      </c>
      <c r="S1319" s="1">
        <v>72330</v>
      </c>
      <c r="T1319" s="1" t="str">
        <f t="shared" si="82"/>
        <v>Medium</v>
      </c>
      <c r="U1319">
        <v>11</v>
      </c>
      <c r="V1319">
        <v>2026</v>
      </c>
      <c r="W1319" t="s">
        <v>28</v>
      </c>
      <c r="X1319">
        <v>7</v>
      </c>
    </row>
    <row r="1320" spans="1:24" x14ac:dyDescent="0.3">
      <c r="A1320">
        <v>1319</v>
      </c>
      <c r="B1320" t="s">
        <v>33</v>
      </c>
      <c r="C1320" t="str">
        <f>_xlfn.XLOOKUP(B1320,Lookup_table!B:B,Lookup_table!C:C)</f>
        <v>Data</v>
      </c>
      <c r="D1320" t="s">
        <v>34</v>
      </c>
      <c r="E1320" t="s">
        <v>42</v>
      </c>
      <c r="F1320" t="s">
        <v>29</v>
      </c>
      <c r="G1320" t="s">
        <v>25</v>
      </c>
      <c r="H1320" t="str">
        <f t="shared" si="80"/>
        <v>Onsite/Hybrid</v>
      </c>
      <c r="I1320" t="s">
        <v>26</v>
      </c>
      <c r="J1320" t="str">
        <f t="shared" si="81"/>
        <v>3-6 yrs</v>
      </c>
      <c r="K1320">
        <f t="shared" ca="1" si="83"/>
        <v>4</v>
      </c>
      <c r="L1320" t="s">
        <v>19</v>
      </c>
      <c r="M1320">
        <v>0</v>
      </c>
      <c r="N1320">
        <v>1</v>
      </c>
      <c r="O1320">
        <v>1</v>
      </c>
      <c r="P1320">
        <v>1</v>
      </c>
      <c r="Q1320">
        <v>0</v>
      </c>
      <c r="R1320">
        <f>SUM(M1320:N1320:O1320:P1320:Q1320)</f>
        <v>3</v>
      </c>
      <c r="S1320" s="1">
        <v>101532</v>
      </c>
      <c r="T1320" s="1" t="str">
        <f t="shared" si="82"/>
        <v>Medium</v>
      </c>
      <c r="U1320">
        <v>5</v>
      </c>
      <c r="V1320">
        <v>2024</v>
      </c>
      <c r="W1320" t="s">
        <v>28</v>
      </c>
      <c r="X1320">
        <v>9</v>
      </c>
    </row>
    <row r="1321" spans="1:24" x14ac:dyDescent="0.3">
      <c r="A1321">
        <v>1320</v>
      </c>
      <c r="B1321" t="s">
        <v>41</v>
      </c>
      <c r="C1321" t="str">
        <f>_xlfn.XLOOKUP(B1321,Lookup_table!B:B,Lookup_table!C:C)</f>
        <v>Data</v>
      </c>
      <c r="D1321" t="s">
        <v>37</v>
      </c>
      <c r="E1321" t="s">
        <v>38</v>
      </c>
      <c r="F1321" t="s">
        <v>51</v>
      </c>
      <c r="G1321" t="s">
        <v>25</v>
      </c>
      <c r="H1321" t="str">
        <f t="shared" si="80"/>
        <v>Onsite/Hybrid</v>
      </c>
      <c r="I1321" t="s">
        <v>35</v>
      </c>
      <c r="J1321" t="str">
        <f t="shared" si="81"/>
        <v>0-2 yrs</v>
      </c>
      <c r="K1321">
        <f t="shared" ca="1" si="83"/>
        <v>2</v>
      </c>
      <c r="L1321" t="s">
        <v>19</v>
      </c>
      <c r="M1321">
        <v>1</v>
      </c>
      <c r="N1321">
        <v>1</v>
      </c>
      <c r="O1321">
        <v>1</v>
      </c>
      <c r="P1321">
        <v>1</v>
      </c>
      <c r="Q1321">
        <v>1</v>
      </c>
      <c r="R1321">
        <f>SUM(M1321:N1321:O1321:P1321:Q1321)</f>
        <v>5</v>
      </c>
      <c r="S1321" s="1">
        <v>94345</v>
      </c>
      <c r="T1321" s="1" t="str">
        <f t="shared" si="82"/>
        <v>Medium</v>
      </c>
      <c r="U1321">
        <v>11</v>
      </c>
      <c r="V1321">
        <v>2020</v>
      </c>
      <c r="W1321" t="s">
        <v>28</v>
      </c>
      <c r="X1321">
        <v>9</v>
      </c>
    </row>
    <row r="1322" spans="1:24" x14ac:dyDescent="0.3">
      <c r="A1322">
        <v>1321</v>
      </c>
      <c r="B1322" t="s">
        <v>21</v>
      </c>
      <c r="C1322" t="str">
        <f>_xlfn.XLOOKUP(B1322,Lookup_table!B:B,Lookup_table!C:C)</f>
        <v>AI</v>
      </c>
      <c r="D1322" t="s">
        <v>37</v>
      </c>
      <c r="E1322" t="s">
        <v>32</v>
      </c>
      <c r="F1322" t="s">
        <v>16</v>
      </c>
      <c r="G1322" t="s">
        <v>17</v>
      </c>
      <c r="H1322" t="str">
        <f t="shared" si="80"/>
        <v>Remote</v>
      </c>
      <c r="I1322" t="s">
        <v>26</v>
      </c>
      <c r="J1322" t="str">
        <f t="shared" si="81"/>
        <v>3-6 yrs</v>
      </c>
      <c r="K1322">
        <f t="shared" ca="1" si="83"/>
        <v>3</v>
      </c>
      <c r="L1322" t="s">
        <v>39</v>
      </c>
      <c r="M1322">
        <v>1</v>
      </c>
      <c r="N1322">
        <v>1</v>
      </c>
      <c r="O1322">
        <v>0</v>
      </c>
      <c r="P1322">
        <v>1</v>
      </c>
      <c r="Q1322">
        <v>0</v>
      </c>
      <c r="R1322">
        <f>SUM(M1322:N1322:O1322:P1322:Q1322)</f>
        <v>3</v>
      </c>
      <c r="S1322" s="1">
        <v>134678</v>
      </c>
      <c r="T1322" s="1" t="str">
        <f t="shared" si="82"/>
        <v>High</v>
      </c>
      <c r="U1322">
        <v>9</v>
      </c>
      <c r="V1322">
        <v>2020</v>
      </c>
      <c r="W1322" t="s">
        <v>28</v>
      </c>
      <c r="X1322">
        <v>8</v>
      </c>
    </row>
    <row r="1323" spans="1:24" x14ac:dyDescent="0.3">
      <c r="A1323">
        <v>1322</v>
      </c>
      <c r="B1323" t="s">
        <v>50</v>
      </c>
      <c r="C1323" t="str">
        <f>_xlfn.XLOOKUP(B1323,Lookup_table!B:B,Lookup_table!C:C)</f>
        <v>AI</v>
      </c>
      <c r="D1323" t="s">
        <v>14</v>
      </c>
      <c r="E1323" t="s">
        <v>40</v>
      </c>
      <c r="F1323" t="s">
        <v>43</v>
      </c>
      <c r="G1323" t="s">
        <v>25</v>
      </c>
      <c r="H1323" t="str">
        <f t="shared" si="80"/>
        <v>Onsite/Hybrid</v>
      </c>
      <c r="I1323" t="s">
        <v>26</v>
      </c>
      <c r="J1323" t="str">
        <f t="shared" si="81"/>
        <v>3-6 yrs</v>
      </c>
      <c r="K1323">
        <f t="shared" ca="1" si="83"/>
        <v>5</v>
      </c>
      <c r="L1323" t="s">
        <v>19</v>
      </c>
      <c r="M1323">
        <v>0</v>
      </c>
      <c r="N1323">
        <v>0</v>
      </c>
      <c r="O1323">
        <v>1</v>
      </c>
      <c r="P1323">
        <v>1</v>
      </c>
      <c r="Q1323">
        <v>0</v>
      </c>
      <c r="R1323">
        <f>SUM(M1323:N1323:O1323:P1323:Q1323)</f>
        <v>2</v>
      </c>
      <c r="S1323" s="1">
        <v>145918</v>
      </c>
      <c r="T1323" s="1" t="str">
        <f t="shared" si="82"/>
        <v>High</v>
      </c>
      <c r="U1323">
        <v>5</v>
      </c>
      <c r="V1323">
        <v>2026</v>
      </c>
      <c r="W1323" t="s">
        <v>28</v>
      </c>
      <c r="X1323">
        <v>5</v>
      </c>
    </row>
    <row r="1324" spans="1:24" x14ac:dyDescent="0.3">
      <c r="A1324">
        <v>1323</v>
      </c>
      <c r="B1324" t="s">
        <v>50</v>
      </c>
      <c r="C1324" t="str">
        <f>_xlfn.XLOOKUP(B1324,Lookup_table!B:B,Lookup_table!C:C)</f>
        <v>AI</v>
      </c>
      <c r="D1324" t="s">
        <v>37</v>
      </c>
      <c r="E1324" t="s">
        <v>42</v>
      </c>
      <c r="F1324" t="s">
        <v>29</v>
      </c>
      <c r="G1324" t="s">
        <v>17</v>
      </c>
      <c r="H1324" t="str">
        <f t="shared" si="80"/>
        <v>Remote</v>
      </c>
      <c r="I1324" t="s">
        <v>18</v>
      </c>
      <c r="J1324" t="str">
        <f t="shared" si="81"/>
        <v>7+ yrs</v>
      </c>
      <c r="K1324">
        <f t="shared" ca="1" si="83"/>
        <v>15</v>
      </c>
      <c r="L1324" t="s">
        <v>39</v>
      </c>
      <c r="M1324">
        <v>0</v>
      </c>
      <c r="N1324">
        <v>1</v>
      </c>
      <c r="O1324">
        <v>0</v>
      </c>
      <c r="P1324">
        <v>1</v>
      </c>
      <c r="Q1324">
        <v>0</v>
      </c>
      <c r="R1324">
        <f>SUM(M1324:N1324:O1324:P1324:Q1324)</f>
        <v>2</v>
      </c>
      <c r="S1324" s="1">
        <v>150942</v>
      </c>
      <c r="T1324" s="1" t="str">
        <f t="shared" si="82"/>
        <v>High</v>
      </c>
      <c r="U1324">
        <v>8</v>
      </c>
      <c r="V1324">
        <v>2025</v>
      </c>
      <c r="W1324" t="s">
        <v>28</v>
      </c>
      <c r="X1324">
        <v>7</v>
      </c>
    </row>
    <row r="1325" spans="1:24" x14ac:dyDescent="0.3">
      <c r="A1325">
        <v>1324</v>
      </c>
      <c r="B1325" t="s">
        <v>36</v>
      </c>
      <c r="C1325" t="str">
        <f>_xlfn.XLOOKUP(B1325,Lookup_table!B:B,Lookup_table!C:C)</f>
        <v>Data</v>
      </c>
      <c r="D1325" t="s">
        <v>34</v>
      </c>
      <c r="E1325" t="s">
        <v>23</v>
      </c>
      <c r="F1325" t="s">
        <v>24</v>
      </c>
      <c r="G1325" t="s">
        <v>17</v>
      </c>
      <c r="H1325" t="str">
        <f t="shared" si="80"/>
        <v>Remote</v>
      </c>
      <c r="I1325" t="s">
        <v>35</v>
      </c>
      <c r="J1325" t="str">
        <f t="shared" si="81"/>
        <v>0-2 yrs</v>
      </c>
      <c r="K1325">
        <f t="shared" ca="1" si="83"/>
        <v>1</v>
      </c>
      <c r="L1325" t="s">
        <v>27</v>
      </c>
      <c r="M1325">
        <v>1</v>
      </c>
      <c r="N1325">
        <v>1</v>
      </c>
      <c r="O1325">
        <v>1</v>
      </c>
      <c r="P1325">
        <v>0</v>
      </c>
      <c r="Q1325">
        <v>0</v>
      </c>
      <c r="R1325">
        <f>SUM(M1325:N1325:O1325:P1325:Q1325)</f>
        <v>3</v>
      </c>
      <c r="S1325" s="1">
        <v>61375</v>
      </c>
      <c r="T1325" s="1" t="str">
        <f t="shared" si="82"/>
        <v>Low</v>
      </c>
      <c r="U1325">
        <v>10</v>
      </c>
      <c r="V1325">
        <v>2020</v>
      </c>
      <c r="W1325" t="s">
        <v>34</v>
      </c>
      <c r="X1325">
        <v>4</v>
      </c>
    </row>
    <row r="1326" spans="1:24" x14ac:dyDescent="0.3">
      <c r="A1326">
        <v>1325</v>
      </c>
      <c r="B1326" t="s">
        <v>31</v>
      </c>
      <c r="C1326" t="str">
        <f>_xlfn.XLOOKUP(B1326,Lookup_table!B:B,Lookup_table!C:C)</f>
        <v>Business</v>
      </c>
      <c r="D1326" t="s">
        <v>22</v>
      </c>
      <c r="E1326" t="s">
        <v>42</v>
      </c>
      <c r="F1326" t="s">
        <v>24</v>
      </c>
      <c r="G1326" t="s">
        <v>17</v>
      </c>
      <c r="H1326" t="str">
        <f t="shared" si="80"/>
        <v>Remote</v>
      </c>
      <c r="I1326" t="s">
        <v>26</v>
      </c>
      <c r="J1326" t="str">
        <f t="shared" si="81"/>
        <v>3-6 yrs</v>
      </c>
      <c r="K1326">
        <f t="shared" ca="1" si="83"/>
        <v>5</v>
      </c>
      <c r="L1326" t="s">
        <v>39</v>
      </c>
      <c r="M1326">
        <v>1</v>
      </c>
      <c r="N1326">
        <v>1</v>
      </c>
      <c r="O1326">
        <v>1</v>
      </c>
      <c r="P1326">
        <v>1</v>
      </c>
      <c r="Q1326">
        <v>1</v>
      </c>
      <c r="R1326">
        <f>SUM(M1326:N1326:O1326:P1326:Q1326)</f>
        <v>5</v>
      </c>
      <c r="S1326" s="1">
        <v>130087</v>
      </c>
      <c r="T1326" s="1" t="str">
        <f t="shared" si="82"/>
        <v>High</v>
      </c>
      <c r="U1326">
        <v>9</v>
      </c>
      <c r="V1326">
        <v>2024</v>
      </c>
      <c r="W1326" t="s">
        <v>28</v>
      </c>
      <c r="X1326">
        <v>9</v>
      </c>
    </row>
    <row r="1327" spans="1:24" x14ac:dyDescent="0.3">
      <c r="A1327">
        <v>1326</v>
      </c>
      <c r="B1327" t="s">
        <v>41</v>
      </c>
      <c r="C1327" t="str">
        <f>_xlfn.XLOOKUP(B1327,Lookup_table!B:B,Lookup_table!C:C)</f>
        <v>Data</v>
      </c>
      <c r="D1327" t="s">
        <v>37</v>
      </c>
      <c r="E1327" t="s">
        <v>40</v>
      </c>
      <c r="F1327" t="s">
        <v>51</v>
      </c>
      <c r="G1327" t="s">
        <v>17</v>
      </c>
      <c r="H1327" t="str">
        <f t="shared" si="80"/>
        <v>Remote</v>
      </c>
      <c r="I1327" t="s">
        <v>26</v>
      </c>
      <c r="J1327" t="str">
        <f t="shared" si="81"/>
        <v>3-6 yrs</v>
      </c>
      <c r="K1327">
        <f t="shared" ca="1" si="83"/>
        <v>4</v>
      </c>
      <c r="L1327" t="s">
        <v>19</v>
      </c>
      <c r="M1327">
        <v>1</v>
      </c>
      <c r="N1327">
        <v>1</v>
      </c>
      <c r="O1327">
        <v>0</v>
      </c>
      <c r="P1327">
        <v>0</v>
      </c>
      <c r="Q1327">
        <v>0</v>
      </c>
      <c r="R1327">
        <f>SUM(M1327:N1327:O1327:P1327:Q1327)</f>
        <v>2</v>
      </c>
      <c r="S1327" s="1">
        <v>71217</v>
      </c>
      <c r="T1327" s="1" t="str">
        <f t="shared" si="82"/>
        <v>Medium</v>
      </c>
      <c r="U1327">
        <v>11</v>
      </c>
      <c r="V1327">
        <v>2021</v>
      </c>
      <c r="W1327" t="s">
        <v>28</v>
      </c>
      <c r="X1327">
        <v>8</v>
      </c>
    </row>
    <row r="1328" spans="1:24" x14ac:dyDescent="0.3">
      <c r="A1328">
        <v>1327</v>
      </c>
      <c r="B1328" t="s">
        <v>31</v>
      </c>
      <c r="C1328" t="str">
        <f>_xlfn.XLOOKUP(B1328,Lookup_table!B:B,Lookup_table!C:C)</f>
        <v>Business</v>
      </c>
      <c r="D1328" t="s">
        <v>37</v>
      </c>
      <c r="E1328" t="s">
        <v>42</v>
      </c>
      <c r="F1328" t="s">
        <v>16</v>
      </c>
      <c r="G1328" t="s">
        <v>17</v>
      </c>
      <c r="H1328" t="str">
        <f t="shared" si="80"/>
        <v>Remote</v>
      </c>
      <c r="I1328" t="s">
        <v>18</v>
      </c>
      <c r="J1328" t="str">
        <f t="shared" si="81"/>
        <v>7+ yrs</v>
      </c>
      <c r="K1328">
        <f t="shared" ca="1" si="83"/>
        <v>15</v>
      </c>
      <c r="L1328" t="s">
        <v>39</v>
      </c>
      <c r="M1328">
        <v>1</v>
      </c>
      <c r="N1328">
        <v>1</v>
      </c>
      <c r="O1328">
        <v>1</v>
      </c>
      <c r="P1328">
        <v>1</v>
      </c>
      <c r="Q1328">
        <v>0</v>
      </c>
      <c r="R1328">
        <f>SUM(M1328:N1328:O1328:P1328:Q1328)</f>
        <v>4</v>
      </c>
      <c r="S1328" s="1">
        <v>133987</v>
      </c>
      <c r="T1328" s="1" t="str">
        <f t="shared" si="82"/>
        <v>High</v>
      </c>
      <c r="U1328">
        <v>11</v>
      </c>
      <c r="V1328">
        <v>2021</v>
      </c>
      <c r="W1328" t="s">
        <v>28</v>
      </c>
      <c r="X1328">
        <v>8</v>
      </c>
    </row>
    <row r="1329" spans="1:24" x14ac:dyDescent="0.3">
      <c r="A1329">
        <v>1328</v>
      </c>
      <c r="B1329" t="s">
        <v>21</v>
      </c>
      <c r="C1329" t="str">
        <f>_xlfn.XLOOKUP(B1329,Lookup_table!B:B,Lookup_table!C:C)</f>
        <v>AI</v>
      </c>
      <c r="D1329" t="s">
        <v>22</v>
      </c>
      <c r="E1329" t="s">
        <v>32</v>
      </c>
      <c r="F1329" t="s">
        <v>51</v>
      </c>
      <c r="G1329" t="s">
        <v>25</v>
      </c>
      <c r="H1329" t="str">
        <f t="shared" si="80"/>
        <v>Onsite/Hybrid</v>
      </c>
      <c r="I1329" t="s">
        <v>35</v>
      </c>
      <c r="J1329" t="str">
        <f t="shared" si="81"/>
        <v>0-2 yrs</v>
      </c>
      <c r="K1329">
        <f t="shared" ca="1" si="83"/>
        <v>2</v>
      </c>
      <c r="L1329" t="s">
        <v>39</v>
      </c>
      <c r="M1329">
        <v>1</v>
      </c>
      <c r="N1329">
        <v>0</v>
      </c>
      <c r="O1329">
        <v>1</v>
      </c>
      <c r="P1329">
        <v>1</v>
      </c>
      <c r="Q1329">
        <v>1</v>
      </c>
      <c r="R1329">
        <f>SUM(M1329:N1329:O1329:P1329:Q1329)</f>
        <v>4</v>
      </c>
      <c r="S1329" s="1">
        <v>148577</v>
      </c>
      <c r="T1329" s="1" t="str">
        <f t="shared" si="82"/>
        <v>High</v>
      </c>
      <c r="U1329">
        <v>7</v>
      </c>
      <c r="V1329">
        <v>2026</v>
      </c>
      <c r="W1329" t="s">
        <v>28</v>
      </c>
      <c r="X1329">
        <v>1</v>
      </c>
    </row>
    <row r="1330" spans="1:24" x14ac:dyDescent="0.3">
      <c r="A1330">
        <v>1329</v>
      </c>
      <c r="B1330" t="s">
        <v>31</v>
      </c>
      <c r="C1330" t="str">
        <f>_xlfn.XLOOKUP(B1330,Lookup_table!B:B,Lookup_table!C:C)</f>
        <v>Business</v>
      </c>
      <c r="D1330" t="s">
        <v>14</v>
      </c>
      <c r="E1330" t="s">
        <v>42</v>
      </c>
      <c r="F1330" t="s">
        <v>52</v>
      </c>
      <c r="G1330" t="s">
        <v>25</v>
      </c>
      <c r="H1330" t="str">
        <f t="shared" si="80"/>
        <v>Onsite/Hybrid</v>
      </c>
      <c r="I1330" t="s">
        <v>35</v>
      </c>
      <c r="J1330" t="str">
        <f t="shared" si="81"/>
        <v>0-2 yrs</v>
      </c>
      <c r="K1330">
        <f t="shared" ca="1" si="83"/>
        <v>2</v>
      </c>
      <c r="L1330" t="s">
        <v>27</v>
      </c>
      <c r="M1330">
        <v>1</v>
      </c>
      <c r="N1330">
        <v>1</v>
      </c>
      <c r="O1330">
        <v>0</v>
      </c>
      <c r="P1330">
        <v>0</v>
      </c>
      <c r="Q1330">
        <v>1</v>
      </c>
      <c r="R1330">
        <f>SUM(M1330:N1330:O1330:P1330:Q1330)</f>
        <v>3</v>
      </c>
      <c r="S1330" s="1">
        <v>55413</v>
      </c>
      <c r="T1330" s="1" t="str">
        <f t="shared" si="82"/>
        <v>Low</v>
      </c>
      <c r="U1330">
        <v>5</v>
      </c>
      <c r="V1330">
        <v>2023</v>
      </c>
      <c r="W1330" t="s">
        <v>28</v>
      </c>
      <c r="X1330">
        <v>8</v>
      </c>
    </row>
    <row r="1331" spans="1:24" x14ac:dyDescent="0.3">
      <c r="A1331">
        <v>1330</v>
      </c>
      <c r="B1331" t="s">
        <v>31</v>
      </c>
      <c r="C1331" t="str">
        <f>_xlfn.XLOOKUP(B1331,Lookup_table!B:B,Lookup_table!C:C)</f>
        <v>Business</v>
      </c>
      <c r="D1331" t="s">
        <v>14</v>
      </c>
      <c r="E1331" t="s">
        <v>38</v>
      </c>
      <c r="F1331" t="s">
        <v>29</v>
      </c>
      <c r="G1331" t="s">
        <v>25</v>
      </c>
      <c r="H1331" t="str">
        <f t="shared" si="80"/>
        <v>Onsite/Hybrid</v>
      </c>
      <c r="I1331" t="s">
        <v>26</v>
      </c>
      <c r="J1331" t="str">
        <f t="shared" si="81"/>
        <v>3-6 yrs</v>
      </c>
      <c r="K1331">
        <f t="shared" ca="1" si="83"/>
        <v>6</v>
      </c>
      <c r="L1331" t="s">
        <v>39</v>
      </c>
      <c r="M1331">
        <v>0</v>
      </c>
      <c r="N1331">
        <v>0</v>
      </c>
      <c r="O1331">
        <v>0</v>
      </c>
      <c r="P1331">
        <v>1</v>
      </c>
      <c r="Q1331">
        <v>0</v>
      </c>
      <c r="R1331">
        <f>SUM(M1331:N1331:O1331:P1331:Q1331)</f>
        <v>1</v>
      </c>
      <c r="S1331" s="1">
        <v>88271</v>
      </c>
      <c r="T1331" s="1" t="str">
        <f t="shared" si="82"/>
        <v>Medium</v>
      </c>
      <c r="U1331">
        <v>4</v>
      </c>
      <c r="V1331">
        <v>2022</v>
      </c>
      <c r="W1331" t="s">
        <v>34</v>
      </c>
      <c r="X1331">
        <v>1</v>
      </c>
    </row>
    <row r="1332" spans="1:24" x14ac:dyDescent="0.3">
      <c r="A1332">
        <v>1331</v>
      </c>
      <c r="B1332" t="s">
        <v>33</v>
      </c>
      <c r="C1332" t="str">
        <f>_xlfn.XLOOKUP(B1332,Lookup_table!B:B,Lookup_table!C:C)</f>
        <v>Data</v>
      </c>
      <c r="D1332" t="s">
        <v>34</v>
      </c>
      <c r="E1332" t="s">
        <v>15</v>
      </c>
      <c r="F1332" t="s">
        <v>51</v>
      </c>
      <c r="G1332" t="s">
        <v>25</v>
      </c>
      <c r="H1332" t="str">
        <f t="shared" si="80"/>
        <v>Onsite/Hybrid</v>
      </c>
      <c r="I1332" t="s">
        <v>26</v>
      </c>
      <c r="J1332" t="str">
        <f t="shared" si="81"/>
        <v>3-6 yrs</v>
      </c>
      <c r="K1332">
        <f t="shared" ca="1" si="83"/>
        <v>5</v>
      </c>
      <c r="L1332" t="s">
        <v>19</v>
      </c>
      <c r="M1332">
        <v>1</v>
      </c>
      <c r="N1332">
        <v>1</v>
      </c>
      <c r="O1332">
        <v>1</v>
      </c>
      <c r="P1332">
        <v>0</v>
      </c>
      <c r="Q1332">
        <v>0</v>
      </c>
      <c r="R1332">
        <f>SUM(M1332:N1332:O1332:P1332:Q1332)</f>
        <v>3</v>
      </c>
      <c r="S1332" s="1">
        <v>94174</v>
      </c>
      <c r="T1332" s="1" t="str">
        <f t="shared" si="82"/>
        <v>Medium</v>
      </c>
      <c r="U1332">
        <v>9</v>
      </c>
      <c r="V1332">
        <v>2024</v>
      </c>
      <c r="W1332" t="s">
        <v>20</v>
      </c>
      <c r="X1332">
        <v>1</v>
      </c>
    </row>
    <row r="1333" spans="1:24" x14ac:dyDescent="0.3">
      <c r="A1333">
        <v>1332</v>
      </c>
      <c r="B1333" t="s">
        <v>36</v>
      </c>
      <c r="C1333" t="str">
        <f>_xlfn.XLOOKUP(B1333,Lookup_table!B:B,Lookup_table!C:C)</f>
        <v>Data</v>
      </c>
      <c r="D1333" t="s">
        <v>14</v>
      </c>
      <c r="E1333" t="s">
        <v>42</v>
      </c>
      <c r="F1333" t="s">
        <v>51</v>
      </c>
      <c r="G1333" t="s">
        <v>17</v>
      </c>
      <c r="H1333" t="str">
        <f t="shared" si="80"/>
        <v>Remote</v>
      </c>
      <c r="I1333" t="s">
        <v>26</v>
      </c>
      <c r="J1333" t="str">
        <f t="shared" si="81"/>
        <v>3-6 yrs</v>
      </c>
      <c r="K1333">
        <f t="shared" ca="1" si="83"/>
        <v>5</v>
      </c>
      <c r="L1333" t="s">
        <v>39</v>
      </c>
      <c r="M1333">
        <v>0</v>
      </c>
      <c r="N1333">
        <v>1</v>
      </c>
      <c r="O1333">
        <v>0</v>
      </c>
      <c r="P1333">
        <v>1</v>
      </c>
      <c r="Q1333">
        <v>0</v>
      </c>
      <c r="R1333">
        <f>SUM(M1333:N1333:O1333:P1333:Q1333)</f>
        <v>2</v>
      </c>
      <c r="S1333" s="1">
        <v>90371</v>
      </c>
      <c r="T1333" s="1" t="str">
        <f t="shared" si="82"/>
        <v>Medium</v>
      </c>
      <c r="U1333">
        <v>4</v>
      </c>
      <c r="V1333">
        <v>2025</v>
      </c>
      <c r="W1333" t="s">
        <v>34</v>
      </c>
      <c r="X1333">
        <v>2</v>
      </c>
    </row>
    <row r="1334" spans="1:24" x14ac:dyDescent="0.3">
      <c r="A1334">
        <v>1333</v>
      </c>
      <c r="B1334" t="s">
        <v>41</v>
      </c>
      <c r="C1334" t="str">
        <f>_xlfn.XLOOKUP(B1334,Lookup_table!B:B,Lookup_table!C:C)</f>
        <v>Data</v>
      </c>
      <c r="D1334" t="s">
        <v>34</v>
      </c>
      <c r="E1334" t="s">
        <v>32</v>
      </c>
      <c r="F1334" t="s">
        <v>44</v>
      </c>
      <c r="G1334" t="s">
        <v>30</v>
      </c>
      <c r="H1334" t="str">
        <f t="shared" si="80"/>
        <v>Onsite/Hybrid</v>
      </c>
      <c r="I1334" t="s">
        <v>35</v>
      </c>
      <c r="J1334" t="str">
        <f t="shared" si="81"/>
        <v>0-2 yrs</v>
      </c>
      <c r="K1334">
        <f t="shared" ca="1" si="83"/>
        <v>1</v>
      </c>
      <c r="L1334" t="s">
        <v>27</v>
      </c>
      <c r="M1334">
        <v>0</v>
      </c>
      <c r="N1334">
        <v>0</v>
      </c>
      <c r="O1334">
        <v>1</v>
      </c>
      <c r="P1334">
        <v>1</v>
      </c>
      <c r="Q1334">
        <v>0</v>
      </c>
      <c r="R1334">
        <f>SUM(M1334:N1334:O1334:P1334:Q1334)</f>
        <v>2</v>
      </c>
      <c r="S1334" s="1">
        <v>84583</v>
      </c>
      <c r="T1334" s="1" t="str">
        <f t="shared" si="82"/>
        <v>Medium</v>
      </c>
      <c r="U1334">
        <v>11</v>
      </c>
      <c r="V1334">
        <v>2025</v>
      </c>
      <c r="W1334" t="s">
        <v>28</v>
      </c>
      <c r="X1334">
        <v>5</v>
      </c>
    </row>
    <row r="1335" spans="1:24" x14ac:dyDescent="0.3">
      <c r="A1335">
        <v>1334</v>
      </c>
      <c r="B1335" t="s">
        <v>21</v>
      </c>
      <c r="C1335" t="str">
        <f>_xlfn.XLOOKUP(B1335,Lookup_table!B:B,Lookup_table!C:C)</f>
        <v>AI</v>
      </c>
      <c r="D1335" t="s">
        <v>22</v>
      </c>
      <c r="E1335" t="s">
        <v>15</v>
      </c>
      <c r="F1335" t="s">
        <v>44</v>
      </c>
      <c r="G1335" t="s">
        <v>30</v>
      </c>
      <c r="H1335" t="str">
        <f t="shared" si="80"/>
        <v>Onsite/Hybrid</v>
      </c>
      <c r="I1335" t="s">
        <v>26</v>
      </c>
      <c r="J1335" t="str">
        <f t="shared" si="81"/>
        <v>3-6 yrs</v>
      </c>
      <c r="K1335">
        <f t="shared" ca="1" si="83"/>
        <v>6</v>
      </c>
      <c r="L1335" t="s">
        <v>27</v>
      </c>
      <c r="M1335">
        <v>1</v>
      </c>
      <c r="N1335">
        <v>1</v>
      </c>
      <c r="O1335">
        <v>1</v>
      </c>
      <c r="P1335">
        <v>1</v>
      </c>
      <c r="Q1335">
        <v>1</v>
      </c>
      <c r="R1335">
        <f>SUM(M1335:N1335:O1335:P1335:Q1335)</f>
        <v>5</v>
      </c>
      <c r="S1335" s="1">
        <v>178428</v>
      </c>
      <c r="T1335" s="1" t="str">
        <f t="shared" si="82"/>
        <v>High</v>
      </c>
      <c r="U1335">
        <v>2</v>
      </c>
      <c r="V1335">
        <v>2026</v>
      </c>
      <c r="W1335" t="s">
        <v>28</v>
      </c>
      <c r="X1335">
        <v>3</v>
      </c>
    </row>
    <row r="1336" spans="1:24" x14ac:dyDescent="0.3">
      <c r="A1336">
        <v>1335</v>
      </c>
      <c r="B1336" t="s">
        <v>41</v>
      </c>
      <c r="C1336" t="str">
        <f>_xlfn.XLOOKUP(B1336,Lookup_table!B:B,Lookup_table!C:C)</f>
        <v>Data</v>
      </c>
      <c r="D1336" t="s">
        <v>22</v>
      </c>
      <c r="E1336" t="s">
        <v>38</v>
      </c>
      <c r="F1336" t="s">
        <v>29</v>
      </c>
      <c r="G1336" t="s">
        <v>17</v>
      </c>
      <c r="H1336" t="str">
        <f t="shared" si="80"/>
        <v>Remote</v>
      </c>
      <c r="I1336" t="s">
        <v>35</v>
      </c>
      <c r="J1336" t="str">
        <f t="shared" si="81"/>
        <v>0-2 yrs</v>
      </c>
      <c r="K1336">
        <f t="shared" ca="1" si="83"/>
        <v>1</v>
      </c>
      <c r="L1336" t="s">
        <v>39</v>
      </c>
      <c r="M1336">
        <v>1</v>
      </c>
      <c r="N1336">
        <v>1</v>
      </c>
      <c r="O1336">
        <v>0</v>
      </c>
      <c r="P1336">
        <v>1</v>
      </c>
      <c r="Q1336">
        <v>0</v>
      </c>
      <c r="R1336">
        <f>SUM(M1336:N1336:O1336:P1336:Q1336)</f>
        <v>3</v>
      </c>
      <c r="S1336" s="1">
        <v>82301</v>
      </c>
      <c r="T1336" s="1" t="str">
        <f t="shared" si="82"/>
        <v>Medium</v>
      </c>
      <c r="U1336">
        <v>1</v>
      </c>
      <c r="V1336">
        <v>2026</v>
      </c>
      <c r="W1336" t="s">
        <v>20</v>
      </c>
      <c r="X1336">
        <v>6</v>
      </c>
    </row>
    <row r="1337" spans="1:24" x14ac:dyDescent="0.3">
      <c r="A1337">
        <v>1336</v>
      </c>
      <c r="B1337" t="s">
        <v>50</v>
      </c>
      <c r="C1337" t="str">
        <f>_xlfn.XLOOKUP(B1337,Lookup_table!B:B,Lookup_table!C:C)</f>
        <v>AI</v>
      </c>
      <c r="D1337" t="s">
        <v>14</v>
      </c>
      <c r="E1337" t="s">
        <v>38</v>
      </c>
      <c r="F1337" t="s">
        <v>24</v>
      </c>
      <c r="G1337" t="s">
        <v>17</v>
      </c>
      <c r="H1337" t="str">
        <f t="shared" si="80"/>
        <v>Remote</v>
      </c>
      <c r="I1337" t="s">
        <v>35</v>
      </c>
      <c r="J1337" t="str">
        <f t="shared" si="81"/>
        <v>0-2 yrs</v>
      </c>
      <c r="K1337">
        <f t="shared" ca="1" si="83"/>
        <v>0</v>
      </c>
      <c r="L1337" t="s">
        <v>19</v>
      </c>
      <c r="M1337">
        <v>1</v>
      </c>
      <c r="N1337">
        <v>0</v>
      </c>
      <c r="O1337">
        <v>0</v>
      </c>
      <c r="P1337">
        <v>1</v>
      </c>
      <c r="Q1337">
        <v>0</v>
      </c>
      <c r="R1337">
        <f>SUM(M1337:N1337:O1337:P1337:Q1337)</f>
        <v>2</v>
      </c>
      <c r="S1337" s="1">
        <v>107288</v>
      </c>
      <c r="T1337" s="1" t="str">
        <f t="shared" si="82"/>
        <v>Medium</v>
      </c>
      <c r="U1337">
        <v>3</v>
      </c>
      <c r="V1337">
        <v>2023</v>
      </c>
      <c r="W1337" t="s">
        <v>28</v>
      </c>
      <c r="X1337">
        <v>8</v>
      </c>
    </row>
    <row r="1338" spans="1:24" x14ac:dyDescent="0.3">
      <c r="A1338">
        <v>1337</v>
      </c>
      <c r="B1338" t="s">
        <v>50</v>
      </c>
      <c r="C1338" t="str">
        <f>_xlfn.XLOOKUP(B1338,Lookup_table!B:B,Lookup_table!C:C)</f>
        <v>AI</v>
      </c>
      <c r="D1338" t="s">
        <v>37</v>
      </c>
      <c r="E1338" t="s">
        <v>38</v>
      </c>
      <c r="F1338" t="s">
        <v>44</v>
      </c>
      <c r="G1338" t="s">
        <v>30</v>
      </c>
      <c r="H1338" t="str">
        <f t="shared" si="80"/>
        <v>Onsite/Hybrid</v>
      </c>
      <c r="I1338" t="s">
        <v>18</v>
      </c>
      <c r="J1338" t="str">
        <f t="shared" si="81"/>
        <v>7+ yrs</v>
      </c>
      <c r="K1338">
        <f t="shared" ca="1" si="83"/>
        <v>8</v>
      </c>
      <c r="L1338" t="s">
        <v>39</v>
      </c>
      <c r="M1338">
        <v>1</v>
      </c>
      <c r="N1338">
        <v>1</v>
      </c>
      <c r="O1338">
        <v>0</v>
      </c>
      <c r="P1338">
        <v>1</v>
      </c>
      <c r="Q1338">
        <v>1</v>
      </c>
      <c r="R1338">
        <f>SUM(M1338:N1338:O1338:P1338:Q1338)</f>
        <v>4</v>
      </c>
      <c r="S1338" s="1">
        <v>169400</v>
      </c>
      <c r="T1338" s="1" t="str">
        <f t="shared" si="82"/>
        <v>High</v>
      </c>
      <c r="U1338">
        <v>7</v>
      </c>
      <c r="V1338">
        <v>2024</v>
      </c>
      <c r="W1338" t="s">
        <v>20</v>
      </c>
      <c r="X1338">
        <v>3</v>
      </c>
    </row>
    <row r="1339" spans="1:24" x14ac:dyDescent="0.3">
      <c r="A1339">
        <v>1338</v>
      </c>
      <c r="B1339" t="s">
        <v>36</v>
      </c>
      <c r="C1339" t="str">
        <f>_xlfn.XLOOKUP(B1339,Lookup_table!B:B,Lookup_table!C:C)</f>
        <v>Data</v>
      </c>
      <c r="D1339" t="s">
        <v>34</v>
      </c>
      <c r="E1339" t="s">
        <v>38</v>
      </c>
      <c r="F1339" t="s">
        <v>16</v>
      </c>
      <c r="G1339" t="s">
        <v>30</v>
      </c>
      <c r="H1339" t="str">
        <f t="shared" si="80"/>
        <v>Onsite/Hybrid</v>
      </c>
      <c r="I1339" t="s">
        <v>18</v>
      </c>
      <c r="J1339" t="str">
        <f t="shared" si="81"/>
        <v>7+ yrs</v>
      </c>
      <c r="K1339">
        <f t="shared" ca="1" si="83"/>
        <v>7</v>
      </c>
      <c r="L1339" t="s">
        <v>27</v>
      </c>
      <c r="M1339">
        <v>1</v>
      </c>
      <c r="N1339">
        <v>0</v>
      </c>
      <c r="O1339">
        <v>1</v>
      </c>
      <c r="P1339">
        <v>0</v>
      </c>
      <c r="Q1339">
        <v>1</v>
      </c>
      <c r="R1339">
        <f>SUM(M1339:N1339:O1339:P1339:Q1339)</f>
        <v>3</v>
      </c>
      <c r="S1339" s="1">
        <v>126930</v>
      </c>
      <c r="T1339" s="1" t="str">
        <f t="shared" si="82"/>
        <v>High</v>
      </c>
      <c r="U1339">
        <v>11</v>
      </c>
      <c r="V1339">
        <v>2024</v>
      </c>
      <c r="W1339" t="s">
        <v>20</v>
      </c>
      <c r="X1339">
        <v>4</v>
      </c>
    </row>
    <row r="1340" spans="1:24" x14ac:dyDescent="0.3">
      <c r="A1340">
        <v>1339</v>
      </c>
      <c r="B1340" t="s">
        <v>31</v>
      </c>
      <c r="C1340" t="str">
        <f>_xlfn.XLOOKUP(B1340,Lookup_table!B:B,Lookup_table!C:C)</f>
        <v>Business</v>
      </c>
      <c r="D1340" t="s">
        <v>22</v>
      </c>
      <c r="E1340" t="s">
        <v>32</v>
      </c>
      <c r="F1340" t="s">
        <v>51</v>
      </c>
      <c r="G1340" t="s">
        <v>30</v>
      </c>
      <c r="H1340" t="str">
        <f t="shared" si="80"/>
        <v>Onsite/Hybrid</v>
      </c>
      <c r="I1340" t="s">
        <v>35</v>
      </c>
      <c r="J1340" t="str">
        <f t="shared" si="81"/>
        <v>0-2 yrs</v>
      </c>
      <c r="K1340">
        <f t="shared" ca="1" si="83"/>
        <v>1</v>
      </c>
      <c r="L1340" t="s">
        <v>27</v>
      </c>
      <c r="M1340">
        <v>1</v>
      </c>
      <c r="N1340">
        <v>1</v>
      </c>
      <c r="O1340">
        <v>0</v>
      </c>
      <c r="P1340">
        <v>1</v>
      </c>
      <c r="Q1340">
        <v>1</v>
      </c>
      <c r="R1340">
        <f>SUM(M1340:N1340:O1340:P1340:Q1340)</f>
        <v>4</v>
      </c>
      <c r="S1340" s="1">
        <v>90204</v>
      </c>
      <c r="T1340" s="1" t="str">
        <f t="shared" si="82"/>
        <v>Medium</v>
      </c>
      <c r="U1340">
        <v>1</v>
      </c>
      <c r="V1340">
        <v>2025</v>
      </c>
      <c r="W1340" t="s">
        <v>20</v>
      </c>
      <c r="X1340">
        <v>6</v>
      </c>
    </row>
    <row r="1341" spans="1:24" x14ac:dyDescent="0.3">
      <c r="A1341">
        <v>1340</v>
      </c>
      <c r="B1341" t="s">
        <v>41</v>
      </c>
      <c r="C1341" t="str">
        <f>_xlfn.XLOOKUP(B1341,Lookup_table!B:B,Lookup_table!C:C)</f>
        <v>Data</v>
      </c>
      <c r="D1341" t="s">
        <v>37</v>
      </c>
      <c r="E1341" t="s">
        <v>15</v>
      </c>
      <c r="F1341" t="s">
        <v>16</v>
      </c>
      <c r="G1341" t="s">
        <v>17</v>
      </c>
      <c r="H1341" t="str">
        <f t="shared" si="80"/>
        <v>Remote</v>
      </c>
      <c r="I1341" t="s">
        <v>35</v>
      </c>
      <c r="J1341" t="str">
        <f t="shared" si="81"/>
        <v>0-2 yrs</v>
      </c>
      <c r="K1341">
        <f t="shared" ca="1" si="83"/>
        <v>0</v>
      </c>
      <c r="L1341" t="s">
        <v>39</v>
      </c>
      <c r="M1341">
        <v>0</v>
      </c>
      <c r="N1341">
        <v>1</v>
      </c>
      <c r="O1341">
        <v>1</v>
      </c>
      <c r="P1341">
        <v>1</v>
      </c>
      <c r="Q1341">
        <v>0</v>
      </c>
      <c r="R1341">
        <f>SUM(M1341:N1341:O1341:P1341:Q1341)</f>
        <v>3</v>
      </c>
      <c r="S1341" s="1">
        <v>83709</v>
      </c>
      <c r="T1341" s="1" t="str">
        <f t="shared" si="82"/>
        <v>Medium</v>
      </c>
      <c r="U1341">
        <v>12</v>
      </c>
      <c r="V1341">
        <v>2026</v>
      </c>
      <c r="W1341" t="s">
        <v>28</v>
      </c>
      <c r="X1341">
        <v>3</v>
      </c>
    </row>
    <row r="1342" spans="1:24" x14ac:dyDescent="0.3">
      <c r="A1342">
        <v>1341</v>
      </c>
      <c r="B1342" t="s">
        <v>31</v>
      </c>
      <c r="C1342" t="str">
        <f>_xlfn.XLOOKUP(B1342,Lookup_table!B:B,Lookup_table!C:C)</f>
        <v>Business</v>
      </c>
      <c r="D1342" t="s">
        <v>34</v>
      </c>
      <c r="E1342" t="s">
        <v>40</v>
      </c>
      <c r="F1342" t="s">
        <v>29</v>
      </c>
      <c r="G1342" t="s">
        <v>17</v>
      </c>
      <c r="H1342" t="str">
        <f t="shared" si="80"/>
        <v>Remote</v>
      </c>
      <c r="I1342" t="s">
        <v>26</v>
      </c>
      <c r="J1342" t="str">
        <f t="shared" si="81"/>
        <v>3-6 yrs</v>
      </c>
      <c r="K1342">
        <f t="shared" ca="1" si="83"/>
        <v>6</v>
      </c>
      <c r="L1342" t="s">
        <v>27</v>
      </c>
      <c r="M1342">
        <v>1</v>
      </c>
      <c r="N1342">
        <v>1</v>
      </c>
      <c r="O1342">
        <v>1</v>
      </c>
      <c r="P1342">
        <v>1</v>
      </c>
      <c r="Q1342">
        <v>0</v>
      </c>
      <c r="R1342">
        <f>SUM(M1342:N1342:O1342:P1342:Q1342)</f>
        <v>4</v>
      </c>
      <c r="S1342" s="1">
        <v>106490</v>
      </c>
      <c r="T1342" s="1" t="str">
        <f t="shared" si="82"/>
        <v>Medium</v>
      </c>
      <c r="U1342">
        <v>9</v>
      </c>
      <c r="V1342">
        <v>2023</v>
      </c>
      <c r="W1342" t="s">
        <v>28</v>
      </c>
      <c r="X1342">
        <v>1</v>
      </c>
    </row>
    <row r="1343" spans="1:24" x14ac:dyDescent="0.3">
      <c r="A1343">
        <v>1342</v>
      </c>
      <c r="B1343" t="s">
        <v>21</v>
      </c>
      <c r="C1343" t="str">
        <f>_xlfn.XLOOKUP(B1343,Lookup_table!B:B,Lookup_table!C:C)</f>
        <v>AI</v>
      </c>
      <c r="D1343" t="s">
        <v>22</v>
      </c>
      <c r="E1343" t="s">
        <v>38</v>
      </c>
      <c r="F1343" t="s">
        <v>51</v>
      </c>
      <c r="G1343" t="s">
        <v>30</v>
      </c>
      <c r="H1343" t="str">
        <f t="shared" si="80"/>
        <v>Onsite/Hybrid</v>
      </c>
      <c r="I1343" t="s">
        <v>18</v>
      </c>
      <c r="J1343" t="str">
        <f t="shared" si="81"/>
        <v>7+ yrs</v>
      </c>
      <c r="K1343">
        <f t="shared" ca="1" si="83"/>
        <v>13</v>
      </c>
      <c r="L1343" t="s">
        <v>19</v>
      </c>
      <c r="M1343">
        <v>0</v>
      </c>
      <c r="N1343">
        <v>0</v>
      </c>
      <c r="O1343">
        <v>1</v>
      </c>
      <c r="P1343">
        <v>0</v>
      </c>
      <c r="Q1343">
        <v>0</v>
      </c>
      <c r="R1343">
        <f>SUM(M1343:N1343:O1343:P1343:Q1343)</f>
        <v>1</v>
      </c>
      <c r="S1343" s="1">
        <v>177876</v>
      </c>
      <c r="T1343" s="1" t="str">
        <f t="shared" si="82"/>
        <v>High</v>
      </c>
      <c r="U1343">
        <v>8</v>
      </c>
      <c r="V1343">
        <v>2024</v>
      </c>
      <c r="W1343" t="s">
        <v>20</v>
      </c>
      <c r="X1343">
        <v>2</v>
      </c>
    </row>
    <row r="1344" spans="1:24" x14ac:dyDescent="0.3">
      <c r="A1344">
        <v>1343</v>
      </c>
      <c r="B1344" t="s">
        <v>31</v>
      </c>
      <c r="C1344" t="str">
        <f>_xlfn.XLOOKUP(B1344,Lookup_table!B:B,Lookup_table!C:C)</f>
        <v>Business</v>
      </c>
      <c r="D1344" t="s">
        <v>22</v>
      </c>
      <c r="E1344" t="s">
        <v>32</v>
      </c>
      <c r="F1344" t="s">
        <v>51</v>
      </c>
      <c r="G1344" t="s">
        <v>25</v>
      </c>
      <c r="H1344" t="str">
        <f t="shared" si="80"/>
        <v>Onsite/Hybrid</v>
      </c>
      <c r="I1344" t="s">
        <v>35</v>
      </c>
      <c r="J1344" t="str">
        <f t="shared" si="81"/>
        <v>0-2 yrs</v>
      </c>
      <c r="K1344">
        <f t="shared" ca="1" si="83"/>
        <v>2</v>
      </c>
      <c r="L1344" t="s">
        <v>39</v>
      </c>
      <c r="M1344">
        <v>1</v>
      </c>
      <c r="N1344">
        <v>0</v>
      </c>
      <c r="O1344">
        <v>0</v>
      </c>
      <c r="P1344">
        <v>1</v>
      </c>
      <c r="Q1344">
        <v>0</v>
      </c>
      <c r="R1344">
        <f>SUM(M1344:N1344:O1344:P1344:Q1344)</f>
        <v>2</v>
      </c>
      <c r="S1344" s="1">
        <v>80172</v>
      </c>
      <c r="T1344" s="1" t="str">
        <f t="shared" si="82"/>
        <v>Medium</v>
      </c>
      <c r="U1344">
        <v>7</v>
      </c>
      <c r="V1344">
        <v>2023</v>
      </c>
      <c r="W1344" t="s">
        <v>20</v>
      </c>
      <c r="X1344">
        <v>6</v>
      </c>
    </row>
    <row r="1345" spans="1:24" x14ac:dyDescent="0.3">
      <c r="A1345">
        <v>1344</v>
      </c>
      <c r="B1345" t="s">
        <v>33</v>
      </c>
      <c r="C1345" t="str">
        <f>_xlfn.XLOOKUP(B1345,Lookup_table!B:B,Lookup_table!C:C)</f>
        <v>Data</v>
      </c>
      <c r="D1345" t="s">
        <v>37</v>
      </c>
      <c r="E1345" t="s">
        <v>38</v>
      </c>
      <c r="F1345" t="s">
        <v>16</v>
      </c>
      <c r="G1345" t="s">
        <v>25</v>
      </c>
      <c r="H1345" t="str">
        <f t="shared" si="80"/>
        <v>Onsite/Hybrid</v>
      </c>
      <c r="I1345" t="s">
        <v>35</v>
      </c>
      <c r="J1345" t="str">
        <f t="shared" si="81"/>
        <v>0-2 yrs</v>
      </c>
      <c r="K1345">
        <f t="shared" ca="1" si="83"/>
        <v>0</v>
      </c>
      <c r="L1345" t="s">
        <v>19</v>
      </c>
      <c r="M1345">
        <v>0</v>
      </c>
      <c r="N1345">
        <v>0</v>
      </c>
      <c r="O1345">
        <v>1</v>
      </c>
      <c r="P1345">
        <v>0</v>
      </c>
      <c r="Q1345">
        <v>1</v>
      </c>
      <c r="R1345">
        <f>SUM(M1345:N1345:O1345:P1345:Q1345)</f>
        <v>2</v>
      </c>
      <c r="S1345" s="1">
        <v>76282</v>
      </c>
      <c r="T1345" s="1" t="str">
        <f t="shared" si="82"/>
        <v>Medium</v>
      </c>
      <c r="U1345">
        <v>2</v>
      </c>
      <c r="V1345">
        <v>2020</v>
      </c>
      <c r="W1345" t="s">
        <v>20</v>
      </c>
      <c r="X1345">
        <v>6</v>
      </c>
    </row>
    <row r="1346" spans="1:24" x14ac:dyDescent="0.3">
      <c r="A1346">
        <v>1345</v>
      </c>
      <c r="B1346" t="s">
        <v>21</v>
      </c>
      <c r="C1346" t="str">
        <f>_xlfn.XLOOKUP(B1346,Lookup_table!B:B,Lookup_table!C:C)</f>
        <v>AI</v>
      </c>
      <c r="D1346" t="s">
        <v>14</v>
      </c>
      <c r="E1346" t="s">
        <v>32</v>
      </c>
      <c r="F1346" t="s">
        <v>24</v>
      </c>
      <c r="G1346" t="s">
        <v>17</v>
      </c>
      <c r="H1346" t="str">
        <f t="shared" ref="H1346:H1409" si="84">IF(G1346="Remote","Remote","Onsite/Hybrid")</f>
        <v>Remote</v>
      </c>
      <c r="I1346" t="s">
        <v>18</v>
      </c>
      <c r="J1346" t="str">
        <f t="shared" ref="J1346:J1409" si="85">IF(I1346="Entry","0-2 yrs",IF(I1346="Mid","3-6 yrs","7+ yrs"))</f>
        <v>7+ yrs</v>
      </c>
      <c r="K1346">
        <f t="shared" ca="1" si="83"/>
        <v>15</v>
      </c>
      <c r="L1346" t="s">
        <v>27</v>
      </c>
      <c r="M1346">
        <v>1</v>
      </c>
      <c r="N1346">
        <v>0</v>
      </c>
      <c r="O1346">
        <v>1</v>
      </c>
      <c r="P1346">
        <v>1</v>
      </c>
      <c r="Q1346">
        <v>1</v>
      </c>
      <c r="R1346">
        <f>SUM(M1346:N1346:O1346:P1346:Q1346)</f>
        <v>4</v>
      </c>
      <c r="S1346" s="1">
        <v>183463</v>
      </c>
      <c r="T1346" s="1" t="str">
        <f t="shared" ref="T1346:T1409" si="86">IF(S1346&lt;=70000,"Low",IF(S1346&lt;=120000,"Medium","High"))</f>
        <v>High</v>
      </c>
      <c r="U1346">
        <v>9</v>
      </c>
      <c r="V1346">
        <v>2026</v>
      </c>
      <c r="W1346" t="s">
        <v>28</v>
      </c>
      <c r="X1346">
        <v>7</v>
      </c>
    </row>
    <row r="1347" spans="1:24" x14ac:dyDescent="0.3">
      <c r="A1347">
        <v>1346</v>
      </c>
      <c r="B1347" t="s">
        <v>21</v>
      </c>
      <c r="C1347" t="str">
        <f>_xlfn.XLOOKUP(B1347,Lookup_table!B:B,Lookup_table!C:C)</f>
        <v>AI</v>
      </c>
      <c r="D1347" t="s">
        <v>34</v>
      </c>
      <c r="E1347" t="s">
        <v>38</v>
      </c>
      <c r="F1347" t="s">
        <v>43</v>
      </c>
      <c r="G1347" t="s">
        <v>25</v>
      </c>
      <c r="H1347" t="str">
        <f t="shared" si="84"/>
        <v>Onsite/Hybrid</v>
      </c>
      <c r="I1347" t="s">
        <v>18</v>
      </c>
      <c r="J1347" t="str">
        <f t="shared" si="85"/>
        <v>7+ yrs</v>
      </c>
      <c r="K1347">
        <f t="shared" ref="K1347:K1410" ca="1" si="87">IF(J1347="0-2 yrs",RANDBETWEEN(0,2),IF(J1347="3-6 yrs", RANDBETWEEN(3,6),IF(J1347="7+ yrs", RANDBETWEEN(7,15)," ")))</f>
        <v>14</v>
      </c>
      <c r="L1347" t="s">
        <v>39</v>
      </c>
      <c r="M1347">
        <v>1</v>
      </c>
      <c r="N1347">
        <v>1</v>
      </c>
      <c r="O1347">
        <v>0</v>
      </c>
      <c r="P1347">
        <v>1</v>
      </c>
      <c r="Q1347">
        <v>0</v>
      </c>
      <c r="R1347">
        <f>SUM(M1347:N1347:O1347:P1347:Q1347)</f>
        <v>3</v>
      </c>
      <c r="S1347" s="1">
        <v>159818</v>
      </c>
      <c r="T1347" s="1" t="str">
        <f t="shared" si="86"/>
        <v>High</v>
      </c>
      <c r="U1347">
        <v>2</v>
      </c>
      <c r="V1347">
        <v>2022</v>
      </c>
      <c r="W1347" t="s">
        <v>34</v>
      </c>
      <c r="X1347">
        <v>5</v>
      </c>
    </row>
    <row r="1348" spans="1:24" x14ac:dyDescent="0.3">
      <c r="A1348">
        <v>1347</v>
      </c>
      <c r="B1348" t="s">
        <v>33</v>
      </c>
      <c r="C1348" t="str">
        <f>_xlfn.XLOOKUP(B1348,Lookup_table!B:B,Lookup_table!C:C)</f>
        <v>Data</v>
      </c>
      <c r="D1348" t="s">
        <v>14</v>
      </c>
      <c r="E1348" t="s">
        <v>40</v>
      </c>
      <c r="F1348" t="s">
        <v>16</v>
      </c>
      <c r="G1348" t="s">
        <v>25</v>
      </c>
      <c r="H1348" t="str">
        <f t="shared" si="84"/>
        <v>Onsite/Hybrid</v>
      </c>
      <c r="I1348" t="s">
        <v>26</v>
      </c>
      <c r="J1348" t="str">
        <f t="shared" si="85"/>
        <v>3-6 yrs</v>
      </c>
      <c r="K1348">
        <f t="shared" ca="1" si="87"/>
        <v>6</v>
      </c>
      <c r="L1348" t="s">
        <v>27</v>
      </c>
      <c r="M1348">
        <v>1</v>
      </c>
      <c r="N1348">
        <v>1</v>
      </c>
      <c r="O1348">
        <v>0</v>
      </c>
      <c r="P1348">
        <v>1</v>
      </c>
      <c r="Q1348">
        <v>0</v>
      </c>
      <c r="R1348">
        <f>SUM(M1348:N1348:O1348:P1348:Q1348)</f>
        <v>3</v>
      </c>
      <c r="S1348" s="1">
        <v>88738</v>
      </c>
      <c r="T1348" s="1" t="str">
        <f t="shared" si="86"/>
        <v>Medium</v>
      </c>
      <c r="U1348">
        <v>12</v>
      </c>
      <c r="V1348">
        <v>2020</v>
      </c>
      <c r="W1348" t="s">
        <v>20</v>
      </c>
      <c r="X1348">
        <v>3</v>
      </c>
    </row>
    <row r="1349" spans="1:24" x14ac:dyDescent="0.3">
      <c r="A1349">
        <v>1348</v>
      </c>
      <c r="B1349" t="s">
        <v>31</v>
      </c>
      <c r="C1349" t="str">
        <f>_xlfn.XLOOKUP(B1349,Lookup_table!B:B,Lookup_table!C:C)</f>
        <v>Business</v>
      </c>
      <c r="D1349" t="s">
        <v>37</v>
      </c>
      <c r="E1349" t="s">
        <v>42</v>
      </c>
      <c r="F1349" t="s">
        <v>52</v>
      </c>
      <c r="G1349" t="s">
        <v>25</v>
      </c>
      <c r="H1349" t="str">
        <f t="shared" si="84"/>
        <v>Onsite/Hybrid</v>
      </c>
      <c r="I1349" t="s">
        <v>35</v>
      </c>
      <c r="J1349" t="str">
        <f t="shared" si="85"/>
        <v>0-2 yrs</v>
      </c>
      <c r="K1349">
        <f t="shared" ca="1" si="87"/>
        <v>2</v>
      </c>
      <c r="L1349" t="s">
        <v>39</v>
      </c>
      <c r="M1349">
        <v>0</v>
      </c>
      <c r="N1349">
        <v>0</v>
      </c>
      <c r="O1349">
        <v>0</v>
      </c>
      <c r="P1349">
        <v>1</v>
      </c>
      <c r="Q1349">
        <v>1</v>
      </c>
      <c r="R1349">
        <f>SUM(M1349:N1349:O1349:P1349:Q1349)</f>
        <v>2</v>
      </c>
      <c r="S1349" s="1">
        <v>79491</v>
      </c>
      <c r="T1349" s="1" t="str">
        <f t="shared" si="86"/>
        <v>Medium</v>
      </c>
      <c r="U1349">
        <v>9</v>
      </c>
      <c r="V1349">
        <v>2021</v>
      </c>
      <c r="W1349" t="s">
        <v>28</v>
      </c>
      <c r="X1349">
        <v>7</v>
      </c>
    </row>
    <row r="1350" spans="1:24" x14ac:dyDescent="0.3">
      <c r="A1350">
        <v>1349</v>
      </c>
      <c r="B1350" t="s">
        <v>50</v>
      </c>
      <c r="C1350" t="str">
        <f>_xlfn.XLOOKUP(B1350,Lookup_table!B:B,Lookup_table!C:C)</f>
        <v>AI</v>
      </c>
      <c r="D1350" t="s">
        <v>22</v>
      </c>
      <c r="E1350" t="s">
        <v>38</v>
      </c>
      <c r="F1350" t="s">
        <v>44</v>
      </c>
      <c r="G1350" t="s">
        <v>30</v>
      </c>
      <c r="H1350" t="str">
        <f t="shared" si="84"/>
        <v>Onsite/Hybrid</v>
      </c>
      <c r="I1350" t="s">
        <v>18</v>
      </c>
      <c r="J1350" t="str">
        <f t="shared" si="85"/>
        <v>7+ yrs</v>
      </c>
      <c r="K1350">
        <f t="shared" ca="1" si="87"/>
        <v>10</v>
      </c>
      <c r="L1350" t="s">
        <v>19</v>
      </c>
      <c r="M1350">
        <v>0</v>
      </c>
      <c r="N1350">
        <v>0</v>
      </c>
      <c r="O1350">
        <v>1</v>
      </c>
      <c r="P1350">
        <v>1</v>
      </c>
      <c r="Q1350">
        <v>0</v>
      </c>
      <c r="R1350">
        <f>SUM(M1350:N1350:O1350:P1350:Q1350)</f>
        <v>2</v>
      </c>
      <c r="S1350" s="1">
        <v>192073</v>
      </c>
      <c r="T1350" s="1" t="str">
        <f t="shared" si="86"/>
        <v>High</v>
      </c>
      <c r="U1350">
        <v>4</v>
      </c>
      <c r="V1350">
        <v>2021</v>
      </c>
      <c r="W1350" t="s">
        <v>28</v>
      </c>
      <c r="X1350">
        <v>6</v>
      </c>
    </row>
    <row r="1351" spans="1:24" x14ac:dyDescent="0.3">
      <c r="A1351">
        <v>1350</v>
      </c>
      <c r="B1351" t="s">
        <v>33</v>
      </c>
      <c r="C1351" t="str">
        <f>_xlfn.XLOOKUP(B1351,Lookup_table!B:B,Lookup_table!C:C)</f>
        <v>Data</v>
      </c>
      <c r="D1351" t="s">
        <v>37</v>
      </c>
      <c r="E1351" t="s">
        <v>32</v>
      </c>
      <c r="F1351" t="s">
        <v>44</v>
      </c>
      <c r="G1351" t="s">
        <v>25</v>
      </c>
      <c r="H1351" t="str">
        <f t="shared" si="84"/>
        <v>Onsite/Hybrid</v>
      </c>
      <c r="I1351" t="s">
        <v>18</v>
      </c>
      <c r="J1351" t="str">
        <f t="shared" si="85"/>
        <v>7+ yrs</v>
      </c>
      <c r="K1351">
        <f t="shared" ca="1" si="87"/>
        <v>8</v>
      </c>
      <c r="L1351" t="s">
        <v>27</v>
      </c>
      <c r="M1351">
        <v>0</v>
      </c>
      <c r="N1351">
        <v>1</v>
      </c>
      <c r="O1351">
        <v>0</v>
      </c>
      <c r="P1351">
        <v>0</v>
      </c>
      <c r="Q1351">
        <v>1</v>
      </c>
      <c r="R1351">
        <f>SUM(M1351:N1351:O1351:P1351:Q1351)</f>
        <v>2</v>
      </c>
      <c r="S1351" s="1">
        <v>105724</v>
      </c>
      <c r="T1351" s="1" t="str">
        <f t="shared" si="86"/>
        <v>Medium</v>
      </c>
      <c r="U1351">
        <v>8</v>
      </c>
      <c r="V1351">
        <v>2026</v>
      </c>
      <c r="W1351" t="s">
        <v>34</v>
      </c>
      <c r="X1351">
        <v>3</v>
      </c>
    </row>
    <row r="1352" spans="1:24" x14ac:dyDescent="0.3">
      <c r="A1352">
        <v>1351</v>
      </c>
      <c r="B1352" t="s">
        <v>21</v>
      </c>
      <c r="C1352" t="str">
        <f>_xlfn.XLOOKUP(B1352,Lookup_table!B:B,Lookup_table!C:C)</f>
        <v>AI</v>
      </c>
      <c r="D1352" t="s">
        <v>37</v>
      </c>
      <c r="E1352" t="s">
        <v>38</v>
      </c>
      <c r="F1352" t="s">
        <v>43</v>
      </c>
      <c r="G1352" t="s">
        <v>30</v>
      </c>
      <c r="H1352" t="str">
        <f t="shared" si="84"/>
        <v>Onsite/Hybrid</v>
      </c>
      <c r="I1352" t="s">
        <v>18</v>
      </c>
      <c r="J1352" t="str">
        <f t="shared" si="85"/>
        <v>7+ yrs</v>
      </c>
      <c r="K1352">
        <f t="shared" ca="1" si="87"/>
        <v>12</v>
      </c>
      <c r="L1352" t="s">
        <v>39</v>
      </c>
      <c r="M1352">
        <v>1</v>
      </c>
      <c r="N1352">
        <v>0</v>
      </c>
      <c r="O1352">
        <v>0</v>
      </c>
      <c r="P1352">
        <v>0</v>
      </c>
      <c r="Q1352">
        <v>0</v>
      </c>
      <c r="R1352">
        <f>SUM(M1352:N1352:O1352:P1352:Q1352)</f>
        <v>1</v>
      </c>
      <c r="S1352" s="1">
        <v>141747</v>
      </c>
      <c r="T1352" s="1" t="str">
        <f t="shared" si="86"/>
        <v>High</v>
      </c>
      <c r="U1352">
        <v>6</v>
      </c>
      <c r="V1352">
        <v>2022</v>
      </c>
      <c r="W1352" t="s">
        <v>20</v>
      </c>
      <c r="X1352">
        <v>5</v>
      </c>
    </row>
    <row r="1353" spans="1:24" x14ac:dyDescent="0.3">
      <c r="A1353">
        <v>1352</v>
      </c>
      <c r="B1353" t="s">
        <v>50</v>
      </c>
      <c r="C1353" t="str">
        <f>_xlfn.XLOOKUP(B1353,Lookup_table!B:B,Lookup_table!C:C)</f>
        <v>AI</v>
      </c>
      <c r="D1353" t="s">
        <v>14</v>
      </c>
      <c r="E1353" t="s">
        <v>15</v>
      </c>
      <c r="F1353" t="s">
        <v>29</v>
      </c>
      <c r="G1353" t="s">
        <v>17</v>
      </c>
      <c r="H1353" t="str">
        <f t="shared" si="84"/>
        <v>Remote</v>
      </c>
      <c r="I1353" t="s">
        <v>26</v>
      </c>
      <c r="J1353" t="str">
        <f t="shared" si="85"/>
        <v>3-6 yrs</v>
      </c>
      <c r="K1353">
        <f t="shared" ca="1" si="87"/>
        <v>5</v>
      </c>
      <c r="L1353" t="s">
        <v>19</v>
      </c>
      <c r="M1353">
        <v>1</v>
      </c>
      <c r="N1353">
        <v>1</v>
      </c>
      <c r="O1353">
        <v>1</v>
      </c>
      <c r="P1353">
        <v>1</v>
      </c>
      <c r="Q1353">
        <v>1</v>
      </c>
      <c r="R1353">
        <f>SUM(M1353:N1353:O1353:P1353:Q1353)</f>
        <v>5</v>
      </c>
      <c r="S1353" s="1">
        <v>152609</v>
      </c>
      <c r="T1353" s="1" t="str">
        <f t="shared" si="86"/>
        <v>High</v>
      </c>
      <c r="U1353">
        <v>7</v>
      </c>
      <c r="V1353">
        <v>2021</v>
      </c>
      <c r="W1353" t="s">
        <v>28</v>
      </c>
      <c r="X1353">
        <v>3</v>
      </c>
    </row>
    <row r="1354" spans="1:24" x14ac:dyDescent="0.3">
      <c r="A1354">
        <v>1353</v>
      </c>
      <c r="B1354" t="s">
        <v>33</v>
      </c>
      <c r="C1354" t="str">
        <f>_xlfn.XLOOKUP(B1354,Lookup_table!B:B,Lookup_table!C:C)</f>
        <v>Data</v>
      </c>
      <c r="D1354" t="s">
        <v>34</v>
      </c>
      <c r="E1354" t="s">
        <v>40</v>
      </c>
      <c r="F1354" t="s">
        <v>43</v>
      </c>
      <c r="G1354" t="s">
        <v>30</v>
      </c>
      <c r="H1354" t="str">
        <f t="shared" si="84"/>
        <v>Onsite/Hybrid</v>
      </c>
      <c r="I1354" t="s">
        <v>35</v>
      </c>
      <c r="J1354" t="str">
        <f t="shared" si="85"/>
        <v>0-2 yrs</v>
      </c>
      <c r="K1354">
        <f t="shared" ca="1" si="87"/>
        <v>0</v>
      </c>
      <c r="L1354" t="s">
        <v>27</v>
      </c>
      <c r="M1354">
        <v>0</v>
      </c>
      <c r="N1354">
        <v>1</v>
      </c>
      <c r="O1354">
        <v>0</v>
      </c>
      <c r="P1354">
        <v>0</v>
      </c>
      <c r="Q1354">
        <v>0</v>
      </c>
      <c r="R1354">
        <f>SUM(M1354:N1354:O1354:P1354:Q1354)</f>
        <v>1</v>
      </c>
      <c r="S1354" s="1">
        <v>53956</v>
      </c>
      <c r="T1354" s="1" t="str">
        <f t="shared" si="86"/>
        <v>Low</v>
      </c>
      <c r="U1354">
        <v>6</v>
      </c>
      <c r="V1354">
        <v>2020</v>
      </c>
      <c r="W1354" t="s">
        <v>34</v>
      </c>
      <c r="X1354">
        <v>1</v>
      </c>
    </row>
    <row r="1355" spans="1:24" x14ac:dyDescent="0.3">
      <c r="A1355">
        <v>1354</v>
      </c>
      <c r="B1355" t="s">
        <v>21</v>
      </c>
      <c r="C1355" t="str">
        <f>_xlfn.XLOOKUP(B1355,Lookup_table!B:B,Lookup_table!C:C)</f>
        <v>AI</v>
      </c>
      <c r="D1355" t="s">
        <v>37</v>
      </c>
      <c r="E1355" t="s">
        <v>38</v>
      </c>
      <c r="F1355" t="s">
        <v>43</v>
      </c>
      <c r="G1355" t="s">
        <v>25</v>
      </c>
      <c r="H1355" t="str">
        <f t="shared" si="84"/>
        <v>Onsite/Hybrid</v>
      </c>
      <c r="I1355" t="s">
        <v>18</v>
      </c>
      <c r="J1355" t="str">
        <f t="shared" si="85"/>
        <v>7+ yrs</v>
      </c>
      <c r="K1355">
        <f t="shared" ca="1" si="87"/>
        <v>15</v>
      </c>
      <c r="L1355" t="s">
        <v>39</v>
      </c>
      <c r="M1355">
        <v>1</v>
      </c>
      <c r="N1355">
        <v>1</v>
      </c>
      <c r="O1355">
        <v>1</v>
      </c>
      <c r="P1355">
        <v>1</v>
      </c>
      <c r="Q1355">
        <v>1</v>
      </c>
      <c r="R1355">
        <f>SUM(M1355:N1355:O1355:P1355:Q1355)</f>
        <v>5</v>
      </c>
      <c r="S1355" s="1">
        <v>182236</v>
      </c>
      <c r="T1355" s="1" t="str">
        <f t="shared" si="86"/>
        <v>High</v>
      </c>
      <c r="U1355">
        <v>5</v>
      </c>
      <c r="V1355">
        <v>2024</v>
      </c>
      <c r="W1355" t="s">
        <v>28</v>
      </c>
      <c r="X1355">
        <v>6</v>
      </c>
    </row>
    <row r="1356" spans="1:24" x14ac:dyDescent="0.3">
      <c r="A1356">
        <v>1355</v>
      </c>
      <c r="B1356" t="s">
        <v>36</v>
      </c>
      <c r="C1356" t="str">
        <f>_xlfn.XLOOKUP(B1356,Lookup_table!B:B,Lookup_table!C:C)</f>
        <v>Data</v>
      </c>
      <c r="D1356" t="s">
        <v>37</v>
      </c>
      <c r="E1356" t="s">
        <v>40</v>
      </c>
      <c r="F1356" t="s">
        <v>29</v>
      </c>
      <c r="G1356" t="s">
        <v>25</v>
      </c>
      <c r="H1356" t="str">
        <f t="shared" si="84"/>
        <v>Onsite/Hybrid</v>
      </c>
      <c r="I1356" t="s">
        <v>35</v>
      </c>
      <c r="J1356" t="str">
        <f t="shared" si="85"/>
        <v>0-2 yrs</v>
      </c>
      <c r="K1356">
        <f t="shared" ca="1" si="87"/>
        <v>0</v>
      </c>
      <c r="L1356" t="s">
        <v>19</v>
      </c>
      <c r="M1356">
        <v>1</v>
      </c>
      <c r="N1356">
        <v>0</v>
      </c>
      <c r="O1356">
        <v>1</v>
      </c>
      <c r="P1356">
        <v>0</v>
      </c>
      <c r="Q1356">
        <v>1</v>
      </c>
      <c r="R1356">
        <f>SUM(M1356:N1356:O1356:P1356:Q1356)</f>
        <v>3</v>
      </c>
      <c r="S1356" s="1">
        <v>72793</v>
      </c>
      <c r="T1356" s="1" t="str">
        <f t="shared" si="86"/>
        <v>Medium</v>
      </c>
      <c r="U1356">
        <v>3</v>
      </c>
      <c r="V1356">
        <v>2024</v>
      </c>
      <c r="W1356" t="s">
        <v>20</v>
      </c>
      <c r="X1356">
        <v>1</v>
      </c>
    </row>
    <row r="1357" spans="1:24" x14ac:dyDescent="0.3">
      <c r="A1357">
        <v>1356</v>
      </c>
      <c r="B1357" t="s">
        <v>33</v>
      </c>
      <c r="C1357" t="str">
        <f>_xlfn.XLOOKUP(B1357,Lookup_table!B:B,Lookup_table!C:C)</f>
        <v>Data</v>
      </c>
      <c r="D1357" t="s">
        <v>37</v>
      </c>
      <c r="E1357" t="s">
        <v>32</v>
      </c>
      <c r="F1357" t="s">
        <v>24</v>
      </c>
      <c r="G1357" t="s">
        <v>25</v>
      </c>
      <c r="H1357" t="str">
        <f t="shared" si="84"/>
        <v>Onsite/Hybrid</v>
      </c>
      <c r="I1357" t="s">
        <v>35</v>
      </c>
      <c r="J1357" t="str">
        <f t="shared" si="85"/>
        <v>0-2 yrs</v>
      </c>
      <c r="K1357">
        <f t="shared" ca="1" si="87"/>
        <v>2</v>
      </c>
      <c r="L1357" t="s">
        <v>27</v>
      </c>
      <c r="M1357">
        <v>0</v>
      </c>
      <c r="N1357">
        <v>1</v>
      </c>
      <c r="O1357">
        <v>0</v>
      </c>
      <c r="P1357">
        <v>0</v>
      </c>
      <c r="Q1357">
        <v>1</v>
      </c>
      <c r="R1357">
        <f>SUM(M1357:N1357:O1357:P1357:Q1357)</f>
        <v>2</v>
      </c>
      <c r="S1357" s="1">
        <v>56688</v>
      </c>
      <c r="T1357" s="1" t="str">
        <f t="shared" si="86"/>
        <v>Low</v>
      </c>
      <c r="U1357">
        <v>10</v>
      </c>
      <c r="V1357">
        <v>2024</v>
      </c>
      <c r="W1357" t="s">
        <v>20</v>
      </c>
      <c r="X1357">
        <v>2</v>
      </c>
    </row>
    <row r="1358" spans="1:24" x14ac:dyDescent="0.3">
      <c r="A1358">
        <v>1357</v>
      </c>
      <c r="B1358" t="s">
        <v>21</v>
      </c>
      <c r="C1358" t="str">
        <f>_xlfn.XLOOKUP(B1358,Lookup_table!B:B,Lookup_table!C:C)</f>
        <v>AI</v>
      </c>
      <c r="D1358" t="s">
        <v>14</v>
      </c>
      <c r="E1358" t="s">
        <v>40</v>
      </c>
      <c r="F1358" t="s">
        <v>51</v>
      </c>
      <c r="G1358" t="s">
        <v>17</v>
      </c>
      <c r="H1358" t="str">
        <f t="shared" si="84"/>
        <v>Remote</v>
      </c>
      <c r="I1358" t="s">
        <v>26</v>
      </c>
      <c r="J1358" t="str">
        <f t="shared" si="85"/>
        <v>3-6 yrs</v>
      </c>
      <c r="K1358">
        <f t="shared" ca="1" si="87"/>
        <v>6</v>
      </c>
      <c r="L1358" t="s">
        <v>39</v>
      </c>
      <c r="M1358">
        <v>1</v>
      </c>
      <c r="N1358">
        <v>0</v>
      </c>
      <c r="O1358">
        <v>1</v>
      </c>
      <c r="P1358">
        <v>1</v>
      </c>
      <c r="Q1358">
        <v>0</v>
      </c>
      <c r="R1358">
        <f>SUM(M1358:N1358:O1358:P1358:Q1358)</f>
        <v>3</v>
      </c>
      <c r="S1358" s="1">
        <v>144516</v>
      </c>
      <c r="T1358" s="1" t="str">
        <f t="shared" si="86"/>
        <v>High</v>
      </c>
      <c r="U1358">
        <v>8</v>
      </c>
      <c r="V1358">
        <v>2020</v>
      </c>
      <c r="W1358" t="s">
        <v>28</v>
      </c>
      <c r="X1358">
        <v>7</v>
      </c>
    </row>
    <row r="1359" spans="1:24" x14ac:dyDescent="0.3">
      <c r="A1359">
        <v>1358</v>
      </c>
      <c r="B1359" t="s">
        <v>31</v>
      </c>
      <c r="C1359" t="str">
        <f>_xlfn.XLOOKUP(B1359,Lookup_table!B:B,Lookup_table!C:C)</f>
        <v>Business</v>
      </c>
      <c r="D1359" t="s">
        <v>22</v>
      </c>
      <c r="E1359" t="s">
        <v>42</v>
      </c>
      <c r="F1359" t="s">
        <v>52</v>
      </c>
      <c r="G1359" t="s">
        <v>17</v>
      </c>
      <c r="H1359" t="str">
        <f t="shared" si="84"/>
        <v>Remote</v>
      </c>
      <c r="I1359" t="s">
        <v>18</v>
      </c>
      <c r="J1359" t="str">
        <f t="shared" si="85"/>
        <v>7+ yrs</v>
      </c>
      <c r="K1359">
        <f t="shared" ca="1" si="87"/>
        <v>12</v>
      </c>
      <c r="L1359" t="s">
        <v>39</v>
      </c>
      <c r="M1359">
        <v>0</v>
      </c>
      <c r="N1359">
        <v>1</v>
      </c>
      <c r="O1359">
        <v>0</v>
      </c>
      <c r="P1359">
        <v>0</v>
      </c>
      <c r="Q1359">
        <v>1</v>
      </c>
      <c r="R1359">
        <f>SUM(M1359:N1359:O1359:P1359:Q1359)</f>
        <v>2</v>
      </c>
      <c r="S1359" s="1">
        <v>131705</v>
      </c>
      <c r="T1359" s="1" t="str">
        <f t="shared" si="86"/>
        <v>High</v>
      </c>
      <c r="U1359">
        <v>7</v>
      </c>
      <c r="V1359">
        <v>2025</v>
      </c>
      <c r="W1359" t="s">
        <v>28</v>
      </c>
      <c r="X1359">
        <v>9</v>
      </c>
    </row>
    <row r="1360" spans="1:24" x14ac:dyDescent="0.3">
      <c r="A1360">
        <v>1359</v>
      </c>
      <c r="B1360" t="s">
        <v>21</v>
      </c>
      <c r="C1360" t="str">
        <f>_xlfn.XLOOKUP(B1360,Lookup_table!B:B,Lookup_table!C:C)</f>
        <v>AI</v>
      </c>
      <c r="D1360" t="s">
        <v>34</v>
      </c>
      <c r="E1360" t="s">
        <v>23</v>
      </c>
      <c r="F1360" t="s">
        <v>16</v>
      </c>
      <c r="G1360" t="s">
        <v>30</v>
      </c>
      <c r="H1360" t="str">
        <f t="shared" si="84"/>
        <v>Onsite/Hybrid</v>
      </c>
      <c r="I1360" t="s">
        <v>18</v>
      </c>
      <c r="J1360" t="str">
        <f t="shared" si="85"/>
        <v>7+ yrs</v>
      </c>
      <c r="K1360">
        <f t="shared" ca="1" si="87"/>
        <v>8</v>
      </c>
      <c r="L1360" t="s">
        <v>27</v>
      </c>
      <c r="M1360">
        <v>1</v>
      </c>
      <c r="N1360">
        <v>1</v>
      </c>
      <c r="O1360">
        <v>0</v>
      </c>
      <c r="P1360">
        <v>0</v>
      </c>
      <c r="Q1360">
        <v>0</v>
      </c>
      <c r="R1360">
        <f>SUM(M1360:N1360:O1360:P1360:Q1360)</f>
        <v>2</v>
      </c>
      <c r="S1360" s="1">
        <v>142861</v>
      </c>
      <c r="T1360" s="1" t="str">
        <f t="shared" si="86"/>
        <v>High</v>
      </c>
      <c r="U1360">
        <v>8</v>
      </c>
      <c r="V1360">
        <v>2024</v>
      </c>
      <c r="W1360" t="s">
        <v>34</v>
      </c>
      <c r="X1360">
        <v>1</v>
      </c>
    </row>
    <row r="1361" spans="1:24" x14ac:dyDescent="0.3">
      <c r="A1361">
        <v>1360</v>
      </c>
      <c r="B1361" t="s">
        <v>50</v>
      </c>
      <c r="C1361" t="str">
        <f>_xlfn.XLOOKUP(B1361,Lookup_table!B:B,Lookup_table!C:C)</f>
        <v>AI</v>
      </c>
      <c r="D1361" t="s">
        <v>37</v>
      </c>
      <c r="E1361" t="s">
        <v>32</v>
      </c>
      <c r="F1361" t="s">
        <v>43</v>
      </c>
      <c r="G1361" t="s">
        <v>17</v>
      </c>
      <c r="H1361" t="str">
        <f t="shared" si="84"/>
        <v>Remote</v>
      </c>
      <c r="I1361" t="s">
        <v>26</v>
      </c>
      <c r="J1361" t="str">
        <f t="shared" si="85"/>
        <v>3-6 yrs</v>
      </c>
      <c r="K1361">
        <f t="shared" ca="1" si="87"/>
        <v>5</v>
      </c>
      <c r="L1361" t="s">
        <v>27</v>
      </c>
      <c r="M1361">
        <v>1</v>
      </c>
      <c r="N1361">
        <v>1</v>
      </c>
      <c r="O1361">
        <v>0</v>
      </c>
      <c r="P1361">
        <v>0</v>
      </c>
      <c r="Q1361">
        <v>1</v>
      </c>
      <c r="R1361">
        <f>SUM(M1361:N1361:O1361:P1361:Q1361)</f>
        <v>3</v>
      </c>
      <c r="S1361" s="1">
        <v>128849</v>
      </c>
      <c r="T1361" s="1" t="str">
        <f t="shared" si="86"/>
        <v>High</v>
      </c>
      <c r="U1361">
        <v>4</v>
      </c>
      <c r="V1361">
        <v>2025</v>
      </c>
      <c r="W1361" t="s">
        <v>34</v>
      </c>
      <c r="X1361">
        <v>3</v>
      </c>
    </row>
    <row r="1362" spans="1:24" x14ac:dyDescent="0.3">
      <c r="A1362">
        <v>1361</v>
      </c>
      <c r="B1362" t="s">
        <v>33</v>
      </c>
      <c r="C1362" t="str">
        <f>_xlfn.XLOOKUP(B1362,Lookup_table!B:B,Lookup_table!C:C)</f>
        <v>Data</v>
      </c>
      <c r="D1362" t="s">
        <v>22</v>
      </c>
      <c r="E1362" t="s">
        <v>15</v>
      </c>
      <c r="F1362" t="s">
        <v>24</v>
      </c>
      <c r="G1362" t="s">
        <v>25</v>
      </c>
      <c r="H1362" t="str">
        <f t="shared" si="84"/>
        <v>Onsite/Hybrid</v>
      </c>
      <c r="I1362" t="s">
        <v>26</v>
      </c>
      <c r="J1362" t="str">
        <f t="shared" si="85"/>
        <v>3-6 yrs</v>
      </c>
      <c r="K1362">
        <f t="shared" ca="1" si="87"/>
        <v>3</v>
      </c>
      <c r="L1362" t="s">
        <v>19</v>
      </c>
      <c r="M1362">
        <v>0</v>
      </c>
      <c r="N1362">
        <v>1</v>
      </c>
      <c r="O1362">
        <v>0</v>
      </c>
      <c r="P1362">
        <v>0</v>
      </c>
      <c r="Q1362">
        <v>1</v>
      </c>
      <c r="R1362">
        <f>SUM(M1362:N1362:O1362:P1362:Q1362)</f>
        <v>2</v>
      </c>
      <c r="S1362" s="1">
        <v>101627</v>
      </c>
      <c r="T1362" s="1" t="str">
        <f t="shared" si="86"/>
        <v>Medium</v>
      </c>
      <c r="U1362">
        <v>8</v>
      </c>
      <c r="V1362">
        <v>2020</v>
      </c>
      <c r="W1362" t="s">
        <v>34</v>
      </c>
      <c r="X1362">
        <v>1</v>
      </c>
    </row>
    <row r="1363" spans="1:24" x14ac:dyDescent="0.3">
      <c r="A1363">
        <v>1362</v>
      </c>
      <c r="B1363" t="s">
        <v>21</v>
      </c>
      <c r="C1363" t="str">
        <f>_xlfn.XLOOKUP(B1363,Lookup_table!B:B,Lookup_table!C:C)</f>
        <v>AI</v>
      </c>
      <c r="D1363" t="s">
        <v>37</v>
      </c>
      <c r="E1363" t="s">
        <v>23</v>
      </c>
      <c r="F1363" t="s">
        <v>24</v>
      </c>
      <c r="G1363" t="s">
        <v>30</v>
      </c>
      <c r="H1363" t="str">
        <f t="shared" si="84"/>
        <v>Onsite/Hybrid</v>
      </c>
      <c r="I1363" t="s">
        <v>18</v>
      </c>
      <c r="J1363" t="str">
        <f t="shared" si="85"/>
        <v>7+ yrs</v>
      </c>
      <c r="K1363">
        <f t="shared" ca="1" si="87"/>
        <v>10</v>
      </c>
      <c r="L1363" t="s">
        <v>27</v>
      </c>
      <c r="M1363">
        <v>0</v>
      </c>
      <c r="N1363">
        <v>0</v>
      </c>
      <c r="O1363">
        <v>1</v>
      </c>
      <c r="P1363">
        <v>1</v>
      </c>
      <c r="Q1363">
        <v>1</v>
      </c>
      <c r="R1363">
        <f>SUM(M1363:N1363:O1363:P1363:Q1363)</f>
        <v>3</v>
      </c>
      <c r="S1363" s="1">
        <v>182875</v>
      </c>
      <c r="T1363" s="1" t="str">
        <f t="shared" si="86"/>
        <v>High</v>
      </c>
      <c r="U1363">
        <v>12</v>
      </c>
      <c r="V1363">
        <v>2021</v>
      </c>
      <c r="W1363" t="s">
        <v>28</v>
      </c>
      <c r="X1363">
        <v>2</v>
      </c>
    </row>
    <row r="1364" spans="1:24" x14ac:dyDescent="0.3">
      <c r="A1364">
        <v>1363</v>
      </c>
      <c r="B1364" t="s">
        <v>36</v>
      </c>
      <c r="C1364" t="str">
        <f>_xlfn.XLOOKUP(B1364,Lookup_table!B:B,Lookup_table!C:C)</f>
        <v>Data</v>
      </c>
      <c r="D1364" t="s">
        <v>22</v>
      </c>
      <c r="E1364" t="s">
        <v>40</v>
      </c>
      <c r="F1364" t="s">
        <v>43</v>
      </c>
      <c r="G1364" t="s">
        <v>17</v>
      </c>
      <c r="H1364" t="str">
        <f t="shared" si="84"/>
        <v>Remote</v>
      </c>
      <c r="I1364" t="s">
        <v>26</v>
      </c>
      <c r="J1364" t="str">
        <f t="shared" si="85"/>
        <v>3-6 yrs</v>
      </c>
      <c r="K1364">
        <f t="shared" ca="1" si="87"/>
        <v>5</v>
      </c>
      <c r="L1364" t="s">
        <v>39</v>
      </c>
      <c r="M1364">
        <v>0</v>
      </c>
      <c r="N1364">
        <v>0</v>
      </c>
      <c r="O1364">
        <v>1</v>
      </c>
      <c r="P1364">
        <v>0</v>
      </c>
      <c r="Q1364">
        <v>1</v>
      </c>
      <c r="R1364">
        <f>SUM(M1364:N1364:O1364:P1364:Q1364)</f>
        <v>2</v>
      </c>
      <c r="S1364" s="1">
        <v>118491</v>
      </c>
      <c r="T1364" s="1" t="str">
        <f t="shared" si="86"/>
        <v>Medium</v>
      </c>
      <c r="U1364">
        <v>8</v>
      </c>
      <c r="V1364">
        <v>2025</v>
      </c>
      <c r="W1364" t="s">
        <v>34</v>
      </c>
      <c r="X1364">
        <v>5</v>
      </c>
    </row>
    <row r="1365" spans="1:24" x14ac:dyDescent="0.3">
      <c r="A1365">
        <v>1364</v>
      </c>
      <c r="B1365" t="s">
        <v>41</v>
      </c>
      <c r="C1365" t="str">
        <f>_xlfn.XLOOKUP(B1365,Lookup_table!B:B,Lookup_table!C:C)</f>
        <v>Data</v>
      </c>
      <c r="D1365" t="s">
        <v>14</v>
      </c>
      <c r="E1365" t="s">
        <v>40</v>
      </c>
      <c r="F1365" t="s">
        <v>51</v>
      </c>
      <c r="G1365" t="s">
        <v>17</v>
      </c>
      <c r="H1365" t="str">
        <f t="shared" si="84"/>
        <v>Remote</v>
      </c>
      <c r="I1365" t="s">
        <v>26</v>
      </c>
      <c r="J1365" t="str">
        <f t="shared" si="85"/>
        <v>3-6 yrs</v>
      </c>
      <c r="K1365">
        <f t="shared" ca="1" si="87"/>
        <v>4</v>
      </c>
      <c r="L1365" t="s">
        <v>19</v>
      </c>
      <c r="M1365">
        <v>0</v>
      </c>
      <c r="N1365">
        <v>0</v>
      </c>
      <c r="O1365">
        <v>1</v>
      </c>
      <c r="P1365">
        <v>1</v>
      </c>
      <c r="Q1365">
        <v>0</v>
      </c>
      <c r="R1365">
        <f>SUM(M1365:N1365:O1365:P1365:Q1365)</f>
        <v>2</v>
      </c>
      <c r="S1365" s="1">
        <v>104526</v>
      </c>
      <c r="T1365" s="1" t="str">
        <f t="shared" si="86"/>
        <v>Medium</v>
      </c>
      <c r="U1365">
        <v>4</v>
      </c>
      <c r="V1365">
        <v>2026</v>
      </c>
      <c r="W1365" t="s">
        <v>28</v>
      </c>
      <c r="X1365">
        <v>3</v>
      </c>
    </row>
    <row r="1366" spans="1:24" x14ac:dyDescent="0.3">
      <c r="A1366">
        <v>1365</v>
      </c>
      <c r="B1366" t="s">
        <v>50</v>
      </c>
      <c r="C1366" t="str">
        <f>_xlfn.XLOOKUP(B1366,Lookup_table!B:B,Lookup_table!C:C)</f>
        <v>AI</v>
      </c>
      <c r="D1366" t="s">
        <v>22</v>
      </c>
      <c r="E1366" t="s">
        <v>32</v>
      </c>
      <c r="F1366" t="s">
        <v>52</v>
      </c>
      <c r="G1366" t="s">
        <v>17</v>
      </c>
      <c r="H1366" t="str">
        <f t="shared" si="84"/>
        <v>Remote</v>
      </c>
      <c r="I1366" t="s">
        <v>18</v>
      </c>
      <c r="J1366" t="str">
        <f t="shared" si="85"/>
        <v>7+ yrs</v>
      </c>
      <c r="K1366">
        <f t="shared" ca="1" si="87"/>
        <v>14</v>
      </c>
      <c r="L1366" t="s">
        <v>27</v>
      </c>
      <c r="M1366">
        <v>1</v>
      </c>
      <c r="N1366">
        <v>1</v>
      </c>
      <c r="O1366">
        <v>0</v>
      </c>
      <c r="P1366">
        <v>1</v>
      </c>
      <c r="Q1366">
        <v>0</v>
      </c>
      <c r="R1366">
        <f>SUM(M1366:N1366:O1366:P1366:Q1366)</f>
        <v>3</v>
      </c>
      <c r="S1366" s="1">
        <v>171633</v>
      </c>
      <c r="T1366" s="1" t="str">
        <f t="shared" si="86"/>
        <v>High</v>
      </c>
      <c r="U1366">
        <v>10</v>
      </c>
      <c r="V1366">
        <v>2024</v>
      </c>
      <c r="W1366" t="s">
        <v>34</v>
      </c>
      <c r="X1366">
        <v>1</v>
      </c>
    </row>
    <row r="1367" spans="1:24" x14ac:dyDescent="0.3">
      <c r="A1367">
        <v>1366</v>
      </c>
      <c r="B1367" t="s">
        <v>41</v>
      </c>
      <c r="C1367" t="str">
        <f>_xlfn.XLOOKUP(B1367,Lookup_table!B:B,Lookup_table!C:C)</f>
        <v>Data</v>
      </c>
      <c r="D1367" t="s">
        <v>34</v>
      </c>
      <c r="E1367" t="s">
        <v>40</v>
      </c>
      <c r="F1367" t="s">
        <v>24</v>
      </c>
      <c r="G1367" t="s">
        <v>25</v>
      </c>
      <c r="H1367" t="str">
        <f t="shared" si="84"/>
        <v>Onsite/Hybrid</v>
      </c>
      <c r="I1367" t="s">
        <v>18</v>
      </c>
      <c r="J1367" t="str">
        <f t="shared" si="85"/>
        <v>7+ yrs</v>
      </c>
      <c r="K1367">
        <f t="shared" ca="1" si="87"/>
        <v>14</v>
      </c>
      <c r="L1367" t="s">
        <v>19</v>
      </c>
      <c r="M1367">
        <v>1</v>
      </c>
      <c r="N1367">
        <v>1</v>
      </c>
      <c r="O1367">
        <v>1</v>
      </c>
      <c r="P1367">
        <v>0</v>
      </c>
      <c r="Q1367">
        <v>0</v>
      </c>
      <c r="R1367">
        <f>SUM(M1367:N1367:O1367:P1367:Q1367)</f>
        <v>3</v>
      </c>
      <c r="S1367" s="1">
        <v>114901</v>
      </c>
      <c r="T1367" s="1" t="str">
        <f t="shared" si="86"/>
        <v>Medium</v>
      </c>
      <c r="U1367">
        <v>3</v>
      </c>
      <c r="V1367">
        <v>2022</v>
      </c>
      <c r="W1367" t="s">
        <v>28</v>
      </c>
      <c r="X1367">
        <v>9</v>
      </c>
    </row>
    <row r="1368" spans="1:24" x14ac:dyDescent="0.3">
      <c r="A1368">
        <v>1367</v>
      </c>
      <c r="B1368" t="s">
        <v>31</v>
      </c>
      <c r="C1368" t="str">
        <f>_xlfn.XLOOKUP(B1368,Lookup_table!B:B,Lookup_table!C:C)</f>
        <v>Business</v>
      </c>
      <c r="D1368" t="s">
        <v>37</v>
      </c>
      <c r="E1368" t="s">
        <v>32</v>
      </c>
      <c r="F1368" t="s">
        <v>52</v>
      </c>
      <c r="G1368" t="s">
        <v>30</v>
      </c>
      <c r="H1368" t="str">
        <f t="shared" si="84"/>
        <v>Onsite/Hybrid</v>
      </c>
      <c r="I1368" t="s">
        <v>18</v>
      </c>
      <c r="J1368" t="str">
        <f t="shared" si="85"/>
        <v>7+ yrs</v>
      </c>
      <c r="K1368">
        <f t="shared" ca="1" si="87"/>
        <v>15</v>
      </c>
      <c r="L1368" t="s">
        <v>27</v>
      </c>
      <c r="M1368">
        <v>1</v>
      </c>
      <c r="N1368">
        <v>1</v>
      </c>
      <c r="O1368">
        <v>0</v>
      </c>
      <c r="P1368">
        <v>0</v>
      </c>
      <c r="Q1368">
        <v>1</v>
      </c>
      <c r="R1368">
        <f>SUM(M1368:N1368:O1368:P1368:Q1368)</f>
        <v>3</v>
      </c>
      <c r="S1368" s="1">
        <v>111610</v>
      </c>
      <c r="T1368" s="1" t="str">
        <f t="shared" si="86"/>
        <v>Medium</v>
      </c>
      <c r="U1368">
        <v>3</v>
      </c>
      <c r="V1368">
        <v>2021</v>
      </c>
      <c r="W1368" t="s">
        <v>28</v>
      </c>
      <c r="X1368">
        <v>9</v>
      </c>
    </row>
    <row r="1369" spans="1:24" x14ac:dyDescent="0.3">
      <c r="A1369">
        <v>1368</v>
      </c>
      <c r="B1369" t="s">
        <v>21</v>
      </c>
      <c r="C1369" t="str">
        <f>_xlfn.XLOOKUP(B1369,Lookup_table!B:B,Lookup_table!C:C)</f>
        <v>AI</v>
      </c>
      <c r="D1369" t="s">
        <v>37</v>
      </c>
      <c r="E1369" t="s">
        <v>15</v>
      </c>
      <c r="F1369" t="s">
        <v>52</v>
      </c>
      <c r="G1369" t="s">
        <v>30</v>
      </c>
      <c r="H1369" t="str">
        <f t="shared" si="84"/>
        <v>Onsite/Hybrid</v>
      </c>
      <c r="I1369" t="s">
        <v>35</v>
      </c>
      <c r="J1369" t="str">
        <f t="shared" si="85"/>
        <v>0-2 yrs</v>
      </c>
      <c r="K1369">
        <f t="shared" ca="1" si="87"/>
        <v>0</v>
      </c>
      <c r="L1369" t="s">
        <v>19</v>
      </c>
      <c r="M1369">
        <v>0</v>
      </c>
      <c r="N1369">
        <v>1</v>
      </c>
      <c r="O1369">
        <v>0</v>
      </c>
      <c r="P1369">
        <v>1</v>
      </c>
      <c r="Q1369">
        <v>0</v>
      </c>
      <c r="R1369">
        <f>SUM(M1369:N1369:O1369:P1369:Q1369)</f>
        <v>2</v>
      </c>
      <c r="S1369" s="1">
        <v>101066</v>
      </c>
      <c r="T1369" s="1" t="str">
        <f t="shared" si="86"/>
        <v>Medium</v>
      </c>
      <c r="U1369">
        <v>9</v>
      </c>
      <c r="V1369">
        <v>2021</v>
      </c>
      <c r="W1369" t="s">
        <v>20</v>
      </c>
      <c r="X1369">
        <v>1</v>
      </c>
    </row>
    <row r="1370" spans="1:24" x14ac:dyDescent="0.3">
      <c r="A1370">
        <v>1369</v>
      </c>
      <c r="B1370" t="s">
        <v>31</v>
      </c>
      <c r="C1370" t="str">
        <f>_xlfn.XLOOKUP(B1370,Lookup_table!B:B,Lookup_table!C:C)</f>
        <v>Business</v>
      </c>
      <c r="D1370" t="s">
        <v>22</v>
      </c>
      <c r="E1370" t="s">
        <v>42</v>
      </c>
      <c r="F1370" t="s">
        <v>43</v>
      </c>
      <c r="G1370" t="s">
        <v>30</v>
      </c>
      <c r="H1370" t="str">
        <f t="shared" si="84"/>
        <v>Onsite/Hybrid</v>
      </c>
      <c r="I1370" t="s">
        <v>18</v>
      </c>
      <c r="J1370" t="str">
        <f t="shared" si="85"/>
        <v>7+ yrs</v>
      </c>
      <c r="K1370">
        <f t="shared" ca="1" si="87"/>
        <v>13</v>
      </c>
      <c r="L1370" t="s">
        <v>19</v>
      </c>
      <c r="M1370">
        <v>0</v>
      </c>
      <c r="N1370">
        <v>1</v>
      </c>
      <c r="O1370">
        <v>1</v>
      </c>
      <c r="P1370">
        <v>0</v>
      </c>
      <c r="Q1370">
        <v>1</v>
      </c>
      <c r="R1370">
        <f>SUM(M1370:N1370:O1370:P1370:Q1370)</f>
        <v>3</v>
      </c>
      <c r="S1370" s="1">
        <v>143892</v>
      </c>
      <c r="T1370" s="1" t="str">
        <f t="shared" si="86"/>
        <v>High</v>
      </c>
      <c r="U1370">
        <v>8</v>
      </c>
      <c r="V1370">
        <v>2026</v>
      </c>
      <c r="W1370" t="s">
        <v>28</v>
      </c>
      <c r="X1370">
        <v>9</v>
      </c>
    </row>
    <row r="1371" spans="1:24" x14ac:dyDescent="0.3">
      <c r="A1371">
        <v>1370</v>
      </c>
      <c r="B1371" t="s">
        <v>33</v>
      </c>
      <c r="C1371" t="str">
        <f>_xlfn.XLOOKUP(B1371,Lookup_table!B:B,Lookup_table!C:C)</f>
        <v>Data</v>
      </c>
      <c r="D1371" t="s">
        <v>37</v>
      </c>
      <c r="E1371" t="s">
        <v>23</v>
      </c>
      <c r="F1371" t="s">
        <v>29</v>
      </c>
      <c r="G1371" t="s">
        <v>30</v>
      </c>
      <c r="H1371" t="str">
        <f t="shared" si="84"/>
        <v>Onsite/Hybrid</v>
      </c>
      <c r="I1371" t="s">
        <v>26</v>
      </c>
      <c r="J1371" t="str">
        <f t="shared" si="85"/>
        <v>3-6 yrs</v>
      </c>
      <c r="K1371">
        <f t="shared" ca="1" si="87"/>
        <v>5</v>
      </c>
      <c r="L1371" t="s">
        <v>27</v>
      </c>
      <c r="M1371">
        <v>1</v>
      </c>
      <c r="N1371">
        <v>1</v>
      </c>
      <c r="O1371">
        <v>0</v>
      </c>
      <c r="P1371">
        <v>0</v>
      </c>
      <c r="Q1371">
        <v>1</v>
      </c>
      <c r="R1371">
        <f>SUM(M1371:N1371:O1371:P1371:Q1371)</f>
        <v>3</v>
      </c>
      <c r="S1371" s="1">
        <v>83543</v>
      </c>
      <c r="T1371" s="1" t="str">
        <f t="shared" si="86"/>
        <v>Medium</v>
      </c>
      <c r="U1371">
        <v>7</v>
      </c>
      <c r="V1371">
        <v>2023</v>
      </c>
      <c r="W1371" t="s">
        <v>34</v>
      </c>
      <c r="X1371">
        <v>3</v>
      </c>
    </row>
    <row r="1372" spans="1:24" x14ac:dyDescent="0.3">
      <c r="A1372">
        <v>1371</v>
      </c>
      <c r="B1372" t="s">
        <v>31</v>
      </c>
      <c r="C1372" t="str">
        <f>_xlfn.XLOOKUP(B1372,Lookup_table!B:B,Lookup_table!C:C)</f>
        <v>Business</v>
      </c>
      <c r="D1372" t="s">
        <v>22</v>
      </c>
      <c r="E1372" t="s">
        <v>38</v>
      </c>
      <c r="F1372" t="s">
        <v>51</v>
      </c>
      <c r="G1372" t="s">
        <v>30</v>
      </c>
      <c r="H1372" t="str">
        <f t="shared" si="84"/>
        <v>Onsite/Hybrid</v>
      </c>
      <c r="I1372" t="s">
        <v>35</v>
      </c>
      <c r="J1372" t="str">
        <f t="shared" si="85"/>
        <v>0-2 yrs</v>
      </c>
      <c r="K1372">
        <f t="shared" ca="1" si="87"/>
        <v>0</v>
      </c>
      <c r="L1372" t="s">
        <v>19</v>
      </c>
      <c r="M1372">
        <v>1</v>
      </c>
      <c r="N1372">
        <v>0</v>
      </c>
      <c r="O1372">
        <v>1</v>
      </c>
      <c r="P1372">
        <v>0</v>
      </c>
      <c r="Q1372">
        <v>0</v>
      </c>
      <c r="R1372">
        <f>SUM(M1372:N1372:O1372:P1372:Q1372)</f>
        <v>2</v>
      </c>
      <c r="S1372" s="1">
        <v>89504</v>
      </c>
      <c r="T1372" s="1" t="str">
        <f t="shared" si="86"/>
        <v>Medium</v>
      </c>
      <c r="U1372">
        <v>4</v>
      </c>
      <c r="V1372">
        <v>2025</v>
      </c>
      <c r="W1372" t="s">
        <v>34</v>
      </c>
      <c r="X1372">
        <v>3</v>
      </c>
    </row>
    <row r="1373" spans="1:24" x14ac:dyDescent="0.3">
      <c r="A1373">
        <v>1372</v>
      </c>
      <c r="B1373" t="s">
        <v>33</v>
      </c>
      <c r="C1373" t="str">
        <f>_xlfn.XLOOKUP(B1373,Lookup_table!B:B,Lookup_table!C:C)</f>
        <v>Data</v>
      </c>
      <c r="D1373" t="s">
        <v>34</v>
      </c>
      <c r="E1373" t="s">
        <v>42</v>
      </c>
      <c r="F1373" t="s">
        <v>16</v>
      </c>
      <c r="G1373" t="s">
        <v>30</v>
      </c>
      <c r="H1373" t="str">
        <f t="shared" si="84"/>
        <v>Onsite/Hybrid</v>
      </c>
      <c r="I1373" t="s">
        <v>18</v>
      </c>
      <c r="J1373" t="str">
        <f t="shared" si="85"/>
        <v>7+ yrs</v>
      </c>
      <c r="K1373">
        <f t="shared" ca="1" si="87"/>
        <v>15</v>
      </c>
      <c r="L1373" t="s">
        <v>27</v>
      </c>
      <c r="M1373">
        <v>1</v>
      </c>
      <c r="N1373">
        <v>1</v>
      </c>
      <c r="O1373">
        <v>0</v>
      </c>
      <c r="P1373">
        <v>0</v>
      </c>
      <c r="Q1373">
        <v>1</v>
      </c>
      <c r="R1373">
        <f>SUM(M1373:N1373:O1373:P1373:Q1373)</f>
        <v>3</v>
      </c>
      <c r="S1373" s="1">
        <v>106389</v>
      </c>
      <c r="T1373" s="1" t="str">
        <f t="shared" si="86"/>
        <v>Medium</v>
      </c>
      <c r="U1373">
        <v>3</v>
      </c>
      <c r="V1373">
        <v>2024</v>
      </c>
      <c r="W1373" t="s">
        <v>34</v>
      </c>
      <c r="X1373">
        <v>2</v>
      </c>
    </row>
    <row r="1374" spans="1:24" x14ac:dyDescent="0.3">
      <c r="A1374">
        <v>1373</v>
      </c>
      <c r="B1374" t="s">
        <v>31</v>
      </c>
      <c r="C1374" t="str">
        <f>_xlfn.XLOOKUP(B1374,Lookup_table!B:B,Lookup_table!C:C)</f>
        <v>Business</v>
      </c>
      <c r="D1374" t="s">
        <v>14</v>
      </c>
      <c r="E1374" t="s">
        <v>40</v>
      </c>
      <c r="F1374" t="s">
        <v>43</v>
      </c>
      <c r="G1374" t="s">
        <v>25</v>
      </c>
      <c r="H1374" t="str">
        <f t="shared" si="84"/>
        <v>Onsite/Hybrid</v>
      </c>
      <c r="I1374" t="s">
        <v>18</v>
      </c>
      <c r="J1374" t="str">
        <f t="shared" si="85"/>
        <v>7+ yrs</v>
      </c>
      <c r="K1374">
        <f t="shared" ca="1" si="87"/>
        <v>11</v>
      </c>
      <c r="L1374" t="s">
        <v>19</v>
      </c>
      <c r="M1374">
        <v>1</v>
      </c>
      <c r="N1374">
        <v>0</v>
      </c>
      <c r="O1374">
        <v>1</v>
      </c>
      <c r="P1374">
        <v>0</v>
      </c>
      <c r="Q1374">
        <v>0</v>
      </c>
      <c r="R1374">
        <f>SUM(M1374:N1374:O1374:P1374:Q1374)</f>
        <v>2</v>
      </c>
      <c r="S1374" s="1">
        <v>119938</v>
      </c>
      <c r="T1374" s="1" t="str">
        <f t="shared" si="86"/>
        <v>Medium</v>
      </c>
      <c r="U1374">
        <v>4</v>
      </c>
      <c r="V1374">
        <v>2020</v>
      </c>
      <c r="W1374" t="s">
        <v>34</v>
      </c>
      <c r="X1374">
        <v>6</v>
      </c>
    </row>
    <row r="1375" spans="1:24" x14ac:dyDescent="0.3">
      <c r="A1375">
        <v>1374</v>
      </c>
      <c r="B1375" t="s">
        <v>36</v>
      </c>
      <c r="C1375" t="str">
        <f>_xlfn.XLOOKUP(B1375,Lookup_table!B:B,Lookup_table!C:C)</f>
        <v>Data</v>
      </c>
      <c r="D1375" t="s">
        <v>14</v>
      </c>
      <c r="E1375" t="s">
        <v>38</v>
      </c>
      <c r="F1375" t="s">
        <v>16</v>
      </c>
      <c r="G1375" t="s">
        <v>30</v>
      </c>
      <c r="H1375" t="str">
        <f t="shared" si="84"/>
        <v>Onsite/Hybrid</v>
      </c>
      <c r="I1375" t="s">
        <v>35</v>
      </c>
      <c r="J1375" t="str">
        <f t="shared" si="85"/>
        <v>0-2 yrs</v>
      </c>
      <c r="K1375">
        <f t="shared" ca="1" si="87"/>
        <v>1</v>
      </c>
      <c r="L1375" t="s">
        <v>39</v>
      </c>
      <c r="M1375">
        <v>1</v>
      </c>
      <c r="N1375">
        <v>0</v>
      </c>
      <c r="O1375">
        <v>0</v>
      </c>
      <c r="P1375">
        <v>0</v>
      </c>
      <c r="Q1375">
        <v>0</v>
      </c>
      <c r="R1375">
        <f>SUM(M1375:N1375:O1375:P1375:Q1375)</f>
        <v>1</v>
      </c>
      <c r="S1375" s="1">
        <v>49089</v>
      </c>
      <c r="T1375" s="1" t="str">
        <f t="shared" si="86"/>
        <v>Low</v>
      </c>
      <c r="U1375">
        <v>1</v>
      </c>
      <c r="V1375">
        <v>2020</v>
      </c>
      <c r="W1375" t="s">
        <v>20</v>
      </c>
      <c r="X1375">
        <v>3</v>
      </c>
    </row>
    <row r="1376" spans="1:24" x14ac:dyDescent="0.3">
      <c r="A1376">
        <v>1375</v>
      </c>
      <c r="B1376" t="s">
        <v>41</v>
      </c>
      <c r="C1376" t="str">
        <f>_xlfn.XLOOKUP(B1376,Lookup_table!B:B,Lookup_table!C:C)</f>
        <v>Data</v>
      </c>
      <c r="D1376" t="s">
        <v>34</v>
      </c>
      <c r="E1376" t="s">
        <v>15</v>
      </c>
      <c r="F1376" t="s">
        <v>16</v>
      </c>
      <c r="G1376" t="s">
        <v>17</v>
      </c>
      <c r="H1376" t="str">
        <f t="shared" si="84"/>
        <v>Remote</v>
      </c>
      <c r="I1376" t="s">
        <v>18</v>
      </c>
      <c r="J1376" t="str">
        <f t="shared" si="85"/>
        <v>7+ yrs</v>
      </c>
      <c r="K1376">
        <f t="shared" ca="1" si="87"/>
        <v>8</v>
      </c>
      <c r="L1376" t="s">
        <v>39</v>
      </c>
      <c r="M1376">
        <v>1</v>
      </c>
      <c r="N1376">
        <v>1</v>
      </c>
      <c r="O1376">
        <v>0</v>
      </c>
      <c r="P1376">
        <v>0</v>
      </c>
      <c r="Q1376">
        <v>0</v>
      </c>
      <c r="R1376">
        <f>SUM(M1376:N1376:O1376:P1376:Q1376)</f>
        <v>2</v>
      </c>
      <c r="S1376" s="1">
        <v>103378</v>
      </c>
      <c r="T1376" s="1" t="str">
        <f t="shared" si="86"/>
        <v>Medium</v>
      </c>
      <c r="U1376">
        <v>8</v>
      </c>
      <c r="V1376">
        <v>2025</v>
      </c>
      <c r="W1376" t="s">
        <v>20</v>
      </c>
      <c r="X1376">
        <v>4</v>
      </c>
    </row>
    <row r="1377" spans="1:24" x14ac:dyDescent="0.3">
      <c r="A1377">
        <v>1376</v>
      </c>
      <c r="B1377" t="s">
        <v>31</v>
      </c>
      <c r="C1377" t="str">
        <f>_xlfn.XLOOKUP(B1377,Lookup_table!B:B,Lookup_table!C:C)</f>
        <v>Business</v>
      </c>
      <c r="D1377" t="s">
        <v>37</v>
      </c>
      <c r="E1377" t="s">
        <v>23</v>
      </c>
      <c r="F1377" t="s">
        <v>43</v>
      </c>
      <c r="G1377" t="s">
        <v>25</v>
      </c>
      <c r="H1377" t="str">
        <f t="shared" si="84"/>
        <v>Onsite/Hybrid</v>
      </c>
      <c r="I1377" t="s">
        <v>35</v>
      </c>
      <c r="J1377" t="str">
        <f t="shared" si="85"/>
        <v>0-2 yrs</v>
      </c>
      <c r="K1377">
        <f t="shared" ca="1" si="87"/>
        <v>2</v>
      </c>
      <c r="L1377" t="s">
        <v>39</v>
      </c>
      <c r="M1377">
        <v>0</v>
      </c>
      <c r="N1377">
        <v>1</v>
      </c>
      <c r="O1377">
        <v>1</v>
      </c>
      <c r="P1377">
        <v>0</v>
      </c>
      <c r="Q1377">
        <v>0</v>
      </c>
      <c r="R1377">
        <f>SUM(M1377:N1377:O1377:P1377:Q1377)</f>
        <v>2</v>
      </c>
      <c r="S1377" s="1">
        <v>64376</v>
      </c>
      <c r="T1377" s="1" t="str">
        <f t="shared" si="86"/>
        <v>Low</v>
      </c>
      <c r="U1377">
        <v>12</v>
      </c>
      <c r="V1377">
        <v>2021</v>
      </c>
      <c r="W1377" t="s">
        <v>28</v>
      </c>
      <c r="X1377">
        <v>7</v>
      </c>
    </row>
    <row r="1378" spans="1:24" x14ac:dyDescent="0.3">
      <c r="A1378">
        <v>1377</v>
      </c>
      <c r="B1378" t="s">
        <v>36</v>
      </c>
      <c r="C1378" t="str">
        <f>_xlfn.XLOOKUP(B1378,Lookup_table!B:B,Lookup_table!C:C)</f>
        <v>Data</v>
      </c>
      <c r="D1378" t="s">
        <v>37</v>
      </c>
      <c r="E1378" t="s">
        <v>32</v>
      </c>
      <c r="F1378" t="s">
        <v>52</v>
      </c>
      <c r="G1378" t="s">
        <v>17</v>
      </c>
      <c r="H1378" t="str">
        <f t="shared" si="84"/>
        <v>Remote</v>
      </c>
      <c r="I1378" t="s">
        <v>18</v>
      </c>
      <c r="J1378" t="str">
        <f t="shared" si="85"/>
        <v>7+ yrs</v>
      </c>
      <c r="K1378">
        <f t="shared" ca="1" si="87"/>
        <v>13</v>
      </c>
      <c r="L1378" t="s">
        <v>39</v>
      </c>
      <c r="M1378">
        <v>1</v>
      </c>
      <c r="N1378">
        <v>1</v>
      </c>
      <c r="O1378">
        <v>1</v>
      </c>
      <c r="P1378">
        <v>1</v>
      </c>
      <c r="Q1378">
        <v>1</v>
      </c>
      <c r="R1378">
        <f>SUM(M1378:N1378:O1378:P1378:Q1378)</f>
        <v>5</v>
      </c>
      <c r="S1378" s="1">
        <v>136432</v>
      </c>
      <c r="T1378" s="1" t="str">
        <f t="shared" si="86"/>
        <v>High</v>
      </c>
      <c r="U1378">
        <v>7</v>
      </c>
      <c r="V1378">
        <v>2026</v>
      </c>
      <c r="W1378" t="s">
        <v>28</v>
      </c>
      <c r="X1378">
        <v>2</v>
      </c>
    </row>
    <row r="1379" spans="1:24" x14ac:dyDescent="0.3">
      <c r="A1379">
        <v>1378</v>
      </c>
      <c r="B1379" t="s">
        <v>36</v>
      </c>
      <c r="C1379" t="str">
        <f>_xlfn.XLOOKUP(B1379,Lookup_table!B:B,Lookup_table!C:C)</f>
        <v>Data</v>
      </c>
      <c r="D1379" t="s">
        <v>34</v>
      </c>
      <c r="E1379" t="s">
        <v>23</v>
      </c>
      <c r="F1379" t="s">
        <v>52</v>
      </c>
      <c r="G1379" t="s">
        <v>30</v>
      </c>
      <c r="H1379" t="str">
        <f t="shared" si="84"/>
        <v>Onsite/Hybrid</v>
      </c>
      <c r="I1379" t="s">
        <v>18</v>
      </c>
      <c r="J1379" t="str">
        <f t="shared" si="85"/>
        <v>7+ yrs</v>
      </c>
      <c r="K1379">
        <f t="shared" ca="1" si="87"/>
        <v>12</v>
      </c>
      <c r="L1379" t="s">
        <v>39</v>
      </c>
      <c r="M1379">
        <v>0</v>
      </c>
      <c r="N1379">
        <v>0</v>
      </c>
      <c r="O1379">
        <v>0</v>
      </c>
      <c r="P1379">
        <v>0</v>
      </c>
      <c r="Q1379">
        <v>0</v>
      </c>
      <c r="R1379">
        <f>SUM(M1379:N1379:O1379:P1379:Q1379)</f>
        <v>0</v>
      </c>
      <c r="S1379" s="1">
        <v>100243</v>
      </c>
      <c r="T1379" s="1" t="str">
        <f t="shared" si="86"/>
        <v>Medium</v>
      </c>
      <c r="U1379">
        <v>6</v>
      </c>
      <c r="V1379">
        <v>2024</v>
      </c>
      <c r="W1379" t="s">
        <v>28</v>
      </c>
      <c r="X1379">
        <v>9</v>
      </c>
    </row>
    <row r="1380" spans="1:24" x14ac:dyDescent="0.3">
      <c r="A1380">
        <v>1379</v>
      </c>
      <c r="B1380" t="s">
        <v>31</v>
      </c>
      <c r="C1380" t="str">
        <f>_xlfn.XLOOKUP(B1380,Lookup_table!B:B,Lookup_table!C:C)</f>
        <v>Business</v>
      </c>
      <c r="D1380" t="s">
        <v>22</v>
      </c>
      <c r="E1380" t="s">
        <v>38</v>
      </c>
      <c r="F1380" t="s">
        <v>52</v>
      </c>
      <c r="G1380" t="s">
        <v>30</v>
      </c>
      <c r="H1380" t="str">
        <f t="shared" si="84"/>
        <v>Onsite/Hybrid</v>
      </c>
      <c r="I1380" t="s">
        <v>26</v>
      </c>
      <c r="J1380" t="str">
        <f t="shared" si="85"/>
        <v>3-6 yrs</v>
      </c>
      <c r="K1380">
        <f t="shared" ca="1" si="87"/>
        <v>4</v>
      </c>
      <c r="L1380" t="s">
        <v>39</v>
      </c>
      <c r="M1380">
        <v>1</v>
      </c>
      <c r="N1380">
        <v>0</v>
      </c>
      <c r="O1380">
        <v>1</v>
      </c>
      <c r="P1380">
        <v>1</v>
      </c>
      <c r="Q1380">
        <v>0</v>
      </c>
      <c r="R1380">
        <f>SUM(M1380:N1380:O1380:P1380:Q1380)</f>
        <v>3</v>
      </c>
      <c r="S1380" s="1">
        <v>121523</v>
      </c>
      <c r="T1380" s="1" t="str">
        <f t="shared" si="86"/>
        <v>High</v>
      </c>
      <c r="U1380">
        <v>3</v>
      </c>
      <c r="V1380">
        <v>2026</v>
      </c>
      <c r="W1380" t="s">
        <v>28</v>
      </c>
      <c r="X1380">
        <v>1</v>
      </c>
    </row>
    <row r="1381" spans="1:24" x14ac:dyDescent="0.3">
      <c r="A1381">
        <v>1380</v>
      </c>
      <c r="B1381" t="s">
        <v>33</v>
      </c>
      <c r="C1381" t="str">
        <f>_xlfn.XLOOKUP(B1381,Lookup_table!B:B,Lookup_table!C:C)</f>
        <v>Data</v>
      </c>
      <c r="D1381" t="s">
        <v>14</v>
      </c>
      <c r="E1381" t="s">
        <v>42</v>
      </c>
      <c r="F1381" t="s">
        <v>44</v>
      </c>
      <c r="G1381" t="s">
        <v>25</v>
      </c>
      <c r="H1381" t="str">
        <f t="shared" si="84"/>
        <v>Onsite/Hybrid</v>
      </c>
      <c r="I1381" t="s">
        <v>18</v>
      </c>
      <c r="J1381" t="str">
        <f t="shared" si="85"/>
        <v>7+ yrs</v>
      </c>
      <c r="K1381">
        <f t="shared" ca="1" si="87"/>
        <v>10</v>
      </c>
      <c r="L1381" t="s">
        <v>19</v>
      </c>
      <c r="M1381">
        <v>0</v>
      </c>
      <c r="N1381">
        <v>0</v>
      </c>
      <c r="O1381">
        <v>0</v>
      </c>
      <c r="P1381">
        <v>0</v>
      </c>
      <c r="Q1381">
        <v>1</v>
      </c>
      <c r="R1381">
        <f>SUM(M1381:N1381:O1381:P1381:Q1381)</f>
        <v>1</v>
      </c>
      <c r="S1381" s="1">
        <v>112830</v>
      </c>
      <c r="T1381" s="1" t="str">
        <f t="shared" si="86"/>
        <v>Medium</v>
      </c>
      <c r="U1381">
        <v>6</v>
      </c>
      <c r="V1381">
        <v>2026</v>
      </c>
      <c r="W1381" t="s">
        <v>34</v>
      </c>
      <c r="X1381">
        <v>3</v>
      </c>
    </row>
    <row r="1382" spans="1:24" x14ac:dyDescent="0.3">
      <c r="A1382">
        <v>1381</v>
      </c>
      <c r="B1382" t="s">
        <v>21</v>
      </c>
      <c r="C1382" t="str">
        <f>_xlfn.XLOOKUP(B1382,Lookup_table!B:B,Lookup_table!C:C)</f>
        <v>AI</v>
      </c>
      <c r="D1382" t="s">
        <v>14</v>
      </c>
      <c r="E1382" t="s">
        <v>40</v>
      </c>
      <c r="F1382" t="s">
        <v>51</v>
      </c>
      <c r="G1382" t="s">
        <v>25</v>
      </c>
      <c r="H1382" t="str">
        <f t="shared" si="84"/>
        <v>Onsite/Hybrid</v>
      </c>
      <c r="I1382" t="s">
        <v>35</v>
      </c>
      <c r="J1382" t="str">
        <f t="shared" si="85"/>
        <v>0-2 yrs</v>
      </c>
      <c r="K1382">
        <f t="shared" ca="1" si="87"/>
        <v>0</v>
      </c>
      <c r="L1382" t="s">
        <v>27</v>
      </c>
      <c r="M1382">
        <v>0</v>
      </c>
      <c r="N1382">
        <v>1</v>
      </c>
      <c r="O1382">
        <v>1</v>
      </c>
      <c r="P1382">
        <v>0</v>
      </c>
      <c r="Q1382">
        <v>0</v>
      </c>
      <c r="R1382">
        <f>SUM(M1382:N1382:O1382:P1382:Q1382)</f>
        <v>2</v>
      </c>
      <c r="S1382" s="1">
        <v>100568</v>
      </c>
      <c r="T1382" s="1" t="str">
        <f t="shared" si="86"/>
        <v>Medium</v>
      </c>
      <c r="U1382">
        <v>6</v>
      </c>
      <c r="V1382">
        <v>2021</v>
      </c>
      <c r="W1382" t="s">
        <v>20</v>
      </c>
      <c r="X1382">
        <v>3</v>
      </c>
    </row>
    <row r="1383" spans="1:24" x14ac:dyDescent="0.3">
      <c r="A1383">
        <v>1382</v>
      </c>
      <c r="B1383" t="s">
        <v>21</v>
      </c>
      <c r="C1383" t="str">
        <f>_xlfn.XLOOKUP(B1383,Lookup_table!B:B,Lookup_table!C:C)</f>
        <v>AI</v>
      </c>
      <c r="D1383" t="s">
        <v>37</v>
      </c>
      <c r="E1383" t="s">
        <v>42</v>
      </c>
      <c r="F1383" t="s">
        <v>16</v>
      </c>
      <c r="G1383" t="s">
        <v>30</v>
      </c>
      <c r="H1383" t="str">
        <f t="shared" si="84"/>
        <v>Onsite/Hybrid</v>
      </c>
      <c r="I1383" t="s">
        <v>26</v>
      </c>
      <c r="J1383" t="str">
        <f t="shared" si="85"/>
        <v>3-6 yrs</v>
      </c>
      <c r="K1383">
        <f t="shared" ca="1" si="87"/>
        <v>4</v>
      </c>
      <c r="L1383" t="s">
        <v>19</v>
      </c>
      <c r="M1383">
        <v>0</v>
      </c>
      <c r="N1383">
        <v>0</v>
      </c>
      <c r="O1383">
        <v>1</v>
      </c>
      <c r="P1383">
        <v>0</v>
      </c>
      <c r="Q1383">
        <v>0</v>
      </c>
      <c r="R1383">
        <f>SUM(M1383:N1383:O1383:P1383:Q1383)</f>
        <v>1</v>
      </c>
      <c r="S1383" s="1">
        <v>125559</v>
      </c>
      <c r="T1383" s="1" t="str">
        <f t="shared" si="86"/>
        <v>High</v>
      </c>
      <c r="U1383">
        <v>2</v>
      </c>
      <c r="V1383">
        <v>2025</v>
      </c>
      <c r="W1383" t="s">
        <v>28</v>
      </c>
      <c r="X1383">
        <v>9</v>
      </c>
    </row>
    <row r="1384" spans="1:24" x14ac:dyDescent="0.3">
      <c r="A1384">
        <v>1383</v>
      </c>
      <c r="B1384" t="s">
        <v>36</v>
      </c>
      <c r="C1384" t="str">
        <f>_xlfn.XLOOKUP(B1384,Lookup_table!B:B,Lookup_table!C:C)</f>
        <v>Data</v>
      </c>
      <c r="D1384" t="s">
        <v>34</v>
      </c>
      <c r="E1384" t="s">
        <v>23</v>
      </c>
      <c r="F1384" t="s">
        <v>51</v>
      </c>
      <c r="G1384" t="s">
        <v>25</v>
      </c>
      <c r="H1384" t="str">
        <f t="shared" si="84"/>
        <v>Onsite/Hybrid</v>
      </c>
      <c r="I1384" t="s">
        <v>26</v>
      </c>
      <c r="J1384" t="str">
        <f t="shared" si="85"/>
        <v>3-6 yrs</v>
      </c>
      <c r="K1384">
        <f t="shared" ca="1" si="87"/>
        <v>3</v>
      </c>
      <c r="L1384" t="s">
        <v>27</v>
      </c>
      <c r="M1384">
        <v>1</v>
      </c>
      <c r="N1384">
        <v>1</v>
      </c>
      <c r="O1384">
        <v>0</v>
      </c>
      <c r="P1384">
        <v>1</v>
      </c>
      <c r="Q1384">
        <v>0</v>
      </c>
      <c r="R1384">
        <f>SUM(M1384:N1384:O1384:P1384:Q1384)</f>
        <v>3</v>
      </c>
      <c r="S1384" s="1">
        <v>94437</v>
      </c>
      <c r="T1384" s="1" t="str">
        <f t="shared" si="86"/>
        <v>Medium</v>
      </c>
      <c r="U1384">
        <v>1</v>
      </c>
      <c r="V1384">
        <v>2024</v>
      </c>
      <c r="W1384" t="s">
        <v>34</v>
      </c>
      <c r="X1384">
        <v>4</v>
      </c>
    </row>
    <row r="1385" spans="1:24" x14ac:dyDescent="0.3">
      <c r="A1385">
        <v>1384</v>
      </c>
      <c r="B1385" t="s">
        <v>41</v>
      </c>
      <c r="C1385" t="str">
        <f>_xlfn.XLOOKUP(B1385,Lookup_table!B:B,Lookup_table!C:C)</f>
        <v>Data</v>
      </c>
      <c r="D1385" t="s">
        <v>37</v>
      </c>
      <c r="E1385" t="s">
        <v>32</v>
      </c>
      <c r="F1385" t="s">
        <v>51</v>
      </c>
      <c r="G1385" t="s">
        <v>25</v>
      </c>
      <c r="H1385" t="str">
        <f t="shared" si="84"/>
        <v>Onsite/Hybrid</v>
      </c>
      <c r="I1385" t="s">
        <v>35</v>
      </c>
      <c r="J1385" t="str">
        <f t="shared" si="85"/>
        <v>0-2 yrs</v>
      </c>
      <c r="K1385">
        <f t="shared" ca="1" si="87"/>
        <v>2</v>
      </c>
      <c r="L1385" t="s">
        <v>39</v>
      </c>
      <c r="M1385">
        <v>0</v>
      </c>
      <c r="N1385">
        <v>0</v>
      </c>
      <c r="O1385">
        <v>0</v>
      </c>
      <c r="P1385">
        <v>0</v>
      </c>
      <c r="Q1385">
        <v>1</v>
      </c>
      <c r="R1385">
        <f>SUM(M1385:N1385:O1385:P1385:Q1385)</f>
        <v>1</v>
      </c>
      <c r="S1385" s="1">
        <v>60024</v>
      </c>
      <c r="T1385" s="1" t="str">
        <f t="shared" si="86"/>
        <v>Low</v>
      </c>
      <c r="U1385">
        <v>4</v>
      </c>
      <c r="V1385">
        <v>2025</v>
      </c>
      <c r="W1385" t="s">
        <v>28</v>
      </c>
      <c r="X1385">
        <v>7</v>
      </c>
    </row>
    <row r="1386" spans="1:24" x14ac:dyDescent="0.3">
      <c r="A1386">
        <v>1385</v>
      </c>
      <c r="B1386" t="s">
        <v>21</v>
      </c>
      <c r="C1386" t="str">
        <f>_xlfn.XLOOKUP(B1386,Lookup_table!B:B,Lookup_table!C:C)</f>
        <v>AI</v>
      </c>
      <c r="D1386" t="s">
        <v>37</v>
      </c>
      <c r="E1386" t="s">
        <v>40</v>
      </c>
      <c r="F1386" t="s">
        <v>29</v>
      </c>
      <c r="G1386" t="s">
        <v>30</v>
      </c>
      <c r="H1386" t="str">
        <f t="shared" si="84"/>
        <v>Onsite/Hybrid</v>
      </c>
      <c r="I1386" t="s">
        <v>18</v>
      </c>
      <c r="J1386" t="str">
        <f t="shared" si="85"/>
        <v>7+ yrs</v>
      </c>
      <c r="K1386">
        <f t="shared" ca="1" si="87"/>
        <v>9</v>
      </c>
      <c r="L1386" t="s">
        <v>39</v>
      </c>
      <c r="M1386">
        <v>0</v>
      </c>
      <c r="N1386">
        <v>1</v>
      </c>
      <c r="O1386">
        <v>1</v>
      </c>
      <c r="P1386">
        <v>1</v>
      </c>
      <c r="Q1386">
        <v>1</v>
      </c>
      <c r="R1386">
        <f>SUM(M1386:N1386:O1386:P1386:Q1386)</f>
        <v>4</v>
      </c>
      <c r="S1386" s="1">
        <v>179897</v>
      </c>
      <c r="T1386" s="1" t="str">
        <f t="shared" si="86"/>
        <v>High</v>
      </c>
      <c r="U1386">
        <v>4</v>
      </c>
      <c r="V1386">
        <v>2026</v>
      </c>
      <c r="W1386" t="s">
        <v>28</v>
      </c>
      <c r="X1386">
        <v>2</v>
      </c>
    </row>
    <row r="1387" spans="1:24" x14ac:dyDescent="0.3">
      <c r="A1387">
        <v>1386</v>
      </c>
      <c r="B1387" t="s">
        <v>31</v>
      </c>
      <c r="C1387" t="str">
        <f>_xlfn.XLOOKUP(B1387,Lookup_table!B:B,Lookup_table!C:C)</f>
        <v>Business</v>
      </c>
      <c r="D1387" t="s">
        <v>22</v>
      </c>
      <c r="E1387" t="s">
        <v>32</v>
      </c>
      <c r="F1387" t="s">
        <v>43</v>
      </c>
      <c r="G1387" t="s">
        <v>30</v>
      </c>
      <c r="H1387" t="str">
        <f t="shared" si="84"/>
        <v>Onsite/Hybrid</v>
      </c>
      <c r="I1387" t="s">
        <v>26</v>
      </c>
      <c r="J1387" t="str">
        <f t="shared" si="85"/>
        <v>3-6 yrs</v>
      </c>
      <c r="K1387">
        <f t="shared" ca="1" si="87"/>
        <v>6</v>
      </c>
      <c r="L1387" t="s">
        <v>39</v>
      </c>
      <c r="M1387">
        <v>1</v>
      </c>
      <c r="N1387">
        <v>1</v>
      </c>
      <c r="O1387">
        <v>0</v>
      </c>
      <c r="P1387">
        <v>0</v>
      </c>
      <c r="Q1387">
        <v>0</v>
      </c>
      <c r="R1387">
        <f>SUM(M1387:N1387:O1387:P1387:Q1387)</f>
        <v>2</v>
      </c>
      <c r="S1387" s="1">
        <v>99995</v>
      </c>
      <c r="T1387" s="1" t="str">
        <f t="shared" si="86"/>
        <v>Medium</v>
      </c>
      <c r="U1387">
        <v>12</v>
      </c>
      <c r="V1387">
        <v>2024</v>
      </c>
      <c r="W1387" t="s">
        <v>20</v>
      </c>
      <c r="X1387">
        <v>2</v>
      </c>
    </row>
    <row r="1388" spans="1:24" x14ac:dyDescent="0.3">
      <c r="A1388">
        <v>1387</v>
      </c>
      <c r="B1388" t="s">
        <v>36</v>
      </c>
      <c r="C1388" t="str">
        <f>_xlfn.XLOOKUP(B1388,Lookup_table!B:B,Lookup_table!C:C)</f>
        <v>Data</v>
      </c>
      <c r="D1388" t="s">
        <v>34</v>
      </c>
      <c r="E1388" t="s">
        <v>15</v>
      </c>
      <c r="F1388" t="s">
        <v>43</v>
      </c>
      <c r="G1388" t="s">
        <v>17</v>
      </c>
      <c r="H1388" t="str">
        <f t="shared" si="84"/>
        <v>Remote</v>
      </c>
      <c r="I1388" t="s">
        <v>18</v>
      </c>
      <c r="J1388" t="str">
        <f t="shared" si="85"/>
        <v>7+ yrs</v>
      </c>
      <c r="K1388">
        <f t="shared" ca="1" si="87"/>
        <v>9</v>
      </c>
      <c r="L1388" t="s">
        <v>27</v>
      </c>
      <c r="M1388">
        <v>1</v>
      </c>
      <c r="N1388">
        <v>1</v>
      </c>
      <c r="O1388">
        <v>0</v>
      </c>
      <c r="P1388">
        <v>0</v>
      </c>
      <c r="Q1388">
        <v>0</v>
      </c>
      <c r="R1388">
        <f>SUM(M1388:N1388:O1388:P1388:Q1388)</f>
        <v>2</v>
      </c>
      <c r="S1388" s="1">
        <v>99318</v>
      </c>
      <c r="T1388" s="1" t="str">
        <f t="shared" si="86"/>
        <v>Medium</v>
      </c>
      <c r="U1388">
        <v>12</v>
      </c>
      <c r="V1388">
        <v>2024</v>
      </c>
      <c r="W1388" t="s">
        <v>20</v>
      </c>
      <c r="X1388">
        <v>3</v>
      </c>
    </row>
    <row r="1389" spans="1:24" x14ac:dyDescent="0.3">
      <c r="A1389">
        <v>1388</v>
      </c>
      <c r="B1389" t="s">
        <v>41</v>
      </c>
      <c r="C1389" t="str">
        <f>_xlfn.XLOOKUP(B1389,Lookup_table!B:B,Lookup_table!C:C)</f>
        <v>Data</v>
      </c>
      <c r="D1389" t="s">
        <v>14</v>
      </c>
      <c r="E1389" t="s">
        <v>15</v>
      </c>
      <c r="F1389" t="s">
        <v>16</v>
      </c>
      <c r="G1389" t="s">
        <v>30</v>
      </c>
      <c r="H1389" t="str">
        <f t="shared" si="84"/>
        <v>Onsite/Hybrid</v>
      </c>
      <c r="I1389" t="s">
        <v>26</v>
      </c>
      <c r="J1389" t="str">
        <f t="shared" si="85"/>
        <v>3-6 yrs</v>
      </c>
      <c r="K1389">
        <f t="shared" ca="1" si="87"/>
        <v>3</v>
      </c>
      <c r="L1389" t="s">
        <v>19</v>
      </c>
      <c r="M1389">
        <v>1</v>
      </c>
      <c r="N1389">
        <v>0</v>
      </c>
      <c r="O1389">
        <v>1</v>
      </c>
      <c r="P1389">
        <v>0</v>
      </c>
      <c r="Q1389">
        <v>0</v>
      </c>
      <c r="R1389">
        <f>SUM(M1389:N1389:O1389:P1389:Q1389)</f>
        <v>2</v>
      </c>
      <c r="S1389" s="1">
        <v>93740</v>
      </c>
      <c r="T1389" s="1" t="str">
        <f t="shared" si="86"/>
        <v>Medium</v>
      </c>
      <c r="U1389">
        <v>9</v>
      </c>
      <c r="V1389">
        <v>2025</v>
      </c>
      <c r="W1389" t="s">
        <v>34</v>
      </c>
      <c r="X1389">
        <v>4</v>
      </c>
    </row>
    <row r="1390" spans="1:24" x14ac:dyDescent="0.3">
      <c r="A1390">
        <v>1389</v>
      </c>
      <c r="B1390" t="s">
        <v>33</v>
      </c>
      <c r="C1390" t="str">
        <f>_xlfn.XLOOKUP(B1390,Lookup_table!B:B,Lookup_table!C:C)</f>
        <v>Data</v>
      </c>
      <c r="D1390" t="s">
        <v>37</v>
      </c>
      <c r="E1390" t="s">
        <v>42</v>
      </c>
      <c r="F1390" t="s">
        <v>43</v>
      </c>
      <c r="G1390" t="s">
        <v>25</v>
      </c>
      <c r="H1390" t="str">
        <f t="shared" si="84"/>
        <v>Onsite/Hybrid</v>
      </c>
      <c r="I1390" t="s">
        <v>35</v>
      </c>
      <c r="J1390" t="str">
        <f t="shared" si="85"/>
        <v>0-2 yrs</v>
      </c>
      <c r="K1390">
        <f t="shared" ca="1" si="87"/>
        <v>0</v>
      </c>
      <c r="L1390" t="s">
        <v>39</v>
      </c>
      <c r="M1390">
        <v>0</v>
      </c>
      <c r="N1390">
        <v>0</v>
      </c>
      <c r="O1390">
        <v>1</v>
      </c>
      <c r="P1390">
        <v>0</v>
      </c>
      <c r="Q1390">
        <v>0</v>
      </c>
      <c r="R1390">
        <f>SUM(M1390:N1390:O1390:P1390:Q1390)</f>
        <v>1</v>
      </c>
      <c r="S1390" s="1">
        <v>69522</v>
      </c>
      <c r="T1390" s="1" t="str">
        <f t="shared" si="86"/>
        <v>Low</v>
      </c>
      <c r="U1390">
        <v>4</v>
      </c>
      <c r="V1390">
        <v>2026</v>
      </c>
      <c r="W1390" t="s">
        <v>34</v>
      </c>
      <c r="X1390">
        <v>6</v>
      </c>
    </row>
    <row r="1391" spans="1:24" x14ac:dyDescent="0.3">
      <c r="A1391">
        <v>1390</v>
      </c>
      <c r="B1391" t="s">
        <v>50</v>
      </c>
      <c r="C1391" t="str">
        <f>_xlfn.XLOOKUP(B1391,Lookup_table!B:B,Lookup_table!C:C)</f>
        <v>AI</v>
      </c>
      <c r="D1391" t="s">
        <v>37</v>
      </c>
      <c r="E1391" t="s">
        <v>23</v>
      </c>
      <c r="F1391" t="s">
        <v>52</v>
      </c>
      <c r="G1391" t="s">
        <v>17</v>
      </c>
      <c r="H1391" t="str">
        <f t="shared" si="84"/>
        <v>Remote</v>
      </c>
      <c r="I1391" t="s">
        <v>18</v>
      </c>
      <c r="J1391" t="str">
        <f t="shared" si="85"/>
        <v>7+ yrs</v>
      </c>
      <c r="K1391">
        <f t="shared" ca="1" si="87"/>
        <v>7</v>
      </c>
      <c r="L1391" t="s">
        <v>27</v>
      </c>
      <c r="M1391">
        <v>1</v>
      </c>
      <c r="N1391">
        <v>0</v>
      </c>
      <c r="O1391">
        <v>1</v>
      </c>
      <c r="P1391">
        <v>0</v>
      </c>
      <c r="Q1391">
        <v>1</v>
      </c>
      <c r="R1391">
        <f>SUM(M1391:N1391:O1391:P1391:Q1391)</f>
        <v>3</v>
      </c>
      <c r="S1391" s="1">
        <v>162112</v>
      </c>
      <c r="T1391" s="1" t="str">
        <f t="shared" si="86"/>
        <v>High</v>
      </c>
      <c r="U1391">
        <v>1</v>
      </c>
      <c r="V1391">
        <v>2021</v>
      </c>
      <c r="W1391" t="s">
        <v>20</v>
      </c>
      <c r="X1391">
        <v>1</v>
      </c>
    </row>
    <row r="1392" spans="1:24" x14ac:dyDescent="0.3">
      <c r="A1392">
        <v>1391</v>
      </c>
      <c r="B1392" t="s">
        <v>41</v>
      </c>
      <c r="C1392" t="str">
        <f>_xlfn.XLOOKUP(B1392,Lookup_table!B:B,Lookup_table!C:C)</f>
        <v>Data</v>
      </c>
      <c r="D1392" t="s">
        <v>22</v>
      </c>
      <c r="E1392" t="s">
        <v>32</v>
      </c>
      <c r="F1392" t="s">
        <v>51</v>
      </c>
      <c r="G1392" t="s">
        <v>17</v>
      </c>
      <c r="H1392" t="str">
        <f t="shared" si="84"/>
        <v>Remote</v>
      </c>
      <c r="I1392" t="s">
        <v>18</v>
      </c>
      <c r="J1392" t="str">
        <f t="shared" si="85"/>
        <v>7+ yrs</v>
      </c>
      <c r="K1392">
        <f t="shared" ca="1" si="87"/>
        <v>10</v>
      </c>
      <c r="L1392" t="s">
        <v>19</v>
      </c>
      <c r="M1392">
        <v>0</v>
      </c>
      <c r="N1392">
        <v>0</v>
      </c>
      <c r="O1392">
        <v>1</v>
      </c>
      <c r="P1392">
        <v>1</v>
      </c>
      <c r="Q1392">
        <v>1</v>
      </c>
      <c r="R1392">
        <f>SUM(M1392:N1392:O1392:P1392:Q1392)</f>
        <v>3</v>
      </c>
      <c r="S1392" s="1">
        <v>163691</v>
      </c>
      <c r="T1392" s="1" t="str">
        <f t="shared" si="86"/>
        <v>High</v>
      </c>
      <c r="U1392">
        <v>7</v>
      </c>
      <c r="V1392">
        <v>2024</v>
      </c>
      <c r="W1392" t="s">
        <v>28</v>
      </c>
      <c r="X1392">
        <v>9</v>
      </c>
    </row>
    <row r="1393" spans="1:24" x14ac:dyDescent="0.3">
      <c r="A1393">
        <v>1392</v>
      </c>
      <c r="B1393" t="s">
        <v>31</v>
      </c>
      <c r="C1393" t="str">
        <f>_xlfn.XLOOKUP(B1393,Lookup_table!B:B,Lookup_table!C:C)</f>
        <v>Business</v>
      </c>
      <c r="D1393" t="s">
        <v>37</v>
      </c>
      <c r="E1393" t="s">
        <v>38</v>
      </c>
      <c r="F1393" t="s">
        <v>16</v>
      </c>
      <c r="G1393" t="s">
        <v>25</v>
      </c>
      <c r="H1393" t="str">
        <f t="shared" si="84"/>
        <v>Onsite/Hybrid</v>
      </c>
      <c r="I1393" t="s">
        <v>35</v>
      </c>
      <c r="J1393" t="str">
        <f t="shared" si="85"/>
        <v>0-2 yrs</v>
      </c>
      <c r="K1393">
        <f t="shared" ca="1" si="87"/>
        <v>0</v>
      </c>
      <c r="L1393" t="s">
        <v>19</v>
      </c>
      <c r="M1393">
        <v>1</v>
      </c>
      <c r="N1393">
        <v>0</v>
      </c>
      <c r="O1393">
        <v>0</v>
      </c>
      <c r="P1393">
        <v>0</v>
      </c>
      <c r="Q1393">
        <v>1</v>
      </c>
      <c r="R1393">
        <f>SUM(M1393:N1393:O1393:P1393:Q1393)</f>
        <v>2</v>
      </c>
      <c r="S1393" s="1">
        <v>57108</v>
      </c>
      <c r="T1393" s="1" t="str">
        <f t="shared" si="86"/>
        <v>Low</v>
      </c>
      <c r="U1393">
        <v>12</v>
      </c>
      <c r="V1393">
        <v>2023</v>
      </c>
      <c r="W1393" t="s">
        <v>20</v>
      </c>
      <c r="X1393">
        <v>5</v>
      </c>
    </row>
    <row r="1394" spans="1:24" x14ac:dyDescent="0.3">
      <c r="A1394">
        <v>1393</v>
      </c>
      <c r="B1394" t="s">
        <v>31</v>
      </c>
      <c r="C1394" t="str">
        <f>_xlfn.XLOOKUP(B1394,Lookup_table!B:B,Lookup_table!C:C)</f>
        <v>Business</v>
      </c>
      <c r="D1394" t="s">
        <v>37</v>
      </c>
      <c r="E1394" t="s">
        <v>40</v>
      </c>
      <c r="F1394" t="s">
        <v>29</v>
      </c>
      <c r="G1394" t="s">
        <v>17</v>
      </c>
      <c r="H1394" t="str">
        <f t="shared" si="84"/>
        <v>Remote</v>
      </c>
      <c r="I1394" t="s">
        <v>26</v>
      </c>
      <c r="J1394" t="str">
        <f t="shared" si="85"/>
        <v>3-6 yrs</v>
      </c>
      <c r="K1394">
        <f t="shared" ca="1" si="87"/>
        <v>5</v>
      </c>
      <c r="L1394" t="s">
        <v>19</v>
      </c>
      <c r="M1394">
        <v>1</v>
      </c>
      <c r="N1394">
        <v>0</v>
      </c>
      <c r="O1394">
        <v>0</v>
      </c>
      <c r="P1394">
        <v>1</v>
      </c>
      <c r="Q1394">
        <v>1</v>
      </c>
      <c r="R1394">
        <f>SUM(M1394:N1394:O1394:P1394:Q1394)</f>
        <v>3</v>
      </c>
      <c r="S1394" s="1">
        <v>103945</v>
      </c>
      <c r="T1394" s="1" t="str">
        <f t="shared" si="86"/>
        <v>Medium</v>
      </c>
      <c r="U1394">
        <v>11</v>
      </c>
      <c r="V1394">
        <v>2022</v>
      </c>
      <c r="W1394" t="s">
        <v>28</v>
      </c>
      <c r="X1394">
        <v>9</v>
      </c>
    </row>
    <row r="1395" spans="1:24" x14ac:dyDescent="0.3">
      <c r="A1395">
        <v>1394</v>
      </c>
      <c r="B1395" t="s">
        <v>36</v>
      </c>
      <c r="C1395" t="str">
        <f>_xlfn.XLOOKUP(B1395,Lookup_table!B:B,Lookup_table!C:C)</f>
        <v>Data</v>
      </c>
      <c r="D1395" t="s">
        <v>34</v>
      </c>
      <c r="E1395" t="s">
        <v>15</v>
      </c>
      <c r="F1395" t="s">
        <v>52</v>
      </c>
      <c r="G1395" t="s">
        <v>25</v>
      </c>
      <c r="H1395" t="str">
        <f t="shared" si="84"/>
        <v>Onsite/Hybrid</v>
      </c>
      <c r="I1395" t="s">
        <v>18</v>
      </c>
      <c r="J1395" t="str">
        <f t="shared" si="85"/>
        <v>7+ yrs</v>
      </c>
      <c r="K1395">
        <f t="shared" ca="1" si="87"/>
        <v>8</v>
      </c>
      <c r="L1395" t="s">
        <v>27</v>
      </c>
      <c r="M1395">
        <v>0</v>
      </c>
      <c r="N1395">
        <v>1</v>
      </c>
      <c r="O1395">
        <v>1</v>
      </c>
      <c r="P1395">
        <v>1</v>
      </c>
      <c r="Q1395">
        <v>0</v>
      </c>
      <c r="R1395">
        <f>SUM(M1395:N1395:O1395:P1395:Q1395)</f>
        <v>3</v>
      </c>
      <c r="S1395" s="1">
        <v>131466</v>
      </c>
      <c r="T1395" s="1" t="str">
        <f t="shared" si="86"/>
        <v>High</v>
      </c>
      <c r="U1395">
        <v>10</v>
      </c>
      <c r="V1395">
        <v>2026</v>
      </c>
      <c r="W1395" t="s">
        <v>28</v>
      </c>
      <c r="X1395">
        <v>6</v>
      </c>
    </row>
    <row r="1396" spans="1:24" x14ac:dyDescent="0.3">
      <c r="A1396">
        <v>1395</v>
      </c>
      <c r="B1396" t="s">
        <v>36</v>
      </c>
      <c r="C1396" t="str">
        <f>_xlfn.XLOOKUP(B1396,Lookup_table!B:B,Lookup_table!C:C)</f>
        <v>Data</v>
      </c>
      <c r="D1396" t="s">
        <v>34</v>
      </c>
      <c r="E1396" t="s">
        <v>38</v>
      </c>
      <c r="F1396" t="s">
        <v>16</v>
      </c>
      <c r="G1396" t="s">
        <v>17</v>
      </c>
      <c r="H1396" t="str">
        <f t="shared" si="84"/>
        <v>Remote</v>
      </c>
      <c r="I1396" t="s">
        <v>26</v>
      </c>
      <c r="J1396" t="str">
        <f t="shared" si="85"/>
        <v>3-6 yrs</v>
      </c>
      <c r="K1396">
        <f t="shared" ca="1" si="87"/>
        <v>3</v>
      </c>
      <c r="L1396" t="s">
        <v>39</v>
      </c>
      <c r="M1396">
        <v>0</v>
      </c>
      <c r="N1396">
        <v>0</v>
      </c>
      <c r="O1396">
        <v>1</v>
      </c>
      <c r="P1396">
        <v>0</v>
      </c>
      <c r="Q1396">
        <v>1</v>
      </c>
      <c r="R1396">
        <f>SUM(M1396:N1396:O1396:P1396:Q1396)</f>
        <v>2</v>
      </c>
      <c r="S1396" s="1">
        <v>96928</v>
      </c>
      <c r="T1396" s="1" t="str">
        <f t="shared" si="86"/>
        <v>Medium</v>
      </c>
      <c r="U1396">
        <v>4</v>
      </c>
      <c r="V1396">
        <v>2025</v>
      </c>
      <c r="W1396" t="s">
        <v>20</v>
      </c>
      <c r="X1396">
        <v>2</v>
      </c>
    </row>
    <row r="1397" spans="1:24" x14ac:dyDescent="0.3">
      <c r="A1397">
        <v>1396</v>
      </c>
      <c r="B1397" t="s">
        <v>21</v>
      </c>
      <c r="C1397" t="str">
        <f>_xlfn.XLOOKUP(B1397,Lookup_table!B:B,Lookup_table!C:C)</f>
        <v>AI</v>
      </c>
      <c r="D1397" t="s">
        <v>14</v>
      </c>
      <c r="E1397" t="s">
        <v>40</v>
      </c>
      <c r="F1397" t="s">
        <v>44</v>
      </c>
      <c r="G1397" t="s">
        <v>17</v>
      </c>
      <c r="H1397" t="str">
        <f t="shared" si="84"/>
        <v>Remote</v>
      </c>
      <c r="I1397" t="s">
        <v>18</v>
      </c>
      <c r="J1397" t="str">
        <f t="shared" si="85"/>
        <v>7+ yrs</v>
      </c>
      <c r="K1397">
        <f t="shared" ca="1" si="87"/>
        <v>12</v>
      </c>
      <c r="L1397" t="s">
        <v>19</v>
      </c>
      <c r="M1397">
        <v>1</v>
      </c>
      <c r="N1397">
        <v>0</v>
      </c>
      <c r="O1397">
        <v>1</v>
      </c>
      <c r="P1397">
        <v>0</v>
      </c>
      <c r="Q1397">
        <v>0</v>
      </c>
      <c r="R1397">
        <f>SUM(M1397:N1397:O1397:P1397:Q1397)</f>
        <v>2</v>
      </c>
      <c r="S1397" s="1">
        <v>152204</v>
      </c>
      <c r="T1397" s="1" t="str">
        <f t="shared" si="86"/>
        <v>High</v>
      </c>
      <c r="U1397">
        <v>5</v>
      </c>
      <c r="V1397">
        <v>2022</v>
      </c>
      <c r="W1397" t="s">
        <v>28</v>
      </c>
      <c r="X1397">
        <v>7</v>
      </c>
    </row>
    <row r="1398" spans="1:24" x14ac:dyDescent="0.3">
      <c r="A1398">
        <v>1397</v>
      </c>
      <c r="B1398" t="s">
        <v>41</v>
      </c>
      <c r="C1398" t="str">
        <f>_xlfn.XLOOKUP(B1398,Lookup_table!B:B,Lookup_table!C:C)</f>
        <v>Data</v>
      </c>
      <c r="D1398" t="s">
        <v>34</v>
      </c>
      <c r="E1398" t="s">
        <v>40</v>
      </c>
      <c r="F1398" t="s">
        <v>52</v>
      </c>
      <c r="G1398" t="s">
        <v>30</v>
      </c>
      <c r="H1398" t="str">
        <f t="shared" si="84"/>
        <v>Onsite/Hybrid</v>
      </c>
      <c r="I1398" t="s">
        <v>18</v>
      </c>
      <c r="J1398" t="str">
        <f t="shared" si="85"/>
        <v>7+ yrs</v>
      </c>
      <c r="K1398">
        <f t="shared" ca="1" si="87"/>
        <v>12</v>
      </c>
      <c r="L1398" t="s">
        <v>19</v>
      </c>
      <c r="M1398">
        <v>1</v>
      </c>
      <c r="N1398">
        <v>1</v>
      </c>
      <c r="O1398">
        <v>1</v>
      </c>
      <c r="P1398">
        <v>0</v>
      </c>
      <c r="Q1398">
        <v>1</v>
      </c>
      <c r="R1398">
        <f>SUM(M1398:N1398:O1398:P1398:Q1398)</f>
        <v>4</v>
      </c>
      <c r="S1398" s="1">
        <v>120001</v>
      </c>
      <c r="T1398" s="1" t="str">
        <f t="shared" si="86"/>
        <v>High</v>
      </c>
      <c r="U1398">
        <v>5</v>
      </c>
      <c r="V1398">
        <v>2026</v>
      </c>
      <c r="W1398" t="s">
        <v>34</v>
      </c>
      <c r="X1398">
        <v>2</v>
      </c>
    </row>
    <row r="1399" spans="1:24" x14ac:dyDescent="0.3">
      <c r="A1399">
        <v>1398</v>
      </c>
      <c r="B1399" t="s">
        <v>50</v>
      </c>
      <c r="C1399" t="str">
        <f>_xlfn.XLOOKUP(B1399,Lookup_table!B:B,Lookup_table!C:C)</f>
        <v>AI</v>
      </c>
      <c r="D1399" t="s">
        <v>22</v>
      </c>
      <c r="E1399" t="s">
        <v>42</v>
      </c>
      <c r="F1399" t="s">
        <v>52</v>
      </c>
      <c r="G1399" t="s">
        <v>25</v>
      </c>
      <c r="H1399" t="str">
        <f t="shared" si="84"/>
        <v>Onsite/Hybrid</v>
      </c>
      <c r="I1399" t="s">
        <v>26</v>
      </c>
      <c r="J1399" t="str">
        <f t="shared" si="85"/>
        <v>3-6 yrs</v>
      </c>
      <c r="K1399">
        <f t="shared" ca="1" si="87"/>
        <v>5</v>
      </c>
      <c r="L1399" t="s">
        <v>39</v>
      </c>
      <c r="M1399">
        <v>0</v>
      </c>
      <c r="N1399">
        <v>0</v>
      </c>
      <c r="O1399">
        <v>0</v>
      </c>
      <c r="P1399">
        <v>0</v>
      </c>
      <c r="Q1399">
        <v>0</v>
      </c>
      <c r="R1399">
        <f>SUM(M1399:N1399:O1399:P1399:Q1399)</f>
        <v>0</v>
      </c>
      <c r="S1399" s="1">
        <v>133168</v>
      </c>
      <c r="T1399" s="1" t="str">
        <f t="shared" si="86"/>
        <v>High</v>
      </c>
      <c r="U1399">
        <v>9</v>
      </c>
      <c r="V1399">
        <v>2025</v>
      </c>
      <c r="W1399" t="s">
        <v>20</v>
      </c>
      <c r="X1399">
        <v>5</v>
      </c>
    </row>
    <row r="1400" spans="1:24" x14ac:dyDescent="0.3">
      <c r="A1400">
        <v>1399</v>
      </c>
      <c r="B1400" t="s">
        <v>31</v>
      </c>
      <c r="C1400" t="str">
        <f>_xlfn.XLOOKUP(B1400,Lookup_table!B:B,Lookup_table!C:C)</f>
        <v>Business</v>
      </c>
      <c r="D1400" t="s">
        <v>22</v>
      </c>
      <c r="E1400" t="s">
        <v>42</v>
      </c>
      <c r="F1400" t="s">
        <v>24</v>
      </c>
      <c r="G1400" t="s">
        <v>25</v>
      </c>
      <c r="H1400" t="str">
        <f t="shared" si="84"/>
        <v>Onsite/Hybrid</v>
      </c>
      <c r="I1400" t="s">
        <v>26</v>
      </c>
      <c r="J1400" t="str">
        <f t="shared" si="85"/>
        <v>3-6 yrs</v>
      </c>
      <c r="K1400">
        <f t="shared" ca="1" si="87"/>
        <v>3</v>
      </c>
      <c r="L1400" t="s">
        <v>39</v>
      </c>
      <c r="M1400">
        <v>0</v>
      </c>
      <c r="N1400">
        <v>0</v>
      </c>
      <c r="O1400">
        <v>0</v>
      </c>
      <c r="P1400">
        <v>0</v>
      </c>
      <c r="Q1400">
        <v>1</v>
      </c>
      <c r="R1400">
        <f>SUM(M1400:N1400:O1400:P1400:Q1400)</f>
        <v>1</v>
      </c>
      <c r="S1400" s="1">
        <v>105789</v>
      </c>
      <c r="T1400" s="1" t="str">
        <f t="shared" si="86"/>
        <v>Medium</v>
      </c>
      <c r="U1400">
        <v>4</v>
      </c>
      <c r="V1400">
        <v>2026</v>
      </c>
      <c r="W1400" t="s">
        <v>34</v>
      </c>
      <c r="X1400">
        <v>3</v>
      </c>
    </row>
    <row r="1401" spans="1:24" x14ac:dyDescent="0.3">
      <c r="A1401">
        <v>1400</v>
      </c>
      <c r="B1401" t="s">
        <v>21</v>
      </c>
      <c r="C1401" t="str">
        <f>_xlfn.XLOOKUP(B1401,Lookup_table!B:B,Lookup_table!C:C)</f>
        <v>AI</v>
      </c>
      <c r="D1401" t="s">
        <v>22</v>
      </c>
      <c r="E1401" t="s">
        <v>42</v>
      </c>
      <c r="F1401" t="s">
        <v>43</v>
      </c>
      <c r="G1401" t="s">
        <v>17</v>
      </c>
      <c r="H1401" t="str">
        <f t="shared" si="84"/>
        <v>Remote</v>
      </c>
      <c r="I1401" t="s">
        <v>18</v>
      </c>
      <c r="J1401" t="str">
        <f t="shared" si="85"/>
        <v>7+ yrs</v>
      </c>
      <c r="K1401">
        <f t="shared" ca="1" si="87"/>
        <v>8</v>
      </c>
      <c r="L1401" t="s">
        <v>39</v>
      </c>
      <c r="M1401">
        <v>0</v>
      </c>
      <c r="N1401">
        <v>1</v>
      </c>
      <c r="O1401">
        <v>0</v>
      </c>
      <c r="P1401">
        <v>1</v>
      </c>
      <c r="Q1401">
        <v>0</v>
      </c>
      <c r="R1401">
        <f>SUM(M1401:N1401:O1401:P1401:Q1401)</f>
        <v>2</v>
      </c>
      <c r="S1401" s="1">
        <v>171159</v>
      </c>
      <c r="T1401" s="1" t="str">
        <f t="shared" si="86"/>
        <v>High</v>
      </c>
      <c r="U1401">
        <v>3</v>
      </c>
      <c r="V1401">
        <v>2020</v>
      </c>
      <c r="W1401" t="s">
        <v>28</v>
      </c>
      <c r="X1401">
        <v>7</v>
      </c>
    </row>
    <row r="1402" spans="1:24" x14ac:dyDescent="0.3">
      <c r="A1402">
        <v>1401</v>
      </c>
      <c r="B1402" t="s">
        <v>36</v>
      </c>
      <c r="C1402" t="str">
        <f>_xlfn.XLOOKUP(B1402,Lookup_table!B:B,Lookup_table!C:C)</f>
        <v>Data</v>
      </c>
      <c r="D1402" t="s">
        <v>37</v>
      </c>
      <c r="E1402" t="s">
        <v>38</v>
      </c>
      <c r="F1402" t="s">
        <v>52</v>
      </c>
      <c r="G1402" t="s">
        <v>30</v>
      </c>
      <c r="H1402" t="str">
        <f t="shared" si="84"/>
        <v>Onsite/Hybrid</v>
      </c>
      <c r="I1402" t="s">
        <v>26</v>
      </c>
      <c r="J1402" t="str">
        <f t="shared" si="85"/>
        <v>3-6 yrs</v>
      </c>
      <c r="K1402">
        <f t="shared" ca="1" si="87"/>
        <v>3</v>
      </c>
      <c r="L1402" t="s">
        <v>27</v>
      </c>
      <c r="M1402">
        <v>1</v>
      </c>
      <c r="N1402">
        <v>1</v>
      </c>
      <c r="O1402">
        <v>1</v>
      </c>
      <c r="P1402">
        <v>1</v>
      </c>
      <c r="Q1402">
        <v>1</v>
      </c>
      <c r="R1402">
        <f>SUM(M1402:N1402:O1402:P1402:Q1402)</f>
        <v>5</v>
      </c>
      <c r="S1402" s="1">
        <v>115442</v>
      </c>
      <c r="T1402" s="1" t="str">
        <f t="shared" si="86"/>
        <v>Medium</v>
      </c>
      <c r="U1402">
        <v>8</v>
      </c>
      <c r="V1402">
        <v>2024</v>
      </c>
      <c r="W1402" t="s">
        <v>28</v>
      </c>
      <c r="X1402">
        <v>1</v>
      </c>
    </row>
    <row r="1403" spans="1:24" x14ac:dyDescent="0.3">
      <c r="A1403">
        <v>1402</v>
      </c>
      <c r="B1403" t="s">
        <v>50</v>
      </c>
      <c r="C1403" t="str">
        <f>_xlfn.XLOOKUP(B1403,Lookup_table!B:B,Lookup_table!C:C)</f>
        <v>AI</v>
      </c>
      <c r="D1403" t="s">
        <v>14</v>
      </c>
      <c r="E1403" t="s">
        <v>40</v>
      </c>
      <c r="F1403" t="s">
        <v>24</v>
      </c>
      <c r="G1403" t="s">
        <v>17</v>
      </c>
      <c r="H1403" t="str">
        <f t="shared" si="84"/>
        <v>Remote</v>
      </c>
      <c r="I1403" t="s">
        <v>18</v>
      </c>
      <c r="J1403" t="str">
        <f t="shared" si="85"/>
        <v>7+ yrs</v>
      </c>
      <c r="K1403">
        <f t="shared" ca="1" si="87"/>
        <v>12</v>
      </c>
      <c r="L1403" t="s">
        <v>19</v>
      </c>
      <c r="M1403">
        <v>0</v>
      </c>
      <c r="N1403">
        <v>0</v>
      </c>
      <c r="O1403">
        <v>1</v>
      </c>
      <c r="P1403">
        <v>1</v>
      </c>
      <c r="Q1403">
        <v>0</v>
      </c>
      <c r="R1403">
        <f>SUM(M1403:N1403:O1403:P1403:Q1403)</f>
        <v>2</v>
      </c>
      <c r="S1403" s="1">
        <v>170644</v>
      </c>
      <c r="T1403" s="1" t="str">
        <f t="shared" si="86"/>
        <v>High</v>
      </c>
      <c r="U1403">
        <v>12</v>
      </c>
      <c r="V1403">
        <v>2025</v>
      </c>
      <c r="W1403" t="s">
        <v>28</v>
      </c>
      <c r="X1403">
        <v>3</v>
      </c>
    </row>
    <row r="1404" spans="1:24" x14ac:dyDescent="0.3">
      <c r="A1404">
        <v>1403</v>
      </c>
      <c r="B1404" t="s">
        <v>36</v>
      </c>
      <c r="C1404" t="str">
        <f>_xlfn.XLOOKUP(B1404,Lookup_table!B:B,Lookup_table!C:C)</f>
        <v>Data</v>
      </c>
      <c r="D1404" t="s">
        <v>37</v>
      </c>
      <c r="E1404" t="s">
        <v>42</v>
      </c>
      <c r="F1404" t="s">
        <v>29</v>
      </c>
      <c r="G1404" t="s">
        <v>17</v>
      </c>
      <c r="H1404" t="str">
        <f t="shared" si="84"/>
        <v>Remote</v>
      </c>
      <c r="I1404" t="s">
        <v>18</v>
      </c>
      <c r="J1404" t="str">
        <f t="shared" si="85"/>
        <v>7+ yrs</v>
      </c>
      <c r="K1404">
        <f t="shared" ca="1" si="87"/>
        <v>11</v>
      </c>
      <c r="L1404" t="s">
        <v>27</v>
      </c>
      <c r="M1404">
        <v>0</v>
      </c>
      <c r="N1404">
        <v>1</v>
      </c>
      <c r="O1404">
        <v>0</v>
      </c>
      <c r="P1404">
        <v>0</v>
      </c>
      <c r="Q1404">
        <v>0</v>
      </c>
      <c r="R1404">
        <f>SUM(M1404:N1404:O1404:P1404:Q1404)</f>
        <v>1</v>
      </c>
      <c r="S1404" s="1">
        <v>100537</v>
      </c>
      <c r="T1404" s="1" t="str">
        <f t="shared" si="86"/>
        <v>Medium</v>
      </c>
      <c r="U1404">
        <v>9</v>
      </c>
      <c r="V1404">
        <v>2024</v>
      </c>
      <c r="W1404" t="s">
        <v>34</v>
      </c>
      <c r="X1404">
        <v>1</v>
      </c>
    </row>
    <row r="1405" spans="1:24" x14ac:dyDescent="0.3">
      <c r="A1405">
        <v>1404</v>
      </c>
      <c r="B1405" t="s">
        <v>31</v>
      </c>
      <c r="C1405" t="str">
        <f>_xlfn.XLOOKUP(B1405,Lookup_table!B:B,Lookup_table!C:C)</f>
        <v>Business</v>
      </c>
      <c r="D1405" t="s">
        <v>34</v>
      </c>
      <c r="E1405" t="s">
        <v>38</v>
      </c>
      <c r="F1405" t="s">
        <v>16</v>
      </c>
      <c r="G1405" t="s">
        <v>17</v>
      </c>
      <c r="H1405" t="str">
        <f t="shared" si="84"/>
        <v>Remote</v>
      </c>
      <c r="I1405" t="s">
        <v>18</v>
      </c>
      <c r="J1405" t="str">
        <f t="shared" si="85"/>
        <v>7+ yrs</v>
      </c>
      <c r="K1405">
        <f t="shared" ca="1" si="87"/>
        <v>10</v>
      </c>
      <c r="L1405" t="s">
        <v>19</v>
      </c>
      <c r="M1405">
        <v>1</v>
      </c>
      <c r="N1405">
        <v>1</v>
      </c>
      <c r="O1405">
        <v>1</v>
      </c>
      <c r="P1405">
        <v>0</v>
      </c>
      <c r="Q1405">
        <v>1</v>
      </c>
      <c r="R1405">
        <f>SUM(M1405:N1405:O1405:P1405:Q1405)</f>
        <v>4</v>
      </c>
      <c r="S1405" s="1">
        <v>120719</v>
      </c>
      <c r="T1405" s="1" t="str">
        <f t="shared" si="86"/>
        <v>High</v>
      </c>
      <c r="U1405">
        <v>3</v>
      </c>
      <c r="V1405">
        <v>2024</v>
      </c>
      <c r="W1405" t="s">
        <v>20</v>
      </c>
      <c r="X1405">
        <v>2</v>
      </c>
    </row>
    <row r="1406" spans="1:24" x14ac:dyDescent="0.3">
      <c r="A1406">
        <v>1405</v>
      </c>
      <c r="B1406" t="s">
        <v>50</v>
      </c>
      <c r="C1406" t="str">
        <f>_xlfn.XLOOKUP(B1406,Lookup_table!B:B,Lookup_table!C:C)</f>
        <v>AI</v>
      </c>
      <c r="D1406" t="s">
        <v>34</v>
      </c>
      <c r="E1406" t="s">
        <v>15</v>
      </c>
      <c r="F1406" t="s">
        <v>24</v>
      </c>
      <c r="G1406" t="s">
        <v>30</v>
      </c>
      <c r="H1406" t="str">
        <f t="shared" si="84"/>
        <v>Onsite/Hybrid</v>
      </c>
      <c r="I1406" t="s">
        <v>35</v>
      </c>
      <c r="J1406" t="str">
        <f t="shared" si="85"/>
        <v>0-2 yrs</v>
      </c>
      <c r="K1406">
        <f t="shared" ca="1" si="87"/>
        <v>0</v>
      </c>
      <c r="L1406" t="s">
        <v>19</v>
      </c>
      <c r="M1406">
        <v>0</v>
      </c>
      <c r="N1406">
        <v>0</v>
      </c>
      <c r="O1406">
        <v>1</v>
      </c>
      <c r="P1406">
        <v>1</v>
      </c>
      <c r="Q1406">
        <v>1</v>
      </c>
      <c r="R1406">
        <f>SUM(M1406:N1406:O1406:P1406:Q1406)</f>
        <v>3</v>
      </c>
      <c r="S1406" s="1">
        <v>129139</v>
      </c>
      <c r="T1406" s="1" t="str">
        <f t="shared" si="86"/>
        <v>High</v>
      </c>
      <c r="U1406">
        <v>6</v>
      </c>
      <c r="V1406">
        <v>2025</v>
      </c>
      <c r="W1406" t="s">
        <v>28</v>
      </c>
      <c r="X1406">
        <v>2</v>
      </c>
    </row>
    <row r="1407" spans="1:24" x14ac:dyDescent="0.3">
      <c r="A1407">
        <v>1406</v>
      </c>
      <c r="B1407" t="s">
        <v>41</v>
      </c>
      <c r="C1407" t="str">
        <f>_xlfn.XLOOKUP(B1407,Lookup_table!B:B,Lookup_table!C:C)</f>
        <v>Data</v>
      </c>
      <c r="D1407" t="s">
        <v>22</v>
      </c>
      <c r="E1407" t="s">
        <v>38</v>
      </c>
      <c r="F1407" t="s">
        <v>16</v>
      </c>
      <c r="G1407" t="s">
        <v>25</v>
      </c>
      <c r="H1407" t="str">
        <f t="shared" si="84"/>
        <v>Onsite/Hybrid</v>
      </c>
      <c r="I1407" t="s">
        <v>18</v>
      </c>
      <c r="J1407" t="str">
        <f t="shared" si="85"/>
        <v>7+ yrs</v>
      </c>
      <c r="K1407">
        <f t="shared" ca="1" si="87"/>
        <v>13</v>
      </c>
      <c r="L1407" t="s">
        <v>39</v>
      </c>
      <c r="M1407">
        <v>0</v>
      </c>
      <c r="N1407">
        <v>1</v>
      </c>
      <c r="O1407">
        <v>1</v>
      </c>
      <c r="P1407">
        <v>1</v>
      </c>
      <c r="Q1407">
        <v>1</v>
      </c>
      <c r="R1407">
        <f>SUM(M1407:N1407:O1407:P1407:Q1407)</f>
        <v>4</v>
      </c>
      <c r="S1407" s="1">
        <v>164122</v>
      </c>
      <c r="T1407" s="1" t="str">
        <f t="shared" si="86"/>
        <v>High</v>
      </c>
      <c r="U1407">
        <v>7</v>
      </c>
      <c r="V1407">
        <v>2020</v>
      </c>
      <c r="W1407" t="s">
        <v>28</v>
      </c>
      <c r="X1407">
        <v>2</v>
      </c>
    </row>
    <row r="1408" spans="1:24" x14ac:dyDescent="0.3">
      <c r="A1408">
        <v>1407</v>
      </c>
      <c r="B1408" t="s">
        <v>33</v>
      </c>
      <c r="C1408" t="str">
        <f>_xlfn.XLOOKUP(B1408,Lookup_table!B:B,Lookup_table!C:C)</f>
        <v>Data</v>
      </c>
      <c r="D1408" t="s">
        <v>34</v>
      </c>
      <c r="E1408" t="s">
        <v>38</v>
      </c>
      <c r="F1408" t="s">
        <v>24</v>
      </c>
      <c r="G1408" t="s">
        <v>17</v>
      </c>
      <c r="H1408" t="str">
        <f t="shared" si="84"/>
        <v>Remote</v>
      </c>
      <c r="I1408" t="s">
        <v>26</v>
      </c>
      <c r="J1408" t="str">
        <f t="shared" si="85"/>
        <v>3-6 yrs</v>
      </c>
      <c r="K1408">
        <f t="shared" ca="1" si="87"/>
        <v>3</v>
      </c>
      <c r="L1408" t="s">
        <v>39</v>
      </c>
      <c r="M1408">
        <v>1</v>
      </c>
      <c r="N1408">
        <v>1</v>
      </c>
      <c r="O1408">
        <v>0</v>
      </c>
      <c r="P1408">
        <v>1</v>
      </c>
      <c r="Q1408">
        <v>0</v>
      </c>
      <c r="R1408">
        <f>SUM(M1408:N1408:O1408:P1408:Q1408)</f>
        <v>3</v>
      </c>
      <c r="S1408" s="1">
        <v>92564</v>
      </c>
      <c r="T1408" s="1" t="str">
        <f t="shared" si="86"/>
        <v>Medium</v>
      </c>
      <c r="U1408">
        <v>11</v>
      </c>
      <c r="V1408">
        <v>2021</v>
      </c>
      <c r="W1408" t="s">
        <v>34</v>
      </c>
      <c r="X1408">
        <v>1</v>
      </c>
    </row>
    <row r="1409" spans="1:24" x14ac:dyDescent="0.3">
      <c r="A1409">
        <v>1408</v>
      </c>
      <c r="B1409" t="s">
        <v>21</v>
      </c>
      <c r="C1409" t="str">
        <f>_xlfn.XLOOKUP(B1409,Lookup_table!B:B,Lookup_table!C:C)</f>
        <v>AI</v>
      </c>
      <c r="D1409" t="s">
        <v>14</v>
      </c>
      <c r="E1409" t="s">
        <v>40</v>
      </c>
      <c r="F1409" t="s">
        <v>24</v>
      </c>
      <c r="G1409" t="s">
        <v>25</v>
      </c>
      <c r="H1409" t="str">
        <f t="shared" si="84"/>
        <v>Onsite/Hybrid</v>
      </c>
      <c r="I1409" t="s">
        <v>18</v>
      </c>
      <c r="J1409" t="str">
        <f t="shared" si="85"/>
        <v>7+ yrs</v>
      </c>
      <c r="K1409">
        <f t="shared" ca="1" si="87"/>
        <v>8</v>
      </c>
      <c r="L1409" t="s">
        <v>39</v>
      </c>
      <c r="M1409">
        <v>0</v>
      </c>
      <c r="N1409">
        <v>1</v>
      </c>
      <c r="O1409">
        <v>1</v>
      </c>
      <c r="P1409">
        <v>0</v>
      </c>
      <c r="Q1409">
        <v>0</v>
      </c>
      <c r="R1409">
        <f>SUM(M1409:N1409:O1409:P1409:Q1409)</f>
        <v>2</v>
      </c>
      <c r="S1409" s="1">
        <v>153205</v>
      </c>
      <c r="T1409" s="1" t="str">
        <f t="shared" si="86"/>
        <v>High</v>
      </c>
      <c r="U1409">
        <v>2</v>
      </c>
      <c r="V1409">
        <v>2020</v>
      </c>
      <c r="W1409" t="s">
        <v>28</v>
      </c>
      <c r="X1409">
        <v>9</v>
      </c>
    </row>
    <row r="1410" spans="1:24" x14ac:dyDescent="0.3">
      <c r="A1410">
        <v>1409</v>
      </c>
      <c r="B1410" t="s">
        <v>50</v>
      </c>
      <c r="C1410" t="str">
        <f>_xlfn.XLOOKUP(B1410,Lookup_table!B:B,Lookup_table!C:C)</f>
        <v>AI</v>
      </c>
      <c r="D1410" t="s">
        <v>37</v>
      </c>
      <c r="E1410" t="s">
        <v>42</v>
      </c>
      <c r="F1410" t="s">
        <v>44</v>
      </c>
      <c r="G1410" t="s">
        <v>30</v>
      </c>
      <c r="H1410" t="str">
        <f t="shared" ref="H1410:H1473" si="88">IF(G1410="Remote","Remote","Onsite/Hybrid")</f>
        <v>Onsite/Hybrid</v>
      </c>
      <c r="I1410" t="s">
        <v>18</v>
      </c>
      <c r="J1410" t="str">
        <f t="shared" ref="J1410:J1473" si="89">IF(I1410="Entry","0-2 yrs",IF(I1410="Mid","3-6 yrs","7+ yrs"))</f>
        <v>7+ yrs</v>
      </c>
      <c r="K1410">
        <f t="shared" ca="1" si="87"/>
        <v>12</v>
      </c>
      <c r="L1410" t="s">
        <v>39</v>
      </c>
      <c r="M1410">
        <v>1</v>
      </c>
      <c r="N1410">
        <v>1</v>
      </c>
      <c r="O1410">
        <v>1</v>
      </c>
      <c r="P1410">
        <v>0</v>
      </c>
      <c r="Q1410">
        <v>0</v>
      </c>
      <c r="R1410">
        <f>SUM(M1410:N1410:O1410:P1410:Q1410)</f>
        <v>3</v>
      </c>
      <c r="S1410" s="1">
        <v>156236</v>
      </c>
      <c r="T1410" s="1" t="str">
        <f t="shared" ref="T1410:T1473" si="90">IF(S1410&lt;=70000,"Low",IF(S1410&lt;=120000,"Medium","High"))</f>
        <v>High</v>
      </c>
      <c r="U1410">
        <v>8</v>
      </c>
      <c r="V1410">
        <v>2025</v>
      </c>
      <c r="W1410" t="s">
        <v>34</v>
      </c>
      <c r="X1410">
        <v>1</v>
      </c>
    </row>
    <row r="1411" spans="1:24" x14ac:dyDescent="0.3">
      <c r="A1411">
        <v>1410</v>
      </c>
      <c r="B1411" t="s">
        <v>36</v>
      </c>
      <c r="C1411" t="str">
        <f>_xlfn.XLOOKUP(B1411,Lookup_table!B:B,Lookup_table!C:C)</f>
        <v>Data</v>
      </c>
      <c r="D1411" t="s">
        <v>14</v>
      </c>
      <c r="E1411" t="s">
        <v>23</v>
      </c>
      <c r="F1411" t="s">
        <v>52</v>
      </c>
      <c r="G1411" t="s">
        <v>17</v>
      </c>
      <c r="H1411" t="str">
        <f t="shared" si="88"/>
        <v>Remote</v>
      </c>
      <c r="I1411" t="s">
        <v>18</v>
      </c>
      <c r="J1411" t="str">
        <f t="shared" si="89"/>
        <v>7+ yrs</v>
      </c>
      <c r="K1411">
        <f t="shared" ref="K1411:K1474" ca="1" si="91">IF(J1411="0-2 yrs",RANDBETWEEN(0,2),IF(J1411="3-6 yrs", RANDBETWEEN(3,6),IF(J1411="7+ yrs", RANDBETWEEN(7,15)," ")))</f>
        <v>15</v>
      </c>
      <c r="L1411" t="s">
        <v>27</v>
      </c>
      <c r="M1411">
        <v>0</v>
      </c>
      <c r="N1411">
        <v>1</v>
      </c>
      <c r="O1411">
        <v>1</v>
      </c>
      <c r="P1411">
        <v>1</v>
      </c>
      <c r="Q1411">
        <v>0</v>
      </c>
      <c r="R1411">
        <f>SUM(M1411:N1411:O1411:P1411:Q1411)</f>
        <v>3</v>
      </c>
      <c r="S1411" s="1">
        <v>133861</v>
      </c>
      <c r="T1411" s="1" t="str">
        <f t="shared" si="90"/>
        <v>High</v>
      </c>
      <c r="U1411">
        <v>7</v>
      </c>
      <c r="V1411">
        <v>2026</v>
      </c>
      <c r="W1411" t="s">
        <v>28</v>
      </c>
      <c r="X1411">
        <v>6</v>
      </c>
    </row>
    <row r="1412" spans="1:24" x14ac:dyDescent="0.3">
      <c r="A1412">
        <v>1411</v>
      </c>
      <c r="B1412" t="s">
        <v>21</v>
      </c>
      <c r="C1412" t="str">
        <f>_xlfn.XLOOKUP(B1412,Lookup_table!B:B,Lookup_table!C:C)</f>
        <v>AI</v>
      </c>
      <c r="D1412" t="s">
        <v>34</v>
      </c>
      <c r="E1412" t="s">
        <v>15</v>
      </c>
      <c r="F1412" t="s">
        <v>44</v>
      </c>
      <c r="G1412" t="s">
        <v>17</v>
      </c>
      <c r="H1412" t="str">
        <f t="shared" si="88"/>
        <v>Remote</v>
      </c>
      <c r="I1412" t="s">
        <v>18</v>
      </c>
      <c r="J1412" t="str">
        <f t="shared" si="89"/>
        <v>7+ yrs</v>
      </c>
      <c r="K1412">
        <f t="shared" ca="1" si="91"/>
        <v>10</v>
      </c>
      <c r="L1412" t="s">
        <v>39</v>
      </c>
      <c r="M1412">
        <v>1</v>
      </c>
      <c r="N1412">
        <v>0</v>
      </c>
      <c r="O1412">
        <v>1</v>
      </c>
      <c r="P1412">
        <v>1</v>
      </c>
      <c r="Q1412">
        <v>1</v>
      </c>
      <c r="R1412">
        <f>SUM(M1412:N1412:O1412:P1412:Q1412)</f>
        <v>4</v>
      </c>
      <c r="S1412" s="1">
        <v>183251</v>
      </c>
      <c r="T1412" s="1" t="str">
        <f t="shared" si="90"/>
        <v>High</v>
      </c>
      <c r="U1412">
        <v>12</v>
      </c>
      <c r="V1412">
        <v>2022</v>
      </c>
      <c r="W1412" t="s">
        <v>28</v>
      </c>
      <c r="X1412">
        <v>3</v>
      </c>
    </row>
    <row r="1413" spans="1:24" x14ac:dyDescent="0.3">
      <c r="A1413">
        <v>1412</v>
      </c>
      <c r="B1413" t="s">
        <v>31</v>
      </c>
      <c r="C1413" t="str">
        <f>_xlfn.XLOOKUP(B1413,Lookup_table!B:B,Lookup_table!C:C)</f>
        <v>Business</v>
      </c>
      <c r="D1413" t="s">
        <v>34</v>
      </c>
      <c r="E1413" t="s">
        <v>38</v>
      </c>
      <c r="F1413" t="s">
        <v>24</v>
      </c>
      <c r="G1413" t="s">
        <v>17</v>
      </c>
      <c r="H1413" t="str">
        <f t="shared" si="88"/>
        <v>Remote</v>
      </c>
      <c r="I1413" t="s">
        <v>35</v>
      </c>
      <c r="J1413" t="str">
        <f t="shared" si="89"/>
        <v>0-2 yrs</v>
      </c>
      <c r="K1413">
        <f t="shared" ca="1" si="91"/>
        <v>1</v>
      </c>
      <c r="L1413" t="s">
        <v>39</v>
      </c>
      <c r="M1413">
        <v>0</v>
      </c>
      <c r="N1413">
        <v>0</v>
      </c>
      <c r="O1413">
        <v>0</v>
      </c>
      <c r="P1413">
        <v>1</v>
      </c>
      <c r="Q1413">
        <v>1</v>
      </c>
      <c r="R1413">
        <f>SUM(M1413:N1413:O1413:P1413:Q1413)</f>
        <v>2</v>
      </c>
      <c r="S1413" s="1">
        <v>72700</v>
      </c>
      <c r="T1413" s="1" t="str">
        <f t="shared" si="90"/>
        <v>Medium</v>
      </c>
      <c r="U1413">
        <v>5</v>
      </c>
      <c r="V1413">
        <v>2025</v>
      </c>
      <c r="W1413" t="s">
        <v>28</v>
      </c>
      <c r="X1413">
        <v>7</v>
      </c>
    </row>
    <row r="1414" spans="1:24" x14ac:dyDescent="0.3">
      <c r="A1414">
        <v>1413</v>
      </c>
      <c r="B1414" t="s">
        <v>50</v>
      </c>
      <c r="C1414" t="str">
        <f>_xlfn.XLOOKUP(B1414,Lookup_table!B:B,Lookup_table!C:C)</f>
        <v>AI</v>
      </c>
      <c r="D1414" t="s">
        <v>22</v>
      </c>
      <c r="E1414" t="s">
        <v>42</v>
      </c>
      <c r="F1414" t="s">
        <v>43</v>
      </c>
      <c r="G1414" t="s">
        <v>30</v>
      </c>
      <c r="H1414" t="str">
        <f t="shared" si="88"/>
        <v>Onsite/Hybrid</v>
      </c>
      <c r="I1414" t="s">
        <v>26</v>
      </c>
      <c r="J1414" t="str">
        <f t="shared" si="89"/>
        <v>3-6 yrs</v>
      </c>
      <c r="K1414">
        <f t="shared" ca="1" si="91"/>
        <v>5</v>
      </c>
      <c r="L1414" t="s">
        <v>19</v>
      </c>
      <c r="M1414">
        <v>1</v>
      </c>
      <c r="N1414">
        <v>1</v>
      </c>
      <c r="O1414">
        <v>0</v>
      </c>
      <c r="P1414">
        <v>1</v>
      </c>
      <c r="Q1414">
        <v>0</v>
      </c>
      <c r="R1414">
        <f>SUM(M1414:N1414:O1414:P1414:Q1414)</f>
        <v>3</v>
      </c>
      <c r="S1414" s="1">
        <v>154906</v>
      </c>
      <c r="T1414" s="1" t="str">
        <f t="shared" si="90"/>
        <v>High</v>
      </c>
      <c r="U1414">
        <v>6</v>
      </c>
      <c r="V1414">
        <v>2021</v>
      </c>
      <c r="W1414" t="s">
        <v>34</v>
      </c>
      <c r="X1414">
        <v>2</v>
      </c>
    </row>
    <row r="1415" spans="1:24" x14ac:dyDescent="0.3">
      <c r="A1415">
        <v>1414</v>
      </c>
      <c r="B1415" t="s">
        <v>41</v>
      </c>
      <c r="C1415" t="str">
        <f>_xlfn.XLOOKUP(B1415,Lookup_table!B:B,Lookup_table!C:C)</f>
        <v>Data</v>
      </c>
      <c r="D1415" t="s">
        <v>22</v>
      </c>
      <c r="E1415" t="s">
        <v>42</v>
      </c>
      <c r="F1415" t="s">
        <v>16</v>
      </c>
      <c r="G1415" t="s">
        <v>30</v>
      </c>
      <c r="H1415" t="str">
        <f t="shared" si="88"/>
        <v>Onsite/Hybrid</v>
      </c>
      <c r="I1415" t="s">
        <v>26</v>
      </c>
      <c r="J1415" t="str">
        <f t="shared" si="89"/>
        <v>3-6 yrs</v>
      </c>
      <c r="K1415">
        <f t="shared" ca="1" si="91"/>
        <v>6</v>
      </c>
      <c r="L1415" t="s">
        <v>27</v>
      </c>
      <c r="M1415">
        <v>0</v>
      </c>
      <c r="N1415">
        <v>0</v>
      </c>
      <c r="O1415">
        <v>1</v>
      </c>
      <c r="P1415">
        <v>1</v>
      </c>
      <c r="Q1415">
        <v>0</v>
      </c>
      <c r="R1415">
        <f>SUM(M1415:N1415:O1415:P1415:Q1415)</f>
        <v>2</v>
      </c>
      <c r="S1415" s="1">
        <v>123062</v>
      </c>
      <c r="T1415" s="1" t="str">
        <f t="shared" si="90"/>
        <v>High</v>
      </c>
      <c r="U1415">
        <v>12</v>
      </c>
      <c r="V1415">
        <v>2024</v>
      </c>
      <c r="W1415" t="s">
        <v>28</v>
      </c>
      <c r="X1415">
        <v>9</v>
      </c>
    </row>
    <row r="1416" spans="1:24" x14ac:dyDescent="0.3">
      <c r="A1416">
        <v>1415</v>
      </c>
      <c r="B1416" t="s">
        <v>31</v>
      </c>
      <c r="C1416" t="str">
        <f>_xlfn.XLOOKUP(B1416,Lookup_table!B:B,Lookup_table!C:C)</f>
        <v>Business</v>
      </c>
      <c r="D1416" t="s">
        <v>34</v>
      </c>
      <c r="E1416" t="s">
        <v>15</v>
      </c>
      <c r="F1416" t="s">
        <v>29</v>
      </c>
      <c r="G1416" t="s">
        <v>30</v>
      </c>
      <c r="H1416" t="str">
        <f t="shared" si="88"/>
        <v>Onsite/Hybrid</v>
      </c>
      <c r="I1416" t="s">
        <v>18</v>
      </c>
      <c r="J1416" t="str">
        <f t="shared" si="89"/>
        <v>7+ yrs</v>
      </c>
      <c r="K1416">
        <f t="shared" ca="1" si="91"/>
        <v>7</v>
      </c>
      <c r="L1416" t="s">
        <v>19</v>
      </c>
      <c r="M1416">
        <v>0</v>
      </c>
      <c r="N1416">
        <v>0</v>
      </c>
      <c r="O1416">
        <v>1</v>
      </c>
      <c r="P1416">
        <v>1</v>
      </c>
      <c r="Q1416">
        <v>0</v>
      </c>
      <c r="R1416">
        <f>SUM(M1416:N1416:O1416:P1416:Q1416)</f>
        <v>2</v>
      </c>
      <c r="S1416" s="1">
        <v>129841</v>
      </c>
      <c r="T1416" s="1" t="str">
        <f t="shared" si="90"/>
        <v>High</v>
      </c>
      <c r="U1416">
        <v>10</v>
      </c>
      <c r="V1416">
        <v>2022</v>
      </c>
      <c r="W1416" t="s">
        <v>28</v>
      </c>
      <c r="X1416">
        <v>7</v>
      </c>
    </row>
    <row r="1417" spans="1:24" x14ac:dyDescent="0.3">
      <c r="A1417">
        <v>1416</v>
      </c>
      <c r="B1417" t="s">
        <v>33</v>
      </c>
      <c r="C1417" t="str">
        <f>_xlfn.XLOOKUP(B1417,Lookup_table!B:B,Lookup_table!C:C)</f>
        <v>Data</v>
      </c>
      <c r="D1417" t="s">
        <v>22</v>
      </c>
      <c r="E1417" t="s">
        <v>23</v>
      </c>
      <c r="F1417" t="s">
        <v>24</v>
      </c>
      <c r="G1417" t="s">
        <v>30</v>
      </c>
      <c r="H1417" t="str">
        <f t="shared" si="88"/>
        <v>Onsite/Hybrid</v>
      </c>
      <c r="I1417" t="s">
        <v>18</v>
      </c>
      <c r="J1417" t="str">
        <f t="shared" si="89"/>
        <v>7+ yrs</v>
      </c>
      <c r="K1417">
        <f t="shared" ca="1" si="91"/>
        <v>8</v>
      </c>
      <c r="L1417" t="s">
        <v>19</v>
      </c>
      <c r="M1417">
        <v>1</v>
      </c>
      <c r="N1417">
        <v>1</v>
      </c>
      <c r="O1417">
        <v>1</v>
      </c>
      <c r="P1417">
        <v>1</v>
      </c>
      <c r="Q1417">
        <v>0</v>
      </c>
      <c r="R1417">
        <f>SUM(M1417:N1417:O1417:P1417:Q1417)</f>
        <v>4</v>
      </c>
      <c r="S1417" s="1">
        <v>148310</v>
      </c>
      <c r="T1417" s="1" t="str">
        <f t="shared" si="90"/>
        <v>High</v>
      </c>
      <c r="U1417">
        <v>10</v>
      </c>
      <c r="V1417">
        <v>2021</v>
      </c>
      <c r="W1417" t="s">
        <v>28</v>
      </c>
      <c r="X1417">
        <v>1</v>
      </c>
    </row>
    <row r="1418" spans="1:24" x14ac:dyDescent="0.3">
      <c r="A1418">
        <v>1417</v>
      </c>
      <c r="B1418" t="s">
        <v>31</v>
      </c>
      <c r="C1418" t="str">
        <f>_xlfn.XLOOKUP(B1418,Lookup_table!B:B,Lookup_table!C:C)</f>
        <v>Business</v>
      </c>
      <c r="D1418" t="s">
        <v>34</v>
      </c>
      <c r="E1418" t="s">
        <v>32</v>
      </c>
      <c r="F1418" t="s">
        <v>29</v>
      </c>
      <c r="G1418" t="s">
        <v>17</v>
      </c>
      <c r="H1418" t="str">
        <f t="shared" si="88"/>
        <v>Remote</v>
      </c>
      <c r="I1418" t="s">
        <v>18</v>
      </c>
      <c r="J1418" t="str">
        <f t="shared" si="89"/>
        <v>7+ yrs</v>
      </c>
      <c r="K1418">
        <f t="shared" ca="1" si="91"/>
        <v>8</v>
      </c>
      <c r="L1418" t="s">
        <v>39</v>
      </c>
      <c r="M1418">
        <v>0</v>
      </c>
      <c r="N1418">
        <v>1</v>
      </c>
      <c r="O1418">
        <v>1</v>
      </c>
      <c r="P1418">
        <v>0</v>
      </c>
      <c r="Q1418">
        <v>0</v>
      </c>
      <c r="R1418">
        <f>SUM(M1418:N1418:O1418:P1418:Q1418)</f>
        <v>2</v>
      </c>
      <c r="S1418" s="1">
        <v>111737</v>
      </c>
      <c r="T1418" s="1" t="str">
        <f t="shared" si="90"/>
        <v>Medium</v>
      </c>
      <c r="U1418">
        <v>7</v>
      </c>
      <c r="V1418">
        <v>2026</v>
      </c>
      <c r="W1418" t="s">
        <v>28</v>
      </c>
      <c r="X1418">
        <v>8</v>
      </c>
    </row>
    <row r="1419" spans="1:24" x14ac:dyDescent="0.3">
      <c r="A1419">
        <v>1418</v>
      </c>
      <c r="B1419" t="s">
        <v>36</v>
      </c>
      <c r="C1419" t="str">
        <f>_xlfn.XLOOKUP(B1419,Lookup_table!B:B,Lookup_table!C:C)</f>
        <v>Data</v>
      </c>
      <c r="D1419" t="s">
        <v>34</v>
      </c>
      <c r="E1419" t="s">
        <v>23</v>
      </c>
      <c r="F1419" t="s">
        <v>29</v>
      </c>
      <c r="G1419" t="s">
        <v>30</v>
      </c>
      <c r="H1419" t="str">
        <f t="shared" si="88"/>
        <v>Onsite/Hybrid</v>
      </c>
      <c r="I1419" t="s">
        <v>26</v>
      </c>
      <c r="J1419" t="str">
        <f t="shared" si="89"/>
        <v>3-6 yrs</v>
      </c>
      <c r="K1419">
        <f t="shared" ca="1" si="91"/>
        <v>5</v>
      </c>
      <c r="L1419" t="s">
        <v>39</v>
      </c>
      <c r="M1419">
        <v>1</v>
      </c>
      <c r="N1419">
        <v>0</v>
      </c>
      <c r="O1419">
        <v>1</v>
      </c>
      <c r="P1419">
        <v>0</v>
      </c>
      <c r="Q1419">
        <v>1</v>
      </c>
      <c r="R1419">
        <f>SUM(M1419:N1419:O1419:P1419:Q1419)</f>
        <v>3</v>
      </c>
      <c r="S1419" s="1">
        <v>103126</v>
      </c>
      <c r="T1419" s="1" t="str">
        <f t="shared" si="90"/>
        <v>Medium</v>
      </c>
      <c r="U1419">
        <v>5</v>
      </c>
      <c r="V1419">
        <v>2025</v>
      </c>
      <c r="W1419" t="s">
        <v>20</v>
      </c>
      <c r="X1419">
        <v>3</v>
      </c>
    </row>
    <row r="1420" spans="1:24" x14ac:dyDescent="0.3">
      <c r="A1420">
        <v>1419</v>
      </c>
      <c r="B1420" t="s">
        <v>31</v>
      </c>
      <c r="C1420" t="str">
        <f>_xlfn.XLOOKUP(B1420,Lookup_table!B:B,Lookup_table!C:C)</f>
        <v>Business</v>
      </c>
      <c r="D1420" t="s">
        <v>22</v>
      </c>
      <c r="E1420" t="s">
        <v>32</v>
      </c>
      <c r="F1420" t="s">
        <v>24</v>
      </c>
      <c r="G1420" t="s">
        <v>25</v>
      </c>
      <c r="H1420" t="str">
        <f t="shared" si="88"/>
        <v>Onsite/Hybrid</v>
      </c>
      <c r="I1420" t="s">
        <v>26</v>
      </c>
      <c r="J1420" t="str">
        <f t="shared" si="89"/>
        <v>3-6 yrs</v>
      </c>
      <c r="K1420">
        <f t="shared" ca="1" si="91"/>
        <v>6</v>
      </c>
      <c r="L1420" t="s">
        <v>39</v>
      </c>
      <c r="M1420">
        <v>0</v>
      </c>
      <c r="N1420">
        <v>1</v>
      </c>
      <c r="O1420">
        <v>1</v>
      </c>
      <c r="P1420">
        <v>0</v>
      </c>
      <c r="Q1420">
        <v>0</v>
      </c>
      <c r="R1420">
        <f>SUM(M1420:N1420:O1420:P1420:Q1420)</f>
        <v>2</v>
      </c>
      <c r="S1420" s="1">
        <v>106085</v>
      </c>
      <c r="T1420" s="1" t="str">
        <f t="shared" si="90"/>
        <v>Medium</v>
      </c>
      <c r="U1420">
        <v>4</v>
      </c>
      <c r="V1420">
        <v>2020</v>
      </c>
      <c r="W1420" t="s">
        <v>34</v>
      </c>
      <c r="X1420">
        <v>1</v>
      </c>
    </row>
    <row r="1421" spans="1:24" x14ac:dyDescent="0.3">
      <c r="A1421">
        <v>1420</v>
      </c>
      <c r="B1421" t="s">
        <v>36</v>
      </c>
      <c r="C1421" t="str">
        <f>_xlfn.XLOOKUP(B1421,Lookup_table!B:B,Lookup_table!C:C)</f>
        <v>Data</v>
      </c>
      <c r="D1421" t="s">
        <v>34</v>
      </c>
      <c r="E1421" t="s">
        <v>23</v>
      </c>
      <c r="F1421" t="s">
        <v>51</v>
      </c>
      <c r="G1421" t="s">
        <v>25</v>
      </c>
      <c r="H1421" t="str">
        <f t="shared" si="88"/>
        <v>Onsite/Hybrid</v>
      </c>
      <c r="I1421" t="s">
        <v>26</v>
      </c>
      <c r="J1421" t="str">
        <f t="shared" si="89"/>
        <v>3-6 yrs</v>
      </c>
      <c r="K1421">
        <f t="shared" ca="1" si="91"/>
        <v>4</v>
      </c>
      <c r="L1421" t="s">
        <v>39</v>
      </c>
      <c r="M1421">
        <v>0</v>
      </c>
      <c r="N1421">
        <v>0</v>
      </c>
      <c r="O1421">
        <v>1</v>
      </c>
      <c r="P1421">
        <v>0</v>
      </c>
      <c r="Q1421">
        <v>1</v>
      </c>
      <c r="R1421">
        <f>SUM(M1421:N1421:O1421:P1421:Q1421)</f>
        <v>2</v>
      </c>
      <c r="S1421" s="1">
        <v>97349</v>
      </c>
      <c r="T1421" s="1" t="str">
        <f t="shared" si="90"/>
        <v>Medium</v>
      </c>
      <c r="U1421">
        <v>1</v>
      </c>
      <c r="V1421">
        <v>2022</v>
      </c>
      <c r="W1421" t="s">
        <v>34</v>
      </c>
      <c r="X1421">
        <v>2</v>
      </c>
    </row>
    <row r="1422" spans="1:24" x14ac:dyDescent="0.3">
      <c r="A1422">
        <v>1421</v>
      </c>
      <c r="B1422" t="s">
        <v>21</v>
      </c>
      <c r="C1422" t="str">
        <f>_xlfn.XLOOKUP(B1422,Lookup_table!B:B,Lookup_table!C:C)</f>
        <v>AI</v>
      </c>
      <c r="D1422" t="s">
        <v>22</v>
      </c>
      <c r="E1422" t="s">
        <v>42</v>
      </c>
      <c r="F1422" t="s">
        <v>43</v>
      </c>
      <c r="G1422" t="s">
        <v>17</v>
      </c>
      <c r="H1422" t="str">
        <f t="shared" si="88"/>
        <v>Remote</v>
      </c>
      <c r="I1422" t="s">
        <v>26</v>
      </c>
      <c r="J1422" t="str">
        <f t="shared" si="89"/>
        <v>3-6 yrs</v>
      </c>
      <c r="K1422">
        <f t="shared" ca="1" si="91"/>
        <v>6</v>
      </c>
      <c r="L1422" t="s">
        <v>19</v>
      </c>
      <c r="M1422">
        <v>0</v>
      </c>
      <c r="N1422">
        <v>1</v>
      </c>
      <c r="O1422">
        <v>0</v>
      </c>
      <c r="P1422">
        <v>1</v>
      </c>
      <c r="Q1422">
        <v>1</v>
      </c>
      <c r="R1422">
        <f>SUM(M1422:N1422:O1422:P1422:Q1422)</f>
        <v>3</v>
      </c>
      <c r="S1422" s="1">
        <v>158094</v>
      </c>
      <c r="T1422" s="1" t="str">
        <f t="shared" si="90"/>
        <v>High</v>
      </c>
      <c r="U1422">
        <v>2</v>
      </c>
      <c r="V1422">
        <v>2022</v>
      </c>
      <c r="W1422" t="s">
        <v>28</v>
      </c>
      <c r="X1422">
        <v>9</v>
      </c>
    </row>
    <row r="1423" spans="1:24" x14ac:dyDescent="0.3">
      <c r="A1423">
        <v>1422</v>
      </c>
      <c r="B1423" t="s">
        <v>41</v>
      </c>
      <c r="C1423" t="str">
        <f>_xlfn.XLOOKUP(B1423,Lookup_table!B:B,Lookup_table!C:C)</f>
        <v>Data</v>
      </c>
      <c r="D1423" t="s">
        <v>34</v>
      </c>
      <c r="E1423" t="s">
        <v>42</v>
      </c>
      <c r="F1423" t="s">
        <v>44</v>
      </c>
      <c r="G1423" t="s">
        <v>17</v>
      </c>
      <c r="H1423" t="str">
        <f t="shared" si="88"/>
        <v>Remote</v>
      </c>
      <c r="I1423" t="s">
        <v>35</v>
      </c>
      <c r="J1423" t="str">
        <f t="shared" si="89"/>
        <v>0-2 yrs</v>
      </c>
      <c r="K1423">
        <f t="shared" ca="1" si="91"/>
        <v>2</v>
      </c>
      <c r="L1423" t="s">
        <v>27</v>
      </c>
      <c r="M1423">
        <v>0</v>
      </c>
      <c r="N1423">
        <v>0</v>
      </c>
      <c r="O1423">
        <v>0</v>
      </c>
      <c r="P1423">
        <v>1</v>
      </c>
      <c r="Q1423">
        <v>0</v>
      </c>
      <c r="R1423">
        <f>SUM(M1423:N1423:O1423:P1423:Q1423)</f>
        <v>1</v>
      </c>
      <c r="S1423" s="1">
        <v>60095</v>
      </c>
      <c r="T1423" s="1" t="str">
        <f t="shared" si="90"/>
        <v>Low</v>
      </c>
      <c r="U1423">
        <v>7</v>
      </c>
      <c r="V1423">
        <v>2025</v>
      </c>
      <c r="W1423" t="s">
        <v>28</v>
      </c>
      <c r="X1423">
        <v>8</v>
      </c>
    </row>
    <row r="1424" spans="1:24" x14ac:dyDescent="0.3">
      <c r="A1424">
        <v>1423</v>
      </c>
      <c r="B1424" t="s">
        <v>21</v>
      </c>
      <c r="C1424" t="str">
        <f>_xlfn.XLOOKUP(B1424,Lookup_table!B:B,Lookup_table!C:C)</f>
        <v>AI</v>
      </c>
      <c r="D1424" t="s">
        <v>34</v>
      </c>
      <c r="E1424" t="s">
        <v>40</v>
      </c>
      <c r="F1424" t="s">
        <v>44</v>
      </c>
      <c r="G1424" t="s">
        <v>17</v>
      </c>
      <c r="H1424" t="str">
        <f t="shared" si="88"/>
        <v>Remote</v>
      </c>
      <c r="I1424" t="s">
        <v>35</v>
      </c>
      <c r="J1424" t="str">
        <f t="shared" si="89"/>
        <v>0-2 yrs</v>
      </c>
      <c r="K1424">
        <f t="shared" ca="1" si="91"/>
        <v>1</v>
      </c>
      <c r="L1424" t="s">
        <v>27</v>
      </c>
      <c r="M1424">
        <v>1</v>
      </c>
      <c r="N1424">
        <v>1</v>
      </c>
      <c r="O1424">
        <v>1</v>
      </c>
      <c r="P1424">
        <v>1</v>
      </c>
      <c r="Q1424">
        <v>0</v>
      </c>
      <c r="R1424">
        <f>SUM(M1424:N1424:O1424:P1424:Q1424)</f>
        <v>4</v>
      </c>
      <c r="S1424" s="1">
        <v>124582</v>
      </c>
      <c r="T1424" s="1" t="str">
        <f t="shared" si="90"/>
        <v>High</v>
      </c>
      <c r="U1424">
        <v>5</v>
      </c>
      <c r="V1424">
        <v>2025</v>
      </c>
      <c r="W1424" t="s">
        <v>28</v>
      </c>
      <c r="X1424">
        <v>8</v>
      </c>
    </row>
    <row r="1425" spans="1:24" x14ac:dyDescent="0.3">
      <c r="A1425">
        <v>1424</v>
      </c>
      <c r="B1425" t="s">
        <v>36</v>
      </c>
      <c r="C1425" t="str">
        <f>_xlfn.XLOOKUP(B1425,Lookup_table!B:B,Lookup_table!C:C)</f>
        <v>Data</v>
      </c>
      <c r="D1425" t="s">
        <v>37</v>
      </c>
      <c r="E1425" t="s">
        <v>15</v>
      </c>
      <c r="F1425" t="s">
        <v>52</v>
      </c>
      <c r="G1425" t="s">
        <v>25</v>
      </c>
      <c r="H1425" t="str">
        <f t="shared" si="88"/>
        <v>Onsite/Hybrid</v>
      </c>
      <c r="I1425" t="s">
        <v>35</v>
      </c>
      <c r="J1425" t="str">
        <f t="shared" si="89"/>
        <v>0-2 yrs</v>
      </c>
      <c r="K1425">
        <f t="shared" ca="1" si="91"/>
        <v>0</v>
      </c>
      <c r="L1425" t="s">
        <v>39</v>
      </c>
      <c r="M1425">
        <v>1</v>
      </c>
      <c r="N1425">
        <v>1</v>
      </c>
      <c r="O1425">
        <v>1</v>
      </c>
      <c r="P1425">
        <v>1</v>
      </c>
      <c r="Q1425">
        <v>0</v>
      </c>
      <c r="R1425">
        <f>SUM(M1425:N1425:O1425:P1425:Q1425)</f>
        <v>4</v>
      </c>
      <c r="S1425" s="1">
        <v>77966</v>
      </c>
      <c r="T1425" s="1" t="str">
        <f t="shared" si="90"/>
        <v>Medium</v>
      </c>
      <c r="U1425">
        <v>1</v>
      </c>
      <c r="V1425">
        <v>2020</v>
      </c>
      <c r="W1425" t="s">
        <v>28</v>
      </c>
      <c r="X1425">
        <v>9</v>
      </c>
    </row>
    <row r="1426" spans="1:24" x14ac:dyDescent="0.3">
      <c r="A1426">
        <v>1425</v>
      </c>
      <c r="B1426" t="s">
        <v>41</v>
      </c>
      <c r="C1426" t="str">
        <f>_xlfn.XLOOKUP(B1426,Lookup_table!B:B,Lookup_table!C:C)</f>
        <v>Data</v>
      </c>
      <c r="D1426" t="s">
        <v>34</v>
      </c>
      <c r="E1426" t="s">
        <v>15</v>
      </c>
      <c r="F1426" t="s">
        <v>29</v>
      </c>
      <c r="G1426" t="s">
        <v>25</v>
      </c>
      <c r="H1426" t="str">
        <f t="shared" si="88"/>
        <v>Onsite/Hybrid</v>
      </c>
      <c r="I1426" t="s">
        <v>35</v>
      </c>
      <c r="J1426" t="str">
        <f t="shared" si="89"/>
        <v>0-2 yrs</v>
      </c>
      <c r="K1426">
        <f t="shared" ca="1" si="91"/>
        <v>2</v>
      </c>
      <c r="L1426" t="s">
        <v>39</v>
      </c>
      <c r="M1426">
        <v>0</v>
      </c>
      <c r="N1426">
        <v>0</v>
      </c>
      <c r="O1426">
        <v>1</v>
      </c>
      <c r="P1426">
        <v>1</v>
      </c>
      <c r="Q1426">
        <v>0</v>
      </c>
      <c r="R1426">
        <f>SUM(M1426:N1426:O1426:P1426:Q1426)</f>
        <v>2</v>
      </c>
      <c r="S1426" s="1">
        <v>79205</v>
      </c>
      <c r="T1426" s="1" t="str">
        <f t="shared" si="90"/>
        <v>Medium</v>
      </c>
      <c r="U1426">
        <v>4</v>
      </c>
      <c r="V1426">
        <v>2026</v>
      </c>
      <c r="W1426" t="s">
        <v>28</v>
      </c>
      <c r="X1426">
        <v>2</v>
      </c>
    </row>
    <row r="1427" spans="1:24" x14ac:dyDescent="0.3">
      <c r="A1427">
        <v>1426</v>
      </c>
      <c r="B1427" t="s">
        <v>31</v>
      </c>
      <c r="C1427" t="str">
        <f>_xlfn.XLOOKUP(B1427,Lookup_table!B:B,Lookup_table!C:C)</f>
        <v>Business</v>
      </c>
      <c r="D1427" t="s">
        <v>34</v>
      </c>
      <c r="E1427" t="s">
        <v>38</v>
      </c>
      <c r="F1427" t="s">
        <v>44</v>
      </c>
      <c r="G1427" t="s">
        <v>30</v>
      </c>
      <c r="H1427" t="str">
        <f t="shared" si="88"/>
        <v>Onsite/Hybrid</v>
      </c>
      <c r="I1427" t="s">
        <v>18</v>
      </c>
      <c r="J1427" t="str">
        <f t="shared" si="89"/>
        <v>7+ yrs</v>
      </c>
      <c r="K1427">
        <f t="shared" ca="1" si="91"/>
        <v>11</v>
      </c>
      <c r="L1427" t="s">
        <v>19</v>
      </c>
      <c r="M1427">
        <v>1</v>
      </c>
      <c r="N1427">
        <v>0</v>
      </c>
      <c r="O1427">
        <v>1</v>
      </c>
      <c r="P1427">
        <v>1</v>
      </c>
      <c r="Q1427">
        <v>0</v>
      </c>
      <c r="R1427">
        <f>SUM(M1427:N1427:O1427:P1427:Q1427)</f>
        <v>3</v>
      </c>
      <c r="S1427" s="1">
        <v>133506</v>
      </c>
      <c r="T1427" s="1" t="str">
        <f t="shared" si="90"/>
        <v>High</v>
      </c>
      <c r="U1427">
        <v>4</v>
      </c>
      <c r="V1427">
        <v>2023</v>
      </c>
      <c r="W1427" t="s">
        <v>28</v>
      </c>
      <c r="X1427">
        <v>1</v>
      </c>
    </row>
    <row r="1428" spans="1:24" x14ac:dyDescent="0.3">
      <c r="A1428">
        <v>1427</v>
      </c>
      <c r="B1428" t="s">
        <v>31</v>
      </c>
      <c r="C1428" t="str">
        <f>_xlfn.XLOOKUP(B1428,Lookup_table!B:B,Lookup_table!C:C)</f>
        <v>Business</v>
      </c>
      <c r="D1428" t="s">
        <v>34</v>
      </c>
      <c r="E1428" t="s">
        <v>15</v>
      </c>
      <c r="F1428" t="s">
        <v>51</v>
      </c>
      <c r="G1428" t="s">
        <v>17</v>
      </c>
      <c r="H1428" t="str">
        <f t="shared" si="88"/>
        <v>Remote</v>
      </c>
      <c r="I1428" t="s">
        <v>35</v>
      </c>
      <c r="J1428" t="str">
        <f t="shared" si="89"/>
        <v>0-2 yrs</v>
      </c>
      <c r="K1428">
        <f t="shared" ca="1" si="91"/>
        <v>2</v>
      </c>
      <c r="L1428" t="s">
        <v>27</v>
      </c>
      <c r="M1428">
        <v>1</v>
      </c>
      <c r="N1428">
        <v>0</v>
      </c>
      <c r="O1428">
        <v>1</v>
      </c>
      <c r="P1428">
        <v>0</v>
      </c>
      <c r="Q1428">
        <v>1</v>
      </c>
      <c r="R1428">
        <f>SUM(M1428:N1428:O1428:P1428:Q1428)</f>
        <v>3</v>
      </c>
      <c r="S1428" s="1">
        <v>71161</v>
      </c>
      <c r="T1428" s="1" t="str">
        <f t="shared" si="90"/>
        <v>Medium</v>
      </c>
      <c r="U1428">
        <v>1</v>
      </c>
      <c r="V1428">
        <v>2025</v>
      </c>
      <c r="W1428" t="s">
        <v>20</v>
      </c>
      <c r="X1428">
        <v>6</v>
      </c>
    </row>
    <row r="1429" spans="1:24" x14ac:dyDescent="0.3">
      <c r="A1429">
        <v>1428</v>
      </c>
      <c r="B1429" t="s">
        <v>36</v>
      </c>
      <c r="C1429" t="str">
        <f>_xlfn.XLOOKUP(B1429,Lookup_table!B:B,Lookup_table!C:C)</f>
        <v>Data</v>
      </c>
      <c r="D1429" t="s">
        <v>14</v>
      </c>
      <c r="E1429" t="s">
        <v>38</v>
      </c>
      <c r="F1429" t="s">
        <v>51</v>
      </c>
      <c r="G1429" t="s">
        <v>17</v>
      </c>
      <c r="H1429" t="str">
        <f t="shared" si="88"/>
        <v>Remote</v>
      </c>
      <c r="I1429" t="s">
        <v>35</v>
      </c>
      <c r="J1429" t="str">
        <f t="shared" si="89"/>
        <v>0-2 yrs</v>
      </c>
      <c r="K1429">
        <f t="shared" ca="1" si="91"/>
        <v>0</v>
      </c>
      <c r="L1429" t="s">
        <v>39</v>
      </c>
      <c r="M1429">
        <v>0</v>
      </c>
      <c r="N1429">
        <v>1</v>
      </c>
      <c r="O1429">
        <v>0</v>
      </c>
      <c r="P1429">
        <v>0</v>
      </c>
      <c r="Q1429">
        <v>1</v>
      </c>
      <c r="R1429">
        <f>SUM(M1429:N1429:O1429:P1429:Q1429)</f>
        <v>2</v>
      </c>
      <c r="S1429" s="1">
        <v>59394</v>
      </c>
      <c r="T1429" s="1" t="str">
        <f t="shared" si="90"/>
        <v>Low</v>
      </c>
      <c r="U1429">
        <v>9</v>
      </c>
      <c r="V1429">
        <v>2026</v>
      </c>
      <c r="W1429" t="s">
        <v>20</v>
      </c>
      <c r="X1429">
        <v>5</v>
      </c>
    </row>
    <row r="1430" spans="1:24" x14ac:dyDescent="0.3">
      <c r="A1430">
        <v>1429</v>
      </c>
      <c r="B1430" t="s">
        <v>21</v>
      </c>
      <c r="C1430" t="str">
        <f>_xlfn.XLOOKUP(B1430,Lookup_table!B:B,Lookup_table!C:C)</f>
        <v>AI</v>
      </c>
      <c r="D1430" t="s">
        <v>37</v>
      </c>
      <c r="E1430" t="s">
        <v>38</v>
      </c>
      <c r="F1430" t="s">
        <v>16</v>
      </c>
      <c r="G1430" t="s">
        <v>25</v>
      </c>
      <c r="H1430" t="str">
        <f t="shared" si="88"/>
        <v>Onsite/Hybrid</v>
      </c>
      <c r="I1430" t="s">
        <v>18</v>
      </c>
      <c r="J1430" t="str">
        <f t="shared" si="89"/>
        <v>7+ yrs</v>
      </c>
      <c r="K1430">
        <f t="shared" ca="1" si="91"/>
        <v>11</v>
      </c>
      <c r="L1430" t="s">
        <v>27</v>
      </c>
      <c r="M1430">
        <v>1</v>
      </c>
      <c r="N1430">
        <v>1</v>
      </c>
      <c r="O1430">
        <v>1</v>
      </c>
      <c r="P1430">
        <v>1</v>
      </c>
      <c r="Q1430">
        <v>0</v>
      </c>
      <c r="R1430">
        <f>SUM(M1430:N1430:O1430:P1430:Q1430)</f>
        <v>4</v>
      </c>
      <c r="S1430" s="1">
        <v>174644</v>
      </c>
      <c r="T1430" s="1" t="str">
        <f t="shared" si="90"/>
        <v>High</v>
      </c>
      <c r="U1430">
        <v>6</v>
      </c>
      <c r="V1430">
        <v>2023</v>
      </c>
      <c r="W1430" t="s">
        <v>28</v>
      </c>
      <c r="X1430">
        <v>1</v>
      </c>
    </row>
    <row r="1431" spans="1:24" x14ac:dyDescent="0.3">
      <c r="A1431">
        <v>1430</v>
      </c>
      <c r="B1431" t="s">
        <v>41</v>
      </c>
      <c r="C1431" t="str">
        <f>_xlfn.XLOOKUP(B1431,Lookup_table!B:B,Lookup_table!C:C)</f>
        <v>Data</v>
      </c>
      <c r="D1431" t="s">
        <v>34</v>
      </c>
      <c r="E1431" t="s">
        <v>15</v>
      </c>
      <c r="F1431" t="s">
        <v>51</v>
      </c>
      <c r="G1431" t="s">
        <v>30</v>
      </c>
      <c r="H1431" t="str">
        <f t="shared" si="88"/>
        <v>Onsite/Hybrid</v>
      </c>
      <c r="I1431" t="s">
        <v>26</v>
      </c>
      <c r="J1431" t="str">
        <f t="shared" si="89"/>
        <v>3-6 yrs</v>
      </c>
      <c r="K1431">
        <f t="shared" ca="1" si="91"/>
        <v>6</v>
      </c>
      <c r="L1431" t="s">
        <v>27</v>
      </c>
      <c r="M1431">
        <v>1</v>
      </c>
      <c r="N1431">
        <v>1</v>
      </c>
      <c r="O1431">
        <v>1</v>
      </c>
      <c r="P1431">
        <v>1</v>
      </c>
      <c r="Q1431">
        <v>1</v>
      </c>
      <c r="R1431">
        <f>SUM(M1431:N1431:O1431:P1431:Q1431)</f>
        <v>5</v>
      </c>
      <c r="S1431" s="1">
        <v>112203</v>
      </c>
      <c r="T1431" s="1" t="str">
        <f t="shared" si="90"/>
        <v>Medium</v>
      </c>
      <c r="U1431">
        <v>4</v>
      </c>
      <c r="V1431">
        <v>2023</v>
      </c>
      <c r="W1431" t="s">
        <v>28</v>
      </c>
      <c r="X1431">
        <v>3</v>
      </c>
    </row>
    <row r="1432" spans="1:24" x14ac:dyDescent="0.3">
      <c r="A1432">
        <v>1431</v>
      </c>
      <c r="B1432" t="s">
        <v>33</v>
      </c>
      <c r="C1432" t="str">
        <f>_xlfn.XLOOKUP(B1432,Lookup_table!B:B,Lookup_table!C:C)</f>
        <v>Data</v>
      </c>
      <c r="D1432" t="s">
        <v>22</v>
      </c>
      <c r="E1432" t="s">
        <v>23</v>
      </c>
      <c r="F1432" t="s">
        <v>16</v>
      </c>
      <c r="G1432" t="s">
        <v>25</v>
      </c>
      <c r="H1432" t="str">
        <f t="shared" si="88"/>
        <v>Onsite/Hybrid</v>
      </c>
      <c r="I1432" t="s">
        <v>35</v>
      </c>
      <c r="J1432" t="str">
        <f t="shared" si="89"/>
        <v>0-2 yrs</v>
      </c>
      <c r="K1432">
        <f t="shared" ca="1" si="91"/>
        <v>2</v>
      </c>
      <c r="L1432" t="s">
        <v>19</v>
      </c>
      <c r="M1432">
        <v>1</v>
      </c>
      <c r="N1432">
        <v>1</v>
      </c>
      <c r="O1432">
        <v>1</v>
      </c>
      <c r="P1432">
        <v>1</v>
      </c>
      <c r="Q1432">
        <v>1</v>
      </c>
      <c r="R1432">
        <f>SUM(M1432:N1432:O1432:P1432:Q1432)</f>
        <v>5</v>
      </c>
      <c r="S1432" s="1">
        <v>111728</v>
      </c>
      <c r="T1432" s="1" t="str">
        <f t="shared" si="90"/>
        <v>Medium</v>
      </c>
      <c r="U1432">
        <v>5</v>
      </c>
      <c r="V1432">
        <v>2020</v>
      </c>
      <c r="W1432" t="s">
        <v>28</v>
      </c>
      <c r="X1432">
        <v>8</v>
      </c>
    </row>
    <row r="1433" spans="1:24" x14ac:dyDescent="0.3">
      <c r="A1433">
        <v>1432</v>
      </c>
      <c r="B1433" t="s">
        <v>33</v>
      </c>
      <c r="C1433" t="str">
        <f>_xlfn.XLOOKUP(B1433,Lookup_table!B:B,Lookup_table!C:C)</f>
        <v>Data</v>
      </c>
      <c r="D1433" t="s">
        <v>34</v>
      </c>
      <c r="E1433" t="s">
        <v>32</v>
      </c>
      <c r="F1433" t="s">
        <v>16</v>
      </c>
      <c r="G1433" t="s">
        <v>30</v>
      </c>
      <c r="H1433" t="str">
        <f t="shared" si="88"/>
        <v>Onsite/Hybrid</v>
      </c>
      <c r="I1433" t="s">
        <v>18</v>
      </c>
      <c r="J1433" t="str">
        <f t="shared" si="89"/>
        <v>7+ yrs</v>
      </c>
      <c r="K1433">
        <f t="shared" ca="1" si="91"/>
        <v>15</v>
      </c>
      <c r="L1433" t="s">
        <v>39</v>
      </c>
      <c r="M1433">
        <v>0</v>
      </c>
      <c r="N1433">
        <v>1</v>
      </c>
      <c r="O1433">
        <v>1</v>
      </c>
      <c r="P1433">
        <v>1</v>
      </c>
      <c r="Q1433">
        <v>0</v>
      </c>
      <c r="R1433">
        <f>SUM(M1433:N1433:O1433:P1433:Q1433)</f>
        <v>3</v>
      </c>
      <c r="S1433" s="1">
        <v>132354</v>
      </c>
      <c r="T1433" s="1" t="str">
        <f t="shared" si="90"/>
        <v>High</v>
      </c>
      <c r="U1433">
        <v>2</v>
      </c>
      <c r="V1433">
        <v>2022</v>
      </c>
      <c r="W1433" t="s">
        <v>28</v>
      </c>
      <c r="X1433">
        <v>3</v>
      </c>
    </row>
    <row r="1434" spans="1:24" x14ac:dyDescent="0.3">
      <c r="A1434">
        <v>1433</v>
      </c>
      <c r="B1434" t="s">
        <v>33</v>
      </c>
      <c r="C1434" t="str">
        <f>_xlfn.XLOOKUP(B1434,Lookup_table!B:B,Lookup_table!C:C)</f>
        <v>Data</v>
      </c>
      <c r="D1434" t="s">
        <v>22</v>
      </c>
      <c r="E1434" t="s">
        <v>23</v>
      </c>
      <c r="F1434" t="s">
        <v>43</v>
      </c>
      <c r="G1434" t="s">
        <v>17</v>
      </c>
      <c r="H1434" t="str">
        <f t="shared" si="88"/>
        <v>Remote</v>
      </c>
      <c r="I1434" t="s">
        <v>26</v>
      </c>
      <c r="J1434" t="str">
        <f t="shared" si="89"/>
        <v>3-6 yrs</v>
      </c>
      <c r="K1434">
        <f t="shared" ca="1" si="91"/>
        <v>3</v>
      </c>
      <c r="L1434" t="s">
        <v>27</v>
      </c>
      <c r="M1434">
        <v>0</v>
      </c>
      <c r="N1434">
        <v>0</v>
      </c>
      <c r="O1434">
        <v>1</v>
      </c>
      <c r="P1434">
        <v>0</v>
      </c>
      <c r="Q1434">
        <v>0</v>
      </c>
      <c r="R1434">
        <f>SUM(M1434:N1434:O1434:P1434:Q1434)</f>
        <v>1</v>
      </c>
      <c r="S1434" s="1">
        <v>106522</v>
      </c>
      <c r="T1434" s="1" t="str">
        <f t="shared" si="90"/>
        <v>Medium</v>
      </c>
      <c r="U1434">
        <v>2</v>
      </c>
      <c r="V1434">
        <v>2024</v>
      </c>
      <c r="W1434" t="s">
        <v>28</v>
      </c>
      <c r="X1434">
        <v>9</v>
      </c>
    </row>
    <row r="1435" spans="1:24" x14ac:dyDescent="0.3">
      <c r="A1435">
        <v>1434</v>
      </c>
      <c r="B1435" t="s">
        <v>33</v>
      </c>
      <c r="C1435" t="str">
        <f>_xlfn.XLOOKUP(B1435,Lookup_table!B:B,Lookup_table!C:C)</f>
        <v>Data</v>
      </c>
      <c r="D1435" t="s">
        <v>22</v>
      </c>
      <c r="E1435" t="s">
        <v>40</v>
      </c>
      <c r="F1435" t="s">
        <v>51</v>
      </c>
      <c r="G1435" t="s">
        <v>25</v>
      </c>
      <c r="H1435" t="str">
        <f t="shared" si="88"/>
        <v>Onsite/Hybrid</v>
      </c>
      <c r="I1435" t="s">
        <v>35</v>
      </c>
      <c r="J1435" t="str">
        <f t="shared" si="89"/>
        <v>0-2 yrs</v>
      </c>
      <c r="K1435">
        <f t="shared" ca="1" si="91"/>
        <v>2</v>
      </c>
      <c r="L1435" t="s">
        <v>27</v>
      </c>
      <c r="M1435">
        <v>1</v>
      </c>
      <c r="N1435">
        <v>0</v>
      </c>
      <c r="O1435">
        <v>0</v>
      </c>
      <c r="P1435">
        <v>1</v>
      </c>
      <c r="Q1435">
        <v>0</v>
      </c>
      <c r="R1435">
        <f>SUM(M1435:N1435:O1435:P1435:Q1435)</f>
        <v>2</v>
      </c>
      <c r="S1435" s="1">
        <v>86421</v>
      </c>
      <c r="T1435" s="1" t="str">
        <f t="shared" si="90"/>
        <v>Medium</v>
      </c>
      <c r="U1435">
        <v>5</v>
      </c>
      <c r="V1435">
        <v>2024</v>
      </c>
      <c r="W1435" t="s">
        <v>20</v>
      </c>
      <c r="X1435">
        <v>1</v>
      </c>
    </row>
    <row r="1436" spans="1:24" x14ac:dyDescent="0.3">
      <c r="A1436">
        <v>1435</v>
      </c>
      <c r="B1436" t="s">
        <v>21</v>
      </c>
      <c r="C1436" t="str">
        <f>_xlfn.XLOOKUP(B1436,Lookup_table!B:B,Lookup_table!C:C)</f>
        <v>AI</v>
      </c>
      <c r="D1436" t="s">
        <v>34</v>
      </c>
      <c r="E1436" t="s">
        <v>15</v>
      </c>
      <c r="F1436" t="s">
        <v>29</v>
      </c>
      <c r="G1436" t="s">
        <v>25</v>
      </c>
      <c r="H1436" t="str">
        <f t="shared" si="88"/>
        <v>Onsite/Hybrid</v>
      </c>
      <c r="I1436" t="s">
        <v>35</v>
      </c>
      <c r="J1436" t="str">
        <f t="shared" si="89"/>
        <v>0-2 yrs</v>
      </c>
      <c r="K1436">
        <f t="shared" ca="1" si="91"/>
        <v>2</v>
      </c>
      <c r="L1436" t="s">
        <v>39</v>
      </c>
      <c r="M1436">
        <v>0</v>
      </c>
      <c r="N1436">
        <v>0</v>
      </c>
      <c r="O1436">
        <v>1</v>
      </c>
      <c r="P1436">
        <v>0</v>
      </c>
      <c r="Q1436">
        <v>1</v>
      </c>
      <c r="R1436">
        <f>SUM(M1436:N1436:O1436:P1436:Q1436)</f>
        <v>2</v>
      </c>
      <c r="S1436" s="1">
        <v>117188</v>
      </c>
      <c r="T1436" s="1" t="str">
        <f t="shared" si="90"/>
        <v>Medium</v>
      </c>
      <c r="U1436">
        <v>10</v>
      </c>
      <c r="V1436">
        <v>2020</v>
      </c>
      <c r="W1436" t="s">
        <v>34</v>
      </c>
      <c r="X1436">
        <v>1</v>
      </c>
    </row>
    <row r="1437" spans="1:24" x14ac:dyDescent="0.3">
      <c r="A1437">
        <v>1436</v>
      </c>
      <c r="B1437" t="s">
        <v>50</v>
      </c>
      <c r="C1437" t="str">
        <f>_xlfn.XLOOKUP(B1437,Lookup_table!B:B,Lookup_table!C:C)</f>
        <v>AI</v>
      </c>
      <c r="D1437" t="s">
        <v>37</v>
      </c>
      <c r="E1437" t="s">
        <v>38</v>
      </c>
      <c r="F1437" t="s">
        <v>51</v>
      </c>
      <c r="G1437" t="s">
        <v>17</v>
      </c>
      <c r="H1437" t="str">
        <f t="shared" si="88"/>
        <v>Remote</v>
      </c>
      <c r="I1437" t="s">
        <v>18</v>
      </c>
      <c r="J1437" t="str">
        <f t="shared" si="89"/>
        <v>7+ yrs</v>
      </c>
      <c r="K1437">
        <f t="shared" ca="1" si="91"/>
        <v>8</v>
      </c>
      <c r="L1437" t="s">
        <v>19</v>
      </c>
      <c r="M1437">
        <v>1</v>
      </c>
      <c r="N1437">
        <v>1</v>
      </c>
      <c r="O1437">
        <v>0</v>
      </c>
      <c r="P1437">
        <v>1</v>
      </c>
      <c r="Q1437">
        <v>0</v>
      </c>
      <c r="R1437">
        <f>SUM(M1437:N1437:O1437:P1437:Q1437)</f>
        <v>3</v>
      </c>
      <c r="S1437" s="1">
        <v>159460</v>
      </c>
      <c r="T1437" s="1" t="str">
        <f t="shared" si="90"/>
        <v>High</v>
      </c>
      <c r="U1437">
        <v>4</v>
      </c>
      <c r="V1437">
        <v>2023</v>
      </c>
      <c r="W1437" t="s">
        <v>28</v>
      </c>
      <c r="X1437">
        <v>9</v>
      </c>
    </row>
    <row r="1438" spans="1:24" x14ac:dyDescent="0.3">
      <c r="A1438">
        <v>1437</v>
      </c>
      <c r="B1438" t="s">
        <v>33</v>
      </c>
      <c r="C1438" t="str">
        <f>_xlfn.XLOOKUP(B1438,Lookup_table!B:B,Lookup_table!C:C)</f>
        <v>Data</v>
      </c>
      <c r="D1438" t="s">
        <v>37</v>
      </c>
      <c r="E1438" t="s">
        <v>32</v>
      </c>
      <c r="F1438" t="s">
        <v>43</v>
      </c>
      <c r="G1438" t="s">
        <v>25</v>
      </c>
      <c r="H1438" t="str">
        <f t="shared" si="88"/>
        <v>Onsite/Hybrid</v>
      </c>
      <c r="I1438" t="s">
        <v>18</v>
      </c>
      <c r="J1438" t="str">
        <f t="shared" si="89"/>
        <v>7+ yrs</v>
      </c>
      <c r="K1438">
        <f t="shared" ca="1" si="91"/>
        <v>10</v>
      </c>
      <c r="L1438" t="s">
        <v>39</v>
      </c>
      <c r="M1438">
        <v>0</v>
      </c>
      <c r="N1438">
        <v>1</v>
      </c>
      <c r="O1438">
        <v>0</v>
      </c>
      <c r="P1438">
        <v>1</v>
      </c>
      <c r="Q1438">
        <v>0</v>
      </c>
      <c r="R1438">
        <f>SUM(M1438:N1438:O1438:P1438:Q1438)</f>
        <v>2</v>
      </c>
      <c r="S1438" s="1">
        <v>119083</v>
      </c>
      <c r="T1438" s="1" t="str">
        <f t="shared" si="90"/>
        <v>Medium</v>
      </c>
      <c r="U1438">
        <v>12</v>
      </c>
      <c r="V1438">
        <v>2020</v>
      </c>
      <c r="W1438" t="s">
        <v>28</v>
      </c>
      <c r="X1438">
        <v>8</v>
      </c>
    </row>
    <row r="1439" spans="1:24" x14ac:dyDescent="0.3">
      <c r="A1439">
        <v>1438</v>
      </c>
      <c r="B1439" t="s">
        <v>36</v>
      </c>
      <c r="C1439" t="str">
        <f>_xlfn.XLOOKUP(B1439,Lookup_table!B:B,Lookup_table!C:C)</f>
        <v>Data</v>
      </c>
      <c r="D1439" t="s">
        <v>34</v>
      </c>
      <c r="E1439" t="s">
        <v>23</v>
      </c>
      <c r="F1439" t="s">
        <v>44</v>
      </c>
      <c r="G1439" t="s">
        <v>25</v>
      </c>
      <c r="H1439" t="str">
        <f t="shared" si="88"/>
        <v>Onsite/Hybrid</v>
      </c>
      <c r="I1439" t="s">
        <v>26</v>
      </c>
      <c r="J1439" t="str">
        <f t="shared" si="89"/>
        <v>3-6 yrs</v>
      </c>
      <c r="K1439">
        <f t="shared" ca="1" si="91"/>
        <v>6</v>
      </c>
      <c r="L1439" t="s">
        <v>27</v>
      </c>
      <c r="M1439">
        <v>1</v>
      </c>
      <c r="N1439">
        <v>1</v>
      </c>
      <c r="O1439">
        <v>1</v>
      </c>
      <c r="P1439">
        <v>1</v>
      </c>
      <c r="Q1439">
        <v>1</v>
      </c>
      <c r="R1439">
        <f>SUM(M1439:N1439:O1439:P1439:Q1439)</f>
        <v>5</v>
      </c>
      <c r="S1439" s="1">
        <v>111578</v>
      </c>
      <c r="T1439" s="1" t="str">
        <f t="shared" si="90"/>
        <v>Medium</v>
      </c>
      <c r="U1439">
        <v>7</v>
      </c>
      <c r="V1439">
        <v>2021</v>
      </c>
      <c r="W1439" t="s">
        <v>28</v>
      </c>
      <c r="X1439">
        <v>6</v>
      </c>
    </row>
    <row r="1440" spans="1:24" x14ac:dyDescent="0.3">
      <c r="A1440">
        <v>1439</v>
      </c>
      <c r="B1440" t="s">
        <v>21</v>
      </c>
      <c r="C1440" t="str">
        <f>_xlfn.XLOOKUP(B1440,Lookup_table!B:B,Lookup_table!C:C)</f>
        <v>AI</v>
      </c>
      <c r="D1440" t="s">
        <v>22</v>
      </c>
      <c r="E1440" t="s">
        <v>38</v>
      </c>
      <c r="F1440" t="s">
        <v>29</v>
      </c>
      <c r="G1440" t="s">
        <v>25</v>
      </c>
      <c r="H1440" t="str">
        <f t="shared" si="88"/>
        <v>Onsite/Hybrid</v>
      </c>
      <c r="I1440" t="s">
        <v>26</v>
      </c>
      <c r="J1440" t="str">
        <f t="shared" si="89"/>
        <v>3-6 yrs</v>
      </c>
      <c r="K1440">
        <f t="shared" ca="1" si="91"/>
        <v>6</v>
      </c>
      <c r="L1440" t="s">
        <v>27</v>
      </c>
      <c r="M1440">
        <v>1</v>
      </c>
      <c r="N1440">
        <v>1</v>
      </c>
      <c r="O1440">
        <v>1</v>
      </c>
      <c r="P1440">
        <v>0</v>
      </c>
      <c r="Q1440">
        <v>0</v>
      </c>
      <c r="R1440">
        <f>SUM(M1440:N1440:O1440:P1440:Q1440)</f>
        <v>3</v>
      </c>
      <c r="S1440" s="1">
        <v>147161</v>
      </c>
      <c r="T1440" s="1" t="str">
        <f t="shared" si="90"/>
        <v>High</v>
      </c>
      <c r="U1440">
        <v>7</v>
      </c>
      <c r="V1440">
        <v>2021</v>
      </c>
      <c r="W1440" t="s">
        <v>28</v>
      </c>
      <c r="X1440">
        <v>7</v>
      </c>
    </row>
    <row r="1441" spans="1:24" x14ac:dyDescent="0.3">
      <c r="A1441">
        <v>1440</v>
      </c>
      <c r="B1441" t="s">
        <v>50</v>
      </c>
      <c r="C1441" t="str">
        <f>_xlfn.XLOOKUP(B1441,Lookup_table!B:B,Lookup_table!C:C)</f>
        <v>AI</v>
      </c>
      <c r="D1441" t="s">
        <v>37</v>
      </c>
      <c r="E1441" t="s">
        <v>38</v>
      </c>
      <c r="F1441" t="s">
        <v>16</v>
      </c>
      <c r="G1441" t="s">
        <v>17</v>
      </c>
      <c r="H1441" t="str">
        <f t="shared" si="88"/>
        <v>Remote</v>
      </c>
      <c r="I1441" t="s">
        <v>35</v>
      </c>
      <c r="J1441" t="str">
        <f t="shared" si="89"/>
        <v>0-2 yrs</v>
      </c>
      <c r="K1441">
        <f t="shared" ca="1" si="91"/>
        <v>0</v>
      </c>
      <c r="L1441" t="s">
        <v>27</v>
      </c>
      <c r="M1441">
        <v>1</v>
      </c>
      <c r="N1441">
        <v>1</v>
      </c>
      <c r="O1441">
        <v>1</v>
      </c>
      <c r="P1441">
        <v>0</v>
      </c>
      <c r="Q1441">
        <v>1</v>
      </c>
      <c r="R1441">
        <f>SUM(M1441:N1441:O1441:P1441:Q1441)</f>
        <v>4</v>
      </c>
      <c r="S1441" s="1">
        <v>110519</v>
      </c>
      <c r="T1441" s="1" t="str">
        <f t="shared" si="90"/>
        <v>Medium</v>
      </c>
      <c r="U1441">
        <v>7</v>
      </c>
      <c r="V1441">
        <v>2025</v>
      </c>
      <c r="W1441" t="s">
        <v>34</v>
      </c>
      <c r="X1441">
        <v>5</v>
      </c>
    </row>
    <row r="1442" spans="1:24" x14ac:dyDescent="0.3">
      <c r="A1442">
        <v>1441</v>
      </c>
      <c r="B1442" t="s">
        <v>50</v>
      </c>
      <c r="C1442" t="str">
        <f>_xlfn.XLOOKUP(B1442,Lookup_table!B:B,Lookup_table!C:C)</f>
        <v>AI</v>
      </c>
      <c r="D1442" t="s">
        <v>14</v>
      </c>
      <c r="E1442" t="s">
        <v>42</v>
      </c>
      <c r="F1442" t="s">
        <v>24</v>
      </c>
      <c r="G1442" t="s">
        <v>25</v>
      </c>
      <c r="H1442" t="str">
        <f t="shared" si="88"/>
        <v>Onsite/Hybrid</v>
      </c>
      <c r="I1442" t="s">
        <v>26</v>
      </c>
      <c r="J1442" t="str">
        <f t="shared" si="89"/>
        <v>3-6 yrs</v>
      </c>
      <c r="K1442">
        <f t="shared" ca="1" si="91"/>
        <v>4</v>
      </c>
      <c r="L1442" t="s">
        <v>19</v>
      </c>
      <c r="M1442">
        <v>1</v>
      </c>
      <c r="N1442">
        <v>1</v>
      </c>
      <c r="O1442">
        <v>0</v>
      </c>
      <c r="P1442">
        <v>1</v>
      </c>
      <c r="Q1442">
        <v>0</v>
      </c>
      <c r="R1442">
        <f>SUM(M1442:N1442:O1442:P1442:Q1442)</f>
        <v>3</v>
      </c>
      <c r="S1442" s="1">
        <v>131073</v>
      </c>
      <c r="T1442" s="1" t="str">
        <f t="shared" si="90"/>
        <v>High</v>
      </c>
      <c r="U1442">
        <v>2</v>
      </c>
      <c r="V1442">
        <v>2025</v>
      </c>
      <c r="W1442" t="s">
        <v>28</v>
      </c>
      <c r="X1442">
        <v>9</v>
      </c>
    </row>
    <row r="1443" spans="1:24" x14ac:dyDescent="0.3">
      <c r="A1443">
        <v>1442</v>
      </c>
      <c r="B1443" t="s">
        <v>31</v>
      </c>
      <c r="C1443" t="str">
        <f>_xlfn.XLOOKUP(B1443,Lookup_table!B:B,Lookup_table!C:C)</f>
        <v>Business</v>
      </c>
      <c r="D1443" t="s">
        <v>37</v>
      </c>
      <c r="E1443" t="s">
        <v>40</v>
      </c>
      <c r="F1443" t="s">
        <v>44</v>
      </c>
      <c r="G1443" t="s">
        <v>25</v>
      </c>
      <c r="H1443" t="str">
        <f t="shared" si="88"/>
        <v>Onsite/Hybrid</v>
      </c>
      <c r="I1443" t="s">
        <v>35</v>
      </c>
      <c r="J1443" t="str">
        <f t="shared" si="89"/>
        <v>0-2 yrs</v>
      </c>
      <c r="K1443">
        <f t="shared" ca="1" si="91"/>
        <v>1</v>
      </c>
      <c r="L1443" t="s">
        <v>27</v>
      </c>
      <c r="M1443">
        <v>1</v>
      </c>
      <c r="N1443">
        <v>1</v>
      </c>
      <c r="O1443">
        <v>1</v>
      </c>
      <c r="P1443">
        <v>0</v>
      </c>
      <c r="Q1443">
        <v>0</v>
      </c>
      <c r="R1443">
        <f>SUM(M1443:N1443:O1443:P1443:Q1443)</f>
        <v>3</v>
      </c>
      <c r="S1443" s="1">
        <v>66255</v>
      </c>
      <c r="T1443" s="1" t="str">
        <f t="shared" si="90"/>
        <v>Low</v>
      </c>
      <c r="U1443">
        <v>6</v>
      </c>
      <c r="V1443">
        <v>2023</v>
      </c>
      <c r="W1443" t="s">
        <v>20</v>
      </c>
      <c r="X1443">
        <v>1</v>
      </c>
    </row>
    <row r="1444" spans="1:24" x14ac:dyDescent="0.3">
      <c r="A1444">
        <v>1443</v>
      </c>
      <c r="B1444" t="s">
        <v>33</v>
      </c>
      <c r="C1444" t="str">
        <f>_xlfn.XLOOKUP(B1444,Lookup_table!B:B,Lookup_table!C:C)</f>
        <v>Data</v>
      </c>
      <c r="D1444" t="s">
        <v>14</v>
      </c>
      <c r="E1444" t="s">
        <v>42</v>
      </c>
      <c r="F1444" t="s">
        <v>24</v>
      </c>
      <c r="G1444" t="s">
        <v>17</v>
      </c>
      <c r="H1444" t="str">
        <f t="shared" si="88"/>
        <v>Remote</v>
      </c>
      <c r="I1444" t="s">
        <v>26</v>
      </c>
      <c r="J1444" t="str">
        <f t="shared" si="89"/>
        <v>3-6 yrs</v>
      </c>
      <c r="K1444">
        <f t="shared" ca="1" si="91"/>
        <v>3</v>
      </c>
      <c r="L1444" t="s">
        <v>39</v>
      </c>
      <c r="M1444">
        <v>1</v>
      </c>
      <c r="N1444">
        <v>1</v>
      </c>
      <c r="O1444">
        <v>1</v>
      </c>
      <c r="P1444">
        <v>0</v>
      </c>
      <c r="Q1444">
        <v>1</v>
      </c>
      <c r="R1444">
        <f>SUM(M1444:N1444:O1444:P1444:Q1444)</f>
        <v>4</v>
      </c>
      <c r="S1444" s="1">
        <v>100140</v>
      </c>
      <c r="T1444" s="1" t="str">
        <f t="shared" si="90"/>
        <v>Medium</v>
      </c>
      <c r="U1444">
        <v>5</v>
      </c>
      <c r="V1444">
        <v>2025</v>
      </c>
      <c r="W1444" t="s">
        <v>28</v>
      </c>
      <c r="X1444">
        <v>7</v>
      </c>
    </row>
    <row r="1445" spans="1:24" x14ac:dyDescent="0.3">
      <c r="A1445">
        <v>1444</v>
      </c>
      <c r="B1445" t="s">
        <v>31</v>
      </c>
      <c r="C1445" t="str">
        <f>_xlfn.XLOOKUP(B1445,Lookup_table!B:B,Lookup_table!C:C)</f>
        <v>Business</v>
      </c>
      <c r="D1445" t="s">
        <v>37</v>
      </c>
      <c r="E1445" t="s">
        <v>15</v>
      </c>
      <c r="F1445" t="s">
        <v>24</v>
      </c>
      <c r="G1445" t="s">
        <v>25</v>
      </c>
      <c r="H1445" t="str">
        <f t="shared" si="88"/>
        <v>Onsite/Hybrid</v>
      </c>
      <c r="I1445" t="s">
        <v>26</v>
      </c>
      <c r="J1445" t="str">
        <f t="shared" si="89"/>
        <v>3-6 yrs</v>
      </c>
      <c r="K1445">
        <f t="shared" ca="1" si="91"/>
        <v>4</v>
      </c>
      <c r="L1445" t="s">
        <v>19</v>
      </c>
      <c r="M1445">
        <v>1</v>
      </c>
      <c r="N1445">
        <v>1</v>
      </c>
      <c r="O1445">
        <v>1</v>
      </c>
      <c r="P1445">
        <v>0</v>
      </c>
      <c r="Q1445">
        <v>0</v>
      </c>
      <c r="R1445">
        <f>SUM(M1445:N1445:O1445:P1445:Q1445)</f>
        <v>3</v>
      </c>
      <c r="S1445" s="1">
        <v>90060</v>
      </c>
      <c r="T1445" s="1" t="str">
        <f t="shared" si="90"/>
        <v>Medium</v>
      </c>
      <c r="U1445">
        <v>6</v>
      </c>
      <c r="V1445">
        <v>2026</v>
      </c>
      <c r="W1445" t="s">
        <v>28</v>
      </c>
      <c r="X1445">
        <v>8</v>
      </c>
    </row>
    <row r="1446" spans="1:24" x14ac:dyDescent="0.3">
      <c r="A1446">
        <v>1445</v>
      </c>
      <c r="B1446" t="s">
        <v>36</v>
      </c>
      <c r="C1446" t="str">
        <f>_xlfn.XLOOKUP(B1446,Lookup_table!B:B,Lookup_table!C:C)</f>
        <v>Data</v>
      </c>
      <c r="D1446" t="s">
        <v>14</v>
      </c>
      <c r="E1446" t="s">
        <v>38</v>
      </c>
      <c r="F1446" t="s">
        <v>51</v>
      </c>
      <c r="G1446" t="s">
        <v>25</v>
      </c>
      <c r="H1446" t="str">
        <f t="shared" si="88"/>
        <v>Onsite/Hybrid</v>
      </c>
      <c r="I1446" t="s">
        <v>35</v>
      </c>
      <c r="J1446" t="str">
        <f t="shared" si="89"/>
        <v>0-2 yrs</v>
      </c>
      <c r="K1446">
        <f t="shared" ca="1" si="91"/>
        <v>0</v>
      </c>
      <c r="L1446" t="s">
        <v>27</v>
      </c>
      <c r="M1446">
        <v>0</v>
      </c>
      <c r="N1446">
        <v>0</v>
      </c>
      <c r="O1446">
        <v>0</v>
      </c>
      <c r="P1446">
        <v>1</v>
      </c>
      <c r="Q1446">
        <v>1</v>
      </c>
      <c r="R1446">
        <f>SUM(M1446:N1446:O1446:P1446:Q1446)</f>
        <v>2</v>
      </c>
      <c r="S1446" s="1">
        <v>77641</v>
      </c>
      <c r="T1446" s="1" t="str">
        <f t="shared" si="90"/>
        <v>Medium</v>
      </c>
      <c r="U1446">
        <v>12</v>
      </c>
      <c r="V1446">
        <v>2024</v>
      </c>
      <c r="W1446" t="s">
        <v>20</v>
      </c>
      <c r="X1446">
        <v>2</v>
      </c>
    </row>
    <row r="1447" spans="1:24" x14ac:dyDescent="0.3">
      <c r="A1447">
        <v>1446</v>
      </c>
      <c r="B1447" t="s">
        <v>31</v>
      </c>
      <c r="C1447" t="str">
        <f>_xlfn.XLOOKUP(B1447,Lookup_table!B:B,Lookup_table!C:C)</f>
        <v>Business</v>
      </c>
      <c r="D1447" t="s">
        <v>34</v>
      </c>
      <c r="E1447" t="s">
        <v>38</v>
      </c>
      <c r="F1447" t="s">
        <v>43</v>
      </c>
      <c r="G1447" t="s">
        <v>25</v>
      </c>
      <c r="H1447" t="str">
        <f t="shared" si="88"/>
        <v>Onsite/Hybrid</v>
      </c>
      <c r="I1447" t="s">
        <v>18</v>
      </c>
      <c r="J1447" t="str">
        <f t="shared" si="89"/>
        <v>7+ yrs</v>
      </c>
      <c r="K1447">
        <f t="shared" ca="1" si="91"/>
        <v>11</v>
      </c>
      <c r="L1447" t="s">
        <v>19</v>
      </c>
      <c r="M1447">
        <v>1</v>
      </c>
      <c r="N1447">
        <v>0</v>
      </c>
      <c r="O1447">
        <v>1</v>
      </c>
      <c r="P1447">
        <v>0</v>
      </c>
      <c r="Q1447">
        <v>1</v>
      </c>
      <c r="R1447">
        <f>SUM(M1447:N1447:O1447:P1447:Q1447)</f>
        <v>3</v>
      </c>
      <c r="S1447" s="1">
        <v>121902</v>
      </c>
      <c r="T1447" s="1" t="str">
        <f t="shared" si="90"/>
        <v>High</v>
      </c>
      <c r="U1447">
        <v>12</v>
      </c>
      <c r="V1447">
        <v>2020</v>
      </c>
      <c r="W1447" t="s">
        <v>20</v>
      </c>
      <c r="X1447">
        <v>1</v>
      </c>
    </row>
    <row r="1448" spans="1:24" x14ac:dyDescent="0.3">
      <c r="A1448">
        <v>1447</v>
      </c>
      <c r="B1448" t="s">
        <v>36</v>
      </c>
      <c r="C1448" t="str">
        <f>_xlfn.XLOOKUP(B1448,Lookup_table!B:B,Lookup_table!C:C)</f>
        <v>Data</v>
      </c>
      <c r="D1448" t="s">
        <v>14</v>
      </c>
      <c r="E1448" t="s">
        <v>38</v>
      </c>
      <c r="F1448" t="s">
        <v>52</v>
      </c>
      <c r="G1448" t="s">
        <v>17</v>
      </c>
      <c r="H1448" t="str">
        <f t="shared" si="88"/>
        <v>Remote</v>
      </c>
      <c r="I1448" t="s">
        <v>18</v>
      </c>
      <c r="J1448" t="str">
        <f t="shared" si="89"/>
        <v>7+ yrs</v>
      </c>
      <c r="K1448">
        <f t="shared" ca="1" si="91"/>
        <v>15</v>
      </c>
      <c r="L1448" t="s">
        <v>39</v>
      </c>
      <c r="M1448">
        <v>1</v>
      </c>
      <c r="N1448">
        <v>0</v>
      </c>
      <c r="O1448">
        <v>1</v>
      </c>
      <c r="P1448">
        <v>0</v>
      </c>
      <c r="Q1448">
        <v>0</v>
      </c>
      <c r="R1448">
        <f>SUM(M1448:N1448:O1448:P1448:Q1448)</f>
        <v>2</v>
      </c>
      <c r="S1448" s="1">
        <v>112251</v>
      </c>
      <c r="T1448" s="1" t="str">
        <f t="shared" si="90"/>
        <v>Medium</v>
      </c>
      <c r="U1448">
        <v>10</v>
      </c>
      <c r="V1448">
        <v>2025</v>
      </c>
      <c r="W1448" t="s">
        <v>20</v>
      </c>
      <c r="X1448">
        <v>6</v>
      </c>
    </row>
    <row r="1449" spans="1:24" x14ac:dyDescent="0.3">
      <c r="A1449">
        <v>1448</v>
      </c>
      <c r="B1449" t="s">
        <v>21</v>
      </c>
      <c r="C1449" t="str">
        <f>_xlfn.XLOOKUP(B1449,Lookup_table!B:B,Lookup_table!C:C)</f>
        <v>AI</v>
      </c>
      <c r="D1449" t="s">
        <v>22</v>
      </c>
      <c r="E1449" t="s">
        <v>23</v>
      </c>
      <c r="F1449" t="s">
        <v>24</v>
      </c>
      <c r="G1449" t="s">
        <v>17</v>
      </c>
      <c r="H1449" t="str">
        <f t="shared" si="88"/>
        <v>Remote</v>
      </c>
      <c r="I1449" t="s">
        <v>35</v>
      </c>
      <c r="J1449" t="str">
        <f t="shared" si="89"/>
        <v>0-2 yrs</v>
      </c>
      <c r="K1449">
        <f t="shared" ca="1" si="91"/>
        <v>1</v>
      </c>
      <c r="L1449" t="s">
        <v>19</v>
      </c>
      <c r="M1449">
        <v>0</v>
      </c>
      <c r="N1449">
        <v>1</v>
      </c>
      <c r="O1449">
        <v>1</v>
      </c>
      <c r="P1449">
        <v>0</v>
      </c>
      <c r="Q1449">
        <v>0</v>
      </c>
      <c r="R1449">
        <f>SUM(M1449:N1449:O1449:P1449:Q1449)</f>
        <v>2</v>
      </c>
      <c r="S1449" s="1">
        <v>124309</v>
      </c>
      <c r="T1449" s="1" t="str">
        <f t="shared" si="90"/>
        <v>High</v>
      </c>
      <c r="U1449">
        <v>9</v>
      </c>
      <c r="V1449">
        <v>2020</v>
      </c>
      <c r="W1449" t="s">
        <v>34</v>
      </c>
      <c r="X1449">
        <v>3</v>
      </c>
    </row>
    <row r="1450" spans="1:24" x14ac:dyDescent="0.3">
      <c r="A1450">
        <v>1449</v>
      </c>
      <c r="B1450" t="s">
        <v>31</v>
      </c>
      <c r="C1450" t="str">
        <f>_xlfn.XLOOKUP(B1450,Lookup_table!B:B,Lookup_table!C:C)</f>
        <v>Business</v>
      </c>
      <c r="D1450" t="s">
        <v>14</v>
      </c>
      <c r="E1450" t="s">
        <v>38</v>
      </c>
      <c r="F1450" t="s">
        <v>51</v>
      </c>
      <c r="G1450" t="s">
        <v>30</v>
      </c>
      <c r="H1450" t="str">
        <f t="shared" si="88"/>
        <v>Onsite/Hybrid</v>
      </c>
      <c r="I1450" t="s">
        <v>18</v>
      </c>
      <c r="J1450" t="str">
        <f t="shared" si="89"/>
        <v>7+ yrs</v>
      </c>
      <c r="K1450">
        <f t="shared" ca="1" si="91"/>
        <v>12</v>
      </c>
      <c r="L1450" t="s">
        <v>19</v>
      </c>
      <c r="M1450">
        <v>0</v>
      </c>
      <c r="N1450">
        <v>1</v>
      </c>
      <c r="O1450">
        <v>1</v>
      </c>
      <c r="P1450">
        <v>0</v>
      </c>
      <c r="Q1450">
        <v>1</v>
      </c>
      <c r="R1450">
        <f>SUM(M1450:N1450:O1450:P1450:Q1450)</f>
        <v>3</v>
      </c>
      <c r="S1450" s="1">
        <v>124768</v>
      </c>
      <c r="T1450" s="1" t="str">
        <f t="shared" si="90"/>
        <v>High</v>
      </c>
      <c r="U1450">
        <v>9</v>
      </c>
      <c r="V1450">
        <v>2025</v>
      </c>
      <c r="W1450" t="s">
        <v>34</v>
      </c>
      <c r="X1450">
        <v>1</v>
      </c>
    </row>
    <row r="1451" spans="1:24" x14ac:dyDescent="0.3">
      <c r="A1451">
        <v>1450</v>
      </c>
      <c r="B1451" t="s">
        <v>31</v>
      </c>
      <c r="C1451" t="str">
        <f>_xlfn.XLOOKUP(B1451,Lookup_table!B:B,Lookup_table!C:C)</f>
        <v>Business</v>
      </c>
      <c r="D1451" t="s">
        <v>37</v>
      </c>
      <c r="E1451" t="s">
        <v>38</v>
      </c>
      <c r="F1451" t="s">
        <v>44</v>
      </c>
      <c r="G1451" t="s">
        <v>25</v>
      </c>
      <c r="H1451" t="str">
        <f t="shared" si="88"/>
        <v>Onsite/Hybrid</v>
      </c>
      <c r="I1451" t="s">
        <v>26</v>
      </c>
      <c r="J1451" t="str">
        <f t="shared" si="89"/>
        <v>3-6 yrs</v>
      </c>
      <c r="K1451">
        <f t="shared" ca="1" si="91"/>
        <v>5</v>
      </c>
      <c r="L1451" t="s">
        <v>19</v>
      </c>
      <c r="M1451">
        <v>1</v>
      </c>
      <c r="N1451">
        <v>0</v>
      </c>
      <c r="O1451">
        <v>0</v>
      </c>
      <c r="P1451">
        <v>1</v>
      </c>
      <c r="Q1451">
        <v>1</v>
      </c>
      <c r="R1451">
        <f>SUM(M1451:N1451:O1451:P1451:Q1451)</f>
        <v>3</v>
      </c>
      <c r="S1451" s="1">
        <v>101153</v>
      </c>
      <c r="T1451" s="1" t="str">
        <f t="shared" si="90"/>
        <v>Medium</v>
      </c>
      <c r="U1451">
        <v>11</v>
      </c>
      <c r="V1451">
        <v>2024</v>
      </c>
      <c r="W1451" t="s">
        <v>20</v>
      </c>
      <c r="X1451">
        <v>4</v>
      </c>
    </row>
    <row r="1452" spans="1:24" x14ac:dyDescent="0.3">
      <c r="A1452">
        <v>1451</v>
      </c>
      <c r="B1452" t="s">
        <v>33</v>
      </c>
      <c r="C1452" t="str">
        <f>_xlfn.XLOOKUP(B1452,Lookup_table!B:B,Lookup_table!C:C)</f>
        <v>Data</v>
      </c>
      <c r="D1452" t="s">
        <v>14</v>
      </c>
      <c r="E1452" t="s">
        <v>42</v>
      </c>
      <c r="F1452" t="s">
        <v>51</v>
      </c>
      <c r="G1452" t="s">
        <v>30</v>
      </c>
      <c r="H1452" t="str">
        <f t="shared" si="88"/>
        <v>Onsite/Hybrid</v>
      </c>
      <c r="I1452" t="s">
        <v>18</v>
      </c>
      <c r="J1452" t="str">
        <f t="shared" si="89"/>
        <v>7+ yrs</v>
      </c>
      <c r="K1452">
        <f t="shared" ca="1" si="91"/>
        <v>11</v>
      </c>
      <c r="L1452" t="s">
        <v>19</v>
      </c>
      <c r="M1452">
        <v>0</v>
      </c>
      <c r="N1452">
        <v>0</v>
      </c>
      <c r="O1452">
        <v>1</v>
      </c>
      <c r="P1452">
        <v>1</v>
      </c>
      <c r="Q1452">
        <v>0</v>
      </c>
      <c r="R1452">
        <f>SUM(M1452:N1452:O1452:P1452:Q1452)</f>
        <v>2</v>
      </c>
      <c r="S1452" s="1">
        <v>125160</v>
      </c>
      <c r="T1452" s="1" t="str">
        <f t="shared" si="90"/>
        <v>High</v>
      </c>
      <c r="U1452">
        <v>9</v>
      </c>
      <c r="V1452">
        <v>2022</v>
      </c>
      <c r="W1452" t="s">
        <v>28</v>
      </c>
      <c r="X1452">
        <v>8</v>
      </c>
    </row>
    <row r="1453" spans="1:24" x14ac:dyDescent="0.3">
      <c r="A1453">
        <v>1452</v>
      </c>
      <c r="B1453" t="s">
        <v>36</v>
      </c>
      <c r="C1453" t="str">
        <f>_xlfn.XLOOKUP(B1453,Lookup_table!B:B,Lookup_table!C:C)</f>
        <v>Data</v>
      </c>
      <c r="D1453" t="s">
        <v>34</v>
      </c>
      <c r="E1453" t="s">
        <v>15</v>
      </c>
      <c r="F1453" t="s">
        <v>51</v>
      </c>
      <c r="G1453" t="s">
        <v>17</v>
      </c>
      <c r="H1453" t="str">
        <f t="shared" si="88"/>
        <v>Remote</v>
      </c>
      <c r="I1453" t="s">
        <v>26</v>
      </c>
      <c r="J1453" t="str">
        <f t="shared" si="89"/>
        <v>3-6 yrs</v>
      </c>
      <c r="K1453">
        <f t="shared" ca="1" si="91"/>
        <v>6</v>
      </c>
      <c r="L1453" t="s">
        <v>27</v>
      </c>
      <c r="M1453">
        <v>1</v>
      </c>
      <c r="N1453">
        <v>0</v>
      </c>
      <c r="O1453">
        <v>0</v>
      </c>
      <c r="P1453">
        <v>0</v>
      </c>
      <c r="Q1453">
        <v>0</v>
      </c>
      <c r="R1453">
        <f>SUM(M1453:N1453:O1453:P1453:Q1453)</f>
        <v>1</v>
      </c>
      <c r="S1453" s="1">
        <v>75888</v>
      </c>
      <c r="T1453" s="1" t="str">
        <f t="shared" si="90"/>
        <v>Medium</v>
      </c>
      <c r="U1453">
        <v>7</v>
      </c>
      <c r="V1453">
        <v>2023</v>
      </c>
      <c r="W1453" t="s">
        <v>20</v>
      </c>
      <c r="X1453">
        <v>2</v>
      </c>
    </row>
    <row r="1454" spans="1:24" x14ac:dyDescent="0.3">
      <c r="A1454">
        <v>1453</v>
      </c>
      <c r="B1454" t="s">
        <v>36</v>
      </c>
      <c r="C1454" t="str">
        <f>_xlfn.XLOOKUP(B1454,Lookup_table!B:B,Lookup_table!C:C)</f>
        <v>Data</v>
      </c>
      <c r="D1454" t="s">
        <v>37</v>
      </c>
      <c r="E1454" t="s">
        <v>40</v>
      </c>
      <c r="F1454" t="s">
        <v>43</v>
      </c>
      <c r="G1454" t="s">
        <v>30</v>
      </c>
      <c r="H1454" t="str">
        <f t="shared" si="88"/>
        <v>Onsite/Hybrid</v>
      </c>
      <c r="I1454" t="s">
        <v>35</v>
      </c>
      <c r="J1454" t="str">
        <f t="shared" si="89"/>
        <v>0-2 yrs</v>
      </c>
      <c r="K1454">
        <f t="shared" ca="1" si="91"/>
        <v>2</v>
      </c>
      <c r="L1454" t="s">
        <v>39</v>
      </c>
      <c r="M1454">
        <v>0</v>
      </c>
      <c r="N1454">
        <v>1</v>
      </c>
      <c r="O1454">
        <v>1</v>
      </c>
      <c r="P1454">
        <v>1</v>
      </c>
      <c r="Q1454">
        <v>1</v>
      </c>
      <c r="R1454">
        <f>SUM(M1454:N1454:O1454:P1454:Q1454)</f>
        <v>4</v>
      </c>
      <c r="S1454" s="1">
        <v>92359</v>
      </c>
      <c r="T1454" s="1" t="str">
        <f t="shared" si="90"/>
        <v>Medium</v>
      </c>
      <c r="U1454">
        <v>2</v>
      </c>
      <c r="V1454">
        <v>2020</v>
      </c>
      <c r="W1454" t="s">
        <v>28</v>
      </c>
      <c r="X1454">
        <v>3</v>
      </c>
    </row>
    <row r="1455" spans="1:24" x14ac:dyDescent="0.3">
      <c r="A1455">
        <v>1454</v>
      </c>
      <c r="B1455" t="s">
        <v>21</v>
      </c>
      <c r="C1455" t="str">
        <f>_xlfn.XLOOKUP(B1455,Lookup_table!B:B,Lookup_table!C:C)</f>
        <v>AI</v>
      </c>
      <c r="D1455" t="s">
        <v>14</v>
      </c>
      <c r="E1455" t="s">
        <v>40</v>
      </c>
      <c r="F1455" t="s">
        <v>51</v>
      </c>
      <c r="G1455" t="s">
        <v>30</v>
      </c>
      <c r="H1455" t="str">
        <f t="shared" si="88"/>
        <v>Onsite/Hybrid</v>
      </c>
      <c r="I1455" t="s">
        <v>35</v>
      </c>
      <c r="J1455" t="str">
        <f t="shared" si="89"/>
        <v>0-2 yrs</v>
      </c>
      <c r="K1455">
        <f t="shared" ca="1" si="91"/>
        <v>2</v>
      </c>
      <c r="L1455" t="s">
        <v>27</v>
      </c>
      <c r="M1455">
        <v>1</v>
      </c>
      <c r="N1455">
        <v>1</v>
      </c>
      <c r="O1455">
        <v>1</v>
      </c>
      <c r="P1455">
        <v>1</v>
      </c>
      <c r="Q1455">
        <v>0</v>
      </c>
      <c r="R1455">
        <f>SUM(M1455:N1455:O1455:P1455:Q1455)</f>
        <v>4</v>
      </c>
      <c r="S1455" s="1">
        <v>119680</v>
      </c>
      <c r="T1455" s="1" t="str">
        <f t="shared" si="90"/>
        <v>Medium</v>
      </c>
      <c r="U1455">
        <v>1</v>
      </c>
      <c r="V1455">
        <v>2020</v>
      </c>
      <c r="W1455" t="s">
        <v>28</v>
      </c>
      <c r="X1455">
        <v>1</v>
      </c>
    </row>
    <row r="1456" spans="1:24" x14ac:dyDescent="0.3">
      <c r="A1456">
        <v>1455</v>
      </c>
      <c r="B1456" t="s">
        <v>33</v>
      </c>
      <c r="C1456" t="str">
        <f>_xlfn.XLOOKUP(B1456,Lookup_table!B:B,Lookup_table!C:C)</f>
        <v>Data</v>
      </c>
      <c r="D1456" t="s">
        <v>37</v>
      </c>
      <c r="E1456" t="s">
        <v>23</v>
      </c>
      <c r="F1456" t="s">
        <v>29</v>
      </c>
      <c r="G1456" t="s">
        <v>30</v>
      </c>
      <c r="H1456" t="str">
        <f t="shared" si="88"/>
        <v>Onsite/Hybrid</v>
      </c>
      <c r="I1456" t="s">
        <v>35</v>
      </c>
      <c r="J1456" t="str">
        <f t="shared" si="89"/>
        <v>0-2 yrs</v>
      </c>
      <c r="K1456">
        <f t="shared" ca="1" si="91"/>
        <v>1</v>
      </c>
      <c r="L1456" t="s">
        <v>19</v>
      </c>
      <c r="M1456">
        <v>1</v>
      </c>
      <c r="N1456">
        <v>1</v>
      </c>
      <c r="O1456">
        <v>0</v>
      </c>
      <c r="P1456">
        <v>1</v>
      </c>
      <c r="Q1456">
        <v>1</v>
      </c>
      <c r="R1456">
        <f>SUM(M1456:N1456:O1456:P1456:Q1456)</f>
        <v>4</v>
      </c>
      <c r="S1456" s="1">
        <v>72792</v>
      </c>
      <c r="T1456" s="1" t="str">
        <f t="shared" si="90"/>
        <v>Medium</v>
      </c>
      <c r="U1456">
        <v>5</v>
      </c>
      <c r="V1456">
        <v>2020</v>
      </c>
      <c r="W1456" t="s">
        <v>28</v>
      </c>
      <c r="X1456">
        <v>8</v>
      </c>
    </row>
    <row r="1457" spans="1:24" x14ac:dyDescent="0.3">
      <c r="A1457">
        <v>1456</v>
      </c>
      <c r="B1457" t="s">
        <v>33</v>
      </c>
      <c r="C1457" t="str">
        <f>_xlfn.XLOOKUP(B1457,Lookup_table!B:B,Lookup_table!C:C)</f>
        <v>Data</v>
      </c>
      <c r="D1457" t="s">
        <v>34</v>
      </c>
      <c r="E1457" t="s">
        <v>23</v>
      </c>
      <c r="F1457" t="s">
        <v>24</v>
      </c>
      <c r="G1457" t="s">
        <v>25</v>
      </c>
      <c r="H1457" t="str">
        <f t="shared" si="88"/>
        <v>Onsite/Hybrid</v>
      </c>
      <c r="I1457" t="s">
        <v>26</v>
      </c>
      <c r="J1457" t="str">
        <f t="shared" si="89"/>
        <v>3-6 yrs</v>
      </c>
      <c r="K1457">
        <f t="shared" ca="1" si="91"/>
        <v>6</v>
      </c>
      <c r="L1457" t="s">
        <v>19</v>
      </c>
      <c r="M1457">
        <v>1</v>
      </c>
      <c r="N1457">
        <v>0</v>
      </c>
      <c r="O1457">
        <v>1</v>
      </c>
      <c r="P1457">
        <v>1</v>
      </c>
      <c r="Q1457">
        <v>1</v>
      </c>
      <c r="R1457">
        <f>SUM(M1457:N1457:O1457:P1457:Q1457)</f>
        <v>4</v>
      </c>
      <c r="S1457" s="1">
        <v>116773</v>
      </c>
      <c r="T1457" s="1" t="str">
        <f t="shared" si="90"/>
        <v>Medium</v>
      </c>
      <c r="U1457">
        <v>10</v>
      </c>
      <c r="V1457">
        <v>2025</v>
      </c>
      <c r="W1457" t="s">
        <v>28</v>
      </c>
      <c r="X1457">
        <v>7</v>
      </c>
    </row>
    <row r="1458" spans="1:24" x14ac:dyDescent="0.3">
      <c r="A1458">
        <v>1457</v>
      </c>
      <c r="B1458" t="s">
        <v>31</v>
      </c>
      <c r="C1458" t="str">
        <f>_xlfn.XLOOKUP(B1458,Lookup_table!B:B,Lookup_table!C:C)</f>
        <v>Business</v>
      </c>
      <c r="D1458" t="s">
        <v>14</v>
      </c>
      <c r="E1458" t="s">
        <v>15</v>
      </c>
      <c r="F1458" t="s">
        <v>29</v>
      </c>
      <c r="G1458" t="s">
        <v>17</v>
      </c>
      <c r="H1458" t="str">
        <f t="shared" si="88"/>
        <v>Remote</v>
      </c>
      <c r="I1458" t="s">
        <v>18</v>
      </c>
      <c r="J1458" t="str">
        <f t="shared" si="89"/>
        <v>7+ yrs</v>
      </c>
      <c r="K1458">
        <f t="shared" ca="1" si="91"/>
        <v>7</v>
      </c>
      <c r="L1458" t="s">
        <v>19</v>
      </c>
      <c r="M1458">
        <v>0</v>
      </c>
      <c r="N1458">
        <v>0</v>
      </c>
      <c r="O1458">
        <v>0</v>
      </c>
      <c r="P1458">
        <v>0</v>
      </c>
      <c r="Q1458">
        <v>0</v>
      </c>
      <c r="R1458">
        <f>SUM(M1458:N1458:O1458:P1458:Q1458)</f>
        <v>0</v>
      </c>
      <c r="S1458" s="1">
        <v>98724</v>
      </c>
      <c r="T1458" s="1" t="str">
        <f t="shared" si="90"/>
        <v>Medium</v>
      </c>
      <c r="U1458">
        <v>10</v>
      </c>
      <c r="V1458">
        <v>2022</v>
      </c>
      <c r="W1458" t="s">
        <v>28</v>
      </c>
      <c r="X1458">
        <v>7</v>
      </c>
    </row>
    <row r="1459" spans="1:24" x14ac:dyDescent="0.3">
      <c r="A1459">
        <v>1458</v>
      </c>
      <c r="B1459" t="s">
        <v>31</v>
      </c>
      <c r="C1459" t="str">
        <f>_xlfn.XLOOKUP(B1459,Lookup_table!B:B,Lookup_table!C:C)</f>
        <v>Business</v>
      </c>
      <c r="D1459" t="s">
        <v>34</v>
      </c>
      <c r="E1459" t="s">
        <v>23</v>
      </c>
      <c r="F1459" t="s">
        <v>43</v>
      </c>
      <c r="G1459" t="s">
        <v>17</v>
      </c>
      <c r="H1459" t="str">
        <f t="shared" si="88"/>
        <v>Remote</v>
      </c>
      <c r="I1459" t="s">
        <v>26</v>
      </c>
      <c r="J1459" t="str">
        <f t="shared" si="89"/>
        <v>3-6 yrs</v>
      </c>
      <c r="K1459">
        <f t="shared" ca="1" si="91"/>
        <v>5</v>
      </c>
      <c r="L1459" t="s">
        <v>39</v>
      </c>
      <c r="M1459">
        <v>1</v>
      </c>
      <c r="N1459">
        <v>1</v>
      </c>
      <c r="O1459">
        <v>0</v>
      </c>
      <c r="P1459">
        <v>0</v>
      </c>
      <c r="Q1459">
        <v>1</v>
      </c>
      <c r="R1459">
        <f>SUM(M1459:N1459:O1459:P1459:Q1459)</f>
        <v>3</v>
      </c>
      <c r="S1459" s="1">
        <v>87765</v>
      </c>
      <c r="T1459" s="1" t="str">
        <f t="shared" si="90"/>
        <v>Medium</v>
      </c>
      <c r="U1459">
        <v>12</v>
      </c>
      <c r="V1459">
        <v>2025</v>
      </c>
      <c r="W1459" t="s">
        <v>20</v>
      </c>
      <c r="X1459">
        <v>2</v>
      </c>
    </row>
    <row r="1460" spans="1:24" x14ac:dyDescent="0.3">
      <c r="A1460">
        <v>1459</v>
      </c>
      <c r="B1460" t="s">
        <v>31</v>
      </c>
      <c r="C1460" t="str">
        <f>_xlfn.XLOOKUP(B1460,Lookup_table!B:B,Lookup_table!C:C)</f>
        <v>Business</v>
      </c>
      <c r="D1460" t="s">
        <v>14</v>
      </c>
      <c r="E1460" t="s">
        <v>32</v>
      </c>
      <c r="F1460" t="s">
        <v>44</v>
      </c>
      <c r="G1460" t="s">
        <v>17</v>
      </c>
      <c r="H1460" t="str">
        <f t="shared" si="88"/>
        <v>Remote</v>
      </c>
      <c r="I1460" t="s">
        <v>35</v>
      </c>
      <c r="J1460" t="str">
        <f t="shared" si="89"/>
        <v>0-2 yrs</v>
      </c>
      <c r="K1460">
        <f t="shared" ca="1" si="91"/>
        <v>1</v>
      </c>
      <c r="L1460" t="s">
        <v>19</v>
      </c>
      <c r="M1460">
        <v>0</v>
      </c>
      <c r="N1460">
        <v>1</v>
      </c>
      <c r="O1460">
        <v>1</v>
      </c>
      <c r="P1460">
        <v>0</v>
      </c>
      <c r="Q1460">
        <v>1</v>
      </c>
      <c r="R1460">
        <f>SUM(M1460:N1460:O1460:P1460:Q1460)</f>
        <v>3</v>
      </c>
      <c r="S1460" s="1">
        <v>77859</v>
      </c>
      <c r="T1460" s="1" t="str">
        <f t="shared" si="90"/>
        <v>Medium</v>
      </c>
      <c r="U1460">
        <v>2</v>
      </c>
      <c r="V1460">
        <v>2021</v>
      </c>
      <c r="W1460" t="s">
        <v>20</v>
      </c>
      <c r="X1460">
        <v>1</v>
      </c>
    </row>
    <row r="1461" spans="1:24" x14ac:dyDescent="0.3">
      <c r="A1461">
        <v>1460</v>
      </c>
      <c r="B1461" t="s">
        <v>36</v>
      </c>
      <c r="C1461" t="str">
        <f>_xlfn.XLOOKUP(B1461,Lookup_table!B:B,Lookup_table!C:C)</f>
        <v>Data</v>
      </c>
      <c r="D1461" t="s">
        <v>37</v>
      </c>
      <c r="E1461" t="s">
        <v>38</v>
      </c>
      <c r="F1461" t="s">
        <v>43</v>
      </c>
      <c r="G1461" t="s">
        <v>17</v>
      </c>
      <c r="H1461" t="str">
        <f t="shared" si="88"/>
        <v>Remote</v>
      </c>
      <c r="I1461" t="s">
        <v>26</v>
      </c>
      <c r="J1461" t="str">
        <f t="shared" si="89"/>
        <v>3-6 yrs</v>
      </c>
      <c r="K1461">
        <f t="shared" ca="1" si="91"/>
        <v>4</v>
      </c>
      <c r="L1461" t="s">
        <v>19</v>
      </c>
      <c r="M1461">
        <v>1</v>
      </c>
      <c r="N1461">
        <v>0</v>
      </c>
      <c r="O1461">
        <v>1</v>
      </c>
      <c r="P1461">
        <v>0</v>
      </c>
      <c r="Q1461">
        <v>0</v>
      </c>
      <c r="R1461">
        <f>SUM(M1461:N1461:O1461:P1461:Q1461)</f>
        <v>2</v>
      </c>
      <c r="S1461" s="1">
        <v>86300</v>
      </c>
      <c r="T1461" s="1" t="str">
        <f t="shared" si="90"/>
        <v>Medium</v>
      </c>
      <c r="U1461">
        <v>11</v>
      </c>
      <c r="V1461">
        <v>2021</v>
      </c>
      <c r="W1461" t="s">
        <v>20</v>
      </c>
      <c r="X1461">
        <v>6</v>
      </c>
    </row>
    <row r="1462" spans="1:24" x14ac:dyDescent="0.3">
      <c r="A1462">
        <v>1461</v>
      </c>
      <c r="B1462" t="s">
        <v>41</v>
      </c>
      <c r="C1462" t="str">
        <f>_xlfn.XLOOKUP(B1462,Lookup_table!B:B,Lookup_table!C:C)</f>
        <v>Data</v>
      </c>
      <c r="D1462" t="s">
        <v>37</v>
      </c>
      <c r="E1462" t="s">
        <v>32</v>
      </c>
      <c r="F1462" t="s">
        <v>44</v>
      </c>
      <c r="G1462" t="s">
        <v>17</v>
      </c>
      <c r="H1462" t="str">
        <f t="shared" si="88"/>
        <v>Remote</v>
      </c>
      <c r="I1462" t="s">
        <v>18</v>
      </c>
      <c r="J1462" t="str">
        <f t="shared" si="89"/>
        <v>7+ yrs</v>
      </c>
      <c r="K1462">
        <f t="shared" ca="1" si="91"/>
        <v>12</v>
      </c>
      <c r="L1462" t="s">
        <v>27</v>
      </c>
      <c r="M1462">
        <v>0</v>
      </c>
      <c r="N1462">
        <v>1</v>
      </c>
      <c r="O1462">
        <v>0</v>
      </c>
      <c r="P1462">
        <v>1</v>
      </c>
      <c r="Q1462">
        <v>1</v>
      </c>
      <c r="R1462">
        <f>SUM(M1462:N1462:O1462:P1462:Q1462)</f>
        <v>3</v>
      </c>
      <c r="S1462" s="1">
        <v>127108</v>
      </c>
      <c r="T1462" s="1" t="str">
        <f t="shared" si="90"/>
        <v>High</v>
      </c>
      <c r="U1462">
        <v>12</v>
      </c>
      <c r="V1462">
        <v>2025</v>
      </c>
      <c r="W1462" t="s">
        <v>34</v>
      </c>
      <c r="X1462">
        <v>1</v>
      </c>
    </row>
    <row r="1463" spans="1:24" x14ac:dyDescent="0.3">
      <c r="A1463">
        <v>1462</v>
      </c>
      <c r="B1463" t="s">
        <v>21</v>
      </c>
      <c r="C1463" t="str">
        <f>_xlfn.XLOOKUP(B1463,Lookup_table!B:B,Lookup_table!C:C)</f>
        <v>AI</v>
      </c>
      <c r="D1463" t="s">
        <v>34</v>
      </c>
      <c r="E1463" t="s">
        <v>42</v>
      </c>
      <c r="F1463" t="s">
        <v>24</v>
      </c>
      <c r="G1463" t="s">
        <v>17</v>
      </c>
      <c r="H1463" t="str">
        <f t="shared" si="88"/>
        <v>Remote</v>
      </c>
      <c r="I1463" t="s">
        <v>18</v>
      </c>
      <c r="J1463" t="str">
        <f t="shared" si="89"/>
        <v>7+ yrs</v>
      </c>
      <c r="K1463">
        <f t="shared" ca="1" si="91"/>
        <v>9</v>
      </c>
      <c r="L1463" t="s">
        <v>19</v>
      </c>
      <c r="M1463">
        <v>0</v>
      </c>
      <c r="N1463">
        <v>1</v>
      </c>
      <c r="O1463">
        <v>0</v>
      </c>
      <c r="P1463">
        <v>1</v>
      </c>
      <c r="Q1463">
        <v>0</v>
      </c>
      <c r="R1463">
        <f>SUM(M1463:N1463:O1463:P1463:Q1463)</f>
        <v>2</v>
      </c>
      <c r="S1463" s="1">
        <v>157952</v>
      </c>
      <c r="T1463" s="1" t="str">
        <f t="shared" si="90"/>
        <v>High</v>
      </c>
      <c r="U1463">
        <v>1</v>
      </c>
      <c r="V1463">
        <v>2026</v>
      </c>
      <c r="W1463" t="s">
        <v>20</v>
      </c>
      <c r="X1463">
        <v>1</v>
      </c>
    </row>
    <row r="1464" spans="1:24" x14ac:dyDescent="0.3">
      <c r="A1464">
        <v>1463</v>
      </c>
      <c r="B1464" t="s">
        <v>31</v>
      </c>
      <c r="C1464" t="str">
        <f>_xlfn.XLOOKUP(B1464,Lookup_table!B:B,Lookup_table!C:C)</f>
        <v>Business</v>
      </c>
      <c r="D1464" t="s">
        <v>14</v>
      </c>
      <c r="E1464" t="s">
        <v>40</v>
      </c>
      <c r="F1464" t="s">
        <v>16</v>
      </c>
      <c r="G1464" t="s">
        <v>30</v>
      </c>
      <c r="H1464" t="str">
        <f t="shared" si="88"/>
        <v>Onsite/Hybrid</v>
      </c>
      <c r="I1464" t="s">
        <v>26</v>
      </c>
      <c r="J1464" t="str">
        <f t="shared" si="89"/>
        <v>3-6 yrs</v>
      </c>
      <c r="K1464">
        <f t="shared" ca="1" si="91"/>
        <v>4</v>
      </c>
      <c r="L1464" t="s">
        <v>19</v>
      </c>
      <c r="M1464">
        <v>1</v>
      </c>
      <c r="N1464">
        <v>1</v>
      </c>
      <c r="O1464">
        <v>0</v>
      </c>
      <c r="P1464">
        <v>1</v>
      </c>
      <c r="Q1464">
        <v>0</v>
      </c>
      <c r="R1464">
        <f>SUM(M1464:N1464:O1464:P1464:Q1464)</f>
        <v>3</v>
      </c>
      <c r="S1464" s="1">
        <v>93396</v>
      </c>
      <c r="T1464" s="1" t="str">
        <f t="shared" si="90"/>
        <v>Medium</v>
      </c>
      <c r="U1464">
        <v>3</v>
      </c>
      <c r="V1464">
        <v>2023</v>
      </c>
      <c r="W1464" t="s">
        <v>34</v>
      </c>
      <c r="X1464">
        <v>3</v>
      </c>
    </row>
    <row r="1465" spans="1:24" x14ac:dyDescent="0.3">
      <c r="A1465">
        <v>1464</v>
      </c>
      <c r="B1465" t="s">
        <v>36</v>
      </c>
      <c r="C1465" t="str">
        <f>_xlfn.XLOOKUP(B1465,Lookup_table!B:B,Lookup_table!C:C)</f>
        <v>Data</v>
      </c>
      <c r="D1465" t="s">
        <v>34</v>
      </c>
      <c r="E1465" t="s">
        <v>38</v>
      </c>
      <c r="F1465" t="s">
        <v>24</v>
      </c>
      <c r="G1465" t="s">
        <v>30</v>
      </c>
      <c r="H1465" t="str">
        <f t="shared" si="88"/>
        <v>Onsite/Hybrid</v>
      </c>
      <c r="I1465" t="s">
        <v>35</v>
      </c>
      <c r="J1465" t="str">
        <f t="shared" si="89"/>
        <v>0-2 yrs</v>
      </c>
      <c r="K1465">
        <f t="shared" ca="1" si="91"/>
        <v>0</v>
      </c>
      <c r="L1465" t="s">
        <v>39</v>
      </c>
      <c r="M1465">
        <v>1</v>
      </c>
      <c r="N1465">
        <v>1</v>
      </c>
      <c r="O1465">
        <v>0</v>
      </c>
      <c r="P1465">
        <v>0</v>
      </c>
      <c r="Q1465">
        <v>1</v>
      </c>
      <c r="R1465">
        <f>SUM(M1465:N1465:O1465:P1465:Q1465)</f>
        <v>3</v>
      </c>
      <c r="S1465" s="1">
        <v>57681</v>
      </c>
      <c r="T1465" s="1" t="str">
        <f t="shared" si="90"/>
        <v>Low</v>
      </c>
      <c r="U1465">
        <v>7</v>
      </c>
      <c r="V1465">
        <v>2021</v>
      </c>
      <c r="W1465" t="s">
        <v>28</v>
      </c>
      <c r="X1465">
        <v>7</v>
      </c>
    </row>
    <row r="1466" spans="1:24" x14ac:dyDescent="0.3">
      <c r="A1466">
        <v>1465</v>
      </c>
      <c r="B1466" t="s">
        <v>36</v>
      </c>
      <c r="C1466" t="str">
        <f>_xlfn.XLOOKUP(B1466,Lookup_table!B:B,Lookup_table!C:C)</f>
        <v>Data</v>
      </c>
      <c r="D1466" t="s">
        <v>22</v>
      </c>
      <c r="E1466" t="s">
        <v>42</v>
      </c>
      <c r="F1466" t="s">
        <v>43</v>
      </c>
      <c r="G1466" t="s">
        <v>30</v>
      </c>
      <c r="H1466" t="str">
        <f t="shared" si="88"/>
        <v>Onsite/Hybrid</v>
      </c>
      <c r="I1466" t="s">
        <v>35</v>
      </c>
      <c r="J1466" t="str">
        <f t="shared" si="89"/>
        <v>0-2 yrs</v>
      </c>
      <c r="K1466">
        <f t="shared" ca="1" si="91"/>
        <v>0</v>
      </c>
      <c r="L1466" t="s">
        <v>27</v>
      </c>
      <c r="M1466">
        <v>0</v>
      </c>
      <c r="N1466">
        <v>0</v>
      </c>
      <c r="O1466">
        <v>1</v>
      </c>
      <c r="P1466">
        <v>1</v>
      </c>
      <c r="Q1466">
        <v>0</v>
      </c>
      <c r="R1466">
        <f>SUM(M1466:N1466:O1466:P1466:Q1466)</f>
        <v>2</v>
      </c>
      <c r="S1466" s="1">
        <v>100185</v>
      </c>
      <c r="T1466" s="1" t="str">
        <f t="shared" si="90"/>
        <v>Medium</v>
      </c>
      <c r="U1466">
        <v>7</v>
      </c>
      <c r="V1466">
        <v>2026</v>
      </c>
      <c r="W1466" t="s">
        <v>28</v>
      </c>
      <c r="X1466">
        <v>1</v>
      </c>
    </row>
    <row r="1467" spans="1:24" x14ac:dyDescent="0.3">
      <c r="A1467">
        <v>1466</v>
      </c>
      <c r="B1467" t="s">
        <v>31</v>
      </c>
      <c r="C1467" t="str">
        <f>_xlfn.XLOOKUP(B1467,Lookup_table!B:B,Lookup_table!C:C)</f>
        <v>Business</v>
      </c>
      <c r="D1467" t="s">
        <v>34</v>
      </c>
      <c r="E1467" t="s">
        <v>38</v>
      </c>
      <c r="F1467" t="s">
        <v>43</v>
      </c>
      <c r="G1467" t="s">
        <v>30</v>
      </c>
      <c r="H1467" t="str">
        <f t="shared" si="88"/>
        <v>Onsite/Hybrid</v>
      </c>
      <c r="I1467" t="s">
        <v>18</v>
      </c>
      <c r="J1467" t="str">
        <f t="shared" si="89"/>
        <v>7+ yrs</v>
      </c>
      <c r="K1467">
        <f t="shared" ca="1" si="91"/>
        <v>15</v>
      </c>
      <c r="L1467" t="s">
        <v>27</v>
      </c>
      <c r="M1467">
        <v>1</v>
      </c>
      <c r="N1467">
        <v>1</v>
      </c>
      <c r="O1467">
        <v>0</v>
      </c>
      <c r="P1467">
        <v>1</v>
      </c>
      <c r="Q1467">
        <v>0</v>
      </c>
      <c r="R1467">
        <f>SUM(M1467:N1467:O1467:P1467:Q1467)</f>
        <v>3</v>
      </c>
      <c r="S1467" s="1">
        <v>119816</v>
      </c>
      <c r="T1467" s="1" t="str">
        <f t="shared" si="90"/>
        <v>Medium</v>
      </c>
      <c r="U1467">
        <v>3</v>
      </c>
      <c r="V1467">
        <v>2025</v>
      </c>
      <c r="W1467" t="s">
        <v>28</v>
      </c>
      <c r="X1467">
        <v>9</v>
      </c>
    </row>
    <row r="1468" spans="1:24" x14ac:dyDescent="0.3">
      <c r="A1468">
        <v>1467</v>
      </c>
      <c r="B1468" t="s">
        <v>31</v>
      </c>
      <c r="C1468" t="str">
        <f>_xlfn.XLOOKUP(B1468,Lookup_table!B:B,Lookup_table!C:C)</f>
        <v>Business</v>
      </c>
      <c r="D1468" t="s">
        <v>22</v>
      </c>
      <c r="E1468" t="s">
        <v>40</v>
      </c>
      <c r="F1468" t="s">
        <v>24</v>
      </c>
      <c r="G1468" t="s">
        <v>25</v>
      </c>
      <c r="H1468" t="str">
        <f t="shared" si="88"/>
        <v>Onsite/Hybrid</v>
      </c>
      <c r="I1468" t="s">
        <v>18</v>
      </c>
      <c r="J1468" t="str">
        <f t="shared" si="89"/>
        <v>7+ yrs</v>
      </c>
      <c r="K1468">
        <f t="shared" ca="1" si="91"/>
        <v>13</v>
      </c>
      <c r="L1468" t="s">
        <v>39</v>
      </c>
      <c r="M1468">
        <v>0</v>
      </c>
      <c r="N1468">
        <v>0</v>
      </c>
      <c r="O1468">
        <v>1</v>
      </c>
      <c r="P1468">
        <v>0</v>
      </c>
      <c r="Q1468">
        <v>0</v>
      </c>
      <c r="R1468">
        <f>SUM(M1468:N1468:O1468:P1468:Q1468)</f>
        <v>1</v>
      </c>
      <c r="S1468" s="1">
        <v>133190</v>
      </c>
      <c r="T1468" s="1" t="str">
        <f t="shared" si="90"/>
        <v>High</v>
      </c>
      <c r="U1468">
        <v>5</v>
      </c>
      <c r="V1468">
        <v>2022</v>
      </c>
      <c r="W1468" t="s">
        <v>28</v>
      </c>
      <c r="X1468">
        <v>9</v>
      </c>
    </row>
    <row r="1469" spans="1:24" x14ac:dyDescent="0.3">
      <c r="A1469">
        <v>1468</v>
      </c>
      <c r="B1469" t="s">
        <v>36</v>
      </c>
      <c r="C1469" t="str">
        <f>_xlfn.XLOOKUP(B1469,Lookup_table!B:B,Lookup_table!C:C)</f>
        <v>Data</v>
      </c>
      <c r="D1469" t="s">
        <v>14</v>
      </c>
      <c r="E1469" t="s">
        <v>38</v>
      </c>
      <c r="F1469" t="s">
        <v>29</v>
      </c>
      <c r="G1469" t="s">
        <v>17</v>
      </c>
      <c r="H1469" t="str">
        <f t="shared" si="88"/>
        <v>Remote</v>
      </c>
      <c r="I1469" t="s">
        <v>18</v>
      </c>
      <c r="J1469" t="str">
        <f t="shared" si="89"/>
        <v>7+ yrs</v>
      </c>
      <c r="K1469">
        <f t="shared" ca="1" si="91"/>
        <v>13</v>
      </c>
      <c r="L1469" t="s">
        <v>39</v>
      </c>
      <c r="M1469">
        <v>0</v>
      </c>
      <c r="N1469">
        <v>1</v>
      </c>
      <c r="O1469">
        <v>0</v>
      </c>
      <c r="P1469">
        <v>1</v>
      </c>
      <c r="Q1469">
        <v>1</v>
      </c>
      <c r="R1469">
        <f>SUM(M1469:N1469:O1469:P1469:Q1469)</f>
        <v>3</v>
      </c>
      <c r="S1469" s="1">
        <v>124318</v>
      </c>
      <c r="T1469" s="1" t="str">
        <f t="shared" si="90"/>
        <v>High</v>
      </c>
      <c r="U1469">
        <v>4</v>
      </c>
      <c r="V1469">
        <v>2021</v>
      </c>
      <c r="W1469" t="s">
        <v>28</v>
      </c>
      <c r="X1469">
        <v>8</v>
      </c>
    </row>
    <row r="1470" spans="1:24" x14ac:dyDescent="0.3">
      <c r="A1470">
        <v>1469</v>
      </c>
      <c r="B1470" t="s">
        <v>21</v>
      </c>
      <c r="C1470" t="str">
        <f>_xlfn.XLOOKUP(B1470,Lookup_table!B:B,Lookup_table!C:C)</f>
        <v>AI</v>
      </c>
      <c r="D1470" t="s">
        <v>22</v>
      </c>
      <c r="E1470" t="s">
        <v>42</v>
      </c>
      <c r="F1470" t="s">
        <v>29</v>
      </c>
      <c r="G1470" t="s">
        <v>25</v>
      </c>
      <c r="H1470" t="str">
        <f t="shared" si="88"/>
        <v>Onsite/Hybrid</v>
      </c>
      <c r="I1470" t="s">
        <v>35</v>
      </c>
      <c r="J1470" t="str">
        <f t="shared" si="89"/>
        <v>0-2 yrs</v>
      </c>
      <c r="K1470">
        <f t="shared" ca="1" si="91"/>
        <v>1</v>
      </c>
      <c r="L1470" t="s">
        <v>39</v>
      </c>
      <c r="M1470">
        <v>0</v>
      </c>
      <c r="N1470">
        <v>1</v>
      </c>
      <c r="O1470">
        <v>1</v>
      </c>
      <c r="P1470">
        <v>1</v>
      </c>
      <c r="Q1470">
        <v>1</v>
      </c>
      <c r="R1470">
        <f>SUM(M1470:N1470:O1470:P1470:Q1470)</f>
        <v>4</v>
      </c>
      <c r="S1470" s="1">
        <v>148959</v>
      </c>
      <c r="T1470" s="1" t="str">
        <f t="shared" si="90"/>
        <v>High</v>
      </c>
      <c r="U1470">
        <v>6</v>
      </c>
      <c r="V1470">
        <v>2024</v>
      </c>
      <c r="W1470" t="s">
        <v>28</v>
      </c>
      <c r="X1470">
        <v>4</v>
      </c>
    </row>
    <row r="1471" spans="1:24" x14ac:dyDescent="0.3">
      <c r="A1471">
        <v>1470</v>
      </c>
      <c r="B1471" t="s">
        <v>36</v>
      </c>
      <c r="C1471" t="str">
        <f>_xlfn.XLOOKUP(B1471,Lookup_table!B:B,Lookup_table!C:C)</f>
        <v>Data</v>
      </c>
      <c r="D1471" t="s">
        <v>37</v>
      </c>
      <c r="E1471" t="s">
        <v>15</v>
      </c>
      <c r="F1471" t="s">
        <v>51</v>
      </c>
      <c r="G1471" t="s">
        <v>30</v>
      </c>
      <c r="H1471" t="str">
        <f t="shared" si="88"/>
        <v>Onsite/Hybrid</v>
      </c>
      <c r="I1471" t="s">
        <v>35</v>
      </c>
      <c r="J1471" t="str">
        <f t="shared" si="89"/>
        <v>0-2 yrs</v>
      </c>
      <c r="K1471">
        <f t="shared" ca="1" si="91"/>
        <v>2</v>
      </c>
      <c r="L1471" t="s">
        <v>39</v>
      </c>
      <c r="M1471">
        <v>1</v>
      </c>
      <c r="N1471">
        <v>1</v>
      </c>
      <c r="O1471">
        <v>1</v>
      </c>
      <c r="P1471">
        <v>0</v>
      </c>
      <c r="Q1471">
        <v>1</v>
      </c>
      <c r="R1471">
        <f>SUM(M1471:N1471:O1471:P1471:Q1471)</f>
        <v>4</v>
      </c>
      <c r="S1471" s="1">
        <v>77237</v>
      </c>
      <c r="T1471" s="1" t="str">
        <f t="shared" si="90"/>
        <v>Medium</v>
      </c>
      <c r="U1471">
        <v>5</v>
      </c>
      <c r="V1471">
        <v>2024</v>
      </c>
      <c r="W1471" t="s">
        <v>28</v>
      </c>
      <c r="X1471">
        <v>9</v>
      </c>
    </row>
    <row r="1472" spans="1:24" x14ac:dyDescent="0.3">
      <c r="A1472">
        <v>1471</v>
      </c>
      <c r="B1472" t="s">
        <v>31</v>
      </c>
      <c r="C1472" t="str">
        <f>_xlfn.XLOOKUP(B1472,Lookup_table!B:B,Lookup_table!C:C)</f>
        <v>Business</v>
      </c>
      <c r="D1472" t="s">
        <v>37</v>
      </c>
      <c r="E1472" t="s">
        <v>32</v>
      </c>
      <c r="F1472" t="s">
        <v>24</v>
      </c>
      <c r="G1472" t="s">
        <v>30</v>
      </c>
      <c r="H1472" t="str">
        <f t="shared" si="88"/>
        <v>Onsite/Hybrid</v>
      </c>
      <c r="I1472" t="s">
        <v>35</v>
      </c>
      <c r="J1472" t="str">
        <f t="shared" si="89"/>
        <v>0-2 yrs</v>
      </c>
      <c r="K1472">
        <f t="shared" ca="1" si="91"/>
        <v>1</v>
      </c>
      <c r="L1472" t="s">
        <v>39</v>
      </c>
      <c r="M1472">
        <v>1</v>
      </c>
      <c r="N1472">
        <v>0</v>
      </c>
      <c r="O1472">
        <v>0</v>
      </c>
      <c r="P1472">
        <v>0</v>
      </c>
      <c r="Q1472">
        <v>1</v>
      </c>
      <c r="R1472">
        <f>SUM(M1472:N1472:O1472:P1472:Q1472)</f>
        <v>2</v>
      </c>
      <c r="S1472" s="1">
        <v>59953</v>
      </c>
      <c r="T1472" s="1" t="str">
        <f t="shared" si="90"/>
        <v>Low</v>
      </c>
      <c r="U1472">
        <v>1</v>
      </c>
      <c r="V1472">
        <v>2022</v>
      </c>
      <c r="W1472" t="s">
        <v>28</v>
      </c>
      <c r="X1472">
        <v>9</v>
      </c>
    </row>
    <row r="1473" spans="1:24" x14ac:dyDescent="0.3">
      <c r="A1473">
        <v>1472</v>
      </c>
      <c r="B1473" t="s">
        <v>50</v>
      </c>
      <c r="C1473" t="str">
        <f>_xlfn.XLOOKUP(B1473,Lookup_table!B:B,Lookup_table!C:C)</f>
        <v>AI</v>
      </c>
      <c r="D1473" t="s">
        <v>22</v>
      </c>
      <c r="E1473" t="s">
        <v>15</v>
      </c>
      <c r="F1473" t="s">
        <v>24</v>
      </c>
      <c r="G1473" t="s">
        <v>17</v>
      </c>
      <c r="H1473" t="str">
        <f t="shared" si="88"/>
        <v>Remote</v>
      </c>
      <c r="I1473" t="s">
        <v>18</v>
      </c>
      <c r="J1473" t="str">
        <f t="shared" si="89"/>
        <v>7+ yrs</v>
      </c>
      <c r="K1473">
        <f t="shared" ca="1" si="91"/>
        <v>15</v>
      </c>
      <c r="L1473" t="s">
        <v>27</v>
      </c>
      <c r="M1473">
        <v>0</v>
      </c>
      <c r="N1473">
        <v>0</v>
      </c>
      <c r="O1473">
        <v>1</v>
      </c>
      <c r="P1473">
        <v>1</v>
      </c>
      <c r="Q1473">
        <v>1</v>
      </c>
      <c r="R1473">
        <f>SUM(M1473:N1473:O1473:P1473:Q1473)</f>
        <v>3</v>
      </c>
      <c r="S1473" s="1">
        <v>203450</v>
      </c>
      <c r="T1473" s="1" t="str">
        <f t="shared" si="90"/>
        <v>High</v>
      </c>
      <c r="U1473">
        <v>4</v>
      </c>
      <c r="V1473">
        <v>2026</v>
      </c>
      <c r="W1473" t="s">
        <v>28</v>
      </c>
      <c r="X1473">
        <v>2</v>
      </c>
    </row>
    <row r="1474" spans="1:24" x14ac:dyDescent="0.3">
      <c r="A1474">
        <v>1473</v>
      </c>
      <c r="B1474" t="s">
        <v>31</v>
      </c>
      <c r="C1474" t="str">
        <f>_xlfn.XLOOKUP(B1474,Lookup_table!B:B,Lookup_table!C:C)</f>
        <v>Business</v>
      </c>
      <c r="D1474" t="s">
        <v>34</v>
      </c>
      <c r="E1474" t="s">
        <v>23</v>
      </c>
      <c r="F1474" t="s">
        <v>29</v>
      </c>
      <c r="G1474" t="s">
        <v>17</v>
      </c>
      <c r="H1474" t="str">
        <f t="shared" ref="H1474:H1537" si="92">IF(G1474="Remote","Remote","Onsite/Hybrid")</f>
        <v>Remote</v>
      </c>
      <c r="I1474" t="s">
        <v>26</v>
      </c>
      <c r="J1474" t="str">
        <f t="shared" ref="J1474:J1537" si="93">IF(I1474="Entry","0-2 yrs",IF(I1474="Mid","3-6 yrs","7+ yrs"))</f>
        <v>3-6 yrs</v>
      </c>
      <c r="K1474">
        <f t="shared" ca="1" si="91"/>
        <v>6</v>
      </c>
      <c r="L1474" t="s">
        <v>39</v>
      </c>
      <c r="M1474">
        <v>1</v>
      </c>
      <c r="N1474">
        <v>0</v>
      </c>
      <c r="O1474">
        <v>1</v>
      </c>
      <c r="P1474">
        <v>1</v>
      </c>
      <c r="Q1474">
        <v>1</v>
      </c>
      <c r="R1474">
        <f>SUM(M1474:N1474:O1474:P1474:Q1474)</f>
        <v>4</v>
      </c>
      <c r="S1474" s="1">
        <v>114521</v>
      </c>
      <c r="T1474" s="1" t="str">
        <f t="shared" ref="T1474:T1537" si="94">IF(S1474&lt;=70000,"Low",IF(S1474&lt;=120000,"Medium","High"))</f>
        <v>Medium</v>
      </c>
      <c r="U1474">
        <v>4</v>
      </c>
      <c r="V1474">
        <v>2022</v>
      </c>
      <c r="W1474" t="s">
        <v>28</v>
      </c>
      <c r="X1474">
        <v>3</v>
      </c>
    </row>
    <row r="1475" spans="1:24" x14ac:dyDescent="0.3">
      <c r="A1475">
        <v>1474</v>
      </c>
      <c r="B1475" t="s">
        <v>41</v>
      </c>
      <c r="C1475" t="str">
        <f>_xlfn.XLOOKUP(B1475,Lookup_table!B:B,Lookup_table!C:C)</f>
        <v>Data</v>
      </c>
      <c r="D1475" t="s">
        <v>37</v>
      </c>
      <c r="E1475" t="s">
        <v>15</v>
      </c>
      <c r="F1475" t="s">
        <v>24</v>
      </c>
      <c r="G1475" t="s">
        <v>25</v>
      </c>
      <c r="H1475" t="str">
        <f t="shared" si="92"/>
        <v>Onsite/Hybrid</v>
      </c>
      <c r="I1475" t="s">
        <v>35</v>
      </c>
      <c r="J1475" t="str">
        <f t="shared" si="93"/>
        <v>0-2 yrs</v>
      </c>
      <c r="K1475">
        <f t="shared" ref="K1475:K1538" ca="1" si="95">IF(J1475="0-2 yrs",RANDBETWEEN(0,2),IF(J1475="3-6 yrs", RANDBETWEEN(3,6),IF(J1475="7+ yrs", RANDBETWEEN(7,15)," ")))</f>
        <v>2</v>
      </c>
      <c r="L1475" t="s">
        <v>19</v>
      </c>
      <c r="M1475">
        <v>1</v>
      </c>
      <c r="N1475">
        <v>1</v>
      </c>
      <c r="O1475">
        <v>0</v>
      </c>
      <c r="P1475">
        <v>1</v>
      </c>
      <c r="Q1475">
        <v>0</v>
      </c>
      <c r="R1475">
        <f>SUM(M1475:N1475:O1475:P1475:Q1475)</f>
        <v>3</v>
      </c>
      <c r="S1475" s="1">
        <v>66292</v>
      </c>
      <c r="T1475" s="1" t="str">
        <f t="shared" si="94"/>
        <v>Low</v>
      </c>
      <c r="U1475">
        <v>10</v>
      </c>
      <c r="V1475">
        <v>2021</v>
      </c>
      <c r="W1475" t="s">
        <v>28</v>
      </c>
      <c r="X1475">
        <v>9</v>
      </c>
    </row>
    <row r="1476" spans="1:24" x14ac:dyDescent="0.3">
      <c r="A1476">
        <v>1475</v>
      </c>
      <c r="B1476" t="s">
        <v>31</v>
      </c>
      <c r="C1476" t="str">
        <f>_xlfn.XLOOKUP(B1476,Lookup_table!B:B,Lookup_table!C:C)</f>
        <v>Business</v>
      </c>
      <c r="D1476" t="s">
        <v>37</v>
      </c>
      <c r="E1476" t="s">
        <v>15</v>
      </c>
      <c r="F1476" t="s">
        <v>51</v>
      </c>
      <c r="G1476" t="s">
        <v>17</v>
      </c>
      <c r="H1476" t="str">
        <f t="shared" si="92"/>
        <v>Remote</v>
      </c>
      <c r="I1476" t="s">
        <v>26</v>
      </c>
      <c r="J1476" t="str">
        <f t="shared" si="93"/>
        <v>3-6 yrs</v>
      </c>
      <c r="K1476">
        <f t="shared" ca="1" si="95"/>
        <v>6</v>
      </c>
      <c r="L1476" t="s">
        <v>19</v>
      </c>
      <c r="M1476">
        <v>1</v>
      </c>
      <c r="N1476">
        <v>0</v>
      </c>
      <c r="O1476">
        <v>0</v>
      </c>
      <c r="P1476">
        <v>1</v>
      </c>
      <c r="Q1476">
        <v>1</v>
      </c>
      <c r="R1476">
        <f>SUM(M1476:N1476:O1476:P1476:Q1476)</f>
        <v>3</v>
      </c>
      <c r="S1476" s="1">
        <v>103008</v>
      </c>
      <c r="T1476" s="1" t="str">
        <f t="shared" si="94"/>
        <v>Medium</v>
      </c>
      <c r="U1476">
        <v>8</v>
      </c>
      <c r="V1476">
        <v>2020</v>
      </c>
      <c r="W1476" t="s">
        <v>28</v>
      </c>
      <c r="X1476">
        <v>7</v>
      </c>
    </row>
    <row r="1477" spans="1:24" x14ac:dyDescent="0.3">
      <c r="A1477">
        <v>1476</v>
      </c>
      <c r="B1477" t="s">
        <v>31</v>
      </c>
      <c r="C1477" t="str">
        <f>_xlfn.XLOOKUP(B1477,Lookup_table!B:B,Lookup_table!C:C)</f>
        <v>Business</v>
      </c>
      <c r="D1477" t="s">
        <v>34</v>
      </c>
      <c r="E1477" t="s">
        <v>40</v>
      </c>
      <c r="F1477" t="s">
        <v>29</v>
      </c>
      <c r="G1477" t="s">
        <v>17</v>
      </c>
      <c r="H1477" t="str">
        <f t="shared" si="92"/>
        <v>Remote</v>
      </c>
      <c r="I1477" t="s">
        <v>18</v>
      </c>
      <c r="J1477" t="str">
        <f t="shared" si="93"/>
        <v>7+ yrs</v>
      </c>
      <c r="K1477">
        <f t="shared" ca="1" si="95"/>
        <v>9</v>
      </c>
      <c r="L1477" t="s">
        <v>19</v>
      </c>
      <c r="M1477">
        <v>0</v>
      </c>
      <c r="N1477">
        <v>1</v>
      </c>
      <c r="O1477">
        <v>1</v>
      </c>
      <c r="P1477">
        <v>0</v>
      </c>
      <c r="Q1477">
        <v>1</v>
      </c>
      <c r="R1477">
        <f>SUM(M1477:N1477:O1477:P1477:Q1477)</f>
        <v>3</v>
      </c>
      <c r="S1477" s="1">
        <v>123996</v>
      </c>
      <c r="T1477" s="1" t="str">
        <f t="shared" si="94"/>
        <v>High</v>
      </c>
      <c r="U1477">
        <v>11</v>
      </c>
      <c r="V1477">
        <v>2020</v>
      </c>
      <c r="W1477" t="s">
        <v>34</v>
      </c>
      <c r="X1477">
        <v>5</v>
      </c>
    </row>
    <row r="1478" spans="1:24" x14ac:dyDescent="0.3">
      <c r="A1478">
        <v>1477</v>
      </c>
      <c r="B1478" t="s">
        <v>50</v>
      </c>
      <c r="C1478" t="str">
        <f>_xlfn.XLOOKUP(B1478,Lookup_table!B:B,Lookup_table!C:C)</f>
        <v>AI</v>
      </c>
      <c r="D1478" t="s">
        <v>14</v>
      </c>
      <c r="E1478" t="s">
        <v>38</v>
      </c>
      <c r="F1478" t="s">
        <v>52</v>
      </c>
      <c r="G1478" t="s">
        <v>17</v>
      </c>
      <c r="H1478" t="str">
        <f t="shared" si="92"/>
        <v>Remote</v>
      </c>
      <c r="I1478" t="s">
        <v>35</v>
      </c>
      <c r="J1478" t="str">
        <f t="shared" si="93"/>
        <v>0-2 yrs</v>
      </c>
      <c r="K1478">
        <f t="shared" ca="1" si="95"/>
        <v>0</v>
      </c>
      <c r="L1478" t="s">
        <v>27</v>
      </c>
      <c r="M1478">
        <v>0</v>
      </c>
      <c r="N1478">
        <v>1</v>
      </c>
      <c r="O1478">
        <v>1</v>
      </c>
      <c r="P1478">
        <v>1</v>
      </c>
      <c r="Q1478">
        <v>1</v>
      </c>
      <c r="R1478">
        <f>SUM(M1478:N1478:O1478:P1478:Q1478)</f>
        <v>4</v>
      </c>
      <c r="S1478" s="1">
        <v>128457</v>
      </c>
      <c r="T1478" s="1" t="str">
        <f t="shared" si="94"/>
        <v>High</v>
      </c>
      <c r="U1478">
        <v>1</v>
      </c>
      <c r="V1478">
        <v>2022</v>
      </c>
      <c r="W1478" t="s">
        <v>28</v>
      </c>
      <c r="X1478">
        <v>2</v>
      </c>
    </row>
    <row r="1479" spans="1:24" x14ac:dyDescent="0.3">
      <c r="A1479">
        <v>1478</v>
      </c>
      <c r="B1479" t="s">
        <v>41</v>
      </c>
      <c r="C1479" t="str">
        <f>_xlfn.XLOOKUP(B1479,Lookup_table!B:B,Lookup_table!C:C)</f>
        <v>Data</v>
      </c>
      <c r="D1479" t="s">
        <v>37</v>
      </c>
      <c r="E1479" t="s">
        <v>32</v>
      </c>
      <c r="F1479" t="s">
        <v>52</v>
      </c>
      <c r="G1479" t="s">
        <v>17</v>
      </c>
      <c r="H1479" t="str">
        <f t="shared" si="92"/>
        <v>Remote</v>
      </c>
      <c r="I1479" t="s">
        <v>18</v>
      </c>
      <c r="J1479" t="str">
        <f t="shared" si="93"/>
        <v>7+ yrs</v>
      </c>
      <c r="K1479">
        <f t="shared" ca="1" si="95"/>
        <v>12</v>
      </c>
      <c r="L1479" t="s">
        <v>27</v>
      </c>
      <c r="M1479">
        <v>1</v>
      </c>
      <c r="N1479">
        <v>1</v>
      </c>
      <c r="O1479">
        <v>0</v>
      </c>
      <c r="P1479">
        <v>0</v>
      </c>
      <c r="Q1479">
        <v>1</v>
      </c>
      <c r="R1479">
        <f>SUM(M1479:N1479:O1479:P1479:Q1479)</f>
        <v>3</v>
      </c>
      <c r="S1479" s="1">
        <v>108696</v>
      </c>
      <c r="T1479" s="1" t="str">
        <f t="shared" si="94"/>
        <v>Medium</v>
      </c>
      <c r="U1479">
        <v>4</v>
      </c>
      <c r="V1479">
        <v>2021</v>
      </c>
      <c r="W1479" t="s">
        <v>28</v>
      </c>
      <c r="X1479">
        <v>7</v>
      </c>
    </row>
    <row r="1480" spans="1:24" x14ac:dyDescent="0.3">
      <c r="A1480">
        <v>1479</v>
      </c>
      <c r="B1480" t="s">
        <v>33</v>
      </c>
      <c r="C1480" t="str">
        <f>_xlfn.XLOOKUP(B1480,Lookup_table!B:B,Lookup_table!C:C)</f>
        <v>Data</v>
      </c>
      <c r="D1480" t="s">
        <v>22</v>
      </c>
      <c r="E1480" t="s">
        <v>15</v>
      </c>
      <c r="F1480" t="s">
        <v>44</v>
      </c>
      <c r="G1480" t="s">
        <v>17</v>
      </c>
      <c r="H1480" t="str">
        <f t="shared" si="92"/>
        <v>Remote</v>
      </c>
      <c r="I1480" t="s">
        <v>26</v>
      </c>
      <c r="J1480" t="str">
        <f t="shared" si="93"/>
        <v>3-6 yrs</v>
      </c>
      <c r="K1480">
        <f t="shared" ca="1" si="95"/>
        <v>5</v>
      </c>
      <c r="L1480" t="s">
        <v>39</v>
      </c>
      <c r="M1480">
        <v>0</v>
      </c>
      <c r="N1480">
        <v>1</v>
      </c>
      <c r="O1480">
        <v>0</v>
      </c>
      <c r="P1480">
        <v>1</v>
      </c>
      <c r="Q1480">
        <v>0</v>
      </c>
      <c r="R1480">
        <f>SUM(M1480:N1480:O1480:P1480:Q1480)</f>
        <v>2</v>
      </c>
      <c r="S1480" s="1">
        <v>105948</v>
      </c>
      <c r="T1480" s="1" t="str">
        <f t="shared" si="94"/>
        <v>Medium</v>
      </c>
      <c r="U1480">
        <v>1</v>
      </c>
      <c r="V1480">
        <v>2026</v>
      </c>
      <c r="W1480" t="s">
        <v>20</v>
      </c>
      <c r="X1480">
        <v>2</v>
      </c>
    </row>
    <row r="1481" spans="1:24" x14ac:dyDescent="0.3">
      <c r="A1481">
        <v>1480</v>
      </c>
      <c r="B1481" t="s">
        <v>33</v>
      </c>
      <c r="C1481" t="str">
        <f>_xlfn.XLOOKUP(B1481,Lookup_table!B:B,Lookup_table!C:C)</f>
        <v>Data</v>
      </c>
      <c r="D1481" t="s">
        <v>34</v>
      </c>
      <c r="E1481" t="s">
        <v>40</v>
      </c>
      <c r="F1481" t="s">
        <v>44</v>
      </c>
      <c r="G1481" t="s">
        <v>25</v>
      </c>
      <c r="H1481" t="str">
        <f t="shared" si="92"/>
        <v>Onsite/Hybrid</v>
      </c>
      <c r="I1481" t="s">
        <v>35</v>
      </c>
      <c r="J1481" t="str">
        <f t="shared" si="93"/>
        <v>0-2 yrs</v>
      </c>
      <c r="K1481">
        <f t="shared" ca="1" si="95"/>
        <v>2</v>
      </c>
      <c r="L1481" t="s">
        <v>39</v>
      </c>
      <c r="M1481">
        <v>1</v>
      </c>
      <c r="N1481">
        <v>0</v>
      </c>
      <c r="O1481">
        <v>0</v>
      </c>
      <c r="P1481">
        <v>1</v>
      </c>
      <c r="Q1481">
        <v>0</v>
      </c>
      <c r="R1481">
        <f>SUM(M1481:N1481:O1481:P1481:Q1481)</f>
        <v>2</v>
      </c>
      <c r="S1481" s="1">
        <v>63865</v>
      </c>
      <c r="T1481" s="1" t="str">
        <f t="shared" si="94"/>
        <v>Low</v>
      </c>
      <c r="U1481">
        <v>6</v>
      </c>
      <c r="V1481">
        <v>2022</v>
      </c>
      <c r="W1481" t="s">
        <v>28</v>
      </c>
      <c r="X1481">
        <v>8</v>
      </c>
    </row>
    <row r="1482" spans="1:24" x14ac:dyDescent="0.3">
      <c r="A1482">
        <v>1481</v>
      </c>
      <c r="B1482" t="s">
        <v>50</v>
      </c>
      <c r="C1482" t="str">
        <f>_xlfn.XLOOKUP(B1482,Lookup_table!B:B,Lookup_table!C:C)</f>
        <v>AI</v>
      </c>
      <c r="D1482" t="s">
        <v>37</v>
      </c>
      <c r="E1482" t="s">
        <v>32</v>
      </c>
      <c r="F1482" t="s">
        <v>24</v>
      </c>
      <c r="G1482" t="s">
        <v>17</v>
      </c>
      <c r="H1482" t="str">
        <f t="shared" si="92"/>
        <v>Remote</v>
      </c>
      <c r="I1482" t="s">
        <v>18</v>
      </c>
      <c r="J1482" t="str">
        <f t="shared" si="93"/>
        <v>7+ yrs</v>
      </c>
      <c r="K1482">
        <f t="shared" ca="1" si="95"/>
        <v>13</v>
      </c>
      <c r="L1482" t="s">
        <v>39</v>
      </c>
      <c r="M1482">
        <v>1</v>
      </c>
      <c r="N1482">
        <v>1</v>
      </c>
      <c r="O1482">
        <v>0</v>
      </c>
      <c r="P1482">
        <v>0</v>
      </c>
      <c r="Q1482">
        <v>1</v>
      </c>
      <c r="R1482">
        <f>SUM(M1482:N1482:O1482:P1482:Q1482)</f>
        <v>3</v>
      </c>
      <c r="S1482" s="1">
        <v>146061</v>
      </c>
      <c r="T1482" s="1" t="str">
        <f t="shared" si="94"/>
        <v>High</v>
      </c>
      <c r="U1482">
        <v>6</v>
      </c>
      <c r="V1482">
        <v>2024</v>
      </c>
      <c r="W1482" t="s">
        <v>20</v>
      </c>
      <c r="X1482">
        <v>1</v>
      </c>
    </row>
    <row r="1483" spans="1:24" x14ac:dyDescent="0.3">
      <c r="A1483">
        <v>1482</v>
      </c>
      <c r="B1483" t="s">
        <v>21</v>
      </c>
      <c r="C1483" t="str">
        <f>_xlfn.XLOOKUP(B1483,Lookup_table!B:B,Lookup_table!C:C)</f>
        <v>AI</v>
      </c>
      <c r="D1483" t="s">
        <v>22</v>
      </c>
      <c r="E1483" t="s">
        <v>40</v>
      </c>
      <c r="F1483" t="s">
        <v>24</v>
      </c>
      <c r="G1483" t="s">
        <v>25</v>
      </c>
      <c r="H1483" t="str">
        <f t="shared" si="92"/>
        <v>Onsite/Hybrid</v>
      </c>
      <c r="I1483" t="s">
        <v>35</v>
      </c>
      <c r="J1483" t="str">
        <f t="shared" si="93"/>
        <v>0-2 yrs</v>
      </c>
      <c r="K1483">
        <f t="shared" ca="1" si="95"/>
        <v>2</v>
      </c>
      <c r="L1483" t="s">
        <v>39</v>
      </c>
      <c r="M1483">
        <v>1</v>
      </c>
      <c r="N1483">
        <v>0</v>
      </c>
      <c r="O1483">
        <v>1</v>
      </c>
      <c r="P1483">
        <v>0</v>
      </c>
      <c r="Q1483">
        <v>1</v>
      </c>
      <c r="R1483">
        <f>SUM(M1483:N1483:O1483:P1483:Q1483)</f>
        <v>3</v>
      </c>
      <c r="S1483" s="1">
        <v>132039</v>
      </c>
      <c r="T1483" s="1" t="str">
        <f t="shared" si="94"/>
        <v>High</v>
      </c>
      <c r="U1483">
        <v>4</v>
      </c>
      <c r="V1483">
        <v>2020</v>
      </c>
      <c r="W1483" t="s">
        <v>28</v>
      </c>
      <c r="X1483">
        <v>7</v>
      </c>
    </row>
    <row r="1484" spans="1:24" x14ac:dyDescent="0.3">
      <c r="A1484">
        <v>1483</v>
      </c>
      <c r="B1484" t="s">
        <v>41</v>
      </c>
      <c r="C1484" t="str">
        <f>_xlfn.XLOOKUP(B1484,Lookup_table!B:B,Lookup_table!C:C)</f>
        <v>Data</v>
      </c>
      <c r="D1484" t="s">
        <v>14</v>
      </c>
      <c r="E1484" t="s">
        <v>15</v>
      </c>
      <c r="F1484" t="s">
        <v>24</v>
      </c>
      <c r="G1484" t="s">
        <v>17</v>
      </c>
      <c r="H1484" t="str">
        <f t="shared" si="92"/>
        <v>Remote</v>
      </c>
      <c r="I1484" t="s">
        <v>26</v>
      </c>
      <c r="J1484" t="str">
        <f t="shared" si="93"/>
        <v>3-6 yrs</v>
      </c>
      <c r="K1484">
        <f t="shared" ca="1" si="95"/>
        <v>6</v>
      </c>
      <c r="L1484" t="s">
        <v>39</v>
      </c>
      <c r="M1484">
        <v>0</v>
      </c>
      <c r="N1484">
        <v>1</v>
      </c>
      <c r="O1484">
        <v>0</v>
      </c>
      <c r="P1484">
        <v>0</v>
      </c>
      <c r="Q1484">
        <v>1</v>
      </c>
      <c r="R1484">
        <f>SUM(M1484:N1484:O1484:P1484:Q1484)</f>
        <v>2</v>
      </c>
      <c r="S1484" s="1">
        <v>86990</v>
      </c>
      <c r="T1484" s="1" t="str">
        <f t="shared" si="94"/>
        <v>Medium</v>
      </c>
      <c r="U1484">
        <v>5</v>
      </c>
      <c r="V1484">
        <v>2026</v>
      </c>
      <c r="W1484" t="s">
        <v>20</v>
      </c>
      <c r="X1484">
        <v>3</v>
      </c>
    </row>
    <row r="1485" spans="1:24" x14ac:dyDescent="0.3">
      <c r="A1485">
        <v>1484</v>
      </c>
      <c r="B1485" t="s">
        <v>33</v>
      </c>
      <c r="C1485" t="str">
        <f>_xlfn.XLOOKUP(B1485,Lookup_table!B:B,Lookup_table!C:C)</f>
        <v>Data</v>
      </c>
      <c r="D1485" t="s">
        <v>14</v>
      </c>
      <c r="E1485" t="s">
        <v>32</v>
      </c>
      <c r="F1485" t="s">
        <v>51</v>
      </c>
      <c r="G1485" t="s">
        <v>17</v>
      </c>
      <c r="H1485" t="str">
        <f t="shared" si="92"/>
        <v>Remote</v>
      </c>
      <c r="I1485" t="s">
        <v>26</v>
      </c>
      <c r="J1485" t="str">
        <f t="shared" si="93"/>
        <v>3-6 yrs</v>
      </c>
      <c r="K1485">
        <f t="shared" ca="1" si="95"/>
        <v>5</v>
      </c>
      <c r="L1485" t="s">
        <v>39</v>
      </c>
      <c r="M1485">
        <v>1</v>
      </c>
      <c r="N1485">
        <v>0</v>
      </c>
      <c r="O1485">
        <v>0</v>
      </c>
      <c r="P1485">
        <v>0</v>
      </c>
      <c r="Q1485">
        <v>1</v>
      </c>
      <c r="R1485">
        <f>SUM(M1485:N1485:O1485:P1485:Q1485)</f>
        <v>2</v>
      </c>
      <c r="S1485" s="1">
        <v>80975</v>
      </c>
      <c r="T1485" s="1" t="str">
        <f t="shared" si="94"/>
        <v>Medium</v>
      </c>
      <c r="U1485">
        <v>9</v>
      </c>
      <c r="V1485">
        <v>2022</v>
      </c>
      <c r="W1485" t="s">
        <v>28</v>
      </c>
      <c r="X1485">
        <v>9</v>
      </c>
    </row>
    <row r="1486" spans="1:24" x14ac:dyDescent="0.3">
      <c r="A1486">
        <v>1485</v>
      </c>
      <c r="B1486" t="s">
        <v>41</v>
      </c>
      <c r="C1486" t="str">
        <f>_xlfn.XLOOKUP(B1486,Lookup_table!B:B,Lookup_table!C:C)</f>
        <v>Data</v>
      </c>
      <c r="D1486" t="s">
        <v>37</v>
      </c>
      <c r="E1486" t="s">
        <v>38</v>
      </c>
      <c r="F1486" t="s">
        <v>51</v>
      </c>
      <c r="G1486" t="s">
        <v>17</v>
      </c>
      <c r="H1486" t="str">
        <f t="shared" si="92"/>
        <v>Remote</v>
      </c>
      <c r="I1486" t="s">
        <v>26</v>
      </c>
      <c r="J1486" t="str">
        <f t="shared" si="93"/>
        <v>3-6 yrs</v>
      </c>
      <c r="K1486">
        <f t="shared" ca="1" si="95"/>
        <v>6</v>
      </c>
      <c r="L1486" t="s">
        <v>27</v>
      </c>
      <c r="M1486">
        <v>0</v>
      </c>
      <c r="N1486">
        <v>0</v>
      </c>
      <c r="O1486">
        <v>1</v>
      </c>
      <c r="P1486">
        <v>0</v>
      </c>
      <c r="Q1486">
        <v>0</v>
      </c>
      <c r="R1486">
        <f>SUM(M1486:N1486:O1486:P1486:Q1486)</f>
        <v>1</v>
      </c>
      <c r="S1486" s="1">
        <v>85201</v>
      </c>
      <c r="T1486" s="1" t="str">
        <f t="shared" si="94"/>
        <v>Medium</v>
      </c>
      <c r="U1486">
        <v>2</v>
      </c>
      <c r="V1486">
        <v>2026</v>
      </c>
      <c r="W1486" t="s">
        <v>28</v>
      </c>
      <c r="X1486">
        <v>8</v>
      </c>
    </row>
    <row r="1487" spans="1:24" x14ac:dyDescent="0.3">
      <c r="A1487">
        <v>1486</v>
      </c>
      <c r="B1487" t="s">
        <v>50</v>
      </c>
      <c r="C1487" t="str">
        <f>_xlfn.XLOOKUP(B1487,Lookup_table!B:B,Lookup_table!C:C)</f>
        <v>AI</v>
      </c>
      <c r="D1487" t="s">
        <v>14</v>
      </c>
      <c r="E1487" t="s">
        <v>15</v>
      </c>
      <c r="F1487" t="s">
        <v>24</v>
      </c>
      <c r="G1487" t="s">
        <v>25</v>
      </c>
      <c r="H1487" t="str">
        <f t="shared" si="92"/>
        <v>Onsite/Hybrid</v>
      </c>
      <c r="I1487" t="s">
        <v>35</v>
      </c>
      <c r="J1487" t="str">
        <f t="shared" si="93"/>
        <v>0-2 yrs</v>
      </c>
      <c r="K1487">
        <f t="shared" ca="1" si="95"/>
        <v>0</v>
      </c>
      <c r="L1487" t="s">
        <v>27</v>
      </c>
      <c r="M1487">
        <v>1</v>
      </c>
      <c r="N1487">
        <v>0</v>
      </c>
      <c r="O1487">
        <v>0</v>
      </c>
      <c r="P1487">
        <v>0</v>
      </c>
      <c r="Q1487">
        <v>0</v>
      </c>
      <c r="R1487">
        <f>SUM(M1487:N1487:O1487:P1487:Q1487)</f>
        <v>1</v>
      </c>
      <c r="S1487" s="1">
        <v>91317</v>
      </c>
      <c r="T1487" s="1" t="str">
        <f t="shared" si="94"/>
        <v>Medium</v>
      </c>
      <c r="U1487">
        <v>10</v>
      </c>
      <c r="V1487">
        <v>2026</v>
      </c>
      <c r="W1487" t="s">
        <v>20</v>
      </c>
      <c r="X1487">
        <v>2</v>
      </c>
    </row>
    <row r="1488" spans="1:24" x14ac:dyDescent="0.3">
      <c r="A1488">
        <v>1487</v>
      </c>
      <c r="B1488" t="s">
        <v>50</v>
      </c>
      <c r="C1488" t="str">
        <f>_xlfn.XLOOKUP(B1488,Lookup_table!B:B,Lookup_table!C:C)</f>
        <v>AI</v>
      </c>
      <c r="D1488" t="s">
        <v>14</v>
      </c>
      <c r="E1488" t="s">
        <v>32</v>
      </c>
      <c r="F1488" t="s">
        <v>43</v>
      </c>
      <c r="G1488" t="s">
        <v>30</v>
      </c>
      <c r="H1488" t="str">
        <f t="shared" si="92"/>
        <v>Onsite/Hybrid</v>
      </c>
      <c r="I1488" t="s">
        <v>26</v>
      </c>
      <c r="J1488" t="str">
        <f t="shared" si="93"/>
        <v>3-6 yrs</v>
      </c>
      <c r="K1488">
        <f t="shared" ca="1" si="95"/>
        <v>4</v>
      </c>
      <c r="L1488" t="s">
        <v>39</v>
      </c>
      <c r="M1488">
        <v>0</v>
      </c>
      <c r="N1488">
        <v>1</v>
      </c>
      <c r="O1488">
        <v>0</v>
      </c>
      <c r="P1488">
        <v>0</v>
      </c>
      <c r="Q1488">
        <v>0</v>
      </c>
      <c r="R1488">
        <f>SUM(M1488:N1488:O1488:P1488:Q1488)</f>
        <v>1</v>
      </c>
      <c r="S1488" s="1">
        <v>115710</v>
      </c>
      <c r="T1488" s="1" t="str">
        <f t="shared" si="94"/>
        <v>Medium</v>
      </c>
      <c r="U1488">
        <v>8</v>
      </c>
      <c r="V1488">
        <v>2022</v>
      </c>
      <c r="W1488" t="s">
        <v>20</v>
      </c>
      <c r="X1488">
        <v>5</v>
      </c>
    </row>
    <row r="1489" spans="1:24" x14ac:dyDescent="0.3">
      <c r="A1489">
        <v>1488</v>
      </c>
      <c r="B1489" t="s">
        <v>36</v>
      </c>
      <c r="C1489" t="str">
        <f>_xlfn.XLOOKUP(B1489,Lookup_table!B:B,Lookup_table!C:C)</f>
        <v>Data</v>
      </c>
      <c r="D1489" t="s">
        <v>37</v>
      </c>
      <c r="E1489" t="s">
        <v>23</v>
      </c>
      <c r="F1489" t="s">
        <v>24</v>
      </c>
      <c r="G1489" t="s">
        <v>17</v>
      </c>
      <c r="H1489" t="str">
        <f t="shared" si="92"/>
        <v>Remote</v>
      </c>
      <c r="I1489" t="s">
        <v>26</v>
      </c>
      <c r="J1489" t="str">
        <f t="shared" si="93"/>
        <v>3-6 yrs</v>
      </c>
      <c r="K1489">
        <f t="shared" ca="1" si="95"/>
        <v>5</v>
      </c>
      <c r="L1489" t="s">
        <v>19</v>
      </c>
      <c r="M1489">
        <v>1</v>
      </c>
      <c r="N1489">
        <v>0</v>
      </c>
      <c r="O1489">
        <v>0</v>
      </c>
      <c r="P1489">
        <v>1</v>
      </c>
      <c r="Q1489">
        <v>1</v>
      </c>
      <c r="R1489">
        <f>SUM(M1489:N1489:O1489:P1489:Q1489)</f>
        <v>3</v>
      </c>
      <c r="S1489" s="1">
        <v>98699</v>
      </c>
      <c r="T1489" s="1" t="str">
        <f t="shared" si="94"/>
        <v>Medium</v>
      </c>
      <c r="U1489">
        <v>12</v>
      </c>
      <c r="V1489">
        <v>2021</v>
      </c>
      <c r="W1489" t="s">
        <v>28</v>
      </c>
      <c r="X1489">
        <v>7</v>
      </c>
    </row>
    <row r="1490" spans="1:24" x14ac:dyDescent="0.3">
      <c r="A1490">
        <v>1489</v>
      </c>
      <c r="B1490" t="s">
        <v>36</v>
      </c>
      <c r="C1490" t="str">
        <f>_xlfn.XLOOKUP(B1490,Lookup_table!B:B,Lookup_table!C:C)</f>
        <v>Data</v>
      </c>
      <c r="D1490" t="s">
        <v>22</v>
      </c>
      <c r="E1490" t="s">
        <v>23</v>
      </c>
      <c r="F1490" t="s">
        <v>29</v>
      </c>
      <c r="G1490" t="s">
        <v>25</v>
      </c>
      <c r="H1490" t="str">
        <f t="shared" si="92"/>
        <v>Onsite/Hybrid</v>
      </c>
      <c r="I1490" t="s">
        <v>26</v>
      </c>
      <c r="J1490" t="str">
        <f t="shared" si="93"/>
        <v>3-6 yrs</v>
      </c>
      <c r="K1490">
        <f t="shared" ca="1" si="95"/>
        <v>3</v>
      </c>
      <c r="L1490" t="s">
        <v>27</v>
      </c>
      <c r="M1490">
        <v>0</v>
      </c>
      <c r="N1490">
        <v>1</v>
      </c>
      <c r="O1490">
        <v>0</v>
      </c>
      <c r="P1490">
        <v>0</v>
      </c>
      <c r="Q1490">
        <v>0</v>
      </c>
      <c r="R1490">
        <f>SUM(M1490:N1490:O1490:P1490:Q1490)</f>
        <v>1</v>
      </c>
      <c r="S1490" s="1">
        <v>91607</v>
      </c>
      <c r="T1490" s="1" t="str">
        <f t="shared" si="94"/>
        <v>Medium</v>
      </c>
      <c r="U1490">
        <v>1</v>
      </c>
      <c r="V1490">
        <v>2022</v>
      </c>
      <c r="W1490" t="s">
        <v>20</v>
      </c>
      <c r="X1490">
        <v>5</v>
      </c>
    </row>
    <row r="1491" spans="1:24" x14ac:dyDescent="0.3">
      <c r="A1491">
        <v>1490</v>
      </c>
      <c r="B1491" t="s">
        <v>50</v>
      </c>
      <c r="C1491" t="str">
        <f>_xlfn.XLOOKUP(B1491,Lookup_table!B:B,Lookup_table!C:C)</f>
        <v>AI</v>
      </c>
      <c r="D1491" t="s">
        <v>37</v>
      </c>
      <c r="E1491" t="s">
        <v>38</v>
      </c>
      <c r="F1491" t="s">
        <v>24</v>
      </c>
      <c r="G1491" t="s">
        <v>25</v>
      </c>
      <c r="H1491" t="str">
        <f t="shared" si="92"/>
        <v>Onsite/Hybrid</v>
      </c>
      <c r="I1491" t="s">
        <v>26</v>
      </c>
      <c r="J1491" t="str">
        <f t="shared" si="93"/>
        <v>3-6 yrs</v>
      </c>
      <c r="K1491">
        <f t="shared" ca="1" si="95"/>
        <v>4</v>
      </c>
      <c r="L1491" t="s">
        <v>19</v>
      </c>
      <c r="M1491">
        <v>1</v>
      </c>
      <c r="N1491">
        <v>1</v>
      </c>
      <c r="O1491">
        <v>0</v>
      </c>
      <c r="P1491">
        <v>1</v>
      </c>
      <c r="Q1491">
        <v>0</v>
      </c>
      <c r="R1491">
        <f>SUM(M1491:N1491:O1491:P1491:Q1491)</f>
        <v>3</v>
      </c>
      <c r="S1491" s="1">
        <v>131074</v>
      </c>
      <c r="T1491" s="1" t="str">
        <f t="shared" si="94"/>
        <v>High</v>
      </c>
      <c r="U1491">
        <v>3</v>
      </c>
      <c r="V1491">
        <v>2021</v>
      </c>
      <c r="W1491" t="s">
        <v>28</v>
      </c>
      <c r="X1491">
        <v>9</v>
      </c>
    </row>
    <row r="1492" spans="1:24" x14ac:dyDescent="0.3">
      <c r="A1492">
        <v>1491</v>
      </c>
      <c r="B1492" t="s">
        <v>50</v>
      </c>
      <c r="C1492" t="str">
        <f>_xlfn.XLOOKUP(B1492,Lookup_table!B:B,Lookup_table!C:C)</f>
        <v>AI</v>
      </c>
      <c r="D1492" t="s">
        <v>34</v>
      </c>
      <c r="E1492" t="s">
        <v>15</v>
      </c>
      <c r="F1492" t="s">
        <v>44</v>
      </c>
      <c r="G1492" t="s">
        <v>17</v>
      </c>
      <c r="H1492" t="str">
        <f t="shared" si="92"/>
        <v>Remote</v>
      </c>
      <c r="I1492" t="s">
        <v>26</v>
      </c>
      <c r="J1492" t="str">
        <f t="shared" si="93"/>
        <v>3-6 yrs</v>
      </c>
      <c r="K1492">
        <f t="shared" ca="1" si="95"/>
        <v>6</v>
      </c>
      <c r="L1492" t="s">
        <v>19</v>
      </c>
      <c r="M1492">
        <v>1</v>
      </c>
      <c r="N1492">
        <v>0</v>
      </c>
      <c r="O1492">
        <v>0</v>
      </c>
      <c r="P1492">
        <v>1</v>
      </c>
      <c r="Q1492">
        <v>0</v>
      </c>
      <c r="R1492">
        <f>SUM(M1492:N1492:O1492:P1492:Q1492)</f>
        <v>2</v>
      </c>
      <c r="S1492" s="1">
        <v>133536</v>
      </c>
      <c r="T1492" s="1" t="str">
        <f t="shared" si="94"/>
        <v>High</v>
      </c>
      <c r="U1492">
        <v>10</v>
      </c>
      <c r="V1492">
        <v>2024</v>
      </c>
      <c r="W1492" t="s">
        <v>28</v>
      </c>
      <c r="X1492">
        <v>8</v>
      </c>
    </row>
    <row r="1493" spans="1:24" x14ac:dyDescent="0.3">
      <c r="A1493">
        <v>1492</v>
      </c>
      <c r="B1493" t="s">
        <v>50</v>
      </c>
      <c r="C1493" t="str">
        <f>_xlfn.XLOOKUP(B1493,Lookup_table!B:B,Lookup_table!C:C)</f>
        <v>AI</v>
      </c>
      <c r="D1493" t="s">
        <v>22</v>
      </c>
      <c r="E1493" t="s">
        <v>23</v>
      </c>
      <c r="F1493" t="s">
        <v>52</v>
      </c>
      <c r="G1493" t="s">
        <v>30</v>
      </c>
      <c r="H1493" t="str">
        <f t="shared" si="92"/>
        <v>Onsite/Hybrid</v>
      </c>
      <c r="I1493" t="s">
        <v>18</v>
      </c>
      <c r="J1493" t="str">
        <f t="shared" si="93"/>
        <v>7+ yrs</v>
      </c>
      <c r="K1493">
        <f t="shared" ca="1" si="95"/>
        <v>7</v>
      </c>
      <c r="L1493" t="s">
        <v>27</v>
      </c>
      <c r="M1493">
        <v>0</v>
      </c>
      <c r="N1493">
        <v>1</v>
      </c>
      <c r="O1493">
        <v>1</v>
      </c>
      <c r="P1493">
        <v>0</v>
      </c>
      <c r="Q1493">
        <v>0</v>
      </c>
      <c r="R1493">
        <f>SUM(M1493:N1493:O1493:P1493:Q1493)</f>
        <v>2</v>
      </c>
      <c r="S1493" s="1">
        <v>171216</v>
      </c>
      <c r="T1493" s="1" t="str">
        <f t="shared" si="94"/>
        <v>High</v>
      </c>
      <c r="U1493">
        <v>1</v>
      </c>
      <c r="V1493">
        <v>2026</v>
      </c>
      <c r="W1493" t="s">
        <v>34</v>
      </c>
      <c r="X1493">
        <v>2</v>
      </c>
    </row>
    <row r="1494" spans="1:24" x14ac:dyDescent="0.3">
      <c r="A1494">
        <v>1493</v>
      </c>
      <c r="B1494" t="s">
        <v>31</v>
      </c>
      <c r="C1494" t="str">
        <f>_xlfn.XLOOKUP(B1494,Lookup_table!B:B,Lookup_table!C:C)</f>
        <v>Business</v>
      </c>
      <c r="D1494" t="s">
        <v>22</v>
      </c>
      <c r="E1494" t="s">
        <v>42</v>
      </c>
      <c r="F1494" t="s">
        <v>44</v>
      </c>
      <c r="G1494" t="s">
        <v>25</v>
      </c>
      <c r="H1494" t="str">
        <f t="shared" si="92"/>
        <v>Onsite/Hybrid</v>
      </c>
      <c r="I1494" t="s">
        <v>26</v>
      </c>
      <c r="J1494" t="str">
        <f t="shared" si="93"/>
        <v>3-6 yrs</v>
      </c>
      <c r="K1494">
        <f t="shared" ca="1" si="95"/>
        <v>4</v>
      </c>
      <c r="L1494" t="s">
        <v>39</v>
      </c>
      <c r="M1494">
        <v>1</v>
      </c>
      <c r="N1494">
        <v>0</v>
      </c>
      <c r="O1494">
        <v>1</v>
      </c>
      <c r="P1494">
        <v>0</v>
      </c>
      <c r="Q1494">
        <v>1</v>
      </c>
      <c r="R1494">
        <f>SUM(M1494:N1494:O1494:P1494:Q1494)</f>
        <v>3</v>
      </c>
      <c r="S1494" s="1">
        <v>117395</v>
      </c>
      <c r="T1494" s="1" t="str">
        <f t="shared" si="94"/>
        <v>Medium</v>
      </c>
      <c r="U1494">
        <v>12</v>
      </c>
      <c r="V1494">
        <v>2022</v>
      </c>
      <c r="W1494" t="s">
        <v>34</v>
      </c>
      <c r="X1494">
        <v>6</v>
      </c>
    </row>
    <row r="1495" spans="1:24" x14ac:dyDescent="0.3">
      <c r="A1495">
        <v>1494</v>
      </c>
      <c r="B1495" t="s">
        <v>31</v>
      </c>
      <c r="C1495" t="str">
        <f>_xlfn.XLOOKUP(B1495,Lookup_table!B:B,Lookup_table!C:C)</f>
        <v>Business</v>
      </c>
      <c r="D1495" t="s">
        <v>14</v>
      </c>
      <c r="E1495" t="s">
        <v>23</v>
      </c>
      <c r="F1495" t="s">
        <v>44</v>
      </c>
      <c r="G1495" t="s">
        <v>17</v>
      </c>
      <c r="H1495" t="str">
        <f t="shared" si="92"/>
        <v>Remote</v>
      </c>
      <c r="I1495" t="s">
        <v>26</v>
      </c>
      <c r="J1495" t="str">
        <f t="shared" si="93"/>
        <v>3-6 yrs</v>
      </c>
      <c r="K1495">
        <f t="shared" ca="1" si="95"/>
        <v>5</v>
      </c>
      <c r="L1495" t="s">
        <v>27</v>
      </c>
      <c r="M1495">
        <v>0</v>
      </c>
      <c r="N1495">
        <v>1</v>
      </c>
      <c r="O1495">
        <v>1</v>
      </c>
      <c r="P1495">
        <v>1</v>
      </c>
      <c r="Q1495">
        <v>1</v>
      </c>
      <c r="R1495">
        <f>SUM(M1495:N1495:O1495:P1495:Q1495)</f>
        <v>4</v>
      </c>
      <c r="S1495" s="1">
        <v>115239</v>
      </c>
      <c r="T1495" s="1" t="str">
        <f t="shared" si="94"/>
        <v>Medium</v>
      </c>
      <c r="U1495">
        <v>2</v>
      </c>
      <c r="V1495">
        <v>2026</v>
      </c>
      <c r="W1495" t="s">
        <v>28</v>
      </c>
      <c r="X1495">
        <v>9</v>
      </c>
    </row>
    <row r="1496" spans="1:24" x14ac:dyDescent="0.3">
      <c r="A1496">
        <v>1495</v>
      </c>
      <c r="B1496" t="s">
        <v>36</v>
      </c>
      <c r="C1496" t="str">
        <f>_xlfn.XLOOKUP(B1496,Lookup_table!B:B,Lookup_table!C:C)</f>
        <v>Data</v>
      </c>
      <c r="D1496" t="s">
        <v>37</v>
      </c>
      <c r="E1496" t="s">
        <v>38</v>
      </c>
      <c r="F1496" t="s">
        <v>16</v>
      </c>
      <c r="G1496" t="s">
        <v>17</v>
      </c>
      <c r="H1496" t="str">
        <f t="shared" si="92"/>
        <v>Remote</v>
      </c>
      <c r="I1496" t="s">
        <v>18</v>
      </c>
      <c r="J1496" t="str">
        <f t="shared" si="93"/>
        <v>7+ yrs</v>
      </c>
      <c r="K1496">
        <f t="shared" ca="1" si="95"/>
        <v>8</v>
      </c>
      <c r="L1496" t="s">
        <v>27</v>
      </c>
      <c r="M1496">
        <v>1</v>
      </c>
      <c r="N1496">
        <v>1</v>
      </c>
      <c r="O1496">
        <v>0</v>
      </c>
      <c r="P1496">
        <v>0</v>
      </c>
      <c r="Q1496">
        <v>1</v>
      </c>
      <c r="R1496">
        <f>SUM(M1496:N1496:O1496:P1496:Q1496)</f>
        <v>3</v>
      </c>
      <c r="S1496" s="1">
        <v>106772</v>
      </c>
      <c r="T1496" s="1" t="str">
        <f t="shared" si="94"/>
        <v>Medium</v>
      </c>
      <c r="U1496">
        <v>1</v>
      </c>
      <c r="V1496">
        <v>2026</v>
      </c>
      <c r="W1496" t="s">
        <v>20</v>
      </c>
      <c r="X1496">
        <v>5</v>
      </c>
    </row>
    <row r="1497" spans="1:24" x14ac:dyDescent="0.3">
      <c r="A1497">
        <v>1496</v>
      </c>
      <c r="B1497" t="s">
        <v>33</v>
      </c>
      <c r="C1497" t="str">
        <f>_xlfn.XLOOKUP(B1497,Lookup_table!B:B,Lookup_table!C:C)</f>
        <v>Data</v>
      </c>
      <c r="D1497" t="s">
        <v>34</v>
      </c>
      <c r="E1497" t="s">
        <v>15</v>
      </c>
      <c r="F1497" t="s">
        <v>51</v>
      </c>
      <c r="G1497" t="s">
        <v>25</v>
      </c>
      <c r="H1497" t="str">
        <f t="shared" si="92"/>
        <v>Onsite/Hybrid</v>
      </c>
      <c r="I1497" t="s">
        <v>26</v>
      </c>
      <c r="J1497" t="str">
        <f t="shared" si="93"/>
        <v>3-6 yrs</v>
      </c>
      <c r="K1497">
        <f t="shared" ca="1" si="95"/>
        <v>3</v>
      </c>
      <c r="L1497" t="s">
        <v>19</v>
      </c>
      <c r="M1497">
        <v>0</v>
      </c>
      <c r="N1497">
        <v>1</v>
      </c>
      <c r="O1497">
        <v>1</v>
      </c>
      <c r="P1497">
        <v>1</v>
      </c>
      <c r="Q1497">
        <v>0</v>
      </c>
      <c r="R1497">
        <f>SUM(M1497:N1497:O1497:P1497:Q1497)</f>
        <v>3</v>
      </c>
      <c r="S1497" s="1">
        <v>106984</v>
      </c>
      <c r="T1497" s="1" t="str">
        <f t="shared" si="94"/>
        <v>Medium</v>
      </c>
      <c r="U1497">
        <v>6</v>
      </c>
      <c r="V1497">
        <v>2020</v>
      </c>
      <c r="W1497" t="s">
        <v>28</v>
      </c>
      <c r="X1497">
        <v>7</v>
      </c>
    </row>
    <row r="1498" spans="1:24" x14ac:dyDescent="0.3">
      <c r="A1498">
        <v>1497</v>
      </c>
      <c r="B1498" t="s">
        <v>33</v>
      </c>
      <c r="C1498" t="str">
        <f>_xlfn.XLOOKUP(B1498,Lookup_table!B:B,Lookup_table!C:C)</f>
        <v>Data</v>
      </c>
      <c r="D1498" t="s">
        <v>37</v>
      </c>
      <c r="E1498" t="s">
        <v>38</v>
      </c>
      <c r="F1498" t="s">
        <v>29</v>
      </c>
      <c r="G1498" t="s">
        <v>30</v>
      </c>
      <c r="H1498" t="str">
        <f t="shared" si="92"/>
        <v>Onsite/Hybrid</v>
      </c>
      <c r="I1498" t="s">
        <v>35</v>
      </c>
      <c r="J1498" t="str">
        <f t="shared" si="93"/>
        <v>0-2 yrs</v>
      </c>
      <c r="K1498">
        <f t="shared" ca="1" si="95"/>
        <v>1</v>
      </c>
      <c r="L1498" t="s">
        <v>19</v>
      </c>
      <c r="M1498">
        <v>1</v>
      </c>
      <c r="N1498">
        <v>1</v>
      </c>
      <c r="O1498">
        <v>0</v>
      </c>
      <c r="P1498">
        <v>0</v>
      </c>
      <c r="Q1498">
        <v>1</v>
      </c>
      <c r="R1498">
        <f>SUM(M1498:N1498:O1498:P1498:Q1498)</f>
        <v>3</v>
      </c>
      <c r="S1498" s="1">
        <v>63298</v>
      </c>
      <c r="T1498" s="1" t="str">
        <f t="shared" si="94"/>
        <v>Low</v>
      </c>
      <c r="U1498">
        <v>9</v>
      </c>
      <c r="V1498">
        <v>2020</v>
      </c>
      <c r="W1498" t="s">
        <v>34</v>
      </c>
      <c r="X1498">
        <v>2</v>
      </c>
    </row>
    <row r="1499" spans="1:24" x14ac:dyDescent="0.3">
      <c r="A1499">
        <v>1498</v>
      </c>
      <c r="B1499" t="s">
        <v>50</v>
      </c>
      <c r="C1499" t="str">
        <f>_xlfn.XLOOKUP(B1499,Lookup_table!B:B,Lookup_table!C:C)</f>
        <v>AI</v>
      </c>
      <c r="D1499" t="s">
        <v>22</v>
      </c>
      <c r="E1499" t="s">
        <v>15</v>
      </c>
      <c r="F1499" t="s">
        <v>16</v>
      </c>
      <c r="G1499" t="s">
        <v>25</v>
      </c>
      <c r="H1499" t="str">
        <f t="shared" si="92"/>
        <v>Onsite/Hybrid</v>
      </c>
      <c r="I1499" t="s">
        <v>26</v>
      </c>
      <c r="J1499" t="str">
        <f t="shared" si="93"/>
        <v>3-6 yrs</v>
      </c>
      <c r="K1499">
        <f t="shared" ca="1" si="95"/>
        <v>6</v>
      </c>
      <c r="L1499" t="s">
        <v>39</v>
      </c>
      <c r="M1499">
        <v>1</v>
      </c>
      <c r="N1499">
        <v>0</v>
      </c>
      <c r="O1499">
        <v>1</v>
      </c>
      <c r="P1499">
        <v>1</v>
      </c>
      <c r="Q1499">
        <v>0</v>
      </c>
      <c r="R1499">
        <f>SUM(M1499:N1499:O1499:P1499:Q1499)</f>
        <v>3</v>
      </c>
      <c r="S1499" s="1">
        <v>160085</v>
      </c>
      <c r="T1499" s="1" t="str">
        <f t="shared" si="94"/>
        <v>High</v>
      </c>
      <c r="U1499">
        <v>6</v>
      </c>
      <c r="V1499">
        <v>2026</v>
      </c>
      <c r="W1499" t="s">
        <v>28</v>
      </c>
      <c r="X1499">
        <v>3</v>
      </c>
    </row>
    <row r="1500" spans="1:24" x14ac:dyDescent="0.3">
      <c r="A1500">
        <v>1499</v>
      </c>
      <c r="B1500" t="s">
        <v>50</v>
      </c>
      <c r="C1500" t="str">
        <f>_xlfn.XLOOKUP(B1500,Lookup_table!B:B,Lookup_table!C:C)</f>
        <v>AI</v>
      </c>
      <c r="D1500" t="s">
        <v>22</v>
      </c>
      <c r="E1500" t="s">
        <v>38</v>
      </c>
      <c r="F1500" t="s">
        <v>29</v>
      </c>
      <c r="G1500" t="s">
        <v>17</v>
      </c>
      <c r="H1500" t="str">
        <f t="shared" si="92"/>
        <v>Remote</v>
      </c>
      <c r="I1500" t="s">
        <v>18</v>
      </c>
      <c r="J1500" t="str">
        <f t="shared" si="93"/>
        <v>7+ yrs</v>
      </c>
      <c r="K1500">
        <f t="shared" ca="1" si="95"/>
        <v>15</v>
      </c>
      <c r="L1500" t="s">
        <v>19</v>
      </c>
      <c r="M1500">
        <v>1</v>
      </c>
      <c r="N1500">
        <v>1</v>
      </c>
      <c r="O1500">
        <v>0</v>
      </c>
      <c r="P1500">
        <v>1</v>
      </c>
      <c r="Q1500">
        <v>0</v>
      </c>
      <c r="R1500">
        <f>SUM(M1500:N1500:O1500:P1500:Q1500)</f>
        <v>3</v>
      </c>
      <c r="S1500" s="1">
        <v>179261</v>
      </c>
      <c r="T1500" s="1" t="str">
        <f t="shared" si="94"/>
        <v>High</v>
      </c>
      <c r="U1500">
        <v>8</v>
      </c>
      <c r="V1500">
        <v>2024</v>
      </c>
      <c r="W1500" t="s">
        <v>20</v>
      </c>
      <c r="X1500">
        <v>6</v>
      </c>
    </row>
    <row r="1501" spans="1:24" x14ac:dyDescent="0.3">
      <c r="A1501">
        <v>1500</v>
      </c>
      <c r="B1501" t="s">
        <v>41</v>
      </c>
      <c r="C1501" t="str">
        <f>_xlfn.XLOOKUP(B1501,Lookup_table!B:B,Lookup_table!C:C)</f>
        <v>Data</v>
      </c>
      <c r="D1501" t="s">
        <v>34</v>
      </c>
      <c r="E1501" t="s">
        <v>23</v>
      </c>
      <c r="F1501" t="s">
        <v>29</v>
      </c>
      <c r="G1501" t="s">
        <v>30</v>
      </c>
      <c r="H1501" t="str">
        <f t="shared" si="92"/>
        <v>Onsite/Hybrid</v>
      </c>
      <c r="I1501" t="s">
        <v>18</v>
      </c>
      <c r="J1501" t="str">
        <f t="shared" si="93"/>
        <v>7+ yrs</v>
      </c>
      <c r="K1501">
        <f t="shared" ca="1" si="95"/>
        <v>13</v>
      </c>
      <c r="L1501" t="s">
        <v>27</v>
      </c>
      <c r="M1501">
        <v>0</v>
      </c>
      <c r="N1501">
        <v>0</v>
      </c>
      <c r="O1501">
        <v>1</v>
      </c>
      <c r="P1501">
        <v>1</v>
      </c>
      <c r="Q1501">
        <v>0</v>
      </c>
      <c r="R1501">
        <f>SUM(M1501:N1501:O1501:P1501:Q1501)</f>
        <v>2</v>
      </c>
      <c r="S1501" s="1">
        <v>133143</v>
      </c>
      <c r="T1501" s="1" t="str">
        <f t="shared" si="94"/>
        <v>High</v>
      </c>
      <c r="U1501">
        <v>8</v>
      </c>
      <c r="V1501">
        <v>2021</v>
      </c>
      <c r="W1501" t="s">
        <v>28</v>
      </c>
      <c r="X1501">
        <v>2</v>
      </c>
    </row>
    <row r="1502" spans="1:24" x14ac:dyDescent="0.3">
      <c r="A1502">
        <v>1501</v>
      </c>
      <c r="B1502" t="s">
        <v>41</v>
      </c>
      <c r="C1502" t="str">
        <f>_xlfn.XLOOKUP(B1502,Lookup_table!B:B,Lookup_table!C:C)</f>
        <v>Data</v>
      </c>
      <c r="D1502" t="s">
        <v>37</v>
      </c>
      <c r="E1502" t="s">
        <v>42</v>
      </c>
      <c r="F1502" t="s">
        <v>52</v>
      </c>
      <c r="G1502" t="s">
        <v>30</v>
      </c>
      <c r="H1502" t="str">
        <f t="shared" si="92"/>
        <v>Onsite/Hybrid</v>
      </c>
      <c r="I1502" t="s">
        <v>18</v>
      </c>
      <c r="J1502" t="str">
        <f t="shared" si="93"/>
        <v>7+ yrs</v>
      </c>
      <c r="K1502">
        <f t="shared" ca="1" si="95"/>
        <v>11</v>
      </c>
      <c r="L1502" t="s">
        <v>27</v>
      </c>
      <c r="M1502">
        <v>0</v>
      </c>
      <c r="N1502">
        <v>1</v>
      </c>
      <c r="O1502">
        <v>1</v>
      </c>
      <c r="P1502">
        <v>0</v>
      </c>
      <c r="Q1502">
        <v>0</v>
      </c>
      <c r="R1502">
        <f>SUM(M1502:N1502:O1502:P1502:Q1502)</f>
        <v>2</v>
      </c>
      <c r="S1502" s="1">
        <v>118140</v>
      </c>
      <c r="T1502" s="1" t="str">
        <f t="shared" si="94"/>
        <v>Medium</v>
      </c>
      <c r="U1502">
        <v>5</v>
      </c>
      <c r="V1502">
        <v>2023</v>
      </c>
      <c r="W1502" t="s">
        <v>34</v>
      </c>
      <c r="X1502">
        <v>1</v>
      </c>
    </row>
    <row r="1503" spans="1:24" x14ac:dyDescent="0.3">
      <c r="A1503">
        <v>1502</v>
      </c>
      <c r="B1503" t="s">
        <v>41</v>
      </c>
      <c r="C1503" t="str">
        <f>_xlfn.XLOOKUP(B1503,Lookup_table!B:B,Lookup_table!C:C)</f>
        <v>Data</v>
      </c>
      <c r="D1503" t="s">
        <v>34</v>
      </c>
      <c r="E1503" t="s">
        <v>42</v>
      </c>
      <c r="F1503" t="s">
        <v>43</v>
      </c>
      <c r="G1503" t="s">
        <v>25</v>
      </c>
      <c r="H1503" t="str">
        <f t="shared" si="92"/>
        <v>Onsite/Hybrid</v>
      </c>
      <c r="I1503" t="s">
        <v>35</v>
      </c>
      <c r="J1503" t="str">
        <f t="shared" si="93"/>
        <v>0-2 yrs</v>
      </c>
      <c r="K1503">
        <f t="shared" ca="1" si="95"/>
        <v>2</v>
      </c>
      <c r="L1503" t="s">
        <v>19</v>
      </c>
      <c r="M1503">
        <v>1</v>
      </c>
      <c r="N1503">
        <v>1</v>
      </c>
      <c r="O1503">
        <v>1</v>
      </c>
      <c r="P1503">
        <v>0</v>
      </c>
      <c r="Q1503">
        <v>0</v>
      </c>
      <c r="R1503">
        <f>SUM(M1503:N1503:O1503:P1503:Q1503)</f>
        <v>3</v>
      </c>
      <c r="S1503" s="1">
        <v>61370</v>
      </c>
      <c r="T1503" s="1" t="str">
        <f t="shared" si="94"/>
        <v>Low</v>
      </c>
      <c r="U1503">
        <v>6</v>
      </c>
      <c r="V1503">
        <v>2026</v>
      </c>
      <c r="W1503" t="s">
        <v>28</v>
      </c>
      <c r="X1503">
        <v>7</v>
      </c>
    </row>
    <row r="1504" spans="1:24" x14ac:dyDescent="0.3">
      <c r="A1504">
        <v>1503</v>
      </c>
      <c r="B1504" t="s">
        <v>31</v>
      </c>
      <c r="C1504" t="str">
        <f>_xlfn.XLOOKUP(B1504,Lookup_table!B:B,Lookup_table!C:C)</f>
        <v>Business</v>
      </c>
      <c r="D1504" t="s">
        <v>37</v>
      </c>
      <c r="E1504" t="s">
        <v>15</v>
      </c>
      <c r="F1504" t="s">
        <v>16</v>
      </c>
      <c r="G1504" t="s">
        <v>25</v>
      </c>
      <c r="H1504" t="str">
        <f t="shared" si="92"/>
        <v>Onsite/Hybrid</v>
      </c>
      <c r="I1504" t="s">
        <v>35</v>
      </c>
      <c r="J1504" t="str">
        <f t="shared" si="93"/>
        <v>0-2 yrs</v>
      </c>
      <c r="K1504">
        <f t="shared" ca="1" si="95"/>
        <v>1</v>
      </c>
      <c r="L1504" t="s">
        <v>39</v>
      </c>
      <c r="M1504">
        <v>1</v>
      </c>
      <c r="N1504">
        <v>1</v>
      </c>
      <c r="O1504">
        <v>1</v>
      </c>
      <c r="P1504">
        <v>0</v>
      </c>
      <c r="Q1504">
        <v>1</v>
      </c>
      <c r="R1504">
        <f>SUM(M1504:N1504:O1504:P1504:Q1504)</f>
        <v>4</v>
      </c>
      <c r="S1504" s="1">
        <v>78645</v>
      </c>
      <c r="T1504" s="1" t="str">
        <f t="shared" si="94"/>
        <v>Medium</v>
      </c>
      <c r="U1504">
        <v>1</v>
      </c>
      <c r="V1504">
        <v>2024</v>
      </c>
      <c r="W1504" t="s">
        <v>28</v>
      </c>
      <c r="X1504">
        <v>9</v>
      </c>
    </row>
    <row r="1505" spans="1:24" x14ac:dyDescent="0.3">
      <c r="A1505">
        <v>1504</v>
      </c>
      <c r="B1505" t="s">
        <v>21</v>
      </c>
      <c r="C1505" t="str">
        <f>_xlfn.XLOOKUP(B1505,Lookup_table!B:B,Lookup_table!C:C)</f>
        <v>AI</v>
      </c>
      <c r="D1505" t="s">
        <v>14</v>
      </c>
      <c r="E1505" t="s">
        <v>42</v>
      </c>
      <c r="F1505" t="s">
        <v>24</v>
      </c>
      <c r="G1505" t="s">
        <v>30</v>
      </c>
      <c r="H1505" t="str">
        <f t="shared" si="92"/>
        <v>Onsite/Hybrid</v>
      </c>
      <c r="I1505" t="s">
        <v>35</v>
      </c>
      <c r="J1505" t="str">
        <f t="shared" si="93"/>
        <v>0-2 yrs</v>
      </c>
      <c r="K1505">
        <f t="shared" ca="1" si="95"/>
        <v>1</v>
      </c>
      <c r="L1505" t="s">
        <v>27</v>
      </c>
      <c r="M1505">
        <v>1</v>
      </c>
      <c r="N1505">
        <v>1</v>
      </c>
      <c r="O1505">
        <v>0</v>
      </c>
      <c r="P1505">
        <v>1</v>
      </c>
      <c r="Q1505">
        <v>0</v>
      </c>
      <c r="R1505">
        <f>SUM(M1505:N1505:O1505:P1505:Q1505)</f>
        <v>3</v>
      </c>
      <c r="S1505" s="1">
        <v>101762</v>
      </c>
      <c r="T1505" s="1" t="str">
        <f t="shared" si="94"/>
        <v>Medium</v>
      </c>
      <c r="U1505">
        <v>9</v>
      </c>
      <c r="V1505">
        <v>2026</v>
      </c>
      <c r="W1505" t="s">
        <v>20</v>
      </c>
      <c r="X1505">
        <v>2</v>
      </c>
    </row>
    <row r="1506" spans="1:24" x14ac:dyDescent="0.3">
      <c r="A1506">
        <v>1505</v>
      </c>
      <c r="B1506" t="s">
        <v>31</v>
      </c>
      <c r="C1506" t="str">
        <f>_xlfn.XLOOKUP(B1506,Lookup_table!B:B,Lookup_table!C:C)</f>
        <v>Business</v>
      </c>
      <c r="D1506" t="s">
        <v>14</v>
      </c>
      <c r="E1506" t="s">
        <v>32</v>
      </c>
      <c r="F1506" t="s">
        <v>51</v>
      </c>
      <c r="G1506" t="s">
        <v>30</v>
      </c>
      <c r="H1506" t="str">
        <f t="shared" si="92"/>
        <v>Onsite/Hybrid</v>
      </c>
      <c r="I1506" t="s">
        <v>35</v>
      </c>
      <c r="J1506" t="str">
        <f t="shared" si="93"/>
        <v>0-2 yrs</v>
      </c>
      <c r="K1506">
        <f t="shared" ca="1" si="95"/>
        <v>1</v>
      </c>
      <c r="L1506" t="s">
        <v>27</v>
      </c>
      <c r="M1506">
        <v>1</v>
      </c>
      <c r="N1506">
        <v>0</v>
      </c>
      <c r="O1506">
        <v>1</v>
      </c>
      <c r="P1506">
        <v>1</v>
      </c>
      <c r="Q1506">
        <v>1</v>
      </c>
      <c r="R1506">
        <f>SUM(M1506:N1506:O1506:P1506:Q1506)</f>
        <v>4</v>
      </c>
      <c r="S1506" s="1">
        <v>90257</v>
      </c>
      <c r="T1506" s="1" t="str">
        <f t="shared" si="94"/>
        <v>Medium</v>
      </c>
      <c r="U1506">
        <v>3</v>
      </c>
      <c r="V1506">
        <v>2021</v>
      </c>
      <c r="W1506" t="s">
        <v>28</v>
      </c>
      <c r="X1506">
        <v>3</v>
      </c>
    </row>
    <row r="1507" spans="1:24" x14ac:dyDescent="0.3">
      <c r="A1507">
        <v>1506</v>
      </c>
      <c r="B1507" t="s">
        <v>31</v>
      </c>
      <c r="C1507" t="str">
        <f>_xlfn.XLOOKUP(B1507,Lookup_table!B:B,Lookup_table!C:C)</f>
        <v>Business</v>
      </c>
      <c r="D1507" t="s">
        <v>22</v>
      </c>
      <c r="E1507" t="s">
        <v>32</v>
      </c>
      <c r="F1507" t="s">
        <v>44</v>
      </c>
      <c r="G1507" t="s">
        <v>30</v>
      </c>
      <c r="H1507" t="str">
        <f t="shared" si="92"/>
        <v>Onsite/Hybrid</v>
      </c>
      <c r="I1507" t="s">
        <v>35</v>
      </c>
      <c r="J1507" t="str">
        <f t="shared" si="93"/>
        <v>0-2 yrs</v>
      </c>
      <c r="K1507">
        <f t="shared" ca="1" si="95"/>
        <v>1</v>
      </c>
      <c r="L1507" t="s">
        <v>27</v>
      </c>
      <c r="M1507">
        <v>0</v>
      </c>
      <c r="N1507">
        <v>1</v>
      </c>
      <c r="O1507">
        <v>0</v>
      </c>
      <c r="P1507">
        <v>0</v>
      </c>
      <c r="Q1507">
        <v>1</v>
      </c>
      <c r="R1507">
        <f>SUM(M1507:N1507:O1507:P1507:Q1507)</f>
        <v>2</v>
      </c>
      <c r="S1507" s="1">
        <v>83689</v>
      </c>
      <c r="T1507" s="1" t="str">
        <f t="shared" si="94"/>
        <v>Medium</v>
      </c>
      <c r="U1507">
        <v>6</v>
      </c>
      <c r="V1507">
        <v>2020</v>
      </c>
      <c r="W1507" t="s">
        <v>28</v>
      </c>
      <c r="X1507">
        <v>9</v>
      </c>
    </row>
    <row r="1508" spans="1:24" x14ac:dyDescent="0.3">
      <c r="A1508">
        <v>1507</v>
      </c>
      <c r="B1508" t="s">
        <v>31</v>
      </c>
      <c r="C1508" t="str">
        <f>_xlfn.XLOOKUP(B1508,Lookup_table!B:B,Lookup_table!C:C)</f>
        <v>Business</v>
      </c>
      <c r="D1508" t="s">
        <v>34</v>
      </c>
      <c r="E1508" t="s">
        <v>32</v>
      </c>
      <c r="F1508" t="s">
        <v>52</v>
      </c>
      <c r="G1508" t="s">
        <v>30</v>
      </c>
      <c r="H1508" t="str">
        <f t="shared" si="92"/>
        <v>Onsite/Hybrid</v>
      </c>
      <c r="I1508" t="s">
        <v>18</v>
      </c>
      <c r="J1508" t="str">
        <f t="shared" si="93"/>
        <v>7+ yrs</v>
      </c>
      <c r="K1508">
        <f t="shared" ca="1" si="95"/>
        <v>12</v>
      </c>
      <c r="L1508" t="s">
        <v>27</v>
      </c>
      <c r="M1508">
        <v>1</v>
      </c>
      <c r="N1508">
        <v>1</v>
      </c>
      <c r="O1508">
        <v>0</v>
      </c>
      <c r="P1508">
        <v>0</v>
      </c>
      <c r="Q1508">
        <v>1</v>
      </c>
      <c r="R1508">
        <f>SUM(M1508:N1508:O1508:P1508:Q1508)</f>
        <v>3</v>
      </c>
      <c r="S1508" s="1">
        <v>106929</v>
      </c>
      <c r="T1508" s="1" t="str">
        <f t="shared" si="94"/>
        <v>Medium</v>
      </c>
      <c r="U1508">
        <v>2</v>
      </c>
      <c r="V1508">
        <v>2022</v>
      </c>
      <c r="W1508" t="s">
        <v>20</v>
      </c>
      <c r="X1508">
        <v>4</v>
      </c>
    </row>
    <row r="1509" spans="1:24" x14ac:dyDescent="0.3">
      <c r="A1509">
        <v>1508</v>
      </c>
      <c r="B1509" t="s">
        <v>31</v>
      </c>
      <c r="C1509" t="str">
        <f>_xlfn.XLOOKUP(B1509,Lookup_table!B:B,Lookup_table!C:C)</f>
        <v>Business</v>
      </c>
      <c r="D1509" t="s">
        <v>37</v>
      </c>
      <c r="E1509" t="s">
        <v>42</v>
      </c>
      <c r="F1509" t="s">
        <v>29</v>
      </c>
      <c r="G1509" t="s">
        <v>17</v>
      </c>
      <c r="H1509" t="str">
        <f t="shared" si="92"/>
        <v>Remote</v>
      </c>
      <c r="I1509" t="s">
        <v>18</v>
      </c>
      <c r="J1509" t="str">
        <f t="shared" si="93"/>
        <v>7+ yrs</v>
      </c>
      <c r="K1509">
        <f t="shared" ca="1" si="95"/>
        <v>7</v>
      </c>
      <c r="L1509" t="s">
        <v>19</v>
      </c>
      <c r="M1509">
        <v>0</v>
      </c>
      <c r="N1509">
        <v>1</v>
      </c>
      <c r="O1509">
        <v>1</v>
      </c>
      <c r="P1509">
        <v>1</v>
      </c>
      <c r="Q1509">
        <v>0</v>
      </c>
      <c r="R1509">
        <f>SUM(M1509:N1509:O1509:P1509:Q1509)</f>
        <v>3</v>
      </c>
      <c r="S1509" s="1">
        <v>126208</v>
      </c>
      <c r="T1509" s="1" t="str">
        <f t="shared" si="94"/>
        <v>High</v>
      </c>
      <c r="U1509">
        <v>6</v>
      </c>
      <c r="V1509">
        <v>2024</v>
      </c>
      <c r="W1509" t="s">
        <v>28</v>
      </c>
      <c r="X1509">
        <v>4</v>
      </c>
    </row>
    <row r="1510" spans="1:24" x14ac:dyDescent="0.3">
      <c r="A1510">
        <v>1509</v>
      </c>
      <c r="B1510" t="s">
        <v>36</v>
      </c>
      <c r="C1510" t="str">
        <f>_xlfn.XLOOKUP(B1510,Lookup_table!B:B,Lookup_table!C:C)</f>
        <v>Data</v>
      </c>
      <c r="D1510" t="s">
        <v>14</v>
      </c>
      <c r="E1510" t="s">
        <v>42</v>
      </c>
      <c r="F1510" t="s">
        <v>24</v>
      </c>
      <c r="G1510" t="s">
        <v>30</v>
      </c>
      <c r="H1510" t="str">
        <f t="shared" si="92"/>
        <v>Onsite/Hybrid</v>
      </c>
      <c r="I1510" t="s">
        <v>26</v>
      </c>
      <c r="J1510" t="str">
        <f t="shared" si="93"/>
        <v>3-6 yrs</v>
      </c>
      <c r="K1510">
        <f t="shared" ca="1" si="95"/>
        <v>3</v>
      </c>
      <c r="L1510" t="s">
        <v>39</v>
      </c>
      <c r="M1510">
        <v>0</v>
      </c>
      <c r="N1510">
        <v>0</v>
      </c>
      <c r="O1510">
        <v>0</v>
      </c>
      <c r="P1510">
        <v>1</v>
      </c>
      <c r="Q1510">
        <v>1</v>
      </c>
      <c r="R1510">
        <f>SUM(M1510:N1510:O1510:P1510:Q1510)</f>
        <v>2</v>
      </c>
      <c r="S1510" s="1">
        <v>95424</v>
      </c>
      <c r="T1510" s="1" t="str">
        <f t="shared" si="94"/>
        <v>Medium</v>
      </c>
      <c r="U1510">
        <v>12</v>
      </c>
      <c r="V1510">
        <v>2021</v>
      </c>
      <c r="W1510" t="s">
        <v>34</v>
      </c>
      <c r="X1510">
        <v>4</v>
      </c>
    </row>
    <row r="1511" spans="1:24" x14ac:dyDescent="0.3">
      <c r="A1511">
        <v>1510</v>
      </c>
      <c r="B1511" t="s">
        <v>31</v>
      </c>
      <c r="C1511" t="str">
        <f>_xlfn.XLOOKUP(B1511,Lookup_table!B:B,Lookup_table!C:C)</f>
        <v>Business</v>
      </c>
      <c r="D1511" t="s">
        <v>14</v>
      </c>
      <c r="E1511" t="s">
        <v>15</v>
      </c>
      <c r="F1511" t="s">
        <v>43</v>
      </c>
      <c r="G1511" t="s">
        <v>17</v>
      </c>
      <c r="H1511" t="str">
        <f t="shared" si="92"/>
        <v>Remote</v>
      </c>
      <c r="I1511" t="s">
        <v>26</v>
      </c>
      <c r="J1511" t="str">
        <f t="shared" si="93"/>
        <v>3-6 yrs</v>
      </c>
      <c r="K1511">
        <f t="shared" ca="1" si="95"/>
        <v>5</v>
      </c>
      <c r="L1511" t="s">
        <v>19</v>
      </c>
      <c r="M1511">
        <v>0</v>
      </c>
      <c r="N1511">
        <v>1</v>
      </c>
      <c r="O1511">
        <v>0</v>
      </c>
      <c r="P1511">
        <v>0</v>
      </c>
      <c r="Q1511">
        <v>0</v>
      </c>
      <c r="R1511">
        <f>SUM(M1511:N1511:O1511:P1511:Q1511)</f>
        <v>1</v>
      </c>
      <c r="S1511" s="1">
        <v>70448</v>
      </c>
      <c r="T1511" s="1" t="str">
        <f t="shared" si="94"/>
        <v>Medium</v>
      </c>
      <c r="U1511">
        <v>8</v>
      </c>
      <c r="V1511">
        <v>2026</v>
      </c>
      <c r="W1511" t="s">
        <v>20</v>
      </c>
      <c r="X1511">
        <v>5</v>
      </c>
    </row>
    <row r="1512" spans="1:24" x14ac:dyDescent="0.3">
      <c r="A1512">
        <v>1511</v>
      </c>
      <c r="B1512" t="s">
        <v>36</v>
      </c>
      <c r="C1512" t="str">
        <f>_xlfn.XLOOKUP(B1512,Lookup_table!B:B,Lookup_table!C:C)</f>
        <v>Data</v>
      </c>
      <c r="D1512" t="s">
        <v>34</v>
      </c>
      <c r="E1512" t="s">
        <v>40</v>
      </c>
      <c r="F1512" t="s">
        <v>51</v>
      </c>
      <c r="G1512" t="s">
        <v>17</v>
      </c>
      <c r="H1512" t="str">
        <f t="shared" si="92"/>
        <v>Remote</v>
      </c>
      <c r="I1512" t="s">
        <v>35</v>
      </c>
      <c r="J1512" t="str">
        <f t="shared" si="93"/>
        <v>0-2 yrs</v>
      </c>
      <c r="K1512">
        <f t="shared" ca="1" si="95"/>
        <v>2</v>
      </c>
      <c r="L1512" t="s">
        <v>39</v>
      </c>
      <c r="M1512">
        <v>1</v>
      </c>
      <c r="N1512">
        <v>0</v>
      </c>
      <c r="O1512">
        <v>0</v>
      </c>
      <c r="P1512">
        <v>1</v>
      </c>
      <c r="Q1512">
        <v>1</v>
      </c>
      <c r="R1512">
        <f>SUM(M1512:N1512:O1512:P1512:Q1512)</f>
        <v>3</v>
      </c>
      <c r="S1512" s="1">
        <v>78706</v>
      </c>
      <c r="T1512" s="1" t="str">
        <f t="shared" si="94"/>
        <v>Medium</v>
      </c>
      <c r="U1512">
        <v>6</v>
      </c>
      <c r="V1512">
        <v>2021</v>
      </c>
      <c r="W1512" t="s">
        <v>20</v>
      </c>
      <c r="X1512">
        <v>1</v>
      </c>
    </row>
    <row r="1513" spans="1:24" x14ac:dyDescent="0.3">
      <c r="A1513">
        <v>1512</v>
      </c>
      <c r="B1513" t="s">
        <v>33</v>
      </c>
      <c r="C1513" t="str">
        <f>_xlfn.XLOOKUP(B1513,Lookup_table!B:B,Lookup_table!C:C)</f>
        <v>Data</v>
      </c>
      <c r="D1513" t="s">
        <v>22</v>
      </c>
      <c r="E1513" t="s">
        <v>23</v>
      </c>
      <c r="F1513" t="s">
        <v>29</v>
      </c>
      <c r="G1513" t="s">
        <v>30</v>
      </c>
      <c r="H1513" t="str">
        <f t="shared" si="92"/>
        <v>Onsite/Hybrid</v>
      </c>
      <c r="I1513" t="s">
        <v>26</v>
      </c>
      <c r="J1513" t="str">
        <f t="shared" si="93"/>
        <v>3-6 yrs</v>
      </c>
      <c r="K1513">
        <f t="shared" ca="1" si="95"/>
        <v>5</v>
      </c>
      <c r="L1513" t="s">
        <v>19</v>
      </c>
      <c r="M1513">
        <v>1</v>
      </c>
      <c r="N1513">
        <v>0</v>
      </c>
      <c r="O1513">
        <v>0</v>
      </c>
      <c r="P1513">
        <v>1</v>
      </c>
      <c r="Q1513">
        <v>0</v>
      </c>
      <c r="R1513">
        <f>SUM(M1513:N1513:O1513:P1513:Q1513)</f>
        <v>2</v>
      </c>
      <c r="S1513" s="1">
        <v>113058</v>
      </c>
      <c r="T1513" s="1" t="str">
        <f t="shared" si="94"/>
        <v>Medium</v>
      </c>
      <c r="U1513">
        <v>9</v>
      </c>
      <c r="V1513">
        <v>2025</v>
      </c>
      <c r="W1513" t="s">
        <v>20</v>
      </c>
      <c r="X1513">
        <v>4</v>
      </c>
    </row>
    <row r="1514" spans="1:24" x14ac:dyDescent="0.3">
      <c r="A1514">
        <v>1513</v>
      </c>
      <c r="B1514" t="s">
        <v>41</v>
      </c>
      <c r="C1514" t="str">
        <f>_xlfn.XLOOKUP(B1514,Lookup_table!B:B,Lookup_table!C:C)</f>
        <v>Data</v>
      </c>
      <c r="D1514" t="s">
        <v>14</v>
      </c>
      <c r="E1514" t="s">
        <v>38</v>
      </c>
      <c r="F1514" t="s">
        <v>52</v>
      </c>
      <c r="G1514" t="s">
        <v>17</v>
      </c>
      <c r="H1514" t="str">
        <f t="shared" si="92"/>
        <v>Remote</v>
      </c>
      <c r="I1514" t="s">
        <v>18</v>
      </c>
      <c r="J1514" t="str">
        <f t="shared" si="93"/>
        <v>7+ yrs</v>
      </c>
      <c r="K1514">
        <f t="shared" ca="1" si="95"/>
        <v>12</v>
      </c>
      <c r="L1514" t="s">
        <v>39</v>
      </c>
      <c r="M1514">
        <v>0</v>
      </c>
      <c r="N1514">
        <v>1</v>
      </c>
      <c r="O1514">
        <v>1</v>
      </c>
      <c r="P1514">
        <v>1</v>
      </c>
      <c r="Q1514">
        <v>0</v>
      </c>
      <c r="R1514">
        <f>SUM(M1514:N1514:O1514:P1514:Q1514)</f>
        <v>3</v>
      </c>
      <c r="S1514" s="1">
        <v>131127</v>
      </c>
      <c r="T1514" s="1" t="str">
        <f t="shared" si="94"/>
        <v>High</v>
      </c>
      <c r="U1514">
        <v>3</v>
      </c>
      <c r="V1514">
        <v>2022</v>
      </c>
      <c r="W1514" t="s">
        <v>28</v>
      </c>
      <c r="X1514">
        <v>8</v>
      </c>
    </row>
    <row r="1515" spans="1:24" x14ac:dyDescent="0.3">
      <c r="A1515">
        <v>1514</v>
      </c>
      <c r="B1515" t="s">
        <v>36</v>
      </c>
      <c r="C1515" t="str">
        <f>_xlfn.XLOOKUP(B1515,Lookup_table!B:B,Lookup_table!C:C)</f>
        <v>Data</v>
      </c>
      <c r="D1515" t="s">
        <v>34</v>
      </c>
      <c r="E1515" t="s">
        <v>40</v>
      </c>
      <c r="F1515" t="s">
        <v>43</v>
      </c>
      <c r="G1515" t="s">
        <v>17</v>
      </c>
      <c r="H1515" t="str">
        <f t="shared" si="92"/>
        <v>Remote</v>
      </c>
      <c r="I1515" t="s">
        <v>18</v>
      </c>
      <c r="J1515" t="str">
        <f t="shared" si="93"/>
        <v>7+ yrs</v>
      </c>
      <c r="K1515">
        <f t="shared" ca="1" si="95"/>
        <v>13</v>
      </c>
      <c r="L1515" t="s">
        <v>39</v>
      </c>
      <c r="M1515">
        <v>1</v>
      </c>
      <c r="N1515">
        <v>0</v>
      </c>
      <c r="O1515">
        <v>1</v>
      </c>
      <c r="P1515">
        <v>0</v>
      </c>
      <c r="Q1515">
        <v>1</v>
      </c>
      <c r="R1515">
        <f>SUM(M1515:N1515:O1515:P1515:Q1515)</f>
        <v>3</v>
      </c>
      <c r="S1515" s="1">
        <v>124944</v>
      </c>
      <c r="T1515" s="1" t="str">
        <f t="shared" si="94"/>
        <v>High</v>
      </c>
      <c r="U1515">
        <v>3</v>
      </c>
      <c r="V1515">
        <v>2021</v>
      </c>
      <c r="W1515" t="s">
        <v>28</v>
      </c>
      <c r="X1515">
        <v>9</v>
      </c>
    </row>
    <row r="1516" spans="1:24" x14ac:dyDescent="0.3">
      <c r="A1516">
        <v>1515</v>
      </c>
      <c r="B1516" t="s">
        <v>50</v>
      </c>
      <c r="C1516" t="str">
        <f>_xlfn.XLOOKUP(B1516,Lookup_table!B:B,Lookup_table!C:C)</f>
        <v>AI</v>
      </c>
      <c r="D1516" t="s">
        <v>22</v>
      </c>
      <c r="E1516" t="s">
        <v>40</v>
      </c>
      <c r="F1516" t="s">
        <v>44</v>
      </c>
      <c r="G1516" t="s">
        <v>30</v>
      </c>
      <c r="H1516" t="str">
        <f t="shared" si="92"/>
        <v>Onsite/Hybrid</v>
      </c>
      <c r="I1516" t="s">
        <v>18</v>
      </c>
      <c r="J1516" t="str">
        <f t="shared" si="93"/>
        <v>7+ yrs</v>
      </c>
      <c r="K1516">
        <f t="shared" ca="1" si="95"/>
        <v>14</v>
      </c>
      <c r="L1516" t="s">
        <v>19</v>
      </c>
      <c r="M1516">
        <v>1</v>
      </c>
      <c r="N1516">
        <v>0</v>
      </c>
      <c r="O1516">
        <v>1</v>
      </c>
      <c r="P1516">
        <v>0</v>
      </c>
      <c r="Q1516">
        <v>0</v>
      </c>
      <c r="R1516">
        <f>SUM(M1516:N1516:O1516:P1516:Q1516)</f>
        <v>2</v>
      </c>
      <c r="S1516" s="1">
        <v>175537</v>
      </c>
      <c r="T1516" s="1" t="str">
        <f t="shared" si="94"/>
        <v>High</v>
      </c>
      <c r="U1516">
        <v>8</v>
      </c>
      <c r="V1516">
        <v>2020</v>
      </c>
      <c r="W1516" t="s">
        <v>34</v>
      </c>
      <c r="X1516">
        <v>3</v>
      </c>
    </row>
    <row r="1517" spans="1:24" x14ac:dyDescent="0.3">
      <c r="A1517">
        <v>1516</v>
      </c>
      <c r="B1517" t="s">
        <v>21</v>
      </c>
      <c r="C1517" t="str">
        <f>_xlfn.XLOOKUP(B1517,Lookup_table!B:B,Lookup_table!C:C)</f>
        <v>AI</v>
      </c>
      <c r="D1517" t="s">
        <v>37</v>
      </c>
      <c r="E1517" t="s">
        <v>40</v>
      </c>
      <c r="F1517" t="s">
        <v>44</v>
      </c>
      <c r="G1517" t="s">
        <v>30</v>
      </c>
      <c r="H1517" t="str">
        <f t="shared" si="92"/>
        <v>Onsite/Hybrid</v>
      </c>
      <c r="I1517" t="s">
        <v>35</v>
      </c>
      <c r="J1517" t="str">
        <f t="shared" si="93"/>
        <v>0-2 yrs</v>
      </c>
      <c r="K1517">
        <f t="shared" ca="1" si="95"/>
        <v>2</v>
      </c>
      <c r="L1517" t="s">
        <v>19</v>
      </c>
      <c r="M1517">
        <v>1</v>
      </c>
      <c r="N1517">
        <v>0</v>
      </c>
      <c r="O1517">
        <v>0</v>
      </c>
      <c r="P1517">
        <v>0</v>
      </c>
      <c r="Q1517">
        <v>1</v>
      </c>
      <c r="R1517">
        <f>SUM(M1517:N1517:O1517:P1517:Q1517)</f>
        <v>2</v>
      </c>
      <c r="S1517" s="1">
        <v>95947</v>
      </c>
      <c r="T1517" s="1" t="str">
        <f t="shared" si="94"/>
        <v>Medium</v>
      </c>
      <c r="U1517">
        <v>9</v>
      </c>
      <c r="V1517">
        <v>2026</v>
      </c>
      <c r="W1517" t="s">
        <v>20</v>
      </c>
      <c r="X1517">
        <v>5</v>
      </c>
    </row>
    <row r="1518" spans="1:24" x14ac:dyDescent="0.3">
      <c r="A1518">
        <v>1517</v>
      </c>
      <c r="B1518" t="s">
        <v>31</v>
      </c>
      <c r="C1518" t="str">
        <f>_xlfn.XLOOKUP(B1518,Lookup_table!B:B,Lookup_table!C:C)</f>
        <v>Business</v>
      </c>
      <c r="D1518" t="s">
        <v>22</v>
      </c>
      <c r="E1518" t="s">
        <v>40</v>
      </c>
      <c r="F1518" t="s">
        <v>29</v>
      </c>
      <c r="G1518" t="s">
        <v>17</v>
      </c>
      <c r="H1518" t="str">
        <f t="shared" si="92"/>
        <v>Remote</v>
      </c>
      <c r="I1518" t="s">
        <v>35</v>
      </c>
      <c r="J1518" t="str">
        <f t="shared" si="93"/>
        <v>0-2 yrs</v>
      </c>
      <c r="K1518">
        <f t="shared" ca="1" si="95"/>
        <v>1</v>
      </c>
      <c r="L1518" t="s">
        <v>19</v>
      </c>
      <c r="M1518">
        <v>1</v>
      </c>
      <c r="N1518">
        <v>1</v>
      </c>
      <c r="O1518">
        <v>1</v>
      </c>
      <c r="P1518">
        <v>0</v>
      </c>
      <c r="Q1518">
        <v>1</v>
      </c>
      <c r="R1518">
        <f>SUM(M1518:N1518:O1518:P1518:Q1518)</f>
        <v>4</v>
      </c>
      <c r="S1518" s="1">
        <v>94504</v>
      </c>
      <c r="T1518" s="1" t="str">
        <f t="shared" si="94"/>
        <v>Medium</v>
      </c>
      <c r="U1518">
        <v>9</v>
      </c>
      <c r="V1518">
        <v>2025</v>
      </c>
      <c r="W1518" t="s">
        <v>20</v>
      </c>
      <c r="X1518">
        <v>3</v>
      </c>
    </row>
    <row r="1519" spans="1:24" x14ac:dyDescent="0.3">
      <c r="A1519">
        <v>1518</v>
      </c>
      <c r="B1519" t="s">
        <v>36</v>
      </c>
      <c r="C1519" t="str">
        <f>_xlfn.XLOOKUP(B1519,Lookup_table!B:B,Lookup_table!C:C)</f>
        <v>Data</v>
      </c>
      <c r="D1519" t="s">
        <v>14</v>
      </c>
      <c r="E1519" t="s">
        <v>23</v>
      </c>
      <c r="F1519" t="s">
        <v>52</v>
      </c>
      <c r="G1519" t="s">
        <v>30</v>
      </c>
      <c r="H1519" t="str">
        <f t="shared" si="92"/>
        <v>Onsite/Hybrid</v>
      </c>
      <c r="I1519" t="s">
        <v>18</v>
      </c>
      <c r="J1519" t="str">
        <f t="shared" si="93"/>
        <v>7+ yrs</v>
      </c>
      <c r="K1519">
        <f t="shared" ca="1" si="95"/>
        <v>8</v>
      </c>
      <c r="L1519" t="s">
        <v>19</v>
      </c>
      <c r="M1519">
        <v>1</v>
      </c>
      <c r="N1519">
        <v>1</v>
      </c>
      <c r="O1519">
        <v>1</v>
      </c>
      <c r="P1519">
        <v>1</v>
      </c>
      <c r="Q1519">
        <v>1</v>
      </c>
      <c r="R1519">
        <f>SUM(M1519:N1519:O1519:P1519:Q1519)</f>
        <v>5</v>
      </c>
      <c r="S1519" s="1">
        <v>140430</v>
      </c>
      <c r="T1519" s="1" t="str">
        <f t="shared" si="94"/>
        <v>High</v>
      </c>
      <c r="U1519">
        <v>11</v>
      </c>
      <c r="V1519">
        <v>2021</v>
      </c>
      <c r="W1519" t="s">
        <v>28</v>
      </c>
      <c r="X1519">
        <v>8</v>
      </c>
    </row>
    <row r="1520" spans="1:24" x14ac:dyDescent="0.3">
      <c r="A1520">
        <v>1519</v>
      </c>
      <c r="B1520" t="s">
        <v>33</v>
      </c>
      <c r="C1520" t="str">
        <f>_xlfn.XLOOKUP(B1520,Lookup_table!B:B,Lookup_table!C:C)</f>
        <v>Data</v>
      </c>
      <c r="D1520" t="s">
        <v>34</v>
      </c>
      <c r="E1520" t="s">
        <v>42</v>
      </c>
      <c r="F1520" t="s">
        <v>24</v>
      </c>
      <c r="G1520" t="s">
        <v>17</v>
      </c>
      <c r="H1520" t="str">
        <f t="shared" si="92"/>
        <v>Remote</v>
      </c>
      <c r="I1520" t="s">
        <v>26</v>
      </c>
      <c r="J1520" t="str">
        <f t="shared" si="93"/>
        <v>3-6 yrs</v>
      </c>
      <c r="K1520">
        <f t="shared" ca="1" si="95"/>
        <v>6</v>
      </c>
      <c r="L1520" t="s">
        <v>39</v>
      </c>
      <c r="M1520">
        <v>0</v>
      </c>
      <c r="N1520">
        <v>0</v>
      </c>
      <c r="O1520">
        <v>1</v>
      </c>
      <c r="P1520">
        <v>1</v>
      </c>
      <c r="Q1520">
        <v>1</v>
      </c>
      <c r="R1520">
        <f>SUM(M1520:N1520:O1520:P1520:Q1520)</f>
        <v>3</v>
      </c>
      <c r="S1520" s="1">
        <v>111639</v>
      </c>
      <c r="T1520" s="1" t="str">
        <f t="shared" si="94"/>
        <v>Medium</v>
      </c>
      <c r="U1520">
        <v>11</v>
      </c>
      <c r="V1520">
        <v>2024</v>
      </c>
      <c r="W1520" t="s">
        <v>28</v>
      </c>
      <c r="X1520">
        <v>4</v>
      </c>
    </row>
    <row r="1521" spans="1:24" x14ac:dyDescent="0.3">
      <c r="A1521">
        <v>1520</v>
      </c>
      <c r="B1521" t="s">
        <v>33</v>
      </c>
      <c r="C1521" t="str">
        <f>_xlfn.XLOOKUP(B1521,Lookup_table!B:B,Lookup_table!C:C)</f>
        <v>Data</v>
      </c>
      <c r="D1521" t="s">
        <v>22</v>
      </c>
      <c r="E1521" t="s">
        <v>15</v>
      </c>
      <c r="F1521" t="s">
        <v>44</v>
      </c>
      <c r="G1521" t="s">
        <v>30</v>
      </c>
      <c r="H1521" t="str">
        <f t="shared" si="92"/>
        <v>Onsite/Hybrid</v>
      </c>
      <c r="I1521" t="s">
        <v>35</v>
      </c>
      <c r="J1521" t="str">
        <f t="shared" si="93"/>
        <v>0-2 yrs</v>
      </c>
      <c r="K1521">
        <f t="shared" ca="1" si="95"/>
        <v>0</v>
      </c>
      <c r="L1521" t="s">
        <v>27</v>
      </c>
      <c r="M1521">
        <v>0</v>
      </c>
      <c r="N1521">
        <v>0</v>
      </c>
      <c r="O1521">
        <v>1</v>
      </c>
      <c r="P1521">
        <v>0</v>
      </c>
      <c r="Q1521">
        <v>0</v>
      </c>
      <c r="R1521">
        <f>SUM(M1521:N1521:O1521:P1521:Q1521)</f>
        <v>1</v>
      </c>
      <c r="S1521" s="1">
        <v>83522</v>
      </c>
      <c r="T1521" s="1" t="str">
        <f t="shared" si="94"/>
        <v>Medium</v>
      </c>
      <c r="U1521">
        <v>4</v>
      </c>
      <c r="V1521">
        <v>2020</v>
      </c>
      <c r="W1521" t="s">
        <v>28</v>
      </c>
      <c r="X1521">
        <v>9</v>
      </c>
    </row>
    <row r="1522" spans="1:24" x14ac:dyDescent="0.3">
      <c r="A1522">
        <v>1521</v>
      </c>
      <c r="B1522" t="s">
        <v>50</v>
      </c>
      <c r="C1522" t="str">
        <f>_xlfn.XLOOKUP(B1522,Lookup_table!B:B,Lookup_table!C:C)</f>
        <v>AI</v>
      </c>
      <c r="D1522" t="s">
        <v>22</v>
      </c>
      <c r="E1522" t="s">
        <v>15</v>
      </c>
      <c r="F1522" t="s">
        <v>51</v>
      </c>
      <c r="G1522" t="s">
        <v>25</v>
      </c>
      <c r="H1522" t="str">
        <f t="shared" si="92"/>
        <v>Onsite/Hybrid</v>
      </c>
      <c r="I1522" t="s">
        <v>18</v>
      </c>
      <c r="J1522" t="str">
        <f t="shared" si="93"/>
        <v>7+ yrs</v>
      </c>
      <c r="K1522">
        <f t="shared" ca="1" si="95"/>
        <v>11</v>
      </c>
      <c r="L1522" t="s">
        <v>19</v>
      </c>
      <c r="M1522">
        <v>1</v>
      </c>
      <c r="N1522">
        <v>1</v>
      </c>
      <c r="O1522">
        <v>1</v>
      </c>
      <c r="P1522">
        <v>0</v>
      </c>
      <c r="Q1522">
        <v>1</v>
      </c>
      <c r="R1522">
        <f>SUM(M1522:N1522:O1522:P1522:Q1522)</f>
        <v>4</v>
      </c>
      <c r="S1522" s="1">
        <v>184821</v>
      </c>
      <c r="T1522" s="1" t="str">
        <f t="shared" si="94"/>
        <v>High</v>
      </c>
      <c r="U1522">
        <v>6</v>
      </c>
      <c r="V1522">
        <v>2026</v>
      </c>
      <c r="W1522" t="s">
        <v>20</v>
      </c>
      <c r="X1522">
        <v>4</v>
      </c>
    </row>
    <row r="1523" spans="1:24" x14ac:dyDescent="0.3">
      <c r="A1523">
        <v>1522</v>
      </c>
      <c r="B1523" t="s">
        <v>41</v>
      </c>
      <c r="C1523" t="str">
        <f>_xlfn.XLOOKUP(B1523,Lookup_table!B:B,Lookup_table!C:C)</f>
        <v>Data</v>
      </c>
      <c r="D1523" t="s">
        <v>37</v>
      </c>
      <c r="E1523" t="s">
        <v>23</v>
      </c>
      <c r="F1523" t="s">
        <v>24</v>
      </c>
      <c r="G1523" t="s">
        <v>17</v>
      </c>
      <c r="H1523" t="str">
        <f t="shared" si="92"/>
        <v>Remote</v>
      </c>
      <c r="I1523" t="s">
        <v>35</v>
      </c>
      <c r="J1523" t="str">
        <f t="shared" si="93"/>
        <v>0-2 yrs</v>
      </c>
      <c r="K1523">
        <f t="shared" ca="1" si="95"/>
        <v>1</v>
      </c>
      <c r="L1523" t="s">
        <v>19</v>
      </c>
      <c r="M1523">
        <v>1</v>
      </c>
      <c r="N1523">
        <v>0</v>
      </c>
      <c r="O1523">
        <v>1</v>
      </c>
      <c r="P1523">
        <v>0</v>
      </c>
      <c r="Q1523">
        <v>0</v>
      </c>
      <c r="R1523">
        <f>SUM(M1523:N1523:O1523:P1523:Q1523)</f>
        <v>2</v>
      </c>
      <c r="S1523" s="1">
        <v>61224</v>
      </c>
      <c r="T1523" s="1" t="str">
        <f t="shared" si="94"/>
        <v>Low</v>
      </c>
      <c r="U1523">
        <v>3</v>
      </c>
      <c r="V1523">
        <v>2021</v>
      </c>
      <c r="W1523" t="s">
        <v>28</v>
      </c>
      <c r="X1523">
        <v>8</v>
      </c>
    </row>
    <row r="1524" spans="1:24" x14ac:dyDescent="0.3">
      <c r="A1524">
        <v>1523</v>
      </c>
      <c r="B1524" t="s">
        <v>50</v>
      </c>
      <c r="C1524" t="str">
        <f>_xlfn.XLOOKUP(B1524,Lookup_table!B:B,Lookup_table!C:C)</f>
        <v>AI</v>
      </c>
      <c r="D1524" t="s">
        <v>22</v>
      </c>
      <c r="E1524" t="s">
        <v>40</v>
      </c>
      <c r="F1524" t="s">
        <v>24</v>
      </c>
      <c r="G1524" t="s">
        <v>17</v>
      </c>
      <c r="H1524" t="str">
        <f t="shared" si="92"/>
        <v>Remote</v>
      </c>
      <c r="I1524" t="s">
        <v>26</v>
      </c>
      <c r="J1524" t="str">
        <f t="shared" si="93"/>
        <v>3-6 yrs</v>
      </c>
      <c r="K1524">
        <f t="shared" ca="1" si="95"/>
        <v>5</v>
      </c>
      <c r="L1524" t="s">
        <v>19</v>
      </c>
      <c r="M1524">
        <v>0</v>
      </c>
      <c r="N1524">
        <v>0</v>
      </c>
      <c r="O1524">
        <v>0</v>
      </c>
      <c r="P1524">
        <v>0</v>
      </c>
      <c r="Q1524">
        <v>1</v>
      </c>
      <c r="R1524">
        <f>SUM(M1524:N1524:O1524:P1524:Q1524)</f>
        <v>1</v>
      </c>
      <c r="S1524" s="1">
        <v>142374</v>
      </c>
      <c r="T1524" s="1" t="str">
        <f t="shared" si="94"/>
        <v>High</v>
      </c>
      <c r="U1524">
        <v>11</v>
      </c>
      <c r="V1524">
        <v>2021</v>
      </c>
      <c r="W1524" t="s">
        <v>28</v>
      </c>
      <c r="X1524">
        <v>9</v>
      </c>
    </row>
    <row r="1525" spans="1:24" x14ac:dyDescent="0.3">
      <c r="A1525">
        <v>1524</v>
      </c>
      <c r="B1525" t="s">
        <v>36</v>
      </c>
      <c r="C1525" t="str">
        <f>_xlfn.XLOOKUP(B1525,Lookup_table!B:B,Lookup_table!C:C)</f>
        <v>Data</v>
      </c>
      <c r="D1525" t="s">
        <v>14</v>
      </c>
      <c r="E1525" t="s">
        <v>32</v>
      </c>
      <c r="F1525" t="s">
        <v>43</v>
      </c>
      <c r="G1525" t="s">
        <v>17</v>
      </c>
      <c r="H1525" t="str">
        <f t="shared" si="92"/>
        <v>Remote</v>
      </c>
      <c r="I1525" t="s">
        <v>26</v>
      </c>
      <c r="J1525" t="str">
        <f t="shared" si="93"/>
        <v>3-6 yrs</v>
      </c>
      <c r="K1525">
        <f t="shared" ca="1" si="95"/>
        <v>3</v>
      </c>
      <c r="L1525" t="s">
        <v>39</v>
      </c>
      <c r="M1525">
        <v>1</v>
      </c>
      <c r="N1525">
        <v>0</v>
      </c>
      <c r="O1525">
        <v>0</v>
      </c>
      <c r="P1525">
        <v>1</v>
      </c>
      <c r="Q1525">
        <v>0</v>
      </c>
      <c r="R1525">
        <f>SUM(M1525:N1525:O1525:P1525:Q1525)</f>
        <v>2</v>
      </c>
      <c r="S1525" s="1">
        <v>91077</v>
      </c>
      <c r="T1525" s="1" t="str">
        <f t="shared" si="94"/>
        <v>Medium</v>
      </c>
      <c r="U1525">
        <v>3</v>
      </c>
      <c r="V1525">
        <v>2020</v>
      </c>
      <c r="W1525" t="s">
        <v>34</v>
      </c>
      <c r="X1525">
        <v>2</v>
      </c>
    </row>
    <row r="1526" spans="1:24" x14ac:dyDescent="0.3">
      <c r="A1526">
        <v>1525</v>
      </c>
      <c r="B1526" t="s">
        <v>31</v>
      </c>
      <c r="C1526" t="str">
        <f>_xlfn.XLOOKUP(B1526,Lookup_table!B:B,Lookup_table!C:C)</f>
        <v>Business</v>
      </c>
      <c r="D1526" t="s">
        <v>22</v>
      </c>
      <c r="E1526" t="s">
        <v>42</v>
      </c>
      <c r="F1526" t="s">
        <v>52</v>
      </c>
      <c r="G1526" t="s">
        <v>25</v>
      </c>
      <c r="H1526" t="str">
        <f t="shared" si="92"/>
        <v>Onsite/Hybrid</v>
      </c>
      <c r="I1526" t="s">
        <v>35</v>
      </c>
      <c r="J1526" t="str">
        <f t="shared" si="93"/>
        <v>0-2 yrs</v>
      </c>
      <c r="K1526">
        <f t="shared" ca="1" si="95"/>
        <v>2</v>
      </c>
      <c r="L1526" t="s">
        <v>19</v>
      </c>
      <c r="M1526">
        <v>1</v>
      </c>
      <c r="N1526">
        <v>0</v>
      </c>
      <c r="O1526">
        <v>1</v>
      </c>
      <c r="P1526">
        <v>0</v>
      </c>
      <c r="Q1526">
        <v>1</v>
      </c>
      <c r="R1526">
        <f>SUM(M1526:N1526:O1526:P1526:Q1526)</f>
        <v>3</v>
      </c>
      <c r="S1526" s="1">
        <v>95387</v>
      </c>
      <c r="T1526" s="1" t="str">
        <f t="shared" si="94"/>
        <v>Medium</v>
      </c>
      <c r="U1526">
        <v>12</v>
      </c>
      <c r="V1526">
        <v>2026</v>
      </c>
      <c r="W1526" t="s">
        <v>28</v>
      </c>
      <c r="X1526">
        <v>7</v>
      </c>
    </row>
    <row r="1527" spans="1:24" x14ac:dyDescent="0.3">
      <c r="A1527">
        <v>1526</v>
      </c>
      <c r="B1527" t="s">
        <v>33</v>
      </c>
      <c r="C1527" t="str">
        <f>_xlfn.XLOOKUP(B1527,Lookup_table!B:B,Lookup_table!C:C)</f>
        <v>Data</v>
      </c>
      <c r="D1527" t="s">
        <v>34</v>
      </c>
      <c r="E1527" t="s">
        <v>15</v>
      </c>
      <c r="F1527" t="s">
        <v>29</v>
      </c>
      <c r="G1527" t="s">
        <v>17</v>
      </c>
      <c r="H1527" t="str">
        <f t="shared" si="92"/>
        <v>Remote</v>
      </c>
      <c r="I1527" t="s">
        <v>26</v>
      </c>
      <c r="J1527" t="str">
        <f t="shared" si="93"/>
        <v>3-6 yrs</v>
      </c>
      <c r="K1527">
        <f t="shared" ca="1" si="95"/>
        <v>6</v>
      </c>
      <c r="L1527" t="s">
        <v>27</v>
      </c>
      <c r="M1527">
        <v>1</v>
      </c>
      <c r="N1527">
        <v>1</v>
      </c>
      <c r="O1527">
        <v>1</v>
      </c>
      <c r="P1527">
        <v>0</v>
      </c>
      <c r="Q1527">
        <v>0</v>
      </c>
      <c r="R1527">
        <f>SUM(M1527:N1527:O1527:P1527:Q1527)</f>
        <v>3</v>
      </c>
      <c r="S1527" s="1">
        <v>90566</v>
      </c>
      <c r="T1527" s="1" t="str">
        <f t="shared" si="94"/>
        <v>Medium</v>
      </c>
      <c r="U1527">
        <v>2</v>
      </c>
      <c r="V1527">
        <v>2025</v>
      </c>
      <c r="W1527" t="s">
        <v>34</v>
      </c>
      <c r="X1527">
        <v>6</v>
      </c>
    </row>
    <row r="1528" spans="1:24" x14ac:dyDescent="0.3">
      <c r="A1528">
        <v>1527</v>
      </c>
      <c r="B1528" t="s">
        <v>33</v>
      </c>
      <c r="C1528" t="str">
        <f>_xlfn.XLOOKUP(B1528,Lookup_table!B:B,Lookup_table!C:C)</f>
        <v>Data</v>
      </c>
      <c r="D1528" t="s">
        <v>37</v>
      </c>
      <c r="E1528" t="s">
        <v>32</v>
      </c>
      <c r="F1528" t="s">
        <v>51</v>
      </c>
      <c r="G1528" t="s">
        <v>25</v>
      </c>
      <c r="H1528" t="str">
        <f t="shared" si="92"/>
        <v>Onsite/Hybrid</v>
      </c>
      <c r="I1528" t="s">
        <v>35</v>
      </c>
      <c r="J1528" t="str">
        <f t="shared" si="93"/>
        <v>0-2 yrs</v>
      </c>
      <c r="K1528">
        <f t="shared" ca="1" si="95"/>
        <v>1</v>
      </c>
      <c r="L1528" t="s">
        <v>19</v>
      </c>
      <c r="M1528">
        <v>1</v>
      </c>
      <c r="N1528">
        <v>1</v>
      </c>
      <c r="O1528">
        <v>1</v>
      </c>
      <c r="P1528">
        <v>0</v>
      </c>
      <c r="Q1528">
        <v>0</v>
      </c>
      <c r="R1528">
        <f>SUM(M1528:N1528:O1528:P1528:Q1528)</f>
        <v>3</v>
      </c>
      <c r="S1528" s="1">
        <v>67733</v>
      </c>
      <c r="T1528" s="1" t="str">
        <f t="shared" si="94"/>
        <v>Low</v>
      </c>
      <c r="U1528">
        <v>8</v>
      </c>
      <c r="V1528">
        <v>2023</v>
      </c>
      <c r="W1528" t="s">
        <v>20</v>
      </c>
      <c r="X1528">
        <v>4</v>
      </c>
    </row>
    <row r="1529" spans="1:24" x14ac:dyDescent="0.3">
      <c r="A1529">
        <v>1528</v>
      </c>
      <c r="B1529" t="s">
        <v>31</v>
      </c>
      <c r="C1529" t="str">
        <f>_xlfn.XLOOKUP(B1529,Lookup_table!B:B,Lookup_table!C:C)</f>
        <v>Business</v>
      </c>
      <c r="D1529" t="s">
        <v>37</v>
      </c>
      <c r="E1529" t="s">
        <v>40</v>
      </c>
      <c r="F1529" t="s">
        <v>16</v>
      </c>
      <c r="G1529" t="s">
        <v>17</v>
      </c>
      <c r="H1529" t="str">
        <f t="shared" si="92"/>
        <v>Remote</v>
      </c>
      <c r="I1529" t="s">
        <v>26</v>
      </c>
      <c r="J1529" t="str">
        <f t="shared" si="93"/>
        <v>3-6 yrs</v>
      </c>
      <c r="K1529">
        <f t="shared" ca="1" si="95"/>
        <v>5</v>
      </c>
      <c r="L1529" t="s">
        <v>27</v>
      </c>
      <c r="M1529">
        <v>1</v>
      </c>
      <c r="N1529">
        <v>0</v>
      </c>
      <c r="O1529">
        <v>0</v>
      </c>
      <c r="P1529">
        <v>0</v>
      </c>
      <c r="Q1529">
        <v>0</v>
      </c>
      <c r="R1529">
        <f>SUM(M1529:N1529:O1529:P1529:Q1529)</f>
        <v>1</v>
      </c>
      <c r="S1529" s="1">
        <v>71484</v>
      </c>
      <c r="T1529" s="1" t="str">
        <f t="shared" si="94"/>
        <v>Medium</v>
      </c>
      <c r="U1529">
        <v>11</v>
      </c>
      <c r="V1529">
        <v>2022</v>
      </c>
      <c r="W1529" t="s">
        <v>20</v>
      </c>
      <c r="X1529">
        <v>1</v>
      </c>
    </row>
    <row r="1530" spans="1:24" x14ac:dyDescent="0.3">
      <c r="A1530">
        <v>1529</v>
      </c>
      <c r="B1530" t="s">
        <v>50</v>
      </c>
      <c r="C1530" t="str">
        <f>_xlfn.XLOOKUP(B1530,Lookup_table!B:B,Lookup_table!C:C)</f>
        <v>AI</v>
      </c>
      <c r="D1530" t="s">
        <v>34</v>
      </c>
      <c r="E1530" t="s">
        <v>42</v>
      </c>
      <c r="F1530" t="s">
        <v>16</v>
      </c>
      <c r="G1530" t="s">
        <v>30</v>
      </c>
      <c r="H1530" t="str">
        <f t="shared" si="92"/>
        <v>Onsite/Hybrid</v>
      </c>
      <c r="I1530" t="s">
        <v>35</v>
      </c>
      <c r="J1530" t="str">
        <f t="shared" si="93"/>
        <v>0-2 yrs</v>
      </c>
      <c r="K1530">
        <f t="shared" ca="1" si="95"/>
        <v>2</v>
      </c>
      <c r="L1530" t="s">
        <v>39</v>
      </c>
      <c r="M1530">
        <v>0</v>
      </c>
      <c r="N1530">
        <v>0</v>
      </c>
      <c r="O1530">
        <v>1</v>
      </c>
      <c r="P1530">
        <v>0</v>
      </c>
      <c r="Q1530">
        <v>1</v>
      </c>
      <c r="R1530">
        <f>SUM(M1530:N1530:O1530:P1530:Q1530)</f>
        <v>2</v>
      </c>
      <c r="S1530" s="1">
        <v>117216</v>
      </c>
      <c r="T1530" s="1" t="str">
        <f t="shared" si="94"/>
        <v>Medium</v>
      </c>
      <c r="U1530">
        <v>12</v>
      </c>
      <c r="V1530">
        <v>2021</v>
      </c>
      <c r="W1530" t="s">
        <v>34</v>
      </c>
      <c r="X1530">
        <v>1</v>
      </c>
    </row>
    <row r="1531" spans="1:24" x14ac:dyDescent="0.3">
      <c r="A1531">
        <v>1530</v>
      </c>
      <c r="B1531" t="s">
        <v>31</v>
      </c>
      <c r="C1531" t="str">
        <f>_xlfn.XLOOKUP(B1531,Lookup_table!B:B,Lookup_table!C:C)</f>
        <v>Business</v>
      </c>
      <c r="D1531" t="s">
        <v>34</v>
      </c>
      <c r="E1531" t="s">
        <v>38</v>
      </c>
      <c r="F1531" t="s">
        <v>44</v>
      </c>
      <c r="G1531" t="s">
        <v>25</v>
      </c>
      <c r="H1531" t="str">
        <f t="shared" si="92"/>
        <v>Onsite/Hybrid</v>
      </c>
      <c r="I1531" t="s">
        <v>18</v>
      </c>
      <c r="J1531" t="str">
        <f t="shared" si="93"/>
        <v>7+ yrs</v>
      </c>
      <c r="K1531">
        <f t="shared" ca="1" si="95"/>
        <v>8</v>
      </c>
      <c r="L1531" t="s">
        <v>27</v>
      </c>
      <c r="M1531">
        <v>0</v>
      </c>
      <c r="N1531">
        <v>1</v>
      </c>
      <c r="O1531">
        <v>1</v>
      </c>
      <c r="P1531">
        <v>0</v>
      </c>
      <c r="Q1531">
        <v>1</v>
      </c>
      <c r="R1531">
        <f>SUM(M1531:N1531:O1531:P1531:Q1531)</f>
        <v>3</v>
      </c>
      <c r="S1531" s="1">
        <v>125320</v>
      </c>
      <c r="T1531" s="1" t="str">
        <f t="shared" si="94"/>
        <v>High</v>
      </c>
      <c r="U1531">
        <v>8</v>
      </c>
      <c r="V1531">
        <v>2024</v>
      </c>
      <c r="W1531" t="s">
        <v>20</v>
      </c>
      <c r="X1531">
        <v>5</v>
      </c>
    </row>
    <row r="1532" spans="1:24" x14ac:dyDescent="0.3">
      <c r="A1532">
        <v>1531</v>
      </c>
      <c r="B1532" t="s">
        <v>50</v>
      </c>
      <c r="C1532" t="str">
        <f>_xlfn.XLOOKUP(B1532,Lookup_table!B:B,Lookup_table!C:C)</f>
        <v>AI</v>
      </c>
      <c r="D1532" t="s">
        <v>34</v>
      </c>
      <c r="E1532" t="s">
        <v>15</v>
      </c>
      <c r="F1532" t="s">
        <v>52</v>
      </c>
      <c r="G1532" t="s">
        <v>25</v>
      </c>
      <c r="H1532" t="str">
        <f t="shared" si="92"/>
        <v>Onsite/Hybrid</v>
      </c>
      <c r="I1532" t="s">
        <v>18</v>
      </c>
      <c r="J1532" t="str">
        <f t="shared" si="93"/>
        <v>7+ yrs</v>
      </c>
      <c r="K1532">
        <f t="shared" ca="1" si="95"/>
        <v>15</v>
      </c>
      <c r="L1532" t="s">
        <v>19</v>
      </c>
      <c r="M1532">
        <v>1</v>
      </c>
      <c r="N1532">
        <v>1</v>
      </c>
      <c r="O1532">
        <v>1</v>
      </c>
      <c r="P1532">
        <v>0</v>
      </c>
      <c r="Q1532">
        <v>1</v>
      </c>
      <c r="R1532">
        <f>SUM(M1532:N1532:O1532:P1532:Q1532)</f>
        <v>4</v>
      </c>
      <c r="S1532" s="1">
        <v>164069</v>
      </c>
      <c r="T1532" s="1" t="str">
        <f t="shared" si="94"/>
        <v>High</v>
      </c>
      <c r="U1532">
        <v>12</v>
      </c>
      <c r="V1532">
        <v>2023</v>
      </c>
      <c r="W1532" t="s">
        <v>34</v>
      </c>
      <c r="X1532">
        <v>4</v>
      </c>
    </row>
    <row r="1533" spans="1:24" x14ac:dyDescent="0.3">
      <c r="A1533">
        <v>1532</v>
      </c>
      <c r="B1533" t="s">
        <v>21</v>
      </c>
      <c r="C1533" t="str">
        <f>_xlfn.XLOOKUP(B1533,Lookup_table!B:B,Lookup_table!C:C)</f>
        <v>AI</v>
      </c>
      <c r="D1533" t="s">
        <v>37</v>
      </c>
      <c r="E1533" t="s">
        <v>42</v>
      </c>
      <c r="F1533" t="s">
        <v>44</v>
      </c>
      <c r="G1533" t="s">
        <v>25</v>
      </c>
      <c r="H1533" t="str">
        <f t="shared" si="92"/>
        <v>Onsite/Hybrid</v>
      </c>
      <c r="I1533" t="s">
        <v>18</v>
      </c>
      <c r="J1533" t="str">
        <f t="shared" si="93"/>
        <v>7+ yrs</v>
      </c>
      <c r="K1533">
        <f t="shared" ca="1" si="95"/>
        <v>13</v>
      </c>
      <c r="L1533" t="s">
        <v>19</v>
      </c>
      <c r="M1533">
        <v>1</v>
      </c>
      <c r="N1533">
        <v>1</v>
      </c>
      <c r="O1533">
        <v>1</v>
      </c>
      <c r="P1533">
        <v>1</v>
      </c>
      <c r="Q1533">
        <v>0</v>
      </c>
      <c r="R1533">
        <f>SUM(M1533:N1533:O1533:P1533:Q1533)</f>
        <v>4</v>
      </c>
      <c r="S1533" s="1">
        <v>165135</v>
      </c>
      <c r="T1533" s="1" t="str">
        <f t="shared" si="94"/>
        <v>High</v>
      </c>
      <c r="U1533">
        <v>10</v>
      </c>
      <c r="V1533">
        <v>2023</v>
      </c>
      <c r="W1533" t="s">
        <v>28</v>
      </c>
      <c r="X1533">
        <v>6</v>
      </c>
    </row>
    <row r="1534" spans="1:24" x14ac:dyDescent="0.3">
      <c r="A1534">
        <v>1533</v>
      </c>
      <c r="B1534" t="s">
        <v>21</v>
      </c>
      <c r="C1534" t="str">
        <f>_xlfn.XLOOKUP(B1534,Lookup_table!B:B,Lookup_table!C:C)</f>
        <v>AI</v>
      </c>
      <c r="D1534" t="s">
        <v>22</v>
      </c>
      <c r="E1534" t="s">
        <v>38</v>
      </c>
      <c r="F1534" t="s">
        <v>16</v>
      </c>
      <c r="G1534" t="s">
        <v>17</v>
      </c>
      <c r="H1534" t="str">
        <f t="shared" si="92"/>
        <v>Remote</v>
      </c>
      <c r="I1534" t="s">
        <v>35</v>
      </c>
      <c r="J1534" t="str">
        <f t="shared" si="93"/>
        <v>0-2 yrs</v>
      </c>
      <c r="K1534">
        <f t="shared" ca="1" si="95"/>
        <v>2</v>
      </c>
      <c r="L1534" t="s">
        <v>39</v>
      </c>
      <c r="M1534">
        <v>0</v>
      </c>
      <c r="N1534">
        <v>1</v>
      </c>
      <c r="O1534">
        <v>0</v>
      </c>
      <c r="P1534">
        <v>0</v>
      </c>
      <c r="Q1534">
        <v>1</v>
      </c>
      <c r="R1534">
        <f>SUM(M1534:N1534:O1534:P1534:Q1534)</f>
        <v>2</v>
      </c>
      <c r="S1534" s="1">
        <v>123460</v>
      </c>
      <c r="T1534" s="1" t="str">
        <f t="shared" si="94"/>
        <v>High</v>
      </c>
      <c r="U1534">
        <v>2</v>
      </c>
      <c r="V1534">
        <v>2022</v>
      </c>
      <c r="W1534" t="s">
        <v>20</v>
      </c>
      <c r="X1534">
        <v>1</v>
      </c>
    </row>
    <row r="1535" spans="1:24" x14ac:dyDescent="0.3">
      <c r="A1535">
        <v>1534</v>
      </c>
      <c r="B1535" t="s">
        <v>41</v>
      </c>
      <c r="C1535" t="str">
        <f>_xlfn.XLOOKUP(B1535,Lookup_table!B:B,Lookup_table!C:C)</f>
        <v>Data</v>
      </c>
      <c r="D1535" t="s">
        <v>14</v>
      </c>
      <c r="E1535" t="s">
        <v>42</v>
      </c>
      <c r="F1535" t="s">
        <v>16</v>
      </c>
      <c r="G1535" t="s">
        <v>30</v>
      </c>
      <c r="H1535" t="str">
        <f t="shared" si="92"/>
        <v>Onsite/Hybrid</v>
      </c>
      <c r="I1535" t="s">
        <v>18</v>
      </c>
      <c r="J1535" t="str">
        <f t="shared" si="93"/>
        <v>7+ yrs</v>
      </c>
      <c r="K1535">
        <f t="shared" ca="1" si="95"/>
        <v>14</v>
      </c>
      <c r="L1535" t="s">
        <v>19</v>
      </c>
      <c r="M1535">
        <v>1</v>
      </c>
      <c r="N1535">
        <v>0</v>
      </c>
      <c r="O1535">
        <v>0</v>
      </c>
      <c r="P1535">
        <v>0</v>
      </c>
      <c r="Q1535">
        <v>0</v>
      </c>
      <c r="R1535">
        <f>SUM(M1535:N1535:O1535:P1535:Q1535)</f>
        <v>1</v>
      </c>
      <c r="S1535" s="1">
        <v>104073</v>
      </c>
      <c r="T1535" s="1" t="str">
        <f t="shared" si="94"/>
        <v>Medium</v>
      </c>
      <c r="U1535">
        <v>12</v>
      </c>
      <c r="V1535">
        <v>2020</v>
      </c>
      <c r="W1535" t="s">
        <v>20</v>
      </c>
      <c r="X1535">
        <v>5</v>
      </c>
    </row>
    <row r="1536" spans="1:24" x14ac:dyDescent="0.3">
      <c r="A1536">
        <v>1535</v>
      </c>
      <c r="B1536" t="s">
        <v>36</v>
      </c>
      <c r="C1536" t="str">
        <f>_xlfn.XLOOKUP(B1536,Lookup_table!B:B,Lookup_table!C:C)</f>
        <v>Data</v>
      </c>
      <c r="D1536" t="s">
        <v>22</v>
      </c>
      <c r="E1536" t="s">
        <v>32</v>
      </c>
      <c r="F1536" t="s">
        <v>44</v>
      </c>
      <c r="G1536" t="s">
        <v>25</v>
      </c>
      <c r="H1536" t="str">
        <f t="shared" si="92"/>
        <v>Onsite/Hybrid</v>
      </c>
      <c r="I1536" t="s">
        <v>26</v>
      </c>
      <c r="J1536" t="str">
        <f t="shared" si="93"/>
        <v>3-6 yrs</v>
      </c>
      <c r="K1536">
        <f t="shared" ca="1" si="95"/>
        <v>5</v>
      </c>
      <c r="L1536" t="s">
        <v>19</v>
      </c>
      <c r="M1536">
        <v>1</v>
      </c>
      <c r="N1536">
        <v>0</v>
      </c>
      <c r="O1536">
        <v>0</v>
      </c>
      <c r="P1536">
        <v>1</v>
      </c>
      <c r="Q1536">
        <v>1</v>
      </c>
      <c r="R1536">
        <f>SUM(M1536:N1536:O1536:P1536:Q1536)</f>
        <v>3</v>
      </c>
      <c r="S1536" s="1">
        <v>118648</v>
      </c>
      <c r="T1536" s="1" t="str">
        <f t="shared" si="94"/>
        <v>Medium</v>
      </c>
      <c r="U1536">
        <v>12</v>
      </c>
      <c r="V1536">
        <v>2020</v>
      </c>
      <c r="W1536" t="s">
        <v>28</v>
      </c>
      <c r="X1536">
        <v>7</v>
      </c>
    </row>
    <row r="1537" spans="1:24" x14ac:dyDescent="0.3">
      <c r="A1537">
        <v>1536</v>
      </c>
      <c r="B1537" t="s">
        <v>21</v>
      </c>
      <c r="C1537" t="str">
        <f>_xlfn.XLOOKUP(B1537,Lookup_table!B:B,Lookup_table!C:C)</f>
        <v>AI</v>
      </c>
      <c r="D1537" t="s">
        <v>22</v>
      </c>
      <c r="E1537" t="s">
        <v>23</v>
      </c>
      <c r="F1537" t="s">
        <v>16</v>
      </c>
      <c r="G1537" t="s">
        <v>17</v>
      </c>
      <c r="H1537" t="str">
        <f t="shared" si="92"/>
        <v>Remote</v>
      </c>
      <c r="I1537" t="s">
        <v>18</v>
      </c>
      <c r="J1537" t="str">
        <f t="shared" si="93"/>
        <v>7+ yrs</v>
      </c>
      <c r="K1537">
        <f t="shared" ca="1" si="95"/>
        <v>7</v>
      </c>
      <c r="L1537" t="s">
        <v>19</v>
      </c>
      <c r="M1537">
        <v>0</v>
      </c>
      <c r="N1537">
        <v>1</v>
      </c>
      <c r="O1537">
        <v>0</v>
      </c>
      <c r="P1537">
        <v>0</v>
      </c>
      <c r="Q1537">
        <v>0</v>
      </c>
      <c r="R1537">
        <f>SUM(M1537:N1537:O1537:P1537:Q1537)</f>
        <v>1</v>
      </c>
      <c r="S1537" s="1">
        <v>160180</v>
      </c>
      <c r="T1537" s="1" t="str">
        <f t="shared" si="94"/>
        <v>High</v>
      </c>
      <c r="U1537">
        <v>4</v>
      </c>
      <c r="V1537">
        <v>2020</v>
      </c>
      <c r="W1537" t="s">
        <v>28</v>
      </c>
      <c r="X1537">
        <v>8</v>
      </c>
    </row>
    <row r="1538" spans="1:24" x14ac:dyDescent="0.3">
      <c r="A1538">
        <v>1537</v>
      </c>
      <c r="B1538" t="s">
        <v>41</v>
      </c>
      <c r="C1538" t="str">
        <f>_xlfn.XLOOKUP(B1538,Lookup_table!B:B,Lookup_table!C:C)</f>
        <v>Data</v>
      </c>
      <c r="D1538" t="s">
        <v>22</v>
      </c>
      <c r="E1538" t="s">
        <v>42</v>
      </c>
      <c r="F1538" t="s">
        <v>16</v>
      </c>
      <c r="G1538" t="s">
        <v>30</v>
      </c>
      <c r="H1538" t="str">
        <f t="shared" ref="H1538:H1601" si="96">IF(G1538="Remote","Remote","Onsite/Hybrid")</f>
        <v>Onsite/Hybrid</v>
      </c>
      <c r="I1538" t="s">
        <v>26</v>
      </c>
      <c r="J1538" t="str">
        <f t="shared" ref="J1538:J1601" si="97">IF(I1538="Entry","0-2 yrs",IF(I1538="Mid","3-6 yrs","7+ yrs"))</f>
        <v>3-6 yrs</v>
      </c>
      <c r="K1538">
        <f t="shared" ca="1" si="95"/>
        <v>5</v>
      </c>
      <c r="L1538" t="s">
        <v>27</v>
      </c>
      <c r="M1538">
        <v>0</v>
      </c>
      <c r="N1538">
        <v>0</v>
      </c>
      <c r="O1538">
        <v>0</v>
      </c>
      <c r="P1538">
        <v>1</v>
      </c>
      <c r="Q1538">
        <v>0</v>
      </c>
      <c r="R1538">
        <f>SUM(M1538:N1538:O1538:P1538:Q1538)</f>
        <v>1</v>
      </c>
      <c r="S1538" s="1">
        <v>110272</v>
      </c>
      <c r="T1538" s="1" t="str">
        <f t="shared" ref="T1538:T1601" si="98">IF(S1538&lt;=70000,"Low",IF(S1538&lt;=120000,"Medium","High"))</f>
        <v>Medium</v>
      </c>
      <c r="U1538">
        <v>11</v>
      </c>
      <c r="V1538">
        <v>2024</v>
      </c>
      <c r="W1538" t="s">
        <v>34</v>
      </c>
      <c r="X1538">
        <v>3</v>
      </c>
    </row>
    <row r="1539" spans="1:24" x14ac:dyDescent="0.3">
      <c r="A1539">
        <v>1538</v>
      </c>
      <c r="B1539" t="s">
        <v>36</v>
      </c>
      <c r="C1539" t="str">
        <f>_xlfn.XLOOKUP(B1539,Lookup_table!B:B,Lookup_table!C:C)</f>
        <v>Data</v>
      </c>
      <c r="D1539" t="s">
        <v>22</v>
      </c>
      <c r="E1539" t="s">
        <v>23</v>
      </c>
      <c r="F1539" t="s">
        <v>44</v>
      </c>
      <c r="G1539" t="s">
        <v>25</v>
      </c>
      <c r="H1539" t="str">
        <f t="shared" si="96"/>
        <v>Onsite/Hybrid</v>
      </c>
      <c r="I1539" t="s">
        <v>18</v>
      </c>
      <c r="J1539" t="str">
        <f t="shared" si="97"/>
        <v>7+ yrs</v>
      </c>
      <c r="K1539">
        <f t="shared" ref="K1539:K1602" ca="1" si="99">IF(J1539="0-2 yrs",RANDBETWEEN(0,2),IF(J1539="3-6 yrs", RANDBETWEEN(3,6),IF(J1539="7+ yrs", RANDBETWEEN(7,15)," ")))</f>
        <v>10</v>
      </c>
      <c r="L1539" t="s">
        <v>27</v>
      </c>
      <c r="M1539">
        <v>0</v>
      </c>
      <c r="N1539">
        <v>0</v>
      </c>
      <c r="O1539">
        <v>1</v>
      </c>
      <c r="P1539">
        <v>0</v>
      </c>
      <c r="Q1539">
        <v>0</v>
      </c>
      <c r="R1539">
        <f>SUM(M1539:N1539:O1539:P1539:Q1539)</f>
        <v>1</v>
      </c>
      <c r="S1539" s="1">
        <v>132488</v>
      </c>
      <c r="T1539" s="1" t="str">
        <f t="shared" si="98"/>
        <v>High</v>
      </c>
      <c r="U1539">
        <v>9</v>
      </c>
      <c r="V1539">
        <v>2021</v>
      </c>
      <c r="W1539" t="s">
        <v>34</v>
      </c>
      <c r="X1539">
        <v>4</v>
      </c>
    </row>
    <row r="1540" spans="1:24" x14ac:dyDescent="0.3">
      <c r="A1540">
        <v>1539</v>
      </c>
      <c r="B1540" t="s">
        <v>36</v>
      </c>
      <c r="C1540" t="str">
        <f>_xlfn.XLOOKUP(B1540,Lookup_table!B:B,Lookup_table!C:C)</f>
        <v>Data</v>
      </c>
      <c r="D1540" t="s">
        <v>22</v>
      </c>
      <c r="E1540" t="s">
        <v>15</v>
      </c>
      <c r="F1540" t="s">
        <v>16</v>
      </c>
      <c r="G1540" t="s">
        <v>17</v>
      </c>
      <c r="H1540" t="str">
        <f t="shared" si="96"/>
        <v>Remote</v>
      </c>
      <c r="I1540" t="s">
        <v>18</v>
      </c>
      <c r="J1540" t="str">
        <f t="shared" si="97"/>
        <v>7+ yrs</v>
      </c>
      <c r="K1540">
        <f t="shared" ca="1" si="99"/>
        <v>7</v>
      </c>
      <c r="L1540" t="s">
        <v>19</v>
      </c>
      <c r="M1540">
        <v>1</v>
      </c>
      <c r="N1540">
        <v>1</v>
      </c>
      <c r="O1540">
        <v>1</v>
      </c>
      <c r="P1540">
        <v>1</v>
      </c>
      <c r="Q1540">
        <v>1</v>
      </c>
      <c r="R1540">
        <f>SUM(M1540:N1540:O1540:P1540:Q1540)</f>
        <v>5</v>
      </c>
      <c r="S1540" s="1">
        <v>159261</v>
      </c>
      <c r="T1540" s="1" t="str">
        <f t="shared" si="98"/>
        <v>High</v>
      </c>
      <c r="U1540">
        <v>6</v>
      </c>
      <c r="V1540">
        <v>2023</v>
      </c>
      <c r="W1540" t="s">
        <v>28</v>
      </c>
      <c r="X1540">
        <v>6</v>
      </c>
    </row>
    <row r="1541" spans="1:24" x14ac:dyDescent="0.3">
      <c r="A1541">
        <v>1540</v>
      </c>
      <c r="B1541" t="s">
        <v>31</v>
      </c>
      <c r="C1541" t="str">
        <f>_xlfn.XLOOKUP(B1541,Lookup_table!B:B,Lookup_table!C:C)</f>
        <v>Business</v>
      </c>
      <c r="D1541" t="s">
        <v>34</v>
      </c>
      <c r="E1541" t="s">
        <v>42</v>
      </c>
      <c r="F1541" t="s">
        <v>43</v>
      </c>
      <c r="G1541" t="s">
        <v>17</v>
      </c>
      <c r="H1541" t="str">
        <f t="shared" si="96"/>
        <v>Remote</v>
      </c>
      <c r="I1541" t="s">
        <v>18</v>
      </c>
      <c r="J1541" t="str">
        <f t="shared" si="97"/>
        <v>7+ yrs</v>
      </c>
      <c r="K1541">
        <f t="shared" ca="1" si="99"/>
        <v>15</v>
      </c>
      <c r="L1541" t="s">
        <v>27</v>
      </c>
      <c r="M1541">
        <v>0</v>
      </c>
      <c r="N1541">
        <v>1</v>
      </c>
      <c r="O1541">
        <v>0</v>
      </c>
      <c r="P1541">
        <v>0</v>
      </c>
      <c r="Q1541">
        <v>1</v>
      </c>
      <c r="R1541">
        <f>SUM(M1541:N1541:O1541:P1541:Q1541)</f>
        <v>2</v>
      </c>
      <c r="S1541" s="1">
        <v>108879</v>
      </c>
      <c r="T1541" s="1" t="str">
        <f t="shared" si="98"/>
        <v>Medium</v>
      </c>
      <c r="U1541">
        <v>2</v>
      </c>
      <c r="V1541">
        <v>2023</v>
      </c>
      <c r="W1541" t="s">
        <v>34</v>
      </c>
      <c r="X1541">
        <v>6</v>
      </c>
    </row>
    <row r="1542" spans="1:24" x14ac:dyDescent="0.3">
      <c r="A1542">
        <v>1541</v>
      </c>
      <c r="B1542" t="s">
        <v>21</v>
      </c>
      <c r="C1542" t="str">
        <f>_xlfn.XLOOKUP(B1542,Lookup_table!B:B,Lookup_table!C:C)</f>
        <v>AI</v>
      </c>
      <c r="D1542" t="s">
        <v>22</v>
      </c>
      <c r="E1542" t="s">
        <v>23</v>
      </c>
      <c r="F1542" t="s">
        <v>52</v>
      </c>
      <c r="G1542" t="s">
        <v>25</v>
      </c>
      <c r="H1542" t="str">
        <f t="shared" si="96"/>
        <v>Onsite/Hybrid</v>
      </c>
      <c r="I1542" t="s">
        <v>35</v>
      </c>
      <c r="J1542" t="str">
        <f t="shared" si="97"/>
        <v>0-2 yrs</v>
      </c>
      <c r="K1542">
        <f t="shared" ca="1" si="99"/>
        <v>1</v>
      </c>
      <c r="L1542" t="s">
        <v>39</v>
      </c>
      <c r="M1542">
        <v>1</v>
      </c>
      <c r="N1542">
        <v>1</v>
      </c>
      <c r="O1542">
        <v>1</v>
      </c>
      <c r="P1542">
        <v>0</v>
      </c>
      <c r="Q1542">
        <v>0</v>
      </c>
      <c r="R1542">
        <f>SUM(M1542:N1542:O1542:P1542:Q1542)</f>
        <v>3</v>
      </c>
      <c r="S1542" s="1">
        <v>124310</v>
      </c>
      <c r="T1542" s="1" t="str">
        <f t="shared" si="98"/>
        <v>High</v>
      </c>
      <c r="U1542">
        <v>1</v>
      </c>
      <c r="V1542">
        <v>2023</v>
      </c>
      <c r="W1542" t="s">
        <v>20</v>
      </c>
      <c r="X1542">
        <v>5</v>
      </c>
    </row>
    <row r="1543" spans="1:24" x14ac:dyDescent="0.3">
      <c r="A1543">
        <v>1542</v>
      </c>
      <c r="B1543" t="s">
        <v>21</v>
      </c>
      <c r="C1543" t="str">
        <f>_xlfn.XLOOKUP(B1543,Lookup_table!B:B,Lookup_table!C:C)</f>
        <v>AI</v>
      </c>
      <c r="D1543" t="s">
        <v>37</v>
      </c>
      <c r="E1543" t="s">
        <v>15</v>
      </c>
      <c r="F1543" t="s">
        <v>24</v>
      </c>
      <c r="G1543" t="s">
        <v>25</v>
      </c>
      <c r="H1543" t="str">
        <f t="shared" si="96"/>
        <v>Onsite/Hybrid</v>
      </c>
      <c r="I1543" t="s">
        <v>26</v>
      </c>
      <c r="J1543" t="str">
        <f t="shared" si="97"/>
        <v>3-6 yrs</v>
      </c>
      <c r="K1543">
        <f t="shared" ca="1" si="99"/>
        <v>4</v>
      </c>
      <c r="L1543" t="s">
        <v>19</v>
      </c>
      <c r="M1543">
        <v>1</v>
      </c>
      <c r="N1543">
        <v>0</v>
      </c>
      <c r="O1543">
        <v>1</v>
      </c>
      <c r="P1543">
        <v>0</v>
      </c>
      <c r="Q1543">
        <v>1</v>
      </c>
      <c r="R1543">
        <f>SUM(M1543:N1543:O1543:P1543:Q1543)</f>
        <v>3</v>
      </c>
      <c r="S1543" s="1">
        <v>144380</v>
      </c>
      <c r="T1543" s="1" t="str">
        <f t="shared" si="98"/>
        <v>High</v>
      </c>
      <c r="U1543">
        <v>4</v>
      </c>
      <c r="V1543">
        <v>2025</v>
      </c>
      <c r="W1543" t="s">
        <v>34</v>
      </c>
      <c r="X1543">
        <v>6</v>
      </c>
    </row>
    <row r="1544" spans="1:24" x14ac:dyDescent="0.3">
      <c r="A1544">
        <v>1543</v>
      </c>
      <c r="B1544" t="s">
        <v>41</v>
      </c>
      <c r="C1544" t="str">
        <f>_xlfn.XLOOKUP(B1544,Lookup_table!B:B,Lookup_table!C:C)</f>
        <v>Data</v>
      </c>
      <c r="D1544" t="s">
        <v>34</v>
      </c>
      <c r="E1544" t="s">
        <v>38</v>
      </c>
      <c r="F1544" t="s">
        <v>24</v>
      </c>
      <c r="G1544" t="s">
        <v>17</v>
      </c>
      <c r="H1544" t="str">
        <f t="shared" si="96"/>
        <v>Remote</v>
      </c>
      <c r="I1544" t="s">
        <v>35</v>
      </c>
      <c r="J1544" t="str">
        <f t="shared" si="97"/>
        <v>0-2 yrs</v>
      </c>
      <c r="K1544">
        <f t="shared" ca="1" si="99"/>
        <v>0</v>
      </c>
      <c r="L1544" t="s">
        <v>39</v>
      </c>
      <c r="M1544">
        <v>0</v>
      </c>
      <c r="N1544">
        <v>0</v>
      </c>
      <c r="O1544">
        <v>0</v>
      </c>
      <c r="P1544">
        <v>0</v>
      </c>
      <c r="Q1544">
        <v>1</v>
      </c>
      <c r="R1544">
        <f>SUM(M1544:N1544:O1544:P1544:Q1544)</f>
        <v>1</v>
      </c>
      <c r="S1544" s="1">
        <v>58774</v>
      </c>
      <c r="T1544" s="1" t="str">
        <f t="shared" si="98"/>
        <v>Low</v>
      </c>
      <c r="U1544">
        <v>7</v>
      </c>
      <c r="V1544">
        <v>2025</v>
      </c>
      <c r="W1544" t="s">
        <v>20</v>
      </c>
      <c r="X1544">
        <v>6</v>
      </c>
    </row>
    <row r="1545" spans="1:24" x14ac:dyDescent="0.3">
      <c r="A1545">
        <v>1544</v>
      </c>
      <c r="B1545" t="s">
        <v>31</v>
      </c>
      <c r="C1545" t="str">
        <f>_xlfn.XLOOKUP(B1545,Lookup_table!B:B,Lookup_table!C:C)</f>
        <v>Business</v>
      </c>
      <c r="D1545" t="s">
        <v>34</v>
      </c>
      <c r="E1545" t="s">
        <v>42</v>
      </c>
      <c r="F1545" t="s">
        <v>24</v>
      </c>
      <c r="G1545" t="s">
        <v>30</v>
      </c>
      <c r="H1545" t="str">
        <f t="shared" si="96"/>
        <v>Onsite/Hybrid</v>
      </c>
      <c r="I1545" t="s">
        <v>35</v>
      </c>
      <c r="J1545" t="str">
        <f t="shared" si="97"/>
        <v>0-2 yrs</v>
      </c>
      <c r="K1545">
        <f t="shared" ca="1" si="99"/>
        <v>2</v>
      </c>
      <c r="L1545" t="s">
        <v>39</v>
      </c>
      <c r="M1545">
        <v>1</v>
      </c>
      <c r="N1545">
        <v>1</v>
      </c>
      <c r="O1545">
        <v>1</v>
      </c>
      <c r="P1545">
        <v>1</v>
      </c>
      <c r="Q1545">
        <v>1</v>
      </c>
      <c r="R1545">
        <f>SUM(M1545:N1545:O1545:P1545:Q1545)</f>
        <v>5</v>
      </c>
      <c r="S1545" s="1">
        <v>87562</v>
      </c>
      <c r="T1545" s="1" t="str">
        <f t="shared" si="98"/>
        <v>Medium</v>
      </c>
      <c r="U1545">
        <v>1</v>
      </c>
      <c r="V1545">
        <v>2022</v>
      </c>
      <c r="W1545" t="s">
        <v>28</v>
      </c>
      <c r="X1545">
        <v>7</v>
      </c>
    </row>
    <row r="1546" spans="1:24" x14ac:dyDescent="0.3">
      <c r="A1546">
        <v>1545</v>
      </c>
      <c r="B1546" t="s">
        <v>33</v>
      </c>
      <c r="C1546" t="str">
        <f>_xlfn.XLOOKUP(B1546,Lookup_table!B:B,Lookup_table!C:C)</f>
        <v>Data</v>
      </c>
      <c r="D1546" t="s">
        <v>14</v>
      </c>
      <c r="E1546" t="s">
        <v>15</v>
      </c>
      <c r="F1546" t="s">
        <v>29</v>
      </c>
      <c r="G1546" t="s">
        <v>17</v>
      </c>
      <c r="H1546" t="str">
        <f t="shared" si="96"/>
        <v>Remote</v>
      </c>
      <c r="I1546" t="s">
        <v>18</v>
      </c>
      <c r="J1546" t="str">
        <f t="shared" si="97"/>
        <v>7+ yrs</v>
      </c>
      <c r="K1546">
        <f t="shared" ca="1" si="99"/>
        <v>9</v>
      </c>
      <c r="L1546" t="s">
        <v>39</v>
      </c>
      <c r="M1546">
        <v>0</v>
      </c>
      <c r="N1546">
        <v>1</v>
      </c>
      <c r="O1546">
        <v>1</v>
      </c>
      <c r="P1546">
        <v>0</v>
      </c>
      <c r="Q1546">
        <v>1</v>
      </c>
      <c r="R1546">
        <f>SUM(M1546:N1546:O1546:P1546:Q1546)</f>
        <v>3</v>
      </c>
      <c r="S1546" s="1">
        <v>123649</v>
      </c>
      <c r="T1546" s="1" t="str">
        <f t="shared" si="98"/>
        <v>High</v>
      </c>
      <c r="U1546">
        <v>11</v>
      </c>
      <c r="V1546">
        <v>2025</v>
      </c>
      <c r="W1546" t="s">
        <v>20</v>
      </c>
      <c r="X1546">
        <v>5</v>
      </c>
    </row>
    <row r="1547" spans="1:24" x14ac:dyDescent="0.3">
      <c r="A1547">
        <v>1546</v>
      </c>
      <c r="B1547" t="s">
        <v>21</v>
      </c>
      <c r="C1547" t="str">
        <f>_xlfn.XLOOKUP(B1547,Lookup_table!B:B,Lookup_table!C:C)</f>
        <v>AI</v>
      </c>
      <c r="D1547" t="s">
        <v>22</v>
      </c>
      <c r="E1547" t="s">
        <v>40</v>
      </c>
      <c r="F1547" t="s">
        <v>52</v>
      </c>
      <c r="G1547" t="s">
        <v>30</v>
      </c>
      <c r="H1547" t="str">
        <f t="shared" si="96"/>
        <v>Onsite/Hybrid</v>
      </c>
      <c r="I1547" t="s">
        <v>26</v>
      </c>
      <c r="J1547" t="str">
        <f t="shared" si="97"/>
        <v>3-6 yrs</v>
      </c>
      <c r="K1547">
        <f t="shared" ca="1" si="99"/>
        <v>4</v>
      </c>
      <c r="L1547" t="s">
        <v>27</v>
      </c>
      <c r="M1547">
        <v>0</v>
      </c>
      <c r="N1547">
        <v>0</v>
      </c>
      <c r="O1547">
        <v>1</v>
      </c>
      <c r="P1547">
        <v>1</v>
      </c>
      <c r="Q1547">
        <v>0</v>
      </c>
      <c r="R1547">
        <f>SUM(M1547:N1547:O1547:P1547:Q1547)</f>
        <v>2</v>
      </c>
      <c r="S1547" s="1">
        <v>161128</v>
      </c>
      <c r="T1547" s="1" t="str">
        <f t="shared" si="98"/>
        <v>High</v>
      </c>
      <c r="U1547">
        <v>1</v>
      </c>
      <c r="V1547">
        <v>2025</v>
      </c>
      <c r="W1547" t="s">
        <v>28</v>
      </c>
      <c r="X1547">
        <v>9</v>
      </c>
    </row>
    <row r="1548" spans="1:24" x14ac:dyDescent="0.3">
      <c r="A1548">
        <v>1547</v>
      </c>
      <c r="B1548" t="s">
        <v>31</v>
      </c>
      <c r="C1548" t="str">
        <f>_xlfn.XLOOKUP(B1548,Lookup_table!B:B,Lookup_table!C:C)</f>
        <v>Business</v>
      </c>
      <c r="D1548" t="s">
        <v>14</v>
      </c>
      <c r="E1548" t="s">
        <v>40</v>
      </c>
      <c r="F1548" t="s">
        <v>43</v>
      </c>
      <c r="G1548" t="s">
        <v>25</v>
      </c>
      <c r="H1548" t="str">
        <f t="shared" si="96"/>
        <v>Onsite/Hybrid</v>
      </c>
      <c r="I1548" t="s">
        <v>26</v>
      </c>
      <c r="J1548" t="str">
        <f t="shared" si="97"/>
        <v>3-6 yrs</v>
      </c>
      <c r="K1548">
        <f t="shared" ca="1" si="99"/>
        <v>6</v>
      </c>
      <c r="L1548" t="s">
        <v>19</v>
      </c>
      <c r="M1548">
        <v>0</v>
      </c>
      <c r="N1548">
        <v>1</v>
      </c>
      <c r="O1548">
        <v>1</v>
      </c>
      <c r="P1548">
        <v>1</v>
      </c>
      <c r="Q1548">
        <v>0</v>
      </c>
      <c r="R1548">
        <f>SUM(M1548:N1548:O1548:P1548:Q1548)</f>
        <v>3</v>
      </c>
      <c r="S1548" s="1">
        <v>102282</v>
      </c>
      <c r="T1548" s="1" t="str">
        <f t="shared" si="98"/>
        <v>Medium</v>
      </c>
      <c r="U1548">
        <v>3</v>
      </c>
      <c r="V1548">
        <v>2024</v>
      </c>
      <c r="W1548" t="s">
        <v>28</v>
      </c>
      <c r="X1548">
        <v>6</v>
      </c>
    </row>
    <row r="1549" spans="1:24" x14ac:dyDescent="0.3">
      <c r="A1549">
        <v>1548</v>
      </c>
      <c r="B1549" t="s">
        <v>41</v>
      </c>
      <c r="C1549" t="str">
        <f>_xlfn.XLOOKUP(B1549,Lookup_table!B:B,Lookup_table!C:C)</f>
        <v>Data</v>
      </c>
      <c r="D1549" t="s">
        <v>34</v>
      </c>
      <c r="E1549" t="s">
        <v>23</v>
      </c>
      <c r="F1549" t="s">
        <v>29</v>
      </c>
      <c r="G1549" t="s">
        <v>17</v>
      </c>
      <c r="H1549" t="str">
        <f t="shared" si="96"/>
        <v>Remote</v>
      </c>
      <c r="I1549" t="s">
        <v>26</v>
      </c>
      <c r="J1549" t="str">
        <f t="shared" si="97"/>
        <v>3-6 yrs</v>
      </c>
      <c r="K1549">
        <f t="shared" ca="1" si="99"/>
        <v>5</v>
      </c>
      <c r="L1549" t="s">
        <v>39</v>
      </c>
      <c r="M1549">
        <v>1</v>
      </c>
      <c r="N1549">
        <v>1</v>
      </c>
      <c r="O1549">
        <v>1</v>
      </c>
      <c r="P1549">
        <v>0</v>
      </c>
      <c r="Q1549">
        <v>1</v>
      </c>
      <c r="R1549">
        <f>SUM(M1549:N1549:O1549:P1549:Q1549)</f>
        <v>4</v>
      </c>
      <c r="S1549" s="1">
        <v>97302</v>
      </c>
      <c r="T1549" s="1" t="str">
        <f t="shared" si="98"/>
        <v>Medium</v>
      </c>
      <c r="U1549">
        <v>4</v>
      </c>
      <c r="V1549">
        <v>2025</v>
      </c>
      <c r="W1549" t="s">
        <v>20</v>
      </c>
      <c r="X1549">
        <v>3</v>
      </c>
    </row>
    <row r="1550" spans="1:24" x14ac:dyDescent="0.3">
      <c r="A1550">
        <v>1549</v>
      </c>
      <c r="B1550" t="s">
        <v>31</v>
      </c>
      <c r="C1550" t="str">
        <f>_xlfn.XLOOKUP(B1550,Lookup_table!B:B,Lookup_table!C:C)</f>
        <v>Business</v>
      </c>
      <c r="D1550" t="s">
        <v>14</v>
      </c>
      <c r="E1550" t="s">
        <v>15</v>
      </c>
      <c r="F1550" t="s">
        <v>51</v>
      </c>
      <c r="G1550" t="s">
        <v>30</v>
      </c>
      <c r="H1550" t="str">
        <f t="shared" si="96"/>
        <v>Onsite/Hybrid</v>
      </c>
      <c r="I1550" t="s">
        <v>18</v>
      </c>
      <c r="J1550" t="str">
        <f t="shared" si="97"/>
        <v>7+ yrs</v>
      </c>
      <c r="K1550">
        <f t="shared" ca="1" si="99"/>
        <v>9</v>
      </c>
      <c r="L1550" t="s">
        <v>39</v>
      </c>
      <c r="M1550">
        <v>1</v>
      </c>
      <c r="N1550">
        <v>1</v>
      </c>
      <c r="O1550">
        <v>1</v>
      </c>
      <c r="P1550">
        <v>1</v>
      </c>
      <c r="Q1550">
        <v>0</v>
      </c>
      <c r="R1550">
        <f>SUM(M1550:N1550:O1550:P1550:Q1550)</f>
        <v>4</v>
      </c>
      <c r="S1550" s="1">
        <v>127560</v>
      </c>
      <c r="T1550" s="1" t="str">
        <f t="shared" si="98"/>
        <v>High</v>
      </c>
      <c r="U1550">
        <v>8</v>
      </c>
      <c r="V1550">
        <v>2020</v>
      </c>
      <c r="W1550" t="s">
        <v>28</v>
      </c>
      <c r="X1550">
        <v>2</v>
      </c>
    </row>
    <row r="1551" spans="1:24" x14ac:dyDescent="0.3">
      <c r="A1551">
        <v>1550</v>
      </c>
      <c r="B1551" t="s">
        <v>33</v>
      </c>
      <c r="C1551" t="str">
        <f>_xlfn.XLOOKUP(B1551,Lookup_table!B:B,Lookup_table!C:C)</f>
        <v>Data</v>
      </c>
      <c r="D1551" t="s">
        <v>37</v>
      </c>
      <c r="E1551" t="s">
        <v>42</v>
      </c>
      <c r="F1551" t="s">
        <v>16</v>
      </c>
      <c r="G1551" t="s">
        <v>17</v>
      </c>
      <c r="H1551" t="str">
        <f t="shared" si="96"/>
        <v>Remote</v>
      </c>
      <c r="I1551" t="s">
        <v>18</v>
      </c>
      <c r="J1551" t="str">
        <f t="shared" si="97"/>
        <v>7+ yrs</v>
      </c>
      <c r="K1551">
        <f t="shared" ca="1" si="99"/>
        <v>11</v>
      </c>
      <c r="L1551" t="s">
        <v>19</v>
      </c>
      <c r="M1551">
        <v>1</v>
      </c>
      <c r="N1551">
        <v>1</v>
      </c>
      <c r="O1551">
        <v>0</v>
      </c>
      <c r="P1551">
        <v>1</v>
      </c>
      <c r="Q1551">
        <v>0</v>
      </c>
      <c r="R1551">
        <f>SUM(M1551:N1551:O1551:P1551:Q1551)</f>
        <v>3</v>
      </c>
      <c r="S1551" s="1">
        <v>117401</v>
      </c>
      <c r="T1551" s="1" t="str">
        <f t="shared" si="98"/>
        <v>Medium</v>
      </c>
      <c r="U1551">
        <v>10</v>
      </c>
      <c r="V1551">
        <v>2021</v>
      </c>
      <c r="W1551" t="s">
        <v>28</v>
      </c>
      <c r="X1551">
        <v>8</v>
      </c>
    </row>
    <row r="1552" spans="1:24" x14ac:dyDescent="0.3">
      <c r="A1552">
        <v>1551</v>
      </c>
      <c r="B1552" t="s">
        <v>21</v>
      </c>
      <c r="C1552" t="str">
        <f>_xlfn.XLOOKUP(B1552,Lookup_table!B:B,Lookup_table!C:C)</f>
        <v>AI</v>
      </c>
      <c r="D1552" t="s">
        <v>14</v>
      </c>
      <c r="E1552" t="s">
        <v>38</v>
      </c>
      <c r="F1552" t="s">
        <v>52</v>
      </c>
      <c r="G1552" t="s">
        <v>25</v>
      </c>
      <c r="H1552" t="str">
        <f t="shared" si="96"/>
        <v>Onsite/Hybrid</v>
      </c>
      <c r="I1552" t="s">
        <v>18</v>
      </c>
      <c r="J1552" t="str">
        <f t="shared" si="97"/>
        <v>7+ yrs</v>
      </c>
      <c r="K1552">
        <f t="shared" ca="1" si="99"/>
        <v>10</v>
      </c>
      <c r="L1552" t="s">
        <v>19</v>
      </c>
      <c r="M1552">
        <v>0</v>
      </c>
      <c r="N1552">
        <v>0</v>
      </c>
      <c r="O1552">
        <v>1</v>
      </c>
      <c r="P1552">
        <v>1</v>
      </c>
      <c r="Q1552">
        <v>0</v>
      </c>
      <c r="R1552">
        <f>SUM(M1552:N1552:O1552:P1552:Q1552)</f>
        <v>2</v>
      </c>
      <c r="S1552" s="1">
        <v>170835</v>
      </c>
      <c r="T1552" s="1" t="str">
        <f t="shared" si="98"/>
        <v>High</v>
      </c>
      <c r="U1552">
        <v>2</v>
      </c>
      <c r="V1552">
        <v>2021</v>
      </c>
      <c r="W1552" t="s">
        <v>28</v>
      </c>
      <c r="X1552">
        <v>3</v>
      </c>
    </row>
    <row r="1553" spans="1:24" x14ac:dyDescent="0.3">
      <c r="A1553">
        <v>1552</v>
      </c>
      <c r="B1553" t="s">
        <v>36</v>
      </c>
      <c r="C1553" t="str">
        <f>_xlfn.XLOOKUP(B1553,Lookup_table!B:B,Lookup_table!C:C)</f>
        <v>Data</v>
      </c>
      <c r="D1553" t="s">
        <v>22</v>
      </c>
      <c r="E1553" t="s">
        <v>42</v>
      </c>
      <c r="F1553" t="s">
        <v>51</v>
      </c>
      <c r="G1553" t="s">
        <v>30</v>
      </c>
      <c r="H1553" t="str">
        <f t="shared" si="96"/>
        <v>Onsite/Hybrid</v>
      </c>
      <c r="I1553" t="s">
        <v>26</v>
      </c>
      <c r="J1553" t="str">
        <f t="shared" si="97"/>
        <v>3-6 yrs</v>
      </c>
      <c r="K1553">
        <f t="shared" ca="1" si="99"/>
        <v>5</v>
      </c>
      <c r="L1553" t="s">
        <v>27</v>
      </c>
      <c r="M1553">
        <v>0</v>
      </c>
      <c r="N1553">
        <v>1</v>
      </c>
      <c r="O1553">
        <v>1</v>
      </c>
      <c r="P1553">
        <v>0</v>
      </c>
      <c r="Q1553">
        <v>1</v>
      </c>
      <c r="R1553">
        <f>SUM(M1553:N1553:O1553:P1553:Q1553)</f>
        <v>3</v>
      </c>
      <c r="S1553" s="1">
        <v>121212</v>
      </c>
      <c r="T1553" s="1" t="str">
        <f t="shared" si="98"/>
        <v>High</v>
      </c>
      <c r="U1553">
        <v>5</v>
      </c>
      <c r="V1553">
        <v>2024</v>
      </c>
      <c r="W1553" t="s">
        <v>34</v>
      </c>
      <c r="X1553">
        <v>5</v>
      </c>
    </row>
    <row r="1554" spans="1:24" x14ac:dyDescent="0.3">
      <c r="A1554">
        <v>1553</v>
      </c>
      <c r="B1554" t="s">
        <v>31</v>
      </c>
      <c r="C1554" t="str">
        <f>_xlfn.XLOOKUP(B1554,Lookup_table!B:B,Lookup_table!C:C)</f>
        <v>Business</v>
      </c>
      <c r="D1554" t="s">
        <v>34</v>
      </c>
      <c r="E1554" t="s">
        <v>42</v>
      </c>
      <c r="F1554" t="s">
        <v>24</v>
      </c>
      <c r="G1554" t="s">
        <v>17</v>
      </c>
      <c r="H1554" t="str">
        <f t="shared" si="96"/>
        <v>Remote</v>
      </c>
      <c r="I1554" t="s">
        <v>26</v>
      </c>
      <c r="J1554" t="str">
        <f t="shared" si="97"/>
        <v>3-6 yrs</v>
      </c>
      <c r="K1554">
        <f t="shared" ca="1" si="99"/>
        <v>3</v>
      </c>
      <c r="L1554" t="s">
        <v>19</v>
      </c>
      <c r="M1554">
        <v>0</v>
      </c>
      <c r="N1554">
        <v>1</v>
      </c>
      <c r="O1554">
        <v>1</v>
      </c>
      <c r="P1554">
        <v>1</v>
      </c>
      <c r="Q1554">
        <v>0</v>
      </c>
      <c r="R1554">
        <f>SUM(M1554:N1554:O1554:P1554:Q1554)</f>
        <v>3</v>
      </c>
      <c r="S1554" s="1">
        <v>101976</v>
      </c>
      <c r="T1554" s="1" t="str">
        <f t="shared" si="98"/>
        <v>Medium</v>
      </c>
      <c r="U1554">
        <v>11</v>
      </c>
      <c r="V1554">
        <v>2022</v>
      </c>
      <c r="W1554" t="s">
        <v>28</v>
      </c>
      <c r="X1554">
        <v>3</v>
      </c>
    </row>
    <row r="1555" spans="1:24" x14ac:dyDescent="0.3">
      <c r="A1555">
        <v>1554</v>
      </c>
      <c r="B1555" t="s">
        <v>41</v>
      </c>
      <c r="C1555" t="str">
        <f>_xlfn.XLOOKUP(B1555,Lookup_table!B:B,Lookup_table!C:C)</f>
        <v>Data</v>
      </c>
      <c r="D1555" t="s">
        <v>22</v>
      </c>
      <c r="E1555" t="s">
        <v>15</v>
      </c>
      <c r="F1555" t="s">
        <v>43</v>
      </c>
      <c r="G1555" t="s">
        <v>17</v>
      </c>
      <c r="H1555" t="str">
        <f t="shared" si="96"/>
        <v>Remote</v>
      </c>
      <c r="I1555" t="s">
        <v>18</v>
      </c>
      <c r="J1555" t="str">
        <f t="shared" si="97"/>
        <v>7+ yrs</v>
      </c>
      <c r="K1555">
        <f t="shared" ca="1" si="99"/>
        <v>15</v>
      </c>
      <c r="L1555" t="s">
        <v>19</v>
      </c>
      <c r="M1555">
        <v>0</v>
      </c>
      <c r="N1555">
        <v>0</v>
      </c>
      <c r="O1555">
        <v>0</v>
      </c>
      <c r="P1555">
        <v>0</v>
      </c>
      <c r="Q1555">
        <v>0</v>
      </c>
      <c r="R1555">
        <f>SUM(M1555:N1555:O1555:P1555:Q1555)</f>
        <v>0</v>
      </c>
      <c r="S1555" s="1">
        <v>119570</v>
      </c>
      <c r="T1555" s="1" t="str">
        <f t="shared" si="98"/>
        <v>Medium</v>
      </c>
      <c r="U1555">
        <v>3</v>
      </c>
      <c r="V1555">
        <v>2022</v>
      </c>
      <c r="W1555" t="s">
        <v>28</v>
      </c>
      <c r="X1555">
        <v>8</v>
      </c>
    </row>
    <row r="1556" spans="1:24" x14ac:dyDescent="0.3">
      <c r="A1556">
        <v>1555</v>
      </c>
      <c r="B1556" t="s">
        <v>50</v>
      </c>
      <c r="C1556" t="str">
        <f>_xlfn.XLOOKUP(B1556,Lookup_table!B:B,Lookup_table!C:C)</f>
        <v>AI</v>
      </c>
      <c r="D1556" t="s">
        <v>34</v>
      </c>
      <c r="E1556" t="s">
        <v>15</v>
      </c>
      <c r="F1556" t="s">
        <v>29</v>
      </c>
      <c r="G1556" t="s">
        <v>17</v>
      </c>
      <c r="H1556" t="str">
        <f t="shared" si="96"/>
        <v>Remote</v>
      </c>
      <c r="I1556" t="s">
        <v>35</v>
      </c>
      <c r="J1556" t="str">
        <f t="shared" si="97"/>
        <v>0-2 yrs</v>
      </c>
      <c r="K1556">
        <f t="shared" ca="1" si="99"/>
        <v>1</v>
      </c>
      <c r="L1556" t="s">
        <v>19</v>
      </c>
      <c r="M1556">
        <v>0</v>
      </c>
      <c r="N1556">
        <v>0</v>
      </c>
      <c r="O1556">
        <v>0</v>
      </c>
      <c r="P1556">
        <v>0</v>
      </c>
      <c r="Q1556">
        <v>0</v>
      </c>
      <c r="R1556">
        <f>SUM(M1556:N1556:O1556:P1556:Q1556)</f>
        <v>0</v>
      </c>
      <c r="S1556" s="1">
        <v>92280</v>
      </c>
      <c r="T1556" s="1" t="str">
        <f t="shared" si="98"/>
        <v>Medium</v>
      </c>
      <c r="U1556">
        <v>6</v>
      </c>
      <c r="V1556">
        <v>2022</v>
      </c>
      <c r="W1556" t="s">
        <v>28</v>
      </c>
      <c r="X1556">
        <v>9</v>
      </c>
    </row>
    <row r="1557" spans="1:24" x14ac:dyDescent="0.3">
      <c r="A1557">
        <v>1556</v>
      </c>
      <c r="B1557" t="s">
        <v>50</v>
      </c>
      <c r="C1557" t="str">
        <f>_xlfn.XLOOKUP(B1557,Lookup_table!B:B,Lookup_table!C:C)</f>
        <v>AI</v>
      </c>
      <c r="D1557" t="s">
        <v>22</v>
      </c>
      <c r="E1557" t="s">
        <v>23</v>
      </c>
      <c r="F1557" t="s">
        <v>29</v>
      </c>
      <c r="G1557" t="s">
        <v>17</v>
      </c>
      <c r="H1557" t="str">
        <f t="shared" si="96"/>
        <v>Remote</v>
      </c>
      <c r="I1557" t="s">
        <v>26</v>
      </c>
      <c r="J1557" t="str">
        <f t="shared" si="97"/>
        <v>3-6 yrs</v>
      </c>
      <c r="K1557">
        <f t="shared" ca="1" si="99"/>
        <v>6</v>
      </c>
      <c r="L1557" t="s">
        <v>27</v>
      </c>
      <c r="M1557">
        <v>1</v>
      </c>
      <c r="N1557">
        <v>1</v>
      </c>
      <c r="O1557">
        <v>0</v>
      </c>
      <c r="P1557">
        <v>1</v>
      </c>
      <c r="Q1557">
        <v>0</v>
      </c>
      <c r="R1557">
        <f>SUM(M1557:N1557:O1557:P1557:Q1557)</f>
        <v>3</v>
      </c>
      <c r="S1557" s="1">
        <v>154840</v>
      </c>
      <c r="T1557" s="1" t="str">
        <f t="shared" si="98"/>
        <v>High</v>
      </c>
      <c r="U1557">
        <v>8</v>
      </c>
      <c r="V1557">
        <v>2024</v>
      </c>
      <c r="W1557" t="s">
        <v>34</v>
      </c>
      <c r="X1557">
        <v>3</v>
      </c>
    </row>
    <row r="1558" spans="1:24" x14ac:dyDescent="0.3">
      <c r="A1558">
        <v>1557</v>
      </c>
      <c r="B1558" t="s">
        <v>31</v>
      </c>
      <c r="C1558" t="str">
        <f>_xlfn.XLOOKUP(B1558,Lookup_table!B:B,Lookup_table!C:C)</f>
        <v>Business</v>
      </c>
      <c r="D1558" t="s">
        <v>34</v>
      </c>
      <c r="E1558" t="s">
        <v>40</v>
      </c>
      <c r="F1558" t="s">
        <v>51</v>
      </c>
      <c r="G1558" t="s">
        <v>30</v>
      </c>
      <c r="H1558" t="str">
        <f t="shared" si="96"/>
        <v>Onsite/Hybrid</v>
      </c>
      <c r="I1558" t="s">
        <v>18</v>
      </c>
      <c r="J1558" t="str">
        <f t="shared" si="97"/>
        <v>7+ yrs</v>
      </c>
      <c r="K1558">
        <f t="shared" ca="1" si="99"/>
        <v>14</v>
      </c>
      <c r="L1558" t="s">
        <v>19</v>
      </c>
      <c r="M1558">
        <v>0</v>
      </c>
      <c r="N1558">
        <v>1</v>
      </c>
      <c r="O1558">
        <v>1</v>
      </c>
      <c r="P1558">
        <v>0</v>
      </c>
      <c r="Q1558">
        <v>1</v>
      </c>
      <c r="R1558">
        <f>SUM(M1558:N1558:O1558:P1558:Q1558)</f>
        <v>3</v>
      </c>
      <c r="S1558" s="1">
        <v>120620</v>
      </c>
      <c r="T1558" s="1" t="str">
        <f t="shared" si="98"/>
        <v>High</v>
      </c>
      <c r="U1558">
        <v>2</v>
      </c>
      <c r="V1558">
        <v>2020</v>
      </c>
      <c r="W1558" t="s">
        <v>34</v>
      </c>
      <c r="X1558">
        <v>3</v>
      </c>
    </row>
    <row r="1559" spans="1:24" x14ac:dyDescent="0.3">
      <c r="A1559">
        <v>1558</v>
      </c>
      <c r="B1559" t="s">
        <v>31</v>
      </c>
      <c r="C1559" t="str">
        <f>_xlfn.XLOOKUP(B1559,Lookup_table!B:B,Lookup_table!C:C)</f>
        <v>Business</v>
      </c>
      <c r="D1559" t="s">
        <v>22</v>
      </c>
      <c r="E1559" t="s">
        <v>15</v>
      </c>
      <c r="F1559" t="s">
        <v>44</v>
      </c>
      <c r="G1559" t="s">
        <v>30</v>
      </c>
      <c r="H1559" t="str">
        <f t="shared" si="96"/>
        <v>Onsite/Hybrid</v>
      </c>
      <c r="I1559" t="s">
        <v>26</v>
      </c>
      <c r="J1559" t="str">
        <f t="shared" si="97"/>
        <v>3-6 yrs</v>
      </c>
      <c r="K1559">
        <f t="shared" ca="1" si="99"/>
        <v>3</v>
      </c>
      <c r="L1559" t="s">
        <v>19</v>
      </c>
      <c r="M1559">
        <v>0</v>
      </c>
      <c r="N1559">
        <v>0</v>
      </c>
      <c r="O1559">
        <v>1</v>
      </c>
      <c r="P1559">
        <v>0</v>
      </c>
      <c r="Q1559">
        <v>1</v>
      </c>
      <c r="R1559">
        <f>SUM(M1559:N1559:O1559:P1559:Q1559)</f>
        <v>2</v>
      </c>
      <c r="S1559" s="1">
        <v>122784</v>
      </c>
      <c r="T1559" s="1" t="str">
        <f t="shared" si="98"/>
        <v>High</v>
      </c>
      <c r="U1559">
        <v>2</v>
      </c>
      <c r="V1559">
        <v>2022</v>
      </c>
      <c r="W1559" t="s">
        <v>34</v>
      </c>
      <c r="X1559">
        <v>2</v>
      </c>
    </row>
    <row r="1560" spans="1:24" x14ac:dyDescent="0.3">
      <c r="A1560">
        <v>1559</v>
      </c>
      <c r="B1560" t="s">
        <v>41</v>
      </c>
      <c r="C1560" t="str">
        <f>_xlfn.XLOOKUP(B1560,Lookup_table!B:B,Lookup_table!C:C)</f>
        <v>Data</v>
      </c>
      <c r="D1560" t="s">
        <v>34</v>
      </c>
      <c r="E1560" t="s">
        <v>42</v>
      </c>
      <c r="F1560" t="s">
        <v>44</v>
      </c>
      <c r="G1560" t="s">
        <v>30</v>
      </c>
      <c r="H1560" t="str">
        <f t="shared" si="96"/>
        <v>Onsite/Hybrid</v>
      </c>
      <c r="I1560" t="s">
        <v>18</v>
      </c>
      <c r="J1560" t="str">
        <f t="shared" si="97"/>
        <v>7+ yrs</v>
      </c>
      <c r="K1560">
        <f t="shared" ca="1" si="99"/>
        <v>10</v>
      </c>
      <c r="L1560" t="s">
        <v>39</v>
      </c>
      <c r="M1560">
        <v>0</v>
      </c>
      <c r="N1560">
        <v>1</v>
      </c>
      <c r="O1560">
        <v>0</v>
      </c>
      <c r="P1560">
        <v>0</v>
      </c>
      <c r="Q1560">
        <v>1</v>
      </c>
      <c r="R1560">
        <f>SUM(M1560:N1560:O1560:P1560:Q1560)</f>
        <v>2</v>
      </c>
      <c r="S1560" s="1">
        <v>112384</v>
      </c>
      <c r="T1560" s="1" t="str">
        <f t="shared" si="98"/>
        <v>Medium</v>
      </c>
      <c r="U1560">
        <v>4</v>
      </c>
      <c r="V1560">
        <v>2023</v>
      </c>
      <c r="W1560" t="s">
        <v>28</v>
      </c>
      <c r="X1560">
        <v>8</v>
      </c>
    </row>
    <row r="1561" spans="1:24" x14ac:dyDescent="0.3">
      <c r="A1561">
        <v>1560</v>
      </c>
      <c r="B1561" t="s">
        <v>50</v>
      </c>
      <c r="C1561" t="str">
        <f>_xlfn.XLOOKUP(B1561,Lookup_table!B:B,Lookup_table!C:C)</f>
        <v>AI</v>
      </c>
      <c r="D1561" t="s">
        <v>37</v>
      </c>
      <c r="E1561" t="s">
        <v>32</v>
      </c>
      <c r="F1561" t="s">
        <v>44</v>
      </c>
      <c r="G1561" t="s">
        <v>30</v>
      </c>
      <c r="H1561" t="str">
        <f t="shared" si="96"/>
        <v>Onsite/Hybrid</v>
      </c>
      <c r="I1561" t="s">
        <v>35</v>
      </c>
      <c r="J1561" t="str">
        <f t="shared" si="97"/>
        <v>0-2 yrs</v>
      </c>
      <c r="K1561">
        <f t="shared" ca="1" si="99"/>
        <v>1</v>
      </c>
      <c r="L1561" t="s">
        <v>39</v>
      </c>
      <c r="M1561">
        <v>0</v>
      </c>
      <c r="N1561">
        <v>0</v>
      </c>
      <c r="O1561">
        <v>1</v>
      </c>
      <c r="P1561">
        <v>1</v>
      </c>
      <c r="Q1561">
        <v>1</v>
      </c>
      <c r="R1561">
        <f>SUM(M1561:N1561:O1561:P1561:Q1561)</f>
        <v>3</v>
      </c>
      <c r="S1561" s="1">
        <v>125383</v>
      </c>
      <c r="T1561" s="1" t="str">
        <f t="shared" si="98"/>
        <v>High</v>
      </c>
      <c r="U1561">
        <v>5</v>
      </c>
      <c r="V1561">
        <v>2024</v>
      </c>
      <c r="W1561" t="s">
        <v>28</v>
      </c>
      <c r="X1561">
        <v>8</v>
      </c>
    </row>
    <row r="1562" spans="1:24" x14ac:dyDescent="0.3">
      <c r="A1562">
        <v>1561</v>
      </c>
      <c r="B1562" t="s">
        <v>33</v>
      </c>
      <c r="C1562" t="str">
        <f>_xlfn.XLOOKUP(B1562,Lookup_table!B:B,Lookup_table!C:C)</f>
        <v>Data</v>
      </c>
      <c r="D1562" t="s">
        <v>34</v>
      </c>
      <c r="E1562" t="s">
        <v>32</v>
      </c>
      <c r="F1562" t="s">
        <v>16</v>
      </c>
      <c r="G1562" t="s">
        <v>17</v>
      </c>
      <c r="H1562" t="str">
        <f t="shared" si="96"/>
        <v>Remote</v>
      </c>
      <c r="I1562" t="s">
        <v>26</v>
      </c>
      <c r="J1562" t="str">
        <f t="shared" si="97"/>
        <v>3-6 yrs</v>
      </c>
      <c r="K1562">
        <f t="shared" ca="1" si="99"/>
        <v>6</v>
      </c>
      <c r="L1562" t="s">
        <v>39</v>
      </c>
      <c r="M1562">
        <v>1</v>
      </c>
      <c r="N1562">
        <v>1</v>
      </c>
      <c r="O1562">
        <v>1</v>
      </c>
      <c r="P1562">
        <v>1</v>
      </c>
      <c r="Q1562">
        <v>0</v>
      </c>
      <c r="R1562">
        <f>SUM(M1562:N1562:O1562:P1562:Q1562)</f>
        <v>4</v>
      </c>
      <c r="S1562" s="1">
        <v>108203</v>
      </c>
      <c r="T1562" s="1" t="str">
        <f t="shared" si="98"/>
        <v>Medium</v>
      </c>
      <c r="U1562">
        <v>6</v>
      </c>
      <c r="V1562">
        <v>2022</v>
      </c>
      <c r="W1562" t="s">
        <v>28</v>
      </c>
      <c r="X1562">
        <v>9</v>
      </c>
    </row>
    <row r="1563" spans="1:24" x14ac:dyDescent="0.3">
      <c r="A1563">
        <v>1562</v>
      </c>
      <c r="B1563" t="s">
        <v>50</v>
      </c>
      <c r="C1563" t="str">
        <f>_xlfn.XLOOKUP(B1563,Lookup_table!B:B,Lookup_table!C:C)</f>
        <v>AI</v>
      </c>
      <c r="D1563" t="s">
        <v>34</v>
      </c>
      <c r="E1563" t="s">
        <v>23</v>
      </c>
      <c r="F1563" t="s">
        <v>24</v>
      </c>
      <c r="G1563" t="s">
        <v>25</v>
      </c>
      <c r="H1563" t="str">
        <f t="shared" si="96"/>
        <v>Onsite/Hybrid</v>
      </c>
      <c r="I1563" t="s">
        <v>35</v>
      </c>
      <c r="J1563" t="str">
        <f t="shared" si="97"/>
        <v>0-2 yrs</v>
      </c>
      <c r="K1563">
        <f t="shared" ca="1" si="99"/>
        <v>2</v>
      </c>
      <c r="L1563" t="s">
        <v>27</v>
      </c>
      <c r="M1563">
        <v>0</v>
      </c>
      <c r="N1563">
        <v>1</v>
      </c>
      <c r="O1563">
        <v>1</v>
      </c>
      <c r="P1563">
        <v>1</v>
      </c>
      <c r="Q1563">
        <v>0</v>
      </c>
      <c r="R1563">
        <f>SUM(M1563:N1563:O1563:P1563:Q1563)</f>
        <v>3</v>
      </c>
      <c r="S1563" s="1">
        <v>123767</v>
      </c>
      <c r="T1563" s="1" t="str">
        <f t="shared" si="98"/>
        <v>High</v>
      </c>
      <c r="U1563">
        <v>10</v>
      </c>
      <c r="V1563">
        <v>2022</v>
      </c>
      <c r="W1563" t="s">
        <v>28</v>
      </c>
      <c r="X1563">
        <v>9</v>
      </c>
    </row>
    <row r="1564" spans="1:24" x14ac:dyDescent="0.3">
      <c r="A1564">
        <v>1563</v>
      </c>
      <c r="B1564" t="s">
        <v>31</v>
      </c>
      <c r="C1564" t="str">
        <f>_xlfn.XLOOKUP(B1564,Lookup_table!B:B,Lookup_table!C:C)</f>
        <v>Business</v>
      </c>
      <c r="D1564" t="s">
        <v>14</v>
      </c>
      <c r="E1564" t="s">
        <v>40</v>
      </c>
      <c r="F1564" t="s">
        <v>16</v>
      </c>
      <c r="G1564" t="s">
        <v>30</v>
      </c>
      <c r="H1564" t="str">
        <f t="shared" si="96"/>
        <v>Onsite/Hybrid</v>
      </c>
      <c r="I1564" t="s">
        <v>35</v>
      </c>
      <c r="J1564" t="str">
        <f t="shared" si="97"/>
        <v>0-2 yrs</v>
      </c>
      <c r="K1564">
        <f t="shared" ca="1" si="99"/>
        <v>2</v>
      </c>
      <c r="L1564" t="s">
        <v>19</v>
      </c>
      <c r="M1564">
        <v>0</v>
      </c>
      <c r="N1564">
        <v>0</v>
      </c>
      <c r="O1564">
        <v>0</v>
      </c>
      <c r="P1564">
        <v>1</v>
      </c>
      <c r="Q1564">
        <v>0</v>
      </c>
      <c r="R1564">
        <f>SUM(M1564:N1564:O1564:P1564:Q1564)</f>
        <v>1</v>
      </c>
      <c r="S1564" s="1">
        <v>60941</v>
      </c>
      <c r="T1564" s="1" t="str">
        <f t="shared" si="98"/>
        <v>Low</v>
      </c>
      <c r="U1564">
        <v>11</v>
      </c>
      <c r="V1564">
        <v>2022</v>
      </c>
      <c r="W1564" t="s">
        <v>20</v>
      </c>
      <c r="X1564">
        <v>1</v>
      </c>
    </row>
    <row r="1565" spans="1:24" x14ac:dyDescent="0.3">
      <c r="A1565">
        <v>1564</v>
      </c>
      <c r="B1565" t="s">
        <v>31</v>
      </c>
      <c r="C1565" t="str">
        <f>_xlfn.XLOOKUP(B1565,Lookup_table!B:B,Lookup_table!C:C)</f>
        <v>Business</v>
      </c>
      <c r="D1565" t="s">
        <v>22</v>
      </c>
      <c r="E1565" t="s">
        <v>32</v>
      </c>
      <c r="F1565" t="s">
        <v>43</v>
      </c>
      <c r="G1565" t="s">
        <v>25</v>
      </c>
      <c r="H1565" t="str">
        <f t="shared" si="96"/>
        <v>Onsite/Hybrid</v>
      </c>
      <c r="I1565" t="s">
        <v>35</v>
      </c>
      <c r="J1565" t="str">
        <f t="shared" si="97"/>
        <v>0-2 yrs</v>
      </c>
      <c r="K1565">
        <f t="shared" ca="1" si="99"/>
        <v>0</v>
      </c>
      <c r="L1565" t="s">
        <v>39</v>
      </c>
      <c r="M1565">
        <v>1</v>
      </c>
      <c r="N1565">
        <v>0</v>
      </c>
      <c r="O1565">
        <v>1</v>
      </c>
      <c r="P1565">
        <v>0</v>
      </c>
      <c r="Q1565">
        <v>0</v>
      </c>
      <c r="R1565">
        <f>SUM(M1565:N1565:O1565:P1565:Q1565)</f>
        <v>2</v>
      </c>
      <c r="S1565" s="1">
        <v>85575</v>
      </c>
      <c r="T1565" s="1" t="str">
        <f t="shared" si="98"/>
        <v>Medium</v>
      </c>
      <c r="U1565">
        <v>11</v>
      </c>
      <c r="V1565">
        <v>2023</v>
      </c>
      <c r="W1565" t="s">
        <v>34</v>
      </c>
      <c r="X1565">
        <v>4</v>
      </c>
    </row>
    <row r="1566" spans="1:24" x14ac:dyDescent="0.3">
      <c r="A1566">
        <v>1565</v>
      </c>
      <c r="B1566" t="s">
        <v>21</v>
      </c>
      <c r="C1566" t="str">
        <f>_xlfn.XLOOKUP(B1566,Lookup_table!B:B,Lookup_table!C:C)</f>
        <v>AI</v>
      </c>
      <c r="D1566" t="s">
        <v>37</v>
      </c>
      <c r="E1566" t="s">
        <v>23</v>
      </c>
      <c r="F1566" t="s">
        <v>29</v>
      </c>
      <c r="G1566" t="s">
        <v>25</v>
      </c>
      <c r="H1566" t="str">
        <f t="shared" si="96"/>
        <v>Onsite/Hybrid</v>
      </c>
      <c r="I1566" t="s">
        <v>26</v>
      </c>
      <c r="J1566" t="str">
        <f t="shared" si="97"/>
        <v>3-6 yrs</v>
      </c>
      <c r="K1566">
        <f t="shared" ca="1" si="99"/>
        <v>5</v>
      </c>
      <c r="L1566" t="s">
        <v>27</v>
      </c>
      <c r="M1566">
        <v>0</v>
      </c>
      <c r="N1566">
        <v>0</v>
      </c>
      <c r="O1566">
        <v>1</v>
      </c>
      <c r="P1566">
        <v>1</v>
      </c>
      <c r="Q1566">
        <v>0</v>
      </c>
      <c r="R1566">
        <f>SUM(M1566:N1566:O1566:P1566:Q1566)</f>
        <v>2</v>
      </c>
      <c r="S1566" s="1">
        <v>142264</v>
      </c>
      <c r="T1566" s="1" t="str">
        <f t="shared" si="98"/>
        <v>High</v>
      </c>
      <c r="U1566">
        <v>8</v>
      </c>
      <c r="V1566">
        <v>2025</v>
      </c>
      <c r="W1566" t="s">
        <v>28</v>
      </c>
      <c r="X1566">
        <v>1</v>
      </c>
    </row>
    <row r="1567" spans="1:24" x14ac:dyDescent="0.3">
      <c r="A1567">
        <v>1566</v>
      </c>
      <c r="B1567" t="s">
        <v>31</v>
      </c>
      <c r="C1567" t="str">
        <f>_xlfn.XLOOKUP(B1567,Lookup_table!B:B,Lookup_table!C:C)</f>
        <v>Business</v>
      </c>
      <c r="D1567" t="s">
        <v>14</v>
      </c>
      <c r="E1567" t="s">
        <v>40</v>
      </c>
      <c r="F1567" t="s">
        <v>44</v>
      </c>
      <c r="G1567" t="s">
        <v>25</v>
      </c>
      <c r="H1567" t="str">
        <f t="shared" si="96"/>
        <v>Onsite/Hybrid</v>
      </c>
      <c r="I1567" t="s">
        <v>18</v>
      </c>
      <c r="J1567" t="str">
        <f t="shared" si="97"/>
        <v>7+ yrs</v>
      </c>
      <c r="K1567">
        <f t="shared" ca="1" si="99"/>
        <v>11</v>
      </c>
      <c r="L1567" t="s">
        <v>19</v>
      </c>
      <c r="M1567">
        <v>0</v>
      </c>
      <c r="N1567">
        <v>1</v>
      </c>
      <c r="O1567">
        <v>1</v>
      </c>
      <c r="P1567">
        <v>1</v>
      </c>
      <c r="Q1567">
        <v>1</v>
      </c>
      <c r="R1567">
        <f>SUM(M1567:N1567:O1567:P1567:Q1567)</f>
        <v>4</v>
      </c>
      <c r="S1567" s="1">
        <v>137051</v>
      </c>
      <c r="T1567" s="1" t="str">
        <f t="shared" si="98"/>
        <v>High</v>
      </c>
      <c r="U1567">
        <v>1</v>
      </c>
      <c r="V1567">
        <v>2025</v>
      </c>
      <c r="W1567" t="s">
        <v>28</v>
      </c>
      <c r="X1567">
        <v>7</v>
      </c>
    </row>
    <row r="1568" spans="1:24" x14ac:dyDescent="0.3">
      <c r="A1568">
        <v>1567</v>
      </c>
      <c r="B1568" t="s">
        <v>50</v>
      </c>
      <c r="C1568" t="str">
        <f>_xlfn.XLOOKUP(B1568,Lookup_table!B:B,Lookup_table!C:C)</f>
        <v>AI</v>
      </c>
      <c r="D1568" t="s">
        <v>34</v>
      </c>
      <c r="E1568" t="s">
        <v>38</v>
      </c>
      <c r="F1568" t="s">
        <v>29</v>
      </c>
      <c r="G1568" t="s">
        <v>30</v>
      </c>
      <c r="H1568" t="str">
        <f t="shared" si="96"/>
        <v>Onsite/Hybrid</v>
      </c>
      <c r="I1568" t="s">
        <v>26</v>
      </c>
      <c r="J1568" t="str">
        <f t="shared" si="97"/>
        <v>3-6 yrs</v>
      </c>
      <c r="K1568">
        <f t="shared" ca="1" si="99"/>
        <v>3</v>
      </c>
      <c r="L1568" t="s">
        <v>19</v>
      </c>
      <c r="M1568">
        <v>1</v>
      </c>
      <c r="N1568">
        <v>1</v>
      </c>
      <c r="O1568">
        <v>0</v>
      </c>
      <c r="P1568">
        <v>0</v>
      </c>
      <c r="Q1568">
        <v>1</v>
      </c>
      <c r="R1568">
        <f>SUM(M1568:N1568:O1568:P1568:Q1568)</f>
        <v>3</v>
      </c>
      <c r="S1568" s="1">
        <v>125816</v>
      </c>
      <c r="T1568" s="1" t="str">
        <f t="shared" si="98"/>
        <v>High</v>
      </c>
      <c r="U1568">
        <v>1</v>
      </c>
      <c r="V1568">
        <v>2024</v>
      </c>
      <c r="W1568" t="s">
        <v>20</v>
      </c>
      <c r="X1568">
        <v>2</v>
      </c>
    </row>
    <row r="1569" spans="1:24" x14ac:dyDescent="0.3">
      <c r="A1569">
        <v>1568</v>
      </c>
      <c r="B1569" t="s">
        <v>31</v>
      </c>
      <c r="C1569" t="str">
        <f>_xlfn.XLOOKUP(B1569,Lookup_table!B:B,Lookup_table!C:C)</f>
        <v>Business</v>
      </c>
      <c r="D1569" t="s">
        <v>22</v>
      </c>
      <c r="E1569" t="s">
        <v>40</v>
      </c>
      <c r="F1569" t="s">
        <v>24</v>
      </c>
      <c r="G1569" t="s">
        <v>25</v>
      </c>
      <c r="H1569" t="str">
        <f t="shared" si="96"/>
        <v>Onsite/Hybrid</v>
      </c>
      <c r="I1569" t="s">
        <v>18</v>
      </c>
      <c r="J1569" t="str">
        <f t="shared" si="97"/>
        <v>7+ yrs</v>
      </c>
      <c r="K1569">
        <f t="shared" ca="1" si="99"/>
        <v>11</v>
      </c>
      <c r="L1569" t="s">
        <v>27</v>
      </c>
      <c r="M1569">
        <v>0</v>
      </c>
      <c r="N1569">
        <v>0</v>
      </c>
      <c r="O1569">
        <v>0</v>
      </c>
      <c r="P1569">
        <v>1</v>
      </c>
      <c r="Q1569">
        <v>1</v>
      </c>
      <c r="R1569">
        <f>SUM(M1569:N1569:O1569:P1569:Q1569)</f>
        <v>2</v>
      </c>
      <c r="S1569" s="1">
        <v>146804</v>
      </c>
      <c r="T1569" s="1" t="str">
        <f t="shared" si="98"/>
        <v>High</v>
      </c>
      <c r="U1569">
        <v>10</v>
      </c>
      <c r="V1569">
        <v>2020</v>
      </c>
      <c r="W1569" t="s">
        <v>20</v>
      </c>
      <c r="X1569">
        <v>6</v>
      </c>
    </row>
    <row r="1570" spans="1:24" x14ac:dyDescent="0.3">
      <c r="A1570">
        <v>1569</v>
      </c>
      <c r="B1570" t="s">
        <v>31</v>
      </c>
      <c r="C1570" t="str">
        <f>_xlfn.XLOOKUP(B1570,Lookup_table!B:B,Lookup_table!C:C)</f>
        <v>Business</v>
      </c>
      <c r="D1570" t="s">
        <v>34</v>
      </c>
      <c r="E1570" t="s">
        <v>38</v>
      </c>
      <c r="F1570" t="s">
        <v>29</v>
      </c>
      <c r="G1570" t="s">
        <v>25</v>
      </c>
      <c r="H1570" t="str">
        <f t="shared" si="96"/>
        <v>Onsite/Hybrid</v>
      </c>
      <c r="I1570" t="s">
        <v>18</v>
      </c>
      <c r="J1570" t="str">
        <f t="shared" si="97"/>
        <v>7+ yrs</v>
      </c>
      <c r="K1570">
        <f t="shared" ca="1" si="99"/>
        <v>13</v>
      </c>
      <c r="L1570" t="s">
        <v>27</v>
      </c>
      <c r="M1570">
        <v>1</v>
      </c>
      <c r="N1570">
        <v>1</v>
      </c>
      <c r="O1570">
        <v>0</v>
      </c>
      <c r="P1570">
        <v>0</v>
      </c>
      <c r="Q1570">
        <v>0</v>
      </c>
      <c r="R1570">
        <f>SUM(M1570:N1570:O1570:P1570:Q1570)</f>
        <v>2</v>
      </c>
      <c r="S1570" s="1">
        <v>104672</v>
      </c>
      <c r="T1570" s="1" t="str">
        <f t="shared" si="98"/>
        <v>Medium</v>
      </c>
      <c r="U1570">
        <v>7</v>
      </c>
      <c r="V1570">
        <v>2026</v>
      </c>
      <c r="W1570" t="s">
        <v>20</v>
      </c>
      <c r="X1570">
        <v>3</v>
      </c>
    </row>
    <row r="1571" spans="1:24" x14ac:dyDescent="0.3">
      <c r="A1571">
        <v>1570</v>
      </c>
      <c r="B1571" t="s">
        <v>50</v>
      </c>
      <c r="C1571" t="str">
        <f>_xlfn.XLOOKUP(B1571,Lookup_table!B:B,Lookup_table!C:C)</f>
        <v>AI</v>
      </c>
      <c r="D1571" t="s">
        <v>37</v>
      </c>
      <c r="E1571" t="s">
        <v>38</v>
      </c>
      <c r="F1571" t="s">
        <v>43</v>
      </c>
      <c r="G1571" t="s">
        <v>25</v>
      </c>
      <c r="H1571" t="str">
        <f t="shared" si="96"/>
        <v>Onsite/Hybrid</v>
      </c>
      <c r="I1571" t="s">
        <v>26</v>
      </c>
      <c r="J1571" t="str">
        <f t="shared" si="97"/>
        <v>3-6 yrs</v>
      </c>
      <c r="K1571">
        <f t="shared" ca="1" si="99"/>
        <v>6</v>
      </c>
      <c r="L1571" t="s">
        <v>39</v>
      </c>
      <c r="M1571">
        <v>1</v>
      </c>
      <c r="N1571">
        <v>0</v>
      </c>
      <c r="O1571">
        <v>0</v>
      </c>
      <c r="P1571">
        <v>1</v>
      </c>
      <c r="Q1571">
        <v>0</v>
      </c>
      <c r="R1571">
        <f>SUM(M1571:N1571:O1571:P1571:Q1571)</f>
        <v>2</v>
      </c>
      <c r="S1571" s="1">
        <v>129407</v>
      </c>
      <c r="T1571" s="1" t="str">
        <f t="shared" si="98"/>
        <v>High</v>
      </c>
      <c r="U1571">
        <v>9</v>
      </c>
      <c r="V1571">
        <v>2022</v>
      </c>
      <c r="W1571" t="s">
        <v>34</v>
      </c>
      <c r="X1571">
        <v>6</v>
      </c>
    </row>
    <row r="1572" spans="1:24" x14ac:dyDescent="0.3">
      <c r="A1572">
        <v>1571</v>
      </c>
      <c r="B1572" t="s">
        <v>31</v>
      </c>
      <c r="C1572" t="str">
        <f>_xlfn.XLOOKUP(B1572,Lookup_table!B:B,Lookup_table!C:C)</f>
        <v>Business</v>
      </c>
      <c r="D1572" t="s">
        <v>37</v>
      </c>
      <c r="E1572" t="s">
        <v>40</v>
      </c>
      <c r="F1572" t="s">
        <v>24</v>
      </c>
      <c r="G1572" t="s">
        <v>25</v>
      </c>
      <c r="H1572" t="str">
        <f t="shared" si="96"/>
        <v>Onsite/Hybrid</v>
      </c>
      <c r="I1572" t="s">
        <v>26</v>
      </c>
      <c r="J1572" t="str">
        <f t="shared" si="97"/>
        <v>3-6 yrs</v>
      </c>
      <c r="K1572">
        <f t="shared" ca="1" si="99"/>
        <v>4</v>
      </c>
      <c r="L1572" t="s">
        <v>27</v>
      </c>
      <c r="M1572">
        <v>0</v>
      </c>
      <c r="N1572">
        <v>1</v>
      </c>
      <c r="O1572">
        <v>1</v>
      </c>
      <c r="P1572">
        <v>0</v>
      </c>
      <c r="Q1572">
        <v>1</v>
      </c>
      <c r="R1572">
        <f>SUM(M1572:N1572:O1572:P1572:Q1572)</f>
        <v>3</v>
      </c>
      <c r="S1572" s="1">
        <v>98182</v>
      </c>
      <c r="T1572" s="1" t="str">
        <f t="shared" si="98"/>
        <v>Medium</v>
      </c>
      <c r="U1572">
        <v>12</v>
      </c>
      <c r="V1572">
        <v>2022</v>
      </c>
      <c r="W1572" t="s">
        <v>28</v>
      </c>
      <c r="X1572">
        <v>8</v>
      </c>
    </row>
    <row r="1573" spans="1:24" x14ac:dyDescent="0.3">
      <c r="A1573">
        <v>1572</v>
      </c>
      <c r="B1573" t="s">
        <v>31</v>
      </c>
      <c r="C1573" t="str">
        <f>_xlfn.XLOOKUP(B1573,Lookup_table!B:B,Lookup_table!C:C)</f>
        <v>Business</v>
      </c>
      <c r="D1573" t="s">
        <v>37</v>
      </c>
      <c r="E1573" t="s">
        <v>42</v>
      </c>
      <c r="F1573" t="s">
        <v>24</v>
      </c>
      <c r="G1573" t="s">
        <v>25</v>
      </c>
      <c r="H1573" t="str">
        <f t="shared" si="96"/>
        <v>Onsite/Hybrid</v>
      </c>
      <c r="I1573" t="s">
        <v>35</v>
      </c>
      <c r="J1573" t="str">
        <f t="shared" si="97"/>
        <v>0-2 yrs</v>
      </c>
      <c r="K1573">
        <f t="shared" ca="1" si="99"/>
        <v>2</v>
      </c>
      <c r="L1573" t="s">
        <v>19</v>
      </c>
      <c r="M1573">
        <v>1</v>
      </c>
      <c r="N1573">
        <v>1</v>
      </c>
      <c r="O1573">
        <v>0</v>
      </c>
      <c r="P1573">
        <v>1</v>
      </c>
      <c r="Q1573">
        <v>0</v>
      </c>
      <c r="R1573">
        <f>SUM(M1573:N1573:O1573:P1573:Q1573)</f>
        <v>3</v>
      </c>
      <c r="S1573" s="1">
        <v>64549</v>
      </c>
      <c r="T1573" s="1" t="str">
        <f t="shared" si="98"/>
        <v>Low</v>
      </c>
      <c r="U1573">
        <v>8</v>
      </c>
      <c r="V1573">
        <v>2021</v>
      </c>
      <c r="W1573" t="s">
        <v>28</v>
      </c>
      <c r="X1573">
        <v>9</v>
      </c>
    </row>
    <row r="1574" spans="1:24" x14ac:dyDescent="0.3">
      <c r="A1574">
        <v>1573</v>
      </c>
      <c r="B1574" t="s">
        <v>21</v>
      </c>
      <c r="C1574" t="str">
        <f>_xlfn.XLOOKUP(B1574,Lookup_table!B:B,Lookup_table!C:C)</f>
        <v>AI</v>
      </c>
      <c r="D1574" t="s">
        <v>37</v>
      </c>
      <c r="E1574" t="s">
        <v>42</v>
      </c>
      <c r="F1574" t="s">
        <v>29</v>
      </c>
      <c r="G1574" t="s">
        <v>17</v>
      </c>
      <c r="H1574" t="str">
        <f t="shared" si="96"/>
        <v>Remote</v>
      </c>
      <c r="I1574" t="s">
        <v>35</v>
      </c>
      <c r="J1574" t="str">
        <f t="shared" si="97"/>
        <v>0-2 yrs</v>
      </c>
      <c r="K1574">
        <f t="shared" ca="1" si="99"/>
        <v>2</v>
      </c>
      <c r="L1574" t="s">
        <v>19</v>
      </c>
      <c r="M1574">
        <v>0</v>
      </c>
      <c r="N1574">
        <v>1</v>
      </c>
      <c r="O1574">
        <v>0</v>
      </c>
      <c r="P1574">
        <v>0</v>
      </c>
      <c r="Q1574">
        <v>1</v>
      </c>
      <c r="R1574">
        <f>SUM(M1574:N1574:O1574:P1574:Q1574)</f>
        <v>2</v>
      </c>
      <c r="S1574" s="1">
        <v>97226</v>
      </c>
      <c r="T1574" s="1" t="str">
        <f t="shared" si="98"/>
        <v>Medium</v>
      </c>
      <c r="U1574">
        <v>2</v>
      </c>
      <c r="V1574">
        <v>2024</v>
      </c>
      <c r="W1574" t="s">
        <v>28</v>
      </c>
      <c r="X1574">
        <v>7</v>
      </c>
    </row>
    <row r="1575" spans="1:24" x14ac:dyDescent="0.3">
      <c r="A1575">
        <v>1574</v>
      </c>
      <c r="B1575" t="s">
        <v>50</v>
      </c>
      <c r="C1575" t="str">
        <f>_xlfn.XLOOKUP(B1575,Lookup_table!B:B,Lookup_table!C:C)</f>
        <v>AI</v>
      </c>
      <c r="D1575" t="s">
        <v>37</v>
      </c>
      <c r="E1575" t="s">
        <v>38</v>
      </c>
      <c r="F1575" t="s">
        <v>29</v>
      </c>
      <c r="G1575" t="s">
        <v>17</v>
      </c>
      <c r="H1575" t="str">
        <f t="shared" si="96"/>
        <v>Remote</v>
      </c>
      <c r="I1575" t="s">
        <v>18</v>
      </c>
      <c r="J1575" t="str">
        <f t="shared" si="97"/>
        <v>7+ yrs</v>
      </c>
      <c r="K1575">
        <f t="shared" ca="1" si="99"/>
        <v>13</v>
      </c>
      <c r="L1575" t="s">
        <v>39</v>
      </c>
      <c r="M1575">
        <v>1</v>
      </c>
      <c r="N1575">
        <v>1</v>
      </c>
      <c r="O1575">
        <v>0</v>
      </c>
      <c r="P1575">
        <v>0</v>
      </c>
      <c r="Q1575">
        <v>1</v>
      </c>
      <c r="R1575">
        <f>SUM(M1575:N1575:O1575:P1575:Q1575)</f>
        <v>3</v>
      </c>
      <c r="S1575" s="1">
        <v>153760</v>
      </c>
      <c r="T1575" s="1" t="str">
        <f t="shared" si="98"/>
        <v>High</v>
      </c>
      <c r="U1575">
        <v>7</v>
      </c>
      <c r="V1575">
        <v>2026</v>
      </c>
      <c r="W1575" t="s">
        <v>20</v>
      </c>
      <c r="X1575">
        <v>5</v>
      </c>
    </row>
    <row r="1576" spans="1:24" x14ac:dyDescent="0.3">
      <c r="A1576">
        <v>1575</v>
      </c>
      <c r="B1576" t="s">
        <v>50</v>
      </c>
      <c r="C1576" t="str">
        <f>_xlfn.XLOOKUP(B1576,Lookup_table!B:B,Lookup_table!C:C)</f>
        <v>AI</v>
      </c>
      <c r="D1576" t="s">
        <v>22</v>
      </c>
      <c r="E1576" t="s">
        <v>40</v>
      </c>
      <c r="F1576" t="s">
        <v>51</v>
      </c>
      <c r="G1576" t="s">
        <v>17</v>
      </c>
      <c r="H1576" t="str">
        <f t="shared" si="96"/>
        <v>Remote</v>
      </c>
      <c r="I1576" t="s">
        <v>26</v>
      </c>
      <c r="J1576" t="str">
        <f t="shared" si="97"/>
        <v>3-6 yrs</v>
      </c>
      <c r="K1576">
        <f t="shared" ca="1" si="99"/>
        <v>4</v>
      </c>
      <c r="L1576" t="s">
        <v>19</v>
      </c>
      <c r="M1576">
        <v>1</v>
      </c>
      <c r="N1576">
        <v>0</v>
      </c>
      <c r="O1576">
        <v>1</v>
      </c>
      <c r="P1576">
        <v>0</v>
      </c>
      <c r="Q1576">
        <v>0</v>
      </c>
      <c r="R1576">
        <f>SUM(M1576:N1576:O1576:P1576:Q1576)</f>
        <v>2</v>
      </c>
      <c r="S1576" s="1">
        <v>149094</v>
      </c>
      <c r="T1576" s="1" t="str">
        <f t="shared" si="98"/>
        <v>High</v>
      </c>
      <c r="U1576">
        <v>3</v>
      </c>
      <c r="V1576">
        <v>2023</v>
      </c>
      <c r="W1576" t="s">
        <v>20</v>
      </c>
      <c r="X1576">
        <v>2</v>
      </c>
    </row>
    <row r="1577" spans="1:24" x14ac:dyDescent="0.3">
      <c r="A1577">
        <v>1576</v>
      </c>
      <c r="B1577" t="s">
        <v>50</v>
      </c>
      <c r="C1577" t="str">
        <f>_xlfn.XLOOKUP(B1577,Lookup_table!B:B,Lookup_table!C:C)</f>
        <v>AI</v>
      </c>
      <c r="D1577" t="s">
        <v>34</v>
      </c>
      <c r="E1577" t="s">
        <v>38</v>
      </c>
      <c r="F1577" t="s">
        <v>51</v>
      </c>
      <c r="G1577" t="s">
        <v>17</v>
      </c>
      <c r="H1577" t="str">
        <f t="shared" si="96"/>
        <v>Remote</v>
      </c>
      <c r="I1577" t="s">
        <v>26</v>
      </c>
      <c r="J1577" t="str">
        <f t="shared" si="97"/>
        <v>3-6 yrs</v>
      </c>
      <c r="K1577">
        <f t="shared" ca="1" si="99"/>
        <v>5</v>
      </c>
      <c r="L1577" t="s">
        <v>27</v>
      </c>
      <c r="M1577">
        <v>1</v>
      </c>
      <c r="N1577">
        <v>0</v>
      </c>
      <c r="O1577">
        <v>0</v>
      </c>
      <c r="P1577">
        <v>1</v>
      </c>
      <c r="Q1577">
        <v>1</v>
      </c>
      <c r="R1577">
        <f>SUM(M1577:N1577:O1577:P1577:Q1577)</f>
        <v>3</v>
      </c>
      <c r="S1577" s="1">
        <v>141549</v>
      </c>
      <c r="T1577" s="1" t="str">
        <f t="shared" si="98"/>
        <v>High</v>
      </c>
      <c r="U1577">
        <v>9</v>
      </c>
      <c r="V1577">
        <v>2021</v>
      </c>
      <c r="W1577" t="s">
        <v>20</v>
      </c>
      <c r="X1577">
        <v>5</v>
      </c>
    </row>
    <row r="1578" spans="1:24" x14ac:dyDescent="0.3">
      <c r="A1578">
        <v>1577</v>
      </c>
      <c r="B1578" t="s">
        <v>36</v>
      </c>
      <c r="C1578" t="str">
        <f>_xlfn.XLOOKUP(B1578,Lookup_table!B:B,Lookup_table!C:C)</f>
        <v>Data</v>
      </c>
      <c r="D1578" t="s">
        <v>14</v>
      </c>
      <c r="E1578" t="s">
        <v>32</v>
      </c>
      <c r="F1578" t="s">
        <v>52</v>
      </c>
      <c r="G1578" t="s">
        <v>17</v>
      </c>
      <c r="H1578" t="str">
        <f t="shared" si="96"/>
        <v>Remote</v>
      </c>
      <c r="I1578" t="s">
        <v>35</v>
      </c>
      <c r="J1578" t="str">
        <f t="shared" si="97"/>
        <v>0-2 yrs</v>
      </c>
      <c r="K1578">
        <f t="shared" ca="1" si="99"/>
        <v>2</v>
      </c>
      <c r="L1578" t="s">
        <v>39</v>
      </c>
      <c r="M1578">
        <v>1</v>
      </c>
      <c r="N1578">
        <v>1</v>
      </c>
      <c r="O1578">
        <v>1</v>
      </c>
      <c r="P1578">
        <v>1</v>
      </c>
      <c r="Q1578">
        <v>1</v>
      </c>
      <c r="R1578">
        <f>SUM(M1578:N1578:O1578:P1578:Q1578)</f>
        <v>5</v>
      </c>
      <c r="S1578" s="1">
        <v>90759</v>
      </c>
      <c r="T1578" s="1" t="str">
        <f t="shared" si="98"/>
        <v>Medium</v>
      </c>
      <c r="U1578">
        <v>8</v>
      </c>
      <c r="V1578">
        <v>2025</v>
      </c>
      <c r="W1578" t="s">
        <v>28</v>
      </c>
      <c r="X1578">
        <v>5</v>
      </c>
    </row>
    <row r="1579" spans="1:24" x14ac:dyDescent="0.3">
      <c r="A1579">
        <v>1578</v>
      </c>
      <c r="B1579" t="s">
        <v>36</v>
      </c>
      <c r="C1579" t="str">
        <f>_xlfn.XLOOKUP(B1579,Lookup_table!B:B,Lookup_table!C:C)</f>
        <v>Data</v>
      </c>
      <c r="D1579" t="s">
        <v>14</v>
      </c>
      <c r="E1579" t="s">
        <v>23</v>
      </c>
      <c r="F1579" t="s">
        <v>43</v>
      </c>
      <c r="G1579" t="s">
        <v>25</v>
      </c>
      <c r="H1579" t="str">
        <f t="shared" si="96"/>
        <v>Onsite/Hybrid</v>
      </c>
      <c r="I1579" t="s">
        <v>26</v>
      </c>
      <c r="J1579" t="str">
        <f t="shared" si="97"/>
        <v>3-6 yrs</v>
      </c>
      <c r="K1579">
        <f t="shared" ca="1" si="99"/>
        <v>4</v>
      </c>
      <c r="L1579" t="s">
        <v>27</v>
      </c>
      <c r="M1579">
        <v>1</v>
      </c>
      <c r="N1579">
        <v>0</v>
      </c>
      <c r="O1579">
        <v>1</v>
      </c>
      <c r="P1579">
        <v>1</v>
      </c>
      <c r="Q1579">
        <v>0</v>
      </c>
      <c r="R1579">
        <f>SUM(M1579:N1579:O1579:P1579:Q1579)</f>
        <v>3</v>
      </c>
      <c r="S1579" s="1">
        <v>105761</v>
      </c>
      <c r="T1579" s="1" t="str">
        <f t="shared" si="98"/>
        <v>Medium</v>
      </c>
      <c r="U1579">
        <v>1</v>
      </c>
      <c r="V1579">
        <v>2025</v>
      </c>
      <c r="W1579" t="s">
        <v>28</v>
      </c>
      <c r="X1579">
        <v>1</v>
      </c>
    </row>
    <row r="1580" spans="1:24" x14ac:dyDescent="0.3">
      <c r="A1580">
        <v>1579</v>
      </c>
      <c r="B1580" t="s">
        <v>31</v>
      </c>
      <c r="C1580" t="str">
        <f>_xlfn.XLOOKUP(B1580,Lookup_table!B:B,Lookup_table!C:C)</f>
        <v>Business</v>
      </c>
      <c r="D1580" t="s">
        <v>37</v>
      </c>
      <c r="E1580" t="s">
        <v>38</v>
      </c>
      <c r="F1580" t="s">
        <v>29</v>
      </c>
      <c r="G1580" t="s">
        <v>25</v>
      </c>
      <c r="H1580" t="str">
        <f t="shared" si="96"/>
        <v>Onsite/Hybrid</v>
      </c>
      <c r="I1580" t="s">
        <v>26</v>
      </c>
      <c r="J1580" t="str">
        <f t="shared" si="97"/>
        <v>3-6 yrs</v>
      </c>
      <c r="K1580">
        <f t="shared" ca="1" si="99"/>
        <v>6</v>
      </c>
      <c r="L1580" t="s">
        <v>19</v>
      </c>
      <c r="M1580">
        <v>1</v>
      </c>
      <c r="N1580">
        <v>1</v>
      </c>
      <c r="O1580">
        <v>0</v>
      </c>
      <c r="P1580">
        <v>1</v>
      </c>
      <c r="Q1580">
        <v>1</v>
      </c>
      <c r="R1580">
        <f>SUM(M1580:N1580:O1580:P1580:Q1580)</f>
        <v>4</v>
      </c>
      <c r="S1580" s="1">
        <v>99208</v>
      </c>
      <c r="T1580" s="1" t="str">
        <f t="shared" si="98"/>
        <v>Medium</v>
      </c>
      <c r="U1580">
        <v>12</v>
      </c>
      <c r="V1580">
        <v>2020</v>
      </c>
      <c r="W1580" t="s">
        <v>28</v>
      </c>
      <c r="X1580">
        <v>7</v>
      </c>
    </row>
    <row r="1581" spans="1:24" x14ac:dyDescent="0.3">
      <c r="A1581">
        <v>1580</v>
      </c>
      <c r="B1581" t="s">
        <v>21</v>
      </c>
      <c r="C1581" t="str">
        <f>_xlfn.XLOOKUP(B1581,Lookup_table!B:B,Lookup_table!C:C)</f>
        <v>AI</v>
      </c>
      <c r="D1581" t="s">
        <v>34</v>
      </c>
      <c r="E1581" t="s">
        <v>15</v>
      </c>
      <c r="F1581" t="s">
        <v>44</v>
      </c>
      <c r="G1581" t="s">
        <v>17</v>
      </c>
      <c r="H1581" t="str">
        <f t="shared" si="96"/>
        <v>Remote</v>
      </c>
      <c r="I1581" t="s">
        <v>35</v>
      </c>
      <c r="J1581" t="str">
        <f t="shared" si="97"/>
        <v>0-2 yrs</v>
      </c>
      <c r="K1581">
        <f t="shared" ca="1" si="99"/>
        <v>1</v>
      </c>
      <c r="L1581" t="s">
        <v>39</v>
      </c>
      <c r="M1581">
        <v>1</v>
      </c>
      <c r="N1581">
        <v>1</v>
      </c>
      <c r="O1581">
        <v>0</v>
      </c>
      <c r="P1581">
        <v>1</v>
      </c>
      <c r="Q1581">
        <v>0</v>
      </c>
      <c r="R1581">
        <f>SUM(M1581:N1581:O1581:P1581:Q1581)</f>
        <v>3</v>
      </c>
      <c r="S1581" s="1">
        <v>102887</v>
      </c>
      <c r="T1581" s="1" t="str">
        <f t="shared" si="98"/>
        <v>Medium</v>
      </c>
      <c r="U1581">
        <v>3</v>
      </c>
      <c r="V1581">
        <v>2021</v>
      </c>
      <c r="W1581" t="s">
        <v>20</v>
      </c>
      <c r="X1581">
        <v>5</v>
      </c>
    </row>
    <row r="1582" spans="1:24" x14ac:dyDescent="0.3">
      <c r="A1582">
        <v>1581</v>
      </c>
      <c r="B1582" t="s">
        <v>33</v>
      </c>
      <c r="C1582" t="str">
        <f>_xlfn.XLOOKUP(B1582,Lookup_table!B:B,Lookup_table!C:C)</f>
        <v>Data</v>
      </c>
      <c r="D1582" t="s">
        <v>34</v>
      </c>
      <c r="E1582" t="s">
        <v>42</v>
      </c>
      <c r="F1582" t="s">
        <v>44</v>
      </c>
      <c r="G1582" t="s">
        <v>17</v>
      </c>
      <c r="H1582" t="str">
        <f t="shared" si="96"/>
        <v>Remote</v>
      </c>
      <c r="I1582" t="s">
        <v>26</v>
      </c>
      <c r="J1582" t="str">
        <f t="shared" si="97"/>
        <v>3-6 yrs</v>
      </c>
      <c r="K1582">
        <f t="shared" ca="1" si="99"/>
        <v>4</v>
      </c>
      <c r="L1582" t="s">
        <v>39</v>
      </c>
      <c r="M1582">
        <v>0</v>
      </c>
      <c r="N1582">
        <v>0</v>
      </c>
      <c r="O1582">
        <v>0</v>
      </c>
      <c r="P1582">
        <v>0</v>
      </c>
      <c r="Q1582">
        <v>1</v>
      </c>
      <c r="R1582">
        <f>SUM(M1582:N1582:O1582:P1582:Q1582)</f>
        <v>1</v>
      </c>
      <c r="S1582" s="1">
        <v>81497</v>
      </c>
      <c r="T1582" s="1" t="str">
        <f t="shared" si="98"/>
        <v>Medium</v>
      </c>
      <c r="U1582">
        <v>9</v>
      </c>
      <c r="V1582">
        <v>2023</v>
      </c>
      <c r="W1582" t="s">
        <v>20</v>
      </c>
      <c r="X1582">
        <v>2</v>
      </c>
    </row>
    <row r="1583" spans="1:24" x14ac:dyDescent="0.3">
      <c r="A1583">
        <v>1582</v>
      </c>
      <c r="B1583" t="s">
        <v>41</v>
      </c>
      <c r="C1583" t="str">
        <f>_xlfn.XLOOKUP(B1583,Lookup_table!B:B,Lookup_table!C:C)</f>
        <v>Data</v>
      </c>
      <c r="D1583" t="s">
        <v>14</v>
      </c>
      <c r="E1583" t="s">
        <v>15</v>
      </c>
      <c r="F1583" t="s">
        <v>44</v>
      </c>
      <c r="G1583" t="s">
        <v>25</v>
      </c>
      <c r="H1583" t="str">
        <f t="shared" si="96"/>
        <v>Onsite/Hybrid</v>
      </c>
      <c r="I1583" t="s">
        <v>18</v>
      </c>
      <c r="J1583" t="str">
        <f t="shared" si="97"/>
        <v>7+ yrs</v>
      </c>
      <c r="K1583">
        <f t="shared" ca="1" si="99"/>
        <v>10</v>
      </c>
      <c r="L1583" t="s">
        <v>39</v>
      </c>
      <c r="M1583">
        <v>1</v>
      </c>
      <c r="N1583">
        <v>0</v>
      </c>
      <c r="O1583">
        <v>1</v>
      </c>
      <c r="P1583">
        <v>0</v>
      </c>
      <c r="Q1583">
        <v>1</v>
      </c>
      <c r="R1583">
        <f>SUM(M1583:N1583:O1583:P1583:Q1583)</f>
        <v>3</v>
      </c>
      <c r="S1583" s="1">
        <v>127860</v>
      </c>
      <c r="T1583" s="1" t="str">
        <f t="shared" si="98"/>
        <v>High</v>
      </c>
      <c r="U1583">
        <v>6</v>
      </c>
      <c r="V1583">
        <v>2020</v>
      </c>
      <c r="W1583" t="s">
        <v>34</v>
      </c>
      <c r="X1583">
        <v>6</v>
      </c>
    </row>
    <row r="1584" spans="1:24" x14ac:dyDescent="0.3">
      <c r="A1584">
        <v>1583</v>
      </c>
      <c r="B1584" t="s">
        <v>31</v>
      </c>
      <c r="C1584" t="str">
        <f>_xlfn.XLOOKUP(B1584,Lookup_table!B:B,Lookup_table!C:C)</f>
        <v>Business</v>
      </c>
      <c r="D1584" t="s">
        <v>14</v>
      </c>
      <c r="E1584" t="s">
        <v>23</v>
      </c>
      <c r="F1584" t="s">
        <v>24</v>
      </c>
      <c r="G1584" t="s">
        <v>25</v>
      </c>
      <c r="H1584" t="str">
        <f t="shared" si="96"/>
        <v>Onsite/Hybrid</v>
      </c>
      <c r="I1584" t="s">
        <v>35</v>
      </c>
      <c r="J1584" t="str">
        <f t="shared" si="97"/>
        <v>0-2 yrs</v>
      </c>
      <c r="K1584">
        <f t="shared" ca="1" si="99"/>
        <v>2</v>
      </c>
      <c r="L1584" t="s">
        <v>39</v>
      </c>
      <c r="M1584">
        <v>1</v>
      </c>
      <c r="N1584">
        <v>1</v>
      </c>
      <c r="O1584">
        <v>1</v>
      </c>
      <c r="P1584">
        <v>1</v>
      </c>
      <c r="Q1584">
        <v>1</v>
      </c>
      <c r="R1584">
        <f>SUM(M1584:N1584:O1584:P1584:Q1584)</f>
        <v>5</v>
      </c>
      <c r="S1584" s="1">
        <v>87698</v>
      </c>
      <c r="T1584" s="1" t="str">
        <f t="shared" si="98"/>
        <v>Medium</v>
      </c>
      <c r="U1584">
        <v>3</v>
      </c>
      <c r="V1584">
        <v>2024</v>
      </c>
      <c r="W1584" t="s">
        <v>28</v>
      </c>
      <c r="X1584">
        <v>4</v>
      </c>
    </row>
    <row r="1585" spans="1:24" x14ac:dyDescent="0.3">
      <c r="A1585">
        <v>1584</v>
      </c>
      <c r="B1585" t="s">
        <v>21</v>
      </c>
      <c r="C1585" t="str">
        <f>_xlfn.XLOOKUP(B1585,Lookup_table!B:B,Lookup_table!C:C)</f>
        <v>AI</v>
      </c>
      <c r="D1585" t="s">
        <v>34</v>
      </c>
      <c r="E1585" t="s">
        <v>38</v>
      </c>
      <c r="F1585" t="s">
        <v>24</v>
      </c>
      <c r="G1585" t="s">
        <v>17</v>
      </c>
      <c r="H1585" t="str">
        <f t="shared" si="96"/>
        <v>Remote</v>
      </c>
      <c r="I1585" t="s">
        <v>18</v>
      </c>
      <c r="J1585" t="str">
        <f t="shared" si="97"/>
        <v>7+ yrs</v>
      </c>
      <c r="K1585">
        <f t="shared" ca="1" si="99"/>
        <v>12</v>
      </c>
      <c r="L1585" t="s">
        <v>27</v>
      </c>
      <c r="M1585">
        <v>1</v>
      </c>
      <c r="N1585">
        <v>1</v>
      </c>
      <c r="O1585">
        <v>0</v>
      </c>
      <c r="P1585">
        <v>0</v>
      </c>
      <c r="Q1585">
        <v>0</v>
      </c>
      <c r="R1585">
        <f>SUM(M1585:N1585:O1585:P1585:Q1585)</f>
        <v>2</v>
      </c>
      <c r="S1585" s="1">
        <v>138428</v>
      </c>
      <c r="T1585" s="1" t="str">
        <f t="shared" si="98"/>
        <v>High</v>
      </c>
      <c r="U1585">
        <v>6</v>
      </c>
      <c r="V1585">
        <v>2020</v>
      </c>
      <c r="W1585" t="s">
        <v>34</v>
      </c>
      <c r="X1585">
        <v>2</v>
      </c>
    </row>
    <row r="1586" spans="1:24" x14ac:dyDescent="0.3">
      <c r="A1586">
        <v>1585</v>
      </c>
      <c r="B1586" t="s">
        <v>36</v>
      </c>
      <c r="C1586" t="str">
        <f>_xlfn.XLOOKUP(B1586,Lookup_table!B:B,Lookup_table!C:C)</f>
        <v>Data</v>
      </c>
      <c r="D1586" t="s">
        <v>22</v>
      </c>
      <c r="E1586" t="s">
        <v>38</v>
      </c>
      <c r="F1586" t="s">
        <v>43</v>
      </c>
      <c r="G1586" t="s">
        <v>30</v>
      </c>
      <c r="H1586" t="str">
        <f t="shared" si="96"/>
        <v>Onsite/Hybrid</v>
      </c>
      <c r="I1586" t="s">
        <v>18</v>
      </c>
      <c r="J1586" t="str">
        <f t="shared" si="97"/>
        <v>7+ yrs</v>
      </c>
      <c r="K1586">
        <f t="shared" ca="1" si="99"/>
        <v>10</v>
      </c>
      <c r="L1586" t="s">
        <v>19</v>
      </c>
      <c r="M1586">
        <v>0</v>
      </c>
      <c r="N1586">
        <v>1</v>
      </c>
      <c r="O1586">
        <v>1</v>
      </c>
      <c r="P1586">
        <v>1</v>
      </c>
      <c r="Q1586">
        <v>0</v>
      </c>
      <c r="R1586">
        <f>SUM(M1586:N1586:O1586:P1586:Q1586)</f>
        <v>3</v>
      </c>
      <c r="S1586" s="1">
        <v>149397</v>
      </c>
      <c r="T1586" s="1" t="str">
        <f t="shared" si="98"/>
        <v>High</v>
      </c>
      <c r="U1586">
        <v>3</v>
      </c>
      <c r="V1586">
        <v>2020</v>
      </c>
      <c r="W1586" t="s">
        <v>28</v>
      </c>
      <c r="X1586">
        <v>4</v>
      </c>
    </row>
    <row r="1587" spans="1:24" x14ac:dyDescent="0.3">
      <c r="A1587">
        <v>1586</v>
      </c>
      <c r="B1587" t="s">
        <v>36</v>
      </c>
      <c r="C1587" t="str">
        <f>_xlfn.XLOOKUP(B1587,Lookup_table!B:B,Lookup_table!C:C)</f>
        <v>Data</v>
      </c>
      <c r="D1587" t="s">
        <v>14</v>
      </c>
      <c r="E1587" t="s">
        <v>15</v>
      </c>
      <c r="F1587" t="s">
        <v>52</v>
      </c>
      <c r="G1587" t="s">
        <v>17</v>
      </c>
      <c r="H1587" t="str">
        <f t="shared" si="96"/>
        <v>Remote</v>
      </c>
      <c r="I1587" t="s">
        <v>35</v>
      </c>
      <c r="J1587" t="str">
        <f t="shared" si="97"/>
        <v>0-2 yrs</v>
      </c>
      <c r="K1587">
        <f t="shared" ca="1" si="99"/>
        <v>2</v>
      </c>
      <c r="L1587" t="s">
        <v>27</v>
      </c>
      <c r="M1587">
        <v>1</v>
      </c>
      <c r="N1587">
        <v>0</v>
      </c>
      <c r="O1587">
        <v>0</v>
      </c>
      <c r="P1587">
        <v>1</v>
      </c>
      <c r="Q1587">
        <v>0</v>
      </c>
      <c r="R1587">
        <f>SUM(M1587:N1587:O1587:P1587:Q1587)</f>
        <v>2</v>
      </c>
      <c r="S1587" s="1">
        <v>69161</v>
      </c>
      <c r="T1587" s="1" t="str">
        <f t="shared" si="98"/>
        <v>Low</v>
      </c>
      <c r="U1587">
        <v>10</v>
      </c>
      <c r="V1587">
        <v>2025</v>
      </c>
      <c r="W1587" t="s">
        <v>28</v>
      </c>
      <c r="X1587">
        <v>8</v>
      </c>
    </row>
    <row r="1588" spans="1:24" x14ac:dyDescent="0.3">
      <c r="A1588">
        <v>1587</v>
      </c>
      <c r="B1588" t="s">
        <v>50</v>
      </c>
      <c r="C1588" t="str">
        <f>_xlfn.XLOOKUP(B1588,Lookup_table!B:B,Lookup_table!C:C)</f>
        <v>AI</v>
      </c>
      <c r="D1588" t="s">
        <v>34</v>
      </c>
      <c r="E1588" t="s">
        <v>42</v>
      </c>
      <c r="F1588" t="s">
        <v>29</v>
      </c>
      <c r="G1588" t="s">
        <v>30</v>
      </c>
      <c r="H1588" t="str">
        <f t="shared" si="96"/>
        <v>Onsite/Hybrid</v>
      </c>
      <c r="I1588" t="s">
        <v>26</v>
      </c>
      <c r="J1588" t="str">
        <f t="shared" si="97"/>
        <v>3-6 yrs</v>
      </c>
      <c r="K1588">
        <f t="shared" ca="1" si="99"/>
        <v>4</v>
      </c>
      <c r="L1588" t="s">
        <v>19</v>
      </c>
      <c r="M1588">
        <v>0</v>
      </c>
      <c r="N1588">
        <v>0</v>
      </c>
      <c r="O1588">
        <v>1</v>
      </c>
      <c r="P1588">
        <v>1</v>
      </c>
      <c r="Q1588">
        <v>0</v>
      </c>
      <c r="R1588">
        <f>SUM(M1588:N1588:O1588:P1588:Q1588)</f>
        <v>2</v>
      </c>
      <c r="S1588" s="1">
        <v>145171</v>
      </c>
      <c r="T1588" s="1" t="str">
        <f t="shared" si="98"/>
        <v>High</v>
      </c>
      <c r="U1588">
        <v>12</v>
      </c>
      <c r="V1588">
        <v>2022</v>
      </c>
      <c r="W1588" t="s">
        <v>28</v>
      </c>
      <c r="X1588">
        <v>6</v>
      </c>
    </row>
    <row r="1589" spans="1:24" x14ac:dyDescent="0.3">
      <c r="A1589">
        <v>1588</v>
      </c>
      <c r="B1589" t="s">
        <v>36</v>
      </c>
      <c r="C1589" t="str">
        <f>_xlfn.XLOOKUP(B1589,Lookup_table!B:B,Lookup_table!C:C)</f>
        <v>Data</v>
      </c>
      <c r="D1589" t="s">
        <v>34</v>
      </c>
      <c r="E1589" t="s">
        <v>38</v>
      </c>
      <c r="F1589" t="s">
        <v>44</v>
      </c>
      <c r="G1589" t="s">
        <v>30</v>
      </c>
      <c r="H1589" t="str">
        <f t="shared" si="96"/>
        <v>Onsite/Hybrid</v>
      </c>
      <c r="I1589" t="s">
        <v>18</v>
      </c>
      <c r="J1589" t="str">
        <f t="shared" si="97"/>
        <v>7+ yrs</v>
      </c>
      <c r="K1589">
        <f t="shared" ca="1" si="99"/>
        <v>10</v>
      </c>
      <c r="L1589" t="s">
        <v>27</v>
      </c>
      <c r="M1589">
        <v>0</v>
      </c>
      <c r="N1589">
        <v>1</v>
      </c>
      <c r="O1589">
        <v>0</v>
      </c>
      <c r="P1589">
        <v>1</v>
      </c>
      <c r="Q1589">
        <v>1</v>
      </c>
      <c r="R1589">
        <f>SUM(M1589:N1589:O1589:P1589:Q1589)</f>
        <v>3</v>
      </c>
      <c r="S1589" s="1">
        <v>120115</v>
      </c>
      <c r="T1589" s="1" t="str">
        <f t="shared" si="98"/>
        <v>High</v>
      </c>
      <c r="U1589">
        <v>3</v>
      </c>
      <c r="V1589">
        <v>2022</v>
      </c>
      <c r="W1589" t="s">
        <v>28</v>
      </c>
      <c r="X1589">
        <v>8</v>
      </c>
    </row>
    <row r="1590" spans="1:24" x14ac:dyDescent="0.3">
      <c r="A1590">
        <v>1589</v>
      </c>
      <c r="B1590" t="s">
        <v>50</v>
      </c>
      <c r="C1590" t="str">
        <f>_xlfn.XLOOKUP(B1590,Lookup_table!B:B,Lookup_table!C:C)</f>
        <v>AI</v>
      </c>
      <c r="D1590" t="s">
        <v>14</v>
      </c>
      <c r="E1590" t="s">
        <v>15</v>
      </c>
      <c r="F1590" t="s">
        <v>16</v>
      </c>
      <c r="G1590" t="s">
        <v>25</v>
      </c>
      <c r="H1590" t="str">
        <f t="shared" si="96"/>
        <v>Onsite/Hybrid</v>
      </c>
      <c r="I1590" t="s">
        <v>26</v>
      </c>
      <c r="J1590" t="str">
        <f t="shared" si="97"/>
        <v>3-6 yrs</v>
      </c>
      <c r="K1590">
        <f t="shared" ca="1" si="99"/>
        <v>3</v>
      </c>
      <c r="L1590" t="s">
        <v>39</v>
      </c>
      <c r="M1590">
        <v>1</v>
      </c>
      <c r="N1590">
        <v>0</v>
      </c>
      <c r="O1590">
        <v>1</v>
      </c>
      <c r="P1590">
        <v>1</v>
      </c>
      <c r="Q1590">
        <v>0</v>
      </c>
      <c r="R1590">
        <f>SUM(M1590:N1590:O1590:P1590:Q1590)</f>
        <v>3</v>
      </c>
      <c r="S1590" s="1">
        <v>147550</v>
      </c>
      <c r="T1590" s="1" t="str">
        <f t="shared" si="98"/>
        <v>High</v>
      </c>
      <c r="U1590">
        <v>12</v>
      </c>
      <c r="V1590">
        <v>2026</v>
      </c>
      <c r="W1590" t="s">
        <v>28</v>
      </c>
      <c r="X1590">
        <v>3</v>
      </c>
    </row>
    <row r="1591" spans="1:24" x14ac:dyDescent="0.3">
      <c r="A1591">
        <v>1590</v>
      </c>
      <c r="B1591" t="s">
        <v>41</v>
      </c>
      <c r="C1591" t="str">
        <f>_xlfn.XLOOKUP(B1591,Lookup_table!B:B,Lookup_table!C:C)</f>
        <v>Data</v>
      </c>
      <c r="D1591" t="s">
        <v>34</v>
      </c>
      <c r="E1591" t="s">
        <v>40</v>
      </c>
      <c r="F1591" t="s">
        <v>44</v>
      </c>
      <c r="G1591" t="s">
        <v>30</v>
      </c>
      <c r="H1591" t="str">
        <f t="shared" si="96"/>
        <v>Onsite/Hybrid</v>
      </c>
      <c r="I1591" t="s">
        <v>18</v>
      </c>
      <c r="J1591" t="str">
        <f t="shared" si="97"/>
        <v>7+ yrs</v>
      </c>
      <c r="K1591">
        <f t="shared" ca="1" si="99"/>
        <v>7</v>
      </c>
      <c r="L1591" t="s">
        <v>39</v>
      </c>
      <c r="M1591">
        <v>1</v>
      </c>
      <c r="N1591">
        <v>0</v>
      </c>
      <c r="O1591">
        <v>0</v>
      </c>
      <c r="P1591">
        <v>0</v>
      </c>
      <c r="Q1591">
        <v>1</v>
      </c>
      <c r="R1591">
        <f>SUM(M1591:N1591:O1591:P1591:Q1591)</f>
        <v>2</v>
      </c>
      <c r="S1591" s="1">
        <v>114323</v>
      </c>
      <c r="T1591" s="1" t="str">
        <f t="shared" si="98"/>
        <v>Medium</v>
      </c>
      <c r="U1591">
        <v>3</v>
      </c>
      <c r="V1591">
        <v>2025</v>
      </c>
      <c r="W1591" t="s">
        <v>20</v>
      </c>
      <c r="X1591">
        <v>6</v>
      </c>
    </row>
    <row r="1592" spans="1:24" x14ac:dyDescent="0.3">
      <c r="A1592">
        <v>1591</v>
      </c>
      <c r="B1592" t="s">
        <v>36</v>
      </c>
      <c r="C1592" t="str">
        <f>_xlfn.XLOOKUP(B1592,Lookup_table!B:B,Lookup_table!C:C)</f>
        <v>Data</v>
      </c>
      <c r="D1592" t="s">
        <v>22</v>
      </c>
      <c r="E1592" t="s">
        <v>42</v>
      </c>
      <c r="F1592" t="s">
        <v>29</v>
      </c>
      <c r="G1592" t="s">
        <v>25</v>
      </c>
      <c r="H1592" t="str">
        <f t="shared" si="96"/>
        <v>Onsite/Hybrid</v>
      </c>
      <c r="I1592" t="s">
        <v>26</v>
      </c>
      <c r="J1592" t="str">
        <f t="shared" si="97"/>
        <v>3-6 yrs</v>
      </c>
      <c r="K1592">
        <f t="shared" ca="1" si="99"/>
        <v>6</v>
      </c>
      <c r="L1592" t="s">
        <v>39</v>
      </c>
      <c r="M1592">
        <v>1</v>
      </c>
      <c r="N1592">
        <v>1</v>
      </c>
      <c r="O1592">
        <v>0</v>
      </c>
      <c r="P1592">
        <v>1</v>
      </c>
      <c r="Q1592">
        <v>1</v>
      </c>
      <c r="R1592">
        <f>SUM(M1592:N1592:O1592:P1592:Q1592)</f>
        <v>4</v>
      </c>
      <c r="S1592" s="1">
        <v>120447</v>
      </c>
      <c r="T1592" s="1" t="str">
        <f t="shared" si="98"/>
        <v>High</v>
      </c>
      <c r="U1592">
        <v>7</v>
      </c>
      <c r="V1592">
        <v>2021</v>
      </c>
      <c r="W1592" t="s">
        <v>28</v>
      </c>
      <c r="X1592">
        <v>7</v>
      </c>
    </row>
    <row r="1593" spans="1:24" x14ac:dyDescent="0.3">
      <c r="A1593">
        <v>1592</v>
      </c>
      <c r="B1593" t="s">
        <v>33</v>
      </c>
      <c r="C1593" t="str">
        <f>_xlfn.XLOOKUP(B1593,Lookup_table!B:B,Lookup_table!C:C)</f>
        <v>Data</v>
      </c>
      <c r="D1593" t="s">
        <v>22</v>
      </c>
      <c r="E1593" t="s">
        <v>38</v>
      </c>
      <c r="F1593" t="s">
        <v>52</v>
      </c>
      <c r="G1593" t="s">
        <v>25</v>
      </c>
      <c r="H1593" t="str">
        <f t="shared" si="96"/>
        <v>Onsite/Hybrid</v>
      </c>
      <c r="I1593" t="s">
        <v>35</v>
      </c>
      <c r="J1593" t="str">
        <f t="shared" si="97"/>
        <v>0-2 yrs</v>
      </c>
      <c r="K1593">
        <f t="shared" ca="1" si="99"/>
        <v>1</v>
      </c>
      <c r="L1593" t="s">
        <v>39</v>
      </c>
      <c r="M1593">
        <v>0</v>
      </c>
      <c r="N1593">
        <v>1</v>
      </c>
      <c r="O1593">
        <v>1</v>
      </c>
      <c r="P1593">
        <v>1</v>
      </c>
      <c r="Q1593">
        <v>0</v>
      </c>
      <c r="R1593">
        <f>SUM(M1593:N1593:O1593:P1593:Q1593)</f>
        <v>3</v>
      </c>
      <c r="S1593" s="1">
        <v>103414</v>
      </c>
      <c r="T1593" s="1" t="str">
        <f t="shared" si="98"/>
        <v>Medium</v>
      </c>
      <c r="U1593">
        <v>11</v>
      </c>
      <c r="V1593">
        <v>2025</v>
      </c>
      <c r="W1593" t="s">
        <v>28</v>
      </c>
      <c r="X1593">
        <v>2</v>
      </c>
    </row>
    <row r="1594" spans="1:24" x14ac:dyDescent="0.3">
      <c r="A1594">
        <v>1593</v>
      </c>
      <c r="B1594" t="s">
        <v>50</v>
      </c>
      <c r="C1594" t="str">
        <f>_xlfn.XLOOKUP(B1594,Lookup_table!B:B,Lookup_table!C:C)</f>
        <v>AI</v>
      </c>
      <c r="D1594" t="s">
        <v>14</v>
      </c>
      <c r="E1594" t="s">
        <v>40</v>
      </c>
      <c r="F1594" t="s">
        <v>16</v>
      </c>
      <c r="G1594" t="s">
        <v>17</v>
      </c>
      <c r="H1594" t="str">
        <f t="shared" si="96"/>
        <v>Remote</v>
      </c>
      <c r="I1594" t="s">
        <v>18</v>
      </c>
      <c r="J1594" t="str">
        <f t="shared" si="97"/>
        <v>7+ yrs</v>
      </c>
      <c r="K1594">
        <f t="shared" ca="1" si="99"/>
        <v>14</v>
      </c>
      <c r="L1594" t="s">
        <v>39</v>
      </c>
      <c r="M1594">
        <v>0</v>
      </c>
      <c r="N1594">
        <v>1</v>
      </c>
      <c r="O1594">
        <v>1</v>
      </c>
      <c r="P1594">
        <v>0</v>
      </c>
      <c r="Q1594">
        <v>1</v>
      </c>
      <c r="R1594">
        <f>SUM(M1594:N1594:O1594:P1594:Q1594)</f>
        <v>3</v>
      </c>
      <c r="S1594" s="1">
        <v>168309</v>
      </c>
      <c r="T1594" s="1" t="str">
        <f t="shared" si="98"/>
        <v>High</v>
      </c>
      <c r="U1594">
        <v>4</v>
      </c>
      <c r="V1594">
        <v>2021</v>
      </c>
      <c r="W1594" t="s">
        <v>20</v>
      </c>
      <c r="X1594">
        <v>1</v>
      </c>
    </row>
    <row r="1595" spans="1:24" x14ac:dyDescent="0.3">
      <c r="A1595">
        <v>1594</v>
      </c>
      <c r="B1595" t="s">
        <v>36</v>
      </c>
      <c r="C1595" t="str">
        <f>_xlfn.XLOOKUP(B1595,Lookup_table!B:B,Lookup_table!C:C)</f>
        <v>Data</v>
      </c>
      <c r="D1595" t="s">
        <v>37</v>
      </c>
      <c r="E1595" t="s">
        <v>40</v>
      </c>
      <c r="F1595" t="s">
        <v>43</v>
      </c>
      <c r="G1595" t="s">
        <v>30</v>
      </c>
      <c r="H1595" t="str">
        <f t="shared" si="96"/>
        <v>Onsite/Hybrid</v>
      </c>
      <c r="I1595" t="s">
        <v>26</v>
      </c>
      <c r="J1595" t="str">
        <f t="shared" si="97"/>
        <v>3-6 yrs</v>
      </c>
      <c r="K1595">
        <f t="shared" ca="1" si="99"/>
        <v>4</v>
      </c>
      <c r="L1595" t="s">
        <v>19</v>
      </c>
      <c r="M1595">
        <v>1</v>
      </c>
      <c r="N1595">
        <v>0</v>
      </c>
      <c r="O1595">
        <v>0</v>
      </c>
      <c r="P1595">
        <v>1</v>
      </c>
      <c r="Q1595">
        <v>0</v>
      </c>
      <c r="R1595">
        <f>SUM(M1595:N1595:O1595:P1595:Q1595)</f>
        <v>2</v>
      </c>
      <c r="S1595" s="1">
        <v>93262</v>
      </c>
      <c r="T1595" s="1" t="str">
        <f t="shared" si="98"/>
        <v>Medium</v>
      </c>
      <c r="U1595">
        <v>12</v>
      </c>
      <c r="V1595">
        <v>2023</v>
      </c>
      <c r="W1595" t="s">
        <v>20</v>
      </c>
      <c r="X1595">
        <v>4</v>
      </c>
    </row>
    <row r="1596" spans="1:24" x14ac:dyDescent="0.3">
      <c r="A1596">
        <v>1595</v>
      </c>
      <c r="B1596" t="s">
        <v>36</v>
      </c>
      <c r="C1596" t="str">
        <f>_xlfn.XLOOKUP(B1596,Lookup_table!B:B,Lookup_table!C:C)</f>
        <v>Data</v>
      </c>
      <c r="D1596" t="s">
        <v>14</v>
      </c>
      <c r="E1596" t="s">
        <v>40</v>
      </c>
      <c r="F1596" t="s">
        <v>29</v>
      </c>
      <c r="G1596" t="s">
        <v>25</v>
      </c>
      <c r="H1596" t="str">
        <f t="shared" si="96"/>
        <v>Onsite/Hybrid</v>
      </c>
      <c r="I1596" t="s">
        <v>26</v>
      </c>
      <c r="J1596" t="str">
        <f t="shared" si="97"/>
        <v>3-6 yrs</v>
      </c>
      <c r="K1596">
        <f t="shared" ca="1" si="99"/>
        <v>4</v>
      </c>
      <c r="L1596" t="s">
        <v>39</v>
      </c>
      <c r="M1596">
        <v>1</v>
      </c>
      <c r="N1596">
        <v>0</v>
      </c>
      <c r="O1596">
        <v>1</v>
      </c>
      <c r="P1596">
        <v>0</v>
      </c>
      <c r="Q1596">
        <v>0</v>
      </c>
      <c r="R1596">
        <f>SUM(M1596:N1596:O1596:P1596:Q1596)</f>
        <v>2</v>
      </c>
      <c r="S1596" s="1">
        <v>89898</v>
      </c>
      <c r="T1596" s="1" t="str">
        <f t="shared" si="98"/>
        <v>Medium</v>
      </c>
      <c r="U1596">
        <v>6</v>
      </c>
      <c r="V1596">
        <v>2021</v>
      </c>
      <c r="W1596" t="s">
        <v>28</v>
      </c>
      <c r="X1596">
        <v>8</v>
      </c>
    </row>
    <row r="1597" spans="1:24" x14ac:dyDescent="0.3">
      <c r="A1597">
        <v>1596</v>
      </c>
      <c r="B1597" t="s">
        <v>33</v>
      </c>
      <c r="C1597" t="str">
        <f>_xlfn.XLOOKUP(B1597,Lookup_table!B:B,Lookup_table!C:C)</f>
        <v>Data</v>
      </c>
      <c r="D1597" t="s">
        <v>37</v>
      </c>
      <c r="E1597" t="s">
        <v>32</v>
      </c>
      <c r="F1597" t="s">
        <v>24</v>
      </c>
      <c r="G1597" t="s">
        <v>30</v>
      </c>
      <c r="H1597" t="str">
        <f t="shared" si="96"/>
        <v>Onsite/Hybrid</v>
      </c>
      <c r="I1597" t="s">
        <v>18</v>
      </c>
      <c r="J1597" t="str">
        <f t="shared" si="97"/>
        <v>7+ yrs</v>
      </c>
      <c r="K1597">
        <f t="shared" ca="1" si="99"/>
        <v>7</v>
      </c>
      <c r="L1597" t="s">
        <v>19</v>
      </c>
      <c r="M1597">
        <v>0</v>
      </c>
      <c r="N1597">
        <v>0</v>
      </c>
      <c r="O1597">
        <v>1</v>
      </c>
      <c r="P1597">
        <v>1</v>
      </c>
      <c r="Q1597">
        <v>0</v>
      </c>
      <c r="R1597">
        <f>SUM(M1597:N1597:O1597:P1597:Q1597)</f>
        <v>2</v>
      </c>
      <c r="S1597" s="1">
        <v>128625</v>
      </c>
      <c r="T1597" s="1" t="str">
        <f t="shared" si="98"/>
        <v>High</v>
      </c>
      <c r="U1597">
        <v>9</v>
      </c>
      <c r="V1597">
        <v>2025</v>
      </c>
      <c r="W1597" t="s">
        <v>28</v>
      </c>
      <c r="X1597">
        <v>7</v>
      </c>
    </row>
    <row r="1598" spans="1:24" x14ac:dyDescent="0.3">
      <c r="A1598">
        <v>1597</v>
      </c>
      <c r="B1598" t="s">
        <v>50</v>
      </c>
      <c r="C1598" t="str">
        <f>_xlfn.XLOOKUP(B1598,Lookup_table!B:B,Lookup_table!C:C)</f>
        <v>AI</v>
      </c>
      <c r="D1598" t="s">
        <v>34</v>
      </c>
      <c r="E1598" t="s">
        <v>23</v>
      </c>
      <c r="F1598" t="s">
        <v>24</v>
      </c>
      <c r="G1598" t="s">
        <v>17</v>
      </c>
      <c r="H1598" t="str">
        <f t="shared" si="96"/>
        <v>Remote</v>
      </c>
      <c r="I1598" t="s">
        <v>26</v>
      </c>
      <c r="J1598" t="str">
        <f t="shared" si="97"/>
        <v>3-6 yrs</v>
      </c>
      <c r="K1598">
        <f t="shared" ca="1" si="99"/>
        <v>6</v>
      </c>
      <c r="L1598" t="s">
        <v>27</v>
      </c>
      <c r="M1598">
        <v>0</v>
      </c>
      <c r="N1598">
        <v>1</v>
      </c>
      <c r="O1598">
        <v>0</v>
      </c>
      <c r="P1598">
        <v>1</v>
      </c>
      <c r="Q1598">
        <v>1</v>
      </c>
      <c r="R1598">
        <f>SUM(M1598:N1598:O1598:P1598:Q1598)</f>
        <v>3</v>
      </c>
      <c r="S1598" s="1">
        <v>138384</v>
      </c>
      <c r="T1598" s="1" t="str">
        <f t="shared" si="98"/>
        <v>High</v>
      </c>
      <c r="U1598">
        <v>11</v>
      </c>
      <c r="V1598">
        <v>2020</v>
      </c>
      <c r="W1598" t="s">
        <v>28</v>
      </c>
      <c r="X1598">
        <v>7</v>
      </c>
    </row>
    <row r="1599" spans="1:24" x14ac:dyDescent="0.3">
      <c r="A1599">
        <v>1598</v>
      </c>
      <c r="B1599" t="s">
        <v>21</v>
      </c>
      <c r="C1599" t="str">
        <f>_xlfn.XLOOKUP(B1599,Lookup_table!B:B,Lookup_table!C:C)</f>
        <v>AI</v>
      </c>
      <c r="D1599" t="s">
        <v>14</v>
      </c>
      <c r="E1599" t="s">
        <v>42</v>
      </c>
      <c r="F1599" t="s">
        <v>43</v>
      </c>
      <c r="G1599" t="s">
        <v>30</v>
      </c>
      <c r="H1599" t="str">
        <f t="shared" si="96"/>
        <v>Onsite/Hybrid</v>
      </c>
      <c r="I1599" t="s">
        <v>26</v>
      </c>
      <c r="J1599" t="str">
        <f t="shared" si="97"/>
        <v>3-6 yrs</v>
      </c>
      <c r="K1599">
        <f t="shared" ca="1" si="99"/>
        <v>3</v>
      </c>
      <c r="L1599" t="s">
        <v>27</v>
      </c>
      <c r="M1599">
        <v>1</v>
      </c>
      <c r="N1599">
        <v>1</v>
      </c>
      <c r="O1599">
        <v>1</v>
      </c>
      <c r="P1599">
        <v>1</v>
      </c>
      <c r="Q1599">
        <v>0</v>
      </c>
      <c r="R1599">
        <f>SUM(M1599:N1599:O1599:P1599:Q1599)</f>
        <v>4</v>
      </c>
      <c r="S1599" s="1">
        <v>144951</v>
      </c>
      <c r="T1599" s="1" t="str">
        <f t="shared" si="98"/>
        <v>High</v>
      </c>
      <c r="U1599">
        <v>11</v>
      </c>
      <c r="V1599">
        <v>2025</v>
      </c>
      <c r="W1599" t="s">
        <v>28</v>
      </c>
      <c r="X1599">
        <v>6</v>
      </c>
    </row>
    <row r="1600" spans="1:24" x14ac:dyDescent="0.3">
      <c r="A1600">
        <v>1599</v>
      </c>
      <c r="B1600" t="s">
        <v>36</v>
      </c>
      <c r="C1600" t="str">
        <f>_xlfn.XLOOKUP(B1600,Lookup_table!B:B,Lookup_table!C:C)</f>
        <v>Data</v>
      </c>
      <c r="D1600" t="s">
        <v>34</v>
      </c>
      <c r="E1600" t="s">
        <v>32</v>
      </c>
      <c r="F1600" t="s">
        <v>16</v>
      </c>
      <c r="G1600" t="s">
        <v>25</v>
      </c>
      <c r="H1600" t="str">
        <f t="shared" si="96"/>
        <v>Onsite/Hybrid</v>
      </c>
      <c r="I1600" t="s">
        <v>35</v>
      </c>
      <c r="J1600" t="str">
        <f t="shared" si="97"/>
        <v>0-2 yrs</v>
      </c>
      <c r="K1600">
        <f t="shared" ca="1" si="99"/>
        <v>0</v>
      </c>
      <c r="L1600" t="s">
        <v>19</v>
      </c>
      <c r="M1600">
        <v>1</v>
      </c>
      <c r="N1600">
        <v>0</v>
      </c>
      <c r="O1600">
        <v>0</v>
      </c>
      <c r="P1600">
        <v>0</v>
      </c>
      <c r="Q1600">
        <v>1</v>
      </c>
      <c r="R1600">
        <f>SUM(M1600:N1600:O1600:P1600:Q1600)</f>
        <v>2</v>
      </c>
      <c r="S1600" s="1">
        <v>59392</v>
      </c>
      <c r="T1600" s="1" t="str">
        <f t="shared" si="98"/>
        <v>Low</v>
      </c>
      <c r="U1600">
        <v>7</v>
      </c>
      <c r="V1600">
        <v>2020</v>
      </c>
      <c r="W1600" t="s">
        <v>34</v>
      </c>
      <c r="X1600">
        <v>5</v>
      </c>
    </row>
    <row r="1601" spans="1:24" x14ac:dyDescent="0.3">
      <c r="A1601">
        <v>1600</v>
      </c>
      <c r="B1601" t="s">
        <v>41</v>
      </c>
      <c r="C1601" t="str">
        <f>_xlfn.XLOOKUP(B1601,Lookup_table!B:B,Lookup_table!C:C)</f>
        <v>Data</v>
      </c>
      <c r="D1601" t="s">
        <v>37</v>
      </c>
      <c r="E1601" t="s">
        <v>40</v>
      </c>
      <c r="F1601" t="s">
        <v>43</v>
      </c>
      <c r="G1601" t="s">
        <v>30</v>
      </c>
      <c r="H1601" t="str">
        <f t="shared" si="96"/>
        <v>Onsite/Hybrid</v>
      </c>
      <c r="I1601" t="s">
        <v>26</v>
      </c>
      <c r="J1601" t="str">
        <f t="shared" si="97"/>
        <v>3-6 yrs</v>
      </c>
      <c r="K1601">
        <f t="shared" ca="1" si="99"/>
        <v>6</v>
      </c>
      <c r="L1601" t="s">
        <v>27</v>
      </c>
      <c r="M1601">
        <v>0</v>
      </c>
      <c r="N1601">
        <v>0</v>
      </c>
      <c r="O1601">
        <v>1</v>
      </c>
      <c r="P1601">
        <v>0</v>
      </c>
      <c r="Q1601">
        <v>1</v>
      </c>
      <c r="R1601">
        <f>SUM(M1601:N1601:O1601:P1601:Q1601)</f>
        <v>2</v>
      </c>
      <c r="S1601" s="1">
        <v>97074</v>
      </c>
      <c r="T1601" s="1" t="str">
        <f t="shared" si="98"/>
        <v>Medium</v>
      </c>
      <c r="U1601">
        <v>9</v>
      </c>
      <c r="V1601">
        <v>2026</v>
      </c>
      <c r="W1601" t="s">
        <v>20</v>
      </c>
      <c r="X1601">
        <v>4</v>
      </c>
    </row>
    <row r="1602" spans="1:24" x14ac:dyDescent="0.3">
      <c r="A1602">
        <v>1601</v>
      </c>
      <c r="B1602" t="s">
        <v>41</v>
      </c>
      <c r="C1602" t="str">
        <f>_xlfn.XLOOKUP(B1602,Lookup_table!B:B,Lookup_table!C:C)</f>
        <v>Data</v>
      </c>
      <c r="D1602" t="s">
        <v>37</v>
      </c>
      <c r="E1602" t="s">
        <v>38</v>
      </c>
      <c r="F1602" t="s">
        <v>16</v>
      </c>
      <c r="G1602" t="s">
        <v>30</v>
      </c>
      <c r="H1602" t="str">
        <f t="shared" ref="H1602:H1665" si="100">IF(G1602="Remote","Remote","Onsite/Hybrid")</f>
        <v>Onsite/Hybrid</v>
      </c>
      <c r="I1602" t="s">
        <v>35</v>
      </c>
      <c r="J1602" t="str">
        <f t="shared" ref="J1602:J1665" si="101">IF(I1602="Entry","0-2 yrs",IF(I1602="Mid","3-6 yrs","7+ yrs"))</f>
        <v>0-2 yrs</v>
      </c>
      <c r="K1602">
        <f t="shared" ca="1" si="99"/>
        <v>1</v>
      </c>
      <c r="L1602" t="s">
        <v>27</v>
      </c>
      <c r="M1602">
        <v>0</v>
      </c>
      <c r="N1602">
        <v>1</v>
      </c>
      <c r="O1602">
        <v>1</v>
      </c>
      <c r="P1602">
        <v>0</v>
      </c>
      <c r="Q1602">
        <v>1</v>
      </c>
      <c r="R1602">
        <f>SUM(M1602:N1602:O1602:P1602:Q1602)</f>
        <v>3</v>
      </c>
      <c r="S1602" s="1">
        <v>71634</v>
      </c>
      <c r="T1602" s="1" t="str">
        <f t="shared" ref="T1602:T1665" si="102">IF(S1602&lt;=70000,"Low",IF(S1602&lt;=120000,"Medium","High"))</f>
        <v>Medium</v>
      </c>
      <c r="U1602">
        <v>3</v>
      </c>
      <c r="V1602">
        <v>2024</v>
      </c>
      <c r="W1602" t="s">
        <v>28</v>
      </c>
      <c r="X1602">
        <v>8</v>
      </c>
    </row>
    <row r="1603" spans="1:24" x14ac:dyDescent="0.3">
      <c r="A1603">
        <v>1602</v>
      </c>
      <c r="B1603" t="s">
        <v>33</v>
      </c>
      <c r="C1603" t="str">
        <f>_xlfn.XLOOKUP(B1603,Lookup_table!B:B,Lookup_table!C:C)</f>
        <v>Data</v>
      </c>
      <c r="D1603" t="s">
        <v>14</v>
      </c>
      <c r="E1603" t="s">
        <v>32</v>
      </c>
      <c r="F1603" t="s">
        <v>52</v>
      </c>
      <c r="G1603" t="s">
        <v>30</v>
      </c>
      <c r="H1603" t="str">
        <f t="shared" si="100"/>
        <v>Onsite/Hybrid</v>
      </c>
      <c r="I1603" t="s">
        <v>18</v>
      </c>
      <c r="J1603" t="str">
        <f t="shared" si="101"/>
        <v>7+ yrs</v>
      </c>
      <c r="K1603">
        <f t="shared" ref="K1603:K1666" ca="1" si="103">IF(J1603="0-2 yrs",RANDBETWEEN(0,2),IF(J1603="3-6 yrs", RANDBETWEEN(3,6),IF(J1603="7+ yrs", RANDBETWEEN(7,15)," ")))</f>
        <v>11</v>
      </c>
      <c r="L1603" t="s">
        <v>39</v>
      </c>
      <c r="M1603">
        <v>1</v>
      </c>
      <c r="N1603">
        <v>1</v>
      </c>
      <c r="O1603">
        <v>0</v>
      </c>
      <c r="P1603">
        <v>0</v>
      </c>
      <c r="Q1603">
        <v>1</v>
      </c>
      <c r="R1603">
        <f>SUM(M1603:N1603:O1603:P1603:Q1603)</f>
        <v>3</v>
      </c>
      <c r="S1603" s="1">
        <v>107598</v>
      </c>
      <c r="T1603" s="1" t="str">
        <f t="shared" si="102"/>
        <v>Medium</v>
      </c>
      <c r="U1603">
        <v>12</v>
      </c>
      <c r="V1603">
        <v>2022</v>
      </c>
      <c r="W1603" t="s">
        <v>28</v>
      </c>
      <c r="X1603">
        <v>9</v>
      </c>
    </row>
    <row r="1604" spans="1:24" x14ac:dyDescent="0.3">
      <c r="A1604">
        <v>1603</v>
      </c>
      <c r="B1604" t="s">
        <v>21</v>
      </c>
      <c r="C1604" t="str">
        <f>_xlfn.XLOOKUP(B1604,Lookup_table!B:B,Lookup_table!C:C)</f>
        <v>AI</v>
      </c>
      <c r="D1604" t="s">
        <v>37</v>
      </c>
      <c r="E1604" t="s">
        <v>40</v>
      </c>
      <c r="F1604" t="s">
        <v>52</v>
      </c>
      <c r="G1604" t="s">
        <v>17</v>
      </c>
      <c r="H1604" t="str">
        <f t="shared" si="100"/>
        <v>Remote</v>
      </c>
      <c r="I1604" t="s">
        <v>35</v>
      </c>
      <c r="J1604" t="str">
        <f t="shared" si="101"/>
        <v>0-2 yrs</v>
      </c>
      <c r="K1604">
        <f t="shared" ca="1" si="103"/>
        <v>1</v>
      </c>
      <c r="L1604" t="s">
        <v>39</v>
      </c>
      <c r="M1604">
        <v>1</v>
      </c>
      <c r="N1604">
        <v>1</v>
      </c>
      <c r="O1604">
        <v>1</v>
      </c>
      <c r="P1604">
        <v>0</v>
      </c>
      <c r="Q1604">
        <v>1</v>
      </c>
      <c r="R1604">
        <f>SUM(M1604:N1604:O1604:P1604:Q1604)</f>
        <v>4</v>
      </c>
      <c r="S1604" s="1">
        <v>118345</v>
      </c>
      <c r="T1604" s="1" t="str">
        <f t="shared" si="102"/>
        <v>Medium</v>
      </c>
      <c r="U1604">
        <v>11</v>
      </c>
      <c r="V1604">
        <v>2023</v>
      </c>
      <c r="W1604" t="s">
        <v>28</v>
      </c>
      <c r="X1604">
        <v>9</v>
      </c>
    </row>
    <row r="1605" spans="1:24" x14ac:dyDescent="0.3">
      <c r="A1605">
        <v>1604</v>
      </c>
      <c r="B1605" t="s">
        <v>33</v>
      </c>
      <c r="C1605" t="str">
        <f>_xlfn.XLOOKUP(B1605,Lookup_table!B:B,Lookup_table!C:C)</f>
        <v>Data</v>
      </c>
      <c r="D1605" t="s">
        <v>37</v>
      </c>
      <c r="E1605" t="s">
        <v>42</v>
      </c>
      <c r="F1605" t="s">
        <v>16</v>
      </c>
      <c r="G1605" t="s">
        <v>30</v>
      </c>
      <c r="H1605" t="str">
        <f t="shared" si="100"/>
        <v>Onsite/Hybrid</v>
      </c>
      <c r="I1605" t="s">
        <v>18</v>
      </c>
      <c r="J1605" t="str">
        <f t="shared" si="101"/>
        <v>7+ yrs</v>
      </c>
      <c r="K1605">
        <f t="shared" ca="1" si="103"/>
        <v>12</v>
      </c>
      <c r="L1605" t="s">
        <v>39</v>
      </c>
      <c r="M1605">
        <v>0</v>
      </c>
      <c r="N1605">
        <v>1</v>
      </c>
      <c r="O1605">
        <v>1</v>
      </c>
      <c r="P1605">
        <v>1</v>
      </c>
      <c r="Q1605">
        <v>0</v>
      </c>
      <c r="R1605">
        <f>SUM(M1605:N1605:O1605:P1605:Q1605)</f>
        <v>3</v>
      </c>
      <c r="S1605" s="1">
        <v>127423</v>
      </c>
      <c r="T1605" s="1" t="str">
        <f t="shared" si="102"/>
        <v>High</v>
      </c>
      <c r="U1605">
        <v>1</v>
      </c>
      <c r="V1605">
        <v>2025</v>
      </c>
      <c r="W1605" t="s">
        <v>28</v>
      </c>
      <c r="X1605">
        <v>9</v>
      </c>
    </row>
    <row r="1606" spans="1:24" x14ac:dyDescent="0.3">
      <c r="A1606">
        <v>1605</v>
      </c>
      <c r="B1606" t="s">
        <v>50</v>
      </c>
      <c r="C1606" t="str">
        <f>_xlfn.XLOOKUP(B1606,Lookup_table!B:B,Lookup_table!C:C)</f>
        <v>AI</v>
      </c>
      <c r="D1606" t="s">
        <v>22</v>
      </c>
      <c r="E1606" t="s">
        <v>15</v>
      </c>
      <c r="F1606" t="s">
        <v>29</v>
      </c>
      <c r="G1606" t="s">
        <v>17</v>
      </c>
      <c r="H1606" t="str">
        <f t="shared" si="100"/>
        <v>Remote</v>
      </c>
      <c r="I1606" t="s">
        <v>26</v>
      </c>
      <c r="J1606" t="str">
        <f t="shared" si="101"/>
        <v>3-6 yrs</v>
      </c>
      <c r="K1606">
        <f t="shared" ca="1" si="103"/>
        <v>4</v>
      </c>
      <c r="L1606" t="s">
        <v>27</v>
      </c>
      <c r="M1606">
        <v>0</v>
      </c>
      <c r="N1606">
        <v>1</v>
      </c>
      <c r="O1606">
        <v>0</v>
      </c>
      <c r="P1606">
        <v>0</v>
      </c>
      <c r="Q1606">
        <v>0</v>
      </c>
      <c r="R1606">
        <f>SUM(M1606:N1606:O1606:P1606:Q1606)</f>
        <v>1</v>
      </c>
      <c r="S1606" s="1">
        <v>138995</v>
      </c>
      <c r="T1606" s="1" t="str">
        <f t="shared" si="102"/>
        <v>High</v>
      </c>
      <c r="U1606">
        <v>6</v>
      </c>
      <c r="V1606">
        <v>2020</v>
      </c>
      <c r="W1606" t="s">
        <v>34</v>
      </c>
      <c r="X1606">
        <v>4</v>
      </c>
    </row>
    <row r="1607" spans="1:24" x14ac:dyDescent="0.3">
      <c r="A1607">
        <v>1606</v>
      </c>
      <c r="B1607" t="s">
        <v>33</v>
      </c>
      <c r="C1607" t="str">
        <f>_xlfn.XLOOKUP(B1607,Lookup_table!B:B,Lookup_table!C:C)</f>
        <v>Data</v>
      </c>
      <c r="D1607" t="s">
        <v>34</v>
      </c>
      <c r="E1607" t="s">
        <v>23</v>
      </c>
      <c r="F1607" t="s">
        <v>43</v>
      </c>
      <c r="G1607" t="s">
        <v>25</v>
      </c>
      <c r="H1607" t="str">
        <f t="shared" si="100"/>
        <v>Onsite/Hybrid</v>
      </c>
      <c r="I1607" t="s">
        <v>18</v>
      </c>
      <c r="J1607" t="str">
        <f t="shared" si="101"/>
        <v>7+ yrs</v>
      </c>
      <c r="K1607">
        <f t="shared" ca="1" si="103"/>
        <v>13</v>
      </c>
      <c r="L1607" t="s">
        <v>39</v>
      </c>
      <c r="M1607">
        <v>1</v>
      </c>
      <c r="N1607">
        <v>0</v>
      </c>
      <c r="O1607">
        <v>1</v>
      </c>
      <c r="P1607">
        <v>0</v>
      </c>
      <c r="Q1607">
        <v>1</v>
      </c>
      <c r="R1607">
        <f>SUM(M1607:N1607:O1607:P1607:Q1607)</f>
        <v>3</v>
      </c>
      <c r="S1607" s="1">
        <v>126714</v>
      </c>
      <c r="T1607" s="1" t="str">
        <f t="shared" si="102"/>
        <v>High</v>
      </c>
      <c r="U1607">
        <v>9</v>
      </c>
      <c r="V1607">
        <v>2025</v>
      </c>
      <c r="W1607" t="s">
        <v>28</v>
      </c>
      <c r="X1607">
        <v>9</v>
      </c>
    </row>
    <row r="1608" spans="1:24" x14ac:dyDescent="0.3">
      <c r="A1608">
        <v>1607</v>
      </c>
      <c r="B1608" t="s">
        <v>50</v>
      </c>
      <c r="C1608" t="str">
        <f>_xlfn.XLOOKUP(B1608,Lookup_table!B:B,Lookup_table!C:C)</f>
        <v>AI</v>
      </c>
      <c r="D1608" t="s">
        <v>22</v>
      </c>
      <c r="E1608" t="s">
        <v>23</v>
      </c>
      <c r="F1608" t="s">
        <v>16</v>
      </c>
      <c r="G1608" t="s">
        <v>17</v>
      </c>
      <c r="H1608" t="str">
        <f t="shared" si="100"/>
        <v>Remote</v>
      </c>
      <c r="I1608" t="s">
        <v>35</v>
      </c>
      <c r="J1608" t="str">
        <f t="shared" si="101"/>
        <v>0-2 yrs</v>
      </c>
      <c r="K1608">
        <f t="shared" ca="1" si="103"/>
        <v>2</v>
      </c>
      <c r="L1608" t="s">
        <v>39</v>
      </c>
      <c r="M1608">
        <v>0</v>
      </c>
      <c r="N1608">
        <v>0</v>
      </c>
      <c r="O1608">
        <v>0</v>
      </c>
      <c r="P1608">
        <v>1</v>
      </c>
      <c r="Q1608">
        <v>0</v>
      </c>
      <c r="R1608">
        <f>SUM(M1608:N1608:O1608:P1608:Q1608)</f>
        <v>1</v>
      </c>
      <c r="S1608" s="1">
        <v>121601</v>
      </c>
      <c r="T1608" s="1" t="str">
        <f t="shared" si="102"/>
        <v>High</v>
      </c>
      <c r="U1608">
        <v>8</v>
      </c>
      <c r="V1608">
        <v>2021</v>
      </c>
      <c r="W1608" t="s">
        <v>34</v>
      </c>
      <c r="X1608">
        <v>5</v>
      </c>
    </row>
    <row r="1609" spans="1:24" x14ac:dyDescent="0.3">
      <c r="A1609">
        <v>1608</v>
      </c>
      <c r="B1609" t="s">
        <v>21</v>
      </c>
      <c r="C1609" t="str">
        <f>_xlfn.XLOOKUP(B1609,Lookup_table!B:B,Lookup_table!C:C)</f>
        <v>AI</v>
      </c>
      <c r="D1609" t="s">
        <v>14</v>
      </c>
      <c r="E1609" t="s">
        <v>23</v>
      </c>
      <c r="F1609" t="s">
        <v>51</v>
      </c>
      <c r="G1609" t="s">
        <v>17</v>
      </c>
      <c r="H1609" t="str">
        <f t="shared" si="100"/>
        <v>Remote</v>
      </c>
      <c r="I1609" t="s">
        <v>18</v>
      </c>
      <c r="J1609" t="str">
        <f t="shared" si="101"/>
        <v>7+ yrs</v>
      </c>
      <c r="K1609">
        <f t="shared" ca="1" si="103"/>
        <v>10</v>
      </c>
      <c r="L1609" t="s">
        <v>39</v>
      </c>
      <c r="M1609">
        <v>0</v>
      </c>
      <c r="N1609">
        <v>1</v>
      </c>
      <c r="O1609">
        <v>1</v>
      </c>
      <c r="P1609">
        <v>1</v>
      </c>
      <c r="Q1609">
        <v>0</v>
      </c>
      <c r="R1609">
        <f>SUM(M1609:N1609:O1609:P1609:Q1609)</f>
        <v>3</v>
      </c>
      <c r="S1609" s="1">
        <v>168991</v>
      </c>
      <c r="T1609" s="1" t="str">
        <f t="shared" si="102"/>
        <v>High</v>
      </c>
      <c r="U1609">
        <v>2</v>
      </c>
      <c r="V1609">
        <v>2022</v>
      </c>
      <c r="W1609" t="s">
        <v>28</v>
      </c>
      <c r="X1609">
        <v>8</v>
      </c>
    </row>
    <row r="1610" spans="1:24" x14ac:dyDescent="0.3">
      <c r="A1610">
        <v>1609</v>
      </c>
      <c r="B1610" t="s">
        <v>21</v>
      </c>
      <c r="C1610" t="str">
        <f>_xlfn.XLOOKUP(B1610,Lookup_table!B:B,Lookup_table!C:C)</f>
        <v>AI</v>
      </c>
      <c r="D1610" t="s">
        <v>34</v>
      </c>
      <c r="E1610" t="s">
        <v>32</v>
      </c>
      <c r="F1610" t="s">
        <v>43</v>
      </c>
      <c r="G1610" t="s">
        <v>30</v>
      </c>
      <c r="H1610" t="str">
        <f t="shared" si="100"/>
        <v>Onsite/Hybrid</v>
      </c>
      <c r="I1610" t="s">
        <v>26</v>
      </c>
      <c r="J1610" t="str">
        <f t="shared" si="101"/>
        <v>3-6 yrs</v>
      </c>
      <c r="K1610">
        <f t="shared" ca="1" si="103"/>
        <v>6</v>
      </c>
      <c r="L1610" t="s">
        <v>39</v>
      </c>
      <c r="M1610">
        <v>1</v>
      </c>
      <c r="N1610">
        <v>1</v>
      </c>
      <c r="O1610">
        <v>0</v>
      </c>
      <c r="P1610">
        <v>0</v>
      </c>
      <c r="Q1610">
        <v>1</v>
      </c>
      <c r="R1610">
        <f>SUM(M1610:N1610:O1610:P1610:Q1610)</f>
        <v>3</v>
      </c>
      <c r="S1610" s="1">
        <v>129825</v>
      </c>
      <c r="T1610" s="1" t="str">
        <f t="shared" si="102"/>
        <v>High</v>
      </c>
      <c r="U1610">
        <v>2</v>
      </c>
      <c r="V1610">
        <v>2025</v>
      </c>
      <c r="W1610" t="s">
        <v>28</v>
      </c>
      <c r="X1610">
        <v>7</v>
      </c>
    </row>
    <row r="1611" spans="1:24" x14ac:dyDescent="0.3">
      <c r="A1611">
        <v>1610</v>
      </c>
      <c r="B1611" t="s">
        <v>33</v>
      </c>
      <c r="C1611" t="str">
        <f>_xlfn.XLOOKUP(B1611,Lookup_table!B:B,Lookup_table!C:C)</f>
        <v>Data</v>
      </c>
      <c r="D1611" t="s">
        <v>22</v>
      </c>
      <c r="E1611" t="s">
        <v>15</v>
      </c>
      <c r="F1611" t="s">
        <v>29</v>
      </c>
      <c r="G1611" t="s">
        <v>30</v>
      </c>
      <c r="H1611" t="str">
        <f t="shared" si="100"/>
        <v>Onsite/Hybrid</v>
      </c>
      <c r="I1611" t="s">
        <v>26</v>
      </c>
      <c r="J1611" t="str">
        <f t="shared" si="101"/>
        <v>3-6 yrs</v>
      </c>
      <c r="K1611">
        <f t="shared" ca="1" si="103"/>
        <v>6</v>
      </c>
      <c r="L1611" t="s">
        <v>27</v>
      </c>
      <c r="M1611">
        <v>0</v>
      </c>
      <c r="N1611">
        <v>0</v>
      </c>
      <c r="O1611">
        <v>0</v>
      </c>
      <c r="P1611">
        <v>0</v>
      </c>
      <c r="Q1611">
        <v>1</v>
      </c>
      <c r="R1611">
        <f>SUM(M1611:N1611:O1611:P1611:Q1611)</f>
        <v>1</v>
      </c>
      <c r="S1611" s="1">
        <v>107663</v>
      </c>
      <c r="T1611" s="1" t="str">
        <f t="shared" si="102"/>
        <v>Medium</v>
      </c>
      <c r="U1611">
        <v>12</v>
      </c>
      <c r="V1611">
        <v>2021</v>
      </c>
      <c r="W1611" t="s">
        <v>34</v>
      </c>
      <c r="X1611">
        <v>1</v>
      </c>
    </row>
    <row r="1612" spans="1:24" x14ac:dyDescent="0.3">
      <c r="A1612">
        <v>1611</v>
      </c>
      <c r="B1612" t="s">
        <v>50</v>
      </c>
      <c r="C1612" t="str">
        <f>_xlfn.XLOOKUP(B1612,Lookup_table!B:B,Lookup_table!C:C)</f>
        <v>AI</v>
      </c>
      <c r="D1612" t="s">
        <v>22</v>
      </c>
      <c r="E1612" t="s">
        <v>15</v>
      </c>
      <c r="F1612" t="s">
        <v>51</v>
      </c>
      <c r="G1612" t="s">
        <v>25</v>
      </c>
      <c r="H1612" t="str">
        <f t="shared" si="100"/>
        <v>Onsite/Hybrid</v>
      </c>
      <c r="I1612" t="s">
        <v>26</v>
      </c>
      <c r="J1612" t="str">
        <f t="shared" si="101"/>
        <v>3-6 yrs</v>
      </c>
      <c r="K1612">
        <f t="shared" ca="1" si="103"/>
        <v>6</v>
      </c>
      <c r="L1612" t="s">
        <v>27</v>
      </c>
      <c r="M1612">
        <v>1</v>
      </c>
      <c r="N1612">
        <v>0</v>
      </c>
      <c r="O1612">
        <v>1</v>
      </c>
      <c r="P1612">
        <v>1</v>
      </c>
      <c r="Q1612">
        <v>0</v>
      </c>
      <c r="R1612">
        <f>SUM(M1612:N1612:O1612:P1612:Q1612)</f>
        <v>3</v>
      </c>
      <c r="S1612" s="1">
        <v>166115</v>
      </c>
      <c r="T1612" s="1" t="str">
        <f t="shared" si="102"/>
        <v>High</v>
      </c>
      <c r="U1612">
        <v>4</v>
      </c>
      <c r="V1612">
        <v>2020</v>
      </c>
      <c r="W1612" t="s">
        <v>28</v>
      </c>
      <c r="X1612">
        <v>9</v>
      </c>
    </row>
    <row r="1613" spans="1:24" x14ac:dyDescent="0.3">
      <c r="A1613">
        <v>1612</v>
      </c>
      <c r="B1613" t="s">
        <v>36</v>
      </c>
      <c r="C1613" t="str">
        <f>_xlfn.XLOOKUP(B1613,Lookup_table!B:B,Lookup_table!C:C)</f>
        <v>Data</v>
      </c>
      <c r="D1613" t="s">
        <v>14</v>
      </c>
      <c r="E1613" t="s">
        <v>38</v>
      </c>
      <c r="F1613" t="s">
        <v>24</v>
      </c>
      <c r="G1613" t="s">
        <v>30</v>
      </c>
      <c r="H1613" t="str">
        <f t="shared" si="100"/>
        <v>Onsite/Hybrid</v>
      </c>
      <c r="I1613" t="s">
        <v>35</v>
      </c>
      <c r="J1613" t="str">
        <f t="shared" si="101"/>
        <v>0-2 yrs</v>
      </c>
      <c r="K1613">
        <f t="shared" ca="1" si="103"/>
        <v>2</v>
      </c>
      <c r="L1613" t="s">
        <v>19</v>
      </c>
      <c r="M1613">
        <v>1</v>
      </c>
      <c r="N1613">
        <v>1</v>
      </c>
      <c r="O1613">
        <v>1</v>
      </c>
      <c r="P1613">
        <v>1</v>
      </c>
      <c r="Q1613">
        <v>1</v>
      </c>
      <c r="R1613">
        <f>SUM(M1613:N1613:O1613:P1613:Q1613)</f>
        <v>5</v>
      </c>
      <c r="S1613" s="1">
        <v>88996</v>
      </c>
      <c r="T1613" s="1" t="str">
        <f t="shared" si="102"/>
        <v>Medium</v>
      </c>
      <c r="U1613">
        <v>11</v>
      </c>
      <c r="V1613">
        <v>2023</v>
      </c>
      <c r="W1613" t="s">
        <v>28</v>
      </c>
      <c r="X1613">
        <v>8</v>
      </c>
    </row>
    <row r="1614" spans="1:24" x14ac:dyDescent="0.3">
      <c r="A1614">
        <v>1613</v>
      </c>
      <c r="B1614" t="s">
        <v>21</v>
      </c>
      <c r="C1614" t="str">
        <f>_xlfn.XLOOKUP(B1614,Lookup_table!B:B,Lookup_table!C:C)</f>
        <v>AI</v>
      </c>
      <c r="D1614" t="s">
        <v>22</v>
      </c>
      <c r="E1614" t="s">
        <v>40</v>
      </c>
      <c r="F1614" t="s">
        <v>51</v>
      </c>
      <c r="G1614" t="s">
        <v>17</v>
      </c>
      <c r="H1614" t="str">
        <f t="shared" si="100"/>
        <v>Remote</v>
      </c>
      <c r="I1614" t="s">
        <v>26</v>
      </c>
      <c r="J1614" t="str">
        <f t="shared" si="101"/>
        <v>3-6 yrs</v>
      </c>
      <c r="K1614">
        <f t="shared" ca="1" si="103"/>
        <v>6</v>
      </c>
      <c r="L1614" t="s">
        <v>39</v>
      </c>
      <c r="M1614">
        <v>1</v>
      </c>
      <c r="N1614">
        <v>1</v>
      </c>
      <c r="O1614">
        <v>0</v>
      </c>
      <c r="P1614">
        <v>0</v>
      </c>
      <c r="Q1614">
        <v>1</v>
      </c>
      <c r="R1614">
        <f>SUM(M1614:N1614:O1614:P1614:Q1614)</f>
        <v>3</v>
      </c>
      <c r="S1614" s="1">
        <v>142083</v>
      </c>
      <c r="T1614" s="1" t="str">
        <f t="shared" si="102"/>
        <v>High</v>
      </c>
      <c r="U1614">
        <v>2</v>
      </c>
      <c r="V1614">
        <v>2026</v>
      </c>
      <c r="W1614" t="s">
        <v>20</v>
      </c>
      <c r="X1614">
        <v>6</v>
      </c>
    </row>
    <row r="1615" spans="1:24" x14ac:dyDescent="0.3">
      <c r="A1615">
        <v>1614</v>
      </c>
      <c r="B1615" t="s">
        <v>21</v>
      </c>
      <c r="C1615" t="str">
        <f>_xlfn.XLOOKUP(B1615,Lookup_table!B:B,Lookup_table!C:C)</f>
        <v>AI</v>
      </c>
      <c r="D1615" t="s">
        <v>14</v>
      </c>
      <c r="E1615" t="s">
        <v>23</v>
      </c>
      <c r="F1615" t="s">
        <v>43</v>
      </c>
      <c r="G1615" t="s">
        <v>17</v>
      </c>
      <c r="H1615" t="str">
        <f t="shared" si="100"/>
        <v>Remote</v>
      </c>
      <c r="I1615" t="s">
        <v>35</v>
      </c>
      <c r="J1615" t="str">
        <f t="shared" si="101"/>
        <v>0-2 yrs</v>
      </c>
      <c r="K1615">
        <f t="shared" ca="1" si="103"/>
        <v>1</v>
      </c>
      <c r="L1615" t="s">
        <v>19</v>
      </c>
      <c r="M1615">
        <v>1</v>
      </c>
      <c r="N1615">
        <v>0</v>
      </c>
      <c r="O1615">
        <v>1</v>
      </c>
      <c r="P1615">
        <v>1</v>
      </c>
      <c r="Q1615">
        <v>1</v>
      </c>
      <c r="R1615">
        <f>SUM(M1615:N1615:O1615:P1615:Q1615)</f>
        <v>4</v>
      </c>
      <c r="S1615" s="1">
        <v>128464</v>
      </c>
      <c r="T1615" s="1" t="str">
        <f t="shared" si="102"/>
        <v>High</v>
      </c>
      <c r="U1615">
        <v>12</v>
      </c>
      <c r="V1615">
        <v>2023</v>
      </c>
      <c r="W1615" t="s">
        <v>28</v>
      </c>
      <c r="X1615">
        <v>6</v>
      </c>
    </row>
    <row r="1616" spans="1:24" x14ac:dyDescent="0.3">
      <c r="A1616">
        <v>1615</v>
      </c>
      <c r="B1616" t="s">
        <v>31</v>
      </c>
      <c r="C1616" t="str">
        <f>_xlfn.XLOOKUP(B1616,Lookup_table!B:B,Lookup_table!C:C)</f>
        <v>Business</v>
      </c>
      <c r="D1616" t="s">
        <v>22</v>
      </c>
      <c r="E1616" t="s">
        <v>42</v>
      </c>
      <c r="F1616" t="s">
        <v>16</v>
      </c>
      <c r="G1616" t="s">
        <v>30</v>
      </c>
      <c r="H1616" t="str">
        <f t="shared" si="100"/>
        <v>Onsite/Hybrid</v>
      </c>
      <c r="I1616" t="s">
        <v>26</v>
      </c>
      <c r="J1616" t="str">
        <f t="shared" si="101"/>
        <v>3-6 yrs</v>
      </c>
      <c r="K1616">
        <f t="shared" ca="1" si="103"/>
        <v>6</v>
      </c>
      <c r="L1616" t="s">
        <v>39</v>
      </c>
      <c r="M1616">
        <v>0</v>
      </c>
      <c r="N1616">
        <v>1</v>
      </c>
      <c r="O1616">
        <v>0</v>
      </c>
      <c r="P1616">
        <v>0</v>
      </c>
      <c r="Q1616">
        <v>0</v>
      </c>
      <c r="R1616">
        <f>SUM(M1616:N1616:O1616:P1616:Q1616)</f>
        <v>1</v>
      </c>
      <c r="S1616" s="1">
        <v>95889</v>
      </c>
      <c r="T1616" s="1" t="str">
        <f t="shared" si="102"/>
        <v>Medium</v>
      </c>
      <c r="U1616">
        <v>7</v>
      </c>
      <c r="V1616">
        <v>2022</v>
      </c>
      <c r="W1616" t="s">
        <v>20</v>
      </c>
      <c r="X1616">
        <v>2</v>
      </c>
    </row>
    <row r="1617" spans="1:24" x14ac:dyDescent="0.3">
      <c r="A1617">
        <v>1616</v>
      </c>
      <c r="B1617" t="s">
        <v>31</v>
      </c>
      <c r="C1617" t="str">
        <f>_xlfn.XLOOKUP(B1617,Lookup_table!B:B,Lookup_table!C:C)</f>
        <v>Business</v>
      </c>
      <c r="D1617" t="s">
        <v>37</v>
      </c>
      <c r="E1617" t="s">
        <v>23</v>
      </c>
      <c r="F1617" t="s">
        <v>43</v>
      </c>
      <c r="G1617" t="s">
        <v>25</v>
      </c>
      <c r="H1617" t="str">
        <f t="shared" si="100"/>
        <v>Onsite/Hybrid</v>
      </c>
      <c r="I1617" t="s">
        <v>18</v>
      </c>
      <c r="J1617" t="str">
        <f t="shared" si="101"/>
        <v>7+ yrs</v>
      </c>
      <c r="K1617">
        <f t="shared" ca="1" si="103"/>
        <v>10</v>
      </c>
      <c r="L1617" t="s">
        <v>27</v>
      </c>
      <c r="M1617">
        <v>1</v>
      </c>
      <c r="N1617">
        <v>1</v>
      </c>
      <c r="O1617">
        <v>1</v>
      </c>
      <c r="P1617">
        <v>1</v>
      </c>
      <c r="Q1617">
        <v>0</v>
      </c>
      <c r="R1617">
        <f>SUM(M1617:N1617:O1617:P1617:Q1617)</f>
        <v>4</v>
      </c>
      <c r="S1617" s="1">
        <v>134530</v>
      </c>
      <c r="T1617" s="1" t="str">
        <f t="shared" si="102"/>
        <v>High</v>
      </c>
      <c r="U1617">
        <v>5</v>
      </c>
      <c r="V1617">
        <v>2024</v>
      </c>
      <c r="W1617" t="s">
        <v>28</v>
      </c>
      <c r="X1617">
        <v>9</v>
      </c>
    </row>
    <row r="1618" spans="1:24" x14ac:dyDescent="0.3">
      <c r="A1618">
        <v>1617</v>
      </c>
      <c r="B1618" t="s">
        <v>41</v>
      </c>
      <c r="C1618" t="str">
        <f>_xlfn.XLOOKUP(B1618,Lookup_table!B:B,Lookup_table!C:C)</f>
        <v>Data</v>
      </c>
      <c r="D1618" t="s">
        <v>34</v>
      </c>
      <c r="E1618" t="s">
        <v>15</v>
      </c>
      <c r="F1618" t="s">
        <v>51</v>
      </c>
      <c r="G1618" t="s">
        <v>30</v>
      </c>
      <c r="H1618" t="str">
        <f t="shared" si="100"/>
        <v>Onsite/Hybrid</v>
      </c>
      <c r="I1618" t="s">
        <v>18</v>
      </c>
      <c r="J1618" t="str">
        <f t="shared" si="101"/>
        <v>7+ yrs</v>
      </c>
      <c r="K1618">
        <f t="shared" ca="1" si="103"/>
        <v>7</v>
      </c>
      <c r="L1618" t="s">
        <v>19</v>
      </c>
      <c r="M1618">
        <v>0</v>
      </c>
      <c r="N1618">
        <v>0</v>
      </c>
      <c r="O1618">
        <v>0</v>
      </c>
      <c r="P1618">
        <v>1</v>
      </c>
      <c r="Q1618">
        <v>0</v>
      </c>
      <c r="R1618">
        <f>SUM(M1618:N1618:O1618:P1618:Q1618)</f>
        <v>1</v>
      </c>
      <c r="S1618" s="1">
        <v>118847</v>
      </c>
      <c r="T1618" s="1" t="str">
        <f t="shared" si="102"/>
        <v>Medium</v>
      </c>
      <c r="U1618">
        <v>3</v>
      </c>
      <c r="V1618">
        <v>2020</v>
      </c>
      <c r="W1618" t="s">
        <v>20</v>
      </c>
      <c r="X1618">
        <v>2</v>
      </c>
    </row>
    <row r="1619" spans="1:24" x14ac:dyDescent="0.3">
      <c r="A1619">
        <v>1618</v>
      </c>
      <c r="B1619" t="s">
        <v>41</v>
      </c>
      <c r="C1619" t="str">
        <f>_xlfn.XLOOKUP(B1619,Lookup_table!B:B,Lookup_table!C:C)</f>
        <v>Data</v>
      </c>
      <c r="D1619" t="s">
        <v>22</v>
      </c>
      <c r="E1619" t="s">
        <v>40</v>
      </c>
      <c r="F1619" t="s">
        <v>16</v>
      </c>
      <c r="G1619" t="s">
        <v>17</v>
      </c>
      <c r="H1619" t="str">
        <f t="shared" si="100"/>
        <v>Remote</v>
      </c>
      <c r="I1619" t="s">
        <v>26</v>
      </c>
      <c r="J1619" t="str">
        <f t="shared" si="101"/>
        <v>3-6 yrs</v>
      </c>
      <c r="K1619">
        <f t="shared" ca="1" si="103"/>
        <v>5</v>
      </c>
      <c r="L1619" t="s">
        <v>39</v>
      </c>
      <c r="M1619">
        <v>1</v>
      </c>
      <c r="N1619">
        <v>1</v>
      </c>
      <c r="O1619">
        <v>1</v>
      </c>
      <c r="P1619">
        <v>0</v>
      </c>
      <c r="Q1619">
        <v>1</v>
      </c>
      <c r="R1619">
        <f>SUM(M1619:N1619:O1619:P1619:Q1619)</f>
        <v>4</v>
      </c>
      <c r="S1619" s="1">
        <v>123308</v>
      </c>
      <c r="T1619" s="1" t="str">
        <f t="shared" si="102"/>
        <v>High</v>
      </c>
      <c r="U1619">
        <v>2</v>
      </c>
      <c r="V1619">
        <v>2022</v>
      </c>
      <c r="W1619" t="s">
        <v>34</v>
      </c>
      <c r="X1619">
        <v>1</v>
      </c>
    </row>
    <row r="1620" spans="1:24" x14ac:dyDescent="0.3">
      <c r="A1620">
        <v>1619</v>
      </c>
      <c r="B1620" t="s">
        <v>21</v>
      </c>
      <c r="C1620" t="str">
        <f>_xlfn.XLOOKUP(B1620,Lookup_table!B:B,Lookup_table!C:C)</f>
        <v>AI</v>
      </c>
      <c r="D1620" t="s">
        <v>37</v>
      </c>
      <c r="E1620" t="s">
        <v>23</v>
      </c>
      <c r="F1620" t="s">
        <v>51</v>
      </c>
      <c r="G1620" t="s">
        <v>30</v>
      </c>
      <c r="H1620" t="str">
        <f t="shared" si="100"/>
        <v>Onsite/Hybrid</v>
      </c>
      <c r="I1620" t="s">
        <v>35</v>
      </c>
      <c r="J1620" t="str">
        <f t="shared" si="101"/>
        <v>0-2 yrs</v>
      </c>
      <c r="K1620">
        <f t="shared" ca="1" si="103"/>
        <v>2</v>
      </c>
      <c r="L1620" t="s">
        <v>19</v>
      </c>
      <c r="M1620">
        <v>1</v>
      </c>
      <c r="N1620">
        <v>0</v>
      </c>
      <c r="O1620">
        <v>0</v>
      </c>
      <c r="P1620">
        <v>0</v>
      </c>
      <c r="Q1620">
        <v>1</v>
      </c>
      <c r="R1620">
        <f>SUM(M1620:N1620:O1620:P1620:Q1620)</f>
        <v>2</v>
      </c>
      <c r="S1620" s="1">
        <v>101761</v>
      </c>
      <c r="T1620" s="1" t="str">
        <f t="shared" si="102"/>
        <v>Medium</v>
      </c>
      <c r="U1620">
        <v>8</v>
      </c>
      <c r="V1620">
        <v>2023</v>
      </c>
      <c r="W1620" t="s">
        <v>34</v>
      </c>
      <c r="X1620">
        <v>3</v>
      </c>
    </row>
    <row r="1621" spans="1:24" x14ac:dyDescent="0.3">
      <c r="A1621">
        <v>1620</v>
      </c>
      <c r="B1621" t="s">
        <v>41</v>
      </c>
      <c r="C1621" t="str">
        <f>_xlfn.XLOOKUP(B1621,Lookup_table!B:B,Lookup_table!C:C)</f>
        <v>Data</v>
      </c>
      <c r="D1621" t="s">
        <v>22</v>
      </c>
      <c r="E1621" t="s">
        <v>38</v>
      </c>
      <c r="F1621" t="s">
        <v>51</v>
      </c>
      <c r="G1621" t="s">
        <v>30</v>
      </c>
      <c r="H1621" t="str">
        <f t="shared" si="100"/>
        <v>Onsite/Hybrid</v>
      </c>
      <c r="I1621" t="s">
        <v>18</v>
      </c>
      <c r="J1621" t="str">
        <f t="shared" si="101"/>
        <v>7+ yrs</v>
      </c>
      <c r="K1621">
        <f t="shared" ca="1" si="103"/>
        <v>7</v>
      </c>
      <c r="L1621" t="s">
        <v>27</v>
      </c>
      <c r="M1621">
        <v>1</v>
      </c>
      <c r="N1621">
        <v>0</v>
      </c>
      <c r="O1621">
        <v>1</v>
      </c>
      <c r="P1621">
        <v>1</v>
      </c>
      <c r="Q1621">
        <v>1</v>
      </c>
      <c r="R1621">
        <f>SUM(M1621:N1621:O1621:P1621:Q1621)</f>
        <v>4</v>
      </c>
      <c r="S1621" s="1">
        <v>156566</v>
      </c>
      <c r="T1621" s="1" t="str">
        <f t="shared" si="102"/>
        <v>High</v>
      </c>
      <c r="U1621">
        <v>9</v>
      </c>
      <c r="V1621">
        <v>2025</v>
      </c>
      <c r="W1621" t="s">
        <v>28</v>
      </c>
      <c r="X1621">
        <v>6</v>
      </c>
    </row>
    <row r="1622" spans="1:24" x14ac:dyDescent="0.3">
      <c r="A1622">
        <v>1621</v>
      </c>
      <c r="B1622" t="s">
        <v>36</v>
      </c>
      <c r="C1622" t="str">
        <f>_xlfn.XLOOKUP(B1622,Lookup_table!B:B,Lookup_table!C:C)</f>
        <v>Data</v>
      </c>
      <c r="D1622" t="s">
        <v>14</v>
      </c>
      <c r="E1622" t="s">
        <v>23</v>
      </c>
      <c r="F1622" t="s">
        <v>29</v>
      </c>
      <c r="G1622" t="s">
        <v>30</v>
      </c>
      <c r="H1622" t="str">
        <f t="shared" si="100"/>
        <v>Onsite/Hybrid</v>
      </c>
      <c r="I1622" t="s">
        <v>35</v>
      </c>
      <c r="J1622" t="str">
        <f t="shared" si="101"/>
        <v>0-2 yrs</v>
      </c>
      <c r="K1622">
        <f t="shared" ca="1" si="103"/>
        <v>2</v>
      </c>
      <c r="L1622" t="s">
        <v>19</v>
      </c>
      <c r="M1622">
        <v>1</v>
      </c>
      <c r="N1622">
        <v>1</v>
      </c>
      <c r="O1622">
        <v>0</v>
      </c>
      <c r="P1622">
        <v>0</v>
      </c>
      <c r="Q1622">
        <v>1</v>
      </c>
      <c r="R1622">
        <f>SUM(M1622:N1622:O1622:P1622:Q1622)</f>
        <v>3</v>
      </c>
      <c r="S1622" s="1">
        <v>64243</v>
      </c>
      <c r="T1622" s="1" t="str">
        <f t="shared" si="102"/>
        <v>Low</v>
      </c>
      <c r="U1622">
        <v>2</v>
      </c>
      <c r="V1622">
        <v>2020</v>
      </c>
      <c r="W1622" t="s">
        <v>28</v>
      </c>
      <c r="X1622">
        <v>7</v>
      </c>
    </row>
    <row r="1623" spans="1:24" x14ac:dyDescent="0.3">
      <c r="A1623">
        <v>1622</v>
      </c>
      <c r="B1623" t="s">
        <v>41</v>
      </c>
      <c r="C1623" t="str">
        <f>_xlfn.XLOOKUP(B1623,Lookup_table!B:B,Lookup_table!C:C)</f>
        <v>Data</v>
      </c>
      <c r="D1623" t="s">
        <v>34</v>
      </c>
      <c r="E1623" t="s">
        <v>38</v>
      </c>
      <c r="F1623" t="s">
        <v>51</v>
      </c>
      <c r="G1623" t="s">
        <v>17</v>
      </c>
      <c r="H1623" t="str">
        <f t="shared" si="100"/>
        <v>Remote</v>
      </c>
      <c r="I1623" t="s">
        <v>35</v>
      </c>
      <c r="J1623" t="str">
        <f t="shared" si="101"/>
        <v>0-2 yrs</v>
      </c>
      <c r="K1623">
        <f t="shared" ca="1" si="103"/>
        <v>2</v>
      </c>
      <c r="L1623" t="s">
        <v>19</v>
      </c>
      <c r="M1623">
        <v>0</v>
      </c>
      <c r="N1623">
        <v>0</v>
      </c>
      <c r="O1623">
        <v>1</v>
      </c>
      <c r="P1623">
        <v>1</v>
      </c>
      <c r="Q1623">
        <v>1</v>
      </c>
      <c r="R1623">
        <f>SUM(M1623:N1623:O1623:P1623:Q1623)</f>
        <v>3</v>
      </c>
      <c r="S1623" s="1">
        <v>92426</v>
      </c>
      <c r="T1623" s="1" t="str">
        <f t="shared" si="102"/>
        <v>Medium</v>
      </c>
      <c r="U1623">
        <v>3</v>
      </c>
      <c r="V1623">
        <v>2021</v>
      </c>
      <c r="W1623" t="s">
        <v>28</v>
      </c>
      <c r="X1623">
        <v>1</v>
      </c>
    </row>
    <row r="1624" spans="1:24" x14ac:dyDescent="0.3">
      <c r="A1624">
        <v>1623</v>
      </c>
      <c r="B1624" t="s">
        <v>41</v>
      </c>
      <c r="C1624" t="str">
        <f>_xlfn.XLOOKUP(B1624,Lookup_table!B:B,Lookup_table!C:C)</f>
        <v>Data</v>
      </c>
      <c r="D1624" t="s">
        <v>37</v>
      </c>
      <c r="E1624" t="s">
        <v>23</v>
      </c>
      <c r="F1624" t="s">
        <v>16</v>
      </c>
      <c r="G1624" t="s">
        <v>25</v>
      </c>
      <c r="H1624" t="str">
        <f t="shared" si="100"/>
        <v>Onsite/Hybrid</v>
      </c>
      <c r="I1624" t="s">
        <v>26</v>
      </c>
      <c r="J1624" t="str">
        <f t="shared" si="101"/>
        <v>3-6 yrs</v>
      </c>
      <c r="K1624">
        <f t="shared" ca="1" si="103"/>
        <v>6</v>
      </c>
      <c r="L1624" t="s">
        <v>27</v>
      </c>
      <c r="M1624">
        <v>1</v>
      </c>
      <c r="N1624">
        <v>0</v>
      </c>
      <c r="O1624">
        <v>0</v>
      </c>
      <c r="P1624">
        <v>0</v>
      </c>
      <c r="Q1624">
        <v>0</v>
      </c>
      <c r="R1624">
        <f>SUM(M1624:N1624:O1624:P1624:Q1624)</f>
        <v>1</v>
      </c>
      <c r="S1624" s="1">
        <v>72101</v>
      </c>
      <c r="T1624" s="1" t="str">
        <f t="shared" si="102"/>
        <v>Medium</v>
      </c>
      <c r="U1624">
        <v>12</v>
      </c>
      <c r="V1624">
        <v>2022</v>
      </c>
      <c r="W1624" t="s">
        <v>20</v>
      </c>
      <c r="X1624">
        <v>1</v>
      </c>
    </row>
    <row r="1625" spans="1:24" x14ac:dyDescent="0.3">
      <c r="A1625">
        <v>1624</v>
      </c>
      <c r="B1625" t="s">
        <v>41</v>
      </c>
      <c r="C1625" t="str">
        <f>_xlfn.XLOOKUP(B1625,Lookup_table!B:B,Lookup_table!C:C)</f>
        <v>Data</v>
      </c>
      <c r="D1625" t="s">
        <v>14</v>
      </c>
      <c r="E1625" t="s">
        <v>40</v>
      </c>
      <c r="F1625" t="s">
        <v>16</v>
      </c>
      <c r="G1625" t="s">
        <v>25</v>
      </c>
      <c r="H1625" t="str">
        <f t="shared" si="100"/>
        <v>Onsite/Hybrid</v>
      </c>
      <c r="I1625" t="s">
        <v>26</v>
      </c>
      <c r="J1625" t="str">
        <f t="shared" si="101"/>
        <v>3-6 yrs</v>
      </c>
      <c r="K1625">
        <f t="shared" ca="1" si="103"/>
        <v>5</v>
      </c>
      <c r="L1625" t="s">
        <v>27</v>
      </c>
      <c r="M1625">
        <v>1</v>
      </c>
      <c r="N1625">
        <v>1</v>
      </c>
      <c r="O1625">
        <v>1</v>
      </c>
      <c r="P1625">
        <v>1</v>
      </c>
      <c r="Q1625">
        <v>0</v>
      </c>
      <c r="R1625">
        <f>SUM(M1625:N1625:O1625:P1625:Q1625)</f>
        <v>4</v>
      </c>
      <c r="S1625" s="1">
        <v>102905</v>
      </c>
      <c r="T1625" s="1" t="str">
        <f t="shared" si="102"/>
        <v>Medium</v>
      </c>
      <c r="U1625">
        <v>4</v>
      </c>
      <c r="V1625">
        <v>2025</v>
      </c>
      <c r="W1625" t="s">
        <v>28</v>
      </c>
      <c r="X1625">
        <v>4</v>
      </c>
    </row>
    <row r="1626" spans="1:24" x14ac:dyDescent="0.3">
      <c r="A1626">
        <v>1625</v>
      </c>
      <c r="B1626" t="s">
        <v>36</v>
      </c>
      <c r="C1626" t="str">
        <f>_xlfn.XLOOKUP(B1626,Lookup_table!B:B,Lookup_table!C:C)</f>
        <v>Data</v>
      </c>
      <c r="D1626" t="s">
        <v>37</v>
      </c>
      <c r="E1626" t="s">
        <v>40</v>
      </c>
      <c r="F1626" t="s">
        <v>29</v>
      </c>
      <c r="G1626" t="s">
        <v>17</v>
      </c>
      <c r="H1626" t="str">
        <f t="shared" si="100"/>
        <v>Remote</v>
      </c>
      <c r="I1626" t="s">
        <v>35</v>
      </c>
      <c r="J1626" t="str">
        <f t="shared" si="101"/>
        <v>0-2 yrs</v>
      </c>
      <c r="K1626">
        <f t="shared" ca="1" si="103"/>
        <v>2</v>
      </c>
      <c r="L1626" t="s">
        <v>39</v>
      </c>
      <c r="M1626">
        <v>1</v>
      </c>
      <c r="N1626">
        <v>0</v>
      </c>
      <c r="O1626">
        <v>0</v>
      </c>
      <c r="P1626">
        <v>1</v>
      </c>
      <c r="Q1626">
        <v>0</v>
      </c>
      <c r="R1626">
        <f>SUM(M1626:N1626:O1626:P1626:Q1626)</f>
        <v>2</v>
      </c>
      <c r="S1626" s="1">
        <v>69410</v>
      </c>
      <c r="T1626" s="1" t="str">
        <f t="shared" si="102"/>
        <v>Low</v>
      </c>
      <c r="U1626">
        <v>10</v>
      </c>
      <c r="V1626">
        <v>2024</v>
      </c>
      <c r="W1626" t="s">
        <v>20</v>
      </c>
      <c r="X1626">
        <v>2</v>
      </c>
    </row>
    <row r="1627" spans="1:24" x14ac:dyDescent="0.3">
      <c r="A1627">
        <v>1626</v>
      </c>
      <c r="B1627" t="s">
        <v>50</v>
      </c>
      <c r="C1627" t="str">
        <f>_xlfn.XLOOKUP(B1627,Lookup_table!B:B,Lookup_table!C:C)</f>
        <v>AI</v>
      </c>
      <c r="D1627" t="s">
        <v>22</v>
      </c>
      <c r="E1627" t="s">
        <v>42</v>
      </c>
      <c r="F1627" t="s">
        <v>44</v>
      </c>
      <c r="G1627" t="s">
        <v>30</v>
      </c>
      <c r="H1627" t="str">
        <f t="shared" si="100"/>
        <v>Onsite/Hybrid</v>
      </c>
      <c r="I1627" t="s">
        <v>26</v>
      </c>
      <c r="J1627" t="str">
        <f t="shared" si="101"/>
        <v>3-6 yrs</v>
      </c>
      <c r="K1627">
        <f t="shared" ca="1" si="103"/>
        <v>4</v>
      </c>
      <c r="L1627" t="s">
        <v>19</v>
      </c>
      <c r="M1627">
        <v>0</v>
      </c>
      <c r="N1627">
        <v>1</v>
      </c>
      <c r="O1627">
        <v>1</v>
      </c>
      <c r="P1627">
        <v>1</v>
      </c>
      <c r="Q1627">
        <v>1</v>
      </c>
      <c r="R1627">
        <f>SUM(M1627:N1627:O1627:P1627:Q1627)</f>
        <v>4</v>
      </c>
      <c r="S1627" s="1">
        <v>177504</v>
      </c>
      <c r="T1627" s="1" t="str">
        <f t="shared" si="102"/>
        <v>High</v>
      </c>
      <c r="U1627">
        <v>3</v>
      </c>
      <c r="V1627">
        <v>2020</v>
      </c>
      <c r="W1627" t="s">
        <v>28</v>
      </c>
      <c r="X1627">
        <v>1</v>
      </c>
    </row>
    <row r="1628" spans="1:24" x14ac:dyDescent="0.3">
      <c r="A1628">
        <v>1627</v>
      </c>
      <c r="B1628" t="s">
        <v>33</v>
      </c>
      <c r="C1628" t="str">
        <f>_xlfn.XLOOKUP(B1628,Lookup_table!B:B,Lookup_table!C:C)</f>
        <v>Data</v>
      </c>
      <c r="D1628" t="s">
        <v>34</v>
      </c>
      <c r="E1628" t="s">
        <v>38</v>
      </c>
      <c r="F1628" t="s">
        <v>52</v>
      </c>
      <c r="G1628" t="s">
        <v>25</v>
      </c>
      <c r="H1628" t="str">
        <f t="shared" si="100"/>
        <v>Onsite/Hybrid</v>
      </c>
      <c r="I1628" t="s">
        <v>35</v>
      </c>
      <c r="J1628" t="str">
        <f t="shared" si="101"/>
        <v>0-2 yrs</v>
      </c>
      <c r="K1628">
        <f t="shared" ca="1" si="103"/>
        <v>0</v>
      </c>
      <c r="L1628" t="s">
        <v>19</v>
      </c>
      <c r="M1628">
        <v>0</v>
      </c>
      <c r="N1628">
        <v>0</v>
      </c>
      <c r="O1628">
        <v>0</v>
      </c>
      <c r="P1628">
        <v>0</v>
      </c>
      <c r="Q1628">
        <v>0</v>
      </c>
      <c r="R1628">
        <f>SUM(M1628:N1628:O1628:P1628:Q1628)</f>
        <v>0</v>
      </c>
      <c r="S1628" s="1">
        <v>48686</v>
      </c>
      <c r="T1628" s="1" t="str">
        <f t="shared" si="102"/>
        <v>Low</v>
      </c>
      <c r="U1628">
        <v>9</v>
      </c>
      <c r="V1628">
        <v>2025</v>
      </c>
      <c r="W1628" t="s">
        <v>20</v>
      </c>
      <c r="X1628">
        <v>6</v>
      </c>
    </row>
    <row r="1629" spans="1:24" x14ac:dyDescent="0.3">
      <c r="A1629">
        <v>1628</v>
      </c>
      <c r="B1629" t="s">
        <v>31</v>
      </c>
      <c r="C1629" t="str">
        <f>_xlfn.XLOOKUP(B1629,Lookup_table!B:B,Lookup_table!C:C)</f>
        <v>Business</v>
      </c>
      <c r="D1629" t="s">
        <v>22</v>
      </c>
      <c r="E1629" t="s">
        <v>40</v>
      </c>
      <c r="F1629" t="s">
        <v>44</v>
      </c>
      <c r="G1629" t="s">
        <v>25</v>
      </c>
      <c r="H1629" t="str">
        <f t="shared" si="100"/>
        <v>Onsite/Hybrid</v>
      </c>
      <c r="I1629" t="s">
        <v>18</v>
      </c>
      <c r="J1629" t="str">
        <f t="shared" si="101"/>
        <v>7+ yrs</v>
      </c>
      <c r="K1629">
        <f t="shared" ca="1" si="103"/>
        <v>7</v>
      </c>
      <c r="L1629" t="s">
        <v>27</v>
      </c>
      <c r="M1629">
        <v>0</v>
      </c>
      <c r="N1629">
        <v>1</v>
      </c>
      <c r="O1629">
        <v>0</v>
      </c>
      <c r="P1629">
        <v>0</v>
      </c>
      <c r="Q1629">
        <v>0</v>
      </c>
      <c r="R1629">
        <f>SUM(M1629:N1629:O1629:P1629:Q1629)</f>
        <v>1</v>
      </c>
      <c r="S1629" s="1">
        <v>124746</v>
      </c>
      <c r="T1629" s="1" t="str">
        <f t="shared" si="102"/>
        <v>High</v>
      </c>
      <c r="U1629">
        <v>7</v>
      </c>
      <c r="V1629">
        <v>2026</v>
      </c>
      <c r="W1629" t="s">
        <v>20</v>
      </c>
      <c r="X1629">
        <v>5</v>
      </c>
    </row>
    <row r="1630" spans="1:24" x14ac:dyDescent="0.3">
      <c r="A1630">
        <v>1629</v>
      </c>
      <c r="B1630" t="s">
        <v>50</v>
      </c>
      <c r="C1630" t="str">
        <f>_xlfn.XLOOKUP(B1630,Lookup_table!B:B,Lookup_table!C:C)</f>
        <v>AI</v>
      </c>
      <c r="D1630" t="s">
        <v>37</v>
      </c>
      <c r="E1630" t="s">
        <v>15</v>
      </c>
      <c r="F1630" t="s">
        <v>44</v>
      </c>
      <c r="G1630" t="s">
        <v>30</v>
      </c>
      <c r="H1630" t="str">
        <f t="shared" si="100"/>
        <v>Onsite/Hybrid</v>
      </c>
      <c r="I1630" t="s">
        <v>18</v>
      </c>
      <c r="J1630" t="str">
        <f t="shared" si="101"/>
        <v>7+ yrs</v>
      </c>
      <c r="K1630">
        <f t="shared" ca="1" si="103"/>
        <v>11</v>
      </c>
      <c r="L1630" t="s">
        <v>27</v>
      </c>
      <c r="M1630">
        <v>0</v>
      </c>
      <c r="N1630">
        <v>1</v>
      </c>
      <c r="O1630">
        <v>0</v>
      </c>
      <c r="P1630">
        <v>0</v>
      </c>
      <c r="Q1630">
        <v>0</v>
      </c>
      <c r="R1630">
        <f>SUM(M1630:N1630:O1630:P1630:Q1630)</f>
        <v>1</v>
      </c>
      <c r="S1630" s="1">
        <v>142398</v>
      </c>
      <c r="T1630" s="1" t="str">
        <f t="shared" si="102"/>
        <v>High</v>
      </c>
      <c r="U1630">
        <v>11</v>
      </c>
      <c r="V1630">
        <v>2023</v>
      </c>
      <c r="W1630" t="s">
        <v>28</v>
      </c>
      <c r="X1630">
        <v>7</v>
      </c>
    </row>
    <row r="1631" spans="1:24" x14ac:dyDescent="0.3">
      <c r="A1631">
        <v>1630</v>
      </c>
      <c r="B1631" t="s">
        <v>31</v>
      </c>
      <c r="C1631" t="str">
        <f>_xlfn.XLOOKUP(B1631,Lookup_table!B:B,Lookup_table!C:C)</f>
        <v>Business</v>
      </c>
      <c r="D1631" t="s">
        <v>37</v>
      </c>
      <c r="E1631" t="s">
        <v>38</v>
      </c>
      <c r="F1631" t="s">
        <v>51</v>
      </c>
      <c r="G1631" t="s">
        <v>17</v>
      </c>
      <c r="H1631" t="str">
        <f t="shared" si="100"/>
        <v>Remote</v>
      </c>
      <c r="I1631" t="s">
        <v>26</v>
      </c>
      <c r="J1631" t="str">
        <f t="shared" si="101"/>
        <v>3-6 yrs</v>
      </c>
      <c r="K1631">
        <f t="shared" ca="1" si="103"/>
        <v>4</v>
      </c>
      <c r="L1631" t="s">
        <v>39</v>
      </c>
      <c r="M1631">
        <v>1</v>
      </c>
      <c r="N1631">
        <v>1</v>
      </c>
      <c r="O1631">
        <v>0</v>
      </c>
      <c r="P1631">
        <v>1</v>
      </c>
      <c r="Q1631">
        <v>1</v>
      </c>
      <c r="R1631">
        <f>SUM(M1631:N1631:O1631:P1631:Q1631)</f>
        <v>4</v>
      </c>
      <c r="S1631" s="1">
        <v>96611</v>
      </c>
      <c r="T1631" s="1" t="str">
        <f t="shared" si="102"/>
        <v>Medium</v>
      </c>
      <c r="U1631">
        <v>10</v>
      </c>
      <c r="V1631">
        <v>2026</v>
      </c>
      <c r="W1631" t="s">
        <v>34</v>
      </c>
      <c r="X1631">
        <v>5</v>
      </c>
    </row>
    <row r="1632" spans="1:24" x14ac:dyDescent="0.3">
      <c r="A1632">
        <v>1631</v>
      </c>
      <c r="B1632" t="s">
        <v>41</v>
      </c>
      <c r="C1632" t="str">
        <f>_xlfn.XLOOKUP(B1632,Lookup_table!B:B,Lookup_table!C:C)</f>
        <v>Data</v>
      </c>
      <c r="D1632" t="s">
        <v>14</v>
      </c>
      <c r="E1632" t="s">
        <v>23</v>
      </c>
      <c r="F1632" t="s">
        <v>29</v>
      </c>
      <c r="G1632" t="s">
        <v>30</v>
      </c>
      <c r="H1632" t="str">
        <f t="shared" si="100"/>
        <v>Onsite/Hybrid</v>
      </c>
      <c r="I1632" t="s">
        <v>18</v>
      </c>
      <c r="J1632" t="str">
        <f t="shared" si="101"/>
        <v>7+ yrs</v>
      </c>
      <c r="K1632">
        <f t="shared" ca="1" si="103"/>
        <v>10</v>
      </c>
      <c r="L1632" t="s">
        <v>19</v>
      </c>
      <c r="M1632">
        <v>0</v>
      </c>
      <c r="N1632">
        <v>1</v>
      </c>
      <c r="O1632">
        <v>0</v>
      </c>
      <c r="P1632">
        <v>1</v>
      </c>
      <c r="Q1632">
        <v>0</v>
      </c>
      <c r="R1632">
        <f>SUM(M1632:N1632:O1632:P1632:Q1632)</f>
        <v>2</v>
      </c>
      <c r="S1632" s="1">
        <v>119048</v>
      </c>
      <c r="T1632" s="1" t="str">
        <f t="shared" si="102"/>
        <v>Medium</v>
      </c>
      <c r="U1632">
        <v>1</v>
      </c>
      <c r="V1632">
        <v>2025</v>
      </c>
      <c r="W1632" t="s">
        <v>28</v>
      </c>
      <c r="X1632">
        <v>8</v>
      </c>
    </row>
    <row r="1633" spans="1:24" x14ac:dyDescent="0.3">
      <c r="A1633">
        <v>1632</v>
      </c>
      <c r="B1633" t="s">
        <v>31</v>
      </c>
      <c r="C1633" t="str">
        <f>_xlfn.XLOOKUP(B1633,Lookup_table!B:B,Lookup_table!C:C)</f>
        <v>Business</v>
      </c>
      <c r="D1633" t="s">
        <v>14</v>
      </c>
      <c r="E1633" t="s">
        <v>15</v>
      </c>
      <c r="F1633" t="s">
        <v>43</v>
      </c>
      <c r="G1633" t="s">
        <v>17</v>
      </c>
      <c r="H1633" t="str">
        <f t="shared" si="100"/>
        <v>Remote</v>
      </c>
      <c r="I1633" t="s">
        <v>35</v>
      </c>
      <c r="J1633" t="str">
        <f t="shared" si="101"/>
        <v>0-2 yrs</v>
      </c>
      <c r="K1633">
        <f t="shared" ca="1" si="103"/>
        <v>0</v>
      </c>
      <c r="L1633" t="s">
        <v>39</v>
      </c>
      <c r="M1633">
        <v>1</v>
      </c>
      <c r="N1633">
        <v>1</v>
      </c>
      <c r="O1633">
        <v>1</v>
      </c>
      <c r="P1633">
        <v>1</v>
      </c>
      <c r="Q1633">
        <v>0</v>
      </c>
      <c r="R1633">
        <f>SUM(M1633:N1633:O1633:P1633:Q1633)</f>
        <v>4</v>
      </c>
      <c r="S1633" s="1">
        <v>79735</v>
      </c>
      <c r="T1633" s="1" t="str">
        <f t="shared" si="102"/>
        <v>Medium</v>
      </c>
      <c r="U1633">
        <v>7</v>
      </c>
      <c r="V1633">
        <v>2024</v>
      </c>
      <c r="W1633" t="s">
        <v>28</v>
      </c>
      <c r="X1633">
        <v>2</v>
      </c>
    </row>
    <row r="1634" spans="1:24" x14ac:dyDescent="0.3">
      <c r="A1634">
        <v>1633</v>
      </c>
      <c r="B1634" t="s">
        <v>36</v>
      </c>
      <c r="C1634" t="str">
        <f>_xlfn.XLOOKUP(B1634,Lookup_table!B:B,Lookup_table!C:C)</f>
        <v>Data</v>
      </c>
      <c r="D1634" t="s">
        <v>34</v>
      </c>
      <c r="E1634" t="s">
        <v>15</v>
      </c>
      <c r="F1634" t="s">
        <v>51</v>
      </c>
      <c r="G1634" t="s">
        <v>25</v>
      </c>
      <c r="H1634" t="str">
        <f t="shared" si="100"/>
        <v>Onsite/Hybrid</v>
      </c>
      <c r="I1634" t="s">
        <v>18</v>
      </c>
      <c r="J1634" t="str">
        <f t="shared" si="101"/>
        <v>7+ yrs</v>
      </c>
      <c r="K1634">
        <f t="shared" ca="1" si="103"/>
        <v>11</v>
      </c>
      <c r="L1634" t="s">
        <v>39</v>
      </c>
      <c r="M1634">
        <v>1</v>
      </c>
      <c r="N1634">
        <v>0</v>
      </c>
      <c r="O1634">
        <v>1</v>
      </c>
      <c r="P1634">
        <v>1</v>
      </c>
      <c r="Q1634">
        <v>1</v>
      </c>
      <c r="R1634">
        <f>SUM(M1634:N1634:O1634:P1634:Q1634)</f>
        <v>4</v>
      </c>
      <c r="S1634" s="1">
        <v>139090</v>
      </c>
      <c r="T1634" s="1" t="str">
        <f t="shared" si="102"/>
        <v>High</v>
      </c>
      <c r="U1634">
        <v>10</v>
      </c>
      <c r="V1634">
        <v>2022</v>
      </c>
      <c r="W1634" t="s">
        <v>28</v>
      </c>
      <c r="X1634">
        <v>8</v>
      </c>
    </row>
    <row r="1635" spans="1:24" x14ac:dyDescent="0.3">
      <c r="A1635">
        <v>1634</v>
      </c>
      <c r="B1635" t="s">
        <v>36</v>
      </c>
      <c r="C1635" t="str">
        <f>_xlfn.XLOOKUP(B1635,Lookup_table!B:B,Lookup_table!C:C)</f>
        <v>Data</v>
      </c>
      <c r="D1635" t="s">
        <v>22</v>
      </c>
      <c r="E1635" t="s">
        <v>15</v>
      </c>
      <c r="F1635" t="s">
        <v>24</v>
      </c>
      <c r="G1635" t="s">
        <v>25</v>
      </c>
      <c r="H1635" t="str">
        <f t="shared" si="100"/>
        <v>Onsite/Hybrid</v>
      </c>
      <c r="I1635" t="s">
        <v>18</v>
      </c>
      <c r="J1635" t="str">
        <f t="shared" si="101"/>
        <v>7+ yrs</v>
      </c>
      <c r="K1635">
        <f t="shared" ca="1" si="103"/>
        <v>10</v>
      </c>
      <c r="L1635" t="s">
        <v>27</v>
      </c>
      <c r="M1635">
        <v>1</v>
      </c>
      <c r="N1635">
        <v>1</v>
      </c>
      <c r="O1635">
        <v>0</v>
      </c>
      <c r="P1635">
        <v>0</v>
      </c>
      <c r="Q1635">
        <v>1</v>
      </c>
      <c r="R1635">
        <f>SUM(M1635:N1635:O1635:P1635:Q1635)</f>
        <v>3</v>
      </c>
      <c r="S1635" s="1">
        <v>128713</v>
      </c>
      <c r="T1635" s="1" t="str">
        <f t="shared" si="102"/>
        <v>High</v>
      </c>
      <c r="U1635">
        <v>5</v>
      </c>
      <c r="V1635">
        <v>2021</v>
      </c>
      <c r="W1635" t="s">
        <v>28</v>
      </c>
      <c r="X1635">
        <v>8</v>
      </c>
    </row>
    <row r="1636" spans="1:24" x14ac:dyDescent="0.3">
      <c r="A1636">
        <v>1635</v>
      </c>
      <c r="B1636" t="s">
        <v>36</v>
      </c>
      <c r="C1636" t="str">
        <f>_xlfn.XLOOKUP(B1636,Lookup_table!B:B,Lookup_table!C:C)</f>
        <v>Data</v>
      </c>
      <c r="D1636" t="s">
        <v>14</v>
      </c>
      <c r="E1636" t="s">
        <v>40</v>
      </c>
      <c r="F1636" t="s">
        <v>29</v>
      </c>
      <c r="G1636" t="s">
        <v>25</v>
      </c>
      <c r="H1636" t="str">
        <f t="shared" si="100"/>
        <v>Onsite/Hybrid</v>
      </c>
      <c r="I1636" t="s">
        <v>26</v>
      </c>
      <c r="J1636" t="str">
        <f t="shared" si="101"/>
        <v>3-6 yrs</v>
      </c>
      <c r="K1636">
        <f t="shared" ca="1" si="103"/>
        <v>3</v>
      </c>
      <c r="L1636" t="s">
        <v>39</v>
      </c>
      <c r="M1636">
        <v>1</v>
      </c>
      <c r="N1636">
        <v>0</v>
      </c>
      <c r="O1636">
        <v>0</v>
      </c>
      <c r="P1636">
        <v>0</v>
      </c>
      <c r="Q1636">
        <v>0</v>
      </c>
      <c r="R1636">
        <f>SUM(M1636:N1636:O1636:P1636:Q1636)</f>
        <v>1</v>
      </c>
      <c r="S1636" s="1">
        <v>72644</v>
      </c>
      <c r="T1636" s="1" t="str">
        <f t="shared" si="102"/>
        <v>Medium</v>
      </c>
      <c r="U1636">
        <v>7</v>
      </c>
      <c r="V1636">
        <v>2026</v>
      </c>
      <c r="W1636" t="s">
        <v>28</v>
      </c>
      <c r="X1636">
        <v>9</v>
      </c>
    </row>
    <row r="1637" spans="1:24" x14ac:dyDescent="0.3">
      <c r="A1637">
        <v>1636</v>
      </c>
      <c r="B1637" t="s">
        <v>21</v>
      </c>
      <c r="C1637" t="str">
        <f>_xlfn.XLOOKUP(B1637,Lookup_table!B:B,Lookup_table!C:C)</f>
        <v>AI</v>
      </c>
      <c r="D1637" t="s">
        <v>37</v>
      </c>
      <c r="E1637" t="s">
        <v>23</v>
      </c>
      <c r="F1637" t="s">
        <v>16</v>
      </c>
      <c r="G1637" t="s">
        <v>25</v>
      </c>
      <c r="H1637" t="str">
        <f t="shared" si="100"/>
        <v>Onsite/Hybrid</v>
      </c>
      <c r="I1637" t="s">
        <v>18</v>
      </c>
      <c r="J1637" t="str">
        <f t="shared" si="101"/>
        <v>7+ yrs</v>
      </c>
      <c r="K1637">
        <f t="shared" ca="1" si="103"/>
        <v>13</v>
      </c>
      <c r="L1637" t="s">
        <v>39</v>
      </c>
      <c r="M1637">
        <v>1</v>
      </c>
      <c r="N1637">
        <v>1</v>
      </c>
      <c r="O1637">
        <v>0</v>
      </c>
      <c r="P1637">
        <v>0</v>
      </c>
      <c r="Q1637">
        <v>1</v>
      </c>
      <c r="R1637">
        <f>SUM(M1637:N1637:O1637:P1637:Q1637)</f>
        <v>3</v>
      </c>
      <c r="S1637" s="1">
        <v>148770</v>
      </c>
      <c r="T1637" s="1" t="str">
        <f t="shared" si="102"/>
        <v>High</v>
      </c>
      <c r="U1637">
        <v>5</v>
      </c>
      <c r="V1637">
        <v>2025</v>
      </c>
      <c r="W1637" t="s">
        <v>28</v>
      </c>
      <c r="X1637">
        <v>7</v>
      </c>
    </row>
    <row r="1638" spans="1:24" x14ac:dyDescent="0.3">
      <c r="A1638">
        <v>1637</v>
      </c>
      <c r="B1638" t="s">
        <v>50</v>
      </c>
      <c r="C1638" t="str">
        <f>_xlfn.XLOOKUP(B1638,Lookup_table!B:B,Lookup_table!C:C)</f>
        <v>AI</v>
      </c>
      <c r="D1638" t="s">
        <v>37</v>
      </c>
      <c r="E1638" t="s">
        <v>15</v>
      </c>
      <c r="F1638" t="s">
        <v>16</v>
      </c>
      <c r="G1638" t="s">
        <v>25</v>
      </c>
      <c r="H1638" t="str">
        <f t="shared" si="100"/>
        <v>Onsite/Hybrid</v>
      </c>
      <c r="I1638" t="s">
        <v>18</v>
      </c>
      <c r="J1638" t="str">
        <f t="shared" si="101"/>
        <v>7+ yrs</v>
      </c>
      <c r="K1638">
        <f t="shared" ca="1" si="103"/>
        <v>10</v>
      </c>
      <c r="L1638" t="s">
        <v>19</v>
      </c>
      <c r="M1638">
        <v>1</v>
      </c>
      <c r="N1638">
        <v>1</v>
      </c>
      <c r="O1638">
        <v>1</v>
      </c>
      <c r="P1638">
        <v>1</v>
      </c>
      <c r="Q1638">
        <v>1</v>
      </c>
      <c r="R1638">
        <f>SUM(M1638:N1638:O1638:P1638:Q1638)</f>
        <v>5</v>
      </c>
      <c r="S1638" s="1">
        <v>176970</v>
      </c>
      <c r="T1638" s="1" t="str">
        <f t="shared" si="102"/>
        <v>High</v>
      </c>
      <c r="U1638">
        <v>5</v>
      </c>
      <c r="V1638">
        <v>2022</v>
      </c>
      <c r="W1638" t="s">
        <v>28</v>
      </c>
      <c r="X1638">
        <v>3</v>
      </c>
    </row>
    <row r="1639" spans="1:24" x14ac:dyDescent="0.3">
      <c r="A1639">
        <v>1638</v>
      </c>
      <c r="B1639" t="s">
        <v>41</v>
      </c>
      <c r="C1639" t="str">
        <f>_xlfn.XLOOKUP(B1639,Lookup_table!B:B,Lookup_table!C:C)</f>
        <v>Data</v>
      </c>
      <c r="D1639" t="s">
        <v>22</v>
      </c>
      <c r="E1639" t="s">
        <v>32</v>
      </c>
      <c r="F1639" t="s">
        <v>16</v>
      </c>
      <c r="G1639" t="s">
        <v>30</v>
      </c>
      <c r="H1639" t="str">
        <f t="shared" si="100"/>
        <v>Onsite/Hybrid</v>
      </c>
      <c r="I1639" t="s">
        <v>18</v>
      </c>
      <c r="J1639" t="str">
        <f t="shared" si="101"/>
        <v>7+ yrs</v>
      </c>
      <c r="K1639">
        <f t="shared" ca="1" si="103"/>
        <v>8</v>
      </c>
      <c r="L1639" t="s">
        <v>27</v>
      </c>
      <c r="M1639">
        <v>0</v>
      </c>
      <c r="N1639">
        <v>0</v>
      </c>
      <c r="O1639">
        <v>1</v>
      </c>
      <c r="P1639">
        <v>0</v>
      </c>
      <c r="Q1639">
        <v>0</v>
      </c>
      <c r="R1639">
        <f>SUM(M1639:N1639:O1639:P1639:Q1639)</f>
        <v>1</v>
      </c>
      <c r="S1639" s="1">
        <v>139551</v>
      </c>
      <c r="T1639" s="1" t="str">
        <f t="shared" si="102"/>
        <v>High</v>
      </c>
      <c r="U1639">
        <v>12</v>
      </c>
      <c r="V1639">
        <v>2021</v>
      </c>
      <c r="W1639" t="s">
        <v>34</v>
      </c>
      <c r="X1639">
        <v>4</v>
      </c>
    </row>
    <row r="1640" spans="1:24" x14ac:dyDescent="0.3">
      <c r="A1640">
        <v>1639</v>
      </c>
      <c r="B1640" t="s">
        <v>21</v>
      </c>
      <c r="C1640" t="str">
        <f>_xlfn.XLOOKUP(B1640,Lookup_table!B:B,Lookup_table!C:C)</f>
        <v>AI</v>
      </c>
      <c r="D1640" t="s">
        <v>14</v>
      </c>
      <c r="E1640" t="s">
        <v>40</v>
      </c>
      <c r="F1640" t="s">
        <v>16</v>
      </c>
      <c r="G1640" t="s">
        <v>25</v>
      </c>
      <c r="H1640" t="str">
        <f t="shared" si="100"/>
        <v>Onsite/Hybrid</v>
      </c>
      <c r="I1640" t="s">
        <v>26</v>
      </c>
      <c r="J1640" t="str">
        <f t="shared" si="101"/>
        <v>3-6 yrs</v>
      </c>
      <c r="K1640">
        <f t="shared" ca="1" si="103"/>
        <v>3</v>
      </c>
      <c r="L1640" t="s">
        <v>19</v>
      </c>
      <c r="M1640">
        <v>0</v>
      </c>
      <c r="N1640">
        <v>1</v>
      </c>
      <c r="O1640">
        <v>0</v>
      </c>
      <c r="P1640">
        <v>0</v>
      </c>
      <c r="Q1640">
        <v>0</v>
      </c>
      <c r="R1640">
        <f>SUM(M1640:N1640:O1640:P1640:Q1640)</f>
        <v>1</v>
      </c>
      <c r="S1640" s="1">
        <v>111826</v>
      </c>
      <c r="T1640" s="1" t="str">
        <f t="shared" si="102"/>
        <v>Medium</v>
      </c>
      <c r="U1640">
        <v>4</v>
      </c>
      <c r="V1640">
        <v>2021</v>
      </c>
      <c r="W1640" t="s">
        <v>28</v>
      </c>
      <c r="X1640">
        <v>7</v>
      </c>
    </row>
    <row r="1641" spans="1:24" x14ac:dyDescent="0.3">
      <c r="A1641">
        <v>1640</v>
      </c>
      <c r="B1641" t="s">
        <v>31</v>
      </c>
      <c r="C1641" t="str">
        <f>_xlfn.XLOOKUP(B1641,Lookup_table!B:B,Lookup_table!C:C)</f>
        <v>Business</v>
      </c>
      <c r="D1641" t="s">
        <v>14</v>
      </c>
      <c r="E1641" t="s">
        <v>23</v>
      </c>
      <c r="F1641" t="s">
        <v>29</v>
      </c>
      <c r="G1641" t="s">
        <v>25</v>
      </c>
      <c r="H1641" t="str">
        <f t="shared" si="100"/>
        <v>Onsite/Hybrid</v>
      </c>
      <c r="I1641" t="s">
        <v>18</v>
      </c>
      <c r="J1641" t="str">
        <f t="shared" si="101"/>
        <v>7+ yrs</v>
      </c>
      <c r="K1641">
        <f t="shared" ca="1" si="103"/>
        <v>14</v>
      </c>
      <c r="L1641" t="s">
        <v>19</v>
      </c>
      <c r="M1641">
        <v>1</v>
      </c>
      <c r="N1641">
        <v>0</v>
      </c>
      <c r="O1641">
        <v>0</v>
      </c>
      <c r="P1641">
        <v>1</v>
      </c>
      <c r="Q1641">
        <v>1</v>
      </c>
      <c r="R1641">
        <f>SUM(M1641:N1641:O1641:P1641:Q1641)</f>
        <v>3</v>
      </c>
      <c r="S1641" s="1">
        <v>125515</v>
      </c>
      <c r="T1641" s="1" t="str">
        <f t="shared" si="102"/>
        <v>High</v>
      </c>
      <c r="U1641">
        <v>4</v>
      </c>
      <c r="V1641">
        <v>2023</v>
      </c>
      <c r="W1641" t="s">
        <v>34</v>
      </c>
      <c r="X1641">
        <v>1</v>
      </c>
    </row>
    <row r="1642" spans="1:24" x14ac:dyDescent="0.3">
      <c r="A1642">
        <v>1641</v>
      </c>
      <c r="B1642" t="s">
        <v>21</v>
      </c>
      <c r="C1642" t="str">
        <f>_xlfn.XLOOKUP(B1642,Lookup_table!B:B,Lookup_table!C:C)</f>
        <v>AI</v>
      </c>
      <c r="D1642" t="s">
        <v>14</v>
      </c>
      <c r="E1642" t="s">
        <v>32</v>
      </c>
      <c r="F1642" t="s">
        <v>52</v>
      </c>
      <c r="G1642" t="s">
        <v>25</v>
      </c>
      <c r="H1642" t="str">
        <f t="shared" si="100"/>
        <v>Onsite/Hybrid</v>
      </c>
      <c r="I1642" t="s">
        <v>18</v>
      </c>
      <c r="J1642" t="str">
        <f t="shared" si="101"/>
        <v>7+ yrs</v>
      </c>
      <c r="K1642">
        <f t="shared" ca="1" si="103"/>
        <v>11</v>
      </c>
      <c r="L1642" t="s">
        <v>27</v>
      </c>
      <c r="M1642">
        <v>0</v>
      </c>
      <c r="N1642">
        <v>0</v>
      </c>
      <c r="O1642">
        <v>0</v>
      </c>
      <c r="P1642">
        <v>0</v>
      </c>
      <c r="Q1642">
        <v>1</v>
      </c>
      <c r="R1642">
        <f>SUM(M1642:N1642:O1642:P1642:Q1642)</f>
        <v>1</v>
      </c>
      <c r="S1642" s="1">
        <v>145253</v>
      </c>
      <c r="T1642" s="1" t="str">
        <f t="shared" si="102"/>
        <v>High</v>
      </c>
      <c r="U1642">
        <v>10</v>
      </c>
      <c r="V1642">
        <v>2026</v>
      </c>
      <c r="W1642" t="s">
        <v>28</v>
      </c>
      <c r="X1642">
        <v>7</v>
      </c>
    </row>
    <row r="1643" spans="1:24" x14ac:dyDescent="0.3">
      <c r="A1643">
        <v>1642</v>
      </c>
      <c r="B1643" t="s">
        <v>41</v>
      </c>
      <c r="C1643" t="str">
        <f>_xlfn.XLOOKUP(B1643,Lookup_table!B:B,Lookup_table!C:C)</f>
        <v>Data</v>
      </c>
      <c r="D1643" t="s">
        <v>22</v>
      </c>
      <c r="E1643" t="s">
        <v>23</v>
      </c>
      <c r="F1643" t="s">
        <v>43</v>
      </c>
      <c r="G1643" t="s">
        <v>30</v>
      </c>
      <c r="H1643" t="str">
        <f t="shared" si="100"/>
        <v>Onsite/Hybrid</v>
      </c>
      <c r="I1643" t="s">
        <v>26</v>
      </c>
      <c r="J1643" t="str">
        <f t="shared" si="101"/>
        <v>3-6 yrs</v>
      </c>
      <c r="K1643">
        <f t="shared" ca="1" si="103"/>
        <v>5</v>
      </c>
      <c r="L1643" t="s">
        <v>19</v>
      </c>
      <c r="M1643">
        <v>0</v>
      </c>
      <c r="N1643">
        <v>1</v>
      </c>
      <c r="O1643">
        <v>1</v>
      </c>
      <c r="P1643">
        <v>1</v>
      </c>
      <c r="Q1643">
        <v>1</v>
      </c>
      <c r="R1643">
        <f>SUM(M1643:N1643:O1643:P1643:Q1643)</f>
        <v>4</v>
      </c>
      <c r="S1643" s="1">
        <v>132912</v>
      </c>
      <c r="T1643" s="1" t="str">
        <f t="shared" si="102"/>
        <v>High</v>
      </c>
      <c r="U1643">
        <v>8</v>
      </c>
      <c r="V1643">
        <v>2021</v>
      </c>
      <c r="W1643" t="s">
        <v>28</v>
      </c>
      <c r="X1643">
        <v>6</v>
      </c>
    </row>
    <row r="1644" spans="1:24" x14ac:dyDescent="0.3">
      <c r="A1644">
        <v>1643</v>
      </c>
      <c r="B1644" t="s">
        <v>31</v>
      </c>
      <c r="C1644" t="str">
        <f>_xlfn.XLOOKUP(B1644,Lookup_table!B:B,Lookup_table!C:C)</f>
        <v>Business</v>
      </c>
      <c r="D1644" t="s">
        <v>14</v>
      </c>
      <c r="E1644" t="s">
        <v>23</v>
      </c>
      <c r="F1644" t="s">
        <v>16</v>
      </c>
      <c r="G1644" t="s">
        <v>17</v>
      </c>
      <c r="H1644" t="str">
        <f t="shared" si="100"/>
        <v>Remote</v>
      </c>
      <c r="I1644" t="s">
        <v>18</v>
      </c>
      <c r="J1644" t="str">
        <f t="shared" si="101"/>
        <v>7+ yrs</v>
      </c>
      <c r="K1644">
        <f t="shared" ca="1" si="103"/>
        <v>13</v>
      </c>
      <c r="L1644" t="s">
        <v>19</v>
      </c>
      <c r="M1644">
        <v>1</v>
      </c>
      <c r="N1644">
        <v>0</v>
      </c>
      <c r="O1644">
        <v>1</v>
      </c>
      <c r="P1644">
        <v>1</v>
      </c>
      <c r="Q1644">
        <v>0</v>
      </c>
      <c r="R1644">
        <f>SUM(M1644:N1644:O1644:P1644:Q1644)</f>
        <v>3</v>
      </c>
      <c r="S1644" s="1">
        <v>130973</v>
      </c>
      <c r="T1644" s="1" t="str">
        <f t="shared" si="102"/>
        <v>High</v>
      </c>
      <c r="U1644">
        <v>6</v>
      </c>
      <c r="V1644">
        <v>2021</v>
      </c>
      <c r="W1644" t="s">
        <v>28</v>
      </c>
      <c r="X1644">
        <v>1</v>
      </c>
    </row>
    <row r="1645" spans="1:24" x14ac:dyDescent="0.3">
      <c r="A1645">
        <v>1644</v>
      </c>
      <c r="B1645" t="s">
        <v>36</v>
      </c>
      <c r="C1645" t="str">
        <f>_xlfn.XLOOKUP(B1645,Lookup_table!B:B,Lookup_table!C:C)</f>
        <v>Data</v>
      </c>
      <c r="D1645" t="s">
        <v>22</v>
      </c>
      <c r="E1645" t="s">
        <v>40</v>
      </c>
      <c r="F1645" t="s">
        <v>51</v>
      </c>
      <c r="G1645" t="s">
        <v>17</v>
      </c>
      <c r="H1645" t="str">
        <f t="shared" si="100"/>
        <v>Remote</v>
      </c>
      <c r="I1645" t="s">
        <v>26</v>
      </c>
      <c r="J1645" t="str">
        <f t="shared" si="101"/>
        <v>3-6 yrs</v>
      </c>
      <c r="K1645">
        <f t="shared" ca="1" si="103"/>
        <v>5</v>
      </c>
      <c r="L1645" t="s">
        <v>27</v>
      </c>
      <c r="M1645">
        <v>0</v>
      </c>
      <c r="N1645">
        <v>0</v>
      </c>
      <c r="O1645">
        <v>1</v>
      </c>
      <c r="P1645">
        <v>0</v>
      </c>
      <c r="Q1645">
        <v>0</v>
      </c>
      <c r="R1645">
        <f>SUM(M1645:N1645:O1645:P1645:Q1645)</f>
        <v>1</v>
      </c>
      <c r="S1645" s="1">
        <v>113949</v>
      </c>
      <c r="T1645" s="1" t="str">
        <f t="shared" si="102"/>
        <v>Medium</v>
      </c>
      <c r="U1645">
        <v>4</v>
      </c>
      <c r="V1645">
        <v>2022</v>
      </c>
      <c r="W1645" t="s">
        <v>34</v>
      </c>
      <c r="X1645">
        <v>5</v>
      </c>
    </row>
    <row r="1646" spans="1:24" x14ac:dyDescent="0.3">
      <c r="A1646">
        <v>1645</v>
      </c>
      <c r="B1646" t="s">
        <v>31</v>
      </c>
      <c r="C1646" t="str">
        <f>_xlfn.XLOOKUP(B1646,Lookup_table!B:B,Lookup_table!C:C)</f>
        <v>Business</v>
      </c>
      <c r="D1646" t="s">
        <v>14</v>
      </c>
      <c r="E1646" t="s">
        <v>38</v>
      </c>
      <c r="F1646" t="s">
        <v>24</v>
      </c>
      <c r="G1646" t="s">
        <v>25</v>
      </c>
      <c r="H1646" t="str">
        <f t="shared" si="100"/>
        <v>Onsite/Hybrid</v>
      </c>
      <c r="I1646" t="s">
        <v>35</v>
      </c>
      <c r="J1646" t="str">
        <f t="shared" si="101"/>
        <v>0-2 yrs</v>
      </c>
      <c r="K1646">
        <f t="shared" ca="1" si="103"/>
        <v>1</v>
      </c>
      <c r="L1646" t="s">
        <v>19</v>
      </c>
      <c r="M1646">
        <v>1</v>
      </c>
      <c r="N1646">
        <v>1</v>
      </c>
      <c r="O1646">
        <v>1</v>
      </c>
      <c r="P1646">
        <v>1</v>
      </c>
      <c r="Q1646">
        <v>1</v>
      </c>
      <c r="R1646">
        <f>SUM(M1646:N1646:O1646:P1646:Q1646)</f>
        <v>5</v>
      </c>
      <c r="S1646" s="1">
        <v>94176</v>
      </c>
      <c r="T1646" s="1" t="str">
        <f t="shared" si="102"/>
        <v>Medium</v>
      </c>
      <c r="U1646">
        <v>2</v>
      </c>
      <c r="V1646">
        <v>2024</v>
      </c>
      <c r="W1646" t="s">
        <v>28</v>
      </c>
      <c r="X1646">
        <v>9</v>
      </c>
    </row>
    <row r="1647" spans="1:24" x14ac:dyDescent="0.3">
      <c r="A1647">
        <v>1646</v>
      </c>
      <c r="B1647" t="s">
        <v>33</v>
      </c>
      <c r="C1647" t="str">
        <f>_xlfn.XLOOKUP(B1647,Lookup_table!B:B,Lookup_table!C:C)</f>
        <v>Data</v>
      </c>
      <c r="D1647" t="s">
        <v>14</v>
      </c>
      <c r="E1647" t="s">
        <v>38</v>
      </c>
      <c r="F1647" t="s">
        <v>44</v>
      </c>
      <c r="G1647" t="s">
        <v>30</v>
      </c>
      <c r="H1647" t="str">
        <f t="shared" si="100"/>
        <v>Onsite/Hybrid</v>
      </c>
      <c r="I1647" t="s">
        <v>26</v>
      </c>
      <c r="J1647" t="str">
        <f t="shared" si="101"/>
        <v>3-6 yrs</v>
      </c>
      <c r="K1647">
        <f t="shared" ca="1" si="103"/>
        <v>4</v>
      </c>
      <c r="L1647" t="s">
        <v>27</v>
      </c>
      <c r="M1647">
        <v>1</v>
      </c>
      <c r="N1647">
        <v>0</v>
      </c>
      <c r="O1647">
        <v>1</v>
      </c>
      <c r="P1647">
        <v>0</v>
      </c>
      <c r="Q1647">
        <v>1</v>
      </c>
      <c r="R1647">
        <f>SUM(M1647:N1647:O1647:P1647:Q1647)</f>
        <v>3</v>
      </c>
      <c r="S1647" s="1">
        <v>97270</v>
      </c>
      <c r="T1647" s="1" t="str">
        <f t="shared" si="102"/>
        <v>Medium</v>
      </c>
      <c r="U1647">
        <v>12</v>
      </c>
      <c r="V1647">
        <v>2022</v>
      </c>
      <c r="W1647" t="s">
        <v>28</v>
      </c>
      <c r="X1647">
        <v>9</v>
      </c>
    </row>
    <row r="1648" spans="1:24" x14ac:dyDescent="0.3">
      <c r="A1648">
        <v>1647</v>
      </c>
      <c r="B1648" t="s">
        <v>33</v>
      </c>
      <c r="C1648" t="str">
        <f>_xlfn.XLOOKUP(B1648,Lookup_table!B:B,Lookup_table!C:C)</f>
        <v>Data</v>
      </c>
      <c r="D1648" t="s">
        <v>14</v>
      </c>
      <c r="E1648" t="s">
        <v>40</v>
      </c>
      <c r="F1648" t="s">
        <v>24</v>
      </c>
      <c r="G1648" t="s">
        <v>17</v>
      </c>
      <c r="H1648" t="str">
        <f t="shared" si="100"/>
        <v>Remote</v>
      </c>
      <c r="I1648" t="s">
        <v>26</v>
      </c>
      <c r="J1648" t="str">
        <f t="shared" si="101"/>
        <v>3-6 yrs</v>
      </c>
      <c r="K1648">
        <f t="shared" ca="1" si="103"/>
        <v>4</v>
      </c>
      <c r="L1648" t="s">
        <v>39</v>
      </c>
      <c r="M1648">
        <v>0</v>
      </c>
      <c r="N1648">
        <v>0</v>
      </c>
      <c r="O1648">
        <v>1</v>
      </c>
      <c r="P1648">
        <v>0</v>
      </c>
      <c r="Q1648">
        <v>0</v>
      </c>
      <c r="R1648">
        <f>SUM(M1648:N1648:O1648:P1648:Q1648)</f>
        <v>1</v>
      </c>
      <c r="S1648" s="1">
        <v>86156</v>
      </c>
      <c r="T1648" s="1" t="str">
        <f t="shared" si="102"/>
        <v>Medium</v>
      </c>
      <c r="U1648">
        <v>12</v>
      </c>
      <c r="V1648">
        <v>2024</v>
      </c>
      <c r="W1648" t="s">
        <v>20</v>
      </c>
      <c r="X1648">
        <v>4</v>
      </c>
    </row>
    <row r="1649" spans="1:24" x14ac:dyDescent="0.3">
      <c r="A1649">
        <v>1648</v>
      </c>
      <c r="B1649" t="s">
        <v>36</v>
      </c>
      <c r="C1649" t="str">
        <f>_xlfn.XLOOKUP(B1649,Lookup_table!B:B,Lookup_table!C:C)</f>
        <v>Data</v>
      </c>
      <c r="D1649" t="s">
        <v>22</v>
      </c>
      <c r="E1649" t="s">
        <v>42</v>
      </c>
      <c r="F1649" t="s">
        <v>29</v>
      </c>
      <c r="G1649" t="s">
        <v>17</v>
      </c>
      <c r="H1649" t="str">
        <f t="shared" si="100"/>
        <v>Remote</v>
      </c>
      <c r="I1649" t="s">
        <v>26</v>
      </c>
      <c r="J1649" t="str">
        <f t="shared" si="101"/>
        <v>3-6 yrs</v>
      </c>
      <c r="K1649">
        <f t="shared" ca="1" si="103"/>
        <v>6</v>
      </c>
      <c r="L1649" t="s">
        <v>27</v>
      </c>
      <c r="M1649">
        <v>0</v>
      </c>
      <c r="N1649">
        <v>1</v>
      </c>
      <c r="O1649">
        <v>0</v>
      </c>
      <c r="P1649">
        <v>1</v>
      </c>
      <c r="Q1649">
        <v>1</v>
      </c>
      <c r="R1649">
        <f>SUM(M1649:N1649:O1649:P1649:Q1649)</f>
        <v>3</v>
      </c>
      <c r="S1649" s="1">
        <v>121628</v>
      </c>
      <c r="T1649" s="1" t="str">
        <f t="shared" si="102"/>
        <v>High</v>
      </c>
      <c r="U1649">
        <v>9</v>
      </c>
      <c r="V1649">
        <v>2022</v>
      </c>
      <c r="W1649" t="s">
        <v>34</v>
      </c>
      <c r="X1649">
        <v>4</v>
      </c>
    </row>
    <row r="1650" spans="1:24" x14ac:dyDescent="0.3">
      <c r="A1650">
        <v>1649</v>
      </c>
      <c r="B1650" t="s">
        <v>31</v>
      </c>
      <c r="C1650" t="str">
        <f>_xlfn.XLOOKUP(B1650,Lookup_table!B:B,Lookup_table!C:C)</f>
        <v>Business</v>
      </c>
      <c r="D1650" t="s">
        <v>22</v>
      </c>
      <c r="E1650" t="s">
        <v>15</v>
      </c>
      <c r="F1650" t="s">
        <v>29</v>
      </c>
      <c r="G1650" t="s">
        <v>30</v>
      </c>
      <c r="H1650" t="str">
        <f t="shared" si="100"/>
        <v>Onsite/Hybrid</v>
      </c>
      <c r="I1650" t="s">
        <v>35</v>
      </c>
      <c r="J1650" t="str">
        <f t="shared" si="101"/>
        <v>0-2 yrs</v>
      </c>
      <c r="K1650">
        <f t="shared" ca="1" si="103"/>
        <v>1</v>
      </c>
      <c r="L1650" t="s">
        <v>19</v>
      </c>
      <c r="M1650">
        <v>0</v>
      </c>
      <c r="N1650">
        <v>0</v>
      </c>
      <c r="O1650">
        <v>1</v>
      </c>
      <c r="P1650">
        <v>1</v>
      </c>
      <c r="Q1650">
        <v>0</v>
      </c>
      <c r="R1650">
        <f>SUM(M1650:N1650:O1650:P1650:Q1650)</f>
        <v>2</v>
      </c>
      <c r="S1650" s="1">
        <v>99649</v>
      </c>
      <c r="T1650" s="1" t="str">
        <f t="shared" si="102"/>
        <v>Medium</v>
      </c>
      <c r="U1650">
        <v>2</v>
      </c>
      <c r="V1650">
        <v>2023</v>
      </c>
      <c r="W1650" t="s">
        <v>28</v>
      </c>
      <c r="X1650">
        <v>3</v>
      </c>
    </row>
    <row r="1651" spans="1:24" x14ac:dyDescent="0.3">
      <c r="A1651">
        <v>1650</v>
      </c>
      <c r="B1651" t="s">
        <v>33</v>
      </c>
      <c r="C1651" t="str">
        <f>_xlfn.XLOOKUP(B1651,Lookup_table!B:B,Lookup_table!C:C)</f>
        <v>Data</v>
      </c>
      <c r="D1651" t="s">
        <v>14</v>
      </c>
      <c r="E1651" t="s">
        <v>42</v>
      </c>
      <c r="F1651" t="s">
        <v>43</v>
      </c>
      <c r="G1651" t="s">
        <v>30</v>
      </c>
      <c r="H1651" t="str">
        <f t="shared" si="100"/>
        <v>Onsite/Hybrid</v>
      </c>
      <c r="I1651" t="s">
        <v>18</v>
      </c>
      <c r="J1651" t="str">
        <f t="shared" si="101"/>
        <v>7+ yrs</v>
      </c>
      <c r="K1651">
        <f t="shared" ca="1" si="103"/>
        <v>12</v>
      </c>
      <c r="L1651" t="s">
        <v>19</v>
      </c>
      <c r="M1651">
        <v>1</v>
      </c>
      <c r="N1651">
        <v>0</v>
      </c>
      <c r="O1651">
        <v>1</v>
      </c>
      <c r="P1651">
        <v>1</v>
      </c>
      <c r="Q1651">
        <v>1</v>
      </c>
      <c r="R1651">
        <f>SUM(M1651:N1651:O1651:P1651:Q1651)</f>
        <v>4</v>
      </c>
      <c r="S1651" s="1">
        <v>141353</v>
      </c>
      <c r="T1651" s="1" t="str">
        <f t="shared" si="102"/>
        <v>High</v>
      </c>
      <c r="U1651">
        <v>11</v>
      </c>
      <c r="V1651">
        <v>2020</v>
      </c>
      <c r="W1651" t="s">
        <v>28</v>
      </c>
      <c r="X1651">
        <v>4</v>
      </c>
    </row>
    <row r="1652" spans="1:24" x14ac:dyDescent="0.3">
      <c r="A1652">
        <v>1651</v>
      </c>
      <c r="B1652" t="s">
        <v>36</v>
      </c>
      <c r="C1652" t="str">
        <f>_xlfn.XLOOKUP(B1652,Lookup_table!B:B,Lookup_table!C:C)</f>
        <v>Data</v>
      </c>
      <c r="D1652" t="s">
        <v>22</v>
      </c>
      <c r="E1652" t="s">
        <v>42</v>
      </c>
      <c r="F1652" t="s">
        <v>44</v>
      </c>
      <c r="G1652" t="s">
        <v>25</v>
      </c>
      <c r="H1652" t="str">
        <f t="shared" si="100"/>
        <v>Onsite/Hybrid</v>
      </c>
      <c r="I1652" t="s">
        <v>18</v>
      </c>
      <c r="J1652" t="str">
        <f t="shared" si="101"/>
        <v>7+ yrs</v>
      </c>
      <c r="K1652">
        <f t="shared" ca="1" si="103"/>
        <v>13</v>
      </c>
      <c r="L1652" t="s">
        <v>19</v>
      </c>
      <c r="M1652">
        <v>0</v>
      </c>
      <c r="N1652">
        <v>0</v>
      </c>
      <c r="O1652">
        <v>0</v>
      </c>
      <c r="P1652">
        <v>1</v>
      </c>
      <c r="Q1652">
        <v>1</v>
      </c>
      <c r="R1652">
        <f>SUM(M1652:N1652:O1652:P1652:Q1652)</f>
        <v>2</v>
      </c>
      <c r="S1652" s="1">
        <v>140435</v>
      </c>
      <c r="T1652" s="1" t="str">
        <f t="shared" si="102"/>
        <v>High</v>
      </c>
      <c r="U1652">
        <v>8</v>
      </c>
      <c r="V1652">
        <v>2025</v>
      </c>
      <c r="W1652" t="s">
        <v>34</v>
      </c>
      <c r="X1652">
        <v>6</v>
      </c>
    </row>
    <row r="1653" spans="1:24" x14ac:dyDescent="0.3">
      <c r="A1653">
        <v>1652</v>
      </c>
      <c r="B1653" t="s">
        <v>21</v>
      </c>
      <c r="C1653" t="str">
        <f>_xlfn.XLOOKUP(B1653,Lookup_table!B:B,Lookup_table!C:C)</f>
        <v>AI</v>
      </c>
      <c r="D1653" t="s">
        <v>37</v>
      </c>
      <c r="E1653" t="s">
        <v>23</v>
      </c>
      <c r="F1653" t="s">
        <v>43</v>
      </c>
      <c r="G1653" t="s">
        <v>30</v>
      </c>
      <c r="H1653" t="str">
        <f t="shared" si="100"/>
        <v>Onsite/Hybrid</v>
      </c>
      <c r="I1653" t="s">
        <v>18</v>
      </c>
      <c r="J1653" t="str">
        <f t="shared" si="101"/>
        <v>7+ yrs</v>
      </c>
      <c r="K1653">
        <f t="shared" ca="1" si="103"/>
        <v>8</v>
      </c>
      <c r="L1653" t="s">
        <v>39</v>
      </c>
      <c r="M1653">
        <v>0</v>
      </c>
      <c r="N1653">
        <v>1</v>
      </c>
      <c r="O1653">
        <v>1</v>
      </c>
      <c r="P1653">
        <v>1</v>
      </c>
      <c r="Q1653">
        <v>0</v>
      </c>
      <c r="R1653">
        <f>SUM(M1653:N1653:O1653:P1653:Q1653)</f>
        <v>3</v>
      </c>
      <c r="S1653" s="1">
        <v>166006</v>
      </c>
      <c r="T1653" s="1" t="str">
        <f t="shared" si="102"/>
        <v>High</v>
      </c>
      <c r="U1653">
        <v>5</v>
      </c>
      <c r="V1653">
        <v>2020</v>
      </c>
      <c r="W1653" t="s">
        <v>28</v>
      </c>
      <c r="X1653">
        <v>9</v>
      </c>
    </row>
    <row r="1654" spans="1:24" x14ac:dyDescent="0.3">
      <c r="A1654">
        <v>1653</v>
      </c>
      <c r="B1654" t="s">
        <v>50</v>
      </c>
      <c r="C1654" t="str">
        <f>_xlfn.XLOOKUP(B1654,Lookup_table!B:B,Lookup_table!C:C)</f>
        <v>AI</v>
      </c>
      <c r="D1654" t="s">
        <v>34</v>
      </c>
      <c r="E1654" t="s">
        <v>40</v>
      </c>
      <c r="F1654" t="s">
        <v>52</v>
      </c>
      <c r="G1654" t="s">
        <v>25</v>
      </c>
      <c r="H1654" t="str">
        <f t="shared" si="100"/>
        <v>Onsite/Hybrid</v>
      </c>
      <c r="I1654" t="s">
        <v>35</v>
      </c>
      <c r="J1654" t="str">
        <f t="shared" si="101"/>
        <v>0-2 yrs</v>
      </c>
      <c r="K1654">
        <f t="shared" ca="1" si="103"/>
        <v>2</v>
      </c>
      <c r="L1654" t="s">
        <v>27</v>
      </c>
      <c r="M1654">
        <v>1</v>
      </c>
      <c r="N1654">
        <v>0</v>
      </c>
      <c r="O1654">
        <v>1</v>
      </c>
      <c r="P1654">
        <v>0</v>
      </c>
      <c r="Q1654">
        <v>1</v>
      </c>
      <c r="R1654">
        <f>SUM(M1654:N1654:O1654:P1654:Q1654)</f>
        <v>3</v>
      </c>
      <c r="S1654" s="1">
        <v>116459</v>
      </c>
      <c r="T1654" s="1" t="str">
        <f t="shared" si="102"/>
        <v>Medium</v>
      </c>
      <c r="U1654">
        <v>6</v>
      </c>
      <c r="V1654">
        <v>2023</v>
      </c>
      <c r="W1654" t="s">
        <v>28</v>
      </c>
      <c r="X1654">
        <v>8</v>
      </c>
    </row>
    <row r="1655" spans="1:24" x14ac:dyDescent="0.3">
      <c r="A1655">
        <v>1654</v>
      </c>
      <c r="B1655" t="s">
        <v>36</v>
      </c>
      <c r="C1655" t="str">
        <f>_xlfn.XLOOKUP(B1655,Lookup_table!B:B,Lookup_table!C:C)</f>
        <v>Data</v>
      </c>
      <c r="D1655" t="s">
        <v>14</v>
      </c>
      <c r="E1655" t="s">
        <v>15</v>
      </c>
      <c r="F1655" t="s">
        <v>52</v>
      </c>
      <c r="G1655" t="s">
        <v>17</v>
      </c>
      <c r="H1655" t="str">
        <f t="shared" si="100"/>
        <v>Remote</v>
      </c>
      <c r="I1655" t="s">
        <v>26</v>
      </c>
      <c r="J1655" t="str">
        <f t="shared" si="101"/>
        <v>3-6 yrs</v>
      </c>
      <c r="K1655">
        <f t="shared" ca="1" si="103"/>
        <v>3</v>
      </c>
      <c r="L1655" t="s">
        <v>19</v>
      </c>
      <c r="M1655">
        <v>1</v>
      </c>
      <c r="N1655">
        <v>1</v>
      </c>
      <c r="O1655">
        <v>0</v>
      </c>
      <c r="P1655">
        <v>0</v>
      </c>
      <c r="Q1655">
        <v>1</v>
      </c>
      <c r="R1655">
        <f>SUM(M1655:N1655:O1655:P1655:Q1655)</f>
        <v>3</v>
      </c>
      <c r="S1655" s="1">
        <v>84698</v>
      </c>
      <c r="T1655" s="1" t="str">
        <f t="shared" si="102"/>
        <v>Medium</v>
      </c>
      <c r="U1655">
        <v>8</v>
      </c>
      <c r="V1655">
        <v>2024</v>
      </c>
      <c r="W1655" t="s">
        <v>20</v>
      </c>
      <c r="X1655">
        <v>3</v>
      </c>
    </row>
    <row r="1656" spans="1:24" x14ac:dyDescent="0.3">
      <c r="A1656">
        <v>1655</v>
      </c>
      <c r="B1656" t="s">
        <v>41</v>
      </c>
      <c r="C1656" t="str">
        <f>_xlfn.XLOOKUP(B1656,Lookup_table!B:B,Lookup_table!C:C)</f>
        <v>Data</v>
      </c>
      <c r="D1656" t="s">
        <v>37</v>
      </c>
      <c r="E1656" t="s">
        <v>23</v>
      </c>
      <c r="F1656" t="s">
        <v>43</v>
      </c>
      <c r="G1656" t="s">
        <v>25</v>
      </c>
      <c r="H1656" t="str">
        <f t="shared" si="100"/>
        <v>Onsite/Hybrid</v>
      </c>
      <c r="I1656" t="s">
        <v>18</v>
      </c>
      <c r="J1656" t="str">
        <f t="shared" si="101"/>
        <v>7+ yrs</v>
      </c>
      <c r="K1656">
        <f t="shared" ca="1" si="103"/>
        <v>15</v>
      </c>
      <c r="L1656" t="s">
        <v>27</v>
      </c>
      <c r="M1656">
        <v>0</v>
      </c>
      <c r="N1656">
        <v>1</v>
      </c>
      <c r="O1656">
        <v>1</v>
      </c>
      <c r="P1656">
        <v>0</v>
      </c>
      <c r="Q1656">
        <v>1</v>
      </c>
      <c r="R1656">
        <f>SUM(M1656:N1656:O1656:P1656:Q1656)</f>
        <v>3</v>
      </c>
      <c r="S1656" s="1">
        <v>129047</v>
      </c>
      <c r="T1656" s="1" t="str">
        <f t="shared" si="102"/>
        <v>High</v>
      </c>
      <c r="U1656">
        <v>10</v>
      </c>
      <c r="V1656">
        <v>2026</v>
      </c>
      <c r="W1656" t="s">
        <v>28</v>
      </c>
      <c r="X1656">
        <v>9</v>
      </c>
    </row>
    <row r="1657" spans="1:24" x14ac:dyDescent="0.3">
      <c r="A1657">
        <v>1656</v>
      </c>
      <c r="B1657" t="s">
        <v>21</v>
      </c>
      <c r="C1657" t="str">
        <f>_xlfn.XLOOKUP(B1657,Lookup_table!B:B,Lookup_table!C:C)</f>
        <v>AI</v>
      </c>
      <c r="D1657" t="s">
        <v>34</v>
      </c>
      <c r="E1657" t="s">
        <v>15</v>
      </c>
      <c r="F1657" t="s">
        <v>51</v>
      </c>
      <c r="G1657" t="s">
        <v>17</v>
      </c>
      <c r="H1657" t="str">
        <f t="shared" si="100"/>
        <v>Remote</v>
      </c>
      <c r="I1657" t="s">
        <v>18</v>
      </c>
      <c r="J1657" t="str">
        <f t="shared" si="101"/>
        <v>7+ yrs</v>
      </c>
      <c r="K1657">
        <f t="shared" ca="1" si="103"/>
        <v>12</v>
      </c>
      <c r="L1657" t="s">
        <v>39</v>
      </c>
      <c r="M1657">
        <v>1</v>
      </c>
      <c r="N1657">
        <v>0</v>
      </c>
      <c r="O1657">
        <v>0</v>
      </c>
      <c r="P1657">
        <v>0</v>
      </c>
      <c r="Q1657">
        <v>0</v>
      </c>
      <c r="R1657">
        <f>SUM(M1657:N1657:O1657:P1657:Q1657)</f>
        <v>1</v>
      </c>
      <c r="S1657" s="1">
        <v>142500</v>
      </c>
      <c r="T1657" s="1" t="str">
        <f t="shared" si="102"/>
        <v>High</v>
      </c>
      <c r="U1657">
        <v>2</v>
      </c>
      <c r="V1657">
        <v>2022</v>
      </c>
      <c r="W1657" t="s">
        <v>34</v>
      </c>
      <c r="X1657">
        <v>6</v>
      </c>
    </row>
    <row r="1658" spans="1:24" x14ac:dyDescent="0.3">
      <c r="A1658">
        <v>1657</v>
      </c>
      <c r="B1658" t="s">
        <v>36</v>
      </c>
      <c r="C1658" t="str">
        <f>_xlfn.XLOOKUP(B1658,Lookup_table!B:B,Lookup_table!C:C)</f>
        <v>Data</v>
      </c>
      <c r="D1658" t="s">
        <v>14</v>
      </c>
      <c r="E1658" t="s">
        <v>15</v>
      </c>
      <c r="F1658" t="s">
        <v>44</v>
      </c>
      <c r="G1658" t="s">
        <v>17</v>
      </c>
      <c r="H1658" t="str">
        <f t="shared" si="100"/>
        <v>Remote</v>
      </c>
      <c r="I1658" t="s">
        <v>26</v>
      </c>
      <c r="J1658" t="str">
        <f t="shared" si="101"/>
        <v>3-6 yrs</v>
      </c>
      <c r="K1658">
        <f t="shared" ca="1" si="103"/>
        <v>6</v>
      </c>
      <c r="L1658" t="s">
        <v>19</v>
      </c>
      <c r="M1658">
        <v>1</v>
      </c>
      <c r="N1658">
        <v>1</v>
      </c>
      <c r="O1658">
        <v>1</v>
      </c>
      <c r="P1658">
        <v>0</v>
      </c>
      <c r="Q1658">
        <v>1</v>
      </c>
      <c r="R1658">
        <f>SUM(M1658:N1658:O1658:P1658:Q1658)</f>
        <v>4</v>
      </c>
      <c r="S1658" s="1">
        <v>97267</v>
      </c>
      <c r="T1658" s="1" t="str">
        <f t="shared" si="102"/>
        <v>Medium</v>
      </c>
      <c r="U1658">
        <v>3</v>
      </c>
      <c r="V1658">
        <v>2022</v>
      </c>
      <c r="W1658" t="s">
        <v>20</v>
      </c>
      <c r="X1658">
        <v>6</v>
      </c>
    </row>
    <row r="1659" spans="1:24" x14ac:dyDescent="0.3">
      <c r="A1659">
        <v>1658</v>
      </c>
      <c r="B1659" t="s">
        <v>33</v>
      </c>
      <c r="C1659" t="str">
        <f>_xlfn.XLOOKUP(B1659,Lookup_table!B:B,Lookup_table!C:C)</f>
        <v>Data</v>
      </c>
      <c r="D1659" t="s">
        <v>34</v>
      </c>
      <c r="E1659" t="s">
        <v>32</v>
      </c>
      <c r="F1659" t="s">
        <v>52</v>
      </c>
      <c r="G1659" t="s">
        <v>30</v>
      </c>
      <c r="H1659" t="str">
        <f t="shared" si="100"/>
        <v>Onsite/Hybrid</v>
      </c>
      <c r="I1659" t="s">
        <v>18</v>
      </c>
      <c r="J1659" t="str">
        <f t="shared" si="101"/>
        <v>7+ yrs</v>
      </c>
      <c r="K1659">
        <f t="shared" ca="1" si="103"/>
        <v>12</v>
      </c>
      <c r="L1659" t="s">
        <v>27</v>
      </c>
      <c r="M1659">
        <v>0</v>
      </c>
      <c r="N1659">
        <v>1</v>
      </c>
      <c r="O1659">
        <v>0</v>
      </c>
      <c r="P1659">
        <v>0</v>
      </c>
      <c r="Q1659">
        <v>1</v>
      </c>
      <c r="R1659">
        <f>SUM(M1659:N1659:O1659:P1659:Q1659)</f>
        <v>2</v>
      </c>
      <c r="S1659" s="1">
        <v>111733</v>
      </c>
      <c r="T1659" s="1" t="str">
        <f t="shared" si="102"/>
        <v>Medium</v>
      </c>
      <c r="U1659">
        <v>10</v>
      </c>
      <c r="V1659">
        <v>2023</v>
      </c>
      <c r="W1659" t="s">
        <v>20</v>
      </c>
      <c r="X1659">
        <v>6</v>
      </c>
    </row>
    <row r="1660" spans="1:24" x14ac:dyDescent="0.3">
      <c r="A1660">
        <v>1659</v>
      </c>
      <c r="B1660" t="s">
        <v>21</v>
      </c>
      <c r="C1660" t="str">
        <f>_xlfn.XLOOKUP(B1660,Lookup_table!B:B,Lookup_table!C:C)</f>
        <v>AI</v>
      </c>
      <c r="D1660" t="s">
        <v>14</v>
      </c>
      <c r="E1660" t="s">
        <v>32</v>
      </c>
      <c r="F1660" t="s">
        <v>44</v>
      </c>
      <c r="G1660" t="s">
        <v>17</v>
      </c>
      <c r="H1660" t="str">
        <f t="shared" si="100"/>
        <v>Remote</v>
      </c>
      <c r="I1660" t="s">
        <v>26</v>
      </c>
      <c r="J1660" t="str">
        <f t="shared" si="101"/>
        <v>3-6 yrs</v>
      </c>
      <c r="K1660">
        <f t="shared" ca="1" si="103"/>
        <v>3</v>
      </c>
      <c r="L1660" t="s">
        <v>27</v>
      </c>
      <c r="M1660">
        <v>1</v>
      </c>
      <c r="N1660">
        <v>1</v>
      </c>
      <c r="O1660">
        <v>0</v>
      </c>
      <c r="P1660">
        <v>1</v>
      </c>
      <c r="Q1660">
        <v>0</v>
      </c>
      <c r="R1660">
        <f>SUM(M1660:N1660:O1660:P1660:Q1660)</f>
        <v>3</v>
      </c>
      <c r="S1660" s="1">
        <v>133356</v>
      </c>
      <c r="T1660" s="1" t="str">
        <f t="shared" si="102"/>
        <v>High</v>
      </c>
      <c r="U1660">
        <v>5</v>
      </c>
      <c r="V1660">
        <v>2020</v>
      </c>
      <c r="W1660" t="s">
        <v>34</v>
      </c>
      <c r="X1660">
        <v>1</v>
      </c>
    </row>
    <row r="1661" spans="1:24" x14ac:dyDescent="0.3">
      <c r="A1661">
        <v>1660</v>
      </c>
      <c r="B1661" t="s">
        <v>50</v>
      </c>
      <c r="C1661" t="str">
        <f>_xlfn.XLOOKUP(B1661,Lookup_table!B:B,Lookup_table!C:C)</f>
        <v>AI</v>
      </c>
      <c r="D1661" t="s">
        <v>22</v>
      </c>
      <c r="E1661" t="s">
        <v>32</v>
      </c>
      <c r="F1661" t="s">
        <v>52</v>
      </c>
      <c r="G1661" t="s">
        <v>17</v>
      </c>
      <c r="H1661" t="str">
        <f t="shared" si="100"/>
        <v>Remote</v>
      </c>
      <c r="I1661" t="s">
        <v>26</v>
      </c>
      <c r="J1661" t="str">
        <f t="shared" si="101"/>
        <v>3-6 yrs</v>
      </c>
      <c r="K1661">
        <f t="shared" ca="1" si="103"/>
        <v>5</v>
      </c>
      <c r="L1661" t="s">
        <v>39</v>
      </c>
      <c r="M1661">
        <v>1</v>
      </c>
      <c r="N1661">
        <v>0</v>
      </c>
      <c r="O1661">
        <v>0</v>
      </c>
      <c r="P1661">
        <v>0</v>
      </c>
      <c r="Q1661">
        <v>0</v>
      </c>
      <c r="R1661">
        <f>SUM(M1661:N1661:O1661:P1661:Q1661)</f>
        <v>1</v>
      </c>
      <c r="S1661" s="1">
        <v>132225</v>
      </c>
      <c r="T1661" s="1" t="str">
        <f t="shared" si="102"/>
        <v>High</v>
      </c>
      <c r="U1661">
        <v>10</v>
      </c>
      <c r="V1661">
        <v>2026</v>
      </c>
      <c r="W1661" t="s">
        <v>28</v>
      </c>
      <c r="X1661">
        <v>7</v>
      </c>
    </row>
    <row r="1662" spans="1:24" x14ac:dyDescent="0.3">
      <c r="A1662">
        <v>1661</v>
      </c>
      <c r="B1662" t="s">
        <v>50</v>
      </c>
      <c r="C1662" t="str">
        <f>_xlfn.XLOOKUP(B1662,Lookup_table!B:B,Lookup_table!C:C)</f>
        <v>AI</v>
      </c>
      <c r="D1662" t="s">
        <v>34</v>
      </c>
      <c r="E1662" t="s">
        <v>32</v>
      </c>
      <c r="F1662" t="s">
        <v>51</v>
      </c>
      <c r="G1662" t="s">
        <v>30</v>
      </c>
      <c r="H1662" t="str">
        <f t="shared" si="100"/>
        <v>Onsite/Hybrid</v>
      </c>
      <c r="I1662" t="s">
        <v>35</v>
      </c>
      <c r="J1662" t="str">
        <f t="shared" si="101"/>
        <v>0-2 yrs</v>
      </c>
      <c r="K1662">
        <f t="shared" ca="1" si="103"/>
        <v>1</v>
      </c>
      <c r="L1662" t="s">
        <v>19</v>
      </c>
      <c r="M1662">
        <v>1</v>
      </c>
      <c r="N1662">
        <v>1</v>
      </c>
      <c r="O1662">
        <v>1</v>
      </c>
      <c r="P1662">
        <v>1</v>
      </c>
      <c r="Q1662">
        <v>0</v>
      </c>
      <c r="R1662">
        <f>SUM(M1662:N1662:O1662:P1662:Q1662)</f>
        <v>4</v>
      </c>
      <c r="S1662" s="1">
        <v>115617</v>
      </c>
      <c r="T1662" s="1" t="str">
        <f t="shared" si="102"/>
        <v>Medium</v>
      </c>
      <c r="U1662">
        <v>7</v>
      </c>
      <c r="V1662">
        <v>2025</v>
      </c>
      <c r="W1662" t="s">
        <v>28</v>
      </c>
      <c r="X1662">
        <v>3</v>
      </c>
    </row>
    <row r="1663" spans="1:24" x14ac:dyDescent="0.3">
      <c r="A1663">
        <v>1662</v>
      </c>
      <c r="B1663" t="s">
        <v>36</v>
      </c>
      <c r="C1663" t="str">
        <f>_xlfn.XLOOKUP(B1663,Lookup_table!B:B,Lookup_table!C:C)</f>
        <v>Data</v>
      </c>
      <c r="D1663" t="s">
        <v>37</v>
      </c>
      <c r="E1663" t="s">
        <v>32</v>
      </c>
      <c r="F1663" t="s">
        <v>16</v>
      </c>
      <c r="G1663" t="s">
        <v>30</v>
      </c>
      <c r="H1663" t="str">
        <f t="shared" si="100"/>
        <v>Onsite/Hybrid</v>
      </c>
      <c r="I1663" t="s">
        <v>35</v>
      </c>
      <c r="J1663" t="str">
        <f t="shared" si="101"/>
        <v>0-2 yrs</v>
      </c>
      <c r="K1663">
        <f t="shared" ca="1" si="103"/>
        <v>1</v>
      </c>
      <c r="L1663" t="s">
        <v>39</v>
      </c>
      <c r="M1663">
        <v>0</v>
      </c>
      <c r="N1663">
        <v>0</v>
      </c>
      <c r="O1663">
        <v>0</v>
      </c>
      <c r="P1663">
        <v>1</v>
      </c>
      <c r="Q1663">
        <v>0</v>
      </c>
      <c r="R1663">
        <f>SUM(M1663:N1663:O1663:P1663:Q1663)</f>
        <v>1</v>
      </c>
      <c r="S1663" s="1">
        <v>65845</v>
      </c>
      <c r="T1663" s="1" t="str">
        <f t="shared" si="102"/>
        <v>Low</v>
      </c>
      <c r="U1663">
        <v>7</v>
      </c>
      <c r="V1663">
        <v>2023</v>
      </c>
      <c r="W1663" t="s">
        <v>28</v>
      </c>
      <c r="X1663">
        <v>7</v>
      </c>
    </row>
    <row r="1664" spans="1:24" x14ac:dyDescent="0.3">
      <c r="A1664">
        <v>1663</v>
      </c>
      <c r="B1664" t="s">
        <v>36</v>
      </c>
      <c r="C1664" t="str">
        <f>_xlfn.XLOOKUP(B1664,Lookup_table!B:B,Lookup_table!C:C)</f>
        <v>Data</v>
      </c>
      <c r="D1664" t="s">
        <v>34</v>
      </c>
      <c r="E1664" t="s">
        <v>32</v>
      </c>
      <c r="F1664" t="s">
        <v>44</v>
      </c>
      <c r="G1664" t="s">
        <v>17</v>
      </c>
      <c r="H1664" t="str">
        <f t="shared" si="100"/>
        <v>Remote</v>
      </c>
      <c r="I1664" t="s">
        <v>26</v>
      </c>
      <c r="J1664" t="str">
        <f t="shared" si="101"/>
        <v>3-6 yrs</v>
      </c>
      <c r="K1664">
        <f t="shared" ca="1" si="103"/>
        <v>4</v>
      </c>
      <c r="L1664" t="s">
        <v>27</v>
      </c>
      <c r="M1664">
        <v>0</v>
      </c>
      <c r="N1664">
        <v>1</v>
      </c>
      <c r="O1664">
        <v>1</v>
      </c>
      <c r="P1664">
        <v>0</v>
      </c>
      <c r="Q1664">
        <v>1</v>
      </c>
      <c r="R1664">
        <f>SUM(M1664:N1664:O1664:P1664:Q1664)</f>
        <v>3</v>
      </c>
      <c r="S1664" s="1">
        <v>95093</v>
      </c>
      <c r="T1664" s="1" t="str">
        <f t="shared" si="102"/>
        <v>Medium</v>
      </c>
      <c r="U1664">
        <v>3</v>
      </c>
      <c r="V1664">
        <v>2026</v>
      </c>
      <c r="W1664" t="s">
        <v>34</v>
      </c>
      <c r="X1664">
        <v>3</v>
      </c>
    </row>
    <row r="1665" spans="1:24" x14ac:dyDescent="0.3">
      <c r="A1665">
        <v>1664</v>
      </c>
      <c r="B1665" t="s">
        <v>31</v>
      </c>
      <c r="C1665" t="str">
        <f>_xlfn.XLOOKUP(B1665,Lookup_table!B:B,Lookup_table!C:C)</f>
        <v>Business</v>
      </c>
      <c r="D1665" t="s">
        <v>22</v>
      </c>
      <c r="E1665" t="s">
        <v>15</v>
      </c>
      <c r="F1665" t="s">
        <v>52</v>
      </c>
      <c r="G1665" t="s">
        <v>25</v>
      </c>
      <c r="H1665" t="str">
        <f t="shared" si="100"/>
        <v>Onsite/Hybrid</v>
      </c>
      <c r="I1665" t="s">
        <v>18</v>
      </c>
      <c r="J1665" t="str">
        <f t="shared" si="101"/>
        <v>7+ yrs</v>
      </c>
      <c r="K1665">
        <f t="shared" ca="1" si="103"/>
        <v>8</v>
      </c>
      <c r="L1665" t="s">
        <v>39</v>
      </c>
      <c r="M1665">
        <v>1</v>
      </c>
      <c r="N1665">
        <v>1</v>
      </c>
      <c r="O1665">
        <v>1</v>
      </c>
      <c r="P1665">
        <v>1</v>
      </c>
      <c r="Q1665">
        <v>0</v>
      </c>
      <c r="R1665">
        <f>SUM(M1665:N1665:O1665:P1665:Q1665)</f>
        <v>4</v>
      </c>
      <c r="S1665" s="1">
        <v>151785</v>
      </c>
      <c r="T1665" s="1" t="str">
        <f t="shared" si="102"/>
        <v>High</v>
      </c>
      <c r="U1665">
        <v>11</v>
      </c>
      <c r="V1665">
        <v>2024</v>
      </c>
      <c r="W1665" t="s">
        <v>28</v>
      </c>
      <c r="X1665">
        <v>6</v>
      </c>
    </row>
    <row r="1666" spans="1:24" x14ac:dyDescent="0.3">
      <c r="A1666">
        <v>1665</v>
      </c>
      <c r="B1666" t="s">
        <v>36</v>
      </c>
      <c r="C1666" t="str">
        <f>_xlfn.XLOOKUP(B1666,Lookup_table!B:B,Lookup_table!C:C)</f>
        <v>Data</v>
      </c>
      <c r="D1666" t="s">
        <v>14</v>
      </c>
      <c r="E1666" t="s">
        <v>32</v>
      </c>
      <c r="F1666" t="s">
        <v>51</v>
      </c>
      <c r="G1666" t="s">
        <v>25</v>
      </c>
      <c r="H1666" t="str">
        <f t="shared" ref="H1666:H1729" si="104">IF(G1666="Remote","Remote","Onsite/Hybrid")</f>
        <v>Onsite/Hybrid</v>
      </c>
      <c r="I1666" t="s">
        <v>18</v>
      </c>
      <c r="J1666" t="str">
        <f t="shared" ref="J1666:J1729" si="105">IF(I1666="Entry","0-2 yrs",IF(I1666="Mid","3-6 yrs","7+ yrs"))</f>
        <v>7+ yrs</v>
      </c>
      <c r="K1666">
        <f t="shared" ca="1" si="103"/>
        <v>8</v>
      </c>
      <c r="L1666" t="s">
        <v>27</v>
      </c>
      <c r="M1666">
        <v>1</v>
      </c>
      <c r="N1666">
        <v>1</v>
      </c>
      <c r="O1666">
        <v>1</v>
      </c>
      <c r="P1666">
        <v>1</v>
      </c>
      <c r="Q1666">
        <v>0</v>
      </c>
      <c r="R1666">
        <f>SUM(M1666:N1666:O1666:P1666:Q1666)</f>
        <v>4</v>
      </c>
      <c r="S1666" s="1">
        <v>134878</v>
      </c>
      <c r="T1666" s="1" t="str">
        <f t="shared" ref="T1666:T1729" si="106">IF(S1666&lt;=70000,"Low",IF(S1666&lt;=120000,"Medium","High"))</f>
        <v>High</v>
      </c>
      <c r="U1666">
        <v>3</v>
      </c>
      <c r="V1666">
        <v>2026</v>
      </c>
      <c r="W1666" t="s">
        <v>28</v>
      </c>
      <c r="X1666">
        <v>2</v>
      </c>
    </row>
    <row r="1667" spans="1:24" x14ac:dyDescent="0.3">
      <c r="A1667">
        <v>1666</v>
      </c>
      <c r="B1667" t="s">
        <v>33</v>
      </c>
      <c r="C1667" t="str">
        <f>_xlfn.XLOOKUP(B1667,Lookup_table!B:B,Lookup_table!C:C)</f>
        <v>Data</v>
      </c>
      <c r="D1667" t="s">
        <v>34</v>
      </c>
      <c r="E1667" t="s">
        <v>23</v>
      </c>
      <c r="F1667" t="s">
        <v>51</v>
      </c>
      <c r="G1667" t="s">
        <v>30</v>
      </c>
      <c r="H1667" t="str">
        <f t="shared" si="104"/>
        <v>Onsite/Hybrid</v>
      </c>
      <c r="I1667" t="s">
        <v>18</v>
      </c>
      <c r="J1667" t="str">
        <f t="shared" si="105"/>
        <v>7+ yrs</v>
      </c>
      <c r="K1667">
        <f t="shared" ref="K1667:K1730" ca="1" si="107">IF(J1667="0-2 yrs",RANDBETWEEN(0,2),IF(J1667="3-6 yrs", RANDBETWEEN(3,6),IF(J1667="7+ yrs", RANDBETWEEN(7,15)," ")))</f>
        <v>7</v>
      </c>
      <c r="L1667" t="s">
        <v>27</v>
      </c>
      <c r="M1667">
        <v>1</v>
      </c>
      <c r="N1667">
        <v>0</v>
      </c>
      <c r="O1667">
        <v>0</v>
      </c>
      <c r="P1667">
        <v>1</v>
      </c>
      <c r="Q1667">
        <v>1</v>
      </c>
      <c r="R1667">
        <f>SUM(M1667:N1667:O1667:P1667:Q1667)</f>
        <v>3</v>
      </c>
      <c r="S1667" s="1">
        <v>123436</v>
      </c>
      <c r="T1667" s="1" t="str">
        <f t="shared" si="106"/>
        <v>High</v>
      </c>
      <c r="U1667">
        <v>9</v>
      </c>
      <c r="V1667">
        <v>2021</v>
      </c>
      <c r="W1667" t="s">
        <v>28</v>
      </c>
      <c r="X1667">
        <v>7</v>
      </c>
    </row>
    <row r="1668" spans="1:24" x14ac:dyDescent="0.3">
      <c r="A1668">
        <v>1667</v>
      </c>
      <c r="B1668" t="s">
        <v>33</v>
      </c>
      <c r="C1668" t="str">
        <f>_xlfn.XLOOKUP(B1668,Lookup_table!B:B,Lookup_table!C:C)</f>
        <v>Data</v>
      </c>
      <c r="D1668" t="s">
        <v>14</v>
      </c>
      <c r="E1668" t="s">
        <v>40</v>
      </c>
      <c r="F1668" t="s">
        <v>52</v>
      </c>
      <c r="G1668" t="s">
        <v>25</v>
      </c>
      <c r="H1668" t="str">
        <f t="shared" si="104"/>
        <v>Onsite/Hybrid</v>
      </c>
      <c r="I1668" t="s">
        <v>18</v>
      </c>
      <c r="J1668" t="str">
        <f t="shared" si="105"/>
        <v>7+ yrs</v>
      </c>
      <c r="K1668">
        <f t="shared" ca="1" si="107"/>
        <v>9</v>
      </c>
      <c r="L1668" t="s">
        <v>19</v>
      </c>
      <c r="M1668">
        <v>1</v>
      </c>
      <c r="N1668">
        <v>1</v>
      </c>
      <c r="O1668">
        <v>0</v>
      </c>
      <c r="P1668">
        <v>1</v>
      </c>
      <c r="Q1668">
        <v>0</v>
      </c>
      <c r="R1668">
        <f>SUM(M1668:N1668:O1668:P1668:Q1668)</f>
        <v>3</v>
      </c>
      <c r="S1668" s="1">
        <v>112919</v>
      </c>
      <c r="T1668" s="1" t="str">
        <f t="shared" si="106"/>
        <v>Medium</v>
      </c>
      <c r="U1668">
        <v>8</v>
      </c>
      <c r="V1668">
        <v>2021</v>
      </c>
      <c r="W1668" t="s">
        <v>28</v>
      </c>
      <c r="X1668">
        <v>7</v>
      </c>
    </row>
    <row r="1669" spans="1:24" x14ac:dyDescent="0.3">
      <c r="A1669">
        <v>1668</v>
      </c>
      <c r="B1669" t="s">
        <v>41</v>
      </c>
      <c r="C1669" t="str">
        <f>_xlfn.XLOOKUP(B1669,Lookup_table!B:B,Lookup_table!C:C)</f>
        <v>Data</v>
      </c>
      <c r="D1669" t="s">
        <v>34</v>
      </c>
      <c r="E1669" t="s">
        <v>32</v>
      </c>
      <c r="F1669" t="s">
        <v>44</v>
      </c>
      <c r="G1669" t="s">
        <v>25</v>
      </c>
      <c r="H1669" t="str">
        <f t="shared" si="104"/>
        <v>Onsite/Hybrid</v>
      </c>
      <c r="I1669" t="s">
        <v>35</v>
      </c>
      <c r="J1669" t="str">
        <f t="shared" si="105"/>
        <v>0-2 yrs</v>
      </c>
      <c r="K1669">
        <f t="shared" ca="1" si="107"/>
        <v>1</v>
      </c>
      <c r="L1669" t="s">
        <v>39</v>
      </c>
      <c r="M1669">
        <v>1</v>
      </c>
      <c r="N1669">
        <v>0</v>
      </c>
      <c r="O1669">
        <v>1</v>
      </c>
      <c r="P1669">
        <v>1</v>
      </c>
      <c r="Q1669">
        <v>0</v>
      </c>
      <c r="R1669">
        <f>SUM(M1669:N1669:O1669:P1669:Q1669)</f>
        <v>3</v>
      </c>
      <c r="S1669" s="1">
        <v>76713</v>
      </c>
      <c r="T1669" s="1" t="str">
        <f t="shared" si="106"/>
        <v>Medium</v>
      </c>
      <c r="U1669">
        <v>1</v>
      </c>
      <c r="V1669">
        <v>2023</v>
      </c>
      <c r="W1669" t="s">
        <v>28</v>
      </c>
      <c r="X1669">
        <v>1</v>
      </c>
    </row>
    <row r="1670" spans="1:24" x14ac:dyDescent="0.3">
      <c r="A1670">
        <v>1669</v>
      </c>
      <c r="B1670" t="s">
        <v>21</v>
      </c>
      <c r="C1670" t="str">
        <f>_xlfn.XLOOKUP(B1670,Lookup_table!B:B,Lookup_table!C:C)</f>
        <v>AI</v>
      </c>
      <c r="D1670" t="s">
        <v>22</v>
      </c>
      <c r="E1670" t="s">
        <v>23</v>
      </c>
      <c r="F1670" t="s">
        <v>44</v>
      </c>
      <c r="G1670" t="s">
        <v>17</v>
      </c>
      <c r="H1670" t="str">
        <f t="shared" si="104"/>
        <v>Remote</v>
      </c>
      <c r="I1670" t="s">
        <v>26</v>
      </c>
      <c r="J1670" t="str">
        <f t="shared" si="105"/>
        <v>3-6 yrs</v>
      </c>
      <c r="K1670">
        <f t="shared" ca="1" si="107"/>
        <v>5</v>
      </c>
      <c r="L1670" t="s">
        <v>39</v>
      </c>
      <c r="M1670">
        <v>1</v>
      </c>
      <c r="N1670">
        <v>1</v>
      </c>
      <c r="O1670">
        <v>1</v>
      </c>
      <c r="P1670">
        <v>0</v>
      </c>
      <c r="Q1670">
        <v>1</v>
      </c>
      <c r="R1670">
        <f>SUM(M1670:N1670:O1670:P1670:Q1670)</f>
        <v>4</v>
      </c>
      <c r="S1670" s="1">
        <v>158775</v>
      </c>
      <c r="T1670" s="1" t="str">
        <f t="shared" si="106"/>
        <v>High</v>
      </c>
      <c r="U1670">
        <v>5</v>
      </c>
      <c r="V1670">
        <v>2026</v>
      </c>
      <c r="W1670" t="s">
        <v>20</v>
      </c>
      <c r="X1670">
        <v>1</v>
      </c>
    </row>
    <row r="1671" spans="1:24" x14ac:dyDescent="0.3">
      <c r="A1671">
        <v>1670</v>
      </c>
      <c r="B1671" t="s">
        <v>41</v>
      </c>
      <c r="C1671" t="str">
        <f>_xlfn.XLOOKUP(B1671,Lookup_table!B:B,Lookup_table!C:C)</f>
        <v>Data</v>
      </c>
      <c r="D1671" t="s">
        <v>22</v>
      </c>
      <c r="E1671" t="s">
        <v>23</v>
      </c>
      <c r="F1671" t="s">
        <v>43</v>
      </c>
      <c r="G1671" t="s">
        <v>25</v>
      </c>
      <c r="H1671" t="str">
        <f t="shared" si="104"/>
        <v>Onsite/Hybrid</v>
      </c>
      <c r="I1671" t="s">
        <v>35</v>
      </c>
      <c r="J1671" t="str">
        <f t="shared" si="105"/>
        <v>0-2 yrs</v>
      </c>
      <c r="K1671">
        <f t="shared" ca="1" si="107"/>
        <v>1</v>
      </c>
      <c r="L1671" t="s">
        <v>19</v>
      </c>
      <c r="M1671">
        <v>0</v>
      </c>
      <c r="N1671">
        <v>1</v>
      </c>
      <c r="O1671">
        <v>1</v>
      </c>
      <c r="P1671">
        <v>0</v>
      </c>
      <c r="Q1671">
        <v>0</v>
      </c>
      <c r="R1671">
        <f>SUM(M1671:N1671:O1671:P1671:Q1671)</f>
        <v>2</v>
      </c>
      <c r="S1671" s="1">
        <v>83676</v>
      </c>
      <c r="T1671" s="1" t="str">
        <f t="shared" si="106"/>
        <v>Medium</v>
      </c>
      <c r="U1671">
        <v>10</v>
      </c>
      <c r="V1671">
        <v>2024</v>
      </c>
      <c r="W1671" t="s">
        <v>20</v>
      </c>
      <c r="X1671">
        <v>6</v>
      </c>
    </row>
    <row r="1672" spans="1:24" x14ac:dyDescent="0.3">
      <c r="A1672">
        <v>1671</v>
      </c>
      <c r="B1672" t="s">
        <v>36</v>
      </c>
      <c r="C1672" t="str">
        <f>_xlfn.XLOOKUP(B1672,Lookup_table!B:B,Lookup_table!C:C)</f>
        <v>Data</v>
      </c>
      <c r="D1672" t="s">
        <v>37</v>
      </c>
      <c r="E1672" t="s">
        <v>15</v>
      </c>
      <c r="F1672" t="s">
        <v>16</v>
      </c>
      <c r="G1672" t="s">
        <v>30</v>
      </c>
      <c r="H1672" t="str">
        <f t="shared" si="104"/>
        <v>Onsite/Hybrid</v>
      </c>
      <c r="I1672" t="s">
        <v>26</v>
      </c>
      <c r="J1672" t="str">
        <f t="shared" si="105"/>
        <v>3-6 yrs</v>
      </c>
      <c r="K1672">
        <f t="shared" ca="1" si="107"/>
        <v>6</v>
      </c>
      <c r="L1672" t="s">
        <v>19</v>
      </c>
      <c r="M1672">
        <v>0</v>
      </c>
      <c r="N1672">
        <v>1</v>
      </c>
      <c r="O1672">
        <v>0</v>
      </c>
      <c r="P1672">
        <v>1</v>
      </c>
      <c r="Q1672">
        <v>0</v>
      </c>
      <c r="R1672">
        <f>SUM(M1672:N1672:O1672:P1672:Q1672)</f>
        <v>2</v>
      </c>
      <c r="S1672" s="1">
        <v>91090</v>
      </c>
      <c r="T1672" s="1" t="str">
        <f t="shared" si="106"/>
        <v>Medium</v>
      </c>
      <c r="U1672">
        <v>2</v>
      </c>
      <c r="V1672">
        <v>2021</v>
      </c>
      <c r="W1672" t="s">
        <v>28</v>
      </c>
      <c r="X1672">
        <v>8</v>
      </c>
    </row>
    <row r="1673" spans="1:24" x14ac:dyDescent="0.3">
      <c r="A1673">
        <v>1672</v>
      </c>
      <c r="B1673" t="s">
        <v>50</v>
      </c>
      <c r="C1673" t="str">
        <f>_xlfn.XLOOKUP(B1673,Lookup_table!B:B,Lookup_table!C:C)</f>
        <v>AI</v>
      </c>
      <c r="D1673" t="s">
        <v>22</v>
      </c>
      <c r="E1673" t="s">
        <v>42</v>
      </c>
      <c r="F1673" t="s">
        <v>29</v>
      </c>
      <c r="G1673" t="s">
        <v>30</v>
      </c>
      <c r="H1673" t="str">
        <f t="shared" si="104"/>
        <v>Onsite/Hybrid</v>
      </c>
      <c r="I1673" t="s">
        <v>26</v>
      </c>
      <c r="J1673" t="str">
        <f t="shared" si="105"/>
        <v>3-6 yrs</v>
      </c>
      <c r="K1673">
        <f t="shared" ca="1" si="107"/>
        <v>6</v>
      </c>
      <c r="L1673" t="s">
        <v>19</v>
      </c>
      <c r="M1673">
        <v>0</v>
      </c>
      <c r="N1673">
        <v>0</v>
      </c>
      <c r="O1673">
        <v>0</v>
      </c>
      <c r="P1673">
        <v>1</v>
      </c>
      <c r="Q1673">
        <v>0</v>
      </c>
      <c r="R1673">
        <f>SUM(M1673:N1673:O1673:P1673:Q1673)</f>
        <v>1</v>
      </c>
      <c r="S1673" s="1">
        <v>151754</v>
      </c>
      <c r="T1673" s="1" t="str">
        <f t="shared" si="106"/>
        <v>High</v>
      </c>
      <c r="U1673">
        <v>6</v>
      </c>
      <c r="V1673">
        <v>2024</v>
      </c>
      <c r="W1673" t="s">
        <v>28</v>
      </c>
      <c r="X1673">
        <v>9</v>
      </c>
    </row>
    <row r="1674" spans="1:24" x14ac:dyDescent="0.3">
      <c r="A1674">
        <v>1673</v>
      </c>
      <c r="B1674" t="s">
        <v>33</v>
      </c>
      <c r="C1674" t="str">
        <f>_xlfn.XLOOKUP(B1674,Lookup_table!B:B,Lookup_table!C:C)</f>
        <v>Data</v>
      </c>
      <c r="D1674" t="s">
        <v>34</v>
      </c>
      <c r="E1674" t="s">
        <v>23</v>
      </c>
      <c r="F1674" t="s">
        <v>16</v>
      </c>
      <c r="G1674" t="s">
        <v>25</v>
      </c>
      <c r="H1674" t="str">
        <f t="shared" si="104"/>
        <v>Onsite/Hybrid</v>
      </c>
      <c r="I1674" t="s">
        <v>35</v>
      </c>
      <c r="J1674" t="str">
        <f t="shared" si="105"/>
        <v>0-2 yrs</v>
      </c>
      <c r="K1674">
        <f t="shared" ca="1" si="107"/>
        <v>1</v>
      </c>
      <c r="L1674" t="s">
        <v>27</v>
      </c>
      <c r="M1674">
        <v>0</v>
      </c>
      <c r="N1674">
        <v>1</v>
      </c>
      <c r="O1674">
        <v>0</v>
      </c>
      <c r="P1674">
        <v>1</v>
      </c>
      <c r="Q1674">
        <v>1</v>
      </c>
      <c r="R1674">
        <f>SUM(M1674:N1674:O1674:P1674:Q1674)</f>
        <v>3</v>
      </c>
      <c r="S1674" s="1">
        <v>70804</v>
      </c>
      <c r="T1674" s="1" t="str">
        <f t="shared" si="106"/>
        <v>Medium</v>
      </c>
      <c r="U1674">
        <v>4</v>
      </c>
      <c r="V1674">
        <v>2022</v>
      </c>
      <c r="W1674" t="s">
        <v>28</v>
      </c>
      <c r="X1674">
        <v>7</v>
      </c>
    </row>
    <row r="1675" spans="1:24" x14ac:dyDescent="0.3">
      <c r="A1675">
        <v>1674</v>
      </c>
      <c r="B1675" t="s">
        <v>33</v>
      </c>
      <c r="C1675" t="str">
        <f>_xlfn.XLOOKUP(B1675,Lookup_table!B:B,Lookup_table!C:C)</f>
        <v>Data</v>
      </c>
      <c r="D1675" t="s">
        <v>14</v>
      </c>
      <c r="E1675" t="s">
        <v>40</v>
      </c>
      <c r="F1675" t="s">
        <v>44</v>
      </c>
      <c r="G1675" t="s">
        <v>17</v>
      </c>
      <c r="H1675" t="str">
        <f t="shared" si="104"/>
        <v>Remote</v>
      </c>
      <c r="I1675" t="s">
        <v>18</v>
      </c>
      <c r="J1675" t="str">
        <f t="shared" si="105"/>
        <v>7+ yrs</v>
      </c>
      <c r="K1675">
        <f t="shared" ca="1" si="107"/>
        <v>13</v>
      </c>
      <c r="L1675" t="s">
        <v>27</v>
      </c>
      <c r="M1675">
        <v>1</v>
      </c>
      <c r="N1675">
        <v>1</v>
      </c>
      <c r="O1675">
        <v>0</v>
      </c>
      <c r="P1675">
        <v>0</v>
      </c>
      <c r="Q1675">
        <v>1</v>
      </c>
      <c r="R1675">
        <f>SUM(M1675:N1675:O1675:P1675:Q1675)</f>
        <v>3</v>
      </c>
      <c r="S1675" s="1">
        <v>112977</v>
      </c>
      <c r="T1675" s="1" t="str">
        <f t="shared" si="106"/>
        <v>Medium</v>
      </c>
      <c r="U1675">
        <v>1</v>
      </c>
      <c r="V1675">
        <v>2022</v>
      </c>
      <c r="W1675" t="s">
        <v>20</v>
      </c>
      <c r="X1675">
        <v>5</v>
      </c>
    </row>
    <row r="1676" spans="1:24" x14ac:dyDescent="0.3">
      <c r="A1676">
        <v>1675</v>
      </c>
      <c r="B1676" t="s">
        <v>36</v>
      </c>
      <c r="C1676" t="str">
        <f>_xlfn.XLOOKUP(B1676,Lookup_table!B:B,Lookup_table!C:C)</f>
        <v>Data</v>
      </c>
      <c r="D1676" t="s">
        <v>22</v>
      </c>
      <c r="E1676" t="s">
        <v>42</v>
      </c>
      <c r="F1676" t="s">
        <v>44</v>
      </c>
      <c r="G1676" t="s">
        <v>17</v>
      </c>
      <c r="H1676" t="str">
        <f t="shared" si="104"/>
        <v>Remote</v>
      </c>
      <c r="I1676" t="s">
        <v>35</v>
      </c>
      <c r="J1676" t="str">
        <f t="shared" si="105"/>
        <v>0-2 yrs</v>
      </c>
      <c r="K1676">
        <f t="shared" ca="1" si="107"/>
        <v>0</v>
      </c>
      <c r="L1676" t="s">
        <v>19</v>
      </c>
      <c r="M1676">
        <v>1</v>
      </c>
      <c r="N1676">
        <v>0</v>
      </c>
      <c r="O1676">
        <v>1</v>
      </c>
      <c r="P1676">
        <v>1</v>
      </c>
      <c r="Q1676">
        <v>0</v>
      </c>
      <c r="R1676">
        <f>SUM(M1676:N1676:O1676:P1676:Q1676)</f>
        <v>3</v>
      </c>
      <c r="S1676" s="1">
        <v>97662</v>
      </c>
      <c r="T1676" s="1" t="str">
        <f t="shared" si="106"/>
        <v>Medium</v>
      </c>
      <c r="U1676">
        <v>2</v>
      </c>
      <c r="V1676">
        <v>2021</v>
      </c>
      <c r="W1676" t="s">
        <v>28</v>
      </c>
      <c r="X1676">
        <v>4</v>
      </c>
    </row>
    <row r="1677" spans="1:24" x14ac:dyDescent="0.3">
      <c r="A1677">
        <v>1676</v>
      </c>
      <c r="B1677" t="s">
        <v>33</v>
      </c>
      <c r="C1677" t="str">
        <f>_xlfn.XLOOKUP(B1677,Lookup_table!B:B,Lookup_table!C:C)</f>
        <v>Data</v>
      </c>
      <c r="D1677" t="s">
        <v>14</v>
      </c>
      <c r="E1677" t="s">
        <v>40</v>
      </c>
      <c r="F1677" t="s">
        <v>16</v>
      </c>
      <c r="G1677" t="s">
        <v>25</v>
      </c>
      <c r="H1677" t="str">
        <f t="shared" si="104"/>
        <v>Onsite/Hybrid</v>
      </c>
      <c r="I1677" t="s">
        <v>26</v>
      </c>
      <c r="J1677" t="str">
        <f t="shared" si="105"/>
        <v>3-6 yrs</v>
      </c>
      <c r="K1677">
        <f t="shared" ca="1" si="107"/>
        <v>3</v>
      </c>
      <c r="L1677" t="s">
        <v>39</v>
      </c>
      <c r="M1677">
        <v>1</v>
      </c>
      <c r="N1677">
        <v>1</v>
      </c>
      <c r="O1677">
        <v>0</v>
      </c>
      <c r="P1677">
        <v>1</v>
      </c>
      <c r="Q1677">
        <v>1</v>
      </c>
      <c r="R1677">
        <f>SUM(M1677:N1677:O1677:P1677:Q1677)</f>
        <v>4</v>
      </c>
      <c r="S1677" s="1">
        <v>104680</v>
      </c>
      <c r="T1677" s="1" t="str">
        <f t="shared" si="106"/>
        <v>Medium</v>
      </c>
      <c r="U1677">
        <v>3</v>
      </c>
      <c r="V1677">
        <v>2023</v>
      </c>
      <c r="W1677" t="s">
        <v>28</v>
      </c>
      <c r="X1677">
        <v>7</v>
      </c>
    </row>
    <row r="1678" spans="1:24" x14ac:dyDescent="0.3">
      <c r="A1678">
        <v>1677</v>
      </c>
      <c r="B1678" t="s">
        <v>50</v>
      </c>
      <c r="C1678" t="str">
        <f>_xlfn.XLOOKUP(B1678,Lookup_table!B:B,Lookup_table!C:C)</f>
        <v>AI</v>
      </c>
      <c r="D1678" t="s">
        <v>34</v>
      </c>
      <c r="E1678" t="s">
        <v>38</v>
      </c>
      <c r="F1678" t="s">
        <v>51</v>
      </c>
      <c r="G1678" t="s">
        <v>17</v>
      </c>
      <c r="H1678" t="str">
        <f t="shared" si="104"/>
        <v>Remote</v>
      </c>
      <c r="I1678" t="s">
        <v>18</v>
      </c>
      <c r="J1678" t="str">
        <f t="shared" si="105"/>
        <v>7+ yrs</v>
      </c>
      <c r="K1678">
        <f t="shared" ca="1" si="107"/>
        <v>10</v>
      </c>
      <c r="L1678" t="s">
        <v>19</v>
      </c>
      <c r="M1678">
        <v>0</v>
      </c>
      <c r="N1678">
        <v>1</v>
      </c>
      <c r="O1678">
        <v>1</v>
      </c>
      <c r="P1678">
        <v>0</v>
      </c>
      <c r="Q1678">
        <v>0</v>
      </c>
      <c r="R1678">
        <f>SUM(M1678:N1678:O1678:P1678:Q1678)</f>
        <v>2</v>
      </c>
      <c r="S1678" s="1">
        <v>157344</v>
      </c>
      <c r="T1678" s="1" t="str">
        <f t="shared" si="106"/>
        <v>High</v>
      </c>
      <c r="U1678">
        <v>2</v>
      </c>
      <c r="V1678">
        <v>2020</v>
      </c>
      <c r="W1678" t="s">
        <v>20</v>
      </c>
      <c r="X1678">
        <v>6</v>
      </c>
    </row>
    <row r="1679" spans="1:24" x14ac:dyDescent="0.3">
      <c r="A1679">
        <v>1678</v>
      </c>
      <c r="B1679" t="s">
        <v>36</v>
      </c>
      <c r="C1679" t="str">
        <f>_xlfn.XLOOKUP(B1679,Lookup_table!B:B,Lookup_table!C:C)</f>
        <v>Data</v>
      </c>
      <c r="D1679" t="s">
        <v>22</v>
      </c>
      <c r="E1679" t="s">
        <v>23</v>
      </c>
      <c r="F1679" t="s">
        <v>24</v>
      </c>
      <c r="G1679" t="s">
        <v>17</v>
      </c>
      <c r="H1679" t="str">
        <f t="shared" si="104"/>
        <v>Remote</v>
      </c>
      <c r="I1679" t="s">
        <v>26</v>
      </c>
      <c r="J1679" t="str">
        <f t="shared" si="105"/>
        <v>3-6 yrs</v>
      </c>
      <c r="K1679">
        <f t="shared" ca="1" si="107"/>
        <v>3</v>
      </c>
      <c r="L1679" t="s">
        <v>39</v>
      </c>
      <c r="M1679">
        <v>0</v>
      </c>
      <c r="N1679">
        <v>1</v>
      </c>
      <c r="O1679">
        <v>1</v>
      </c>
      <c r="P1679">
        <v>0</v>
      </c>
      <c r="Q1679">
        <v>1</v>
      </c>
      <c r="R1679">
        <f>SUM(M1679:N1679:O1679:P1679:Q1679)</f>
        <v>3</v>
      </c>
      <c r="S1679" s="1">
        <v>120820</v>
      </c>
      <c r="T1679" s="1" t="str">
        <f t="shared" si="106"/>
        <v>High</v>
      </c>
      <c r="U1679">
        <v>3</v>
      </c>
      <c r="V1679">
        <v>2020</v>
      </c>
      <c r="W1679" t="s">
        <v>28</v>
      </c>
      <c r="X1679">
        <v>9</v>
      </c>
    </row>
    <row r="1680" spans="1:24" x14ac:dyDescent="0.3">
      <c r="A1680">
        <v>1679</v>
      </c>
      <c r="B1680" t="s">
        <v>50</v>
      </c>
      <c r="C1680" t="str">
        <f>_xlfn.XLOOKUP(B1680,Lookup_table!B:B,Lookup_table!C:C)</f>
        <v>AI</v>
      </c>
      <c r="D1680" t="s">
        <v>22</v>
      </c>
      <c r="E1680" t="s">
        <v>32</v>
      </c>
      <c r="F1680" t="s">
        <v>29</v>
      </c>
      <c r="G1680" t="s">
        <v>17</v>
      </c>
      <c r="H1680" t="str">
        <f t="shared" si="104"/>
        <v>Remote</v>
      </c>
      <c r="I1680" t="s">
        <v>18</v>
      </c>
      <c r="J1680" t="str">
        <f t="shared" si="105"/>
        <v>7+ yrs</v>
      </c>
      <c r="K1680">
        <f t="shared" ca="1" si="107"/>
        <v>15</v>
      </c>
      <c r="L1680" t="s">
        <v>19</v>
      </c>
      <c r="M1680">
        <v>0</v>
      </c>
      <c r="N1680">
        <v>0</v>
      </c>
      <c r="O1680">
        <v>0</v>
      </c>
      <c r="P1680">
        <v>1</v>
      </c>
      <c r="Q1680">
        <v>1</v>
      </c>
      <c r="R1680">
        <f>SUM(M1680:N1680:O1680:P1680:Q1680)</f>
        <v>2</v>
      </c>
      <c r="S1680" s="1">
        <v>188630</v>
      </c>
      <c r="T1680" s="1" t="str">
        <f t="shared" si="106"/>
        <v>High</v>
      </c>
      <c r="U1680">
        <v>8</v>
      </c>
      <c r="V1680">
        <v>2024</v>
      </c>
      <c r="W1680" t="s">
        <v>20</v>
      </c>
      <c r="X1680">
        <v>3</v>
      </c>
    </row>
    <row r="1681" spans="1:24" x14ac:dyDescent="0.3">
      <c r="A1681">
        <v>1680</v>
      </c>
      <c r="B1681" t="s">
        <v>41</v>
      </c>
      <c r="C1681" t="str">
        <f>_xlfn.XLOOKUP(B1681,Lookup_table!B:B,Lookup_table!C:C)</f>
        <v>Data</v>
      </c>
      <c r="D1681" t="s">
        <v>22</v>
      </c>
      <c r="E1681" t="s">
        <v>23</v>
      </c>
      <c r="F1681" t="s">
        <v>44</v>
      </c>
      <c r="G1681" t="s">
        <v>25</v>
      </c>
      <c r="H1681" t="str">
        <f t="shared" si="104"/>
        <v>Onsite/Hybrid</v>
      </c>
      <c r="I1681" t="s">
        <v>26</v>
      </c>
      <c r="J1681" t="str">
        <f t="shared" si="105"/>
        <v>3-6 yrs</v>
      </c>
      <c r="K1681">
        <f t="shared" ca="1" si="107"/>
        <v>6</v>
      </c>
      <c r="L1681" t="s">
        <v>39</v>
      </c>
      <c r="M1681">
        <v>0</v>
      </c>
      <c r="N1681">
        <v>1</v>
      </c>
      <c r="O1681">
        <v>0</v>
      </c>
      <c r="P1681">
        <v>1</v>
      </c>
      <c r="Q1681">
        <v>1</v>
      </c>
      <c r="R1681">
        <f>SUM(M1681:N1681:O1681:P1681:Q1681)</f>
        <v>3</v>
      </c>
      <c r="S1681" s="1">
        <v>123712</v>
      </c>
      <c r="T1681" s="1" t="str">
        <f t="shared" si="106"/>
        <v>High</v>
      </c>
      <c r="U1681">
        <v>12</v>
      </c>
      <c r="V1681">
        <v>2024</v>
      </c>
      <c r="W1681" t="s">
        <v>20</v>
      </c>
      <c r="X1681">
        <v>2</v>
      </c>
    </row>
    <row r="1682" spans="1:24" x14ac:dyDescent="0.3">
      <c r="A1682">
        <v>1681</v>
      </c>
      <c r="B1682" t="s">
        <v>21</v>
      </c>
      <c r="C1682" t="str">
        <f>_xlfn.XLOOKUP(B1682,Lookup_table!B:B,Lookup_table!C:C)</f>
        <v>AI</v>
      </c>
      <c r="D1682" t="s">
        <v>37</v>
      </c>
      <c r="E1682" t="s">
        <v>32</v>
      </c>
      <c r="F1682" t="s">
        <v>52</v>
      </c>
      <c r="G1682" t="s">
        <v>30</v>
      </c>
      <c r="H1682" t="str">
        <f t="shared" si="104"/>
        <v>Onsite/Hybrid</v>
      </c>
      <c r="I1682" t="s">
        <v>26</v>
      </c>
      <c r="J1682" t="str">
        <f t="shared" si="105"/>
        <v>3-6 yrs</v>
      </c>
      <c r="K1682">
        <f t="shared" ca="1" si="107"/>
        <v>6</v>
      </c>
      <c r="L1682" t="s">
        <v>19</v>
      </c>
      <c r="M1682">
        <v>0</v>
      </c>
      <c r="N1682">
        <v>1</v>
      </c>
      <c r="O1682">
        <v>1</v>
      </c>
      <c r="P1682">
        <v>1</v>
      </c>
      <c r="Q1682">
        <v>1</v>
      </c>
      <c r="R1682">
        <f>SUM(M1682:N1682:O1682:P1682:Q1682)</f>
        <v>4</v>
      </c>
      <c r="S1682" s="1">
        <v>156687</v>
      </c>
      <c r="T1682" s="1" t="str">
        <f t="shared" si="106"/>
        <v>High</v>
      </c>
      <c r="U1682">
        <v>3</v>
      </c>
      <c r="V1682">
        <v>2020</v>
      </c>
      <c r="W1682" t="s">
        <v>28</v>
      </c>
      <c r="X1682">
        <v>3</v>
      </c>
    </row>
    <row r="1683" spans="1:24" x14ac:dyDescent="0.3">
      <c r="A1683">
        <v>1682</v>
      </c>
      <c r="B1683" t="s">
        <v>21</v>
      </c>
      <c r="C1683" t="str">
        <f>_xlfn.XLOOKUP(B1683,Lookup_table!B:B,Lookup_table!C:C)</f>
        <v>AI</v>
      </c>
      <c r="D1683" t="s">
        <v>22</v>
      </c>
      <c r="E1683" t="s">
        <v>38</v>
      </c>
      <c r="F1683" t="s">
        <v>43</v>
      </c>
      <c r="G1683" t="s">
        <v>25</v>
      </c>
      <c r="H1683" t="str">
        <f t="shared" si="104"/>
        <v>Onsite/Hybrid</v>
      </c>
      <c r="I1683" t="s">
        <v>18</v>
      </c>
      <c r="J1683" t="str">
        <f t="shared" si="105"/>
        <v>7+ yrs</v>
      </c>
      <c r="K1683">
        <f t="shared" ca="1" si="107"/>
        <v>15</v>
      </c>
      <c r="L1683" t="s">
        <v>19</v>
      </c>
      <c r="M1683">
        <v>0</v>
      </c>
      <c r="N1683">
        <v>1</v>
      </c>
      <c r="O1683">
        <v>0</v>
      </c>
      <c r="P1683">
        <v>0</v>
      </c>
      <c r="Q1683">
        <v>0</v>
      </c>
      <c r="R1683">
        <f>SUM(M1683:N1683:O1683:P1683:Q1683)</f>
        <v>1</v>
      </c>
      <c r="S1683" s="1">
        <v>159062</v>
      </c>
      <c r="T1683" s="1" t="str">
        <f t="shared" si="106"/>
        <v>High</v>
      </c>
      <c r="U1683">
        <v>8</v>
      </c>
      <c r="V1683">
        <v>2021</v>
      </c>
      <c r="W1683" t="s">
        <v>20</v>
      </c>
      <c r="X1683">
        <v>4</v>
      </c>
    </row>
    <row r="1684" spans="1:24" x14ac:dyDescent="0.3">
      <c r="A1684">
        <v>1683</v>
      </c>
      <c r="B1684" t="s">
        <v>21</v>
      </c>
      <c r="C1684" t="str">
        <f>_xlfn.XLOOKUP(B1684,Lookup_table!B:B,Lookup_table!C:C)</f>
        <v>AI</v>
      </c>
      <c r="D1684" t="s">
        <v>14</v>
      </c>
      <c r="E1684" t="s">
        <v>42</v>
      </c>
      <c r="F1684" t="s">
        <v>52</v>
      </c>
      <c r="G1684" t="s">
        <v>17</v>
      </c>
      <c r="H1684" t="str">
        <f t="shared" si="104"/>
        <v>Remote</v>
      </c>
      <c r="I1684" t="s">
        <v>35</v>
      </c>
      <c r="J1684" t="str">
        <f t="shared" si="105"/>
        <v>0-2 yrs</v>
      </c>
      <c r="K1684">
        <f t="shared" ca="1" si="107"/>
        <v>1</v>
      </c>
      <c r="L1684" t="s">
        <v>19</v>
      </c>
      <c r="M1684">
        <v>1</v>
      </c>
      <c r="N1684">
        <v>1</v>
      </c>
      <c r="O1684">
        <v>0</v>
      </c>
      <c r="P1684">
        <v>0</v>
      </c>
      <c r="Q1684">
        <v>0</v>
      </c>
      <c r="R1684">
        <f>SUM(M1684:N1684:O1684:P1684:Q1684)</f>
        <v>2</v>
      </c>
      <c r="S1684" s="1">
        <v>93915</v>
      </c>
      <c r="T1684" s="1" t="str">
        <f t="shared" si="106"/>
        <v>Medium</v>
      </c>
      <c r="U1684">
        <v>11</v>
      </c>
      <c r="V1684">
        <v>2026</v>
      </c>
      <c r="W1684" t="s">
        <v>28</v>
      </c>
      <c r="X1684">
        <v>9</v>
      </c>
    </row>
    <row r="1685" spans="1:24" x14ac:dyDescent="0.3">
      <c r="A1685">
        <v>1684</v>
      </c>
      <c r="B1685" t="s">
        <v>36</v>
      </c>
      <c r="C1685" t="str">
        <f>_xlfn.XLOOKUP(B1685,Lookup_table!B:B,Lookup_table!C:C)</f>
        <v>Data</v>
      </c>
      <c r="D1685" t="s">
        <v>14</v>
      </c>
      <c r="E1685" t="s">
        <v>40</v>
      </c>
      <c r="F1685" t="s">
        <v>43</v>
      </c>
      <c r="G1685" t="s">
        <v>30</v>
      </c>
      <c r="H1685" t="str">
        <f t="shared" si="104"/>
        <v>Onsite/Hybrid</v>
      </c>
      <c r="I1685" t="s">
        <v>26</v>
      </c>
      <c r="J1685" t="str">
        <f t="shared" si="105"/>
        <v>3-6 yrs</v>
      </c>
      <c r="K1685">
        <f t="shared" ca="1" si="107"/>
        <v>4</v>
      </c>
      <c r="L1685" t="s">
        <v>39</v>
      </c>
      <c r="M1685">
        <v>0</v>
      </c>
      <c r="N1685">
        <v>1</v>
      </c>
      <c r="O1685">
        <v>1</v>
      </c>
      <c r="P1685">
        <v>1</v>
      </c>
      <c r="Q1685">
        <v>1</v>
      </c>
      <c r="R1685">
        <f>SUM(M1685:N1685:O1685:P1685:Q1685)</f>
        <v>4</v>
      </c>
      <c r="S1685" s="1">
        <v>113399</v>
      </c>
      <c r="T1685" s="1" t="str">
        <f t="shared" si="106"/>
        <v>Medium</v>
      </c>
      <c r="U1685">
        <v>12</v>
      </c>
      <c r="V1685">
        <v>2022</v>
      </c>
      <c r="W1685" t="s">
        <v>28</v>
      </c>
      <c r="X1685">
        <v>9</v>
      </c>
    </row>
    <row r="1686" spans="1:24" x14ac:dyDescent="0.3">
      <c r="A1686">
        <v>1685</v>
      </c>
      <c r="B1686" t="s">
        <v>21</v>
      </c>
      <c r="C1686" t="str">
        <f>_xlfn.XLOOKUP(B1686,Lookup_table!B:B,Lookup_table!C:C)</f>
        <v>AI</v>
      </c>
      <c r="D1686" t="s">
        <v>14</v>
      </c>
      <c r="E1686" t="s">
        <v>40</v>
      </c>
      <c r="F1686" t="s">
        <v>29</v>
      </c>
      <c r="G1686" t="s">
        <v>17</v>
      </c>
      <c r="H1686" t="str">
        <f t="shared" si="104"/>
        <v>Remote</v>
      </c>
      <c r="I1686" t="s">
        <v>35</v>
      </c>
      <c r="J1686" t="str">
        <f t="shared" si="105"/>
        <v>0-2 yrs</v>
      </c>
      <c r="K1686">
        <f t="shared" ca="1" si="107"/>
        <v>0</v>
      </c>
      <c r="L1686" t="s">
        <v>19</v>
      </c>
      <c r="M1686">
        <v>0</v>
      </c>
      <c r="N1686">
        <v>0</v>
      </c>
      <c r="O1686">
        <v>0</v>
      </c>
      <c r="P1686">
        <v>1</v>
      </c>
      <c r="Q1686">
        <v>1</v>
      </c>
      <c r="R1686">
        <f>SUM(M1686:N1686:O1686:P1686:Q1686)</f>
        <v>2</v>
      </c>
      <c r="S1686" s="1">
        <v>111312</v>
      </c>
      <c r="T1686" s="1" t="str">
        <f t="shared" si="106"/>
        <v>Medium</v>
      </c>
      <c r="U1686">
        <v>9</v>
      </c>
      <c r="V1686">
        <v>2022</v>
      </c>
      <c r="W1686" t="s">
        <v>34</v>
      </c>
      <c r="X1686">
        <v>2</v>
      </c>
    </row>
    <row r="1687" spans="1:24" x14ac:dyDescent="0.3">
      <c r="A1687">
        <v>1686</v>
      </c>
      <c r="B1687" t="s">
        <v>21</v>
      </c>
      <c r="C1687" t="str">
        <f>_xlfn.XLOOKUP(B1687,Lookup_table!B:B,Lookup_table!C:C)</f>
        <v>AI</v>
      </c>
      <c r="D1687" t="s">
        <v>22</v>
      </c>
      <c r="E1687" t="s">
        <v>40</v>
      </c>
      <c r="F1687" t="s">
        <v>52</v>
      </c>
      <c r="G1687" t="s">
        <v>17</v>
      </c>
      <c r="H1687" t="str">
        <f t="shared" si="104"/>
        <v>Remote</v>
      </c>
      <c r="I1687" t="s">
        <v>35</v>
      </c>
      <c r="J1687" t="str">
        <f t="shared" si="105"/>
        <v>0-2 yrs</v>
      </c>
      <c r="K1687">
        <f t="shared" ca="1" si="107"/>
        <v>2</v>
      </c>
      <c r="L1687" t="s">
        <v>19</v>
      </c>
      <c r="M1687">
        <v>1</v>
      </c>
      <c r="N1687">
        <v>1</v>
      </c>
      <c r="O1687">
        <v>1</v>
      </c>
      <c r="P1687">
        <v>0</v>
      </c>
      <c r="Q1687">
        <v>1</v>
      </c>
      <c r="R1687">
        <f>SUM(M1687:N1687:O1687:P1687:Q1687)</f>
        <v>4</v>
      </c>
      <c r="S1687" s="1">
        <v>133086</v>
      </c>
      <c r="T1687" s="1" t="str">
        <f t="shared" si="106"/>
        <v>High</v>
      </c>
      <c r="U1687">
        <v>6</v>
      </c>
      <c r="V1687">
        <v>2026</v>
      </c>
      <c r="W1687" t="s">
        <v>20</v>
      </c>
      <c r="X1687">
        <v>4</v>
      </c>
    </row>
    <row r="1688" spans="1:24" x14ac:dyDescent="0.3">
      <c r="A1688">
        <v>1687</v>
      </c>
      <c r="B1688" t="s">
        <v>33</v>
      </c>
      <c r="C1688" t="str">
        <f>_xlfn.XLOOKUP(B1688,Lookup_table!B:B,Lookup_table!C:C)</f>
        <v>Data</v>
      </c>
      <c r="D1688" t="s">
        <v>34</v>
      </c>
      <c r="E1688" t="s">
        <v>15</v>
      </c>
      <c r="F1688" t="s">
        <v>51</v>
      </c>
      <c r="G1688" t="s">
        <v>25</v>
      </c>
      <c r="H1688" t="str">
        <f t="shared" si="104"/>
        <v>Onsite/Hybrid</v>
      </c>
      <c r="I1688" t="s">
        <v>35</v>
      </c>
      <c r="J1688" t="str">
        <f t="shared" si="105"/>
        <v>0-2 yrs</v>
      </c>
      <c r="K1688">
        <f t="shared" ca="1" si="107"/>
        <v>1</v>
      </c>
      <c r="L1688" t="s">
        <v>27</v>
      </c>
      <c r="M1688">
        <v>1</v>
      </c>
      <c r="N1688">
        <v>1</v>
      </c>
      <c r="O1688">
        <v>1</v>
      </c>
      <c r="P1688">
        <v>1</v>
      </c>
      <c r="Q1688">
        <v>0</v>
      </c>
      <c r="R1688">
        <f>SUM(M1688:N1688:O1688:P1688:Q1688)</f>
        <v>4</v>
      </c>
      <c r="S1688" s="1">
        <v>76446</v>
      </c>
      <c r="T1688" s="1" t="str">
        <f t="shared" si="106"/>
        <v>Medium</v>
      </c>
      <c r="U1688">
        <v>10</v>
      </c>
      <c r="V1688">
        <v>2026</v>
      </c>
      <c r="W1688" t="s">
        <v>28</v>
      </c>
      <c r="X1688">
        <v>7</v>
      </c>
    </row>
    <row r="1689" spans="1:24" x14ac:dyDescent="0.3">
      <c r="A1689">
        <v>1688</v>
      </c>
      <c r="B1689" t="s">
        <v>50</v>
      </c>
      <c r="C1689" t="str">
        <f>_xlfn.XLOOKUP(B1689,Lookup_table!B:B,Lookup_table!C:C)</f>
        <v>AI</v>
      </c>
      <c r="D1689" t="s">
        <v>22</v>
      </c>
      <c r="E1689" t="s">
        <v>38</v>
      </c>
      <c r="F1689" t="s">
        <v>44</v>
      </c>
      <c r="G1689" t="s">
        <v>25</v>
      </c>
      <c r="H1689" t="str">
        <f t="shared" si="104"/>
        <v>Onsite/Hybrid</v>
      </c>
      <c r="I1689" t="s">
        <v>35</v>
      </c>
      <c r="J1689" t="str">
        <f t="shared" si="105"/>
        <v>0-2 yrs</v>
      </c>
      <c r="K1689">
        <f t="shared" ca="1" si="107"/>
        <v>0</v>
      </c>
      <c r="L1689" t="s">
        <v>27</v>
      </c>
      <c r="M1689">
        <v>1</v>
      </c>
      <c r="N1689">
        <v>1</v>
      </c>
      <c r="O1689">
        <v>0</v>
      </c>
      <c r="P1689">
        <v>1</v>
      </c>
      <c r="Q1689">
        <v>1</v>
      </c>
      <c r="R1689">
        <f>SUM(M1689:N1689:O1689:P1689:Q1689)</f>
        <v>4</v>
      </c>
      <c r="S1689" s="1">
        <v>137914</v>
      </c>
      <c r="T1689" s="1" t="str">
        <f t="shared" si="106"/>
        <v>High</v>
      </c>
      <c r="U1689">
        <v>3</v>
      </c>
      <c r="V1689">
        <v>2020</v>
      </c>
      <c r="W1689" t="s">
        <v>20</v>
      </c>
      <c r="X1689">
        <v>5</v>
      </c>
    </row>
    <row r="1690" spans="1:24" x14ac:dyDescent="0.3">
      <c r="A1690">
        <v>1689</v>
      </c>
      <c r="B1690" t="s">
        <v>33</v>
      </c>
      <c r="C1690" t="str">
        <f>_xlfn.XLOOKUP(B1690,Lookup_table!B:B,Lookup_table!C:C)</f>
        <v>Data</v>
      </c>
      <c r="D1690" t="s">
        <v>34</v>
      </c>
      <c r="E1690" t="s">
        <v>40</v>
      </c>
      <c r="F1690" t="s">
        <v>29</v>
      </c>
      <c r="G1690" t="s">
        <v>25</v>
      </c>
      <c r="H1690" t="str">
        <f t="shared" si="104"/>
        <v>Onsite/Hybrid</v>
      </c>
      <c r="I1690" t="s">
        <v>26</v>
      </c>
      <c r="J1690" t="str">
        <f t="shared" si="105"/>
        <v>3-6 yrs</v>
      </c>
      <c r="K1690">
        <f t="shared" ca="1" si="107"/>
        <v>4</v>
      </c>
      <c r="L1690" t="s">
        <v>19</v>
      </c>
      <c r="M1690">
        <v>1</v>
      </c>
      <c r="N1690">
        <v>1</v>
      </c>
      <c r="O1690">
        <v>0</v>
      </c>
      <c r="P1690">
        <v>0</v>
      </c>
      <c r="Q1690">
        <v>1</v>
      </c>
      <c r="R1690">
        <f>SUM(M1690:N1690:O1690:P1690:Q1690)</f>
        <v>3</v>
      </c>
      <c r="S1690" s="1">
        <v>87258</v>
      </c>
      <c r="T1690" s="1" t="str">
        <f t="shared" si="106"/>
        <v>Medium</v>
      </c>
      <c r="U1690">
        <v>5</v>
      </c>
      <c r="V1690">
        <v>2026</v>
      </c>
      <c r="W1690" t="s">
        <v>34</v>
      </c>
      <c r="X1690">
        <v>1</v>
      </c>
    </row>
    <row r="1691" spans="1:24" x14ac:dyDescent="0.3">
      <c r="A1691">
        <v>1690</v>
      </c>
      <c r="B1691" t="s">
        <v>21</v>
      </c>
      <c r="C1691" t="str">
        <f>_xlfn.XLOOKUP(B1691,Lookup_table!B:B,Lookup_table!C:C)</f>
        <v>AI</v>
      </c>
      <c r="D1691" t="s">
        <v>14</v>
      </c>
      <c r="E1691" t="s">
        <v>23</v>
      </c>
      <c r="F1691" t="s">
        <v>52</v>
      </c>
      <c r="G1691" t="s">
        <v>30</v>
      </c>
      <c r="H1691" t="str">
        <f t="shared" si="104"/>
        <v>Onsite/Hybrid</v>
      </c>
      <c r="I1691" t="s">
        <v>35</v>
      </c>
      <c r="J1691" t="str">
        <f t="shared" si="105"/>
        <v>0-2 yrs</v>
      </c>
      <c r="K1691">
        <f t="shared" ca="1" si="107"/>
        <v>2</v>
      </c>
      <c r="L1691" t="s">
        <v>27</v>
      </c>
      <c r="M1691">
        <v>1</v>
      </c>
      <c r="N1691">
        <v>1</v>
      </c>
      <c r="O1691">
        <v>1</v>
      </c>
      <c r="P1691">
        <v>0</v>
      </c>
      <c r="Q1691">
        <v>1</v>
      </c>
      <c r="R1691">
        <f>SUM(M1691:N1691:O1691:P1691:Q1691)</f>
        <v>4</v>
      </c>
      <c r="S1691" s="1">
        <v>116606</v>
      </c>
      <c r="T1691" s="1" t="str">
        <f t="shared" si="106"/>
        <v>Medium</v>
      </c>
      <c r="U1691">
        <v>1</v>
      </c>
      <c r="V1691">
        <v>2022</v>
      </c>
      <c r="W1691" t="s">
        <v>28</v>
      </c>
      <c r="X1691">
        <v>7</v>
      </c>
    </row>
    <row r="1692" spans="1:24" x14ac:dyDescent="0.3">
      <c r="A1692">
        <v>1691</v>
      </c>
      <c r="B1692" t="s">
        <v>33</v>
      </c>
      <c r="C1692" t="str">
        <f>_xlfn.XLOOKUP(B1692,Lookup_table!B:B,Lookup_table!C:C)</f>
        <v>Data</v>
      </c>
      <c r="D1692" t="s">
        <v>37</v>
      </c>
      <c r="E1692" t="s">
        <v>38</v>
      </c>
      <c r="F1692" t="s">
        <v>16</v>
      </c>
      <c r="G1692" t="s">
        <v>17</v>
      </c>
      <c r="H1692" t="str">
        <f t="shared" si="104"/>
        <v>Remote</v>
      </c>
      <c r="I1692" t="s">
        <v>26</v>
      </c>
      <c r="J1692" t="str">
        <f t="shared" si="105"/>
        <v>3-6 yrs</v>
      </c>
      <c r="K1692">
        <f t="shared" ca="1" si="107"/>
        <v>4</v>
      </c>
      <c r="L1692" t="s">
        <v>39</v>
      </c>
      <c r="M1692">
        <v>1</v>
      </c>
      <c r="N1692">
        <v>1</v>
      </c>
      <c r="O1692">
        <v>1</v>
      </c>
      <c r="P1692">
        <v>0</v>
      </c>
      <c r="Q1692">
        <v>0</v>
      </c>
      <c r="R1692">
        <f>SUM(M1692:N1692:O1692:P1692:Q1692)</f>
        <v>3</v>
      </c>
      <c r="S1692" s="1">
        <v>87656</v>
      </c>
      <c r="T1692" s="1" t="str">
        <f t="shared" si="106"/>
        <v>Medium</v>
      </c>
      <c r="U1692">
        <v>11</v>
      </c>
      <c r="V1692">
        <v>2024</v>
      </c>
      <c r="W1692" t="s">
        <v>34</v>
      </c>
      <c r="X1692">
        <v>1</v>
      </c>
    </row>
    <row r="1693" spans="1:24" x14ac:dyDescent="0.3">
      <c r="A1693">
        <v>1692</v>
      </c>
      <c r="B1693" t="s">
        <v>31</v>
      </c>
      <c r="C1693" t="str">
        <f>_xlfn.XLOOKUP(B1693,Lookup_table!B:B,Lookup_table!C:C)</f>
        <v>Business</v>
      </c>
      <c r="D1693" t="s">
        <v>37</v>
      </c>
      <c r="E1693" t="s">
        <v>32</v>
      </c>
      <c r="F1693" t="s">
        <v>43</v>
      </c>
      <c r="G1693" t="s">
        <v>25</v>
      </c>
      <c r="H1693" t="str">
        <f t="shared" si="104"/>
        <v>Onsite/Hybrid</v>
      </c>
      <c r="I1693" t="s">
        <v>26</v>
      </c>
      <c r="J1693" t="str">
        <f t="shared" si="105"/>
        <v>3-6 yrs</v>
      </c>
      <c r="K1693">
        <f t="shared" ca="1" si="107"/>
        <v>6</v>
      </c>
      <c r="L1693" t="s">
        <v>39</v>
      </c>
      <c r="M1693">
        <v>1</v>
      </c>
      <c r="N1693">
        <v>0</v>
      </c>
      <c r="O1693">
        <v>1</v>
      </c>
      <c r="P1693">
        <v>0</v>
      </c>
      <c r="Q1693">
        <v>1</v>
      </c>
      <c r="R1693">
        <f>SUM(M1693:N1693:O1693:P1693:Q1693)</f>
        <v>3</v>
      </c>
      <c r="S1693" s="1">
        <v>104895</v>
      </c>
      <c r="T1693" s="1" t="str">
        <f t="shared" si="106"/>
        <v>Medium</v>
      </c>
      <c r="U1693">
        <v>8</v>
      </c>
      <c r="V1693">
        <v>2025</v>
      </c>
      <c r="W1693" t="s">
        <v>34</v>
      </c>
      <c r="X1693">
        <v>5</v>
      </c>
    </row>
    <row r="1694" spans="1:24" x14ac:dyDescent="0.3">
      <c r="A1694">
        <v>1693</v>
      </c>
      <c r="B1694" t="s">
        <v>36</v>
      </c>
      <c r="C1694" t="str">
        <f>_xlfn.XLOOKUP(B1694,Lookup_table!B:B,Lookup_table!C:C)</f>
        <v>Data</v>
      </c>
      <c r="D1694" t="s">
        <v>22</v>
      </c>
      <c r="E1694" t="s">
        <v>38</v>
      </c>
      <c r="F1694" t="s">
        <v>52</v>
      </c>
      <c r="G1694" t="s">
        <v>25</v>
      </c>
      <c r="H1694" t="str">
        <f t="shared" si="104"/>
        <v>Onsite/Hybrid</v>
      </c>
      <c r="I1694" t="s">
        <v>35</v>
      </c>
      <c r="J1694" t="str">
        <f t="shared" si="105"/>
        <v>0-2 yrs</v>
      </c>
      <c r="K1694">
        <f t="shared" ca="1" si="107"/>
        <v>1</v>
      </c>
      <c r="L1694" t="s">
        <v>19</v>
      </c>
      <c r="M1694">
        <v>0</v>
      </c>
      <c r="N1694">
        <v>1</v>
      </c>
      <c r="O1694">
        <v>1</v>
      </c>
      <c r="P1694">
        <v>1</v>
      </c>
      <c r="Q1694">
        <v>1</v>
      </c>
      <c r="R1694">
        <f>SUM(M1694:N1694:O1694:P1694:Q1694)</f>
        <v>4</v>
      </c>
      <c r="S1694" s="1">
        <v>114730</v>
      </c>
      <c r="T1694" s="1" t="str">
        <f t="shared" si="106"/>
        <v>Medium</v>
      </c>
      <c r="U1694">
        <v>7</v>
      </c>
      <c r="V1694">
        <v>2020</v>
      </c>
      <c r="W1694" t="s">
        <v>28</v>
      </c>
      <c r="X1694">
        <v>9</v>
      </c>
    </row>
    <row r="1695" spans="1:24" x14ac:dyDescent="0.3">
      <c r="A1695">
        <v>1694</v>
      </c>
      <c r="B1695" t="s">
        <v>21</v>
      </c>
      <c r="C1695" t="str">
        <f>_xlfn.XLOOKUP(B1695,Lookup_table!B:B,Lookup_table!C:C)</f>
        <v>AI</v>
      </c>
      <c r="D1695" t="s">
        <v>22</v>
      </c>
      <c r="E1695" t="s">
        <v>15</v>
      </c>
      <c r="F1695" t="s">
        <v>29</v>
      </c>
      <c r="G1695" t="s">
        <v>17</v>
      </c>
      <c r="H1695" t="str">
        <f t="shared" si="104"/>
        <v>Remote</v>
      </c>
      <c r="I1695" t="s">
        <v>35</v>
      </c>
      <c r="J1695" t="str">
        <f t="shared" si="105"/>
        <v>0-2 yrs</v>
      </c>
      <c r="K1695">
        <f t="shared" ca="1" si="107"/>
        <v>1</v>
      </c>
      <c r="L1695" t="s">
        <v>27</v>
      </c>
      <c r="M1695">
        <v>0</v>
      </c>
      <c r="N1695">
        <v>0</v>
      </c>
      <c r="O1695">
        <v>1</v>
      </c>
      <c r="P1695">
        <v>1</v>
      </c>
      <c r="Q1695">
        <v>1</v>
      </c>
      <c r="R1695">
        <f>SUM(M1695:N1695:O1695:P1695:Q1695)</f>
        <v>3</v>
      </c>
      <c r="S1695" s="1">
        <v>145151</v>
      </c>
      <c r="T1695" s="1" t="str">
        <f t="shared" si="106"/>
        <v>High</v>
      </c>
      <c r="U1695">
        <v>1</v>
      </c>
      <c r="V1695">
        <v>2025</v>
      </c>
      <c r="W1695" t="s">
        <v>28</v>
      </c>
      <c r="X1695">
        <v>2</v>
      </c>
    </row>
    <row r="1696" spans="1:24" x14ac:dyDescent="0.3">
      <c r="A1696">
        <v>1695</v>
      </c>
      <c r="B1696" t="s">
        <v>21</v>
      </c>
      <c r="C1696" t="str">
        <f>_xlfn.XLOOKUP(B1696,Lookup_table!B:B,Lookup_table!C:C)</f>
        <v>AI</v>
      </c>
      <c r="D1696" t="s">
        <v>37</v>
      </c>
      <c r="E1696" t="s">
        <v>32</v>
      </c>
      <c r="F1696" t="s">
        <v>52</v>
      </c>
      <c r="G1696" t="s">
        <v>17</v>
      </c>
      <c r="H1696" t="str">
        <f t="shared" si="104"/>
        <v>Remote</v>
      </c>
      <c r="I1696" t="s">
        <v>18</v>
      </c>
      <c r="J1696" t="str">
        <f t="shared" si="105"/>
        <v>7+ yrs</v>
      </c>
      <c r="K1696">
        <f t="shared" ca="1" si="107"/>
        <v>13</v>
      </c>
      <c r="L1696" t="s">
        <v>19</v>
      </c>
      <c r="M1696">
        <v>0</v>
      </c>
      <c r="N1696">
        <v>1</v>
      </c>
      <c r="O1696">
        <v>1</v>
      </c>
      <c r="P1696">
        <v>0</v>
      </c>
      <c r="Q1696">
        <v>1</v>
      </c>
      <c r="R1696">
        <f>SUM(M1696:N1696:O1696:P1696:Q1696)</f>
        <v>3</v>
      </c>
      <c r="S1696" s="1">
        <v>161493</v>
      </c>
      <c r="T1696" s="1" t="str">
        <f t="shared" si="106"/>
        <v>High</v>
      </c>
      <c r="U1696">
        <v>1</v>
      </c>
      <c r="V1696">
        <v>2020</v>
      </c>
      <c r="W1696" t="s">
        <v>28</v>
      </c>
      <c r="X1696">
        <v>7</v>
      </c>
    </row>
    <row r="1697" spans="1:24" x14ac:dyDescent="0.3">
      <c r="A1697">
        <v>1696</v>
      </c>
      <c r="B1697" t="s">
        <v>50</v>
      </c>
      <c r="C1697" t="str">
        <f>_xlfn.XLOOKUP(B1697,Lookup_table!B:B,Lookup_table!C:C)</f>
        <v>AI</v>
      </c>
      <c r="D1697" t="s">
        <v>14</v>
      </c>
      <c r="E1697" t="s">
        <v>32</v>
      </c>
      <c r="F1697" t="s">
        <v>52</v>
      </c>
      <c r="G1697" t="s">
        <v>17</v>
      </c>
      <c r="H1697" t="str">
        <f t="shared" si="104"/>
        <v>Remote</v>
      </c>
      <c r="I1697" t="s">
        <v>18</v>
      </c>
      <c r="J1697" t="str">
        <f t="shared" si="105"/>
        <v>7+ yrs</v>
      </c>
      <c r="K1697">
        <f t="shared" ca="1" si="107"/>
        <v>8</v>
      </c>
      <c r="L1697" t="s">
        <v>27</v>
      </c>
      <c r="M1697">
        <v>1</v>
      </c>
      <c r="N1697">
        <v>1</v>
      </c>
      <c r="O1697">
        <v>1</v>
      </c>
      <c r="P1697">
        <v>1</v>
      </c>
      <c r="Q1697">
        <v>0</v>
      </c>
      <c r="R1697">
        <f>SUM(M1697:N1697:O1697:P1697:Q1697)</f>
        <v>4</v>
      </c>
      <c r="S1697" s="1">
        <v>170923</v>
      </c>
      <c r="T1697" s="1" t="str">
        <f t="shared" si="106"/>
        <v>High</v>
      </c>
      <c r="U1697">
        <v>6</v>
      </c>
      <c r="V1697">
        <v>2021</v>
      </c>
      <c r="W1697" t="s">
        <v>28</v>
      </c>
      <c r="X1697">
        <v>6</v>
      </c>
    </row>
    <row r="1698" spans="1:24" x14ac:dyDescent="0.3">
      <c r="A1698">
        <v>1697</v>
      </c>
      <c r="B1698" t="s">
        <v>36</v>
      </c>
      <c r="C1698" t="str">
        <f>_xlfn.XLOOKUP(B1698,Lookup_table!B:B,Lookup_table!C:C)</f>
        <v>Data</v>
      </c>
      <c r="D1698" t="s">
        <v>14</v>
      </c>
      <c r="E1698" t="s">
        <v>38</v>
      </c>
      <c r="F1698" t="s">
        <v>16</v>
      </c>
      <c r="G1698" t="s">
        <v>25</v>
      </c>
      <c r="H1698" t="str">
        <f t="shared" si="104"/>
        <v>Onsite/Hybrid</v>
      </c>
      <c r="I1698" t="s">
        <v>26</v>
      </c>
      <c r="J1698" t="str">
        <f t="shared" si="105"/>
        <v>3-6 yrs</v>
      </c>
      <c r="K1698">
        <f t="shared" ca="1" si="107"/>
        <v>3</v>
      </c>
      <c r="L1698" t="s">
        <v>19</v>
      </c>
      <c r="M1698">
        <v>1</v>
      </c>
      <c r="N1698">
        <v>0</v>
      </c>
      <c r="O1698">
        <v>0</v>
      </c>
      <c r="P1698">
        <v>0</v>
      </c>
      <c r="Q1698">
        <v>0</v>
      </c>
      <c r="R1698">
        <f>SUM(M1698:N1698:O1698:P1698:Q1698)</f>
        <v>1</v>
      </c>
      <c r="S1698" s="1">
        <v>75402</v>
      </c>
      <c r="T1698" s="1" t="str">
        <f t="shared" si="106"/>
        <v>Medium</v>
      </c>
      <c r="U1698">
        <v>9</v>
      </c>
      <c r="V1698">
        <v>2022</v>
      </c>
      <c r="W1698" t="s">
        <v>34</v>
      </c>
      <c r="X1698">
        <v>3</v>
      </c>
    </row>
    <row r="1699" spans="1:24" x14ac:dyDescent="0.3">
      <c r="A1699">
        <v>1698</v>
      </c>
      <c r="B1699" t="s">
        <v>33</v>
      </c>
      <c r="C1699" t="str">
        <f>_xlfn.XLOOKUP(B1699,Lookup_table!B:B,Lookup_table!C:C)</f>
        <v>Data</v>
      </c>
      <c r="D1699" t="s">
        <v>14</v>
      </c>
      <c r="E1699" t="s">
        <v>42</v>
      </c>
      <c r="F1699" t="s">
        <v>44</v>
      </c>
      <c r="G1699" t="s">
        <v>17</v>
      </c>
      <c r="H1699" t="str">
        <f t="shared" si="104"/>
        <v>Remote</v>
      </c>
      <c r="I1699" t="s">
        <v>18</v>
      </c>
      <c r="J1699" t="str">
        <f t="shared" si="105"/>
        <v>7+ yrs</v>
      </c>
      <c r="K1699">
        <f t="shared" ca="1" si="107"/>
        <v>8</v>
      </c>
      <c r="L1699" t="s">
        <v>39</v>
      </c>
      <c r="M1699">
        <v>1</v>
      </c>
      <c r="N1699">
        <v>1</v>
      </c>
      <c r="O1699">
        <v>1</v>
      </c>
      <c r="P1699">
        <v>0</v>
      </c>
      <c r="Q1699">
        <v>1</v>
      </c>
      <c r="R1699">
        <f>SUM(M1699:N1699:O1699:P1699:Q1699)</f>
        <v>4</v>
      </c>
      <c r="S1699" s="1">
        <v>121839</v>
      </c>
      <c r="T1699" s="1" t="str">
        <f t="shared" si="106"/>
        <v>High</v>
      </c>
      <c r="U1699">
        <v>2</v>
      </c>
      <c r="V1699">
        <v>2024</v>
      </c>
      <c r="W1699" t="s">
        <v>34</v>
      </c>
      <c r="X1699">
        <v>4</v>
      </c>
    </row>
    <row r="1700" spans="1:24" x14ac:dyDescent="0.3">
      <c r="A1700">
        <v>1699</v>
      </c>
      <c r="B1700" t="s">
        <v>21</v>
      </c>
      <c r="C1700" t="str">
        <f>_xlfn.XLOOKUP(B1700,Lookup_table!B:B,Lookup_table!C:C)</f>
        <v>AI</v>
      </c>
      <c r="D1700" t="s">
        <v>34</v>
      </c>
      <c r="E1700" t="s">
        <v>32</v>
      </c>
      <c r="F1700" t="s">
        <v>16</v>
      </c>
      <c r="G1700" t="s">
        <v>17</v>
      </c>
      <c r="H1700" t="str">
        <f t="shared" si="104"/>
        <v>Remote</v>
      </c>
      <c r="I1700" t="s">
        <v>26</v>
      </c>
      <c r="J1700" t="str">
        <f t="shared" si="105"/>
        <v>3-6 yrs</v>
      </c>
      <c r="K1700">
        <f t="shared" ca="1" si="107"/>
        <v>4</v>
      </c>
      <c r="L1700" t="s">
        <v>39</v>
      </c>
      <c r="M1700">
        <v>1</v>
      </c>
      <c r="N1700">
        <v>0</v>
      </c>
      <c r="O1700">
        <v>1</v>
      </c>
      <c r="P1700">
        <v>1</v>
      </c>
      <c r="Q1700">
        <v>1</v>
      </c>
      <c r="R1700">
        <f>SUM(M1700:N1700:O1700:P1700:Q1700)</f>
        <v>4</v>
      </c>
      <c r="S1700" s="1">
        <v>156227</v>
      </c>
      <c r="T1700" s="1" t="str">
        <f t="shared" si="106"/>
        <v>High</v>
      </c>
      <c r="U1700">
        <v>10</v>
      </c>
      <c r="V1700">
        <v>2024</v>
      </c>
      <c r="W1700" t="s">
        <v>28</v>
      </c>
      <c r="X1700">
        <v>7</v>
      </c>
    </row>
    <row r="1701" spans="1:24" x14ac:dyDescent="0.3">
      <c r="A1701">
        <v>1700</v>
      </c>
      <c r="B1701" t="s">
        <v>31</v>
      </c>
      <c r="C1701" t="str">
        <f>_xlfn.XLOOKUP(B1701,Lookup_table!B:B,Lookup_table!C:C)</f>
        <v>Business</v>
      </c>
      <c r="D1701" t="s">
        <v>34</v>
      </c>
      <c r="E1701" t="s">
        <v>42</v>
      </c>
      <c r="F1701" t="s">
        <v>52</v>
      </c>
      <c r="G1701" t="s">
        <v>17</v>
      </c>
      <c r="H1701" t="str">
        <f t="shared" si="104"/>
        <v>Remote</v>
      </c>
      <c r="I1701" t="s">
        <v>35</v>
      </c>
      <c r="J1701" t="str">
        <f t="shared" si="105"/>
        <v>0-2 yrs</v>
      </c>
      <c r="K1701">
        <f t="shared" ca="1" si="107"/>
        <v>1</v>
      </c>
      <c r="L1701" t="s">
        <v>39</v>
      </c>
      <c r="M1701">
        <v>0</v>
      </c>
      <c r="N1701">
        <v>1</v>
      </c>
      <c r="O1701">
        <v>1</v>
      </c>
      <c r="P1701">
        <v>1</v>
      </c>
      <c r="Q1701">
        <v>1</v>
      </c>
      <c r="R1701">
        <f>SUM(M1701:N1701:O1701:P1701:Q1701)</f>
        <v>4</v>
      </c>
      <c r="S1701" s="1">
        <v>93484</v>
      </c>
      <c r="T1701" s="1" t="str">
        <f t="shared" si="106"/>
        <v>Medium</v>
      </c>
      <c r="U1701">
        <v>11</v>
      </c>
      <c r="V1701">
        <v>2026</v>
      </c>
      <c r="W1701" t="s">
        <v>28</v>
      </c>
      <c r="X1701">
        <v>2</v>
      </c>
    </row>
    <row r="1702" spans="1:24" x14ac:dyDescent="0.3">
      <c r="A1702">
        <v>1701</v>
      </c>
      <c r="B1702" t="s">
        <v>41</v>
      </c>
      <c r="C1702" t="str">
        <f>_xlfn.XLOOKUP(B1702,Lookup_table!B:B,Lookup_table!C:C)</f>
        <v>Data</v>
      </c>
      <c r="D1702" t="s">
        <v>14</v>
      </c>
      <c r="E1702" t="s">
        <v>42</v>
      </c>
      <c r="F1702" t="s">
        <v>44</v>
      </c>
      <c r="G1702" t="s">
        <v>25</v>
      </c>
      <c r="H1702" t="str">
        <f t="shared" si="104"/>
        <v>Onsite/Hybrid</v>
      </c>
      <c r="I1702" t="s">
        <v>35</v>
      </c>
      <c r="J1702" t="str">
        <f t="shared" si="105"/>
        <v>0-2 yrs</v>
      </c>
      <c r="K1702">
        <f t="shared" ca="1" si="107"/>
        <v>1</v>
      </c>
      <c r="L1702" t="s">
        <v>39</v>
      </c>
      <c r="M1702">
        <v>1</v>
      </c>
      <c r="N1702">
        <v>0</v>
      </c>
      <c r="O1702">
        <v>1</v>
      </c>
      <c r="P1702">
        <v>1</v>
      </c>
      <c r="Q1702">
        <v>0</v>
      </c>
      <c r="R1702">
        <f>SUM(M1702:N1702:O1702:P1702:Q1702)</f>
        <v>3</v>
      </c>
      <c r="S1702" s="1">
        <v>75088</v>
      </c>
      <c r="T1702" s="1" t="str">
        <f t="shared" si="106"/>
        <v>Medium</v>
      </c>
      <c r="U1702">
        <v>6</v>
      </c>
      <c r="V1702">
        <v>2021</v>
      </c>
      <c r="W1702" t="s">
        <v>28</v>
      </c>
      <c r="X1702">
        <v>5</v>
      </c>
    </row>
    <row r="1703" spans="1:24" x14ac:dyDescent="0.3">
      <c r="A1703">
        <v>1702</v>
      </c>
      <c r="B1703" t="s">
        <v>33</v>
      </c>
      <c r="C1703" t="str">
        <f>_xlfn.XLOOKUP(B1703,Lookup_table!B:B,Lookup_table!C:C)</f>
        <v>Data</v>
      </c>
      <c r="D1703" t="s">
        <v>14</v>
      </c>
      <c r="E1703" t="s">
        <v>32</v>
      </c>
      <c r="F1703" t="s">
        <v>52</v>
      </c>
      <c r="G1703" t="s">
        <v>25</v>
      </c>
      <c r="H1703" t="str">
        <f t="shared" si="104"/>
        <v>Onsite/Hybrid</v>
      </c>
      <c r="I1703" t="s">
        <v>26</v>
      </c>
      <c r="J1703" t="str">
        <f t="shared" si="105"/>
        <v>3-6 yrs</v>
      </c>
      <c r="K1703">
        <f t="shared" ca="1" si="107"/>
        <v>5</v>
      </c>
      <c r="L1703" t="s">
        <v>19</v>
      </c>
      <c r="M1703">
        <v>1</v>
      </c>
      <c r="N1703">
        <v>1</v>
      </c>
      <c r="O1703">
        <v>1</v>
      </c>
      <c r="P1703">
        <v>1</v>
      </c>
      <c r="Q1703">
        <v>0</v>
      </c>
      <c r="R1703">
        <f>SUM(M1703:N1703:O1703:P1703:Q1703)</f>
        <v>4</v>
      </c>
      <c r="S1703" s="1">
        <v>106503</v>
      </c>
      <c r="T1703" s="1" t="str">
        <f t="shared" si="106"/>
        <v>Medium</v>
      </c>
      <c r="U1703">
        <v>6</v>
      </c>
      <c r="V1703">
        <v>2026</v>
      </c>
      <c r="W1703" t="s">
        <v>28</v>
      </c>
      <c r="X1703">
        <v>3</v>
      </c>
    </row>
    <row r="1704" spans="1:24" x14ac:dyDescent="0.3">
      <c r="A1704">
        <v>1703</v>
      </c>
      <c r="B1704" t="s">
        <v>33</v>
      </c>
      <c r="C1704" t="str">
        <f>_xlfn.XLOOKUP(B1704,Lookup_table!B:B,Lookup_table!C:C)</f>
        <v>Data</v>
      </c>
      <c r="D1704" t="s">
        <v>14</v>
      </c>
      <c r="E1704" t="s">
        <v>32</v>
      </c>
      <c r="F1704" t="s">
        <v>43</v>
      </c>
      <c r="G1704" t="s">
        <v>17</v>
      </c>
      <c r="H1704" t="str">
        <f t="shared" si="104"/>
        <v>Remote</v>
      </c>
      <c r="I1704" t="s">
        <v>35</v>
      </c>
      <c r="J1704" t="str">
        <f t="shared" si="105"/>
        <v>0-2 yrs</v>
      </c>
      <c r="K1704">
        <f t="shared" ca="1" si="107"/>
        <v>1</v>
      </c>
      <c r="L1704" t="s">
        <v>27</v>
      </c>
      <c r="M1704">
        <v>0</v>
      </c>
      <c r="N1704">
        <v>0</v>
      </c>
      <c r="O1704">
        <v>0</v>
      </c>
      <c r="P1704">
        <v>1</v>
      </c>
      <c r="Q1704">
        <v>1</v>
      </c>
      <c r="R1704">
        <f>SUM(M1704:N1704:O1704:P1704:Q1704)</f>
        <v>2</v>
      </c>
      <c r="S1704" s="1">
        <v>79968</v>
      </c>
      <c r="T1704" s="1" t="str">
        <f t="shared" si="106"/>
        <v>Medium</v>
      </c>
      <c r="U1704">
        <v>5</v>
      </c>
      <c r="V1704">
        <v>2020</v>
      </c>
      <c r="W1704" t="s">
        <v>28</v>
      </c>
      <c r="X1704">
        <v>9</v>
      </c>
    </row>
    <row r="1705" spans="1:24" x14ac:dyDescent="0.3">
      <c r="A1705">
        <v>1704</v>
      </c>
      <c r="B1705" t="s">
        <v>50</v>
      </c>
      <c r="C1705" t="str">
        <f>_xlfn.XLOOKUP(B1705,Lookup_table!B:B,Lookup_table!C:C)</f>
        <v>AI</v>
      </c>
      <c r="D1705" t="s">
        <v>22</v>
      </c>
      <c r="E1705" t="s">
        <v>23</v>
      </c>
      <c r="F1705" t="s">
        <v>16</v>
      </c>
      <c r="G1705" t="s">
        <v>25</v>
      </c>
      <c r="H1705" t="str">
        <f t="shared" si="104"/>
        <v>Onsite/Hybrid</v>
      </c>
      <c r="I1705" t="s">
        <v>18</v>
      </c>
      <c r="J1705" t="str">
        <f t="shared" si="105"/>
        <v>7+ yrs</v>
      </c>
      <c r="K1705">
        <f t="shared" ca="1" si="107"/>
        <v>9</v>
      </c>
      <c r="L1705" t="s">
        <v>39</v>
      </c>
      <c r="M1705">
        <v>1</v>
      </c>
      <c r="N1705">
        <v>0</v>
      </c>
      <c r="O1705">
        <v>0</v>
      </c>
      <c r="P1705">
        <v>0</v>
      </c>
      <c r="Q1705">
        <v>1</v>
      </c>
      <c r="R1705">
        <f>SUM(M1705:N1705:O1705:P1705:Q1705)</f>
        <v>2</v>
      </c>
      <c r="S1705" s="1">
        <v>167122</v>
      </c>
      <c r="T1705" s="1" t="str">
        <f t="shared" si="106"/>
        <v>High</v>
      </c>
      <c r="U1705">
        <v>5</v>
      </c>
      <c r="V1705">
        <v>2021</v>
      </c>
      <c r="W1705" t="s">
        <v>20</v>
      </c>
      <c r="X1705">
        <v>1</v>
      </c>
    </row>
    <row r="1706" spans="1:24" x14ac:dyDescent="0.3">
      <c r="A1706">
        <v>1705</v>
      </c>
      <c r="B1706" t="s">
        <v>21</v>
      </c>
      <c r="C1706" t="str">
        <f>_xlfn.XLOOKUP(B1706,Lookup_table!B:B,Lookup_table!C:C)</f>
        <v>AI</v>
      </c>
      <c r="D1706" t="s">
        <v>37</v>
      </c>
      <c r="E1706" t="s">
        <v>23</v>
      </c>
      <c r="F1706" t="s">
        <v>29</v>
      </c>
      <c r="G1706" t="s">
        <v>30</v>
      </c>
      <c r="H1706" t="str">
        <f t="shared" si="104"/>
        <v>Onsite/Hybrid</v>
      </c>
      <c r="I1706" t="s">
        <v>35</v>
      </c>
      <c r="J1706" t="str">
        <f t="shared" si="105"/>
        <v>0-2 yrs</v>
      </c>
      <c r="K1706">
        <f t="shared" ca="1" si="107"/>
        <v>1</v>
      </c>
      <c r="L1706" t="s">
        <v>27</v>
      </c>
      <c r="M1706">
        <v>1</v>
      </c>
      <c r="N1706">
        <v>0</v>
      </c>
      <c r="O1706">
        <v>1</v>
      </c>
      <c r="P1706">
        <v>1</v>
      </c>
      <c r="Q1706">
        <v>0</v>
      </c>
      <c r="R1706">
        <f>SUM(M1706:N1706:O1706:P1706:Q1706)</f>
        <v>3</v>
      </c>
      <c r="S1706" s="1">
        <v>116747</v>
      </c>
      <c r="T1706" s="1" t="str">
        <f t="shared" si="106"/>
        <v>Medium</v>
      </c>
      <c r="U1706">
        <v>6</v>
      </c>
      <c r="V1706">
        <v>2021</v>
      </c>
      <c r="W1706" t="s">
        <v>28</v>
      </c>
      <c r="X1706">
        <v>6</v>
      </c>
    </row>
    <row r="1707" spans="1:24" x14ac:dyDescent="0.3">
      <c r="A1707">
        <v>1706</v>
      </c>
      <c r="B1707" t="s">
        <v>41</v>
      </c>
      <c r="C1707" t="str">
        <f>_xlfn.XLOOKUP(B1707,Lookup_table!B:B,Lookup_table!C:C)</f>
        <v>Data</v>
      </c>
      <c r="D1707" t="s">
        <v>37</v>
      </c>
      <c r="E1707" t="s">
        <v>38</v>
      </c>
      <c r="F1707" t="s">
        <v>16</v>
      </c>
      <c r="G1707" t="s">
        <v>30</v>
      </c>
      <c r="H1707" t="str">
        <f t="shared" si="104"/>
        <v>Onsite/Hybrid</v>
      </c>
      <c r="I1707" t="s">
        <v>26</v>
      </c>
      <c r="J1707" t="str">
        <f t="shared" si="105"/>
        <v>3-6 yrs</v>
      </c>
      <c r="K1707">
        <f t="shared" ca="1" si="107"/>
        <v>3</v>
      </c>
      <c r="L1707" t="s">
        <v>27</v>
      </c>
      <c r="M1707">
        <v>1</v>
      </c>
      <c r="N1707">
        <v>1</v>
      </c>
      <c r="O1707">
        <v>0</v>
      </c>
      <c r="P1707">
        <v>0</v>
      </c>
      <c r="Q1707">
        <v>0</v>
      </c>
      <c r="R1707">
        <f>SUM(M1707:N1707:O1707:P1707:Q1707)</f>
        <v>2</v>
      </c>
      <c r="S1707" s="1">
        <v>74354</v>
      </c>
      <c r="T1707" s="1" t="str">
        <f t="shared" si="106"/>
        <v>Medium</v>
      </c>
      <c r="U1707">
        <v>8</v>
      </c>
      <c r="V1707">
        <v>2026</v>
      </c>
      <c r="W1707" t="s">
        <v>28</v>
      </c>
      <c r="X1707">
        <v>8</v>
      </c>
    </row>
    <row r="1708" spans="1:24" x14ac:dyDescent="0.3">
      <c r="A1708">
        <v>1707</v>
      </c>
      <c r="B1708" t="s">
        <v>41</v>
      </c>
      <c r="C1708" t="str">
        <f>_xlfn.XLOOKUP(B1708,Lookup_table!B:B,Lookup_table!C:C)</f>
        <v>Data</v>
      </c>
      <c r="D1708" t="s">
        <v>14</v>
      </c>
      <c r="E1708" t="s">
        <v>38</v>
      </c>
      <c r="F1708" t="s">
        <v>16</v>
      </c>
      <c r="G1708" t="s">
        <v>25</v>
      </c>
      <c r="H1708" t="str">
        <f t="shared" si="104"/>
        <v>Onsite/Hybrid</v>
      </c>
      <c r="I1708" t="s">
        <v>26</v>
      </c>
      <c r="J1708" t="str">
        <f t="shared" si="105"/>
        <v>3-6 yrs</v>
      </c>
      <c r="K1708">
        <f t="shared" ca="1" si="107"/>
        <v>5</v>
      </c>
      <c r="L1708" t="s">
        <v>39</v>
      </c>
      <c r="M1708">
        <v>0</v>
      </c>
      <c r="N1708">
        <v>0</v>
      </c>
      <c r="O1708">
        <v>0</v>
      </c>
      <c r="P1708">
        <v>0</v>
      </c>
      <c r="Q1708">
        <v>1</v>
      </c>
      <c r="R1708">
        <f>SUM(M1708:N1708:O1708:P1708:Q1708)</f>
        <v>1</v>
      </c>
      <c r="S1708" s="1">
        <v>84291</v>
      </c>
      <c r="T1708" s="1" t="str">
        <f t="shared" si="106"/>
        <v>Medium</v>
      </c>
      <c r="U1708">
        <v>4</v>
      </c>
      <c r="V1708">
        <v>2022</v>
      </c>
      <c r="W1708" t="s">
        <v>20</v>
      </c>
      <c r="X1708">
        <v>4</v>
      </c>
    </row>
    <row r="1709" spans="1:24" x14ac:dyDescent="0.3">
      <c r="A1709">
        <v>1708</v>
      </c>
      <c r="B1709" t="s">
        <v>31</v>
      </c>
      <c r="C1709" t="str">
        <f>_xlfn.XLOOKUP(B1709,Lookup_table!B:B,Lookup_table!C:C)</f>
        <v>Business</v>
      </c>
      <c r="D1709" t="s">
        <v>14</v>
      </c>
      <c r="E1709" t="s">
        <v>15</v>
      </c>
      <c r="F1709" t="s">
        <v>44</v>
      </c>
      <c r="G1709" t="s">
        <v>25</v>
      </c>
      <c r="H1709" t="str">
        <f t="shared" si="104"/>
        <v>Onsite/Hybrid</v>
      </c>
      <c r="I1709" t="s">
        <v>35</v>
      </c>
      <c r="J1709" t="str">
        <f t="shared" si="105"/>
        <v>0-2 yrs</v>
      </c>
      <c r="K1709">
        <f t="shared" ca="1" si="107"/>
        <v>0</v>
      </c>
      <c r="L1709" t="s">
        <v>19</v>
      </c>
      <c r="M1709">
        <v>0</v>
      </c>
      <c r="N1709">
        <v>0</v>
      </c>
      <c r="O1709">
        <v>0</v>
      </c>
      <c r="P1709">
        <v>0</v>
      </c>
      <c r="Q1709">
        <v>0</v>
      </c>
      <c r="R1709">
        <f>SUM(M1709:N1709:O1709:P1709:Q1709)</f>
        <v>0</v>
      </c>
      <c r="S1709" s="1">
        <v>45091</v>
      </c>
      <c r="T1709" s="1" t="str">
        <f t="shared" si="106"/>
        <v>Low</v>
      </c>
      <c r="U1709">
        <v>6</v>
      </c>
      <c r="V1709">
        <v>2020</v>
      </c>
      <c r="W1709" t="s">
        <v>20</v>
      </c>
      <c r="X1709">
        <v>5</v>
      </c>
    </row>
    <row r="1710" spans="1:24" x14ac:dyDescent="0.3">
      <c r="A1710">
        <v>1709</v>
      </c>
      <c r="B1710" t="s">
        <v>31</v>
      </c>
      <c r="C1710" t="str">
        <f>_xlfn.XLOOKUP(B1710,Lookup_table!B:B,Lookup_table!C:C)</f>
        <v>Business</v>
      </c>
      <c r="D1710" t="s">
        <v>37</v>
      </c>
      <c r="E1710" t="s">
        <v>42</v>
      </c>
      <c r="F1710" t="s">
        <v>29</v>
      </c>
      <c r="G1710" t="s">
        <v>17</v>
      </c>
      <c r="H1710" t="str">
        <f t="shared" si="104"/>
        <v>Remote</v>
      </c>
      <c r="I1710" t="s">
        <v>35</v>
      </c>
      <c r="J1710" t="str">
        <f t="shared" si="105"/>
        <v>0-2 yrs</v>
      </c>
      <c r="K1710">
        <f t="shared" ca="1" si="107"/>
        <v>0</v>
      </c>
      <c r="L1710" t="s">
        <v>39</v>
      </c>
      <c r="M1710">
        <v>0</v>
      </c>
      <c r="N1710">
        <v>1</v>
      </c>
      <c r="O1710">
        <v>0</v>
      </c>
      <c r="P1710">
        <v>0</v>
      </c>
      <c r="Q1710">
        <v>1</v>
      </c>
      <c r="R1710">
        <f>SUM(M1710:N1710:O1710:P1710:Q1710)</f>
        <v>2</v>
      </c>
      <c r="S1710" s="1">
        <v>55693</v>
      </c>
      <c r="T1710" s="1" t="str">
        <f t="shared" si="106"/>
        <v>Low</v>
      </c>
      <c r="U1710">
        <v>8</v>
      </c>
      <c r="V1710">
        <v>2025</v>
      </c>
      <c r="W1710" t="s">
        <v>28</v>
      </c>
      <c r="X1710">
        <v>7</v>
      </c>
    </row>
    <row r="1711" spans="1:24" x14ac:dyDescent="0.3">
      <c r="A1711">
        <v>1710</v>
      </c>
      <c r="B1711" t="s">
        <v>50</v>
      </c>
      <c r="C1711" t="str">
        <f>_xlfn.XLOOKUP(B1711,Lookup_table!B:B,Lookup_table!C:C)</f>
        <v>AI</v>
      </c>
      <c r="D1711" t="s">
        <v>22</v>
      </c>
      <c r="E1711" t="s">
        <v>23</v>
      </c>
      <c r="F1711" t="s">
        <v>24</v>
      </c>
      <c r="G1711" t="s">
        <v>17</v>
      </c>
      <c r="H1711" t="str">
        <f t="shared" si="104"/>
        <v>Remote</v>
      </c>
      <c r="I1711" t="s">
        <v>26</v>
      </c>
      <c r="J1711" t="str">
        <f t="shared" si="105"/>
        <v>3-6 yrs</v>
      </c>
      <c r="K1711">
        <f t="shared" ca="1" si="107"/>
        <v>5</v>
      </c>
      <c r="L1711" t="s">
        <v>19</v>
      </c>
      <c r="M1711">
        <v>1</v>
      </c>
      <c r="N1711">
        <v>0</v>
      </c>
      <c r="O1711">
        <v>0</v>
      </c>
      <c r="P1711">
        <v>0</v>
      </c>
      <c r="Q1711">
        <v>1</v>
      </c>
      <c r="R1711">
        <f>SUM(M1711:N1711:O1711:P1711:Q1711)</f>
        <v>2</v>
      </c>
      <c r="S1711" s="1">
        <v>144934</v>
      </c>
      <c r="T1711" s="1" t="str">
        <f t="shared" si="106"/>
        <v>High</v>
      </c>
      <c r="U1711">
        <v>12</v>
      </c>
      <c r="V1711">
        <v>2020</v>
      </c>
      <c r="W1711" t="s">
        <v>34</v>
      </c>
      <c r="X1711">
        <v>6</v>
      </c>
    </row>
    <row r="1712" spans="1:24" x14ac:dyDescent="0.3">
      <c r="A1712">
        <v>1711</v>
      </c>
      <c r="B1712" t="s">
        <v>50</v>
      </c>
      <c r="C1712" t="str">
        <f>_xlfn.XLOOKUP(B1712,Lookup_table!B:B,Lookup_table!C:C)</f>
        <v>AI</v>
      </c>
      <c r="D1712" t="s">
        <v>22</v>
      </c>
      <c r="E1712" t="s">
        <v>23</v>
      </c>
      <c r="F1712" t="s">
        <v>29</v>
      </c>
      <c r="G1712" t="s">
        <v>17</v>
      </c>
      <c r="H1712" t="str">
        <f t="shared" si="104"/>
        <v>Remote</v>
      </c>
      <c r="I1712" t="s">
        <v>35</v>
      </c>
      <c r="J1712" t="str">
        <f t="shared" si="105"/>
        <v>0-2 yrs</v>
      </c>
      <c r="K1712">
        <f t="shared" ca="1" si="107"/>
        <v>1</v>
      </c>
      <c r="L1712" t="s">
        <v>19</v>
      </c>
      <c r="M1712">
        <v>0</v>
      </c>
      <c r="N1712">
        <v>0</v>
      </c>
      <c r="O1712">
        <v>0</v>
      </c>
      <c r="P1712">
        <v>0</v>
      </c>
      <c r="Q1712">
        <v>0</v>
      </c>
      <c r="R1712">
        <f>SUM(M1712:N1712:O1712:P1712:Q1712)</f>
        <v>0</v>
      </c>
      <c r="S1712" s="1">
        <v>113926</v>
      </c>
      <c r="T1712" s="1" t="str">
        <f t="shared" si="106"/>
        <v>Medium</v>
      </c>
      <c r="U1712">
        <v>6</v>
      </c>
      <c r="V1712">
        <v>2024</v>
      </c>
      <c r="W1712" t="s">
        <v>28</v>
      </c>
      <c r="X1712">
        <v>9</v>
      </c>
    </row>
    <row r="1713" spans="1:24" x14ac:dyDescent="0.3">
      <c r="A1713">
        <v>1712</v>
      </c>
      <c r="B1713" t="s">
        <v>33</v>
      </c>
      <c r="C1713" t="str">
        <f>_xlfn.XLOOKUP(B1713,Lookup_table!B:B,Lookup_table!C:C)</f>
        <v>Data</v>
      </c>
      <c r="D1713" t="s">
        <v>37</v>
      </c>
      <c r="E1713" t="s">
        <v>23</v>
      </c>
      <c r="F1713" t="s">
        <v>44</v>
      </c>
      <c r="G1713" t="s">
        <v>17</v>
      </c>
      <c r="H1713" t="str">
        <f t="shared" si="104"/>
        <v>Remote</v>
      </c>
      <c r="I1713" t="s">
        <v>35</v>
      </c>
      <c r="J1713" t="str">
        <f t="shared" si="105"/>
        <v>0-2 yrs</v>
      </c>
      <c r="K1713">
        <f t="shared" ca="1" si="107"/>
        <v>1</v>
      </c>
      <c r="L1713" t="s">
        <v>39</v>
      </c>
      <c r="M1713">
        <v>1</v>
      </c>
      <c r="N1713">
        <v>1</v>
      </c>
      <c r="O1713">
        <v>1</v>
      </c>
      <c r="P1713">
        <v>1</v>
      </c>
      <c r="Q1713">
        <v>1</v>
      </c>
      <c r="R1713">
        <f>SUM(M1713:N1713:O1713:P1713:Q1713)</f>
        <v>5</v>
      </c>
      <c r="S1713" s="1">
        <v>92015</v>
      </c>
      <c r="T1713" s="1" t="str">
        <f t="shared" si="106"/>
        <v>Medium</v>
      </c>
      <c r="U1713">
        <v>6</v>
      </c>
      <c r="V1713">
        <v>2023</v>
      </c>
      <c r="W1713" t="s">
        <v>28</v>
      </c>
      <c r="X1713">
        <v>3</v>
      </c>
    </row>
    <row r="1714" spans="1:24" x14ac:dyDescent="0.3">
      <c r="A1714">
        <v>1713</v>
      </c>
      <c r="B1714" t="s">
        <v>41</v>
      </c>
      <c r="C1714" t="str">
        <f>_xlfn.XLOOKUP(B1714,Lookup_table!B:B,Lookup_table!C:C)</f>
        <v>Data</v>
      </c>
      <c r="D1714" t="s">
        <v>37</v>
      </c>
      <c r="E1714" t="s">
        <v>40</v>
      </c>
      <c r="F1714" t="s">
        <v>51</v>
      </c>
      <c r="G1714" t="s">
        <v>17</v>
      </c>
      <c r="H1714" t="str">
        <f t="shared" si="104"/>
        <v>Remote</v>
      </c>
      <c r="I1714" t="s">
        <v>35</v>
      </c>
      <c r="J1714" t="str">
        <f t="shared" si="105"/>
        <v>0-2 yrs</v>
      </c>
      <c r="K1714">
        <f t="shared" ca="1" si="107"/>
        <v>1</v>
      </c>
      <c r="L1714" t="s">
        <v>27</v>
      </c>
      <c r="M1714">
        <v>0</v>
      </c>
      <c r="N1714">
        <v>0</v>
      </c>
      <c r="O1714">
        <v>1</v>
      </c>
      <c r="P1714">
        <v>0</v>
      </c>
      <c r="Q1714">
        <v>1</v>
      </c>
      <c r="R1714">
        <f>SUM(M1714:N1714:O1714:P1714:Q1714)</f>
        <v>2</v>
      </c>
      <c r="S1714" s="1">
        <v>72870</v>
      </c>
      <c r="T1714" s="1" t="str">
        <f t="shared" si="106"/>
        <v>Medium</v>
      </c>
      <c r="U1714">
        <v>8</v>
      </c>
      <c r="V1714">
        <v>2026</v>
      </c>
      <c r="W1714" t="s">
        <v>34</v>
      </c>
      <c r="X1714">
        <v>5</v>
      </c>
    </row>
    <row r="1715" spans="1:24" x14ac:dyDescent="0.3">
      <c r="A1715">
        <v>1714</v>
      </c>
      <c r="B1715" t="s">
        <v>41</v>
      </c>
      <c r="C1715" t="str">
        <f>_xlfn.XLOOKUP(B1715,Lookup_table!B:B,Lookup_table!C:C)</f>
        <v>Data</v>
      </c>
      <c r="D1715" t="s">
        <v>14</v>
      </c>
      <c r="E1715" t="s">
        <v>15</v>
      </c>
      <c r="F1715" t="s">
        <v>44</v>
      </c>
      <c r="G1715" t="s">
        <v>17</v>
      </c>
      <c r="H1715" t="str">
        <f t="shared" si="104"/>
        <v>Remote</v>
      </c>
      <c r="I1715" t="s">
        <v>35</v>
      </c>
      <c r="J1715" t="str">
        <f t="shared" si="105"/>
        <v>0-2 yrs</v>
      </c>
      <c r="K1715">
        <f t="shared" ca="1" si="107"/>
        <v>0</v>
      </c>
      <c r="L1715" t="s">
        <v>27</v>
      </c>
      <c r="M1715">
        <v>0</v>
      </c>
      <c r="N1715">
        <v>0</v>
      </c>
      <c r="O1715">
        <v>1</v>
      </c>
      <c r="P1715">
        <v>0</v>
      </c>
      <c r="Q1715">
        <v>1</v>
      </c>
      <c r="R1715">
        <f>SUM(M1715:N1715:O1715:P1715:Q1715)</f>
        <v>2</v>
      </c>
      <c r="S1715" s="1">
        <v>79524</v>
      </c>
      <c r="T1715" s="1" t="str">
        <f t="shared" si="106"/>
        <v>Medium</v>
      </c>
      <c r="U1715">
        <v>4</v>
      </c>
      <c r="V1715">
        <v>2025</v>
      </c>
      <c r="W1715" t="s">
        <v>34</v>
      </c>
      <c r="X1715">
        <v>3</v>
      </c>
    </row>
    <row r="1716" spans="1:24" x14ac:dyDescent="0.3">
      <c r="A1716">
        <v>1715</v>
      </c>
      <c r="B1716" t="s">
        <v>50</v>
      </c>
      <c r="C1716" t="str">
        <f>_xlfn.XLOOKUP(B1716,Lookup_table!B:B,Lookup_table!C:C)</f>
        <v>AI</v>
      </c>
      <c r="D1716" t="s">
        <v>22</v>
      </c>
      <c r="E1716" t="s">
        <v>15</v>
      </c>
      <c r="F1716" t="s">
        <v>29</v>
      </c>
      <c r="G1716" t="s">
        <v>17</v>
      </c>
      <c r="H1716" t="str">
        <f t="shared" si="104"/>
        <v>Remote</v>
      </c>
      <c r="I1716" t="s">
        <v>35</v>
      </c>
      <c r="J1716" t="str">
        <f t="shared" si="105"/>
        <v>0-2 yrs</v>
      </c>
      <c r="K1716">
        <f t="shared" ca="1" si="107"/>
        <v>2</v>
      </c>
      <c r="L1716" t="s">
        <v>19</v>
      </c>
      <c r="M1716">
        <v>0</v>
      </c>
      <c r="N1716">
        <v>1</v>
      </c>
      <c r="O1716">
        <v>0</v>
      </c>
      <c r="P1716">
        <v>1</v>
      </c>
      <c r="Q1716">
        <v>1</v>
      </c>
      <c r="R1716">
        <f>SUM(M1716:N1716:O1716:P1716:Q1716)</f>
        <v>3</v>
      </c>
      <c r="S1716" s="1">
        <v>132072</v>
      </c>
      <c r="T1716" s="1" t="str">
        <f t="shared" si="106"/>
        <v>High</v>
      </c>
      <c r="U1716">
        <v>3</v>
      </c>
      <c r="V1716">
        <v>2023</v>
      </c>
      <c r="W1716" t="s">
        <v>28</v>
      </c>
      <c r="X1716">
        <v>8</v>
      </c>
    </row>
    <row r="1717" spans="1:24" x14ac:dyDescent="0.3">
      <c r="A1717">
        <v>1716</v>
      </c>
      <c r="B1717" t="s">
        <v>31</v>
      </c>
      <c r="C1717" t="str">
        <f>_xlfn.XLOOKUP(B1717,Lookup_table!B:B,Lookup_table!C:C)</f>
        <v>Business</v>
      </c>
      <c r="D1717" t="s">
        <v>14</v>
      </c>
      <c r="E1717" t="s">
        <v>15</v>
      </c>
      <c r="F1717" t="s">
        <v>44</v>
      </c>
      <c r="G1717" t="s">
        <v>30</v>
      </c>
      <c r="H1717" t="str">
        <f t="shared" si="104"/>
        <v>Onsite/Hybrid</v>
      </c>
      <c r="I1717" t="s">
        <v>26</v>
      </c>
      <c r="J1717" t="str">
        <f t="shared" si="105"/>
        <v>3-6 yrs</v>
      </c>
      <c r="K1717">
        <f t="shared" ca="1" si="107"/>
        <v>5</v>
      </c>
      <c r="L1717" t="s">
        <v>39</v>
      </c>
      <c r="M1717">
        <v>1</v>
      </c>
      <c r="N1717">
        <v>1</v>
      </c>
      <c r="O1717">
        <v>1</v>
      </c>
      <c r="P1717">
        <v>0</v>
      </c>
      <c r="Q1717">
        <v>1</v>
      </c>
      <c r="R1717">
        <f>SUM(M1717:N1717:O1717:P1717:Q1717)</f>
        <v>4</v>
      </c>
      <c r="S1717" s="1">
        <v>101505</v>
      </c>
      <c r="T1717" s="1" t="str">
        <f t="shared" si="106"/>
        <v>Medium</v>
      </c>
      <c r="U1717">
        <v>1</v>
      </c>
      <c r="V1717">
        <v>2021</v>
      </c>
      <c r="W1717" t="s">
        <v>34</v>
      </c>
      <c r="X1717">
        <v>2</v>
      </c>
    </row>
    <row r="1718" spans="1:24" x14ac:dyDescent="0.3">
      <c r="A1718">
        <v>1717</v>
      </c>
      <c r="B1718" t="s">
        <v>41</v>
      </c>
      <c r="C1718" t="str">
        <f>_xlfn.XLOOKUP(B1718,Lookup_table!B:B,Lookup_table!C:C)</f>
        <v>Data</v>
      </c>
      <c r="D1718" t="s">
        <v>34</v>
      </c>
      <c r="E1718" t="s">
        <v>42</v>
      </c>
      <c r="F1718" t="s">
        <v>52</v>
      </c>
      <c r="G1718" t="s">
        <v>25</v>
      </c>
      <c r="H1718" t="str">
        <f t="shared" si="104"/>
        <v>Onsite/Hybrid</v>
      </c>
      <c r="I1718" t="s">
        <v>26</v>
      </c>
      <c r="J1718" t="str">
        <f t="shared" si="105"/>
        <v>3-6 yrs</v>
      </c>
      <c r="K1718">
        <f t="shared" ca="1" si="107"/>
        <v>4</v>
      </c>
      <c r="L1718" t="s">
        <v>19</v>
      </c>
      <c r="M1718">
        <v>1</v>
      </c>
      <c r="N1718">
        <v>1</v>
      </c>
      <c r="O1718">
        <v>0</v>
      </c>
      <c r="P1718">
        <v>1</v>
      </c>
      <c r="Q1718">
        <v>1</v>
      </c>
      <c r="R1718">
        <f>SUM(M1718:N1718:O1718:P1718:Q1718)</f>
        <v>4</v>
      </c>
      <c r="S1718" s="1">
        <v>96604</v>
      </c>
      <c r="T1718" s="1" t="str">
        <f t="shared" si="106"/>
        <v>Medium</v>
      </c>
      <c r="U1718">
        <v>1</v>
      </c>
      <c r="V1718">
        <v>2020</v>
      </c>
      <c r="W1718" t="s">
        <v>34</v>
      </c>
      <c r="X1718">
        <v>5</v>
      </c>
    </row>
    <row r="1719" spans="1:24" x14ac:dyDescent="0.3">
      <c r="A1719">
        <v>1718</v>
      </c>
      <c r="B1719" t="s">
        <v>50</v>
      </c>
      <c r="C1719" t="str">
        <f>_xlfn.XLOOKUP(B1719,Lookup_table!B:B,Lookup_table!C:C)</f>
        <v>AI</v>
      </c>
      <c r="D1719" t="s">
        <v>34</v>
      </c>
      <c r="E1719" t="s">
        <v>23</v>
      </c>
      <c r="F1719" t="s">
        <v>52</v>
      </c>
      <c r="G1719" t="s">
        <v>25</v>
      </c>
      <c r="H1719" t="str">
        <f t="shared" si="104"/>
        <v>Onsite/Hybrid</v>
      </c>
      <c r="I1719" t="s">
        <v>35</v>
      </c>
      <c r="J1719" t="str">
        <f t="shared" si="105"/>
        <v>0-2 yrs</v>
      </c>
      <c r="K1719">
        <f t="shared" ca="1" si="107"/>
        <v>1</v>
      </c>
      <c r="L1719" t="s">
        <v>27</v>
      </c>
      <c r="M1719">
        <v>0</v>
      </c>
      <c r="N1719">
        <v>1</v>
      </c>
      <c r="O1719">
        <v>1</v>
      </c>
      <c r="P1719">
        <v>1</v>
      </c>
      <c r="Q1719">
        <v>1</v>
      </c>
      <c r="R1719">
        <f>SUM(M1719:N1719:O1719:P1719:Q1719)</f>
        <v>4</v>
      </c>
      <c r="S1719" s="1">
        <v>134010</v>
      </c>
      <c r="T1719" s="1" t="str">
        <f t="shared" si="106"/>
        <v>High</v>
      </c>
      <c r="U1719">
        <v>6</v>
      </c>
      <c r="V1719">
        <v>2023</v>
      </c>
      <c r="W1719" t="s">
        <v>28</v>
      </c>
      <c r="X1719">
        <v>7</v>
      </c>
    </row>
    <row r="1720" spans="1:24" x14ac:dyDescent="0.3">
      <c r="A1720">
        <v>1719</v>
      </c>
      <c r="B1720" t="s">
        <v>33</v>
      </c>
      <c r="C1720" t="str">
        <f>_xlfn.XLOOKUP(B1720,Lookup_table!B:B,Lookup_table!C:C)</f>
        <v>Data</v>
      </c>
      <c r="D1720" t="s">
        <v>37</v>
      </c>
      <c r="E1720" t="s">
        <v>32</v>
      </c>
      <c r="F1720" t="s">
        <v>29</v>
      </c>
      <c r="G1720" t="s">
        <v>17</v>
      </c>
      <c r="H1720" t="str">
        <f t="shared" si="104"/>
        <v>Remote</v>
      </c>
      <c r="I1720" t="s">
        <v>18</v>
      </c>
      <c r="J1720" t="str">
        <f t="shared" si="105"/>
        <v>7+ yrs</v>
      </c>
      <c r="K1720">
        <f t="shared" ca="1" si="107"/>
        <v>12</v>
      </c>
      <c r="L1720" t="s">
        <v>39</v>
      </c>
      <c r="M1720">
        <v>1</v>
      </c>
      <c r="N1720">
        <v>0</v>
      </c>
      <c r="O1720">
        <v>1</v>
      </c>
      <c r="P1720">
        <v>1</v>
      </c>
      <c r="Q1720">
        <v>1</v>
      </c>
      <c r="R1720">
        <f>SUM(M1720:N1720:O1720:P1720:Q1720)</f>
        <v>4</v>
      </c>
      <c r="S1720" s="1">
        <v>135335</v>
      </c>
      <c r="T1720" s="1" t="str">
        <f t="shared" si="106"/>
        <v>High</v>
      </c>
      <c r="U1720">
        <v>7</v>
      </c>
      <c r="V1720">
        <v>2020</v>
      </c>
      <c r="W1720" t="s">
        <v>28</v>
      </c>
      <c r="X1720">
        <v>6</v>
      </c>
    </row>
    <row r="1721" spans="1:24" x14ac:dyDescent="0.3">
      <c r="A1721">
        <v>1720</v>
      </c>
      <c r="B1721" t="s">
        <v>41</v>
      </c>
      <c r="C1721" t="str">
        <f>_xlfn.XLOOKUP(B1721,Lookup_table!B:B,Lookup_table!C:C)</f>
        <v>Data</v>
      </c>
      <c r="D1721" t="s">
        <v>14</v>
      </c>
      <c r="E1721" t="s">
        <v>42</v>
      </c>
      <c r="F1721" t="s">
        <v>29</v>
      </c>
      <c r="G1721" t="s">
        <v>25</v>
      </c>
      <c r="H1721" t="str">
        <f t="shared" si="104"/>
        <v>Onsite/Hybrid</v>
      </c>
      <c r="I1721" t="s">
        <v>35</v>
      </c>
      <c r="J1721" t="str">
        <f t="shared" si="105"/>
        <v>0-2 yrs</v>
      </c>
      <c r="K1721">
        <f t="shared" ca="1" si="107"/>
        <v>1</v>
      </c>
      <c r="L1721" t="s">
        <v>19</v>
      </c>
      <c r="M1721">
        <v>1</v>
      </c>
      <c r="N1721">
        <v>1</v>
      </c>
      <c r="O1721">
        <v>1</v>
      </c>
      <c r="P1721">
        <v>0</v>
      </c>
      <c r="Q1721">
        <v>0</v>
      </c>
      <c r="R1721">
        <f>SUM(M1721:N1721:O1721:P1721:Q1721)</f>
        <v>3</v>
      </c>
      <c r="S1721" s="1">
        <v>67115</v>
      </c>
      <c r="T1721" s="1" t="str">
        <f t="shared" si="106"/>
        <v>Low</v>
      </c>
      <c r="U1721">
        <v>4</v>
      </c>
      <c r="V1721">
        <v>2020</v>
      </c>
      <c r="W1721" t="s">
        <v>28</v>
      </c>
      <c r="X1721">
        <v>8</v>
      </c>
    </row>
    <row r="1722" spans="1:24" x14ac:dyDescent="0.3">
      <c r="A1722">
        <v>1721</v>
      </c>
      <c r="B1722" t="s">
        <v>33</v>
      </c>
      <c r="C1722" t="str">
        <f>_xlfn.XLOOKUP(B1722,Lookup_table!B:B,Lookup_table!C:C)</f>
        <v>Data</v>
      </c>
      <c r="D1722" t="s">
        <v>22</v>
      </c>
      <c r="E1722" t="s">
        <v>38</v>
      </c>
      <c r="F1722" t="s">
        <v>43</v>
      </c>
      <c r="G1722" t="s">
        <v>25</v>
      </c>
      <c r="H1722" t="str">
        <f t="shared" si="104"/>
        <v>Onsite/Hybrid</v>
      </c>
      <c r="I1722" t="s">
        <v>26</v>
      </c>
      <c r="J1722" t="str">
        <f t="shared" si="105"/>
        <v>3-6 yrs</v>
      </c>
      <c r="K1722">
        <f t="shared" ca="1" si="107"/>
        <v>5</v>
      </c>
      <c r="L1722" t="s">
        <v>39</v>
      </c>
      <c r="M1722">
        <v>0</v>
      </c>
      <c r="N1722">
        <v>1</v>
      </c>
      <c r="O1722">
        <v>1</v>
      </c>
      <c r="P1722">
        <v>1</v>
      </c>
      <c r="Q1722">
        <v>1</v>
      </c>
      <c r="R1722">
        <f>SUM(M1722:N1722:O1722:P1722:Q1722)</f>
        <v>4</v>
      </c>
      <c r="S1722" s="1">
        <v>131261</v>
      </c>
      <c r="T1722" s="1" t="str">
        <f t="shared" si="106"/>
        <v>High</v>
      </c>
      <c r="U1722">
        <v>6</v>
      </c>
      <c r="V1722">
        <v>2023</v>
      </c>
      <c r="W1722" t="s">
        <v>28</v>
      </c>
      <c r="X1722">
        <v>9</v>
      </c>
    </row>
    <row r="1723" spans="1:24" x14ac:dyDescent="0.3">
      <c r="A1723">
        <v>1722</v>
      </c>
      <c r="B1723" t="s">
        <v>21</v>
      </c>
      <c r="C1723" t="str">
        <f>_xlfn.XLOOKUP(B1723,Lookup_table!B:B,Lookup_table!C:C)</f>
        <v>AI</v>
      </c>
      <c r="D1723" t="s">
        <v>37</v>
      </c>
      <c r="E1723" t="s">
        <v>32</v>
      </c>
      <c r="F1723" t="s">
        <v>51</v>
      </c>
      <c r="G1723" t="s">
        <v>30</v>
      </c>
      <c r="H1723" t="str">
        <f t="shared" si="104"/>
        <v>Onsite/Hybrid</v>
      </c>
      <c r="I1723" t="s">
        <v>35</v>
      </c>
      <c r="J1723" t="str">
        <f t="shared" si="105"/>
        <v>0-2 yrs</v>
      </c>
      <c r="K1723">
        <f t="shared" ca="1" si="107"/>
        <v>2</v>
      </c>
      <c r="L1723" t="s">
        <v>39</v>
      </c>
      <c r="M1723">
        <v>1</v>
      </c>
      <c r="N1723">
        <v>1</v>
      </c>
      <c r="O1723">
        <v>1</v>
      </c>
      <c r="P1723">
        <v>0</v>
      </c>
      <c r="Q1723">
        <v>0</v>
      </c>
      <c r="R1723">
        <f>SUM(M1723:N1723:O1723:P1723:Q1723)</f>
        <v>3</v>
      </c>
      <c r="S1723" s="1">
        <v>105666</v>
      </c>
      <c r="T1723" s="1" t="str">
        <f t="shared" si="106"/>
        <v>Medium</v>
      </c>
      <c r="U1723">
        <v>10</v>
      </c>
      <c r="V1723">
        <v>2024</v>
      </c>
      <c r="W1723" t="s">
        <v>20</v>
      </c>
      <c r="X1723">
        <v>5</v>
      </c>
    </row>
    <row r="1724" spans="1:24" x14ac:dyDescent="0.3">
      <c r="A1724">
        <v>1723</v>
      </c>
      <c r="B1724" t="s">
        <v>50</v>
      </c>
      <c r="C1724" t="str">
        <f>_xlfn.XLOOKUP(B1724,Lookup_table!B:B,Lookup_table!C:C)</f>
        <v>AI</v>
      </c>
      <c r="D1724" t="s">
        <v>14</v>
      </c>
      <c r="E1724" t="s">
        <v>38</v>
      </c>
      <c r="F1724" t="s">
        <v>44</v>
      </c>
      <c r="G1724" t="s">
        <v>17</v>
      </c>
      <c r="H1724" t="str">
        <f t="shared" si="104"/>
        <v>Remote</v>
      </c>
      <c r="I1724" t="s">
        <v>26</v>
      </c>
      <c r="J1724" t="str">
        <f t="shared" si="105"/>
        <v>3-6 yrs</v>
      </c>
      <c r="K1724">
        <f t="shared" ca="1" si="107"/>
        <v>4</v>
      </c>
      <c r="L1724" t="s">
        <v>19</v>
      </c>
      <c r="M1724">
        <v>1</v>
      </c>
      <c r="N1724">
        <v>0</v>
      </c>
      <c r="O1724">
        <v>0</v>
      </c>
      <c r="P1724">
        <v>1</v>
      </c>
      <c r="Q1724">
        <v>1</v>
      </c>
      <c r="R1724">
        <f>SUM(M1724:N1724:O1724:P1724:Q1724)</f>
        <v>3</v>
      </c>
      <c r="S1724" s="1">
        <v>142699</v>
      </c>
      <c r="T1724" s="1" t="str">
        <f t="shared" si="106"/>
        <v>High</v>
      </c>
      <c r="U1724">
        <v>5</v>
      </c>
      <c r="V1724">
        <v>2022</v>
      </c>
      <c r="W1724" t="s">
        <v>28</v>
      </c>
      <c r="X1724">
        <v>9</v>
      </c>
    </row>
    <row r="1725" spans="1:24" x14ac:dyDescent="0.3">
      <c r="A1725">
        <v>1724</v>
      </c>
      <c r="B1725" t="s">
        <v>31</v>
      </c>
      <c r="C1725" t="str">
        <f>_xlfn.XLOOKUP(B1725,Lookup_table!B:B,Lookup_table!C:C)</f>
        <v>Business</v>
      </c>
      <c r="D1725" t="s">
        <v>22</v>
      </c>
      <c r="E1725" t="s">
        <v>40</v>
      </c>
      <c r="F1725" t="s">
        <v>24</v>
      </c>
      <c r="G1725" t="s">
        <v>30</v>
      </c>
      <c r="H1725" t="str">
        <f t="shared" si="104"/>
        <v>Onsite/Hybrid</v>
      </c>
      <c r="I1725" t="s">
        <v>18</v>
      </c>
      <c r="J1725" t="str">
        <f t="shared" si="105"/>
        <v>7+ yrs</v>
      </c>
      <c r="K1725">
        <f t="shared" ca="1" si="107"/>
        <v>7</v>
      </c>
      <c r="L1725" t="s">
        <v>27</v>
      </c>
      <c r="M1725">
        <v>1</v>
      </c>
      <c r="N1725">
        <v>1</v>
      </c>
      <c r="O1725">
        <v>1</v>
      </c>
      <c r="P1725">
        <v>1</v>
      </c>
      <c r="Q1725">
        <v>1</v>
      </c>
      <c r="R1725">
        <f>SUM(M1725:N1725:O1725:P1725:Q1725)</f>
        <v>5</v>
      </c>
      <c r="S1725" s="1">
        <v>158336</v>
      </c>
      <c r="T1725" s="1" t="str">
        <f t="shared" si="106"/>
        <v>High</v>
      </c>
      <c r="U1725">
        <v>12</v>
      </c>
      <c r="V1725">
        <v>2022</v>
      </c>
      <c r="W1725" t="s">
        <v>28</v>
      </c>
      <c r="X1725">
        <v>7</v>
      </c>
    </row>
    <row r="1726" spans="1:24" x14ac:dyDescent="0.3">
      <c r="A1726">
        <v>1725</v>
      </c>
      <c r="B1726" t="s">
        <v>50</v>
      </c>
      <c r="C1726" t="str">
        <f>_xlfn.XLOOKUP(B1726,Lookup_table!B:B,Lookup_table!C:C)</f>
        <v>AI</v>
      </c>
      <c r="D1726" t="s">
        <v>22</v>
      </c>
      <c r="E1726" t="s">
        <v>32</v>
      </c>
      <c r="F1726" t="s">
        <v>52</v>
      </c>
      <c r="G1726" t="s">
        <v>30</v>
      </c>
      <c r="H1726" t="str">
        <f t="shared" si="104"/>
        <v>Onsite/Hybrid</v>
      </c>
      <c r="I1726" t="s">
        <v>26</v>
      </c>
      <c r="J1726" t="str">
        <f t="shared" si="105"/>
        <v>3-6 yrs</v>
      </c>
      <c r="K1726">
        <f t="shared" ca="1" si="107"/>
        <v>4</v>
      </c>
      <c r="L1726" t="s">
        <v>39</v>
      </c>
      <c r="M1726">
        <v>0</v>
      </c>
      <c r="N1726">
        <v>1</v>
      </c>
      <c r="O1726">
        <v>1</v>
      </c>
      <c r="P1726">
        <v>1</v>
      </c>
      <c r="Q1726">
        <v>0</v>
      </c>
      <c r="R1726">
        <f>SUM(M1726:N1726:O1726:P1726:Q1726)</f>
        <v>3</v>
      </c>
      <c r="S1726" s="1">
        <v>162811</v>
      </c>
      <c r="T1726" s="1" t="str">
        <f t="shared" si="106"/>
        <v>High</v>
      </c>
      <c r="U1726">
        <v>8</v>
      </c>
      <c r="V1726">
        <v>2022</v>
      </c>
      <c r="W1726" t="s">
        <v>28</v>
      </c>
      <c r="X1726">
        <v>3</v>
      </c>
    </row>
    <row r="1727" spans="1:24" x14ac:dyDescent="0.3">
      <c r="A1727">
        <v>1726</v>
      </c>
      <c r="B1727" t="s">
        <v>41</v>
      </c>
      <c r="C1727" t="str">
        <f>_xlfn.XLOOKUP(B1727,Lookup_table!B:B,Lookup_table!C:C)</f>
        <v>Data</v>
      </c>
      <c r="D1727" t="s">
        <v>34</v>
      </c>
      <c r="E1727" t="s">
        <v>42</v>
      </c>
      <c r="F1727" t="s">
        <v>51</v>
      </c>
      <c r="G1727" t="s">
        <v>17</v>
      </c>
      <c r="H1727" t="str">
        <f t="shared" si="104"/>
        <v>Remote</v>
      </c>
      <c r="I1727" t="s">
        <v>26</v>
      </c>
      <c r="J1727" t="str">
        <f t="shared" si="105"/>
        <v>3-6 yrs</v>
      </c>
      <c r="K1727">
        <f t="shared" ca="1" si="107"/>
        <v>6</v>
      </c>
      <c r="L1727" t="s">
        <v>27</v>
      </c>
      <c r="M1727">
        <v>1</v>
      </c>
      <c r="N1727">
        <v>0</v>
      </c>
      <c r="O1727">
        <v>0</v>
      </c>
      <c r="P1727">
        <v>1</v>
      </c>
      <c r="Q1727">
        <v>0</v>
      </c>
      <c r="R1727">
        <f>SUM(M1727:N1727:O1727:P1727:Q1727)</f>
        <v>2</v>
      </c>
      <c r="S1727" s="1">
        <v>91741</v>
      </c>
      <c r="T1727" s="1" t="str">
        <f t="shared" si="106"/>
        <v>Medium</v>
      </c>
      <c r="U1727">
        <v>7</v>
      </c>
      <c r="V1727">
        <v>2024</v>
      </c>
      <c r="W1727" t="s">
        <v>20</v>
      </c>
      <c r="X1727">
        <v>5</v>
      </c>
    </row>
    <row r="1728" spans="1:24" x14ac:dyDescent="0.3">
      <c r="A1728">
        <v>1727</v>
      </c>
      <c r="B1728" t="s">
        <v>31</v>
      </c>
      <c r="C1728" t="str">
        <f>_xlfn.XLOOKUP(B1728,Lookup_table!B:B,Lookup_table!C:C)</f>
        <v>Business</v>
      </c>
      <c r="D1728" t="s">
        <v>22</v>
      </c>
      <c r="E1728" t="s">
        <v>42</v>
      </c>
      <c r="F1728" t="s">
        <v>24</v>
      </c>
      <c r="G1728" t="s">
        <v>17</v>
      </c>
      <c r="H1728" t="str">
        <f t="shared" si="104"/>
        <v>Remote</v>
      </c>
      <c r="I1728" t="s">
        <v>26</v>
      </c>
      <c r="J1728" t="str">
        <f t="shared" si="105"/>
        <v>3-6 yrs</v>
      </c>
      <c r="K1728">
        <f t="shared" ca="1" si="107"/>
        <v>4</v>
      </c>
      <c r="L1728" t="s">
        <v>39</v>
      </c>
      <c r="M1728">
        <v>1</v>
      </c>
      <c r="N1728">
        <v>0</v>
      </c>
      <c r="O1728">
        <v>1</v>
      </c>
      <c r="P1728">
        <v>1</v>
      </c>
      <c r="Q1728">
        <v>0</v>
      </c>
      <c r="R1728">
        <f>SUM(M1728:N1728:O1728:P1728:Q1728)</f>
        <v>3</v>
      </c>
      <c r="S1728" s="1">
        <v>128738</v>
      </c>
      <c r="T1728" s="1" t="str">
        <f t="shared" si="106"/>
        <v>High</v>
      </c>
      <c r="U1728">
        <v>1</v>
      </c>
      <c r="V1728">
        <v>2020</v>
      </c>
      <c r="W1728" t="s">
        <v>28</v>
      </c>
      <c r="X1728">
        <v>9</v>
      </c>
    </row>
    <row r="1729" spans="1:24" x14ac:dyDescent="0.3">
      <c r="A1729">
        <v>1728</v>
      </c>
      <c r="B1729" t="s">
        <v>33</v>
      </c>
      <c r="C1729" t="str">
        <f>_xlfn.XLOOKUP(B1729,Lookup_table!B:B,Lookup_table!C:C)</f>
        <v>Data</v>
      </c>
      <c r="D1729" t="s">
        <v>37</v>
      </c>
      <c r="E1729" t="s">
        <v>15</v>
      </c>
      <c r="F1729" t="s">
        <v>52</v>
      </c>
      <c r="G1729" t="s">
        <v>30</v>
      </c>
      <c r="H1729" t="str">
        <f t="shared" si="104"/>
        <v>Onsite/Hybrid</v>
      </c>
      <c r="I1729" t="s">
        <v>35</v>
      </c>
      <c r="J1729" t="str">
        <f t="shared" si="105"/>
        <v>0-2 yrs</v>
      </c>
      <c r="K1729">
        <f t="shared" ca="1" si="107"/>
        <v>2</v>
      </c>
      <c r="L1729" t="s">
        <v>39</v>
      </c>
      <c r="M1729">
        <v>0</v>
      </c>
      <c r="N1729">
        <v>0</v>
      </c>
      <c r="O1729">
        <v>0</v>
      </c>
      <c r="P1729">
        <v>0</v>
      </c>
      <c r="Q1729">
        <v>0</v>
      </c>
      <c r="R1729">
        <f>SUM(M1729:N1729:O1729:P1729:Q1729)</f>
        <v>0</v>
      </c>
      <c r="S1729" s="1">
        <v>50481</v>
      </c>
      <c r="T1729" s="1" t="str">
        <f t="shared" si="106"/>
        <v>Low</v>
      </c>
      <c r="U1729">
        <v>10</v>
      </c>
      <c r="V1729">
        <v>2021</v>
      </c>
      <c r="W1729" t="s">
        <v>28</v>
      </c>
      <c r="X1729">
        <v>8</v>
      </c>
    </row>
    <row r="1730" spans="1:24" x14ac:dyDescent="0.3">
      <c r="A1730">
        <v>1729</v>
      </c>
      <c r="B1730" t="s">
        <v>36</v>
      </c>
      <c r="C1730" t="str">
        <f>_xlfn.XLOOKUP(B1730,Lookup_table!B:B,Lookup_table!C:C)</f>
        <v>Data</v>
      </c>
      <c r="D1730" t="s">
        <v>34</v>
      </c>
      <c r="E1730" t="s">
        <v>15</v>
      </c>
      <c r="F1730" t="s">
        <v>52</v>
      </c>
      <c r="G1730" t="s">
        <v>17</v>
      </c>
      <c r="H1730" t="str">
        <f t="shared" ref="H1730:H1793" si="108">IF(G1730="Remote","Remote","Onsite/Hybrid")</f>
        <v>Remote</v>
      </c>
      <c r="I1730" t="s">
        <v>18</v>
      </c>
      <c r="J1730" t="str">
        <f t="shared" ref="J1730:J1793" si="109">IF(I1730="Entry","0-2 yrs",IF(I1730="Mid","3-6 yrs","7+ yrs"))</f>
        <v>7+ yrs</v>
      </c>
      <c r="K1730">
        <f t="shared" ca="1" si="107"/>
        <v>12</v>
      </c>
      <c r="L1730" t="s">
        <v>19</v>
      </c>
      <c r="M1730">
        <v>0</v>
      </c>
      <c r="N1730">
        <v>1</v>
      </c>
      <c r="O1730">
        <v>0</v>
      </c>
      <c r="P1730">
        <v>0</v>
      </c>
      <c r="Q1730">
        <v>1</v>
      </c>
      <c r="R1730">
        <f>SUM(M1730:N1730:O1730:P1730:Q1730)</f>
        <v>2</v>
      </c>
      <c r="S1730" s="1">
        <v>107570</v>
      </c>
      <c r="T1730" s="1" t="str">
        <f t="shared" ref="T1730:T1793" si="110">IF(S1730&lt;=70000,"Low",IF(S1730&lt;=120000,"Medium","High"))</f>
        <v>Medium</v>
      </c>
      <c r="U1730">
        <v>6</v>
      </c>
      <c r="V1730">
        <v>2023</v>
      </c>
      <c r="W1730" t="s">
        <v>20</v>
      </c>
      <c r="X1730">
        <v>5</v>
      </c>
    </row>
    <row r="1731" spans="1:24" x14ac:dyDescent="0.3">
      <c r="A1731">
        <v>1730</v>
      </c>
      <c r="B1731" t="s">
        <v>36</v>
      </c>
      <c r="C1731" t="str">
        <f>_xlfn.XLOOKUP(B1731,Lookup_table!B:B,Lookup_table!C:C)</f>
        <v>Data</v>
      </c>
      <c r="D1731" t="s">
        <v>37</v>
      </c>
      <c r="E1731" t="s">
        <v>40</v>
      </c>
      <c r="F1731" t="s">
        <v>52</v>
      </c>
      <c r="G1731" t="s">
        <v>30</v>
      </c>
      <c r="H1731" t="str">
        <f t="shared" si="108"/>
        <v>Onsite/Hybrid</v>
      </c>
      <c r="I1731" t="s">
        <v>35</v>
      </c>
      <c r="J1731" t="str">
        <f t="shared" si="109"/>
        <v>0-2 yrs</v>
      </c>
      <c r="K1731">
        <f t="shared" ref="K1731:K1794" ca="1" si="111">IF(J1731="0-2 yrs",RANDBETWEEN(0,2),IF(J1731="3-6 yrs", RANDBETWEEN(3,6),IF(J1731="7+ yrs", RANDBETWEEN(7,15)," ")))</f>
        <v>1</v>
      </c>
      <c r="L1731" t="s">
        <v>27</v>
      </c>
      <c r="M1731">
        <v>0</v>
      </c>
      <c r="N1731">
        <v>1</v>
      </c>
      <c r="O1731">
        <v>1</v>
      </c>
      <c r="P1731">
        <v>1</v>
      </c>
      <c r="Q1731">
        <v>0</v>
      </c>
      <c r="R1731">
        <f>SUM(M1731:N1731:O1731:P1731:Q1731)</f>
        <v>3</v>
      </c>
      <c r="S1731" s="1">
        <v>82139</v>
      </c>
      <c r="T1731" s="1" t="str">
        <f t="shared" si="110"/>
        <v>Medium</v>
      </c>
      <c r="U1731">
        <v>2</v>
      </c>
      <c r="V1731">
        <v>2023</v>
      </c>
      <c r="W1731" t="s">
        <v>28</v>
      </c>
      <c r="X1731">
        <v>1</v>
      </c>
    </row>
    <row r="1732" spans="1:24" x14ac:dyDescent="0.3">
      <c r="A1732">
        <v>1731</v>
      </c>
      <c r="B1732" t="s">
        <v>50</v>
      </c>
      <c r="C1732" t="str">
        <f>_xlfn.XLOOKUP(B1732,Lookup_table!B:B,Lookup_table!C:C)</f>
        <v>AI</v>
      </c>
      <c r="D1732" t="s">
        <v>14</v>
      </c>
      <c r="E1732" t="s">
        <v>38</v>
      </c>
      <c r="F1732" t="s">
        <v>52</v>
      </c>
      <c r="G1732" t="s">
        <v>17</v>
      </c>
      <c r="H1732" t="str">
        <f t="shared" si="108"/>
        <v>Remote</v>
      </c>
      <c r="I1732" t="s">
        <v>18</v>
      </c>
      <c r="J1732" t="str">
        <f t="shared" si="109"/>
        <v>7+ yrs</v>
      </c>
      <c r="K1732">
        <f t="shared" ca="1" si="111"/>
        <v>12</v>
      </c>
      <c r="L1732" t="s">
        <v>27</v>
      </c>
      <c r="M1732">
        <v>0</v>
      </c>
      <c r="N1732">
        <v>0</v>
      </c>
      <c r="O1732">
        <v>1</v>
      </c>
      <c r="P1732">
        <v>0</v>
      </c>
      <c r="Q1732">
        <v>0</v>
      </c>
      <c r="R1732">
        <f>SUM(M1732:N1732:O1732:P1732:Q1732)</f>
        <v>1</v>
      </c>
      <c r="S1732" s="1">
        <v>154067</v>
      </c>
      <c r="T1732" s="1" t="str">
        <f t="shared" si="110"/>
        <v>High</v>
      </c>
      <c r="U1732">
        <v>12</v>
      </c>
      <c r="V1732">
        <v>2020</v>
      </c>
      <c r="W1732" t="s">
        <v>28</v>
      </c>
      <c r="X1732">
        <v>7</v>
      </c>
    </row>
    <row r="1733" spans="1:24" x14ac:dyDescent="0.3">
      <c r="A1733">
        <v>1732</v>
      </c>
      <c r="B1733" t="s">
        <v>33</v>
      </c>
      <c r="C1733" t="str">
        <f>_xlfn.XLOOKUP(B1733,Lookup_table!B:B,Lookup_table!C:C)</f>
        <v>Data</v>
      </c>
      <c r="D1733" t="s">
        <v>22</v>
      </c>
      <c r="E1733" t="s">
        <v>23</v>
      </c>
      <c r="F1733" t="s">
        <v>29</v>
      </c>
      <c r="G1733" t="s">
        <v>25</v>
      </c>
      <c r="H1733" t="str">
        <f t="shared" si="108"/>
        <v>Onsite/Hybrid</v>
      </c>
      <c r="I1733" t="s">
        <v>18</v>
      </c>
      <c r="J1733" t="str">
        <f t="shared" si="109"/>
        <v>7+ yrs</v>
      </c>
      <c r="K1733">
        <f t="shared" ca="1" si="111"/>
        <v>10</v>
      </c>
      <c r="L1733" t="s">
        <v>27</v>
      </c>
      <c r="M1733">
        <v>1</v>
      </c>
      <c r="N1733">
        <v>1</v>
      </c>
      <c r="O1733">
        <v>0</v>
      </c>
      <c r="P1733">
        <v>1</v>
      </c>
      <c r="Q1733">
        <v>0</v>
      </c>
      <c r="R1733">
        <f>SUM(M1733:N1733:O1733:P1733:Q1733)</f>
        <v>3</v>
      </c>
      <c r="S1733" s="1">
        <v>132662</v>
      </c>
      <c r="T1733" s="1" t="str">
        <f t="shared" si="110"/>
        <v>High</v>
      </c>
      <c r="U1733">
        <v>3</v>
      </c>
      <c r="V1733">
        <v>2024</v>
      </c>
      <c r="W1733" t="s">
        <v>34</v>
      </c>
      <c r="X1733">
        <v>3</v>
      </c>
    </row>
    <row r="1734" spans="1:24" x14ac:dyDescent="0.3">
      <c r="A1734">
        <v>1733</v>
      </c>
      <c r="B1734" t="s">
        <v>33</v>
      </c>
      <c r="C1734" t="str">
        <f>_xlfn.XLOOKUP(B1734,Lookup_table!B:B,Lookup_table!C:C)</f>
        <v>Data</v>
      </c>
      <c r="D1734" t="s">
        <v>14</v>
      </c>
      <c r="E1734" t="s">
        <v>15</v>
      </c>
      <c r="F1734" t="s">
        <v>52</v>
      </c>
      <c r="G1734" t="s">
        <v>25</v>
      </c>
      <c r="H1734" t="str">
        <f t="shared" si="108"/>
        <v>Onsite/Hybrid</v>
      </c>
      <c r="I1734" t="s">
        <v>26</v>
      </c>
      <c r="J1734" t="str">
        <f t="shared" si="109"/>
        <v>3-6 yrs</v>
      </c>
      <c r="K1734">
        <f t="shared" ca="1" si="111"/>
        <v>3</v>
      </c>
      <c r="L1734" t="s">
        <v>39</v>
      </c>
      <c r="M1734">
        <v>0</v>
      </c>
      <c r="N1734">
        <v>0</v>
      </c>
      <c r="O1734">
        <v>1</v>
      </c>
      <c r="P1734">
        <v>0</v>
      </c>
      <c r="Q1734">
        <v>0</v>
      </c>
      <c r="R1734">
        <f>SUM(M1734:N1734:O1734:P1734:Q1734)</f>
        <v>1</v>
      </c>
      <c r="S1734" s="1">
        <v>89760</v>
      </c>
      <c r="T1734" s="1" t="str">
        <f t="shared" si="110"/>
        <v>Medium</v>
      </c>
      <c r="U1734">
        <v>11</v>
      </c>
      <c r="V1734">
        <v>2022</v>
      </c>
      <c r="W1734" t="s">
        <v>20</v>
      </c>
      <c r="X1734">
        <v>6</v>
      </c>
    </row>
    <row r="1735" spans="1:24" x14ac:dyDescent="0.3">
      <c r="A1735">
        <v>1734</v>
      </c>
      <c r="B1735" t="s">
        <v>31</v>
      </c>
      <c r="C1735" t="str">
        <f>_xlfn.XLOOKUP(B1735,Lookup_table!B:B,Lookup_table!C:C)</f>
        <v>Business</v>
      </c>
      <c r="D1735" t="s">
        <v>22</v>
      </c>
      <c r="E1735" t="s">
        <v>38</v>
      </c>
      <c r="F1735" t="s">
        <v>51</v>
      </c>
      <c r="G1735" t="s">
        <v>30</v>
      </c>
      <c r="H1735" t="str">
        <f t="shared" si="108"/>
        <v>Onsite/Hybrid</v>
      </c>
      <c r="I1735" t="s">
        <v>18</v>
      </c>
      <c r="J1735" t="str">
        <f t="shared" si="109"/>
        <v>7+ yrs</v>
      </c>
      <c r="K1735">
        <f t="shared" ca="1" si="111"/>
        <v>9</v>
      </c>
      <c r="L1735" t="s">
        <v>27</v>
      </c>
      <c r="M1735">
        <v>0</v>
      </c>
      <c r="N1735">
        <v>0</v>
      </c>
      <c r="O1735">
        <v>1</v>
      </c>
      <c r="P1735">
        <v>1</v>
      </c>
      <c r="Q1735">
        <v>1</v>
      </c>
      <c r="R1735">
        <f>SUM(M1735:N1735:O1735:P1735:Q1735)</f>
        <v>3</v>
      </c>
      <c r="S1735" s="1">
        <v>159444</v>
      </c>
      <c r="T1735" s="1" t="str">
        <f t="shared" si="110"/>
        <v>High</v>
      </c>
      <c r="U1735">
        <v>8</v>
      </c>
      <c r="V1735">
        <v>2024</v>
      </c>
      <c r="W1735" t="s">
        <v>28</v>
      </c>
      <c r="X1735">
        <v>5</v>
      </c>
    </row>
    <row r="1736" spans="1:24" x14ac:dyDescent="0.3">
      <c r="A1736">
        <v>1735</v>
      </c>
      <c r="B1736" t="s">
        <v>21</v>
      </c>
      <c r="C1736" t="str">
        <f>_xlfn.XLOOKUP(B1736,Lookup_table!B:B,Lookup_table!C:C)</f>
        <v>AI</v>
      </c>
      <c r="D1736" t="s">
        <v>22</v>
      </c>
      <c r="E1736" t="s">
        <v>42</v>
      </c>
      <c r="F1736" t="s">
        <v>43</v>
      </c>
      <c r="G1736" t="s">
        <v>17</v>
      </c>
      <c r="H1736" t="str">
        <f t="shared" si="108"/>
        <v>Remote</v>
      </c>
      <c r="I1736" t="s">
        <v>18</v>
      </c>
      <c r="J1736" t="str">
        <f t="shared" si="109"/>
        <v>7+ yrs</v>
      </c>
      <c r="K1736">
        <f t="shared" ca="1" si="111"/>
        <v>9</v>
      </c>
      <c r="L1736" t="s">
        <v>27</v>
      </c>
      <c r="M1736">
        <v>0</v>
      </c>
      <c r="N1736">
        <v>0</v>
      </c>
      <c r="O1736">
        <v>1</v>
      </c>
      <c r="P1736">
        <v>1</v>
      </c>
      <c r="Q1736">
        <v>0</v>
      </c>
      <c r="R1736">
        <f>SUM(M1736:N1736:O1736:P1736:Q1736)</f>
        <v>2</v>
      </c>
      <c r="S1736" s="1">
        <v>185296</v>
      </c>
      <c r="T1736" s="1" t="str">
        <f t="shared" si="110"/>
        <v>High</v>
      </c>
      <c r="U1736">
        <v>10</v>
      </c>
      <c r="V1736">
        <v>2026</v>
      </c>
      <c r="W1736" t="s">
        <v>28</v>
      </c>
      <c r="X1736">
        <v>5</v>
      </c>
    </row>
    <row r="1737" spans="1:24" x14ac:dyDescent="0.3">
      <c r="A1737">
        <v>1736</v>
      </c>
      <c r="B1737" t="s">
        <v>41</v>
      </c>
      <c r="C1737" t="str">
        <f>_xlfn.XLOOKUP(B1737,Lookup_table!B:B,Lookup_table!C:C)</f>
        <v>Data</v>
      </c>
      <c r="D1737" t="s">
        <v>22</v>
      </c>
      <c r="E1737" t="s">
        <v>40</v>
      </c>
      <c r="F1737" t="s">
        <v>51</v>
      </c>
      <c r="G1737" t="s">
        <v>25</v>
      </c>
      <c r="H1737" t="str">
        <f t="shared" si="108"/>
        <v>Onsite/Hybrid</v>
      </c>
      <c r="I1737" t="s">
        <v>26</v>
      </c>
      <c r="J1737" t="str">
        <f t="shared" si="109"/>
        <v>3-6 yrs</v>
      </c>
      <c r="K1737">
        <f t="shared" ca="1" si="111"/>
        <v>3</v>
      </c>
      <c r="L1737" t="s">
        <v>39</v>
      </c>
      <c r="M1737">
        <v>0</v>
      </c>
      <c r="N1737">
        <v>1</v>
      </c>
      <c r="O1737">
        <v>1</v>
      </c>
      <c r="P1737">
        <v>1</v>
      </c>
      <c r="Q1737">
        <v>0</v>
      </c>
      <c r="R1737">
        <f>SUM(M1737:N1737:O1737:P1737:Q1737)</f>
        <v>3</v>
      </c>
      <c r="S1737" s="1">
        <v>126393</v>
      </c>
      <c r="T1737" s="1" t="str">
        <f t="shared" si="110"/>
        <v>High</v>
      </c>
      <c r="U1737">
        <v>7</v>
      </c>
      <c r="V1737">
        <v>2020</v>
      </c>
      <c r="W1737" t="s">
        <v>28</v>
      </c>
      <c r="X1737">
        <v>5</v>
      </c>
    </row>
    <row r="1738" spans="1:24" x14ac:dyDescent="0.3">
      <c r="A1738">
        <v>1737</v>
      </c>
      <c r="B1738" t="s">
        <v>50</v>
      </c>
      <c r="C1738" t="str">
        <f>_xlfn.XLOOKUP(B1738,Lookup_table!B:B,Lookup_table!C:C)</f>
        <v>AI</v>
      </c>
      <c r="D1738" t="s">
        <v>34</v>
      </c>
      <c r="E1738" t="s">
        <v>15</v>
      </c>
      <c r="F1738" t="s">
        <v>29</v>
      </c>
      <c r="G1738" t="s">
        <v>17</v>
      </c>
      <c r="H1738" t="str">
        <f t="shared" si="108"/>
        <v>Remote</v>
      </c>
      <c r="I1738" t="s">
        <v>18</v>
      </c>
      <c r="J1738" t="str">
        <f t="shared" si="109"/>
        <v>7+ yrs</v>
      </c>
      <c r="K1738">
        <f t="shared" ca="1" si="111"/>
        <v>14</v>
      </c>
      <c r="L1738" t="s">
        <v>19</v>
      </c>
      <c r="M1738">
        <v>0</v>
      </c>
      <c r="N1738">
        <v>1</v>
      </c>
      <c r="O1738">
        <v>0</v>
      </c>
      <c r="P1738">
        <v>0</v>
      </c>
      <c r="Q1738">
        <v>0</v>
      </c>
      <c r="R1738">
        <f>SUM(M1738:N1738:O1738:P1738:Q1738)</f>
        <v>1</v>
      </c>
      <c r="S1738" s="1">
        <v>141674</v>
      </c>
      <c r="T1738" s="1" t="str">
        <f t="shared" si="110"/>
        <v>High</v>
      </c>
      <c r="U1738">
        <v>12</v>
      </c>
      <c r="V1738">
        <v>2026</v>
      </c>
      <c r="W1738" t="s">
        <v>28</v>
      </c>
      <c r="X1738">
        <v>7</v>
      </c>
    </row>
    <row r="1739" spans="1:24" x14ac:dyDescent="0.3">
      <c r="A1739">
        <v>1738</v>
      </c>
      <c r="B1739" t="s">
        <v>31</v>
      </c>
      <c r="C1739" t="str">
        <f>_xlfn.XLOOKUP(B1739,Lookup_table!B:B,Lookup_table!C:C)</f>
        <v>Business</v>
      </c>
      <c r="D1739" t="s">
        <v>34</v>
      </c>
      <c r="E1739" t="s">
        <v>40</v>
      </c>
      <c r="F1739" t="s">
        <v>24</v>
      </c>
      <c r="G1739" t="s">
        <v>30</v>
      </c>
      <c r="H1739" t="str">
        <f t="shared" si="108"/>
        <v>Onsite/Hybrid</v>
      </c>
      <c r="I1739" t="s">
        <v>18</v>
      </c>
      <c r="J1739" t="str">
        <f t="shared" si="109"/>
        <v>7+ yrs</v>
      </c>
      <c r="K1739">
        <f t="shared" ca="1" si="111"/>
        <v>10</v>
      </c>
      <c r="L1739" t="s">
        <v>19</v>
      </c>
      <c r="M1739">
        <v>1</v>
      </c>
      <c r="N1739">
        <v>1</v>
      </c>
      <c r="O1739">
        <v>1</v>
      </c>
      <c r="P1739">
        <v>0</v>
      </c>
      <c r="Q1739">
        <v>1</v>
      </c>
      <c r="R1739">
        <f>SUM(M1739:N1739:O1739:P1739:Q1739)</f>
        <v>4</v>
      </c>
      <c r="S1739" s="1">
        <v>125691</v>
      </c>
      <c r="T1739" s="1" t="str">
        <f t="shared" si="110"/>
        <v>High</v>
      </c>
      <c r="U1739">
        <v>4</v>
      </c>
      <c r="V1739">
        <v>2025</v>
      </c>
      <c r="W1739" t="s">
        <v>28</v>
      </c>
      <c r="X1739">
        <v>9</v>
      </c>
    </row>
    <row r="1740" spans="1:24" x14ac:dyDescent="0.3">
      <c r="A1740">
        <v>1739</v>
      </c>
      <c r="B1740" t="s">
        <v>41</v>
      </c>
      <c r="C1740" t="str">
        <f>_xlfn.XLOOKUP(B1740,Lookup_table!B:B,Lookup_table!C:C)</f>
        <v>Data</v>
      </c>
      <c r="D1740" t="s">
        <v>37</v>
      </c>
      <c r="E1740" t="s">
        <v>23</v>
      </c>
      <c r="F1740" t="s">
        <v>16</v>
      </c>
      <c r="G1740" t="s">
        <v>25</v>
      </c>
      <c r="H1740" t="str">
        <f t="shared" si="108"/>
        <v>Onsite/Hybrid</v>
      </c>
      <c r="I1740" t="s">
        <v>26</v>
      </c>
      <c r="J1740" t="str">
        <f t="shared" si="109"/>
        <v>3-6 yrs</v>
      </c>
      <c r="K1740">
        <f t="shared" ca="1" si="111"/>
        <v>5</v>
      </c>
      <c r="L1740" t="s">
        <v>27</v>
      </c>
      <c r="M1740">
        <v>1</v>
      </c>
      <c r="N1740">
        <v>1</v>
      </c>
      <c r="O1740">
        <v>1</v>
      </c>
      <c r="P1740">
        <v>0</v>
      </c>
      <c r="Q1740">
        <v>1</v>
      </c>
      <c r="R1740">
        <f>SUM(M1740:N1740:O1740:P1740:Q1740)</f>
        <v>4</v>
      </c>
      <c r="S1740" s="1">
        <v>101333</v>
      </c>
      <c r="T1740" s="1" t="str">
        <f t="shared" si="110"/>
        <v>Medium</v>
      </c>
      <c r="U1740">
        <v>10</v>
      </c>
      <c r="V1740">
        <v>2022</v>
      </c>
      <c r="W1740" t="s">
        <v>20</v>
      </c>
      <c r="X1740">
        <v>5</v>
      </c>
    </row>
    <row r="1741" spans="1:24" x14ac:dyDescent="0.3">
      <c r="A1741">
        <v>1740</v>
      </c>
      <c r="B1741" t="s">
        <v>41</v>
      </c>
      <c r="C1741" t="str">
        <f>_xlfn.XLOOKUP(B1741,Lookup_table!B:B,Lookup_table!C:C)</f>
        <v>Data</v>
      </c>
      <c r="D1741" t="s">
        <v>22</v>
      </c>
      <c r="E1741" t="s">
        <v>23</v>
      </c>
      <c r="F1741" t="s">
        <v>29</v>
      </c>
      <c r="G1741" t="s">
        <v>25</v>
      </c>
      <c r="H1741" t="str">
        <f t="shared" si="108"/>
        <v>Onsite/Hybrid</v>
      </c>
      <c r="I1741" t="s">
        <v>18</v>
      </c>
      <c r="J1741" t="str">
        <f t="shared" si="109"/>
        <v>7+ yrs</v>
      </c>
      <c r="K1741">
        <f t="shared" ca="1" si="111"/>
        <v>13</v>
      </c>
      <c r="L1741" t="s">
        <v>27</v>
      </c>
      <c r="M1741">
        <v>1</v>
      </c>
      <c r="N1741">
        <v>1</v>
      </c>
      <c r="O1741">
        <v>1</v>
      </c>
      <c r="P1741">
        <v>1</v>
      </c>
      <c r="Q1741">
        <v>0</v>
      </c>
      <c r="R1741">
        <f>SUM(M1741:N1741:O1741:P1741:Q1741)</f>
        <v>4</v>
      </c>
      <c r="S1741" s="1">
        <v>154854</v>
      </c>
      <c r="T1741" s="1" t="str">
        <f t="shared" si="110"/>
        <v>High</v>
      </c>
      <c r="U1741">
        <v>4</v>
      </c>
      <c r="V1741">
        <v>2024</v>
      </c>
      <c r="W1741" t="s">
        <v>28</v>
      </c>
      <c r="X1741">
        <v>8</v>
      </c>
    </row>
    <row r="1742" spans="1:24" x14ac:dyDescent="0.3">
      <c r="A1742">
        <v>1741</v>
      </c>
      <c r="B1742" t="s">
        <v>41</v>
      </c>
      <c r="C1742" t="str">
        <f>_xlfn.XLOOKUP(B1742,Lookup_table!B:B,Lookup_table!C:C)</f>
        <v>Data</v>
      </c>
      <c r="D1742" t="s">
        <v>37</v>
      </c>
      <c r="E1742" t="s">
        <v>42</v>
      </c>
      <c r="F1742" t="s">
        <v>16</v>
      </c>
      <c r="G1742" t="s">
        <v>30</v>
      </c>
      <c r="H1742" t="str">
        <f t="shared" si="108"/>
        <v>Onsite/Hybrid</v>
      </c>
      <c r="I1742" t="s">
        <v>26</v>
      </c>
      <c r="J1742" t="str">
        <f t="shared" si="109"/>
        <v>3-6 yrs</v>
      </c>
      <c r="K1742">
        <f t="shared" ca="1" si="111"/>
        <v>4</v>
      </c>
      <c r="L1742" t="s">
        <v>27</v>
      </c>
      <c r="M1742">
        <v>1</v>
      </c>
      <c r="N1742">
        <v>0</v>
      </c>
      <c r="O1742">
        <v>1</v>
      </c>
      <c r="P1742">
        <v>0</v>
      </c>
      <c r="Q1742">
        <v>1</v>
      </c>
      <c r="R1742">
        <f>SUM(M1742:N1742:O1742:P1742:Q1742)</f>
        <v>3</v>
      </c>
      <c r="S1742" s="1">
        <v>101909</v>
      </c>
      <c r="T1742" s="1" t="str">
        <f t="shared" si="110"/>
        <v>Medium</v>
      </c>
      <c r="U1742">
        <v>8</v>
      </c>
      <c r="V1742">
        <v>2023</v>
      </c>
      <c r="W1742" t="s">
        <v>28</v>
      </c>
      <c r="X1742">
        <v>8</v>
      </c>
    </row>
    <row r="1743" spans="1:24" x14ac:dyDescent="0.3">
      <c r="A1743">
        <v>1742</v>
      </c>
      <c r="B1743" t="s">
        <v>31</v>
      </c>
      <c r="C1743" t="str">
        <f>_xlfn.XLOOKUP(B1743,Lookup_table!B:B,Lookup_table!C:C)</f>
        <v>Business</v>
      </c>
      <c r="D1743" t="s">
        <v>22</v>
      </c>
      <c r="E1743" t="s">
        <v>40</v>
      </c>
      <c r="F1743" t="s">
        <v>16</v>
      </c>
      <c r="G1743" t="s">
        <v>30</v>
      </c>
      <c r="H1743" t="str">
        <f t="shared" si="108"/>
        <v>Onsite/Hybrid</v>
      </c>
      <c r="I1743" t="s">
        <v>18</v>
      </c>
      <c r="J1743" t="str">
        <f t="shared" si="109"/>
        <v>7+ yrs</v>
      </c>
      <c r="K1743">
        <f t="shared" ca="1" si="111"/>
        <v>15</v>
      </c>
      <c r="L1743" t="s">
        <v>27</v>
      </c>
      <c r="M1743">
        <v>0</v>
      </c>
      <c r="N1743">
        <v>1</v>
      </c>
      <c r="O1743">
        <v>0</v>
      </c>
      <c r="P1743">
        <v>1</v>
      </c>
      <c r="Q1743">
        <v>1</v>
      </c>
      <c r="R1743">
        <f>SUM(M1743:N1743:O1743:P1743:Q1743)</f>
        <v>3</v>
      </c>
      <c r="S1743" s="1">
        <v>141063</v>
      </c>
      <c r="T1743" s="1" t="str">
        <f t="shared" si="110"/>
        <v>High</v>
      </c>
      <c r="U1743">
        <v>2</v>
      </c>
      <c r="V1743">
        <v>2023</v>
      </c>
      <c r="W1743" t="s">
        <v>20</v>
      </c>
      <c r="X1743">
        <v>3</v>
      </c>
    </row>
    <row r="1744" spans="1:24" x14ac:dyDescent="0.3">
      <c r="A1744">
        <v>1743</v>
      </c>
      <c r="B1744" t="s">
        <v>33</v>
      </c>
      <c r="C1744" t="str">
        <f>_xlfn.XLOOKUP(B1744,Lookup_table!B:B,Lookup_table!C:C)</f>
        <v>Data</v>
      </c>
      <c r="D1744" t="s">
        <v>37</v>
      </c>
      <c r="E1744" t="s">
        <v>42</v>
      </c>
      <c r="F1744" t="s">
        <v>44</v>
      </c>
      <c r="G1744" t="s">
        <v>30</v>
      </c>
      <c r="H1744" t="str">
        <f t="shared" si="108"/>
        <v>Onsite/Hybrid</v>
      </c>
      <c r="I1744" t="s">
        <v>35</v>
      </c>
      <c r="J1744" t="str">
        <f t="shared" si="109"/>
        <v>0-2 yrs</v>
      </c>
      <c r="K1744">
        <f t="shared" ca="1" si="111"/>
        <v>0</v>
      </c>
      <c r="L1744" t="s">
        <v>27</v>
      </c>
      <c r="M1744">
        <v>1</v>
      </c>
      <c r="N1744">
        <v>0</v>
      </c>
      <c r="O1744">
        <v>1</v>
      </c>
      <c r="P1744">
        <v>0</v>
      </c>
      <c r="Q1744">
        <v>0</v>
      </c>
      <c r="R1744">
        <f>SUM(M1744:N1744:O1744:P1744:Q1744)</f>
        <v>2</v>
      </c>
      <c r="S1744" s="1">
        <v>63717</v>
      </c>
      <c r="T1744" s="1" t="str">
        <f t="shared" si="110"/>
        <v>Low</v>
      </c>
      <c r="U1744">
        <v>12</v>
      </c>
      <c r="V1744">
        <v>2023</v>
      </c>
      <c r="W1744" t="s">
        <v>28</v>
      </c>
      <c r="X1744">
        <v>9</v>
      </c>
    </row>
    <row r="1745" spans="1:24" x14ac:dyDescent="0.3">
      <c r="A1745">
        <v>1744</v>
      </c>
      <c r="B1745" t="s">
        <v>36</v>
      </c>
      <c r="C1745" t="str">
        <f>_xlfn.XLOOKUP(B1745,Lookup_table!B:B,Lookup_table!C:C)</f>
        <v>Data</v>
      </c>
      <c r="D1745" t="s">
        <v>22</v>
      </c>
      <c r="E1745" t="s">
        <v>15</v>
      </c>
      <c r="F1745" t="s">
        <v>52</v>
      </c>
      <c r="G1745" t="s">
        <v>30</v>
      </c>
      <c r="H1745" t="str">
        <f t="shared" si="108"/>
        <v>Onsite/Hybrid</v>
      </c>
      <c r="I1745" t="s">
        <v>35</v>
      </c>
      <c r="J1745" t="str">
        <f t="shared" si="109"/>
        <v>0-2 yrs</v>
      </c>
      <c r="K1745">
        <f t="shared" ca="1" si="111"/>
        <v>1</v>
      </c>
      <c r="L1745" t="s">
        <v>27</v>
      </c>
      <c r="M1745">
        <v>1</v>
      </c>
      <c r="N1745">
        <v>0</v>
      </c>
      <c r="O1745">
        <v>1</v>
      </c>
      <c r="P1745">
        <v>1</v>
      </c>
      <c r="Q1745">
        <v>1</v>
      </c>
      <c r="R1745">
        <f>SUM(M1745:N1745:O1745:P1745:Q1745)</f>
        <v>4</v>
      </c>
      <c r="S1745" s="1">
        <v>105478</v>
      </c>
      <c r="T1745" s="1" t="str">
        <f t="shared" si="110"/>
        <v>Medium</v>
      </c>
      <c r="U1745">
        <v>9</v>
      </c>
      <c r="V1745">
        <v>2020</v>
      </c>
      <c r="W1745" t="s">
        <v>28</v>
      </c>
      <c r="X1745">
        <v>4</v>
      </c>
    </row>
    <row r="1746" spans="1:24" x14ac:dyDescent="0.3">
      <c r="A1746">
        <v>1745</v>
      </c>
      <c r="B1746" t="s">
        <v>31</v>
      </c>
      <c r="C1746" t="str">
        <f>_xlfn.XLOOKUP(B1746,Lookup_table!B:B,Lookup_table!C:C)</f>
        <v>Business</v>
      </c>
      <c r="D1746" t="s">
        <v>14</v>
      </c>
      <c r="E1746" t="s">
        <v>42</v>
      </c>
      <c r="F1746" t="s">
        <v>52</v>
      </c>
      <c r="G1746" t="s">
        <v>30</v>
      </c>
      <c r="H1746" t="str">
        <f t="shared" si="108"/>
        <v>Onsite/Hybrid</v>
      </c>
      <c r="I1746" t="s">
        <v>35</v>
      </c>
      <c r="J1746" t="str">
        <f t="shared" si="109"/>
        <v>0-2 yrs</v>
      </c>
      <c r="K1746">
        <f t="shared" ca="1" si="111"/>
        <v>1</v>
      </c>
      <c r="L1746" t="s">
        <v>27</v>
      </c>
      <c r="M1746">
        <v>1</v>
      </c>
      <c r="N1746">
        <v>0</v>
      </c>
      <c r="O1746">
        <v>1</v>
      </c>
      <c r="P1746">
        <v>0</v>
      </c>
      <c r="Q1746">
        <v>1</v>
      </c>
      <c r="R1746">
        <f>SUM(M1746:N1746:O1746:P1746:Q1746)</f>
        <v>3</v>
      </c>
      <c r="S1746" s="1">
        <v>71811</v>
      </c>
      <c r="T1746" s="1" t="str">
        <f t="shared" si="110"/>
        <v>Medium</v>
      </c>
      <c r="U1746">
        <v>5</v>
      </c>
      <c r="V1746">
        <v>2021</v>
      </c>
      <c r="W1746" t="s">
        <v>34</v>
      </c>
      <c r="X1746">
        <v>2</v>
      </c>
    </row>
    <row r="1747" spans="1:24" x14ac:dyDescent="0.3">
      <c r="A1747">
        <v>1746</v>
      </c>
      <c r="B1747" t="s">
        <v>50</v>
      </c>
      <c r="C1747" t="str">
        <f>_xlfn.XLOOKUP(B1747,Lookup_table!B:B,Lookup_table!C:C)</f>
        <v>AI</v>
      </c>
      <c r="D1747" t="s">
        <v>22</v>
      </c>
      <c r="E1747" t="s">
        <v>38</v>
      </c>
      <c r="F1747" t="s">
        <v>51</v>
      </c>
      <c r="G1747" t="s">
        <v>30</v>
      </c>
      <c r="H1747" t="str">
        <f t="shared" si="108"/>
        <v>Onsite/Hybrid</v>
      </c>
      <c r="I1747" t="s">
        <v>26</v>
      </c>
      <c r="J1747" t="str">
        <f t="shared" si="109"/>
        <v>3-6 yrs</v>
      </c>
      <c r="K1747">
        <f t="shared" ca="1" si="111"/>
        <v>3</v>
      </c>
      <c r="L1747" t="s">
        <v>27</v>
      </c>
      <c r="M1747">
        <v>0</v>
      </c>
      <c r="N1747">
        <v>0</v>
      </c>
      <c r="O1747">
        <v>1</v>
      </c>
      <c r="P1747">
        <v>0</v>
      </c>
      <c r="Q1747">
        <v>1</v>
      </c>
      <c r="R1747">
        <f>SUM(M1747:N1747:O1747:P1747:Q1747)</f>
        <v>2</v>
      </c>
      <c r="S1747" s="1">
        <v>157309</v>
      </c>
      <c r="T1747" s="1" t="str">
        <f t="shared" si="110"/>
        <v>High</v>
      </c>
      <c r="U1747">
        <v>7</v>
      </c>
      <c r="V1747">
        <v>2025</v>
      </c>
      <c r="W1747" t="s">
        <v>34</v>
      </c>
      <c r="X1747">
        <v>2</v>
      </c>
    </row>
    <row r="1748" spans="1:24" x14ac:dyDescent="0.3">
      <c r="A1748">
        <v>1747</v>
      </c>
      <c r="B1748" t="s">
        <v>36</v>
      </c>
      <c r="C1748" t="str">
        <f>_xlfn.XLOOKUP(B1748,Lookup_table!B:B,Lookup_table!C:C)</f>
        <v>Data</v>
      </c>
      <c r="D1748" t="s">
        <v>34</v>
      </c>
      <c r="E1748" t="s">
        <v>38</v>
      </c>
      <c r="F1748" t="s">
        <v>24</v>
      </c>
      <c r="G1748" t="s">
        <v>25</v>
      </c>
      <c r="H1748" t="str">
        <f t="shared" si="108"/>
        <v>Onsite/Hybrid</v>
      </c>
      <c r="I1748" t="s">
        <v>35</v>
      </c>
      <c r="J1748" t="str">
        <f t="shared" si="109"/>
        <v>0-2 yrs</v>
      </c>
      <c r="K1748">
        <f t="shared" ca="1" si="111"/>
        <v>2</v>
      </c>
      <c r="L1748" t="s">
        <v>27</v>
      </c>
      <c r="M1748">
        <v>1</v>
      </c>
      <c r="N1748">
        <v>0</v>
      </c>
      <c r="O1748">
        <v>1</v>
      </c>
      <c r="P1748">
        <v>0</v>
      </c>
      <c r="Q1748">
        <v>1</v>
      </c>
      <c r="R1748">
        <f>SUM(M1748:N1748:O1748:P1748:Q1748)</f>
        <v>3</v>
      </c>
      <c r="S1748" s="1">
        <v>72769</v>
      </c>
      <c r="T1748" s="1" t="str">
        <f t="shared" si="110"/>
        <v>Medium</v>
      </c>
      <c r="U1748">
        <v>4</v>
      </c>
      <c r="V1748">
        <v>2024</v>
      </c>
      <c r="W1748" t="s">
        <v>34</v>
      </c>
      <c r="X1748">
        <v>4</v>
      </c>
    </row>
    <row r="1749" spans="1:24" x14ac:dyDescent="0.3">
      <c r="A1749">
        <v>1748</v>
      </c>
      <c r="B1749" t="s">
        <v>21</v>
      </c>
      <c r="C1749" t="str">
        <f>_xlfn.XLOOKUP(B1749,Lookup_table!B:B,Lookup_table!C:C)</f>
        <v>AI</v>
      </c>
      <c r="D1749" t="s">
        <v>34</v>
      </c>
      <c r="E1749" t="s">
        <v>38</v>
      </c>
      <c r="F1749" t="s">
        <v>43</v>
      </c>
      <c r="G1749" t="s">
        <v>30</v>
      </c>
      <c r="H1749" t="str">
        <f t="shared" si="108"/>
        <v>Onsite/Hybrid</v>
      </c>
      <c r="I1749" t="s">
        <v>18</v>
      </c>
      <c r="J1749" t="str">
        <f t="shared" si="109"/>
        <v>7+ yrs</v>
      </c>
      <c r="K1749">
        <f t="shared" ca="1" si="111"/>
        <v>13</v>
      </c>
      <c r="L1749" t="s">
        <v>19</v>
      </c>
      <c r="M1749">
        <v>0</v>
      </c>
      <c r="N1749">
        <v>0</v>
      </c>
      <c r="O1749">
        <v>1</v>
      </c>
      <c r="P1749">
        <v>0</v>
      </c>
      <c r="Q1749">
        <v>0</v>
      </c>
      <c r="R1749">
        <f>SUM(M1749:N1749:O1749:P1749:Q1749)</f>
        <v>1</v>
      </c>
      <c r="S1749" s="1">
        <v>152431</v>
      </c>
      <c r="T1749" s="1" t="str">
        <f t="shared" si="110"/>
        <v>High</v>
      </c>
      <c r="U1749">
        <v>12</v>
      </c>
      <c r="V1749">
        <v>2025</v>
      </c>
      <c r="W1749" t="s">
        <v>20</v>
      </c>
      <c r="X1749">
        <v>2</v>
      </c>
    </row>
    <row r="1750" spans="1:24" x14ac:dyDescent="0.3">
      <c r="A1750">
        <v>1749</v>
      </c>
      <c r="B1750" t="s">
        <v>41</v>
      </c>
      <c r="C1750" t="str">
        <f>_xlfn.XLOOKUP(B1750,Lookup_table!B:B,Lookup_table!C:C)</f>
        <v>Data</v>
      </c>
      <c r="D1750" t="s">
        <v>37</v>
      </c>
      <c r="E1750" t="s">
        <v>32</v>
      </c>
      <c r="F1750" t="s">
        <v>24</v>
      </c>
      <c r="G1750" t="s">
        <v>25</v>
      </c>
      <c r="H1750" t="str">
        <f t="shared" si="108"/>
        <v>Onsite/Hybrid</v>
      </c>
      <c r="I1750" t="s">
        <v>35</v>
      </c>
      <c r="J1750" t="str">
        <f t="shared" si="109"/>
        <v>0-2 yrs</v>
      </c>
      <c r="K1750">
        <f t="shared" ca="1" si="111"/>
        <v>1</v>
      </c>
      <c r="L1750" t="s">
        <v>27</v>
      </c>
      <c r="M1750">
        <v>0</v>
      </c>
      <c r="N1750">
        <v>0</v>
      </c>
      <c r="O1750">
        <v>0</v>
      </c>
      <c r="P1750">
        <v>0</v>
      </c>
      <c r="Q1750">
        <v>1</v>
      </c>
      <c r="R1750">
        <f>SUM(M1750:N1750:O1750:P1750:Q1750)</f>
        <v>1</v>
      </c>
      <c r="S1750" s="1">
        <v>58087</v>
      </c>
      <c r="T1750" s="1" t="str">
        <f t="shared" si="110"/>
        <v>Low</v>
      </c>
      <c r="U1750">
        <v>12</v>
      </c>
      <c r="V1750">
        <v>2021</v>
      </c>
      <c r="W1750" t="s">
        <v>28</v>
      </c>
      <c r="X1750">
        <v>8</v>
      </c>
    </row>
    <row r="1751" spans="1:24" x14ac:dyDescent="0.3">
      <c r="A1751">
        <v>1750</v>
      </c>
      <c r="B1751" t="s">
        <v>41</v>
      </c>
      <c r="C1751" t="str">
        <f>_xlfn.XLOOKUP(B1751,Lookup_table!B:B,Lookup_table!C:C)</f>
        <v>Data</v>
      </c>
      <c r="D1751" t="s">
        <v>37</v>
      </c>
      <c r="E1751" t="s">
        <v>40</v>
      </c>
      <c r="F1751" t="s">
        <v>16</v>
      </c>
      <c r="G1751" t="s">
        <v>17</v>
      </c>
      <c r="H1751" t="str">
        <f t="shared" si="108"/>
        <v>Remote</v>
      </c>
      <c r="I1751" t="s">
        <v>18</v>
      </c>
      <c r="J1751" t="str">
        <f t="shared" si="109"/>
        <v>7+ yrs</v>
      </c>
      <c r="K1751">
        <f t="shared" ca="1" si="111"/>
        <v>15</v>
      </c>
      <c r="L1751" t="s">
        <v>19</v>
      </c>
      <c r="M1751">
        <v>1</v>
      </c>
      <c r="N1751">
        <v>0</v>
      </c>
      <c r="O1751">
        <v>0</v>
      </c>
      <c r="P1751">
        <v>1</v>
      </c>
      <c r="Q1751">
        <v>0</v>
      </c>
      <c r="R1751">
        <f>SUM(M1751:N1751:O1751:P1751:Q1751)</f>
        <v>2</v>
      </c>
      <c r="S1751" s="1">
        <v>113993</v>
      </c>
      <c r="T1751" s="1" t="str">
        <f t="shared" si="110"/>
        <v>Medium</v>
      </c>
      <c r="U1751">
        <v>12</v>
      </c>
      <c r="V1751">
        <v>2025</v>
      </c>
      <c r="W1751" t="s">
        <v>20</v>
      </c>
      <c r="X1751">
        <v>1</v>
      </c>
    </row>
    <row r="1752" spans="1:24" x14ac:dyDescent="0.3">
      <c r="A1752">
        <v>1751</v>
      </c>
      <c r="B1752" t="s">
        <v>41</v>
      </c>
      <c r="C1752" t="str">
        <f>_xlfn.XLOOKUP(B1752,Lookup_table!B:B,Lookup_table!C:C)</f>
        <v>Data</v>
      </c>
      <c r="D1752" t="s">
        <v>14</v>
      </c>
      <c r="E1752" t="s">
        <v>42</v>
      </c>
      <c r="F1752" t="s">
        <v>16</v>
      </c>
      <c r="G1752" t="s">
        <v>25</v>
      </c>
      <c r="H1752" t="str">
        <f t="shared" si="108"/>
        <v>Onsite/Hybrid</v>
      </c>
      <c r="I1752" t="s">
        <v>18</v>
      </c>
      <c r="J1752" t="str">
        <f t="shared" si="109"/>
        <v>7+ yrs</v>
      </c>
      <c r="K1752">
        <f t="shared" ca="1" si="111"/>
        <v>14</v>
      </c>
      <c r="L1752" t="s">
        <v>27</v>
      </c>
      <c r="M1752">
        <v>1</v>
      </c>
      <c r="N1752">
        <v>1</v>
      </c>
      <c r="O1752">
        <v>0</v>
      </c>
      <c r="P1752">
        <v>0</v>
      </c>
      <c r="Q1752">
        <v>1</v>
      </c>
      <c r="R1752">
        <f>SUM(M1752:N1752:O1752:P1752:Q1752)</f>
        <v>3</v>
      </c>
      <c r="S1752" s="1">
        <v>113482</v>
      </c>
      <c r="T1752" s="1" t="str">
        <f t="shared" si="110"/>
        <v>Medium</v>
      </c>
      <c r="U1752">
        <v>8</v>
      </c>
      <c r="V1752">
        <v>2023</v>
      </c>
      <c r="W1752" t="s">
        <v>34</v>
      </c>
      <c r="X1752">
        <v>4</v>
      </c>
    </row>
    <row r="1753" spans="1:24" x14ac:dyDescent="0.3">
      <c r="A1753">
        <v>1752</v>
      </c>
      <c r="B1753" t="s">
        <v>33</v>
      </c>
      <c r="C1753" t="str">
        <f>_xlfn.XLOOKUP(B1753,Lookup_table!B:B,Lookup_table!C:C)</f>
        <v>Data</v>
      </c>
      <c r="D1753" t="s">
        <v>14</v>
      </c>
      <c r="E1753" t="s">
        <v>23</v>
      </c>
      <c r="F1753" t="s">
        <v>24</v>
      </c>
      <c r="G1753" t="s">
        <v>25</v>
      </c>
      <c r="H1753" t="str">
        <f t="shared" si="108"/>
        <v>Onsite/Hybrid</v>
      </c>
      <c r="I1753" t="s">
        <v>26</v>
      </c>
      <c r="J1753" t="str">
        <f t="shared" si="109"/>
        <v>3-6 yrs</v>
      </c>
      <c r="K1753">
        <f t="shared" ca="1" si="111"/>
        <v>3</v>
      </c>
      <c r="L1753" t="s">
        <v>19</v>
      </c>
      <c r="M1753">
        <v>1</v>
      </c>
      <c r="N1753">
        <v>0</v>
      </c>
      <c r="O1753">
        <v>1</v>
      </c>
      <c r="P1753">
        <v>0</v>
      </c>
      <c r="Q1753">
        <v>1</v>
      </c>
      <c r="R1753">
        <f>SUM(M1753:N1753:O1753:P1753:Q1753)</f>
        <v>3</v>
      </c>
      <c r="S1753" s="1">
        <v>96845</v>
      </c>
      <c r="T1753" s="1" t="str">
        <f t="shared" si="110"/>
        <v>Medium</v>
      </c>
      <c r="U1753">
        <v>11</v>
      </c>
      <c r="V1753">
        <v>2026</v>
      </c>
      <c r="W1753" t="s">
        <v>34</v>
      </c>
      <c r="X1753">
        <v>6</v>
      </c>
    </row>
    <row r="1754" spans="1:24" x14ac:dyDescent="0.3">
      <c r="A1754">
        <v>1753</v>
      </c>
      <c r="B1754" t="s">
        <v>33</v>
      </c>
      <c r="C1754" t="str">
        <f>_xlfn.XLOOKUP(B1754,Lookup_table!B:B,Lookup_table!C:C)</f>
        <v>Data</v>
      </c>
      <c r="D1754" t="s">
        <v>37</v>
      </c>
      <c r="E1754" t="s">
        <v>15</v>
      </c>
      <c r="F1754" t="s">
        <v>16</v>
      </c>
      <c r="G1754" t="s">
        <v>17</v>
      </c>
      <c r="H1754" t="str">
        <f t="shared" si="108"/>
        <v>Remote</v>
      </c>
      <c r="I1754" t="s">
        <v>35</v>
      </c>
      <c r="J1754" t="str">
        <f t="shared" si="109"/>
        <v>0-2 yrs</v>
      </c>
      <c r="K1754">
        <f t="shared" ca="1" si="111"/>
        <v>1</v>
      </c>
      <c r="L1754" t="s">
        <v>39</v>
      </c>
      <c r="M1754">
        <v>1</v>
      </c>
      <c r="N1754">
        <v>1</v>
      </c>
      <c r="O1754">
        <v>0</v>
      </c>
      <c r="P1754">
        <v>0</v>
      </c>
      <c r="Q1754">
        <v>0</v>
      </c>
      <c r="R1754">
        <f>SUM(M1754:N1754:O1754:P1754:Q1754)</f>
        <v>2</v>
      </c>
      <c r="S1754" s="1">
        <v>46376</v>
      </c>
      <c r="T1754" s="1" t="str">
        <f t="shared" si="110"/>
        <v>Low</v>
      </c>
      <c r="U1754">
        <v>8</v>
      </c>
      <c r="V1754">
        <v>2022</v>
      </c>
      <c r="W1754" t="s">
        <v>34</v>
      </c>
      <c r="X1754">
        <v>1</v>
      </c>
    </row>
    <row r="1755" spans="1:24" x14ac:dyDescent="0.3">
      <c r="A1755">
        <v>1754</v>
      </c>
      <c r="B1755" t="s">
        <v>41</v>
      </c>
      <c r="C1755" t="str">
        <f>_xlfn.XLOOKUP(B1755,Lookup_table!B:B,Lookup_table!C:C)</f>
        <v>Data</v>
      </c>
      <c r="D1755" t="s">
        <v>14</v>
      </c>
      <c r="E1755" t="s">
        <v>38</v>
      </c>
      <c r="F1755" t="s">
        <v>43</v>
      </c>
      <c r="G1755" t="s">
        <v>17</v>
      </c>
      <c r="H1755" t="str">
        <f t="shared" si="108"/>
        <v>Remote</v>
      </c>
      <c r="I1755" t="s">
        <v>18</v>
      </c>
      <c r="J1755" t="str">
        <f t="shared" si="109"/>
        <v>7+ yrs</v>
      </c>
      <c r="K1755">
        <f t="shared" ca="1" si="111"/>
        <v>15</v>
      </c>
      <c r="L1755" t="s">
        <v>19</v>
      </c>
      <c r="M1755">
        <v>1</v>
      </c>
      <c r="N1755">
        <v>1</v>
      </c>
      <c r="O1755">
        <v>1</v>
      </c>
      <c r="P1755">
        <v>1</v>
      </c>
      <c r="Q1755">
        <v>0</v>
      </c>
      <c r="R1755">
        <f>SUM(M1755:N1755:O1755:P1755:Q1755)</f>
        <v>4</v>
      </c>
      <c r="S1755" s="1">
        <v>125106</v>
      </c>
      <c r="T1755" s="1" t="str">
        <f t="shared" si="110"/>
        <v>High</v>
      </c>
      <c r="U1755">
        <v>9</v>
      </c>
      <c r="V1755">
        <v>2020</v>
      </c>
      <c r="W1755" t="s">
        <v>28</v>
      </c>
      <c r="X1755">
        <v>6</v>
      </c>
    </row>
    <row r="1756" spans="1:24" x14ac:dyDescent="0.3">
      <c r="A1756">
        <v>1755</v>
      </c>
      <c r="B1756" t="s">
        <v>36</v>
      </c>
      <c r="C1756" t="str">
        <f>_xlfn.XLOOKUP(B1756,Lookup_table!B:B,Lookup_table!C:C)</f>
        <v>Data</v>
      </c>
      <c r="D1756" t="s">
        <v>14</v>
      </c>
      <c r="E1756" t="s">
        <v>38</v>
      </c>
      <c r="F1756" t="s">
        <v>16</v>
      </c>
      <c r="G1756" t="s">
        <v>30</v>
      </c>
      <c r="H1756" t="str">
        <f t="shared" si="108"/>
        <v>Onsite/Hybrid</v>
      </c>
      <c r="I1756" t="s">
        <v>35</v>
      </c>
      <c r="J1756" t="str">
        <f t="shared" si="109"/>
        <v>0-2 yrs</v>
      </c>
      <c r="K1756">
        <f t="shared" ca="1" si="111"/>
        <v>1</v>
      </c>
      <c r="L1756" t="s">
        <v>27</v>
      </c>
      <c r="M1756">
        <v>0</v>
      </c>
      <c r="N1756">
        <v>0</v>
      </c>
      <c r="O1756">
        <v>1</v>
      </c>
      <c r="P1756">
        <v>1</v>
      </c>
      <c r="Q1756">
        <v>1</v>
      </c>
      <c r="R1756">
        <f>SUM(M1756:N1756:O1756:P1756:Q1756)</f>
        <v>3</v>
      </c>
      <c r="S1756" s="1">
        <v>85327</v>
      </c>
      <c r="T1756" s="1" t="str">
        <f t="shared" si="110"/>
        <v>Medium</v>
      </c>
      <c r="U1756">
        <v>9</v>
      </c>
      <c r="V1756">
        <v>2022</v>
      </c>
      <c r="W1756" t="s">
        <v>28</v>
      </c>
      <c r="X1756">
        <v>2</v>
      </c>
    </row>
    <row r="1757" spans="1:24" x14ac:dyDescent="0.3">
      <c r="A1757">
        <v>1756</v>
      </c>
      <c r="B1757" t="s">
        <v>31</v>
      </c>
      <c r="C1757" t="str">
        <f>_xlfn.XLOOKUP(B1757,Lookup_table!B:B,Lookup_table!C:C)</f>
        <v>Business</v>
      </c>
      <c r="D1757" t="s">
        <v>37</v>
      </c>
      <c r="E1757" t="s">
        <v>38</v>
      </c>
      <c r="F1757" t="s">
        <v>24</v>
      </c>
      <c r="G1757" t="s">
        <v>25</v>
      </c>
      <c r="H1757" t="str">
        <f t="shared" si="108"/>
        <v>Onsite/Hybrid</v>
      </c>
      <c r="I1757" t="s">
        <v>18</v>
      </c>
      <c r="J1757" t="str">
        <f t="shared" si="109"/>
        <v>7+ yrs</v>
      </c>
      <c r="K1757">
        <f t="shared" ca="1" si="111"/>
        <v>11</v>
      </c>
      <c r="L1757" t="s">
        <v>27</v>
      </c>
      <c r="M1757">
        <v>0</v>
      </c>
      <c r="N1757">
        <v>0</v>
      </c>
      <c r="O1757">
        <v>0</v>
      </c>
      <c r="P1757">
        <v>1</v>
      </c>
      <c r="Q1757">
        <v>1</v>
      </c>
      <c r="R1757">
        <f>SUM(M1757:N1757:O1757:P1757:Q1757)</f>
        <v>2</v>
      </c>
      <c r="S1757" s="1">
        <v>129748</v>
      </c>
      <c r="T1757" s="1" t="str">
        <f t="shared" si="110"/>
        <v>High</v>
      </c>
      <c r="U1757">
        <v>8</v>
      </c>
      <c r="V1757">
        <v>2022</v>
      </c>
      <c r="W1757" t="s">
        <v>28</v>
      </c>
      <c r="X1757">
        <v>9</v>
      </c>
    </row>
    <row r="1758" spans="1:24" x14ac:dyDescent="0.3">
      <c r="A1758">
        <v>1757</v>
      </c>
      <c r="B1758" t="s">
        <v>36</v>
      </c>
      <c r="C1758" t="str">
        <f>_xlfn.XLOOKUP(B1758,Lookup_table!B:B,Lookup_table!C:C)</f>
        <v>Data</v>
      </c>
      <c r="D1758" t="s">
        <v>14</v>
      </c>
      <c r="E1758" t="s">
        <v>32</v>
      </c>
      <c r="F1758" t="s">
        <v>16</v>
      </c>
      <c r="G1758" t="s">
        <v>30</v>
      </c>
      <c r="H1758" t="str">
        <f t="shared" si="108"/>
        <v>Onsite/Hybrid</v>
      </c>
      <c r="I1758" t="s">
        <v>35</v>
      </c>
      <c r="J1758" t="str">
        <f t="shared" si="109"/>
        <v>0-2 yrs</v>
      </c>
      <c r="K1758">
        <f t="shared" ca="1" si="111"/>
        <v>0</v>
      </c>
      <c r="L1758" t="s">
        <v>39</v>
      </c>
      <c r="M1758">
        <v>0</v>
      </c>
      <c r="N1758">
        <v>0</v>
      </c>
      <c r="O1758">
        <v>1</v>
      </c>
      <c r="P1758">
        <v>1</v>
      </c>
      <c r="Q1758">
        <v>1</v>
      </c>
      <c r="R1758">
        <f>SUM(M1758:N1758:O1758:P1758:Q1758)</f>
        <v>3</v>
      </c>
      <c r="S1758" s="1">
        <v>88229</v>
      </c>
      <c r="T1758" s="1" t="str">
        <f t="shared" si="110"/>
        <v>Medium</v>
      </c>
      <c r="U1758">
        <v>12</v>
      </c>
      <c r="V1758">
        <v>2026</v>
      </c>
      <c r="W1758" t="s">
        <v>28</v>
      </c>
      <c r="X1758">
        <v>4</v>
      </c>
    </row>
    <row r="1759" spans="1:24" x14ac:dyDescent="0.3">
      <c r="A1759">
        <v>1758</v>
      </c>
      <c r="B1759" t="s">
        <v>33</v>
      </c>
      <c r="C1759" t="str">
        <f>_xlfn.XLOOKUP(B1759,Lookup_table!B:B,Lookup_table!C:C)</f>
        <v>Data</v>
      </c>
      <c r="D1759" t="s">
        <v>22</v>
      </c>
      <c r="E1759" t="s">
        <v>15</v>
      </c>
      <c r="F1759" t="s">
        <v>16</v>
      </c>
      <c r="G1759" t="s">
        <v>17</v>
      </c>
      <c r="H1759" t="str">
        <f t="shared" si="108"/>
        <v>Remote</v>
      </c>
      <c r="I1759" t="s">
        <v>35</v>
      </c>
      <c r="J1759" t="str">
        <f t="shared" si="109"/>
        <v>0-2 yrs</v>
      </c>
      <c r="K1759">
        <f t="shared" ca="1" si="111"/>
        <v>2</v>
      </c>
      <c r="L1759" t="s">
        <v>19</v>
      </c>
      <c r="M1759">
        <v>0</v>
      </c>
      <c r="N1759">
        <v>1</v>
      </c>
      <c r="O1759">
        <v>0</v>
      </c>
      <c r="P1759">
        <v>0</v>
      </c>
      <c r="Q1759">
        <v>0</v>
      </c>
      <c r="R1759">
        <f>SUM(M1759:N1759:O1759:P1759:Q1759)</f>
        <v>1</v>
      </c>
      <c r="S1759" s="1">
        <v>73588</v>
      </c>
      <c r="T1759" s="1" t="str">
        <f t="shared" si="110"/>
        <v>Medium</v>
      </c>
      <c r="U1759">
        <v>6</v>
      </c>
      <c r="V1759">
        <v>2021</v>
      </c>
      <c r="W1759" t="s">
        <v>28</v>
      </c>
      <c r="X1759">
        <v>7</v>
      </c>
    </row>
    <row r="1760" spans="1:24" x14ac:dyDescent="0.3">
      <c r="A1760">
        <v>1759</v>
      </c>
      <c r="B1760" t="s">
        <v>33</v>
      </c>
      <c r="C1760" t="str">
        <f>_xlfn.XLOOKUP(B1760,Lookup_table!B:B,Lookup_table!C:C)</f>
        <v>Data</v>
      </c>
      <c r="D1760" t="s">
        <v>34</v>
      </c>
      <c r="E1760" t="s">
        <v>32</v>
      </c>
      <c r="F1760" t="s">
        <v>51</v>
      </c>
      <c r="G1760" t="s">
        <v>30</v>
      </c>
      <c r="H1760" t="str">
        <f t="shared" si="108"/>
        <v>Onsite/Hybrid</v>
      </c>
      <c r="I1760" t="s">
        <v>18</v>
      </c>
      <c r="J1760" t="str">
        <f t="shared" si="109"/>
        <v>7+ yrs</v>
      </c>
      <c r="K1760">
        <f t="shared" ca="1" si="111"/>
        <v>15</v>
      </c>
      <c r="L1760" t="s">
        <v>39</v>
      </c>
      <c r="M1760">
        <v>0</v>
      </c>
      <c r="N1760">
        <v>0</v>
      </c>
      <c r="O1760">
        <v>1</v>
      </c>
      <c r="P1760">
        <v>1</v>
      </c>
      <c r="Q1760">
        <v>0</v>
      </c>
      <c r="R1760">
        <f>SUM(M1760:N1760:O1760:P1760:Q1760)</f>
        <v>2</v>
      </c>
      <c r="S1760" s="1">
        <v>132050</v>
      </c>
      <c r="T1760" s="1" t="str">
        <f t="shared" si="110"/>
        <v>High</v>
      </c>
      <c r="U1760">
        <v>11</v>
      </c>
      <c r="V1760">
        <v>2021</v>
      </c>
      <c r="W1760" t="s">
        <v>28</v>
      </c>
      <c r="X1760">
        <v>1</v>
      </c>
    </row>
    <row r="1761" spans="1:24" x14ac:dyDescent="0.3">
      <c r="A1761">
        <v>1760</v>
      </c>
      <c r="B1761" t="s">
        <v>21</v>
      </c>
      <c r="C1761" t="str">
        <f>_xlfn.XLOOKUP(B1761,Lookup_table!B:B,Lookup_table!C:C)</f>
        <v>AI</v>
      </c>
      <c r="D1761" t="s">
        <v>34</v>
      </c>
      <c r="E1761" t="s">
        <v>42</v>
      </c>
      <c r="F1761" t="s">
        <v>44</v>
      </c>
      <c r="G1761" t="s">
        <v>17</v>
      </c>
      <c r="H1761" t="str">
        <f t="shared" si="108"/>
        <v>Remote</v>
      </c>
      <c r="I1761" t="s">
        <v>18</v>
      </c>
      <c r="J1761" t="str">
        <f t="shared" si="109"/>
        <v>7+ yrs</v>
      </c>
      <c r="K1761">
        <f t="shared" ca="1" si="111"/>
        <v>14</v>
      </c>
      <c r="L1761" t="s">
        <v>27</v>
      </c>
      <c r="M1761">
        <v>0</v>
      </c>
      <c r="N1761">
        <v>0</v>
      </c>
      <c r="O1761">
        <v>0</v>
      </c>
      <c r="P1761">
        <v>1</v>
      </c>
      <c r="Q1761">
        <v>0</v>
      </c>
      <c r="R1761">
        <f>SUM(M1761:N1761:O1761:P1761:Q1761)</f>
        <v>1</v>
      </c>
      <c r="S1761" s="1">
        <v>153365</v>
      </c>
      <c r="T1761" s="1" t="str">
        <f t="shared" si="110"/>
        <v>High</v>
      </c>
      <c r="U1761">
        <v>11</v>
      </c>
      <c r="V1761">
        <v>2023</v>
      </c>
      <c r="W1761" t="s">
        <v>34</v>
      </c>
      <c r="X1761">
        <v>5</v>
      </c>
    </row>
    <row r="1762" spans="1:24" x14ac:dyDescent="0.3">
      <c r="A1762">
        <v>1761</v>
      </c>
      <c r="B1762" t="s">
        <v>21</v>
      </c>
      <c r="C1762" t="str">
        <f>_xlfn.XLOOKUP(B1762,Lookup_table!B:B,Lookup_table!C:C)</f>
        <v>AI</v>
      </c>
      <c r="D1762" t="s">
        <v>37</v>
      </c>
      <c r="E1762" t="s">
        <v>32</v>
      </c>
      <c r="F1762" t="s">
        <v>44</v>
      </c>
      <c r="G1762" t="s">
        <v>17</v>
      </c>
      <c r="H1762" t="str">
        <f t="shared" si="108"/>
        <v>Remote</v>
      </c>
      <c r="I1762" t="s">
        <v>18</v>
      </c>
      <c r="J1762" t="str">
        <f t="shared" si="109"/>
        <v>7+ yrs</v>
      </c>
      <c r="K1762">
        <f t="shared" ca="1" si="111"/>
        <v>15</v>
      </c>
      <c r="L1762" t="s">
        <v>27</v>
      </c>
      <c r="M1762">
        <v>0</v>
      </c>
      <c r="N1762">
        <v>1</v>
      </c>
      <c r="O1762">
        <v>1</v>
      </c>
      <c r="P1762">
        <v>0</v>
      </c>
      <c r="Q1762">
        <v>0</v>
      </c>
      <c r="R1762">
        <f>SUM(M1762:N1762:O1762:P1762:Q1762)</f>
        <v>2</v>
      </c>
      <c r="S1762" s="1">
        <v>158520</v>
      </c>
      <c r="T1762" s="1" t="str">
        <f t="shared" si="110"/>
        <v>High</v>
      </c>
      <c r="U1762">
        <v>3</v>
      </c>
      <c r="V1762">
        <v>2022</v>
      </c>
      <c r="W1762" t="s">
        <v>20</v>
      </c>
      <c r="X1762">
        <v>3</v>
      </c>
    </row>
    <row r="1763" spans="1:24" x14ac:dyDescent="0.3">
      <c r="A1763">
        <v>1762</v>
      </c>
      <c r="B1763" t="s">
        <v>36</v>
      </c>
      <c r="C1763" t="str">
        <f>_xlfn.XLOOKUP(B1763,Lookup_table!B:B,Lookup_table!C:C)</f>
        <v>Data</v>
      </c>
      <c r="D1763" t="s">
        <v>34</v>
      </c>
      <c r="E1763" t="s">
        <v>32</v>
      </c>
      <c r="F1763" t="s">
        <v>43</v>
      </c>
      <c r="G1763" t="s">
        <v>25</v>
      </c>
      <c r="H1763" t="str">
        <f t="shared" si="108"/>
        <v>Onsite/Hybrid</v>
      </c>
      <c r="I1763" t="s">
        <v>26</v>
      </c>
      <c r="J1763" t="str">
        <f t="shared" si="109"/>
        <v>3-6 yrs</v>
      </c>
      <c r="K1763">
        <f t="shared" ca="1" si="111"/>
        <v>3</v>
      </c>
      <c r="L1763" t="s">
        <v>27</v>
      </c>
      <c r="M1763">
        <v>0</v>
      </c>
      <c r="N1763">
        <v>1</v>
      </c>
      <c r="O1763">
        <v>0</v>
      </c>
      <c r="P1763">
        <v>1</v>
      </c>
      <c r="Q1763">
        <v>1</v>
      </c>
      <c r="R1763">
        <f>SUM(M1763:N1763:O1763:P1763:Q1763)</f>
        <v>3</v>
      </c>
      <c r="S1763" s="1">
        <v>100708</v>
      </c>
      <c r="T1763" s="1" t="str">
        <f t="shared" si="110"/>
        <v>Medium</v>
      </c>
      <c r="U1763">
        <v>3</v>
      </c>
      <c r="V1763">
        <v>2026</v>
      </c>
      <c r="W1763" t="s">
        <v>20</v>
      </c>
      <c r="X1763">
        <v>1</v>
      </c>
    </row>
    <row r="1764" spans="1:24" x14ac:dyDescent="0.3">
      <c r="A1764">
        <v>1763</v>
      </c>
      <c r="B1764" t="s">
        <v>31</v>
      </c>
      <c r="C1764" t="str">
        <f>_xlfn.XLOOKUP(B1764,Lookup_table!B:B,Lookup_table!C:C)</f>
        <v>Business</v>
      </c>
      <c r="D1764" t="s">
        <v>34</v>
      </c>
      <c r="E1764" t="s">
        <v>15</v>
      </c>
      <c r="F1764" t="s">
        <v>29</v>
      </c>
      <c r="G1764" t="s">
        <v>25</v>
      </c>
      <c r="H1764" t="str">
        <f t="shared" si="108"/>
        <v>Onsite/Hybrid</v>
      </c>
      <c r="I1764" t="s">
        <v>35</v>
      </c>
      <c r="J1764" t="str">
        <f t="shared" si="109"/>
        <v>0-2 yrs</v>
      </c>
      <c r="K1764">
        <f t="shared" ca="1" si="111"/>
        <v>2</v>
      </c>
      <c r="L1764" t="s">
        <v>27</v>
      </c>
      <c r="M1764">
        <v>0</v>
      </c>
      <c r="N1764">
        <v>1</v>
      </c>
      <c r="O1764">
        <v>1</v>
      </c>
      <c r="P1764">
        <v>0</v>
      </c>
      <c r="Q1764">
        <v>1</v>
      </c>
      <c r="R1764">
        <f>SUM(M1764:N1764:O1764:P1764:Q1764)</f>
        <v>3</v>
      </c>
      <c r="S1764" s="1">
        <v>71015</v>
      </c>
      <c r="T1764" s="1" t="str">
        <f t="shared" si="110"/>
        <v>Medium</v>
      </c>
      <c r="U1764">
        <v>10</v>
      </c>
      <c r="V1764">
        <v>2026</v>
      </c>
      <c r="W1764" t="s">
        <v>20</v>
      </c>
      <c r="X1764">
        <v>5</v>
      </c>
    </row>
    <row r="1765" spans="1:24" x14ac:dyDescent="0.3">
      <c r="A1765">
        <v>1764</v>
      </c>
      <c r="B1765" t="s">
        <v>33</v>
      </c>
      <c r="C1765" t="str">
        <f>_xlfn.XLOOKUP(B1765,Lookup_table!B:B,Lookup_table!C:C)</f>
        <v>Data</v>
      </c>
      <c r="D1765" t="s">
        <v>22</v>
      </c>
      <c r="E1765" t="s">
        <v>15</v>
      </c>
      <c r="F1765" t="s">
        <v>51</v>
      </c>
      <c r="G1765" t="s">
        <v>17</v>
      </c>
      <c r="H1765" t="str">
        <f t="shared" si="108"/>
        <v>Remote</v>
      </c>
      <c r="I1765" t="s">
        <v>26</v>
      </c>
      <c r="J1765" t="str">
        <f t="shared" si="109"/>
        <v>3-6 yrs</v>
      </c>
      <c r="K1765">
        <f t="shared" ca="1" si="111"/>
        <v>6</v>
      </c>
      <c r="L1765" t="s">
        <v>19</v>
      </c>
      <c r="M1765">
        <v>0</v>
      </c>
      <c r="N1765">
        <v>0</v>
      </c>
      <c r="O1765">
        <v>1</v>
      </c>
      <c r="P1765">
        <v>1</v>
      </c>
      <c r="Q1765">
        <v>0</v>
      </c>
      <c r="R1765">
        <f>SUM(M1765:N1765:O1765:P1765:Q1765)</f>
        <v>2</v>
      </c>
      <c r="S1765" s="1">
        <v>128257</v>
      </c>
      <c r="T1765" s="1" t="str">
        <f t="shared" si="110"/>
        <v>High</v>
      </c>
      <c r="U1765">
        <v>10</v>
      </c>
      <c r="V1765">
        <v>2021</v>
      </c>
      <c r="W1765" t="s">
        <v>28</v>
      </c>
      <c r="X1765">
        <v>9</v>
      </c>
    </row>
    <row r="1766" spans="1:24" x14ac:dyDescent="0.3">
      <c r="A1766">
        <v>1765</v>
      </c>
      <c r="B1766" t="s">
        <v>21</v>
      </c>
      <c r="C1766" t="str">
        <f>_xlfn.XLOOKUP(B1766,Lookup_table!B:B,Lookup_table!C:C)</f>
        <v>AI</v>
      </c>
      <c r="D1766" t="s">
        <v>14</v>
      </c>
      <c r="E1766" t="s">
        <v>40</v>
      </c>
      <c r="F1766" t="s">
        <v>29</v>
      </c>
      <c r="G1766" t="s">
        <v>30</v>
      </c>
      <c r="H1766" t="str">
        <f t="shared" si="108"/>
        <v>Onsite/Hybrid</v>
      </c>
      <c r="I1766" t="s">
        <v>26</v>
      </c>
      <c r="J1766" t="str">
        <f t="shared" si="109"/>
        <v>3-6 yrs</v>
      </c>
      <c r="K1766">
        <f t="shared" ca="1" si="111"/>
        <v>6</v>
      </c>
      <c r="L1766" t="s">
        <v>39</v>
      </c>
      <c r="M1766">
        <v>0</v>
      </c>
      <c r="N1766">
        <v>0</v>
      </c>
      <c r="O1766">
        <v>0</v>
      </c>
      <c r="P1766">
        <v>1</v>
      </c>
      <c r="Q1766">
        <v>1</v>
      </c>
      <c r="R1766">
        <f>SUM(M1766:N1766:O1766:P1766:Q1766)</f>
        <v>2</v>
      </c>
      <c r="S1766" s="1">
        <v>140344</v>
      </c>
      <c r="T1766" s="1" t="str">
        <f t="shared" si="110"/>
        <v>High</v>
      </c>
      <c r="U1766">
        <v>4</v>
      </c>
      <c r="V1766">
        <v>2025</v>
      </c>
      <c r="W1766" t="s">
        <v>28</v>
      </c>
      <c r="X1766">
        <v>8</v>
      </c>
    </row>
    <row r="1767" spans="1:24" x14ac:dyDescent="0.3">
      <c r="A1767">
        <v>1766</v>
      </c>
      <c r="B1767" t="s">
        <v>33</v>
      </c>
      <c r="C1767" t="str">
        <f>_xlfn.XLOOKUP(B1767,Lookup_table!B:B,Lookup_table!C:C)</f>
        <v>Data</v>
      </c>
      <c r="D1767" t="s">
        <v>14</v>
      </c>
      <c r="E1767" t="s">
        <v>23</v>
      </c>
      <c r="F1767" t="s">
        <v>51</v>
      </c>
      <c r="G1767" t="s">
        <v>25</v>
      </c>
      <c r="H1767" t="str">
        <f t="shared" si="108"/>
        <v>Onsite/Hybrid</v>
      </c>
      <c r="I1767" t="s">
        <v>35</v>
      </c>
      <c r="J1767" t="str">
        <f t="shared" si="109"/>
        <v>0-2 yrs</v>
      </c>
      <c r="K1767">
        <f t="shared" ca="1" si="111"/>
        <v>0</v>
      </c>
      <c r="L1767" t="s">
        <v>19</v>
      </c>
      <c r="M1767">
        <v>0</v>
      </c>
      <c r="N1767">
        <v>1</v>
      </c>
      <c r="O1767">
        <v>1</v>
      </c>
      <c r="P1767">
        <v>0</v>
      </c>
      <c r="Q1767">
        <v>0</v>
      </c>
      <c r="R1767">
        <f>SUM(M1767:N1767:O1767:P1767:Q1767)</f>
        <v>2</v>
      </c>
      <c r="S1767" s="1">
        <v>63726</v>
      </c>
      <c r="T1767" s="1" t="str">
        <f t="shared" si="110"/>
        <v>Low</v>
      </c>
      <c r="U1767">
        <v>6</v>
      </c>
      <c r="V1767">
        <v>2023</v>
      </c>
      <c r="W1767" t="s">
        <v>20</v>
      </c>
      <c r="X1767">
        <v>1</v>
      </c>
    </row>
    <row r="1768" spans="1:24" x14ac:dyDescent="0.3">
      <c r="A1768">
        <v>1767</v>
      </c>
      <c r="B1768" t="s">
        <v>21</v>
      </c>
      <c r="C1768" t="str">
        <f>_xlfn.XLOOKUP(B1768,Lookup_table!B:B,Lookup_table!C:C)</f>
        <v>AI</v>
      </c>
      <c r="D1768" t="s">
        <v>22</v>
      </c>
      <c r="E1768" t="s">
        <v>23</v>
      </c>
      <c r="F1768" t="s">
        <v>52</v>
      </c>
      <c r="G1768" t="s">
        <v>17</v>
      </c>
      <c r="H1768" t="str">
        <f t="shared" si="108"/>
        <v>Remote</v>
      </c>
      <c r="I1768" t="s">
        <v>35</v>
      </c>
      <c r="J1768" t="str">
        <f t="shared" si="109"/>
        <v>0-2 yrs</v>
      </c>
      <c r="K1768">
        <f t="shared" ca="1" si="111"/>
        <v>0</v>
      </c>
      <c r="L1768" t="s">
        <v>39</v>
      </c>
      <c r="M1768">
        <v>1</v>
      </c>
      <c r="N1768">
        <v>1</v>
      </c>
      <c r="O1768">
        <v>0</v>
      </c>
      <c r="P1768">
        <v>0</v>
      </c>
      <c r="Q1768">
        <v>0</v>
      </c>
      <c r="R1768">
        <f>SUM(M1768:N1768:O1768:P1768:Q1768)</f>
        <v>2</v>
      </c>
      <c r="S1768" s="1">
        <v>105129</v>
      </c>
      <c r="T1768" s="1" t="str">
        <f t="shared" si="110"/>
        <v>Medium</v>
      </c>
      <c r="U1768">
        <v>3</v>
      </c>
      <c r="V1768">
        <v>2021</v>
      </c>
      <c r="W1768" t="s">
        <v>28</v>
      </c>
      <c r="X1768">
        <v>7</v>
      </c>
    </row>
    <row r="1769" spans="1:24" x14ac:dyDescent="0.3">
      <c r="A1769">
        <v>1768</v>
      </c>
      <c r="B1769" t="s">
        <v>41</v>
      </c>
      <c r="C1769" t="str">
        <f>_xlfn.XLOOKUP(B1769,Lookup_table!B:B,Lookup_table!C:C)</f>
        <v>Data</v>
      </c>
      <c r="D1769" t="s">
        <v>14</v>
      </c>
      <c r="E1769" t="s">
        <v>42</v>
      </c>
      <c r="F1769" t="s">
        <v>43</v>
      </c>
      <c r="G1769" t="s">
        <v>17</v>
      </c>
      <c r="H1769" t="str">
        <f t="shared" si="108"/>
        <v>Remote</v>
      </c>
      <c r="I1769" t="s">
        <v>18</v>
      </c>
      <c r="J1769" t="str">
        <f t="shared" si="109"/>
        <v>7+ yrs</v>
      </c>
      <c r="K1769">
        <f t="shared" ca="1" si="111"/>
        <v>9</v>
      </c>
      <c r="L1769" t="s">
        <v>27</v>
      </c>
      <c r="M1769">
        <v>1</v>
      </c>
      <c r="N1769">
        <v>0</v>
      </c>
      <c r="O1769">
        <v>0</v>
      </c>
      <c r="P1769">
        <v>1</v>
      </c>
      <c r="Q1769">
        <v>0</v>
      </c>
      <c r="R1769">
        <f>SUM(M1769:N1769:O1769:P1769:Q1769)</f>
        <v>2</v>
      </c>
      <c r="S1769" s="1">
        <v>114501</v>
      </c>
      <c r="T1769" s="1" t="str">
        <f t="shared" si="110"/>
        <v>Medium</v>
      </c>
      <c r="U1769">
        <v>3</v>
      </c>
      <c r="V1769">
        <v>2020</v>
      </c>
      <c r="W1769" t="s">
        <v>28</v>
      </c>
      <c r="X1769">
        <v>9</v>
      </c>
    </row>
    <row r="1770" spans="1:24" x14ac:dyDescent="0.3">
      <c r="A1770">
        <v>1769</v>
      </c>
      <c r="B1770" t="s">
        <v>36</v>
      </c>
      <c r="C1770" t="str">
        <f>_xlfn.XLOOKUP(B1770,Lookup_table!B:B,Lookup_table!C:C)</f>
        <v>Data</v>
      </c>
      <c r="D1770" t="s">
        <v>22</v>
      </c>
      <c r="E1770" t="s">
        <v>32</v>
      </c>
      <c r="F1770" t="s">
        <v>51</v>
      </c>
      <c r="G1770" t="s">
        <v>17</v>
      </c>
      <c r="H1770" t="str">
        <f t="shared" si="108"/>
        <v>Remote</v>
      </c>
      <c r="I1770" t="s">
        <v>18</v>
      </c>
      <c r="J1770" t="str">
        <f t="shared" si="109"/>
        <v>7+ yrs</v>
      </c>
      <c r="K1770">
        <f t="shared" ca="1" si="111"/>
        <v>15</v>
      </c>
      <c r="L1770" t="s">
        <v>27</v>
      </c>
      <c r="M1770">
        <v>1</v>
      </c>
      <c r="N1770">
        <v>0</v>
      </c>
      <c r="O1770">
        <v>1</v>
      </c>
      <c r="P1770">
        <v>1</v>
      </c>
      <c r="Q1770">
        <v>0</v>
      </c>
      <c r="R1770">
        <f>SUM(M1770:N1770:O1770:P1770:Q1770)</f>
        <v>3</v>
      </c>
      <c r="S1770" s="1">
        <v>145204</v>
      </c>
      <c r="T1770" s="1" t="str">
        <f t="shared" si="110"/>
        <v>High</v>
      </c>
      <c r="U1770">
        <v>1</v>
      </c>
      <c r="V1770">
        <v>2024</v>
      </c>
      <c r="W1770" t="s">
        <v>28</v>
      </c>
      <c r="X1770">
        <v>9</v>
      </c>
    </row>
    <row r="1771" spans="1:24" x14ac:dyDescent="0.3">
      <c r="A1771">
        <v>1770</v>
      </c>
      <c r="B1771" t="s">
        <v>31</v>
      </c>
      <c r="C1771" t="str">
        <f>_xlfn.XLOOKUP(B1771,Lookup_table!B:B,Lookup_table!C:C)</f>
        <v>Business</v>
      </c>
      <c r="D1771" t="s">
        <v>37</v>
      </c>
      <c r="E1771" t="s">
        <v>23</v>
      </c>
      <c r="F1771" t="s">
        <v>52</v>
      </c>
      <c r="G1771" t="s">
        <v>17</v>
      </c>
      <c r="H1771" t="str">
        <f t="shared" si="108"/>
        <v>Remote</v>
      </c>
      <c r="I1771" t="s">
        <v>35</v>
      </c>
      <c r="J1771" t="str">
        <f t="shared" si="109"/>
        <v>0-2 yrs</v>
      </c>
      <c r="K1771">
        <f t="shared" ca="1" si="111"/>
        <v>1</v>
      </c>
      <c r="L1771" t="s">
        <v>27</v>
      </c>
      <c r="M1771">
        <v>0</v>
      </c>
      <c r="N1771">
        <v>1</v>
      </c>
      <c r="O1771">
        <v>0</v>
      </c>
      <c r="P1771">
        <v>0</v>
      </c>
      <c r="Q1771">
        <v>0</v>
      </c>
      <c r="R1771">
        <f>SUM(M1771:N1771:O1771:P1771:Q1771)</f>
        <v>1</v>
      </c>
      <c r="S1771" s="1">
        <v>54030</v>
      </c>
      <c r="T1771" s="1" t="str">
        <f t="shared" si="110"/>
        <v>Low</v>
      </c>
      <c r="U1771">
        <v>8</v>
      </c>
      <c r="V1771">
        <v>2020</v>
      </c>
      <c r="W1771" t="s">
        <v>28</v>
      </c>
      <c r="X1771">
        <v>9</v>
      </c>
    </row>
    <row r="1772" spans="1:24" x14ac:dyDescent="0.3">
      <c r="A1772">
        <v>1771</v>
      </c>
      <c r="B1772" t="s">
        <v>50</v>
      </c>
      <c r="C1772" t="str">
        <f>_xlfn.XLOOKUP(B1772,Lookup_table!B:B,Lookup_table!C:C)</f>
        <v>AI</v>
      </c>
      <c r="D1772" t="s">
        <v>34</v>
      </c>
      <c r="E1772" t="s">
        <v>32</v>
      </c>
      <c r="F1772" t="s">
        <v>43</v>
      </c>
      <c r="G1772" t="s">
        <v>17</v>
      </c>
      <c r="H1772" t="str">
        <f t="shared" si="108"/>
        <v>Remote</v>
      </c>
      <c r="I1772" t="s">
        <v>18</v>
      </c>
      <c r="J1772" t="str">
        <f t="shared" si="109"/>
        <v>7+ yrs</v>
      </c>
      <c r="K1772">
        <f t="shared" ca="1" si="111"/>
        <v>14</v>
      </c>
      <c r="L1772" t="s">
        <v>39</v>
      </c>
      <c r="M1772">
        <v>1</v>
      </c>
      <c r="N1772">
        <v>0</v>
      </c>
      <c r="O1772">
        <v>1</v>
      </c>
      <c r="P1772">
        <v>0</v>
      </c>
      <c r="Q1772">
        <v>0</v>
      </c>
      <c r="R1772">
        <f>SUM(M1772:N1772:O1772:P1772:Q1772)</f>
        <v>2</v>
      </c>
      <c r="S1772" s="1">
        <v>152694</v>
      </c>
      <c r="T1772" s="1" t="str">
        <f t="shared" si="110"/>
        <v>High</v>
      </c>
      <c r="U1772">
        <v>12</v>
      </c>
      <c r="V1772">
        <v>2023</v>
      </c>
      <c r="W1772" t="s">
        <v>34</v>
      </c>
      <c r="X1772">
        <v>5</v>
      </c>
    </row>
    <row r="1773" spans="1:24" x14ac:dyDescent="0.3">
      <c r="A1773">
        <v>1772</v>
      </c>
      <c r="B1773" t="s">
        <v>33</v>
      </c>
      <c r="C1773" t="str">
        <f>_xlfn.XLOOKUP(B1773,Lookup_table!B:B,Lookup_table!C:C)</f>
        <v>Data</v>
      </c>
      <c r="D1773" t="s">
        <v>34</v>
      </c>
      <c r="E1773" t="s">
        <v>40</v>
      </c>
      <c r="F1773" t="s">
        <v>51</v>
      </c>
      <c r="G1773" t="s">
        <v>25</v>
      </c>
      <c r="H1773" t="str">
        <f t="shared" si="108"/>
        <v>Onsite/Hybrid</v>
      </c>
      <c r="I1773" t="s">
        <v>26</v>
      </c>
      <c r="J1773" t="str">
        <f t="shared" si="109"/>
        <v>3-6 yrs</v>
      </c>
      <c r="K1773">
        <f t="shared" ca="1" si="111"/>
        <v>4</v>
      </c>
      <c r="L1773" t="s">
        <v>27</v>
      </c>
      <c r="M1773">
        <v>1</v>
      </c>
      <c r="N1773">
        <v>1</v>
      </c>
      <c r="O1773">
        <v>1</v>
      </c>
      <c r="P1773">
        <v>1</v>
      </c>
      <c r="Q1773">
        <v>0</v>
      </c>
      <c r="R1773">
        <f>SUM(M1773:N1773:O1773:P1773:Q1773)</f>
        <v>4</v>
      </c>
      <c r="S1773" s="1">
        <v>104388</v>
      </c>
      <c r="T1773" s="1" t="str">
        <f t="shared" si="110"/>
        <v>Medium</v>
      </c>
      <c r="U1773">
        <v>7</v>
      </c>
      <c r="V1773">
        <v>2022</v>
      </c>
      <c r="W1773" t="s">
        <v>28</v>
      </c>
      <c r="X1773">
        <v>3</v>
      </c>
    </row>
    <row r="1774" spans="1:24" x14ac:dyDescent="0.3">
      <c r="A1774">
        <v>1773</v>
      </c>
      <c r="B1774" t="s">
        <v>41</v>
      </c>
      <c r="C1774" t="str">
        <f>_xlfn.XLOOKUP(B1774,Lookup_table!B:B,Lookup_table!C:C)</f>
        <v>Data</v>
      </c>
      <c r="D1774" t="s">
        <v>34</v>
      </c>
      <c r="E1774" t="s">
        <v>38</v>
      </c>
      <c r="F1774" t="s">
        <v>16</v>
      </c>
      <c r="G1774" t="s">
        <v>17</v>
      </c>
      <c r="H1774" t="str">
        <f t="shared" si="108"/>
        <v>Remote</v>
      </c>
      <c r="I1774" t="s">
        <v>26</v>
      </c>
      <c r="J1774" t="str">
        <f t="shared" si="109"/>
        <v>3-6 yrs</v>
      </c>
      <c r="K1774">
        <f t="shared" ca="1" si="111"/>
        <v>6</v>
      </c>
      <c r="L1774" t="s">
        <v>39</v>
      </c>
      <c r="M1774">
        <v>0</v>
      </c>
      <c r="N1774">
        <v>1</v>
      </c>
      <c r="O1774">
        <v>1</v>
      </c>
      <c r="P1774">
        <v>1</v>
      </c>
      <c r="Q1774">
        <v>1</v>
      </c>
      <c r="R1774">
        <f>SUM(M1774:N1774:O1774:P1774:Q1774)</f>
        <v>4</v>
      </c>
      <c r="S1774" s="1">
        <v>117248</v>
      </c>
      <c r="T1774" s="1" t="str">
        <f t="shared" si="110"/>
        <v>Medium</v>
      </c>
      <c r="U1774">
        <v>12</v>
      </c>
      <c r="V1774">
        <v>2022</v>
      </c>
      <c r="W1774" t="s">
        <v>28</v>
      </c>
      <c r="X1774">
        <v>8</v>
      </c>
    </row>
    <row r="1775" spans="1:24" x14ac:dyDescent="0.3">
      <c r="A1775">
        <v>1774</v>
      </c>
      <c r="B1775" t="s">
        <v>36</v>
      </c>
      <c r="C1775" t="str">
        <f>_xlfn.XLOOKUP(B1775,Lookup_table!B:B,Lookup_table!C:C)</f>
        <v>Data</v>
      </c>
      <c r="D1775" t="s">
        <v>22</v>
      </c>
      <c r="E1775" t="s">
        <v>23</v>
      </c>
      <c r="F1775" t="s">
        <v>51</v>
      </c>
      <c r="G1775" t="s">
        <v>17</v>
      </c>
      <c r="H1775" t="str">
        <f t="shared" si="108"/>
        <v>Remote</v>
      </c>
      <c r="I1775" t="s">
        <v>18</v>
      </c>
      <c r="J1775" t="str">
        <f t="shared" si="109"/>
        <v>7+ yrs</v>
      </c>
      <c r="K1775">
        <f t="shared" ca="1" si="111"/>
        <v>14</v>
      </c>
      <c r="L1775" t="s">
        <v>39</v>
      </c>
      <c r="M1775">
        <v>1</v>
      </c>
      <c r="N1775">
        <v>1</v>
      </c>
      <c r="O1775">
        <v>1</v>
      </c>
      <c r="P1775">
        <v>0</v>
      </c>
      <c r="Q1775">
        <v>1</v>
      </c>
      <c r="R1775">
        <f>SUM(M1775:N1775:O1775:P1775:Q1775)</f>
        <v>4</v>
      </c>
      <c r="S1775" s="1">
        <v>148067</v>
      </c>
      <c r="T1775" s="1" t="str">
        <f t="shared" si="110"/>
        <v>High</v>
      </c>
      <c r="U1775">
        <v>12</v>
      </c>
      <c r="V1775">
        <v>2020</v>
      </c>
      <c r="W1775" t="s">
        <v>28</v>
      </c>
      <c r="X1775">
        <v>9</v>
      </c>
    </row>
    <row r="1776" spans="1:24" x14ac:dyDescent="0.3">
      <c r="A1776">
        <v>1775</v>
      </c>
      <c r="B1776" t="s">
        <v>33</v>
      </c>
      <c r="C1776" t="str">
        <f>_xlfn.XLOOKUP(B1776,Lookup_table!B:B,Lookup_table!C:C)</f>
        <v>Data</v>
      </c>
      <c r="D1776" t="s">
        <v>14</v>
      </c>
      <c r="E1776" t="s">
        <v>40</v>
      </c>
      <c r="F1776" t="s">
        <v>16</v>
      </c>
      <c r="G1776" t="s">
        <v>25</v>
      </c>
      <c r="H1776" t="str">
        <f t="shared" si="108"/>
        <v>Onsite/Hybrid</v>
      </c>
      <c r="I1776" t="s">
        <v>26</v>
      </c>
      <c r="J1776" t="str">
        <f t="shared" si="109"/>
        <v>3-6 yrs</v>
      </c>
      <c r="K1776">
        <f t="shared" ca="1" si="111"/>
        <v>3</v>
      </c>
      <c r="L1776" t="s">
        <v>19</v>
      </c>
      <c r="M1776">
        <v>0</v>
      </c>
      <c r="N1776">
        <v>1</v>
      </c>
      <c r="O1776">
        <v>1</v>
      </c>
      <c r="P1776">
        <v>0</v>
      </c>
      <c r="Q1776">
        <v>1</v>
      </c>
      <c r="R1776">
        <f>SUM(M1776:N1776:O1776:P1776:Q1776)</f>
        <v>3</v>
      </c>
      <c r="S1776" s="1">
        <v>104355</v>
      </c>
      <c r="T1776" s="1" t="str">
        <f t="shared" si="110"/>
        <v>Medium</v>
      </c>
      <c r="U1776">
        <v>3</v>
      </c>
      <c r="V1776">
        <v>2024</v>
      </c>
      <c r="W1776" t="s">
        <v>28</v>
      </c>
      <c r="X1776">
        <v>8</v>
      </c>
    </row>
    <row r="1777" spans="1:24" x14ac:dyDescent="0.3">
      <c r="A1777">
        <v>1776</v>
      </c>
      <c r="B1777" t="s">
        <v>31</v>
      </c>
      <c r="C1777" t="str">
        <f>_xlfn.XLOOKUP(B1777,Lookup_table!B:B,Lookup_table!C:C)</f>
        <v>Business</v>
      </c>
      <c r="D1777" t="s">
        <v>34</v>
      </c>
      <c r="E1777" t="s">
        <v>23</v>
      </c>
      <c r="F1777" t="s">
        <v>29</v>
      </c>
      <c r="G1777" t="s">
        <v>17</v>
      </c>
      <c r="H1777" t="str">
        <f t="shared" si="108"/>
        <v>Remote</v>
      </c>
      <c r="I1777" t="s">
        <v>35</v>
      </c>
      <c r="J1777" t="str">
        <f t="shared" si="109"/>
        <v>0-2 yrs</v>
      </c>
      <c r="K1777">
        <f t="shared" ca="1" si="111"/>
        <v>1</v>
      </c>
      <c r="L1777" t="s">
        <v>27</v>
      </c>
      <c r="M1777">
        <v>1</v>
      </c>
      <c r="N1777">
        <v>1</v>
      </c>
      <c r="O1777">
        <v>0</v>
      </c>
      <c r="P1777">
        <v>0</v>
      </c>
      <c r="Q1777">
        <v>1</v>
      </c>
      <c r="R1777">
        <f>SUM(M1777:N1777:O1777:P1777:Q1777)</f>
        <v>3</v>
      </c>
      <c r="S1777" s="1">
        <v>62860</v>
      </c>
      <c r="T1777" s="1" t="str">
        <f t="shared" si="110"/>
        <v>Low</v>
      </c>
      <c r="U1777">
        <v>2</v>
      </c>
      <c r="V1777">
        <v>2026</v>
      </c>
      <c r="W1777" t="s">
        <v>20</v>
      </c>
      <c r="X1777">
        <v>1</v>
      </c>
    </row>
    <row r="1778" spans="1:24" x14ac:dyDescent="0.3">
      <c r="A1778">
        <v>1777</v>
      </c>
      <c r="B1778" t="s">
        <v>33</v>
      </c>
      <c r="C1778" t="str">
        <f>_xlfn.XLOOKUP(B1778,Lookup_table!B:B,Lookup_table!C:C)</f>
        <v>Data</v>
      </c>
      <c r="D1778" t="s">
        <v>14</v>
      </c>
      <c r="E1778" t="s">
        <v>38</v>
      </c>
      <c r="F1778" t="s">
        <v>29</v>
      </c>
      <c r="G1778" t="s">
        <v>25</v>
      </c>
      <c r="H1778" t="str">
        <f t="shared" si="108"/>
        <v>Onsite/Hybrid</v>
      </c>
      <c r="I1778" t="s">
        <v>18</v>
      </c>
      <c r="J1778" t="str">
        <f t="shared" si="109"/>
        <v>7+ yrs</v>
      </c>
      <c r="K1778">
        <f t="shared" ca="1" si="111"/>
        <v>14</v>
      </c>
      <c r="L1778" t="s">
        <v>19</v>
      </c>
      <c r="M1778">
        <v>0</v>
      </c>
      <c r="N1778">
        <v>0</v>
      </c>
      <c r="O1778">
        <v>1</v>
      </c>
      <c r="P1778">
        <v>1</v>
      </c>
      <c r="Q1778">
        <v>1</v>
      </c>
      <c r="R1778">
        <f>SUM(M1778:N1778:O1778:P1778:Q1778)</f>
        <v>3</v>
      </c>
      <c r="S1778" s="1">
        <v>144290</v>
      </c>
      <c r="T1778" s="1" t="str">
        <f t="shared" si="110"/>
        <v>High</v>
      </c>
      <c r="U1778">
        <v>3</v>
      </c>
      <c r="V1778">
        <v>2026</v>
      </c>
      <c r="W1778" t="s">
        <v>28</v>
      </c>
      <c r="X1778">
        <v>9</v>
      </c>
    </row>
    <row r="1779" spans="1:24" x14ac:dyDescent="0.3">
      <c r="A1779">
        <v>1778</v>
      </c>
      <c r="B1779" t="s">
        <v>31</v>
      </c>
      <c r="C1779" t="str">
        <f>_xlfn.XLOOKUP(B1779,Lookup_table!B:B,Lookup_table!C:C)</f>
        <v>Business</v>
      </c>
      <c r="D1779" t="s">
        <v>14</v>
      </c>
      <c r="E1779" t="s">
        <v>42</v>
      </c>
      <c r="F1779" t="s">
        <v>29</v>
      </c>
      <c r="G1779" t="s">
        <v>17</v>
      </c>
      <c r="H1779" t="str">
        <f t="shared" si="108"/>
        <v>Remote</v>
      </c>
      <c r="I1779" t="s">
        <v>26</v>
      </c>
      <c r="J1779" t="str">
        <f t="shared" si="109"/>
        <v>3-6 yrs</v>
      </c>
      <c r="K1779">
        <f t="shared" ca="1" si="111"/>
        <v>4</v>
      </c>
      <c r="L1779" t="s">
        <v>19</v>
      </c>
      <c r="M1779">
        <v>1</v>
      </c>
      <c r="N1779">
        <v>1</v>
      </c>
      <c r="O1779">
        <v>0</v>
      </c>
      <c r="P1779">
        <v>0</v>
      </c>
      <c r="Q1779">
        <v>1</v>
      </c>
      <c r="R1779">
        <f>SUM(M1779:N1779:O1779:P1779:Q1779)</f>
        <v>3</v>
      </c>
      <c r="S1779" s="1">
        <v>80965</v>
      </c>
      <c r="T1779" s="1" t="str">
        <f t="shared" si="110"/>
        <v>Medium</v>
      </c>
      <c r="U1779">
        <v>5</v>
      </c>
      <c r="V1779">
        <v>2023</v>
      </c>
      <c r="W1779" t="s">
        <v>28</v>
      </c>
      <c r="X1779">
        <v>8</v>
      </c>
    </row>
    <row r="1780" spans="1:24" x14ac:dyDescent="0.3">
      <c r="A1780">
        <v>1779</v>
      </c>
      <c r="B1780" t="s">
        <v>36</v>
      </c>
      <c r="C1780" t="str">
        <f>_xlfn.XLOOKUP(B1780,Lookup_table!B:B,Lookup_table!C:C)</f>
        <v>Data</v>
      </c>
      <c r="D1780" t="s">
        <v>37</v>
      </c>
      <c r="E1780" t="s">
        <v>15</v>
      </c>
      <c r="F1780" t="s">
        <v>16</v>
      </c>
      <c r="G1780" t="s">
        <v>30</v>
      </c>
      <c r="H1780" t="str">
        <f t="shared" si="108"/>
        <v>Onsite/Hybrid</v>
      </c>
      <c r="I1780" t="s">
        <v>26</v>
      </c>
      <c r="J1780" t="str">
        <f t="shared" si="109"/>
        <v>3-6 yrs</v>
      </c>
      <c r="K1780">
        <f t="shared" ca="1" si="111"/>
        <v>4</v>
      </c>
      <c r="L1780" t="s">
        <v>19</v>
      </c>
      <c r="M1780">
        <v>1</v>
      </c>
      <c r="N1780">
        <v>1</v>
      </c>
      <c r="O1780">
        <v>1</v>
      </c>
      <c r="P1780">
        <v>1</v>
      </c>
      <c r="Q1780">
        <v>1</v>
      </c>
      <c r="R1780">
        <f>SUM(M1780:N1780:O1780:P1780:Q1780)</f>
        <v>5</v>
      </c>
      <c r="S1780" s="1">
        <v>114434</v>
      </c>
      <c r="T1780" s="1" t="str">
        <f t="shared" si="110"/>
        <v>Medium</v>
      </c>
      <c r="U1780">
        <v>5</v>
      </c>
      <c r="V1780">
        <v>2022</v>
      </c>
      <c r="W1780" t="s">
        <v>28</v>
      </c>
      <c r="X1780">
        <v>8</v>
      </c>
    </row>
    <row r="1781" spans="1:24" x14ac:dyDescent="0.3">
      <c r="A1781">
        <v>1780</v>
      </c>
      <c r="B1781" t="s">
        <v>31</v>
      </c>
      <c r="C1781" t="str">
        <f>_xlfn.XLOOKUP(B1781,Lookup_table!B:B,Lookup_table!C:C)</f>
        <v>Business</v>
      </c>
      <c r="D1781" t="s">
        <v>34</v>
      </c>
      <c r="E1781" t="s">
        <v>38</v>
      </c>
      <c r="F1781" t="s">
        <v>29</v>
      </c>
      <c r="G1781" t="s">
        <v>17</v>
      </c>
      <c r="H1781" t="str">
        <f t="shared" si="108"/>
        <v>Remote</v>
      </c>
      <c r="I1781" t="s">
        <v>35</v>
      </c>
      <c r="J1781" t="str">
        <f t="shared" si="109"/>
        <v>0-2 yrs</v>
      </c>
      <c r="K1781">
        <f t="shared" ca="1" si="111"/>
        <v>0</v>
      </c>
      <c r="L1781" t="s">
        <v>19</v>
      </c>
      <c r="M1781">
        <v>0</v>
      </c>
      <c r="N1781">
        <v>1</v>
      </c>
      <c r="O1781">
        <v>1</v>
      </c>
      <c r="P1781">
        <v>0</v>
      </c>
      <c r="Q1781">
        <v>0</v>
      </c>
      <c r="R1781">
        <f>SUM(M1781:N1781:O1781:P1781:Q1781)</f>
        <v>2</v>
      </c>
      <c r="S1781" s="1">
        <v>65512</v>
      </c>
      <c r="T1781" s="1" t="str">
        <f t="shared" si="110"/>
        <v>Low</v>
      </c>
      <c r="U1781">
        <v>4</v>
      </c>
      <c r="V1781">
        <v>2021</v>
      </c>
      <c r="W1781" t="s">
        <v>34</v>
      </c>
      <c r="X1781">
        <v>6</v>
      </c>
    </row>
    <row r="1782" spans="1:24" x14ac:dyDescent="0.3">
      <c r="A1782">
        <v>1781</v>
      </c>
      <c r="B1782" t="s">
        <v>33</v>
      </c>
      <c r="C1782" t="str">
        <f>_xlfn.XLOOKUP(B1782,Lookup_table!B:B,Lookup_table!C:C)</f>
        <v>Data</v>
      </c>
      <c r="D1782" t="s">
        <v>34</v>
      </c>
      <c r="E1782" t="s">
        <v>15</v>
      </c>
      <c r="F1782" t="s">
        <v>51</v>
      </c>
      <c r="G1782" t="s">
        <v>25</v>
      </c>
      <c r="H1782" t="str">
        <f t="shared" si="108"/>
        <v>Onsite/Hybrid</v>
      </c>
      <c r="I1782" t="s">
        <v>35</v>
      </c>
      <c r="J1782" t="str">
        <f t="shared" si="109"/>
        <v>0-2 yrs</v>
      </c>
      <c r="K1782">
        <f t="shared" ca="1" si="111"/>
        <v>2</v>
      </c>
      <c r="L1782" t="s">
        <v>39</v>
      </c>
      <c r="M1782">
        <v>0</v>
      </c>
      <c r="N1782">
        <v>0</v>
      </c>
      <c r="O1782">
        <v>0</v>
      </c>
      <c r="P1782">
        <v>1</v>
      </c>
      <c r="Q1782">
        <v>0</v>
      </c>
      <c r="R1782">
        <f>SUM(M1782:N1782:O1782:P1782:Q1782)</f>
        <v>1</v>
      </c>
      <c r="S1782" s="1">
        <v>66285</v>
      </c>
      <c r="T1782" s="1" t="str">
        <f t="shared" si="110"/>
        <v>Low</v>
      </c>
      <c r="U1782">
        <v>2</v>
      </c>
      <c r="V1782">
        <v>2024</v>
      </c>
      <c r="W1782" t="s">
        <v>20</v>
      </c>
      <c r="X1782">
        <v>3</v>
      </c>
    </row>
    <row r="1783" spans="1:24" x14ac:dyDescent="0.3">
      <c r="A1783">
        <v>1782</v>
      </c>
      <c r="B1783" t="s">
        <v>21</v>
      </c>
      <c r="C1783" t="str">
        <f>_xlfn.XLOOKUP(B1783,Lookup_table!B:B,Lookup_table!C:C)</f>
        <v>AI</v>
      </c>
      <c r="D1783" t="s">
        <v>14</v>
      </c>
      <c r="E1783" t="s">
        <v>42</v>
      </c>
      <c r="F1783" t="s">
        <v>16</v>
      </c>
      <c r="G1783" t="s">
        <v>25</v>
      </c>
      <c r="H1783" t="str">
        <f t="shared" si="108"/>
        <v>Onsite/Hybrid</v>
      </c>
      <c r="I1783" t="s">
        <v>35</v>
      </c>
      <c r="J1783" t="str">
        <f t="shared" si="109"/>
        <v>0-2 yrs</v>
      </c>
      <c r="K1783">
        <f t="shared" ca="1" si="111"/>
        <v>1</v>
      </c>
      <c r="L1783" t="s">
        <v>27</v>
      </c>
      <c r="M1783">
        <v>0</v>
      </c>
      <c r="N1783">
        <v>1</v>
      </c>
      <c r="O1783">
        <v>0</v>
      </c>
      <c r="P1783">
        <v>1</v>
      </c>
      <c r="Q1783">
        <v>1</v>
      </c>
      <c r="R1783">
        <f>SUM(M1783:N1783:O1783:P1783:Q1783)</f>
        <v>3</v>
      </c>
      <c r="S1783" s="1">
        <v>111265</v>
      </c>
      <c r="T1783" s="1" t="str">
        <f t="shared" si="110"/>
        <v>Medium</v>
      </c>
      <c r="U1783">
        <v>8</v>
      </c>
      <c r="V1783">
        <v>2025</v>
      </c>
      <c r="W1783" t="s">
        <v>28</v>
      </c>
      <c r="X1783">
        <v>7</v>
      </c>
    </row>
    <row r="1784" spans="1:24" x14ac:dyDescent="0.3">
      <c r="A1784">
        <v>1783</v>
      </c>
      <c r="B1784" t="s">
        <v>50</v>
      </c>
      <c r="C1784" t="str">
        <f>_xlfn.XLOOKUP(B1784,Lookup_table!B:B,Lookup_table!C:C)</f>
        <v>AI</v>
      </c>
      <c r="D1784" t="s">
        <v>34</v>
      </c>
      <c r="E1784" t="s">
        <v>23</v>
      </c>
      <c r="F1784" t="s">
        <v>43</v>
      </c>
      <c r="G1784" t="s">
        <v>30</v>
      </c>
      <c r="H1784" t="str">
        <f t="shared" si="108"/>
        <v>Onsite/Hybrid</v>
      </c>
      <c r="I1784" t="s">
        <v>18</v>
      </c>
      <c r="J1784" t="str">
        <f t="shared" si="109"/>
        <v>7+ yrs</v>
      </c>
      <c r="K1784">
        <f t="shared" ca="1" si="111"/>
        <v>9</v>
      </c>
      <c r="L1784" t="s">
        <v>27</v>
      </c>
      <c r="M1784">
        <v>0</v>
      </c>
      <c r="N1784">
        <v>0</v>
      </c>
      <c r="O1784">
        <v>1</v>
      </c>
      <c r="P1784">
        <v>0</v>
      </c>
      <c r="Q1784">
        <v>0</v>
      </c>
      <c r="R1784">
        <f>SUM(M1784:N1784:O1784:P1784:Q1784)</f>
        <v>1</v>
      </c>
      <c r="S1784" s="1">
        <v>155424</v>
      </c>
      <c r="T1784" s="1" t="str">
        <f t="shared" si="110"/>
        <v>High</v>
      </c>
      <c r="U1784">
        <v>4</v>
      </c>
      <c r="V1784">
        <v>2025</v>
      </c>
      <c r="W1784" t="s">
        <v>20</v>
      </c>
      <c r="X1784">
        <v>1</v>
      </c>
    </row>
    <row r="1785" spans="1:24" x14ac:dyDescent="0.3">
      <c r="A1785">
        <v>1784</v>
      </c>
      <c r="B1785" t="s">
        <v>41</v>
      </c>
      <c r="C1785" t="str">
        <f>_xlfn.XLOOKUP(B1785,Lookup_table!B:B,Lookup_table!C:C)</f>
        <v>Data</v>
      </c>
      <c r="D1785" t="s">
        <v>14</v>
      </c>
      <c r="E1785" t="s">
        <v>38</v>
      </c>
      <c r="F1785" t="s">
        <v>16</v>
      </c>
      <c r="G1785" t="s">
        <v>17</v>
      </c>
      <c r="H1785" t="str">
        <f t="shared" si="108"/>
        <v>Remote</v>
      </c>
      <c r="I1785" t="s">
        <v>35</v>
      </c>
      <c r="J1785" t="str">
        <f t="shared" si="109"/>
        <v>0-2 yrs</v>
      </c>
      <c r="K1785">
        <f t="shared" ca="1" si="111"/>
        <v>0</v>
      </c>
      <c r="L1785" t="s">
        <v>27</v>
      </c>
      <c r="M1785">
        <v>1</v>
      </c>
      <c r="N1785">
        <v>1</v>
      </c>
      <c r="O1785">
        <v>0</v>
      </c>
      <c r="P1785">
        <v>1</v>
      </c>
      <c r="Q1785">
        <v>1</v>
      </c>
      <c r="R1785">
        <f>SUM(M1785:N1785:O1785:P1785:Q1785)</f>
        <v>4</v>
      </c>
      <c r="S1785" s="1">
        <v>72250</v>
      </c>
      <c r="T1785" s="1" t="str">
        <f t="shared" si="110"/>
        <v>Medium</v>
      </c>
      <c r="U1785">
        <v>10</v>
      </c>
      <c r="V1785">
        <v>2025</v>
      </c>
      <c r="W1785" t="s">
        <v>34</v>
      </c>
      <c r="X1785">
        <v>4</v>
      </c>
    </row>
    <row r="1786" spans="1:24" x14ac:dyDescent="0.3">
      <c r="A1786">
        <v>1785</v>
      </c>
      <c r="B1786" t="s">
        <v>31</v>
      </c>
      <c r="C1786" t="str">
        <f>_xlfn.XLOOKUP(B1786,Lookup_table!B:B,Lookup_table!C:C)</f>
        <v>Business</v>
      </c>
      <c r="D1786" t="s">
        <v>34</v>
      </c>
      <c r="E1786" t="s">
        <v>23</v>
      </c>
      <c r="F1786" t="s">
        <v>16</v>
      </c>
      <c r="G1786" t="s">
        <v>17</v>
      </c>
      <c r="H1786" t="str">
        <f t="shared" si="108"/>
        <v>Remote</v>
      </c>
      <c r="I1786" t="s">
        <v>26</v>
      </c>
      <c r="J1786" t="str">
        <f t="shared" si="109"/>
        <v>3-6 yrs</v>
      </c>
      <c r="K1786">
        <f t="shared" ca="1" si="111"/>
        <v>5</v>
      </c>
      <c r="L1786" t="s">
        <v>27</v>
      </c>
      <c r="M1786">
        <v>0</v>
      </c>
      <c r="N1786">
        <v>1</v>
      </c>
      <c r="O1786">
        <v>1</v>
      </c>
      <c r="P1786">
        <v>0</v>
      </c>
      <c r="Q1786">
        <v>1</v>
      </c>
      <c r="R1786">
        <f>SUM(M1786:N1786:O1786:P1786:Q1786)</f>
        <v>3</v>
      </c>
      <c r="S1786" s="1">
        <v>99075</v>
      </c>
      <c r="T1786" s="1" t="str">
        <f t="shared" si="110"/>
        <v>Medium</v>
      </c>
      <c r="U1786">
        <v>11</v>
      </c>
      <c r="V1786">
        <v>2022</v>
      </c>
      <c r="W1786" t="s">
        <v>20</v>
      </c>
      <c r="X1786">
        <v>1</v>
      </c>
    </row>
    <row r="1787" spans="1:24" x14ac:dyDescent="0.3">
      <c r="A1787">
        <v>1786</v>
      </c>
      <c r="B1787" t="s">
        <v>31</v>
      </c>
      <c r="C1787" t="str">
        <f>_xlfn.XLOOKUP(B1787,Lookup_table!B:B,Lookup_table!C:C)</f>
        <v>Business</v>
      </c>
      <c r="D1787" t="s">
        <v>34</v>
      </c>
      <c r="E1787" t="s">
        <v>38</v>
      </c>
      <c r="F1787" t="s">
        <v>51</v>
      </c>
      <c r="G1787" t="s">
        <v>25</v>
      </c>
      <c r="H1787" t="str">
        <f t="shared" si="108"/>
        <v>Onsite/Hybrid</v>
      </c>
      <c r="I1787" t="s">
        <v>18</v>
      </c>
      <c r="J1787" t="str">
        <f t="shared" si="109"/>
        <v>7+ yrs</v>
      </c>
      <c r="K1787">
        <f t="shared" ca="1" si="111"/>
        <v>10</v>
      </c>
      <c r="L1787" t="s">
        <v>27</v>
      </c>
      <c r="M1787">
        <v>1</v>
      </c>
      <c r="N1787">
        <v>0</v>
      </c>
      <c r="O1787">
        <v>0</v>
      </c>
      <c r="P1787">
        <v>0</v>
      </c>
      <c r="Q1787">
        <v>0</v>
      </c>
      <c r="R1787">
        <f>SUM(M1787:N1787:O1787:P1787:Q1787)</f>
        <v>1</v>
      </c>
      <c r="S1787" s="1">
        <v>100587</v>
      </c>
      <c r="T1787" s="1" t="str">
        <f t="shared" si="110"/>
        <v>Medium</v>
      </c>
      <c r="U1787">
        <v>7</v>
      </c>
      <c r="V1787">
        <v>2025</v>
      </c>
      <c r="W1787" t="s">
        <v>34</v>
      </c>
      <c r="X1787">
        <v>5</v>
      </c>
    </row>
    <row r="1788" spans="1:24" x14ac:dyDescent="0.3">
      <c r="A1788">
        <v>1787</v>
      </c>
      <c r="B1788" t="s">
        <v>50</v>
      </c>
      <c r="C1788" t="str">
        <f>_xlfn.XLOOKUP(B1788,Lookup_table!B:B,Lookup_table!C:C)</f>
        <v>AI</v>
      </c>
      <c r="D1788" t="s">
        <v>37</v>
      </c>
      <c r="E1788" t="s">
        <v>15</v>
      </c>
      <c r="F1788" t="s">
        <v>24</v>
      </c>
      <c r="G1788" t="s">
        <v>25</v>
      </c>
      <c r="H1788" t="str">
        <f t="shared" si="108"/>
        <v>Onsite/Hybrid</v>
      </c>
      <c r="I1788" t="s">
        <v>18</v>
      </c>
      <c r="J1788" t="str">
        <f t="shared" si="109"/>
        <v>7+ yrs</v>
      </c>
      <c r="K1788">
        <f t="shared" ca="1" si="111"/>
        <v>12</v>
      </c>
      <c r="L1788" t="s">
        <v>19</v>
      </c>
      <c r="M1788">
        <v>1</v>
      </c>
      <c r="N1788">
        <v>1</v>
      </c>
      <c r="O1788">
        <v>1</v>
      </c>
      <c r="P1788">
        <v>0</v>
      </c>
      <c r="Q1788">
        <v>1</v>
      </c>
      <c r="R1788">
        <f>SUM(M1788:N1788:O1788:P1788:Q1788)</f>
        <v>4</v>
      </c>
      <c r="S1788" s="1">
        <v>165300</v>
      </c>
      <c r="T1788" s="1" t="str">
        <f t="shared" si="110"/>
        <v>High</v>
      </c>
      <c r="U1788">
        <v>7</v>
      </c>
      <c r="V1788">
        <v>2025</v>
      </c>
      <c r="W1788" t="s">
        <v>20</v>
      </c>
      <c r="X1788">
        <v>1</v>
      </c>
    </row>
    <row r="1789" spans="1:24" x14ac:dyDescent="0.3">
      <c r="A1789">
        <v>1788</v>
      </c>
      <c r="B1789" t="s">
        <v>41</v>
      </c>
      <c r="C1789" t="str">
        <f>_xlfn.XLOOKUP(B1789,Lookup_table!B:B,Lookup_table!C:C)</f>
        <v>Data</v>
      </c>
      <c r="D1789" t="s">
        <v>34</v>
      </c>
      <c r="E1789" t="s">
        <v>42</v>
      </c>
      <c r="F1789" t="s">
        <v>43</v>
      </c>
      <c r="G1789" t="s">
        <v>25</v>
      </c>
      <c r="H1789" t="str">
        <f t="shared" si="108"/>
        <v>Onsite/Hybrid</v>
      </c>
      <c r="I1789" t="s">
        <v>18</v>
      </c>
      <c r="J1789" t="str">
        <f t="shared" si="109"/>
        <v>7+ yrs</v>
      </c>
      <c r="K1789">
        <f t="shared" ca="1" si="111"/>
        <v>11</v>
      </c>
      <c r="L1789" t="s">
        <v>39</v>
      </c>
      <c r="M1789">
        <v>1</v>
      </c>
      <c r="N1789">
        <v>0</v>
      </c>
      <c r="O1789">
        <v>1</v>
      </c>
      <c r="P1789">
        <v>1</v>
      </c>
      <c r="Q1789">
        <v>1</v>
      </c>
      <c r="R1789">
        <f>SUM(M1789:N1789:O1789:P1789:Q1789)</f>
        <v>4</v>
      </c>
      <c r="S1789" s="1">
        <v>136554</v>
      </c>
      <c r="T1789" s="1" t="str">
        <f t="shared" si="110"/>
        <v>High</v>
      </c>
      <c r="U1789">
        <v>4</v>
      </c>
      <c r="V1789">
        <v>2025</v>
      </c>
      <c r="W1789" t="s">
        <v>28</v>
      </c>
      <c r="X1789">
        <v>3</v>
      </c>
    </row>
    <row r="1790" spans="1:24" x14ac:dyDescent="0.3">
      <c r="A1790">
        <v>1789</v>
      </c>
      <c r="B1790" t="s">
        <v>21</v>
      </c>
      <c r="C1790" t="str">
        <f>_xlfn.XLOOKUP(B1790,Lookup_table!B:B,Lookup_table!C:C)</f>
        <v>AI</v>
      </c>
      <c r="D1790" t="s">
        <v>14</v>
      </c>
      <c r="E1790" t="s">
        <v>15</v>
      </c>
      <c r="F1790" t="s">
        <v>29</v>
      </c>
      <c r="G1790" t="s">
        <v>17</v>
      </c>
      <c r="H1790" t="str">
        <f t="shared" si="108"/>
        <v>Remote</v>
      </c>
      <c r="I1790" t="s">
        <v>18</v>
      </c>
      <c r="J1790" t="str">
        <f t="shared" si="109"/>
        <v>7+ yrs</v>
      </c>
      <c r="K1790">
        <f t="shared" ca="1" si="111"/>
        <v>7</v>
      </c>
      <c r="L1790" t="s">
        <v>39</v>
      </c>
      <c r="M1790">
        <v>0</v>
      </c>
      <c r="N1790">
        <v>1</v>
      </c>
      <c r="O1790">
        <v>0</v>
      </c>
      <c r="P1790">
        <v>1</v>
      </c>
      <c r="Q1790">
        <v>0</v>
      </c>
      <c r="R1790">
        <f>SUM(M1790:N1790:O1790:P1790:Q1790)</f>
        <v>2</v>
      </c>
      <c r="S1790" s="1">
        <v>157043</v>
      </c>
      <c r="T1790" s="1" t="str">
        <f t="shared" si="110"/>
        <v>High</v>
      </c>
      <c r="U1790">
        <v>8</v>
      </c>
      <c r="V1790">
        <v>2021</v>
      </c>
      <c r="W1790" t="s">
        <v>28</v>
      </c>
      <c r="X1790">
        <v>7</v>
      </c>
    </row>
    <row r="1791" spans="1:24" x14ac:dyDescent="0.3">
      <c r="A1791">
        <v>1790</v>
      </c>
      <c r="B1791" t="s">
        <v>36</v>
      </c>
      <c r="C1791" t="str">
        <f>_xlfn.XLOOKUP(B1791,Lookup_table!B:B,Lookup_table!C:C)</f>
        <v>Data</v>
      </c>
      <c r="D1791" t="s">
        <v>14</v>
      </c>
      <c r="E1791" t="s">
        <v>42</v>
      </c>
      <c r="F1791" t="s">
        <v>24</v>
      </c>
      <c r="G1791" t="s">
        <v>25</v>
      </c>
      <c r="H1791" t="str">
        <f t="shared" si="108"/>
        <v>Onsite/Hybrid</v>
      </c>
      <c r="I1791" t="s">
        <v>35</v>
      </c>
      <c r="J1791" t="str">
        <f t="shared" si="109"/>
        <v>0-2 yrs</v>
      </c>
      <c r="K1791">
        <f t="shared" ca="1" si="111"/>
        <v>2</v>
      </c>
      <c r="L1791" t="s">
        <v>39</v>
      </c>
      <c r="M1791">
        <v>1</v>
      </c>
      <c r="N1791">
        <v>0</v>
      </c>
      <c r="O1791">
        <v>0</v>
      </c>
      <c r="P1791">
        <v>0</v>
      </c>
      <c r="Q1791">
        <v>0</v>
      </c>
      <c r="R1791">
        <f>SUM(M1791:N1791:O1791:P1791:Q1791)</f>
        <v>1</v>
      </c>
      <c r="S1791" s="1">
        <v>51238</v>
      </c>
      <c r="T1791" s="1" t="str">
        <f t="shared" si="110"/>
        <v>Low</v>
      </c>
      <c r="U1791">
        <v>9</v>
      </c>
      <c r="V1791">
        <v>2021</v>
      </c>
      <c r="W1791" t="s">
        <v>28</v>
      </c>
      <c r="X1791">
        <v>9</v>
      </c>
    </row>
    <row r="1792" spans="1:24" x14ac:dyDescent="0.3">
      <c r="A1792">
        <v>1791</v>
      </c>
      <c r="B1792" t="s">
        <v>31</v>
      </c>
      <c r="C1792" t="str">
        <f>_xlfn.XLOOKUP(B1792,Lookup_table!B:B,Lookup_table!C:C)</f>
        <v>Business</v>
      </c>
      <c r="D1792" t="s">
        <v>37</v>
      </c>
      <c r="E1792" t="s">
        <v>32</v>
      </c>
      <c r="F1792" t="s">
        <v>52</v>
      </c>
      <c r="G1792" t="s">
        <v>30</v>
      </c>
      <c r="H1792" t="str">
        <f t="shared" si="108"/>
        <v>Onsite/Hybrid</v>
      </c>
      <c r="I1792" t="s">
        <v>35</v>
      </c>
      <c r="J1792" t="str">
        <f t="shared" si="109"/>
        <v>0-2 yrs</v>
      </c>
      <c r="K1792">
        <f t="shared" ca="1" si="111"/>
        <v>1</v>
      </c>
      <c r="L1792" t="s">
        <v>19</v>
      </c>
      <c r="M1792">
        <v>1</v>
      </c>
      <c r="N1792">
        <v>1</v>
      </c>
      <c r="O1792">
        <v>1</v>
      </c>
      <c r="P1792">
        <v>1</v>
      </c>
      <c r="Q1792">
        <v>0</v>
      </c>
      <c r="R1792">
        <f>SUM(M1792:N1792:O1792:P1792:Q1792)</f>
        <v>4</v>
      </c>
      <c r="S1792" s="1">
        <v>80851</v>
      </c>
      <c r="T1792" s="1" t="str">
        <f t="shared" si="110"/>
        <v>Medium</v>
      </c>
      <c r="U1792">
        <v>3</v>
      </c>
      <c r="V1792">
        <v>2023</v>
      </c>
      <c r="W1792" t="s">
        <v>28</v>
      </c>
      <c r="X1792">
        <v>5</v>
      </c>
    </row>
    <row r="1793" spans="1:24" x14ac:dyDescent="0.3">
      <c r="A1793">
        <v>1792</v>
      </c>
      <c r="B1793" t="s">
        <v>31</v>
      </c>
      <c r="C1793" t="str">
        <f>_xlfn.XLOOKUP(B1793,Lookup_table!B:B,Lookup_table!C:C)</f>
        <v>Business</v>
      </c>
      <c r="D1793" t="s">
        <v>37</v>
      </c>
      <c r="E1793" t="s">
        <v>15</v>
      </c>
      <c r="F1793" t="s">
        <v>43</v>
      </c>
      <c r="G1793" t="s">
        <v>17</v>
      </c>
      <c r="H1793" t="str">
        <f t="shared" si="108"/>
        <v>Remote</v>
      </c>
      <c r="I1793" t="s">
        <v>35</v>
      </c>
      <c r="J1793" t="str">
        <f t="shared" si="109"/>
        <v>0-2 yrs</v>
      </c>
      <c r="K1793">
        <f t="shared" ca="1" si="111"/>
        <v>0</v>
      </c>
      <c r="L1793" t="s">
        <v>19</v>
      </c>
      <c r="M1793">
        <v>1</v>
      </c>
      <c r="N1793">
        <v>0</v>
      </c>
      <c r="O1793">
        <v>0</v>
      </c>
      <c r="P1793">
        <v>0</v>
      </c>
      <c r="Q1793">
        <v>1</v>
      </c>
      <c r="R1793">
        <f>SUM(M1793:N1793:O1793:P1793:Q1793)</f>
        <v>2</v>
      </c>
      <c r="S1793" s="1">
        <v>60825</v>
      </c>
      <c r="T1793" s="1" t="str">
        <f t="shared" si="110"/>
        <v>Low</v>
      </c>
      <c r="U1793">
        <v>4</v>
      </c>
      <c r="V1793">
        <v>2020</v>
      </c>
      <c r="W1793" t="s">
        <v>28</v>
      </c>
      <c r="X1793">
        <v>7</v>
      </c>
    </row>
    <row r="1794" spans="1:24" x14ac:dyDescent="0.3">
      <c r="A1794">
        <v>1793</v>
      </c>
      <c r="B1794" t="s">
        <v>31</v>
      </c>
      <c r="C1794" t="str">
        <f>_xlfn.XLOOKUP(B1794,Lookup_table!B:B,Lookup_table!C:C)</f>
        <v>Business</v>
      </c>
      <c r="D1794" t="s">
        <v>22</v>
      </c>
      <c r="E1794" t="s">
        <v>38</v>
      </c>
      <c r="F1794" t="s">
        <v>43</v>
      </c>
      <c r="G1794" t="s">
        <v>30</v>
      </c>
      <c r="H1794" t="str">
        <f t="shared" ref="H1794:H1857" si="112">IF(G1794="Remote","Remote","Onsite/Hybrid")</f>
        <v>Onsite/Hybrid</v>
      </c>
      <c r="I1794" t="s">
        <v>18</v>
      </c>
      <c r="J1794" t="str">
        <f t="shared" ref="J1794:J1857" si="113">IF(I1794="Entry","0-2 yrs",IF(I1794="Mid","3-6 yrs","7+ yrs"))</f>
        <v>7+ yrs</v>
      </c>
      <c r="K1794">
        <f t="shared" ca="1" si="111"/>
        <v>7</v>
      </c>
      <c r="L1794" t="s">
        <v>39</v>
      </c>
      <c r="M1794">
        <v>1</v>
      </c>
      <c r="N1794">
        <v>0</v>
      </c>
      <c r="O1794">
        <v>0</v>
      </c>
      <c r="P1794">
        <v>0</v>
      </c>
      <c r="Q1794">
        <v>1</v>
      </c>
      <c r="R1794">
        <f>SUM(M1794:N1794:O1794:P1794:Q1794)</f>
        <v>2</v>
      </c>
      <c r="S1794" s="1">
        <v>134585</v>
      </c>
      <c r="T1794" s="1" t="str">
        <f t="shared" ref="T1794:T1857" si="114">IF(S1794&lt;=70000,"Low",IF(S1794&lt;=120000,"Medium","High"))</f>
        <v>High</v>
      </c>
      <c r="U1794">
        <v>5</v>
      </c>
      <c r="V1794">
        <v>2024</v>
      </c>
      <c r="W1794" t="s">
        <v>20</v>
      </c>
      <c r="X1794">
        <v>5</v>
      </c>
    </row>
    <row r="1795" spans="1:24" x14ac:dyDescent="0.3">
      <c r="A1795">
        <v>1794</v>
      </c>
      <c r="B1795" t="s">
        <v>50</v>
      </c>
      <c r="C1795" t="str">
        <f>_xlfn.XLOOKUP(B1795,Lookup_table!B:B,Lookup_table!C:C)</f>
        <v>AI</v>
      </c>
      <c r="D1795" t="s">
        <v>37</v>
      </c>
      <c r="E1795" t="s">
        <v>32</v>
      </c>
      <c r="F1795" t="s">
        <v>24</v>
      </c>
      <c r="G1795" t="s">
        <v>25</v>
      </c>
      <c r="H1795" t="str">
        <f t="shared" si="112"/>
        <v>Onsite/Hybrid</v>
      </c>
      <c r="I1795" t="s">
        <v>18</v>
      </c>
      <c r="J1795" t="str">
        <f t="shared" si="113"/>
        <v>7+ yrs</v>
      </c>
      <c r="K1795">
        <f t="shared" ref="K1795:K1858" ca="1" si="115">IF(J1795="0-2 yrs",RANDBETWEEN(0,2),IF(J1795="3-6 yrs", RANDBETWEEN(3,6),IF(J1795="7+ yrs", RANDBETWEEN(7,15)," ")))</f>
        <v>14</v>
      </c>
      <c r="L1795" t="s">
        <v>27</v>
      </c>
      <c r="M1795">
        <v>0</v>
      </c>
      <c r="N1795">
        <v>0</v>
      </c>
      <c r="O1795">
        <v>0</v>
      </c>
      <c r="P1795">
        <v>0</v>
      </c>
      <c r="Q1795">
        <v>1</v>
      </c>
      <c r="R1795">
        <f>SUM(M1795:N1795:O1795:P1795:Q1795)</f>
        <v>1</v>
      </c>
      <c r="S1795" s="1">
        <v>148152</v>
      </c>
      <c r="T1795" s="1" t="str">
        <f t="shared" si="114"/>
        <v>High</v>
      </c>
      <c r="U1795">
        <v>9</v>
      </c>
      <c r="V1795">
        <v>2026</v>
      </c>
      <c r="W1795" t="s">
        <v>34</v>
      </c>
      <c r="X1795">
        <v>3</v>
      </c>
    </row>
    <row r="1796" spans="1:24" x14ac:dyDescent="0.3">
      <c r="A1796">
        <v>1795</v>
      </c>
      <c r="B1796" t="s">
        <v>41</v>
      </c>
      <c r="C1796" t="str">
        <f>_xlfn.XLOOKUP(B1796,Lookup_table!B:B,Lookup_table!C:C)</f>
        <v>Data</v>
      </c>
      <c r="D1796" t="s">
        <v>34</v>
      </c>
      <c r="E1796" t="s">
        <v>32</v>
      </c>
      <c r="F1796" t="s">
        <v>43</v>
      </c>
      <c r="G1796" t="s">
        <v>30</v>
      </c>
      <c r="H1796" t="str">
        <f t="shared" si="112"/>
        <v>Onsite/Hybrid</v>
      </c>
      <c r="I1796" t="s">
        <v>35</v>
      </c>
      <c r="J1796" t="str">
        <f t="shared" si="113"/>
        <v>0-2 yrs</v>
      </c>
      <c r="K1796">
        <f t="shared" ca="1" si="115"/>
        <v>1</v>
      </c>
      <c r="L1796" t="s">
        <v>19</v>
      </c>
      <c r="M1796">
        <v>1</v>
      </c>
      <c r="N1796">
        <v>1</v>
      </c>
      <c r="O1796">
        <v>1</v>
      </c>
      <c r="P1796">
        <v>1</v>
      </c>
      <c r="Q1796">
        <v>0</v>
      </c>
      <c r="R1796">
        <f>SUM(M1796:N1796:O1796:P1796:Q1796)</f>
        <v>4</v>
      </c>
      <c r="S1796" s="1">
        <v>75035</v>
      </c>
      <c r="T1796" s="1" t="str">
        <f t="shared" si="114"/>
        <v>Medium</v>
      </c>
      <c r="U1796">
        <v>10</v>
      </c>
      <c r="V1796">
        <v>2024</v>
      </c>
      <c r="W1796" t="s">
        <v>28</v>
      </c>
      <c r="X1796">
        <v>3</v>
      </c>
    </row>
    <row r="1797" spans="1:24" x14ac:dyDescent="0.3">
      <c r="A1797">
        <v>1796</v>
      </c>
      <c r="B1797" t="s">
        <v>41</v>
      </c>
      <c r="C1797" t="str">
        <f>_xlfn.XLOOKUP(B1797,Lookup_table!B:B,Lookup_table!C:C)</f>
        <v>Data</v>
      </c>
      <c r="D1797" t="s">
        <v>37</v>
      </c>
      <c r="E1797" t="s">
        <v>40</v>
      </c>
      <c r="F1797" t="s">
        <v>44</v>
      </c>
      <c r="G1797" t="s">
        <v>25</v>
      </c>
      <c r="H1797" t="str">
        <f t="shared" si="112"/>
        <v>Onsite/Hybrid</v>
      </c>
      <c r="I1797" t="s">
        <v>35</v>
      </c>
      <c r="J1797" t="str">
        <f t="shared" si="113"/>
        <v>0-2 yrs</v>
      </c>
      <c r="K1797">
        <f t="shared" ca="1" si="115"/>
        <v>0</v>
      </c>
      <c r="L1797" t="s">
        <v>19</v>
      </c>
      <c r="M1797">
        <v>0</v>
      </c>
      <c r="N1797">
        <v>1</v>
      </c>
      <c r="O1797">
        <v>1</v>
      </c>
      <c r="P1797">
        <v>1</v>
      </c>
      <c r="Q1797">
        <v>1</v>
      </c>
      <c r="R1797">
        <f>SUM(M1797:N1797:O1797:P1797:Q1797)</f>
        <v>4</v>
      </c>
      <c r="S1797" s="1">
        <v>86026</v>
      </c>
      <c r="T1797" s="1" t="str">
        <f t="shared" si="114"/>
        <v>Medium</v>
      </c>
      <c r="U1797">
        <v>2</v>
      </c>
      <c r="V1797">
        <v>2026</v>
      </c>
      <c r="W1797" t="s">
        <v>28</v>
      </c>
      <c r="X1797">
        <v>2</v>
      </c>
    </row>
    <row r="1798" spans="1:24" x14ac:dyDescent="0.3">
      <c r="A1798">
        <v>1797</v>
      </c>
      <c r="B1798" t="s">
        <v>33</v>
      </c>
      <c r="C1798" t="str">
        <f>_xlfn.XLOOKUP(B1798,Lookup_table!B:B,Lookup_table!C:C)</f>
        <v>Data</v>
      </c>
      <c r="D1798" t="s">
        <v>37</v>
      </c>
      <c r="E1798" t="s">
        <v>40</v>
      </c>
      <c r="F1798" t="s">
        <v>16</v>
      </c>
      <c r="G1798" t="s">
        <v>17</v>
      </c>
      <c r="H1798" t="str">
        <f t="shared" si="112"/>
        <v>Remote</v>
      </c>
      <c r="I1798" t="s">
        <v>18</v>
      </c>
      <c r="J1798" t="str">
        <f t="shared" si="113"/>
        <v>7+ yrs</v>
      </c>
      <c r="K1798">
        <f t="shared" ca="1" si="115"/>
        <v>11</v>
      </c>
      <c r="L1798" t="s">
        <v>27</v>
      </c>
      <c r="M1798">
        <v>0</v>
      </c>
      <c r="N1798">
        <v>0</v>
      </c>
      <c r="O1798">
        <v>1</v>
      </c>
      <c r="P1798">
        <v>0</v>
      </c>
      <c r="Q1798">
        <v>1</v>
      </c>
      <c r="R1798">
        <f>SUM(M1798:N1798:O1798:P1798:Q1798)</f>
        <v>2</v>
      </c>
      <c r="S1798" s="1">
        <v>125260</v>
      </c>
      <c r="T1798" s="1" t="str">
        <f t="shared" si="114"/>
        <v>High</v>
      </c>
      <c r="U1798">
        <v>3</v>
      </c>
      <c r="V1798">
        <v>2026</v>
      </c>
      <c r="W1798" t="s">
        <v>20</v>
      </c>
      <c r="X1798">
        <v>4</v>
      </c>
    </row>
    <row r="1799" spans="1:24" x14ac:dyDescent="0.3">
      <c r="A1799">
        <v>1798</v>
      </c>
      <c r="B1799" t="s">
        <v>36</v>
      </c>
      <c r="C1799" t="str">
        <f>_xlfn.XLOOKUP(B1799,Lookup_table!B:B,Lookup_table!C:C)</f>
        <v>Data</v>
      </c>
      <c r="D1799" t="s">
        <v>34</v>
      </c>
      <c r="E1799" t="s">
        <v>32</v>
      </c>
      <c r="F1799" t="s">
        <v>29</v>
      </c>
      <c r="G1799" t="s">
        <v>25</v>
      </c>
      <c r="H1799" t="str">
        <f t="shared" si="112"/>
        <v>Onsite/Hybrid</v>
      </c>
      <c r="I1799" t="s">
        <v>26</v>
      </c>
      <c r="J1799" t="str">
        <f t="shared" si="113"/>
        <v>3-6 yrs</v>
      </c>
      <c r="K1799">
        <f t="shared" ca="1" si="115"/>
        <v>5</v>
      </c>
      <c r="L1799" t="s">
        <v>27</v>
      </c>
      <c r="M1799">
        <v>0</v>
      </c>
      <c r="N1799">
        <v>1</v>
      </c>
      <c r="O1799">
        <v>0</v>
      </c>
      <c r="P1799">
        <v>1</v>
      </c>
      <c r="Q1799">
        <v>1</v>
      </c>
      <c r="R1799">
        <f>SUM(M1799:N1799:O1799:P1799:Q1799)</f>
        <v>3</v>
      </c>
      <c r="S1799" s="1">
        <v>102965</v>
      </c>
      <c r="T1799" s="1" t="str">
        <f t="shared" si="114"/>
        <v>Medium</v>
      </c>
      <c r="U1799">
        <v>3</v>
      </c>
      <c r="V1799">
        <v>2021</v>
      </c>
      <c r="W1799" t="s">
        <v>34</v>
      </c>
      <c r="X1799">
        <v>1</v>
      </c>
    </row>
    <row r="1800" spans="1:24" x14ac:dyDescent="0.3">
      <c r="A1800">
        <v>1799</v>
      </c>
      <c r="B1800" t="s">
        <v>36</v>
      </c>
      <c r="C1800" t="str">
        <f>_xlfn.XLOOKUP(B1800,Lookup_table!B:B,Lookup_table!C:C)</f>
        <v>Data</v>
      </c>
      <c r="D1800" t="s">
        <v>34</v>
      </c>
      <c r="E1800" t="s">
        <v>42</v>
      </c>
      <c r="F1800" t="s">
        <v>52</v>
      </c>
      <c r="G1800" t="s">
        <v>25</v>
      </c>
      <c r="H1800" t="str">
        <f t="shared" si="112"/>
        <v>Onsite/Hybrid</v>
      </c>
      <c r="I1800" t="s">
        <v>18</v>
      </c>
      <c r="J1800" t="str">
        <f t="shared" si="113"/>
        <v>7+ yrs</v>
      </c>
      <c r="K1800">
        <f t="shared" ca="1" si="115"/>
        <v>10</v>
      </c>
      <c r="L1800" t="s">
        <v>39</v>
      </c>
      <c r="M1800">
        <v>0</v>
      </c>
      <c r="N1800">
        <v>0</v>
      </c>
      <c r="O1800">
        <v>1</v>
      </c>
      <c r="P1800">
        <v>0</v>
      </c>
      <c r="Q1800">
        <v>0</v>
      </c>
      <c r="R1800">
        <f>SUM(M1800:N1800:O1800:P1800:Q1800)</f>
        <v>1</v>
      </c>
      <c r="S1800" s="1">
        <v>119813</v>
      </c>
      <c r="T1800" s="1" t="str">
        <f t="shared" si="114"/>
        <v>Medium</v>
      </c>
      <c r="U1800">
        <v>11</v>
      </c>
      <c r="V1800">
        <v>2026</v>
      </c>
      <c r="W1800" t="s">
        <v>28</v>
      </c>
      <c r="X1800">
        <v>7</v>
      </c>
    </row>
    <row r="1801" spans="1:24" x14ac:dyDescent="0.3">
      <c r="A1801">
        <v>1800</v>
      </c>
      <c r="B1801" t="s">
        <v>31</v>
      </c>
      <c r="C1801" t="str">
        <f>_xlfn.XLOOKUP(B1801,Lookup_table!B:B,Lookup_table!C:C)</f>
        <v>Business</v>
      </c>
      <c r="D1801" t="s">
        <v>14</v>
      </c>
      <c r="E1801" t="s">
        <v>42</v>
      </c>
      <c r="F1801" t="s">
        <v>52</v>
      </c>
      <c r="G1801" t="s">
        <v>25</v>
      </c>
      <c r="H1801" t="str">
        <f t="shared" si="112"/>
        <v>Onsite/Hybrid</v>
      </c>
      <c r="I1801" t="s">
        <v>18</v>
      </c>
      <c r="J1801" t="str">
        <f t="shared" si="113"/>
        <v>7+ yrs</v>
      </c>
      <c r="K1801">
        <f t="shared" ca="1" si="115"/>
        <v>11</v>
      </c>
      <c r="L1801" t="s">
        <v>39</v>
      </c>
      <c r="M1801">
        <v>0</v>
      </c>
      <c r="N1801">
        <v>1</v>
      </c>
      <c r="O1801">
        <v>0</v>
      </c>
      <c r="P1801">
        <v>0</v>
      </c>
      <c r="Q1801">
        <v>0</v>
      </c>
      <c r="R1801">
        <f>SUM(M1801:N1801:O1801:P1801:Q1801)</f>
        <v>1</v>
      </c>
      <c r="S1801" s="1">
        <v>98392</v>
      </c>
      <c r="T1801" s="1" t="str">
        <f t="shared" si="114"/>
        <v>Medium</v>
      </c>
      <c r="U1801">
        <v>7</v>
      </c>
      <c r="V1801">
        <v>2026</v>
      </c>
      <c r="W1801" t="s">
        <v>20</v>
      </c>
      <c r="X1801">
        <v>5</v>
      </c>
    </row>
    <row r="1802" spans="1:24" x14ac:dyDescent="0.3">
      <c r="A1802">
        <v>1801</v>
      </c>
      <c r="B1802" t="s">
        <v>36</v>
      </c>
      <c r="C1802" t="str">
        <f>_xlfn.XLOOKUP(B1802,Lookup_table!B:B,Lookup_table!C:C)</f>
        <v>Data</v>
      </c>
      <c r="D1802" t="s">
        <v>37</v>
      </c>
      <c r="E1802" t="s">
        <v>15</v>
      </c>
      <c r="F1802" t="s">
        <v>29</v>
      </c>
      <c r="G1802" t="s">
        <v>30</v>
      </c>
      <c r="H1802" t="str">
        <f t="shared" si="112"/>
        <v>Onsite/Hybrid</v>
      </c>
      <c r="I1802" t="s">
        <v>35</v>
      </c>
      <c r="J1802" t="str">
        <f t="shared" si="113"/>
        <v>0-2 yrs</v>
      </c>
      <c r="K1802">
        <f t="shared" ca="1" si="115"/>
        <v>0</v>
      </c>
      <c r="L1802" t="s">
        <v>19</v>
      </c>
      <c r="M1802">
        <v>0</v>
      </c>
      <c r="N1802">
        <v>0</v>
      </c>
      <c r="O1802">
        <v>0</v>
      </c>
      <c r="P1802">
        <v>0</v>
      </c>
      <c r="Q1802">
        <v>1</v>
      </c>
      <c r="R1802">
        <f>SUM(M1802:N1802:O1802:P1802:Q1802)</f>
        <v>1</v>
      </c>
      <c r="S1802" s="1">
        <v>58199</v>
      </c>
      <c r="T1802" s="1" t="str">
        <f t="shared" si="114"/>
        <v>Low</v>
      </c>
      <c r="U1802">
        <v>11</v>
      </c>
      <c r="V1802">
        <v>2021</v>
      </c>
      <c r="W1802" t="s">
        <v>28</v>
      </c>
      <c r="X1802">
        <v>7</v>
      </c>
    </row>
    <row r="1803" spans="1:24" x14ac:dyDescent="0.3">
      <c r="A1803">
        <v>1802</v>
      </c>
      <c r="B1803" t="s">
        <v>33</v>
      </c>
      <c r="C1803" t="str">
        <f>_xlfn.XLOOKUP(B1803,Lookup_table!B:B,Lookup_table!C:C)</f>
        <v>Data</v>
      </c>
      <c r="D1803" t="s">
        <v>14</v>
      </c>
      <c r="E1803" t="s">
        <v>32</v>
      </c>
      <c r="F1803" t="s">
        <v>24</v>
      </c>
      <c r="G1803" t="s">
        <v>25</v>
      </c>
      <c r="H1803" t="str">
        <f t="shared" si="112"/>
        <v>Onsite/Hybrid</v>
      </c>
      <c r="I1803" t="s">
        <v>26</v>
      </c>
      <c r="J1803" t="str">
        <f t="shared" si="113"/>
        <v>3-6 yrs</v>
      </c>
      <c r="K1803">
        <f t="shared" ca="1" si="115"/>
        <v>3</v>
      </c>
      <c r="L1803" t="s">
        <v>27</v>
      </c>
      <c r="M1803">
        <v>1</v>
      </c>
      <c r="N1803">
        <v>0</v>
      </c>
      <c r="O1803">
        <v>0</v>
      </c>
      <c r="P1803">
        <v>0</v>
      </c>
      <c r="Q1803">
        <v>0</v>
      </c>
      <c r="R1803">
        <f>SUM(M1803:N1803:O1803:P1803:Q1803)</f>
        <v>1</v>
      </c>
      <c r="S1803" s="1">
        <v>75052</v>
      </c>
      <c r="T1803" s="1" t="str">
        <f t="shared" si="114"/>
        <v>Medium</v>
      </c>
      <c r="U1803">
        <v>9</v>
      </c>
      <c r="V1803">
        <v>2026</v>
      </c>
      <c r="W1803" t="s">
        <v>28</v>
      </c>
      <c r="X1803">
        <v>9</v>
      </c>
    </row>
    <row r="1804" spans="1:24" x14ac:dyDescent="0.3">
      <c r="A1804">
        <v>1803</v>
      </c>
      <c r="B1804" t="s">
        <v>41</v>
      </c>
      <c r="C1804" t="str">
        <f>_xlfn.XLOOKUP(B1804,Lookup_table!B:B,Lookup_table!C:C)</f>
        <v>Data</v>
      </c>
      <c r="D1804" t="s">
        <v>37</v>
      </c>
      <c r="E1804" t="s">
        <v>38</v>
      </c>
      <c r="F1804" t="s">
        <v>51</v>
      </c>
      <c r="G1804" t="s">
        <v>25</v>
      </c>
      <c r="H1804" t="str">
        <f t="shared" si="112"/>
        <v>Onsite/Hybrid</v>
      </c>
      <c r="I1804" t="s">
        <v>26</v>
      </c>
      <c r="J1804" t="str">
        <f t="shared" si="113"/>
        <v>3-6 yrs</v>
      </c>
      <c r="K1804">
        <f t="shared" ca="1" si="115"/>
        <v>4</v>
      </c>
      <c r="L1804" t="s">
        <v>39</v>
      </c>
      <c r="M1804">
        <v>1</v>
      </c>
      <c r="N1804">
        <v>0</v>
      </c>
      <c r="O1804">
        <v>1</v>
      </c>
      <c r="P1804">
        <v>0</v>
      </c>
      <c r="Q1804">
        <v>0</v>
      </c>
      <c r="R1804">
        <f>SUM(M1804:N1804:O1804:P1804:Q1804)</f>
        <v>2</v>
      </c>
      <c r="S1804" s="1">
        <v>92286</v>
      </c>
      <c r="T1804" s="1" t="str">
        <f t="shared" si="114"/>
        <v>Medium</v>
      </c>
      <c r="U1804">
        <v>5</v>
      </c>
      <c r="V1804">
        <v>2025</v>
      </c>
      <c r="W1804" t="s">
        <v>20</v>
      </c>
      <c r="X1804">
        <v>5</v>
      </c>
    </row>
    <row r="1805" spans="1:24" x14ac:dyDescent="0.3">
      <c r="A1805">
        <v>1804</v>
      </c>
      <c r="B1805" t="s">
        <v>21</v>
      </c>
      <c r="C1805" t="str">
        <f>_xlfn.XLOOKUP(B1805,Lookup_table!B:B,Lookup_table!C:C)</f>
        <v>AI</v>
      </c>
      <c r="D1805" t="s">
        <v>14</v>
      </c>
      <c r="E1805" t="s">
        <v>42</v>
      </c>
      <c r="F1805" t="s">
        <v>43</v>
      </c>
      <c r="G1805" t="s">
        <v>25</v>
      </c>
      <c r="H1805" t="str">
        <f t="shared" si="112"/>
        <v>Onsite/Hybrid</v>
      </c>
      <c r="I1805" t="s">
        <v>18</v>
      </c>
      <c r="J1805" t="str">
        <f t="shared" si="113"/>
        <v>7+ yrs</v>
      </c>
      <c r="K1805">
        <f t="shared" ca="1" si="115"/>
        <v>7</v>
      </c>
      <c r="L1805" t="s">
        <v>27</v>
      </c>
      <c r="M1805">
        <v>0</v>
      </c>
      <c r="N1805">
        <v>0</v>
      </c>
      <c r="O1805">
        <v>1</v>
      </c>
      <c r="P1805">
        <v>0</v>
      </c>
      <c r="Q1805">
        <v>1</v>
      </c>
      <c r="R1805">
        <f>SUM(M1805:N1805:O1805:P1805:Q1805)</f>
        <v>2</v>
      </c>
      <c r="S1805" s="1">
        <v>167556</v>
      </c>
      <c r="T1805" s="1" t="str">
        <f t="shared" si="114"/>
        <v>High</v>
      </c>
      <c r="U1805">
        <v>9</v>
      </c>
      <c r="V1805">
        <v>2025</v>
      </c>
      <c r="W1805" t="s">
        <v>28</v>
      </c>
      <c r="X1805">
        <v>9</v>
      </c>
    </row>
    <row r="1806" spans="1:24" x14ac:dyDescent="0.3">
      <c r="A1806">
        <v>1805</v>
      </c>
      <c r="B1806" t="s">
        <v>41</v>
      </c>
      <c r="C1806" t="str">
        <f>_xlfn.XLOOKUP(B1806,Lookup_table!B:B,Lookup_table!C:C)</f>
        <v>Data</v>
      </c>
      <c r="D1806" t="s">
        <v>14</v>
      </c>
      <c r="E1806" t="s">
        <v>40</v>
      </c>
      <c r="F1806" t="s">
        <v>29</v>
      </c>
      <c r="G1806" t="s">
        <v>30</v>
      </c>
      <c r="H1806" t="str">
        <f t="shared" si="112"/>
        <v>Onsite/Hybrid</v>
      </c>
      <c r="I1806" t="s">
        <v>26</v>
      </c>
      <c r="J1806" t="str">
        <f t="shared" si="113"/>
        <v>3-6 yrs</v>
      </c>
      <c r="K1806">
        <f t="shared" ca="1" si="115"/>
        <v>5</v>
      </c>
      <c r="L1806" t="s">
        <v>19</v>
      </c>
      <c r="M1806">
        <v>0</v>
      </c>
      <c r="N1806">
        <v>1</v>
      </c>
      <c r="O1806">
        <v>1</v>
      </c>
      <c r="P1806">
        <v>1</v>
      </c>
      <c r="Q1806">
        <v>1</v>
      </c>
      <c r="R1806">
        <f>SUM(M1806:N1806:O1806:P1806:Q1806)</f>
        <v>4</v>
      </c>
      <c r="S1806" s="1">
        <v>112422</v>
      </c>
      <c r="T1806" s="1" t="str">
        <f t="shared" si="114"/>
        <v>Medium</v>
      </c>
      <c r="U1806">
        <v>5</v>
      </c>
      <c r="V1806">
        <v>2020</v>
      </c>
      <c r="W1806" t="s">
        <v>28</v>
      </c>
      <c r="X1806">
        <v>6</v>
      </c>
    </row>
    <row r="1807" spans="1:24" x14ac:dyDescent="0.3">
      <c r="A1807">
        <v>1806</v>
      </c>
      <c r="B1807" t="s">
        <v>21</v>
      </c>
      <c r="C1807" t="str">
        <f>_xlfn.XLOOKUP(B1807,Lookup_table!B:B,Lookup_table!C:C)</f>
        <v>AI</v>
      </c>
      <c r="D1807" t="s">
        <v>34</v>
      </c>
      <c r="E1807" t="s">
        <v>23</v>
      </c>
      <c r="F1807" t="s">
        <v>43</v>
      </c>
      <c r="G1807" t="s">
        <v>17</v>
      </c>
      <c r="H1807" t="str">
        <f t="shared" si="112"/>
        <v>Remote</v>
      </c>
      <c r="I1807" t="s">
        <v>35</v>
      </c>
      <c r="J1807" t="str">
        <f t="shared" si="113"/>
        <v>0-2 yrs</v>
      </c>
      <c r="K1807">
        <f t="shared" ca="1" si="115"/>
        <v>2</v>
      </c>
      <c r="L1807" t="s">
        <v>27</v>
      </c>
      <c r="M1807">
        <v>0</v>
      </c>
      <c r="N1807">
        <v>0</v>
      </c>
      <c r="O1807">
        <v>1</v>
      </c>
      <c r="P1807">
        <v>0</v>
      </c>
      <c r="Q1807">
        <v>1</v>
      </c>
      <c r="R1807">
        <f>SUM(M1807:N1807:O1807:P1807:Q1807)</f>
        <v>2</v>
      </c>
      <c r="S1807" s="1">
        <v>119904</v>
      </c>
      <c r="T1807" s="1" t="str">
        <f t="shared" si="114"/>
        <v>Medium</v>
      </c>
      <c r="U1807">
        <v>10</v>
      </c>
      <c r="V1807">
        <v>2023</v>
      </c>
      <c r="W1807" t="s">
        <v>20</v>
      </c>
      <c r="X1807">
        <v>6</v>
      </c>
    </row>
    <row r="1808" spans="1:24" x14ac:dyDescent="0.3">
      <c r="A1808">
        <v>1807</v>
      </c>
      <c r="B1808" t="s">
        <v>33</v>
      </c>
      <c r="C1808" t="str">
        <f>_xlfn.XLOOKUP(B1808,Lookup_table!B:B,Lookup_table!C:C)</f>
        <v>Data</v>
      </c>
      <c r="D1808" t="s">
        <v>34</v>
      </c>
      <c r="E1808" t="s">
        <v>15</v>
      </c>
      <c r="F1808" t="s">
        <v>24</v>
      </c>
      <c r="G1808" t="s">
        <v>30</v>
      </c>
      <c r="H1808" t="str">
        <f t="shared" si="112"/>
        <v>Onsite/Hybrid</v>
      </c>
      <c r="I1808" t="s">
        <v>35</v>
      </c>
      <c r="J1808" t="str">
        <f t="shared" si="113"/>
        <v>0-2 yrs</v>
      </c>
      <c r="K1808">
        <f t="shared" ca="1" si="115"/>
        <v>2</v>
      </c>
      <c r="L1808" t="s">
        <v>19</v>
      </c>
      <c r="M1808">
        <v>1</v>
      </c>
      <c r="N1808">
        <v>0</v>
      </c>
      <c r="O1808">
        <v>0</v>
      </c>
      <c r="P1808">
        <v>0</v>
      </c>
      <c r="Q1808">
        <v>0</v>
      </c>
      <c r="R1808">
        <f>SUM(M1808:N1808:O1808:P1808:Q1808)</f>
        <v>1</v>
      </c>
      <c r="S1808" s="1">
        <v>52637</v>
      </c>
      <c r="T1808" s="1" t="str">
        <f t="shared" si="114"/>
        <v>Low</v>
      </c>
      <c r="U1808">
        <v>8</v>
      </c>
      <c r="V1808">
        <v>2024</v>
      </c>
      <c r="W1808" t="s">
        <v>28</v>
      </c>
      <c r="X1808">
        <v>9</v>
      </c>
    </row>
    <row r="1809" spans="1:24" x14ac:dyDescent="0.3">
      <c r="A1809">
        <v>1808</v>
      </c>
      <c r="B1809" t="s">
        <v>31</v>
      </c>
      <c r="C1809" t="str">
        <f>_xlfn.XLOOKUP(B1809,Lookup_table!B:B,Lookup_table!C:C)</f>
        <v>Business</v>
      </c>
      <c r="D1809" t="s">
        <v>14</v>
      </c>
      <c r="E1809" t="s">
        <v>32</v>
      </c>
      <c r="F1809" t="s">
        <v>24</v>
      </c>
      <c r="G1809" t="s">
        <v>30</v>
      </c>
      <c r="H1809" t="str">
        <f t="shared" si="112"/>
        <v>Onsite/Hybrid</v>
      </c>
      <c r="I1809" t="s">
        <v>35</v>
      </c>
      <c r="J1809" t="str">
        <f t="shared" si="113"/>
        <v>0-2 yrs</v>
      </c>
      <c r="K1809">
        <f t="shared" ca="1" si="115"/>
        <v>1</v>
      </c>
      <c r="L1809" t="s">
        <v>19</v>
      </c>
      <c r="M1809">
        <v>0</v>
      </c>
      <c r="N1809">
        <v>0</v>
      </c>
      <c r="O1809">
        <v>1</v>
      </c>
      <c r="P1809">
        <v>0</v>
      </c>
      <c r="Q1809">
        <v>0</v>
      </c>
      <c r="R1809">
        <f>SUM(M1809:N1809:O1809:P1809:Q1809)</f>
        <v>1</v>
      </c>
      <c r="S1809" s="1">
        <v>64320</v>
      </c>
      <c r="T1809" s="1" t="str">
        <f t="shared" si="114"/>
        <v>Low</v>
      </c>
      <c r="U1809">
        <v>7</v>
      </c>
      <c r="V1809">
        <v>2025</v>
      </c>
      <c r="W1809" t="s">
        <v>20</v>
      </c>
      <c r="X1809">
        <v>1</v>
      </c>
    </row>
    <row r="1810" spans="1:24" x14ac:dyDescent="0.3">
      <c r="A1810">
        <v>1809</v>
      </c>
      <c r="B1810" t="s">
        <v>41</v>
      </c>
      <c r="C1810" t="str">
        <f>_xlfn.XLOOKUP(B1810,Lookup_table!B:B,Lookup_table!C:C)</f>
        <v>Data</v>
      </c>
      <c r="D1810" t="s">
        <v>22</v>
      </c>
      <c r="E1810" t="s">
        <v>42</v>
      </c>
      <c r="F1810" t="s">
        <v>29</v>
      </c>
      <c r="G1810" t="s">
        <v>30</v>
      </c>
      <c r="H1810" t="str">
        <f t="shared" si="112"/>
        <v>Onsite/Hybrid</v>
      </c>
      <c r="I1810" t="s">
        <v>26</v>
      </c>
      <c r="J1810" t="str">
        <f t="shared" si="113"/>
        <v>3-6 yrs</v>
      </c>
      <c r="K1810">
        <f t="shared" ca="1" si="115"/>
        <v>4</v>
      </c>
      <c r="L1810" t="s">
        <v>27</v>
      </c>
      <c r="M1810">
        <v>0</v>
      </c>
      <c r="N1810">
        <v>1</v>
      </c>
      <c r="O1810">
        <v>0</v>
      </c>
      <c r="P1810">
        <v>1</v>
      </c>
      <c r="Q1810">
        <v>0</v>
      </c>
      <c r="R1810">
        <f>SUM(M1810:N1810:O1810:P1810:Q1810)</f>
        <v>2</v>
      </c>
      <c r="S1810" s="1">
        <v>110678</v>
      </c>
      <c r="T1810" s="1" t="str">
        <f t="shared" si="114"/>
        <v>Medium</v>
      </c>
      <c r="U1810">
        <v>2</v>
      </c>
      <c r="V1810">
        <v>2026</v>
      </c>
      <c r="W1810" t="s">
        <v>34</v>
      </c>
      <c r="X1810">
        <v>4</v>
      </c>
    </row>
    <row r="1811" spans="1:24" x14ac:dyDescent="0.3">
      <c r="A1811">
        <v>1810</v>
      </c>
      <c r="B1811" t="s">
        <v>31</v>
      </c>
      <c r="C1811" t="str">
        <f>_xlfn.XLOOKUP(B1811,Lookup_table!B:B,Lookup_table!C:C)</f>
        <v>Business</v>
      </c>
      <c r="D1811" t="s">
        <v>37</v>
      </c>
      <c r="E1811" t="s">
        <v>38</v>
      </c>
      <c r="F1811" t="s">
        <v>52</v>
      </c>
      <c r="G1811" t="s">
        <v>30</v>
      </c>
      <c r="H1811" t="str">
        <f t="shared" si="112"/>
        <v>Onsite/Hybrid</v>
      </c>
      <c r="I1811" t="s">
        <v>18</v>
      </c>
      <c r="J1811" t="str">
        <f t="shared" si="113"/>
        <v>7+ yrs</v>
      </c>
      <c r="K1811">
        <f t="shared" ca="1" si="115"/>
        <v>12</v>
      </c>
      <c r="L1811" t="s">
        <v>39</v>
      </c>
      <c r="M1811">
        <v>1</v>
      </c>
      <c r="N1811">
        <v>1</v>
      </c>
      <c r="O1811">
        <v>0</v>
      </c>
      <c r="P1811">
        <v>1</v>
      </c>
      <c r="Q1811">
        <v>1</v>
      </c>
      <c r="R1811">
        <f>SUM(M1811:N1811:O1811:P1811:Q1811)</f>
        <v>4</v>
      </c>
      <c r="S1811" s="1">
        <v>122594</v>
      </c>
      <c r="T1811" s="1" t="str">
        <f t="shared" si="114"/>
        <v>High</v>
      </c>
      <c r="U1811">
        <v>2</v>
      </c>
      <c r="V1811">
        <v>2023</v>
      </c>
      <c r="W1811" t="s">
        <v>34</v>
      </c>
      <c r="X1811">
        <v>1</v>
      </c>
    </row>
    <row r="1812" spans="1:24" x14ac:dyDescent="0.3">
      <c r="A1812">
        <v>1811</v>
      </c>
      <c r="B1812" t="s">
        <v>21</v>
      </c>
      <c r="C1812" t="str">
        <f>_xlfn.XLOOKUP(B1812,Lookup_table!B:B,Lookup_table!C:C)</f>
        <v>AI</v>
      </c>
      <c r="D1812" t="s">
        <v>22</v>
      </c>
      <c r="E1812" t="s">
        <v>15</v>
      </c>
      <c r="F1812" t="s">
        <v>52</v>
      </c>
      <c r="G1812" t="s">
        <v>17</v>
      </c>
      <c r="H1812" t="str">
        <f t="shared" si="112"/>
        <v>Remote</v>
      </c>
      <c r="I1812" t="s">
        <v>26</v>
      </c>
      <c r="J1812" t="str">
        <f t="shared" si="113"/>
        <v>3-6 yrs</v>
      </c>
      <c r="K1812">
        <f t="shared" ca="1" si="115"/>
        <v>6</v>
      </c>
      <c r="L1812" t="s">
        <v>19</v>
      </c>
      <c r="M1812">
        <v>1</v>
      </c>
      <c r="N1812">
        <v>1</v>
      </c>
      <c r="O1812">
        <v>0</v>
      </c>
      <c r="P1812">
        <v>1</v>
      </c>
      <c r="Q1812">
        <v>1</v>
      </c>
      <c r="R1812">
        <f>SUM(M1812:N1812:O1812:P1812:Q1812)</f>
        <v>4</v>
      </c>
      <c r="S1812" s="1">
        <v>160097</v>
      </c>
      <c r="T1812" s="1" t="str">
        <f t="shared" si="114"/>
        <v>High</v>
      </c>
      <c r="U1812">
        <v>8</v>
      </c>
      <c r="V1812">
        <v>2022</v>
      </c>
      <c r="W1812" t="s">
        <v>20</v>
      </c>
      <c r="X1812">
        <v>2</v>
      </c>
    </row>
    <row r="1813" spans="1:24" x14ac:dyDescent="0.3">
      <c r="A1813">
        <v>1812</v>
      </c>
      <c r="B1813" t="s">
        <v>21</v>
      </c>
      <c r="C1813" t="str">
        <f>_xlfn.XLOOKUP(B1813,Lookup_table!B:B,Lookup_table!C:C)</f>
        <v>AI</v>
      </c>
      <c r="D1813" t="s">
        <v>37</v>
      </c>
      <c r="E1813" t="s">
        <v>40</v>
      </c>
      <c r="F1813" t="s">
        <v>44</v>
      </c>
      <c r="G1813" t="s">
        <v>30</v>
      </c>
      <c r="H1813" t="str">
        <f t="shared" si="112"/>
        <v>Onsite/Hybrid</v>
      </c>
      <c r="I1813" t="s">
        <v>26</v>
      </c>
      <c r="J1813" t="str">
        <f t="shared" si="113"/>
        <v>3-6 yrs</v>
      </c>
      <c r="K1813">
        <f t="shared" ca="1" si="115"/>
        <v>5</v>
      </c>
      <c r="L1813" t="s">
        <v>39</v>
      </c>
      <c r="M1813">
        <v>1</v>
      </c>
      <c r="N1813">
        <v>0</v>
      </c>
      <c r="O1813">
        <v>0</v>
      </c>
      <c r="P1813">
        <v>1</v>
      </c>
      <c r="Q1813">
        <v>1</v>
      </c>
      <c r="R1813">
        <f>SUM(M1813:N1813:O1813:P1813:Q1813)</f>
        <v>3</v>
      </c>
      <c r="S1813" s="1">
        <v>142106</v>
      </c>
      <c r="T1813" s="1" t="str">
        <f t="shared" si="114"/>
        <v>High</v>
      </c>
      <c r="U1813">
        <v>5</v>
      </c>
      <c r="V1813">
        <v>2021</v>
      </c>
      <c r="W1813" t="s">
        <v>34</v>
      </c>
      <c r="X1813">
        <v>6</v>
      </c>
    </row>
    <row r="1814" spans="1:24" x14ac:dyDescent="0.3">
      <c r="A1814">
        <v>1813</v>
      </c>
      <c r="B1814" t="s">
        <v>21</v>
      </c>
      <c r="C1814" t="str">
        <f>_xlfn.XLOOKUP(B1814,Lookup_table!B:B,Lookup_table!C:C)</f>
        <v>AI</v>
      </c>
      <c r="D1814" t="s">
        <v>22</v>
      </c>
      <c r="E1814" t="s">
        <v>42</v>
      </c>
      <c r="F1814" t="s">
        <v>16</v>
      </c>
      <c r="G1814" t="s">
        <v>30</v>
      </c>
      <c r="H1814" t="str">
        <f t="shared" si="112"/>
        <v>Onsite/Hybrid</v>
      </c>
      <c r="I1814" t="s">
        <v>26</v>
      </c>
      <c r="J1814" t="str">
        <f t="shared" si="113"/>
        <v>3-6 yrs</v>
      </c>
      <c r="K1814">
        <f t="shared" ca="1" si="115"/>
        <v>6</v>
      </c>
      <c r="L1814" t="s">
        <v>39</v>
      </c>
      <c r="M1814">
        <v>0</v>
      </c>
      <c r="N1814">
        <v>1</v>
      </c>
      <c r="O1814">
        <v>0</v>
      </c>
      <c r="P1814">
        <v>1</v>
      </c>
      <c r="Q1814">
        <v>1</v>
      </c>
      <c r="R1814">
        <f>SUM(M1814:N1814:O1814:P1814:Q1814)</f>
        <v>3</v>
      </c>
      <c r="S1814" s="1">
        <v>158033</v>
      </c>
      <c r="T1814" s="1" t="str">
        <f t="shared" si="114"/>
        <v>High</v>
      </c>
      <c r="U1814">
        <v>12</v>
      </c>
      <c r="V1814">
        <v>2020</v>
      </c>
      <c r="W1814" t="s">
        <v>28</v>
      </c>
      <c r="X1814">
        <v>9</v>
      </c>
    </row>
    <row r="1815" spans="1:24" x14ac:dyDescent="0.3">
      <c r="A1815">
        <v>1814</v>
      </c>
      <c r="B1815" t="s">
        <v>33</v>
      </c>
      <c r="C1815" t="str">
        <f>_xlfn.XLOOKUP(B1815,Lookup_table!B:B,Lookup_table!C:C)</f>
        <v>Data</v>
      </c>
      <c r="D1815" t="s">
        <v>22</v>
      </c>
      <c r="E1815" t="s">
        <v>23</v>
      </c>
      <c r="F1815" t="s">
        <v>51</v>
      </c>
      <c r="G1815" t="s">
        <v>25</v>
      </c>
      <c r="H1815" t="str">
        <f t="shared" si="112"/>
        <v>Onsite/Hybrid</v>
      </c>
      <c r="I1815" t="s">
        <v>18</v>
      </c>
      <c r="J1815" t="str">
        <f t="shared" si="113"/>
        <v>7+ yrs</v>
      </c>
      <c r="K1815">
        <f t="shared" ca="1" si="115"/>
        <v>9</v>
      </c>
      <c r="L1815" t="s">
        <v>27</v>
      </c>
      <c r="M1815">
        <v>0</v>
      </c>
      <c r="N1815">
        <v>0</v>
      </c>
      <c r="O1815">
        <v>1</v>
      </c>
      <c r="P1815">
        <v>0</v>
      </c>
      <c r="Q1815">
        <v>0</v>
      </c>
      <c r="R1815">
        <f>SUM(M1815:N1815:O1815:P1815:Q1815)</f>
        <v>1</v>
      </c>
      <c r="S1815" s="1">
        <v>131091</v>
      </c>
      <c r="T1815" s="1" t="str">
        <f t="shared" si="114"/>
        <v>High</v>
      </c>
      <c r="U1815">
        <v>12</v>
      </c>
      <c r="V1815">
        <v>2024</v>
      </c>
      <c r="W1815" t="s">
        <v>34</v>
      </c>
      <c r="X1815">
        <v>1</v>
      </c>
    </row>
    <row r="1816" spans="1:24" x14ac:dyDescent="0.3">
      <c r="A1816">
        <v>1815</v>
      </c>
      <c r="B1816" t="s">
        <v>41</v>
      </c>
      <c r="C1816" t="str">
        <f>_xlfn.XLOOKUP(B1816,Lookup_table!B:B,Lookup_table!C:C)</f>
        <v>Data</v>
      </c>
      <c r="D1816" t="s">
        <v>37</v>
      </c>
      <c r="E1816" t="s">
        <v>42</v>
      </c>
      <c r="F1816" t="s">
        <v>52</v>
      </c>
      <c r="G1816" t="s">
        <v>17</v>
      </c>
      <c r="H1816" t="str">
        <f t="shared" si="112"/>
        <v>Remote</v>
      </c>
      <c r="I1816" t="s">
        <v>26</v>
      </c>
      <c r="J1816" t="str">
        <f t="shared" si="113"/>
        <v>3-6 yrs</v>
      </c>
      <c r="K1816">
        <f t="shared" ca="1" si="115"/>
        <v>4</v>
      </c>
      <c r="L1816" t="s">
        <v>27</v>
      </c>
      <c r="M1816">
        <v>0</v>
      </c>
      <c r="N1816">
        <v>1</v>
      </c>
      <c r="O1816">
        <v>1</v>
      </c>
      <c r="P1816">
        <v>0</v>
      </c>
      <c r="Q1816">
        <v>1</v>
      </c>
      <c r="R1816">
        <f>SUM(M1816:N1816:O1816:P1816:Q1816)</f>
        <v>3</v>
      </c>
      <c r="S1816" s="1">
        <v>96279</v>
      </c>
      <c r="T1816" s="1" t="str">
        <f t="shared" si="114"/>
        <v>Medium</v>
      </c>
      <c r="U1816">
        <v>11</v>
      </c>
      <c r="V1816">
        <v>2025</v>
      </c>
      <c r="W1816" t="s">
        <v>28</v>
      </c>
      <c r="X1816">
        <v>8</v>
      </c>
    </row>
    <row r="1817" spans="1:24" x14ac:dyDescent="0.3">
      <c r="A1817">
        <v>1816</v>
      </c>
      <c r="B1817" t="s">
        <v>31</v>
      </c>
      <c r="C1817" t="str">
        <f>_xlfn.XLOOKUP(B1817,Lookup_table!B:B,Lookup_table!C:C)</f>
        <v>Business</v>
      </c>
      <c r="D1817" t="s">
        <v>37</v>
      </c>
      <c r="E1817" t="s">
        <v>42</v>
      </c>
      <c r="F1817" t="s">
        <v>51</v>
      </c>
      <c r="G1817" t="s">
        <v>17</v>
      </c>
      <c r="H1817" t="str">
        <f t="shared" si="112"/>
        <v>Remote</v>
      </c>
      <c r="I1817" t="s">
        <v>35</v>
      </c>
      <c r="J1817" t="str">
        <f t="shared" si="113"/>
        <v>0-2 yrs</v>
      </c>
      <c r="K1817">
        <f t="shared" ca="1" si="115"/>
        <v>1</v>
      </c>
      <c r="L1817" t="s">
        <v>19</v>
      </c>
      <c r="M1817">
        <v>0</v>
      </c>
      <c r="N1817">
        <v>0</v>
      </c>
      <c r="O1817">
        <v>1</v>
      </c>
      <c r="P1817">
        <v>0</v>
      </c>
      <c r="Q1817">
        <v>0</v>
      </c>
      <c r="R1817">
        <f>SUM(M1817:N1817:O1817:P1817:Q1817)</f>
        <v>1</v>
      </c>
      <c r="S1817" s="1">
        <v>60275</v>
      </c>
      <c r="T1817" s="1" t="str">
        <f t="shared" si="114"/>
        <v>Low</v>
      </c>
      <c r="U1817">
        <v>8</v>
      </c>
      <c r="V1817">
        <v>2022</v>
      </c>
      <c r="W1817" t="s">
        <v>34</v>
      </c>
      <c r="X1817">
        <v>4</v>
      </c>
    </row>
    <row r="1818" spans="1:24" x14ac:dyDescent="0.3">
      <c r="A1818">
        <v>1817</v>
      </c>
      <c r="B1818" t="s">
        <v>33</v>
      </c>
      <c r="C1818" t="str">
        <f>_xlfn.XLOOKUP(B1818,Lookup_table!B:B,Lookup_table!C:C)</f>
        <v>Data</v>
      </c>
      <c r="D1818" t="s">
        <v>34</v>
      </c>
      <c r="E1818" t="s">
        <v>23</v>
      </c>
      <c r="F1818" t="s">
        <v>52</v>
      </c>
      <c r="G1818" t="s">
        <v>30</v>
      </c>
      <c r="H1818" t="str">
        <f t="shared" si="112"/>
        <v>Onsite/Hybrid</v>
      </c>
      <c r="I1818" t="s">
        <v>26</v>
      </c>
      <c r="J1818" t="str">
        <f t="shared" si="113"/>
        <v>3-6 yrs</v>
      </c>
      <c r="K1818">
        <f t="shared" ca="1" si="115"/>
        <v>4</v>
      </c>
      <c r="L1818" t="s">
        <v>27</v>
      </c>
      <c r="M1818">
        <v>0</v>
      </c>
      <c r="N1818">
        <v>1</v>
      </c>
      <c r="O1818">
        <v>1</v>
      </c>
      <c r="P1818">
        <v>0</v>
      </c>
      <c r="Q1818">
        <v>1</v>
      </c>
      <c r="R1818">
        <f>SUM(M1818:N1818:O1818:P1818:Q1818)</f>
        <v>3</v>
      </c>
      <c r="S1818" s="1">
        <v>97655</v>
      </c>
      <c r="T1818" s="1" t="str">
        <f t="shared" si="114"/>
        <v>Medium</v>
      </c>
      <c r="U1818">
        <v>2</v>
      </c>
      <c r="V1818">
        <v>2025</v>
      </c>
      <c r="W1818" t="s">
        <v>20</v>
      </c>
      <c r="X1818">
        <v>4</v>
      </c>
    </row>
    <row r="1819" spans="1:24" x14ac:dyDescent="0.3">
      <c r="A1819">
        <v>1818</v>
      </c>
      <c r="B1819" t="s">
        <v>33</v>
      </c>
      <c r="C1819" t="str">
        <f>_xlfn.XLOOKUP(B1819,Lookup_table!B:B,Lookup_table!C:C)</f>
        <v>Data</v>
      </c>
      <c r="D1819" t="s">
        <v>22</v>
      </c>
      <c r="E1819" t="s">
        <v>32</v>
      </c>
      <c r="F1819" t="s">
        <v>43</v>
      </c>
      <c r="G1819" t="s">
        <v>30</v>
      </c>
      <c r="H1819" t="str">
        <f t="shared" si="112"/>
        <v>Onsite/Hybrid</v>
      </c>
      <c r="I1819" t="s">
        <v>35</v>
      </c>
      <c r="J1819" t="str">
        <f t="shared" si="113"/>
        <v>0-2 yrs</v>
      </c>
      <c r="K1819">
        <f t="shared" ca="1" si="115"/>
        <v>0</v>
      </c>
      <c r="L1819" t="s">
        <v>39</v>
      </c>
      <c r="M1819">
        <v>1</v>
      </c>
      <c r="N1819">
        <v>0</v>
      </c>
      <c r="O1819">
        <v>1</v>
      </c>
      <c r="P1819">
        <v>0</v>
      </c>
      <c r="Q1819">
        <v>0</v>
      </c>
      <c r="R1819">
        <f>SUM(M1819:N1819:O1819:P1819:Q1819)</f>
        <v>2</v>
      </c>
      <c r="S1819" s="1">
        <v>80571</v>
      </c>
      <c r="T1819" s="1" t="str">
        <f t="shared" si="114"/>
        <v>Medium</v>
      </c>
      <c r="U1819">
        <v>3</v>
      </c>
      <c r="V1819">
        <v>2023</v>
      </c>
      <c r="W1819" t="s">
        <v>20</v>
      </c>
      <c r="X1819">
        <v>6</v>
      </c>
    </row>
    <row r="1820" spans="1:24" x14ac:dyDescent="0.3">
      <c r="A1820">
        <v>1819</v>
      </c>
      <c r="B1820" t="s">
        <v>31</v>
      </c>
      <c r="C1820" t="str">
        <f>_xlfn.XLOOKUP(B1820,Lookup_table!B:B,Lookup_table!C:C)</f>
        <v>Business</v>
      </c>
      <c r="D1820" t="s">
        <v>37</v>
      </c>
      <c r="E1820" t="s">
        <v>38</v>
      </c>
      <c r="F1820" t="s">
        <v>51</v>
      </c>
      <c r="G1820" t="s">
        <v>25</v>
      </c>
      <c r="H1820" t="str">
        <f t="shared" si="112"/>
        <v>Onsite/Hybrid</v>
      </c>
      <c r="I1820" t="s">
        <v>26</v>
      </c>
      <c r="J1820" t="str">
        <f t="shared" si="113"/>
        <v>3-6 yrs</v>
      </c>
      <c r="K1820">
        <f t="shared" ca="1" si="115"/>
        <v>4</v>
      </c>
      <c r="L1820" t="s">
        <v>19</v>
      </c>
      <c r="M1820">
        <v>1</v>
      </c>
      <c r="N1820">
        <v>0</v>
      </c>
      <c r="O1820">
        <v>1</v>
      </c>
      <c r="P1820">
        <v>0</v>
      </c>
      <c r="Q1820">
        <v>0</v>
      </c>
      <c r="R1820">
        <f>SUM(M1820:N1820:O1820:P1820:Q1820)</f>
        <v>2</v>
      </c>
      <c r="S1820" s="1">
        <v>85188</v>
      </c>
      <c r="T1820" s="1" t="str">
        <f t="shared" si="114"/>
        <v>Medium</v>
      </c>
      <c r="U1820">
        <v>2</v>
      </c>
      <c r="V1820">
        <v>2026</v>
      </c>
      <c r="W1820" t="s">
        <v>28</v>
      </c>
      <c r="X1820">
        <v>7</v>
      </c>
    </row>
    <row r="1821" spans="1:24" x14ac:dyDescent="0.3">
      <c r="A1821">
        <v>1820</v>
      </c>
      <c r="B1821" t="s">
        <v>21</v>
      </c>
      <c r="C1821" t="str">
        <f>_xlfn.XLOOKUP(B1821,Lookup_table!B:B,Lookup_table!C:C)</f>
        <v>AI</v>
      </c>
      <c r="D1821" t="s">
        <v>22</v>
      </c>
      <c r="E1821" t="s">
        <v>40</v>
      </c>
      <c r="F1821" t="s">
        <v>44</v>
      </c>
      <c r="G1821" t="s">
        <v>17</v>
      </c>
      <c r="H1821" t="str">
        <f t="shared" si="112"/>
        <v>Remote</v>
      </c>
      <c r="I1821" t="s">
        <v>26</v>
      </c>
      <c r="J1821" t="str">
        <f t="shared" si="113"/>
        <v>3-6 yrs</v>
      </c>
      <c r="K1821">
        <f t="shared" ca="1" si="115"/>
        <v>6</v>
      </c>
      <c r="L1821" t="s">
        <v>19</v>
      </c>
      <c r="M1821">
        <v>1</v>
      </c>
      <c r="N1821">
        <v>1</v>
      </c>
      <c r="O1821">
        <v>1</v>
      </c>
      <c r="P1821">
        <v>1</v>
      </c>
      <c r="Q1821">
        <v>1</v>
      </c>
      <c r="R1821">
        <f>SUM(M1821:N1821:O1821:P1821:Q1821)</f>
        <v>5</v>
      </c>
      <c r="S1821" s="1">
        <v>172024</v>
      </c>
      <c r="T1821" s="1" t="str">
        <f t="shared" si="114"/>
        <v>High</v>
      </c>
      <c r="U1821">
        <v>10</v>
      </c>
      <c r="V1821">
        <v>2026</v>
      </c>
      <c r="W1821" t="s">
        <v>28</v>
      </c>
      <c r="X1821">
        <v>6</v>
      </c>
    </row>
    <row r="1822" spans="1:24" x14ac:dyDescent="0.3">
      <c r="A1822">
        <v>1821</v>
      </c>
      <c r="B1822" t="s">
        <v>33</v>
      </c>
      <c r="C1822" t="str">
        <f>_xlfn.XLOOKUP(B1822,Lookup_table!B:B,Lookup_table!C:C)</f>
        <v>Data</v>
      </c>
      <c r="D1822" t="s">
        <v>14</v>
      </c>
      <c r="E1822" t="s">
        <v>40</v>
      </c>
      <c r="F1822" t="s">
        <v>29</v>
      </c>
      <c r="G1822" t="s">
        <v>30</v>
      </c>
      <c r="H1822" t="str">
        <f t="shared" si="112"/>
        <v>Onsite/Hybrid</v>
      </c>
      <c r="I1822" t="s">
        <v>26</v>
      </c>
      <c r="J1822" t="str">
        <f t="shared" si="113"/>
        <v>3-6 yrs</v>
      </c>
      <c r="K1822">
        <f t="shared" ca="1" si="115"/>
        <v>6</v>
      </c>
      <c r="L1822" t="s">
        <v>39</v>
      </c>
      <c r="M1822">
        <v>0</v>
      </c>
      <c r="N1822">
        <v>1</v>
      </c>
      <c r="O1822">
        <v>0</v>
      </c>
      <c r="P1822">
        <v>1</v>
      </c>
      <c r="Q1822">
        <v>1</v>
      </c>
      <c r="R1822">
        <f>SUM(M1822:N1822:O1822:P1822:Q1822)</f>
        <v>3</v>
      </c>
      <c r="S1822" s="1">
        <v>98537</v>
      </c>
      <c r="T1822" s="1" t="str">
        <f t="shared" si="114"/>
        <v>Medium</v>
      </c>
      <c r="U1822">
        <v>1</v>
      </c>
      <c r="V1822">
        <v>2020</v>
      </c>
      <c r="W1822" t="s">
        <v>34</v>
      </c>
      <c r="X1822">
        <v>3</v>
      </c>
    </row>
    <row r="1823" spans="1:24" x14ac:dyDescent="0.3">
      <c r="A1823">
        <v>1822</v>
      </c>
      <c r="B1823" t="s">
        <v>21</v>
      </c>
      <c r="C1823" t="str">
        <f>_xlfn.XLOOKUP(B1823,Lookup_table!B:B,Lookup_table!C:C)</f>
        <v>AI</v>
      </c>
      <c r="D1823" t="s">
        <v>37</v>
      </c>
      <c r="E1823" t="s">
        <v>38</v>
      </c>
      <c r="F1823" t="s">
        <v>43</v>
      </c>
      <c r="G1823" t="s">
        <v>30</v>
      </c>
      <c r="H1823" t="str">
        <f t="shared" si="112"/>
        <v>Onsite/Hybrid</v>
      </c>
      <c r="I1823" t="s">
        <v>18</v>
      </c>
      <c r="J1823" t="str">
        <f t="shared" si="113"/>
        <v>7+ yrs</v>
      </c>
      <c r="K1823">
        <f t="shared" ca="1" si="115"/>
        <v>13</v>
      </c>
      <c r="L1823" t="s">
        <v>19</v>
      </c>
      <c r="M1823">
        <v>0</v>
      </c>
      <c r="N1823">
        <v>0</v>
      </c>
      <c r="O1823">
        <v>1</v>
      </c>
      <c r="P1823">
        <v>1</v>
      </c>
      <c r="Q1823">
        <v>1</v>
      </c>
      <c r="R1823">
        <f>SUM(M1823:N1823:O1823:P1823:Q1823)</f>
        <v>3</v>
      </c>
      <c r="S1823" s="1">
        <v>179885</v>
      </c>
      <c r="T1823" s="1" t="str">
        <f t="shared" si="114"/>
        <v>High</v>
      </c>
      <c r="U1823">
        <v>11</v>
      </c>
      <c r="V1823">
        <v>2025</v>
      </c>
      <c r="W1823" t="s">
        <v>28</v>
      </c>
      <c r="X1823">
        <v>1</v>
      </c>
    </row>
    <row r="1824" spans="1:24" x14ac:dyDescent="0.3">
      <c r="A1824">
        <v>1823</v>
      </c>
      <c r="B1824" t="s">
        <v>41</v>
      </c>
      <c r="C1824" t="str">
        <f>_xlfn.XLOOKUP(B1824,Lookup_table!B:B,Lookup_table!C:C)</f>
        <v>Data</v>
      </c>
      <c r="D1824" t="s">
        <v>14</v>
      </c>
      <c r="E1824" t="s">
        <v>15</v>
      </c>
      <c r="F1824" t="s">
        <v>44</v>
      </c>
      <c r="G1824" t="s">
        <v>30</v>
      </c>
      <c r="H1824" t="str">
        <f t="shared" si="112"/>
        <v>Onsite/Hybrid</v>
      </c>
      <c r="I1824" t="s">
        <v>18</v>
      </c>
      <c r="J1824" t="str">
        <f t="shared" si="113"/>
        <v>7+ yrs</v>
      </c>
      <c r="K1824">
        <f t="shared" ca="1" si="115"/>
        <v>13</v>
      </c>
      <c r="L1824" t="s">
        <v>19</v>
      </c>
      <c r="M1824">
        <v>0</v>
      </c>
      <c r="N1824">
        <v>1</v>
      </c>
      <c r="O1824">
        <v>1</v>
      </c>
      <c r="P1824">
        <v>0</v>
      </c>
      <c r="Q1824">
        <v>0</v>
      </c>
      <c r="R1824">
        <f>SUM(M1824:N1824:O1824:P1824:Q1824)</f>
        <v>2</v>
      </c>
      <c r="S1824" s="1">
        <v>117001</v>
      </c>
      <c r="T1824" s="1" t="str">
        <f t="shared" si="114"/>
        <v>Medium</v>
      </c>
      <c r="U1824">
        <v>12</v>
      </c>
      <c r="V1824">
        <v>2026</v>
      </c>
      <c r="W1824" t="s">
        <v>28</v>
      </c>
      <c r="X1824">
        <v>7</v>
      </c>
    </row>
    <row r="1825" spans="1:24" x14ac:dyDescent="0.3">
      <c r="A1825">
        <v>1824</v>
      </c>
      <c r="B1825" t="s">
        <v>36</v>
      </c>
      <c r="C1825" t="str">
        <f>_xlfn.XLOOKUP(B1825,Lookup_table!B:B,Lookup_table!C:C)</f>
        <v>Data</v>
      </c>
      <c r="D1825" t="s">
        <v>14</v>
      </c>
      <c r="E1825" t="s">
        <v>40</v>
      </c>
      <c r="F1825" t="s">
        <v>24</v>
      </c>
      <c r="G1825" t="s">
        <v>30</v>
      </c>
      <c r="H1825" t="str">
        <f t="shared" si="112"/>
        <v>Onsite/Hybrid</v>
      </c>
      <c r="I1825" t="s">
        <v>35</v>
      </c>
      <c r="J1825" t="str">
        <f t="shared" si="113"/>
        <v>0-2 yrs</v>
      </c>
      <c r="K1825">
        <f t="shared" ca="1" si="115"/>
        <v>2</v>
      </c>
      <c r="L1825" t="s">
        <v>39</v>
      </c>
      <c r="M1825">
        <v>1</v>
      </c>
      <c r="N1825">
        <v>0</v>
      </c>
      <c r="O1825">
        <v>0</v>
      </c>
      <c r="P1825">
        <v>1</v>
      </c>
      <c r="Q1825">
        <v>0</v>
      </c>
      <c r="R1825">
        <f>SUM(M1825:N1825:O1825:P1825:Q1825)</f>
        <v>2</v>
      </c>
      <c r="S1825" s="1">
        <v>67976</v>
      </c>
      <c r="T1825" s="1" t="str">
        <f t="shared" si="114"/>
        <v>Low</v>
      </c>
      <c r="U1825">
        <v>5</v>
      </c>
      <c r="V1825">
        <v>2026</v>
      </c>
      <c r="W1825" t="s">
        <v>34</v>
      </c>
      <c r="X1825">
        <v>3</v>
      </c>
    </row>
    <row r="1826" spans="1:24" x14ac:dyDescent="0.3">
      <c r="A1826">
        <v>1825</v>
      </c>
      <c r="B1826" t="s">
        <v>31</v>
      </c>
      <c r="C1826" t="str">
        <f>_xlfn.XLOOKUP(B1826,Lookup_table!B:B,Lookup_table!C:C)</f>
        <v>Business</v>
      </c>
      <c r="D1826" t="s">
        <v>22</v>
      </c>
      <c r="E1826" t="s">
        <v>23</v>
      </c>
      <c r="F1826" t="s">
        <v>44</v>
      </c>
      <c r="G1826" t="s">
        <v>30</v>
      </c>
      <c r="H1826" t="str">
        <f t="shared" si="112"/>
        <v>Onsite/Hybrid</v>
      </c>
      <c r="I1826" t="s">
        <v>35</v>
      </c>
      <c r="J1826" t="str">
        <f t="shared" si="113"/>
        <v>0-2 yrs</v>
      </c>
      <c r="K1826">
        <f t="shared" ca="1" si="115"/>
        <v>0</v>
      </c>
      <c r="L1826" t="s">
        <v>39</v>
      </c>
      <c r="M1826">
        <v>1</v>
      </c>
      <c r="N1826">
        <v>1</v>
      </c>
      <c r="O1826">
        <v>1</v>
      </c>
      <c r="P1826">
        <v>0</v>
      </c>
      <c r="Q1826">
        <v>1</v>
      </c>
      <c r="R1826">
        <f>SUM(M1826:N1826:O1826:P1826:Q1826)</f>
        <v>4</v>
      </c>
      <c r="S1826" s="1">
        <v>94866</v>
      </c>
      <c r="T1826" s="1" t="str">
        <f t="shared" si="114"/>
        <v>Medium</v>
      </c>
      <c r="U1826">
        <v>6</v>
      </c>
      <c r="V1826">
        <v>2020</v>
      </c>
      <c r="W1826" t="s">
        <v>34</v>
      </c>
      <c r="X1826">
        <v>3</v>
      </c>
    </row>
    <row r="1827" spans="1:24" x14ac:dyDescent="0.3">
      <c r="A1827">
        <v>1826</v>
      </c>
      <c r="B1827" t="s">
        <v>50</v>
      </c>
      <c r="C1827" t="str">
        <f>_xlfn.XLOOKUP(B1827,Lookup_table!B:B,Lookup_table!C:C)</f>
        <v>AI</v>
      </c>
      <c r="D1827" t="s">
        <v>34</v>
      </c>
      <c r="E1827" t="s">
        <v>38</v>
      </c>
      <c r="F1827" t="s">
        <v>29</v>
      </c>
      <c r="G1827" t="s">
        <v>25</v>
      </c>
      <c r="H1827" t="str">
        <f t="shared" si="112"/>
        <v>Onsite/Hybrid</v>
      </c>
      <c r="I1827" t="s">
        <v>18</v>
      </c>
      <c r="J1827" t="str">
        <f t="shared" si="113"/>
        <v>7+ yrs</v>
      </c>
      <c r="K1827">
        <f t="shared" ca="1" si="115"/>
        <v>15</v>
      </c>
      <c r="L1827" t="s">
        <v>27</v>
      </c>
      <c r="M1827">
        <v>0</v>
      </c>
      <c r="N1827">
        <v>1</v>
      </c>
      <c r="O1827">
        <v>0</v>
      </c>
      <c r="P1827">
        <v>1</v>
      </c>
      <c r="Q1827">
        <v>1</v>
      </c>
      <c r="R1827">
        <f>SUM(M1827:N1827:O1827:P1827:Q1827)</f>
        <v>3</v>
      </c>
      <c r="S1827" s="1">
        <v>168769</v>
      </c>
      <c r="T1827" s="1" t="str">
        <f t="shared" si="114"/>
        <v>High</v>
      </c>
      <c r="U1827">
        <v>10</v>
      </c>
      <c r="V1827">
        <v>2025</v>
      </c>
      <c r="W1827" t="s">
        <v>28</v>
      </c>
      <c r="X1827">
        <v>7</v>
      </c>
    </row>
    <row r="1828" spans="1:24" x14ac:dyDescent="0.3">
      <c r="A1828">
        <v>1827</v>
      </c>
      <c r="B1828" t="s">
        <v>31</v>
      </c>
      <c r="C1828" t="str">
        <f>_xlfn.XLOOKUP(B1828,Lookup_table!B:B,Lookup_table!C:C)</f>
        <v>Business</v>
      </c>
      <c r="D1828" t="s">
        <v>14</v>
      </c>
      <c r="E1828" t="s">
        <v>23</v>
      </c>
      <c r="F1828" t="s">
        <v>24</v>
      </c>
      <c r="G1828" t="s">
        <v>25</v>
      </c>
      <c r="H1828" t="str">
        <f t="shared" si="112"/>
        <v>Onsite/Hybrid</v>
      </c>
      <c r="I1828" t="s">
        <v>35</v>
      </c>
      <c r="J1828" t="str">
        <f t="shared" si="113"/>
        <v>0-2 yrs</v>
      </c>
      <c r="K1828">
        <f t="shared" ca="1" si="115"/>
        <v>0</v>
      </c>
      <c r="L1828" t="s">
        <v>39</v>
      </c>
      <c r="M1828">
        <v>1</v>
      </c>
      <c r="N1828">
        <v>1</v>
      </c>
      <c r="O1828">
        <v>1</v>
      </c>
      <c r="P1828">
        <v>1</v>
      </c>
      <c r="Q1828">
        <v>0</v>
      </c>
      <c r="R1828">
        <f>SUM(M1828:N1828:O1828:P1828:Q1828)</f>
        <v>4</v>
      </c>
      <c r="S1828" s="1">
        <v>83250</v>
      </c>
      <c r="T1828" s="1" t="str">
        <f t="shared" si="114"/>
        <v>Medium</v>
      </c>
      <c r="U1828">
        <v>8</v>
      </c>
      <c r="V1828">
        <v>2022</v>
      </c>
      <c r="W1828" t="s">
        <v>28</v>
      </c>
      <c r="X1828">
        <v>5</v>
      </c>
    </row>
    <row r="1829" spans="1:24" x14ac:dyDescent="0.3">
      <c r="A1829">
        <v>1828</v>
      </c>
      <c r="B1829" t="s">
        <v>31</v>
      </c>
      <c r="C1829" t="str">
        <f>_xlfn.XLOOKUP(B1829,Lookup_table!B:B,Lookup_table!C:C)</f>
        <v>Business</v>
      </c>
      <c r="D1829" t="s">
        <v>22</v>
      </c>
      <c r="E1829" t="s">
        <v>40</v>
      </c>
      <c r="F1829" t="s">
        <v>24</v>
      </c>
      <c r="G1829" t="s">
        <v>30</v>
      </c>
      <c r="H1829" t="str">
        <f t="shared" si="112"/>
        <v>Onsite/Hybrid</v>
      </c>
      <c r="I1829" t="s">
        <v>18</v>
      </c>
      <c r="J1829" t="str">
        <f t="shared" si="113"/>
        <v>7+ yrs</v>
      </c>
      <c r="K1829">
        <f t="shared" ca="1" si="115"/>
        <v>14</v>
      </c>
      <c r="L1829" t="s">
        <v>27</v>
      </c>
      <c r="M1829">
        <v>1</v>
      </c>
      <c r="N1829">
        <v>0</v>
      </c>
      <c r="O1829">
        <v>1</v>
      </c>
      <c r="P1829">
        <v>0</v>
      </c>
      <c r="Q1829">
        <v>1</v>
      </c>
      <c r="R1829">
        <f>SUM(M1829:N1829:O1829:P1829:Q1829)</f>
        <v>3</v>
      </c>
      <c r="S1829" s="1">
        <v>142976</v>
      </c>
      <c r="T1829" s="1" t="str">
        <f t="shared" si="114"/>
        <v>High</v>
      </c>
      <c r="U1829">
        <v>3</v>
      </c>
      <c r="V1829">
        <v>2026</v>
      </c>
      <c r="W1829" t="s">
        <v>34</v>
      </c>
      <c r="X1829">
        <v>4</v>
      </c>
    </row>
    <row r="1830" spans="1:24" x14ac:dyDescent="0.3">
      <c r="A1830">
        <v>1829</v>
      </c>
      <c r="B1830" t="s">
        <v>50</v>
      </c>
      <c r="C1830" t="str">
        <f>_xlfn.XLOOKUP(B1830,Lookup_table!B:B,Lookup_table!C:C)</f>
        <v>AI</v>
      </c>
      <c r="D1830" t="s">
        <v>37</v>
      </c>
      <c r="E1830" t="s">
        <v>15</v>
      </c>
      <c r="F1830" t="s">
        <v>51</v>
      </c>
      <c r="G1830" t="s">
        <v>17</v>
      </c>
      <c r="H1830" t="str">
        <f t="shared" si="112"/>
        <v>Remote</v>
      </c>
      <c r="I1830" t="s">
        <v>18</v>
      </c>
      <c r="J1830" t="str">
        <f t="shared" si="113"/>
        <v>7+ yrs</v>
      </c>
      <c r="K1830">
        <f t="shared" ca="1" si="115"/>
        <v>10</v>
      </c>
      <c r="L1830" t="s">
        <v>19</v>
      </c>
      <c r="M1830">
        <v>1</v>
      </c>
      <c r="N1830">
        <v>0</v>
      </c>
      <c r="O1830">
        <v>1</v>
      </c>
      <c r="P1830">
        <v>1</v>
      </c>
      <c r="Q1830">
        <v>1</v>
      </c>
      <c r="R1830">
        <f>SUM(M1830:N1830:O1830:P1830:Q1830)</f>
        <v>4</v>
      </c>
      <c r="S1830" s="1">
        <v>175411</v>
      </c>
      <c r="T1830" s="1" t="str">
        <f t="shared" si="114"/>
        <v>High</v>
      </c>
      <c r="U1830">
        <v>11</v>
      </c>
      <c r="V1830">
        <v>2023</v>
      </c>
      <c r="W1830" t="s">
        <v>28</v>
      </c>
      <c r="X1830">
        <v>2</v>
      </c>
    </row>
    <row r="1831" spans="1:24" x14ac:dyDescent="0.3">
      <c r="A1831">
        <v>1830</v>
      </c>
      <c r="B1831" t="s">
        <v>21</v>
      </c>
      <c r="C1831" t="str">
        <f>_xlfn.XLOOKUP(B1831,Lookup_table!B:B,Lookup_table!C:C)</f>
        <v>AI</v>
      </c>
      <c r="D1831" t="s">
        <v>37</v>
      </c>
      <c r="E1831" t="s">
        <v>42</v>
      </c>
      <c r="F1831" t="s">
        <v>29</v>
      </c>
      <c r="G1831" t="s">
        <v>17</v>
      </c>
      <c r="H1831" t="str">
        <f t="shared" si="112"/>
        <v>Remote</v>
      </c>
      <c r="I1831" t="s">
        <v>35</v>
      </c>
      <c r="J1831" t="str">
        <f t="shared" si="113"/>
        <v>0-2 yrs</v>
      </c>
      <c r="K1831">
        <f t="shared" ca="1" si="115"/>
        <v>2</v>
      </c>
      <c r="L1831" t="s">
        <v>27</v>
      </c>
      <c r="M1831">
        <v>1</v>
      </c>
      <c r="N1831">
        <v>0</v>
      </c>
      <c r="O1831">
        <v>0</v>
      </c>
      <c r="P1831">
        <v>0</v>
      </c>
      <c r="Q1831">
        <v>1</v>
      </c>
      <c r="R1831">
        <f>SUM(M1831:N1831:O1831:P1831:Q1831)</f>
        <v>2</v>
      </c>
      <c r="S1831" s="1">
        <v>95944</v>
      </c>
      <c r="T1831" s="1" t="str">
        <f t="shared" si="114"/>
        <v>Medium</v>
      </c>
      <c r="U1831">
        <v>8</v>
      </c>
      <c r="V1831">
        <v>2021</v>
      </c>
      <c r="W1831" t="s">
        <v>28</v>
      </c>
      <c r="X1831">
        <v>7</v>
      </c>
    </row>
    <row r="1832" spans="1:24" x14ac:dyDescent="0.3">
      <c r="A1832">
        <v>1831</v>
      </c>
      <c r="B1832" t="s">
        <v>31</v>
      </c>
      <c r="C1832" t="str">
        <f>_xlfn.XLOOKUP(B1832,Lookup_table!B:B,Lookup_table!C:C)</f>
        <v>Business</v>
      </c>
      <c r="D1832" t="s">
        <v>34</v>
      </c>
      <c r="E1832" t="s">
        <v>42</v>
      </c>
      <c r="F1832" t="s">
        <v>16</v>
      </c>
      <c r="G1832" t="s">
        <v>30</v>
      </c>
      <c r="H1832" t="str">
        <f t="shared" si="112"/>
        <v>Onsite/Hybrid</v>
      </c>
      <c r="I1832" t="s">
        <v>26</v>
      </c>
      <c r="J1832" t="str">
        <f t="shared" si="113"/>
        <v>3-6 yrs</v>
      </c>
      <c r="K1832">
        <f t="shared" ca="1" si="115"/>
        <v>5</v>
      </c>
      <c r="L1832" t="s">
        <v>27</v>
      </c>
      <c r="M1832">
        <v>1</v>
      </c>
      <c r="N1832">
        <v>0</v>
      </c>
      <c r="O1832">
        <v>1</v>
      </c>
      <c r="P1832">
        <v>1</v>
      </c>
      <c r="Q1832">
        <v>0</v>
      </c>
      <c r="R1832">
        <f>SUM(M1832:N1832:O1832:P1832:Q1832)</f>
        <v>3</v>
      </c>
      <c r="S1832" s="1">
        <v>109456</v>
      </c>
      <c r="T1832" s="1" t="str">
        <f t="shared" si="114"/>
        <v>Medium</v>
      </c>
      <c r="U1832">
        <v>10</v>
      </c>
      <c r="V1832">
        <v>2021</v>
      </c>
      <c r="W1832" t="s">
        <v>28</v>
      </c>
      <c r="X1832">
        <v>8</v>
      </c>
    </row>
    <row r="1833" spans="1:24" x14ac:dyDescent="0.3">
      <c r="A1833">
        <v>1832</v>
      </c>
      <c r="B1833" t="s">
        <v>36</v>
      </c>
      <c r="C1833" t="str">
        <f>_xlfn.XLOOKUP(B1833,Lookup_table!B:B,Lookup_table!C:C)</f>
        <v>Data</v>
      </c>
      <c r="D1833" t="s">
        <v>14</v>
      </c>
      <c r="E1833" t="s">
        <v>38</v>
      </c>
      <c r="F1833" t="s">
        <v>51</v>
      </c>
      <c r="G1833" t="s">
        <v>30</v>
      </c>
      <c r="H1833" t="str">
        <f t="shared" si="112"/>
        <v>Onsite/Hybrid</v>
      </c>
      <c r="I1833" t="s">
        <v>26</v>
      </c>
      <c r="J1833" t="str">
        <f t="shared" si="113"/>
        <v>3-6 yrs</v>
      </c>
      <c r="K1833">
        <f t="shared" ca="1" si="115"/>
        <v>5</v>
      </c>
      <c r="L1833" t="s">
        <v>27</v>
      </c>
      <c r="M1833">
        <v>0</v>
      </c>
      <c r="N1833">
        <v>0</v>
      </c>
      <c r="O1833">
        <v>1</v>
      </c>
      <c r="P1833">
        <v>0</v>
      </c>
      <c r="Q1833">
        <v>0</v>
      </c>
      <c r="R1833">
        <f>SUM(M1833:N1833:O1833:P1833:Q1833)</f>
        <v>1</v>
      </c>
      <c r="S1833" s="1">
        <v>93137</v>
      </c>
      <c r="T1833" s="1" t="str">
        <f t="shared" si="114"/>
        <v>Medium</v>
      </c>
      <c r="U1833">
        <v>4</v>
      </c>
      <c r="V1833">
        <v>2026</v>
      </c>
      <c r="W1833" t="s">
        <v>34</v>
      </c>
      <c r="X1833">
        <v>1</v>
      </c>
    </row>
    <row r="1834" spans="1:24" x14ac:dyDescent="0.3">
      <c r="A1834">
        <v>1833</v>
      </c>
      <c r="B1834" t="s">
        <v>41</v>
      </c>
      <c r="C1834" t="str">
        <f>_xlfn.XLOOKUP(B1834,Lookup_table!B:B,Lookup_table!C:C)</f>
        <v>Data</v>
      </c>
      <c r="D1834" t="s">
        <v>14</v>
      </c>
      <c r="E1834" t="s">
        <v>32</v>
      </c>
      <c r="F1834" t="s">
        <v>24</v>
      </c>
      <c r="G1834" t="s">
        <v>25</v>
      </c>
      <c r="H1834" t="str">
        <f t="shared" si="112"/>
        <v>Onsite/Hybrid</v>
      </c>
      <c r="I1834" t="s">
        <v>18</v>
      </c>
      <c r="J1834" t="str">
        <f t="shared" si="113"/>
        <v>7+ yrs</v>
      </c>
      <c r="K1834">
        <f t="shared" ca="1" si="115"/>
        <v>8</v>
      </c>
      <c r="L1834" t="s">
        <v>27</v>
      </c>
      <c r="M1834">
        <v>1</v>
      </c>
      <c r="N1834">
        <v>1</v>
      </c>
      <c r="O1834">
        <v>0</v>
      </c>
      <c r="P1834">
        <v>1</v>
      </c>
      <c r="Q1834">
        <v>1</v>
      </c>
      <c r="R1834">
        <f>SUM(M1834:N1834:O1834:P1834:Q1834)</f>
        <v>4</v>
      </c>
      <c r="S1834" s="1">
        <v>127299</v>
      </c>
      <c r="T1834" s="1" t="str">
        <f t="shared" si="114"/>
        <v>High</v>
      </c>
      <c r="U1834">
        <v>1</v>
      </c>
      <c r="V1834">
        <v>2025</v>
      </c>
      <c r="W1834" t="s">
        <v>34</v>
      </c>
      <c r="X1834">
        <v>5</v>
      </c>
    </row>
    <row r="1835" spans="1:24" x14ac:dyDescent="0.3">
      <c r="A1835">
        <v>1834</v>
      </c>
      <c r="B1835" t="s">
        <v>50</v>
      </c>
      <c r="C1835" t="str">
        <f>_xlfn.XLOOKUP(B1835,Lookup_table!B:B,Lookup_table!C:C)</f>
        <v>AI</v>
      </c>
      <c r="D1835" t="s">
        <v>22</v>
      </c>
      <c r="E1835" t="s">
        <v>32</v>
      </c>
      <c r="F1835" t="s">
        <v>29</v>
      </c>
      <c r="G1835" t="s">
        <v>30</v>
      </c>
      <c r="H1835" t="str">
        <f t="shared" si="112"/>
        <v>Onsite/Hybrid</v>
      </c>
      <c r="I1835" t="s">
        <v>35</v>
      </c>
      <c r="J1835" t="str">
        <f t="shared" si="113"/>
        <v>0-2 yrs</v>
      </c>
      <c r="K1835">
        <f t="shared" ca="1" si="115"/>
        <v>1</v>
      </c>
      <c r="L1835" t="s">
        <v>27</v>
      </c>
      <c r="M1835">
        <v>0</v>
      </c>
      <c r="N1835">
        <v>1</v>
      </c>
      <c r="O1835">
        <v>1</v>
      </c>
      <c r="P1835">
        <v>1</v>
      </c>
      <c r="Q1835">
        <v>0</v>
      </c>
      <c r="R1835">
        <f>SUM(M1835:N1835:O1835:P1835:Q1835)</f>
        <v>3</v>
      </c>
      <c r="S1835" s="1">
        <v>142262</v>
      </c>
      <c r="T1835" s="1" t="str">
        <f t="shared" si="114"/>
        <v>High</v>
      </c>
      <c r="U1835">
        <v>8</v>
      </c>
      <c r="V1835">
        <v>2024</v>
      </c>
      <c r="W1835" t="s">
        <v>28</v>
      </c>
      <c r="X1835">
        <v>4</v>
      </c>
    </row>
    <row r="1836" spans="1:24" x14ac:dyDescent="0.3">
      <c r="A1836">
        <v>1835</v>
      </c>
      <c r="B1836" t="s">
        <v>50</v>
      </c>
      <c r="C1836" t="str">
        <f>_xlfn.XLOOKUP(B1836,Lookup_table!B:B,Lookup_table!C:C)</f>
        <v>AI</v>
      </c>
      <c r="D1836" t="s">
        <v>22</v>
      </c>
      <c r="E1836" t="s">
        <v>42</v>
      </c>
      <c r="F1836" t="s">
        <v>44</v>
      </c>
      <c r="G1836" t="s">
        <v>17</v>
      </c>
      <c r="H1836" t="str">
        <f t="shared" si="112"/>
        <v>Remote</v>
      </c>
      <c r="I1836" t="s">
        <v>35</v>
      </c>
      <c r="J1836" t="str">
        <f t="shared" si="113"/>
        <v>0-2 yrs</v>
      </c>
      <c r="K1836">
        <f t="shared" ca="1" si="115"/>
        <v>0</v>
      </c>
      <c r="L1836" t="s">
        <v>27</v>
      </c>
      <c r="M1836">
        <v>1</v>
      </c>
      <c r="N1836">
        <v>0</v>
      </c>
      <c r="O1836">
        <v>0</v>
      </c>
      <c r="P1836">
        <v>0</v>
      </c>
      <c r="Q1836">
        <v>0</v>
      </c>
      <c r="R1836">
        <f>SUM(M1836:N1836:O1836:P1836:Q1836)</f>
        <v>1</v>
      </c>
      <c r="S1836" s="1">
        <v>107463</v>
      </c>
      <c r="T1836" s="1" t="str">
        <f t="shared" si="114"/>
        <v>Medium</v>
      </c>
      <c r="U1836">
        <v>12</v>
      </c>
      <c r="V1836">
        <v>2026</v>
      </c>
      <c r="W1836" t="s">
        <v>20</v>
      </c>
      <c r="X1836">
        <v>4</v>
      </c>
    </row>
    <row r="1837" spans="1:24" x14ac:dyDescent="0.3">
      <c r="A1837">
        <v>1836</v>
      </c>
      <c r="B1837" t="s">
        <v>31</v>
      </c>
      <c r="C1837" t="str">
        <f>_xlfn.XLOOKUP(B1837,Lookup_table!B:B,Lookup_table!C:C)</f>
        <v>Business</v>
      </c>
      <c r="D1837" t="s">
        <v>14</v>
      </c>
      <c r="E1837" t="s">
        <v>40</v>
      </c>
      <c r="F1837" t="s">
        <v>29</v>
      </c>
      <c r="G1837" t="s">
        <v>17</v>
      </c>
      <c r="H1837" t="str">
        <f t="shared" si="112"/>
        <v>Remote</v>
      </c>
      <c r="I1837" t="s">
        <v>35</v>
      </c>
      <c r="J1837" t="str">
        <f t="shared" si="113"/>
        <v>0-2 yrs</v>
      </c>
      <c r="K1837">
        <f t="shared" ca="1" si="115"/>
        <v>0</v>
      </c>
      <c r="L1837" t="s">
        <v>19</v>
      </c>
      <c r="M1837">
        <v>1</v>
      </c>
      <c r="N1837">
        <v>1</v>
      </c>
      <c r="O1837">
        <v>0</v>
      </c>
      <c r="P1837">
        <v>0</v>
      </c>
      <c r="Q1837">
        <v>0</v>
      </c>
      <c r="R1837">
        <f>SUM(M1837:N1837:O1837:P1837:Q1837)</f>
        <v>2</v>
      </c>
      <c r="S1837" s="1">
        <v>50613</v>
      </c>
      <c r="T1837" s="1" t="str">
        <f t="shared" si="114"/>
        <v>Low</v>
      </c>
      <c r="U1837">
        <v>2</v>
      </c>
      <c r="V1837">
        <v>2024</v>
      </c>
      <c r="W1837" t="s">
        <v>20</v>
      </c>
      <c r="X1837">
        <v>2</v>
      </c>
    </row>
    <row r="1838" spans="1:24" x14ac:dyDescent="0.3">
      <c r="A1838">
        <v>1837</v>
      </c>
      <c r="B1838" t="s">
        <v>50</v>
      </c>
      <c r="C1838" t="str">
        <f>_xlfn.XLOOKUP(B1838,Lookup_table!B:B,Lookup_table!C:C)</f>
        <v>AI</v>
      </c>
      <c r="D1838" t="s">
        <v>14</v>
      </c>
      <c r="E1838" t="s">
        <v>42</v>
      </c>
      <c r="F1838" t="s">
        <v>52</v>
      </c>
      <c r="G1838" t="s">
        <v>30</v>
      </c>
      <c r="H1838" t="str">
        <f t="shared" si="112"/>
        <v>Onsite/Hybrid</v>
      </c>
      <c r="I1838" t="s">
        <v>26</v>
      </c>
      <c r="J1838" t="str">
        <f t="shared" si="113"/>
        <v>3-6 yrs</v>
      </c>
      <c r="K1838">
        <f t="shared" ca="1" si="115"/>
        <v>6</v>
      </c>
      <c r="L1838" t="s">
        <v>39</v>
      </c>
      <c r="M1838">
        <v>1</v>
      </c>
      <c r="N1838">
        <v>1</v>
      </c>
      <c r="O1838">
        <v>1</v>
      </c>
      <c r="P1838">
        <v>0</v>
      </c>
      <c r="Q1838">
        <v>0</v>
      </c>
      <c r="R1838">
        <f>SUM(M1838:N1838:O1838:P1838:Q1838)</f>
        <v>3</v>
      </c>
      <c r="S1838" s="1">
        <v>130103</v>
      </c>
      <c r="T1838" s="1" t="str">
        <f t="shared" si="114"/>
        <v>High</v>
      </c>
      <c r="U1838">
        <v>8</v>
      </c>
      <c r="V1838">
        <v>2025</v>
      </c>
      <c r="W1838" t="s">
        <v>28</v>
      </c>
      <c r="X1838">
        <v>7</v>
      </c>
    </row>
    <row r="1839" spans="1:24" x14ac:dyDescent="0.3">
      <c r="A1839">
        <v>1838</v>
      </c>
      <c r="B1839" t="s">
        <v>50</v>
      </c>
      <c r="C1839" t="str">
        <f>_xlfn.XLOOKUP(B1839,Lookup_table!B:B,Lookup_table!C:C)</f>
        <v>AI</v>
      </c>
      <c r="D1839" t="s">
        <v>22</v>
      </c>
      <c r="E1839" t="s">
        <v>40</v>
      </c>
      <c r="F1839" t="s">
        <v>51</v>
      </c>
      <c r="G1839" t="s">
        <v>17</v>
      </c>
      <c r="H1839" t="str">
        <f t="shared" si="112"/>
        <v>Remote</v>
      </c>
      <c r="I1839" t="s">
        <v>26</v>
      </c>
      <c r="J1839" t="str">
        <f t="shared" si="113"/>
        <v>3-6 yrs</v>
      </c>
      <c r="K1839">
        <f t="shared" ca="1" si="115"/>
        <v>4</v>
      </c>
      <c r="L1839" t="s">
        <v>19</v>
      </c>
      <c r="M1839">
        <v>0</v>
      </c>
      <c r="N1839">
        <v>0</v>
      </c>
      <c r="O1839">
        <v>0</v>
      </c>
      <c r="P1839">
        <v>1</v>
      </c>
      <c r="Q1839">
        <v>1</v>
      </c>
      <c r="R1839">
        <f>SUM(M1839:N1839:O1839:P1839:Q1839)</f>
        <v>2</v>
      </c>
      <c r="S1839" s="1">
        <v>158774</v>
      </c>
      <c r="T1839" s="1" t="str">
        <f t="shared" si="114"/>
        <v>High</v>
      </c>
      <c r="U1839">
        <v>11</v>
      </c>
      <c r="V1839">
        <v>2020</v>
      </c>
      <c r="W1839" t="s">
        <v>28</v>
      </c>
      <c r="X1839">
        <v>8</v>
      </c>
    </row>
    <row r="1840" spans="1:24" x14ac:dyDescent="0.3">
      <c r="A1840">
        <v>1839</v>
      </c>
      <c r="B1840" t="s">
        <v>36</v>
      </c>
      <c r="C1840" t="str">
        <f>_xlfn.XLOOKUP(B1840,Lookup_table!B:B,Lookup_table!C:C)</f>
        <v>Data</v>
      </c>
      <c r="D1840" t="s">
        <v>34</v>
      </c>
      <c r="E1840" t="s">
        <v>32</v>
      </c>
      <c r="F1840" t="s">
        <v>29</v>
      </c>
      <c r="G1840" t="s">
        <v>17</v>
      </c>
      <c r="H1840" t="str">
        <f t="shared" si="112"/>
        <v>Remote</v>
      </c>
      <c r="I1840" t="s">
        <v>35</v>
      </c>
      <c r="J1840" t="str">
        <f t="shared" si="113"/>
        <v>0-2 yrs</v>
      </c>
      <c r="K1840">
        <f t="shared" ca="1" si="115"/>
        <v>0</v>
      </c>
      <c r="L1840" t="s">
        <v>39</v>
      </c>
      <c r="M1840">
        <v>0</v>
      </c>
      <c r="N1840">
        <v>1</v>
      </c>
      <c r="O1840">
        <v>1</v>
      </c>
      <c r="P1840">
        <v>0</v>
      </c>
      <c r="Q1840">
        <v>1</v>
      </c>
      <c r="R1840">
        <f>SUM(M1840:N1840:O1840:P1840:Q1840)</f>
        <v>3</v>
      </c>
      <c r="S1840" s="1">
        <v>72620</v>
      </c>
      <c r="T1840" s="1" t="str">
        <f t="shared" si="114"/>
        <v>Medium</v>
      </c>
      <c r="U1840">
        <v>5</v>
      </c>
      <c r="V1840">
        <v>2023</v>
      </c>
      <c r="W1840" t="s">
        <v>34</v>
      </c>
      <c r="X1840">
        <v>2</v>
      </c>
    </row>
    <row r="1841" spans="1:24" x14ac:dyDescent="0.3">
      <c r="A1841">
        <v>1840</v>
      </c>
      <c r="B1841" t="s">
        <v>31</v>
      </c>
      <c r="C1841" t="str">
        <f>_xlfn.XLOOKUP(B1841,Lookup_table!B:B,Lookup_table!C:C)</f>
        <v>Business</v>
      </c>
      <c r="D1841" t="s">
        <v>34</v>
      </c>
      <c r="E1841" t="s">
        <v>32</v>
      </c>
      <c r="F1841" t="s">
        <v>24</v>
      </c>
      <c r="G1841" t="s">
        <v>30</v>
      </c>
      <c r="H1841" t="str">
        <f t="shared" si="112"/>
        <v>Onsite/Hybrid</v>
      </c>
      <c r="I1841" t="s">
        <v>35</v>
      </c>
      <c r="J1841" t="str">
        <f t="shared" si="113"/>
        <v>0-2 yrs</v>
      </c>
      <c r="K1841">
        <f t="shared" ca="1" si="115"/>
        <v>0</v>
      </c>
      <c r="L1841" t="s">
        <v>27</v>
      </c>
      <c r="M1841">
        <v>0</v>
      </c>
      <c r="N1841">
        <v>0</v>
      </c>
      <c r="O1841">
        <v>1</v>
      </c>
      <c r="P1841">
        <v>0</v>
      </c>
      <c r="Q1841">
        <v>1</v>
      </c>
      <c r="R1841">
        <f>SUM(M1841:N1841:O1841:P1841:Q1841)</f>
        <v>2</v>
      </c>
      <c r="S1841" s="1">
        <v>79356</v>
      </c>
      <c r="T1841" s="1" t="str">
        <f t="shared" si="114"/>
        <v>Medium</v>
      </c>
      <c r="U1841">
        <v>4</v>
      </c>
      <c r="V1841">
        <v>2023</v>
      </c>
      <c r="W1841" t="s">
        <v>34</v>
      </c>
      <c r="X1841">
        <v>5</v>
      </c>
    </row>
    <row r="1842" spans="1:24" x14ac:dyDescent="0.3">
      <c r="A1842">
        <v>1841</v>
      </c>
      <c r="B1842" t="s">
        <v>50</v>
      </c>
      <c r="C1842" t="str">
        <f>_xlfn.XLOOKUP(B1842,Lookup_table!B:B,Lookup_table!C:C)</f>
        <v>AI</v>
      </c>
      <c r="D1842" t="s">
        <v>22</v>
      </c>
      <c r="E1842" t="s">
        <v>23</v>
      </c>
      <c r="F1842" t="s">
        <v>51</v>
      </c>
      <c r="G1842" t="s">
        <v>30</v>
      </c>
      <c r="H1842" t="str">
        <f t="shared" si="112"/>
        <v>Onsite/Hybrid</v>
      </c>
      <c r="I1842" t="s">
        <v>26</v>
      </c>
      <c r="J1842" t="str">
        <f t="shared" si="113"/>
        <v>3-6 yrs</v>
      </c>
      <c r="K1842">
        <f t="shared" ca="1" si="115"/>
        <v>5</v>
      </c>
      <c r="L1842" t="s">
        <v>19</v>
      </c>
      <c r="M1842">
        <v>1</v>
      </c>
      <c r="N1842">
        <v>0</v>
      </c>
      <c r="O1842">
        <v>1</v>
      </c>
      <c r="P1842">
        <v>1</v>
      </c>
      <c r="Q1842">
        <v>0</v>
      </c>
      <c r="R1842">
        <f>SUM(M1842:N1842:O1842:P1842:Q1842)</f>
        <v>3</v>
      </c>
      <c r="S1842" s="1">
        <v>166131</v>
      </c>
      <c r="T1842" s="1" t="str">
        <f t="shared" si="114"/>
        <v>High</v>
      </c>
      <c r="U1842">
        <v>2</v>
      </c>
      <c r="V1842">
        <v>2024</v>
      </c>
      <c r="W1842" t="s">
        <v>28</v>
      </c>
      <c r="X1842">
        <v>6</v>
      </c>
    </row>
    <row r="1843" spans="1:24" x14ac:dyDescent="0.3">
      <c r="A1843">
        <v>1842</v>
      </c>
      <c r="B1843" t="s">
        <v>41</v>
      </c>
      <c r="C1843" t="str">
        <f>_xlfn.XLOOKUP(B1843,Lookup_table!B:B,Lookup_table!C:C)</f>
        <v>Data</v>
      </c>
      <c r="D1843" t="s">
        <v>34</v>
      </c>
      <c r="E1843" t="s">
        <v>23</v>
      </c>
      <c r="F1843" t="s">
        <v>43</v>
      </c>
      <c r="G1843" t="s">
        <v>30</v>
      </c>
      <c r="H1843" t="str">
        <f t="shared" si="112"/>
        <v>Onsite/Hybrid</v>
      </c>
      <c r="I1843" t="s">
        <v>18</v>
      </c>
      <c r="J1843" t="str">
        <f t="shared" si="113"/>
        <v>7+ yrs</v>
      </c>
      <c r="K1843">
        <f t="shared" ca="1" si="115"/>
        <v>10</v>
      </c>
      <c r="L1843" t="s">
        <v>27</v>
      </c>
      <c r="M1843">
        <v>1</v>
      </c>
      <c r="N1843">
        <v>0</v>
      </c>
      <c r="O1843">
        <v>0</v>
      </c>
      <c r="P1843">
        <v>0</v>
      </c>
      <c r="Q1843">
        <v>1</v>
      </c>
      <c r="R1843">
        <f>SUM(M1843:N1843:O1843:P1843:Q1843)</f>
        <v>2</v>
      </c>
      <c r="S1843" s="1">
        <v>107137</v>
      </c>
      <c r="T1843" s="1" t="str">
        <f t="shared" si="114"/>
        <v>Medium</v>
      </c>
      <c r="U1843">
        <v>5</v>
      </c>
      <c r="V1843">
        <v>2021</v>
      </c>
      <c r="W1843" t="s">
        <v>34</v>
      </c>
      <c r="X1843">
        <v>5</v>
      </c>
    </row>
    <row r="1844" spans="1:24" x14ac:dyDescent="0.3">
      <c r="A1844">
        <v>1843</v>
      </c>
      <c r="B1844" t="s">
        <v>31</v>
      </c>
      <c r="C1844" t="str">
        <f>_xlfn.XLOOKUP(B1844,Lookup_table!B:B,Lookup_table!C:C)</f>
        <v>Business</v>
      </c>
      <c r="D1844" t="s">
        <v>34</v>
      </c>
      <c r="E1844" t="s">
        <v>40</v>
      </c>
      <c r="F1844" t="s">
        <v>29</v>
      </c>
      <c r="G1844" t="s">
        <v>30</v>
      </c>
      <c r="H1844" t="str">
        <f t="shared" si="112"/>
        <v>Onsite/Hybrid</v>
      </c>
      <c r="I1844" t="s">
        <v>26</v>
      </c>
      <c r="J1844" t="str">
        <f t="shared" si="113"/>
        <v>3-6 yrs</v>
      </c>
      <c r="K1844">
        <f t="shared" ca="1" si="115"/>
        <v>3</v>
      </c>
      <c r="L1844" t="s">
        <v>19</v>
      </c>
      <c r="M1844">
        <v>0</v>
      </c>
      <c r="N1844">
        <v>0</v>
      </c>
      <c r="O1844">
        <v>1</v>
      </c>
      <c r="P1844">
        <v>1</v>
      </c>
      <c r="Q1844">
        <v>0</v>
      </c>
      <c r="R1844">
        <f>SUM(M1844:N1844:O1844:P1844:Q1844)</f>
        <v>2</v>
      </c>
      <c r="S1844" s="1">
        <v>100456</v>
      </c>
      <c r="T1844" s="1" t="str">
        <f t="shared" si="114"/>
        <v>Medium</v>
      </c>
      <c r="U1844">
        <v>1</v>
      </c>
      <c r="V1844">
        <v>2023</v>
      </c>
      <c r="W1844" t="s">
        <v>28</v>
      </c>
      <c r="X1844">
        <v>5</v>
      </c>
    </row>
    <row r="1845" spans="1:24" x14ac:dyDescent="0.3">
      <c r="A1845">
        <v>1844</v>
      </c>
      <c r="B1845" t="s">
        <v>21</v>
      </c>
      <c r="C1845" t="str">
        <f>_xlfn.XLOOKUP(B1845,Lookup_table!B:B,Lookup_table!C:C)</f>
        <v>AI</v>
      </c>
      <c r="D1845" t="s">
        <v>37</v>
      </c>
      <c r="E1845" t="s">
        <v>15</v>
      </c>
      <c r="F1845" t="s">
        <v>24</v>
      </c>
      <c r="G1845" t="s">
        <v>25</v>
      </c>
      <c r="H1845" t="str">
        <f t="shared" si="112"/>
        <v>Onsite/Hybrid</v>
      </c>
      <c r="I1845" t="s">
        <v>18</v>
      </c>
      <c r="J1845" t="str">
        <f t="shared" si="113"/>
        <v>7+ yrs</v>
      </c>
      <c r="K1845">
        <f t="shared" ca="1" si="115"/>
        <v>11</v>
      </c>
      <c r="L1845" t="s">
        <v>39</v>
      </c>
      <c r="M1845">
        <v>0</v>
      </c>
      <c r="N1845">
        <v>1</v>
      </c>
      <c r="O1845">
        <v>0</v>
      </c>
      <c r="P1845">
        <v>1</v>
      </c>
      <c r="Q1845">
        <v>0</v>
      </c>
      <c r="R1845">
        <f>SUM(M1845:N1845:O1845:P1845:Q1845)</f>
        <v>2</v>
      </c>
      <c r="S1845" s="1">
        <v>159234</v>
      </c>
      <c r="T1845" s="1" t="str">
        <f t="shared" si="114"/>
        <v>High</v>
      </c>
      <c r="U1845">
        <v>12</v>
      </c>
      <c r="V1845">
        <v>2022</v>
      </c>
      <c r="W1845" t="s">
        <v>28</v>
      </c>
      <c r="X1845">
        <v>9</v>
      </c>
    </row>
    <row r="1846" spans="1:24" x14ac:dyDescent="0.3">
      <c r="A1846">
        <v>1845</v>
      </c>
      <c r="B1846" t="s">
        <v>31</v>
      </c>
      <c r="C1846" t="str">
        <f>_xlfn.XLOOKUP(B1846,Lookup_table!B:B,Lookup_table!C:C)</f>
        <v>Business</v>
      </c>
      <c r="D1846" t="s">
        <v>22</v>
      </c>
      <c r="E1846" t="s">
        <v>32</v>
      </c>
      <c r="F1846" t="s">
        <v>52</v>
      </c>
      <c r="G1846" t="s">
        <v>17</v>
      </c>
      <c r="H1846" t="str">
        <f t="shared" si="112"/>
        <v>Remote</v>
      </c>
      <c r="I1846" t="s">
        <v>26</v>
      </c>
      <c r="J1846" t="str">
        <f t="shared" si="113"/>
        <v>3-6 yrs</v>
      </c>
      <c r="K1846">
        <f t="shared" ca="1" si="115"/>
        <v>3</v>
      </c>
      <c r="L1846" t="s">
        <v>19</v>
      </c>
      <c r="M1846">
        <v>1</v>
      </c>
      <c r="N1846">
        <v>0</v>
      </c>
      <c r="O1846">
        <v>0</v>
      </c>
      <c r="P1846">
        <v>0</v>
      </c>
      <c r="Q1846">
        <v>1</v>
      </c>
      <c r="R1846">
        <f>SUM(M1846:N1846:O1846:P1846:Q1846)</f>
        <v>2</v>
      </c>
      <c r="S1846" s="1">
        <v>102446</v>
      </c>
      <c r="T1846" s="1" t="str">
        <f t="shared" si="114"/>
        <v>Medium</v>
      </c>
      <c r="U1846">
        <v>11</v>
      </c>
      <c r="V1846">
        <v>2023</v>
      </c>
      <c r="W1846" t="s">
        <v>20</v>
      </c>
      <c r="X1846">
        <v>2</v>
      </c>
    </row>
    <row r="1847" spans="1:24" x14ac:dyDescent="0.3">
      <c r="A1847">
        <v>1846</v>
      </c>
      <c r="B1847" t="s">
        <v>31</v>
      </c>
      <c r="C1847" t="str">
        <f>_xlfn.XLOOKUP(B1847,Lookup_table!B:B,Lookup_table!C:C)</f>
        <v>Business</v>
      </c>
      <c r="D1847" t="s">
        <v>34</v>
      </c>
      <c r="E1847" t="s">
        <v>40</v>
      </c>
      <c r="F1847" t="s">
        <v>44</v>
      </c>
      <c r="G1847" t="s">
        <v>30</v>
      </c>
      <c r="H1847" t="str">
        <f t="shared" si="112"/>
        <v>Onsite/Hybrid</v>
      </c>
      <c r="I1847" t="s">
        <v>18</v>
      </c>
      <c r="J1847" t="str">
        <f t="shared" si="113"/>
        <v>7+ yrs</v>
      </c>
      <c r="K1847">
        <f t="shared" ca="1" si="115"/>
        <v>15</v>
      </c>
      <c r="L1847" t="s">
        <v>27</v>
      </c>
      <c r="M1847">
        <v>0</v>
      </c>
      <c r="N1847">
        <v>1</v>
      </c>
      <c r="O1847">
        <v>1</v>
      </c>
      <c r="P1847">
        <v>0</v>
      </c>
      <c r="Q1847">
        <v>1</v>
      </c>
      <c r="R1847">
        <f>SUM(M1847:N1847:O1847:P1847:Q1847)</f>
        <v>3</v>
      </c>
      <c r="S1847" s="1">
        <v>122334</v>
      </c>
      <c r="T1847" s="1" t="str">
        <f t="shared" si="114"/>
        <v>High</v>
      </c>
      <c r="U1847">
        <v>9</v>
      </c>
      <c r="V1847">
        <v>2025</v>
      </c>
      <c r="W1847" t="s">
        <v>20</v>
      </c>
      <c r="X1847">
        <v>2</v>
      </c>
    </row>
    <row r="1848" spans="1:24" x14ac:dyDescent="0.3">
      <c r="A1848">
        <v>1847</v>
      </c>
      <c r="B1848" t="s">
        <v>36</v>
      </c>
      <c r="C1848" t="str">
        <f>_xlfn.XLOOKUP(B1848,Lookup_table!B:B,Lookup_table!C:C)</f>
        <v>Data</v>
      </c>
      <c r="D1848" t="s">
        <v>14</v>
      </c>
      <c r="E1848" t="s">
        <v>38</v>
      </c>
      <c r="F1848" t="s">
        <v>24</v>
      </c>
      <c r="G1848" t="s">
        <v>30</v>
      </c>
      <c r="H1848" t="str">
        <f t="shared" si="112"/>
        <v>Onsite/Hybrid</v>
      </c>
      <c r="I1848" t="s">
        <v>18</v>
      </c>
      <c r="J1848" t="str">
        <f t="shared" si="113"/>
        <v>7+ yrs</v>
      </c>
      <c r="K1848">
        <f t="shared" ca="1" si="115"/>
        <v>9</v>
      </c>
      <c r="L1848" t="s">
        <v>39</v>
      </c>
      <c r="M1848">
        <v>1</v>
      </c>
      <c r="N1848">
        <v>1</v>
      </c>
      <c r="O1848">
        <v>0</v>
      </c>
      <c r="P1848">
        <v>1</v>
      </c>
      <c r="Q1848">
        <v>0</v>
      </c>
      <c r="R1848">
        <f>SUM(M1848:N1848:O1848:P1848:Q1848)</f>
        <v>3</v>
      </c>
      <c r="S1848" s="1">
        <v>112784</v>
      </c>
      <c r="T1848" s="1" t="str">
        <f t="shared" si="114"/>
        <v>Medium</v>
      </c>
      <c r="U1848">
        <v>4</v>
      </c>
      <c r="V1848">
        <v>2021</v>
      </c>
      <c r="W1848" t="s">
        <v>34</v>
      </c>
      <c r="X1848">
        <v>1</v>
      </c>
    </row>
    <row r="1849" spans="1:24" x14ac:dyDescent="0.3">
      <c r="A1849">
        <v>1848</v>
      </c>
      <c r="B1849" t="s">
        <v>41</v>
      </c>
      <c r="C1849" t="str">
        <f>_xlfn.XLOOKUP(B1849,Lookup_table!B:B,Lookup_table!C:C)</f>
        <v>Data</v>
      </c>
      <c r="D1849" t="s">
        <v>37</v>
      </c>
      <c r="E1849" t="s">
        <v>23</v>
      </c>
      <c r="F1849" t="s">
        <v>24</v>
      </c>
      <c r="G1849" t="s">
        <v>17</v>
      </c>
      <c r="H1849" t="str">
        <f t="shared" si="112"/>
        <v>Remote</v>
      </c>
      <c r="I1849" t="s">
        <v>18</v>
      </c>
      <c r="J1849" t="str">
        <f t="shared" si="113"/>
        <v>7+ yrs</v>
      </c>
      <c r="K1849">
        <f t="shared" ca="1" si="115"/>
        <v>15</v>
      </c>
      <c r="L1849" t="s">
        <v>27</v>
      </c>
      <c r="M1849">
        <v>1</v>
      </c>
      <c r="N1849">
        <v>1</v>
      </c>
      <c r="O1849">
        <v>0</v>
      </c>
      <c r="P1849">
        <v>1</v>
      </c>
      <c r="Q1849">
        <v>1</v>
      </c>
      <c r="R1849">
        <f>SUM(M1849:N1849:O1849:P1849:Q1849)</f>
        <v>4</v>
      </c>
      <c r="S1849" s="1">
        <v>125456</v>
      </c>
      <c r="T1849" s="1" t="str">
        <f t="shared" si="114"/>
        <v>High</v>
      </c>
      <c r="U1849">
        <v>6</v>
      </c>
      <c r="V1849">
        <v>2025</v>
      </c>
      <c r="W1849" t="s">
        <v>28</v>
      </c>
      <c r="X1849">
        <v>8</v>
      </c>
    </row>
    <row r="1850" spans="1:24" x14ac:dyDescent="0.3">
      <c r="A1850">
        <v>1849</v>
      </c>
      <c r="B1850" t="s">
        <v>21</v>
      </c>
      <c r="C1850" t="str">
        <f>_xlfn.XLOOKUP(B1850,Lookup_table!B:B,Lookup_table!C:C)</f>
        <v>AI</v>
      </c>
      <c r="D1850" t="s">
        <v>22</v>
      </c>
      <c r="E1850" t="s">
        <v>42</v>
      </c>
      <c r="F1850" t="s">
        <v>24</v>
      </c>
      <c r="G1850" t="s">
        <v>30</v>
      </c>
      <c r="H1850" t="str">
        <f t="shared" si="112"/>
        <v>Onsite/Hybrid</v>
      </c>
      <c r="I1850" t="s">
        <v>26</v>
      </c>
      <c r="J1850" t="str">
        <f t="shared" si="113"/>
        <v>3-6 yrs</v>
      </c>
      <c r="K1850">
        <f t="shared" ca="1" si="115"/>
        <v>6</v>
      </c>
      <c r="L1850" t="s">
        <v>27</v>
      </c>
      <c r="M1850">
        <v>0</v>
      </c>
      <c r="N1850">
        <v>1</v>
      </c>
      <c r="O1850">
        <v>0</v>
      </c>
      <c r="P1850">
        <v>1</v>
      </c>
      <c r="Q1850">
        <v>0</v>
      </c>
      <c r="R1850">
        <f>SUM(M1850:N1850:O1850:P1850:Q1850)</f>
        <v>2</v>
      </c>
      <c r="S1850" s="1">
        <v>152038</v>
      </c>
      <c r="T1850" s="1" t="str">
        <f t="shared" si="114"/>
        <v>High</v>
      </c>
      <c r="U1850">
        <v>6</v>
      </c>
      <c r="V1850">
        <v>2024</v>
      </c>
      <c r="W1850" t="s">
        <v>34</v>
      </c>
      <c r="X1850">
        <v>5</v>
      </c>
    </row>
    <row r="1851" spans="1:24" x14ac:dyDescent="0.3">
      <c r="A1851">
        <v>1850</v>
      </c>
      <c r="B1851" t="s">
        <v>21</v>
      </c>
      <c r="C1851" t="str">
        <f>_xlfn.XLOOKUP(B1851,Lookup_table!B:B,Lookup_table!C:C)</f>
        <v>AI</v>
      </c>
      <c r="D1851" t="s">
        <v>37</v>
      </c>
      <c r="E1851" t="s">
        <v>15</v>
      </c>
      <c r="F1851" t="s">
        <v>51</v>
      </c>
      <c r="G1851" t="s">
        <v>17</v>
      </c>
      <c r="H1851" t="str">
        <f t="shared" si="112"/>
        <v>Remote</v>
      </c>
      <c r="I1851" t="s">
        <v>26</v>
      </c>
      <c r="J1851" t="str">
        <f t="shared" si="113"/>
        <v>3-6 yrs</v>
      </c>
      <c r="K1851">
        <f t="shared" ca="1" si="115"/>
        <v>6</v>
      </c>
      <c r="L1851" t="s">
        <v>19</v>
      </c>
      <c r="M1851">
        <v>0</v>
      </c>
      <c r="N1851">
        <v>0</v>
      </c>
      <c r="O1851">
        <v>1</v>
      </c>
      <c r="P1851">
        <v>0</v>
      </c>
      <c r="Q1851">
        <v>0</v>
      </c>
      <c r="R1851">
        <f>SUM(M1851:N1851:O1851:P1851:Q1851)</f>
        <v>1</v>
      </c>
      <c r="S1851" s="1">
        <v>125125</v>
      </c>
      <c r="T1851" s="1" t="str">
        <f t="shared" si="114"/>
        <v>High</v>
      </c>
      <c r="U1851">
        <v>6</v>
      </c>
      <c r="V1851">
        <v>2026</v>
      </c>
      <c r="W1851" t="s">
        <v>20</v>
      </c>
      <c r="X1851">
        <v>4</v>
      </c>
    </row>
    <row r="1852" spans="1:24" x14ac:dyDescent="0.3">
      <c r="A1852">
        <v>1851</v>
      </c>
      <c r="B1852" t="s">
        <v>50</v>
      </c>
      <c r="C1852" t="str">
        <f>_xlfn.XLOOKUP(B1852,Lookup_table!B:B,Lookup_table!C:C)</f>
        <v>AI</v>
      </c>
      <c r="D1852" t="s">
        <v>34</v>
      </c>
      <c r="E1852" t="s">
        <v>15</v>
      </c>
      <c r="F1852" t="s">
        <v>16</v>
      </c>
      <c r="G1852" t="s">
        <v>30</v>
      </c>
      <c r="H1852" t="str">
        <f t="shared" si="112"/>
        <v>Onsite/Hybrid</v>
      </c>
      <c r="I1852" t="s">
        <v>18</v>
      </c>
      <c r="J1852" t="str">
        <f t="shared" si="113"/>
        <v>7+ yrs</v>
      </c>
      <c r="K1852">
        <f t="shared" ca="1" si="115"/>
        <v>9</v>
      </c>
      <c r="L1852" t="s">
        <v>39</v>
      </c>
      <c r="M1852">
        <v>0</v>
      </c>
      <c r="N1852">
        <v>0</v>
      </c>
      <c r="O1852">
        <v>1</v>
      </c>
      <c r="P1852">
        <v>1</v>
      </c>
      <c r="Q1852">
        <v>1</v>
      </c>
      <c r="R1852">
        <f>SUM(M1852:N1852:O1852:P1852:Q1852)</f>
        <v>3</v>
      </c>
      <c r="S1852" s="1">
        <v>175284</v>
      </c>
      <c r="T1852" s="1" t="str">
        <f t="shared" si="114"/>
        <v>High</v>
      </c>
      <c r="U1852">
        <v>6</v>
      </c>
      <c r="V1852">
        <v>2021</v>
      </c>
      <c r="W1852" t="s">
        <v>28</v>
      </c>
      <c r="X1852">
        <v>8</v>
      </c>
    </row>
    <row r="1853" spans="1:24" x14ac:dyDescent="0.3">
      <c r="A1853">
        <v>1852</v>
      </c>
      <c r="B1853" t="s">
        <v>36</v>
      </c>
      <c r="C1853" t="str">
        <f>_xlfn.XLOOKUP(B1853,Lookup_table!B:B,Lookup_table!C:C)</f>
        <v>Data</v>
      </c>
      <c r="D1853" t="s">
        <v>37</v>
      </c>
      <c r="E1853" t="s">
        <v>23</v>
      </c>
      <c r="F1853" t="s">
        <v>16</v>
      </c>
      <c r="G1853" t="s">
        <v>17</v>
      </c>
      <c r="H1853" t="str">
        <f t="shared" si="112"/>
        <v>Remote</v>
      </c>
      <c r="I1853" t="s">
        <v>26</v>
      </c>
      <c r="J1853" t="str">
        <f t="shared" si="113"/>
        <v>3-6 yrs</v>
      </c>
      <c r="K1853">
        <f t="shared" ca="1" si="115"/>
        <v>6</v>
      </c>
      <c r="L1853" t="s">
        <v>27</v>
      </c>
      <c r="M1853">
        <v>0</v>
      </c>
      <c r="N1853">
        <v>0</v>
      </c>
      <c r="O1853">
        <v>0</v>
      </c>
      <c r="P1853">
        <v>1</v>
      </c>
      <c r="Q1853">
        <v>0</v>
      </c>
      <c r="R1853">
        <f>SUM(M1853:N1853:O1853:P1853:Q1853)</f>
        <v>1</v>
      </c>
      <c r="S1853" s="1">
        <v>87511</v>
      </c>
      <c r="T1853" s="1" t="str">
        <f t="shared" si="114"/>
        <v>Medium</v>
      </c>
      <c r="U1853">
        <v>9</v>
      </c>
      <c r="V1853">
        <v>2023</v>
      </c>
      <c r="W1853" t="s">
        <v>20</v>
      </c>
      <c r="X1853">
        <v>6</v>
      </c>
    </row>
    <row r="1854" spans="1:24" x14ac:dyDescent="0.3">
      <c r="A1854">
        <v>1853</v>
      </c>
      <c r="B1854" t="s">
        <v>50</v>
      </c>
      <c r="C1854" t="str">
        <f>_xlfn.XLOOKUP(B1854,Lookup_table!B:B,Lookup_table!C:C)</f>
        <v>AI</v>
      </c>
      <c r="D1854" t="s">
        <v>14</v>
      </c>
      <c r="E1854" t="s">
        <v>32</v>
      </c>
      <c r="F1854" t="s">
        <v>51</v>
      </c>
      <c r="G1854" t="s">
        <v>17</v>
      </c>
      <c r="H1854" t="str">
        <f t="shared" si="112"/>
        <v>Remote</v>
      </c>
      <c r="I1854" t="s">
        <v>26</v>
      </c>
      <c r="J1854" t="str">
        <f t="shared" si="113"/>
        <v>3-6 yrs</v>
      </c>
      <c r="K1854">
        <f t="shared" ca="1" si="115"/>
        <v>3</v>
      </c>
      <c r="L1854" t="s">
        <v>39</v>
      </c>
      <c r="M1854">
        <v>0</v>
      </c>
      <c r="N1854">
        <v>1</v>
      </c>
      <c r="O1854">
        <v>1</v>
      </c>
      <c r="P1854">
        <v>1</v>
      </c>
      <c r="Q1854">
        <v>1</v>
      </c>
      <c r="R1854">
        <f>SUM(M1854:N1854:O1854:P1854:Q1854)</f>
        <v>4</v>
      </c>
      <c r="S1854" s="1">
        <v>159340</v>
      </c>
      <c r="T1854" s="1" t="str">
        <f t="shared" si="114"/>
        <v>High</v>
      </c>
      <c r="U1854">
        <v>12</v>
      </c>
      <c r="V1854">
        <v>2026</v>
      </c>
      <c r="W1854" t="s">
        <v>28</v>
      </c>
      <c r="X1854">
        <v>6</v>
      </c>
    </row>
    <row r="1855" spans="1:24" x14ac:dyDescent="0.3">
      <c r="A1855">
        <v>1854</v>
      </c>
      <c r="B1855" t="s">
        <v>50</v>
      </c>
      <c r="C1855" t="str">
        <f>_xlfn.XLOOKUP(B1855,Lookup_table!B:B,Lookup_table!C:C)</f>
        <v>AI</v>
      </c>
      <c r="D1855" t="s">
        <v>22</v>
      </c>
      <c r="E1855" t="s">
        <v>42</v>
      </c>
      <c r="F1855" t="s">
        <v>24</v>
      </c>
      <c r="G1855" t="s">
        <v>30</v>
      </c>
      <c r="H1855" t="str">
        <f t="shared" si="112"/>
        <v>Onsite/Hybrid</v>
      </c>
      <c r="I1855" t="s">
        <v>18</v>
      </c>
      <c r="J1855" t="str">
        <f t="shared" si="113"/>
        <v>7+ yrs</v>
      </c>
      <c r="K1855">
        <f t="shared" ca="1" si="115"/>
        <v>14</v>
      </c>
      <c r="L1855" t="s">
        <v>27</v>
      </c>
      <c r="M1855">
        <v>1</v>
      </c>
      <c r="N1855">
        <v>1</v>
      </c>
      <c r="O1855">
        <v>0</v>
      </c>
      <c r="P1855">
        <v>0</v>
      </c>
      <c r="Q1855">
        <v>1</v>
      </c>
      <c r="R1855">
        <f>SUM(M1855:N1855:O1855:P1855:Q1855)</f>
        <v>3</v>
      </c>
      <c r="S1855" s="1">
        <v>168405</v>
      </c>
      <c r="T1855" s="1" t="str">
        <f t="shared" si="114"/>
        <v>High</v>
      </c>
      <c r="U1855">
        <v>10</v>
      </c>
      <c r="V1855">
        <v>2023</v>
      </c>
      <c r="W1855" t="s">
        <v>28</v>
      </c>
      <c r="X1855">
        <v>9</v>
      </c>
    </row>
    <row r="1856" spans="1:24" x14ac:dyDescent="0.3">
      <c r="A1856">
        <v>1855</v>
      </c>
      <c r="B1856" t="s">
        <v>50</v>
      </c>
      <c r="C1856" t="str">
        <f>_xlfn.XLOOKUP(B1856,Lookup_table!B:B,Lookup_table!C:C)</f>
        <v>AI</v>
      </c>
      <c r="D1856" t="s">
        <v>37</v>
      </c>
      <c r="E1856" t="s">
        <v>23</v>
      </c>
      <c r="F1856" t="s">
        <v>16</v>
      </c>
      <c r="G1856" t="s">
        <v>17</v>
      </c>
      <c r="H1856" t="str">
        <f t="shared" si="112"/>
        <v>Remote</v>
      </c>
      <c r="I1856" t="s">
        <v>35</v>
      </c>
      <c r="J1856" t="str">
        <f t="shared" si="113"/>
        <v>0-2 yrs</v>
      </c>
      <c r="K1856">
        <f t="shared" ca="1" si="115"/>
        <v>1</v>
      </c>
      <c r="L1856" t="s">
        <v>39</v>
      </c>
      <c r="M1856">
        <v>0</v>
      </c>
      <c r="N1856">
        <v>1</v>
      </c>
      <c r="O1856">
        <v>0</v>
      </c>
      <c r="P1856">
        <v>1</v>
      </c>
      <c r="Q1856">
        <v>0</v>
      </c>
      <c r="R1856">
        <f>SUM(M1856:N1856:O1856:P1856:Q1856)</f>
        <v>2</v>
      </c>
      <c r="S1856" s="1">
        <v>103129</v>
      </c>
      <c r="T1856" s="1" t="str">
        <f t="shared" si="114"/>
        <v>Medium</v>
      </c>
      <c r="U1856">
        <v>9</v>
      </c>
      <c r="V1856">
        <v>2024</v>
      </c>
      <c r="W1856" t="s">
        <v>34</v>
      </c>
      <c r="X1856">
        <v>6</v>
      </c>
    </row>
    <row r="1857" spans="1:24" x14ac:dyDescent="0.3">
      <c r="A1857">
        <v>1856</v>
      </c>
      <c r="B1857" t="s">
        <v>33</v>
      </c>
      <c r="C1857" t="str">
        <f>_xlfn.XLOOKUP(B1857,Lookup_table!B:B,Lookup_table!C:C)</f>
        <v>Data</v>
      </c>
      <c r="D1857" t="s">
        <v>14</v>
      </c>
      <c r="E1857" t="s">
        <v>15</v>
      </c>
      <c r="F1857" t="s">
        <v>24</v>
      </c>
      <c r="G1857" t="s">
        <v>17</v>
      </c>
      <c r="H1857" t="str">
        <f t="shared" si="112"/>
        <v>Remote</v>
      </c>
      <c r="I1857" t="s">
        <v>18</v>
      </c>
      <c r="J1857" t="str">
        <f t="shared" si="113"/>
        <v>7+ yrs</v>
      </c>
      <c r="K1857">
        <f t="shared" ca="1" si="115"/>
        <v>7</v>
      </c>
      <c r="L1857" t="s">
        <v>27</v>
      </c>
      <c r="M1857">
        <v>0</v>
      </c>
      <c r="N1857">
        <v>1</v>
      </c>
      <c r="O1857">
        <v>1</v>
      </c>
      <c r="P1857">
        <v>0</v>
      </c>
      <c r="Q1857">
        <v>1</v>
      </c>
      <c r="R1857">
        <f>SUM(M1857:N1857:O1857:P1857:Q1857)</f>
        <v>3</v>
      </c>
      <c r="S1857" s="1">
        <v>124115</v>
      </c>
      <c r="T1857" s="1" t="str">
        <f t="shared" si="114"/>
        <v>High</v>
      </c>
      <c r="U1857">
        <v>1</v>
      </c>
      <c r="V1857">
        <v>2025</v>
      </c>
      <c r="W1857" t="s">
        <v>28</v>
      </c>
      <c r="X1857">
        <v>9</v>
      </c>
    </row>
    <row r="1858" spans="1:24" x14ac:dyDescent="0.3">
      <c r="A1858">
        <v>1857</v>
      </c>
      <c r="B1858" t="s">
        <v>50</v>
      </c>
      <c r="C1858" t="str">
        <f>_xlfn.XLOOKUP(B1858,Lookup_table!B:B,Lookup_table!C:C)</f>
        <v>AI</v>
      </c>
      <c r="D1858" t="s">
        <v>34</v>
      </c>
      <c r="E1858" t="s">
        <v>15</v>
      </c>
      <c r="F1858" t="s">
        <v>29</v>
      </c>
      <c r="G1858" t="s">
        <v>17</v>
      </c>
      <c r="H1858" t="str">
        <f t="shared" ref="H1858:H1921" si="116">IF(G1858="Remote","Remote","Onsite/Hybrid")</f>
        <v>Remote</v>
      </c>
      <c r="I1858" t="s">
        <v>18</v>
      </c>
      <c r="J1858" t="str">
        <f t="shared" ref="J1858:J1921" si="117">IF(I1858="Entry","0-2 yrs",IF(I1858="Mid","3-6 yrs","7+ yrs"))</f>
        <v>7+ yrs</v>
      </c>
      <c r="K1858">
        <f t="shared" ca="1" si="115"/>
        <v>15</v>
      </c>
      <c r="L1858" t="s">
        <v>39</v>
      </c>
      <c r="M1858">
        <v>1</v>
      </c>
      <c r="N1858">
        <v>1</v>
      </c>
      <c r="O1858">
        <v>0</v>
      </c>
      <c r="P1858">
        <v>0</v>
      </c>
      <c r="Q1858">
        <v>0</v>
      </c>
      <c r="R1858">
        <f>SUM(M1858:N1858:O1858:P1858:Q1858)</f>
        <v>2</v>
      </c>
      <c r="S1858" s="1">
        <v>137477</v>
      </c>
      <c r="T1858" s="1" t="str">
        <f t="shared" ref="T1858:T1921" si="118">IF(S1858&lt;=70000,"Low",IF(S1858&lt;=120000,"Medium","High"))</f>
        <v>High</v>
      </c>
      <c r="U1858">
        <v>8</v>
      </c>
      <c r="V1858">
        <v>2025</v>
      </c>
      <c r="W1858" t="s">
        <v>28</v>
      </c>
      <c r="X1858">
        <v>8</v>
      </c>
    </row>
    <row r="1859" spans="1:24" x14ac:dyDescent="0.3">
      <c r="A1859">
        <v>1858</v>
      </c>
      <c r="B1859" t="s">
        <v>31</v>
      </c>
      <c r="C1859" t="str">
        <f>_xlfn.XLOOKUP(B1859,Lookup_table!B:B,Lookup_table!C:C)</f>
        <v>Business</v>
      </c>
      <c r="D1859" t="s">
        <v>37</v>
      </c>
      <c r="E1859" t="s">
        <v>42</v>
      </c>
      <c r="F1859" t="s">
        <v>52</v>
      </c>
      <c r="G1859" t="s">
        <v>25</v>
      </c>
      <c r="H1859" t="str">
        <f t="shared" si="116"/>
        <v>Onsite/Hybrid</v>
      </c>
      <c r="I1859" t="s">
        <v>18</v>
      </c>
      <c r="J1859" t="str">
        <f t="shared" si="117"/>
        <v>7+ yrs</v>
      </c>
      <c r="K1859">
        <f t="shared" ref="K1859:K1922" ca="1" si="119">IF(J1859="0-2 yrs",RANDBETWEEN(0,2),IF(J1859="3-6 yrs", RANDBETWEEN(3,6),IF(J1859="7+ yrs", RANDBETWEEN(7,15)," ")))</f>
        <v>10</v>
      </c>
      <c r="L1859" t="s">
        <v>39</v>
      </c>
      <c r="M1859">
        <v>1</v>
      </c>
      <c r="N1859">
        <v>0</v>
      </c>
      <c r="O1859">
        <v>0</v>
      </c>
      <c r="P1859">
        <v>0</v>
      </c>
      <c r="Q1859">
        <v>1</v>
      </c>
      <c r="R1859">
        <f>SUM(M1859:N1859:O1859:P1859:Q1859)</f>
        <v>2</v>
      </c>
      <c r="S1859" s="1">
        <v>105059</v>
      </c>
      <c r="T1859" s="1" t="str">
        <f t="shared" si="118"/>
        <v>Medium</v>
      </c>
      <c r="U1859">
        <v>1</v>
      </c>
      <c r="V1859">
        <v>2020</v>
      </c>
      <c r="W1859" t="s">
        <v>28</v>
      </c>
      <c r="X1859">
        <v>8</v>
      </c>
    </row>
    <row r="1860" spans="1:24" x14ac:dyDescent="0.3">
      <c r="A1860">
        <v>1859</v>
      </c>
      <c r="B1860" t="s">
        <v>50</v>
      </c>
      <c r="C1860" t="str">
        <f>_xlfn.XLOOKUP(B1860,Lookup_table!B:B,Lookup_table!C:C)</f>
        <v>AI</v>
      </c>
      <c r="D1860" t="s">
        <v>22</v>
      </c>
      <c r="E1860" t="s">
        <v>15</v>
      </c>
      <c r="F1860" t="s">
        <v>24</v>
      </c>
      <c r="G1860" t="s">
        <v>25</v>
      </c>
      <c r="H1860" t="str">
        <f t="shared" si="116"/>
        <v>Onsite/Hybrid</v>
      </c>
      <c r="I1860" t="s">
        <v>18</v>
      </c>
      <c r="J1860" t="str">
        <f t="shared" si="117"/>
        <v>7+ yrs</v>
      </c>
      <c r="K1860">
        <f t="shared" ca="1" si="119"/>
        <v>13</v>
      </c>
      <c r="L1860" t="s">
        <v>27</v>
      </c>
      <c r="M1860">
        <v>1</v>
      </c>
      <c r="N1860">
        <v>1</v>
      </c>
      <c r="O1860">
        <v>1</v>
      </c>
      <c r="P1860">
        <v>0</v>
      </c>
      <c r="Q1860">
        <v>0</v>
      </c>
      <c r="R1860">
        <f>SUM(M1860:N1860:O1860:P1860:Q1860)</f>
        <v>3</v>
      </c>
      <c r="S1860" s="1">
        <v>175146</v>
      </c>
      <c r="T1860" s="1" t="str">
        <f t="shared" si="118"/>
        <v>High</v>
      </c>
      <c r="U1860">
        <v>5</v>
      </c>
      <c r="V1860">
        <v>2024</v>
      </c>
      <c r="W1860" t="s">
        <v>28</v>
      </c>
      <c r="X1860">
        <v>7</v>
      </c>
    </row>
    <row r="1861" spans="1:24" x14ac:dyDescent="0.3">
      <c r="A1861">
        <v>1860</v>
      </c>
      <c r="B1861" t="s">
        <v>33</v>
      </c>
      <c r="C1861" t="str">
        <f>_xlfn.XLOOKUP(B1861,Lookup_table!B:B,Lookup_table!C:C)</f>
        <v>Data</v>
      </c>
      <c r="D1861" t="s">
        <v>37</v>
      </c>
      <c r="E1861" t="s">
        <v>15</v>
      </c>
      <c r="F1861" t="s">
        <v>44</v>
      </c>
      <c r="G1861" t="s">
        <v>17</v>
      </c>
      <c r="H1861" t="str">
        <f t="shared" si="116"/>
        <v>Remote</v>
      </c>
      <c r="I1861" t="s">
        <v>35</v>
      </c>
      <c r="J1861" t="str">
        <f t="shared" si="117"/>
        <v>0-2 yrs</v>
      </c>
      <c r="K1861">
        <f t="shared" ca="1" si="119"/>
        <v>2</v>
      </c>
      <c r="L1861" t="s">
        <v>19</v>
      </c>
      <c r="M1861">
        <v>1</v>
      </c>
      <c r="N1861">
        <v>1</v>
      </c>
      <c r="O1861">
        <v>0</v>
      </c>
      <c r="P1861">
        <v>0</v>
      </c>
      <c r="Q1861">
        <v>1</v>
      </c>
      <c r="R1861">
        <f>SUM(M1861:N1861:O1861:P1861:Q1861)</f>
        <v>3</v>
      </c>
      <c r="S1861" s="1">
        <v>56414</v>
      </c>
      <c r="T1861" s="1" t="str">
        <f t="shared" si="118"/>
        <v>Low</v>
      </c>
      <c r="U1861">
        <v>9</v>
      </c>
      <c r="V1861">
        <v>2025</v>
      </c>
      <c r="W1861" t="s">
        <v>28</v>
      </c>
      <c r="X1861">
        <v>7</v>
      </c>
    </row>
    <row r="1862" spans="1:24" x14ac:dyDescent="0.3">
      <c r="A1862">
        <v>1861</v>
      </c>
      <c r="B1862" t="s">
        <v>50</v>
      </c>
      <c r="C1862" t="str">
        <f>_xlfn.XLOOKUP(B1862,Lookup_table!B:B,Lookup_table!C:C)</f>
        <v>AI</v>
      </c>
      <c r="D1862" t="s">
        <v>37</v>
      </c>
      <c r="E1862" t="s">
        <v>23</v>
      </c>
      <c r="F1862" t="s">
        <v>44</v>
      </c>
      <c r="G1862" t="s">
        <v>17</v>
      </c>
      <c r="H1862" t="str">
        <f t="shared" si="116"/>
        <v>Remote</v>
      </c>
      <c r="I1862" t="s">
        <v>18</v>
      </c>
      <c r="J1862" t="str">
        <f t="shared" si="117"/>
        <v>7+ yrs</v>
      </c>
      <c r="K1862">
        <f t="shared" ca="1" si="119"/>
        <v>14</v>
      </c>
      <c r="L1862" t="s">
        <v>27</v>
      </c>
      <c r="M1862">
        <v>1</v>
      </c>
      <c r="N1862">
        <v>0</v>
      </c>
      <c r="O1862">
        <v>1</v>
      </c>
      <c r="P1862">
        <v>0</v>
      </c>
      <c r="Q1862">
        <v>0</v>
      </c>
      <c r="R1862">
        <f>SUM(M1862:N1862:O1862:P1862:Q1862)</f>
        <v>2</v>
      </c>
      <c r="S1862" s="1">
        <v>156490</v>
      </c>
      <c r="T1862" s="1" t="str">
        <f t="shared" si="118"/>
        <v>High</v>
      </c>
      <c r="U1862">
        <v>10</v>
      </c>
      <c r="V1862">
        <v>2022</v>
      </c>
      <c r="W1862" t="s">
        <v>28</v>
      </c>
      <c r="X1862">
        <v>9</v>
      </c>
    </row>
    <row r="1863" spans="1:24" x14ac:dyDescent="0.3">
      <c r="A1863">
        <v>1862</v>
      </c>
      <c r="B1863" t="s">
        <v>31</v>
      </c>
      <c r="C1863" t="str">
        <f>_xlfn.XLOOKUP(B1863,Lookup_table!B:B,Lookup_table!C:C)</f>
        <v>Business</v>
      </c>
      <c r="D1863" t="s">
        <v>34</v>
      </c>
      <c r="E1863" t="s">
        <v>40</v>
      </c>
      <c r="F1863" t="s">
        <v>29</v>
      </c>
      <c r="G1863" t="s">
        <v>25</v>
      </c>
      <c r="H1863" t="str">
        <f t="shared" si="116"/>
        <v>Onsite/Hybrid</v>
      </c>
      <c r="I1863" t="s">
        <v>18</v>
      </c>
      <c r="J1863" t="str">
        <f t="shared" si="117"/>
        <v>7+ yrs</v>
      </c>
      <c r="K1863">
        <f t="shared" ca="1" si="119"/>
        <v>11</v>
      </c>
      <c r="L1863" t="s">
        <v>19</v>
      </c>
      <c r="M1863">
        <v>1</v>
      </c>
      <c r="N1863">
        <v>1</v>
      </c>
      <c r="O1863">
        <v>1</v>
      </c>
      <c r="P1863">
        <v>1</v>
      </c>
      <c r="Q1863">
        <v>0</v>
      </c>
      <c r="R1863">
        <f>SUM(M1863:N1863:O1863:P1863:Q1863)</f>
        <v>4</v>
      </c>
      <c r="S1863" s="1">
        <v>128868</v>
      </c>
      <c r="T1863" s="1" t="str">
        <f t="shared" si="118"/>
        <v>High</v>
      </c>
      <c r="U1863">
        <v>2</v>
      </c>
      <c r="V1863">
        <v>2026</v>
      </c>
      <c r="W1863" t="s">
        <v>28</v>
      </c>
      <c r="X1863">
        <v>7</v>
      </c>
    </row>
    <row r="1864" spans="1:24" x14ac:dyDescent="0.3">
      <c r="A1864">
        <v>1863</v>
      </c>
      <c r="B1864" t="s">
        <v>33</v>
      </c>
      <c r="C1864" t="str">
        <f>_xlfn.XLOOKUP(B1864,Lookup_table!B:B,Lookup_table!C:C)</f>
        <v>Data</v>
      </c>
      <c r="D1864" t="s">
        <v>14</v>
      </c>
      <c r="E1864" t="s">
        <v>32</v>
      </c>
      <c r="F1864" t="s">
        <v>16</v>
      </c>
      <c r="G1864" t="s">
        <v>30</v>
      </c>
      <c r="H1864" t="str">
        <f t="shared" si="116"/>
        <v>Onsite/Hybrid</v>
      </c>
      <c r="I1864" t="s">
        <v>35</v>
      </c>
      <c r="J1864" t="str">
        <f t="shared" si="117"/>
        <v>0-2 yrs</v>
      </c>
      <c r="K1864">
        <f t="shared" ca="1" si="119"/>
        <v>2</v>
      </c>
      <c r="L1864" t="s">
        <v>27</v>
      </c>
      <c r="M1864">
        <v>0</v>
      </c>
      <c r="N1864">
        <v>0</v>
      </c>
      <c r="O1864">
        <v>1</v>
      </c>
      <c r="P1864">
        <v>0</v>
      </c>
      <c r="Q1864">
        <v>0</v>
      </c>
      <c r="R1864">
        <f>SUM(M1864:N1864:O1864:P1864:Q1864)</f>
        <v>1</v>
      </c>
      <c r="S1864" s="1">
        <v>64797</v>
      </c>
      <c r="T1864" s="1" t="str">
        <f t="shared" si="118"/>
        <v>Low</v>
      </c>
      <c r="U1864">
        <v>7</v>
      </c>
      <c r="V1864">
        <v>2020</v>
      </c>
      <c r="W1864" t="s">
        <v>28</v>
      </c>
      <c r="X1864">
        <v>8</v>
      </c>
    </row>
    <row r="1865" spans="1:24" x14ac:dyDescent="0.3">
      <c r="A1865">
        <v>1864</v>
      </c>
      <c r="B1865" t="s">
        <v>41</v>
      </c>
      <c r="C1865" t="str">
        <f>_xlfn.XLOOKUP(B1865,Lookup_table!B:B,Lookup_table!C:C)</f>
        <v>Data</v>
      </c>
      <c r="D1865" t="s">
        <v>14</v>
      </c>
      <c r="E1865" t="s">
        <v>38</v>
      </c>
      <c r="F1865" t="s">
        <v>44</v>
      </c>
      <c r="G1865" t="s">
        <v>17</v>
      </c>
      <c r="H1865" t="str">
        <f t="shared" si="116"/>
        <v>Remote</v>
      </c>
      <c r="I1865" t="s">
        <v>35</v>
      </c>
      <c r="J1865" t="str">
        <f t="shared" si="117"/>
        <v>0-2 yrs</v>
      </c>
      <c r="K1865">
        <f t="shared" ca="1" si="119"/>
        <v>1</v>
      </c>
      <c r="L1865" t="s">
        <v>19</v>
      </c>
      <c r="M1865">
        <v>0</v>
      </c>
      <c r="N1865">
        <v>0</v>
      </c>
      <c r="O1865">
        <v>1</v>
      </c>
      <c r="P1865">
        <v>1</v>
      </c>
      <c r="Q1865">
        <v>1</v>
      </c>
      <c r="R1865">
        <f>SUM(M1865:N1865:O1865:P1865:Q1865)</f>
        <v>3</v>
      </c>
      <c r="S1865" s="1">
        <v>94812</v>
      </c>
      <c r="T1865" s="1" t="str">
        <f t="shared" si="118"/>
        <v>Medium</v>
      </c>
      <c r="U1865">
        <v>8</v>
      </c>
      <c r="V1865">
        <v>2021</v>
      </c>
      <c r="W1865" t="s">
        <v>28</v>
      </c>
      <c r="X1865">
        <v>7</v>
      </c>
    </row>
    <row r="1866" spans="1:24" x14ac:dyDescent="0.3">
      <c r="A1866">
        <v>1865</v>
      </c>
      <c r="B1866" t="s">
        <v>50</v>
      </c>
      <c r="C1866" t="str">
        <f>_xlfn.XLOOKUP(B1866,Lookup_table!B:B,Lookup_table!C:C)</f>
        <v>AI</v>
      </c>
      <c r="D1866" t="s">
        <v>37</v>
      </c>
      <c r="E1866" t="s">
        <v>32</v>
      </c>
      <c r="F1866" t="s">
        <v>44</v>
      </c>
      <c r="G1866" t="s">
        <v>17</v>
      </c>
      <c r="H1866" t="str">
        <f t="shared" si="116"/>
        <v>Remote</v>
      </c>
      <c r="I1866" t="s">
        <v>18</v>
      </c>
      <c r="J1866" t="str">
        <f t="shared" si="117"/>
        <v>7+ yrs</v>
      </c>
      <c r="K1866">
        <f t="shared" ca="1" si="119"/>
        <v>7</v>
      </c>
      <c r="L1866" t="s">
        <v>27</v>
      </c>
      <c r="M1866">
        <v>0</v>
      </c>
      <c r="N1866">
        <v>0</v>
      </c>
      <c r="O1866">
        <v>0</v>
      </c>
      <c r="P1866">
        <v>0</v>
      </c>
      <c r="Q1866">
        <v>0</v>
      </c>
      <c r="R1866">
        <f>SUM(M1866:N1866:O1866:P1866:Q1866)</f>
        <v>0</v>
      </c>
      <c r="S1866" s="1">
        <v>139987</v>
      </c>
      <c r="T1866" s="1" t="str">
        <f t="shared" si="118"/>
        <v>High</v>
      </c>
      <c r="U1866">
        <v>9</v>
      </c>
      <c r="V1866">
        <v>2023</v>
      </c>
      <c r="W1866" t="s">
        <v>20</v>
      </c>
      <c r="X1866">
        <v>1</v>
      </c>
    </row>
    <row r="1867" spans="1:24" x14ac:dyDescent="0.3">
      <c r="A1867">
        <v>1866</v>
      </c>
      <c r="B1867" t="s">
        <v>31</v>
      </c>
      <c r="C1867" t="str">
        <f>_xlfn.XLOOKUP(B1867,Lookup_table!B:B,Lookup_table!C:C)</f>
        <v>Business</v>
      </c>
      <c r="D1867" t="s">
        <v>34</v>
      </c>
      <c r="E1867" t="s">
        <v>42</v>
      </c>
      <c r="F1867" t="s">
        <v>43</v>
      </c>
      <c r="G1867" t="s">
        <v>25</v>
      </c>
      <c r="H1867" t="str">
        <f t="shared" si="116"/>
        <v>Onsite/Hybrid</v>
      </c>
      <c r="I1867" t="s">
        <v>18</v>
      </c>
      <c r="J1867" t="str">
        <f t="shared" si="117"/>
        <v>7+ yrs</v>
      </c>
      <c r="K1867">
        <f t="shared" ca="1" si="119"/>
        <v>8</v>
      </c>
      <c r="L1867" t="s">
        <v>39</v>
      </c>
      <c r="M1867">
        <v>0</v>
      </c>
      <c r="N1867">
        <v>0</v>
      </c>
      <c r="O1867">
        <v>1</v>
      </c>
      <c r="P1867">
        <v>1</v>
      </c>
      <c r="Q1867">
        <v>1</v>
      </c>
      <c r="R1867">
        <f>SUM(M1867:N1867:O1867:P1867:Q1867)</f>
        <v>3</v>
      </c>
      <c r="S1867" s="1">
        <v>144434</v>
      </c>
      <c r="T1867" s="1" t="str">
        <f t="shared" si="118"/>
        <v>High</v>
      </c>
      <c r="U1867">
        <v>1</v>
      </c>
      <c r="V1867">
        <v>2020</v>
      </c>
      <c r="W1867" t="s">
        <v>28</v>
      </c>
      <c r="X1867">
        <v>8</v>
      </c>
    </row>
    <row r="1868" spans="1:24" x14ac:dyDescent="0.3">
      <c r="A1868">
        <v>1867</v>
      </c>
      <c r="B1868" t="s">
        <v>50</v>
      </c>
      <c r="C1868" t="str">
        <f>_xlfn.XLOOKUP(B1868,Lookup_table!B:B,Lookup_table!C:C)</f>
        <v>AI</v>
      </c>
      <c r="D1868" t="s">
        <v>14</v>
      </c>
      <c r="E1868" t="s">
        <v>40</v>
      </c>
      <c r="F1868" t="s">
        <v>16</v>
      </c>
      <c r="G1868" t="s">
        <v>30</v>
      </c>
      <c r="H1868" t="str">
        <f t="shared" si="116"/>
        <v>Onsite/Hybrid</v>
      </c>
      <c r="I1868" t="s">
        <v>18</v>
      </c>
      <c r="J1868" t="str">
        <f t="shared" si="117"/>
        <v>7+ yrs</v>
      </c>
      <c r="K1868">
        <f t="shared" ca="1" si="119"/>
        <v>10</v>
      </c>
      <c r="L1868" t="s">
        <v>39</v>
      </c>
      <c r="M1868">
        <v>0</v>
      </c>
      <c r="N1868">
        <v>1</v>
      </c>
      <c r="O1868">
        <v>0</v>
      </c>
      <c r="P1868">
        <v>0</v>
      </c>
      <c r="Q1868">
        <v>1</v>
      </c>
      <c r="R1868">
        <f>SUM(M1868:N1868:O1868:P1868:Q1868)</f>
        <v>2</v>
      </c>
      <c r="S1868" s="1">
        <v>151900</v>
      </c>
      <c r="T1868" s="1" t="str">
        <f t="shared" si="118"/>
        <v>High</v>
      </c>
      <c r="U1868">
        <v>1</v>
      </c>
      <c r="V1868">
        <v>2024</v>
      </c>
      <c r="W1868" t="s">
        <v>20</v>
      </c>
      <c r="X1868">
        <v>2</v>
      </c>
    </row>
    <row r="1869" spans="1:24" x14ac:dyDescent="0.3">
      <c r="A1869">
        <v>1868</v>
      </c>
      <c r="B1869" t="s">
        <v>41</v>
      </c>
      <c r="C1869" t="str">
        <f>_xlfn.XLOOKUP(B1869,Lookup_table!B:B,Lookup_table!C:C)</f>
        <v>Data</v>
      </c>
      <c r="D1869" t="s">
        <v>22</v>
      </c>
      <c r="E1869" t="s">
        <v>40</v>
      </c>
      <c r="F1869" t="s">
        <v>24</v>
      </c>
      <c r="G1869" t="s">
        <v>30</v>
      </c>
      <c r="H1869" t="str">
        <f t="shared" si="116"/>
        <v>Onsite/Hybrid</v>
      </c>
      <c r="I1869" t="s">
        <v>18</v>
      </c>
      <c r="J1869" t="str">
        <f t="shared" si="117"/>
        <v>7+ yrs</v>
      </c>
      <c r="K1869">
        <f t="shared" ca="1" si="119"/>
        <v>12</v>
      </c>
      <c r="L1869" t="s">
        <v>19</v>
      </c>
      <c r="M1869">
        <v>1</v>
      </c>
      <c r="N1869">
        <v>0</v>
      </c>
      <c r="O1869">
        <v>1</v>
      </c>
      <c r="P1869">
        <v>1</v>
      </c>
      <c r="Q1869">
        <v>1</v>
      </c>
      <c r="R1869">
        <f>SUM(M1869:N1869:O1869:P1869:Q1869)</f>
        <v>4</v>
      </c>
      <c r="S1869" s="1">
        <v>155372</v>
      </c>
      <c r="T1869" s="1" t="str">
        <f t="shared" si="118"/>
        <v>High</v>
      </c>
      <c r="U1869">
        <v>12</v>
      </c>
      <c r="V1869">
        <v>2021</v>
      </c>
      <c r="W1869" t="s">
        <v>28</v>
      </c>
      <c r="X1869">
        <v>9</v>
      </c>
    </row>
    <row r="1870" spans="1:24" x14ac:dyDescent="0.3">
      <c r="A1870">
        <v>1869</v>
      </c>
      <c r="B1870" t="s">
        <v>33</v>
      </c>
      <c r="C1870" t="str">
        <f>_xlfn.XLOOKUP(B1870,Lookup_table!B:B,Lookup_table!C:C)</f>
        <v>Data</v>
      </c>
      <c r="D1870" t="s">
        <v>37</v>
      </c>
      <c r="E1870" t="s">
        <v>23</v>
      </c>
      <c r="F1870" t="s">
        <v>43</v>
      </c>
      <c r="G1870" t="s">
        <v>17</v>
      </c>
      <c r="H1870" t="str">
        <f t="shared" si="116"/>
        <v>Remote</v>
      </c>
      <c r="I1870" t="s">
        <v>35</v>
      </c>
      <c r="J1870" t="str">
        <f t="shared" si="117"/>
        <v>0-2 yrs</v>
      </c>
      <c r="K1870">
        <f t="shared" ca="1" si="119"/>
        <v>1</v>
      </c>
      <c r="L1870" t="s">
        <v>39</v>
      </c>
      <c r="M1870">
        <v>1</v>
      </c>
      <c r="N1870">
        <v>1</v>
      </c>
      <c r="O1870">
        <v>0</v>
      </c>
      <c r="P1870">
        <v>1</v>
      </c>
      <c r="Q1870">
        <v>1</v>
      </c>
      <c r="R1870">
        <f>SUM(M1870:N1870:O1870:P1870:Q1870)</f>
        <v>4</v>
      </c>
      <c r="S1870" s="1">
        <v>70651</v>
      </c>
      <c r="T1870" s="1" t="str">
        <f t="shared" si="118"/>
        <v>Medium</v>
      </c>
      <c r="U1870">
        <v>11</v>
      </c>
      <c r="V1870">
        <v>2025</v>
      </c>
      <c r="W1870" t="s">
        <v>28</v>
      </c>
      <c r="X1870">
        <v>9</v>
      </c>
    </row>
    <row r="1871" spans="1:24" x14ac:dyDescent="0.3">
      <c r="A1871">
        <v>1870</v>
      </c>
      <c r="B1871" t="s">
        <v>31</v>
      </c>
      <c r="C1871" t="str">
        <f>_xlfn.XLOOKUP(B1871,Lookup_table!B:B,Lookup_table!C:C)</f>
        <v>Business</v>
      </c>
      <c r="D1871" t="s">
        <v>34</v>
      </c>
      <c r="E1871" t="s">
        <v>32</v>
      </c>
      <c r="F1871" t="s">
        <v>16</v>
      </c>
      <c r="G1871" t="s">
        <v>17</v>
      </c>
      <c r="H1871" t="str">
        <f t="shared" si="116"/>
        <v>Remote</v>
      </c>
      <c r="I1871" t="s">
        <v>35</v>
      </c>
      <c r="J1871" t="str">
        <f t="shared" si="117"/>
        <v>0-2 yrs</v>
      </c>
      <c r="K1871">
        <f t="shared" ca="1" si="119"/>
        <v>2</v>
      </c>
      <c r="L1871" t="s">
        <v>27</v>
      </c>
      <c r="M1871">
        <v>1</v>
      </c>
      <c r="N1871">
        <v>0</v>
      </c>
      <c r="O1871">
        <v>0</v>
      </c>
      <c r="P1871">
        <v>1</v>
      </c>
      <c r="Q1871">
        <v>0</v>
      </c>
      <c r="R1871">
        <f>SUM(M1871:N1871:O1871:P1871:Q1871)</f>
        <v>2</v>
      </c>
      <c r="S1871" s="1">
        <v>64821</v>
      </c>
      <c r="T1871" s="1" t="str">
        <f t="shared" si="118"/>
        <v>Low</v>
      </c>
      <c r="U1871">
        <v>4</v>
      </c>
      <c r="V1871">
        <v>2024</v>
      </c>
      <c r="W1871" t="s">
        <v>20</v>
      </c>
      <c r="X1871">
        <v>2</v>
      </c>
    </row>
    <row r="1872" spans="1:24" x14ac:dyDescent="0.3">
      <c r="A1872">
        <v>1871</v>
      </c>
      <c r="B1872" t="s">
        <v>31</v>
      </c>
      <c r="C1872" t="str">
        <f>_xlfn.XLOOKUP(B1872,Lookup_table!B:B,Lookup_table!C:C)</f>
        <v>Business</v>
      </c>
      <c r="D1872" t="s">
        <v>34</v>
      </c>
      <c r="E1872" t="s">
        <v>15</v>
      </c>
      <c r="F1872" t="s">
        <v>24</v>
      </c>
      <c r="G1872" t="s">
        <v>17</v>
      </c>
      <c r="H1872" t="str">
        <f t="shared" si="116"/>
        <v>Remote</v>
      </c>
      <c r="I1872" t="s">
        <v>18</v>
      </c>
      <c r="J1872" t="str">
        <f t="shared" si="117"/>
        <v>7+ yrs</v>
      </c>
      <c r="K1872">
        <f t="shared" ca="1" si="119"/>
        <v>10</v>
      </c>
      <c r="L1872" t="s">
        <v>27</v>
      </c>
      <c r="M1872">
        <v>1</v>
      </c>
      <c r="N1872">
        <v>1</v>
      </c>
      <c r="O1872">
        <v>0</v>
      </c>
      <c r="P1872">
        <v>1</v>
      </c>
      <c r="Q1872">
        <v>0</v>
      </c>
      <c r="R1872">
        <f>SUM(M1872:N1872:O1872:P1872:Q1872)</f>
        <v>3</v>
      </c>
      <c r="S1872" s="1">
        <v>110531</v>
      </c>
      <c r="T1872" s="1" t="str">
        <f t="shared" si="118"/>
        <v>Medium</v>
      </c>
      <c r="U1872">
        <v>5</v>
      </c>
      <c r="V1872">
        <v>2026</v>
      </c>
      <c r="W1872" t="s">
        <v>28</v>
      </c>
      <c r="X1872">
        <v>9</v>
      </c>
    </row>
    <row r="1873" spans="1:24" x14ac:dyDescent="0.3">
      <c r="A1873">
        <v>1872</v>
      </c>
      <c r="B1873" t="s">
        <v>33</v>
      </c>
      <c r="C1873" t="str">
        <f>_xlfn.XLOOKUP(B1873,Lookup_table!B:B,Lookup_table!C:C)</f>
        <v>Data</v>
      </c>
      <c r="D1873" t="s">
        <v>22</v>
      </c>
      <c r="E1873" t="s">
        <v>23</v>
      </c>
      <c r="F1873" t="s">
        <v>44</v>
      </c>
      <c r="G1873" t="s">
        <v>30</v>
      </c>
      <c r="H1873" t="str">
        <f t="shared" si="116"/>
        <v>Onsite/Hybrid</v>
      </c>
      <c r="I1873" t="s">
        <v>35</v>
      </c>
      <c r="J1873" t="str">
        <f t="shared" si="117"/>
        <v>0-2 yrs</v>
      </c>
      <c r="K1873">
        <f t="shared" ca="1" si="119"/>
        <v>1</v>
      </c>
      <c r="L1873" t="s">
        <v>27</v>
      </c>
      <c r="M1873">
        <v>1</v>
      </c>
      <c r="N1873">
        <v>1</v>
      </c>
      <c r="O1873">
        <v>1</v>
      </c>
      <c r="P1873">
        <v>0</v>
      </c>
      <c r="Q1873">
        <v>0</v>
      </c>
      <c r="R1873">
        <f>SUM(M1873:N1873:O1873:P1873:Q1873)</f>
        <v>3</v>
      </c>
      <c r="S1873" s="1">
        <v>84149</v>
      </c>
      <c r="T1873" s="1" t="str">
        <f t="shared" si="118"/>
        <v>Medium</v>
      </c>
      <c r="U1873">
        <v>7</v>
      </c>
      <c r="V1873">
        <v>2021</v>
      </c>
      <c r="W1873" t="s">
        <v>20</v>
      </c>
      <c r="X1873">
        <v>1</v>
      </c>
    </row>
    <row r="1874" spans="1:24" x14ac:dyDescent="0.3">
      <c r="A1874">
        <v>1873</v>
      </c>
      <c r="B1874" t="s">
        <v>50</v>
      </c>
      <c r="C1874" t="str">
        <f>_xlfn.XLOOKUP(B1874,Lookup_table!B:B,Lookup_table!C:C)</f>
        <v>AI</v>
      </c>
      <c r="D1874" t="s">
        <v>34</v>
      </c>
      <c r="E1874" t="s">
        <v>15</v>
      </c>
      <c r="F1874" t="s">
        <v>52</v>
      </c>
      <c r="G1874" t="s">
        <v>17</v>
      </c>
      <c r="H1874" t="str">
        <f t="shared" si="116"/>
        <v>Remote</v>
      </c>
      <c r="I1874" t="s">
        <v>35</v>
      </c>
      <c r="J1874" t="str">
        <f t="shared" si="117"/>
        <v>0-2 yrs</v>
      </c>
      <c r="K1874">
        <f t="shared" ca="1" si="119"/>
        <v>0</v>
      </c>
      <c r="L1874" t="s">
        <v>39</v>
      </c>
      <c r="M1874">
        <v>0</v>
      </c>
      <c r="N1874">
        <v>0</v>
      </c>
      <c r="O1874">
        <v>0</v>
      </c>
      <c r="P1874">
        <v>1</v>
      </c>
      <c r="Q1874">
        <v>1</v>
      </c>
      <c r="R1874">
        <f>SUM(M1874:N1874:O1874:P1874:Q1874)</f>
        <v>2</v>
      </c>
      <c r="S1874" s="1">
        <v>118390</v>
      </c>
      <c r="T1874" s="1" t="str">
        <f t="shared" si="118"/>
        <v>Medium</v>
      </c>
      <c r="U1874">
        <v>1</v>
      </c>
      <c r="V1874">
        <v>2026</v>
      </c>
      <c r="W1874" t="s">
        <v>28</v>
      </c>
      <c r="X1874">
        <v>9</v>
      </c>
    </row>
    <row r="1875" spans="1:24" x14ac:dyDescent="0.3">
      <c r="A1875">
        <v>1874</v>
      </c>
      <c r="B1875" t="s">
        <v>31</v>
      </c>
      <c r="C1875" t="str">
        <f>_xlfn.XLOOKUP(B1875,Lookup_table!B:B,Lookup_table!C:C)</f>
        <v>Business</v>
      </c>
      <c r="D1875" t="s">
        <v>34</v>
      </c>
      <c r="E1875" t="s">
        <v>42</v>
      </c>
      <c r="F1875" t="s">
        <v>16</v>
      </c>
      <c r="G1875" t="s">
        <v>30</v>
      </c>
      <c r="H1875" t="str">
        <f t="shared" si="116"/>
        <v>Onsite/Hybrid</v>
      </c>
      <c r="I1875" t="s">
        <v>35</v>
      </c>
      <c r="J1875" t="str">
        <f t="shared" si="117"/>
        <v>0-2 yrs</v>
      </c>
      <c r="K1875">
        <f t="shared" ca="1" si="119"/>
        <v>1</v>
      </c>
      <c r="L1875" t="s">
        <v>19</v>
      </c>
      <c r="M1875">
        <v>1</v>
      </c>
      <c r="N1875">
        <v>1</v>
      </c>
      <c r="O1875">
        <v>1</v>
      </c>
      <c r="P1875">
        <v>1</v>
      </c>
      <c r="Q1875">
        <v>1</v>
      </c>
      <c r="R1875">
        <f>SUM(M1875:N1875:O1875:P1875:Q1875)</f>
        <v>5</v>
      </c>
      <c r="S1875" s="1">
        <v>92283</v>
      </c>
      <c r="T1875" s="1" t="str">
        <f t="shared" si="118"/>
        <v>Medium</v>
      </c>
      <c r="U1875">
        <v>8</v>
      </c>
      <c r="V1875">
        <v>2022</v>
      </c>
      <c r="W1875" t="s">
        <v>28</v>
      </c>
      <c r="X1875">
        <v>7</v>
      </c>
    </row>
    <row r="1876" spans="1:24" x14ac:dyDescent="0.3">
      <c r="A1876">
        <v>1875</v>
      </c>
      <c r="B1876" t="s">
        <v>36</v>
      </c>
      <c r="C1876" t="str">
        <f>_xlfn.XLOOKUP(B1876,Lookup_table!B:B,Lookup_table!C:C)</f>
        <v>Data</v>
      </c>
      <c r="D1876" t="s">
        <v>22</v>
      </c>
      <c r="E1876" t="s">
        <v>15</v>
      </c>
      <c r="F1876" t="s">
        <v>44</v>
      </c>
      <c r="G1876" t="s">
        <v>17</v>
      </c>
      <c r="H1876" t="str">
        <f t="shared" si="116"/>
        <v>Remote</v>
      </c>
      <c r="I1876" t="s">
        <v>26</v>
      </c>
      <c r="J1876" t="str">
        <f t="shared" si="117"/>
        <v>3-6 yrs</v>
      </c>
      <c r="K1876">
        <f t="shared" ca="1" si="119"/>
        <v>6</v>
      </c>
      <c r="L1876" t="s">
        <v>39</v>
      </c>
      <c r="M1876">
        <v>0</v>
      </c>
      <c r="N1876">
        <v>0</v>
      </c>
      <c r="O1876">
        <v>1</v>
      </c>
      <c r="P1876">
        <v>1</v>
      </c>
      <c r="Q1876">
        <v>0</v>
      </c>
      <c r="R1876">
        <f>SUM(M1876:N1876:O1876:P1876:Q1876)</f>
        <v>2</v>
      </c>
      <c r="S1876" s="1">
        <v>120288</v>
      </c>
      <c r="T1876" s="1" t="str">
        <f t="shared" si="118"/>
        <v>High</v>
      </c>
      <c r="U1876">
        <v>9</v>
      </c>
      <c r="V1876">
        <v>2024</v>
      </c>
      <c r="W1876" t="s">
        <v>28</v>
      </c>
      <c r="X1876">
        <v>7</v>
      </c>
    </row>
    <row r="1877" spans="1:24" x14ac:dyDescent="0.3">
      <c r="A1877">
        <v>1876</v>
      </c>
      <c r="B1877" t="s">
        <v>31</v>
      </c>
      <c r="C1877" t="str">
        <f>_xlfn.XLOOKUP(B1877,Lookup_table!B:B,Lookup_table!C:C)</f>
        <v>Business</v>
      </c>
      <c r="D1877" t="s">
        <v>22</v>
      </c>
      <c r="E1877" t="s">
        <v>15</v>
      </c>
      <c r="F1877" t="s">
        <v>43</v>
      </c>
      <c r="G1877" t="s">
        <v>25</v>
      </c>
      <c r="H1877" t="str">
        <f t="shared" si="116"/>
        <v>Onsite/Hybrid</v>
      </c>
      <c r="I1877" t="s">
        <v>26</v>
      </c>
      <c r="J1877" t="str">
        <f t="shared" si="117"/>
        <v>3-6 yrs</v>
      </c>
      <c r="K1877">
        <f t="shared" ca="1" si="119"/>
        <v>3</v>
      </c>
      <c r="L1877" t="s">
        <v>19</v>
      </c>
      <c r="M1877">
        <v>0</v>
      </c>
      <c r="N1877">
        <v>0</v>
      </c>
      <c r="O1877">
        <v>1</v>
      </c>
      <c r="P1877">
        <v>1</v>
      </c>
      <c r="Q1877">
        <v>1</v>
      </c>
      <c r="R1877">
        <f>SUM(M1877:N1877:O1877:P1877:Q1877)</f>
        <v>3</v>
      </c>
      <c r="S1877" s="1">
        <v>138688</v>
      </c>
      <c r="T1877" s="1" t="str">
        <f t="shared" si="118"/>
        <v>High</v>
      </c>
      <c r="U1877">
        <v>5</v>
      </c>
      <c r="V1877">
        <v>2024</v>
      </c>
      <c r="W1877" t="s">
        <v>28</v>
      </c>
      <c r="X1877">
        <v>9</v>
      </c>
    </row>
    <row r="1878" spans="1:24" x14ac:dyDescent="0.3">
      <c r="A1878">
        <v>1877</v>
      </c>
      <c r="B1878" t="s">
        <v>36</v>
      </c>
      <c r="C1878" t="str">
        <f>_xlfn.XLOOKUP(B1878,Lookup_table!B:B,Lookup_table!C:C)</f>
        <v>Data</v>
      </c>
      <c r="D1878" t="s">
        <v>34</v>
      </c>
      <c r="E1878" t="s">
        <v>42</v>
      </c>
      <c r="F1878" t="s">
        <v>52</v>
      </c>
      <c r="G1878" t="s">
        <v>17</v>
      </c>
      <c r="H1878" t="str">
        <f t="shared" si="116"/>
        <v>Remote</v>
      </c>
      <c r="I1878" t="s">
        <v>18</v>
      </c>
      <c r="J1878" t="str">
        <f t="shared" si="117"/>
        <v>7+ yrs</v>
      </c>
      <c r="K1878">
        <f t="shared" ca="1" si="119"/>
        <v>7</v>
      </c>
      <c r="L1878" t="s">
        <v>27</v>
      </c>
      <c r="M1878">
        <v>0</v>
      </c>
      <c r="N1878">
        <v>0</v>
      </c>
      <c r="O1878">
        <v>1</v>
      </c>
      <c r="P1878">
        <v>1</v>
      </c>
      <c r="Q1878">
        <v>0</v>
      </c>
      <c r="R1878">
        <f>SUM(M1878:N1878:O1878:P1878:Q1878)</f>
        <v>2</v>
      </c>
      <c r="S1878" s="1">
        <v>125728</v>
      </c>
      <c r="T1878" s="1" t="str">
        <f t="shared" si="118"/>
        <v>High</v>
      </c>
      <c r="U1878">
        <v>8</v>
      </c>
      <c r="V1878">
        <v>2021</v>
      </c>
      <c r="W1878" t="s">
        <v>28</v>
      </c>
      <c r="X1878">
        <v>9</v>
      </c>
    </row>
    <row r="1879" spans="1:24" x14ac:dyDescent="0.3">
      <c r="A1879">
        <v>1878</v>
      </c>
      <c r="B1879" t="s">
        <v>33</v>
      </c>
      <c r="C1879" t="str">
        <f>_xlfn.XLOOKUP(B1879,Lookup_table!B:B,Lookup_table!C:C)</f>
        <v>Data</v>
      </c>
      <c r="D1879" t="s">
        <v>22</v>
      </c>
      <c r="E1879" t="s">
        <v>32</v>
      </c>
      <c r="F1879" t="s">
        <v>51</v>
      </c>
      <c r="G1879" t="s">
        <v>30</v>
      </c>
      <c r="H1879" t="str">
        <f t="shared" si="116"/>
        <v>Onsite/Hybrid</v>
      </c>
      <c r="I1879" t="s">
        <v>18</v>
      </c>
      <c r="J1879" t="str">
        <f t="shared" si="117"/>
        <v>7+ yrs</v>
      </c>
      <c r="K1879">
        <f t="shared" ca="1" si="119"/>
        <v>11</v>
      </c>
      <c r="L1879" t="s">
        <v>27</v>
      </c>
      <c r="M1879">
        <v>0</v>
      </c>
      <c r="N1879">
        <v>1</v>
      </c>
      <c r="O1879">
        <v>1</v>
      </c>
      <c r="P1879">
        <v>1</v>
      </c>
      <c r="Q1879">
        <v>1</v>
      </c>
      <c r="R1879">
        <f>SUM(M1879:N1879:O1879:P1879:Q1879)</f>
        <v>4</v>
      </c>
      <c r="S1879" s="1">
        <v>164412</v>
      </c>
      <c r="T1879" s="1" t="str">
        <f t="shared" si="118"/>
        <v>High</v>
      </c>
      <c r="U1879">
        <v>12</v>
      </c>
      <c r="V1879">
        <v>2023</v>
      </c>
      <c r="W1879" t="s">
        <v>28</v>
      </c>
      <c r="X1879">
        <v>3</v>
      </c>
    </row>
    <row r="1880" spans="1:24" x14ac:dyDescent="0.3">
      <c r="A1880">
        <v>1879</v>
      </c>
      <c r="B1880" t="s">
        <v>36</v>
      </c>
      <c r="C1880" t="str">
        <f>_xlfn.XLOOKUP(B1880,Lookup_table!B:B,Lookup_table!C:C)</f>
        <v>Data</v>
      </c>
      <c r="D1880" t="s">
        <v>22</v>
      </c>
      <c r="E1880" t="s">
        <v>32</v>
      </c>
      <c r="F1880" t="s">
        <v>52</v>
      </c>
      <c r="G1880" t="s">
        <v>25</v>
      </c>
      <c r="H1880" t="str">
        <f t="shared" si="116"/>
        <v>Onsite/Hybrid</v>
      </c>
      <c r="I1880" t="s">
        <v>35</v>
      </c>
      <c r="J1880" t="str">
        <f t="shared" si="117"/>
        <v>0-2 yrs</v>
      </c>
      <c r="K1880">
        <f t="shared" ca="1" si="119"/>
        <v>1</v>
      </c>
      <c r="L1880" t="s">
        <v>27</v>
      </c>
      <c r="M1880">
        <v>1</v>
      </c>
      <c r="N1880">
        <v>0</v>
      </c>
      <c r="O1880">
        <v>1</v>
      </c>
      <c r="P1880">
        <v>0</v>
      </c>
      <c r="Q1880">
        <v>1</v>
      </c>
      <c r="R1880">
        <f>SUM(M1880:N1880:O1880:P1880:Q1880)</f>
        <v>3</v>
      </c>
      <c r="S1880" s="1">
        <v>96022</v>
      </c>
      <c r="T1880" s="1" t="str">
        <f t="shared" si="118"/>
        <v>Medium</v>
      </c>
      <c r="U1880">
        <v>4</v>
      </c>
      <c r="V1880">
        <v>2022</v>
      </c>
      <c r="W1880" t="s">
        <v>20</v>
      </c>
      <c r="X1880">
        <v>3</v>
      </c>
    </row>
    <row r="1881" spans="1:24" x14ac:dyDescent="0.3">
      <c r="A1881">
        <v>1880</v>
      </c>
      <c r="B1881" t="s">
        <v>36</v>
      </c>
      <c r="C1881" t="str">
        <f>_xlfn.XLOOKUP(B1881,Lookup_table!B:B,Lookup_table!C:C)</f>
        <v>Data</v>
      </c>
      <c r="D1881" t="s">
        <v>34</v>
      </c>
      <c r="E1881" t="s">
        <v>23</v>
      </c>
      <c r="F1881" t="s">
        <v>43</v>
      </c>
      <c r="G1881" t="s">
        <v>25</v>
      </c>
      <c r="H1881" t="str">
        <f t="shared" si="116"/>
        <v>Onsite/Hybrid</v>
      </c>
      <c r="I1881" t="s">
        <v>26</v>
      </c>
      <c r="J1881" t="str">
        <f t="shared" si="117"/>
        <v>3-6 yrs</v>
      </c>
      <c r="K1881">
        <f t="shared" ca="1" si="119"/>
        <v>5</v>
      </c>
      <c r="L1881" t="s">
        <v>27</v>
      </c>
      <c r="M1881">
        <v>1</v>
      </c>
      <c r="N1881">
        <v>0</v>
      </c>
      <c r="O1881">
        <v>1</v>
      </c>
      <c r="P1881">
        <v>0</v>
      </c>
      <c r="Q1881">
        <v>0</v>
      </c>
      <c r="R1881">
        <f>SUM(M1881:N1881:O1881:P1881:Q1881)</f>
        <v>2</v>
      </c>
      <c r="S1881" s="1">
        <v>93885</v>
      </c>
      <c r="T1881" s="1" t="str">
        <f t="shared" si="118"/>
        <v>Medium</v>
      </c>
      <c r="U1881">
        <v>1</v>
      </c>
      <c r="V1881">
        <v>2023</v>
      </c>
      <c r="W1881" t="s">
        <v>28</v>
      </c>
      <c r="X1881">
        <v>9</v>
      </c>
    </row>
    <row r="1882" spans="1:24" x14ac:dyDescent="0.3">
      <c r="A1882">
        <v>1881</v>
      </c>
      <c r="B1882" t="s">
        <v>41</v>
      </c>
      <c r="C1882" t="str">
        <f>_xlfn.XLOOKUP(B1882,Lookup_table!B:B,Lookup_table!C:C)</f>
        <v>Data</v>
      </c>
      <c r="D1882" t="s">
        <v>37</v>
      </c>
      <c r="E1882" t="s">
        <v>32</v>
      </c>
      <c r="F1882" t="s">
        <v>43</v>
      </c>
      <c r="G1882" t="s">
        <v>17</v>
      </c>
      <c r="H1882" t="str">
        <f t="shared" si="116"/>
        <v>Remote</v>
      </c>
      <c r="I1882" t="s">
        <v>26</v>
      </c>
      <c r="J1882" t="str">
        <f t="shared" si="117"/>
        <v>3-6 yrs</v>
      </c>
      <c r="K1882">
        <f t="shared" ca="1" si="119"/>
        <v>5</v>
      </c>
      <c r="L1882" t="s">
        <v>27</v>
      </c>
      <c r="M1882">
        <v>0</v>
      </c>
      <c r="N1882">
        <v>0</v>
      </c>
      <c r="O1882">
        <v>1</v>
      </c>
      <c r="P1882">
        <v>0</v>
      </c>
      <c r="Q1882">
        <v>1</v>
      </c>
      <c r="R1882">
        <f>SUM(M1882:N1882:O1882:P1882:Q1882)</f>
        <v>2</v>
      </c>
      <c r="S1882" s="1">
        <v>99584</v>
      </c>
      <c r="T1882" s="1" t="str">
        <f t="shared" si="118"/>
        <v>Medium</v>
      </c>
      <c r="U1882">
        <v>6</v>
      </c>
      <c r="V1882">
        <v>2026</v>
      </c>
      <c r="W1882" t="s">
        <v>34</v>
      </c>
      <c r="X1882">
        <v>3</v>
      </c>
    </row>
    <row r="1883" spans="1:24" x14ac:dyDescent="0.3">
      <c r="A1883">
        <v>1882</v>
      </c>
      <c r="B1883" t="s">
        <v>50</v>
      </c>
      <c r="C1883" t="str">
        <f>_xlfn.XLOOKUP(B1883,Lookup_table!B:B,Lookup_table!C:C)</f>
        <v>AI</v>
      </c>
      <c r="D1883" t="s">
        <v>37</v>
      </c>
      <c r="E1883" t="s">
        <v>23</v>
      </c>
      <c r="F1883" t="s">
        <v>43</v>
      </c>
      <c r="G1883" t="s">
        <v>17</v>
      </c>
      <c r="H1883" t="str">
        <f t="shared" si="116"/>
        <v>Remote</v>
      </c>
      <c r="I1883" t="s">
        <v>35</v>
      </c>
      <c r="J1883" t="str">
        <f t="shared" si="117"/>
        <v>0-2 yrs</v>
      </c>
      <c r="K1883">
        <f t="shared" ca="1" si="119"/>
        <v>2</v>
      </c>
      <c r="L1883" t="s">
        <v>27</v>
      </c>
      <c r="M1883">
        <v>0</v>
      </c>
      <c r="N1883">
        <v>0</v>
      </c>
      <c r="O1883">
        <v>0</v>
      </c>
      <c r="P1883">
        <v>1</v>
      </c>
      <c r="Q1883">
        <v>0</v>
      </c>
      <c r="R1883">
        <f>SUM(M1883:N1883:O1883:P1883:Q1883)</f>
        <v>1</v>
      </c>
      <c r="S1883" s="1">
        <v>103741</v>
      </c>
      <c r="T1883" s="1" t="str">
        <f t="shared" si="118"/>
        <v>Medium</v>
      </c>
      <c r="U1883">
        <v>2</v>
      </c>
      <c r="V1883">
        <v>2024</v>
      </c>
      <c r="W1883" t="s">
        <v>34</v>
      </c>
      <c r="X1883">
        <v>4</v>
      </c>
    </row>
    <row r="1884" spans="1:24" x14ac:dyDescent="0.3">
      <c r="A1884">
        <v>1883</v>
      </c>
      <c r="B1884" t="s">
        <v>36</v>
      </c>
      <c r="C1884" t="str">
        <f>_xlfn.XLOOKUP(B1884,Lookup_table!B:B,Lookup_table!C:C)</f>
        <v>Data</v>
      </c>
      <c r="D1884" t="s">
        <v>34</v>
      </c>
      <c r="E1884" t="s">
        <v>15</v>
      </c>
      <c r="F1884" t="s">
        <v>52</v>
      </c>
      <c r="G1884" t="s">
        <v>25</v>
      </c>
      <c r="H1884" t="str">
        <f t="shared" si="116"/>
        <v>Onsite/Hybrid</v>
      </c>
      <c r="I1884" t="s">
        <v>18</v>
      </c>
      <c r="J1884" t="str">
        <f t="shared" si="117"/>
        <v>7+ yrs</v>
      </c>
      <c r="K1884">
        <f t="shared" ca="1" si="119"/>
        <v>13</v>
      </c>
      <c r="L1884" t="s">
        <v>39</v>
      </c>
      <c r="M1884">
        <v>0</v>
      </c>
      <c r="N1884">
        <v>1</v>
      </c>
      <c r="O1884">
        <v>1</v>
      </c>
      <c r="P1884">
        <v>1</v>
      </c>
      <c r="Q1884">
        <v>1</v>
      </c>
      <c r="R1884">
        <f>SUM(M1884:N1884:O1884:P1884:Q1884)</f>
        <v>4</v>
      </c>
      <c r="S1884" s="1">
        <v>139690</v>
      </c>
      <c r="T1884" s="1" t="str">
        <f t="shared" si="118"/>
        <v>High</v>
      </c>
      <c r="U1884">
        <v>11</v>
      </c>
      <c r="V1884">
        <v>2022</v>
      </c>
      <c r="W1884" t="s">
        <v>28</v>
      </c>
      <c r="X1884">
        <v>3</v>
      </c>
    </row>
    <row r="1885" spans="1:24" x14ac:dyDescent="0.3">
      <c r="A1885">
        <v>1884</v>
      </c>
      <c r="B1885" t="s">
        <v>21</v>
      </c>
      <c r="C1885" t="str">
        <f>_xlfn.XLOOKUP(B1885,Lookup_table!B:B,Lookup_table!C:C)</f>
        <v>AI</v>
      </c>
      <c r="D1885" t="s">
        <v>14</v>
      </c>
      <c r="E1885" t="s">
        <v>32</v>
      </c>
      <c r="F1885" t="s">
        <v>43</v>
      </c>
      <c r="G1885" t="s">
        <v>30</v>
      </c>
      <c r="H1885" t="str">
        <f t="shared" si="116"/>
        <v>Onsite/Hybrid</v>
      </c>
      <c r="I1885" t="s">
        <v>26</v>
      </c>
      <c r="J1885" t="str">
        <f t="shared" si="117"/>
        <v>3-6 yrs</v>
      </c>
      <c r="K1885">
        <f t="shared" ca="1" si="119"/>
        <v>6</v>
      </c>
      <c r="L1885" t="s">
        <v>19</v>
      </c>
      <c r="M1885">
        <v>0</v>
      </c>
      <c r="N1885">
        <v>1</v>
      </c>
      <c r="O1885">
        <v>0</v>
      </c>
      <c r="P1885">
        <v>1</v>
      </c>
      <c r="Q1885">
        <v>0</v>
      </c>
      <c r="R1885">
        <f>SUM(M1885:N1885:O1885:P1885:Q1885)</f>
        <v>2</v>
      </c>
      <c r="S1885" s="1">
        <v>125572</v>
      </c>
      <c r="T1885" s="1" t="str">
        <f t="shared" si="118"/>
        <v>High</v>
      </c>
      <c r="U1885">
        <v>4</v>
      </c>
      <c r="V1885">
        <v>2024</v>
      </c>
      <c r="W1885" t="s">
        <v>28</v>
      </c>
      <c r="X1885">
        <v>7</v>
      </c>
    </row>
    <row r="1886" spans="1:24" x14ac:dyDescent="0.3">
      <c r="A1886">
        <v>1885</v>
      </c>
      <c r="B1886" t="s">
        <v>41</v>
      </c>
      <c r="C1886" t="str">
        <f>_xlfn.XLOOKUP(B1886,Lookup_table!B:B,Lookup_table!C:C)</f>
        <v>Data</v>
      </c>
      <c r="D1886" t="s">
        <v>14</v>
      </c>
      <c r="E1886" t="s">
        <v>23</v>
      </c>
      <c r="F1886" t="s">
        <v>51</v>
      </c>
      <c r="G1886" t="s">
        <v>25</v>
      </c>
      <c r="H1886" t="str">
        <f t="shared" si="116"/>
        <v>Onsite/Hybrid</v>
      </c>
      <c r="I1886" t="s">
        <v>26</v>
      </c>
      <c r="J1886" t="str">
        <f t="shared" si="117"/>
        <v>3-6 yrs</v>
      </c>
      <c r="K1886">
        <f t="shared" ca="1" si="119"/>
        <v>5</v>
      </c>
      <c r="L1886" t="s">
        <v>39</v>
      </c>
      <c r="M1886">
        <v>1</v>
      </c>
      <c r="N1886">
        <v>0</v>
      </c>
      <c r="O1886">
        <v>1</v>
      </c>
      <c r="P1886">
        <v>0</v>
      </c>
      <c r="Q1886">
        <v>0</v>
      </c>
      <c r="R1886">
        <f>SUM(M1886:N1886:O1886:P1886:Q1886)</f>
        <v>2</v>
      </c>
      <c r="S1886" s="1">
        <v>94135</v>
      </c>
      <c r="T1886" s="1" t="str">
        <f t="shared" si="118"/>
        <v>Medium</v>
      </c>
      <c r="U1886">
        <v>9</v>
      </c>
      <c r="V1886">
        <v>2022</v>
      </c>
      <c r="W1886" t="s">
        <v>34</v>
      </c>
      <c r="X1886">
        <v>2</v>
      </c>
    </row>
    <row r="1887" spans="1:24" x14ac:dyDescent="0.3">
      <c r="A1887">
        <v>1886</v>
      </c>
      <c r="B1887" t="s">
        <v>21</v>
      </c>
      <c r="C1887" t="str">
        <f>_xlfn.XLOOKUP(B1887,Lookup_table!B:B,Lookup_table!C:C)</f>
        <v>AI</v>
      </c>
      <c r="D1887" t="s">
        <v>37</v>
      </c>
      <c r="E1887" t="s">
        <v>23</v>
      </c>
      <c r="F1887" t="s">
        <v>44</v>
      </c>
      <c r="G1887" t="s">
        <v>30</v>
      </c>
      <c r="H1887" t="str">
        <f t="shared" si="116"/>
        <v>Onsite/Hybrid</v>
      </c>
      <c r="I1887" t="s">
        <v>18</v>
      </c>
      <c r="J1887" t="str">
        <f t="shared" si="117"/>
        <v>7+ yrs</v>
      </c>
      <c r="K1887">
        <f t="shared" ca="1" si="119"/>
        <v>11</v>
      </c>
      <c r="L1887" t="s">
        <v>19</v>
      </c>
      <c r="M1887">
        <v>1</v>
      </c>
      <c r="N1887">
        <v>0</v>
      </c>
      <c r="O1887">
        <v>0</v>
      </c>
      <c r="P1887">
        <v>1</v>
      </c>
      <c r="Q1887">
        <v>0</v>
      </c>
      <c r="R1887">
        <f>SUM(M1887:N1887:O1887:P1887:Q1887)</f>
        <v>2</v>
      </c>
      <c r="S1887" s="1">
        <v>154736</v>
      </c>
      <c r="T1887" s="1" t="str">
        <f t="shared" si="118"/>
        <v>High</v>
      </c>
      <c r="U1887">
        <v>2</v>
      </c>
      <c r="V1887">
        <v>2023</v>
      </c>
      <c r="W1887" t="s">
        <v>20</v>
      </c>
      <c r="X1887">
        <v>4</v>
      </c>
    </row>
    <row r="1888" spans="1:24" x14ac:dyDescent="0.3">
      <c r="A1888">
        <v>1887</v>
      </c>
      <c r="B1888" t="s">
        <v>41</v>
      </c>
      <c r="C1888" t="str">
        <f>_xlfn.XLOOKUP(B1888,Lookup_table!B:B,Lookup_table!C:C)</f>
        <v>Data</v>
      </c>
      <c r="D1888" t="s">
        <v>22</v>
      </c>
      <c r="E1888" t="s">
        <v>23</v>
      </c>
      <c r="F1888" t="s">
        <v>24</v>
      </c>
      <c r="G1888" t="s">
        <v>30</v>
      </c>
      <c r="H1888" t="str">
        <f t="shared" si="116"/>
        <v>Onsite/Hybrid</v>
      </c>
      <c r="I1888" t="s">
        <v>26</v>
      </c>
      <c r="J1888" t="str">
        <f t="shared" si="117"/>
        <v>3-6 yrs</v>
      </c>
      <c r="K1888">
        <f t="shared" ca="1" si="119"/>
        <v>5</v>
      </c>
      <c r="L1888" t="s">
        <v>19</v>
      </c>
      <c r="M1888">
        <v>1</v>
      </c>
      <c r="N1888">
        <v>0</v>
      </c>
      <c r="O1888">
        <v>1</v>
      </c>
      <c r="P1888">
        <v>1</v>
      </c>
      <c r="Q1888">
        <v>1</v>
      </c>
      <c r="R1888">
        <f>SUM(M1888:N1888:O1888:P1888:Q1888)</f>
        <v>4</v>
      </c>
      <c r="S1888" s="1">
        <v>135492</v>
      </c>
      <c r="T1888" s="1" t="str">
        <f t="shared" si="118"/>
        <v>High</v>
      </c>
      <c r="U1888">
        <v>3</v>
      </c>
      <c r="V1888">
        <v>2025</v>
      </c>
      <c r="W1888" t="s">
        <v>28</v>
      </c>
      <c r="X1888">
        <v>8</v>
      </c>
    </row>
    <row r="1889" spans="1:24" x14ac:dyDescent="0.3">
      <c r="A1889">
        <v>1888</v>
      </c>
      <c r="B1889" t="s">
        <v>41</v>
      </c>
      <c r="C1889" t="str">
        <f>_xlfn.XLOOKUP(B1889,Lookup_table!B:B,Lookup_table!C:C)</f>
        <v>Data</v>
      </c>
      <c r="D1889" t="s">
        <v>14</v>
      </c>
      <c r="E1889" t="s">
        <v>40</v>
      </c>
      <c r="F1889" t="s">
        <v>51</v>
      </c>
      <c r="G1889" t="s">
        <v>30</v>
      </c>
      <c r="H1889" t="str">
        <f t="shared" si="116"/>
        <v>Onsite/Hybrid</v>
      </c>
      <c r="I1889" t="s">
        <v>26</v>
      </c>
      <c r="J1889" t="str">
        <f t="shared" si="117"/>
        <v>3-6 yrs</v>
      </c>
      <c r="K1889">
        <f t="shared" ca="1" si="119"/>
        <v>5</v>
      </c>
      <c r="L1889" t="s">
        <v>39</v>
      </c>
      <c r="M1889">
        <v>1</v>
      </c>
      <c r="N1889">
        <v>0</v>
      </c>
      <c r="O1889">
        <v>1</v>
      </c>
      <c r="P1889">
        <v>1</v>
      </c>
      <c r="Q1889">
        <v>1</v>
      </c>
      <c r="R1889">
        <f>SUM(M1889:N1889:O1889:P1889:Q1889)</f>
        <v>4</v>
      </c>
      <c r="S1889" s="1">
        <v>117661</v>
      </c>
      <c r="T1889" s="1" t="str">
        <f t="shared" si="118"/>
        <v>Medium</v>
      </c>
      <c r="U1889">
        <v>5</v>
      </c>
      <c r="V1889">
        <v>2022</v>
      </c>
      <c r="W1889" t="s">
        <v>28</v>
      </c>
      <c r="X1889">
        <v>3</v>
      </c>
    </row>
    <row r="1890" spans="1:24" x14ac:dyDescent="0.3">
      <c r="A1890">
        <v>1889</v>
      </c>
      <c r="B1890" t="s">
        <v>33</v>
      </c>
      <c r="C1890" t="str">
        <f>_xlfn.XLOOKUP(B1890,Lookup_table!B:B,Lookup_table!C:C)</f>
        <v>Data</v>
      </c>
      <c r="D1890" t="s">
        <v>14</v>
      </c>
      <c r="E1890" t="s">
        <v>38</v>
      </c>
      <c r="F1890" t="s">
        <v>24</v>
      </c>
      <c r="G1890" t="s">
        <v>17</v>
      </c>
      <c r="H1890" t="str">
        <f t="shared" si="116"/>
        <v>Remote</v>
      </c>
      <c r="I1890" t="s">
        <v>26</v>
      </c>
      <c r="J1890" t="str">
        <f t="shared" si="117"/>
        <v>3-6 yrs</v>
      </c>
      <c r="K1890">
        <f t="shared" ca="1" si="119"/>
        <v>5</v>
      </c>
      <c r="L1890" t="s">
        <v>39</v>
      </c>
      <c r="M1890">
        <v>0</v>
      </c>
      <c r="N1890">
        <v>0</v>
      </c>
      <c r="O1890">
        <v>0</v>
      </c>
      <c r="P1890">
        <v>1</v>
      </c>
      <c r="Q1890">
        <v>0</v>
      </c>
      <c r="R1890">
        <f>SUM(M1890:N1890:O1890:P1890:Q1890)</f>
        <v>1</v>
      </c>
      <c r="S1890" s="1">
        <v>91815</v>
      </c>
      <c r="T1890" s="1" t="str">
        <f t="shared" si="118"/>
        <v>Medium</v>
      </c>
      <c r="U1890">
        <v>5</v>
      </c>
      <c r="V1890">
        <v>2026</v>
      </c>
      <c r="W1890" t="s">
        <v>28</v>
      </c>
      <c r="X1890">
        <v>8</v>
      </c>
    </row>
    <row r="1891" spans="1:24" x14ac:dyDescent="0.3">
      <c r="A1891">
        <v>1890</v>
      </c>
      <c r="B1891" t="s">
        <v>33</v>
      </c>
      <c r="C1891" t="str">
        <f>_xlfn.XLOOKUP(B1891,Lookup_table!B:B,Lookup_table!C:C)</f>
        <v>Data</v>
      </c>
      <c r="D1891" t="s">
        <v>14</v>
      </c>
      <c r="E1891" t="s">
        <v>15</v>
      </c>
      <c r="F1891" t="s">
        <v>16</v>
      </c>
      <c r="G1891" t="s">
        <v>30</v>
      </c>
      <c r="H1891" t="str">
        <f t="shared" si="116"/>
        <v>Onsite/Hybrid</v>
      </c>
      <c r="I1891" t="s">
        <v>18</v>
      </c>
      <c r="J1891" t="str">
        <f t="shared" si="117"/>
        <v>7+ yrs</v>
      </c>
      <c r="K1891">
        <f t="shared" ca="1" si="119"/>
        <v>11</v>
      </c>
      <c r="L1891" t="s">
        <v>39</v>
      </c>
      <c r="M1891">
        <v>0</v>
      </c>
      <c r="N1891">
        <v>0</v>
      </c>
      <c r="O1891">
        <v>0</v>
      </c>
      <c r="P1891">
        <v>1</v>
      </c>
      <c r="Q1891">
        <v>1</v>
      </c>
      <c r="R1891">
        <f>SUM(M1891:N1891:O1891:P1891:Q1891)</f>
        <v>2</v>
      </c>
      <c r="S1891" s="1">
        <v>124439</v>
      </c>
      <c r="T1891" s="1" t="str">
        <f t="shared" si="118"/>
        <v>High</v>
      </c>
      <c r="U1891">
        <v>8</v>
      </c>
      <c r="V1891">
        <v>2020</v>
      </c>
      <c r="W1891" t="s">
        <v>20</v>
      </c>
      <c r="X1891">
        <v>6</v>
      </c>
    </row>
    <row r="1892" spans="1:24" x14ac:dyDescent="0.3">
      <c r="A1892">
        <v>1891</v>
      </c>
      <c r="B1892" t="s">
        <v>31</v>
      </c>
      <c r="C1892" t="str">
        <f>_xlfn.XLOOKUP(B1892,Lookup_table!B:B,Lookup_table!C:C)</f>
        <v>Business</v>
      </c>
      <c r="D1892" t="s">
        <v>34</v>
      </c>
      <c r="E1892" t="s">
        <v>32</v>
      </c>
      <c r="F1892" t="s">
        <v>29</v>
      </c>
      <c r="G1892" t="s">
        <v>17</v>
      </c>
      <c r="H1892" t="str">
        <f t="shared" si="116"/>
        <v>Remote</v>
      </c>
      <c r="I1892" t="s">
        <v>26</v>
      </c>
      <c r="J1892" t="str">
        <f t="shared" si="117"/>
        <v>3-6 yrs</v>
      </c>
      <c r="K1892">
        <f t="shared" ca="1" si="119"/>
        <v>4</v>
      </c>
      <c r="L1892" t="s">
        <v>27</v>
      </c>
      <c r="M1892">
        <v>1</v>
      </c>
      <c r="N1892">
        <v>0</v>
      </c>
      <c r="O1892">
        <v>1</v>
      </c>
      <c r="P1892">
        <v>1</v>
      </c>
      <c r="Q1892">
        <v>1</v>
      </c>
      <c r="R1892">
        <f>SUM(M1892:N1892:O1892:P1892:Q1892)</f>
        <v>4</v>
      </c>
      <c r="S1892" s="1">
        <v>112398</v>
      </c>
      <c r="T1892" s="1" t="str">
        <f t="shared" si="118"/>
        <v>Medium</v>
      </c>
      <c r="U1892">
        <v>12</v>
      </c>
      <c r="V1892">
        <v>2026</v>
      </c>
      <c r="W1892" t="s">
        <v>28</v>
      </c>
      <c r="X1892">
        <v>6</v>
      </c>
    </row>
    <row r="1893" spans="1:24" x14ac:dyDescent="0.3">
      <c r="A1893">
        <v>1892</v>
      </c>
      <c r="B1893" t="s">
        <v>36</v>
      </c>
      <c r="C1893" t="str">
        <f>_xlfn.XLOOKUP(B1893,Lookup_table!B:B,Lookup_table!C:C)</f>
        <v>Data</v>
      </c>
      <c r="D1893" t="s">
        <v>22</v>
      </c>
      <c r="E1893" t="s">
        <v>42</v>
      </c>
      <c r="F1893" t="s">
        <v>29</v>
      </c>
      <c r="G1893" t="s">
        <v>25</v>
      </c>
      <c r="H1893" t="str">
        <f t="shared" si="116"/>
        <v>Onsite/Hybrid</v>
      </c>
      <c r="I1893" t="s">
        <v>35</v>
      </c>
      <c r="J1893" t="str">
        <f t="shared" si="117"/>
        <v>0-2 yrs</v>
      </c>
      <c r="K1893">
        <f t="shared" ca="1" si="119"/>
        <v>2</v>
      </c>
      <c r="L1893" t="s">
        <v>39</v>
      </c>
      <c r="M1893">
        <v>0</v>
      </c>
      <c r="N1893">
        <v>1</v>
      </c>
      <c r="O1893">
        <v>0</v>
      </c>
      <c r="P1893">
        <v>0</v>
      </c>
      <c r="Q1893">
        <v>0</v>
      </c>
      <c r="R1893">
        <f>SUM(M1893:N1893:O1893:P1893:Q1893)</f>
        <v>1</v>
      </c>
      <c r="S1893" s="1">
        <v>73280</v>
      </c>
      <c r="T1893" s="1" t="str">
        <f t="shared" si="118"/>
        <v>Medium</v>
      </c>
      <c r="U1893">
        <v>11</v>
      </c>
      <c r="V1893">
        <v>2024</v>
      </c>
      <c r="W1893" t="s">
        <v>34</v>
      </c>
      <c r="X1893">
        <v>5</v>
      </c>
    </row>
    <row r="1894" spans="1:24" x14ac:dyDescent="0.3">
      <c r="A1894">
        <v>1893</v>
      </c>
      <c r="B1894" t="s">
        <v>21</v>
      </c>
      <c r="C1894" t="str">
        <f>_xlfn.XLOOKUP(B1894,Lookup_table!B:B,Lookup_table!C:C)</f>
        <v>AI</v>
      </c>
      <c r="D1894" t="s">
        <v>34</v>
      </c>
      <c r="E1894" t="s">
        <v>32</v>
      </c>
      <c r="F1894" t="s">
        <v>52</v>
      </c>
      <c r="G1894" t="s">
        <v>30</v>
      </c>
      <c r="H1894" t="str">
        <f t="shared" si="116"/>
        <v>Onsite/Hybrid</v>
      </c>
      <c r="I1894" t="s">
        <v>26</v>
      </c>
      <c r="J1894" t="str">
        <f t="shared" si="117"/>
        <v>3-6 yrs</v>
      </c>
      <c r="K1894">
        <f t="shared" ca="1" si="119"/>
        <v>3</v>
      </c>
      <c r="L1894" t="s">
        <v>19</v>
      </c>
      <c r="M1894">
        <v>1</v>
      </c>
      <c r="N1894">
        <v>0</v>
      </c>
      <c r="O1894">
        <v>1</v>
      </c>
      <c r="P1894">
        <v>0</v>
      </c>
      <c r="Q1894">
        <v>0</v>
      </c>
      <c r="R1894">
        <f>SUM(M1894:N1894:O1894:P1894:Q1894)</f>
        <v>2</v>
      </c>
      <c r="S1894" s="1">
        <v>127959</v>
      </c>
      <c r="T1894" s="1" t="str">
        <f t="shared" si="118"/>
        <v>High</v>
      </c>
      <c r="U1894">
        <v>4</v>
      </c>
      <c r="V1894">
        <v>2021</v>
      </c>
      <c r="W1894" t="s">
        <v>34</v>
      </c>
      <c r="X1894">
        <v>3</v>
      </c>
    </row>
    <row r="1895" spans="1:24" x14ac:dyDescent="0.3">
      <c r="A1895">
        <v>1894</v>
      </c>
      <c r="B1895" t="s">
        <v>50</v>
      </c>
      <c r="C1895" t="str">
        <f>_xlfn.XLOOKUP(B1895,Lookup_table!B:B,Lookup_table!C:C)</f>
        <v>AI</v>
      </c>
      <c r="D1895" t="s">
        <v>22</v>
      </c>
      <c r="E1895" t="s">
        <v>32</v>
      </c>
      <c r="F1895" t="s">
        <v>52</v>
      </c>
      <c r="G1895" t="s">
        <v>30</v>
      </c>
      <c r="H1895" t="str">
        <f t="shared" si="116"/>
        <v>Onsite/Hybrid</v>
      </c>
      <c r="I1895" t="s">
        <v>26</v>
      </c>
      <c r="J1895" t="str">
        <f t="shared" si="117"/>
        <v>3-6 yrs</v>
      </c>
      <c r="K1895">
        <f t="shared" ca="1" si="119"/>
        <v>5</v>
      </c>
      <c r="L1895" t="s">
        <v>39</v>
      </c>
      <c r="M1895">
        <v>0</v>
      </c>
      <c r="N1895">
        <v>1</v>
      </c>
      <c r="O1895">
        <v>0</v>
      </c>
      <c r="P1895">
        <v>0</v>
      </c>
      <c r="Q1895">
        <v>1</v>
      </c>
      <c r="R1895">
        <f>SUM(M1895:N1895:O1895:P1895:Q1895)</f>
        <v>2</v>
      </c>
      <c r="S1895" s="1">
        <v>149173</v>
      </c>
      <c r="T1895" s="1" t="str">
        <f t="shared" si="118"/>
        <v>High</v>
      </c>
      <c r="U1895">
        <v>7</v>
      </c>
      <c r="V1895">
        <v>2022</v>
      </c>
      <c r="W1895" t="s">
        <v>34</v>
      </c>
      <c r="X1895">
        <v>6</v>
      </c>
    </row>
    <row r="1896" spans="1:24" x14ac:dyDescent="0.3">
      <c r="A1896">
        <v>1895</v>
      </c>
      <c r="B1896" t="s">
        <v>36</v>
      </c>
      <c r="C1896" t="str">
        <f>_xlfn.XLOOKUP(B1896,Lookup_table!B:B,Lookup_table!C:C)</f>
        <v>Data</v>
      </c>
      <c r="D1896" t="s">
        <v>34</v>
      </c>
      <c r="E1896" t="s">
        <v>42</v>
      </c>
      <c r="F1896" t="s">
        <v>29</v>
      </c>
      <c r="G1896" t="s">
        <v>17</v>
      </c>
      <c r="H1896" t="str">
        <f t="shared" si="116"/>
        <v>Remote</v>
      </c>
      <c r="I1896" t="s">
        <v>26</v>
      </c>
      <c r="J1896" t="str">
        <f t="shared" si="117"/>
        <v>3-6 yrs</v>
      </c>
      <c r="K1896">
        <f t="shared" ca="1" si="119"/>
        <v>4</v>
      </c>
      <c r="L1896" t="s">
        <v>27</v>
      </c>
      <c r="M1896">
        <v>1</v>
      </c>
      <c r="N1896">
        <v>0</v>
      </c>
      <c r="O1896">
        <v>1</v>
      </c>
      <c r="P1896">
        <v>1</v>
      </c>
      <c r="Q1896">
        <v>1</v>
      </c>
      <c r="R1896">
        <f>SUM(M1896:N1896:O1896:P1896:Q1896)</f>
        <v>4</v>
      </c>
      <c r="S1896" s="1">
        <v>118965</v>
      </c>
      <c r="T1896" s="1" t="str">
        <f t="shared" si="118"/>
        <v>Medium</v>
      </c>
      <c r="U1896">
        <v>8</v>
      </c>
      <c r="V1896">
        <v>2020</v>
      </c>
      <c r="W1896" t="s">
        <v>28</v>
      </c>
      <c r="X1896">
        <v>9</v>
      </c>
    </row>
    <row r="1897" spans="1:24" x14ac:dyDescent="0.3">
      <c r="A1897">
        <v>1896</v>
      </c>
      <c r="B1897" t="s">
        <v>50</v>
      </c>
      <c r="C1897" t="str">
        <f>_xlfn.XLOOKUP(B1897,Lookup_table!B:B,Lookup_table!C:C)</f>
        <v>AI</v>
      </c>
      <c r="D1897" t="s">
        <v>34</v>
      </c>
      <c r="E1897" t="s">
        <v>40</v>
      </c>
      <c r="F1897" t="s">
        <v>24</v>
      </c>
      <c r="G1897" t="s">
        <v>25</v>
      </c>
      <c r="H1897" t="str">
        <f t="shared" si="116"/>
        <v>Onsite/Hybrid</v>
      </c>
      <c r="I1897" t="s">
        <v>26</v>
      </c>
      <c r="J1897" t="str">
        <f t="shared" si="117"/>
        <v>3-6 yrs</v>
      </c>
      <c r="K1897">
        <f t="shared" ca="1" si="119"/>
        <v>4</v>
      </c>
      <c r="L1897" t="s">
        <v>39</v>
      </c>
      <c r="M1897">
        <v>1</v>
      </c>
      <c r="N1897">
        <v>1</v>
      </c>
      <c r="O1897">
        <v>1</v>
      </c>
      <c r="P1897">
        <v>0</v>
      </c>
      <c r="Q1897">
        <v>1</v>
      </c>
      <c r="R1897">
        <f>SUM(M1897:N1897:O1897:P1897:Q1897)</f>
        <v>4</v>
      </c>
      <c r="S1897" s="1">
        <v>143999</v>
      </c>
      <c r="T1897" s="1" t="str">
        <f t="shared" si="118"/>
        <v>High</v>
      </c>
      <c r="U1897">
        <v>9</v>
      </c>
      <c r="V1897">
        <v>2024</v>
      </c>
      <c r="W1897" t="s">
        <v>20</v>
      </c>
      <c r="X1897">
        <v>6</v>
      </c>
    </row>
    <row r="1898" spans="1:24" x14ac:dyDescent="0.3">
      <c r="A1898">
        <v>1897</v>
      </c>
      <c r="B1898" t="s">
        <v>41</v>
      </c>
      <c r="C1898" t="str">
        <f>_xlfn.XLOOKUP(B1898,Lookup_table!B:B,Lookup_table!C:C)</f>
        <v>Data</v>
      </c>
      <c r="D1898" t="s">
        <v>34</v>
      </c>
      <c r="E1898" t="s">
        <v>40</v>
      </c>
      <c r="F1898" t="s">
        <v>44</v>
      </c>
      <c r="G1898" t="s">
        <v>17</v>
      </c>
      <c r="H1898" t="str">
        <f t="shared" si="116"/>
        <v>Remote</v>
      </c>
      <c r="I1898" t="s">
        <v>26</v>
      </c>
      <c r="J1898" t="str">
        <f t="shared" si="117"/>
        <v>3-6 yrs</v>
      </c>
      <c r="K1898">
        <f t="shared" ca="1" si="119"/>
        <v>6</v>
      </c>
      <c r="L1898" t="s">
        <v>27</v>
      </c>
      <c r="M1898">
        <v>0</v>
      </c>
      <c r="N1898">
        <v>1</v>
      </c>
      <c r="O1898">
        <v>0</v>
      </c>
      <c r="P1898">
        <v>1</v>
      </c>
      <c r="Q1898">
        <v>1</v>
      </c>
      <c r="R1898">
        <f>SUM(M1898:N1898:O1898:P1898:Q1898)</f>
        <v>3</v>
      </c>
      <c r="S1898" s="1">
        <v>97641</v>
      </c>
      <c r="T1898" s="1" t="str">
        <f t="shared" si="118"/>
        <v>Medium</v>
      </c>
      <c r="U1898">
        <v>6</v>
      </c>
      <c r="V1898">
        <v>2025</v>
      </c>
      <c r="W1898" t="s">
        <v>20</v>
      </c>
      <c r="X1898">
        <v>6</v>
      </c>
    </row>
    <row r="1899" spans="1:24" x14ac:dyDescent="0.3">
      <c r="A1899">
        <v>1898</v>
      </c>
      <c r="B1899" t="s">
        <v>50</v>
      </c>
      <c r="C1899" t="str">
        <f>_xlfn.XLOOKUP(B1899,Lookup_table!B:B,Lookup_table!C:C)</f>
        <v>AI</v>
      </c>
      <c r="D1899" t="s">
        <v>37</v>
      </c>
      <c r="E1899" t="s">
        <v>15</v>
      </c>
      <c r="F1899" t="s">
        <v>43</v>
      </c>
      <c r="G1899" t="s">
        <v>30</v>
      </c>
      <c r="H1899" t="str">
        <f t="shared" si="116"/>
        <v>Onsite/Hybrid</v>
      </c>
      <c r="I1899" t="s">
        <v>35</v>
      </c>
      <c r="J1899" t="str">
        <f t="shared" si="117"/>
        <v>0-2 yrs</v>
      </c>
      <c r="K1899">
        <f t="shared" ca="1" si="119"/>
        <v>2</v>
      </c>
      <c r="L1899" t="s">
        <v>39</v>
      </c>
      <c r="M1899">
        <v>0</v>
      </c>
      <c r="N1899">
        <v>1</v>
      </c>
      <c r="O1899">
        <v>0</v>
      </c>
      <c r="P1899">
        <v>0</v>
      </c>
      <c r="Q1899">
        <v>0</v>
      </c>
      <c r="R1899">
        <f>SUM(M1899:N1899:O1899:P1899:Q1899)</f>
        <v>1</v>
      </c>
      <c r="S1899" s="1">
        <v>90402</v>
      </c>
      <c r="T1899" s="1" t="str">
        <f t="shared" si="118"/>
        <v>Medium</v>
      </c>
      <c r="U1899">
        <v>8</v>
      </c>
      <c r="V1899">
        <v>2026</v>
      </c>
      <c r="W1899" t="s">
        <v>28</v>
      </c>
      <c r="X1899">
        <v>9</v>
      </c>
    </row>
    <row r="1900" spans="1:24" x14ac:dyDescent="0.3">
      <c r="A1900">
        <v>1899</v>
      </c>
      <c r="B1900" t="s">
        <v>41</v>
      </c>
      <c r="C1900" t="str">
        <f>_xlfn.XLOOKUP(B1900,Lookup_table!B:B,Lookup_table!C:C)</f>
        <v>Data</v>
      </c>
      <c r="D1900" t="s">
        <v>34</v>
      </c>
      <c r="E1900" t="s">
        <v>40</v>
      </c>
      <c r="F1900" t="s">
        <v>51</v>
      </c>
      <c r="G1900" t="s">
        <v>25</v>
      </c>
      <c r="H1900" t="str">
        <f t="shared" si="116"/>
        <v>Onsite/Hybrid</v>
      </c>
      <c r="I1900" t="s">
        <v>26</v>
      </c>
      <c r="J1900" t="str">
        <f t="shared" si="117"/>
        <v>3-6 yrs</v>
      </c>
      <c r="K1900">
        <f t="shared" ca="1" si="119"/>
        <v>6</v>
      </c>
      <c r="L1900" t="s">
        <v>39</v>
      </c>
      <c r="M1900">
        <v>1</v>
      </c>
      <c r="N1900">
        <v>0</v>
      </c>
      <c r="O1900">
        <v>1</v>
      </c>
      <c r="P1900">
        <v>1</v>
      </c>
      <c r="Q1900">
        <v>0</v>
      </c>
      <c r="R1900">
        <f>SUM(M1900:N1900:O1900:P1900:Q1900)</f>
        <v>3</v>
      </c>
      <c r="S1900" s="1">
        <v>103187</v>
      </c>
      <c r="T1900" s="1" t="str">
        <f t="shared" si="118"/>
        <v>Medium</v>
      </c>
      <c r="U1900">
        <v>5</v>
      </c>
      <c r="V1900">
        <v>2025</v>
      </c>
      <c r="W1900" t="s">
        <v>28</v>
      </c>
      <c r="X1900">
        <v>7</v>
      </c>
    </row>
    <row r="1901" spans="1:24" x14ac:dyDescent="0.3">
      <c r="A1901">
        <v>1900</v>
      </c>
      <c r="B1901" t="s">
        <v>50</v>
      </c>
      <c r="C1901" t="str">
        <f>_xlfn.XLOOKUP(B1901,Lookup_table!B:B,Lookup_table!C:C)</f>
        <v>AI</v>
      </c>
      <c r="D1901" t="s">
        <v>37</v>
      </c>
      <c r="E1901" t="s">
        <v>23</v>
      </c>
      <c r="F1901" t="s">
        <v>44</v>
      </c>
      <c r="G1901" t="s">
        <v>30</v>
      </c>
      <c r="H1901" t="str">
        <f t="shared" si="116"/>
        <v>Onsite/Hybrid</v>
      </c>
      <c r="I1901" t="s">
        <v>35</v>
      </c>
      <c r="J1901" t="str">
        <f t="shared" si="117"/>
        <v>0-2 yrs</v>
      </c>
      <c r="K1901">
        <f t="shared" ca="1" si="119"/>
        <v>2</v>
      </c>
      <c r="L1901" t="s">
        <v>27</v>
      </c>
      <c r="M1901">
        <v>0</v>
      </c>
      <c r="N1901">
        <v>0</v>
      </c>
      <c r="O1901">
        <v>0</v>
      </c>
      <c r="P1901">
        <v>0</v>
      </c>
      <c r="Q1901">
        <v>0</v>
      </c>
      <c r="R1901">
        <f>SUM(M1901:N1901:O1901:P1901:Q1901)</f>
        <v>0</v>
      </c>
      <c r="S1901" s="1">
        <v>87553</v>
      </c>
      <c r="T1901" s="1" t="str">
        <f t="shared" si="118"/>
        <v>Medium</v>
      </c>
      <c r="U1901">
        <v>2</v>
      </c>
      <c r="V1901">
        <v>2024</v>
      </c>
      <c r="W1901" t="s">
        <v>20</v>
      </c>
      <c r="X1901">
        <v>2</v>
      </c>
    </row>
    <row r="1902" spans="1:24" x14ac:dyDescent="0.3">
      <c r="A1902">
        <v>1901</v>
      </c>
      <c r="B1902" t="s">
        <v>50</v>
      </c>
      <c r="C1902" t="str">
        <f>_xlfn.XLOOKUP(B1902,Lookup_table!B:B,Lookup_table!C:C)</f>
        <v>AI</v>
      </c>
      <c r="D1902" t="s">
        <v>34</v>
      </c>
      <c r="E1902" t="s">
        <v>15</v>
      </c>
      <c r="F1902" t="s">
        <v>24</v>
      </c>
      <c r="G1902" t="s">
        <v>30</v>
      </c>
      <c r="H1902" t="str">
        <f t="shared" si="116"/>
        <v>Onsite/Hybrid</v>
      </c>
      <c r="I1902" t="s">
        <v>35</v>
      </c>
      <c r="J1902" t="str">
        <f t="shared" si="117"/>
        <v>0-2 yrs</v>
      </c>
      <c r="K1902">
        <f t="shared" ca="1" si="119"/>
        <v>2</v>
      </c>
      <c r="L1902" t="s">
        <v>19</v>
      </c>
      <c r="M1902">
        <v>0</v>
      </c>
      <c r="N1902">
        <v>1</v>
      </c>
      <c r="O1902">
        <v>1</v>
      </c>
      <c r="P1902">
        <v>1</v>
      </c>
      <c r="Q1902">
        <v>1</v>
      </c>
      <c r="R1902">
        <f>SUM(M1902:N1902:O1902:P1902:Q1902)</f>
        <v>4</v>
      </c>
      <c r="S1902" s="1">
        <v>127014</v>
      </c>
      <c r="T1902" s="1" t="str">
        <f t="shared" si="118"/>
        <v>High</v>
      </c>
      <c r="U1902">
        <v>1</v>
      </c>
      <c r="V1902">
        <v>2020</v>
      </c>
      <c r="W1902" t="s">
        <v>28</v>
      </c>
      <c r="X1902">
        <v>7</v>
      </c>
    </row>
    <row r="1903" spans="1:24" x14ac:dyDescent="0.3">
      <c r="A1903">
        <v>1902</v>
      </c>
      <c r="B1903" t="s">
        <v>33</v>
      </c>
      <c r="C1903" t="str">
        <f>_xlfn.XLOOKUP(B1903,Lookup_table!B:B,Lookup_table!C:C)</f>
        <v>Data</v>
      </c>
      <c r="D1903" t="s">
        <v>34</v>
      </c>
      <c r="E1903" t="s">
        <v>42</v>
      </c>
      <c r="F1903" t="s">
        <v>51</v>
      </c>
      <c r="G1903" t="s">
        <v>17</v>
      </c>
      <c r="H1903" t="str">
        <f t="shared" si="116"/>
        <v>Remote</v>
      </c>
      <c r="I1903" t="s">
        <v>18</v>
      </c>
      <c r="J1903" t="str">
        <f t="shared" si="117"/>
        <v>7+ yrs</v>
      </c>
      <c r="K1903">
        <f t="shared" ca="1" si="119"/>
        <v>11</v>
      </c>
      <c r="L1903" t="s">
        <v>27</v>
      </c>
      <c r="M1903">
        <v>0</v>
      </c>
      <c r="N1903">
        <v>0</v>
      </c>
      <c r="O1903">
        <v>0</v>
      </c>
      <c r="P1903">
        <v>0</v>
      </c>
      <c r="Q1903">
        <v>0</v>
      </c>
      <c r="R1903">
        <f>SUM(M1903:N1903:O1903:P1903:Q1903)</f>
        <v>0</v>
      </c>
      <c r="S1903" s="1">
        <v>102454</v>
      </c>
      <c r="T1903" s="1" t="str">
        <f t="shared" si="118"/>
        <v>Medium</v>
      </c>
      <c r="U1903">
        <v>8</v>
      </c>
      <c r="V1903">
        <v>2023</v>
      </c>
      <c r="W1903" t="s">
        <v>34</v>
      </c>
      <c r="X1903">
        <v>5</v>
      </c>
    </row>
    <row r="1904" spans="1:24" x14ac:dyDescent="0.3">
      <c r="A1904">
        <v>1903</v>
      </c>
      <c r="B1904" t="s">
        <v>21</v>
      </c>
      <c r="C1904" t="str">
        <f>_xlfn.XLOOKUP(B1904,Lookup_table!B:B,Lookup_table!C:C)</f>
        <v>AI</v>
      </c>
      <c r="D1904" t="s">
        <v>37</v>
      </c>
      <c r="E1904" t="s">
        <v>32</v>
      </c>
      <c r="F1904" t="s">
        <v>16</v>
      </c>
      <c r="G1904" t="s">
        <v>17</v>
      </c>
      <c r="H1904" t="str">
        <f t="shared" si="116"/>
        <v>Remote</v>
      </c>
      <c r="I1904" t="s">
        <v>18</v>
      </c>
      <c r="J1904" t="str">
        <f t="shared" si="117"/>
        <v>7+ yrs</v>
      </c>
      <c r="K1904">
        <f t="shared" ca="1" si="119"/>
        <v>12</v>
      </c>
      <c r="L1904" t="s">
        <v>27</v>
      </c>
      <c r="M1904">
        <v>1</v>
      </c>
      <c r="N1904">
        <v>0</v>
      </c>
      <c r="O1904">
        <v>0</v>
      </c>
      <c r="P1904">
        <v>1</v>
      </c>
      <c r="Q1904">
        <v>1</v>
      </c>
      <c r="R1904">
        <f>SUM(M1904:N1904:O1904:P1904:Q1904)</f>
        <v>3</v>
      </c>
      <c r="S1904" s="1">
        <v>168312</v>
      </c>
      <c r="T1904" s="1" t="str">
        <f t="shared" si="118"/>
        <v>High</v>
      </c>
      <c r="U1904">
        <v>1</v>
      </c>
      <c r="V1904">
        <v>2023</v>
      </c>
      <c r="W1904" t="s">
        <v>34</v>
      </c>
      <c r="X1904">
        <v>5</v>
      </c>
    </row>
    <row r="1905" spans="1:24" x14ac:dyDescent="0.3">
      <c r="A1905">
        <v>1904</v>
      </c>
      <c r="B1905" t="s">
        <v>50</v>
      </c>
      <c r="C1905" t="str">
        <f>_xlfn.XLOOKUP(B1905,Lookup_table!B:B,Lookup_table!C:C)</f>
        <v>AI</v>
      </c>
      <c r="D1905" t="s">
        <v>22</v>
      </c>
      <c r="E1905" t="s">
        <v>40</v>
      </c>
      <c r="F1905" t="s">
        <v>51</v>
      </c>
      <c r="G1905" t="s">
        <v>25</v>
      </c>
      <c r="H1905" t="str">
        <f t="shared" si="116"/>
        <v>Onsite/Hybrid</v>
      </c>
      <c r="I1905" t="s">
        <v>35</v>
      </c>
      <c r="J1905" t="str">
        <f t="shared" si="117"/>
        <v>0-2 yrs</v>
      </c>
      <c r="K1905">
        <f t="shared" ca="1" si="119"/>
        <v>1</v>
      </c>
      <c r="L1905" t="s">
        <v>27</v>
      </c>
      <c r="M1905">
        <v>1</v>
      </c>
      <c r="N1905">
        <v>0</v>
      </c>
      <c r="O1905">
        <v>0</v>
      </c>
      <c r="P1905">
        <v>0</v>
      </c>
      <c r="Q1905">
        <v>0</v>
      </c>
      <c r="R1905">
        <f>SUM(M1905:N1905:O1905:P1905:Q1905)</f>
        <v>1</v>
      </c>
      <c r="S1905" s="1">
        <v>108222</v>
      </c>
      <c r="T1905" s="1" t="str">
        <f t="shared" si="118"/>
        <v>Medium</v>
      </c>
      <c r="U1905">
        <v>6</v>
      </c>
      <c r="V1905">
        <v>2026</v>
      </c>
      <c r="W1905" t="s">
        <v>34</v>
      </c>
      <c r="X1905">
        <v>2</v>
      </c>
    </row>
    <row r="1906" spans="1:24" x14ac:dyDescent="0.3">
      <c r="A1906">
        <v>1905</v>
      </c>
      <c r="B1906" t="s">
        <v>21</v>
      </c>
      <c r="C1906" t="str">
        <f>_xlfn.XLOOKUP(B1906,Lookup_table!B:B,Lookup_table!C:C)</f>
        <v>AI</v>
      </c>
      <c r="D1906" t="s">
        <v>14</v>
      </c>
      <c r="E1906" t="s">
        <v>32</v>
      </c>
      <c r="F1906" t="s">
        <v>43</v>
      </c>
      <c r="G1906" t="s">
        <v>30</v>
      </c>
      <c r="H1906" t="str">
        <f t="shared" si="116"/>
        <v>Onsite/Hybrid</v>
      </c>
      <c r="I1906" t="s">
        <v>18</v>
      </c>
      <c r="J1906" t="str">
        <f t="shared" si="117"/>
        <v>7+ yrs</v>
      </c>
      <c r="K1906">
        <f t="shared" ca="1" si="119"/>
        <v>11</v>
      </c>
      <c r="L1906" t="s">
        <v>19</v>
      </c>
      <c r="M1906">
        <v>1</v>
      </c>
      <c r="N1906">
        <v>0</v>
      </c>
      <c r="O1906">
        <v>0</v>
      </c>
      <c r="P1906">
        <v>1</v>
      </c>
      <c r="Q1906">
        <v>0</v>
      </c>
      <c r="R1906">
        <f>SUM(M1906:N1906:O1906:P1906:Q1906)</f>
        <v>2</v>
      </c>
      <c r="S1906" s="1">
        <v>155334</v>
      </c>
      <c r="T1906" s="1" t="str">
        <f t="shared" si="118"/>
        <v>High</v>
      </c>
      <c r="U1906">
        <v>10</v>
      </c>
      <c r="V1906">
        <v>2026</v>
      </c>
      <c r="W1906" t="s">
        <v>20</v>
      </c>
      <c r="X1906">
        <v>2</v>
      </c>
    </row>
    <row r="1907" spans="1:24" x14ac:dyDescent="0.3">
      <c r="A1907">
        <v>1906</v>
      </c>
      <c r="B1907" t="s">
        <v>36</v>
      </c>
      <c r="C1907" t="str">
        <f>_xlfn.XLOOKUP(B1907,Lookup_table!B:B,Lookup_table!C:C)</f>
        <v>Data</v>
      </c>
      <c r="D1907" t="s">
        <v>14</v>
      </c>
      <c r="E1907" t="s">
        <v>32</v>
      </c>
      <c r="F1907" t="s">
        <v>51</v>
      </c>
      <c r="G1907" t="s">
        <v>17</v>
      </c>
      <c r="H1907" t="str">
        <f t="shared" si="116"/>
        <v>Remote</v>
      </c>
      <c r="I1907" t="s">
        <v>35</v>
      </c>
      <c r="J1907" t="str">
        <f t="shared" si="117"/>
        <v>0-2 yrs</v>
      </c>
      <c r="K1907">
        <f t="shared" ca="1" si="119"/>
        <v>0</v>
      </c>
      <c r="L1907" t="s">
        <v>19</v>
      </c>
      <c r="M1907">
        <v>1</v>
      </c>
      <c r="N1907">
        <v>1</v>
      </c>
      <c r="O1907">
        <v>0</v>
      </c>
      <c r="P1907">
        <v>0</v>
      </c>
      <c r="Q1907">
        <v>1</v>
      </c>
      <c r="R1907">
        <f>SUM(M1907:N1907:O1907:P1907:Q1907)</f>
        <v>3</v>
      </c>
      <c r="S1907" s="1">
        <v>56949</v>
      </c>
      <c r="T1907" s="1" t="str">
        <f t="shared" si="118"/>
        <v>Low</v>
      </c>
      <c r="U1907">
        <v>1</v>
      </c>
      <c r="V1907">
        <v>2023</v>
      </c>
      <c r="W1907" t="s">
        <v>34</v>
      </c>
      <c r="X1907">
        <v>4</v>
      </c>
    </row>
    <row r="1908" spans="1:24" x14ac:dyDescent="0.3">
      <c r="A1908">
        <v>1907</v>
      </c>
      <c r="B1908" t="s">
        <v>36</v>
      </c>
      <c r="C1908" t="str">
        <f>_xlfn.XLOOKUP(B1908,Lookup_table!B:B,Lookup_table!C:C)</f>
        <v>Data</v>
      </c>
      <c r="D1908" t="s">
        <v>37</v>
      </c>
      <c r="E1908" t="s">
        <v>23</v>
      </c>
      <c r="F1908" t="s">
        <v>52</v>
      </c>
      <c r="G1908" t="s">
        <v>25</v>
      </c>
      <c r="H1908" t="str">
        <f t="shared" si="116"/>
        <v>Onsite/Hybrid</v>
      </c>
      <c r="I1908" t="s">
        <v>35</v>
      </c>
      <c r="J1908" t="str">
        <f t="shared" si="117"/>
        <v>0-2 yrs</v>
      </c>
      <c r="K1908">
        <f t="shared" ca="1" si="119"/>
        <v>2</v>
      </c>
      <c r="L1908" t="s">
        <v>19</v>
      </c>
      <c r="M1908">
        <v>0</v>
      </c>
      <c r="N1908">
        <v>0</v>
      </c>
      <c r="O1908">
        <v>0</v>
      </c>
      <c r="P1908">
        <v>0</v>
      </c>
      <c r="Q1908">
        <v>0</v>
      </c>
      <c r="R1908">
        <f>SUM(M1908:N1908:O1908:P1908:Q1908)</f>
        <v>0</v>
      </c>
      <c r="S1908" s="1">
        <v>48490</v>
      </c>
      <c r="T1908" s="1" t="str">
        <f t="shared" si="118"/>
        <v>Low</v>
      </c>
      <c r="U1908">
        <v>3</v>
      </c>
      <c r="V1908">
        <v>2022</v>
      </c>
      <c r="W1908" t="s">
        <v>20</v>
      </c>
      <c r="X1908">
        <v>5</v>
      </c>
    </row>
    <row r="1909" spans="1:24" x14ac:dyDescent="0.3">
      <c r="A1909">
        <v>1908</v>
      </c>
      <c r="B1909" t="s">
        <v>31</v>
      </c>
      <c r="C1909" t="str">
        <f>_xlfn.XLOOKUP(B1909,Lookup_table!B:B,Lookup_table!C:C)</f>
        <v>Business</v>
      </c>
      <c r="D1909" t="s">
        <v>34</v>
      </c>
      <c r="E1909" t="s">
        <v>42</v>
      </c>
      <c r="F1909" t="s">
        <v>29</v>
      </c>
      <c r="G1909" t="s">
        <v>17</v>
      </c>
      <c r="H1909" t="str">
        <f t="shared" si="116"/>
        <v>Remote</v>
      </c>
      <c r="I1909" t="s">
        <v>35</v>
      </c>
      <c r="J1909" t="str">
        <f t="shared" si="117"/>
        <v>0-2 yrs</v>
      </c>
      <c r="K1909">
        <f t="shared" ca="1" si="119"/>
        <v>1</v>
      </c>
      <c r="L1909" t="s">
        <v>19</v>
      </c>
      <c r="M1909">
        <v>0</v>
      </c>
      <c r="N1909">
        <v>1</v>
      </c>
      <c r="O1909">
        <v>0</v>
      </c>
      <c r="P1909">
        <v>0</v>
      </c>
      <c r="Q1909">
        <v>1</v>
      </c>
      <c r="R1909">
        <f>SUM(M1909:N1909:O1909:P1909:Q1909)</f>
        <v>2</v>
      </c>
      <c r="S1909" s="1">
        <v>64096</v>
      </c>
      <c r="T1909" s="1" t="str">
        <f t="shared" si="118"/>
        <v>Low</v>
      </c>
      <c r="U1909">
        <v>6</v>
      </c>
      <c r="V1909">
        <v>2026</v>
      </c>
      <c r="W1909" t="s">
        <v>20</v>
      </c>
      <c r="X1909">
        <v>2</v>
      </c>
    </row>
    <row r="1910" spans="1:24" x14ac:dyDescent="0.3">
      <c r="A1910">
        <v>1909</v>
      </c>
      <c r="B1910" t="s">
        <v>33</v>
      </c>
      <c r="C1910" t="str">
        <f>_xlfn.XLOOKUP(B1910,Lookup_table!B:B,Lookup_table!C:C)</f>
        <v>Data</v>
      </c>
      <c r="D1910" t="s">
        <v>14</v>
      </c>
      <c r="E1910" t="s">
        <v>23</v>
      </c>
      <c r="F1910" t="s">
        <v>43</v>
      </c>
      <c r="G1910" t="s">
        <v>17</v>
      </c>
      <c r="H1910" t="str">
        <f t="shared" si="116"/>
        <v>Remote</v>
      </c>
      <c r="I1910" t="s">
        <v>35</v>
      </c>
      <c r="J1910" t="str">
        <f t="shared" si="117"/>
        <v>0-2 yrs</v>
      </c>
      <c r="K1910">
        <f t="shared" ca="1" si="119"/>
        <v>2</v>
      </c>
      <c r="L1910" t="s">
        <v>19</v>
      </c>
      <c r="M1910">
        <v>0</v>
      </c>
      <c r="N1910">
        <v>0</v>
      </c>
      <c r="O1910">
        <v>1</v>
      </c>
      <c r="P1910">
        <v>1</v>
      </c>
      <c r="Q1910">
        <v>0</v>
      </c>
      <c r="R1910">
        <f>SUM(M1910:N1910:O1910:P1910:Q1910)</f>
        <v>2</v>
      </c>
      <c r="S1910" s="1">
        <v>84122</v>
      </c>
      <c r="T1910" s="1" t="str">
        <f t="shared" si="118"/>
        <v>Medium</v>
      </c>
      <c r="U1910">
        <v>6</v>
      </c>
      <c r="V1910">
        <v>2021</v>
      </c>
      <c r="W1910" t="s">
        <v>28</v>
      </c>
      <c r="X1910">
        <v>7</v>
      </c>
    </row>
    <row r="1911" spans="1:24" x14ac:dyDescent="0.3">
      <c r="A1911">
        <v>1910</v>
      </c>
      <c r="B1911" t="s">
        <v>41</v>
      </c>
      <c r="C1911" t="str">
        <f>_xlfn.XLOOKUP(B1911,Lookup_table!B:B,Lookup_table!C:C)</f>
        <v>Data</v>
      </c>
      <c r="D1911" t="s">
        <v>34</v>
      </c>
      <c r="E1911" t="s">
        <v>42</v>
      </c>
      <c r="F1911" t="s">
        <v>24</v>
      </c>
      <c r="G1911" t="s">
        <v>17</v>
      </c>
      <c r="H1911" t="str">
        <f t="shared" si="116"/>
        <v>Remote</v>
      </c>
      <c r="I1911" t="s">
        <v>18</v>
      </c>
      <c r="J1911" t="str">
        <f t="shared" si="117"/>
        <v>7+ yrs</v>
      </c>
      <c r="K1911">
        <f t="shared" ca="1" si="119"/>
        <v>8</v>
      </c>
      <c r="L1911" t="s">
        <v>27</v>
      </c>
      <c r="M1911">
        <v>0</v>
      </c>
      <c r="N1911">
        <v>1</v>
      </c>
      <c r="O1911">
        <v>1</v>
      </c>
      <c r="P1911">
        <v>1</v>
      </c>
      <c r="Q1911">
        <v>1</v>
      </c>
      <c r="R1911">
        <f>SUM(M1911:N1911:O1911:P1911:Q1911)</f>
        <v>4</v>
      </c>
      <c r="S1911" s="1">
        <v>143244</v>
      </c>
      <c r="T1911" s="1" t="str">
        <f t="shared" si="118"/>
        <v>High</v>
      </c>
      <c r="U1911">
        <v>4</v>
      </c>
      <c r="V1911">
        <v>2024</v>
      </c>
      <c r="W1911" t="s">
        <v>28</v>
      </c>
      <c r="X1911">
        <v>2</v>
      </c>
    </row>
    <row r="1912" spans="1:24" x14ac:dyDescent="0.3">
      <c r="A1912">
        <v>1911</v>
      </c>
      <c r="B1912" t="s">
        <v>41</v>
      </c>
      <c r="C1912" t="str">
        <f>_xlfn.XLOOKUP(B1912,Lookup_table!B:B,Lookup_table!C:C)</f>
        <v>Data</v>
      </c>
      <c r="D1912" t="s">
        <v>37</v>
      </c>
      <c r="E1912" t="s">
        <v>38</v>
      </c>
      <c r="F1912" t="s">
        <v>24</v>
      </c>
      <c r="G1912" t="s">
        <v>30</v>
      </c>
      <c r="H1912" t="str">
        <f t="shared" si="116"/>
        <v>Onsite/Hybrid</v>
      </c>
      <c r="I1912" t="s">
        <v>18</v>
      </c>
      <c r="J1912" t="str">
        <f t="shared" si="117"/>
        <v>7+ yrs</v>
      </c>
      <c r="K1912">
        <f t="shared" ca="1" si="119"/>
        <v>13</v>
      </c>
      <c r="L1912" t="s">
        <v>27</v>
      </c>
      <c r="M1912">
        <v>0</v>
      </c>
      <c r="N1912">
        <v>1</v>
      </c>
      <c r="O1912">
        <v>0</v>
      </c>
      <c r="P1912">
        <v>0</v>
      </c>
      <c r="Q1912">
        <v>0</v>
      </c>
      <c r="R1912">
        <f>SUM(M1912:N1912:O1912:P1912:Q1912)</f>
        <v>1</v>
      </c>
      <c r="S1912" s="1">
        <v>101775</v>
      </c>
      <c r="T1912" s="1" t="str">
        <f t="shared" si="118"/>
        <v>Medium</v>
      </c>
      <c r="U1912">
        <v>7</v>
      </c>
      <c r="V1912">
        <v>2022</v>
      </c>
      <c r="W1912" t="s">
        <v>28</v>
      </c>
      <c r="X1912">
        <v>7</v>
      </c>
    </row>
    <row r="1913" spans="1:24" x14ac:dyDescent="0.3">
      <c r="A1913">
        <v>1912</v>
      </c>
      <c r="B1913" t="s">
        <v>36</v>
      </c>
      <c r="C1913" t="str">
        <f>_xlfn.XLOOKUP(B1913,Lookup_table!B:B,Lookup_table!C:C)</f>
        <v>Data</v>
      </c>
      <c r="D1913" t="s">
        <v>34</v>
      </c>
      <c r="E1913" t="s">
        <v>42</v>
      </c>
      <c r="F1913" t="s">
        <v>52</v>
      </c>
      <c r="G1913" t="s">
        <v>17</v>
      </c>
      <c r="H1913" t="str">
        <f t="shared" si="116"/>
        <v>Remote</v>
      </c>
      <c r="I1913" t="s">
        <v>18</v>
      </c>
      <c r="J1913" t="str">
        <f t="shared" si="117"/>
        <v>7+ yrs</v>
      </c>
      <c r="K1913">
        <f t="shared" ca="1" si="119"/>
        <v>7</v>
      </c>
      <c r="L1913" t="s">
        <v>27</v>
      </c>
      <c r="M1913">
        <v>1</v>
      </c>
      <c r="N1913">
        <v>0</v>
      </c>
      <c r="O1913">
        <v>1</v>
      </c>
      <c r="P1913">
        <v>1</v>
      </c>
      <c r="Q1913">
        <v>0</v>
      </c>
      <c r="R1913">
        <f>SUM(M1913:N1913:O1913:P1913:Q1913)</f>
        <v>3</v>
      </c>
      <c r="S1913" s="1">
        <v>129345</v>
      </c>
      <c r="T1913" s="1" t="str">
        <f t="shared" si="118"/>
        <v>High</v>
      </c>
      <c r="U1913">
        <v>7</v>
      </c>
      <c r="V1913">
        <v>2022</v>
      </c>
      <c r="W1913" t="s">
        <v>28</v>
      </c>
      <c r="X1913">
        <v>6</v>
      </c>
    </row>
    <row r="1914" spans="1:24" x14ac:dyDescent="0.3">
      <c r="A1914">
        <v>1913</v>
      </c>
      <c r="B1914" t="s">
        <v>36</v>
      </c>
      <c r="C1914" t="str">
        <f>_xlfn.XLOOKUP(B1914,Lookup_table!B:B,Lookup_table!C:C)</f>
        <v>Data</v>
      </c>
      <c r="D1914" t="s">
        <v>37</v>
      </c>
      <c r="E1914" t="s">
        <v>40</v>
      </c>
      <c r="F1914" t="s">
        <v>52</v>
      </c>
      <c r="G1914" t="s">
        <v>17</v>
      </c>
      <c r="H1914" t="str">
        <f t="shared" si="116"/>
        <v>Remote</v>
      </c>
      <c r="I1914" t="s">
        <v>18</v>
      </c>
      <c r="J1914" t="str">
        <f t="shared" si="117"/>
        <v>7+ yrs</v>
      </c>
      <c r="K1914">
        <f t="shared" ca="1" si="119"/>
        <v>10</v>
      </c>
      <c r="L1914" t="s">
        <v>27</v>
      </c>
      <c r="M1914">
        <v>0</v>
      </c>
      <c r="N1914">
        <v>1</v>
      </c>
      <c r="O1914">
        <v>1</v>
      </c>
      <c r="P1914">
        <v>1</v>
      </c>
      <c r="Q1914">
        <v>1</v>
      </c>
      <c r="R1914">
        <f>SUM(M1914:N1914:O1914:P1914:Q1914)</f>
        <v>4</v>
      </c>
      <c r="S1914" s="1">
        <v>143010</v>
      </c>
      <c r="T1914" s="1" t="str">
        <f t="shared" si="118"/>
        <v>High</v>
      </c>
      <c r="U1914">
        <v>10</v>
      </c>
      <c r="V1914">
        <v>2023</v>
      </c>
      <c r="W1914" t="s">
        <v>28</v>
      </c>
      <c r="X1914">
        <v>4</v>
      </c>
    </row>
    <row r="1915" spans="1:24" x14ac:dyDescent="0.3">
      <c r="A1915">
        <v>1914</v>
      </c>
      <c r="B1915" t="s">
        <v>41</v>
      </c>
      <c r="C1915" t="str">
        <f>_xlfn.XLOOKUP(B1915,Lookup_table!B:B,Lookup_table!C:C)</f>
        <v>Data</v>
      </c>
      <c r="D1915" t="s">
        <v>14</v>
      </c>
      <c r="E1915" t="s">
        <v>42</v>
      </c>
      <c r="F1915" t="s">
        <v>16</v>
      </c>
      <c r="G1915" t="s">
        <v>30</v>
      </c>
      <c r="H1915" t="str">
        <f t="shared" si="116"/>
        <v>Onsite/Hybrid</v>
      </c>
      <c r="I1915" t="s">
        <v>26</v>
      </c>
      <c r="J1915" t="str">
        <f t="shared" si="117"/>
        <v>3-6 yrs</v>
      </c>
      <c r="K1915">
        <f t="shared" ca="1" si="119"/>
        <v>3</v>
      </c>
      <c r="L1915" t="s">
        <v>19</v>
      </c>
      <c r="M1915">
        <v>0</v>
      </c>
      <c r="N1915">
        <v>0</v>
      </c>
      <c r="O1915">
        <v>1</v>
      </c>
      <c r="P1915">
        <v>0</v>
      </c>
      <c r="Q1915">
        <v>1</v>
      </c>
      <c r="R1915">
        <f>SUM(M1915:N1915:O1915:P1915:Q1915)</f>
        <v>2</v>
      </c>
      <c r="S1915" s="1">
        <v>96688</v>
      </c>
      <c r="T1915" s="1" t="str">
        <f t="shared" si="118"/>
        <v>Medium</v>
      </c>
      <c r="U1915">
        <v>6</v>
      </c>
      <c r="V1915">
        <v>2022</v>
      </c>
      <c r="W1915" t="s">
        <v>28</v>
      </c>
      <c r="X1915">
        <v>7</v>
      </c>
    </row>
    <row r="1916" spans="1:24" x14ac:dyDescent="0.3">
      <c r="A1916">
        <v>1915</v>
      </c>
      <c r="B1916" t="s">
        <v>33</v>
      </c>
      <c r="C1916" t="str">
        <f>_xlfn.XLOOKUP(B1916,Lookup_table!B:B,Lookup_table!C:C)</f>
        <v>Data</v>
      </c>
      <c r="D1916" t="s">
        <v>37</v>
      </c>
      <c r="E1916" t="s">
        <v>32</v>
      </c>
      <c r="F1916" t="s">
        <v>29</v>
      </c>
      <c r="G1916" t="s">
        <v>30</v>
      </c>
      <c r="H1916" t="str">
        <f t="shared" si="116"/>
        <v>Onsite/Hybrid</v>
      </c>
      <c r="I1916" t="s">
        <v>26</v>
      </c>
      <c r="J1916" t="str">
        <f t="shared" si="117"/>
        <v>3-6 yrs</v>
      </c>
      <c r="K1916">
        <f t="shared" ca="1" si="119"/>
        <v>4</v>
      </c>
      <c r="L1916" t="s">
        <v>19</v>
      </c>
      <c r="M1916">
        <v>0</v>
      </c>
      <c r="N1916">
        <v>1</v>
      </c>
      <c r="O1916">
        <v>0</v>
      </c>
      <c r="P1916">
        <v>0</v>
      </c>
      <c r="Q1916">
        <v>0</v>
      </c>
      <c r="R1916">
        <f>SUM(M1916:N1916:O1916:P1916:Q1916)</f>
        <v>1</v>
      </c>
      <c r="S1916" s="1">
        <v>76673</v>
      </c>
      <c r="T1916" s="1" t="str">
        <f t="shared" si="118"/>
        <v>Medium</v>
      </c>
      <c r="U1916">
        <v>9</v>
      </c>
      <c r="V1916">
        <v>2025</v>
      </c>
      <c r="W1916" t="s">
        <v>20</v>
      </c>
      <c r="X1916">
        <v>2</v>
      </c>
    </row>
    <row r="1917" spans="1:24" x14ac:dyDescent="0.3">
      <c r="A1917">
        <v>1916</v>
      </c>
      <c r="B1917" t="s">
        <v>21</v>
      </c>
      <c r="C1917" t="str">
        <f>_xlfn.XLOOKUP(B1917,Lookup_table!B:B,Lookup_table!C:C)</f>
        <v>AI</v>
      </c>
      <c r="D1917" t="s">
        <v>37</v>
      </c>
      <c r="E1917" t="s">
        <v>40</v>
      </c>
      <c r="F1917" t="s">
        <v>52</v>
      </c>
      <c r="G1917" t="s">
        <v>25</v>
      </c>
      <c r="H1917" t="str">
        <f t="shared" si="116"/>
        <v>Onsite/Hybrid</v>
      </c>
      <c r="I1917" t="s">
        <v>18</v>
      </c>
      <c r="J1917" t="str">
        <f t="shared" si="117"/>
        <v>7+ yrs</v>
      </c>
      <c r="K1917">
        <f t="shared" ca="1" si="119"/>
        <v>9</v>
      </c>
      <c r="L1917" t="s">
        <v>19</v>
      </c>
      <c r="M1917">
        <v>1</v>
      </c>
      <c r="N1917">
        <v>0</v>
      </c>
      <c r="O1917">
        <v>0</v>
      </c>
      <c r="P1917">
        <v>0</v>
      </c>
      <c r="Q1917">
        <v>0</v>
      </c>
      <c r="R1917">
        <f>SUM(M1917:N1917:O1917:P1917:Q1917)</f>
        <v>1</v>
      </c>
      <c r="S1917" s="1">
        <v>141929</v>
      </c>
      <c r="T1917" s="1" t="str">
        <f t="shared" si="118"/>
        <v>High</v>
      </c>
      <c r="U1917">
        <v>5</v>
      </c>
      <c r="V1917">
        <v>2025</v>
      </c>
      <c r="W1917" t="s">
        <v>34</v>
      </c>
      <c r="X1917">
        <v>4</v>
      </c>
    </row>
    <row r="1918" spans="1:24" x14ac:dyDescent="0.3">
      <c r="A1918">
        <v>1917</v>
      </c>
      <c r="B1918" t="s">
        <v>33</v>
      </c>
      <c r="C1918" t="str">
        <f>_xlfn.XLOOKUP(B1918,Lookup_table!B:B,Lookup_table!C:C)</f>
        <v>Data</v>
      </c>
      <c r="D1918" t="s">
        <v>22</v>
      </c>
      <c r="E1918" t="s">
        <v>38</v>
      </c>
      <c r="F1918" t="s">
        <v>43</v>
      </c>
      <c r="G1918" t="s">
        <v>17</v>
      </c>
      <c r="H1918" t="str">
        <f t="shared" si="116"/>
        <v>Remote</v>
      </c>
      <c r="I1918" t="s">
        <v>26</v>
      </c>
      <c r="J1918" t="str">
        <f t="shared" si="117"/>
        <v>3-6 yrs</v>
      </c>
      <c r="K1918">
        <f t="shared" ca="1" si="119"/>
        <v>5</v>
      </c>
      <c r="L1918" t="s">
        <v>27</v>
      </c>
      <c r="M1918">
        <v>1</v>
      </c>
      <c r="N1918">
        <v>0</v>
      </c>
      <c r="O1918">
        <v>1</v>
      </c>
      <c r="P1918">
        <v>0</v>
      </c>
      <c r="Q1918">
        <v>0</v>
      </c>
      <c r="R1918">
        <f>SUM(M1918:N1918:O1918:P1918:Q1918)</f>
        <v>2</v>
      </c>
      <c r="S1918" s="1">
        <v>110318</v>
      </c>
      <c r="T1918" s="1" t="str">
        <f t="shared" si="118"/>
        <v>Medium</v>
      </c>
      <c r="U1918">
        <v>9</v>
      </c>
      <c r="V1918">
        <v>2023</v>
      </c>
      <c r="W1918" t="s">
        <v>20</v>
      </c>
      <c r="X1918">
        <v>2</v>
      </c>
    </row>
    <row r="1919" spans="1:24" x14ac:dyDescent="0.3">
      <c r="A1919">
        <v>1918</v>
      </c>
      <c r="B1919" t="s">
        <v>21</v>
      </c>
      <c r="C1919" t="str">
        <f>_xlfn.XLOOKUP(B1919,Lookup_table!B:B,Lookup_table!C:C)</f>
        <v>AI</v>
      </c>
      <c r="D1919" t="s">
        <v>34</v>
      </c>
      <c r="E1919" t="s">
        <v>42</v>
      </c>
      <c r="F1919" t="s">
        <v>29</v>
      </c>
      <c r="G1919" t="s">
        <v>30</v>
      </c>
      <c r="H1919" t="str">
        <f t="shared" si="116"/>
        <v>Onsite/Hybrid</v>
      </c>
      <c r="I1919" t="s">
        <v>26</v>
      </c>
      <c r="J1919" t="str">
        <f t="shared" si="117"/>
        <v>3-6 yrs</v>
      </c>
      <c r="K1919">
        <f t="shared" ca="1" si="119"/>
        <v>6</v>
      </c>
      <c r="L1919" t="s">
        <v>39</v>
      </c>
      <c r="M1919">
        <v>0</v>
      </c>
      <c r="N1919">
        <v>0</v>
      </c>
      <c r="O1919">
        <v>0</v>
      </c>
      <c r="P1919">
        <v>0</v>
      </c>
      <c r="Q1919">
        <v>0</v>
      </c>
      <c r="R1919">
        <f>SUM(M1919:N1919:O1919:P1919:Q1919)</f>
        <v>0</v>
      </c>
      <c r="S1919" s="1">
        <v>118432</v>
      </c>
      <c r="T1919" s="1" t="str">
        <f t="shared" si="118"/>
        <v>Medium</v>
      </c>
      <c r="U1919">
        <v>2</v>
      </c>
      <c r="V1919">
        <v>2023</v>
      </c>
      <c r="W1919" t="s">
        <v>20</v>
      </c>
      <c r="X1919">
        <v>3</v>
      </c>
    </row>
    <row r="1920" spans="1:24" x14ac:dyDescent="0.3">
      <c r="A1920">
        <v>1919</v>
      </c>
      <c r="B1920" t="s">
        <v>31</v>
      </c>
      <c r="C1920" t="str">
        <f>_xlfn.XLOOKUP(B1920,Lookup_table!B:B,Lookup_table!C:C)</f>
        <v>Business</v>
      </c>
      <c r="D1920" t="s">
        <v>22</v>
      </c>
      <c r="E1920" t="s">
        <v>15</v>
      </c>
      <c r="F1920" t="s">
        <v>44</v>
      </c>
      <c r="G1920" t="s">
        <v>17</v>
      </c>
      <c r="H1920" t="str">
        <f t="shared" si="116"/>
        <v>Remote</v>
      </c>
      <c r="I1920" t="s">
        <v>35</v>
      </c>
      <c r="J1920" t="str">
        <f t="shared" si="117"/>
        <v>0-2 yrs</v>
      </c>
      <c r="K1920">
        <f t="shared" ca="1" si="119"/>
        <v>0</v>
      </c>
      <c r="L1920" t="s">
        <v>19</v>
      </c>
      <c r="M1920">
        <v>0</v>
      </c>
      <c r="N1920">
        <v>1</v>
      </c>
      <c r="O1920">
        <v>0</v>
      </c>
      <c r="P1920">
        <v>0</v>
      </c>
      <c r="Q1920">
        <v>1</v>
      </c>
      <c r="R1920">
        <f>SUM(M1920:N1920:O1920:P1920:Q1920)</f>
        <v>2</v>
      </c>
      <c r="S1920" s="1">
        <v>76011</v>
      </c>
      <c r="T1920" s="1" t="str">
        <f t="shared" si="118"/>
        <v>Medium</v>
      </c>
      <c r="U1920">
        <v>4</v>
      </c>
      <c r="V1920">
        <v>2020</v>
      </c>
      <c r="W1920" t="s">
        <v>28</v>
      </c>
      <c r="X1920">
        <v>7</v>
      </c>
    </row>
    <row r="1921" spans="1:24" x14ac:dyDescent="0.3">
      <c r="A1921">
        <v>1920</v>
      </c>
      <c r="B1921" t="s">
        <v>31</v>
      </c>
      <c r="C1921" t="str">
        <f>_xlfn.XLOOKUP(B1921,Lookup_table!B:B,Lookup_table!C:C)</f>
        <v>Business</v>
      </c>
      <c r="D1921" t="s">
        <v>34</v>
      </c>
      <c r="E1921" t="s">
        <v>42</v>
      </c>
      <c r="F1921" t="s">
        <v>51</v>
      </c>
      <c r="G1921" t="s">
        <v>17</v>
      </c>
      <c r="H1921" t="str">
        <f t="shared" si="116"/>
        <v>Remote</v>
      </c>
      <c r="I1921" t="s">
        <v>18</v>
      </c>
      <c r="J1921" t="str">
        <f t="shared" si="117"/>
        <v>7+ yrs</v>
      </c>
      <c r="K1921">
        <f t="shared" ca="1" si="119"/>
        <v>13</v>
      </c>
      <c r="L1921" t="s">
        <v>39</v>
      </c>
      <c r="M1921">
        <v>0</v>
      </c>
      <c r="N1921">
        <v>1</v>
      </c>
      <c r="O1921">
        <v>0</v>
      </c>
      <c r="P1921">
        <v>1</v>
      </c>
      <c r="Q1921">
        <v>1</v>
      </c>
      <c r="R1921">
        <f>SUM(M1921:N1921:O1921:P1921:Q1921)</f>
        <v>3</v>
      </c>
      <c r="S1921" s="1">
        <v>125456</v>
      </c>
      <c r="T1921" s="1" t="str">
        <f t="shared" si="118"/>
        <v>High</v>
      </c>
      <c r="U1921">
        <v>6</v>
      </c>
      <c r="V1921">
        <v>2021</v>
      </c>
      <c r="W1921" t="s">
        <v>20</v>
      </c>
      <c r="X1921">
        <v>6</v>
      </c>
    </row>
    <row r="1922" spans="1:24" x14ac:dyDescent="0.3">
      <c r="A1922">
        <v>1921</v>
      </c>
      <c r="B1922" t="s">
        <v>21</v>
      </c>
      <c r="C1922" t="str">
        <f>_xlfn.XLOOKUP(B1922,Lookup_table!B:B,Lookup_table!C:C)</f>
        <v>AI</v>
      </c>
      <c r="D1922" t="s">
        <v>37</v>
      </c>
      <c r="E1922" t="s">
        <v>23</v>
      </c>
      <c r="F1922" t="s">
        <v>24</v>
      </c>
      <c r="G1922" t="s">
        <v>30</v>
      </c>
      <c r="H1922" t="str">
        <f t="shared" ref="H1922:H1985" si="120">IF(G1922="Remote","Remote","Onsite/Hybrid")</f>
        <v>Onsite/Hybrid</v>
      </c>
      <c r="I1922" t="s">
        <v>18</v>
      </c>
      <c r="J1922" t="str">
        <f t="shared" ref="J1922:J1985" si="121">IF(I1922="Entry","0-2 yrs",IF(I1922="Mid","3-6 yrs","7+ yrs"))</f>
        <v>7+ yrs</v>
      </c>
      <c r="K1922">
        <f t="shared" ca="1" si="119"/>
        <v>10</v>
      </c>
      <c r="L1922" t="s">
        <v>39</v>
      </c>
      <c r="M1922">
        <v>0</v>
      </c>
      <c r="N1922">
        <v>1</v>
      </c>
      <c r="O1922">
        <v>0</v>
      </c>
      <c r="P1922">
        <v>1</v>
      </c>
      <c r="Q1922">
        <v>1</v>
      </c>
      <c r="R1922">
        <f>SUM(M1922:N1922:O1922:P1922:Q1922)</f>
        <v>3</v>
      </c>
      <c r="S1922" s="1">
        <v>166548</v>
      </c>
      <c r="T1922" s="1" t="str">
        <f t="shared" ref="T1922:T1985" si="122">IF(S1922&lt;=70000,"Low",IF(S1922&lt;=120000,"Medium","High"))</f>
        <v>High</v>
      </c>
      <c r="U1922">
        <v>12</v>
      </c>
      <c r="V1922">
        <v>2021</v>
      </c>
      <c r="W1922" t="s">
        <v>28</v>
      </c>
      <c r="X1922">
        <v>7</v>
      </c>
    </row>
    <row r="1923" spans="1:24" x14ac:dyDescent="0.3">
      <c r="A1923">
        <v>1922</v>
      </c>
      <c r="B1923" t="s">
        <v>36</v>
      </c>
      <c r="C1923" t="str">
        <f>_xlfn.XLOOKUP(B1923,Lookup_table!B:B,Lookup_table!C:C)</f>
        <v>Data</v>
      </c>
      <c r="D1923" t="s">
        <v>37</v>
      </c>
      <c r="E1923" t="s">
        <v>38</v>
      </c>
      <c r="F1923" t="s">
        <v>52</v>
      </c>
      <c r="G1923" t="s">
        <v>17</v>
      </c>
      <c r="H1923" t="str">
        <f t="shared" si="120"/>
        <v>Remote</v>
      </c>
      <c r="I1923" t="s">
        <v>26</v>
      </c>
      <c r="J1923" t="str">
        <f t="shared" si="121"/>
        <v>3-6 yrs</v>
      </c>
      <c r="K1923">
        <f t="shared" ref="K1923:K1986" ca="1" si="123">IF(J1923="0-2 yrs",RANDBETWEEN(0,2),IF(J1923="3-6 yrs", RANDBETWEEN(3,6),IF(J1923="7+ yrs", RANDBETWEEN(7,15)," ")))</f>
        <v>4</v>
      </c>
      <c r="L1923" t="s">
        <v>27</v>
      </c>
      <c r="M1923">
        <v>0</v>
      </c>
      <c r="N1923">
        <v>0</v>
      </c>
      <c r="O1923">
        <v>1</v>
      </c>
      <c r="P1923">
        <v>0</v>
      </c>
      <c r="Q1923">
        <v>1</v>
      </c>
      <c r="R1923">
        <f>SUM(M1923:N1923:O1923:P1923:Q1923)</f>
        <v>2</v>
      </c>
      <c r="S1923" s="1">
        <v>95522</v>
      </c>
      <c r="T1923" s="1" t="str">
        <f t="shared" si="122"/>
        <v>Medium</v>
      </c>
      <c r="U1923">
        <v>6</v>
      </c>
      <c r="V1923">
        <v>2021</v>
      </c>
      <c r="W1923" t="s">
        <v>28</v>
      </c>
      <c r="X1923">
        <v>8</v>
      </c>
    </row>
    <row r="1924" spans="1:24" x14ac:dyDescent="0.3">
      <c r="A1924">
        <v>1923</v>
      </c>
      <c r="B1924" t="s">
        <v>41</v>
      </c>
      <c r="C1924" t="str">
        <f>_xlfn.XLOOKUP(B1924,Lookup_table!B:B,Lookup_table!C:C)</f>
        <v>Data</v>
      </c>
      <c r="D1924" t="s">
        <v>34</v>
      </c>
      <c r="E1924" t="s">
        <v>23</v>
      </c>
      <c r="F1924" t="s">
        <v>16</v>
      </c>
      <c r="G1924" t="s">
        <v>25</v>
      </c>
      <c r="H1924" t="str">
        <f t="shared" si="120"/>
        <v>Onsite/Hybrid</v>
      </c>
      <c r="I1924" t="s">
        <v>18</v>
      </c>
      <c r="J1924" t="str">
        <f t="shared" si="121"/>
        <v>7+ yrs</v>
      </c>
      <c r="K1924">
        <f t="shared" ca="1" si="123"/>
        <v>8</v>
      </c>
      <c r="L1924" t="s">
        <v>39</v>
      </c>
      <c r="M1924">
        <v>0</v>
      </c>
      <c r="N1924">
        <v>0</v>
      </c>
      <c r="O1924">
        <v>1</v>
      </c>
      <c r="P1924">
        <v>0</v>
      </c>
      <c r="Q1924">
        <v>1</v>
      </c>
      <c r="R1924">
        <f>SUM(M1924:N1924:O1924:P1924:Q1924)</f>
        <v>2</v>
      </c>
      <c r="S1924" s="1">
        <v>123709</v>
      </c>
      <c r="T1924" s="1" t="str">
        <f t="shared" si="122"/>
        <v>High</v>
      </c>
      <c r="U1924">
        <v>3</v>
      </c>
      <c r="V1924">
        <v>2023</v>
      </c>
      <c r="W1924" t="s">
        <v>34</v>
      </c>
      <c r="X1924">
        <v>4</v>
      </c>
    </row>
    <row r="1925" spans="1:24" x14ac:dyDescent="0.3">
      <c r="A1925">
        <v>1924</v>
      </c>
      <c r="B1925" t="s">
        <v>21</v>
      </c>
      <c r="C1925" t="str">
        <f>_xlfn.XLOOKUP(B1925,Lookup_table!B:B,Lookup_table!C:C)</f>
        <v>AI</v>
      </c>
      <c r="D1925" t="s">
        <v>37</v>
      </c>
      <c r="E1925" t="s">
        <v>42</v>
      </c>
      <c r="F1925" t="s">
        <v>51</v>
      </c>
      <c r="G1925" t="s">
        <v>17</v>
      </c>
      <c r="H1925" t="str">
        <f t="shared" si="120"/>
        <v>Remote</v>
      </c>
      <c r="I1925" t="s">
        <v>18</v>
      </c>
      <c r="J1925" t="str">
        <f t="shared" si="121"/>
        <v>7+ yrs</v>
      </c>
      <c r="K1925">
        <f t="shared" ca="1" si="123"/>
        <v>9</v>
      </c>
      <c r="L1925" t="s">
        <v>19</v>
      </c>
      <c r="M1925">
        <v>0</v>
      </c>
      <c r="N1925">
        <v>1</v>
      </c>
      <c r="O1925">
        <v>1</v>
      </c>
      <c r="P1925">
        <v>1</v>
      </c>
      <c r="Q1925">
        <v>0</v>
      </c>
      <c r="R1925">
        <f>SUM(M1925:N1925:O1925:P1925:Q1925)</f>
        <v>3</v>
      </c>
      <c r="S1925" s="1">
        <v>167910</v>
      </c>
      <c r="T1925" s="1" t="str">
        <f t="shared" si="122"/>
        <v>High</v>
      </c>
      <c r="U1925">
        <v>4</v>
      </c>
      <c r="V1925">
        <v>2021</v>
      </c>
      <c r="W1925" t="s">
        <v>28</v>
      </c>
      <c r="X1925">
        <v>9</v>
      </c>
    </row>
    <row r="1926" spans="1:24" x14ac:dyDescent="0.3">
      <c r="A1926">
        <v>1925</v>
      </c>
      <c r="B1926" t="s">
        <v>31</v>
      </c>
      <c r="C1926" t="str">
        <f>_xlfn.XLOOKUP(B1926,Lookup_table!B:B,Lookup_table!C:C)</f>
        <v>Business</v>
      </c>
      <c r="D1926" t="s">
        <v>14</v>
      </c>
      <c r="E1926" t="s">
        <v>40</v>
      </c>
      <c r="F1926" t="s">
        <v>29</v>
      </c>
      <c r="G1926" t="s">
        <v>30</v>
      </c>
      <c r="H1926" t="str">
        <f t="shared" si="120"/>
        <v>Onsite/Hybrid</v>
      </c>
      <c r="I1926" t="s">
        <v>26</v>
      </c>
      <c r="J1926" t="str">
        <f t="shared" si="121"/>
        <v>3-6 yrs</v>
      </c>
      <c r="K1926">
        <f t="shared" ca="1" si="123"/>
        <v>5</v>
      </c>
      <c r="L1926" t="s">
        <v>27</v>
      </c>
      <c r="M1926">
        <v>1</v>
      </c>
      <c r="N1926">
        <v>0</v>
      </c>
      <c r="O1926">
        <v>0</v>
      </c>
      <c r="P1926">
        <v>1</v>
      </c>
      <c r="Q1926">
        <v>0</v>
      </c>
      <c r="R1926">
        <f>SUM(M1926:N1926:O1926:P1926:Q1926)</f>
        <v>2</v>
      </c>
      <c r="S1926" s="1">
        <v>92130</v>
      </c>
      <c r="T1926" s="1" t="str">
        <f t="shared" si="122"/>
        <v>Medium</v>
      </c>
      <c r="U1926">
        <v>7</v>
      </c>
      <c r="V1926">
        <v>2020</v>
      </c>
      <c r="W1926" t="s">
        <v>34</v>
      </c>
      <c r="X1926">
        <v>3</v>
      </c>
    </row>
    <row r="1927" spans="1:24" x14ac:dyDescent="0.3">
      <c r="A1927">
        <v>1926</v>
      </c>
      <c r="B1927" t="s">
        <v>31</v>
      </c>
      <c r="C1927" t="str">
        <f>_xlfn.XLOOKUP(B1927,Lookup_table!B:B,Lookup_table!C:C)</f>
        <v>Business</v>
      </c>
      <c r="D1927" t="s">
        <v>14</v>
      </c>
      <c r="E1927" t="s">
        <v>40</v>
      </c>
      <c r="F1927" t="s">
        <v>52</v>
      </c>
      <c r="G1927" t="s">
        <v>30</v>
      </c>
      <c r="H1927" t="str">
        <f t="shared" si="120"/>
        <v>Onsite/Hybrid</v>
      </c>
      <c r="I1927" t="s">
        <v>18</v>
      </c>
      <c r="J1927" t="str">
        <f t="shared" si="121"/>
        <v>7+ yrs</v>
      </c>
      <c r="K1927">
        <f t="shared" ca="1" si="123"/>
        <v>13</v>
      </c>
      <c r="L1927" t="s">
        <v>39</v>
      </c>
      <c r="M1927">
        <v>1</v>
      </c>
      <c r="N1927">
        <v>0</v>
      </c>
      <c r="O1927">
        <v>1</v>
      </c>
      <c r="P1927">
        <v>1</v>
      </c>
      <c r="Q1927">
        <v>1</v>
      </c>
      <c r="R1927">
        <f>SUM(M1927:N1927:O1927:P1927:Q1927)</f>
        <v>4</v>
      </c>
      <c r="S1927" s="1">
        <v>135044</v>
      </c>
      <c r="T1927" s="1" t="str">
        <f t="shared" si="122"/>
        <v>High</v>
      </c>
      <c r="U1927">
        <v>7</v>
      </c>
      <c r="V1927">
        <v>2022</v>
      </c>
      <c r="W1927" t="s">
        <v>28</v>
      </c>
      <c r="X1927">
        <v>2</v>
      </c>
    </row>
    <row r="1928" spans="1:24" x14ac:dyDescent="0.3">
      <c r="A1928">
        <v>1927</v>
      </c>
      <c r="B1928" t="s">
        <v>41</v>
      </c>
      <c r="C1928" t="str">
        <f>_xlfn.XLOOKUP(B1928,Lookup_table!B:B,Lookup_table!C:C)</f>
        <v>Data</v>
      </c>
      <c r="D1928" t="s">
        <v>14</v>
      </c>
      <c r="E1928" t="s">
        <v>15</v>
      </c>
      <c r="F1928" t="s">
        <v>43</v>
      </c>
      <c r="G1928" t="s">
        <v>17</v>
      </c>
      <c r="H1928" t="str">
        <f t="shared" si="120"/>
        <v>Remote</v>
      </c>
      <c r="I1928" t="s">
        <v>26</v>
      </c>
      <c r="J1928" t="str">
        <f t="shared" si="121"/>
        <v>3-6 yrs</v>
      </c>
      <c r="K1928">
        <f t="shared" ca="1" si="123"/>
        <v>6</v>
      </c>
      <c r="L1928" t="s">
        <v>39</v>
      </c>
      <c r="M1928">
        <v>1</v>
      </c>
      <c r="N1928">
        <v>1</v>
      </c>
      <c r="O1928">
        <v>0</v>
      </c>
      <c r="P1928">
        <v>0</v>
      </c>
      <c r="Q1928">
        <v>1</v>
      </c>
      <c r="R1928">
        <f>SUM(M1928:N1928:O1928:P1928:Q1928)</f>
        <v>3</v>
      </c>
      <c r="S1928" s="1">
        <v>87551</v>
      </c>
      <c r="T1928" s="1" t="str">
        <f t="shared" si="122"/>
        <v>Medium</v>
      </c>
      <c r="U1928">
        <v>3</v>
      </c>
      <c r="V1928">
        <v>2026</v>
      </c>
      <c r="W1928" t="s">
        <v>20</v>
      </c>
      <c r="X1928">
        <v>2</v>
      </c>
    </row>
    <row r="1929" spans="1:24" x14ac:dyDescent="0.3">
      <c r="A1929">
        <v>1928</v>
      </c>
      <c r="B1929" t="s">
        <v>31</v>
      </c>
      <c r="C1929" t="str">
        <f>_xlfn.XLOOKUP(B1929,Lookup_table!B:B,Lookup_table!C:C)</f>
        <v>Business</v>
      </c>
      <c r="D1929" t="s">
        <v>22</v>
      </c>
      <c r="E1929" t="s">
        <v>38</v>
      </c>
      <c r="F1929" t="s">
        <v>43</v>
      </c>
      <c r="G1929" t="s">
        <v>30</v>
      </c>
      <c r="H1929" t="str">
        <f t="shared" si="120"/>
        <v>Onsite/Hybrid</v>
      </c>
      <c r="I1929" t="s">
        <v>18</v>
      </c>
      <c r="J1929" t="str">
        <f t="shared" si="121"/>
        <v>7+ yrs</v>
      </c>
      <c r="K1929">
        <f t="shared" ca="1" si="123"/>
        <v>9</v>
      </c>
      <c r="L1929" t="s">
        <v>19</v>
      </c>
      <c r="M1929">
        <v>0</v>
      </c>
      <c r="N1929">
        <v>0</v>
      </c>
      <c r="O1929">
        <v>0</v>
      </c>
      <c r="P1929">
        <v>1</v>
      </c>
      <c r="Q1929">
        <v>0</v>
      </c>
      <c r="R1929">
        <f>SUM(M1929:N1929:O1929:P1929:Q1929)</f>
        <v>1</v>
      </c>
      <c r="S1929" s="1">
        <v>138653</v>
      </c>
      <c r="T1929" s="1" t="str">
        <f t="shared" si="122"/>
        <v>High</v>
      </c>
      <c r="U1929">
        <v>1</v>
      </c>
      <c r="V1929">
        <v>2021</v>
      </c>
      <c r="W1929" t="s">
        <v>28</v>
      </c>
      <c r="X1929">
        <v>7</v>
      </c>
    </row>
    <row r="1930" spans="1:24" x14ac:dyDescent="0.3">
      <c r="A1930">
        <v>1929</v>
      </c>
      <c r="B1930" t="s">
        <v>36</v>
      </c>
      <c r="C1930" t="str">
        <f>_xlfn.XLOOKUP(B1930,Lookup_table!B:B,Lookup_table!C:C)</f>
        <v>Data</v>
      </c>
      <c r="D1930" t="s">
        <v>22</v>
      </c>
      <c r="E1930" t="s">
        <v>40</v>
      </c>
      <c r="F1930" t="s">
        <v>24</v>
      </c>
      <c r="G1930" t="s">
        <v>17</v>
      </c>
      <c r="H1930" t="str">
        <f t="shared" si="120"/>
        <v>Remote</v>
      </c>
      <c r="I1930" t="s">
        <v>26</v>
      </c>
      <c r="J1930" t="str">
        <f t="shared" si="121"/>
        <v>3-6 yrs</v>
      </c>
      <c r="K1930">
        <f t="shared" ca="1" si="123"/>
        <v>3</v>
      </c>
      <c r="L1930" t="s">
        <v>27</v>
      </c>
      <c r="M1930">
        <v>0</v>
      </c>
      <c r="N1930">
        <v>1</v>
      </c>
      <c r="O1930">
        <v>0</v>
      </c>
      <c r="P1930">
        <v>1</v>
      </c>
      <c r="Q1930">
        <v>1</v>
      </c>
      <c r="R1930">
        <f>SUM(M1930:N1930:O1930:P1930:Q1930)</f>
        <v>3</v>
      </c>
      <c r="S1930" s="1">
        <v>116409</v>
      </c>
      <c r="T1930" s="1" t="str">
        <f t="shared" si="122"/>
        <v>Medium</v>
      </c>
      <c r="U1930">
        <v>9</v>
      </c>
      <c r="V1930">
        <v>2020</v>
      </c>
      <c r="W1930" t="s">
        <v>34</v>
      </c>
      <c r="X1930">
        <v>6</v>
      </c>
    </row>
    <row r="1931" spans="1:24" x14ac:dyDescent="0.3">
      <c r="A1931">
        <v>1930</v>
      </c>
      <c r="B1931" t="s">
        <v>36</v>
      </c>
      <c r="C1931" t="str">
        <f>_xlfn.XLOOKUP(B1931,Lookup_table!B:B,Lookup_table!C:C)</f>
        <v>Data</v>
      </c>
      <c r="D1931" t="s">
        <v>14</v>
      </c>
      <c r="E1931" t="s">
        <v>32</v>
      </c>
      <c r="F1931" t="s">
        <v>29</v>
      </c>
      <c r="G1931" t="s">
        <v>25</v>
      </c>
      <c r="H1931" t="str">
        <f t="shared" si="120"/>
        <v>Onsite/Hybrid</v>
      </c>
      <c r="I1931" t="s">
        <v>18</v>
      </c>
      <c r="J1931" t="str">
        <f t="shared" si="121"/>
        <v>7+ yrs</v>
      </c>
      <c r="K1931">
        <f t="shared" ca="1" si="123"/>
        <v>14</v>
      </c>
      <c r="L1931" t="s">
        <v>19</v>
      </c>
      <c r="M1931">
        <v>1</v>
      </c>
      <c r="N1931">
        <v>1</v>
      </c>
      <c r="O1931">
        <v>1</v>
      </c>
      <c r="P1931">
        <v>0</v>
      </c>
      <c r="Q1931">
        <v>0</v>
      </c>
      <c r="R1931">
        <f>SUM(M1931:N1931:O1931:P1931:Q1931)</f>
        <v>3</v>
      </c>
      <c r="S1931" s="1">
        <v>112753</v>
      </c>
      <c r="T1931" s="1" t="str">
        <f t="shared" si="122"/>
        <v>Medium</v>
      </c>
      <c r="U1931">
        <v>6</v>
      </c>
      <c r="V1931">
        <v>2025</v>
      </c>
      <c r="W1931" t="s">
        <v>20</v>
      </c>
      <c r="X1931">
        <v>6</v>
      </c>
    </row>
    <row r="1932" spans="1:24" x14ac:dyDescent="0.3">
      <c r="A1932">
        <v>1931</v>
      </c>
      <c r="B1932" t="s">
        <v>33</v>
      </c>
      <c r="C1932" t="str">
        <f>_xlfn.XLOOKUP(B1932,Lookup_table!B:B,Lookup_table!C:C)</f>
        <v>Data</v>
      </c>
      <c r="D1932" t="s">
        <v>37</v>
      </c>
      <c r="E1932" t="s">
        <v>32</v>
      </c>
      <c r="F1932" t="s">
        <v>52</v>
      </c>
      <c r="G1932" t="s">
        <v>25</v>
      </c>
      <c r="H1932" t="str">
        <f t="shared" si="120"/>
        <v>Onsite/Hybrid</v>
      </c>
      <c r="I1932" t="s">
        <v>18</v>
      </c>
      <c r="J1932" t="str">
        <f t="shared" si="121"/>
        <v>7+ yrs</v>
      </c>
      <c r="K1932">
        <f t="shared" ca="1" si="123"/>
        <v>15</v>
      </c>
      <c r="L1932" t="s">
        <v>27</v>
      </c>
      <c r="M1932">
        <v>0</v>
      </c>
      <c r="N1932">
        <v>1</v>
      </c>
      <c r="O1932">
        <v>0</v>
      </c>
      <c r="P1932">
        <v>0</v>
      </c>
      <c r="Q1932">
        <v>0</v>
      </c>
      <c r="R1932">
        <f>SUM(M1932:N1932:O1932:P1932:Q1932)</f>
        <v>1</v>
      </c>
      <c r="S1932" s="1">
        <v>101731</v>
      </c>
      <c r="T1932" s="1" t="str">
        <f t="shared" si="122"/>
        <v>Medium</v>
      </c>
      <c r="U1932">
        <v>10</v>
      </c>
      <c r="V1932">
        <v>2022</v>
      </c>
      <c r="W1932" t="s">
        <v>34</v>
      </c>
      <c r="X1932">
        <v>4</v>
      </c>
    </row>
    <row r="1933" spans="1:24" x14ac:dyDescent="0.3">
      <c r="A1933">
        <v>1932</v>
      </c>
      <c r="B1933" t="s">
        <v>36</v>
      </c>
      <c r="C1933" t="str">
        <f>_xlfn.XLOOKUP(B1933,Lookup_table!B:B,Lookup_table!C:C)</f>
        <v>Data</v>
      </c>
      <c r="D1933" t="s">
        <v>14</v>
      </c>
      <c r="E1933" t="s">
        <v>23</v>
      </c>
      <c r="F1933" t="s">
        <v>43</v>
      </c>
      <c r="G1933" t="s">
        <v>17</v>
      </c>
      <c r="H1933" t="str">
        <f t="shared" si="120"/>
        <v>Remote</v>
      </c>
      <c r="I1933" t="s">
        <v>26</v>
      </c>
      <c r="J1933" t="str">
        <f t="shared" si="121"/>
        <v>3-6 yrs</v>
      </c>
      <c r="K1933">
        <f t="shared" ca="1" si="123"/>
        <v>6</v>
      </c>
      <c r="L1933" t="s">
        <v>39</v>
      </c>
      <c r="M1933">
        <v>0</v>
      </c>
      <c r="N1933">
        <v>0</v>
      </c>
      <c r="O1933">
        <v>1</v>
      </c>
      <c r="P1933">
        <v>1</v>
      </c>
      <c r="Q1933">
        <v>1</v>
      </c>
      <c r="R1933">
        <f>SUM(M1933:N1933:O1933:P1933:Q1933)</f>
        <v>3</v>
      </c>
      <c r="S1933" s="1">
        <v>116671</v>
      </c>
      <c r="T1933" s="1" t="str">
        <f t="shared" si="122"/>
        <v>Medium</v>
      </c>
      <c r="U1933">
        <v>3</v>
      </c>
      <c r="V1933">
        <v>2021</v>
      </c>
      <c r="W1933" t="s">
        <v>28</v>
      </c>
      <c r="X1933">
        <v>5</v>
      </c>
    </row>
    <row r="1934" spans="1:24" x14ac:dyDescent="0.3">
      <c r="A1934">
        <v>1933</v>
      </c>
      <c r="B1934" t="s">
        <v>50</v>
      </c>
      <c r="C1934" t="str">
        <f>_xlfn.XLOOKUP(B1934,Lookup_table!B:B,Lookup_table!C:C)</f>
        <v>AI</v>
      </c>
      <c r="D1934" t="s">
        <v>34</v>
      </c>
      <c r="E1934" t="s">
        <v>40</v>
      </c>
      <c r="F1934" t="s">
        <v>16</v>
      </c>
      <c r="G1934" t="s">
        <v>17</v>
      </c>
      <c r="H1934" t="str">
        <f t="shared" si="120"/>
        <v>Remote</v>
      </c>
      <c r="I1934" t="s">
        <v>35</v>
      </c>
      <c r="J1934" t="str">
        <f t="shared" si="121"/>
        <v>0-2 yrs</v>
      </c>
      <c r="K1934">
        <f t="shared" ca="1" si="123"/>
        <v>1</v>
      </c>
      <c r="L1934" t="s">
        <v>27</v>
      </c>
      <c r="M1934">
        <v>1</v>
      </c>
      <c r="N1934">
        <v>0</v>
      </c>
      <c r="O1934">
        <v>1</v>
      </c>
      <c r="P1934">
        <v>1</v>
      </c>
      <c r="Q1934">
        <v>1</v>
      </c>
      <c r="R1934">
        <f>SUM(M1934:N1934:O1934:P1934:Q1934)</f>
        <v>4</v>
      </c>
      <c r="S1934" s="1">
        <v>132428</v>
      </c>
      <c r="T1934" s="1" t="str">
        <f t="shared" si="122"/>
        <v>High</v>
      </c>
      <c r="U1934">
        <v>3</v>
      </c>
      <c r="V1934">
        <v>2023</v>
      </c>
      <c r="W1934" t="s">
        <v>28</v>
      </c>
      <c r="X1934">
        <v>6</v>
      </c>
    </row>
    <row r="1935" spans="1:24" x14ac:dyDescent="0.3">
      <c r="A1935">
        <v>1934</v>
      </c>
      <c r="B1935" t="s">
        <v>21</v>
      </c>
      <c r="C1935" t="str">
        <f>_xlfn.XLOOKUP(B1935,Lookup_table!B:B,Lookup_table!C:C)</f>
        <v>AI</v>
      </c>
      <c r="D1935" t="s">
        <v>37</v>
      </c>
      <c r="E1935" t="s">
        <v>40</v>
      </c>
      <c r="F1935" t="s">
        <v>29</v>
      </c>
      <c r="G1935" t="s">
        <v>17</v>
      </c>
      <c r="H1935" t="str">
        <f t="shared" si="120"/>
        <v>Remote</v>
      </c>
      <c r="I1935" t="s">
        <v>35</v>
      </c>
      <c r="J1935" t="str">
        <f t="shared" si="121"/>
        <v>0-2 yrs</v>
      </c>
      <c r="K1935">
        <f t="shared" ca="1" si="123"/>
        <v>1</v>
      </c>
      <c r="L1935" t="s">
        <v>39</v>
      </c>
      <c r="M1935">
        <v>1</v>
      </c>
      <c r="N1935">
        <v>1</v>
      </c>
      <c r="O1935">
        <v>0</v>
      </c>
      <c r="P1935">
        <v>0</v>
      </c>
      <c r="Q1935">
        <v>0</v>
      </c>
      <c r="R1935">
        <f>SUM(M1935:N1935:O1935:P1935:Q1935)</f>
        <v>2</v>
      </c>
      <c r="S1935" s="1">
        <v>86302</v>
      </c>
      <c r="T1935" s="1" t="str">
        <f t="shared" si="122"/>
        <v>Medium</v>
      </c>
      <c r="U1935">
        <v>6</v>
      </c>
      <c r="V1935">
        <v>2026</v>
      </c>
      <c r="W1935" t="s">
        <v>28</v>
      </c>
      <c r="X1935">
        <v>7</v>
      </c>
    </row>
    <row r="1936" spans="1:24" x14ac:dyDescent="0.3">
      <c r="A1936">
        <v>1935</v>
      </c>
      <c r="B1936" t="s">
        <v>21</v>
      </c>
      <c r="C1936" t="str">
        <f>_xlfn.XLOOKUP(B1936,Lookup_table!B:B,Lookup_table!C:C)</f>
        <v>AI</v>
      </c>
      <c r="D1936" t="s">
        <v>34</v>
      </c>
      <c r="E1936" t="s">
        <v>42</v>
      </c>
      <c r="F1936" t="s">
        <v>16</v>
      </c>
      <c r="G1936" t="s">
        <v>30</v>
      </c>
      <c r="H1936" t="str">
        <f t="shared" si="120"/>
        <v>Onsite/Hybrid</v>
      </c>
      <c r="I1936" t="s">
        <v>26</v>
      </c>
      <c r="J1936" t="str">
        <f t="shared" si="121"/>
        <v>3-6 yrs</v>
      </c>
      <c r="K1936">
        <f t="shared" ca="1" si="123"/>
        <v>3</v>
      </c>
      <c r="L1936" t="s">
        <v>39</v>
      </c>
      <c r="M1936">
        <v>1</v>
      </c>
      <c r="N1936">
        <v>1</v>
      </c>
      <c r="O1936">
        <v>1</v>
      </c>
      <c r="P1936">
        <v>1</v>
      </c>
      <c r="Q1936">
        <v>1</v>
      </c>
      <c r="R1936">
        <f>SUM(M1936:N1936:O1936:P1936:Q1936)</f>
        <v>5</v>
      </c>
      <c r="S1936" s="1">
        <v>155979</v>
      </c>
      <c r="T1936" s="1" t="str">
        <f t="shared" si="122"/>
        <v>High</v>
      </c>
      <c r="U1936">
        <v>12</v>
      </c>
      <c r="V1936">
        <v>2025</v>
      </c>
      <c r="W1936" t="s">
        <v>28</v>
      </c>
      <c r="X1936">
        <v>4</v>
      </c>
    </row>
    <row r="1937" spans="1:24" x14ac:dyDescent="0.3">
      <c r="A1937">
        <v>1936</v>
      </c>
      <c r="B1937" t="s">
        <v>41</v>
      </c>
      <c r="C1937" t="str">
        <f>_xlfn.XLOOKUP(B1937,Lookup_table!B:B,Lookup_table!C:C)</f>
        <v>Data</v>
      </c>
      <c r="D1937" t="s">
        <v>37</v>
      </c>
      <c r="E1937" t="s">
        <v>15</v>
      </c>
      <c r="F1937" t="s">
        <v>43</v>
      </c>
      <c r="G1937" t="s">
        <v>25</v>
      </c>
      <c r="H1937" t="str">
        <f t="shared" si="120"/>
        <v>Onsite/Hybrid</v>
      </c>
      <c r="I1937" t="s">
        <v>35</v>
      </c>
      <c r="J1937" t="str">
        <f t="shared" si="121"/>
        <v>0-2 yrs</v>
      </c>
      <c r="K1937">
        <f t="shared" ca="1" si="123"/>
        <v>1</v>
      </c>
      <c r="L1937" t="s">
        <v>39</v>
      </c>
      <c r="M1937">
        <v>0</v>
      </c>
      <c r="N1937">
        <v>0</v>
      </c>
      <c r="O1937">
        <v>1</v>
      </c>
      <c r="P1937">
        <v>1</v>
      </c>
      <c r="Q1937">
        <v>1</v>
      </c>
      <c r="R1937">
        <f>SUM(M1937:N1937:O1937:P1937:Q1937)</f>
        <v>3</v>
      </c>
      <c r="S1937" s="1">
        <v>91257</v>
      </c>
      <c r="T1937" s="1" t="str">
        <f t="shared" si="122"/>
        <v>Medium</v>
      </c>
      <c r="U1937">
        <v>4</v>
      </c>
      <c r="V1937">
        <v>2021</v>
      </c>
      <c r="W1937" t="s">
        <v>28</v>
      </c>
      <c r="X1937">
        <v>3</v>
      </c>
    </row>
    <row r="1938" spans="1:24" x14ac:dyDescent="0.3">
      <c r="A1938">
        <v>1937</v>
      </c>
      <c r="B1938" t="s">
        <v>33</v>
      </c>
      <c r="C1938" t="str">
        <f>_xlfn.XLOOKUP(B1938,Lookup_table!B:B,Lookup_table!C:C)</f>
        <v>Data</v>
      </c>
      <c r="D1938" t="s">
        <v>34</v>
      </c>
      <c r="E1938" t="s">
        <v>23</v>
      </c>
      <c r="F1938" t="s">
        <v>44</v>
      </c>
      <c r="G1938" t="s">
        <v>25</v>
      </c>
      <c r="H1938" t="str">
        <f t="shared" si="120"/>
        <v>Onsite/Hybrid</v>
      </c>
      <c r="I1938" t="s">
        <v>26</v>
      </c>
      <c r="J1938" t="str">
        <f t="shared" si="121"/>
        <v>3-6 yrs</v>
      </c>
      <c r="K1938">
        <f t="shared" ca="1" si="123"/>
        <v>6</v>
      </c>
      <c r="L1938" t="s">
        <v>27</v>
      </c>
      <c r="M1938">
        <v>1</v>
      </c>
      <c r="N1938">
        <v>0</v>
      </c>
      <c r="O1938">
        <v>1</v>
      </c>
      <c r="P1938">
        <v>1</v>
      </c>
      <c r="Q1938">
        <v>0</v>
      </c>
      <c r="R1938">
        <f>SUM(M1938:N1938:O1938:P1938:Q1938)</f>
        <v>3</v>
      </c>
      <c r="S1938" s="1">
        <v>104487</v>
      </c>
      <c r="T1938" s="1" t="str">
        <f t="shared" si="122"/>
        <v>Medium</v>
      </c>
      <c r="U1938">
        <v>11</v>
      </c>
      <c r="V1938">
        <v>2025</v>
      </c>
      <c r="W1938" t="s">
        <v>28</v>
      </c>
      <c r="X1938">
        <v>5</v>
      </c>
    </row>
    <row r="1939" spans="1:24" x14ac:dyDescent="0.3">
      <c r="A1939">
        <v>1938</v>
      </c>
      <c r="B1939" t="s">
        <v>41</v>
      </c>
      <c r="C1939" t="str">
        <f>_xlfn.XLOOKUP(B1939,Lookup_table!B:B,Lookup_table!C:C)</f>
        <v>Data</v>
      </c>
      <c r="D1939" t="s">
        <v>34</v>
      </c>
      <c r="E1939" t="s">
        <v>23</v>
      </c>
      <c r="F1939" t="s">
        <v>16</v>
      </c>
      <c r="G1939" t="s">
        <v>30</v>
      </c>
      <c r="H1939" t="str">
        <f t="shared" si="120"/>
        <v>Onsite/Hybrid</v>
      </c>
      <c r="I1939" t="s">
        <v>18</v>
      </c>
      <c r="J1939" t="str">
        <f t="shared" si="121"/>
        <v>7+ yrs</v>
      </c>
      <c r="K1939">
        <f t="shared" ca="1" si="123"/>
        <v>14</v>
      </c>
      <c r="L1939" t="s">
        <v>39</v>
      </c>
      <c r="M1939">
        <v>1</v>
      </c>
      <c r="N1939">
        <v>0</v>
      </c>
      <c r="O1939">
        <v>1</v>
      </c>
      <c r="P1939">
        <v>1</v>
      </c>
      <c r="Q1939">
        <v>0</v>
      </c>
      <c r="R1939">
        <f>SUM(M1939:N1939:O1939:P1939:Q1939)</f>
        <v>3</v>
      </c>
      <c r="S1939" s="1">
        <v>131805</v>
      </c>
      <c r="T1939" s="1" t="str">
        <f t="shared" si="122"/>
        <v>High</v>
      </c>
      <c r="U1939">
        <v>5</v>
      </c>
      <c r="V1939">
        <v>2026</v>
      </c>
      <c r="W1939" t="s">
        <v>28</v>
      </c>
      <c r="X1939">
        <v>4</v>
      </c>
    </row>
    <row r="1940" spans="1:24" x14ac:dyDescent="0.3">
      <c r="A1940">
        <v>1939</v>
      </c>
      <c r="B1940" t="s">
        <v>50</v>
      </c>
      <c r="C1940" t="str">
        <f>_xlfn.XLOOKUP(B1940,Lookup_table!B:B,Lookup_table!C:C)</f>
        <v>AI</v>
      </c>
      <c r="D1940" t="s">
        <v>14</v>
      </c>
      <c r="E1940" t="s">
        <v>42</v>
      </c>
      <c r="F1940" t="s">
        <v>43</v>
      </c>
      <c r="G1940" t="s">
        <v>30</v>
      </c>
      <c r="H1940" t="str">
        <f t="shared" si="120"/>
        <v>Onsite/Hybrid</v>
      </c>
      <c r="I1940" t="s">
        <v>35</v>
      </c>
      <c r="J1940" t="str">
        <f t="shared" si="121"/>
        <v>0-2 yrs</v>
      </c>
      <c r="K1940">
        <f t="shared" ca="1" si="123"/>
        <v>2</v>
      </c>
      <c r="L1940" t="s">
        <v>39</v>
      </c>
      <c r="M1940">
        <v>1</v>
      </c>
      <c r="N1940">
        <v>0</v>
      </c>
      <c r="O1940">
        <v>0</v>
      </c>
      <c r="P1940">
        <v>0</v>
      </c>
      <c r="Q1940">
        <v>0</v>
      </c>
      <c r="R1940">
        <f>SUM(M1940:N1940:O1940:P1940:Q1940)</f>
        <v>1</v>
      </c>
      <c r="S1940" s="1">
        <v>89964</v>
      </c>
      <c r="T1940" s="1" t="str">
        <f t="shared" si="122"/>
        <v>Medium</v>
      </c>
      <c r="U1940">
        <v>10</v>
      </c>
      <c r="V1940">
        <v>2025</v>
      </c>
      <c r="W1940" t="s">
        <v>28</v>
      </c>
      <c r="X1940">
        <v>9</v>
      </c>
    </row>
    <row r="1941" spans="1:24" x14ac:dyDescent="0.3">
      <c r="A1941">
        <v>1940</v>
      </c>
      <c r="B1941" t="s">
        <v>33</v>
      </c>
      <c r="C1941" t="str">
        <f>_xlfn.XLOOKUP(B1941,Lookup_table!B:B,Lookup_table!C:C)</f>
        <v>Data</v>
      </c>
      <c r="D1941" t="s">
        <v>14</v>
      </c>
      <c r="E1941" t="s">
        <v>38</v>
      </c>
      <c r="F1941" t="s">
        <v>24</v>
      </c>
      <c r="G1941" t="s">
        <v>17</v>
      </c>
      <c r="H1941" t="str">
        <f t="shared" si="120"/>
        <v>Remote</v>
      </c>
      <c r="I1941" t="s">
        <v>35</v>
      </c>
      <c r="J1941" t="str">
        <f t="shared" si="121"/>
        <v>0-2 yrs</v>
      </c>
      <c r="K1941">
        <f t="shared" ca="1" si="123"/>
        <v>0</v>
      </c>
      <c r="L1941" t="s">
        <v>39</v>
      </c>
      <c r="M1941">
        <v>0</v>
      </c>
      <c r="N1941">
        <v>0</v>
      </c>
      <c r="O1941">
        <v>1</v>
      </c>
      <c r="P1941">
        <v>1</v>
      </c>
      <c r="Q1941">
        <v>0</v>
      </c>
      <c r="R1941">
        <f>SUM(M1941:N1941:O1941:P1941:Q1941)</f>
        <v>2</v>
      </c>
      <c r="S1941" s="1">
        <v>80237</v>
      </c>
      <c r="T1941" s="1" t="str">
        <f t="shared" si="122"/>
        <v>Medium</v>
      </c>
      <c r="U1941">
        <v>2</v>
      </c>
      <c r="V1941">
        <v>2023</v>
      </c>
      <c r="W1941" t="s">
        <v>28</v>
      </c>
      <c r="X1941">
        <v>1</v>
      </c>
    </row>
    <row r="1942" spans="1:24" x14ac:dyDescent="0.3">
      <c r="A1942">
        <v>1941</v>
      </c>
      <c r="B1942" t="s">
        <v>36</v>
      </c>
      <c r="C1942" t="str">
        <f>_xlfn.XLOOKUP(B1942,Lookup_table!B:B,Lookup_table!C:C)</f>
        <v>Data</v>
      </c>
      <c r="D1942" t="s">
        <v>22</v>
      </c>
      <c r="E1942" t="s">
        <v>40</v>
      </c>
      <c r="F1942" t="s">
        <v>44</v>
      </c>
      <c r="G1942" t="s">
        <v>25</v>
      </c>
      <c r="H1942" t="str">
        <f t="shared" si="120"/>
        <v>Onsite/Hybrid</v>
      </c>
      <c r="I1942" t="s">
        <v>18</v>
      </c>
      <c r="J1942" t="str">
        <f t="shared" si="121"/>
        <v>7+ yrs</v>
      </c>
      <c r="K1942">
        <f t="shared" ca="1" si="123"/>
        <v>11</v>
      </c>
      <c r="L1942" t="s">
        <v>39</v>
      </c>
      <c r="M1942">
        <v>0</v>
      </c>
      <c r="N1942">
        <v>0</v>
      </c>
      <c r="O1942">
        <v>1</v>
      </c>
      <c r="P1942">
        <v>0</v>
      </c>
      <c r="Q1942">
        <v>0</v>
      </c>
      <c r="R1942">
        <f>SUM(M1942:N1942:O1942:P1942:Q1942)</f>
        <v>1</v>
      </c>
      <c r="S1942" s="1">
        <v>139938</v>
      </c>
      <c r="T1942" s="1" t="str">
        <f t="shared" si="122"/>
        <v>High</v>
      </c>
      <c r="U1942">
        <v>11</v>
      </c>
      <c r="V1942">
        <v>2024</v>
      </c>
      <c r="W1942" t="s">
        <v>28</v>
      </c>
      <c r="X1942">
        <v>8</v>
      </c>
    </row>
    <row r="1943" spans="1:24" x14ac:dyDescent="0.3">
      <c r="A1943">
        <v>1942</v>
      </c>
      <c r="B1943" t="s">
        <v>50</v>
      </c>
      <c r="C1943" t="str">
        <f>_xlfn.XLOOKUP(B1943,Lookup_table!B:B,Lookup_table!C:C)</f>
        <v>AI</v>
      </c>
      <c r="D1943" t="s">
        <v>37</v>
      </c>
      <c r="E1943" t="s">
        <v>23</v>
      </c>
      <c r="F1943" t="s">
        <v>51</v>
      </c>
      <c r="G1943" t="s">
        <v>25</v>
      </c>
      <c r="H1943" t="str">
        <f t="shared" si="120"/>
        <v>Onsite/Hybrid</v>
      </c>
      <c r="I1943" t="s">
        <v>35</v>
      </c>
      <c r="J1943" t="str">
        <f t="shared" si="121"/>
        <v>0-2 yrs</v>
      </c>
      <c r="K1943">
        <f t="shared" ca="1" si="123"/>
        <v>1</v>
      </c>
      <c r="L1943" t="s">
        <v>39</v>
      </c>
      <c r="M1943">
        <v>1</v>
      </c>
      <c r="N1943">
        <v>1</v>
      </c>
      <c r="O1943">
        <v>1</v>
      </c>
      <c r="P1943">
        <v>1</v>
      </c>
      <c r="Q1943">
        <v>1</v>
      </c>
      <c r="R1943">
        <f>SUM(M1943:N1943:O1943:P1943:Q1943)</f>
        <v>5</v>
      </c>
      <c r="S1943" s="1">
        <v>133428</v>
      </c>
      <c r="T1943" s="1" t="str">
        <f t="shared" si="122"/>
        <v>High</v>
      </c>
      <c r="U1943">
        <v>1</v>
      </c>
      <c r="V1943">
        <v>2024</v>
      </c>
      <c r="W1943" t="s">
        <v>28</v>
      </c>
      <c r="X1943">
        <v>3</v>
      </c>
    </row>
    <row r="1944" spans="1:24" x14ac:dyDescent="0.3">
      <c r="A1944">
        <v>1943</v>
      </c>
      <c r="B1944" t="s">
        <v>50</v>
      </c>
      <c r="C1944" t="str">
        <f>_xlfn.XLOOKUP(B1944,Lookup_table!B:B,Lookup_table!C:C)</f>
        <v>AI</v>
      </c>
      <c r="D1944" t="s">
        <v>37</v>
      </c>
      <c r="E1944" t="s">
        <v>32</v>
      </c>
      <c r="F1944" t="s">
        <v>16</v>
      </c>
      <c r="G1944" t="s">
        <v>25</v>
      </c>
      <c r="H1944" t="str">
        <f t="shared" si="120"/>
        <v>Onsite/Hybrid</v>
      </c>
      <c r="I1944" t="s">
        <v>35</v>
      </c>
      <c r="J1944" t="str">
        <f t="shared" si="121"/>
        <v>0-2 yrs</v>
      </c>
      <c r="K1944">
        <f t="shared" ca="1" si="123"/>
        <v>0</v>
      </c>
      <c r="L1944" t="s">
        <v>39</v>
      </c>
      <c r="M1944">
        <v>0</v>
      </c>
      <c r="N1944">
        <v>1</v>
      </c>
      <c r="O1944">
        <v>0</v>
      </c>
      <c r="P1944">
        <v>1</v>
      </c>
      <c r="Q1944">
        <v>0</v>
      </c>
      <c r="R1944">
        <f>SUM(M1944:N1944:O1944:P1944:Q1944)</f>
        <v>2</v>
      </c>
      <c r="S1944" s="1">
        <v>100717</v>
      </c>
      <c r="T1944" s="1" t="str">
        <f t="shared" si="122"/>
        <v>Medium</v>
      </c>
      <c r="U1944">
        <v>10</v>
      </c>
      <c r="V1944">
        <v>2021</v>
      </c>
      <c r="W1944" t="s">
        <v>34</v>
      </c>
      <c r="X1944">
        <v>1</v>
      </c>
    </row>
    <row r="1945" spans="1:24" x14ac:dyDescent="0.3">
      <c r="A1945">
        <v>1944</v>
      </c>
      <c r="B1945" t="s">
        <v>36</v>
      </c>
      <c r="C1945" t="str">
        <f>_xlfn.XLOOKUP(B1945,Lookup_table!B:B,Lookup_table!C:C)</f>
        <v>Data</v>
      </c>
      <c r="D1945" t="s">
        <v>37</v>
      </c>
      <c r="E1945" t="s">
        <v>15</v>
      </c>
      <c r="F1945" t="s">
        <v>44</v>
      </c>
      <c r="G1945" t="s">
        <v>25</v>
      </c>
      <c r="H1945" t="str">
        <f t="shared" si="120"/>
        <v>Onsite/Hybrid</v>
      </c>
      <c r="I1945" t="s">
        <v>18</v>
      </c>
      <c r="J1945" t="str">
        <f t="shared" si="121"/>
        <v>7+ yrs</v>
      </c>
      <c r="K1945">
        <f t="shared" ca="1" si="123"/>
        <v>9</v>
      </c>
      <c r="L1945" t="s">
        <v>39</v>
      </c>
      <c r="M1945">
        <v>1</v>
      </c>
      <c r="N1945">
        <v>1</v>
      </c>
      <c r="O1945">
        <v>0</v>
      </c>
      <c r="P1945">
        <v>0</v>
      </c>
      <c r="Q1945">
        <v>1</v>
      </c>
      <c r="R1945">
        <f>SUM(M1945:N1945:O1945:P1945:Q1945)</f>
        <v>3</v>
      </c>
      <c r="S1945" s="1">
        <v>112199</v>
      </c>
      <c r="T1945" s="1" t="str">
        <f t="shared" si="122"/>
        <v>Medium</v>
      </c>
      <c r="U1945">
        <v>10</v>
      </c>
      <c r="V1945">
        <v>2022</v>
      </c>
      <c r="W1945" t="s">
        <v>20</v>
      </c>
      <c r="X1945">
        <v>2</v>
      </c>
    </row>
    <row r="1946" spans="1:24" x14ac:dyDescent="0.3">
      <c r="A1946">
        <v>1945</v>
      </c>
      <c r="B1946" t="s">
        <v>33</v>
      </c>
      <c r="C1946" t="str">
        <f>_xlfn.XLOOKUP(B1946,Lookup_table!B:B,Lookup_table!C:C)</f>
        <v>Data</v>
      </c>
      <c r="D1946" t="s">
        <v>34</v>
      </c>
      <c r="E1946" t="s">
        <v>42</v>
      </c>
      <c r="F1946" t="s">
        <v>52</v>
      </c>
      <c r="G1946" t="s">
        <v>17</v>
      </c>
      <c r="H1946" t="str">
        <f t="shared" si="120"/>
        <v>Remote</v>
      </c>
      <c r="I1946" t="s">
        <v>35</v>
      </c>
      <c r="J1946" t="str">
        <f t="shared" si="121"/>
        <v>0-2 yrs</v>
      </c>
      <c r="K1946">
        <f t="shared" ca="1" si="123"/>
        <v>1</v>
      </c>
      <c r="L1946" t="s">
        <v>27</v>
      </c>
      <c r="M1946">
        <v>0</v>
      </c>
      <c r="N1946">
        <v>0</v>
      </c>
      <c r="O1946">
        <v>1</v>
      </c>
      <c r="P1946">
        <v>1</v>
      </c>
      <c r="Q1946">
        <v>0</v>
      </c>
      <c r="R1946">
        <f>SUM(M1946:N1946:O1946:P1946:Q1946)</f>
        <v>2</v>
      </c>
      <c r="S1946" s="1">
        <v>78991</v>
      </c>
      <c r="T1946" s="1" t="str">
        <f t="shared" si="122"/>
        <v>Medium</v>
      </c>
      <c r="U1946">
        <v>7</v>
      </c>
      <c r="V1946">
        <v>2022</v>
      </c>
      <c r="W1946" t="s">
        <v>28</v>
      </c>
      <c r="X1946">
        <v>5</v>
      </c>
    </row>
    <row r="1947" spans="1:24" x14ac:dyDescent="0.3">
      <c r="A1947">
        <v>1946</v>
      </c>
      <c r="B1947" t="s">
        <v>21</v>
      </c>
      <c r="C1947" t="str">
        <f>_xlfn.XLOOKUP(B1947,Lookup_table!B:B,Lookup_table!C:C)</f>
        <v>AI</v>
      </c>
      <c r="D1947" t="s">
        <v>34</v>
      </c>
      <c r="E1947" t="s">
        <v>32</v>
      </c>
      <c r="F1947" t="s">
        <v>44</v>
      </c>
      <c r="G1947" t="s">
        <v>17</v>
      </c>
      <c r="H1947" t="str">
        <f t="shared" si="120"/>
        <v>Remote</v>
      </c>
      <c r="I1947" t="s">
        <v>18</v>
      </c>
      <c r="J1947" t="str">
        <f t="shared" si="121"/>
        <v>7+ yrs</v>
      </c>
      <c r="K1947">
        <f t="shared" ca="1" si="123"/>
        <v>7</v>
      </c>
      <c r="L1947" t="s">
        <v>39</v>
      </c>
      <c r="M1947">
        <v>0</v>
      </c>
      <c r="N1947">
        <v>0</v>
      </c>
      <c r="O1947">
        <v>1</v>
      </c>
      <c r="P1947">
        <v>0</v>
      </c>
      <c r="Q1947">
        <v>1</v>
      </c>
      <c r="R1947">
        <f>SUM(M1947:N1947:O1947:P1947:Q1947)</f>
        <v>2</v>
      </c>
      <c r="S1947" s="1">
        <v>168902</v>
      </c>
      <c r="T1947" s="1" t="str">
        <f t="shared" si="122"/>
        <v>High</v>
      </c>
      <c r="U1947">
        <v>8</v>
      </c>
      <c r="V1947">
        <v>2022</v>
      </c>
      <c r="W1947" t="s">
        <v>34</v>
      </c>
      <c r="X1947">
        <v>3</v>
      </c>
    </row>
    <row r="1948" spans="1:24" x14ac:dyDescent="0.3">
      <c r="A1948">
        <v>1947</v>
      </c>
      <c r="B1948" t="s">
        <v>33</v>
      </c>
      <c r="C1948" t="str">
        <f>_xlfn.XLOOKUP(B1948,Lookup_table!B:B,Lookup_table!C:C)</f>
        <v>Data</v>
      </c>
      <c r="D1948" t="s">
        <v>14</v>
      </c>
      <c r="E1948" t="s">
        <v>15</v>
      </c>
      <c r="F1948" t="s">
        <v>29</v>
      </c>
      <c r="G1948" t="s">
        <v>30</v>
      </c>
      <c r="H1948" t="str">
        <f t="shared" si="120"/>
        <v>Onsite/Hybrid</v>
      </c>
      <c r="I1948" t="s">
        <v>18</v>
      </c>
      <c r="J1948" t="str">
        <f t="shared" si="121"/>
        <v>7+ yrs</v>
      </c>
      <c r="K1948">
        <f t="shared" ca="1" si="123"/>
        <v>10</v>
      </c>
      <c r="L1948" t="s">
        <v>39</v>
      </c>
      <c r="M1948">
        <v>0</v>
      </c>
      <c r="N1948">
        <v>1</v>
      </c>
      <c r="O1948">
        <v>1</v>
      </c>
      <c r="P1948">
        <v>0</v>
      </c>
      <c r="Q1948">
        <v>0</v>
      </c>
      <c r="R1948">
        <f>SUM(M1948:N1948:O1948:P1948:Q1948)</f>
        <v>2</v>
      </c>
      <c r="S1948" s="1">
        <v>110683</v>
      </c>
      <c r="T1948" s="1" t="str">
        <f t="shared" si="122"/>
        <v>Medium</v>
      </c>
      <c r="U1948">
        <v>7</v>
      </c>
      <c r="V1948">
        <v>2022</v>
      </c>
      <c r="W1948" t="s">
        <v>28</v>
      </c>
      <c r="X1948">
        <v>7</v>
      </c>
    </row>
    <row r="1949" spans="1:24" x14ac:dyDescent="0.3">
      <c r="A1949">
        <v>1948</v>
      </c>
      <c r="B1949" t="s">
        <v>21</v>
      </c>
      <c r="C1949" t="str">
        <f>_xlfn.XLOOKUP(B1949,Lookup_table!B:B,Lookup_table!C:C)</f>
        <v>AI</v>
      </c>
      <c r="D1949" t="s">
        <v>37</v>
      </c>
      <c r="E1949" t="s">
        <v>40</v>
      </c>
      <c r="F1949" t="s">
        <v>44</v>
      </c>
      <c r="G1949" t="s">
        <v>30</v>
      </c>
      <c r="H1949" t="str">
        <f t="shared" si="120"/>
        <v>Onsite/Hybrid</v>
      </c>
      <c r="I1949" t="s">
        <v>35</v>
      </c>
      <c r="J1949" t="str">
        <f t="shared" si="121"/>
        <v>0-2 yrs</v>
      </c>
      <c r="K1949">
        <f t="shared" ca="1" si="123"/>
        <v>2</v>
      </c>
      <c r="L1949" t="s">
        <v>27</v>
      </c>
      <c r="M1949">
        <v>1</v>
      </c>
      <c r="N1949">
        <v>1</v>
      </c>
      <c r="O1949">
        <v>1</v>
      </c>
      <c r="P1949">
        <v>0</v>
      </c>
      <c r="Q1949">
        <v>1</v>
      </c>
      <c r="R1949">
        <f>SUM(M1949:N1949:O1949:P1949:Q1949)</f>
        <v>4</v>
      </c>
      <c r="S1949" s="1">
        <v>117819</v>
      </c>
      <c r="T1949" s="1" t="str">
        <f t="shared" si="122"/>
        <v>Medium</v>
      </c>
      <c r="U1949">
        <v>1</v>
      </c>
      <c r="V1949">
        <v>2025</v>
      </c>
      <c r="W1949" t="s">
        <v>20</v>
      </c>
      <c r="X1949">
        <v>4</v>
      </c>
    </row>
    <row r="1950" spans="1:24" x14ac:dyDescent="0.3">
      <c r="A1950">
        <v>1949</v>
      </c>
      <c r="B1950" t="s">
        <v>41</v>
      </c>
      <c r="C1950" t="str">
        <f>_xlfn.XLOOKUP(B1950,Lookup_table!B:B,Lookup_table!C:C)</f>
        <v>Data</v>
      </c>
      <c r="D1950" t="s">
        <v>37</v>
      </c>
      <c r="E1950" t="s">
        <v>38</v>
      </c>
      <c r="F1950" t="s">
        <v>29</v>
      </c>
      <c r="G1950" t="s">
        <v>17</v>
      </c>
      <c r="H1950" t="str">
        <f t="shared" si="120"/>
        <v>Remote</v>
      </c>
      <c r="I1950" t="s">
        <v>18</v>
      </c>
      <c r="J1950" t="str">
        <f t="shared" si="121"/>
        <v>7+ yrs</v>
      </c>
      <c r="K1950">
        <f t="shared" ca="1" si="123"/>
        <v>14</v>
      </c>
      <c r="L1950" t="s">
        <v>27</v>
      </c>
      <c r="M1950">
        <v>1</v>
      </c>
      <c r="N1950">
        <v>0</v>
      </c>
      <c r="O1950">
        <v>1</v>
      </c>
      <c r="P1950">
        <v>0</v>
      </c>
      <c r="Q1950">
        <v>1</v>
      </c>
      <c r="R1950">
        <f>SUM(M1950:N1950:O1950:P1950:Q1950)</f>
        <v>3</v>
      </c>
      <c r="S1950" s="1">
        <v>129077</v>
      </c>
      <c r="T1950" s="1" t="str">
        <f t="shared" si="122"/>
        <v>High</v>
      </c>
      <c r="U1950">
        <v>8</v>
      </c>
      <c r="V1950">
        <v>2024</v>
      </c>
      <c r="W1950" t="s">
        <v>20</v>
      </c>
      <c r="X1950">
        <v>4</v>
      </c>
    </row>
    <row r="1951" spans="1:24" x14ac:dyDescent="0.3">
      <c r="A1951">
        <v>1950</v>
      </c>
      <c r="B1951" t="s">
        <v>50</v>
      </c>
      <c r="C1951" t="str">
        <f>_xlfn.XLOOKUP(B1951,Lookup_table!B:B,Lookup_table!C:C)</f>
        <v>AI</v>
      </c>
      <c r="D1951" t="s">
        <v>37</v>
      </c>
      <c r="E1951" t="s">
        <v>23</v>
      </c>
      <c r="F1951" t="s">
        <v>52</v>
      </c>
      <c r="G1951" t="s">
        <v>25</v>
      </c>
      <c r="H1951" t="str">
        <f t="shared" si="120"/>
        <v>Onsite/Hybrid</v>
      </c>
      <c r="I1951" t="s">
        <v>26</v>
      </c>
      <c r="J1951" t="str">
        <f t="shared" si="121"/>
        <v>3-6 yrs</v>
      </c>
      <c r="K1951">
        <f t="shared" ca="1" si="123"/>
        <v>5</v>
      </c>
      <c r="L1951" t="s">
        <v>19</v>
      </c>
      <c r="M1951">
        <v>1</v>
      </c>
      <c r="N1951">
        <v>1</v>
      </c>
      <c r="O1951">
        <v>1</v>
      </c>
      <c r="P1951">
        <v>0</v>
      </c>
      <c r="Q1951">
        <v>0</v>
      </c>
      <c r="R1951">
        <f>SUM(M1951:N1951:O1951:P1951:Q1951)</f>
        <v>3</v>
      </c>
      <c r="S1951" s="1">
        <v>127430</v>
      </c>
      <c r="T1951" s="1" t="str">
        <f t="shared" si="122"/>
        <v>High</v>
      </c>
      <c r="U1951">
        <v>6</v>
      </c>
      <c r="V1951">
        <v>2024</v>
      </c>
      <c r="W1951" t="s">
        <v>28</v>
      </c>
      <c r="X1951">
        <v>7</v>
      </c>
    </row>
    <row r="1952" spans="1:24" x14ac:dyDescent="0.3">
      <c r="A1952">
        <v>1951</v>
      </c>
      <c r="B1952" t="s">
        <v>33</v>
      </c>
      <c r="C1952" t="str">
        <f>_xlfn.XLOOKUP(B1952,Lookup_table!B:B,Lookup_table!C:C)</f>
        <v>Data</v>
      </c>
      <c r="D1952" t="s">
        <v>14</v>
      </c>
      <c r="E1952" t="s">
        <v>23</v>
      </c>
      <c r="F1952" t="s">
        <v>29</v>
      </c>
      <c r="G1952" t="s">
        <v>25</v>
      </c>
      <c r="H1952" t="str">
        <f t="shared" si="120"/>
        <v>Onsite/Hybrid</v>
      </c>
      <c r="I1952" t="s">
        <v>18</v>
      </c>
      <c r="J1952" t="str">
        <f t="shared" si="121"/>
        <v>7+ yrs</v>
      </c>
      <c r="K1952">
        <f t="shared" ca="1" si="123"/>
        <v>8</v>
      </c>
      <c r="L1952" t="s">
        <v>27</v>
      </c>
      <c r="M1952">
        <v>1</v>
      </c>
      <c r="N1952">
        <v>0</v>
      </c>
      <c r="O1952">
        <v>0</v>
      </c>
      <c r="P1952">
        <v>0</v>
      </c>
      <c r="Q1952">
        <v>1</v>
      </c>
      <c r="R1952">
        <f>SUM(M1952:N1952:O1952:P1952:Q1952)</f>
        <v>2</v>
      </c>
      <c r="S1952" s="1">
        <v>111987</v>
      </c>
      <c r="T1952" s="1" t="str">
        <f t="shared" si="122"/>
        <v>Medium</v>
      </c>
      <c r="U1952">
        <v>5</v>
      </c>
      <c r="V1952">
        <v>2024</v>
      </c>
      <c r="W1952" t="s">
        <v>20</v>
      </c>
      <c r="X1952">
        <v>3</v>
      </c>
    </row>
    <row r="1953" spans="1:24" x14ac:dyDescent="0.3">
      <c r="A1953">
        <v>1952</v>
      </c>
      <c r="B1953" t="s">
        <v>41</v>
      </c>
      <c r="C1953" t="str">
        <f>_xlfn.XLOOKUP(B1953,Lookup_table!B:B,Lookup_table!C:C)</f>
        <v>Data</v>
      </c>
      <c r="D1953" t="s">
        <v>22</v>
      </c>
      <c r="E1953" t="s">
        <v>32</v>
      </c>
      <c r="F1953" t="s">
        <v>44</v>
      </c>
      <c r="G1953" t="s">
        <v>25</v>
      </c>
      <c r="H1953" t="str">
        <f t="shared" si="120"/>
        <v>Onsite/Hybrid</v>
      </c>
      <c r="I1953" t="s">
        <v>35</v>
      </c>
      <c r="J1953" t="str">
        <f t="shared" si="121"/>
        <v>0-2 yrs</v>
      </c>
      <c r="K1953">
        <f t="shared" ca="1" si="123"/>
        <v>2</v>
      </c>
      <c r="L1953" t="s">
        <v>39</v>
      </c>
      <c r="M1953">
        <v>0</v>
      </c>
      <c r="N1953">
        <v>1</v>
      </c>
      <c r="O1953">
        <v>1</v>
      </c>
      <c r="P1953">
        <v>1</v>
      </c>
      <c r="Q1953">
        <v>0</v>
      </c>
      <c r="R1953">
        <f>SUM(M1953:N1953:O1953:P1953:Q1953)</f>
        <v>3</v>
      </c>
      <c r="S1953" s="1">
        <v>101834</v>
      </c>
      <c r="T1953" s="1" t="str">
        <f t="shared" si="122"/>
        <v>Medium</v>
      </c>
      <c r="U1953">
        <v>10</v>
      </c>
      <c r="V1953">
        <v>2024</v>
      </c>
      <c r="W1953" t="s">
        <v>28</v>
      </c>
      <c r="X1953">
        <v>9</v>
      </c>
    </row>
    <row r="1954" spans="1:24" x14ac:dyDescent="0.3">
      <c r="A1954">
        <v>1953</v>
      </c>
      <c r="B1954" t="s">
        <v>41</v>
      </c>
      <c r="C1954" t="str">
        <f>_xlfn.XLOOKUP(B1954,Lookup_table!B:B,Lookup_table!C:C)</f>
        <v>Data</v>
      </c>
      <c r="D1954" t="s">
        <v>37</v>
      </c>
      <c r="E1954" t="s">
        <v>23</v>
      </c>
      <c r="F1954" t="s">
        <v>43</v>
      </c>
      <c r="G1954" t="s">
        <v>30</v>
      </c>
      <c r="H1954" t="str">
        <f t="shared" si="120"/>
        <v>Onsite/Hybrid</v>
      </c>
      <c r="I1954" t="s">
        <v>35</v>
      </c>
      <c r="J1954" t="str">
        <f t="shared" si="121"/>
        <v>0-2 yrs</v>
      </c>
      <c r="K1954">
        <f t="shared" ca="1" si="123"/>
        <v>0</v>
      </c>
      <c r="L1954" t="s">
        <v>19</v>
      </c>
      <c r="M1954">
        <v>1</v>
      </c>
      <c r="N1954">
        <v>1</v>
      </c>
      <c r="O1954">
        <v>1</v>
      </c>
      <c r="P1954">
        <v>0</v>
      </c>
      <c r="Q1954">
        <v>0</v>
      </c>
      <c r="R1954">
        <f>SUM(M1954:N1954:O1954:P1954:Q1954)</f>
        <v>3</v>
      </c>
      <c r="S1954" s="1">
        <v>66775</v>
      </c>
      <c r="T1954" s="1" t="str">
        <f t="shared" si="122"/>
        <v>Low</v>
      </c>
      <c r="U1954">
        <v>3</v>
      </c>
      <c r="V1954">
        <v>2026</v>
      </c>
      <c r="W1954" t="s">
        <v>34</v>
      </c>
      <c r="X1954">
        <v>3</v>
      </c>
    </row>
    <row r="1955" spans="1:24" x14ac:dyDescent="0.3">
      <c r="A1955">
        <v>1954</v>
      </c>
      <c r="B1955" t="s">
        <v>41</v>
      </c>
      <c r="C1955" t="str">
        <f>_xlfn.XLOOKUP(B1955,Lookup_table!B:B,Lookup_table!C:C)</f>
        <v>Data</v>
      </c>
      <c r="D1955" t="s">
        <v>14</v>
      </c>
      <c r="E1955" t="s">
        <v>42</v>
      </c>
      <c r="F1955" t="s">
        <v>44</v>
      </c>
      <c r="G1955" t="s">
        <v>17</v>
      </c>
      <c r="H1955" t="str">
        <f t="shared" si="120"/>
        <v>Remote</v>
      </c>
      <c r="I1955" t="s">
        <v>26</v>
      </c>
      <c r="J1955" t="str">
        <f t="shared" si="121"/>
        <v>3-6 yrs</v>
      </c>
      <c r="K1955">
        <f t="shared" ca="1" si="123"/>
        <v>5</v>
      </c>
      <c r="L1955" t="s">
        <v>39</v>
      </c>
      <c r="M1955">
        <v>0</v>
      </c>
      <c r="N1955">
        <v>0</v>
      </c>
      <c r="O1955">
        <v>1</v>
      </c>
      <c r="P1955">
        <v>1</v>
      </c>
      <c r="Q1955">
        <v>0</v>
      </c>
      <c r="R1955">
        <f>SUM(M1955:N1955:O1955:P1955:Q1955)</f>
        <v>2</v>
      </c>
      <c r="S1955" s="1">
        <v>103752</v>
      </c>
      <c r="T1955" s="1" t="str">
        <f t="shared" si="122"/>
        <v>Medium</v>
      </c>
      <c r="U1955">
        <v>5</v>
      </c>
      <c r="V1955">
        <v>2025</v>
      </c>
      <c r="W1955" t="s">
        <v>28</v>
      </c>
      <c r="X1955">
        <v>9</v>
      </c>
    </row>
    <row r="1956" spans="1:24" x14ac:dyDescent="0.3">
      <c r="A1956">
        <v>1955</v>
      </c>
      <c r="B1956" t="s">
        <v>50</v>
      </c>
      <c r="C1956" t="str">
        <f>_xlfn.XLOOKUP(B1956,Lookup_table!B:B,Lookup_table!C:C)</f>
        <v>AI</v>
      </c>
      <c r="D1956" t="s">
        <v>14</v>
      </c>
      <c r="E1956" t="s">
        <v>23</v>
      </c>
      <c r="F1956" t="s">
        <v>29</v>
      </c>
      <c r="G1956" t="s">
        <v>17</v>
      </c>
      <c r="H1956" t="str">
        <f t="shared" si="120"/>
        <v>Remote</v>
      </c>
      <c r="I1956" t="s">
        <v>18</v>
      </c>
      <c r="J1956" t="str">
        <f t="shared" si="121"/>
        <v>7+ yrs</v>
      </c>
      <c r="K1956">
        <f t="shared" ca="1" si="123"/>
        <v>13</v>
      </c>
      <c r="L1956" t="s">
        <v>39</v>
      </c>
      <c r="M1956">
        <v>1</v>
      </c>
      <c r="N1956">
        <v>1</v>
      </c>
      <c r="O1956">
        <v>1</v>
      </c>
      <c r="P1956">
        <v>0</v>
      </c>
      <c r="Q1956">
        <v>0</v>
      </c>
      <c r="R1956">
        <f>SUM(M1956:N1956:O1956:P1956:Q1956)</f>
        <v>3</v>
      </c>
      <c r="S1956" s="1">
        <v>159045</v>
      </c>
      <c r="T1956" s="1" t="str">
        <f t="shared" si="122"/>
        <v>High</v>
      </c>
      <c r="U1956">
        <v>11</v>
      </c>
      <c r="V1956">
        <v>2026</v>
      </c>
      <c r="W1956" t="s">
        <v>20</v>
      </c>
      <c r="X1956">
        <v>5</v>
      </c>
    </row>
    <row r="1957" spans="1:24" x14ac:dyDescent="0.3">
      <c r="A1957">
        <v>1956</v>
      </c>
      <c r="B1957" t="s">
        <v>50</v>
      </c>
      <c r="C1957" t="str">
        <f>_xlfn.XLOOKUP(B1957,Lookup_table!B:B,Lookup_table!C:C)</f>
        <v>AI</v>
      </c>
      <c r="D1957" t="s">
        <v>34</v>
      </c>
      <c r="E1957" t="s">
        <v>15</v>
      </c>
      <c r="F1957" t="s">
        <v>43</v>
      </c>
      <c r="G1957" t="s">
        <v>17</v>
      </c>
      <c r="H1957" t="str">
        <f t="shared" si="120"/>
        <v>Remote</v>
      </c>
      <c r="I1957" t="s">
        <v>26</v>
      </c>
      <c r="J1957" t="str">
        <f t="shared" si="121"/>
        <v>3-6 yrs</v>
      </c>
      <c r="K1957">
        <f t="shared" ca="1" si="123"/>
        <v>4</v>
      </c>
      <c r="L1957" t="s">
        <v>27</v>
      </c>
      <c r="M1957">
        <v>1</v>
      </c>
      <c r="N1957">
        <v>1</v>
      </c>
      <c r="O1957">
        <v>1</v>
      </c>
      <c r="P1957">
        <v>0</v>
      </c>
      <c r="Q1957">
        <v>0</v>
      </c>
      <c r="R1957">
        <f>SUM(M1957:N1957:O1957:P1957:Q1957)</f>
        <v>3</v>
      </c>
      <c r="S1957" s="1">
        <v>130950</v>
      </c>
      <c r="T1957" s="1" t="str">
        <f t="shared" si="122"/>
        <v>High</v>
      </c>
      <c r="U1957">
        <v>10</v>
      </c>
      <c r="V1957">
        <v>2023</v>
      </c>
      <c r="W1957" t="s">
        <v>28</v>
      </c>
      <c r="X1957">
        <v>8</v>
      </c>
    </row>
    <row r="1958" spans="1:24" x14ac:dyDescent="0.3">
      <c r="A1958">
        <v>1957</v>
      </c>
      <c r="B1958" t="s">
        <v>33</v>
      </c>
      <c r="C1958" t="str">
        <f>_xlfn.XLOOKUP(B1958,Lookup_table!B:B,Lookup_table!C:C)</f>
        <v>Data</v>
      </c>
      <c r="D1958" t="s">
        <v>22</v>
      </c>
      <c r="E1958" t="s">
        <v>23</v>
      </c>
      <c r="F1958" t="s">
        <v>44</v>
      </c>
      <c r="G1958" t="s">
        <v>25</v>
      </c>
      <c r="H1958" t="str">
        <f t="shared" si="120"/>
        <v>Onsite/Hybrid</v>
      </c>
      <c r="I1958" t="s">
        <v>35</v>
      </c>
      <c r="J1958" t="str">
        <f t="shared" si="121"/>
        <v>0-2 yrs</v>
      </c>
      <c r="K1958">
        <f t="shared" ca="1" si="123"/>
        <v>1</v>
      </c>
      <c r="L1958" t="s">
        <v>39</v>
      </c>
      <c r="M1958">
        <v>1</v>
      </c>
      <c r="N1958">
        <v>1</v>
      </c>
      <c r="O1958">
        <v>0</v>
      </c>
      <c r="P1958">
        <v>0</v>
      </c>
      <c r="Q1958">
        <v>0</v>
      </c>
      <c r="R1958">
        <f>SUM(M1958:N1958:O1958:P1958:Q1958)</f>
        <v>2</v>
      </c>
      <c r="S1958" s="1">
        <v>65629</v>
      </c>
      <c r="T1958" s="1" t="str">
        <f t="shared" si="122"/>
        <v>Low</v>
      </c>
      <c r="U1958">
        <v>1</v>
      </c>
      <c r="V1958">
        <v>2026</v>
      </c>
      <c r="W1958" t="s">
        <v>20</v>
      </c>
      <c r="X1958">
        <v>6</v>
      </c>
    </row>
    <row r="1959" spans="1:24" x14ac:dyDescent="0.3">
      <c r="A1959">
        <v>1958</v>
      </c>
      <c r="B1959" t="s">
        <v>33</v>
      </c>
      <c r="C1959" t="str">
        <f>_xlfn.XLOOKUP(B1959,Lookup_table!B:B,Lookup_table!C:C)</f>
        <v>Data</v>
      </c>
      <c r="D1959" t="s">
        <v>37</v>
      </c>
      <c r="E1959" t="s">
        <v>40</v>
      </c>
      <c r="F1959" t="s">
        <v>43</v>
      </c>
      <c r="G1959" t="s">
        <v>17</v>
      </c>
      <c r="H1959" t="str">
        <f t="shared" si="120"/>
        <v>Remote</v>
      </c>
      <c r="I1959" t="s">
        <v>26</v>
      </c>
      <c r="J1959" t="str">
        <f t="shared" si="121"/>
        <v>3-6 yrs</v>
      </c>
      <c r="K1959">
        <f t="shared" ca="1" si="123"/>
        <v>5</v>
      </c>
      <c r="L1959" t="s">
        <v>19</v>
      </c>
      <c r="M1959">
        <v>1</v>
      </c>
      <c r="N1959">
        <v>0</v>
      </c>
      <c r="O1959">
        <v>0</v>
      </c>
      <c r="P1959">
        <v>0</v>
      </c>
      <c r="Q1959">
        <v>0</v>
      </c>
      <c r="R1959">
        <f>SUM(M1959:N1959:O1959:P1959:Q1959)</f>
        <v>1</v>
      </c>
      <c r="S1959" s="1">
        <v>78456</v>
      </c>
      <c r="T1959" s="1" t="str">
        <f t="shared" si="122"/>
        <v>Medium</v>
      </c>
      <c r="U1959">
        <v>1</v>
      </c>
      <c r="V1959">
        <v>2024</v>
      </c>
      <c r="W1959" t="s">
        <v>20</v>
      </c>
      <c r="X1959">
        <v>4</v>
      </c>
    </row>
    <row r="1960" spans="1:24" x14ac:dyDescent="0.3">
      <c r="A1960">
        <v>1959</v>
      </c>
      <c r="B1960" t="s">
        <v>36</v>
      </c>
      <c r="C1960" t="str">
        <f>_xlfn.XLOOKUP(B1960,Lookup_table!B:B,Lookup_table!C:C)</f>
        <v>Data</v>
      </c>
      <c r="D1960" t="s">
        <v>37</v>
      </c>
      <c r="E1960" t="s">
        <v>15</v>
      </c>
      <c r="F1960" t="s">
        <v>43</v>
      </c>
      <c r="G1960" t="s">
        <v>25</v>
      </c>
      <c r="H1960" t="str">
        <f t="shared" si="120"/>
        <v>Onsite/Hybrid</v>
      </c>
      <c r="I1960" t="s">
        <v>35</v>
      </c>
      <c r="J1960" t="str">
        <f t="shared" si="121"/>
        <v>0-2 yrs</v>
      </c>
      <c r="K1960">
        <f t="shared" ca="1" si="123"/>
        <v>2</v>
      </c>
      <c r="L1960" t="s">
        <v>39</v>
      </c>
      <c r="M1960">
        <v>0</v>
      </c>
      <c r="N1960">
        <v>0</v>
      </c>
      <c r="O1960">
        <v>0</v>
      </c>
      <c r="P1960">
        <v>0</v>
      </c>
      <c r="Q1960">
        <v>0</v>
      </c>
      <c r="R1960">
        <f>SUM(M1960:N1960:O1960:P1960:Q1960)</f>
        <v>0</v>
      </c>
      <c r="S1960" s="1">
        <v>54352</v>
      </c>
      <c r="T1960" s="1" t="str">
        <f t="shared" si="122"/>
        <v>Low</v>
      </c>
      <c r="U1960">
        <v>2</v>
      </c>
      <c r="V1960">
        <v>2021</v>
      </c>
      <c r="W1960" t="s">
        <v>28</v>
      </c>
      <c r="X1960">
        <v>7</v>
      </c>
    </row>
    <row r="1961" spans="1:24" x14ac:dyDescent="0.3">
      <c r="A1961">
        <v>1960</v>
      </c>
      <c r="B1961" t="s">
        <v>50</v>
      </c>
      <c r="C1961" t="str">
        <f>_xlfn.XLOOKUP(B1961,Lookup_table!B:B,Lookup_table!C:C)</f>
        <v>AI</v>
      </c>
      <c r="D1961" t="s">
        <v>34</v>
      </c>
      <c r="E1961" t="s">
        <v>38</v>
      </c>
      <c r="F1961" t="s">
        <v>43</v>
      </c>
      <c r="G1961" t="s">
        <v>30</v>
      </c>
      <c r="H1961" t="str">
        <f t="shared" si="120"/>
        <v>Onsite/Hybrid</v>
      </c>
      <c r="I1961" t="s">
        <v>18</v>
      </c>
      <c r="J1961" t="str">
        <f t="shared" si="121"/>
        <v>7+ yrs</v>
      </c>
      <c r="K1961">
        <f t="shared" ca="1" si="123"/>
        <v>8</v>
      </c>
      <c r="L1961" t="s">
        <v>39</v>
      </c>
      <c r="M1961">
        <v>0</v>
      </c>
      <c r="N1961">
        <v>0</v>
      </c>
      <c r="O1961">
        <v>0</v>
      </c>
      <c r="P1961">
        <v>1</v>
      </c>
      <c r="Q1961">
        <v>1</v>
      </c>
      <c r="R1961">
        <f>SUM(M1961:N1961:O1961:P1961:Q1961)</f>
        <v>2</v>
      </c>
      <c r="S1961" s="1">
        <v>160893</v>
      </c>
      <c r="T1961" s="1" t="str">
        <f t="shared" si="122"/>
        <v>High</v>
      </c>
      <c r="U1961">
        <v>10</v>
      </c>
      <c r="V1961">
        <v>2023</v>
      </c>
      <c r="W1961" t="s">
        <v>20</v>
      </c>
      <c r="X1961">
        <v>3</v>
      </c>
    </row>
    <row r="1962" spans="1:24" x14ac:dyDescent="0.3">
      <c r="A1962">
        <v>1961</v>
      </c>
      <c r="B1962" t="s">
        <v>31</v>
      </c>
      <c r="C1962" t="str">
        <f>_xlfn.XLOOKUP(B1962,Lookup_table!B:B,Lookup_table!C:C)</f>
        <v>Business</v>
      </c>
      <c r="D1962" t="s">
        <v>34</v>
      </c>
      <c r="E1962" t="s">
        <v>38</v>
      </c>
      <c r="F1962" t="s">
        <v>24</v>
      </c>
      <c r="G1962" t="s">
        <v>17</v>
      </c>
      <c r="H1962" t="str">
        <f t="shared" si="120"/>
        <v>Remote</v>
      </c>
      <c r="I1962" t="s">
        <v>26</v>
      </c>
      <c r="J1962" t="str">
        <f t="shared" si="121"/>
        <v>3-6 yrs</v>
      </c>
      <c r="K1962">
        <f t="shared" ca="1" si="123"/>
        <v>5</v>
      </c>
      <c r="L1962" t="s">
        <v>19</v>
      </c>
      <c r="M1962">
        <v>0</v>
      </c>
      <c r="N1962">
        <v>0</v>
      </c>
      <c r="O1962">
        <v>0</v>
      </c>
      <c r="P1962">
        <v>1</v>
      </c>
      <c r="Q1962">
        <v>1</v>
      </c>
      <c r="R1962">
        <f>SUM(M1962:N1962:O1962:P1962:Q1962)</f>
        <v>2</v>
      </c>
      <c r="S1962" s="1">
        <v>98779</v>
      </c>
      <c r="T1962" s="1" t="str">
        <f t="shared" si="122"/>
        <v>Medium</v>
      </c>
      <c r="U1962">
        <v>6</v>
      </c>
      <c r="V1962">
        <v>2022</v>
      </c>
      <c r="W1962" t="s">
        <v>34</v>
      </c>
      <c r="X1962">
        <v>6</v>
      </c>
    </row>
    <row r="1963" spans="1:24" x14ac:dyDescent="0.3">
      <c r="A1963">
        <v>1962</v>
      </c>
      <c r="B1963" t="s">
        <v>31</v>
      </c>
      <c r="C1963" t="str">
        <f>_xlfn.XLOOKUP(B1963,Lookup_table!B:B,Lookup_table!C:C)</f>
        <v>Business</v>
      </c>
      <c r="D1963" t="s">
        <v>34</v>
      </c>
      <c r="E1963" t="s">
        <v>38</v>
      </c>
      <c r="F1963" t="s">
        <v>51</v>
      </c>
      <c r="G1963" t="s">
        <v>30</v>
      </c>
      <c r="H1963" t="str">
        <f t="shared" si="120"/>
        <v>Onsite/Hybrid</v>
      </c>
      <c r="I1963" t="s">
        <v>18</v>
      </c>
      <c r="J1963" t="str">
        <f t="shared" si="121"/>
        <v>7+ yrs</v>
      </c>
      <c r="K1963">
        <f t="shared" ca="1" si="123"/>
        <v>10</v>
      </c>
      <c r="L1963" t="s">
        <v>19</v>
      </c>
      <c r="M1963">
        <v>1</v>
      </c>
      <c r="N1963">
        <v>1</v>
      </c>
      <c r="O1963">
        <v>1</v>
      </c>
      <c r="P1963">
        <v>1</v>
      </c>
      <c r="Q1963">
        <v>1</v>
      </c>
      <c r="R1963">
        <f>SUM(M1963:N1963:O1963:P1963:Q1963)</f>
        <v>5</v>
      </c>
      <c r="S1963" s="1">
        <v>137309</v>
      </c>
      <c r="T1963" s="1" t="str">
        <f t="shared" si="122"/>
        <v>High</v>
      </c>
      <c r="U1963">
        <v>3</v>
      </c>
      <c r="V1963">
        <v>2020</v>
      </c>
      <c r="W1963" t="s">
        <v>28</v>
      </c>
      <c r="X1963">
        <v>3</v>
      </c>
    </row>
    <row r="1964" spans="1:24" x14ac:dyDescent="0.3">
      <c r="A1964">
        <v>1963</v>
      </c>
      <c r="B1964" t="s">
        <v>50</v>
      </c>
      <c r="C1964" t="str">
        <f>_xlfn.XLOOKUP(B1964,Lookup_table!B:B,Lookup_table!C:C)</f>
        <v>AI</v>
      </c>
      <c r="D1964" t="s">
        <v>22</v>
      </c>
      <c r="E1964" t="s">
        <v>32</v>
      </c>
      <c r="F1964" t="s">
        <v>16</v>
      </c>
      <c r="G1964" t="s">
        <v>25</v>
      </c>
      <c r="H1964" t="str">
        <f t="shared" si="120"/>
        <v>Onsite/Hybrid</v>
      </c>
      <c r="I1964" t="s">
        <v>26</v>
      </c>
      <c r="J1964" t="str">
        <f t="shared" si="121"/>
        <v>3-6 yrs</v>
      </c>
      <c r="K1964">
        <f t="shared" ca="1" si="123"/>
        <v>4</v>
      </c>
      <c r="L1964" t="s">
        <v>39</v>
      </c>
      <c r="M1964">
        <v>0</v>
      </c>
      <c r="N1964">
        <v>1</v>
      </c>
      <c r="O1964">
        <v>1</v>
      </c>
      <c r="P1964">
        <v>1</v>
      </c>
      <c r="Q1964">
        <v>0</v>
      </c>
      <c r="R1964">
        <f>SUM(M1964:N1964:O1964:P1964:Q1964)</f>
        <v>3</v>
      </c>
      <c r="S1964" s="1">
        <v>163166</v>
      </c>
      <c r="T1964" s="1" t="str">
        <f t="shared" si="122"/>
        <v>High</v>
      </c>
      <c r="U1964">
        <v>6</v>
      </c>
      <c r="V1964">
        <v>2021</v>
      </c>
      <c r="W1964" t="s">
        <v>28</v>
      </c>
      <c r="X1964">
        <v>2</v>
      </c>
    </row>
    <row r="1965" spans="1:24" x14ac:dyDescent="0.3">
      <c r="A1965">
        <v>1964</v>
      </c>
      <c r="B1965" t="s">
        <v>50</v>
      </c>
      <c r="C1965" t="str">
        <f>_xlfn.XLOOKUP(B1965,Lookup_table!B:B,Lookup_table!C:C)</f>
        <v>AI</v>
      </c>
      <c r="D1965" t="s">
        <v>22</v>
      </c>
      <c r="E1965" t="s">
        <v>15</v>
      </c>
      <c r="F1965" t="s">
        <v>29</v>
      </c>
      <c r="G1965" t="s">
        <v>25</v>
      </c>
      <c r="H1965" t="str">
        <f t="shared" si="120"/>
        <v>Onsite/Hybrid</v>
      </c>
      <c r="I1965" t="s">
        <v>35</v>
      </c>
      <c r="J1965" t="str">
        <f t="shared" si="121"/>
        <v>0-2 yrs</v>
      </c>
      <c r="K1965">
        <f t="shared" ca="1" si="123"/>
        <v>2</v>
      </c>
      <c r="L1965" t="s">
        <v>39</v>
      </c>
      <c r="M1965">
        <v>0</v>
      </c>
      <c r="N1965">
        <v>1</v>
      </c>
      <c r="O1965">
        <v>0</v>
      </c>
      <c r="P1965">
        <v>1</v>
      </c>
      <c r="Q1965">
        <v>0</v>
      </c>
      <c r="R1965">
        <f>SUM(M1965:N1965:O1965:P1965:Q1965)</f>
        <v>2</v>
      </c>
      <c r="S1965" s="1">
        <v>126378</v>
      </c>
      <c r="T1965" s="1" t="str">
        <f t="shared" si="122"/>
        <v>High</v>
      </c>
      <c r="U1965">
        <v>5</v>
      </c>
      <c r="V1965">
        <v>2022</v>
      </c>
      <c r="W1965" t="s">
        <v>34</v>
      </c>
      <c r="X1965">
        <v>1</v>
      </c>
    </row>
    <row r="1966" spans="1:24" x14ac:dyDescent="0.3">
      <c r="A1966">
        <v>1965</v>
      </c>
      <c r="B1966" t="s">
        <v>36</v>
      </c>
      <c r="C1966" t="str">
        <f>_xlfn.XLOOKUP(B1966,Lookup_table!B:B,Lookup_table!C:C)</f>
        <v>Data</v>
      </c>
      <c r="D1966" t="s">
        <v>34</v>
      </c>
      <c r="E1966" t="s">
        <v>23</v>
      </c>
      <c r="F1966" t="s">
        <v>24</v>
      </c>
      <c r="G1966" t="s">
        <v>25</v>
      </c>
      <c r="H1966" t="str">
        <f t="shared" si="120"/>
        <v>Onsite/Hybrid</v>
      </c>
      <c r="I1966" t="s">
        <v>18</v>
      </c>
      <c r="J1966" t="str">
        <f t="shared" si="121"/>
        <v>7+ yrs</v>
      </c>
      <c r="K1966">
        <f t="shared" ca="1" si="123"/>
        <v>15</v>
      </c>
      <c r="L1966" t="s">
        <v>39</v>
      </c>
      <c r="M1966">
        <v>1</v>
      </c>
      <c r="N1966">
        <v>0</v>
      </c>
      <c r="O1966">
        <v>0</v>
      </c>
      <c r="P1966">
        <v>1</v>
      </c>
      <c r="Q1966">
        <v>1</v>
      </c>
      <c r="R1966">
        <f>SUM(M1966:N1966:O1966:P1966:Q1966)</f>
        <v>3</v>
      </c>
      <c r="S1966" s="1">
        <v>121646</v>
      </c>
      <c r="T1966" s="1" t="str">
        <f t="shared" si="122"/>
        <v>High</v>
      </c>
      <c r="U1966">
        <v>8</v>
      </c>
      <c r="V1966">
        <v>2025</v>
      </c>
      <c r="W1966" t="s">
        <v>20</v>
      </c>
      <c r="X1966">
        <v>1</v>
      </c>
    </row>
    <row r="1967" spans="1:24" x14ac:dyDescent="0.3">
      <c r="A1967">
        <v>1966</v>
      </c>
      <c r="B1967" t="s">
        <v>21</v>
      </c>
      <c r="C1967" t="str">
        <f>_xlfn.XLOOKUP(B1967,Lookup_table!B:B,Lookup_table!C:C)</f>
        <v>AI</v>
      </c>
      <c r="D1967" t="s">
        <v>22</v>
      </c>
      <c r="E1967" t="s">
        <v>42</v>
      </c>
      <c r="F1967" t="s">
        <v>24</v>
      </c>
      <c r="G1967" t="s">
        <v>17</v>
      </c>
      <c r="H1967" t="str">
        <f t="shared" si="120"/>
        <v>Remote</v>
      </c>
      <c r="I1967" t="s">
        <v>26</v>
      </c>
      <c r="J1967" t="str">
        <f t="shared" si="121"/>
        <v>3-6 yrs</v>
      </c>
      <c r="K1967">
        <f t="shared" ca="1" si="123"/>
        <v>4</v>
      </c>
      <c r="L1967" t="s">
        <v>39</v>
      </c>
      <c r="M1967">
        <v>1</v>
      </c>
      <c r="N1967">
        <v>0</v>
      </c>
      <c r="O1967">
        <v>1</v>
      </c>
      <c r="P1967">
        <v>1</v>
      </c>
      <c r="Q1967">
        <v>0</v>
      </c>
      <c r="R1967">
        <f>SUM(M1967:N1967:O1967:P1967:Q1967)</f>
        <v>3</v>
      </c>
      <c r="S1967" s="1">
        <v>160451</v>
      </c>
      <c r="T1967" s="1" t="str">
        <f t="shared" si="122"/>
        <v>High</v>
      </c>
      <c r="U1967">
        <v>6</v>
      </c>
      <c r="V1967">
        <v>2022</v>
      </c>
      <c r="W1967" t="s">
        <v>28</v>
      </c>
      <c r="X1967">
        <v>4</v>
      </c>
    </row>
    <row r="1968" spans="1:24" x14ac:dyDescent="0.3">
      <c r="A1968">
        <v>1967</v>
      </c>
      <c r="B1968" t="s">
        <v>36</v>
      </c>
      <c r="C1968" t="str">
        <f>_xlfn.XLOOKUP(B1968,Lookup_table!B:B,Lookup_table!C:C)</f>
        <v>Data</v>
      </c>
      <c r="D1968" t="s">
        <v>22</v>
      </c>
      <c r="E1968" t="s">
        <v>40</v>
      </c>
      <c r="F1968" t="s">
        <v>24</v>
      </c>
      <c r="G1968" t="s">
        <v>25</v>
      </c>
      <c r="H1968" t="str">
        <f t="shared" si="120"/>
        <v>Onsite/Hybrid</v>
      </c>
      <c r="I1968" t="s">
        <v>18</v>
      </c>
      <c r="J1968" t="str">
        <f t="shared" si="121"/>
        <v>7+ yrs</v>
      </c>
      <c r="K1968">
        <f t="shared" ca="1" si="123"/>
        <v>11</v>
      </c>
      <c r="L1968" t="s">
        <v>39</v>
      </c>
      <c r="M1968">
        <v>1</v>
      </c>
      <c r="N1968">
        <v>1</v>
      </c>
      <c r="O1968">
        <v>1</v>
      </c>
      <c r="P1968">
        <v>0</v>
      </c>
      <c r="Q1968">
        <v>1</v>
      </c>
      <c r="R1968">
        <f>SUM(M1968:N1968:O1968:P1968:Q1968)</f>
        <v>4</v>
      </c>
      <c r="S1968" s="1">
        <v>141946</v>
      </c>
      <c r="T1968" s="1" t="str">
        <f t="shared" si="122"/>
        <v>High</v>
      </c>
      <c r="U1968">
        <v>6</v>
      </c>
      <c r="V1968">
        <v>2022</v>
      </c>
      <c r="W1968" t="s">
        <v>28</v>
      </c>
      <c r="X1968">
        <v>8</v>
      </c>
    </row>
    <row r="1969" spans="1:24" x14ac:dyDescent="0.3">
      <c r="A1969">
        <v>1968</v>
      </c>
      <c r="B1969" t="s">
        <v>33</v>
      </c>
      <c r="C1969" t="str">
        <f>_xlfn.XLOOKUP(B1969,Lookup_table!B:B,Lookup_table!C:C)</f>
        <v>Data</v>
      </c>
      <c r="D1969" t="s">
        <v>14</v>
      </c>
      <c r="E1969" t="s">
        <v>40</v>
      </c>
      <c r="F1969" t="s">
        <v>44</v>
      </c>
      <c r="G1969" t="s">
        <v>30</v>
      </c>
      <c r="H1969" t="str">
        <f t="shared" si="120"/>
        <v>Onsite/Hybrid</v>
      </c>
      <c r="I1969" t="s">
        <v>35</v>
      </c>
      <c r="J1969" t="str">
        <f t="shared" si="121"/>
        <v>0-2 yrs</v>
      </c>
      <c r="K1969">
        <f t="shared" ca="1" si="123"/>
        <v>0</v>
      </c>
      <c r="L1969" t="s">
        <v>27</v>
      </c>
      <c r="M1969">
        <v>0</v>
      </c>
      <c r="N1969">
        <v>1</v>
      </c>
      <c r="O1969">
        <v>1</v>
      </c>
      <c r="P1969">
        <v>1</v>
      </c>
      <c r="Q1969">
        <v>0</v>
      </c>
      <c r="R1969">
        <f>SUM(M1969:N1969:O1969:P1969:Q1969)</f>
        <v>3</v>
      </c>
      <c r="S1969" s="1">
        <v>81591</v>
      </c>
      <c r="T1969" s="1" t="str">
        <f t="shared" si="122"/>
        <v>Medium</v>
      </c>
      <c r="U1969">
        <v>10</v>
      </c>
      <c r="V1969">
        <v>2023</v>
      </c>
      <c r="W1969" t="s">
        <v>28</v>
      </c>
      <c r="X1969">
        <v>9</v>
      </c>
    </row>
    <row r="1970" spans="1:24" x14ac:dyDescent="0.3">
      <c r="A1970">
        <v>1969</v>
      </c>
      <c r="B1970" t="s">
        <v>21</v>
      </c>
      <c r="C1970" t="str">
        <f>_xlfn.XLOOKUP(B1970,Lookup_table!B:B,Lookup_table!C:C)</f>
        <v>AI</v>
      </c>
      <c r="D1970" t="s">
        <v>22</v>
      </c>
      <c r="E1970" t="s">
        <v>23</v>
      </c>
      <c r="F1970" t="s">
        <v>16</v>
      </c>
      <c r="G1970" t="s">
        <v>25</v>
      </c>
      <c r="H1970" t="str">
        <f t="shared" si="120"/>
        <v>Onsite/Hybrid</v>
      </c>
      <c r="I1970" t="s">
        <v>18</v>
      </c>
      <c r="J1970" t="str">
        <f t="shared" si="121"/>
        <v>7+ yrs</v>
      </c>
      <c r="K1970">
        <f t="shared" ca="1" si="123"/>
        <v>13</v>
      </c>
      <c r="L1970" t="s">
        <v>39</v>
      </c>
      <c r="M1970">
        <v>0</v>
      </c>
      <c r="N1970">
        <v>1</v>
      </c>
      <c r="O1970">
        <v>1</v>
      </c>
      <c r="P1970">
        <v>1</v>
      </c>
      <c r="Q1970">
        <v>1</v>
      </c>
      <c r="R1970">
        <f>SUM(M1970:N1970:O1970:P1970:Q1970)</f>
        <v>4</v>
      </c>
      <c r="S1970" s="1">
        <v>201691</v>
      </c>
      <c r="T1970" s="1" t="str">
        <f t="shared" si="122"/>
        <v>High</v>
      </c>
      <c r="U1970">
        <v>8</v>
      </c>
      <c r="V1970">
        <v>2020</v>
      </c>
      <c r="W1970" t="s">
        <v>28</v>
      </c>
      <c r="X1970">
        <v>2</v>
      </c>
    </row>
    <row r="1971" spans="1:24" x14ac:dyDescent="0.3">
      <c r="A1971">
        <v>1970</v>
      </c>
      <c r="B1971" t="s">
        <v>33</v>
      </c>
      <c r="C1971" t="str">
        <f>_xlfn.XLOOKUP(B1971,Lookup_table!B:B,Lookup_table!C:C)</f>
        <v>Data</v>
      </c>
      <c r="D1971" t="s">
        <v>22</v>
      </c>
      <c r="E1971" t="s">
        <v>40</v>
      </c>
      <c r="F1971" t="s">
        <v>24</v>
      </c>
      <c r="G1971" t="s">
        <v>30</v>
      </c>
      <c r="H1971" t="str">
        <f t="shared" si="120"/>
        <v>Onsite/Hybrid</v>
      </c>
      <c r="I1971" t="s">
        <v>26</v>
      </c>
      <c r="J1971" t="str">
        <f t="shared" si="121"/>
        <v>3-6 yrs</v>
      </c>
      <c r="K1971">
        <f t="shared" ca="1" si="123"/>
        <v>5</v>
      </c>
      <c r="L1971" t="s">
        <v>27</v>
      </c>
      <c r="M1971">
        <v>1</v>
      </c>
      <c r="N1971">
        <v>1</v>
      </c>
      <c r="O1971">
        <v>0</v>
      </c>
      <c r="P1971">
        <v>0</v>
      </c>
      <c r="Q1971">
        <v>1</v>
      </c>
      <c r="R1971">
        <f>SUM(M1971:N1971:O1971:P1971:Q1971)</f>
        <v>3</v>
      </c>
      <c r="S1971" s="1">
        <v>101266</v>
      </c>
      <c r="T1971" s="1" t="str">
        <f t="shared" si="122"/>
        <v>Medium</v>
      </c>
      <c r="U1971">
        <v>9</v>
      </c>
      <c r="V1971">
        <v>2021</v>
      </c>
      <c r="W1971" t="s">
        <v>28</v>
      </c>
      <c r="X1971">
        <v>8</v>
      </c>
    </row>
    <row r="1972" spans="1:24" x14ac:dyDescent="0.3">
      <c r="A1972">
        <v>1971</v>
      </c>
      <c r="B1972" t="s">
        <v>31</v>
      </c>
      <c r="C1972" t="str">
        <f>_xlfn.XLOOKUP(B1972,Lookup_table!B:B,Lookup_table!C:C)</f>
        <v>Business</v>
      </c>
      <c r="D1972" t="s">
        <v>14</v>
      </c>
      <c r="E1972" t="s">
        <v>15</v>
      </c>
      <c r="F1972" t="s">
        <v>29</v>
      </c>
      <c r="G1972" t="s">
        <v>17</v>
      </c>
      <c r="H1972" t="str">
        <f t="shared" si="120"/>
        <v>Remote</v>
      </c>
      <c r="I1972" t="s">
        <v>26</v>
      </c>
      <c r="J1972" t="str">
        <f t="shared" si="121"/>
        <v>3-6 yrs</v>
      </c>
      <c r="K1972">
        <f t="shared" ca="1" si="123"/>
        <v>4</v>
      </c>
      <c r="L1972" t="s">
        <v>19</v>
      </c>
      <c r="M1972">
        <v>0</v>
      </c>
      <c r="N1972">
        <v>1</v>
      </c>
      <c r="O1972">
        <v>1</v>
      </c>
      <c r="P1972">
        <v>1</v>
      </c>
      <c r="Q1972">
        <v>0</v>
      </c>
      <c r="R1972">
        <f>SUM(M1972:N1972:O1972:P1972:Q1972)</f>
        <v>3</v>
      </c>
      <c r="S1972" s="1">
        <v>106900</v>
      </c>
      <c r="T1972" s="1" t="str">
        <f t="shared" si="122"/>
        <v>Medium</v>
      </c>
      <c r="U1972">
        <v>4</v>
      </c>
      <c r="V1972">
        <v>2022</v>
      </c>
      <c r="W1972" t="s">
        <v>28</v>
      </c>
      <c r="X1972">
        <v>5</v>
      </c>
    </row>
    <row r="1973" spans="1:24" x14ac:dyDescent="0.3">
      <c r="A1973">
        <v>1972</v>
      </c>
      <c r="B1973" t="s">
        <v>31</v>
      </c>
      <c r="C1973" t="str">
        <f>_xlfn.XLOOKUP(B1973,Lookup_table!B:B,Lookup_table!C:C)</f>
        <v>Business</v>
      </c>
      <c r="D1973" t="s">
        <v>14</v>
      </c>
      <c r="E1973" t="s">
        <v>32</v>
      </c>
      <c r="F1973" t="s">
        <v>24</v>
      </c>
      <c r="G1973" t="s">
        <v>17</v>
      </c>
      <c r="H1973" t="str">
        <f t="shared" si="120"/>
        <v>Remote</v>
      </c>
      <c r="I1973" t="s">
        <v>35</v>
      </c>
      <c r="J1973" t="str">
        <f t="shared" si="121"/>
        <v>0-2 yrs</v>
      </c>
      <c r="K1973">
        <f t="shared" ca="1" si="123"/>
        <v>2</v>
      </c>
      <c r="L1973" t="s">
        <v>27</v>
      </c>
      <c r="M1973">
        <v>1</v>
      </c>
      <c r="N1973">
        <v>0</v>
      </c>
      <c r="O1973">
        <v>1</v>
      </c>
      <c r="P1973">
        <v>1</v>
      </c>
      <c r="Q1973">
        <v>1</v>
      </c>
      <c r="R1973">
        <f>SUM(M1973:N1973:O1973:P1973:Q1973)</f>
        <v>4</v>
      </c>
      <c r="S1973" s="1">
        <v>87124</v>
      </c>
      <c r="T1973" s="1" t="str">
        <f t="shared" si="122"/>
        <v>Medium</v>
      </c>
      <c r="U1973">
        <v>1</v>
      </c>
      <c r="V1973">
        <v>2022</v>
      </c>
      <c r="W1973" t="s">
        <v>28</v>
      </c>
      <c r="X1973">
        <v>4</v>
      </c>
    </row>
    <row r="1974" spans="1:24" x14ac:dyDescent="0.3">
      <c r="A1974">
        <v>1973</v>
      </c>
      <c r="B1974" t="s">
        <v>36</v>
      </c>
      <c r="C1974" t="str">
        <f>_xlfn.XLOOKUP(B1974,Lookup_table!B:B,Lookup_table!C:C)</f>
        <v>Data</v>
      </c>
      <c r="D1974" t="s">
        <v>37</v>
      </c>
      <c r="E1974" t="s">
        <v>32</v>
      </c>
      <c r="F1974" t="s">
        <v>51</v>
      </c>
      <c r="G1974" t="s">
        <v>25</v>
      </c>
      <c r="H1974" t="str">
        <f t="shared" si="120"/>
        <v>Onsite/Hybrid</v>
      </c>
      <c r="I1974" t="s">
        <v>35</v>
      </c>
      <c r="J1974" t="str">
        <f t="shared" si="121"/>
        <v>0-2 yrs</v>
      </c>
      <c r="K1974">
        <f t="shared" ca="1" si="123"/>
        <v>2</v>
      </c>
      <c r="L1974" t="s">
        <v>39</v>
      </c>
      <c r="M1974">
        <v>1</v>
      </c>
      <c r="N1974">
        <v>1</v>
      </c>
      <c r="O1974">
        <v>0</v>
      </c>
      <c r="P1974">
        <v>1</v>
      </c>
      <c r="Q1974">
        <v>1</v>
      </c>
      <c r="R1974">
        <f>SUM(M1974:N1974:O1974:P1974:Q1974)</f>
        <v>4</v>
      </c>
      <c r="S1974" s="1">
        <v>77803</v>
      </c>
      <c r="T1974" s="1" t="str">
        <f t="shared" si="122"/>
        <v>Medium</v>
      </c>
      <c r="U1974">
        <v>12</v>
      </c>
      <c r="V1974">
        <v>2023</v>
      </c>
      <c r="W1974" t="s">
        <v>20</v>
      </c>
      <c r="X1974">
        <v>4</v>
      </c>
    </row>
    <row r="1975" spans="1:24" x14ac:dyDescent="0.3">
      <c r="A1975">
        <v>1974</v>
      </c>
      <c r="B1975" t="s">
        <v>50</v>
      </c>
      <c r="C1975" t="str">
        <f>_xlfn.XLOOKUP(B1975,Lookup_table!B:B,Lookup_table!C:C)</f>
        <v>AI</v>
      </c>
      <c r="D1975" t="s">
        <v>34</v>
      </c>
      <c r="E1975" t="s">
        <v>23</v>
      </c>
      <c r="F1975" t="s">
        <v>29</v>
      </c>
      <c r="G1975" t="s">
        <v>17</v>
      </c>
      <c r="H1975" t="str">
        <f t="shared" si="120"/>
        <v>Remote</v>
      </c>
      <c r="I1975" t="s">
        <v>26</v>
      </c>
      <c r="J1975" t="str">
        <f t="shared" si="121"/>
        <v>3-6 yrs</v>
      </c>
      <c r="K1975">
        <f t="shared" ca="1" si="123"/>
        <v>6</v>
      </c>
      <c r="L1975" t="s">
        <v>19</v>
      </c>
      <c r="M1975">
        <v>1</v>
      </c>
      <c r="N1975">
        <v>0</v>
      </c>
      <c r="O1975">
        <v>1</v>
      </c>
      <c r="P1975">
        <v>0</v>
      </c>
      <c r="Q1975">
        <v>0</v>
      </c>
      <c r="R1975">
        <f>SUM(M1975:N1975:O1975:P1975:Q1975)</f>
        <v>2</v>
      </c>
      <c r="S1975" s="1">
        <v>126756</v>
      </c>
      <c r="T1975" s="1" t="str">
        <f t="shared" si="122"/>
        <v>High</v>
      </c>
      <c r="U1975">
        <v>12</v>
      </c>
      <c r="V1975">
        <v>2024</v>
      </c>
      <c r="W1975" t="s">
        <v>20</v>
      </c>
      <c r="X1975">
        <v>6</v>
      </c>
    </row>
    <row r="1976" spans="1:24" x14ac:dyDescent="0.3">
      <c r="A1976">
        <v>1975</v>
      </c>
      <c r="B1976" t="s">
        <v>33</v>
      </c>
      <c r="C1976" t="str">
        <f>_xlfn.XLOOKUP(B1976,Lookup_table!B:B,Lookup_table!C:C)</f>
        <v>Data</v>
      </c>
      <c r="D1976" t="s">
        <v>14</v>
      </c>
      <c r="E1976" t="s">
        <v>40</v>
      </c>
      <c r="F1976" t="s">
        <v>29</v>
      </c>
      <c r="G1976" t="s">
        <v>25</v>
      </c>
      <c r="H1976" t="str">
        <f t="shared" si="120"/>
        <v>Onsite/Hybrid</v>
      </c>
      <c r="I1976" t="s">
        <v>35</v>
      </c>
      <c r="J1976" t="str">
        <f t="shared" si="121"/>
        <v>0-2 yrs</v>
      </c>
      <c r="K1976">
        <f t="shared" ca="1" si="123"/>
        <v>2</v>
      </c>
      <c r="L1976" t="s">
        <v>27</v>
      </c>
      <c r="M1976">
        <v>0</v>
      </c>
      <c r="N1976">
        <v>0</v>
      </c>
      <c r="O1976">
        <v>1</v>
      </c>
      <c r="P1976">
        <v>1</v>
      </c>
      <c r="Q1976">
        <v>1</v>
      </c>
      <c r="R1976">
        <f>SUM(M1976:N1976:O1976:P1976:Q1976)</f>
        <v>3</v>
      </c>
      <c r="S1976" s="1">
        <v>92281</v>
      </c>
      <c r="T1976" s="1" t="str">
        <f t="shared" si="122"/>
        <v>Medium</v>
      </c>
      <c r="U1976">
        <v>7</v>
      </c>
      <c r="V1976">
        <v>2021</v>
      </c>
      <c r="W1976" t="s">
        <v>28</v>
      </c>
      <c r="X1976">
        <v>2</v>
      </c>
    </row>
    <row r="1977" spans="1:24" x14ac:dyDescent="0.3">
      <c r="A1977">
        <v>1976</v>
      </c>
      <c r="B1977" t="s">
        <v>31</v>
      </c>
      <c r="C1977" t="str">
        <f>_xlfn.XLOOKUP(B1977,Lookup_table!B:B,Lookup_table!C:C)</f>
        <v>Business</v>
      </c>
      <c r="D1977" t="s">
        <v>34</v>
      </c>
      <c r="E1977" t="s">
        <v>23</v>
      </c>
      <c r="F1977" t="s">
        <v>52</v>
      </c>
      <c r="G1977" t="s">
        <v>25</v>
      </c>
      <c r="H1977" t="str">
        <f t="shared" si="120"/>
        <v>Onsite/Hybrid</v>
      </c>
      <c r="I1977" t="s">
        <v>35</v>
      </c>
      <c r="J1977" t="str">
        <f t="shared" si="121"/>
        <v>0-2 yrs</v>
      </c>
      <c r="K1977">
        <f t="shared" ca="1" si="123"/>
        <v>0</v>
      </c>
      <c r="L1977" t="s">
        <v>27</v>
      </c>
      <c r="M1977">
        <v>0</v>
      </c>
      <c r="N1977">
        <v>1</v>
      </c>
      <c r="O1977">
        <v>1</v>
      </c>
      <c r="P1977">
        <v>1</v>
      </c>
      <c r="Q1977">
        <v>1</v>
      </c>
      <c r="R1977">
        <f>SUM(M1977:N1977:O1977:P1977:Q1977)</f>
        <v>4</v>
      </c>
      <c r="S1977" s="1">
        <v>85641</v>
      </c>
      <c r="T1977" s="1" t="str">
        <f t="shared" si="122"/>
        <v>Medium</v>
      </c>
      <c r="U1977">
        <v>12</v>
      </c>
      <c r="V1977">
        <v>2020</v>
      </c>
      <c r="W1977" t="s">
        <v>28</v>
      </c>
      <c r="X1977">
        <v>9</v>
      </c>
    </row>
    <row r="1978" spans="1:24" x14ac:dyDescent="0.3">
      <c r="A1978">
        <v>1977</v>
      </c>
      <c r="B1978" t="s">
        <v>36</v>
      </c>
      <c r="C1978" t="str">
        <f>_xlfn.XLOOKUP(B1978,Lookup_table!B:B,Lookup_table!C:C)</f>
        <v>Data</v>
      </c>
      <c r="D1978" t="s">
        <v>37</v>
      </c>
      <c r="E1978" t="s">
        <v>15</v>
      </c>
      <c r="F1978" t="s">
        <v>29</v>
      </c>
      <c r="G1978" t="s">
        <v>30</v>
      </c>
      <c r="H1978" t="str">
        <f t="shared" si="120"/>
        <v>Onsite/Hybrid</v>
      </c>
      <c r="I1978" t="s">
        <v>26</v>
      </c>
      <c r="J1978" t="str">
        <f t="shared" si="121"/>
        <v>3-6 yrs</v>
      </c>
      <c r="K1978">
        <f t="shared" ca="1" si="123"/>
        <v>6</v>
      </c>
      <c r="L1978" t="s">
        <v>39</v>
      </c>
      <c r="M1978">
        <v>0</v>
      </c>
      <c r="N1978">
        <v>0</v>
      </c>
      <c r="O1978">
        <v>0</v>
      </c>
      <c r="P1978">
        <v>1</v>
      </c>
      <c r="Q1978">
        <v>0</v>
      </c>
      <c r="R1978">
        <f>SUM(M1978:N1978:O1978:P1978:Q1978)</f>
        <v>1</v>
      </c>
      <c r="S1978" s="1">
        <v>89150</v>
      </c>
      <c r="T1978" s="1" t="str">
        <f t="shared" si="122"/>
        <v>Medium</v>
      </c>
      <c r="U1978">
        <v>9</v>
      </c>
      <c r="V1978">
        <v>2025</v>
      </c>
      <c r="W1978" t="s">
        <v>28</v>
      </c>
      <c r="X1978">
        <v>8</v>
      </c>
    </row>
    <row r="1979" spans="1:24" x14ac:dyDescent="0.3">
      <c r="A1979">
        <v>1978</v>
      </c>
      <c r="B1979" t="s">
        <v>50</v>
      </c>
      <c r="C1979" t="str">
        <f>_xlfn.XLOOKUP(B1979,Lookup_table!B:B,Lookup_table!C:C)</f>
        <v>AI</v>
      </c>
      <c r="D1979" t="s">
        <v>34</v>
      </c>
      <c r="E1979" t="s">
        <v>40</v>
      </c>
      <c r="F1979" t="s">
        <v>16</v>
      </c>
      <c r="G1979" t="s">
        <v>30</v>
      </c>
      <c r="H1979" t="str">
        <f t="shared" si="120"/>
        <v>Onsite/Hybrid</v>
      </c>
      <c r="I1979" t="s">
        <v>35</v>
      </c>
      <c r="J1979" t="str">
        <f t="shared" si="121"/>
        <v>0-2 yrs</v>
      </c>
      <c r="K1979">
        <f t="shared" ca="1" si="123"/>
        <v>1</v>
      </c>
      <c r="L1979" t="s">
        <v>19</v>
      </c>
      <c r="M1979">
        <v>1</v>
      </c>
      <c r="N1979">
        <v>1</v>
      </c>
      <c r="O1979">
        <v>1</v>
      </c>
      <c r="P1979">
        <v>0</v>
      </c>
      <c r="Q1979">
        <v>1</v>
      </c>
      <c r="R1979">
        <f>SUM(M1979:N1979:O1979:P1979:Q1979)</f>
        <v>4</v>
      </c>
      <c r="S1979" s="1">
        <v>114814</v>
      </c>
      <c r="T1979" s="1" t="str">
        <f t="shared" si="122"/>
        <v>Medium</v>
      </c>
      <c r="U1979">
        <v>12</v>
      </c>
      <c r="V1979">
        <v>2021</v>
      </c>
      <c r="W1979" t="s">
        <v>20</v>
      </c>
      <c r="X1979">
        <v>1</v>
      </c>
    </row>
    <row r="1980" spans="1:24" x14ac:dyDescent="0.3">
      <c r="A1980">
        <v>1979</v>
      </c>
      <c r="B1980" t="s">
        <v>41</v>
      </c>
      <c r="C1980" t="str">
        <f>_xlfn.XLOOKUP(B1980,Lookup_table!B:B,Lookup_table!C:C)</f>
        <v>Data</v>
      </c>
      <c r="D1980" t="s">
        <v>22</v>
      </c>
      <c r="E1980" t="s">
        <v>42</v>
      </c>
      <c r="F1980" t="s">
        <v>51</v>
      </c>
      <c r="G1980" t="s">
        <v>17</v>
      </c>
      <c r="H1980" t="str">
        <f t="shared" si="120"/>
        <v>Remote</v>
      </c>
      <c r="I1980" t="s">
        <v>18</v>
      </c>
      <c r="J1980" t="str">
        <f t="shared" si="121"/>
        <v>7+ yrs</v>
      </c>
      <c r="K1980">
        <f t="shared" ca="1" si="123"/>
        <v>7</v>
      </c>
      <c r="L1980" t="s">
        <v>19</v>
      </c>
      <c r="M1980">
        <v>0</v>
      </c>
      <c r="N1980">
        <v>1</v>
      </c>
      <c r="O1980">
        <v>0</v>
      </c>
      <c r="P1980">
        <v>1</v>
      </c>
      <c r="Q1980">
        <v>1</v>
      </c>
      <c r="R1980">
        <f>SUM(M1980:N1980:O1980:P1980:Q1980)</f>
        <v>3</v>
      </c>
      <c r="S1980" s="1">
        <v>145623</v>
      </c>
      <c r="T1980" s="1" t="str">
        <f t="shared" si="122"/>
        <v>High</v>
      </c>
      <c r="U1980">
        <v>11</v>
      </c>
      <c r="V1980">
        <v>2026</v>
      </c>
      <c r="W1980" t="s">
        <v>20</v>
      </c>
      <c r="X1980">
        <v>3</v>
      </c>
    </row>
    <row r="1981" spans="1:24" x14ac:dyDescent="0.3">
      <c r="A1981">
        <v>1980</v>
      </c>
      <c r="B1981" t="s">
        <v>41</v>
      </c>
      <c r="C1981" t="str">
        <f>_xlfn.XLOOKUP(B1981,Lookup_table!B:B,Lookup_table!C:C)</f>
        <v>Data</v>
      </c>
      <c r="D1981" t="s">
        <v>34</v>
      </c>
      <c r="E1981" t="s">
        <v>38</v>
      </c>
      <c r="F1981" t="s">
        <v>44</v>
      </c>
      <c r="G1981" t="s">
        <v>30</v>
      </c>
      <c r="H1981" t="str">
        <f t="shared" si="120"/>
        <v>Onsite/Hybrid</v>
      </c>
      <c r="I1981" t="s">
        <v>26</v>
      </c>
      <c r="J1981" t="str">
        <f t="shared" si="121"/>
        <v>3-6 yrs</v>
      </c>
      <c r="K1981">
        <f t="shared" ca="1" si="123"/>
        <v>4</v>
      </c>
      <c r="L1981" t="s">
        <v>19</v>
      </c>
      <c r="M1981">
        <v>0</v>
      </c>
      <c r="N1981">
        <v>0</v>
      </c>
      <c r="O1981">
        <v>0</v>
      </c>
      <c r="P1981">
        <v>1</v>
      </c>
      <c r="Q1981">
        <v>0</v>
      </c>
      <c r="R1981">
        <f>SUM(M1981:N1981:O1981:P1981:Q1981)</f>
        <v>1</v>
      </c>
      <c r="S1981" s="1">
        <v>92224</v>
      </c>
      <c r="T1981" s="1" t="str">
        <f t="shared" si="122"/>
        <v>Medium</v>
      </c>
      <c r="U1981">
        <v>10</v>
      </c>
      <c r="V1981">
        <v>2020</v>
      </c>
      <c r="W1981" t="s">
        <v>20</v>
      </c>
      <c r="X1981">
        <v>4</v>
      </c>
    </row>
    <row r="1982" spans="1:24" x14ac:dyDescent="0.3">
      <c r="A1982">
        <v>1981</v>
      </c>
      <c r="B1982" t="s">
        <v>41</v>
      </c>
      <c r="C1982" t="str">
        <f>_xlfn.XLOOKUP(B1982,Lookup_table!B:B,Lookup_table!C:C)</f>
        <v>Data</v>
      </c>
      <c r="D1982" t="s">
        <v>37</v>
      </c>
      <c r="E1982" t="s">
        <v>32</v>
      </c>
      <c r="F1982" t="s">
        <v>43</v>
      </c>
      <c r="G1982" t="s">
        <v>25</v>
      </c>
      <c r="H1982" t="str">
        <f t="shared" si="120"/>
        <v>Onsite/Hybrid</v>
      </c>
      <c r="I1982" t="s">
        <v>18</v>
      </c>
      <c r="J1982" t="str">
        <f t="shared" si="121"/>
        <v>7+ yrs</v>
      </c>
      <c r="K1982">
        <f t="shared" ca="1" si="123"/>
        <v>11</v>
      </c>
      <c r="L1982" t="s">
        <v>39</v>
      </c>
      <c r="M1982">
        <v>0</v>
      </c>
      <c r="N1982">
        <v>0</v>
      </c>
      <c r="O1982">
        <v>0</v>
      </c>
      <c r="P1982">
        <v>1</v>
      </c>
      <c r="Q1982">
        <v>0</v>
      </c>
      <c r="R1982">
        <f>SUM(M1982:N1982:O1982:P1982:Q1982)</f>
        <v>1</v>
      </c>
      <c r="S1982" s="1">
        <v>111376</v>
      </c>
      <c r="T1982" s="1" t="str">
        <f t="shared" si="122"/>
        <v>Medium</v>
      </c>
      <c r="U1982">
        <v>1</v>
      </c>
      <c r="V1982">
        <v>2024</v>
      </c>
      <c r="W1982" t="s">
        <v>34</v>
      </c>
      <c r="X1982">
        <v>4</v>
      </c>
    </row>
    <row r="1983" spans="1:24" x14ac:dyDescent="0.3">
      <c r="A1983">
        <v>1982</v>
      </c>
      <c r="B1983" t="s">
        <v>41</v>
      </c>
      <c r="C1983" t="str">
        <f>_xlfn.XLOOKUP(B1983,Lookup_table!B:B,Lookup_table!C:C)</f>
        <v>Data</v>
      </c>
      <c r="D1983" t="s">
        <v>37</v>
      </c>
      <c r="E1983" t="s">
        <v>23</v>
      </c>
      <c r="F1983" t="s">
        <v>16</v>
      </c>
      <c r="G1983" t="s">
        <v>30</v>
      </c>
      <c r="H1983" t="str">
        <f t="shared" si="120"/>
        <v>Onsite/Hybrid</v>
      </c>
      <c r="I1983" t="s">
        <v>35</v>
      </c>
      <c r="J1983" t="str">
        <f t="shared" si="121"/>
        <v>0-2 yrs</v>
      </c>
      <c r="K1983">
        <f t="shared" ca="1" si="123"/>
        <v>0</v>
      </c>
      <c r="L1983" t="s">
        <v>39</v>
      </c>
      <c r="M1983">
        <v>1</v>
      </c>
      <c r="N1983">
        <v>1</v>
      </c>
      <c r="O1983">
        <v>1</v>
      </c>
      <c r="P1983">
        <v>1</v>
      </c>
      <c r="Q1983">
        <v>0</v>
      </c>
      <c r="R1983">
        <f>SUM(M1983:N1983:O1983:P1983:Q1983)</f>
        <v>4</v>
      </c>
      <c r="S1983" s="1">
        <v>83823</v>
      </c>
      <c r="T1983" s="1" t="str">
        <f t="shared" si="122"/>
        <v>Medium</v>
      </c>
      <c r="U1983">
        <v>3</v>
      </c>
      <c r="V1983">
        <v>2021</v>
      </c>
      <c r="W1983" t="s">
        <v>28</v>
      </c>
      <c r="X1983">
        <v>4</v>
      </c>
    </row>
    <row r="1984" spans="1:24" x14ac:dyDescent="0.3">
      <c r="A1984">
        <v>1983</v>
      </c>
      <c r="B1984" t="s">
        <v>33</v>
      </c>
      <c r="C1984" t="str">
        <f>_xlfn.XLOOKUP(B1984,Lookup_table!B:B,Lookup_table!C:C)</f>
        <v>Data</v>
      </c>
      <c r="D1984" t="s">
        <v>37</v>
      </c>
      <c r="E1984" t="s">
        <v>40</v>
      </c>
      <c r="F1984" t="s">
        <v>51</v>
      </c>
      <c r="G1984" t="s">
        <v>30</v>
      </c>
      <c r="H1984" t="str">
        <f t="shared" si="120"/>
        <v>Onsite/Hybrid</v>
      </c>
      <c r="I1984" t="s">
        <v>26</v>
      </c>
      <c r="J1984" t="str">
        <f t="shared" si="121"/>
        <v>3-6 yrs</v>
      </c>
      <c r="K1984">
        <f t="shared" ca="1" si="123"/>
        <v>5</v>
      </c>
      <c r="L1984" t="s">
        <v>27</v>
      </c>
      <c r="M1984">
        <v>0</v>
      </c>
      <c r="N1984">
        <v>0</v>
      </c>
      <c r="O1984">
        <v>0</v>
      </c>
      <c r="P1984">
        <v>0</v>
      </c>
      <c r="Q1984">
        <v>0</v>
      </c>
      <c r="R1984">
        <f>SUM(M1984:N1984:O1984:P1984:Q1984)</f>
        <v>0</v>
      </c>
      <c r="S1984" s="1">
        <v>73398</v>
      </c>
      <c r="T1984" s="1" t="str">
        <f t="shared" si="122"/>
        <v>Medium</v>
      </c>
      <c r="U1984">
        <v>2</v>
      </c>
      <c r="V1984">
        <v>2022</v>
      </c>
      <c r="W1984" t="s">
        <v>28</v>
      </c>
      <c r="X1984">
        <v>7</v>
      </c>
    </row>
    <row r="1985" spans="1:24" x14ac:dyDescent="0.3">
      <c r="A1985">
        <v>1984</v>
      </c>
      <c r="B1985" t="s">
        <v>50</v>
      </c>
      <c r="C1985" t="str">
        <f>_xlfn.XLOOKUP(B1985,Lookup_table!B:B,Lookup_table!C:C)</f>
        <v>AI</v>
      </c>
      <c r="D1985" t="s">
        <v>34</v>
      </c>
      <c r="E1985" t="s">
        <v>32</v>
      </c>
      <c r="F1985" t="s">
        <v>52</v>
      </c>
      <c r="G1985" t="s">
        <v>17</v>
      </c>
      <c r="H1985" t="str">
        <f t="shared" si="120"/>
        <v>Remote</v>
      </c>
      <c r="I1985" t="s">
        <v>35</v>
      </c>
      <c r="J1985" t="str">
        <f t="shared" si="121"/>
        <v>0-2 yrs</v>
      </c>
      <c r="K1985">
        <f t="shared" ca="1" si="123"/>
        <v>0</v>
      </c>
      <c r="L1985" t="s">
        <v>39</v>
      </c>
      <c r="M1985">
        <v>0</v>
      </c>
      <c r="N1985">
        <v>0</v>
      </c>
      <c r="O1985">
        <v>0</v>
      </c>
      <c r="P1985">
        <v>1</v>
      </c>
      <c r="Q1985">
        <v>1</v>
      </c>
      <c r="R1985">
        <f>SUM(M1985:N1985:O1985:P1985:Q1985)</f>
        <v>2</v>
      </c>
      <c r="S1985" s="1">
        <v>113447</v>
      </c>
      <c r="T1985" s="1" t="str">
        <f t="shared" si="122"/>
        <v>Medium</v>
      </c>
      <c r="U1985">
        <v>1</v>
      </c>
      <c r="V1985">
        <v>2020</v>
      </c>
      <c r="W1985" t="s">
        <v>34</v>
      </c>
      <c r="X1985">
        <v>4</v>
      </c>
    </row>
    <row r="1986" spans="1:24" x14ac:dyDescent="0.3">
      <c r="A1986">
        <v>1985</v>
      </c>
      <c r="B1986" t="s">
        <v>31</v>
      </c>
      <c r="C1986" t="str">
        <f>_xlfn.XLOOKUP(B1986,Lookup_table!B:B,Lookup_table!C:C)</f>
        <v>Business</v>
      </c>
      <c r="D1986" t="s">
        <v>22</v>
      </c>
      <c r="E1986" t="s">
        <v>32</v>
      </c>
      <c r="F1986" t="s">
        <v>52</v>
      </c>
      <c r="G1986" t="s">
        <v>25</v>
      </c>
      <c r="H1986" t="str">
        <f t="shared" ref="H1986:H2049" si="124">IF(G1986="Remote","Remote","Onsite/Hybrid")</f>
        <v>Onsite/Hybrid</v>
      </c>
      <c r="I1986" t="s">
        <v>18</v>
      </c>
      <c r="J1986" t="str">
        <f t="shared" ref="J1986:J2049" si="125">IF(I1986="Entry","0-2 yrs",IF(I1986="Mid","3-6 yrs","7+ yrs"))</f>
        <v>7+ yrs</v>
      </c>
      <c r="K1986">
        <f t="shared" ca="1" si="123"/>
        <v>8</v>
      </c>
      <c r="L1986" t="s">
        <v>39</v>
      </c>
      <c r="M1986">
        <v>1</v>
      </c>
      <c r="N1986">
        <v>1</v>
      </c>
      <c r="O1986">
        <v>0</v>
      </c>
      <c r="P1986">
        <v>0</v>
      </c>
      <c r="Q1986">
        <v>1</v>
      </c>
      <c r="R1986">
        <f>SUM(M1986:N1986:O1986:P1986:Q1986)</f>
        <v>3</v>
      </c>
      <c r="S1986" s="1">
        <v>129173</v>
      </c>
      <c r="T1986" s="1" t="str">
        <f t="shared" ref="T1986:T2049" si="126">IF(S1986&lt;=70000,"Low",IF(S1986&lt;=120000,"Medium","High"))</f>
        <v>High</v>
      </c>
      <c r="U1986">
        <v>5</v>
      </c>
      <c r="V1986">
        <v>2024</v>
      </c>
      <c r="W1986" t="s">
        <v>20</v>
      </c>
      <c r="X1986">
        <v>6</v>
      </c>
    </row>
    <row r="1987" spans="1:24" x14ac:dyDescent="0.3">
      <c r="A1987">
        <v>1986</v>
      </c>
      <c r="B1987" t="s">
        <v>41</v>
      </c>
      <c r="C1987" t="str">
        <f>_xlfn.XLOOKUP(B1987,Lookup_table!B:B,Lookup_table!C:C)</f>
        <v>Data</v>
      </c>
      <c r="D1987" t="s">
        <v>34</v>
      </c>
      <c r="E1987" t="s">
        <v>40</v>
      </c>
      <c r="F1987" t="s">
        <v>44</v>
      </c>
      <c r="G1987" t="s">
        <v>30</v>
      </c>
      <c r="H1987" t="str">
        <f t="shared" si="124"/>
        <v>Onsite/Hybrid</v>
      </c>
      <c r="I1987" t="s">
        <v>26</v>
      </c>
      <c r="J1987" t="str">
        <f t="shared" si="125"/>
        <v>3-6 yrs</v>
      </c>
      <c r="K1987">
        <f t="shared" ref="K1987:K2050" ca="1" si="127">IF(J1987="0-2 yrs",RANDBETWEEN(0,2),IF(J1987="3-6 yrs", RANDBETWEEN(3,6),IF(J1987="7+ yrs", RANDBETWEEN(7,15)," ")))</f>
        <v>3</v>
      </c>
      <c r="L1987" t="s">
        <v>27</v>
      </c>
      <c r="M1987">
        <v>0</v>
      </c>
      <c r="N1987">
        <v>0</v>
      </c>
      <c r="O1987">
        <v>0</v>
      </c>
      <c r="P1987">
        <v>1</v>
      </c>
      <c r="Q1987">
        <v>0</v>
      </c>
      <c r="R1987">
        <f>SUM(M1987:N1987:O1987:P1987:Q1987)</f>
        <v>1</v>
      </c>
      <c r="S1987" s="1">
        <v>94534</v>
      </c>
      <c r="T1987" s="1" t="str">
        <f t="shared" si="126"/>
        <v>Medium</v>
      </c>
      <c r="U1987">
        <v>2</v>
      </c>
      <c r="V1987">
        <v>2023</v>
      </c>
      <c r="W1987" t="s">
        <v>28</v>
      </c>
      <c r="X1987">
        <v>7</v>
      </c>
    </row>
    <row r="1988" spans="1:24" x14ac:dyDescent="0.3">
      <c r="A1988">
        <v>1987</v>
      </c>
      <c r="B1988" t="s">
        <v>36</v>
      </c>
      <c r="C1988" t="str">
        <f>_xlfn.XLOOKUP(B1988,Lookup_table!B:B,Lookup_table!C:C)</f>
        <v>Data</v>
      </c>
      <c r="D1988" t="s">
        <v>34</v>
      </c>
      <c r="E1988" t="s">
        <v>38</v>
      </c>
      <c r="F1988" t="s">
        <v>29</v>
      </c>
      <c r="G1988" t="s">
        <v>25</v>
      </c>
      <c r="H1988" t="str">
        <f t="shared" si="124"/>
        <v>Onsite/Hybrid</v>
      </c>
      <c r="I1988" t="s">
        <v>26</v>
      </c>
      <c r="J1988" t="str">
        <f t="shared" si="125"/>
        <v>3-6 yrs</v>
      </c>
      <c r="K1988">
        <f t="shared" ca="1" si="127"/>
        <v>4</v>
      </c>
      <c r="L1988" t="s">
        <v>27</v>
      </c>
      <c r="M1988">
        <v>0</v>
      </c>
      <c r="N1988">
        <v>1</v>
      </c>
      <c r="O1988">
        <v>1</v>
      </c>
      <c r="P1988">
        <v>0</v>
      </c>
      <c r="Q1988">
        <v>0</v>
      </c>
      <c r="R1988">
        <f>SUM(M1988:N1988:O1988:P1988:Q1988)</f>
        <v>2</v>
      </c>
      <c r="S1988" s="1">
        <v>86444</v>
      </c>
      <c r="T1988" s="1" t="str">
        <f t="shared" si="126"/>
        <v>Medium</v>
      </c>
      <c r="U1988">
        <v>5</v>
      </c>
      <c r="V1988">
        <v>2022</v>
      </c>
      <c r="W1988" t="s">
        <v>28</v>
      </c>
      <c r="X1988">
        <v>9</v>
      </c>
    </row>
    <row r="1989" spans="1:24" x14ac:dyDescent="0.3">
      <c r="A1989">
        <v>1988</v>
      </c>
      <c r="B1989" t="s">
        <v>36</v>
      </c>
      <c r="C1989" t="str">
        <f>_xlfn.XLOOKUP(B1989,Lookup_table!B:B,Lookup_table!C:C)</f>
        <v>Data</v>
      </c>
      <c r="D1989" t="s">
        <v>14</v>
      </c>
      <c r="E1989" t="s">
        <v>15</v>
      </c>
      <c r="F1989" t="s">
        <v>44</v>
      </c>
      <c r="G1989" t="s">
        <v>30</v>
      </c>
      <c r="H1989" t="str">
        <f t="shared" si="124"/>
        <v>Onsite/Hybrid</v>
      </c>
      <c r="I1989" t="s">
        <v>35</v>
      </c>
      <c r="J1989" t="str">
        <f t="shared" si="125"/>
        <v>0-2 yrs</v>
      </c>
      <c r="K1989">
        <f t="shared" ca="1" si="127"/>
        <v>2</v>
      </c>
      <c r="L1989" t="s">
        <v>27</v>
      </c>
      <c r="M1989">
        <v>1</v>
      </c>
      <c r="N1989">
        <v>0</v>
      </c>
      <c r="O1989">
        <v>1</v>
      </c>
      <c r="P1989">
        <v>1</v>
      </c>
      <c r="Q1989">
        <v>0</v>
      </c>
      <c r="R1989">
        <f>SUM(M1989:N1989:O1989:P1989:Q1989)</f>
        <v>3</v>
      </c>
      <c r="S1989" s="1">
        <v>79940</v>
      </c>
      <c r="T1989" s="1" t="str">
        <f t="shared" si="126"/>
        <v>Medium</v>
      </c>
      <c r="U1989">
        <v>11</v>
      </c>
      <c r="V1989">
        <v>2021</v>
      </c>
      <c r="W1989" t="s">
        <v>28</v>
      </c>
      <c r="X1989">
        <v>4</v>
      </c>
    </row>
    <row r="1990" spans="1:24" x14ac:dyDescent="0.3">
      <c r="A1990">
        <v>1989</v>
      </c>
      <c r="B1990" t="s">
        <v>31</v>
      </c>
      <c r="C1990" t="str">
        <f>_xlfn.XLOOKUP(B1990,Lookup_table!B:B,Lookup_table!C:C)</f>
        <v>Business</v>
      </c>
      <c r="D1990" t="s">
        <v>14</v>
      </c>
      <c r="E1990" t="s">
        <v>40</v>
      </c>
      <c r="F1990" t="s">
        <v>52</v>
      </c>
      <c r="G1990" t="s">
        <v>25</v>
      </c>
      <c r="H1990" t="str">
        <f t="shared" si="124"/>
        <v>Onsite/Hybrid</v>
      </c>
      <c r="I1990" t="s">
        <v>18</v>
      </c>
      <c r="J1990" t="str">
        <f t="shared" si="125"/>
        <v>7+ yrs</v>
      </c>
      <c r="K1990">
        <f t="shared" ca="1" si="127"/>
        <v>12</v>
      </c>
      <c r="L1990" t="s">
        <v>19</v>
      </c>
      <c r="M1990">
        <v>0</v>
      </c>
      <c r="N1990">
        <v>0</v>
      </c>
      <c r="O1990">
        <v>0</v>
      </c>
      <c r="P1990">
        <v>0</v>
      </c>
      <c r="Q1990">
        <v>1</v>
      </c>
      <c r="R1990">
        <f>SUM(M1990:N1990:O1990:P1990:Q1990)</f>
        <v>1</v>
      </c>
      <c r="S1990" s="1">
        <v>110229</v>
      </c>
      <c r="T1990" s="1" t="str">
        <f t="shared" si="126"/>
        <v>Medium</v>
      </c>
      <c r="U1990">
        <v>9</v>
      </c>
      <c r="V1990">
        <v>2023</v>
      </c>
      <c r="W1990" t="s">
        <v>34</v>
      </c>
      <c r="X1990">
        <v>3</v>
      </c>
    </row>
    <row r="1991" spans="1:24" x14ac:dyDescent="0.3">
      <c r="A1991">
        <v>1990</v>
      </c>
      <c r="B1991" t="s">
        <v>21</v>
      </c>
      <c r="C1991" t="str">
        <f>_xlfn.XLOOKUP(B1991,Lookup_table!B:B,Lookup_table!C:C)</f>
        <v>AI</v>
      </c>
      <c r="D1991" t="s">
        <v>14</v>
      </c>
      <c r="E1991" t="s">
        <v>15</v>
      </c>
      <c r="F1991" t="s">
        <v>24</v>
      </c>
      <c r="G1991" t="s">
        <v>17</v>
      </c>
      <c r="H1991" t="str">
        <f t="shared" si="124"/>
        <v>Remote</v>
      </c>
      <c r="I1991" t="s">
        <v>26</v>
      </c>
      <c r="J1991" t="str">
        <f t="shared" si="125"/>
        <v>3-6 yrs</v>
      </c>
      <c r="K1991">
        <f t="shared" ca="1" si="127"/>
        <v>4</v>
      </c>
      <c r="L1991" t="s">
        <v>27</v>
      </c>
      <c r="M1991">
        <v>1</v>
      </c>
      <c r="N1991">
        <v>0</v>
      </c>
      <c r="O1991">
        <v>0</v>
      </c>
      <c r="P1991">
        <v>0</v>
      </c>
      <c r="Q1991">
        <v>0</v>
      </c>
      <c r="R1991">
        <f>SUM(M1991:N1991:O1991:P1991:Q1991)</f>
        <v>1</v>
      </c>
      <c r="S1991" s="1">
        <v>114200</v>
      </c>
      <c r="T1991" s="1" t="str">
        <f t="shared" si="126"/>
        <v>Medium</v>
      </c>
      <c r="U1991">
        <v>12</v>
      </c>
      <c r="V1991">
        <v>2021</v>
      </c>
      <c r="W1991" t="s">
        <v>28</v>
      </c>
      <c r="X1991">
        <v>9</v>
      </c>
    </row>
    <row r="1992" spans="1:24" x14ac:dyDescent="0.3">
      <c r="A1992">
        <v>1991</v>
      </c>
      <c r="B1992" t="s">
        <v>41</v>
      </c>
      <c r="C1992" t="str">
        <f>_xlfn.XLOOKUP(B1992,Lookup_table!B:B,Lookup_table!C:C)</f>
        <v>Data</v>
      </c>
      <c r="D1992" t="s">
        <v>22</v>
      </c>
      <c r="E1992" t="s">
        <v>38</v>
      </c>
      <c r="F1992" t="s">
        <v>51</v>
      </c>
      <c r="G1992" t="s">
        <v>25</v>
      </c>
      <c r="H1992" t="str">
        <f t="shared" si="124"/>
        <v>Onsite/Hybrid</v>
      </c>
      <c r="I1992" t="s">
        <v>35</v>
      </c>
      <c r="J1992" t="str">
        <f t="shared" si="125"/>
        <v>0-2 yrs</v>
      </c>
      <c r="K1992">
        <f t="shared" ca="1" si="127"/>
        <v>1</v>
      </c>
      <c r="L1992" t="s">
        <v>39</v>
      </c>
      <c r="M1992">
        <v>0</v>
      </c>
      <c r="N1992">
        <v>0</v>
      </c>
      <c r="O1992">
        <v>1</v>
      </c>
      <c r="P1992">
        <v>1</v>
      </c>
      <c r="Q1992">
        <v>0</v>
      </c>
      <c r="R1992">
        <f>SUM(M1992:N1992:O1992:P1992:Q1992)</f>
        <v>2</v>
      </c>
      <c r="S1992" s="1">
        <v>101713</v>
      </c>
      <c r="T1992" s="1" t="str">
        <f t="shared" si="126"/>
        <v>Medium</v>
      </c>
      <c r="U1992">
        <v>12</v>
      </c>
      <c r="V1992">
        <v>2022</v>
      </c>
      <c r="W1992" t="s">
        <v>28</v>
      </c>
      <c r="X1992">
        <v>4</v>
      </c>
    </row>
    <row r="1993" spans="1:24" x14ac:dyDescent="0.3">
      <c r="A1993">
        <v>1992</v>
      </c>
      <c r="B1993" t="s">
        <v>41</v>
      </c>
      <c r="C1993" t="str">
        <f>_xlfn.XLOOKUP(B1993,Lookup_table!B:B,Lookup_table!C:C)</f>
        <v>Data</v>
      </c>
      <c r="D1993" t="s">
        <v>14</v>
      </c>
      <c r="E1993" t="s">
        <v>23</v>
      </c>
      <c r="F1993" t="s">
        <v>44</v>
      </c>
      <c r="G1993" t="s">
        <v>30</v>
      </c>
      <c r="H1993" t="str">
        <f t="shared" si="124"/>
        <v>Onsite/Hybrid</v>
      </c>
      <c r="I1993" t="s">
        <v>18</v>
      </c>
      <c r="J1993" t="str">
        <f t="shared" si="125"/>
        <v>7+ yrs</v>
      </c>
      <c r="K1993">
        <f t="shared" ca="1" si="127"/>
        <v>10</v>
      </c>
      <c r="L1993" t="s">
        <v>27</v>
      </c>
      <c r="M1993">
        <v>0</v>
      </c>
      <c r="N1993">
        <v>0</v>
      </c>
      <c r="O1993">
        <v>0</v>
      </c>
      <c r="P1993">
        <v>1</v>
      </c>
      <c r="Q1993">
        <v>0</v>
      </c>
      <c r="R1993">
        <f>SUM(M1993:N1993:O1993:P1993:Q1993)</f>
        <v>1</v>
      </c>
      <c r="S1993" s="1">
        <v>116207</v>
      </c>
      <c r="T1993" s="1" t="str">
        <f t="shared" si="126"/>
        <v>Medium</v>
      </c>
      <c r="U1993">
        <v>9</v>
      </c>
      <c r="V1993">
        <v>2021</v>
      </c>
      <c r="W1993" t="s">
        <v>28</v>
      </c>
      <c r="X1993">
        <v>7</v>
      </c>
    </row>
    <row r="1994" spans="1:24" x14ac:dyDescent="0.3">
      <c r="A1994">
        <v>1993</v>
      </c>
      <c r="B1994" t="s">
        <v>33</v>
      </c>
      <c r="C1994" t="str">
        <f>_xlfn.XLOOKUP(B1994,Lookup_table!B:B,Lookup_table!C:C)</f>
        <v>Data</v>
      </c>
      <c r="D1994" t="s">
        <v>22</v>
      </c>
      <c r="E1994" t="s">
        <v>23</v>
      </c>
      <c r="F1994" t="s">
        <v>44</v>
      </c>
      <c r="G1994" t="s">
        <v>30</v>
      </c>
      <c r="H1994" t="str">
        <f t="shared" si="124"/>
        <v>Onsite/Hybrid</v>
      </c>
      <c r="I1994" t="s">
        <v>18</v>
      </c>
      <c r="J1994" t="str">
        <f t="shared" si="125"/>
        <v>7+ yrs</v>
      </c>
      <c r="K1994">
        <f t="shared" ca="1" si="127"/>
        <v>13</v>
      </c>
      <c r="L1994" t="s">
        <v>27</v>
      </c>
      <c r="M1994">
        <v>0</v>
      </c>
      <c r="N1994">
        <v>0</v>
      </c>
      <c r="O1994">
        <v>1</v>
      </c>
      <c r="P1994">
        <v>0</v>
      </c>
      <c r="Q1994">
        <v>1</v>
      </c>
      <c r="R1994">
        <f>SUM(M1994:N1994:O1994:P1994:Q1994)</f>
        <v>2</v>
      </c>
      <c r="S1994" s="1">
        <v>148963</v>
      </c>
      <c r="T1994" s="1" t="str">
        <f t="shared" si="126"/>
        <v>High</v>
      </c>
      <c r="U1994">
        <v>4</v>
      </c>
      <c r="V1994">
        <v>2020</v>
      </c>
      <c r="W1994" t="s">
        <v>34</v>
      </c>
      <c r="X1994">
        <v>1</v>
      </c>
    </row>
    <row r="1995" spans="1:24" x14ac:dyDescent="0.3">
      <c r="A1995">
        <v>1994</v>
      </c>
      <c r="B1995" t="s">
        <v>50</v>
      </c>
      <c r="C1995" t="str">
        <f>_xlfn.XLOOKUP(B1995,Lookup_table!B:B,Lookup_table!C:C)</f>
        <v>AI</v>
      </c>
      <c r="D1995" t="s">
        <v>22</v>
      </c>
      <c r="E1995" t="s">
        <v>40</v>
      </c>
      <c r="F1995" t="s">
        <v>29</v>
      </c>
      <c r="G1995" t="s">
        <v>30</v>
      </c>
      <c r="H1995" t="str">
        <f t="shared" si="124"/>
        <v>Onsite/Hybrid</v>
      </c>
      <c r="I1995" t="s">
        <v>35</v>
      </c>
      <c r="J1995" t="str">
        <f t="shared" si="125"/>
        <v>0-2 yrs</v>
      </c>
      <c r="K1995">
        <f t="shared" ca="1" si="127"/>
        <v>2</v>
      </c>
      <c r="L1995" t="s">
        <v>19</v>
      </c>
      <c r="M1995">
        <v>0</v>
      </c>
      <c r="N1995">
        <v>1</v>
      </c>
      <c r="O1995">
        <v>1</v>
      </c>
      <c r="P1995">
        <v>0</v>
      </c>
      <c r="Q1995">
        <v>0</v>
      </c>
      <c r="R1995">
        <f>SUM(M1995:N1995:O1995:P1995:Q1995)</f>
        <v>2</v>
      </c>
      <c r="S1995" s="1">
        <v>121119</v>
      </c>
      <c r="T1995" s="1" t="str">
        <f t="shared" si="126"/>
        <v>High</v>
      </c>
      <c r="U1995">
        <v>7</v>
      </c>
      <c r="V1995">
        <v>2020</v>
      </c>
      <c r="W1995" t="s">
        <v>20</v>
      </c>
      <c r="X1995">
        <v>3</v>
      </c>
    </row>
    <row r="1996" spans="1:24" x14ac:dyDescent="0.3">
      <c r="A1996">
        <v>1995</v>
      </c>
      <c r="B1996" t="s">
        <v>36</v>
      </c>
      <c r="C1996" t="str">
        <f>_xlfn.XLOOKUP(B1996,Lookup_table!B:B,Lookup_table!C:C)</f>
        <v>Data</v>
      </c>
      <c r="D1996" t="s">
        <v>34</v>
      </c>
      <c r="E1996" t="s">
        <v>42</v>
      </c>
      <c r="F1996" t="s">
        <v>24</v>
      </c>
      <c r="G1996" t="s">
        <v>25</v>
      </c>
      <c r="H1996" t="str">
        <f t="shared" si="124"/>
        <v>Onsite/Hybrid</v>
      </c>
      <c r="I1996" t="s">
        <v>26</v>
      </c>
      <c r="J1996" t="str">
        <f t="shared" si="125"/>
        <v>3-6 yrs</v>
      </c>
      <c r="K1996">
        <f t="shared" ca="1" si="127"/>
        <v>3</v>
      </c>
      <c r="L1996" t="s">
        <v>27</v>
      </c>
      <c r="M1996">
        <v>1</v>
      </c>
      <c r="N1996">
        <v>0</v>
      </c>
      <c r="O1996">
        <v>0</v>
      </c>
      <c r="P1996">
        <v>0</v>
      </c>
      <c r="Q1996">
        <v>0</v>
      </c>
      <c r="R1996">
        <f>SUM(M1996:N1996:O1996:P1996:Q1996)</f>
        <v>1</v>
      </c>
      <c r="S1996" s="1">
        <v>77084</v>
      </c>
      <c r="T1996" s="1" t="str">
        <f t="shared" si="126"/>
        <v>Medium</v>
      </c>
      <c r="U1996">
        <v>6</v>
      </c>
      <c r="V1996">
        <v>2026</v>
      </c>
      <c r="W1996" t="s">
        <v>34</v>
      </c>
      <c r="X1996">
        <v>6</v>
      </c>
    </row>
    <row r="1997" spans="1:24" x14ac:dyDescent="0.3">
      <c r="A1997">
        <v>1996</v>
      </c>
      <c r="B1997" t="s">
        <v>31</v>
      </c>
      <c r="C1997" t="str">
        <f>_xlfn.XLOOKUP(B1997,Lookup_table!B:B,Lookup_table!C:C)</f>
        <v>Business</v>
      </c>
      <c r="D1997" t="s">
        <v>34</v>
      </c>
      <c r="E1997" t="s">
        <v>42</v>
      </c>
      <c r="F1997" t="s">
        <v>24</v>
      </c>
      <c r="G1997" t="s">
        <v>30</v>
      </c>
      <c r="H1997" t="str">
        <f t="shared" si="124"/>
        <v>Onsite/Hybrid</v>
      </c>
      <c r="I1997" t="s">
        <v>18</v>
      </c>
      <c r="J1997" t="str">
        <f t="shared" si="125"/>
        <v>7+ yrs</v>
      </c>
      <c r="K1997">
        <f t="shared" ca="1" si="127"/>
        <v>11</v>
      </c>
      <c r="L1997" t="s">
        <v>27</v>
      </c>
      <c r="M1997">
        <v>0</v>
      </c>
      <c r="N1997">
        <v>1</v>
      </c>
      <c r="O1997">
        <v>1</v>
      </c>
      <c r="P1997">
        <v>1</v>
      </c>
      <c r="Q1997">
        <v>1</v>
      </c>
      <c r="R1997">
        <f>SUM(M1997:N1997:O1997:P1997:Q1997)</f>
        <v>4</v>
      </c>
      <c r="S1997" s="1">
        <v>137589</v>
      </c>
      <c r="T1997" s="1" t="str">
        <f t="shared" si="126"/>
        <v>High</v>
      </c>
      <c r="U1997">
        <v>3</v>
      </c>
      <c r="V1997">
        <v>2021</v>
      </c>
      <c r="W1997" t="s">
        <v>28</v>
      </c>
      <c r="X1997">
        <v>4</v>
      </c>
    </row>
    <row r="1998" spans="1:24" x14ac:dyDescent="0.3">
      <c r="A1998">
        <v>1997</v>
      </c>
      <c r="B1998" t="s">
        <v>31</v>
      </c>
      <c r="C1998" t="str">
        <f>_xlfn.XLOOKUP(B1998,Lookup_table!B:B,Lookup_table!C:C)</f>
        <v>Business</v>
      </c>
      <c r="D1998" t="s">
        <v>37</v>
      </c>
      <c r="E1998" t="s">
        <v>40</v>
      </c>
      <c r="F1998" t="s">
        <v>29</v>
      </c>
      <c r="G1998" t="s">
        <v>25</v>
      </c>
      <c r="H1998" t="str">
        <f t="shared" si="124"/>
        <v>Onsite/Hybrid</v>
      </c>
      <c r="I1998" t="s">
        <v>26</v>
      </c>
      <c r="J1998" t="str">
        <f t="shared" si="125"/>
        <v>3-6 yrs</v>
      </c>
      <c r="K1998">
        <f t="shared" ca="1" si="127"/>
        <v>6</v>
      </c>
      <c r="L1998" t="s">
        <v>19</v>
      </c>
      <c r="M1998">
        <v>0</v>
      </c>
      <c r="N1998">
        <v>1</v>
      </c>
      <c r="O1998">
        <v>1</v>
      </c>
      <c r="P1998">
        <v>0</v>
      </c>
      <c r="Q1998">
        <v>0</v>
      </c>
      <c r="R1998">
        <f>SUM(M1998:N1998:O1998:P1998:Q1998)</f>
        <v>2</v>
      </c>
      <c r="S1998" s="1">
        <v>89297</v>
      </c>
      <c r="T1998" s="1" t="str">
        <f t="shared" si="126"/>
        <v>Medium</v>
      </c>
      <c r="U1998">
        <v>12</v>
      </c>
      <c r="V1998">
        <v>2023</v>
      </c>
      <c r="W1998" t="s">
        <v>28</v>
      </c>
      <c r="X1998">
        <v>7</v>
      </c>
    </row>
    <row r="1999" spans="1:24" x14ac:dyDescent="0.3">
      <c r="A1999">
        <v>1998</v>
      </c>
      <c r="B1999" t="s">
        <v>36</v>
      </c>
      <c r="C1999" t="str">
        <f>_xlfn.XLOOKUP(B1999,Lookup_table!B:B,Lookup_table!C:C)</f>
        <v>Data</v>
      </c>
      <c r="D1999" t="s">
        <v>22</v>
      </c>
      <c r="E1999" t="s">
        <v>40</v>
      </c>
      <c r="F1999" t="s">
        <v>29</v>
      </c>
      <c r="G1999" t="s">
        <v>25</v>
      </c>
      <c r="H1999" t="str">
        <f t="shared" si="124"/>
        <v>Onsite/Hybrid</v>
      </c>
      <c r="I1999" t="s">
        <v>35</v>
      </c>
      <c r="J1999" t="str">
        <f t="shared" si="125"/>
        <v>0-2 yrs</v>
      </c>
      <c r="K1999">
        <f t="shared" ca="1" si="127"/>
        <v>0</v>
      </c>
      <c r="L1999" t="s">
        <v>27</v>
      </c>
      <c r="M1999">
        <v>0</v>
      </c>
      <c r="N1999">
        <v>1</v>
      </c>
      <c r="O1999">
        <v>1</v>
      </c>
      <c r="P1999">
        <v>1</v>
      </c>
      <c r="Q1999">
        <v>1</v>
      </c>
      <c r="R1999">
        <f>SUM(M1999:N1999:O1999:P1999:Q1999)</f>
        <v>4</v>
      </c>
      <c r="S1999" s="1">
        <v>107805</v>
      </c>
      <c r="T1999" s="1" t="str">
        <f t="shared" si="126"/>
        <v>Medium</v>
      </c>
      <c r="U1999">
        <v>8</v>
      </c>
      <c r="V1999">
        <v>2026</v>
      </c>
      <c r="W1999" t="s">
        <v>28</v>
      </c>
      <c r="X1999">
        <v>5</v>
      </c>
    </row>
    <row r="2000" spans="1:24" x14ac:dyDescent="0.3">
      <c r="A2000">
        <v>1999</v>
      </c>
      <c r="B2000" t="s">
        <v>36</v>
      </c>
      <c r="C2000" t="str">
        <f>_xlfn.XLOOKUP(B2000,Lookup_table!B:B,Lookup_table!C:C)</f>
        <v>Data</v>
      </c>
      <c r="D2000" t="s">
        <v>14</v>
      </c>
      <c r="E2000" t="s">
        <v>40</v>
      </c>
      <c r="F2000" t="s">
        <v>43</v>
      </c>
      <c r="G2000" t="s">
        <v>17</v>
      </c>
      <c r="H2000" t="str">
        <f t="shared" si="124"/>
        <v>Remote</v>
      </c>
      <c r="I2000" t="s">
        <v>18</v>
      </c>
      <c r="J2000" t="str">
        <f t="shared" si="125"/>
        <v>7+ yrs</v>
      </c>
      <c r="K2000">
        <f t="shared" ca="1" si="127"/>
        <v>9</v>
      </c>
      <c r="L2000" t="s">
        <v>19</v>
      </c>
      <c r="M2000">
        <v>0</v>
      </c>
      <c r="N2000">
        <v>1</v>
      </c>
      <c r="O2000">
        <v>0</v>
      </c>
      <c r="P2000">
        <v>0</v>
      </c>
      <c r="Q2000">
        <v>0</v>
      </c>
      <c r="R2000">
        <f>SUM(M2000:N2000:O2000:P2000:Q2000)</f>
        <v>1</v>
      </c>
      <c r="S2000" s="1">
        <v>95434</v>
      </c>
      <c r="T2000" s="1" t="str">
        <f t="shared" si="126"/>
        <v>Medium</v>
      </c>
      <c r="U2000">
        <v>9</v>
      </c>
      <c r="V2000">
        <v>2020</v>
      </c>
      <c r="W2000" t="s">
        <v>34</v>
      </c>
      <c r="X2000">
        <v>1</v>
      </c>
    </row>
    <row r="2001" spans="1:24" x14ac:dyDescent="0.3">
      <c r="A2001">
        <v>2000</v>
      </c>
      <c r="B2001" t="s">
        <v>33</v>
      </c>
      <c r="C2001" t="str">
        <f>_xlfn.XLOOKUP(B2001,Lookup_table!B:B,Lookup_table!C:C)</f>
        <v>Data</v>
      </c>
      <c r="D2001" t="s">
        <v>14</v>
      </c>
      <c r="E2001" t="s">
        <v>32</v>
      </c>
      <c r="F2001" t="s">
        <v>29</v>
      </c>
      <c r="G2001" t="s">
        <v>30</v>
      </c>
      <c r="H2001" t="str">
        <f t="shared" si="124"/>
        <v>Onsite/Hybrid</v>
      </c>
      <c r="I2001" t="s">
        <v>26</v>
      </c>
      <c r="J2001" t="str">
        <f t="shared" si="125"/>
        <v>3-6 yrs</v>
      </c>
      <c r="K2001">
        <f t="shared" ca="1" si="127"/>
        <v>6</v>
      </c>
      <c r="L2001" t="s">
        <v>39</v>
      </c>
      <c r="M2001">
        <v>0</v>
      </c>
      <c r="N2001">
        <v>1</v>
      </c>
      <c r="O2001">
        <v>1</v>
      </c>
      <c r="P2001">
        <v>0</v>
      </c>
      <c r="Q2001">
        <v>0</v>
      </c>
      <c r="R2001">
        <f>SUM(M2001:N2001:O2001:P2001:Q2001)</f>
        <v>2</v>
      </c>
      <c r="S2001" s="1">
        <v>87679</v>
      </c>
      <c r="T2001" s="1" t="str">
        <f t="shared" si="126"/>
        <v>Medium</v>
      </c>
      <c r="U2001">
        <v>12</v>
      </c>
      <c r="V2001">
        <v>2021</v>
      </c>
      <c r="W2001" t="s">
        <v>20</v>
      </c>
      <c r="X2001">
        <v>6</v>
      </c>
    </row>
    <row r="2002" spans="1:24" x14ac:dyDescent="0.3">
      <c r="A2002">
        <v>2001</v>
      </c>
      <c r="B2002" t="s">
        <v>50</v>
      </c>
      <c r="C2002" t="str">
        <f>_xlfn.XLOOKUP(B2002,Lookup_table!B:B,Lookup_table!C:C)</f>
        <v>AI</v>
      </c>
      <c r="D2002" t="s">
        <v>34</v>
      </c>
      <c r="E2002" t="s">
        <v>15</v>
      </c>
      <c r="F2002" t="s">
        <v>44</v>
      </c>
      <c r="G2002" t="s">
        <v>25</v>
      </c>
      <c r="H2002" t="str">
        <f t="shared" si="124"/>
        <v>Onsite/Hybrid</v>
      </c>
      <c r="I2002" t="s">
        <v>35</v>
      </c>
      <c r="J2002" t="str">
        <f t="shared" si="125"/>
        <v>0-2 yrs</v>
      </c>
      <c r="K2002">
        <f t="shared" ca="1" si="127"/>
        <v>0</v>
      </c>
      <c r="L2002" t="s">
        <v>39</v>
      </c>
      <c r="M2002">
        <v>1</v>
      </c>
      <c r="N2002">
        <v>0</v>
      </c>
      <c r="O2002">
        <v>1</v>
      </c>
      <c r="P2002">
        <v>1</v>
      </c>
      <c r="Q2002">
        <v>0</v>
      </c>
      <c r="R2002">
        <f>SUM(M2002:N2002:O2002:P2002:Q2002)</f>
        <v>3</v>
      </c>
      <c r="S2002" s="1">
        <v>121511</v>
      </c>
      <c r="T2002" s="1" t="str">
        <f t="shared" si="126"/>
        <v>High</v>
      </c>
      <c r="U2002">
        <v>10</v>
      </c>
      <c r="V2002">
        <v>2025</v>
      </c>
      <c r="W2002" t="s">
        <v>28</v>
      </c>
      <c r="X2002">
        <v>7</v>
      </c>
    </row>
    <row r="2003" spans="1:24" x14ac:dyDescent="0.3">
      <c r="A2003">
        <v>2002</v>
      </c>
      <c r="B2003" t="s">
        <v>50</v>
      </c>
      <c r="C2003" t="str">
        <f>_xlfn.XLOOKUP(B2003,Lookup_table!B:B,Lookup_table!C:C)</f>
        <v>AI</v>
      </c>
      <c r="D2003" t="s">
        <v>22</v>
      </c>
      <c r="E2003" t="s">
        <v>32</v>
      </c>
      <c r="F2003" t="s">
        <v>16</v>
      </c>
      <c r="G2003" t="s">
        <v>17</v>
      </c>
      <c r="H2003" t="str">
        <f t="shared" si="124"/>
        <v>Remote</v>
      </c>
      <c r="I2003" t="s">
        <v>35</v>
      </c>
      <c r="J2003" t="str">
        <f t="shared" si="125"/>
        <v>0-2 yrs</v>
      </c>
      <c r="K2003">
        <f t="shared" ca="1" si="127"/>
        <v>0</v>
      </c>
      <c r="L2003" t="s">
        <v>39</v>
      </c>
      <c r="M2003">
        <v>0</v>
      </c>
      <c r="N2003">
        <v>1</v>
      </c>
      <c r="O2003">
        <v>0</v>
      </c>
      <c r="P2003">
        <v>1</v>
      </c>
      <c r="Q2003">
        <v>1</v>
      </c>
      <c r="R2003">
        <f>SUM(M2003:N2003:O2003:P2003:Q2003)</f>
        <v>3</v>
      </c>
      <c r="S2003" s="1">
        <v>132621</v>
      </c>
      <c r="T2003" s="1" t="str">
        <f t="shared" si="126"/>
        <v>High</v>
      </c>
      <c r="U2003">
        <v>2</v>
      </c>
      <c r="V2003">
        <v>2025</v>
      </c>
      <c r="W2003" t="s">
        <v>28</v>
      </c>
      <c r="X2003">
        <v>7</v>
      </c>
    </row>
    <row r="2004" spans="1:24" x14ac:dyDescent="0.3">
      <c r="A2004">
        <v>2003</v>
      </c>
      <c r="B2004" t="s">
        <v>31</v>
      </c>
      <c r="C2004" t="str">
        <f>_xlfn.XLOOKUP(B2004,Lookup_table!B:B,Lookup_table!C:C)</f>
        <v>Business</v>
      </c>
      <c r="D2004" t="s">
        <v>14</v>
      </c>
      <c r="E2004" t="s">
        <v>42</v>
      </c>
      <c r="F2004" t="s">
        <v>16</v>
      </c>
      <c r="G2004" t="s">
        <v>17</v>
      </c>
      <c r="H2004" t="str">
        <f t="shared" si="124"/>
        <v>Remote</v>
      </c>
      <c r="I2004" t="s">
        <v>18</v>
      </c>
      <c r="J2004" t="str">
        <f t="shared" si="125"/>
        <v>7+ yrs</v>
      </c>
      <c r="K2004">
        <f t="shared" ca="1" si="127"/>
        <v>14</v>
      </c>
      <c r="L2004" t="s">
        <v>39</v>
      </c>
      <c r="M2004">
        <v>0</v>
      </c>
      <c r="N2004">
        <v>1</v>
      </c>
      <c r="O2004">
        <v>0</v>
      </c>
      <c r="P2004">
        <v>1</v>
      </c>
      <c r="Q2004">
        <v>0</v>
      </c>
      <c r="R2004">
        <f>SUM(M2004:N2004:O2004:P2004:Q2004)</f>
        <v>2</v>
      </c>
      <c r="S2004" s="1">
        <v>113768</v>
      </c>
      <c r="T2004" s="1" t="str">
        <f t="shared" si="126"/>
        <v>Medium</v>
      </c>
      <c r="U2004">
        <v>11</v>
      </c>
      <c r="V2004">
        <v>2020</v>
      </c>
      <c r="W2004" t="s">
        <v>34</v>
      </c>
      <c r="X2004">
        <v>5</v>
      </c>
    </row>
    <row r="2005" spans="1:24" x14ac:dyDescent="0.3">
      <c r="A2005">
        <v>2004</v>
      </c>
      <c r="B2005" t="s">
        <v>50</v>
      </c>
      <c r="C2005" t="str">
        <f>_xlfn.XLOOKUP(B2005,Lookup_table!B:B,Lookup_table!C:C)</f>
        <v>AI</v>
      </c>
      <c r="D2005" t="s">
        <v>34</v>
      </c>
      <c r="E2005" t="s">
        <v>32</v>
      </c>
      <c r="F2005" t="s">
        <v>51</v>
      </c>
      <c r="G2005" t="s">
        <v>17</v>
      </c>
      <c r="H2005" t="str">
        <f t="shared" si="124"/>
        <v>Remote</v>
      </c>
      <c r="I2005" t="s">
        <v>26</v>
      </c>
      <c r="J2005" t="str">
        <f t="shared" si="125"/>
        <v>3-6 yrs</v>
      </c>
      <c r="K2005">
        <f t="shared" ca="1" si="127"/>
        <v>4</v>
      </c>
      <c r="L2005" t="s">
        <v>39</v>
      </c>
      <c r="M2005">
        <v>0</v>
      </c>
      <c r="N2005">
        <v>1</v>
      </c>
      <c r="O2005">
        <v>0</v>
      </c>
      <c r="P2005">
        <v>1</v>
      </c>
      <c r="Q2005">
        <v>1</v>
      </c>
      <c r="R2005">
        <f>SUM(M2005:N2005:O2005:P2005:Q2005)</f>
        <v>3</v>
      </c>
      <c r="S2005" s="1">
        <v>137444</v>
      </c>
      <c r="T2005" s="1" t="str">
        <f t="shared" si="126"/>
        <v>High</v>
      </c>
      <c r="U2005">
        <v>8</v>
      </c>
      <c r="V2005">
        <v>2024</v>
      </c>
      <c r="W2005" t="s">
        <v>34</v>
      </c>
      <c r="X2005">
        <v>2</v>
      </c>
    </row>
    <row r="2006" spans="1:24" x14ac:dyDescent="0.3">
      <c r="A2006">
        <v>2005</v>
      </c>
      <c r="B2006" t="s">
        <v>33</v>
      </c>
      <c r="C2006" t="str">
        <f>_xlfn.XLOOKUP(B2006,Lookup_table!B:B,Lookup_table!C:C)</f>
        <v>Data</v>
      </c>
      <c r="D2006" t="s">
        <v>22</v>
      </c>
      <c r="E2006" t="s">
        <v>23</v>
      </c>
      <c r="F2006" t="s">
        <v>52</v>
      </c>
      <c r="G2006" t="s">
        <v>25</v>
      </c>
      <c r="H2006" t="str">
        <f t="shared" si="124"/>
        <v>Onsite/Hybrid</v>
      </c>
      <c r="I2006" t="s">
        <v>35</v>
      </c>
      <c r="J2006" t="str">
        <f t="shared" si="125"/>
        <v>0-2 yrs</v>
      </c>
      <c r="K2006">
        <f t="shared" ca="1" si="127"/>
        <v>1</v>
      </c>
      <c r="L2006" t="s">
        <v>19</v>
      </c>
      <c r="M2006">
        <v>1</v>
      </c>
      <c r="N2006">
        <v>0</v>
      </c>
      <c r="O2006">
        <v>1</v>
      </c>
      <c r="P2006">
        <v>1</v>
      </c>
      <c r="Q2006">
        <v>1</v>
      </c>
      <c r="R2006">
        <f>SUM(M2006:N2006:O2006:P2006:Q2006)</f>
        <v>4</v>
      </c>
      <c r="S2006" s="1">
        <v>114991</v>
      </c>
      <c r="T2006" s="1" t="str">
        <f t="shared" si="126"/>
        <v>Medium</v>
      </c>
      <c r="U2006">
        <v>6</v>
      </c>
      <c r="V2006">
        <v>2021</v>
      </c>
      <c r="W2006" t="s">
        <v>28</v>
      </c>
      <c r="X2006">
        <v>4</v>
      </c>
    </row>
    <row r="2007" spans="1:24" x14ac:dyDescent="0.3">
      <c r="A2007">
        <v>2006</v>
      </c>
      <c r="B2007" t="s">
        <v>31</v>
      </c>
      <c r="C2007" t="str">
        <f>_xlfn.XLOOKUP(B2007,Lookup_table!B:B,Lookup_table!C:C)</f>
        <v>Business</v>
      </c>
      <c r="D2007" t="s">
        <v>22</v>
      </c>
      <c r="E2007" t="s">
        <v>32</v>
      </c>
      <c r="F2007" t="s">
        <v>29</v>
      </c>
      <c r="G2007" t="s">
        <v>17</v>
      </c>
      <c r="H2007" t="str">
        <f t="shared" si="124"/>
        <v>Remote</v>
      </c>
      <c r="I2007" t="s">
        <v>18</v>
      </c>
      <c r="J2007" t="str">
        <f t="shared" si="125"/>
        <v>7+ yrs</v>
      </c>
      <c r="K2007">
        <f t="shared" ca="1" si="127"/>
        <v>10</v>
      </c>
      <c r="L2007" t="s">
        <v>19</v>
      </c>
      <c r="M2007">
        <v>0</v>
      </c>
      <c r="N2007">
        <v>1</v>
      </c>
      <c r="O2007">
        <v>0</v>
      </c>
      <c r="P2007">
        <v>1</v>
      </c>
      <c r="Q2007">
        <v>0</v>
      </c>
      <c r="R2007">
        <f>SUM(M2007:N2007:O2007:P2007:Q2007)</f>
        <v>2</v>
      </c>
      <c r="S2007" s="1">
        <v>138751</v>
      </c>
      <c r="T2007" s="1" t="str">
        <f t="shared" si="126"/>
        <v>High</v>
      </c>
      <c r="U2007">
        <v>5</v>
      </c>
      <c r="V2007">
        <v>2022</v>
      </c>
      <c r="W2007" t="s">
        <v>34</v>
      </c>
      <c r="X2007">
        <v>4</v>
      </c>
    </row>
    <row r="2008" spans="1:24" x14ac:dyDescent="0.3">
      <c r="A2008">
        <v>2007</v>
      </c>
      <c r="B2008" t="s">
        <v>33</v>
      </c>
      <c r="C2008" t="str">
        <f>_xlfn.XLOOKUP(B2008,Lookup_table!B:B,Lookup_table!C:C)</f>
        <v>Data</v>
      </c>
      <c r="D2008" t="s">
        <v>22</v>
      </c>
      <c r="E2008" t="s">
        <v>15</v>
      </c>
      <c r="F2008" t="s">
        <v>52</v>
      </c>
      <c r="G2008" t="s">
        <v>25</v>
      </c>
      <c r="H2008" t="str">
        <f t="shared" si="124"/>
        <v>Onsite/Hybrid</v>
      </c>
      <c r="I2008" t="s">
        <v>18</v>
      </c>
      <c r="J2008" t="str">
        <f t="shared" si="125"/>
        <v>7+ yrs</v>
      </c>
      <c r="K2008">
        <f t="shared" ca="1" si="127"/>
        <v>12</v>
      </c>
      <c r="L2008" t="s">
        <v>39</v>
      </c>
      <c r="M2008">
        <v>0</v>
      </c>
      <c r="N2008">
        <v>1</v>
      </c>
      <c r="O2008">
        <v>0</v>
      </c>
      <c r="P2008">
        <v>0</v>
      </c>
      <c r="Q2008">
        <v>0</v>
      </c>
      <c r="R2008">
        <f>SUM(M2008:N2008:O2008:P2008:Q2008)</f>
        <v>1</v>
      </c>
      <c r="S2008" s="1">
        <v>121932</v>
      </c>
      <c r="T2008" s="1" t="str">
        <f t="shared" si="126"/>
        <v>High</v>
      </c>
      <c r="U2008">
        <v>6</v>
      </c>
      <c r="V2008">
        <v>2021</v>
      </c>
      <c r="W2008" t="s">
        <v>20</v>
      </c>
      <c r="X2008">
        <v>5</v>
      </c>
    </row>
    <row r="2009" spans="1:24" x14ac:dyDescent="0.3">
      <c r="A2009">
        <v>2008</v>
      </c>
      <c r="B2009" t="s">
        <v>33</v>
      </c>
      <c r="C2009" t="str">
        <f>_xlfn.XLOOKUP(B2009,Lookup_table!B:B,Lookup_table!C:C)</f>
        <v>Data</v>
      </c>
      <c r="D2009" t="s">
        <v>34</v>
      </c>
      <c r="E2009" t="s">
        <v>32</v>
      </c>
      <c r="F2009" t="s">
        <v>29</v>
      </c>
      <c r="G2009" t="s">
        <v>30</v>
      </c>
      <c r="H2009" t="str">
        <f t="shared" si="124"/>
        <v>Onsite/Hybrid</v>
      </c>
      <c r="I2009" t="s">
        <v>35</v>
      </c>
      <c r="J2009" t="str">
        <f t="shared" si="125"/>
        <v>0-2 yrs</v>
      </c>
      <c r="K2009">
        <f t="shared" ca="1" si="127"/>
        <v>0</v>
      </c>
      <c r="L2009" t="s">
        <v>27</v>
      </c>
      <c r="M2009">
        <v>1</v>
      </c>
      <c r="N2009">
        <v>1</v>
      </c>
      <c r="O2009">
        <v>1</v>
      </c>
      <c r="P2009">
        <v>0</v>
      </c>
      <c r="Q2009">
        <v>1</v>
      </c>
      <c r="R2009">
        <f>SUM(M2009:N2009:O2009:P2009:Q2009)</f>
        <v>4</v>
      </c>
      <c r="S2009" s="1">
        <v>77582</v>
      </c>
      <c r="T2009" s="1" t="str">
        <f t="shared" si="126"/>
        <v>Medium</v>
      </c>
      <c r="U2009">
        <v>2</v>
      </c>
      <c r="V2009">
        <v>2020</v>
      </c>
      <c r="W2009" t="s">
        <v>28</v>
      </c>
      <c r="X2009">
        <v>9</v>
      </c>
    </row>
    <row r="2010" spans="1:24" x14ac:dyDescent="0.3">
      <c r="A2010">
        <v>2009</v>
      </c>
      <c r="B2010" t="s">
        <v>50</v>
      </c>
      <c r="C2010" t="str">
        <f>_xlfn.XLOOKUP(B2010,Lookup_table!B:B,Lookup_table!C:C)</f>
        <v>AI</v>
      </c>
      <c r="D2010" t="s">
        <v>37</v>
      </c>
      <c r="E2010" t="s">
        <v>23</v>
      </c>
      <c r="F2010" t="s">
        <v>52</v>
      </c>
      <c r="G2010" t="s">
        <v>30</v>
      </c>
      <c r="H2010" t="str">
        <f t="shared" si="124"/>
        <v>Onsite/Hybrid</v>
      </c>
      <c r="I2010" t="s">
        <v>18</v>
      </c>
      <c r="J2010" t="str">
        <f t="shared" si="125"/>
        <v>7+ yrs</v>
      </c>
      <c r="K2010">
        <f t="shared" ca="1" si="127"/>
        <v>13</v>
      </c>
      <c r="L2010" t="s">
        <v>27</v>
      </c>
      <c r="M2010">
        <v>0</v>
      </c>
      <c r="N2010">
        <v>1</v>
      </c>
      <c r="O2010">
        <v>0</v>
      </c>
      <c r="P2010">
        <v>1</v>
      </c>
      <c r="Q2010">
        <v>1</v>
      </c>
      <c r="R2010">
        <f>SUM(M2010:N2010:O2010:P2010:Q2010)</f>
        <v>3</v>
      </c>
      <c r="S2010" s="1">
        <v>166712</v>
      </c>
      <c r="T2010" s="1" t="str">
        <f t="shared" si="126"/>
        <v>High</v>
      </c>
      <c r="U2010">
        <v>8</v>
      </c>
      <c r="V2010">
        <v>2020</v>
      </c>
      <c r="W2010" t="s">
        <v>28</v>
      </c>
      <c r="X2010">
        <v>7</v>
      </c>
    </row>
    <row r="2011" spans="1:24" x14ac:dyDescent="0.3">
      <c r="A2011">
        <v>2010</v>
      </c>
      <c r="B2011" t="s">
        <v>50</v>
      </c>
      <c r="C2011" t="str">
        <f>_xlfn.XLOOKUP(B2011,Lookup_table!B:B,Lookup_table!C:C)</f>
        <v>AI</v>
      </c>
      <c r="D2011" t="s">
        <v>34</v>
      </c>
      <c r="E2011" t="s">
        <v>23</v>
      </c>
      <c r="F2011" t="s">
        <v>44</v>
      </c>
      <c r="G2011" t="s">
        <v>17</v>
      </c>
      <c r="H2011" t="str">
        <f t="shared" si="124"/>
        <v>Remote</v>
      </c>
      <c r="I2011" t="s">
        <v>26</v>
      </c>
      <c r="J2011" t="str">
        <f t="shared" si="125"/>
        <v>3-6 yrs</v>
      </c>
      <c r="K2011">
        <f t="shared" ca="1" si="127"/>
        <v>3</v>
      </c>
      <c r="L2011" t="s">
        <v>19</v>
      </c>
      <c r="M2011">
        <v>0</v>
      </c>
      <c r="N2011">
        <v>0</v>
      </c>
      <c r="O2011">
        <v>0</v>
      </c>
      <c r="P2011">
        <v>0</v>
      </c>
      <c r="Q2011">
        <v>0</v>
      </c>
      <c r="R2011">
        <f>SUM(M2011:N2011:O2011:P2011:Q2011)</f>
        <v>0</v>
      </c>
      <c r="S2011" s="1">
        <v>112789</v>
      </c>
      <c r="T2011" s="1" t="str">
        <f t="shared" si="126"/>
        <v>Medium</v>
      </c>
      <c r="U2011">
        <v>9</v>
      </c>
      <c r="V2011">
        <v>2022</v>
      </c>
      <c r="W2011" t="s">
        <v>20</v>
      </c>
      <c r="X2011">
        <v>3</v>
      </c>
    </row>
    <row r="2012" spans="1:24" x14ac:dyDescent="0.3">
      <c r="A2012">
        <v>2011</v>
      </c>
      <c r="B2012" t="s">
        <v>33</v>
      </c>
      <c r="C2012" t="str">
        <f>_xlfn.XLOOKUP(B2012,Lookup_table!B:B,Lookup_table!C:C)</f>
        <v>Data</v>
      </c>
      <c r="D2012" t="s">
        <v>37</v>
      </c>
      <c r="E2012" t="s">
        <v>42</v>
      </c>
      <c r="F2012" t="s">
        <v>29</v>
      </c>
      <c r="G2012" t="s">
        <v>25</v>
      </c>
      <c r="H2012" t="str">
        <f t="shared" si="124"/>
        <v>Onsite/Hybrid</v>
      </c>
      <c r="I2012" t="s">
        <v>18</v>
      </c>
      <c r="J2012" t="str">
        <f t="shared" si="125"/>
        <v>7+ yrs</v>
      </c>
      <c r="K2012">
        <f t="shared" ca="1" si="127"/>
        <v>12</v>
      </c>
      <c r="L2012" t="s">
        <v>27</v>
      </c>
      <c r="M2012">
        <v>1</v>
      </c>
      <c r="N2012">
        <v>0</v>
      </c>
      <c r="O2012">
        <v>0</v>
      </c>
      <c r="P2012">
        <v>0</v>
      </c>
      <c r="Q2012">
        <v>1</v>
      </c>
      <c r="R2012">
        <f>SUM(M2012:N2012:O2012:P2012:Q2012)</f>
        <v>2</v>
      </c>
      <c r="S2012" s="1">
        <v>113370</v>
      </c>
      <c r="T2012" s="1" t="str">
        <f t="shared" si="126"/>
        <v>Medium</v>
      </c>
      <c r="U2012">
        <v>12</v>
      </c>
      <c r="V2012">
        <v>2020</v>
      </c>
      <c r="W2012" t="s">
        <v>20</v>
      </c>
      <c r="X2012">
        <v>4</v>
      </c>
    </row>
    <row r="2013" spans="1:24" x14ac:dyDescent="0.3">
      <c r="A2013">
        <v>2012</v>
      </c>
      <c r="B2013" t="s">
        <v>41</v>
      </c>
      <c r="C2013" t="str">
        <f>_xlfn.XLOOKUP(B2013,Lookup_table!B:B,Lookup_table!C:C)</f>
        <v>Data</v>
      </c>
      <c r="D2013" t="s">
        <v>34</v>
      </c>
      <c r="E2013" t="s">
        <v>40</v>
      </c>
      <c r="F2013" t="s">
        <v>52</v>
      </c>
      <c r="G2013" t="s">
        <v>30</v>
      </c>
      <c r="H2013" t="str">
        <f t="shared" si="124"/>
        <v>Onsite/Hybrid</v>
      </c>
      <c r="I2013" t="s">
        <v>26</v>
      </c>
      <c r="J2013" t="str">
        <f t="shared" si="125"/>
        <v>3-6 yrs</v>
      </c>
      <c r="K2013">
        <f t="shared" ca="1" si="127"/>
        <v>3</v>
      </c>
      <c r="L2013" t="s">
        <v>27</v>
      </c>
      <c r="M2013">
        <v>0</v>
      </c>
      <c r="N2013">
        <v>1</v>
      </c>
      <c r="O2013">
        <v>0</v>
      </c>
      <c r="P2013">
        <v>0</v>
      </c>
      <c r="Q2013">
        <v>1</v>
      </c>
      <c r="R2013">
        <f>SUM(M2013:N2013:O2013:P2013:Q2013)</f>
        <v>2</v>
      </c>
      <c r="S2013" s="1">
        <v>84363</v>
      </c>
      <c r="T2013" s="1" t="str">
        <f t="shared" si="126"/>
        <v>Medium</v>
      </c>
      <c r="U2013">
        <v>12</v>
      </c>
      <c r="V2013">
        <v>2023</v>
      </c>
      <c r="W2013" t="s">
        <v>20</v>
      </c>
      <c r="X2013">
        <v>6</v>
      </c>
    </row>
    <row r="2014" spans="1:24" x14ac:dyDescent="0.3">
      <c r="A2014">
        <v>2013</v>
      </c>
      <c r="B2014" t="s">
        <v>33</v>
      </c>
      <c r="C2014" t="str">
        <f>_xlfn.XLOOKUP(B2014,Lookup_table!B:B,Lookup_table!C:C)</f>
        <v>Data</v>
      </c>
      <c r="D2014" t="s">
        <v>14</v>
      </c>
      <c r="E2014" t="s">
        <v>40</v>
      </c>
      <c r="F2014" t="s">
        <v>43</v>
      </c>
      <c r="G2014" t="s">
        <v>25</v>
      </c>
      <c r="H2014" t="str">
        <f t="shared" si="124"/>
        <v>Onsite/Hybrid</v>
      </c>
      <c r="I2014" t="s">
        <v>26</v>
      </c>
      <c r="J2014" t="str">
        <f t="shared" si="125"/>
        <v>3-6 yrs</v>
      </c>
      <c r="K2014">
        <f t="shared" ca="1" si="127"/>
        <v>6</v>
      </c>
      <c r="L2014" t="s">
        <v>39</v>
      </c>
      <c r="M2014">
        <v>0</v>
      </c>
      <c r="N2014">
        <v>1</v>
      </c>
      <c r="O2014">
        <v>1</v>
      </c>
      <c r="P2014">
        <v>0</v>
      </c>
      <c r="Q2014">
        <v>1</v>
      </c>
      <c r="R2014">
        <f>SUM(M2014:N2014:O2014:P2014:Q2014)</f>
        <v>3</v>
      </c>
      <c r="S2014" s="1">
        <v>96630</v>
      </c>
      <c r="T2014" s="1" t="str">
        <f t="shared" si="126"/>
        <v>Medium</v>
      </c>
      <c r="U2014">
        <v>7</v>
      </c>
      <c r="V2014">
        <v>2020</v>
      </c>
      <c r="W2014" t="s">
        <v>28</v>
      </c>
      <c r="X2014">
        <v>9</v>
      </c>
    </row>
    <row r="2015" spans="1:24" x14ac:dyDescent="0.3">
      <c r="A2015">
        <v>2014</v>
      </c>
      <c r="B2015" t="s">
        <v>21</v>
      </c>
      <c r="C2015" t="str">
        <f>_xlfn.XLOOKUP(B2015,Lookup_table!B:B,Lookup_table!C:C)</f>
        <v>AI</v>
      </c>
      <c r="D2015" t="s">
        <v>34</v>
      </c>
      <c r="E2015" t="s">
        <v>38</v>
      </c>
      <c r="F2015" t="s">
        <v>24</v>
      </c>
      <c r="G2015" t="s">
        <v>25</v>
      </c>
      <c r="H2015" t="str">
        <f t="shared" si="124"/>
        <v>Onsite/Hybrid</v>
      </c>
      <c r="I2015" t="s">
        <v>18</v>
      </c>
      <c r="J2015" t="str">
        <f t="shared" si="125"/>
        <v>7+ yrs</v>
      </c>
      <c r="K2015">
        <f t="shared" ca="1" si="127"/>
        <v>8</v>
      </c>
      <c r="L2015" t="s">
        <v>39</v>
      </c>
      <c r="M2015">
        <v>1</v>
      </c>
      <c r="N2015">
        <v>0</v>
      </c>
      <c r="O2015">
        <v>0</v>
      </c>
      <c r="P2015">
        <v>0</v>
      </c>
      <c r="Q2015">
        <v>0</v>
      </c>
      <c r="R2015">
        <f>SUM(M2015:N2015:O2015:P2015:Q2015)</f>
        <v>1</v>
      </c>
      <c r="S2015" s="1">
        <v>136055</v>
      </c>
      <c r="T2015" s="1" t="str">
        <f t="shared" si="126"/>
        <v>High</v>
      </c>
      <c r="U2015">
        <v>8</v>
      </c>
      <c r="V2015">
        <v>2020</v>
      </c>
      <c r="W2015" t="s">
        <v>28</v>
      </c>
      <c r="X2015">
        <v>7</v>
      </c>
    </row>
    <row r="2016" spans="1:24" x14ac:dyDescent="0.3">
      <c r="A2016">
        <v>2015</v>
      </c>
      <c r="B2016" t="s">
        <v>31</v>
      </c>
      <c r="C2016" t="str">
        <f>_xlfn.XLOOKUP(B2016,Lookup_table!B:B,Lookup_table!C:C)</f>
        <v>Business</v>
      </c>
      <c r="D2016" t="s">
        <v>34</v>
      </c>
      <c r="E2016" t="s">
        <v>15</v>
      </c>
      <c r="F2016" t="s">
        <v>29</v>
      </c>
      <c r="G2016" t="s">
        <v>25</v>
      </c>
      <c r="H2016" t="str">
        <f t="shared" si="124"/>
        <v>Onsite/Hybrid</v>
      </c>
      <c r="I2016" t="s">
        <v>35</v>
      </c>
      <c r="J2016" t="str">
        <f t="shared" si="125"/>
        <v>0-2 yrs</v>
      </c>
      <c r="K2016">
        <f t="shared" ca="1" si="127"/>
        <v>2</v>
      </c>
      <c r="L2016" t="s">
        <v>19</v>
      </c>
      <c r="M2016">
        <v>1</v>
      </c>
      <c r="N2016">
        <v>1</v>
      </c>
      <c r="O2016">
        <v>1</v>
      </c>
      <c r="P2016">
        <v>0</v>
      </c>
      <c r="Q2016">
        <v>1</v>
      </c>
      <c r="R2016">
        <f>SUM(M2016:N2016:O2016:P2016:Q2016)</f>
        <v>4</v>
      </c>
      <c r="S2016" s="1">
        <v>71363</v>
      </c>
      <c r="T2016" s="1" t="str">
        <f t="shared" si="126"/>
        <v>Medium</v>
      </c>
      <c r="U2016">
        <v>2</v>
      </c>
      <c r="V2016">
        <v>2023</v>
      </c>
      <c r="W2016" t="s">
        <v>28</v>
      </c>
      <c r="X2016">
        <v>7</v>
      </c>
    </row>
    <row r="2017" spans="1:24" x14ac:dyDescent="0.3">
      <c r="A2017">
        <v>2016</v>
      </c>
      <c r="B2017" t="s">
        <v>33</v>
      </c>
      <c r="C2017" t="str">
        <f>_xlfn.XLOOKUP(B2017,Lookup_table!B:B,Lookup_table!C:C)</f>
        <v>Data</v>
      </c>
      <c r="D2017" t="s">
        <v>37</v>
      </c>
      <c r="E2017" t="s">
        <v>23</v>
      </c>
      <c r="F2017" t="s">
        <v>24</v>
      </c>
      <c r="G2017" t="s">
        <v>17</v>
      </c>
      <c r="H2017" t="str">
        <f t="shared" si="124"/>
        <v>Remote</v>
      </c>
      <c r="I2017" t="s">
        <v>35</v>
      </c>
      <c r="J2017" t="str">
        <f t="shared" si="125"/>
        <v>0-2 yrs</v>
      </c>
      <c r="K2017">
        <f t="shared" ca="1" si="127"/>
        <v>1</v>
      </c>
      <c r="L2017" t="s">
        <v>27</v>
      </c>
      <c r="M2017">
        <v>1</v>
      </c>
      <c r="N2017">
        <v>0</v>
      </c>
      <c r="O2017">
        <v>1</v>
      </c>
      <c r="P2017">
        <v>0</v>
      </c>
      <c r="Q2017">
        <v>1</v>
      </c>
      <c r="R2017">
        <f>SUM(M2017:N2017:O2017:P2017:Q2017)</f>
        <v>3</v>
      </c>
      <c r="S2017" s="1">
        <v>74150</v>
      </c>
      <c r="T2017" s="1" t="str">
        <f t="shared" si="126"/>
        <v>Medium</v>
      </c>
      <c r="U2017">
        <v>5</v>
      </c>
      <c r="V2017">
        <v>2022</v>
      </c>
      <c r="W2017" t="s">
        <v>34</v>
      </c>
      <c r="X2017">
        <v>1</v>
      </c>
    </row>
    <row r="2018" spans="1:24" x14ac:dyDescent="0.3">
      <c r="A2018">
        <v>2017</v>
      </c>
      <c r="B2018" t="s">
        <v>31</v>
      </c>
      <c r="C2018" t="str">
        <f>_xlfn.XLOOKUP(B2018,Lookup_table!B:B,Lookup_table!C:C)</f>
        <v>Business</v>
      </c>
      <c r="D2018" t="s">
        <v>37</v>
      </c>
      <c r="E2018" t="s">
        <v>42</v>
      </c>
      <c r="F2018" t="s">
        <v>24</v>
      </c>
      <c r="G2018" t="s">
        <v>30</v>
      </c>
      <c r="H2018" t="str">
        <f t="shared" si="124"/>
        <v>Onsite/Hybrid</v>
      </c>
      <c r="I2018" t="s">
        <v>26</v>
      </c>
      <c r="J2018" t="str">
        <f t="shared" si="125"/>
        <v>3-6 yrs</v>
      </c>
      <c r="K2018">
        <f t="shared" ca="1" si="127"/>
        <v>6</v>
      </c>
      <c r="L2018" t="s">
        <v>39</v>
      </c>
      <c r="M2018">
        <v>1</v>
      </c>
      <c r="N2018">
        <v>1</v>
      </c>
      <c r="O2018">
        <v>1</v>
      </c>
      <c r="P2018">
        <v>1</v>
      </c>
      <c r="Q2018">
        <v>1</v>
      </c>
      <c r="R2018">
        <f>SUM(M2018:N2018:O2018:P2018:Q2018)</f>
        <v>5</v>
      </c>
      <c r="S2018" s="1">
        <v>114612</v>
      </c>
      <c r="T2018" s="1" t="str">
        <f t="shared" si="126"/>
        <v>Medium</v>
      </c>
      <c r="U2018">
        <v>1</v>
      </c>
      <c r="V2018">
        <v>2022</v>
      </c>
      <c r="W2018" t="s">
        <v>28</v>
      </c>
      <c r="X2018">
        <v>8</v>
      </c>
    </row>
    <row r="2019" spans="1:24" x14ac:dyDescent="0.3">
      <c r="A2019">
        <v>2018</v>
      </c>
      <c r="B2019" t="s">
        <v>33</v>
      </c>
      <c r="C2019" t="str">
        <f>_xlfn.XLOOKUP(B2019,Lookup_table!B:B,Lookup_table!C:C)</f>
        <v>Data</v>
      </c>
      <c r="D2019" t="s">
        <v>34</v>
      </c>
      <c r="E2019" t="s">
        <v>38</v>
      </c>
      <c r="F2019" t="s">
        <v>29</v>
      </c>
      <c r="G2019" t="s">
        <v>25</v>
      </c>
      <c r="H2019" t="str">
        <f t="shared" si="124"/>
        <v>Onsite/Hybrid</v>
      </c>
      <c r="I2019" t="s">
        <v>35</v>
      </c>
      <c r="J2019" t="str">
        <f t="shared" si="125"/>
        <v>0-2 yrs</v>
      </c>
      <c r="K2019">
        <f t="shared" ca="1" si="127"/>
        <v>2</v>
      </c>
      <c r="L2019" t="s">
        <v>39</v>
      </c>
      <c r="M2019">
        <v>1</v>
      </c>
      <c r="N2019">
        <v>1</v>
      </c>
      <c r="O2019">
        <v>1</v>
      </c>
      <c r="P2019">
        <v>0</v>
      </c>
      <c r="Q2019">
        <v>0</v>
      </c>
      <c r="R2019">
        <f>SUM(M2019:N2019:O2019:P2019:Q2019)</f>
        <v>3</v>
      </c>
      <c r="S2019" s="1">
        <v>60892</v>
      </c>
      <c r="T2019" s="1" t="str">
        <f t="shared" si="126"/>
        <v>Low</v>
      </c>
      <c r="U2019">
        <v>1</v>
      </c>
      <c r="V2019">
        <v>2025</v>
      </c>
      <c r="W2019" t="s">
        <v>28</v>
      </c>
      <c r="X2019">
        <v>9</v>
      </c>
    </row>
    <row r="2020" spans="1:24" x14ac:dyDescent="0.3">
      <c r="A2020">
        <v>2019</v>
      </c>
      <c r="B2020" t="s">
        <v>50</v>
      </c>
      <c r="C2020" t="str">
        <f>_xlfn.XLOOKUP(B2020,Lookup_table!B:B,Lookup_table!C:C)</f>
        <v>AI</v>
      </c>
      <c r="D2020" t="s">
        <v>37</v>
      </c>
      <c r="E2020" t="s">
        <v>23</v>
      </c>
      <c r="F2020" t="s">
        <v>16</v>
      </c>
      <c r="G2020" t="s">
        <v>25</v>
      </c>
      <c r="H2020" t="str">
        <f t="shared" si="124"/>
        <v>Onsite/Hybrid</v>
      </c>
      <c r="I2020" t="s">
        <v>18</v>
      </c>
      <c r="J2020" t="str">
        <f t="shared" si="125"/>
        <v>7+ yrs</v>
      </c>
      <c r="K2020">
        <f t="shared" ca="1" si="127"/>
        <v>11</v>
      </c>
      <c r="L2020" t="s">
        <v>39</v>
      </c>
      <c r="M2020">
        <v>1</v>
      </c>
      <c r="N2020">
        <v>1</v>
      </c>
      <c r="O2020">
        <v>1</v>
      </c>
      <c r="P2020">
        <v>1</v>
      </c>
      <c r="Q2020">
        <v>1</v>
      </c>
      <c r="R2020">
        <f>SUM(M2020:N2020:O2020:P2020:Q2020)</f>
        <v>5</v>
      </c>
      <c r="S2020" s="1">
        <v>179151</v>
      </c>
      <c r="T2020" s="1" t="str">
        <f t="shared" si="126"/>
        <v>High</v>
      </c>
      <c r="U2020">
        <v>7</v>
      </c>
      <c r="V2020">
        <v>2025</v>
      </c>
      <c r="W2020" t="s">
        <v>28</v>
      </c>
      <c r="X2020">
        <v>7</v>
      </c>
    </row>
    <row r="2021" spans="1:24" x14ac:dyDescent="0.3">
      <c r="A2021">
        <v>2020</v>
      </c>
      <c r="B2021" t="s">
        <v>50</v>
      </c>
      <c r="C2021" t="str">
        <f>_xlfn.XLOOKUP(B2021,Lookup_table!B:B,Lookup_table!C:C)</f>
        <v>AI</v>
      </c>
      <c r="D2021" t="s">
        <v>37</v>
      </c>
      <c r="E2021" t="s">
        <v>15</v>
      </c>
      <c r="F2021" t="s">
        <v>52</v>
      </c>
      <c r="G2021" t="s">
        <v>30</v>
      </c>
      <c r="H2021" t="str">
        <f t="shared" si="124"/>
        <v>Onsite/Hybrid</v>
      </c>
      <c r="I2021" t="s">
        <v>35</v>
      </c>
      <c r="J2021" t="str">
        <f t="shared" si="125"/>
        <v>0-2 yrs</v>
      </c>
      <c r="K2021">
        <f t="shared" ca="1" si="127"/>
        <v>0</v>
      </c>
      <c r="L2021" t="s">
        <v>19</v>
      </c>
      <c r="M2021">
        <v>1</v>
      </c>
      <c r="N2021">
        <v>1</v>
      </c>
      <c r="O2021">
        <v>1</v>
      </c>
      <c r="P2021">
        <v>1</v>
      </c>
      <c r="Q2021">
        <v>1</v>
      </c>
      <c r="R2021">
        <f>SUM(M2021:N2021:O2021:P2021:Q2021)</f>
        <v>5</v>
      </c>
      <c r="S2021" s="1">
        <v>131044</v>
      </c>
      <c r="T2021" s="1" t="str">
        <f t="shared" si="126"/>
        <v>High</v>
      </c>
      <c r="U2021">
        <v>10</v>
      </c>
      <c r="V2021">
        <v>2025</v>
      </c>
      <c r="W2021" t="s">
        <v>28</v>
      </c>
      <c r="X2021">
        <v>3</v>
      </c>
    </row>
    <row r="2022" spans="1:24" x14ac:dyDescent="0.3">
      <c r="A2022">
        <v>2021</v>
      </c>
      <c r="B2022" t="s">
        <v>31</v>
      </c>
      <c r="C2022" t="str">
        <f>_xlfn.XLOOKUP(B2022,Lookup_table!B:B,Lookup_table!C:C)</f>
        <v>Business</v>
      </c>
      <c r="D2022" t="s">
        <v>14</v>
      </c>
      <c r="E2022" t="s">
        <v>42</v>
      </c>
      <c r="F2022" t="s">
        <v>52</v>
      </c>
      <c r="G2022" t="s">
        <v>17</v>
      </c>
      <c r="H2022" t="str">
        <f t="shared" si="124"/>
        <v>Remote</v>
      </c>
      <c r="I2022" t="s">
        <v>18</v>
      </c>
      <c r="J2022" t="str">
        <f t="shared" si="125"/>
        <v>7+ yrs</v>
      </c>
      <c r="K2022">
        <f t="shared" ca="1" si="127"/>
        <v>9</v>
      </c>
      <c r="L2022" t="s">
        <v>27</v>
      </c>
      <c r="M2022">
        <v>0</v>
      </c>
      <c r="N2022">
        <v>0</v>
      </c>
      <c r="O2022">
        <v>1</v>
      </c>
      <c r="P2022">
        <v>1</v>
      </c>
      <c r="Q2022">
        <v>1</v>
      </c>
      <c r="R2022">
        <f>SUM(M2022:N2022:O2022:P2022:Q2022)</f>
        <v>3</v>
      </c>
      <c r="S2022" s="1">
        <v>136715</v>
      </c>
      <c r="T2022" s="1" t="str">
        <f t="shared" si="126"/>
        <v>High</v>
      </c>
      <c r="U2022">
        <v>8</v>
      </c>
      <c r="V2022">
        <v>2025</v>
      </c>
      <c r="W2022" t="s">
        <v>28</v>
      </c>
      <c r="X2022">
        <v>6</v>
      </c>
    </row>
    <row r="2023" spans="1:24" x14ac:dyDescent="0.3">
      <c r="A2023">
        <v>2022</v>
      </c>
      <c r="B2023" t="s">
        <v>21</v>
      </c>
      <c r="C2023" t="str">
        <f>_xlfn.XLOOKUP(B2023,Lookup_table!B:B,Lookup_table!C:C)</f>
        <v>AI</v>
      </c>
      <c r="D2023" t="s">
        <v>14</v>
      </c>
      <c r="E2023" t="s">
        <v>38</v>
      </c>
      <c r="F2023" t="s">
        <v>44</v>
      </c>
      <c r="G2023" t="s">
        <v>25</v>
      </c>
      <c r="H2023" t="str">
        <f t="shared" si="124"/>
        <v>Onsite/Hybrid</v>
      </c>
      <c r="I2023" t="s">
        <v>26</v>
      </c>
      <c r="J2023" t="str">
        <f t="shared" si="125"/>
        <v>3-6 yrs</v>
      </c>
      <c r="K2023">
        <f t="shared" ca="1" si="127"/>
        <v>4</v>
      </c>
      <c r="L2023" t="s">
        <v>27</v>
      </c>
      <c r="M2023">
        <v>1</v>
      </c>
      <c r="N2023">
        <v>1</v>
      </c>
      <c r="O2023">
        <v>1</v>
      </c>
      <c r="P2023">
        <v>0</v>
      </c>
      <c r="Q2023">
        <v>1</v>
      </c>
      <c r="R2023">
        <f>SUM(M2023:N2023:O2023:P2023:Q2023)</f>
        <v>4</v>
      </c>
      <c r="S2023" s="1">
        <v>144302</v>
      </c>
      <c r="T2023" s="1" t="str">
        <f t="shared" si="126"/>
        <v>High</v>
      </c>
      <c r="U2023">
        <v>10</v>
      </c>
      <c r="V2023">
        <v>2020</v>
      </c>
      <c r="W2023" t="s">
        <v>20</v>
      </c>
      <c r="X2023">
        <v>5</v>
      </c>
    </row>
    <row r="2024" spans="1:24" x14ac:dyDescent="0.3">
      <c r="A2024">
        <v>2023</v>
      </c>
      <c r="B2024" t="s">
        <v>50</v>
      </c>
      <c r="C2024" t="str">
        <f>_xlfn.XLOOKUP(B2024,Lookup_table!B:B,Lookup_table!C:C)</f>
        <v>AI</v>
      </c>
      <c r="D2024" t="s">
        <v>37</v>
      </c>
      <c r="E2024" t="s">
        <v>42</v>
      </c>
      <c r="F2024" t="s">
        <v>43</v>
      </c>
      <c r="G2024" t="s">
        <v>30</v>
      </c>
      <c r="H2024" t="str">
        <f t="shared" si="124"/>
        <v>Onsite/Hybrid</v>
      </c>
      <c r="I2024" t="s">
        <v>26</v>
      </c>
      <c r="J2024" t="str">
        <f t="shared" si="125"/>
        <v>3-6 yrs</v>
      </c>
      <c r="K2024">
        <f t="shared" ca="1" si="127"/>
        <v>3</v>
      </c>
      <c r="L2024" t="s">
        <v>19</v>
      </c>
      <c r="M2024">
        <v>1</v>
      </c>
      <c r="N2024">
        <v>1</v>
      </c>
      <c r="O2024">
        <v>1</v>
      </c>
      <c r="P2024">
        <v>1</v>
      </c>
      <c r="Q2024">
        <v>0</v>
      </c>
      <c r="R2024">
        <f>SUM(M2024:N2024:O2024:P2024:Q2024)</f>
        <v>4</v>
      </c>
      <c r="S2024" s="1">
        <v>146463</v>
      </c>
      <c r="T2024" s="1" t="str">
        <f t="shared" si="126"/>
        <v>High</v>
      </c>
      <c r="U2024">
        <v>3</v>
      </c>
      <c r="V2024">
        <v>2024</v>
      </c>
      <c r="W2024" t="s">
        <v>28</v>
      </c>
      <c r="X2024">
        <v>5</v>
      </c>
    </row>
    <row r="2025" spans="1:24" x14ac:dyDescent="0.3">
      <c r="A2025">
        <v>2024</v>
      </c>
      <c r="B2025" t="s">
        <v>31</v>
      </c>
      <c r="C2025" t="str">
        <f>_xlfn.XLOOKUP(B2025,Lookup_table!B:B,Lookup_table!C:C)</f>
        <v>Business</v>
      </c>
      <c r="D2025" t="s">
        <v>22</v>
      </c>
      <c r="E2025" t="s">
        <v>42</v>
      </c>
      <c r="F2025" t="s">
        <v>16</v>
      </c>
      <c r="G2025" t="s">
        <v>30</v>
      </c>
      <c r="H2025" t="str">
        <f t="shared" si="124"/>
        <v>Onsite/Hybrid</v>
      </c>
      <c r="I2025" t="s">
        <v>26</v>
      </c>
      <c r="J2025" t="str">
        <f t="shared" si="125"/>
        <v>3-6 yrs</v>
      </c>
      <c r="K2025">
        <f t="shared" ca="1" si="127"/>
        <v>4</v>
      </c>
      <c r="L2025" t="s">
        <v>27</v>
      </c>
      <c r="M2025">
        <v>1</v>
      </c>
      <c r="N2025">
        <v>1</v>
      </c>
      <c r="O2025">
        <v>1</v>
      </c>
      <c r="P2025">
        <v>0</v>
      </c>
      <c r="Q2025">
        <v>1</v>
      </c>
      <c r="R2025">
        <f>SUM(M2025:N2025:O2025:P2025:Q2025)</f>
        <v>4</v>
      </c>
      <c r="S2025" s="1">
        <v>123720</v>
      </c>
      <c r="T2025" s="1" t="str">
        <f t="shared" si="126"/>
        <v>High</v>
      </c>
      <c r="U2025">
        <v>6</v>
      </c>
      <c r="V2025">
        <v>2023</v>
      </c>
      <c r="W2025" t="s">
        <v>20</v>
      </c>
      <c r="X2025">
        <v>6</v>
      </c>
    </row>
    <row r="2026" spans="1:24" x14ac:dyDescent="0.3">
      <c r="A2026">
        <v>2025</v>
      </c>
      <c r="B2026" t="s">
        <v>33</v>
      </c>
      <c r="C2026" t="str">
        <f>_xlfn.XLOOKUP(B2026,Lookup_table!B:B,Lookup_table!C:C)</f>
        <v>Data</v>
      </c>
      <c r="D2026" t="s">
        <v>14</v>
      </c>
      <c r="E2026" t="s">
        <v>40</v>
      </c>
      <c r="F2026" t="s">
        <v>29</v>
      </c>
      <c r="G2026" t="s">
        <v>25</v>
      </c>
      <c r="H2026" t="str">
        <f t="shared" si="124"/>
        <v>Onsite/Hybrid</v>
      </c>
      <c r="I2026" t="s">
        <v>35</v>
      </c>
      <c r="J2026" t="str">
        <f t="shared" si="125"/>
        <v>0-2 yrs</v>
      </c>
      <c r="K2026">
        <f t="shared" ca="1" si="127"/>
        <v>1</v>
      </c>
      <c r="L2026" t="s">
        <v>27</v>
      </c>
      <c r="M2026">
        <v>0</v>
      </c>
      <c r="N2026">
        <v>1</v>
      </c>
      <c r="O2026">
        <v>0</v>
      </c>
      <c r="P2026">
        <v>1</v>
      </c>
      <c r="Q2026">
        <v>0</v>
      </c>
      <c r="R2026">
        <f>SUM(M2026:N2026:O2026:P2026:Q2026)</f>
        <v>2</v>
      </c>
      <c r="S2026" s="1">
        <v>67530</v>
      </c>
      <c r="T2026" s="1" t="str">
        <f t="shared" si="126"/>
        <v>Low</v>
      </c>
      <c r="U2026">
        <v>9</v>
      </c>
      <c r="V2026">
        <v>2024</v>
      </c>
      <c r="W2026" t="s">
        <v>20</v>
      </c>
      <c r="X2026">
        <v>6</v>
      </c>
    </row>
    <row r="2027" spans="1:24" x14ac:dyDescent="0.3">
      <c r="A2027">
        <v>2026</v>
      </c>
      <c r="B2027" t="s">
        <v>31</v>
      </c>
      <c r="C2027" t="str">
        <f>_xlfn.XLOOKUP(B2027,Lookup_table!B:B,Lookup_table!C:C)</f>
        <v>Business</v>
      </c>
      <c r="D2027" t="s">
        <v>34</v>
      </c>
      <c r="E2027" t="s">
        <v>23</v>
      </c>
      <c r="F2027" t="s">
        <v>16</v>
      </c>
      <c r="G2027" t="s">
        <v>30</v>
      </c>
      <c r="H2027" t="str">
        <f t="shared" si="124"/>
        <v>Onsite/Hybrid</v>
      </c>
      <c r="I2027" t="s">
        <v>18</v>
      </c>
      <c r="J2027" t="str">
        <f t="shared" si="125"/>
        <v>7+ yrs</v>
      </c>
      <c r="K2027">
        <f t="shared" ca="1" si="127"/>
        <v>13</v>
      </c>
      <c r="L2027" t="s">
        <v>27</v>
      </c>
      <c r="M2027">
        <v>1</v>
      </c>
      <c r="N2027">
        <v>1</v>
      </c>
      <c r="O2027">
        <v>1</v>
      </c>
      <c r="P2027">
        <v>0</v>
      </c>
      <c r="Q2027">
        <v>0</v>
      </c>
      <c r="R2027">
        <f>SUM(M2027:N2027:O2027:P2027:Q2027)</f>
        <v>3</v>
      </c>
      <c r="S2027" s="1">
        <v>114848</v>
      </c>
      <c r="T2027" s="1" t="str">
        <f t="shared" si="126"/>
        <v>Medium</v>
      </c>
      <c r="U2027">
        <v>8</v>
      </c>
      <c r="V2027">
        <v>2020</v>
      </c>
      <c r="W2027" t="s">
        <v>28</v>
      </c>
      <c r="X2027">
        <v>7</v>
      </c>
    </row>
    <row r="2028" spans="1:24" x14ac:dyDescent="0.3">
      <c r="A2028">
        <v>2027</v>
      </c>
      <c r="B2028" t="s">
        <v>21</v>
      </c>
      <c r="C2028" t="str">
        <f>_xlfn.XLOOKUP(B2028,Lookup_table!B:B,Lookup_table!C:C)</f>
        <v>AI</v>
      </c>
      <c r="D2028" t="s">
        <v>37</v>
      </c>
      <c r="E2028" t="s">
        <v>38</v>
      </c>
      <c r="F2028" t="s">
        <v>43</v>
      </c>
      <c r="G2028" t="s">
        <v>30</v>
      </c>
      <c r="H2028" t="str">
        <f t="shared" si="124"/>
        <v>Onsite/Hybrid</v>
      </c>
      <c r="I2028" t="s">
        <v>26</v>
      </c>
      <c r="J2028" t="str">
        <f t="shared" si="125"/>
        <v>3-6 yrs</v>
      </c>
      <c r="K2028">
        <f t="shared" ca="1" si="127"/>
        <v>4</v>
      </c>
      <c r="L2028" t="s">
        <v>19</v>
      </c>
      <c r="M2028">
        <v>0</v>
      </c>
      <c r="N2028">
        <v>1</v>
      </c>
      <c r="O2028">
        <v>0</v>
      </c>
      <c r="P2028">
        <v>0</v>
      </c>
      <c r="Q2028">
        <v>0</v>
      </c>
      <c r="R2028">
        <f>SUM(M2028:N2028:O2028:P2028:Q2028)</f>
        <v>1</v>
      </c>
      <c r="S2028" s="1">
        <v>114789</v>
      </c>
      <c r="T2028" s="1" t="str">
        <f t="shared" si="126"/>
        <v>Medium</v>
      </c>
      <c r="U2028">
        <v>6</v>
      </c>
      <c r="V2028">
        <v>2022</v>
      </c>
      <c r="W2028" t="s">
        <v>28</v>
      </c>
      <c r="X2028">
        <v>9</v>
      </c>
    </row>
    <row r="2029" spans="1:24" x14ac:dyDescent="0.3">
      <c r="A2029">
        <v>2028</v>
      </c>
      <c r="B2029" t="s">
        <v>33</v>
      </c>
      <c r="C2029" t="str">
        <f>_xlfn.XLOOKUP(B2029,Lookup_table!B:B,Lookup_table!C:C)</f>
        <v>Data</v>
      </c>
      <c r="D2029" t="s">
        <v>37</v>
      </c>
      <c r="E2029" t="s">
        <v>40</v>
      </c>
      <c r="F2029" t="s">
        <v>43</v>
      </c>
      <c r="G2029" t="s">
        <v>30</v>
      </c>
      <c r="H2029" t="str">
        <f t="shared" si="124"/>
        <v>Onsite/Hybrid</v>
      </c>
      <c r="I2029" t="s">
        <v>18</v>
      </c>
      <c r="J2029" t="str">
        <f t="shared" si="125"/>
        <v>7+ yrs</v>
      </c>
      <c r="K2029">
        <f t="shared" ca="1" si="127"/>
        <v>13</v>
      </c>
      <c r="L2029" t="s">
        <v>19</v>
      </c>
      <c r="M2029">
        <v>1</v>
      </c>
      <c r="N2029">
        <v>1</v>
      </c>
      <c r="O2029">
        <v>1</v>
      </c>
      <c r="P2029">
        <v>0</v>
      </c>
      <c r="Q2029">
        <v>1</v>
      </c>
      <c r="R2029">
        <f>SUM(M2029:N2029:O2029:P2029:Q2029)</f>
        <v>4</v>
      </c>
      <c r="S2029" s="1">
        <v>129900</v>
      </c>
      <c r="T2029" s="1" t="str">
        <f t="shared" si="126"/>
        <v>High</v>
      </c>
      <c r="U2029">
        <v>7</v>
      </c>
      <c r="V2029">
        <v>2020</v>
      </c>
      <c r="W2029" t="s">
        <v>34</v>
      </c>
      <c r="X2029">
        <v>4</v>
      </c>
    </row>
    <row r="2030" spans="1:24" x14ac:dyDescent="0.3">
      <c r="A2030">
        <v>2029</v>
      </c>
      <c r="B2030" t="s">
        <v>21</v>
      </c>
      <c r="C2030" t="str">
        <f>_xlfn.XLOOKUP(B2030,Lookup_table!B:B,Lookup_table!C:C)</f>
        <v>AI</v>
      </c>
      <c r="D2030" t="s">
        <v>14</v>
      </c>
      <c r="E2030" t="s">
        <v>42</v>
      </c>
      <c r="F2030" t="s">
        <v>29</v>
      </c>
      <c r="G2030" t="s">
        <v>25</v>
      </c>
      <c r="H2030" t="str">
        <f t="shared" si="124"/>
        <v>Onsite/Hybrid</v>
      </c>
      <c r="I2030" t="s">
        <v>35</v>
      </c>
      <c r="J2030" t="str">
        <f t="shared" si="125"/>
        <v>0-2 yrs</v>
      </c>
      <c r="K2030">
        <f t="shared" ca="1" si="127"/>
        <v>1</v>
      </c>
      <c r="L2030" t="s">
        <v>27</v>
      </c>
      <c r="M2030">
        <v>1</v>
      </c>
      <c r="N2030">
        <v>1</v>
      </c>
      <c r="O2030">
        <v>0</v>
      </c>
      <c r="P2030">
        <v>0</v>
      </c>
      <c r="Q2030">
        <v>1</v>
      </c>
      <c r="R2030">
        <f>SUM(M2030:N2030:O2030:P2030:Q2030)</f>
        <v>3</v>
      </c>
      <c r="S2030" s="1">
        <v>96604</v>
      </c>
      <c r="T2030" s="1" t="str">
        <f t="shared" si="126"/>
        <v>Medium</v>
      </c>
      <c r="U2030">
        <v>5</v>
      </c>
      <c r="V2030">
        <v>2021</v>
      </c>
      <c r="W2030" t="s">
        <v>28</v>
      </c>
      <c r="X2030">
        <v>9</v>
      </c>
    </row>
    <row r="2031" spans="1:24" x14ac:dyDescent="0.3">
      <c r="A2031">
        <v>2030</v>
      </c>
      <c r="B2031" t="s">
        <v>31</v>
      </c>
      <c r="C2031" t="str">
        <f>_xlfn.XLOOKUP(B2031,Lookup_table!B:B,Lookup_table!C:C)</f>
        <v>Business</v>
      </c>
      <c r="D2031" t="s">
        <v>22</v>
      </c>
      <c r="E2031" t="s">
        <v>23</v>
      </c>
      <c r="F2031" t="s">
        <v>24</v>
      </c>
      <c r="G2031" t="s">
        <v>25</v>
      </c>
      <c r="H2031" t="str">
        <f t="shared" si="124"/>
        <v>Onsite/Hybrid</v>
      </c>
      <c r="I2031" t="s">
        <v>35</v>
      </c>
      <c r="J2031" t="str">
        <f t="shared" si="125"/>
        <v>0-2 yrs</v>
      </c>
      <c r="K2031">
        <f t="shared" ca="1" si="127"/>
        <v>0</v>
      </c>
      <c r="L2031" t="s">
        <v>27</v>
      </c>
      <c r="M2031">
        <v>0</v>
      </c>
      <c r="N2031">
        <v>0</v>
      </c>
      <c r="O2031">
        <v>0</v>
      </c>
      <c r="P2031">
        <v>0</v>
      </c>
      <c r="Q2031">
        <v>1</v>
      </c>
      <c r="R2031">
        <f>SUM(M2031:N2031:O2031:P2031:Q2031)</f>
        <v>1</v>
      </c>
      <c r="S2031" s="1">
        <v>76382</v>
      </c>
      <c r="T2031" s="1" t="str">
        <f t="shared" si="126"/>
        <v>Medium</v>
      </c>
      <c r="U2031">
        <v>11</v>
      </c>
      <c r="V2031">
        <v>2020</v>
      </c>
      <c r="W2031" t="s">
        <v>34</v>
      </c>
      <c r="X2031">
        <v>5</v>
      </c>
    </row>
    <row r="2032" spans="1:24" x14ac:dyDescent="0.3">
      <c r="A2032">
        <v>2031</v>
      </c>
      <c r="B2032" t="s">
        <v>33</v>
      </c>
      <c r="C2032" t="str">
        <f>_xlfn.XLOOKUP(B2032,Lookup_table!B:B,Lookup_table!C:C)</f>
        <v>Data</v>
      </c>
      <c r="D2032" t="s">
        <v>34</v>
      </c>
      <c r="E2032" t="s">
        <v>15</v>
      </c>
      <c r="F2032" t="s">
        <v>51</v>
      </c>
      <c r="G2032" t="s">
        <v>17</v>
      </c>
      <c r="H2032" t="str">
        <f t="shared" si="124"/>
        <v>Remote</v>
      </c>
      <c r="I2032" t="s">
        <v>35</v>
      </c>
      <c r="J2032" t="str">
        <f t="shared" si="125"/>
        <v>0-2 yrs</v>
      </c>
      <c r="K2032">
        <f t="shared" ca="1" si="127"/>
        <v>1</v>
      </c>
      <c r="L2032" t="s">
        <v>39</v>
      </c>
      <c r="M2032">
        <v>1</v>
      </c>
      <c r="N2032">
        <v>0</v>
      </c>
      <c r="O2032">
        <v>0</v>
      </c>
      <c r="P2032">
        <v>0</v>
      </c>
      <c r="Q2032">
        <v>0</v>
      </c>
      <c r="R2032">
        <f>SUM(M2032:N2032:O2032:P2032:Q2032)</f>
        <v>1</v>
      </c>
      <c r="S2032" s="1">
        <v>50745</v>
      </c>
      <c r="T2032" s="1" t="str">
        <f t="shared" si="126"/>
        <v>Low</v>
      </c>
      <c r="U2032">
        <v>8</v>
      </c>
      <c r="V2032">
        <v>2024</v>
      </c>
      <c r="W2032" t="s">
        <v>34</v>
      </c>
      <c r="X2032">
        <v>2</v>
      </c>
    </row>
    <row r="2033" spans="1:24" x14ac:dyDescent="0.3">
      <c r="A2033">
        <v>2032</v>
      </c>
      <c r="B2033" t="s">
        <v>41</v>
      </c>
      <c r="C2033" t="str">
        <f>_xlfn.XLOOKUP(B2033,Lookup_table!B:B,Lookup_table!C:C)</f>
        <v>Data</v>
      </c>
      <c r="D2033" t="s">
        <v>22</v>
      </c>
      <c r="E2033" t="s">
        <v>15</v>
      </c>
      <c r="F2033" t="s">
        <v>51</v>
      </c>
      <c r="G2033" t="s">
        <v>17</v>
      </c>
      <c r="H2033" t="str">
        <f t="shared" si="124"/>
        <v>Remote</v>
      </c>
      <c r="I2033" t="s">
        <v>18</v>
      </c>
      <c r="J2033" t="str">
        <f t="shared" si="125"/>
        <v>7+ yrs</v>
      </c>
      <c r="K2033">
        <f t="shared" ca="1" si="127"/>
        <v>13</v>
      </c>
      <c r="L2033" t="s">
        <v>39</v>
      </c>
      <c r="M2033">
        <v>1</v>
      </c>
      <c r="N2033">
        <v>0</v>
      </c>
      <c r="O2033">
        <v>0</v>
      </c>
      <c r="P2033">
        <v>1</v>
      </c>
      <c r="Q2033">
        <v>1</v>
      </c>
      <c r="R2033">
        <f>SUM(M2033:N2033:O2033:P2033:Q2033)</f>
        <v>3</v>
      </c>
      <c r="S2033" s="1">
        <v>141997</v>
      </c>
      <c r="T2033" s="1" t="str">
        <f t="shared" si="126"/>
        <v>High</v>
      </c>
      <c r="U2033">
        <v>8</v>
      </c>
      <c r="V2033">
        <v>2021</v>
      </c>
      <c r="W2033" t="s">
        <v>34</v>
      </c>
      <c r="X2033">
        <v>4</v>
      </c>
    </row>
    <row r="2034" spans="1:24" x14ac:dyDescent="0.3">
      <c r="A2034">
        <v>2033</v>
      </c>
      <c r="B2034" t="s">
        <v>21</v>
      </c>
      <c r="C2034" t="str">
        <f>_xlfn.XLOOKUP(B2034,Lookup_table!B:B,Lookup_table!C:C)</f>
        <v>AI</v>
      </c>
      <c r="D2034" t="s">
        <v>37</v>
      </c>
      <c r="E2034" t="s">
        <v>32</v>
      </c>
      <c r="F2034" t="s">
        <v>29</v>
      </c>
      <c r="G2034" t="s">
        <v>17</v>
      </c>
      <c r="H2034" t="str">
        <f t="shared" si="124"/>
        <v>Remote</v>
      </c>
      <c r="I2034" t="s">
        <v>35</v>
      </c>
      <c r="J2034" t="str">
        <f t="shared" si="125"/>
        <v>0-2 yrs</v>
      </c>
      <c r="K2034">
        <f t="shared" ca="1" si="127"/>
        <v>0</v>
      </c>
      <c r="L2034" t="s">
        <v>39</v>
      </c>
      <c r="M2034">
        <v>1</v>
      </c>
      <c r="N2034">
        <v>0</v>
      </c>
      <c r="O2034">
        <v>1</v>
      </c>
      <c r="P2034">
        <v>1</v>
      </c>
      <c r="Q2034">
        <v>0</v>
      </c>
      <c r="R2034">
        <f>SUM(M2034:N2034:O2034:P2034:Q2034)</f>
        <v>3</v>
      </c>
      <c r="S2034" s="1">
        <v>123813</v>
      </c>
      <c r="T2034" s="1" t="str">
        <f t="shared" si="126"/>
        <v>High</v>
      </c>
      <c r="U2034">
        <v>9</v>
      </c>
      <c r="V2034">
        <v>2023</v>
      </c>
      <c r="W2034" t="s">
        <v>28</v>
      </c>
      <c r="X2034">
        <v>5</v>
      </c>
    </row>
    <row r="2035" spans="1:24" x14ac:dyDescent="0.3">
      <c r="A2035">
        <v>2034</v>
      </c>
      <c r="B2035" t="s">
        <v>21</v>
      </c>
      <c r="C2035" t="str">
        <f>_xlfn.XLOOKUP(B2035,Lookup_table!B:B,Lookup_table!C:C)</f>
        <v>AI</v>
      </c>
      <c r="D2035" t="s">
        <v>14</v>
      </c>
      <c r="E2035" t="s">
        <v>38</v>
      </c>
      <c r="F2035" t="s">
        <v>29</v>
      </c>
      <c r="G2035" t="s">
        <v>17</v>
      </c>
      <c r="H2035" t="str">
        <f t="shared" si="124"/>
        <v>Remote</v>
      </c>
      <c r="I2035" t="s">
        <v>35</v>
      </c>
      <c r="J2035" t="str">
        <f t="shared" si="125"/>
        <v>0-2 yrs</v>
      </c>
      <c r="K2035">
        <f t="shared" ca="1" si="127"/>
        <v>2</v>
      </c>
      <c r="L2035" t="s">
        <v>39</v>
      </c>
      <c r="M2035">
        <v>1</v>
      </c>
      <c r="N2035">
        <v>1</v>
      </c>
      <c r="O2035">
        <v>1</v>
      </c>
      <c r="P2035">
        <v>0</v>
      </c>
      <c r="Q2035">
        <v>0</v>
      </c>
      <c r="R2035">
        <f>SUM(M2035:N2035:O2035:P2035:Q2035)</f>
        <v>3</v>
      </c>
      <c r="S2035" s="1">
        <v>103505</v>
      </c>
      <c r="T2035" s="1" t="str">
        <f t="shared" si="126"/>
        <v>Medium</v>
      </c>
      <c r="U2035">
        <v>7</v>
      </c>
      <c r="V2035">
        <v>2025</v>
      </c>
      <c r="W2035" t="s">
        <v>20</v>
      </c>
      <c r="X2035">
        <v>6</v>
      </c>
    </row>
    <row r="2036" spans="1:24" x14ac:dyDescent="0.3">
      <c r="A2036">
        <v>2035</v>
      </c>
      <c r="B2036" t="s">
        <v>36</v>
      </c>
      <c r="C2036" t="str">
        <f>_xlfn.XLOOKUP(B2036,Lookup_table!B:B,Lookup_table!C:C)</f>
        <v>Data</v>
      </c>
      <c r="D2036" t="s">
        <v>22</v>
      </c>
      <c r="E2036" t="s">
        <v>32</v>
      </c>
      <c r="F2036" t="s">
        <v>51</v>
      </c>
      <c r="G2036" t="s">
        <v>17</v>
      </c>
      <c r="H2036" t="str">
        <f t="shared" si="124"/>
        <v>Remote</v>
      </c>
      <c r="I2036" t="s">
        <v>26</v>
      </c>
      <c r="J2036" t="str">
        <f t="shared" si="125"/>
        <v>3-6 yrs</v>
      </c>
      <c r="K2036">
        <f t="shared" ca="1" si="127"/>
        <v>6</v>
      </c>
      <c r="L2036" t="s">
        <v>19</v>
      </c>
      <c r="M2036">
        <v>1</v>
      </c>
      <c r="N2036">
        <v>1</v>
      </c>
      <c r="O2036">
        <v>0</v>
      </c>
      <c r="P2036">
        <v>0</v>
      </c>
      <c r="Q2036">
        <v>0</v>
      </c>
      <c r="R2036">
        <f>SUM(M2036:N2036:O2036:P2036:Q2036)</f>
        <v>2</v>
      </c>
      <c r="S2036" s="1">
        <v>90610</v>
      </c>
      <c r="T2036" s="1" t="str">
        <f t="shared" si="126"/>
        <v>Medium</v>
      </c>
      <c r="U2036">
        <v>1</v>
      </c>
      <c r="V2036">
        <v>2022</v>
      </c>
      <c r="W2036" t="s">
        <v>34</v>
      </c>
      <c r="X2036">
        <v>6</v>
      </c>
    </row>
    <row r="2037" spans="1:24" x14ac:dyDescent="0.3">
      <c r="A2037">
        <v>2036</v>
      </c>
      <c r="B2037" t="s">
        <v>36</v>
      </c>
      <c r="C2037" t="str">
        <f>_xlfn.XLOOKUP(B2037,Lookup_table!B:B,Lookup_table!C:C)</f>
        <v>Data</v>
      </c>
      <c r="D2037" t="s">
        <v>34</v>
      </c>
      <c r="E2037" t="s">
        <v>23</v>
      </c>
      <c r="F2037" t="s">
        <v>43</v>
      </c>
      <c r="G2037" t="s">
        <v>17</v>
      </c>
      <c r="H2037" t="str">
        <f t="shared" si="124"/>
        <v>Remote</v>
      </c>
      <c r="I2037" t="s">
        <v>18</v>
      </c>
      <c r="J2037" t="str">
        <f t="shared" si="125"/>
        <v>7+ yrs</v>
      </c>
      <c r="K2037">
        <f t="shared" ca="1" si="127"/>
        <v>12</v>
      </c>
      <c r="L2037" t="s">
        <v>39</v>
      </c>
      <c r="M2037">
        <v>1</v>
      </c>
      <c r="N2037">
        <v>1</v>
      </c>
      <c r="O2037">
        <v>1</v>
      </c>
      <c r="P2037">
        <v>0</v>
      </c>
      <c r="Q2037">
        <v>1</v>
      </c>
      <c r="R2037">
        <f>SUM(M2037:N2037:O2037:P2037:Q2037)</f>
        <v>4</v>
      </c>
      <c r="S2037" s="1">
        <v>125817</v>
      </c>
      <c r="T2037" s="1" t="str">
        <f t="shared" si="126"/>
        <v>High</v>
      </c>
      <c r="U2037">
        <v>12</v>
      </c>
      <c r="V2037">
        <v>2021</v>
      </c>
      <c r="W2037" t="s">
        <v>20</v>
      </c>
      <c r="X2037">
        <v>3</v>
      </c>
    </row>
    <row r="2038" spans="1:24" x14ac:dyDescent="0.3">
      <c r="A2038">
        <v>2037</v>
      </c>
      <c r="B2038" t="s">
        <v>36</v>
      </c>
      <c r="C2038" t="str">
        <f>_xlfn.XLOOKUP(B2038,Lookup_table!B:B,Lookup_table!C:C)</f>
        <v>Data</v>
      </c>
      <c r="D2038" t="s">
        <v>14</v>
      </c>
      <c r="E2038" t="s">
        <v>38</v>
      </c>
      <c r="F2038" t="s">
        <v>44</v>
      </c>
      <c r="G2038" t="s">
        <v>25</v>
      </c>
      <c r="H2038" t="str">
        <f t="shared" si="124"/>
        <v>Onsite/Hybrid</v>
      </c>
      <c r="I2038" t="s">
        <v>18</v>
      </c>
      <c r="J2038" t="str">
        <f t="shared" si="125"/>
        <v>7+ yrs</v>
      </c>
      <c r="K2038">
        <f t="shared" ca="1" si="127"/>
        <v>15</v>
      </c>
      <c r="L2038" t="s">
        <v>27</v>
      </c>
      <c r="M2038">
        <v>1</v>
      </c>
      <c r="N2038">
        <v>1</v>
      </c>
      <c r="O2038">
        <v>0</v>
      </c>
      <c r="P2038">
        <v>0</v>
      </c>
      <c r="Q2038">
        <v>0</v>
      </c>
      <c r="R2038">
        <f>SUM(M2038:N2038:O2038:P2038:Q2038)</f>
        <v>2</v>
      </c>
      <c r="S2038" s="1">
        <v>102988</v>
      </c>
      <c r="T2038" s="1" t="str">
        <f t="shared" si="126"/>
        <v>Medium</v>
      </c>
      <c r="U2038">
        <v>7</v>
      </c>
      <c r="V2038">
        <v>2023</v>
      </c>
      <c r="W2038" t="s">
        <v>28</v>
      </c>
      <c r="X2038">
        <v>9</v>
      </c>
    </row>
    <row r="2039" spans="1:24" x14ac:dyDescent="0.3">
      <c r="A2039">
        <v>2038</v>
      </c>
      <c r="B2039" t="s">
        <v>31</v>
      </c>
      <c r="C2039" t="str">
        <f>_xlfn.XLOOKUP(B2039,Lookup_table!B:B,Lookup_table!C:C)</f>
        <v>Business</v>
      </c>
      <c r="D2039" t="s">
        <v>22</v>
      </c>
      <c r="E2039" t="s">
        <v>38</v>
      </c>
      <c r="F2039" t="s">
        <v>51</v>
      </c>
      <c r="G2039" t="s">
        <v>30</v>
      </c>
      <c r="H2039" t="str">
        <f t="shared" si="124"/>
        <v>Onsite/Hybrid</v>
      </c>
      <c r="I2039" t="s">
        <v>26</v>
      </c>
      <c r="J2039" t="str">
        <f t="shared" si="125"/>
        <v>3-6 yrs</v>
      </c>
      <c r="K2039">
        <f t="shared" ca="1" si="127"/>
        <v>4</v>
      </c>
      <c r="L2039" t="s">
        <v>19</v>
      </c>
      <c r="M2039">
        <v>0</v>
      </c>
      <c r="N2039">
        <v>1</v>
      </c>
      <c r="O2039">
        <v>0</v>
      </c>
      <c r="P2039">
        <v>1</v>
      </c>
      <c r="Q2039">
        <v>0</v>
      </c>
      <c r="R2039">
        <f>SUM(M2039:N2039:O2039:P2039:Q2039)</f>
        <v>2</v>
      </c>
      <c r="S2039" s="1">
        <v>113574</v>
      </c>
      <c r="T2039" s="1" t="str">
        <f t="shared" si="126"/>
        <v>Medium</v>
      </c>
      <c r="U2039">
        <v>5</v>
      </c>
      <c r="V2039">
        <v>2026</v>
      </c>
      <c r="W2039" t="s">
        <v>28</v>
      </c>
      <c r="X2039">
        <v>7</v>
      </c>
    </row>
    <row r="2040" spans="1:24" x14ac:dyDescent="0.3">
      <c r="A2040">
        <v>2039</v>
      </c>
      <c r="B2040" t="s">
        <v>33</v>
      </c>
      <c r="C2040" t="str">
        <f>_xlfn.XLOOKUP(B2040,Lookup_table!B:B,Lookup_table!C:C)</f>
        <v>Data</v>
      </c>
      <c r="D2040" t="s">
        <v>37</v>
      </c>
      <c r="E2040" t="s">
        <v>42</v>
      </c>
      <c r="F2040" t="s">
        <v>16</v>
      </c>
      <c r="G2040" t="s">
        <v>25</v>
      </c>
      <c r="H2040" t="str">
        <f t="shared" si="124"/>
        <v>Onsite/Hybrid</v>
      </c>
      <c r="I2040" t="s">
        <v>26</v>
      </c>
      <c r="J2040" t="str">
        <f t="shared" si="125"/>
        <v>3-6 yrs</v>
      </c>
      <c r="K2040">
        <f t="shared" ca="1" si="127"/>
        <v>4</v>
      </c>
      <c r="L2040" t="s">
        <v>19</v>
      </c>
      <c r="M2040">
        <v>1</v>
      </c>
      <c r="N2040">
        <v>1</v>
      </c>
      <c r="O2040">
        <v>1</v>
      </c>
      <c r="P2040">
        <v>0</v>
      </c>
      <c r="Q2040">
        <v>0</v>
      </c>
      <c r="R2040">
        <f>SUM(M2040:N2040:O2040:P2040:Q2040)</f>
        <v>3</v>
      </c>
      <c r="S2040" s="1">
        <v>94121</v>
      </c>
      <c r="T2040" s="1" t="str">
        <f t="shared" si="126"/>
        <v>Medium</v>
      </c>
      <c r="U2040">
        <v>5</v>
      </c>
      <c r="V2040">
        <v>2023</v>
      </c>
      <c r="W2040" t="s">
        <v>28</v>
      </c>
      <c r="X2040">
        <v>8</v>
      </c>
    </row>
    <row r="2041" spans="1:24" x14ac:dyDescent="0.3">
      <c r="A2041">
        <v>2040</v>
      </c>
      <c r="B2041" t="s">
        <v>31</v>
      </c>
      <c r="C2041" t="str">
        <f>_xlfn.XLOOKUP(B2041,Lookup_table!B:B,Lookup_table!C:C)</f>
        <v>Business</v>
      </c>
      <c r="D2041" t="s">
        <v>34</v>
      </c>
      <c r="E2041" t="s">
        <v>23</v>
      </c>
      <c r="F2041" t="s">
        <v>24</v>
      </c>
      <c r="G2041" t="s">
        <v>25</v>
      </c>
      <c r="H2041" t="str">
        <f t="shared" si="124"/>
        <v>Onsite/Hybrid</v>
      </c>
      <c r="I2041" t="s">
        <v>35</v>
      </c>
      <c r="J2041" t="str">
        <f t="shared" si="125"/>
        <v>0-2 yrs</v>
      </c>
      <c r="K2041">
        <f t="shared" ca="1" si="127"/>
        <v>1</v>
      </c>
      <c r="L2041" t="s">
        <v>19</v>
      </c>
      <c r="M2041">
        <v>0</v>
      </c>
      <c r="N2041">
        <v>1</v>
      </c>
      <c r="O2041">
        <v>0</v>
      </c>
      <c r="P2041">
        <v>1</v>
      </c>
      <c r="Q2041">
        <v>0</v>
      </c>
      <c r="R2041">
        <f>SUM(M2041:N2041:O2041:P2041:Q2041)</f>
        <v>2</v>
      </c>
      <c r="S2041" s="1">
        <v>67137</v>
      </c>
      <c r="T2041" s="1" t="str">
        <f t="shared" si="126"/>
        <v>Low</v>
      </c>
      <c r="U2041">
        <v>11</v>
      </c>
      <c r="V2041">
        <v>2023</v>
      </c>
      <c r="W2041" t="s">
        <v>28</v>
      </c>
      <c r="X2041">
        <v>9</v>
      </c>
    </row>
    <row r="2042" spans="1:24" x14ac:dyDescent="0.3">
      <c r="A2042">
        <v>2041</v>
      </c>
      <c r="B2042" t="s">
        <v>36</v>
      </c>
      <c r="C2042" t="str">
        <f>_xlfn.XLOOKUP(B2042,Lookup_table!B:B,Lookup_table!C:C)</f>
        <v>Data</v>
      </c>
      <c r="D2042" t="s">
        <v>14</v>
      </c>
      <c r="E2042" t="s">
        <v>32</v>
      </c>
      <c r="F2042" t="s">
        <v>16</v>
      </c>
      <c r="G2042" t="s">
        <v>30</v>
      </c>
      <c r="H2042" t="str">
        <f t="shared" si="124"/>
        <v>Onsite/Hybrid</v>
      </c>
      <c r="I2042" t="s">
        <v>18</v>
      </c>
      <c r="J2042" t="str">
        <f t="shared" si="125"/>
        <v>7+ yrs</v>
      </c>
      <c r="K2042">
        <f t="shared" ca="1" si="127"/>
        <v>10</v>
      </c>
      <c r="L2042" t="s">
        <v>27</v>
      </c>
      <c r="M2042">
        <v>0</v>
      </c>
      <c r="N2042">
        <v>1</v>
      </c>
      <c r="O2042">
        <v>0</v>
      </c>
      <c r="P2042">
        <v>1</v>
      </c>
      <c r="Q2042">
        <v>0</v>
      </c>
      <c r="R2042">
        <f>SUM(M2042:N2042:O2042:P2042:Q2042)</f>
        <v>2</v>
      </c>
      <c r="S2042" s="1">
        <v>111358</v>
      </c>
      <c r="T2042" s="1" t="str">
        <f t="shared" si="126"/>
        <v>Medium</v>
      </c>
      <c r="U2042">
        <v>9</v>
      </c>
      <c r="V2042">
        <v>2023</v>
      </c>
      <c r="W2042" t="s">
        <v>28</v>
      </c>
      <c r="X2042">
        <v>7</v>
      </c>
    </row>
    <row r="2043" spans="1:24" x14ac:dyDescent="0.3">
      <c r="A2043">
        <v>2042</v>
      </c>
      <c r="B2043" t="s">
        <v>36</v>
      </c>
      <c r="C2043" t="str">
        <f>_xlfn.XLOOKUP(B2043,Lookup_table!B:B,Lookup_table!C:C)</f>
        <v>Data</v>
      </c>
      <c r="D2043" t="s">
        <v>37</v>
      </c>
      <c r="E2043" t="s">
        <v>23</v>
      </c>
      <c r="F2043" t="s">
        <v>51</v>
      </c>
      <c r="G2043" t="s">
        <v>30</v>
      </c>
      <c r="H2043" t="str">
        <f t="shared" si="124"/>
        <v>Onsite/Hybrid</v>
      </c>
      <c r="I2043" t="s">
        <v>26</v>
      </c>
      <c r="J2043" t="str">
        <f t="shared" si="125"/>
        <v>3-6 yrs</v>
      </c>
      <c r="K2043">
        <f t="shared" ca="1" si="127"/>
        <v>4</v>
      </c>
      <c r="L2043" t="s">
        <v>27</v>
      </c>
      <c r="M2043">
        <v>0</v>
      </c>
      <c r="N2043">
        <v>1</v>
      </c>
      <c r="O2043">
        <v>0</v>
      </c>
      <c r="P2043">
        <v>1</v>
      </c>
      <c r="Q2043">
        <v>0</v>
      </c>
      <c r="R2043">
        <f>SUM(M2043:N2043:O2043:P2043:Q2043)</f>
        <v>2</v>
      </c>
      <c r="S2043" s="1">
        <v>89072</v>
      </c>
      <c r="T2043" s="1" t="str">
        <f t="shared" si="126"/>
        <v>Medium</v>
      </c>
      <c r="U2043">
        <v>3</v>
      </c>
      <c r="V2043">
        <v>2026</v>
      </c>
      <c r="W2043" t="s">
        <v>34</v>
      </c>
      <c r="X2043">
        <v>3</v>
      </c>
    </row>
    <row r="2044" spans="1:24" x14ac:dyDescent="0.3">
      <c r="A2044">
        <v>2043</v>
      </c>
      <c r="B2044" t="s">
        <v>33</v>
      </c>
      <c r="C2044" t="str">
        <f>_xlfn.XLOOKUP(B2044,Lookup_table!B:B,Lookup_table!C:C)</f>
        <v>Data</v>
      </c>
      <c r="D2044" t="s">
        <v>37</v>
      </c>
      <c r="E2044" t="s">
        <v>38</v>
      </c>
      <c r="F2044" t="s">
        <v>29</v>
      </c>
      <c r="G2044" t="s">
        <v>30</v>
      </c>
      <c r="H2044" t="str">
        <f t="shared" si="124"/>
        <v>Onsite/Hybrid</v>
      </c>
      <c r="I2044" t="s">
        <v>18</v>
      </c>
      <c r="J2044" t="str">
        <f t="shared" si="125"/>
        <v>7+ yrs</v>
      </c>
      <c r="K2044">
        <f t="shared" ca="1" si="127"/>
        <v>14</v>
      </c>
      <c r="L2044" t="s">
        <v>19</v>
      </c>
      <c r="M2044">
        <v>1</v>
      </c>
      <c r="N2044">
        <v>1</v>
      </c>
      <c r="O2044">
        <v>0</v>
      </c>
      <c r="P2044">
        <v>1</v>
      </c>
      <c r="Q2044">
        <v>0</v>
      </c>
      <c r="R2044">
        <f>SUM(M2044:N2044:O2044:P2044:Q2044)</f>
        <v>3</v>
      </c>
      <c r="S2044" s="1">
        <v>114749</v>
      </c>
      <c r="T2044" s="1" t="str">
        <f t="shared" si="126"/>
        <v>Medium</v>
      </c>
      <c r="U2044">
        <v>11</v>
      </c>
      <c r="V2044">
        <v>2020</v>
      </c>
      <c r="W2044" t="s">
        <v>34</v>
      </c>
      <c r="X2044">
        <v>2</v>
      </c>
    </row>
    <row r="2045" spans="1:24" x14ac:dyDescent="0.3">
      <c r="A2045">
        <v>2044</v>
      </c>
      <c r="B2045" t="s">
        <v>36</v>
      </c>
      <c r="C2045" t="str">
        <f>_xlfn.XLOOKUP(B2045,Lookup_table!B:B,Lookup_table!C:C)</f>
        <v>Data</v>
      </c>
      <c r="D2045" t="s">
        <v>34</v>
      </c>
      <c r="E2045" t="s">
        <v>15</v>
      </c>
      <c r="F2045" t="s">
        <v>29</v>
      </c>
      <c r="G2045" t="s">
        <v>30</v>
      </c>
      <c r="H2045" t="str">
        <f t="shared" si="124"/>
        <v>Onsite/Hybrid</v>
      </c>
      <c r="I2045" t="s">
        <v>26</v>
      </c>
      <c r="J2045" t="str">
        <f t="shared" si="125"/>
        <v>3-6 yrs</v>
      </c>
      <c r="K2045">
        <f t="shared" ca="1" si="127"/>
        <v>4</v>
      </c>
      <c r="L2045" t="s">
        <v>19</v>
      </c>
      <c r="M2045">
        <v>1</v>
      </c>
      <c r="N2045">
        <v>1</v>
      </c>
      <c r="O2045">
        <v>1</v>
      </c>
      <c r="P2045">
        <v>1</v>
      </c>
      <c r="Q2045">
        <v>1</v>
      </c>
      <c r="R2045">
        <f>SUM(M2045:N2045:O2045:P2045:Q2045)</f>
        <v>5</v>
      </c>
      <c r="S2045" s="1">
        <v>114264</v>
      </c>
      <c r="T2045" s="1" t="str">
        <f t="shared" si="126"/>
        <v>Medium</v>
      </c>
      <c r="U2045">
        <v>8</v>
      </c>
      <c r="V2045">
        <v>2020</v>
      </c>
      <c r="W2045" t="s">
        <v>28</v>
      </c>
      <c r="X2045">
        <v>5</v>
      </c>
    </row>
    <row r="2046" spans="1:24" x14ac:dyDescent="0.3">
      <c r="A2046">
        <v>2045</v>
      </c>
      <c r="B2046" t="s">
        <v>33</v>
      </c>
      <c r="C2046" t="str">
        <f>_xlfn.XLOOKUP(B2046,Lookup_table!B:B,Lookup_table!C:C)</f>
        <v>Data</v>
      </c>
      <c r="D2046" t="s">
        <v>14</v>
      </c>
      <c r="E2046" t="s">
        <v>40</v>
      </c>
      <c r="F2046" t="s">
        <v>24</v>
      </c>
      <c r="G2046" t="s">
        <v>17</v>
      </c>
      <c r="H2046" t="str">
        <f t="shared" si="124"/>
        <v>Remote</v>
      </c>
      <c r="I2046" t="s">
        <v>35</v>
      </c>
      <c r="J2046" t="str">
        <f t="shared" si="125"/>
        <v>0-2 yrs</v>
      </c>
      <c r="K2046">
        <f t="shared" ca="1" si="127"/>
        <v>0</v>
      </c>
      <c r="L2046" t="s">
        <v>27</v>
      </c>
      <c r="M2046">
        <v>1</v>
      </c>
      <c r="N2046">
        <v>1</v>
      </c>
      <c r="O2046">
        <v>0</v>
      </c>
      <c r="P2046">
        <v>1</v>
      </c>
      <c r="Q2046">
        <v>0</v>
      </c>
      <c r="R2046">
        <f>SUM(M2046:N2046:O2046:P2046:Q2046)</f>
        <v>3</v>
      </c>
      <c r="S2046" s="1">
        <v>62475</v>
      </c>
      <c r="T2046" s="1" t="str">
        <f t="shared" si="126"/>
        <v>Low</v>
      </c>
      <c r="U2046">
        <v>10</v>
      </c>
      <c r="V2046">
        <v>2021</v>
      </c>
      <c r="W2046" t="s">
        <v>28</v>
      </c>
      <c r="X2046">
        <v>7</v>
      </c>
    </row>
    <row r="2047" spans="1:24" x14ac:dyDescent="0.3">
      <c r="A2047">
        <v>2046</v>
      </c>
      <c r="B2047" t="s">
        <v>21</v>
      </c>
      <c r="C2047" t="str">
        <f>_xlfn.XLOOKUP(B2047,Lookup_table!B:B,Lookup_table!C:C)</f>
        <v>AI</v>
      </c>
      <c r="D2047" t="s">
        <v>34</v>
      </c>
      <c r="E2047" t="s">
        <v>42</v>
      </c>
      <c r="F2047" t="s">
        <v>51</v>
      </c>
      <c r="G2047" t="s">
        <v>25</v>
      </c>
      <c r="H2047" t="str">
        <f t="shared" si="124"/>
        <v>Onsite/Hybrid</v>
      </c>
      <c r="I2047" t="s">
        <v>26</v>
      </c>
      <c r="J2047" t="str">
        <f t="shared" si="125"/>
        <v>3-6 yrs</v>
      </c>
      <c r="K2047">
        <f t="shared" ca="1" si="127"/>
        <v>6</v>
      </c>
      <c r="L2047" t="s">
        <v>39</v>
      </c>
      <c r="M2047">
        <v>0</v>
      </c>
      <c r="N2047">
        <v>1</v>
      </c>
      <c r="O2047">
        <v>0</v>
      </c>
      <c r="P2047">
        <v>0</v>
      </c>
      <c r="Q2047">
        <v>1</v>
      </c>
      <c r="R2047">
        <f>SUM(M2047:N2047:O2047:P2047:Q2047)</f>
        <v>2</v>
      </c>
      <c r="S2047" s="1">
        <v>128134</v>
      </c>
      <c r="T2047" s="1" t="str">
        <f t="shared" si="126"/>
        <v>High</v>
      </c>
      <c r="U2047">
        <v>3</v>
      </c>
      <c r="V2047">
        <v>2020</v>
      </c>
      <c r="W2047" t="s">
        <v>28</v>
      </c>
      <c r="X2047">
        <v>9</v>
      </c>
    </row>
    <row r="2048" spans="1:24" x14ac:dyDescent="0.3">
      <c r="A2048">
        <v>2047</v>
      </c>
      <c r="B2048" t="s">
        <v>21</v>
      </c>
      <c r="C2048" t="str">
        <f>_xlfn.XLOOKUP(B2048,Lookup_table!B:B,Lookup_table!C:C)</f>
        <v>AI</v>
      </c>
      <c r="D2048" t="s">
        <v>37</v>
      </c>
      <c r="E2048" t="s">
        <v>42</v>
      </c>
      <c r="F2048" t="s">
        <v>51</v>
      </c>
      <c r="G2048" t="s">
        <v>25</v>
      </c>
      <c r="H2048" t="str">
        <f t="shared" si="124"/>
        <v>Onsite/Hybrid</v>
      </c>
      <c r="I2048" t="s">
        <v>26</v>
      </c>
      <c r="J2048" t="str">
        <f t="shared" si="125"/>
        <v>3-6 yrs</v>
      </c>
      <c r="K2048">
        <f t="shared" ca="1" si="127"/>
        <v>5</v>
      </c>
      <c r="L2048" t="s">
        <v>27</v>
      </c>
      <c r="M2048">
        <v>1</v>
      </c>
      <c r="N2048">
        <v>1</v>
      </c>
      <c r="O2048">
        <v>1</v>
      </c>
      <c r="P2048">
        <v>1</v>
      </c>
      <c r="Q2048">
        <v>1</v>
      </c>
      <c r="R2048">
        <f>SUM(M2048:N2048:O2048:P2048:Q2048)</f>
        <v>5</v>
      </c>
      <c r="S2048" s="1">
        <v>152424</v>
      </c>
      <c r="T2048" s="1" t="str">
        <f t="shared" si="126"/>
        <v>High</v>
      </c>
      <c r="U2048">
        <v>8</v>
      </c>
      <c r="V2048">
        <v>2020</v>
      </c>
      <c r="W2048" t="s">
        <v>28</v>
      </c>
      <c r="X2048">
        <v>6</v>
      </c>
    </row>
    <row r="2049" spans="1:24" x14ac:dyDescent="0.3">
      <c r="A2049">
        <v>2048</v>
      </c>
      <c r="B2049" t="s">
        <v>21</v>
      </c>
      <c r="C2049" t="str">
        <f>_xlfn.XLOOKUP(B2049,Lookup_table!B:B,Lookup_table!C:C)</f>
        <v>AI</v>
      </c>
      <c r="D2049" t="s">
        <v>37</v>
      </c>
      <c r="E2049" t="s">
        <v>38</v>
      </c>
      <c r="F2049" t="s">
        <v>51</v>
      </c>
      <c r="G2049" t="s">
        <v>17</v>
      </c>
      <c r="H2049" t="str">
        <f t="shared" si="124"/>
        <v>Remote</v>
      </c>
      <c r="I2049" t="s">
        <v>26</v>
      </c>
      <c r="J2049" t="str">
        <f t="shared" si="125"/>
        <v>3-6 yrs</v>
      </c>
      <c r="K2049">
        <f t="shared" ca="1" si="127"/>
        <v>4</v>
      </c>
      <c r="L2049" t="s">
        <v>27</v>
      </c>
      <c r="M2049">
        <v>1</v>
      </c>
      <c r="N2049">
        <v>1</v>
      </c>
      <c r="O2049">
        <v>1</v>
      </c>
      <c r="P2049">
        <v>1</v>
      </c>
      <c r="Q2049">
        <v>1</v>
      </c>
      <c r="R2049">
        <f>SUM(M2049:N2049:O2049:P2049:Q2049)</f>
        <v>5</v>
      </c>
      <c r="S2049" s="1">
        <v>150121</v>
      </c>
      <c r="T2049" s="1" t="str">
        <f t="shared" si="126"/>
        <v>High</v>
      </c>
      <c r="U2049">
        <v>3</v>
      </c>
      <c r="V2049">
        <v>2024</v>
      </c>
      <c r="W2049" t="s">
        <v>28</v>
      </c>
      <c r="X2049">
        <v>2</v>
      </c>
    </row>
    <row r="2050" spans="1:24" x14ac:dyDescent="0.3">
      <c r="A2050">
        <v>2049</v>
      </c>
      <c r="B2050" t="s">
        <v>33</v>
      </c>
      <c r="C2050" t="str">
        <f>_xlfn.XLOOKUP(B2050,Lookup_table!B:B,Lookup_table!C:C)</f>
        <v>Data</v>
      </c>
      <c r="D2050" t="s">
        <v>37</v>
      </c>
      <c r="E2050" t="s">
        <v>15</v>
      </c>
      <c r="F2050" t="s">
        <v>29</v>
      </c>
      <c r="G2050" t="s">
        <v>17</v>
      </c>
      <c r="H2050" t="str">
        <f t="shared" ref="H2050:H2113" si="128">IF(G2050="Remote","Remote","Onsite/Hybrid")</f>
        <v>Remote</v>
      </c>
      <c r="I2050" t="s">
        <v>18</v>
      </c>
      <c r="J2050" t="str">
        <f t="shared" ref="J2050:J2113" si="129">IF(I2050="Entry","0-2 yrs",IF(I2050="Mid","3-6 yrs","7+ yrs"))</f>
        <v>7+ yrs</v>
      </c>
      <c r="K2050">
        <f t="shared" ca="1" si="127"/>
        <v>10</v>
      </c>
      <c r="L2050" t="s">
        <v>39</v>
      </c>
      <c r="M2050">
        <v>1</v>
      </c>
      <c r="N2050">
        <v>1</v>
      </c>
      <c r="O2050">
        <v>1</v>
      </c>
      <c r="P2050">
        <v>0</v>
      </c>
      <c r="Q2050">
        <v>1</v>
      </c>
      <c r="R2050">
        <f>SUM(M2050:N2050:O2050:P2050:Q2050)</f>
        <v>4</v>
      </c>
      <c r="S2050" s="1">
        <v>129676</v>
      </c>
      <c r="T2050" s="1" t="str">
        <f t="shared" ref="T2050:T2113" si="130">IF(S2050&lt;=70000,"Low",IF(S2050&lt;=120000,"Medium","High"))</f>
        <v>High</v>
      </c>
      <c r="U2050">
        <v>5</v>
      </c>
      <c r="V2050">
        <v>2024</v>
      </c>
      <c r="W2050" t="s">
        <v>28</v>
      </c>
      <c r="X2050">
        <v>8</v>
      </c>
    </row>
    <row r="2051" spans="1:24" x14ac:dyDescent="0.3">
      <c r="A2051">
        <v>2050</v>
      </c>
      <c r="B2051" t="s">
        <v>50</v>
      </c>
      <c r="C2051" t="str">
        <f>_xlfn.XLOOKUP(B2051,Lookup_table!B:B,Lookup_table!C:C)</f>
        <v>AI</v>
      </c>
      <c r="D2051" t="s">
        <v>14</v>
      </c>
      <c r="E2051" t="s">
        <v>42</v>
      </c>
      <c r="F2051" t="s">
        <v>16</v>
      </c>
      <c r="G2051" t="s">
        <v>25</v>
      </c>
      <c r="H2051" t="str">
        <f t="shared" si="128"/>
        <v>Onsite/Hybrid</v>
      </c>
      <c r="I2051" t="s">
        <v>26</v>
      </c>
      <c r="J2051" t="str">
        <f t="shared" si="129"/>
        <v>3-6 yrs</v>
      </c>
      <c r="K2051">
        <f t="shared" ref="K2051:K2114" ca="1" si="131">IF(J2051="0-2 yrs",RANDBETWEEN(0,2),IF(J2051="3-6 yrs", RANDBETWEEN(3,6),IF(J2051="7+ yrs", RANDBETWEEN(7,15)," ")))</f>
        <v>4</v>
      </c>
      <c r="L2051" t="s">
        <v>19</v>
      </c>
      <c r="M2051">
        <v>0</v>
      </c>
      <c r="N2051">
        <v>0</v>
      </c>
      <c r="O2051">
        <v>0</v>
      </c>
      <c r="P2051">
        <v>1</v>
      </c>
      <c r="Q2051">
        <v>0</v>
      </c>
      <c r="R2051">
        <f>SUM(M2051:N2051:O2051:P2051:Q2051)</f>
        <v>1</v>
      </c>
      <c r="S2051" s="1">
        <v>131989</v>
      </c>
      <c r="T2051" s="1" t="str">
        <f t="shared" si="130"/>
        <v>High</v>
      </c>
      <c r="U2051">
        <v>3</v>
      </c>
      <c r="V2051">
        <v>2024</v>
      </c>
      <c r="W2051" t="s">
        <v>34</v>
      </c>
      <c r="X2051">
        <v>5</v>
      </c>
    </row>
    <row r="2052" spans="1:24" x14ac:dyDescent="0.3">
      <c r="A2052">
        <v>2051</v>
      </c>
      <c r="B2052" t="s">
        <v>31</v>
      </c>
      <c r="C2052" t="str">
        <f>_xlfn.XLOOKUP(B2052,Lookup_table!B:B,Lookup_table!C:C)</f>
        <v>Business</v>
      </c>
      <c r="D2052" t="s">
        <v>22</v>
      </c>
      <c r="E2052" t="s">
        <v>32</v>
      </c>
      <c r="F2052" t="s">
        <v>52</v>
      </c>
      <c r="G2052" t="s">
        <v>30</v>
      </c>
      <c r="H2052" t="str">
        <f t="shared" si="128"/>
        <v>Onsite/Hybrid</v>
      </c>
      <c r="I2052" t="s">
        <v>18</v>
      </c>
      <c r="J2052" t="str">
        <f t="shared" si="129"/>
        <v>7+ yrs</v>
      </c>
      <c r="K2052">
        <f t="shared" ca="1" si="131"/>
        <v>11</v>
      </c>
      <c r="L2052" t="s">
        <v>27</v>
      </c>
      <c r="M2052">
        <v>0</v>
      </c>
      <c r="N2052">
        <v>0</v>
      </c>
      <c r="O2052">
        <v>0</v>
      </c>
      <c r="P2052">
        <v>0</v>
      </c>
      <c r="Q2052">
        <v>0</v>
      </c>
      <c r="R2052">
        <f>SUM(M2052:N2052:O2052:P2052:Q2052)</f>
        <v>0</v>
      </c>
      <c r="S2052" s="1">
        <v>124851</v>
      </c>
      <c r="T2052" s="1" t="str">
        <f t="shared" si="130"/>
        <v>High</v>
      </c>
      <c r="U2052">
        <v>3</v>
      </c>
      <c r="V2052">
        <v>2025</v>
      </c>
      <c r="W2052" t="s">
        <v>28</v>
      </c>
      <c r="X2052">
        <v>9</v>
      </c>
    </row>
    <row r="2053" spans="1:24" x14ac:dyDescent="0.3">
      <c r="A2053">
        <v>2052</v>
      </c>
      <c r="B2053" t="s">
        <v>41</v>
      </c>
      <c r="C2053" t="str">
        <f>_xlfn.XLOOKUP(B2053,Lookup_table!B:B,Lookup_table!C:C)</f>
        <v>Data</v>
      </c>
      <c r="D2053" t="s">
        <v>37</v>
      </c>
      <c r="E2053" t="s">
        <v>38</v>
      </c>
      <c r="F2053" t="s">
        <v>51</v>
      </c>
      <c r="G2053" t="s">
        <v>30</v>
      </c>
      <c r="H2053" t="str">
        <f t="shared" si="128"/>
        <v>Onsite/Hybrid</v>
      </c>
      <c r="I2053" t="s">
        <v>35</v>
      </c>
      <c r="J2053" t="str">
        <f t="shared" si="129"/>
        <v>0-2 yrs</v>
      </c>
      <c r="K2053">
        <f t="shared" ca="1" si="131"/>
        <v>2</v>
      </c>
      <c r="L2053" t="s">
        <v>19</v>
      </c>
      <c r="M2053">
        <v>1</v>
      </c>
      <c r="N2053">
        <v>1</v>
      </c>
      <c r="O2053">
        <v>0</v>
      </c>
      <c r="P2053">
        <v>1</v>
      </c>
      <c r="Q2053">
        <v>1</v>
      </c>
      <c r="R2053">
        <f>SUM(M2053:N2053:O2053:P2053:Q2053)</f>
        <v>4</v>
      </c>
      <c r="S2053" s="1">
        <v>79660</v>
      </c>
      <c r="T2053" s="1" t="str">
        <f t="shared" si="130"/>
        <v>Medium</v>
      </c>
      <c r="U2053">
        <v>10</v>
      </c>
      <c r="V2053">
        <v>2025</v>
      </c>
      <c r="W2053" t="s">
        <v>34</v>
      </c>
      <c r="X2053">
        <v>4</v>
      </c>
    </row>
    <row r="2054" spans="1:24" x14ac:dyDescent="0.3">
      <c r="A2054">
        <v>2053</v>
      </c>
      <c r="B2054" t="s">
        <v>31</v>
      </c>
      <c r="C2054" t="str">
        <f>_xlfn.XLOOKUP(B2054,Lookup_table!B:B,Lookup_table!C:C)</f>
        <v>Business</v>
      </c>
      <c r="D2054" t="s">
        <v>22</v>
      </c>
      <c r="E2054" t="s">
        <v>38</v>
      </c>
      <c r="F2054" t="s">
        <v>24</v>
      </c>
      <c r="G2054" t="s">
        <v>30</v>
      </c>
      <c r="H2054" t="str">
        <f t="shared" si="128"/>
        <v>Onsite/Hybrid</v>
      </c>
      <c r="I2054" t="s">
        <v>26</v>
      </c>
      <c r="J2054" t="str">
        <f t="shared" si="129"/>
        <v>3-6 yrs</v>
      </c>
      <c r="K2054">
        <f t="shared" ca="1" si="131"/>
        <v>3</v>
      </c>
      <c r="L2054" t="s">
        <v>39</v>
      </c>
      <c r="M2054">
        <v>1</v>
      </c>
      <c r="N2054">
        <v>0</v>
      </c>
      <c r="O2054">
        <v>0</v>
      </c>
      <c r="P2054">
        <v>1</v>
      </c>
      <c r="Q2054">
        <v>1</v>
      </c>
      <c r="R2054">
        <f>SUM(M2054:N2054:O2054:P2054:Q2054)</f>
        <v>3</v>
      </c>
      <c r="S2054" s="1">
        <v>123493</v>
      </c>
      <c r="T2054" s="1" t="str">
        <f t="shared" si="130"/>
        <v>High</v>
      </c>
      <c r="U2054">
        <v>2</v>
      </c>
      <c r="V2054">
        <v>2020</v>
      </c>
      <c r="W2054" t="s">
        <v>28</v>
      </c>
      <c r="X2054">
        <v>8</v>
      </c>
    </row>
    <row r="2055" spans="1:24" x14ac:dyDescent="0.3">
      <c r="A2055">
        <v>2054</v>
      </c>
      <c r="B2055" t="s">
        <v>41</v>
      </c>
      <c r="C2055" t="str">
        <f>_xlfn.XLOOKUP(B2055,Lookup_table!B:B,Lookup_table!C:C)</f>
        <v>Data</v>
      </c>
      <c r="D2055" t="s">
        <v>14</v>
      </c>
      <c r="E2055" t="s">
        <v>40</v>
      </c>
      <c r="F2055" t="s">
        <v>29</v>
      </c>
      <c r="G2055" t="s">
        <v>30</v>
      </c>
      <c r="H2055" t="str">
        <f t="shared" si="128"/>
        <v>Onsite/Hybrid</v>
      </c>
      <c r="I2055" t="s">
        <v>26</v>
      </c>
      <c r="J2055" t="str">
        <f t="shared" si="129"/>
        <v>3-6 yrs</v>
      </c>
      <c r="K2055">
        <f t="shared" ca="1" si="131"/>
        <v>4</v>
      </c>
      <c r="L2055" t="s">
        <v>19</v>
      </c>
      <c r="M2055">
        <v>1</v>
      </c>
      <c r="N2055">
        <v>0</v>
      </c>
      <c r="O2055">
        <v>1</v>
      </c>
      <c r="P2055">
        <v>1</v>
      </c>
      <c r="Q2055">
        <v>0</v>
      </c>
      <c r="R2055">
        <f>SUM(M2055:N2055:O2055:P2055:Q2055)</f>
        <v>3</v>
      </c>
      <c r="S2055" s="1">
        <v>105623</v>
      </c>
      <c r="T2055" s="1" t="str">
        <f t="shared" si="130"/>
        <v>Medium</v>
      </c>
      <c r="U2055">
        <v>5</v>
      </c>
      <c r="V2055">
        <v>2026</v>
      </c>
      <c r="W2055" t="s">
        <v>28</v>
      </c>
      <c r="X2055">
        <v>7</v>
      </c>
    </row>
    <row r="2056" spans="1:24" x14ac:dyDescent="0.3">
      <c r="A2056">
        <v>2055</v>
      </c>
      <c r="B2056" t="s">
        <v>33</v>
      </c>
      <c r="C2056" t="str">
        <f>_xlfn.XLOOKUP(B2056,Lookup_table!B:B,Lookup_table!C:C)</f>
        <v>Data</v>
      </c>
      <c r="D2056" t="s">
        <v>37</v>
      </c>
      <c r="E2056" t="s">
        <v>42</v>
      </c>
      <c r="F2056" t="s">
        <v>16</v>
      </c>
      <c r="G2056" t="s">
        <v>30</v>
      </c>
      <c r="H2056" t="str">
        <f t="shared" si="128"/>
        <v>Onsite/Hybrid</v>
      </c>
      <c r="I2056" t="s">
        <v>26</v>
      </c>
      <c r="J2056" t="str">
        <f t="shared" si="129"/>
        <v>3-6 yrs</v>
      </c>
      <c r="K2056">
        <f t="shared" ca="1" si="131"/>
        <v>5</v>
      </c>
      <c r="L2056" t="s">
        <v>27</v>
      </c>
      <c r="M2056">
        <v>1</v>
      </c>
      <c r="N2056">
        <v>0</v>
      </c>
      <c r="O2056">
        <v>0</v>
      </c>
      <c r="P2056">
        <v>0</v>
      </c>
      <c r="Q2056">
        <v>1</v>
      </c>
      <c r="R2056">
        <f>SUM(M2056:N2056:O2056:P2056:Q2056)</f>
        <v>2</v>
      </c>
      <c r="S2056" s="1">
        <v>80017</v>
      </c>
      <c r="T2056" s="1" t="str">
        <f t="shared" si="130"/>
        <v>Medium</v>
      </c>
      <c r="U2056">
        <v>6</v>
      </c>
      <c r="V2056">
        <v>2026</v>
      </c>
      <c r="W2056" t="s">
        <v>28</v>
      </c>
      <c r="X2056">
        <v>9</v>
      </c>
    </row>
    <row r="2057" spans="1:24" x14ac:dyDescent="0.3">
      <c r="A2057">
        <v>2056</v>
      </c>
      <c r="B2057" t="s">
        <v>36</v>
      </c>
      <c r="C2057" t="str">
        <f>_xlfn.XLOOKUP(B2057,Lookup_table!B:B,Lookup_table!C:C)</f>
        <v>Data</v>
      </c>
      <c r="D2057" t="s">
        <v>14</v>
      </c>
      <c r="E2057" t="s">
        <v>40</v>
      </c>
      <c r="F2057" t="s">
        <v>43</v>
      </c>
      <c r="G2057" t="s">
        <v>25</v>
      </c>
      <c r="H2057" t="str">
        <f t="shared" si="128"/>
        <v>Onsite/Hybrid</v>
      </c>
      <c r="I2057" t="s">
        <v>35</v>
      </c>
      <c r="J2057" t="str">
        <f t="shared" si="129"/>
        <v>0-2 yrs</v>
      </c>
      <c r="K2057">
        <f t="shared" ca="1" si="131"/>
        <v>2</v>
      </c>
      <c r="L2057" t="s">
        <v>27</v>
      </c>
      <c r="M2057">
        <v>1</v>
      </c>
      <c r="N2057">
        <v>1</v>
      </c>
      <c r="O2057">
        <v>1</v>
      </c>
      <c r="P2057">
        <v>0</v>
      </c>
      <c r="Q2057">
        <v>1</v>
      </c>
      <c r="R2057">
        <f>SUM(M2057:N2057:O2057:P2057:Q2057)</f>
        <v>4</v>
      </c>
      <c r="S2057" s="1">
        <v>79897</v>
      </c>
      <c r="T2057" s="1" t="str">
        <f t="shared" si="130"/>
        <v>Medium</v>
      </c>
      <c r="U2057">
        <v>10</v>
      </c>
      <c r="V2057">
        <v>2023</v>
      </c>
      <c r="W2057" t="s">
        <v>28</v>
      </c>
      <c r="X2057">
        <v>7</v>
      </c>
    </row>
    <row r="2058" spans="1:24" x14ac:dyDescent="0.3">
      <c r="A2058">
        <v>2057</v>
      </c>
      <c r="B2058" t="s">
        <v>50</v>
      </c>
      <c r="C2058" t="str">
        <f>_xlfn.XLOOKUP(B2058,Lookup_table!B:B,Lookup_table!C:C)</f>
        <v>AI</v>
      </c>
      <c r="D2058" t="s">
        <v>34</v>
      </c>
      <c r="E2058" t="s">
        <v>42</v>
      </c>
      <c r="F2058" t="s">
        <v>16</v>
      </c>
      <c r="G2058" t="s">
        <v>17</v>
      </c>
      <c r="H2058" t="str">
        <f t="shared" si="128"/>
        <v>Remote</v>
      </c>
      <c r="I2058" t="s">
        <v>18</v>
      </c>
      <c r="J2058" t="str">
        <f t="shared" si="129"/>
        <v>7+ yrs</v>
      </c>
      <c r="K2058">
        <f t="shared" ca="1" si="131"/>
        <v>11</v>
      </c>
      <c r="L2058" t="s">
        <v>39</v>
      </c>
      <c r="M2058">
        <v>0</v>
      </c>
      <c r="N2058">
        <v>1</v>
      </c>
      <c r="O2058">
        <v>1</v>
      </c>
      <c r="P2058">
        <v>0</v>
      </c>
      <c r="Q2058">
        <v>0</v>
      </c>
      <c r="R2058">
        <f>SUM(M2058:N2058:O2058:P2058:Q2058)</f>
        <v>2</v>
      </c>
      <c r="S2058" s="1">
        <v>156260</v>
      </c>
      <c r="T2058" s="1" t="str">
        <f t="shared" si="130"/>
        <v>High</v>
      </c>
      <c r="U2058">
        <v>2</v>
      </c>
      <c r="V2058">
        <v>2021</v>
      </c>
      <c r="W2058" t="s">
        <v>20</v>
      </c>
      <c r="X2058">
        <v>3</v>
      </c>
    </row>
    <row r="2059" spans="1:24" x14ac:dyDescent="0.3">
      <c r="A2059">
        <v>2058</v>
      </c>
      <c r="B2059" t="s">
        <v>50</v>
      </c>
      <c r="C2059" t="str">
        <f>_xlfn.XLOOKUP(B2059,Lookup_table!B:B,Lookup_table!C:C)</f>
        <v>AI</v>
      </c>
      <c r="D2059" t="s">
        <v>37</v>
      </c>
      <c r="E2059" t="s">
        <v>40</v>
      </c>
      <c r="F2059" t="s">
        <v>44</v>
      </c>
      <c r="G2059" t="s">
        <v>17</v>
      </c>
      <c r="H2059" t="str">
        <f t="shared" si="128"/>
        <v>Remote</v>
      </c>
      <c r="I2059" t="s">
        <v>26</v>
      </c>
      <c r="J2059" t="str">
        <f t="shared" si="129"/>
        <v>3-6 yrs</v>
      </c>
      <c r="K2059">
        <f t="shared" ca="1" si="131"/>
        <v>5</v>
      </c>
      <c r="L2059" t="s">
        <v>19</v>
      </c>
      <c r="M2059">
        <v>1</v>
      </c>
      <c r="N2059">
        <v>1</v>
      </c>
      <c r="O2059">
        <v>0</v>
      </c>
      <c r="P2059">
        <v>1</v>
      </c>
      <c r="Q2059">
        <v>1</v>
      </c>
      <c r="R2059">
        <f>SUM(M2059:N2059:O2059:P2059:Q2059)</f>
        <v>4</v>
      </c>
      <c r="S2059" s="1">
        <v>139648</v>
      </c>
      <c r="T2059" s="1" t="str">
        <f t="shared" si="130"/>
        <v>High</v>
      </c>
      <c r="U2059">
        <v>9</v>
      </c>
      <c r="V2059">
        <v>2022</v>
      </c>
      <c r="W2059" t="s">
        <v>28</v>
      </c>
      <c r="X2059">
        <v>9</v>
      </c>
    </row>
    <row r="2060" spans="1:24" x14ac:dyDescent="0.3">
      <c r="A2060">
        <v>2059</v>
      </c>
      <c r="B2060" t="s">
        <v>50</v>
      </c>
      <c r="C2060" t="str">
        <f>_xlfn.XLOOKUP(B2060,Lookup_table!B:B,Lookup_table!C:C)</f>
        <v>AI</v>
      </c>
      <c r="D2060" t="s">
        <v>37</v>
      </c>
      <c r="E2060" t="s">
        <v>40</v>
      </c>
      <c r="F2060" t="s">
        <v>52</v>
      </c>
      <c r="G2060" t="s">
        <v>30</v>
      </c>
      <c r="H2060" t="str">
        <f t="shared" si="128"/>
        <v>Onsite/Hybrid</v>
      </c>
      <c r="I2060" t="s">
        <v>26</v>
      </c>
      <c r="J2060" t="str">
        <f t="shared" si="129"/>
        <v>3-6 yrs</v>
      </c>
      <c r="K2060">
        <f t="shared" ca="1" si="131"/>
        <v>3</v>
      </c>
      <c r="L2060" t="s">
        <v>39</v>
      </c>
      <c r="M2060">
        <v>1</v>
      </c>
      <c r="N2060">
        <v>0</v>
      </c>
      <c r="O2060">
        <v>0</v>
      </c>
      <c r="P2060">
        <v>0</v>
      </c>
      <c r="Q2060">
        <v>1</v>
      </c>
      <c r="R2060">
        <f>SUM(M2060:N2060:O2060:P2060:Q2060)</f>
        <v>2</v>
      </c>
      <c r="S2060" s="1">
        <v>125414</v>
      </c>
      <c r="T2060" s="1" t="str">
        <f t="shared" si="130"/>
        <v>High</v>
      </c>
      <c r="U2060">
        <v>6</v>
      </c>
      <c r="V2060">
        <v>2026</v>
      </c>
      <c r="W2060" t="s">
        <v>20</v>
      </c>
      <c r="X2060">
        <v>4</v>
      </c>
    </row>
    <row r="2061" spans="1:24" x14ac:dyDescent="0.3">
      <c r="A2061">
        <v>2060</v>
      </c>
      <c r="B2061" t="s">
        <v>41</v>
      </c>
      <c r="C2061" t="str">
        <f>_xlfn.XLOOKUP(B2061,Lookup_table!B:B,Lookup_table!C:C)</f>
        <v>Data</v>
      </c>
      <c r="D2061" t="s">
        <v>37</v>
      </c>
      <c r="E2061" t="s">
        <v>23</v>
      </c>
      <c r="F2061" t="s">
        <v>24</v>
      </c>
      <c r="G2061" t="s">
        <v>30</v>
      </c>
      <c r="H2061" t="str">
        <f t="shared" si="128"/>
        <v>Onsite/Hybrid</v>
      </c>
      <c r="I2061" t="s">
        <v>35</v>
      </c>
      <c r="J2061" t="str">
        <f t="shared" si="129"/>
        <v>0-2 yrs</v>
      </c>
      <c r="K2061">
        <f t="shared" ca="1" si="131"/>
        <v>1</v>
      </c>
      <c r="L2061" t="s">
        <v>27</v>
      </c>
      <c r="M2061">
        <v>1</v>
      </c>
      <c r="N2061">
        <v>0</v>
      </c>
      <c r="O2061">
        <v>0</v>
      </c>
      <c r="P2061">
        <v>1</v>
      </c>
      <c r="Q2061">
        <v>0</v>
      </c>
      <c r="R2061">
        <f>SUM(M2061:N2061:O2061:P2061:Q2061)</f>
        <v>2</v>
      </c>
      <c r="S2061" s="1">
        <v>68213</v>
      </c>
      <c r="T2061" s="1" t="str">
        <f t="shared" si="130"/>
        <v>Low</v>
      </c>
      <c r="U2061">
        <v>3</v>
      </c>
      <c r="V2061">
        <v>2021</v>
      </c>
      <c r="W2061" t="s">
        <v>28</v>
      </c>
      <c r="X2061">
        <v>9</v>
      </c>
    </row>
    <row r="2062" spans="1:24" x14ac:dyDescent="0.3">
      <c r="A2062">
        <v>2061</v>
      </c>
      <c r="B2062" t="s">
        <v>31</v>
      </c>
      <c r="C2062" t="str">
        <f>_xlfn.XLOOKUP(B2062,Lookup_table!B:B,Lookup_table!C:C)</f>
        <v>Business</v>
      </c>
      <c r="D2062" t="s">
        <v>34</v>
      </c>
      <c r="E2062" t="s">
        <v>40</v>
      </c>
      <c r="F2062" t="s">
        <v>16</v>
      </c>
      <c r="G2062" t="s">
        <v>17</v>
      </c>
      <c r="H2062" t="str">
        <f t="shared" si="128"/>
        <v>Remote</v>
      </c>
      <c r="I2062" t="s">
        <v>18</v>
      </c>
      <c r="J2062" t="str">
        <f t="shared" si="129"/>
        <v>7+ yrs</v>
      </c>
      <c r="K2062">
        <f t="shared" ca="1" si="131"/>
        <v>14</v>
      </c>
      <c r="L2062" t="s">
        <v>39</v>
      </c>
      <c r="M2062">
        <v>0</v>
      </c>
      <c r="N2062">
        <v>1</v>
      </c>
      <c r="O2062">
        <v>1</v>
      </c>
      <c r="P2062">
        <v>0</v>
      </c>
      <c r="Q2062">
        <v>1</v>
      </c>
      <c r="R2062">
        <f>SUM(M2062:N2062:O2062:P2062:Q2062)</f>
        <v>3</v>
      </c>
      <c r="S2062" s="1">
        <v>125021</v>
      </c>
      <c r="T2062" s="1" t="str">
        <f t="shared" si="130"/>
        <v>High</v>
      </c>
      <c r="U2062">
        <v>7</v>
      </c>
      <c r="V2062">
        <v>2023</v>
      </c>
      <c r="W2062" t="s">
        <v>28</v>
      </c>
      <c r="X2062">
        <v>9</v>
      </c>
    </row>
    <row r="2063" spans="1:24" x14ac:dyDescent="0.3">
      <c r="A2063">
        <v>2062</v>
      </c>
      <c r="B2063" t="s">
        <v>41</v>
      </c>
      <c r="C2063" t="str">
        <f>_xlfn.XLOOKUP(B2063,Lookup_table!B:B,Lookup_table!C:C)</f>
        <v>Data</v>
      </c>
      <c r="D2063" t="s">
        <v>14</v>
      </c>
      <c r="E2063" t="s">
        <v>32</v>
      </c>
      <c r="F2063" t="s">
        <v>52</v>
      </c>
      <c r="G2063" t="s">
        <v>30</v>
      </c>
      <c r="H2063" t="str">
        <f t="shared" si="128"/>
        <v>Onsite/Hybrid</v>
      </c>
      <c r="I2063" t="s">
        <v>35</v>
      </c>
      <c r="J2063" t="str">
        <f t="shared" si="129"/>
        <v>0-2 yrs</v>
      </c>
      <c r="K2063">
        <f t="shared" ca="1" si="131"/>
        <v>2</v>
      </c>
      <c r="L2063" t="s">
        <v>27</v>
      </c>
      <c r="M2063">
        <v>0</v>
      </c>
      <c r="N2063">
        <v>0</v>
      </c>
      <c r="O2063">
        <v>0</v>
      </c>
      <c r="P2063">
        <v>1</v>
      </c>
      <c r="Q2063">
        <v>1</v>
      </c>
      <c r="R2063">
        <f>SUM(M2063:N2063:O2063:P2063:Q2063)</f>
        <v>2</v>
      </c>
      <c r="S2063" s="1">
        <v>75599</v>
      </c>
      <c r="T2063" s="1" t="str">
        <f t="shared" si="130"/>
        <v>Medium</v>
      </c>
      <c r="U2063">
        <v>5</v>
      </c>
      <c r="V2063">
        <v>2022</v>
      </c>
      <c r="W2063" t="s">
        <v>28</v>
      </c>
      <c r="X2063">
        <v>7</v>
      </c>
    </row>
    <row r="2064" spans="1:24" x14ac:dyDescent="0.3">
      <c r="A2064">
        <v>2063</v>
      </c>
      <c r="B2064" t="s">
        <v>36</v>
      </c>
      <c r="C2064" t="str">
        <f>_xlfn.XLOOKUP(B2064,Lookup_table!B:B,Lookup_table!C:C)</f>
        <v>Data</v>
      </c>
      <c r="D2064" t="s">
        <v>22</v>
      </c>
      <c r="E2064" t="s">
        <v>38</v>
      </c>
      <c r="F2064" t="s">
        <v>52</v>
      </c>
      <c r="G2064" t="s">
        <v>25</v>
      </c>
      <c r="H2064" t="str">
        <f t="shared" si="128"/>
        <v>Onsite/Hybrid</v>
      </c>
      <c r="I2064" t="s">
        <v>26</v>
      </c>
      <c r="J2064" t="str">
        <f t="shared" si="129"/>
        <v>3-6 yrs</v>
      </c>
      <c r="K2064">
        <f t="shared" ca="1" si="131"/>
        <v>4</v>
      </c>
      <c r="L2064" t="s">
        <v>27</v>
      </c>
      <c r="M2064">
        <v>1</v>
      </c>
      <c r="N2064">
        <v>0</v>
      </c>
      <c r="O2064">
        <v>0</v>
      </c>
      <c r="P2064">
        <v>0</v>
      </c>
      <c r="Q2064">
        <v>0</v>
      </c>
      <c r="R2064">
        <f>SUM(M2064:N2064:O2064:P2064:Q2064)</f>
        <v>1</v>
      </c>
      <c r="S2064" s="1">
        <v>93528</v>
      </c>
      <c r="T2064" s="1" t="str">
        <f t="shared" si="130"/>
        <v>Medium</v>
      </c>
      <c r="U2064">
        <v>9</v>
      </c>
      <c r="V2064">
        <v>2024</v>
      </c>
      <c r="W2064" t="s">
        <v>20</v>
      </c>
      <c r="X2064">
        <v>4</v>
      </c>
    </row>
    <row r="2065" spans="1:24" x14ac:dyDescent="0.3">
      <c r="A2065">
        <v>2064</v>
      </c>
      <c r="B2065" t="s">
        <v>41</v>
      </c>
      <c r="C2065" t="str">
        <f>_xlfn.XLOOKUP(B2065,Lookup_table!B:B,Lookup_table!C:C)</f>
        <v>Data</v>
      </c>
      <c r="D2065" t="s">
        <v>14</v>
      </c>
      <c r="E2065" t="s">
        <v>42</v>
      </c>
      <c r="F2065" t="s">
        <v>52</v>
      </c>
      <c r="G2065" t="s">
        <v>17</v>
      </c>
      <c r="H2065" t="str">
        <f t="shared" si="128"/>
        <v>Remote</v>
      </c>
      <c r="I2065" t="s">
        <v>18</v>
      </c>
      <c r="J2065" t="str">
        <f t="shared" si="129"/>
        <v>7+ yrs</v>
      </c>
      <c r="K2065">
        <f t="shared" ca="1" si="131"/>
        <v>11</v>
      </c>
      <c r="L2065" t="s">
        <v>19</v>
      </c>
      <c r="M2065">
        <v>0</v>
      </c>
      <c r="N2065">
        <v>1</v>
      </c>
      <c r="O2065">
        <v>1</v>
      </c>
      <c r="P2065">
        <v>0</v>
      </c>
      <c r="Q2065">
        <v>0</v>
      </c>
      <c r="R2065">
        <f>SUM(M2065:N2065:O2065:P2065:Q2065)</f>
        <v>2</v>
      </c>
      <c r="S2065" s="1">
        <v>114174</v>
      </c>
      <c r="T2065" s="1" t="str">
        <f t="shared" si="130"/>
        <v>Medium</v>
      </c>
      <c r="U2065">
        <v>4</v>
      </c>
      <c r="V2065">
        <v>2024</v>
      </c>
      <c r="W2065" t="s">
        <v>28</v>
      </c>
      <c r="X2065">
        <v>9</v>
      </c>
    </row>
    <row r="2066" spans="1:24" x14ac:dyDescent="0.3">
      <c r="A2066">
        <v>2065</v>
      </c>
      <c r="B2066" t="s">
        <v>36</v>
      </c>
      <c r="C2066" t="str">
        <f>_xlfn.XLOOKUP(B2066,Lookup_table!B:B,Lookup_table!C:C)</f>
        <v>Data</v>
      </c>
      <c r="D2066" t="s">
        <v>34</v>
      </c>
      <c r="E2066" t="s">
        <v>32</v>
      </c>
      <c r="F2066" t="s">
        <v>24</v>
      </c>
      <c r="G2066" t="s">
        <v>30</v>
      </c>
      <c r="H2066" t="str">
        <f t="shared" si="128"/>
        <v>Onsite/Hybrid</v>
      </c>
      <c r="I2066" t="s">
        <v>18</v>
      </c>
      <c r="J2066" t="str">
        <f t="shared" si="129"/>
        <v>7+ yrs</v>
      </c>
      <c r="K2066">
        <f t="shared" ca="1" si="131"/>
        <v>11</v>
      </c>
      <c r="L2066" t="s">
        <v>39</v>
      </c>
      <c r="M2066">
        <v>0</v>
      </c>
      <c r="N2066">
        <v>1</v>
      </c>
      <c r="O2066">
        <v>1</v>
      </c>
      <c r="P2066">
        <v>1</v>
      </c>
      <c r="Q2066">
        <v>1</v>
      </c>
      <c r="R2066">
        <f>SUM(M2066:N2066:O2066:P2066:Q2066)</f>
        <v>4</v>
      </c>
      <c r="S2066" s="1">
        <v>136356</v>
      </c>
      <c r="T2066" s="1" t="str">
        <f t="shared" si="130"/>
        <v>High</v>
      </c>
      <c r="U2066">
        <v>5</v>
      </c>
      <c r="V2066">
        <v>2025</v>
      </c>
      <c r="W2066" t="s">
        <v>28</v>
      </c>
      <c r="X2066">
        <v>7</v>
      </c>
    </row>
    <row r="2067" spans="1:24" x14ac:dyDescent="0.3">
      <c r="A2067">
        <v>2066</v>
      </c>
      <c r="B2067" t="s">
        <v>33</v>
      </c>
      <c r="C2067" t="str">
        <f>_xlfn.XLOOKUP(B2067,Lookup_table!B:B,Lookup_table!C:C)</f>
        <v>Data</v>
      </c>
      <c r="D2067" t="s">
        <v>14</v>
      </c>
      <c r="E2067" t="s">
        <v>40</v>
      </c>
      <c r="F2067" t="s">
        <v>24</v>
      </c>
      <c r="G2067" t="s">
        <v>30</v>
      </c>
      <c r="H2067" t="str">
        <f t="shared" si="128"/>
        <v>Onsite/Hybrid</v>
      </c>
      <c r="I2067" t="s">
        <v>26</v>
      </c>
      <c r="J2067" t="str">
        <f t="shared" si="129"/>
        <v>3-6 yrs</v>
      </c>
      <c r="K2067">
        <f t="shared" ca="1" si="131"/>
        <v>6</v>
      </c>
      <c r="L2067" t="s">
        <v>27</v>
      </c>
      <c r="M2067">
        <v>0</v>
      </c>
      <c r="N2067">
        <v>1</v>
      </c>
      <c r="O2067">
        <v>0</v>
      </c>
      <c r="P2067">
        <v>1</v>
      </c>
      <c r="Q2067">
        <v>0</v>
      </c>
      <c r="R2067">
        <f>SUM(M2067:N2067:O2067:P2067:Q2067)</f>
        <v>2</v>
      </c>
      <c r="S2067" s="1">
        <v>92282</v>
      </c>
      <c r="T2067" s="1" t="str">
        <f t="shared" si="130"/>
        <v>Medium</v>
      </c>
      <c r="U2067">
        <v>8</v>
      </c>
      <c r="V2067">
        <v>2022</v>
      </c>
      <c r="W2067" t="s">
        <v>20</v>
      </c>
      <c r="X2067">
        <v>2</v>
      </c>
    </row>
    <row r="2068" spans="1:24" x14ac:dyDescent="0.3">
      <c r="A2068">
        <v>2067</v>
      </c>
      <c r="B2068" t="s">
        <v>41</v>
      </c>
      <c r="C2068" t="str">
        <f>_xlfn.XLOOKUP(B2068,Lookup_table!B:B,Lookup_table!C:C)</f>
        <v>Data</v>
      </c>
      <c r="D2068" t="s">
        <v>14</v>
      </c>
      <c r="E2068" t="s">
        <v>23</v>
      </c>
      <c r="F2068" t="s">
        <v>16</v>
      </c>
      <c r="G2068" t="s">
        <v>25</v>
      </c>
      <c r="H2068" t="str">
        <f t="shared" si="128"/>
        <v>Onsite/Hybrid</v>
      </c>
      <c r="I2068" t="s">
        <v>18</v>
      </c>
      <c r="J2068" t="str">
        <f t="shared" si="129"/>
        <v>7+ yrs</v>
      </c>
      <c r="K2068">
        <f t="shared" ca="1" si="131"/>
        <v>12</v>
      </c>
      <c r="L2068" t="s">
        <v>39</v>
      </c>
      <c r="M2068">
        <v>0</v>
      </c>
      <c r="N2068">
        <v>0</v>
      </c>
      <c r="O2068">
        <v>0</v>
      </c>
      <c r="P2068">
        <v>1</v>
      </c>
      <c r="Q2068">
        <v>0</v>
      </c>
      <c r="R2068">
        <f>SUM(M2068:N2068:O2068:P2068:Q2068)</f>
        <v>1</v>
      </c>
      <c r="S2068" s="1">
        <v>113254</v>
      </c>
      <c r="T2068" s="1" t="str">
        <f t="shared" si="130"/>
        <v>Medium</v>
      </c>
      <c r="U2068">
        <v>5</v>
      </c>
      <c r="V2068">
        <v>2021</v>
      </c>
      <c r="W2068" t="s">
        <v>28</v>
      </c>
      <c r="X2068">
        <v>7</v>
      </c>
    </row>
    <row r="2069" spans="1:24" x14ac:dyDescent="0.3">
      <c r="A2069">
        <v>2068</v>
      </c>
      <c r="B2069" t="s">
        <v>41</v>
      </c>
      <c r="C2069" t="str">
        <f>_xlfn.XLOOKUP(B2069,Lookup_table!B:B,Lookup_table!C:C)</f>
        <v>Data</v>
      </c>
      <c r="D2069" t="s">
        <v>14</v>
      </c>
      <c r="E2069" t="s">
        <v>42</v>
      </c>
      <c r="F2069" t="s">
        <v>16</v>
      </c>
      <c r="G2069" t="s">
        <v>25</v>
      </c>
      <c r="H2069" t="str">
        <f t="shared" si="128"/>
        <v>Onsite/Hybrid</v>
      </c>
      <c r="I2069" t="s">
        <v>35</v>
      </c>
      <c r="J2069" t="str">
        <f t="shared" si="129"/>
        <v>0-2 yrs</v>
      </c>
      <c r="K2069">
        <f t="shared" ca="1" si="131"/>
        <v>0</v>
      </c>
      <c r="L2069" t="s">
        <v>27</v>
      </c>
      <c r="M2069">
        <v>1</v>
      </c>
      <c r="N2069">
        <v>1</v>
      </c>
      <c r="O2069">
        <v>1</v>
      </c>
      <c r="P2069">
        <v>1</v>
      </c>
      <c r="Q2069">
        <v>1</v>
      </c>
      <c r="R2069">
        <f>SUM(M2069:N2069:O2069:P2069:Q2069)</f>
        <v>5</v>
      </c>
      <c r="S2069" s="1">
        <v>85359</v>
      </c>
      <c r="T2069" s="1" t="str">
        <f t="shared" si="130"/>
        <v>Medium</v>
      </c>
      <c r="U2069">
        <v>3</v>
      </c>
      <c r="V2069">
        <v>2024</v>
      </c>
      <c r="W2069" t="s">
        <v>28</v>
      </c>
      <c r="X2069">
        <v>9</v>
      </c>
    </row>
    <row r="2070" spans="1:24" x14ac:dyDescent="0.3">
      <c r="A2070">
        <v>2069</v>
      </c>
      <c r="B2070" t="s">
        <v>21</v>
      </c>
      <c r="C2070" t="str">
        <f>_xlfn.XLOOKUP(B2070,Lookup_table!B:B,Lookup_table!C:C)</f>
        <v>AI</v>
      </c>
      <c r="D2070" t="s">
        <v>37</v>
      </c>
      <c r="E2070" t="s">
        <v>40</v>
      </c>
      <c r="F2070" t="s">
        <v>16</v>
      </c>
      <c r="G2070" t="s">
        <v>30</v>
      </c>
      <c r="H2070" t="str">
        <f t="shared" si="128"/>
        <v>Onsite/Hybrid</v>
      </c>
      <c r="I2070" t="s">
        <v>26</v>
      </c>
      <c r="J2070" t="str">
        <f t="shared" si="129"/>
        <v>3-6 yrs</v>
      </c>
      <c r="K2070">
        <f t="shared" ca="1" si="131"/>
        <v>3</v>
      </c>
      <c r="L2070" t="s">
        <v>19</v>
      </c>
      <c r="M2070">
        <v>1</v>
      </c>
      <c r="N2070">
        <v>0</v>
      </c>
      <c r="O2070">
        <v>1</v>
      </c>
      <c r="P2070">
        <v>1</v>
      </c>
      <c r="Q2070">
        <v>0</v>
      </c>
      <c r="R2070">
        <f>SUM(M2070:N2070:O2070:P2070:Q2070)</f>
        <v>3</v>
      </c>
      <c r="S2070" s="1">
        <v>140878</v>
      </c>
      <c r="T2070" s="1" t="str">
        <f t="shared" si="130"/>
        <v>High</v>
      </c>
      <c r="U2070">
        <v>1</v>
      </c>
      <c r="V2070">
        <v>2022</v>
      </c>
      <c r="W2070" t="s">
        <v>28</v>
      </c>
      <c r="X2070">
        <v>1</v>
      </c>
    </row>
    <row r="2071" spans="1:24" x14ac:dyDescent="0.3">
      <c r="A2071">
        <v>2070</v>
      </c>
      <c r="B2071" t="s">
        <v>41</v>
      </c>
      <c r="C2071" t="str">
        <f>_xlfn.XLOOKUP(B2071,Lookup_table!B:B,Lookup_table!C:C)</f>
        <v>Data</v>
      </c>
      <c r="D2071" t="s">
        <v>14</v>
      </c>
      <c r="E2071" t="s">
        <v>23</v>
      </c>
      <c r="F2071" t="s">
        <v>44</v>
      </c>
      <c r="G2071" t="s">
        <v>17</v>
      </c>
      <c r="H2071" t="str">
        <f t="shared" si="128"/>
        <v>Remote</v>
      </c>
      <c r="I2071" t="s">
        <v>35</v>
      </c>
      <c r="J2071" t="str">
        <f t="shared" si="129"/>
        <v>0-2 yrs</v>
      </c>
      <c r="K2071">
        <f t="shared" ca="1" si="131"/>
        <v>1</v>
      </c>
      <c r="L2071" t="s">
        <v>39</v>
      </c>
      <c r="M2071">
        <v>1</v>
      </c>
      <c r="N2071">
        <v>1</v>
      </c>
      <c r="O2071">
        <v>1</v>
      </c>
      <c r="P2071">
        <v>0</v>
      </c>
      <c r="Q2071">
        <v>0</v>
      </c>
      <c r="R2071">
        <f>SUM(M2071:N2071:O2071:P2071:Q2071)</f>
        <v>3</v>
      </c>
      <c r="S2071" s="1">
        <v>61757</v>
      </c>
      <c r="T2071" s="1" t="str">
        <f t="shared" si="130"/>
        <v>Low</v>
      </c>
      <c r="U2071">
        <v>1</v>
      </c>
      <c r="V2071">
        <v>2023</v>
      </c>
      <c r="W2071" t="s">
        <v>34</v>
      </c>
      <c r="X2071">
        <v>2</v>
      </c>
    </row>
    <row r="2072" spans="1:24" x14ac:dyDescent="0.3">
      <c r="A2072">
        <v>2071</v>
      </c>
      <c r="B2072" t="s">
        <v>36</v>
      </c>
      <c r="C2072" t="str">
        <f>_xlfn.XLOOKUP(B2072,Lookup_table!B:B,Lookup_table!C:C)</f>
        <v>Data</v>
      </c>
      <c r="D2072" t="s">
        <v>14</v>
      </c>
      <c r="E2072" t="s">
        <v>40</v>
      </c>
      <c r="F2072" t="s">
        <v>44</v>
      </c>
      <c r="G2072" t="s">
        <v>17</v>
      </c>
      <c r="H2072" t="str">
        <f t="shared" si="128"/>
        <v>Remote</v>
      </c>
      <c r="I2072" t="s">
        <v>35</v>
      </c>
      <c r="J2072" t="str">
        <f t="shared" si="129"/>
        <v>0-2 yrs</v>
      </c>
      <c r="K2072">
        <f t="shared" ca="1" si="131"/>
        <v>2</v>
      </c>
      <c r="L2072" t="s">
        <v>39</v>
      </c>
      <c r="M2072">
        <v>0</v>
      </c>
      <c r="N2072">
        <v>1</v>
      </c>
      <c r="O2072">
        <v>1</v>
      </c>
      <c r="P2072">
        <v>0</v>
      </c>
      <c r="Q2072">
        <v>0</v>
      </c>
      <c r="R2072">
        <f>SUM(M2072:N2072:O2072:P2072:Q2072)</f>
        <v>2</v>
      </c>
      <c r="S2072" s="1">
        <v>62768</v>
      </c>
      <c r="T2072" s="1" t="str">
        <f t="shared" si="130"/>
        <v>Low</v>
      </c>
      <c r="U2072">
        <v>2</v>
      </c>
      <c r="V2072">
        <v>2025</v>
      </c>
      <c r="W2072" t="s">
        <v>34</v>
      </c>
      <c r="X2072">
        <v>1</v>
      </c>
    </row>
    <row r="2073" spans="1:24" x14ac:dyDescent="0.3">
      <c r="A2073">
        <v>2072</v>
      </c>
      <c r="B2073" t="s">
        <v>21</v>
      </c>
      <c r="C2073" t="str">
        <f>_xlfn.XLOOKUP(B2073,Lookup_table!B:B,Lookup_table!C:C)</f>
        <v>AI</v>
      </c>
      <c r="D2073" t="s">
        <v>14</v>
      </c>
      <c r="E2073" t="s">
        <v>23</v>
      </c>
      <c r="F2073" t="s">
        <v>52</v>
      </c>
      <c r="G2073" t="s">
        <v>25</v>
      </c>
      <c r="H2073" t="str">
        <f t="shared" si="128"/>
        <v>Onsite/Hybrid</v>
      </c>
      <c r="I2073" t="s">
        <v>18</v>
      </c>
      <c r="J2073" t="str">
        <f t="shared" si="129"/>
        <v>7+ yrs</v>
      </c>
      <c r="K2073">
        <f t="shared" ca="1" si="131"/>
        <v>11</v>
      </c>
      <c r="L2073" t="s">
        <v>39</v>
      </c>
      <c r="M2073">
        <v>0</v>
      </c>
      <c r="N2073">
        <v>0</v>
      </c>
      <c r="O2073">
        <v>0</v>
      </c>
      <c r="P2073">
        <v>1</v>
      </c>
      <c r="Q2073">
        <v>0</v>
      </c>
      <c r="R2073">
        <f>SUM(M2073:N2073:O2073:P2073:Q2073)</f>
        <v>1</v>
      </c>
      <c r="S2073" s="1">
        <v>153752</v>
      </c>
      <c r="T2073" s="1" t="str">
        <f t="shared" si="130"/>
        <v>High</v>
      </c>
      <c r="U2073">
        <v>9</v>
      </c>
      <c r="V2073">
        <v>2021</v>
      </c>
      <c r="W2073" t="s">
        <v>20</v>
      </c>
      <c r="X2073">
        <v>4</v>
      </c>
    </row>
    <row r="2074" spans="1:24" x14ac:dyDescent="0.3">
      <c r="A2074">
        <v>2073</v>
      </c>
      <c r="B2074" t="s">
        <v>31</v>
      </c>
      <c r="C2074" t="str">
        <f>_xlfn.XLOOKUP(B2074,Lookup_table!B:B,Lookup_table!C:C)</f>
        <v>Business</v>
      </c>
      <c r="D2074" t="s">
        <v>37</v>
      </c>
      <c r="E2074" t="s">
        <v>38</v>
      </c>
      <c r="F2074" t="s">
        <v>51</v>
      </c>
      <c r="G2074" t="s">
        <v>30</v>
      </c>
      <c r="H2074" t="str">
        <f t="shared" si="128"/>
        <v>Onsite/Hybrid</v>
      </c>
      <c r="I2074" t="s">
        <v>35</v>
      </c>
      <c r="J2074" t="str">
        <f t="shared" si="129"/>
        <v>0-2 yrs</v>
      </c>
      <c r="K2074">
        <f t="shared" ca="1" si="131"/>
        <v>0</v>
      </c>
      <c r="L2074" t="s">
        <v>27</v>
      </c>
      <c r="M2074">
        <v>1</v>
      </c>
      <c r="N2074">
        <v>0</v>
      </c>
      <c r="O2074">
        <v>1</v>
      </c>
      <c r="P2074">
        <v>0</v>
      </c>
      <c r="Q2074">
        <v>1</v>
      </c>
      <c r="R2074">
        <f>SUM(M2074:N2074:O2074:P2074:Q2074)</f>
        <v>3</v>
      </c>
      <c r="S2074" s="1">
        <v>71233</v>
      </c>
      <c r="T2074" s="1" t="str">
        <f t="shared" si="130"/>
        <v>Medium</v>
      </c>
      <c r="U2074">
        <v>11</v>
      </c>
      <c r="V2074">
        <v>2025</v>
      </c>
      <c r="W2074" t="s">
        <v>28</v>
      </c>
      <c r="X2074">
        <v>8</v>
      </c>
    </row>
    <row r="2075" spans="1:24" x14ac:dyDescent="0.3">
      <c r="A2075">
        <v>2074</v>
      </c>
      <c r="B2075" t="s">
        <v>50</v>
      </c>
      <c r="C2075" t="str">
        <f>_xlfn.XLOOKUP(B2075,Lookup_table!B:B,Lookup_table!C:C)</f>
        <v>AI</v>
      </c>
      <c r="D2075" t="s">
        <v>37</v>
      </c>
      <c r="E2075" t="s">
        <v>32</v>
      </c>
      <c r="F2075" t="s">
        <v>44</v>
      </c>
      <c r="G2075" t="s">
        <v>30</v>
      </c>
      <c r="H2075" t="str">
        <f t="shared" si="128"/>
        <v>Onsite/Hybrid</v>
      </c>
      <c r="I2075" t="s">
        <v>26</v>
      </c>
      <c r="J2075" t="str">
        <f t="shared" si="129"/>
        <v>3-6 yrs</v>
      </c>
      <c r="K2075">
        <f t="shared" ca="1" si="131"/>
        <v>5</v>
      </c>
      <c r="L2075" t="s">
        <v>39</v>
      </c>
      <c r="M2075">
        <v>0</v>
      </c>
      <c r="N2075">
        <v>1</v>
      </c>
      <c r="O2075">
        <v>0</v>
      </c>
      <c r="P2075">
        <v>1</v>
      </c>
      <c r="Q2075">
        <v>1</v>
      </c>
      <c r="R2075">
        <f>SUM(M2075:N2075:O2075:P2075:Q2075)</f>
        <v>3</v>
      </c>
      <c r="S2075" s="1">
        <v>144879</v>
      </c>
      <c r="T2075" s="1" t="str">
        <f t="shared" si="130"/>
        <v>High</v>
      </c>
      <c r="U2075">
        <v>12</v>
      </c>
      <c r="V2075">
        <v>2024</v>
      </c>
      <c r="W2075" t="s">
        <v>20</v>
      </c>
      <c r="X2075">
        <v>5</v>
      </c>
    </row>
    <row r="2076" spans="1:24" x14ac:dyDescent="0.3">
      <c r="A2076">
        <v>2075</v>
      </c>
      <c r="B2076" t="s">
        <v>31</v>
      </c>
      <c r="C2076" t="str">
        <f>_xlfn.XLOOKUP(B2076,Lookup_table!B:B,Lookup_table!C:C)</f>
        <v>Business</v>
      </c>
      <c r="D2076" t="s">
        <v>14</v>
      </c>
      <c r="E2076" t="s">
        <v>32</v>
      </c>
      <c r="F2076" t="s">
        <v>16</v>
      </c>
      <c r="G2076" t="s">
        <v>30</v>
      </c>
      <c r="H2076" t="str">
        <f t="shared" si="128"/>
        <v>Onsite/Hybrid</v>
      </c>
      <c r="I2076" t="s">
        <v>18</v>
      </c>
      <c r="J2076" t="str">
        <f t="shared" si="129"/>
        <v>7+ yrs</v>
      </c>
      <c r="K2076">
        <f t="shared" ca="1" si="131"/>
        <v>13</v>
      </c>
      <c r="L2076" t="s">
        <v>39</v>
      </c>
      <c r="M2076">
        <v>0</v>
      </c>
      <c r="N2076">
        <v>1</v>
      </c>
      <c r="O2076">
        <v>1</v>
      </c>
      <c r="P2076">
        <v>0</v>
      </c>
      <c r="Q2076">
        <v>1</v>
      </c>
      <c r="R2076">
        <f>SUM(M2076:N2076:O2076:P2076:Q2076)</f>
        <v>3</v>
      </c>
      <c r="S2076" s="1">
        <v>123774</v>
      </c>
      <c r="T2076" s="1" t="str">
        <f t="shared" si="130"/>
        <v>High</v>
      </c>
      <c r="U2076">
        <v>4</v>
      </c>
      <c r="V2076">
        <v>2024</v>
      </c>
      <c r="W2076" t="s">
        <v>28</v>
      </c>
      <c r="X2076">
        <v>9</v>
      </c>
    </row>
    <row r="2077" spans="1:24" x14ac:dyDescent="0.3">
      <c r="A2077">
        <v>2076</v>
      </c>
      <c r="B2077" t="s">
        <v>33</v>
      </c>
      <c r="C2077" t="str">
        <f>_xlfn.XLOOKUP(B2077,Lookup_table!B:B,Lookup_table!C:C)</f>
        <v>Data</v>
      </c>
      <c r="D2077" t="s">
        <v>37</v>
      </c>
      <c r="E2077" t="s">
        <v>40</v>
      </c>
      <c r="F2077" t="s">
        <v>44</v>
      </c>
      <c r="G2077" t="s">
        <v>30</v>
      </c>
      <c r="H2077" t="str">
        <f t="shared" si="128"/>
        <v>Onsite/Hybrid</v>
      </c>
      <c r="I2077" t="s">
        <v>35</v>
      </c>
      <c r="J2077" t="str">
        <f t="shared" si="129"/>
        <v>0-2 yrs</v>
      </c>
      <c r="K2077">
        <f t="shared" ca="1" si="131"/>
        <v>1</v>
      </c>
      <c r="L2077" t="s">
        <v>39</v>
      </c>
      <c r="M2077">
        <v>0</v>
      </c>
      <c r="N2077">
        <v>1</v>
      </c>
      <c r="O2077">
        <v>1</v>
      </c>
      <c r="P2077">
        <v>0</v>
      </c>
      <c r="Q2077">
        <v>1</v>
      </c>
      <c r="R2077">
        <f>SUM(M2077:N2077:O2077:P2077:Q2077)</f>
        <v>3</v>
      </c>
      <c r="S2077" s="1">
        <v>72287</v>
      </c>
      <c r="T2077" s="1" t="str">
        <f t="shared" si="130"/>
        <v>Medium</v>
      </c>
      <c r="U2077">
        <v>2</v>
      </c>
      <c r="V2077">
        <v>2024</v>
      </c>
      <c r="W2077" t="s">
        <v>20</v>
      </c>
      <c r="X2077">
        <v>2</v>
      </c>
    </row>
    <row r="2078" spans="1:24" x14ac:dyDescent="0.3">
      <c r="A2078">
        <v>2077</v>
      </c>
      <c r="B2078" t="s">
        <v>50</v>
      </c>
      <c r="C2078" t="str">
        <f>_xlfn.XLOOKUP(B2078,Lookup_table!B:B,Lookup_table!C:C)</f>
        <v>AI</v>
      </c>
      <c r="D2078" t="s">
        <v>22</v>
      </c>
      <c r="E2078" t="s">
        <v>42</v>
      </c>
      <c r="F2078" t="s">
        <v>43</v>
      </c>
      <c r="G2078" t="s">
        <v>17</v>
      </c>
      <c r="H2078" t="str">
        <f t="shared" si="128"/>
        <v>Remote</v>
      </c>
      <c r="I2078" t="s">
        <v>18</v>
      </c>
      <c r="J2078" t="str">
        <f t="shared" si="129"/>
        <v>7+ yrs</v>
      </c>
      <c r="K2078">
        <f t="shared" ca="1" si="131"/>
        <v>13</v>
      </c>
      <c r="L2078" t="s">
        <v>39</v>
      </c>
      <c r="M2078">
        <v>1</v>
      </c>
      <c r="N2078">
        <v>1</v>
      </c>
      <c r="O2078">
        <v>1</v>
      </c>
      <c r="P2078">
        <v>0</v>
      </c>
      <c r="Q2078">
        <v>0</v>
      </c>
      <c r="R2078">
        <f>SUM(M2078:N2078:O2078:P2078:Q2078)</f>
        <v>3</v>
      </c>
      <c r="S2078" s="1">
        <v>175237</v>
      </c>
      <c r="T2078" s="1" t="str">
        <f t="shared" si="130"/>
        <v>High</v>
      </c>
      <c r="U2078">
        <v>11</v>
      </c>
      <c r="V2078">
        <v>2020</v>
      </c>
      <c r="W2078" t="s">
        <v>28</v>
      </c>
      <c r="X2078">
        <v>8</v>
      </c>
    </row>
    <row r="2079" spans="1:24" x14ac:dyDescent="0.3">
      <c r="A2079">
        <v>2078</v>
      </c>
      <c r="B2079" t="s">
        <v>33</v>
      </c>
      <c r="C2079" t="str">
        <f>_xlfn.XLOOKUP(B2079,Lookup_table!B:B,Lookup_table!C:C)</f>
        <v>Data</v>
      </c>
      <c r="D2079" t="s">
        <v>37</v>
      </c>
      <c r="E2079" t="s">
        <v>42</v>
      </c>
      <c r="F2079" t="s">
        <v>43</v>
      </c>
      <c r="G2079" t="s">
        <v>25</v>
      </c>
      <c r="H2079" t="str">
        <f t="shared" si="128"/>
        <v>Onsite/Hybrid</v>
      </c>
      <c r="I2079" t="s">
        <v>35</v>
      </c>
      <c r="J2079" t="str">
        <f t="shared" si="129"/>
        <v>0-2 yrs</v>
      </c>
      <c r="K2079">
        <f t="shared" ca="1" si="131"/>
        <v>1</v>
      </c>
      <c r="L2079" t="s">
        <v>19</v>
      </c>
      <c r="M2079">
        <v>1</v>
      </c>
      <c r="N2079">
        <v>1</v>
      </c>
      <c r="O2079">
        <v>1</v>
      </c>
      <c r="P2079">
        <v>0</v>
      </c>
      <c r="Q2079">
        <v>0</v>
      </c>
      <c r="R2079">
        <f>SUM(M2079:N2079:O2079:P2079:Q2079)</f>
        <v>3</v>
      </c>
      <c r="S2079" s="1">
        <v>64902</v>
      </c>
      <c r="T2079" s="1" t="str">
        <f t="shared" si="130"/>
        <v>Low</v>
      </c>
      <c r="U2079">
        <v>5</v>
      </c>
      <c r="V2079">
        <v>2023</v>
      </c>
      <c r="W2079" t="s">
        <v>34</v>
      </c>
      <c r="X2079">
        <v>3</v>
      </c>
    </row>
    <row r="2080" spans="1:24" x14ac:dyDescent="0.3">
      <c r="A2080">
        <v>2079</v>
      </c>
      <c r="B2080" t="s">
        <v>31</v>
      </c>
      <c r="C2080" t="str">
        <f>_xlfn.XLOOKUP(B2080,Lookup_table!B:B,Lookup_table!C:C)</f>
        <v>Business</v>
      </c>
      <c r="D2080" t="s">
        <v>22</v>
      </c>
      <c r="E2080" t="s">
        <v>38</v>
      </c>
      <c r="F2080" t="s">
        <v>52</v>
      </c>
      <c r="G2080" t="s">
        <v>25</v>
      </c>
      <c r="H2080" t="str">
        <f t="shared" si="128"/>
        <v>Onsite/Hybrid</v>
      </c>
      <c r="I2080" t="s">
        <v>35</v>
      </c>
      <c r="J2080" t="str">
        <f t="shared" si="129"/>
        <v>0-2 yrs</v>
      </c>
      <c r="K2080">
        <f t="shared" ca="1" si="131"/>
        <v>2</v>
      </c>
      <c r="L2080" t="s">
        <v>19</v>
      </c>
      <c r="M2080">
        <v>1</v>
      </c>
      <c r="N2080">
        <v>1</v>
      </c>
      <c r="O2080">
        <v>0</v>
      </c>
      <c r="P2080">
        <v>1</v>
      </c>
      <c r="Q2080">
        <v>0</v>
      </c>
      <c r="R2080">
        <f>SUM(M2080:N2080:O2080:P2080:Q2080)</f>
        <v>3</v>
      </c>
      <c r="S2080" s="1">
        <v>80260</v>
      </c>
      <c r="T2080" s="1" t="str">
        <f t="shared" si="130"/>
        <v>Medium</v>
      </c>
      <c r="U2080">
        <v>8</v>
      </c>
      <c r="V2080">
        <v>2025</v>
      </c>
      <c r="W2080" t="s">
        <v>20</v>
      </c>
      <c r="X2080">
        <v>2</v>
      </c>
    </row>
    <row r="2081" spans="1:24" x14ac:dyDescent="0.3">
      <c r="A2081">
        <v>2080</v>
      </c>
      <c r="B2081" t="s">
        <v>50</v>
      </c>
      <c r="C2081" t="str">
        <f>_xlfn.XLOOKUP(B2081,Lookup_table!B:B,Lookup_table!C:C)</f>
        <v>AI</v>
      </c>
      <c r="D2081" t="s">
        <v>37</v>
      </c>
      <c r="E2081" t="s">
        <v>23</v>
      </c>
      <c r="F2081" t="s">
        <v>29</v>
      </c>
      <c r="G2081" t="s">
        <v>17</v>
      </c>
      <c r="H2081" t="str">
        <f t="shared" si="128"/>
        <v>Remote</v>
      </c>
      <c r="I2081" t="s">
        <v>26</v>
      </c>
      <c r="J2081" t="str">
        <f t="shared" si="129"/>
        <v>3-6 yrs</v>
      </c>
      <c r="K2081">
        <f t="shared" ca="1" si="131"/>
        <v>5</v>
      </c>
      <c r="L2081" t="s">
        <v>19</v>
      </c>
      <c r="M2081">
        <v>1</v>
      </c>
      <c r="N2081">
        <v>1</v>
      </c>
      <c r="O2081">
        <v>1</v>
      </c>
      <c r="P2081">
        <v>1</v>
      </c>
      <c r="Q2081">
        <v>0</v>
      </c>
      <c r="R2081">
        <f>SUM(M2081:N2081:O2081:P2081:Q2081)</f>
        <v>4</v>
      </c>
      <c r="S2081" s="1">
        <v>142533</v>
      </c>
      <c r="T2081" s="1" t="str">
        <f t="shared" si="130"/>
        <v>High</v>
      </c>
      <c r="U2081">
        <v>4</v>
      </c>
      <c r="V2081">
        <v>2022</v>
      </c>
      <c r="W2081" t="s">
        <v>28</v>
      </c>
      <c r="X2081">
        <v>8</v>
      </c>
    </row>
    <row r="2082" spans="1:24" x14ac:dyDescent="0.3">
      <c r="A2082">
        <v>2081</v>
      </c>
      <c r="B2082" t="s">
        <v>21</v>
      </c>
      <c r="C2082" t="str">
        <f>_xlfn.XLOOKUP(B2082,Lookup_table!B:B,Lookup_table!C:C)</f>
        <v>AI</v>
      </c>
      <c r="D2082" t="s">
        <v>37</v>
      </c>
      <c r="E2082" t="s">
        <v>32</v>
      </c>
      <c r="F2082" t="s">
        <v>51</v>
      </c>
      <c r="G2082" t="s">
        <v>30</v>
      </c>
      <c r="H2082" t="str">
        <f t="shared" si="128"/>
        <v>Onsite/Hybrid</v>
      </c>
      <c r="I2082" t="s">
        <v>26</v>
      </c>
      <c r="J2082" t="str">
        <f t="shared" si="129"/>
        <v>3-6 yrs</v>
      </c>
      <c r="K2082">
        <f t="shared" ca="1" si="131"/>
        <v>3</v>
      </c>
      <c r="L2082" t="s">
        <v>27</v>
      </c>
      <c r="M2082">
        <v>1</v>
      </c>
      <c r="N2082">
        <v>1</v>
      </c>
      <c r="O2082">
        <v>1</v>
      </c>
      <c r="P2082">
        <v>1</v>
      </c>
      <c r="Q2082">
        <v>1</v>
      </c>
      <c r="R2082">
        <f>SUM(M2082:N2082:O2082:P2082:Q2082)</f>
        <v>5</v>
      </c>
      <c r="S2082" s="1">
        <v>154161</v>
      </c>
      <c r="T2082" s="1" t="str">
        <f t="shared" si="130"/>
        <v>High</v>
      </c>
      <c r="U2082">
        <v>12</v>
      </c>
      <c r="V2082">
        <v>2020</v>
      </c>
      <c r="W2082" t="s">
        <v>28</v>
      </c>
      <c r="X2082">
        <v>2</v>
      </c>
    </row>
    <row r="2083" spans="1:24" x14ac:dyDescent="0.3">
      <c r="A2083">
        <v>2082</v>
      </c>
      <c r="B2083" t="s">
        <v>31</v>
      </c>
      <c r="C2083" t="str">
        <f>_xlfn.XLOOKUP(B2083,Lookup_table!B:B,Lookup_table!C:C)</f>
        <v>Business</v>
      </c>
      <c r="D2083" t="s">
        <v>14</v>
      </c>
      <c r="E2083" t="s">
        <v>38</v>
      </c>
      <c r="F2083" t="s">
        <v>44</v>
      </c>
      <c r="G2083" t="s">
        <v>17</v>
      </c>
      <c r="H2083" t="str">
        <f t="shared" si="128"/>
        <v>Remote</v>
      </c>
      <c r="I2083" t="s">
        <v>35</v>
      </c>
      <c r="J2083" t="str">
        <f t="shared" si="129"/>
        <v>0-2 yrs</v>
      </c>
      <c r="K2083">
        <f t="shared" ca="1" si="131"/>
        <v>0</v>
      </c>
      <c r="L2083" t="s">
        <v>27</v>
      </c>
      <c r="M2083">
        <v>0</v>
      </c>
      <c r="N2083">
        <v>1</v>
      </c>
      <c r="O2083">
        <v>0</v>
      </c>
      <c r="P2083">
        <v>0</v>
      </c>
      <c r="Q2083">
        <v>1</v>
      </c>
      <c r="R2083">
        <f>SUM(M2083:N2083:O2083:P2083:Q2083)</f>
        <v>2</v>
      </c>
      <c r="S2083" s="1">
        <v>60051</v>
      </c>
      <c r="T2083" s="1" t="str">
        <f t="shared" si="130"/>
        <v>Low</v>
      </c>
      <c r="U2083">
        <v>3</v>
      </c>
      <c r="V2083">
        <v>2026</v>
      </c>
      <c r="W2083" t="s">
        <v>34</v>
      </c>
      <c r="X2083">
        <v>2</v>
      </c>
    </row>
    <row r="2084" spans="1:24" x14ac:dyDescent="0.3">
      <c r="A2084">
        <v>2083</v>
      </c>
      <c r="B2084" t="s">
        <v>36</v>
      </c>
      <c r="C2084" t="str">
        <f>_xlfn.XLOOKUP(B2084,Lookup_table!B:B,Lookup_table!C:C)</f>
        <v>Data</v>
      </c>
      <c r="D2084" t="s">
        <v>14</v>
      </c>
      <c r="E2084" t="s">
        <v>40</v>
      </c>
      <c r="F2084" t="s">
        <v>44</v>
      </c>
      <c r="G2084" t="s">
        <v>17</v>
      </c>
      <c r="H2084" t="str">
        <f t="shared" si="128"/>
        <v>Remote</v>
      </c>
      <c r="I2084" t="s">
        <v>35</v>
      </c>
      <c r="J2084" t="str">
        <f t="shared" si="129"/>
        <v>0-2 yrs</v>
      </c>
      <c r="K2084">
        <f t="shared" ca="1" si="131"/>
        <v>1</v>
      </c>
      <c r="L2084" t="s">
        <v>27</v>
      </c>
      <c r="M2084">
        <v>0</v>
      </c>
      <c r="N2084">
        <v>0</v>
      </c>
      <c r="O2084">
        <v>0</v>
      </c>
      <c r="P2084">
        <v>0</v>
      </c>
      <c r="Q2084">
        <v>0</v>
      </c>
      <c r="R2084">
        <f>SUM(M2084:N2084:O2084:P2084:Q2084)</f>
        <v>0</v>
      </c>
      <c r="S2084" s="1">
        <v>49002</v>
      </c>
      <c r="T2084" s="1" t="str">
        <f t="shared" si="130"/>
        <v>Low</v>
      </c>
      <c r="U2084">
        <v>6</v>
      </c>
      <c r="V2084">
        <v>2024</v>
      </c>
      <c r="W2084" t="s">
        <v>28</v>
      </c>
      <c r="X2084">
        <v>8</v>
      </c>
    </row>
    <row r="2085" spans="1:24" x14ac:dyDescent="0.3">
      <c r="A2085">
        <v>2084</v>
      </c>
      <c r="B2085" t="s">
        <v>36</v>
      </c>
      <c r="C2085" t="str">
        <f>_xlfn.XLOOKUP(B2085,Lookup_table!B:B,Lookup_table!C:C)</f>
        <v>Data</v>
      </c>
      <c r="D2085" t="s">
        <v>34</v>
      </c>
      <c r="E2085" t="s">
        <v>38</v>
      </c>
      <c r="F2085" t="s">
        <v>29</v>
      </c>
      <c r="G2085" t="s">
        <v>17</v>
      </c>
      <c r="H2085" t="str">
        <f t="shared" si="128"/>
        <v>Remote</v>
      </c>
      <c r="I2085" t="s">
        <v>26</v>
      </c>
      <c r="J2085" t="str">
        <f t="shared" si="129"/>
        <v>3-6 yrs</v>
      </c>
      <c r="K2085">
        <f t="shared" ca="1" si="131"/>
        <v>5</v>
      </c>
      <c r="L2085" t="s">
        <v>27</v>
      </c>
      <c r="M2085">
        <v>1</v>
      </c>
      <c r="N2085">
        <v>1</v>
      </c>
      <c r="O2085">
        <v>1</v>
      </c>
      <c r="P2085">
        <v>1</v>
      </c>
      <c r="Q2085">
        <v>1</v>
      </c>
      <c r="R2085">
        <f>SUM(M2085:N2085:O2085:P2085:Q2085)</f>
        <v>5</v>
      </c>
      <c r="S2085" s="1">
        <v>114121</v>
      </c>
      <c r="T2085" s="1" t="str">
        <f t="shared" si="130"/>
        <v>Medium</v>
      </c>
      <c r="U2085">
        <v>1</v>
      </c>
      <c r="V2085">
        <v>2026</v>
      </c>
      <c r="W2085" t="s">
        <v>28</v>
      </c>
      <c r="X2085">
        <v>6</v>
      </c>
    </row>
    <row r="2086" spans="1:24" x14ac:dyDescent="0.3">
      <c r="A2086">
        <v>2085</v>
      </c>
      <c r="B2086" t="s">
        <v>31</v>
      </c>
      <c r="C2086" t="str">
        <f>_xlfn.XLOOKUP(B2086,Lookup_table!B:B,Lookup_table!C:C)</f>
        <v>Business</v>
      </c>
      <c r="D2086" t="s">
        <v>14</v>
      </c>
      <c r="E2086" t="s">
        <v>40</v>
      </c>
      <c r="F2086" t="s">
        <v>16</v>
      </c>
      <c r="G2086" t="s">
        <v>25</v>
      </c>
      <c r="H2086" t="str">
        <f t="shared" si="128"/>
        <v>Onsite/Hybrid</v>
      </c>
      <c r="I2086" t="s">
        <v>35</v>
      </c>
      <c r="J2086" t="str">
        <f t="shared" si="129"/>
        <v>0-2 yrs</v>
      </c>
      <c r="K2086">
        <f t="shared" ca="1" si="131"/>
        <v>0</v>
      </c>
      <c r="L2086" t="s">
        <v>39</v>
      </c>
      <c r="M2086">
        <v>1</v>
      </c>
      <c r="N2086">
        <v>0</v>
      </c>
      <c r="O2086">
        <v>0</v>
      </c>
      <c r="P2086">
        <v>0</v>
      </c>
      <c r="Q2086">
        <v>1</v>
      </c>
      <c r="R2086">
        <f>SUM(M2086:N2086:O2086:P2086:Q2086)</f>
        <v>2</v>
      </c>
      <c r="S2086" s="1">
        <v>61355</v>
      </c>
      <c r="T2086" s="1" t="str">
        <f t="shared" si="130"/>
        <v>Low</v>
      </c>
      <c r="U2086">
        <v>12</v>
      </c>
      <c r="V2086">
        <v>2020</v>
      </c>
      <c r="W2086" t="s">
        <v>34</v>
      </c>
      <c r="X2086">
        <v>6</v>
      </c>
    </row>
    <row r="2087" spans="1:24" x14ac:dyDescent="0.3">
      <c r="A2087">
        <v>2086</v>
      </c>
      <c r="B2087" t="s">
        <v>50</v>
      </c>
      <c r="C2087" t="str">
        <f>_xlfn.XLOOKUP(B2087,Lookup_table!B:B,Lookup_table!C:C)</f>
        <v>AI</v>
      </c>
      <c r="D2087" t="s">
        <v>34</v>
      </c>
      <c r="E2087" t="s">
        <v>40</v>
      </c>
      <c r="F2087" t="s">
        <v>44</v>
      </c>
      <c r="G2087" t="s">
        <v>30</v>
      </c>
      <c r="H2087" t="str">
        <f t="shared" si="128"/>
        <v>Onsite/Hybrid</v>
      </c>
      <c r="I2087" t="s">
        <v>35</v>
      </c>
      <c r="J2087" t="str">
        <f t="shared" si="129"/>
        <v>0-2 yrs</v>
      </c>
      <c r="K2087">
        <f t="shared" ca="1" si="131"/>
        <v>0</v>
      </c>
      <c r="L2087" t="s">
        <v>39</v>
      </c>
      <c r="M2087">
        <v>1</v>
      </c>
      <c r="N2087">
        <v>0</v>
      </c>
      <c r="O2087">
        <v>1</v>
      </c>
      <c r="P2087">
        <v>1</v>
      </c>
      <c r="Q2087">
        <v>0</v>
      </c>
      <c r="R2087">
        <f>SUM(M2087:N2087:O2087:P2087:Q2087)</f>
        <v>3</v>
      </c>
      <c r="S2087" s="1">
        <v>117773</v>
      </c>
      <c r="T2087" s="1" t="str">
        <f t="shared" si="130"/>
        <v>Medium</v>
      </c>
      <c r="U2087">
        <v>11</v>
      </c>
      <c r="V2087">
        <v>2021</v>
      </c>
      <c r="W2087" t="s">
        <v>28</v>
      </c>
      <c r="X2087">
        <v>9</v>
      </c>
    </row>
    <row r="2088" spans="1:24" x14ac:dyDescent="0.3">
      <c r="A2088">
        <v>2087</v>
      </c>
      <c r="B2088" t="s">
        <v>21</v>
      </c>
      <c r="C2088" t="str">
        <f>_xlfn.XLOOKUP(B2088,Lookup_table!B:B,Lookup_table!C:C)</f>
        <v>AI</v>
      </c>
      <c r="D2088" t="s">
        <v>14</v>
      </c>
      <c r="E2088" t="s">
        <v>38</v>
      </c>
      <c r="F2088" t="s">
        <v>29</v>
      </c>
      <c r="G2088" t="s">
        <v>25</v>
      </c>
      <c r="H2088" t="str">
        <f t="shared" si="128"/>
        <v>Onsite/Hybrid</v>
      </c>
      <c r="I2088" t="s">
        <v>26</v>
      </c>
      <c r="J2088" t="str">
        <f t="shared" si="129"/>
        <v>3-6 yrs</v>
      </c>
      <c r="K2088">
        <f t="shared" ca="1" si="131"/>
        <v>5</v>
      </c>
      <c r="L2088" t="s">
        <v>27</v>
      </c>
      <c r="M2088">
        <v>0</v>
      </c>
      <c r="N2088">
        <v>1</v>
      </c>
      <c r="O2088">
        <v>1</v>
      </c>
      <c r="P2088">
        <v>0</v>
      </c>
      <c r="Q2088">
        <v>0</v>
      </c>
      <c r="R2088">
        <f>SUM(M2088:N2088:O2088:P2088:Q2088)</f>
        <v>2</v>
      </c>
      <c r="S2088" s="1">
        <v>132203</v>
      </c>
      <c r="T2088" s="1" t="str">
        <f t="shared" si="130"/>
        <v>High</v>
      </c>
      <c r="U2088">
        <v>4</v>
      </c>
      <c r="V2088">
        <v>2026</v>
      </c>
      <c r="W2088" t="s">
        <v>20</v>
      </c>
      <c r="X2088">
        <v>4</v>
      </c>
    </row>
    <row r="2089" spans="1:24" x14ac:dyDescent="0.3">
      <c r="A2089">
        <v>2088</v>
      </c>
      <c r="B2089" t="s">
        <v>31</v>
      </c>
      <c r="C2089" t="str">
        <f>_xlfn.XLOOKUP(B2089,Lookup_table!B:B,Lookup_table!C:C)</f>
        <v>Business</v>
      </c>
      <c r="D2089" t="s">
        <v>22</v>
      </c>
      <c r="E2089" t="s">
        <v>40</v>
      </c>
      <c r="F2089" t="s">
        <v>24</v>
      </c>
      <c r="G2089" t="s">
        <v>25</v>
      </c>
      <c r="H2089" t="str">
        <f t="shared" si="128"/>
        <v>Onsite/Hybrid</v>
      </c>
      <c r="I2089" t="s">
        <v>35</v>
      </c>
      <c r="J2089" t="str">
        <f t="shared" si="129"/>
        <v>0-2 yrs</v>
      </c>
      <c r="K2089">
        <f t="shared" ca="1" si="131"/>
        <v>2</v>
      </c>
      <c r="L2089" t="s">
        <v>27</v>
      </c>
      <c r="M2089">
        <v>1</v>
      </c>
      <c r="N2089">
        <v>1</v>
      </c>
      <c r="O2089">
        <v>0</v>
      </c>
      <c r="P2089">
        <v>0</v>
      </c>
      <c r="Q2089">
        <v>0</v>
      </c>
      <c r="R2089">
        <f>SUM(M2089:N2089:O2089:P2089:Q2089)</f>
        <v>2</v>
      </c>
      <c r="S2089" s="1">
        <v>69716</v>
      </c>
      <c r="T2089" s="1" t="str">
        <f t="shared" si="130"/>
        <v>Low</v>
      </c>
      <c r="U2089">
        <v>9</v>
      </c>
      <c r="V2089">
        <v>2020</v>
      </c>
      <c r="W2089" t="s">
        <v>34</v>
      </c>
      <c r="X2089">
        <v>4</v>
      </c>
    </row>
    <row r="2090" spans="1:24" x14ac:dyDescent="0.3">
      <c r="A2090">
        <v>2089</v>
      </c>
      <c r="B2090" t="s">
        <v>33</v>
      </c>
      <c r="C2090" t="str">
        <f>_xlfn.XLOOKUP(B2090,Lookup_table!B:B,Lookup_table!C:C)</f>
        <v>Data</v>
      </c>
      <c r="D2090" t="s">
        <v>34</v>
      </c>
      <c r="E2090" t="s">
        <v>23</v>
      </c>
      <c r="F2090" t="s">
        <v>29</v>
      </c>
      <c r="G2090" t="s">
        <v>17</v>
      </c>
      <c r="H2090" t="str">
        <f t="shared" si="128"/>
        <v>Remote</v>
      </c>
      <c r="I2090" t="s">
        <v>18</v>
      </c>
      <c r="J2090" t="str">
        <f t="shared" si="129"/>
        <v>7+ yrs</v>
      </c>
      <c r="K2090">
        <f t="shared" ca="1" si="131"/>
        <v>7</v>
      </c>
      <c r="L2090" t="s">
        <v>39</v>
      </c>
      <c r="M2090">
        <v>0</v>
      </c>
      <c r="N2090">
        <v>1</v>
      </c>
      <c r="O2090">
        <v>1</v>
      </c>
      <c r="P2090">
        <v>0</v>
      </c>
      <c r="Q2090">
        <v>1</v>
      </c>
      <c r="R2090">
        <f>SUM(M2090:N2090:O2090:P2090:Q2090)</f>
        <v>3</v>
      </c>
      <c r="S2090" s="1">
        <v>127564</v>
      </c>
      <c r="T2090" s="1" t="str">
        <f t="shared" si="130"/>
        <v>High</v>
      </c>
      <c r="U2090">
        <v>6</v>
      </c>
      <c r="V2090">
        <v>2021</v>
      </c>
      <c r="W2090" t="s">
        <v>34</v>
      </c>
      <c r="X2090">
        <v>1</v>
      </c>
    </row>
    <row r="2091" spans="1:24" x14ac:dyDescent="0.3">
      <c r="A2091">
        <v>2090</v>
      </c>
      <c r="B2091" t="s">
        <v>36</v>
      </c>
      <c r="C2091" t="str">
        <f>_xlfn.XLOOKUP(B2091,Lookup_table!B:B,Lookup_table!C:C)</f>
        <v>Data</v>
      </c>
      <c r="D2091" t="s">
        <v>34</v>
      </c>
      <c r="E2091" t="s">
        <v>42</v>
      </c>
      <c r="F2091" t="s">
        <v>29</v>
      </c>
      <c r="G2091" t="s">
        <v>17</v>
      </c>
      <c r="H2091" t="str">
        <f t="shared" si="128"/>
        <v>Remote</v>
      </c>
      <c r="I2091" t="s">
        <v>35</v>
      </c>
      <c r="J2091" t="str">
        <f t="shared" si="129"/>
        <v>0-2 yrs</v>
      </c>
      <c r="K2091">
        <f t="shared" ca="1" si="131"/>
        <v>1</v>
      </c>
      <c r="L2091" t="s">
        <v>27</v>
      </c>
      <c r="M2091">
        <v>0</v>
      </c>
      <c r="N2091">
        <v>0</v>
      </c>
      <c r="O2091">
        <v>1</v>
      </c>
      <c r="P2091">
        <v>1</v>
      </c>
      <c r="Q2091">
        <v>0</v>
      </c>
      <c r="R2091">
        <f>SUM(M2091:N2091:O2091:P2091:Q2091)</f>
        <v>2</v>
      </c>
      <c r="S2091" s="1">
        <v>78496</v>
      </c>
      <c r="T2091" s="1" t="str">
        <f t="shared" si="130"/>
        <v>Medium</v>
      </c>
      <c r="U2091">
        <v>5</v>
      </c>
      <c r="V2091">
        <v>2025</v>
      </c>
      <c r="W2091" t="s">
        <v>28</v>
      </c>
      <c r="X2091">
        <v>9</v>
      </c>
    </row>
    <row r="2092" spans="1:24" x14ac:dyDescent="0.3">
      <c r="A2092">
        <v>2091</v>
      </c>
      <c r="B2092" t="s">
        <v>31</v>
      </c>
      <c r="C2092" t="str">
        <f>_xlfn.XLOOKUP(B2092,Lookup_table!B:B,Lookup_table!C:C)</f>
        <v>Business</v>
      </c>
      <c r="D2092" t="s">
        <v>37</v>
      </c>
      <c r="E2092" t="s">
        <v>15</v>
      </c>
      <c r="F2092" t="s">
        <v>29</v>
      </c>
      <c r="G2092" t="s">
        <v>17</v>
      </c>
      <c r="H2092" t="str">
        <f t="shared" si="128"/>
        <v>Remote</v>
      </c>
      <c r="I2092" t="s">
        <v>18</v>
      </c>
      <c r="J2092" t="str">
        <f t="shared" si="129"/>
        <v>7+ yrs</v>
      </c>
      <c r="K2092">
        <f t="shared" ca="1" si="131"/>
        <v>11</v>
      </c>
      <c r="L2092" t="s">
        <v>27</v>
      </c>
      <c r="M2092">
        <v>1</v>
      </c>
      <c r="N2092">
        <v>0</v>
      </c>
      <c r="O2092">
        <v>0</v>
      </c>
      <c r="P2092">
        <v>1</v>
      </c>
      <c r="Q2092">
        <v>0</v>
      </c>
      <c r="R2092">
        <f>SUM(M2092:N2092:O2092:P2092:Q2092)</f>
        <v>2</v>
      </c>
      <c r="S2092" s="1">
        <v>119752</v>
      </c>
      <c r="T2092" s="1" t="str">
        <f t="shared" si="130"/>
        <v>Medium</v>
      </c>
      <c r="U2092">
        <v>7</v>
      </c>
      <c r="V2092">
        <v>2024</v>
      </c>
      <c r="W2092" t="s">
        <v>28</v>
      </c>
      <c r="X2092">
        <v>8</v>
      </c>
    </row>
    <row r="2093" spans="1:24" x14ac:dyDescent="0.3">
      <c r="A2093">
        <v>2092</v>
      </c>
      <c r="B2093" t="s">
        <v>31</v>
      </c>
      <c r="C2093" t="str">
        <f>_xlfn.XLOOKUP(B2093,Lookup_table!B:B,Lookup_table!C:C)</f>
        <v>Business</v>
      </c>
      <c r="D2093" t="s">
        <v>14</v>
      </c>
      <c r="E2093" t="s">
        <v>42</v>
      </c>
      <c r="F2093" t="s">
        <v>29</v>
      </c>
      <c r="G2093" t="s">
        <v>17</v>
      </c>
      <c r="H2093" t="str">
        <f t="shared" si="128"/>
        <v>Remote</v>
      </c>
      <c r="I2093" t="s">
        <v>26</v>
      </c>
      <c r="J2093" t="str">
        <f t="shared" si="129"/>
        <v>3-6 yrs</v>
      </c>
      <c r="K2093">
        <f t="shared" ca="1" si="131"/>
        <v>4</v>
      </c>
      <c r="L2093" t="s">
        <v>19</v>
      </c>
      <c r="M2093">
        <v>0</v>
      </c>
      <c r="N2093">
        <v>0</v>
      </c>
      <c r="O2093">
        <v>0</v>
      </c>
      <c r="P2093">
        <v>1</v>
      </c>
      <c r="Q2093">
        <v>0</v>
      </c>
      <c r="R2093">
        <f>SUM(M2093:N2093:O2093:P2093:Q2093)</f>
        <v>1</v>
      </c>
      <c r="S2093" s="1">
        <v>92872</v>
      </c>
      <c r="T2093" s="1" t="str">
        <f t="shared" si="130"/>
        <v>Medium</v>
      </c>
      <c r="U2093">
        <v>11</v>
      </c>
      <c r="V2093">
        <v>2023</v>
      </c>
      <c r="W2093" t="s">
        <v>34</v>
      </c>
      <c r="X2093">
        <v>6</v>
      </c>
    </row>
    <row r="2094" spans="1:24" x14ac:dyDescent="0.3">
      <c r="A2094">
        <v>2093</v>
      </c>
      <c r="B2094" t="s">
        <v>31</v>
      </c>
      <c r="C2094" t="str">
        <f>_xlfn.XLOOKUP(B2094,Lookup_table!B:B,Lookup_table!C:C)</f>
        <v>Business</v>
      </c>
      <c r="D2094" t="s">
        <v>37</v>
      </c>
      <c r="E2094" t="s">
        <v>23</v>
      </c>
      <c r="F2094" t="s">
        <v>24</v>
      </c>
      <c r="G2094" t="s">
        <v>17</v>
      </c>
      <c r="H2094" t="str">
        <f t="shared" si="128"/>
        <v>Remote</v>
      </c>
      <c r="I2094" t="s">
        <v>26</v>
      </c>
      <c r="J2094" t="str">
        <f t="shared" si="129"/>
        <v>3-6 yrs</v>
      </c>
      <c r="K2094">
        <f t="shared" ca="1" si="131"/>
        <v>4</v>
      </c>
      <c r="L2094" t="s">
        <v>19</v>
      </c>
      <c r="M2094">
        <v>0</v>
      </c>
      <c r="N2094">
        <v>1</v>
      </c>
      <c r="O2094">
        <v>1</v>
      </c>
      <c r="P2094">
        <v>0</v>
      </c>
      <c r="Q2094">
        <v>0</v>
      </c>
      <c r="R2094">
        <f>SUM(M2094:N2094:O2094:P2094:Q2094)</f>
        <v>2</v>
      </c>
      <c r="S2094" s="1">
        <v>87560</v>
      </c>
      <c r="T2094" s="1" t="str">
        <f t="shared" si="130"/>
        <v>Medium</v>
      </c>
      <c r="U2094">
        <v>4</v>
      </c>
      <c r="V2094">
        <v>2020</v>
      </c>
      <c r="W2094" t="s">
        <v>34</v>
      </c>
      <c r="X2094">
        <v>6</v>
      </c>
    </row>
    <row r="2095" spans="1:24" x14ac:dyDescent="0.3">
      <c r="A2095">
        <v>2094</v>
      </c>
      <c r="B2095" t="s">
        <v>50</v>
      </c>
      <c r="C2095" t="str">
        <f>_xlfn.XLOOKUP(B2095,Lookup_table!B:B,Lookup_table!C:C)</f>
        <v>AI</v>
      </c>
      <c r="D2095" t="s">
        <v>34</v>
      </c>
      <c r="E2095" t="s">
        <v>40</v>
      </c>
      <c r="F2095" t="s">
        <v>44</v>
      </c>
      <c r="G2095" t="s">
        <v>30</v>
      </c>
      <c r="H2095" t="str">
        <f t="shared" si="128"/>
        <v>Onsite/Hybrid</v>
      </c>
      <c r="I2095" t="s">
        <v>18</v>
      </c>
      <c r="J2095" t="str">
        <f t="shared" si="129"/>
        <v>7+ yrs</v>
      </c>
      <c r="K2095">
        <f t="shared" ca="1" si="131"/>
        <v>9</v>
      </c>
      <c r="L2095" t="s">
        <v>27</v>
      </c>
      <c r="M2095">
        <v>1</v>
      </c>
      <c r="N2095">
        <v>0</v>
      </c>
      <c r="O2095">
        <v>0</v>
      </c>
      <c r="P2095">
        <v>0</v>
      </c>
      <c r="Q2095">
        <v>0</v>
      </c>
      <c r="R2095">
        <f>SUM(M2095:N2095:O2095:P2095:Q2095)</f>
        <v>1</v>
      </c>
      <c r="S2095" s="1">
        <v>142597</v>
      </c>
      <c r="T2095" s="1" t="str">
        <f t="shared" si="130"/>
        <v>High</v>
      </c>
      <c r="U2095">
        <v>5</v>
      </c>
      <c r="V2095">
        <v>2020</v>
      </c>
      <c r="W2095" t="s">
        <v>34</v>
      </c>
      <c r="X2095">
        <v>6</v>
      </c>
    </row>
    <row r="2096" spans="1:24" x14ac:dyDescent="0.3">
      <c r="A2096">
        <v>2095</v>
      </c>
      <c r="B2096" t="s">
        <v>31</v>
      </c>
      <c r="C2096" t="str">
        <f>_xlfn.XLOOKUP(B2096,Lookup_table!B:B,Lookup_table!C:C)</f>
        <v>Business</v>
      </c>
      <c r="D2096" t="s">
        <v>14</v>
      </c>
      <c r="E2096" t="s">
        <v>15</v>
      </c>
      <c r="F2096" t="s">
        <v>44</v>
      </c>
      <c r="G2096" t="s">
        <v>17</v>
      </c>
      <c r="H2096" t="str">
        <f t="shared" si="128"/>
        <v>Remote</v>
      </c>
      <c r="I2096" t="s">
        <v>35</v>
      </c>
      <c r="J2096" t="str">
        <f t="shared" si="129"/>
        <v>0-2 yrs</v>
      </c>
      <c r="K2096">
        <f t="shared" ca="1" si="131"/>
        <v>2</v>
      </c>
      <c r="L2096" t="s">
        <v>27</v>
      </c>
      <c r="M2096">
        <v>1</v>
      </c>
      <c r="N2096">
        <v>0</v>
      </c>
      <c r="O2096">
        <v>1</v>
      </c>
      <c r="P2096">
        <v>1</v>
      </c>
      <c r="Q2096">
        <v>1</v>
      </c>
      <c r="R2096">
        <f>SUM(M2096:N2096:O2096:P2096:Q2096)</f>
        <v>4</v>
      </c>
      <c r="S2096" s="1">
        <v>85875</v>
      </c>
      <c r="T2096" s="1" t="str">
        <f t="shared" si="130"/>
        <v>Medium</v>
      </c>
      <c r="U2096">
        <v>4</v>
      </c>
      <c r="V2096">
        <v>2021</v>
      </c>
      <c r="W2096" t="s">
        <v>28</v>
      </c>
      <c r="X2096">
        <v>1</v>
      </c>
    </row>
    <row r="2097" spans="1:24" x14ac:dyDescent="0.3">
      <c r="A2097">
        <v>2096</v>
      </c>
      <c r="B2097" t="s">
        <v>50</v>
      </c>
      <c r="C2097" t="str">
        <f>_xlfn.XLOOKUP(B2097,Lookup_table!B:B,Lookup_table!C:C)</f>
        <v>AI</v>
      </c>
      <c r="D2097" t="s">
        <v>34</v>
      </c>
      <c r="E2097" t="s">
        <v>38</v>
      </c>
      <c r="F2097" t="s">
        <v>24</v>
      </c>
      <c r="G2097" t="s">
        <v>17</v>
      </c>
      <c r="H2097" t="str">
        <f t="shared" si="128"/>
        <v>Remote</v>
      </c>
      <c r="I2097" t="s">
        <v>18</v>
      </c>
      <c r="J2097" t="str">
        <f t="shared" si="129"/>
        <v>7+ yrs</v>
      </c>
      <c r="K2097">
        <f t="shared" ca="1" si="131"/>
        <v>8</v>
      </c>
      <c r="L2097" t="s">
        <v>27</v>
      </c>
      <c r="M2097">
        <v>1</v>
      </c>
      <c r="N2097">
        <v>0</v>
      </c>
      <c r="O2097">
        <v>0</v>
      </c>
      <c r="P2097">
        <v>0</v>
      </c>
      <c r="Q2097">
        <v>0</v>
      </c>
      <c r="R2097">
        <f>SUM(M2097:N2097:O2097:P2097:Q2097)</f>
        <v>1</v>
      </c>
      <c r="S2097" s="1">
        <v>136128</v>
      </c>
      <c r="T2097" s="1" t="str">
        <f t="shared" si="130"/>
        <v>High</v>
      </c>
      <c r="U2097">
        <v>2</v>
      </c>
      <c r="V2097">
        <v>2023</v>
      </c>
      <c r="W2097" t="s">
        <v>34</v>
      </c>
      <c r="X2097">
        <v>5</v>
      </c>
    </row>
    <row r="2098" spans="1:24" x14ac:dyDescent="0.3">
      <c r="A2098">
        <v>2097</v>
      </c>
      <c r="B2098" t="s">
        <v>50</v>
      </c>
      <c r="C2098" t="str">
        <f>_xlfn.XLOOKUP(B2098,Lookup_table!B:B,Lookup_table!C:C)</f>
        <v>AI</v>
      </c>
      <c r="D2098" t="s">
        <v>14</v>
      </c>
      <c r="E2098" t="s">
        <v>40</v>
      </c>
      <c r="F2098" t="s">
        <v>52</v>
      </c>
      <c r="G2098" t="s">
        <v>30</v>
      </c>
      <c r="H2098" t="str">
        <f t="shared" si="128"/>
        <v>Onsite/Hybrid</v>
      </c>
      <c r="I2098" t="s">
        <v>35</v>
      </c>
      <c r="J2098" t="str">
        <f t="shared" si="129"/>
        <v>0-2 yrs</v>
      </c>
      <c r="K2098">
        <f t="shared" ca="1" si="131"/>
        <v>2</v>
      </c>
      <c r="L2098" t="s">
        <v>19</v>
      </c>
      <c r="M2098">
        <v>1</v>
      </c>
      <c r="N2098">
        <v>0</v>
      </c>
      <c r="O2098">
        <v>0</v>
      </c>
      <c r="P2098">
        <v>0</v>
      </c>
      <c r="Q2098">
        <v>1</v>
      </c>
      <c r="R2098">
        <f>SUM(M2098:N2098:O2098:P2098:Q2098)</f>
        <v>2</v>
      </c>
      <c r="S2098" s="1">
        <v>102261</v>
      </c>
      <c r="T2098" s="1" t="str">
        <f t="shared" si="130"/>
        <v>Medium</v>
      </c>
      <c r="U2098">
        <v>4</v>
      </c>
      <c r="V2098">
        <v>2026</v>
      </c>
      <c r="W2098" t="s">
        <v>28</v>
      </c>
      <c r="X2098">
        <v>9</v>
      </c>
    </row>
    <row r="2099" spans="1:24" x14ac:dyDescent="0.3">
      <c r="A2099">
        <v>2098</v>
      </c>
      <c r="B2099" t="s">
        <v>36</v>
      </c>
      <c r="C2099" t="str">
        <f>_xlfn.XLOOKUP(B2099,Lookup_table!B:B,Lookup_table!C:C)</f>
        <v>Data</v>
      </c>
      <c r="D2099" t="s">
        <v>34</v>
      </c>
      <c r="E2099" t="s">
        <v>40</v>
      </c>
      <c r="F2099" t="s">
        <v>43</v>
      </c>
      <c r="G2099" t="s">
        <v>25</v>
      </c>
      <c r="H2099" t="str">
        <f t="shared" si="128"/>
        <v>Onsite/Hybrid</v>
      </c>
      <c r="I2099" t="s">
        <v>35</v>
      </c>
      <c r="J2099" t="str">
        <f t="shared" si="129"/>
        <v>0-2 yrs</v>
      </c>
      <c r="K2099">
        <f t="shared" ca="1" si="131"/>
        <v>1</v>
      </c>
      <c r="L2099" t="s">
        <v>39</v>
      </c>
      <c r="M2099">
        <v>0</v>
      </c>
      <c r="N2099">
        <v>1</v>
      </c>
      <c r="O2099">
        <v>0</v>
      </c>
      <c r="P2099">
        <v>1</v>
      </c>
      <c r="Q2099">
        <v>0</v>
      </c>
      <c r="R2099">
        <f>SUM(M2099:N2099:O2099:P2099:Q2099)</f>
        <v>2</v>
      </c>
      <c r="S2099" s="1">
        <v>62260</v>
      </c>
      <c r="T2099" s="1" t="str">
        <f t="shared" si="130"/>
        <v>Low</v>
      </c>
      <c r="U2099">
        <v>6</v>
      </c>
      <c r="V2099">
        <v>2021</v>
      </c>
      <c r="W2099" t="s">
        <v>20</v>
      </c>
      <c r="X2099">
        <v>4</v>
      </c>
    </row>
    <row r="2100" spans="1:24" x14ac:dyDescent="0.3">
      <c r="A2100">
        <v>2099</v>
      </c>
      <c r="B2100" t="s">
        <v>21</v>
      </c>
      <c r="C2100" t="str">
        <f>_xlfn.XLOOKUP(B2100,Lookup_table!B:B,Lookup_table!C:C)</f>
        <v>AI</v>
      </c>
      <c r="D2100" t="s">
        <v>34</v>
      </c>
      <c r="E2100" t="s">
        <v>42</v>
      </c>
      <c r="F2100" t="s">
        <v>52</v>
      </c>
      <c r="G2100" t="s">
        <v>30</v>
      </c>
      <c r="H2100" t="str">
        <f t="shared" si="128"/>
        <v>Onsite/Hybrid</v>
      </c>
      <c r="I2100" t="s">
        <v>18</v>
      </c>
      <c r="J2100" t="str">
        <f t="shared" si="129"/>
        <v>7+ yrs</v>
      </c>
      <c r="K2100">
        <f t="shared" ca="1" si="131"/>
        <v>13</v>
      </c>
      <c r="L2100" t="s">
        <v>27</v>
      </c>
      <c r="M2100">
        <v>0</v>
      </c>
      <c r="N2100">
        <v>1</v>
      </c>
      <c r="O2100">
        <v>1</v>
      </c>
      <c r="P2100">
        <v>1</v>
      </c>
      <c r="Q2100">
        <v>0</v>
      </c>
      <c r="R2100">
        <f>SUM(M2100:N2100:O2100:P2100:Q2100)</f>
        <v>3</v>
      </c>
      <c r="S2100" s="1">
        <v>168966</v>
      </c>
      <c r="T2100" s="1" t="str">
        <f t="shared" si="130"/>
        <v>High</v>
      </c>
      <c r="U2100">
        <v>5</v>
      </c>
      <c r="V2100">
        <v>2021</v>
      </c>
      <c r="W2100" t="s">
        <v>28</v>
      </c>
      <c r="X2100">
        <v>9</v>
      </c>
    </row>
    <row r="2101" spans="1:24" x14ac:dyDescent="0.3">
      <c r="A2101">
        <v>2100</v>
      </c>
      <c r="B2101" t="s">
        <v>21</v>
      </c>
      <c r="C2101" t="str">
        <f>_xlfn.XLOOKUP(B2101,Lookup_table!B:B,Lookup_table!C:C)</f>
        <v>AI</v>
      </c>
      <c r="D2101" t="s">
        <v>22</v>
      </c>
      <c r="E2101" t="s">
        <v>15</v>
      </c>
      <c r="F2101" t="s">
        <v>43</v>
      </c>
      <c r="G2101" t="s">
        <v>17</v>
      </c>
      <c r="H2101" t="str">
        <f t="shared" si="128"/>
        <v>Remote</v>
      </c>
      <c r="I2101" t="s">
        <v>18</v>
      </c>
      <c r="J2101" t="str">
        <f t="shared" si="129"/>
        <v>7+ yrs</v>
      </c>
      <c r="K2101">
        <f t="shared" ca="1" si="131"/>
        <v>7</v>
      </c>
      <c r="L2101" t="s">
        <v>19</v>
      </c>
      <c r="M2101">
        <v>1</v>
      </c>
      <c r="N2101">
        <v>1</v>
      </c>
      <c r="O2101">
        <v>0</v>
      </c>
      <c r="P2101">
        <v>0</v>
      </c>
      <c r="Q2101">
        <v>1</v>
      </c>
      <c r="R2101">
        <f>SUM(M2101:N2101:O2101:P2101:Q2101)</f>
        <v>3</v>
      </c>
      <c r="S2101" s="1">
        <v>171867</v>
      </c>
      <c r="T2101" s="1" t="str">
        <f t="shared" si="130"/>
        <v>High</v>
      </c>
      <c r="U2101">
        <v>4</v>
      </c>
      <c r="V2101">
        <v>2022</v>
      </c>
      <c r="W2101" t="s">
        <v>34</v>
      </c>
      <c r="X2101">
        <v>5</v>
      </c>
    </row>
    <row r="2102" spans="1:24" x14ac:dyDescent="0.3">
      <c r="A2102">
        <v>2101</v>
      </c>
      <c r="B2102" t="s">
        <v>50</v>
      </c>
      <c r="C2102" t="str">
        <f>_xlfn.XLOOKUP(B2102,Lookup_table!B:B,Lookup_table!C:C)</f>
        <v>AI</v>
      </c>
      <c r="D2102" t="s">
        <v>34</v>
      </c>
      <c r="E2102" t="s">
        <v>32</v>
      </c>
      <c r="F2102" t="s">
        <v>29</v>
      </c>
      <c r="G2102" t="s">
        <v>25</v>
      </c>
      <c r="H2102" t="str">
        <f t="shared" si="128"/>
        <v>Onsite/Hybrid</v>
      </c>
      <c r="I2102" t="s">
        <v>35</v>
      </c>
      <c r="J2102" t="str">
        <f t="shared" si="129"/>
        <v>0-2 yrs</v>
      </c>
      <c r="K2102">
        <f t="shared" ca="1" si="131"/>
        <v>0</v>
      </c>
      <c r="L2102" t="s">
        <v>19</v>
      </c>
      <c r="M2102">
        <v>1</v>
      </c>
      <c r="N2102">
        <v>0</v>
      </c>
      <c r="O2102">
        <v>1</v>
      </c>
      <c r="P2102">
        <v>1</v>
      </c>
      <c r="Q2102">
        <v>0</v>
      </c>
      <c r="R2102">
        <f>SUM(M2102:N2102:O2102:P2102:Q2102)</f>
        <v>3</v>
      </c>
      <c r="S2102" s="1">
        <v>120727</v>
      </c>
      <c r="T2102" s="1" t="str">
        <f t="shared" si="130"/>
        <v>High</v>
      </c>
      <c r="U2102">
        <v>3</v>
      </c>
      <c r="V2102">
        <v>2026</v>
      </c>
      <c r="W2102" t="s">
        <v>28</v>
      </c>
      <c r="X2102">
        <v>7</v>
      </c>
    </row>
    <row r="2103" spans="1:24" x14ac:dyDescent="0.3">
      <c r="A2103">
        <v>2102</v>
      </c>
      <c r="B2103" t="s">
        <v>33</v>
      </c>
      <c r="C2103" t="str">
        <f>_xlfn.XLOOKUP(B2103,Lookup_table!B:B,Lookup_table!C:C)</f>
        <v>Data</v>
      </c>
      <c r="D2103" t="s">
        <v>22</v>
      </c>
      <c r="E2103" t="s">
        <v>38</v>
      </c>
      <c r="F2103" t="s">
        <v>29</v>
      </c>
      <c r="G2103" t="s">
        <v>17</v>
      </c>
      <c r="H2103" t="str">
        <f t="shared" si="128"/>
        <v>Remote</v>
      </c>
      <c r="I2103" t="s">
        <v>26</v>
      </c>
      <c r="J2103" t="str">
        <f t="shared" si="129"/>
        <v>3-6 yrs</v>
      </c>
      <c r="K2103">
        <f t="shared" ca="1" si="131"/>
        <v>4</v>
      </c>
      <c r="L2103" t="s">
        <v>39</v>
      </c>
      <c r="M2103">
        <v>1</v>
      </c>
      <c r="N2103">
        <v>1</v>
      </c>
      <c r="O2103">
        <v>0</v>
      </c>
      <c r="P2103">
        <v>1</v>
      </c>
      <c r="Q2103">
        <v>0</v>
      </c>
      <c r="R2103">
        <f>SUM(M2103:N2103:O2103:P2103:Q2103)</f>
        <v>3</v>
      </c>
      <c r="S2103" s="1">
        <v>109475</v>
      </c>
      <c r="T2103" s="1" t="str">
        <f t="shared" si="130"/>
        <v>Medium</v>
      </c>
      <c r="U2103">
        <v>12</v>
      </c>
      <c r="V2103">
        <v>2021</v>
      </c>
      <c r="W2103" t="s">
        <v>28</v>
      </c>
      <c r="X2103">
        <v>7</v>
      </c>
    </row>
    <row r="2104" spans="1:24" x14ac:dyDescent="0.3">
      <c r="A2104">
        <v>2103</v>
      </c>
      <c r="B2104" t="s">
        <v>50</v>
      </c>
      <c r="C2104" t="str">
        <f>_xlfn.XLOOKUP(B2104,Lookup_table!B:B,Lookup_table!C:C)</f>
        <v>AI</v>
      </c>
      <c r="D2104" t="s">
        <v>37</v>
      </c>
      <c r="E2104" t="s">
        <v>23</v>
      </c>
      <c r="F2104" t="s">
        <v>51</v>
      </c>
      <c r="G2104" t="s">
        <v>17</v>
      </c>
      <c r="H2104" t="str">
        <f t="shared" si="128"/>
        <v>Remote</v>
      </c>
      <c r="I2104" t="s">
        <v>26</v>
      </c>
      <c r="J2104" t="str">
        <f t="shared" si="129"/>
        <v>3-6 yrs</v>
      </c>
      <c r="K2104">
        <f t="shared" ca="1" si="131"/>
        <v>5</v>
      </c>
      <c r="L2104" t="s">
        <v>27</v>
      </c>
      <c r="M2104">
        <v>1</v>
      </c>
      <c r="N2104">
        <v>1</v>
      </c>
      <c r="O2104">
        <v>1</v>
      </c>
      <c r="P2104">
        <v>0</v>
      </c>
      <c r="Q2104">
        <v>0</v>
      </c>
      <c r="R2104">
        <f>SUM(M2104:N2104:O2104:P2104:Q2104)</f>
        <v>3</v>
      </c>
      <c r="S2104" s="1">
        <v>130604</v>
      </c>
      <c r="T2104" s="1" t="str">
        <f t="shared" si="130"/>
        <v>High</v>
      </c>
      <c r="U2104">
        <v>4</v>
      </c>
      <c r="V2104">
        <v>2026</v>
      </c>
      <c r="W2104" t="s">
        <v>28</v>
      </c>
      <c r="X2104">
        <v>8</v>
      </c>
    </row>
    <row r="2105" spans="1:24" x14ac:dyDescent="0.3">
      <c r="A2105">
        <v>2104</v>
      </c>
      <c r="B2105" t="s">
        <v>50</v>
      </c>
      <c r="C2105" t="str">
        <f>_xlfn.XLOOKUP(B2105,Lookup_table!B:B,Lookup_table!C:C)</f>
        <v>AI</v>
      </c>
      <c r="D2105" t="s">
        <v>34</v>
      </c>
      <c r="E2105" t="s">
        <v>42</v>
      </c>
      <c r="F2105" t="s">
        <v>29</v>
      </c>
      <c r="G2105" t="s">
        <v>25</v>
      </c>
      <c r="H2105" t="str">
        <f t="shared" si="128"/>
        <v>Onsite/Hybrid</v>
      </c>
      <c r="I2105" t="s">
        <v>35</v>
      </c>
      <c r="J2105" t="str">
        <f t="shared" si="129"/>
        <v>0-2 yrs</v>
      </c>
      <c r="K2105">
        <f t="shared" ca="1" si="131"/>
        <v>1</v>
      </c>
      <c r="L2105" t="s">
        <v>39</v>
      </c>
      <c r="M2105">
        <v>1</v>
      </c>
      <c r="N2105">
        <v>1</v>
      </c>
      <c r="O2105">
        <v>1</v>
      </c>
      <c r="P2105">
        <v>0</v>
      </c>
      <c r="Q2105">
        <v>1</v>
      </c>
      <c r="R2105">
        <f>SUM(M2105:N2105:O2105:P2105:Q2105)</f>
        <v>4</v>
      </c>
      <c r="S2105" s="1">
        <v>115171</v>
      </c>
      <c r="T2105" s="1" t="str">
        <f t="shared" si="130"/>
        <v>Medium</v>
      </c>
      <c r="U2105">
        <v>2</v>
      </c>
      <c r="V2105">
        <v>2025</v>
      </c>
      <c r="W2105" t="s">
        <v>20</v>
      </c>
      <c r="X2105">
        <v>3</v>
      </c>
    </row>
    <row r="2106" spans="1:24" x14ac:dyDescent="0.3">
      <c r="A2106">
        <v>2105</v>
      </c>
      <c r="B2106" t="s">
        <v>31</v>
      </c>
      <c r="C2106" t="str">
        <f>_xlfn.XLOOKUP(B2106,Lookup_table!B:B,Lookup_table!C:C)</f>
        <v>Business</v>
      </c>
      <c r="D2106" t="s">
        <v>14</v>
      </c>
      <c r="E2106" t="s">
        <v>15</v>
      </c>
      <c r="F2106" t="s">
        <v>29</v>
      </c>
      <c r="G2106" t="s">
        <v>25</v>
      </c>
      <c r="H2106" t="str">
        <f t="shared" si="128"/>
        <v>Onsite/Hybrid</v>
      </c>
      <c r="I2106" t="s">
        <v>26</v>
      </c>
      <c r="J2106" t="str">
        <f t="shared" si="129"/>
        <v>3-6 yrs</v>
      </c>
      <c r="K2106">
        <f t="shared" ca="1" si="131"/>
        <v>6</v>
      </c>
      <c r="L2106" t="s">
        <v>27</v>
      </c>
      <c r="M2106">
        <v>0</v>
      </c>
      <c r="N2106">
        <v>1</v>
      </c>
      <c r="O2106">
        <v>1</v>
      </c>
      <c r="P2106">
        <v>1</v>
      </c>
      <c r="Q2106">
        <v>1</v>
      </c>
      <c r="R2106">
        <f>SUM(M2106:N2106:O2106:P2106:Q2106)</f>
        <v>4</v>
      </c>
      <c r="S2106" s="1">
        <v>113532</v>
      </c>
      <c r="T2106" s="1" t="str">
        <f t="shared" si="130"/>
        <v>Medium</v>
      </c>
      <c r="U2106">
        <v>1</v>
      </c>
      <c r="V2106">
        <v>2023</v>
      </c>
      <c r="W2106" t="s">
        <v>28</v>
      </c>
      <c r="X2106">
        <v>5</v>
      </c>
    </row>
    <row r="2107" spans="1:24" x14ac:dyDescent="0.3">
      <c r="A2107">
        <v>2106</v>
      </c>
      <c r="B2107" t="s">
        <v>36</v>
      </c>
      <c r="C2107" t="str">
        <f>_xlfn.XLOOKUP(B2107,Lookup_table!B:B,Lookup_table!C:C)</f>
        <v>Data</v>
      </c>
      <c r="D2107" t="s">
        <v>34</v>
      </c>
      <c r="E2107" t="s">
        <v>42</v>
      </c>
      <c r="F2107" t="s">
        <v>29</v>
      </c>
      <c r="G2107" t="s">
        <v>25</v>
      </c>
      <c r="H2107" t="str">
        <f t="shared" si="128"/>
        <v>Onsite/Hybrid</v>
      </c>
      <c r="I2107" t="s">
        <v>35</v>
      </c>
      <c r="J2107" t="str">
        <f t="shared" si="129"/>
        <v>0-2 yrs</v>
      </c>
      <c r="K2107">
        <f t="shared" ca="1" si="131"/>
        <v>2</v>
      </c>
      <c r="L2107" t="s">
        <v>39</v>
      </c>
      <c r="M2107">
        <v>0</v>
      </c>
      <c r="N2107">
        <v>1</v>
      </c>
      <c r="O2107">
        <v>0</v>
      </c>
      <c r="P2107">
        <v>1</v>
      </c>
      <c r="Q2107">
        <v>0</v>
      </c>
      <c r="R2107">
        <f>SUM(M2107:N2107:O2107:P2107:Q2107)</f>
        <v>2</v>
      </c>
      <c r="S2107" s="1">
        <v>63726</v>
      </c>
      <c r="T2107" s="1" t="str">
        <f t="shared" si="130"/>
        <v>Low</v>
      </c>
      <c r="U2107">
        <v>7</v>
      </c>
      <c r="V2107">
        <v>2023</v>
      </c>
      <c r="W2107" t="s">
        <v>34</v>
      </c>
      <c r="X2107">
        <v>1</v>
      </c>
    </row>
    <row r="2108" spans="1:24" x14ac:dyDescent="0.3">
      <c r="A2108">
        <v>2107</v>
      </c>
      <c r="B2108" t="s">
        <v>33</v>
      </c>
      <c r="C2108" t="str">
        <f>_xlfn.XLOOKUP(B2108,Lookup_table!B:B,Lookup_table!C:C)</f>
        <v>Data</v>
      </c>
      <c r="D2108" t="s">
        <v>34</v>
      </c>
      <c r="E2108" t="s">
        <v>15</v>
      </c>
      <c r="F2108" t="s">
        <v>29</v>
      </c>
      <c r="G2108" t="s">
        <v>30</v>
      </c>
      <c r="H2108" t="str">
        <f t="shared" si="128"/>
        <v>Onsite/Hybrid</v>
      </c>
      <c r="I2108" t="s">
        <v>18</v>
      </c>
      <c r="J2108" t="str">
        <f t="shared" si="129"/>
        <v>7+ yrs</v>
      </c>
      <c r="K2108">
        <f t="shared" ca="1" si="131"/>
        <v>15</v>
      </c>
      <c r="L2108" t="s">
        <v>39</v>
      </c>
      <c r="M2108">
        <v>0</v>
      </c>
      <c r="N2108">
        <v>1</v>
      </c>
      <c r="O2108">
        <v>1</v>
      </c>
      <c r="P2108">
        <v>0</v>
      </c>
      <c r="Q2108">
        <v>0</v>
      </c>
      <c r="R2108">
        <f>SUM(M2108:N2108:O2108:P2108:Q2108)</f>
        <v>2</v>
      </c>
      <c r="S2108" s="1">
        <v>111058</v>
      </c>
      <c r="T2108" s="1" t="str">
        <f t="shared" si="130"/>
        <v>Medium</v>
      </c>
      <c r="U2108">
        <v>5</v>
      </c>
      <c r="V2108">
        <v>2021</v>
      </c>
      <c r="W2108" t="s">
        <v>34</v>
      </c>
      <c r="X2108">
        <v>3</v>
      </c>
    </row>
    <row r="2109" spans="1:24" x14ac:dyDescent="0.3">
      <c r="A2109">
        <v>2108</v>
      </c>
      <c r="B2109" t="s">
        <v>33</v>
      </c>
      <c r="C2109" t="str">
        <f>_xlfn.XLOOKUP(B2109,Lookup_table!B:B,Lookup_table!C:C)</f>
        <v>Data</v>
      </c>
      <c r="D2109" t="s">
        <v>22</v>
      </c>
      <c r="E2109" t="s">
        <v>23</v>
      </c>
      <c r="F2109" t="s">
        <v>43</v>
      </c>
      <c r="G2109" t="s">
        <v>17</v>
      </c>
      <c r="H2109" t="str">
        <f t="shared" si="128"/>
        <v>Remote</v>
      </c>
      <c r="I2109" t="s">
        <v>35</v>
      </c>
      <c r="J2109" t="str">
        <f t="shared" si="129"/>
        <v>0-2 yrs</v>
      </c>
      <c r="K2109">
        <f t="shared" ca="1" si="131"/>
        <v>1</v>
      </c>
      <c r="L2109" t="s">
        <v>19</v>
      </c>
      <c r="M2109">
        <v>1</v>
      </c>
      <c r="N2109">
        <v>1</v>
      </c>
      <c r="O2109">
        <v>0</v>
      </c>
      <c r="P2109">
        <v>0</v>
      </c>
      <c r="Q2109">
        <v>0</v>
      </c>
      <c r="R2109">
        <f>SUM(M2109:N2109:O2109:P2109:Q2109)</f>
        <v>2</v>
      </c>
      <c r="S2109" s="1">
        <v>72011</v>
      </c>
      <c r="T2109" s="1" t="str">
        <f t="shared" si="130"/>
        <v>Medium</v>
      </c>
      <c r="U2109">
        <v>5</v>
      </c>
      <c r="V2109">
        <v>2026</v>
      </c>
      <c r="W2109" t="s">
        <v>28</v>
      </c>
      <c r="X2109">
        <v>9</v>
      </c>
    </row>
    <row r="2110" spans="1:24" x14ac:dyDescent="0.3">
      <c r="A2110">
        <v>2109</v>
      </c>
      <c r="B2110" t="s">
        <v>21</v>
      </c>
      <c r="C2110" t="str">
        <f>_xlfn.XLOOKUP(B2110,Lookup_table!B:B,Lookup_table!C:C)</f>
        <v>AI</v>
      </c>
      <c r="D2110" t="s">
        <v>37</v>
      </c>
      <c r="E2110" t="s">
        <v>15</v>
      </c>
      <c r="F2110" t="s">
        <v>44</v>
      </c>
      <c r="G2110" t="s">
        <v>30</v>
      </c>
      <c r="H2110" t="str">
        <f t="shared" si="128"/>
        <v>Onsite/Hybrid</v>
      </c>
      <c r="I2110" t="s">
        <v>26</v>
      </c>
      <c r="J2110" t="str">
        <f t="shared" si="129"/>
        <v>3-6 yrs</v>
      </c>
      <c r="K2110">
        <f t="shared" ca="1" si="131"/>
        <v>5</v>
      </c>
      <c r="L2110" t="s">
        <v>27</v>
      </c>
      <c r="M2110">
        <v>1</v>
      </c>
      <c r="N2110">
        <v>0</v>
      </c>
      <c r="O2110">
        <v>0</v>
      </c>
      <c r="P2110">
        <v>0</v>
      </c>
      <c r="Q2110">
        <v>0</v>
      </c>
      <c r="R2110">
        <f>SUM(M2110:N2110:O2110:P2110:Q2110)</f>
        <v>1</v>
      </c>
      <c r="S2110" s="1">
        <v>117710</v>
      </c>
      <c r="T2110" s="1" t="str">
        <f t="shared" si="130"/>
        <v>Medium</v>
      </c>
      <c r="U2110">
        <v>3</v>
      </c>
      <c r="V2110">
        <v>2022</v>
      </c>
      <c r="W2110" t="s">
        <v>34</v>
      </c>
      <c r="X2110">
        <v>5</v>
      </c>
    </row>
    <row r="2111" spans="1:24" x14ac:dyDescent="0.3">
      <c r="A2111">
        <v>2110</v>
      </c>
      <c r="B2111" t="s">
        <v>33</v>
      </c>
      <c r="C2111" t="str">
        <f>_xlfn.XLOOKUP(B2111,Lookup_table!B:B,Lookup_table!C:C)</f>
        <v>Data</v>
      </c>
      <c r="D2111" t="s">
        <v>37</v>
      </c>
      <c r="E2111" t="s">
        <v>38</v>
      </c>
      <c r="F2111" t="s">
        <v>29</v>
      </c>
      <c r="G2111" t="s">
        <v>25</v>
      </c>
      <c r="H2111" t="str">
        <f t="shared" si="128"/>
        <v>Onsite/Hybrid</v>
      </c>
      <c r="I2111" t="s">
        <v>35</v>
      </c>
      <c r="J2111" t="str">
        <f t="shared" si="129"/>
        <v>0-2 yrs</v>
      </c>
      <c r="K2111">
        <f t="shared" ca="1" si="131"/>
        <v>1</v>
      </c>
      <c r="L2111" t="s">
        <v>27</v>
      </c>
      <c r="M2111">
        <v>0</v>
      </c>
      <c r="N2111">
        <v>0</v>
      </c>
      <c r="O2111">
        <v>1</v>
      </c>
      <c r="P2111">
        <v>1</v>
      </c>
      <c r="Q2111">
        <v>0</v>
      </c>
      <c r="R2111">
        <f>SUM(M2111:N2111:O2111:P2111:Q2111)</f>
        <v>2</v>
      </c>
      <c r="S2111" s="1">
        <v>77079</v>
      </c>
      <c r="T2111" s="1" t="str">
        <f t="shared" si="130"/>
        <v>Medium</v>
      </c>
      <c r="U2111">
        <v>1</v>
      </c>
      <c r="V2111">
        <v>2020</v>
      </c>
      <c r="W2111" t="s">
        <v>28</v>
      </c>
      <c r="X2111">
        <v>7</v>
      </c>
    </row>
    <row r="2112" spans="1:24" x14ac:dyDescent="0.3">
      <c r="A2112">
        <v>2111</v>
      </c>
      <c r="B2112" t="s">
        <v>36</v>
      </c>
      <c r="C2112" t="str">
        <f>_xlfn.XLOOKUP(B2112,Lookup_table!B:B,Lookup_table!C:C)</f>
        <v>Data</v>
      </c>
      <c r="D2112" t="s">
        <v>37</v>
      </c>
      <c r="E2112" t="s">
        <v>32</v>
      </c>
      <c r="F2112" t="s">
        <v>44</v>
      </c>
      <c r="G2112" t="s">
        <v>25</v>
      </c>
      <c r="H2112" t="str">
        <f t="shared" si="128"/>
        <v>Onsite/Hybrid</v>
      </c>
      <c r="I2112" t="s">
        <v>18</v>
      </c>
      <c r="J2112" t="str">
        <f t="shared" si="129"/>
        <v>7+ yrs</v>
      </c>
      <c r="K2112">
        <f t="shared" ca="1" si="131"/>
        <v>14</v>
      </c>
      <c r="L2112" t="s">
        <v>39</v>
      </c>
      <c r="M2112">
        <v>0</v>
      </c>
      <c r="N2112">
        <v>1</v>
      </c>
      <c r="O2112">
        <v>0</v>
      </c>
      <c r="P2112">
        <v>0</v>
      </c>
      <c r="Q2112">
        <v>0</v>
      </c>
      <c r="R2112">
        <f>SUM(M2112:N2112:O2112:P2112:Q2112)</f>
        <v>1</v>
      </c>
      <c r="S2112" s="1">
        <v>100290</v>
      </c>
      <c r="T2112" s="1" t="str">
        <f t="shared" si="130"/>
        <v>Medium</v>
      </c>
      <c r="U2112">
        <v>6</v>
      </c>
      <c r="V2112">
        <v>2026</v>
      </c>
      <c r="W2112" t="s">
        <v>20</v>
      </c>
      <c r="X2112">
        <v>3</v>
      </c>
    </row>
    <row r="2113" spans="1:24" x14ac:dyDescent="0.3">
      <c r="A2113">
        <v>2112</v>
      </c>
      <c r="B2113" t="s">
        <v>31</v>
      </c>
      <c r="C2113" t="str">
        <f>_xlfn.XLOOKUP(B2113,Lookup_table!B:B,Lookup_table!C:C)</f>
        <v>Business</v>
      </c>
      <c r="D2113" t="s">
        <v>14</v>
      </c>
      <c r="E2113" t="s">
        <v>42</v>
      </c>
      <c r="F2113" t="s">
        <v>51</v>
      </c>
      <c r="G2113" t="s">
        <v>17</v>
      </c>
      <c r="H2113" t="str">
        <f t="shared" si="128"/>
        <v>Remote</v>
      </c>
      <c r="I2113" t="s">
        <v>26</v>
      </c>
      <c r="J2113" t="str">
        <f t="shared" si="129"/>
        <v>3-6 yrs</v>
      </c>
      <c r="K2113">
        <f t="shared" ca="1" si="131"/>
        <v>6</v>
      </c>
      <c r="L2113" t="s">
        <v>27</v>
      </c>
      <c r="M2113">
        <v>1</v>
      </c>
      <c r="N2113">
        <v>0</v>
      </c>
      <c r="O2113">
        <v>1</v>
      </c>
      <c r="P2113">
        <v>1</v>
      </c>
      <c r="Q2113">
        <v>0</v>
      </c>
      <c r="R2113">
        <f>SUM(M2113:N2113:O2113:P2113:Q2113)</f>
        <v>3</v>
      </c>
      <c r="S2113" s="1">
        <v>102707</v>
      </c>
      <c r="T2113" s="1" t="str">
        <f t="shared" si="130"/>
        <v>Medium</v>
      </c>
      <c r="U2113">
        <v>2</v>
      </c>
      <c r="V2113">
        <v>2025</v>
      </c>
      <c r="W2113" t="s">
        <v>28</v>
      </c>
      <c r="X2113">
        <v>4</v>
      </c>
    </row>
    <row r="2114" spans="1:24" x14ac:dyDescent="0.3">
      <c r="A2114">
        <v>2113</v>
      </c>
      <c r="B2114" t="s">
        <v>41</v>
      </c>
      <c r="C2114" t="str">
        <f>_xlfn.XLOOKUP(B2114,Lookup_table!B:B,Lookup_table!C:C)</f>
        <v>Data</v>
      </c>
      <c r="D2114" t="s">
        <v>22</v>
      </c>
      <c r="E2114" t="s">
        <v>38</v>
      </c>
      <c r="F2114" t="s">
        <v>52</v>
      </c>
      <c r="G2114" t="s">
        <v>17</v>
      </c>
      <c r="H2114" t="str">
        <f t="shared" ref="H2114:H2177" si="132">IF(G2114="Remote","Remote","Onsite/Hybrid")</f>
        <v>Remote</v>
      </c>
      <c r="I2114" t="s">
        <v>18</v>
      </c>
      <c r="J2114" t="str">
        <f t="shared" ref="J2114:J2177" si="133">IF(I2114="Entry","0-2 yrs",IF(I2114="Mid","3-6 yrs","7+ yrs"))</f>
        <v>7+ yrs</v>
      </c>
      <c r="K2114">
        <f t="shared" ca="1" si="131"/>
        <v>14</v>
      </c>
      <c r="L2114" t="s">
        <v>19</v>
      </c>
      <c r="M2114">
        <v>1</v>
      </c>
      <c r="N2114">
        <v>1</v>
      </c>
      <c r="O2114">
        <v>1</v>
      </c>
      <c r="P2114">
        <v>1</v>
      </c>
      <c r="Q2114">
        <v>0</v>
      </c>
      <c r="R2114">
        <f>SUM(M2114:N2114:O2114:P2114:Q2114)</f>
        <v>4</v>
      </c>
      <c r="S2114" s="1">
        <v>151485</v>
      </c>
      <c r="T2114" s="1" t="str">
        <f t="shared" ref="T2114:T2177" si="134">IF(S2114&lt;=70000,"Low",IF(S2114&lt;=120000,"Medium","High"))</f>
        <v>High</v>
      </c>
      <c r="U2114">
        <v>10</v>
      </c>
      <c r="V2114">
        <v>2025</v>
      </c>
      <c r="W2114" t="s">
        <v>28</v>
      </c>
      <c r="X2114">
        <v>2</v>
      </c>
    </row>
    <row r="2115" spans="1:24" x14ac:dyDescent="0.3">
      <c r="A2115">
        <v>2114</v>
      </c>
      <c r="B2115" t="s">
        <v>31</v>
      </c>
      <c r="C2115" t="str">
        <f>_xlfn.XLOOKUP(B2115,Lookup_table!B:B,Lookup_table!C:C)</f>
        <v>Business</v>
      </c>
      <c r="D2115" t="s">
        <v>14</v>
      </c>
      <c r="E2115" t="s">
        <v>40</v>
      </c>
      <c r="F2115" t="s">
        <v>44</v>
      </c>
      <c r="G2115" t="s">
        <v>25</v>
      </c>
      <c r="H2115" t="str">
        <f t="shared" si="132"/>
        <v>Onsite/Hybrid</v>
      </c>
      <c r="I2115" t="s">
        <v>18</v>
      </c>
      <c r="J2115" t="str">
        <f t="shared" si="133"/>
        <v>7+ yrs</v>
      </c>
      <c r="K2115">
        <f t="shared" ref="K2115:K2178" ca="1" si="135">IF(J2115="0-2 yrs",RANDBETWEEN(0,2),IF(J2115="3-6 yrs", RANDBETWEEN(3,6),IF(J2115="7+ yrs", RANDBETWEEN(7,15)," ")))</f>
        <v>15</v>
      </c>
      <c r="L2115" t="s">
        <v>19</v>
      </c>
      <c r="M2115">
        <v>0</v>
      </c>
      <c r="N2115">
        <v>0</v>
      </c>
      <c r="O2115">
        <v>0</v>
      </c>
      <c r="P2115">
        <v>0</v>
      </c>
      <c r="Q2115">
        <v>1</v>
      </c>
      <c r="R2115">
        <f>SUM(M2115:N2115:O2115:P2115:Q2115)</f>
        <v>1</v>
      </c>
      <c r="S2115" s="1">
        <v>111419</v>
      </c>
      <c r="T2115" s="1" t="str">
        <f t="shared" si="134"/>
        <v>Medium</v>
      </c>
      <c r="U2115">
        <v>1</v>
      </c>
      <c r="V2115">
        <v>2020</v>
      </c>
      <c r="W2115" t="s">
        <v>20</v>
      </c>
      <c r="X2115">
        <v>6</v>
      </c>
    </row>
    <row r="2116" spans="1:24" x14ac:dyDescent="0.3">
      <c r="A2116">
        <v>2115</v>
      </c>
      <c r="B2116" t="s">
        <v>21</v>
      </c>
      <c r="C2116" t="str">
        <f>_xlfn.XLOOKUP(B2116,Lookup_table!B:B,Lookup_table!C:C)</f>
        <v>AI</v>
      </c>
      <c r="D2116" t="s">
        <v>14</v>
      </c>
      <c r="E2116" t="s">
        <v>38</v>
      </c>
      <c r="F2116" t="s">
        <v>51</v>
      </c>
      <c r="G2116" t="s">
        <v>30</v>
      </c>
      <c r="H2116" t="str">
        <f t="shared" si="132"/>
        <v>Onsite/Hybrid</v>
      </c>
      <c r="I2116" t="s">
        <v>35</v>
      </c>
      <c r="J2116" t="str">
        <f t="shared" si="133"/>
        <v>0-2 yrs</v>
      </c>
      <c r="K2116">
        <f t="shared" ca="1" si="135"/>
        <v>0</v>
      </c>
      <c r="L2116" t="s">
        <v>19</v>
      </c>
      <c r="M2116">
        <v>1</v>
      </c>
      <c r="N2116">
        <v>1</v>
      </c>
      <c r="O2116">
        <v>0</v>
      </c>
      <c r="P2116">
        <v>1</v>
      </c>
      <c r="Q2116">
        <v>1</v>
      </c>
      <c r="R2116">
        <f>SUM(M2116:N2116:O2116:P2116:Q2116)</f>
        <v>4</v>
      </c>
      <c r="S2116" s="1">
        <v>110500</v>
      </c>
      <c r="T2116" s="1" t="str">
        <f t="shared" si="134"/>
        <v>Medium</v>
      </c>
      <c r="U2116">
        <v>11</v>
      </c>
      <c r="V2116">
        <v>2022</v>
      </c>
      <c r="W2116" t="s">
        <v>28</v>
      </c>
      <c r="X2116">
        <v>9</v>
      </c>
    </row>
    <row r="2117" spans="1:24" x14ac:dyDescent="0.3">
      <c r="A2117">
        <v>2116</v>
      </c>
      <c r="B2117" t="s">
        <v>50</v>
      </c>
      <c r="C2117" t="str">
        <f>_xlfn.XLOOKUP(B2117,Lookup_table!B:B,Lookup_table!C:C)</f>
        <v>AI</v>
      </c>
      <c r="D2117" t="s">
        <v>37</v>
      </c>
      <c r="E2117" t="s">
        <v>40</v>
      </c>
      <c r="F2117" t="s">
        <v>43</v>
      </c>
      <c r="G2117" t="s">
        <v>30</v>
      </c>
      <c r="H2117" t="str">
        <f t="shared" si="132"/>
        <v>Onsite/Hybrid</v>
      </c>
      <c r="I2117" t="s">
        <v>26</v>
      </c>
      <c r="J2117" t="str">
        <f t="shared" si="133"/>
        <v>3-6 yrs</v>
      </c>
      <c r="K2117">
        <f t="shared" ca="1" si="135"/>
        <v>4</v>
      </c>
      <c r="L2117" t="s">
        <v>27</v>
      </c>
      <c r="M2117">
        <v>0</v>
      </c>
      <c r="N2117">
        <v>1</v>
      </c>
      <c r="O2117">
        <v>0</v>
      </c>
      <c r="P2117">
        <v>0</v>
      </c>
      <c r="Q2117">
        <v>0</v>
      </c>
      <c r="R2117">
        <f>SUM(M2117:N2117:O2117:P2117:Q2117)</f>
        <v>1</v>
      </c>
      <c r="S2117" s="1">
        <v>116608</v>
      </c>
      <c r="T2117" s="1" t="str">
        <f t="shared" si="134"/>
        <v>Medium</v>
      </c>
      <c r="U2117">
        <v>3</v>
      </c>
      <c r="V2117">
        <v>2026</v>
      </c>
      <c r="W2117" t="s">
        <v>28</v>
      </c>
      <c r="X2117">
        <v>8</v>
      </c>
    </row>
    <row r="2118" spans="1:24" x14ac:dyDescent="0.3">
      <c r="A2118">
        <v>2117</v>
      </c>
      <c r="B2118" t="s">
        <v>21</v>
      </c>
      <c r="C2118" t="str">
        <f>_xlfn.XLOOKUP(B2118,Lookup_table!B:B,Lookup_table!C:C)</f>
        <v>AI</v>
      </c>
      <c r="D2118" t="s">
        <v>22</v>
      </c>
      <c r="E2118" t="s">
        <v>15</v>
      </c>
      <c r="F2118" t="s">
        <v>43</v>
      </c>
      <c r="G2118" t="s">
        <v>30</v>
      </c>
      <c r="H2118" t="str">
        <f t="shared" si="132"/>
        <v>Onsite/Hybrid</v>
      </c>
      <c r="I2118" t="s">
        <v>18</v>
      </c>
      <c r="J2118" t="str">
        <f t="shared" si="133"/>
        <v>7+ yrs</v>
      </c>
      <c r="K2118">
        <f t="shared" ca="1" si="135"/>
        <v>7</v>
      </c>
      <c r="L2118" t="s">
        <v>19</v>
      </c>
      <c r="M2118">
        <v>1</v>
      </c>
      <c r="N2118">
        <v>1</v>
      </c>
      <c r="O2118">
        <v>1</v>
      </c>
      <c r="P2118">
        <v>0</v>
      </c>
      <c r="Q2118">
        <v>1</v>
      </c>
      <c r="R2118">
        <f>SUM(M2118:N2118:O2118:P2118:Q2118)</f>
        <v>4</v>
      </c>
      <c r="S2118" s="1">
        <v>188734</v>
      </c>
      <c r="T2118" s="1" t="str">
        <f t="shared" si="134"/>
        <v>High</v>
      </c>
      <c r="U2118">
        <v>10</v>
      </c>
      <c r="V2118">
        <v>2024</v>
      </c>
      <c r="W2118" t="s">
        <v>34</v>
      </c>
      <c r="X2118">
        <v>6</v>
      </c>
    </row>
    <row r="2119" spans="1:24" x14ac:dyDescent="0.3">
      <c r="A2119">
        <v>2118</v>
      </c>
      <c r="B2119" t="s">
        <v>33</v>
      </c>
      <c r="C2119" t="str">
        <f>_xlfn.XLOOKUP(B2119,Lookup_table!B:B,Lookup_table!C:C)</f>
        <v>Data</v>
      </c>
      <c r="D2119" t="s">
        <v>22</v>
      </c>
      <c r="E2119" t="s">
        <v>15</v>
      </c>
      <c r="F2119" t="s">
        <v>44</v>
      </c>
      <c r="G2119" t="s">
        <v>17</v>
      </c>
      <c r="H2119" t="str">
        <f t="shared" si="132"/>
        <v>Remote</v>
      </c>
      <c r="I2119" t="s">
        <v>18</v>
      </c>
      <c r="J2119" t="str">
        <f t="shared" si="133"/>
        <v>7+ yrs</v>
      </c>
      <c r="K2119">
        <f t="shared" ca="1" si="135"/>
        <v>13</v>
      </c>
      <c r="L2119" t="s">
        <v>39</v>
      </c>
      <c r="M2119">
        <v>1</v>
      </c>
      <c r="N2119">
        <v>1</v>
      </c>
      <c r="O2119">
        <v>1</v>
      </c>
      <c r="P2119">
        <v>0</v>
      </c>
      <c r="Q2119">
        <v>0</v>
      </c>
      <c r="R2119">
        <f>SUM(M2119:N2119:O2119:P2119:Q2119)</f>
        <v>3</v>
      </c>
      <c r="S2119" s="1">
        <v>137798</v>
      </c>
      <c r="T2119" s="1" t="str">
        <f t="shared" si="134"/>
        <v>High</v>
      </c>
      <c r="U2119">
        <v>9</v>
      </c>
      <c r="V2119">
        <v>2022</v>
      </c>
      <c r="W2119" t="s">
        <v>20</v>
      </c>
      <c r="X2119">
        <v>4</v>
      </c>
    </row>
    <row r="2120" spans="1:24" x14ac:dyDescent="0.3">
      <c r="A2120">
        <v>2119</v>
      </c>
      <c r="B2120" t="s">
        <v>31</v>
      </c>
      <c r="C2120" t="str">
        <f>_xlfn.XLOOKUP(B2120,Lookup_table!B:B,Lookup_table!C:C)</f>
        <v>Business</v>
      </c>
      <c r="D2120" t="s">
        <v>22</v>
      </c>
      <c r="E2120" t="s">
        <v>38</v>
      </c>
      <c r="F2120" t="s">
        <v>16</v>
      </c>
      <c r="G2120" t="s">
        <v>25</v>
      </c>
      <c r="H2120" t="str">
        <f t="shared" si="132"/>
        <v>Onsite/Hybrid</v>
      </c>
      <c r="I2120" t="s">
        <v>26</v>
      </c>
      <c r="J2120" t="str">
        <f t="shared" si="133"/>
        <v>3-6 yrs</v>
      </c>
      <c r="K2120">
        <f t="shared" ca="1" si="135"/>
        <v>4</v>
      </c>
      <c r="L2120" t="s">
        <v>19</v>
      </c>
      <c r="M2120">
        <v>0</v>
      </c>
      <c r="N2120">
        <v>0</v>
      </c>
      <c r="O2120">
        <v>0</v>
      </c>
      <c r="P2120">
        <v>1</v>
      </c>
      <c r="Q2120">
        <v>0</v>
      </c>
      <c r="R2120">
        <f>SUM(M2120:N2120:O2120:P2120:Q2120)</f>
        <v>1</v>
      </c>
      <c r="S2120" s="1">
        <v>114350</v>
      </c>
      <c r="T2120" s="1" t="str">
        <f t="shared" si="134"/>
        <v>Medium</v>
      </c>
      <c r="U2120">
        <v>9</v>
      </c>
      <c r="V2120">
        <v>2021</v>
      </c>
      <c r="W2120" t="s">
        <v>28</v>
      </c>
      <c r="X2120">
        <v>9</v>
      </c>
    </row>
    <row r="2121" spans="1:24" x14ac:dyDescent="0.3">
      <c r="A2121">
        <v>2120</v>
      </c>
      <c r="B2121" t="s">
        <v>41</v>
      </c>
      <c r="C2121" t="str">
        <f>_xlfn.XLOOKUP(B2121,Lookup_table!B:B,Lookup_table!C:C)</f>
        <v>Data</v>
      </c>
      <c r="D2121" t="s">
        <v>37</v>
      </c>
      <c r="E2121" t="s">
        <v>15</v>
      </c>
      <c r="F2121" t="s">
        <v>24</v>
      </c>
      <c r="G2121" t="s">
        <v>25</v>
      </c>
      <c r="H2121" t="str">
        <f t="shared" si="132"/>
        <v>Onsite/Hybrid</v>
      </c>
      <c r="I2121" t="s">
        <v>35</v>
      </c>
      <c r="J2121" t="str">
        <f t="shared" si="133"/>
        <v>0-2 yrs</v>
      </c>
      <c r="K2121">
        <f t="shared" ca="1" si="135"/>
        <v>0</v>
      </c>
      <c r="L2121" t="s">
        <v>39</v>
      </c>
      <c r="M2121">
        <v>1</v>
      </c>
      <c r="N2121">
        <v>0</v>
      </c>
      <c r="O2121">
        <v>0</v>
      </c>
      <c r="P2121">
        <v>0</v>
      </c>
      <c r="Q2121">
        <v>1</v>
      </c>
      <c r="R2121">
        <f>SUM(M2121:N2121:O2121:P2121:Q2121)</f>
        <v>2</v>
      </c>
      <c r="S2121" s="1">
        <v>56284</v>
      </c>
      <c r="T2121" s="1" t="str">
        <f t="shared" si="134"/>
        <v>Low</v>
      </c>
      <c r="U2121">
        <v>11</v>
      </c>
      <c r="V2121">
        <v>2024</v>
      </c>
      <c r="W2121" t="s">
        <v>20</v>
      </c>
      <c r="X2121">
        <v>4</v>
      </c>
    </row>
    <row r="2122" spans="1:24" x14ac:dyDescent="0.3">
      <c r="A2122">
        <v>2121</v>
      </c>
      <c r="B2122" t="s">
        <v>33</v>
      </c>
      <c r="C2122" t="str">
        <f>_xlfn.XLOOKUP(B2122,Lookup_table!B:B,Lookup_table!C:C)</f>
        <v>Data</v>
      </c>
      <c r="D2122" t="s">
        <v>34</v>
      </c>
      <c r="E2122" t="s">
        <v>38</v>
      </c>
      <c r="F2122" t="s">
        <v>24</v>
      </c>
      <c r="G2122" t="s">
        <v>25</v>
      </c>
      <c r="H2122" t="str">
        <f t="shared" si="132"/>
        <v>Onsite/Hybrid</v>
      </c>
      <c r="I2122" t="s">
        <v>18</v>
      </c>
      <c r="J2122" t="str">
        <f t="shared" si="133"/>
        <v>7+ yrs</v>
      </c>
      <c r="K2122">
        <f t="shared" ca="1" si="135"/>
        <v>15</v>
      </c>
      <c r="L2122" t="s">
        <v>27</v>
      </c>
      <c r="M2122">
        <v>0</v>
      </c>
      <c r="N2122">
        <v>0</v>
      </c>
      <c r="O2122">
        <v>0</v>
      </c>
      <c r="P2122">
        <v>1</v>
      </c>
      <c r="Q2122">
        <v>1</v>
      </c>
      <c r="R2122">
        <f>SUM(M2122:N2122:O2122:P2122:Q2122)</f>
        <v>2</v>
      </c>
      <c r="S2122" s="1">
        <v>128828</v>
      </c>
      <c r="T2122" s="1" t="str">
        <f t="shared" si="134"/>
        <v>High</v>
      </c>
      <c r="U2122">
        <v>3</v>
      </c>
      <c r="V2122">
        <v>2026</v>
      </c>
      <c r="W2122" t="s">
        <v>34</v>
      </c>
      <c r="X2122">
        <v>2</v>
      </c>
    </row>
    <row r="2123" spans="1:24" x14ac:dyDescent="0.3">
      <c r="A2123">
        <v>2122</v>
      </c>
      <c r="B2123" t="s">
        <v>21</v>
      </c>
      <c r="C2123" t="str">
        <f>_xlfn.XLOOKUP(B2123,Lookup_table!B:B,Lookup_table!C:C)</f>
        <v>AI</v>
      </c>
      <c r="D2123" t="s">
        <v>14</v>
      </c>
      <c r="E2123" t="s">
        <v>38</v>
      </c>
      <c r="F2123" t="s">
        <v>29</v>
      </c>
      <c r="G2123" t="s">
        <v>25</v>
      </c>
      <c r="H2123" t="str">
        <f t="shared" si="132"/>
        <v>Onsite/Hybrid</v>
      </c>
      <c r="I2123" t="s">
        <v>18</v>
      </c>
      <c r="J2123" t="str">
        <f t="shared" si="133"/>
        <v>7+ yrs</v>
      </c>
      <c r="K2123">
        <f t="shared" ca="1" si="135"/>
        <v>11</v>
      </c>
      <c r="L2123" t="s">
        <v>19</v>
      </c>
      <c r="M2123">
        <v>0</v>
      </c>
      <c r="N2123">
        <v>1</v>
      </c>
      <c r="O2123">
        <v>1</v>
      </c>
      <c r="P2123">
        <v>1</v>
      </c>
      <c r="Q2123">
        <v>0</v>
      </c>
      <c r="R2123">
        <f>SUM(M2123:N2123:O2123:P2123:Q2123)</f>
        <v>3</v>
      </c>
      <c r="S2123" s="1">
        <v>166497</v>
      </c>
      <c r="T2123" s="1" t="str">
        <f t="shared" si="134"/>
        <v>High</v>
      </c>
      <c r="U2123">
        <v>9</v>
      </c>
      <c r="V2123">
        <v>2021</v>
      </c>
      <c r="W2123" t="s">
        <v>28</v>
      </c>
      <c r="X2123">
        <v>7</v>
      </c>
    </row>
    <row r="2124" spans="1:24" x14ac:dyDescent="0.3">
      <c r="A2124">
        <v>2123</v>
      </c>
      <c r="B2124" t="s">
        <v>50</v>
      </c>
      <c r="C2124" t="str">
        <f>_xlfn.XLOOKUP(B2124,Lookup_table!B:B,Lookup_table!C:C)</f>
        <v>AI</v>
      </c>
      <c r="D2124" t="s">
        <v>34</v>
      </c>
      <c r="E2124" t="s">
        <v>38</v>
      </c>
      <c r="F2124" t="s">
        <v>16</v>
      </c>
      <c r="G2124" t="s">
        <v>17</v>
      </c>
      <c r="H2124" t="str">
        <f t="shared" si="132"/>
        <v>Remote</v>
      </c>
      <c r="I2124" t="s">
        <v>26</v>
      </c>
      <c r="J2124" t="str">
        <f t="shared" si="133"/>
        <v>3-6 yrs</v>
      </c>
      <c r="K2124">
        <f t="shared" ca="1" si="135"/>
        <v>5</v>
      </c>
      <c r="L2124" t="s">
        <v>19</v>
      </c>
      <c r="M2124">
        <v>0</v>
      </c>
      <c r="N2124">
        <v>0</v>
      </c>
      <c r="O2124">
        <v>0</v>
      </c>
      <c r="P2124">
        <v>1</v>
      </c>
      <c r="Q2124">
        <v>1</v>
      </c>
      <c r="R2124">
        <f>SUM(M2124:N2124:O2124:P2124:Q2124)</f>
        <v>2</v>
      </c>
      <c r="S2124" s="1">
        <v>142834</v>
      </c>
      <c r="T2124" s="1" t="str">
        <f t="shared" si="134"/>
        <v>High</v>
      </c>
      <c r="U2124">
        <v>5</v>
      </c>
      <c r="V2124">
        <v>2026</v>
      </c>
      <c r="W2124" t="s">
        <v>34</v>
      </c>
      <c r="X2124">
        <v>5</v>
      </c>
    </row>
    <row r="2125" spans="1:24" x14ac:dyDescent="0.3">
      <c r="A2125">
        <v>2124</v>
      </c>
      <c r="B2125" t="s">
        <v>31</v>
      </c>
      <c r="C2125" t="str">
        <f>_xlfn.XLOOKUP(B2125,Lookup_table!B:B,Lookup_table!C:C)</f>
        <v>Business</v>
      </c>
      <c r="D2125" t="s">
        <v>22</v>
      </c>
      <c r="E2125" t="s">
        <v>15</v>
      </c>
      <c r="F2125" t="s">
        <v>24</v>
      </c>
      <c r="G2125" t="s">
        <v>30</v>
      </c>
      <c r="H2125" t="str">
        <f t="shared" si="132"/>
        <v>Onsite/Hybrid</v>
      </c>
      <c r="I2125" t="s">
        <v>35</v>
      </c>
      <c r="J2125" t="str">
        <f t="shared" si="133"/>
        <v>0-2 yrs</v>
      </c>
      <c r="K2125">
        <f t="shared" ca="1" si="135"/>
        <v>2</v>
      </c>
      <c r="L2125" t="s">
        <v>19</v>
      </c>
      <c r="M2125">
        <v>0</v>
      </c>
      <c r="N2125">
        <v>1</v>
      </c>
      <c r="O2125">
        <v>0</v>
      </c>
      <c r="P2125">
        <v>0</v>
      </c>
      <c r="Q2125">
        <v>1</v>
      </c>
      <c r="R2125">
        <f>SUM(M2125:N2125:O2125:P2125:Q2125)</f>
        <v>2</v>
      </c>
      <c r="S2125" s="1">
        <v>78918</v>
      </c>
      <c r="T2125" s="1" t="str">
        <f t="shared" si="134"/>
        <v>Medium</v>
      </c>
      <c r="U2125">
        <v>3</v>
      </c>
      <c r="V2125">
        <v>2021</v>
      </c>
      <c r="W2125" t="s">
        <v>34</v>
      </c>
      <c r="X2125">
        <v>3</v>
      </c>
    </row>
    <row r="2126" spans="1:24" x14ac:dyDescent="0.3">
      <c r="A2126">
        <v>2125</v>
      </c>
      <c r="B2126" t="s">
        <v>33</v>
      </c>
      <c r="C2126" t="str">
        <f>_xlfn.XLOOKUP(B2126,Lookup_table!B:B,Lookup_table!C:C)</f>
        <v>Data</v>
      </c>
      <c r="D2126" t="s">
        <v>34</v>
      </c>
      <c r="E2126" t="s">
        <v>23</v>
      </c>
      <c r="F2126" t="s">
        <v>43</v>
      </c>
      <c r="G2126" t="s">
        <v>30</v>
      </c>
      <c r="H2126" t="str">
        <f t="shared" si="132"/>
        <v>Onsite/Hybrid</v>
      </c>
      <c r="I2126" t="s">
        <v>26</v>
      </c>
      <c r="J2126" t="str">
        <f t="shared" si="133"/>
        <v>3-6 yrs</v>
      </c>
      <c r="K2126">
        <f t="shared" ca="1" si="135"/>
        <v>3</v>
      </c>
      <c r="L2126" t="s">
        <v>27</v>
      </c>
      <c r="M2126">
        <v>1</v>
      </c>
      <c r="N2126">
        <v>0</v>
      </c>
      <c r="O2126">
        <v>0</v>
      </c>
      <c r="P2126">
        <v>0</v>
      </c>
      <c r="Q2126">
        <v>0</v>
      </c>
      <c r="R2126">
        <f>SUM(M2126:N2126:O2126:P2126:Q2126)</f>
        <v>1</v>
      </c>
      <c r="S2126" s="1">
        <v>75982</v>
      </c>
      <c r="T2126" s="1" t="str">
        <f t="shared" si="134"/>
        <v>Medium</v>
      </c>
      <c r="U2126">
        <v>1</v>
      </c>
      <c r="V2126">
        <v>2025</v>
      </c>
      <c r="W2126" t="s">
        <v>34</v>
      </c>
      <c r="X2126">
        <v>1</v>
      </c>
    </row>
    <row r="2127" spans="1:24" x14ac:dyDescent="0.3">
      <c r="A2127">
        <v>2126</v>
      </c>
      <c r="B2127" t="s">
        <v>31</v>
      </c>
      <c r="C2127" t="str">
        <f>_xlfn.XLOOKUP(B2127,Lookup_table!B:B,Lookup_table!C:C)</f>
        <v>Business</v>
      </c>
      <c r="D2127" t="s">
        <v>22</v>
      </c>
      <c r="E2127" t="s">
        <v>32</v>
      </c>
      <c r="F2127" t="s">
        <v>52</v>
      </c>
      <c r="G2127" t="s">
        <v>25</v>
      </c>
      <c r="H2127" t="str">
        <f t="shared" si="132"/>
        <v>Onsite/Hybrid</v>
      </c>
      <c r="I2127" t="s">
        <v>35</v>
      </c>
      <c r="J2127" t="str">
        <f t="shared" si="133"/>
        <v>0-2 yrs</v>
      </c>
      <c r="K2127">
        <f t="shared" ca="1" si="135"/>
        <v>0</v>
      </c>
      <c r="L2127" t="s">
        <v>19</v>
      </c>
      <c r="M2127">
        <v>1</v>
      </c>
      <c r="N2127">
        <v>0</v>
      </c>
      <c r="O2127">
        <v>1</v>
      </c>
      <c r="P2127">
        <v>0</v>
      </c>
      <c r="Q2127">
        <v>1</v>
      </c>
      <c r="R2127">
        <f>SUM(M2127:N2127:O2127:P2127:Q2127)</f>
        <v>3</v>
      </c>
      <c r="S2127" s="1">
        <v>98636</v>
      </c>
      <c r="T2127" s="1" t="str">
        <f t="shared" si="134"/>
        <v>Medium</v>
      </c>
      <c r="U2127">
        <v>10</v>
      </c>
      <c r="V2127">
        <v>2023</v>
      </c>
      <c r="W2127" t="s">
        <v>34</v>
      </c>
      <c r="X2127">
        <v>3</v>
      </c>
    </row>
    <row r="2128" spans="1:24" x14ac:dyDescent="0.3">
      <c r="A2128">
        <v>2127</v>
      </c>
      <c r="B2128" t="s">
        <v>50</v>
      </c>
      <c r="C2128" t="str">
        <f>_xlfn.XLOOKUP(B2128,Lookup_table!B:B,Lookup_table!C:C)</f>
        <v>AI</v>
      </c>
      <c r="D2128" t="s">
        <v>22</v>
      </c>
      <c r="E2128" t="s">
        <v>40</v>
      </c>
      <c r="F2128" t="s">
        <v>16</v>
      </c>
      <c r="G2128" t="s">
        <v>30</v>
      </c>
      <c r="H2128" t="str">
        <f t="shared" si="132"/>
        <v>Onsite/Hybrid</v>
      </c>
      <c r="I2128" t="s">
        <v>18</v>
      </c>
      <c r="J2128" t="str">
        <f t="shared" si="133"/>
        <v>7+ yrs</v>
      </c>
      <c r="K2128">
        <f t="shared" ca="1" si="135"/>
        <v>11</v>
      </c>
      <c r="L2128" t="s">
        <v>39</v>
      </c>
      <c r="M2128">
        <v>0</v>
      </c>
      <c r="N2128">
        <v>1</v>
      </c>
      <c r="O2128">
        <v>0</v>
      </c>
      <c r="P2128">
        <v>1</v>
      </c>
      <c r="Q2128">
        <v>0</v>
      </c>
      <c r="R2128">
        <f>SUM(M2128:N2128:O2128:P2128:Q2128)</f>
        <v>2</v>
      </c>
      <c r="S2128" s="1">
        <v>172999</v>
      </c>
      <c r="T2128" s="1" t="str">
        <f t="shared" si="134"/>
        <v>High</v>
      </c>
      <c r="U2128">
        <v>8</v>
      </c>
      <c r="V2128">
        <v>2020</v>
      </c>
      <c r="W2128" t="s">
        <v>34</v>
      </c>
      <c r="X2128">
        <v>3</v>
      </c>
    </row>
    <row r="2129" spans="1:24" x14ac:dyDescent="0.3">
      <c r="A2129">
        <v>2128</v>
      </c>
      <c r="B2129" t="s">
        <v>31</v>
      </c>
      <c r="C2129" t="str">
        <f>_xlfn.XLOOKUP(B2129,Lookup_table!B:B,Lookup_table!C:C)</f>
        <v>Business</v>
      </c>
      <c r="D2129" t="s">
        <v>14</v>
      </c>
      <c r="E2129" t="s">
        <v>32</v>
      </c>
      <c r="F2129" t="s">
        <v>16</v>
      </c>
      <c r="G2129" t="s">
        <v>25</v>
      </c>
      <c r="H2129" t="str">
        <f t="shared" si="132"/>
        <v>Onsite/Hybrid</v>
      </c>
      <c r="I2129" t="s">
        <v>18</v>
      </c>
      <c r="J2129" t="str">
        <f t="shared" si="133"/>
        <v>7+ yrs</v>
      </c>
      <c r="K2129">
        <f t="shared" ca="1" si="135"/>
        <v>7</v>
      </c>
      <c r="L2129" t="s">
        <v>19</v>
      </c>
      <c r="M2129">
        <v>1</v>
      </c>
      <c r="N2129">
        <v>1</v>
      </c>
      <c r="O2129">
        <v>1</v>
      </c>
      <c r="P2129">
        <v>1</v>
      </c>
      <c r="Q2129">
        <v>0</v>
      </c>
      <c r="R2129">
        <f>SUM(M2129:N2129:O2129:P2129:Q2129)</f>
        <v>4</v>
      </c>
      <c r="S2129" s="1">
        <v>133880</v>
      </c>
      <c r="T2129" s="1" t="str">
        <f t="shared" si="134"/>
        <v>High</v>
      </c>
      <c r="U2129">
        <v>2</v>
      </c>
      <c r="V2129">
        <v>2025</v>
      </c>
      <c r="W2129" t="s">
        <v>28</v>
      </c>
      <c r="X2129">
        <v>6</v>
      </c>
    </row>
    <row r="2130" spans="1:24" x14ac:dyDescent="0.3">
      <c r="A2130">
        <v>2129</v>
      </c>
      <c r="B2130" t="s">
        <v>41</v>
      </c>
      <c r="C2130" t="str">
        <f>_xlfn.XLOOKUP(B2130,Lookup_table!B:B,Lookup_table!C:C)</f>
        <v>Data</v>
      </c>
      <c r="D2130" t="s">
        <v>14</v>
      </c>
      <c r="E2130" t="s">
        <v>38</v>
      </c>
      <c r="F2130" t="s">
        <v>16</v>
      </c>
      <c r="G2130" t="s">
        <v>30</v>
      </c>
      <c r="H2130" t="str">
        <f t="shared" si="132"/>
        <v>Onsite/Hybrid</v>
      </c>
      <c r="I2130" t="s">
        <v>35</v>
      </c>
      <c r="J2130" t="str">
        <f t="shared" si="133"/>
        <v>0-2 yrs</v>
      </c>
      <c r="K2130">
        <f t="shared" ca="1" si="135"/>
        <v>2</v>
      </c>
      <c r="L2130" t="s">
        <v>19</v>
      </c>
      <c r="M2130">
        <v>0</v>
      </c>
      <c r="N2130">
        <v>1</v>
      </c>
      <c r="O2130">
        <v>0</v>
      </c>
      <c r="P2130">
        <v>1</v>
      </c>
      <c r="Q2130">
        <v>0</v>
      </c>
      <c r="R2130">
        <f>SUM(M2130:N2130:O2130:P2130:Q2130)</f>
        <v>2</v>
      </c>
      <c r="S2130" s="1">
        <v>61527</v>
      </c>
      <c r="T2130" s="1" t="str">
        <f t="shared" si="134"/>
        <v>Low</v>
      </c>
      <c r="U2130">
        <v>5</v>
      </c>
      <c r="V2130">
        <v>2026</v>
      </c>
      <c r="W2130" t="s">
        <v>34</v>
      </c>
      <c r="X2130">
        <v>4</v>
      </c>
    </row>
    <row r="2131" spans="1:24" x14ac:dyDescent="0.3">
      <c r="A2131">
        <v>2130</v>
      </c>
      <c r="B2131" t="s">
        <v>21</v>
      </c>
      <c r="C2131" t="str">
        <f>_xlfn.XLOOKUP(B2131,Lookup_table!B:B,Lookup_table!C:C)</f>
        <v>AI</v>
      </c>
      <c r="D2131" t="s">
        <v>34</v>
      </c>
      <c r="E2131" t="s">
        <v>40</v>
      </c>
      <c r="F2131" t="s">
        <v>52</v>
      </c>
      <c r="G2131" t="s">
        <v>25</v>
      </c>
      <c r="H2131" t="str">
        <f t="shared" si="132"/>
        <v>Onsite/Hybrid</v>
      </c>
      <c r="I2131" t="s">
        <v>18</v>
      </c>
      <c r="J2131" t="str">
        <f t="shared" si="133"/>
        <v>7+ yrs</v>
      </c>
      <c r="K2131">
        <f t="shared" ca="1" si="135"/>
        <v>9</v>
      </c>
      <c r="L2131" t="s">
        <v>19</v>
      </c>
      <c r="M2131">
        <v>1</v>
      </c>
      <c r="N2131">
        <v>1</v>
      </c>
      <c r="O2131">
        <v>0</v>
      </c>
      <c r="P2131">
        <v>1</v>
      </c>
      <c r="Q2131">
        <v>1</v>
      </c>
      <c r="R2131">
        <f>SUM(M2131:N2131:O2131:P2131:Q2131)</f>
        <v>4</v>
      </c>
      <c r="S2131" s="1">
        <v>166626</v>
      </c>
      <c r="T2131" s="1" t="str">
        <f t="shared" si="134"/>
        <v>High</v>
      </c>
      <c r="U2131">
        <v>8</v>
      </c>
      <c r="V2131">
        <v>2024</v>
      </c>
      <c r="W2131" t="s">
        <v>28</v>
      </c>
      <c r="X2131">
        <v>7</v>
      </c>
    </row>
    <row r="2132" spans="1:24" x14ac:dyDescent="0.3">
      <c r="A2132">
        <v>2131</v>
      </c>
      <c r="B2132" t="s">
        <v>21</v>
      </c>
      <c r="C2132" t="str">
        <f>_xlfn.XLOOKUP(B2132,Lookup_table!B:B,Lookup_table!C:C)</f>
        <v>AI</v>
      </c>
      <c r="D2132" t="s">
        <v>37</v>
      </c>
      <c r="E2132" t="s">
        <v>15</v>
      </c>
      <c r="F2132" t="s">
        <v>43</v>
      </c>
      <c r="G2132" t="s">
        <v>30</v>
      </c>
      <c r="H2132" t="str">
        <f t="shared" si="132"/>
        <v>Onsite/Hybrid</v>
      </c>
      <c r="I2132" t="s">
        <v>35</v>
      </c>
      <c r="J2132" t="str">
        <f t="shared" si="133"/>
        <v>0-2 yrs</v>
      </c>
      <c r="K2132">
        <f t="shared" ca="1" si="135"/>
        <v>2</v>
      </c>
      <c r="L2132" t="s">
        <v>39</v>
      </c>
      <c r="M2132">
        <v>0</v>
      </c>
      <c r="N2132">
        <v>1</v>
      </c>
      <c r="O2132">
        <v>1</v>
      </c>
      <c r="P2132">
        <v>0</v>
      </c>
      <c r="Q2132">
        <v>1</v>
      </c>
      <c r="R2132">
        <f>SUM(M2132:N2132:O2132:P2132:Q2132)</f>
        <v>3</v>
      </c>
      <c r="S2132" s="1">
        <v>111827</v>
      </c>
      <c r="T2132" s="1" t="str">
        <f t="shared" si="134"/>
        <v>Medium</v>
      </c>
      <c r="U2132">
        <v>4</v>
      </c>
      <c r="V2132">
        <v>2024</v>
      </c>
      <c r="W2132" t="s">
        <v>34</v>
      </c>
      <c r="X2132">
        <v>2</v>
      </c>
    </row>
    <row r="2133" spans="1:24" x14ac:dyDescent="0.3">
      <c r="A2133">
        <v>2132</v>
      </c>
      <c r="B2133" t="s">
        <v>31</v>
      </c>
      <c r="C2133" t="str">
        <f>_xlfn.XLOOKUP(B2133,Lookup_table!B:B,Lookup_table!C:C)</f>
        <v>Business</v>
      </c>
      <c r="D2133" t="s">
        <v>14</v>
      </c>
      <c r="E2133" t="s">
        <v>38</v>
      </c>
      <c r="F2133" t="s">
        <v>52</v>
      </c>
      <c r="G2133" t="s">
        <v>17</v>
      </c>
      <c r="H2133" t="str">
        <f t="shared" si="132"/>
        <v>Remote</v>
      </c>
      <c r="I2133" t="s">
        <v>18</v>
      </c>
      <c r="J2133" t="str">
        <f t="shared" si="133"/>
        <v>7+ yrs</v>
      </c>
      <c r="K2133">
        <f t="shared" ca="1" si="135"/>
        <v>7</v>
      </c>
      <c r="L2133" t="s">
        <v>19</v>
      </c>
      <c r="M2133">
        <v>0</v>
      </c>
      <c r="N2133">
        <v>0</v>
      </c>
      <c r="O2133">
        <v>0</v>
      </c>
      <c r="P2133">
        <v>0</v>
      </c>
      <c r="Q2133">
        <v>1</v>
      </c>
      <c r="R2133">
        <f>SUM(M2133:N2133:O2133:P2133:Q2133)</f>
        <v>1</v>
      </c>
      <c r="S2133" s="1">
        <v>113157</v>
      </c>
      <c r="T2133" s="1" t="str">
        <f t="shared" si="134"/>
        <v>Medium</v>
      </c>
      <c r="U2133">
        <v>2</v>
      </c>
      <c r="V2133">
        <v>2026</v>
      </c>
      <c r="W2133" t="s">
        <v>34</v>
      </c>
      <c r="X2133">
        <v>3</v>
      </c>
    </row>
    <row r="2134" spans="1:24" x14ac:dyDescent="0.3">
      <c r="A2134">
        <v>2133</v>
      </c>
      <c r="B2134" t="s">
        <v>33</v>
      </c>
      <c r="C2134" t="str">
        <f>_xlfn.XLOOKUP(B2134,Lookup_table!B:B,Lookup_table!C:C)</f>
        <v>Data</v>
      </c>
      <c r="D2134" t="s">
        <v>22</v>
      </c>
      <c r="E2134" t="s">
        <v>42</v>
      </c>
      <c r="F2134" t="s">
        <v>29</v>
      </c>
      <c r="G2134" t="s">
        <v>25</v>
      </c>
      <c r="H2134" t="str">
        <f t="shared" si="132"/>
        <v>Onsite/Hybrid</v>
      </c>
      <c r="I2134" t="s">
        <v>35</v>
      </c>
      <c r="J2134" t="str">
        <f t="shared" si="133"/>
        <v>0-2 yrs</v>
      </c>
      <c r="K2134">
        <f t="shared" ca="1" si="135"/>
        <v>2</v>
      </c>
      <c r="L2134" t="s">
        <v>19</v>
      </c>
      <c r="M2134">
        <v>0</v>
      </c>
      <c r="N2134">
        <v>0</v>
      </c>
      <c r="O2134">
        <v>1</v>
      </c>
      <c r="P2134">
        <v>0</v>
      </c>
      <c r="Q2134">
        <v>0</v>
      </c>
      <c r="R2134">
        <f>SUM(M2134:N2134:O2134:P2134:Q2134)</f>
        <v>1</v>
      </c>
      <c r="S2134" s="1">
        <v>85767</v>
      </c>
      <c r="T2134" s="1" t="str">
        <f t="shared" si="134"/>
        <v>Medium</v>
      </c>
      <c r="U2134">
        <v>6</v>
      </c>
      <c r="V2134">
        <v>2024</v>
      </c>
      <c r="W2134" t="s">
        <v>34</v>
      </c>
      <c r="X2134">
        <v>5</v>
      </c>
    </row>
    <row r="2135" spans="1:24" x14ac:dyDescent="0.3">
      <c r="A2135">
        <v>2134</v>
      </c>
      <c r="B2135" t="s">
        <v>36</v>
      </c>
      <c r="C2135" t="str">
        <f>_xlfn.XLOOKUP(B2135,Lookup_table!B:B,Lookup_table!C:C)</f>
        <v>Data</v>
      </c>
      <c r="D2135" t="s">
        <v>14</v>
      </c>
      <c r="E2135" t="s">
        <v>32</v>
      </c>
      <c r="F2135" t="s">
        <v>52</v>
      </c>
      <c r="G2135" t="s">
        <v>17</v>
      </c>
      <c r="H2135" t="str">
        <f t="shared" si="132"/>
        <v>Remote</v>
      </c>
      <c r="I2135" t="s">
        <v>18</v>
      </c>
      <c r="J2135" t="str">
        <f t="shared" si="133"/>
        <v>7+ yrs</v>
      </c>
      <c r="K2135">
        <f t="shared" ca="1" si="135"/>
        <v>8</v>
      </c>
      <c r="L2135" t="s">
        <v>19</v>
      </c>
      <c r="M2135">
        <v>1</v>
      </c>
      <c r="N2135">
        <v>1</v>
      </c>
      <c r="O2135">
        <v>1</v>
      </c>
      <c r="P2135">
        <v>0</v>
      </c>
      <c r="Q2135">
        <v>0</v>
      </c>
      <c r="R2135">
        <f>SUM(M2135:N2135:O2135:P2135:Q2135)</f>
        <v>3</v>
      </c>
      <c r="S2135" s="1">
        <v>119696</v>
      </c>
      <c r="T2135" s="1" t="str">
        <f t="shared" si="134"/>
        <v>Medium</v>
      </c>
      <c r="U2135">
        <v>4</v>
      </c>
      <c r="V2135">
        <v>2024</v>
      </c>
      <c r="W2135" t="s">
        <v>34</v>
      </c>
      <c r="X2135">
        <v>1</v>
      </c>
    </row>
    <row r="2136" spans="1:24" x14ac:dyDescent="0.3">
      <c r="A2136">
        <v>2135</v>
      </c>
      <c r="B2136" t="s">
        <v>21</v>
      </c>
      <c r="C2136" t="str">
        <f>_xlfn.XLOOKUP(B2136,Lookup_table!B:B,Lookup_table!C:C)</f>
        <v>AI</v>
      </c>
      <c r="D2136" t="s">
        <v>37</v>
      </c>
      <c r="E2136" t="s">
        <v>40</v>
      </c>
      <c r="F2136" t="s">
        <v>52</v>
      </c>
      <c r="G2136" t="s">
        <v>17</v>
      </c>
      <c r="H2136" t="str">
        <f t="shared" si="132"/>
        <v>Remote</v>
      </c>
      <c r="I2136" t="s">
        <v>18</v>
      </c>
      <c r="J2136" t="str">
        <f t="shared" si="133"/>
        <v>7+ yrs</v>
      </c>
      <c r="K2136">
        <f t="shared" ca="1" si="135"/>
        <v>8</v>
      </c>
      <c r="L2136" t="s">
        <v>19</v>
      </c>
      <c r="M2136">
        <v>0</v>
      </c>
      <c r="N2136">
        <v>1</v>
      </c>
      <c r="O2136">
        <v>0</v>
      </c>
      <c r="P2136">
        <v>1</v>
      </c>
      <c r="Q2136">
        <v>1</v>
      </c>
      <c r="R2136">
        <f>SUM(M2136:N2136:O2136:P2136:Q2136)</f>
        <v>3</v>
      </c>
      <c r="S2136" s="1">
        <v>169215</v>
      </c>
      <c r="T2136" s="1" t="str">
        <f t="shared" si="134"/>
        <v>High</v>
      </c>
      <c r="U2136">
        <v>8</v>
      </c>
      <c r="V2136">
        <v>2024</v>
      </c>
      <c r="W2136" t="s">
        <v>20</v>
      </c>
      <c r="X2136">
        <v>2</v>
      </c>
    </row>
    <row r="2137" spans="1:24" x14ac:dyDescent="0.3">
      <c r="A2137">
        <v>2136</v>
      </c>
      <c r="B2137" t="s">
        <v>36</v>
      </c>
      <c r="C2137" t="str">
        <f>_xlfn.XLOOKUP(B2137,Lookup_table!B:B,Lookup_table!C:C)</f>
        <v>Data</v>
      </c>
      <c r="D2137" t="s">
        <v>37</v>
      </c>
      <c r="E2137" t="s">
        <v>32</v>
      </c>
      <c r="F2137" t="s">
        <v>44</v>
      </c>
      <c r="G2137" t="s">
        <v>17</v>
      </c>
      <c r="H2137" t="str">
        <f t="shared" si="132"/>
        <v>Remote</v>
      </c>
      <c r="I2137" t="s">
        <v>35</v>
      </c>
      <c r="J2137" t="str">
        <f t="shared" si="133"/>
        <v>0-2 yrs</v>
      </c>
      <c r="K2137">
        <f t="shared" ca="1" si="135"/>
        <v>1</v>
      </c>
      <c r="L2137" t="s">
        <v>27</v>
      </c>
      <c r="M2137">
        <v>0</v>
      </c>
      <c r="N2137">
        <v>1</v>
      </c>
      <c r="O2137">
        <v>1</v>
      </c>
      <c r="P2137">
        <v>0</v>
      </c>
      <c r="Q2137">
        <v>0</v>
      </c>
      <c r="R2137">
        <f>SUM(M2137:N2137:O2137:P2137:Q2137)</f>
        <v>2</v>
      </c>
      <c r="S2137" s="1">
        <v>67099</v>
      </c>
      <c r="T2137" s="1" t="str">
        <f t="shared" si="134"/>
        <v>Low</v>
      </c>
      <c r="U2137">
        <v>8</v>
      </c>
      <c r="V2137">
        <v>2025</v>
      </c>
      <c r="W2137" t="s">
        <v>28</v>
      </c>
      <c r="X2137">
        <v>9</v>
      </c>
    </row>
    <row r="2138" spans="1:24" x14ac:dyDescent="0.3">
      <c r="A2138">
        <v>2137</v>
      </c>
      <c r="B2138" t="s">
        <v>21</v>
      </c>
      <c r="C2138" t="str">
        <f>_xlfn.XLOOKUP(B2138,Lookup_table!B:B,Lookup_table!C:C)</f>
        <v>AI</v>
      </c>
      <c r="D2138" t="s">
        <v>34</v>
      </c>
      <c r="E2138" t="s">
        <v>38</v>
      </c>
      <c r="F2138" t="s">
        <v>24</v>
      </c>
      <c r="G2138" t="s">
        <v>17</v>
      </c>
      <c r="H2138" t="str">
        <f t="shared" si="132"/>
        <v>Remote</v>
      </c>
      <c r="I2138" t="s">
        <v>18</v>
      </c>
      <c r="J2138" t="str">
        <f t="shared" si="133"/>
        <v>7+ yrs</v>
      </c>
      <c r="K2138">
        <f t="shared" ca="1" si="135"/>
        <v>15</v>
      </c>
      <c r="L2138" t="s">
        <v>39</v>
      </c>
      <c r="M2138">
        <v>1</v>
      </c>
      <c r="N2138">
        <v>1</v>
      </c>
      <c r="O2138">
        <v>1</v>
      </c>
      <c r="P2138">
        <v>0</v>
      </c>
      <c r="Q2138">
        <v>0</v>
      </c>
      <c r="R2138">
        <f>SUM(M2138:N2138:O2138:P2138:Q2138)</f>
        <v>3</v>
      </c>
      <c r="S2138" s="1">
        <v>159220</v>
      </c>
      <c r="T2138" s="1" t="str">
        <f t="shared" si="134"/>
        <v>High</v>
      </c>
      <c r="U2138">
        <v>4</v>
      </c>
      <c r="V2138">
        <v>2022</v>
      </c>
      <c r="W2138" t="s">
        <v>34</v>
      </c>
      <c r="X2138">
        <v>4</v>
      </c>
    </row>
    <row r="2139" spans="1:24" x14ac:dyDescent="0.3">
      <c r="A2139">
        <v>2138</v>
      </c>
      <c r="B2139" t="s">
        <v>41</v>
      </c>
      <c r="C2139" t="str">
        <f>_xlfn.XLOOKUP(B2139,Lookup_table!B:B,Lookup_table!C:C)</f>
        <v>Data</v>
      </c>
      <c r="D2139" t="s">
        <v>22</v>
      </c>
      <c r="E2139" t="s">
        <v>38</v>
      </c>
      <c r="F2139" t="s">
        <v>52</v>
      </c>
      <c r="G2139" t="s">
        <v>17</v>
      </c>
      <c r="H2139" t="str">
        <f t="shared" si="132"/>
        <v>Remote</v>
      </c>
      <c r="I2139" t="s">
        <v>35</v>
      </c>
      <c r="J2139" t="str">
        <f t="shared" si="133"/>
        <v>0-2 yrs</v>
      </c>
      <c r="K2139">
        <f t="shared" ca="1" si="135"/>
        <v>1</v>
      </c>
      <c r="L2139" t="s">
        <v>39</v>
      </c>
      <c r="M2139">
        <v>0</v>
      </c>
      <c r="N2139">
        <v>1</v>
      </c>
      <c r="O2139">
        <v>0</v>
      </c>
      <c r="P2139">
        <v>0</v>
      </c>
      <c r="Q2139">
        <v>1</v>
      </c>
      <c r="R2139">
        <f>SUM(M2139:N2139:O2139:P2139:Q2139)</f>
        <v>2</v>
      </c>
      <c r="S2139" s="1">
        <v>79575</v>
      </c>
      <c r="T2139" s="1" t="str">
        <f t="shared" si="134"/>
        <v>Medium</v>
      </c>
      <c r="U2139">
        <v>12</v>
      </c>
      <c r="V2139">
        <v>2024</v>
      </c>
      <c r="W2139" t="s">
        <v>20</v>
      </c>
      <c r="X2139">
        <v>1</v>
      </c>
    </row>
    <row r="2140" spans="1:24" x14ac:dyDescent="0.3">
      <c r="A2140">
        <v>2139</v>
      </c>
      <c r="B2140" t="s">
        <v>33</v>
      </c>
      <c r="C2140" t="str">
        <f>_xlfn.XLOOKUP(B2140,Lookup_table!B:B,Lookup_table!C:C)</f>
        <v>Data</v>
      </c>
      <c r="D2140" t="s">
        <v>37</v>
      </c>
      <c r="E2140" t="s">
        <v>40</v>
      </c>
      <c r="F2140" t="s">
        <v>51</v>
      </c>
      <c r="G2140" t="s">
        <v>17</v>
      </c>
      <c r="H2140" t="str">
        <f t="shared" si="132"/>
        <v>Remote</v>
      </c>
      <c r="I2140" t="s">
        <v>26</v>
      </c>
      <c r="J2140" t="str">
        <f t="shared" si="133"/>
        <v>3-6 yrs</v>
      </c>
      <c r="K2140">
        <f t="shared" ca="1" si="135"/>
        <v>5</v>
      </c>
      <c r="L2140" t="s">
        <v>19</v>
      </c>
      <c r="M2140">
        <v>0</v>
      </c>
      <c r="N2140">
        <v>1</v>
      </c>
      <c r="O2140">
        <v>1</v>
      </c>
      <c r="P2140">
        <v>0</v>
      </c>
      <c r="Q2140">
        <v>0</v>
      </c>
      <c r="R2140">
        <f>SUM(M2140:N2140:O2140:P2140:Q2140)</f>
        <v>2</v>
      </c>
      <c r="S2140" s="1">
        <v>93630</v>
      </c>
      <c r="T2140" s="1" t="str">
        <f t="shared" si="134"/>
        <v>Medium</v>
      </c>
      <c r="U2140">
        <v>7</v>
      </c>
      <c r="V2140">
        <v>2025</v>
      </c>
      <c r="W2140" t="s">
        <v>28</v>
      </c>
      <c r="X2140">
        <v>8</v>
      </c>
    </row>
    <row r="2141" spans="1:24" x14ac:dyDescent="0.3">
      <c r="A2141">
        <v>2140</v>
      </c>
      <c r="B2141" t="s">
        <v>31</v>
      </c>
      <c r="C2141" t="str">
        <f>_xlfn.XLOOKUP(B2141,Lookup_table!B:B,Lookup_table!C:C)</f>
        <v>Business</v>
      </c>
      <c r="D2141" t="s">
        <v>37</v>
      </c>
      <c r="E2141" t="s">
        <v>42</v>
      </c>
      <c r="F2141" t="s">
        <v>43</v>
      </c>
      <c r="G2141" t="s">
        <v>17</v>
      </c>
      <c r="H2141" t="str">
        <f t="shared" si="132"/>
        <v>Remote</v>
      </c>
      <c r="I2141" t="s">
        <v>35</v>
      </c>
      <c r="J2141" t="str">
        <f t="shared" si="133"/>
        <v>0-2 yrs</v>
      </c>
      <c r="K2141">
        <f t="shared" ca="1" si="135"/>
        <v>1</v>
      </c>
      <c r="L2141" t="s">
        <v>27</v>
      </c>
      <c r="M2141">
        <v>0</v>
      </c>
      <c r="N2141">
        <v>1</v>
      </c>
      <c r="O2141">
        <v>0</v>
      </c>
      <c r="P2141">
        <v>1</v>
      </c>
      <c r="Q2141">
        <v>1</v>
      </c>
      <c r="R2141">
        <f>SUM(M2141:N2141:O2141:P2141:Q2141)</f>
        <v>3</v>
      </c>
      <c r="S2141" s="1">
        <v>75905</v>
      </c>
      <c r="T2141" s="1" t="str">
        <f t="shared" si="134"/>
        <v>Medium</v>
      </c>
      <c r="U2141">
        <v>1</v>
      </c>
      <c r="V2141">
        <v>2021</v>
      </c>
      <c r="W2141" t="s">
        <v>28</v>
      </c>
      <c r="X2141">
        <v>7</v>
      </c>
    </row>
    <row r="2142" spans="1:24" x14ac:dyDescent="0.3">
      <c r="A2142">
        <v>2141</v>
      </c>
      <c r="B2142" t="s">
        <v>41</v>
      </c>
      <c r="C2142" t="str">
        <f>_xlfn.XLOOKUP(B2142,Lookup_table!B:B,Lookup_table!C:C)</f>
        <v>Data</v>
      </c>
      <c r="D2142" t="s">
        <v>14</v>
      </c>
      <c r="E2142" t="s">
        <v>40</v>
      </c>
      <c r="F2142" t="s">
        <v>16</v>
      </c>
      <c r="G2142" t="s">
        <v>25</v>
      </c>
      <c r="H2142" t="str">
        <f t="shared" si="132"/>
        <v>Onsite/Hybrid</v>
      </c>
      <c r="I2142" t="s">
        <v>35</v>
      </c>
      <c r="J2142" t="str">
        <f t="shared" si="133"/>
        <v>0-2 yrs</v>
      </c>
      <c r="K2142">
        <f t="shared" ca="1" si="135"/>
        <v>1</v>
      </c>
      <c r="L2142" t="s">
        <v>39</v>
      </c>
      <c r="M2142">
        <v>0</v>
      </c>
      <c r="N2142">
        <v>0</v>
      </c>
      <c r="O2142">
        <v>1</v>
      </c>
      <c r="P2142">
        <v>0</v>
      </c>
      <c r="Q2142">
        <v>0</v>
      </c>
      <c r="R2142">
        <f>SUM(M2142:N2142:O2142:P2142:Q2142)</f>
        <v>1</v>
      </c>
      <c r="S2142" s="1">
        <v>61716</v>
      </c>
      <c r="T2142" s="1" t="str">
        <f t="shared" si="134"/>
        <v>Low</v>
      </c>
      <c r="U2142">
        <v>5</v>
      </c>
      <c r="V2142">
        <v>2020</v>
      </c>
      <c r="W2142" t="s">
        <v>34</v>
      </c>
      <c r="X2142">
        <v>1</v>
      </c>
    </row>
    <row r="2143" spans="1:24" x14ac:dyDescent="0.3">
      <c r="A2143">
        <v>2142</v>
      </c>
      <c r="B2143" t="s">
        <v>31</v>
      </c>
      <c r="C2143" t="str">
        <f>_xlfn.XLOOKUP(B2143,Lookup_table!B:B,Lookup_table!C:C)</f>
        <v>Business</v>
      </c>
      <c r="D2143" t="s">
        <v>22</v>
      </c>
      <c r="E2143" t="s">
        <v>42</v>
      </c>
      <c r="F2143" t="s">
        <v>16</v>
      </c>
      <c r="G2143" t="s">
        <v>30</v>
      </c>
      <c r="H2143" t="str">
        <f t="shared" si="132"/>
        <v>Onsite/Hybrid</v>
      </c>
      <c r="I2143" t="s">
        <v>26</v>
      </c>
      <c r="J2143" t="str">
        <f t="shared" si="133"/>
        <v>3-6 yrs</v>
      </c>
      <c r="K2143">
        <f t="shared" ca="1" si="135"/>
        <v>3</v>
      </c>
      <c r="L2143" t="s">
        <v>27</v>
      </c>
      <c r="M2143">
        <v>1</v>
      </c>
      <c r="N2143">
        <v>0</v>
      </c>
      <c r="O2143">
        <v>1</v>
      </c>
      <c r="P2143">
        <v>0</v>
      </c>
      <c r="Q2143">
        <v>0</v>
      </c>
      <c r="R2143">
        <f>SUM(M2143:N2143:O2143:P2143:Q2143)</f>
        <v>2</v>
      </c>
      <c r="S2143" s="1">
        <v>109876</v>
      </c>
      <c r="T2143" s="1" t="str">
        <f t="shared" si="134"/>
        <v>Medium</v>
      </c>
      <c r="U2143">
        <v>11</v>
      </c>
      <c r="V2143">
        <v>2025</v>
      </c>
      <c r="W2143" t="s">
        <v>20</v>
      </c>
      <c r="X2143">
        <v>6</v>
      </c>
    </row>
    <row r="2144" spans="1:24" x14ac:dyDescent="0.3">
      <c r="A2144">
        <v>2143</v>
      </c>
      <c r="B2144" t="s">
        <v>21</v>
      </c>
      <c r="C2144" t="str">
        <f>_xlfn.XLOOKUP(B2144,Lookup_table!B:B,Lookup_table!C:C)</f>
        <v>AI</v>
      </c>
      <c r="D2144" t="s">
        <v>14</v>
      </c>
      <c r="E2144" t="s">
        <v>38</v>
      </c>
      <c r="F2144" t="s">
        <v>52</v>
      </c>
      <c r="G2144" t="s">
        <v>17</v>
      </c>
      <c r="H2144" t="str">
        <f t="shared" si="132"/>
        <v>Remote</v>
      </c>
      <c r="I2144" t="s">
        <v>18</v>
      </c>
      <c r="J2144" t="str">
        <f t="shared" si="133"/>
        <v>7+ yrs</v>
      </c>
      <c r="K2144">
        <f t="shared" ca="1" si="135"/>
        <v>9</v>
      </c>
      <c r="L2144" t="s">
        <v>19</v>
      </c>
      <c r="M2144">
        <v>0</v>
      </c>
      <c r="N2144">
        <v>0</v>
      </c>
      <c r="O2144">
        <v>0</v>
      </c>
      <c r="P2144">
        <v>1</v>
      </c>
      <c r="Q2144">
        <v>1</v>
      </c>
      <c r="R2144">
        <f>SUM(M2144:N2144:O2144:P2144:Q2144)</f>
        <v>2</v>
      </c>
      <c r="S2144" s="1">
        <v>161192</v>
      </c>
      <c r="T2144" s="1" t="str">
        <f t="shared" si="134"/>
        <v>High</v>
      </c>
      <c r="U2144">
        <v>1</v>
      </c>
      <c r="V2144">
        <v>2020</v>
      </c>
      <c r="W2144" t="s">
        <v>28</v>
      </c>
      <c r="X2144">
        <v>9</v>
      </c>
    </row>
    <row r="2145" spans="1:24" x14ac:dyDescent="0.3">
      <c r="A2145">
        <v>2144</v>
      </c>
      <c r="B2145" t="s">
        <v>50</v>
      </c>
      <c r="C2145" t="str">
        <f>_xlfn.XLOOKUP(B2145,Lookup_table!B:B,Lookup_table!C:C)</f>
        <v>AI</v>
      </c>
      <c r="D2145" t="s">
        <v>22</v>
      </c>
      <c r="E2145" t="s">
        <v>23</v>
      </c>
      <c r="F2145" t="s">
        <v>16</v>
      </c>
      <c r="G2145" t="s">
        <v>25</v>
      </c>
      <c r="H2145" t="str">
        <f t="shared" si="132"/>
        <v>Onsite/Hybrid</v>
      </c>
      <c r="I2145" t="s">
        <v>35</v>
      </c>
      <c r="J2145" t="str">
        <f t="shared" si="133"/>
        <v>0-2 yrs</v>
      </c>
      <c r="K2145">
        <f t="shared" ca="1" si="135"/>
        <v>0</v>
      </c>
      <c r="L2145" t="s">
        <v>39</v>
      </c>
      <c r="M2145">
        <v>0</v>
      </c>
      <c r="N2145">
        <v>0</v>
      </c>
      <c r="O2145">
        <v>1</v>
      </c>
      <c r="P2145">
        <v>1</v>
      </c>
      <c r="Q2145">
        <v>1</v>
      </c>
      <c r="R2145">
        <f>SUM(M2145:N2145:O2145:P2145:Q2145)</f>
        <v>3</v>
      </c>
      <c r="S2145" s="1">
        <v>147850</v>
      </c>
      <c r="T2145" s="1" t="str">
        <f t="shared" si="134"/>
        <v>High</v>
      </c>
      <c r="U2145">
        <v>4</v>
      </c>
      <c r="V2145">
        <v>2021</v>
      </c>
      <c r="W2145" t="s">
        <v>28</v>
      </c>
      <c r="X2145">
        <v>5</v>
      </c>
    </row>
    <row r="2146" spans="1:24" x14ac:dyDescent="0.3">
      <c r="A2146">
        <v>2145</v>
      </c>
      <c r="B2146" t="s">
        <v>50</v>
      </c>
      <c r="C2146" t="str">
        <f>_xlfn.XLOOKUP(B2146,Lookup_table!B:B,Lookup_table!C:C)</f>
        <v>AI</v>
      </c>
      <c r="D2146" t="s">
        <v>34</v>
      </c>
      <c r="E2146" t="s">
        <v>32</v>
      </c>
      <c r="F2146" t="s">
        <v>16</v>
      </c>
      <c r="G2146" t="s">
        <v>25</v>
      </c>
      <c r="H2146" t="str">
        <f t="shared" si="132"/>
        <v>Onsite/Hybrid</v>
      </c>
      <c r="I2146" t="s">
        <v>18</v>
      </c>
      <c r="J2146" t="str">
        <f t="shared" si="133"/>
        <v>7+ yrs</v>
      </c>
      <c r="K2146">
        <f t="shared" ca="1" si="135"/>
        <v>15</v>
      </c>
      <c r="L2146" t="s">
        <v>19</v>
      </c>
      <c r="M2146">
        <v>0</v>
      </c>
      <c r="N2146">
        <v>0</v>
      </c>
      <c r="O2146">
        <v>1</v>
      </c>
      <c r="P2146">
        <v>1</v>
      </c>
      <c r="Q2146">
        <v>0</v>
      </c>
      <c r="R2146">
        <f>SUM(M2146:N2146:O2146:P2146:Q2146)</f>
        <v>2</v>
      </c>
      <c r="S2146" s="1">
        <v>167187</v>
      </c>
      <c r="T2146" s="1" t="str">
        <f t="shared" si="134"/>
        <v>High</v>
      </c>
      <c r="U2146">
        <v>3</v>
      </c>
      <c r="V2146">
        <v>2026</v>
      </c>
      <c r="W2146" t="s">
        <v>28</v>
      </c>
      <c r="X2146">
        <v>3</v>
      </c>
    </row>
    <row r="2147" spans="1:24" x14ac:dyDescent="0.3">
      <c r="A2147">
        <v>2146</v>
      </c>
      <c r="B2147" t="s">
        <v>21</v>
      </c>
      <c r="C2147" t="str">
        <f>_xlfn.XLOOKUP(B2147,Lookup_table!B:B,Lookup_table!C:C)</f>
        <v>AI</v>
      </c>
      <c r="D2147" t="s">
        <v>14</v>
      </c>
      <c r="E2147" t="s">
        <v>42</v>
      </c>
      <c r="F2147" t="s">
        <v>24</v>
      </c>
      <c r="G2147" t="s">
        <v>30</v>
      </c>
      <c r="H2147" t="str">
        <f t="shared" si="132"/>
        <v>Onsite/Hybrid</v>
      </c>
      <c r="I2147" t="s">
        <v>26</v>
      </c>
      <c r="J2147" t="str">
        <f t="shared" si="133"/>
        <v>3-6 yrs</v>
      </c>
      <c r="K2147">
        <f t="shared" ca="1" si="135"/>
        <v>5</v>
      </c>
      <c r="L2147" t="s">
        <v>39</v>
      </c>
      <c r="M2147">
        <v>1</v>
      </c>
      <c r="N2147">
        <v>1</v>
      </c>
      <c r="O2147">
        <v>1</v>
      </c>
      <c r="P2147">
        <v>1</v>
      </c>
      <c r="Q2147">
        <v>0</v>
      </c>
      <c r="R2147">
        <f>SUM(M2147:N2147:O2147:P2147:Q2147)</f>
        <v>4</v>
      </c>
      <c r="S2147" s="1">
        <v>144505</v>
      </c>
      <c r="T2147" s="1" t="str">
        <f t="shared" si="134"/>
        <v>High</v>
      </c>
      <c r="U2147">
        <v>1</v>
      </c>
      <c r="V2147">
        <v>2020</v>
      </c>
      <c r="W2147" t="s">
        <v>28</v>
      </c>
      <c r="X2147">
        <v>7</v>
      </c>
    </row>
    <row r="2148" spans="1:24" x14ac:dyDescent="0.3">
      <c r="A2148">
        <v>2147</v>
      </c>
      <c r="B2148" t="s">
        <v>31</v>
      </c>
      <c r="C2148" t="str">
        <f>_xlfn.XLOOKUP(B2148,Lookup_table!B:B,Lookup_table!C:C)</f>
        <v>Business</v>
      </c>
      <c r="D2148" t="s">
        <v>14</v>
      </c>
      <c r="E2148" t="s">
        <v>42</v>
      </c>
      <c r="F2148" t="s">
        <v>29</v>
      </c>
      <c r="G2148" t="s">
        <v>17</v>
      </c>
      <c r="H2148" t="str">
        <f t="shared" si="132"/>
        <v>Remote</v>
      </c>
      <c r="I2148" t="s">
        <v>35</v>
      </c>
      <c r="J2148" t="str">
        <f t="shared" si="133"/>
        <v>0-2 yrs</v>
      </c>
      <c r="K2148">
        <f t="shared" ca="1" si="135"/>
        <v>0</v>
      </c>
      <c r="L2148" t="s">
        <v>27</v>
      </c>
      <c r="M2148">
        <v>0</v>
      </c>
      <c r="N2148">
        <v>0</v>
      </c>
      <c r="O2148">
        <v>1</v>
      </c>
      <c r="P2148">
        <v>1</v>
      </c>
      <c r="Q2148">
        <v>0</v>
      </c>
      <c r="R2148">
        <f>SUM(M2148:N2148:O2148:P2148:Q2148)</f>
        <v>2</v>
      </c>
      <c r="S2148" s="1">
        <v>84190</v>
      </c>
      <c r="T2148" s="1" t="str">
        <f t="shared" si="134"/>
        <v>Medium</v>
      </c>
      <c r="U2148">
        <v>11</v>
      </c>
      <c r="V2148">
        <v>2021</v>
      </c>
      <c r="W2148" t="s">
        <v>28</v>
      </c>
      <c r="X2148">
        <v>6</v>
      </c>
    </row>
    <row r="2149" spans="1:24" x14ac:dyDescent="0.3">
      <c r="A2149">
        <v>2148</v>
      </c>
      <c r="B2149" t="s">
        <v>41</v>
      </c>
      <c r="C2149" t="str">
        <f>_xlfn.XLOOKUP(B2149,Lookup_table!B:B,Lookup_table!C:C)</f>
        <v>Data</v>
      </c>
      <c r="D2149" t="s">
        <v>37</v>
      </c>
      <c r="E2149" t="s">
        <v>38</v>
      </c>
      <c r="F2149" t="s">
        <v>29</v>
      </c>
      <c r="G2149" t="s">
        <v>30</v>
      </c>
      <c r="H2149" t="str">
        <f t="shared" si="132"/>
        <v>Onsite/Hybrid</v>
      </c>
      <c r="I2149" t="s">
        <v>26</v>
      </c>
      <c r="J2149" t="str">
        <f t="shared" si="133"/>
        <v>3-6 yrs</v>
      </c>
      <c r="K2149">
        <f t="shared" ca="1" si="135"/>
        <v>3</v>
      </c>
      <c r="L2149" t="s">
        <v>27</v>
      </c>
      <c r="M2149">
        <v>1</v>
      </c>
      <c r="N2149">
        <v>0</v>
      </c>
      <c r="O2149">
        <v>0</v>
      </c>
      <c r="P2149">
        <v>0</v>
      </c>
      <c r="Q2149">
        <v>1</v>
      </c>
      <c r="R2149">
        <f>SUM(M2149:N2149:O2149:P2149:Q2149)</f>
        <v>2</v>
      </c>
      <c r="S2149" s="1">
        <v>84812</v>
      </c>
      <c r="T2149" s="1" t="str">
        <f t="shared" si="134"/>
        <v>Medium</v>
      </c>
      <c r="U2149">
        <v>11</v>
      </c>
      <c r="V2149">
        <v>2022</v>
      </c>
      <c r="W2149" t="s">
        <v>28</v>
      </c>
      <c r="X2149">
        <v>7</v>
      </c>
    </row>
    <row r="2150" spans="1:24" x14ac:dyDescent="0.3">
      <c r="A2150">
        <v>2149</v>
      </c>
      <c r="B2150" t="s">
        <v>41</v>
      </c>
      <c r="C2150" t="str">
        <f>_xlfn.XLOOKUP(B2150,Lookup_table!B:B,Lookup_table!C:C)</f>
        <v>Data</v>
      </c>
      <c r="D2150" t="s">
        <v>37</v>
      </c>
      <c r="E2150" t="s">
        <v>38</v>
      </c>
      <c r="F2150" t="s">
        <v>43</v>
      </c>
      <c r="G2150" t="s">
        <v>17</v>
      </c>
      <c r="H2150" t="str">
        <f t="shared" si="132"/>
        <v>Remote</v>
      </c>
      <c r="I2150" t="s">
        <v>35</v>
      </c>
      <c r="J2150" t="str">
        <f t="shared" si="133"/>
        <v>0-2 yrs</v>
      </c>
      <c r="K2150">
        <f t="shared" ca="1" si="135"/>
        <v>1</v>
      </c>
      <c r="L2150" t="s">
        <v>19</v>
      </c>
      <c r="M2150">
        <v>0</v>
      </c>
      <c r="N2150">
        <v>1</v>
      </c>
      <c r="O2150">
        <v>0</v>
      </c>
      <c r="P2150">
        <v>1</v>
      </c>
      <c r="Q2150">
        <v>1</v>
      </c>
      <c r="R2150">
        <f>SUM(M2150:N2150:O2150:P2150:Q2150)</f>
        <v>3</v>
      </c>
      <c r="S2150" s="1">
        <v>76522</v>
      </c>
      <c r="T2150" s="1" t="str">
        <f t="shared" si="134"/>
        <v>Medium</v>
      </c>
      <c r="U2150">
        <v>2</v>
      </c>
      <c r="V2150">
        <v>2021</v>
      </c>
      <c r="W2150" t="s">
        <v>20</v>
      </c>
      <c r="X2150">
        <v>4</v>
      </c>
    </row>
    <row r="2151" spans="1:24" x14ac:dyDescent="0.3">
      <c r="A2151">
        <v>2150</v>
      </c>
      <c r="B2151" t="s">
        <v>31</v>
      </c>
      <c r="C2151" t="str">
        <f>_xlfn.XLOOKUP(B2151,Lookup_table!B:B,Lookup_table!C:C)</f>
        <v>Business</v>
      </c>
      <c r="D2151" t="s">
        <v>34</v>
      </c>
      <c r="E2151" t="s">
        <v>42</v>
      </c>
      <c r="F2151" t="s">
        <v>24</v>
      </c>
      <c r="G2151" t="s">
        <v>25</v>
      </c>
      <c r="H2151" t="str">
        <f t="shared" si="132"/>
        <v>Onsite/Hybrid</v>
      </c>
      <c r="I2151" t="s">
        <v>18</v>
      </c>
      <c r="J2151" t="str">
        <f t="shared" si="133"/>
        <v>7+ yrs</v>
      </c>
      <c r="K2151">
        <f t="shared" ca="1" si="135"/>
        <v>11</v>
      </c>
      <c r="L2151" t="s">
        <v>27</v>
      </c>
      <c r="M2151">
        <v>1</v>
      </c>
      <c r="N2151">
        <v>1</v>
      </c>
      <c r="O2151">
        <v>0</v>
      </c>
      <c r="P2151">
        <v>0</v>
      </c>
      <c r="Q2151">
        <v>1</v>
      </c>
      <c r="R2151">
        <f>SUM(M2151:N2151:O2151:P2151:Q2151)</f>
        <v>3</v>
      </c>
      <c r="S2151" s="1">
        <v>109629</v>
      </c>
      <c r="T2151" s="1" t="str">
        <f t="shared" si="134"/>
        <v>Medium</v>
      </c>
      <c r="U2151">
        <v>10</v>
      </c>
      <c r="V2151">
        <v>2024</v>
      </c>
      <c r="W2151" t="s">
        <v>34</v>
      </c>
      <c r="X2151">
        <v>3</v>
      </c>
    </row>
    <row r="2152" spans="1:24" x14ac:dyDescent="0.3">
      <c r="A2152">
        <v>2151</v>
      </c>
      <c r="B2152" t="s">
        <v>33</v>
      </c>
      <c r="C2152" t="str">
        <f>_xlfn.XLOOKUP(B2152,Lookup_table!B:B,Lookup_table!C:C)</f>
        <v>Data</v>
      </c>
      <c r="D2152" t="s">
        <v>14</v>
      </c>
      <c r="E2152" t="s">
        <v>32</v>
      </c>
      <c r="F2152" t="s">
        <v>43</v>
      </c>
      <c r="G2152" t="s">
        <v>17</v>
      </c>
      <c r="H2152" t="str">
        <f t="shared" si="132"/>
        <v>Remote</v>
      </c>
      <c r="I2152" t="s">
        <v>35</v>
      </c>
      <c r="J2152" t="str">
        <f t="shared" si="133"/>
        <v>0-2 yrs</v>
      </c>
      <c r="K2152">
        <f t="shared" ca="1" si="135"/>
        <v>1</v>
      </c>
      <c r="L2152" t="s">
        <v>27</v>
      </c>
      <c r="M2152">
        <v>1</v>
      </c>
      <c r="N2152">
        <v>1</v>
      </c>
      <c r="O2152">
        <v>0</v>
      </c>
      <c r="P2152">
        <v>1</v>
      </c>
      <c r="Q2152">
        <v>1</v>
      </c>
      <c r="R2152">
        <f>SUM(M2152:N2152:O2152:P2152:Q2152)</f>
        <v>4</v>
      </c>
      <c r="S2152" s="1">
        <v>76834</v>
      </c>
      <c r="T2152" s="1" t="str">
        <f t="shared" si="134"/>
        <v>Medium</v>
      </c>
      <c r="U2152">
        <v>2</v>
      </c>
      <c r="V2152">
        <v>2025</v>
      </c>
      <c r="W2152" t="s">
        <v>20</v>
      </c>
      <c r="X2152">
        <v>2</v>
      </c>
    </row>
    <row r="2153" spans="1:24" x14ac:dyDescent="0.3">
      <c r="A2153">
        <v>2152</v>
      </c>
      <c r="B2153" t="s">
        <v>21</v>
      </c>
      <c r="C2153" t="str">
        <f>_xlfn.XLOOKUP(B2153,Lookup_table!B:B,Lookup_table!C:C)</f>
        <v>AI</v>
      </c>
      <c r="D2153" t="s">
        <v>14</v>
      </c>
      <c r="E2153" t="s">
        <v>38</v>
      </c>
      <c r="F2153" t="s">
        <v>44</v>
      </c>
      <c r="G2153" t="s">
        <v>17</v>
      </c>
      <c r="H2153" t="str">
        <f t="shared" si="132"/>
        <v>Remote</v>
      </c>
      <c r="I2153" t="s">
        <v>18</v>
      </c>
      <c r="J2153" t="str">
        <f t="shared" si="133"/>
        <v>7+ yrs</v>
      </c>
      <c r="K2153">
        <f t="shared" ca="1" si="135"/>
        <v>7</v>
      </c>
      <c r="L2153" t="s">
        <v>27</v>
      </c>
      <c r="M2153">
        <v>0</v>
      </c>
      <c r="N2153">
        <v>0</v>
      </c>
      <c r="O2153">
        <v>1</v>
      </c>
      <c r="P2153">
        <v>1</v>
      </c>
      <c r="Q2153">
        <v>1</v>
      </c>
      <c r="R2153">
        <f>SUM(M2153:N2153:O2153:P2153:Q2153)</f>
        <v>3</v>
      </c>
      <c r="S2153" s="1">
        <v>179604</v>
      </c>
      <c r="T2153" s="1" t="str">
        <f t="shared" si="134"/>
        <v>High</v>
      </c>
      <c r="U2153">
        <v>6</v>
      </c>
      <c r="V2153">
        <v>2020</v>
      </c>
      <c r="W2153" t="s">
        <v>28</v>
      </c>
      <c r="X2153">
        <v>7</v>
      </c>
    </row>
    <row r="2154" spans="1:24" x14ac:dyDescent="0.3">
      <c r="A2154">
        <v>2153</v>
      </c>
      <c r="B2154" t="s">
        <v>33</v>
      </c>
      <c r="C2154" t="str">
        <f>_xlfn.XLOOKUP(B2154,Lookup_table!B:B,Lookup_table!C:C)</f>
        <v>Data</v>
      </c>
      <c r="D2154" t="s">
        <v>34</v>
      </c>
      <c r="E2154" t="s">
        <v>42</v>
      </c>
      <c r="F2154" t="s">
        <v>16</v>
      </c>
      <c r="G2154" t="s">
        <v>25</v>
      </c>
      <c r="H2154" t="str">
        <f t="shared" si="132"/>
        <v>Onsite/Hybrid</v>
      </c>
      <c r="I2154" t="s">
        <v>18</v>
      </c>
      <c r="J2154" t="str">
        <f t="shared" si="133"/>
        <v>7+ yrs</v>
      </c>
      <c r="K2154">
        <f t="shared" ca="1" si="135"/>
        <v>7</v>
      </c>
      <c r="L2154" t="s">
        <v>19</v>
      </c>
      <c r="M2154">
        <v>0</v>
      </c>
      <c r="N2154">
        <v>1</v>
      </c>
      <c r="O2154">
        <v>0</v>
      </c>
      <c r="P2154">
        <v>1</v>
      </c>
      <c r="Q2154">
        <v>1</v>
      </c>
      <c r="R2154">
        <f>SUM(M2154:N2154:O2154:P2154:Q2154)</f>
        <v>3</v>
      </c>
      <c r="S2154" s="1">
        <v>121844</v>
      </c>
      <c r="T2154" s="1" t="str">
        <f t="shared" si="134"/>
        <v>High</v>
      </c>
      <c r="U2154">
        <v>3</v>
      </c>
      <c r="V2154">
        <v>2026</v>
      </c>
      <c r="W2154" t="s">
        <v>34</v>
      </c>
      <c r="X2154">
        <v>3</v>
      </c>
    </row>
    <row r="2155" spans="1:24" x14ac:dyDescent="0.3">
      <c r="A2155">
        <v>2154</v>
      </c>
      <c r="B2155" t="s">
        <v>50</v>
      </c>
      <c r="C2155" t="str">
        <f>_xlfn.XLOOKUP(B2155,Lookup_table!B:B,Lookup_table!C:C)</f>
        <v>AI</v>
      </c>
      <c r="D2155" t="s">
        <v>22</v>
      </c>
      <c r="E2155" t="s">
        <v>38</v>
      </c>
      <c r="F2155" t="s">
        <v>51</v>
      </c>
      <c r="G2155" t="s">
        <v>25</v>
      </c>
      <c r="H2155" t="str">
        <f t="shared" si="132"/>
        <v>Onsite/Hybrid</v>
      </c>
      <c r="I2155" t="s">
        <v>18</v>
      </c>
      <c r="J2155" t="str">
        <f t="shared" si="133"/>
        <v>7+ yrs</v>
      </c>
      <c r="K2155">
        <f t="shared" ca="1" si="135"/>
        <v>14</v>
      </c>
      <c r="L2155" t="s">
        <v>39</v>
      </c>
      <c r="M2155">
        <v>1</v>
      </c>
      <c r="N2155">
        <v>1</v>
      </c>
      <c r="O2155">
        <v>1</v>
      </c>
      <c r="P2155">
        <v>1</v>
      </c>
      <c r="Q2155">
        <v>0</v>
      </c>
      <c r="R2155">
        <f>SUM(M2155:N2155:O2155:P2155:Q2155)</f>
        <v>4</v>
      </c>
      <c r="S2155" s="1">
        <v>190634</v>
      </c>
      <c r="T2155" s="1" t="str">
        <f t="shared" si="134"/>
        <v>High</v>
      </c>
      <c r="U2155">
        <v>12</v>
      </c>
      <c r="V2155">
        <v>2020</v>
      </c>
      <c r="W2155" t="s">
        <v>28</v>
      </c>
      <c r="X2155">
        <v>1</v>
      </c>
    </row>
    <row r="2156" spans="1:24" x14ac:dyDescent="0.3">
      <c r="A2156">
        <v>2155</v>
      </c>
      <c r="B2156" t="s">
        <v>41</v>
      </c>
      <c r="C2156" t="str">
        <f>_xlfn.XLOOKUP(B2156,Lookup_table!B:B,Lookup_table!C:C)</f>
        <v>Data</v>
      </c>
      <c r="D2156" t="s">
        <v>37</v>
      </c>
      <c r="E2156" t="s">
        <v>38</v>
      </c>
      <c r="F2156" t="s">
        <v>43</v>
      </c>
      <c r="G2156" t="s">
        <v>17</v>
      </c>
      <c r="H2156" t="str">
        <f t="shared" si="132"/>
        <v>Remote</v>
      </c>
      <c r="I2156" t="s">
        <v>26</v>
      </c>
      <c r="J2156" t="str">
        <f t="shared" si="133"/>
        <v>3-6 yrs</v>
      </c>
      <c r="K2156">
        <f t="shared" ca="1" si="135"/>
        <v>5</v>
      </c>
      <c r="L2156" t="s">
        <v>39</v>
      </c>
      <c r="M2156">
        <v>0</v>
      </c>
      <c r="N2156">
        <v>0</v>
      </c>
      <c r="O2156">
        <v>0</v>
      </c>
      <c r="P2156">
        <v>0</v>
      </c>
      <c r="Q2156">
        <v>0</v>
      </c>
      <c r="R2156">
        <f>SUM(M2156:N2156:O2156:P2156:Q2156)</f>
        <v>0</v>
      </c>
      <c r="S2156" s="1">
        <v>74906</v>
      </c>
      <c r="T2156" s="1" t="str">
        <f t="shared" si="134"/>
        <v>Medium</v>
      </c>
      <c r="U2156">
        <v>6</v>
      </c>
      <c r="V2156">
        <v>2022</v>
      </c>
      <c r="W2156" t="s">
        <v>34</v>
      </c>
      <c r="X2156">
        <v>3</v>
      </c>
    </row>
    <row r="2157" spans="1:24" x14ac:dyDescent="0.3">
      <c r="A2157">
        <v>2156</v>
      </c>
      <c r="B2157" t="s">
        <v>33</v>
      </c>
      <c r="C2157" t="str">
        <f>_xlfn.XLOOKUP(B2157,Lookup_table!B:B,Lookup_table!C:C)</f>
        <v>Data</v>
      </c>
      <c r="D2157" t="s">
        <v>22</v>
      </c>
      <c r="E2157" t="s">
        <v>15</v>
      </c>
      <c r="F2157" t="s">
        <v>51</v>
      </c>
      <c r="G2157" t="s">
        <v>17</v>
      </c>
      <c r="H2157" t="str">
        <f t="shared" si="132"/>
        <v>Remote</v>
      </c>
      <c r="I2157" t="s">
        <v>35</v>
      </c>
      <c r="J2157" t="str">
        <f t="shared" si="133"/>
        <v>0-2 yrs</v>
      </c>
      <c r="K2157">
        <f t="shared" ca="1" si="135"/>
        <v>2</v>
      </c>
      <c r="L2157" t="s">
        <v>39</v>
      </c>
      <c r="M2157">
        <v>0</v>
      </c>
      <c r="N2157">
        <v>0</v>
      </c>
      <c r="O2157">
        <v>0</v>
      </c>
      <c r="P2157">
        <v>0</v>
      </c>
      <c r="Q2157">
        <v>1</v>
      </c>
      <c r="R2157">
        <f>SUM(M2157:N2157:O2157:P2157:Q2157)</f>
        <v>1</v>
      </c>
      <c r="S2157" s="1">
        <v>84665</v>
      </c>
      <c r="T2157" s="1" t="str">
        <f t="shared" si="134"/>
        <v>Medium</v>
      </c>
      <c r="U2157">
        <v>9</v>
      </c>
      <c r="V2157">
        <v>2026</v>
      </c>
      <c r="W2157" t="s">
        <v>34</v>
      </c>
      <c r="X2157">
        <v>4</v>
      </c>
    </row>
    <row r="2158" spans="1:24" x14ac:dyDescent="0.3">
      <c r="A2158">
        <v>2157</v>
      </c>
      <c r="B2158" t="s">
        <v>33</v>
      </c>
      <c r="C2158" t="str">
        <f>_xlfn.XLOOKUP(B2158,Lookup_table!B:B,Lookup_table!C:C)</f>
        <v>Data</v>
      </c>
      <c r="D2158" t="s">
        <v>14</v>
      </c>
      <c r="E2158" t="s">
        <v>32</v>
      </c>
      <c r="F2158" t="s">
        <v>44</v>
      </c>
      <c r="G2158" t="s">
        <v>25</v>
      </c>
      <c r="H2158" t="str">
        <f t="shared" si="132"/>
        <v>Onsite/Hybrid</v>
      </c>
      <c r="I2158" t="s">
        <v>18</v>
      </c>
      <c r="J2158" t="str">
        <f t="shared" si="133"/>
        <v>7+ yrs</v>
      </c>
      <c r="K2158">
        <f t="shared" ca="1" si="135"/>
        <v>11</v>
      </c>
      <c r="L2158" t="s">
        <v>19</v>
      </c>
      <c r="M2158">
        <v>1</v>
      </c>
      <c r="N2158">
        <v>0</v>
      </c>
      <c r="O2158">
        <v>0</v>
      </c>
      <c r="P2158">
        <v>0</v>
      </c>
      <c r="Q2158">
        <v>0</v>
      </c>
      <c r="R2158">
        <f>SUM(M2158:N2158:O2158:P2158:Q2158)</f>
        <v>1</v>
      </c>
      <c r="S2158" s="1">
        <v>104330</v>
      </c>
      <c r="T2158" s="1" t="str">
        <f t="shared" si="134"/>
        <v>Medium</v>
      </c>
      <c r="U2158">
        <v>11</v>
      </c>
      <c r="V2158">
        <v>2022</v>
      </c>
      <c r="W2158" t="s">
        <v>34</v>
      </c>
      <c r="X2158">
        <v>4</v>
      </c>
    </row>
    <row r="2159" spans="1:24" x14ac:dyDescent="0.3">
      <c r="A2159">
        <v>2158</v>
      </c>
      <c r="B2159" t="s">
        <v>21</v>
      </c>
      <c r="C2159" t="str">
        <f>_xlfn.XLOOKUP(B2159,Lookup_table!B:B,Lookup_table!C:C)</f>
        <v>AI</v>
      </c>
      <c r="D2159" t="s">
        <v>22</v>
      </c>
      <c r="E2159" t="s">
        <v>38</v>
      </c>
      <c r="F2159" t="s">
        <v>16</v>
      </c>
      <c r="G2159" t="s">
        <v>25</v>
      </c>
      <c r="H2159" t="str">
        <f t="shared" si="132"/>
        <v>Onsite/Hybrid</v>
      </c>
      <c r="I2159" t="s">
        <v>26</v>
      </c>
      <c r="J2159" t="str">
        <f t="shared" si="133"/>
        <v>3-6 yrs</v>
      </c>
      <c r="K2159">
        <f t="shared" ca="1" si="135"/>
        <v>4</v>
      </c>
      <c r="L2159" t="s">
        <v>27</v>
      </c>
      <c r="M2159">
        <v>0</v>
      </c>
      <c r="N2159">
        <v>1</v>
      </c>
      <c r="O2159">
        <v>1</v>
      </c>
      <c r="P2159">
        <v>1</v>
      </c>
      <c r="Q2159">
        <v>0</v>
      </c>
      <c r="R2159">
        <f>SUM(M2159:N2159:O2159:P2159:Q2159)</f>
        <v>3</v>
      </c>
      <c r="S2159" s="1">
        <v>163486</v>
      </c>
      <c r="T2159" s="1" t="str">
        <f t="shared" si="134"/>
        <v>High</v>
      </c>
      <c r="U2159">
        <v>3</v>
      </c>
      <c r="V2159">
        <v>2021</v>
      </c>
      <c r="W2159" t="s">
        <v>28</v>
      </c>
      <c r="X2159">
        <v>6</v>
      </c>
    </row>
    <row r="2160" spans="1:24" x14ac:dyDescent="0.3">
      <c r="A2160">
        <v>2159</v>
      </c>
      <c r="B2160" t="s">
        <v>41</v>
      </c>
      <c r="C2160" t="str">
        <f>_xlfn.XLOOKUP(B2160,Lookup_table!B:B,Lookup_table!C:C)</f>
        <v>Data</v>
      </c>
      <c r="D2160" t="s">
        <v>34</v>
      </c>
      <c r="E2160" t="s">
        <v>32</v>
      </c>
      <c r="F2160" t="s">
        <v>52</v>
      </c>
      <c r="G2160" t="s">
        <v>25</v>
      </c>
      <c r="H2160" t="str">
        <f t="shared" si="132"/>
        <v>Onsite/Hybrid</v>
      </c>
      <c r="I2160" t="s">
        <v>18</v>
      </c>
      <c r="J2160" t="str">
        <f t="shared" si="133"/>
        <v>7+ yrs</v>
      </c>
      <c r="K2160">
        <f t="shared" ca="1" si="135"/>
        <v>12</v>
      </c>
      <c r="L2160" t="s">
        <v>39</v>
      </c>
      <c r="M2160">
        <v>1</v>
      </c>
      <c r="N2160">
        <v>0</v>
      </c>
      <c r="O2160">
        <v>0</v>
      </c>
      <c r="P2160">
        <v>1</v>
      </c>
      <c r="Q2160">
        <v>1</v>
      </c>
      <c r="R2160">
        <f>SUM(M2160:N2160:O2160:P2160:Q2160)</f>
        <v>3</v>
      </c>
      <c r="S2160" s="1">
        <v>122501</v>
      </c>
      <c r="T2160" s="1" t="str">
        <f t="shared" si="134"/>
        <v>High</v>
      </c>
      <c r="U2160">
        <v>10</v>
      </c>
      <c r="V2160">
        <v>2020</v>
      </c>
      <c r="W2160" t="s">
        <v>20</v>
      </c>
      <c r="X2160">
        <v>4</v>
      </c>
    </row>
    <row r="2161" spans="1:24" x14ac:dyDescent="0.3">
      <c r="A2161">
        <v>2160</v>
      </c>
      <c r="B2161" t="s">
        <v>50</v>
      </c>
      <c r="C2161" t="str">
        <f>_xlfn.XLOOKUP(B2161,Lookup_table!B:B,Lookup_table!C:C)</f>
        <v>AI</v>
      </c>
      <c r="D2161" t="s">
        <v>14</v>
      </c>
      <c r="E2161" t="s">
        <v>38</v>
      </c>
      <c r="F2161" t="s">
        <v>52</v>
      </c>
      <c r="G2161" t="s">
        <v>17</v>
      </c>
      <c r="H2161" t="str">
        <f t="shared" si="132"/>
        <v>Remote</v>
      </c>
      <c r="I2161" t="s">
        <v>18</v>
      </c>
      <c r="J2161" t="str">
        <f t="shared" si="133"/>
        <v>7+ yrs</v>
      </c>
      <c r="K2161">
        <f t="shared" ca="1" si="135"/>
        <v>12</v>
      </c>
      <c r="L2161" t="s">
        <v>19</v>
      </c>
      <c r="M2161">
        <v>0</v>
      </c>
      <c r="N2161">
        <v>0</v>
      </c>
      <c r="O2161">
        <v>0</v>
      </c>
      <c r="P2161">
        <v>1</v>
      </c>
      <c r="Q2161">
        <v>1</v>
      </c>
      <c r="R2161">
        <f>SUM(M2161:N2161:O2161:P2161:Q2161)</f>
        <v>2</v>
      </c>
      <c r="S2161" s="1">
        <v>168290</v>
      </c>
      <c r="T2161" s="1" t="str">
        <f t="shared" si="134"/>
        <v>High</v>
      </c>
      <c r="U2161">
        <v>4</v>
      </c>
      <c r="V2161">
        <v>2021</v>
      </c>
      <c r="W2161" t="s">
        <v>20</v>
      </c>
      <c r="X2161">
        <v>3</v>
      </c>
    </row>
    <row r="2162" spans="1:24" x14ac:dyDescent="0.3">
      <c r="A2162">
        <v>2161</v>
      </c>
      <c r="B2162" t="s">
        <v>50</v>
      </c>
      <c r="C2162" t="str">
        <f>_xlfn.XLOOKUP(B2162,Lookup_table!B:B,Lookup_table!C:C)</f>
        <v>AI</v>
      </c>
      <c r="D2162" t="s">
        <v>34</v>
      </c>
      <c r="E2162" t="s">
        <v>40</v>
      </c>
      <c r="F2162" t="s">
        <v>51</v>
      </c>
      <c r="G2162" t="s">
        <v>30</v>
      </c>
      <c r="H2162" t="str">
        <f t="shared" si="132"/>
        <v>Onsite/Hybrid</v>
      </c>
      <c r="I2162" t="s">
        <v>26</v>
      </c>
      <c r="J2162" t="str">
        <f t="shared" si="133"/>
        <v>3-6 yrs</v>
      </c>
      <c r="K2162">
        <f t="shared" ca="1" si="135"/>
        <v>4</v>
      </c>
      <c r="L2162" t="s">
        <v>39</v>
      </c>
      <c r="M2162">
        <v>1</v>
      </c>
      <c r="N2162">
        <v>0</v>
      </c>
      <c r="O2162">
        <v>0</v>
      </c>
      <c r="P2162">
        <v>1</v>
      </c>
      <c r="Q2162">
        <v>0</v>
      </c>
      <c r="R2162">
        <f>SUM(M2162:N2162:O2162:P2162:Q2162)</f>
        <v>2</v>
      </c>
      <c r="S2162" s="1">
        <v>134334</v>
      </c>
      <c r="T2162" s="1" t="str">
        <f t="shared" si="134"/>
        <v>High</v>
      </c>
      <c r="U2162">
        <v>9</v>
      </c>
      <c r="V2162">
        <v>2023</v>
      </c>
      <c r="W2162" t="s">
        <v>28</v>
      </c>
      <c r="X2162">
        <v>7</v>
      </c>
    </row>
    <row r="2163" spans="1:24" x14ac:dyDescent="0.3">
      <c r="A2163">
        <v>2162</v>
      </c>
      <c r="B2163" t="s">
        <v>33</v>
      </c>
      <c r="C2163" t="str">
        <f>_xlfn.XLOOKUP(B2163,Lookup_table!B:B,Lookup_table!C:C)</f>
        <v>Data</v>
      </c>
      <c r="D2163" t="s">
        <v>22</v>
      </c>
      <c r="E2163" t="s">
        <v>15</v>
      </c>
      <c r="F2163" t="s">
        <v>29</v>
      </c>
      <c r="G2163" t="s">
        <v>25</v>
      </c>
      <c r="H2163" t="str">
        <f t="shared" si="132"/>
        <v>Onsite/Hybrid</v>
      </c>
      <c r="I2163" t="s">
        <v>35</v>
      </c>
      <c r="J2163" t="str">
        <f t="shared" si="133"/>
        <v>0-2 yrs</v>
      </c>
      <c r="K2163">
        <f t="shared" ca="1" si="135"/>
        <v>2</v>
      </c>
      <c r="L2163" t="s">
        <v>19</v>
      </c>
      <c r="M2163">
        <v>0</v>
      </c>
      <c r="N2163">
        <v>0</v>
      </c>
      <c r="O2163">
        <v>0</v>
      </c>
      <c r="P2163">
        <v>1</v>
      </c>
      <c r="Q2163">
        <v>1</v>
      </c>
      <c r="R2163">
        <f>SUM(M2163:N2163:O2163:P2163:Q2163)</f>
        <v>2</v>
      </c>
      <c r="S2163" s="1">
        <v>99363</v>
      </c>
      <c r="T2163" s="1" t="str">
        <f t="shared" si="134"/>
        <v>Medium</v>
      </c>
      <c r="U2163">
        <v>11</v>
      </c>
      <c r="V2163">
        <v>2024</v>
      </c>
      <c r="W2163" t="s">
        <v>20</v>
      </c>
      <c r="X2163">
        <v>5</v>
      </c>
    </row>
    <row r="2164" spans="1:24" x14ac:dyDescent="0.3">
      <c r="A2164">
        <v>2163</v>
      </c>
      <c r="B2164" t="s">
        <v>21</v>
      </c>
      <c r="C2164" t="str">
        <f>_xlfn.XLOOKUP(B2164,Lookup_table!B:B,Lookup_table!C:C)</f>
        <v>AI</v>
      </c>
      <c r="D2164" t="s">
        <v>14</v>
      </c>
      <c r="E2164" t="s">
        <v>38</v>
      </c>
      <c r="F2164" t="s">
        <v>51</v>
      </c>
      <c r="G2164" t="s">
        <v>17</v>
      </c>
      <c r="H2164" t="str">
        <f t="shared" si="132"/>
        <v>Remote</v>
      </c>
      <c r="I2164" t="s">
        <v>26</v>
      </c>
      <c r="J2164" t="str">
        <f t="shared" si="133"/>
        <v>3-6 yrs</v>
      </c>
      <c r="K2164">
        <f t="shared" ca="1" si="135"/>
        <v>4</v>
      </c>
      <c r="L2164" t="s">
        <v>19</v>
      </c>
      <c r="M2164">
        <v>0</v>
      </c>
      <c r="N2164">
        <v>0</v>
      </c>
      <c r="O2164">
        <v>0</v>
      </c>
      <c r="P2164">
        <v>0</v>
      </c>
      <c r="Q2164">
        <v>0</v>
      </c>
      <c r="R2164">
        <f>SUM(M2164:N2164:O2164:P2164:Q2164)</f>
        <v>0</v>
      </c>
      <c r="S2164" s="1">
        <v>110244</v>
      </c>
      <c r="T2164" s="1" t="str">
        <f t="shared" si="134"/>
        <v>Medium</v>
      </c>
      <c r="U2164">
        <v>6</v>
      </c>
      <c r="V2164">
        <v>2026</v>
      </c>
      <c r="W2164" t="s">
        <v>28</v>
      </c>
      <c r="X2164">
        <v>7</v>
      </c>
    </row>
    <row r="2165" spans="1:24" x14ac:dyDescent="0.3">
      <c r="A2165">
        <v>2164</v>
      </c>
      <c r="B2165" t="s">
        <v>21</v>
      </c>
      <c r="C2165" t="str">
        <f>_xlfn.XLOOKUP(B2165,Lookup_table!B:B,Lookup_table!C:C)</f>
        <v>AI</v>
      </c>
      <c r="D2165" t="s">
        <v>37</v>
      </c>
      <c r="E2165" t="s">
        <v>38</v>
      </c>
      <c r="F2165" t="s">
        <v>44</v>
      </c>
      <c r="G2165" t="s">
        <v>25</v>
      </c>
      <c r="H2165" t="str">
        <f t="shared" si="132"/>
        <v>Onsite/Hybrid</v>
      </c>
      <c r="I2165" t="s">
        <v>26</v>
      </c>
      <c r="J2165" t="str">
        <f t="shared" si="133"/>
        <v>3-6 yrs</v>
      </c>
      <c r="K2165">
        <f t="shared" ca="1" si="135"/>
        <v>5</v>
      </c>
      <c r="L2165" t="s">
        <v>39</v>
      </c>
      <c r="M2165">
        <v>1</v>
      </c>
      <c r="N2165">
        <v>1</v>
      </c>
      <c r="O2165">
        <v>0</v>
      </c>
      <c r="P2165">
        <v>1</v>
      </c>
      <c r="Q2165">
        <v>0</v>
      </c>
      <c r="R2165">
        <f>SUM(M2165:N2165:O2165:P2165:Q2165)</f>
        <v>3</v>
      </c>
      <c r="S2165" s="1">
        <v>125203</v>
      </c>
      <c r="T2165" s="1" t="str">
        <f t="shared" si="134"/>
        <v>High</v>
      </c>
      <c r="U2165">
        <v>7</v>
      </c>
      <c r="V2165">
        <v>2024</v>
      </c>
      <c r="W2165" t="s">
        <v>20</v>
      </c>
      <c r="X2165">
        <v>2</v>
      </c>
    </row>
    <row r="2166" spans="1:24" x14ac:dyDescent="0.3">
      <c r="A2166">
        <v>2165</v>
      </c>
      <c r="B2166" t="s">
        <v>50</v>
      </c>
      <c r="C2166" t="str">
        <f>_xlfn.XLOOKUP(B2166,Lookup_table!B:B,Lookup_table!C:C)</f>
        <v>AI</v>
      </c>
      <c r="D2166" t="s">
        <v>14</v>
      </c>
      <c r="E2166" t="s">
        <v>42</v>
      </c>
      <c r="F2166" t="s">
        <v>51</v>
      </c>
      <c r="G2166" t="s">
        <v>25</v>
      </c>
      <c r="H2166" t="str">
        <f t="shared" si="132"/>
        <v>Onsite/Hybrid</v>
      </c>
      <c r="I2166" t="s">
        <v>26</v>
      </c>
      <c r="J2166" t="str">
        <f t="shared" si="133"/>
        <v>3-6 yrs</v>
      </c>
      <c r="K2166">
        <f t="shared" ca="1" si="135"/>
        <v>5</v>
      </c>
      <c r="L2166" t="s">
        <v>19</v>
      </c>
      <c r="M2166">
        <v>0</v>
      </c>
      <c r="N2166">
        <v>0</v>
      </c>
      <c r="O2166">
        <v>0</v>
      </c>
      <c r="P2166">
        <v>1</v>
      </c>
      <c r="Q2166">
        <v>0</v>
      </c>
      <c r="R2166">
        <f>SUM(M2166:N2166:O2166:P2166:Q2166)</f>
        <v>1</v>
      </c>
      <c r="S2166" s="1">
        <v>127546</v>
      </c>
      <c r="T2166" s="1" t="str">
        <f t="shared" si="134"/>
        <v>High</v>
      </c>
      <c r="U2166">
        <v>9</v>
      </c>
      <c r="V2166">
        <v>2020</v>
      </c>
      <c r="W2166" t="s">
        <v>20</v>
      </c>
      <c r="X2166">
        <v>5</v>
      </c>
    </row>
    <row r="2167" spans="1:24" x14ac:dyDescent="0.3">
      <c r="A2167">
        <v>2166</v>
      </c>
      <c r="B2167" t="s">
        <v>50</v>
      </c>
      <c r="C2167" t="str">
        <f>_xlfn.XLOOKUP(B2167,Lookup_table!B:B,Lookup_table!C:C)</f>
        <v>AI</v>
      </c>
      <c r="D2167" t="s">
        <v>14</v>
      </c>
      <c r="E2167" t="s">
        <v>23</v>
      </c>
      <c r="F2167" t="s">
        <v>44</v>
      </c>
      <c r="G2167" t="s">
        <v>30</v>
      </c>
      <c r="H2167" t="str">
        <f t="shared" si="132"/>
        <v>Onsite/Hybrid</v>
      </c>
      <c r="I2167" t="s">
        <v>26</v>
      </c>
      <c r="J2167" t="str">
        <f t="shared" si="133"/>
        <v>3-6 yrs</v>
      </c>
      <c r="K2167">
        <f t="shared" ca="1" si="135"/>
        <v>6</v>
      </c>
      <c r="L2167" t="s">
        <v>19</v>
      </c>
      <c r="M2167">
        <v>1</v>
      </c>
      <c r="N2167">
        <v>0</v>
      </c>
      <c r="O2167">
        <v>0</v>
      </c>
      <c r="P2167">
        <v>0</v>
      </c>
      <c r="Q2167">
        <v>1</v>
      </c>
      <c r="R2167">
        <f>SUM(M2167:N2167:O2167:P2167:Q2167)</f>
        <v>2</v>
      </c>
      <c r="S2167" s="1">
        <v>127146</v>
      </c>
      <c r="T2167" s="1" t="str">
        <f t="shared" si="134"/>
        <v>High</v>
      </c>
      <c r="U2167">
        <v>8</v>
      </c>
      <c r="V2167">
        <v>2025</v>
      </c>
      <c r="W2167" t="s">
        <v>28</v>
      </c>
      <c r="X2167">
        <v>8</v>
      </c>
    </row>
    <row r="2168" spans="1:24" x14ac:dyDescent="0.3">
      <c r="A2168">
        <v>2167</v>
      </c>
      <c r="B2168" t="s">
        <v>21</v>
      </c>
      <c r="C2168" t="str">
        <f>_xlfn.XLOOKUP(B2168,Lookup_table!B:B,Lookup_table!C:C)</f>
        <v>AI</v>
      </c>
      <c r="D2168" t="s">
        <v>22</v>
      </c>
      <c r="E2168" t="s">
        <v>15</v>
      </c>
      <c r="F2168" t="s">
        <v>43</v>
      </c>
      <c r="G2168" t="s">
        <v>30</v>
      </c>
      <c r="H2168" t="str">
        <f t="shared" si="132"/>
        <v>Onsite/Hybrid</v>
      </c>
      <c r="I2168" t="s">
        <v>18</v>
      </c>
      <c r="J2168" t="str">
        <f t="shared" si="133"/>
        <v>7+ yrs</v>
      </c>
      <c r="K2168">
        <f t="shared" ca="1" si="135"/>
        <v>10</v>
      </c>
      <c r="L2168" t="s">
        <v>19</v>
      </c>
      <c r="M2168">
        <v>0</v>
      </c>
      <c r="N2168">
        <v>1</v>
      </c>
      <c r="O2168">
        <v>0</v>
      </c>
      <c r="P2168">
        <v>1</v>
      </c>
      <c r="Q2168">
        <v>0</v>
      </c>
      <c r="R2168">
        <f>SUM(M2168:N2168:O2168:P2168:Q2168)</f>
        <v>2</v>
      </c>
      <c r="S2168" s="1">
        <v>174720</v>
      </c>
      <c r="T2168" s="1" t="str">
        <f t="shared" si="134"/>
        <v>High</v>
      </c>
      <c r="U2168">
        <v>6</v>
      </c>
      <c r="V2168">
        <v>2023</v>
      </c>
      <c r="W2168" t="s">
        <v>20</v>
      </c>
      <c r="X2168">
        <v>1</v>
      </c>
    </row>
    <row r="2169" spans="1:24" x14ac:dyDescent="0.3">
      <c r="A2169">
        <v>2168</v>
      </c>
      <c r="B2169" t="s">
        <v>33</v>
      </c>
      <c r="C2169" t="str">
        <f>_xlfn.XLOOKUP(B2169,Lookup_table!B:B,Lookup_table!C:C)</f>
        <v>Data</v>
      </c>
      <c r="D2169" t="s">
        <v>14</v>
      </c>
      <c r="E2169" t="s">
        <v>40</v>
      </c>
      <c r="F2169" t="s">
        <v>29</v>
      </c>
      <c r="G2169" t="s">
        <v>25</v>
      </c>
      <c r="H2169" t="str">
        <f t="shared" si="132"/>
        <v>Onsite/Hybrid</v>
      </c>
      <c r="I2169" t="s">
        <v>18</v>
      </c>
      <c r="J2169" t="str">
        <f t="shared" si="133"/>
        <v>7+ yrs</v>
      </c>
      <c r="K2169">
        <f t="shared" ca="1" si="135"/>
        <v>7</v>
      </c>
      <c r="L2169" t="s">
        <v>19</v>
      </c>
      <c r="M2169">
        <v>0</v>
      </c>
      <c r="N2169">
        <v>1</v>
      </c>
      <c r="O2169">
        <v>1</v>
      </c>
      <c r="P2169">
        <v>0</v>
      </c>
      <c r="Q2169">
        <v>0</v>
      </c>
      <c r="R2169">
        <f>SUM(M2169:N2169:O2169:P2169:Q2169)</f>
        <v>2</v>
      </c>
      <c r="S2169" s="1">
        <v>119064</v>
      </c>
      <c r="T2169" s="1" t="str">
        <f t="shared" si="134"/>
        <v>Medium</v>
      </c>
      <c r="U2169">
        <v>3</v>
      </c>
      <c r="V2169">
        <v>2024</v>
      </c>
      <c r="W2169" t="s">
        <v>28</v>
      </c>
      <c r="X2169">
        <v>8</v>
      </c>
    </row>
    <row r="2170" spans="1:24" x14ac:dyDescent="0.3">
      <c r="A2170">
        <v>2169</v>
      </c>
      <c r="B2170" t="s">
        <v>41</v>
      </c>
      <c r="C2170" t="str">
        <f>_xlfn.XLOOKUP(B2170,Lookup_table!B:B,Lookup_table!C:C)</f>
        <v>Data</v>
      </c>
      <c r="D2170" t="s">
        <v>37</v>
      </c>
      <c r="E2170" t="s">
        <v>40</v>
      </c>
      <c r="F2170" t="s">
        <v>43</v>
      </c>
      <c r="G2170" t="s">
        <v>25</v>
      </c>
      <c r="H2170" t="str">
        <f t="shared" si="132"/>
        <v>Onsite/Hybrid</v>
      </c>
      <c r="I2170" t="s">
        <v>18</v>
      </c>
      <c r="J2170" t="str">
        <f t="shared" si="133"/>
        <v>7+ yrs</v>
      </c>
      <c r="K2170">
        <f t="shared" ca="1" si="135"/>
        <v>8</v>
      </c>
      <c r="L2170" t="s">
        <v>39</v>
      </c>
      <c r="M2170">
        <v>0</v>
      </c>
      <c r="N2170">
        <v>0</v>
      </c>
      <c r="O2170">
        <v>0</v>
      </c>
      <c r="P2170">
        <v>0</v>
      </c>
      <c r="Q2170">
        <v>0</v>
      </c>
      <c r="R2170">
        <f>SUM(M2170:N2170:O2170:P2170:Q2170)</f>
        <v>0</v>
      </c>
      <c r="S2170" s="1">
        <v>103412</v>
      </c>
      <c r="T2170" s="1" t="str">
        <f t="shared" si="134"/>
        <v>Medium</v>
      </c>
      <c r="U2170">
        <v>12</v>
      </c>
      <c r="V2170">
        <v>2026</v>
      </c>
      <c r="W2170" t="s">
        <v>28</v>
      </c>
      <c r="X2170">
        <v>9</v>
      </c>
    </row>
    <row r="2171" spans="1:24" x14ac:dyDescent="0.3">
      <c r="A2171">
        <v>2170</v>
      </c>
      <c r="B2171" t="s">
        <v>50</v>
      </c>
      <c r="C2171" t="str">
        <f>_xlfn.XLOOKUP(B2171,Lookup_table!B:B,Lookup_table!C:C)</f>
        <v>AI</v>
      </c>
      <c r="D2171" t="s">
        <v>22</v>
      </c>
      <c r="E2171" t="s">
        <v>42</v>
      </c>
      <c r="F2171" t="s">
        <v>51</v>
      </c>
      <c r="G2171" t="s">
        <v>30</v>
      </c>
      <c r="H2171" t="str">
        <f t="shared" si="132"/>
        <v>Onsite/Hybrid</v>
      </c>
      <c r="I2171" t="s">
        <v>18</v>
      </c>
      <c r="J2171" t="str">
        <f t="shared" si="133"/>
        <v>7+ yrs</v>
      </c>
      <c r="K2171">
        <f t="shared" ca="1" si="135"/>
        <v>15</v>
      </c>
      <c r="L2171" t="s">
        <v>19</v>
      </c>
      <c r="M2171">
        <v>0</v>
      </c>
      <c r="N2171">
        <v>1</v>
      </c>
      <c r="O2171">
        <v>0</v>
      </c>
      <c r="P2171">
        <v>1</v>
      </c>
      <c r="Q2171">
        <v>0</v>
      </c>
      <c r="R2171">
        <f>SUM(M2171:N2171:O2171:P2171:Q2171)</f>
        <v>2</v>
      </c>
      <c r="S2171" s="1">
        <v>174993</v>
      </c>
      <c r="T2171" s="1" t="str">
        <f t="shared" si="134"/>
        <v>High</v>
      </c>
      <c r="U2171">
        <v>5</v>
      </c>
      <c r="V2171">
        <v>2024</v>
      </c>
      <c r="W2171" t="s">
        <v>20</v>
      </c>
      <c r="X2171">
        <v>3</v>
      </c>
    </row>
    <row r="2172" spans="1:24" x14ac:dyDescent="0.3">
      <c r="A2172">
        <v>2171</v>
      </c>
      <c r="B2172" t="s">
        <v>41</v>
      </c>
      <c r="C2172" t="str">
        <f>_xlfn.XLOOKUP(B2172,Lookup_table!B:B,Lookup_table!C:C)</f>
        <v>Data</v>
      </c>
      <c r="D2172" t="s">
        <v>22</v>
      </c>
      <c r="E2172" t="s">
        <v>23</v>
      </c>
      <c r="F2172" t="s">
        <v>24</v>
      </c>
      <c r="G2172" t="s">
        <v>17</v>
      </c>
      <c r="H2172" t="str">
        <f t="shared" si="132"/>
        <v>Remote</v>
      </c>
      <c r="I2172" t="s">
        <v>26</v>
      </c>
      <c r="J2172" t="str">
        <f t="shared" si="133"/>
        <v>3-6 yrs</v>
      </c>
      <c r="K2172">
        <f t="shared" ca="1" si="135"/>
        <v>3</v>
      </c>
      <c r="L2172" t="s">
        <v>19</v>
      </c>
      <c r="M2172">
        <v>0</v>
      </c>
      <c r="N2172">
        <v>0</v>
      </c>
      <c r="O2172">
        <v>0</v>
      </c>
      <c r="P2172">
        <v>1</v>
      </c>
      <c r="Q2172">
        <v>0</v>
      </c>
      <c r="R2172">
        <f>SUM(M2172:N2172:O2172:P2172:Q2172)</f>
        <v>1</v>
      </c>
      <c r="S2172" s="1">
        <v>106605</v>
      </c>
      <c r="T2172" s="1" t="str">
        <f t="shared" si="134"/>
        <v>Medium</v>
      </c>
      <c r="U2172">
        <v>4</v>
      </c>
      <c r="V2172">
        <v>2025</v>
      </c>
      <c r="W2172" t="s">
        <v>34</v>
      </c>
      <c r="X2172">
        <v>5</v>
      </c>
    </row>
    <row r="2173" spans="1:24" x14ac:dyDescent="0.3">
      <c r="A2173">
        <v>2172</v>
      </c>
      <c r="B2173" t="s">
        <v>50</v>
      </c>
      <c r="C2173" t="str">
        <f>_xlfn.XLOOKUP(B2173,Lookup_table!B:B,Lookup_table!C:C)</f>
        <v>AI</v>
      </c>
      <c r="D2173" t="s">
        <v>22</v>
      </c>
      <c r="E2173" t="s">
        <v>15</v>
      </c>
      <c r="F2173" t="s">
        <v>16</v>
      </c>
      <c r="G2173" t="s">
        <v>30</v>
      </c>
      <c r="H2173" t="str">
        <f t="shared" si="132"/>
        <v>Onsite/Hybrid</v>
      </c>
      <c r="I2173" t="s">
        <v>18</v>
      </c>
      <c r="J2173" t="str">
        <f t="shared" si="133"/>
        <v>7+ yrs</v>
      </c>
      <c r="K2173">
        <f t="shared" ca="1" si="135"/>
        <v>11</v>
      </c>
      <c r="L2173" t="s">
        <v>39</v>
      </c>
      <c r="M2173">
        <v>0</v>
      </c>
      <c r="N2173">
        <v>0</v>
      </c>
      <c r="O2173">
        <v>1</v>
      </c>
      <c r="P2173">
        <v>0</v>
      </c>
      <c r="Q2173">
        <v>0</v>
      </c>
      <c r="R2173">
        <f>SUM(M2173:N2173:O2173:P2173:Q2173)</f>
        <v>1</v>
      </c>
      <c r="S2173" s="1">
        <v>173996</v>
      </c>
      <c r="T2173" s="1" t="str">
        <f t="shared" si="134"/>
        <v>High</v>
      </c>
      <c r="U2173">
        <v>3</v>
      </c>
      <c r="V2173">
        <v>2026</v>
      </c>
      <c r="W2173" t="s">
        <v>34</v>
      </c>
      <c r="X2173">
        <v>2</v>
      </c>
    </row>
    <row r="2174" spans="1:24" x14ac:dyDescent="0.3">
      <c r="A2174">
        <v>2173</v>
      </c>
      <c r="B2174" t="s">
        <v>36</v>
      </c>
      <c r="C2174" t="str">
        <f>_xlfn.XLOOKUP(B2174,Lookup_table!B:B,Lookup_table!C:C)</f>
        <v>Data</v>
      </c>
      <c r="D2174" t="s">
        <v>22</v>
      </c>
      <c r="E2174" t="s">
        <v>15</v>
      </c>
      <c r="F2174" t="s">
        <v>16</v>
      </c>
      <c r="G2174" t="s">
        <v>25</v>
      </c>
      <c r="H2174" t="str">
        <f t="shared" si="132"/>
        <v>Onsite/Hybrid</v>
      </c>
      <c r="I2174" t="s">
        <v>35</v>
      </c>
      <c r="J2174" t="str">
        <f t="shared" si="133"/>
        <v>0-2 yrs</v>
      </c>
      <c r="K2174">
        <f t="shared" ca="1" si="135"/>
        <v>0</v>
      </c>
      <c r="L2174" t="s">
        <v>27</v>
      </c>
      <c r="M2174">
        <v>0</v>
      </c>
      <c r="N2174">
        <v>1</v>
      </c>
      <c r="O2174">
        <v>1</v>
      </c>
      <c r="P2174">
        <v>1</v>
      </c>
      <c r="Q2174">
        <v>0</v>
      </c>
      <c r="R2174">
        <f>SUM(M2174:N2174:O2174:P2174:Q2174)</f>
        <v>3</v>
      </c>
      <c r="S2174" s="1">
        <v>100971</v>
      </c>
      <c r="T2174" s="1" t="str">
        <f t="shared" si="134"/>
        <v>Medium</v>
      </c>
      <c r="U2174">
        <v>5</v>
      </c>
      <c r="V2174">
        <v>2021</v>
      </c>
      <c r="W2174" t="s">
        <v>28</v>
      </c>
      <c r="X2174">
        <v>6</v>
      </c>
    </row>
    <row r="2175" spans="1:24" x14ac:dyDescent="0.3">
      <c r="A2175">
        <v>2174</v>
      </c>
      <c r="B2175" t="s">
        <v>50</v>
      </c>
      <c r="C2175" t="str">
        <f>_xlfn.XLOOKUP(B2175,Lookup_table!B:B,Lookup_table!C:C)</f>
        <v>AI</v>
      </c>
      <c r="D2175" t="s">
        <v>37</v>
      </c>
      <c r="E2175" t="s">
        <v>40</v>
      </c>
      <c r="F2175" t="s">
        <v>44</v>
      </c>
      <c r="G2175" t="s">
        <v>17</v>
      </c>
      <c r="H2175" t="str">
        <f t="shared" si="132"/>
        <v>Remote</v>
      </c>
      <c r="I2175" t="s">
        <v>18</v>
      </c>
      <c r="J2175" t="str">
        <f t="shared" si="133"/>
        <v>7+ yrs</v>
      </c>
      <c r="K2175">
        <f t="shared" ca="1" si="135"/>
        <v>9</v>
      </c>
      <c r="L2175" t="s">
        <v>39</v>
      </c>
      <c r="M2175">
        <v>1</v>
      </c>
      <c r="N2175">
        <v>1</v>
      </c>
      <c r="O2175">
        <v>0</v>
      </c>
      <c r="P2175">
        <v>1</v>
      </c>
      <c r="Q2175">
        <v>1</v>
      </c>
      <c r="R2175">
        <f>SUM(M2175:N2175:O2175:P2175:Q2175)</f>
        <v>4</v>
      </c>
      <c r="S2175" s="1">
        <v>168121</v>
      </c>
      <c r="T2175" s="1" t="str">
        <f t="shared" si="134"/>
        <v>High</v>
      </c>
      <c r="U2175">
        <v>10</v>
      </c>
      <c r="V2175">
        <v>2024</v>
      </c>
      <c r="W2175" t="s">
        <v>34</v>
      </c>
      <c r="X2175">
        <v>2</v>
      </c>
    </row>
    <row r="2176" spans="1:24" x14ac:dyDescent="0.3">
      <c r="A2176">
        <v>2175</v>
      </c>
      <c r="B2176" t="s">
        <v>50</v>
      </c>
      <c r="C2176" t="str">
        <f>_xlfn.XLOOKUP(B2176,Lookup_table!B:B,Lookup_table!C:C)</f>
        <v>AI</v>
      </c>
      <c r="D2176" t="s">
        <v>34</v>
      </c>
      <c r="E2176" t="s">
        <v>42</v>
      </c>
      <c r="F2176" t="s">
        <v>52</v>
      </c>
      <c r="G2176" t="s">
        <v>17</v>
      </c>
      <c r="H2176" t="str">
        <f t="shared" si="132"/>
        <v>Remote</v>
      </c>
      <c r="I2176" t="s">
        <v>18</v>
      </c>
      <c r="J2176" t="str">
        <f t="shared" si="133"/>
        <v>7+ yrs</v>
      </c>
      <c r="K2176">
        <f t="shared" ca="1" si="135"/>
        <v>11</v>
      </c>
      <c r="L2176" t="s">
        <v>27</v>
      </c>
      <c r="M2176">
        <v>1</v>
      </c>
      <c r="N2176">
        <v>0</v>
      </c>
      <c r="O2176">
        <v>0</v>
      </c>
      <c r="P2176">
        <v>0</v>
      </c>
      <c r="Q2176">
        <v>0</v>
      </c>
      <c r="R2176">
        <f>SUM(M2176:N2176:O2176:P2176:Q2176)</f>
        <v>1</v>
      </c>
      <c r="S2176" s="1">
        <v>139120</v>
      </c>
      <c r="T2176" s="1" t="str">
        <f t="shared" si="134"/>
        <v>High</v>
      </c>
      <c r="U2176">
        <v>2</v>
      </c>
      <c r="V2176">
        <v>2023</v>
      </c>
      <c r="W2176" t="s">
        <v>34</v>
      </c>
      <c r="X2176">
        <v>2</v>
      </c>
    </row>
    <row r="2177" spans="1:24" x14ac:dyDescent="0.3">
      <c r="A2177">
        <v>2176</v>
      </c>
      <c r="B2177" t="s">
        <v>36</v>
      </c>
      <c r="C2177" t="str">
        <f>_xlfn.XLOOKUP(B2177,Lookup_table!B:B,Lookup_table!C:C)</f>
        <v>Data</v>
      </c>
      <c r="D2177" t="s">
        <v>34</v>
      </c>
      <c r="E2177" t="s">
        <v>32</v>
      </c>
      <c r="F2177" t="s">
        <v>24</v>
      </c>
      <c r="G2177" t="s">
        <v>17</v>
      </c>
      <c r="H2177" t="str">
        <f t="shared" si="132"/>
        <v>Remote</v>
      </c>
      <c r="I2177" t="s">
        <v>18</v>
      </c>
      <c r="J2177" t="str">
        <f t="shared" si="133"/>
        <v>7+ yrs</v>
      </c>
      <c r="K2177">
        <f t="shared" ca="1" si="135"/>
        <v>10</v>
      </c>
      <c r="L2177" t="s">
        <v>27</v>
      </c>
      <c r="M2177">
        <v>0</v>
      </c>
      <c r="N2177">
        <v>0</v>
      </c>
      <c r="O2177">
        <v>1</v>
      </c>
      <c r="P2177">
        <v>0</v>
      </c>
      <c r="Q2177">
        <v>1</v>
      </c>
      <c r="R2177">
        <f>SUM(M2177:N2177:O2177:P2177:Q2177)</f>
        <v>2</v>
      </c>
      <c r="S2177" s="1">
        <v>128302</v>
      </c>
      <c r="T2177" s="1" t="str">
        <f t="shared" si="134"/>
        <v>High</v>
      </c>
      <c r="U2177">
        <v>12</v>
      </c>
      <c r="V2177">
        <v>2023</v>
      </c>
      <c r="W2177" t="s">
        <v>28</v>
      </c>
      <c r="X2177">
        <v>8</v>
      </c>
    </row>
    <row r="2178" spans="1:24" x14ac:dyDescent="0.3">
      <c r="A2178">
        <v>2177</v>
      </c>
      <c r="B2178" t="s">
        <v>36</v>
      </c>
      <c r="C2178" t="str">
        <f>_xlfn.XLOOKUP(B2178,Lookup_table!B:B,Lookup_table!C:C)</f>
        <v>Data</v>
      </c>
      <c r="D2178" t="s">
        <v>22</v>
      </c>
      <c r="E2178" t="s">
        <v>42</v>
      </c>
      <c r="F2178" t="s">
        <v>52</v>
      </c>
      <c r="G2178" t="s">
        <v>25</v>
      </c>
      <c r="H2178" t="str">
        <f t="shared" ref="H2178:H2241" si="136">IF(G2178="Remote","Remote","Onsite/Hybrid")</f>
        <v>Onsite/Hybrid</v>
      </c>
      <c r="I2178" t="s">
        <v>26</v>
      </c>
      <c r="J2178" t="str">
        <f t="shared" ref="J2178:J2241" si="137">IF(I2178="Entry","0-2 yrs",IF(I2178="Mid","3-6 yrs","7+ yrs"))</f>
        <v>3-6 yrs</v>
      </c>
      <c r="K2178">
        <f t="shared" ca="1" si="135"/>
        <v>6</v>
      </c>
      <c r="L2178" t="s">
        <v>39</v>
      </c>
      <c r="M2178">
        <v>1</v>
      </c>
      <c r="N2178">
        <v>0</v>
      </c>
      <c r="O2178">
        <v>0</v>
      </c>
      <c r="P2178">
        <v>0</v>
      </c>
      <c r="Q2178">
        <v>1</v>
      </c>
      <c r="R2178">
        <f>SUM(M2178:N2178:O2178:P2178:Q2178)</f>
        <v>2</v>
      </c>
      <c r="S2178" s="1">
        <v>102186</v>
      </c>
      <c r="T2178" s="1" t="str">
        <f t="shared" ref="T2178:T2241" si="138">IF(S2178&lt;=70000,"Low",IF(S2178&lt;=120000,"Medium","High"))</f>
        <v>Medium</v>
      </c>
      <c r="U2178">
        <v>10</v>
      </c>
      <c r="V2178">
        <v>2022</v>
      </c>
      <c r="W2178" t="s">
        <v>28</v>
      </c>
      <c r="X2178">
        <v>9</v>
      </c>
    </row>
    <row r="2179" spans="1:24" x14ac:dyDescent="0.3">
      <c r="A2179">
        <v>2178</v>
      </c>
      <c r="B2179" t="s">
        <v>33</v>
      </c>
      <c r="C2179" t="str">
        <f>_xlfn.XLOOKUP(B2179,Lookup_table!B:B,Lookup_table!C:C)</f>
        <v>Data</v>
      </c>
      <c r="D2179" t="s">
        <v>22</v>
      </c>
      <c r="E2179" t="s">
        <v>23</v>
      </c>
      <c r="F2179" t="s">
        <v>51</v>
      </c>
      <c r="G2179" t="s">
        <v>30</v>
      </c>
      <c r="H2179" t="str">
        <f t="shared" si="136"/>
        <v>Onsite/Hybrid</v>
      </c>
      <c r="I2179" t="s">
        <v>26</v>
      </c>
      <c r="J2179" t="str">
        <f t="shared" si="137"/>
        <v>3-6 yrs</v>
      </c>
      <c r="K2179">
        <f t="shared" ref="K2179:K2242" ca="1" si="139">IF(J2179="0-2 yrs",RANDBETWEEN(0,2),IF(J2179="3-6 yrs", RANDBETWEEN(3,6),IF(J2179="7+ yrs", RANDBETWEEN(7,15)," ")))</f>
        <v>3</v>
      </c>
      <c r="L2179" t="s">
        <v>19</v>
      </c>
      <c r="M2179">
        <v>1</v>
      </c>
      <c r="N2179">
        <v>0</v>
      </c>
      <c r="O2179">
        <v>0</v>
      </c>
      <c r="P2179">
        <v>1</v>
      </c>
      <c r="Q2179">
        <v>0</v>
      </c>
      <c r="R2179">
        <f>SUM(M2179:N2179:O2179:P2179:Q2179)</f>
        <v>2</v>
      </c>
      <c r="S2179" s="1">
        <v>105450</v>
      </c>
      <c r="T2179" s="1" t="str">
        <f t="shared" si="138"/>
        <v>Medium</v>
      </c>
      <c r="U2179">
        <v>7</v>
      </c>
      <c r="V2179">
        <v>2022</v>
      </c>
      <c r="W2179" t="s">
        <v>34</v>
      </c>
      <c r="X2179">
        <v>1</v>
      </c>
    </row>
    <row r="2180" spans="1:24" x14ac:dyDescent="0.3">
      <c r="A2180">
        <v>2179</v>
      </c>
      <c r="B2180" t="s">
        <v>31</v>
      </c>
      <c r="C2180" t="str">
        <f>_xlfn.XLOOKUP(B2180,Lookup_table!B:B,Lookup_table!C:C)</f>
        <v>Business</v>
      </c>
      <c r="D2180" t="s">
        <v>14</v>
      </c>
      <c r="E2180" t="s">
        <v>38</v>
      </c>
      <c r="F2180" t="s">
        <v>43</v>
      </c>
      <c r="G2180" t="s">
        <v>30</v>
      </c>
      <c r="H2180" t="str">
        <f t="shared" si="136"/>
        <v>Onsite/Hybrid</v>
      </c>
      <c r="I2180" t="s">
        <v>18</v>
      </c>
      <c r="J2180" t="str">
        <f t="shared" si="137"/>
        <v>7+ yrs</v>
      </c>
      <c r="K2180">
        <f t="shared" ca="1" si="139"/>
        <v>11</v>
      </c>
      <c r="L2180" t="s">
        <v>27</v>
      </c>
      <c r="M2180">
        <v>1</v>
      </c>
      <c r="N2180">
        <v>1</v>
      </c>
      <c r="O2180">
        <v>0</v>
      </c>
      <c r="P2180">
        <v>0</v>
      </c>
      <c r="Q2180">
        <v>1</v>
      </c>
      <c r="R2180">
        <f>SUM(M2180:N2180:O2180:P2180:Q2180)</f>
        <v>3</v>
      </c>
      <c r="S2180" s="1">
        <v>107365</v>
      </c>
      <c r="T2180" s="1" t="str">
        <f t="shared" si="138"/>
        <v>Medium</v>
      </c>
      <c r="U2180">
        <v>1</v>
      </c>
      <c r="V2180">
        <v>2021</v>
      </c>
      <c r="W2180" t="s">
        <v>20</v>
      </c>
      <c r="X2180">
        <v>5</v>
      </c>
    </row>
    <row r="2181" spans="1:24" x14ac:dyDescent="0.3">
      <c r="A2181">
        <v>2180</v>
      </c>
      <c r="B2181" t="s">
        <v>21</v>
      </c>
      <c r="C2181" t="str">
        <f>_xlfn.XLOOKUP(B2181,Lookup_table!B:B,Lookup_table!C:C)</f>
        <v>AI</v>
      </c>
      <c r="D2181" t="s">
        <v>37</v>
      </c>
      <c r="E2181" t="s">
        <v>40</v>
      </c>
      <c r="F2181" t="s">
        <v>29</v>
      </c>
      <c r="G2181" t="s">
        <v>30</v>
      </c>
      <c r="H2181" t="str">
        <f t="shared" si="136"/>
        <v>Onsite/Hybrid</v>
      </c>
      <c r="I2181" t="s">
        <v>18</v>
      </c>
      <c r="J2181" t="str">
        <f t="shared" si="137"/>
        <v>7+ yrs</v>
      </c>
      <c r="K2181">
        <f t="shared" ca="1" si="139"/>
        <v>10</v>
      </c>
      <c r="L2181" t="s">
        <v>39</v>
      </c>
      <c r="M2181">
        <v>0</v>
      </c>
      <c r="N2181">
        <v>0</v>
      </c>
      <c r="O2181">
        <v>1</v>
      </c>
      <c r="P2181">
        <v>0</v>
      </c>
      <c r="Q2181">
        <v>1</v>
      </c>
      <c r="R2181">
        <f>SUM(M2181:N2181:O2181:P2181:Q2181)</f>
        <v>2</v>
      </c>
      <c r="S2181" s="1">
        <v>161231</v>
      </c>
      <c r="T2181" s="1" t="str">
        <f t="shared" si="138"/>
        <v>High</v>
      </c>
      <c r="U2181">
        <v>5</v>
      </c>
      <c r="V2181">
        <v>2023</v>
      </c>
      <c r="W2181" t="s">
        <v>20</v>
      </c>
      <c r="X2181">
        <v>5</v>
      </c>
    </row>
    <row r="2182" spans="1:24" x14ac:dyDescent="0.3">
      <c r="A2182">
        <v>2181</v>
      </c>
      <c r="B2182" t="s">
        <v>36</v>
      </c>
      <c r="C2182" t="str">
        <f>_xlfn.XLOOKUP(B2182,Lookup_table!B:B,Lookup_table!C:C)</f>
        <v>Data</v>
      </c>
      <c r="D2182" t="s">
        <v>22</v>
      </c>
      <c r="E2182" t="s">
        <v>15</v>
      </c>
      <c r="F2182" t="s">
        <v>44</v>
      </c>
      <c r="G2182" t="s">
        <v>17</v>
      </c>
      <c r="H2182" t="str">
        <f t="shared" si="136"/>
        <v>Remote</v>
      </c>
      <c r="I2182" t="s">
        <v>26</v>
      </c>
      <c r="J2182" t="str">
        <f t="shared" si="137"/>
        <v>3-6 yrs</v>
      </c>
      <c r="K2182">
        <f t="shared" ca="1" si="139"/>
        <v>6</v>
      </c>
      <c r="L2182" t="s">
        <v>19</v>
      </c>
      <c r="M2182">
        <v>1</v>
      </c>
      <c r="N2182">
        <v>1</v>
      </c>
      <c r="O2182">
        <v>0</v>
      </c>
      <c r="P2182">
        <v>0</v>
      </c>
      <c r="Q2182">
        <v>0</v>
      </c>
      <c r="R2182">
        <f>SUM(M2182:N2182:O2182:P2182:Q2182)</f>
        <v>2</v>
      </c>
      <c r="S2182" s="1">
        <v>91215</v>
      </c>
      <c r="T2182" s="1" t="str">
        <f t="shared" si="138"/>
        <v>Medium</v>
      </c>
      <c r="U2182">
        <v>3</v>
      </c>
      <c r="V2182">
        <v>2020</v>
      </c>
      <c r="W2182" t="s">
        <v>20</v>
      </c>
      <c r="X2182">
        <v>2</v>
      </c>
    </row>
    <row r="2183" spans="1:24" x14ac:dyDescent="0.3">
      <c r="A2183">
        <v>2182</v>
      </c>
      <c r="B2183" t="s">
        <v>41</v>
      </c>
      <c r="C2183" t="str">
        <f>_xlfn.XLOOKUP(B2183,Lookup_table!B:B,Lookup_table!C:C)</f>
        <v>Data</v>
      </c>
      <c r="D2183" t="s">
        <v>37</v>
      </c>
      <c r="E2183" t="s">
        <v>40</v>
      </c>
      <c r="F2183" t="s">
        <v>16</v>
      </c>
      <c r="G2183" t="s">
        <v>25</v>
      </c>
      <c r="H2183" t="str">
        <f t="shared" si="136"/>
        <v>Onsite/Hybrid</v>
      </c>
      <c r="I2183" t="s">
        <v>18</v>
      </c>
      <c r="J2183" t="str">
        <f t="shared" si="137"/>
        <v>7+ yrs</v>
      </c>
      <c r="K2183">
        <f t="shared" ca="1" si="139"/>
        <v>10</v>
      </c>
      <c r="L2183" t="s">
        <v>39</v>
      </c>
      <c r="M2183">
        <v>0</v>
      </c>
      <c r="N2183">
        <v>0</v>
      </c>
      <c r="O2183">
        <v>1</v>
      </c>
      <c r="P2183">
        <v>0</v>
      </c>
      <c r="Q2183">
        <v>0</v>
      </c>
      <c r="R2183">
        <f>SUM(M2183:N2183:O2183:P2183:Q2183)</f>
        <v>1</v>
      </c>
      <c r="S2183" s="1">
        <v>119912</v>
      </c>
      <c r="T2183" s="1" t="str">
        <f t="shared" si="138"/>
        <v>Medium</v>
      </c>
      <c r="U2183">
        <v>8</v>
      </c>
      <c r="V2183">
        <v>2022</v>
      </c>
      <c r="W2183" t="s">
        <v>34</v>
      </c>
      <c r="X2183">
        <v>4</v>
      </c>
    </row>
    <row r="2184" spans="1:24" x14ac:dyDescent="0.3">
      <c r="A2184">
        <v>2183</v>
      </c>
      <c r="B2184" t="s">
        <v>31</v>
      </c>
      <c r="C2184" t="str">
        <f>_xlfn.XLOOKUP(B2184,Lookup_table!B:B,Lookup_table!C:C)</f>
        <v>Business</v>
      </c>
      <c r="D2184" t="s">
        <v>14</v>
      </c>
      <c r="E2184" t="s">
        <v>38</v>
      </c>
      <c r="F2184" t="s">
        <v>43</v>
      </c>
      <c r="G2184" t="s">
        <v>30</v>
      </c>
      <c r="H2184" t="str">
        <f t="shared" si="136"/>
        <v>Onsite/Hybrid</v>
      </c>
      <c r="I2184" t="s">
        <v>26</v>
      </c>
      <c r="J2184" t="str">
        <f t="shared" si="137"/>
        <v>3-6 yrs</v>
      </c>
      <c r="K2184">
        <f t="shared" ca="1" si="139"/>
        <v>3</v>
      </c>
      <c r="L2184" t="s">
        <v>39</v>
      </c>
      <c r="M2184">
        <v>1</v>
      </c>
      <c r="N2184">
        <v>1</v>
      </c>
      <c r="O2184">
        <v>0</v>
      </c>
      <c r="P2184">
        <v>1</v>
      </c>
      <c r="Q2184">
        <v>0</v>
      </c>
      <c r="R2184">
        <f>SUM(M2184:N2184:O2184:P2184:Q2184)</f>
        <v>3</v>
      </c>
      <c r="S2184" s="1">
        <v>86706</v>
      </c>
      <c r="T2184" s="1" t="str">
        <f t="shared" si="138"/>
        <v>Medium</v>
      </c>
      <c r="U2184">
        <v>7</v>
      </c>
      <c r="V2184">
        <v>2021</v>
      </c>
      <c r="W2184" t="s">
        <v>34</v>
      </c>
      <c r="X2184">
        <v>1</v>
      </c>
    </row>
    <row r="2185" spans="1:24" x14ac:dyDescent="0.3">
      <c r="A2185">
        <v>2184</v>
      </c>
      <c r="B2185" t="s">
        <v>21</v>
      </c>
      <c r="C2185" t="str">
        <f>_xlfn.XLOOKUP(B2185,Lookup_table!B:B,Lookup_table!C:C)</f>
        <v>AI</v>
      </c>
      <c r="D2185" t="s">
        <v>37</v>
      </c>
      <c r="E2185" t="s">
        <v>42</v>
      </c>
      <c r="F2185" t="s">
        <v>24</v>
      </c>
      <c r="G2185" t="s">
        <v>30</v>
      </c>
      <c r="H2185" t="str">
        <f t="shared" si="136"/>
        <v>Onsite/Hybrid</v>
      </c>
      <c r="I2185" t="s">
        <v>26</v>
      </c>
      <c r="J2185" t="str">
        <f t="shared" si="137"/>
        <v>3-6 yrs</v>
      </c>
      <c r="K2185">
        <f t="shared" ca="1" si="139"/>
        <v>3</v>
      </c>
      <c r="L2185" t="s">
        <v>39</v>
      </c>
      <c r="M2185">
        <v>0</v>
      </c>
      <c r="N2185">
        <v>0</v>
      </c>
      <c r="O2185">
        <v>1</v>
      </c>
      <c r="P2185">
        <v>1</v>
      </c>
      <c r="Q2185">
        <v>0</v>
      </c>
      <c r="R2185">
        <f>SUM(M2185:N2185:O2185:P2185:Q2185)</f>
        <v>2</v>
      </c>
      <c r="S2185" s="1">
        <v>146410</v>
      </c>
      <c r="T2185" s="1" t="str">
        <f t="shared" si="138"/>
        <v>High</v>
      </c>
      <c r="U2185">
        <v>5</v>
      </c>
      <c r="V2185">
        <v>2025</v>
      </c>
      <c r="W2185" t="s">
        <v>28</v>
      </c>
      <c r="X2185">
        <v>9</v>
      </c>
    </row>
    <row r="2186" spans="1:24" x14ac:dyDescent="0.3">
      <c r="A2186">
        <v>2185</v>
      </c>
      <c r="B2186" t="s">
        <v>41</v>
      </c>
      <c r="C2186" t="str">
        <f>_xlfn.XLOOKUP(B2186,Lookup_table!B:B,Lookup_table!C:C)</f>
        <v>Data</v>
      </c>
      <c r="D2186" t="s">
        <v>22</v>
      </c>
      <c r="E2186" t="s">
        <v>15</v>
      </c>
      <c r="F2186" t="s">
        <v>24</v>
      </c>
      <c r="G2186" t="s">
        <v>25</v>
      </c>
      <c r="H2186" t="str">
        <f t="shared" si="136"/>
        <v>Onsite/Hybrid</v>
      </c>
      <c r="I2186" t="s">
        <v>18</v>
      </c>
      <c r="J2186" t="str">
        <f t="shared" si="137"/>
        <v>7+ yrs</v>
      </c>
      <c r="K2186">
        <f t="shared" ca="1" si="139"/>
        <v>10</v>
      </c>
      <c r="L2186" t="s">
        <v>27</v>
      </c>
      <c r="M2186">
        <v>1</v>
      </c>
      <c r="N2186">
        <v>0</v>
      </c>
      <c r="O2186">
        <v>0</v>
      </c>
      <c r="P2186">
        <v>1</v>
      </c>
      <c r="Q2186">
        <v>0</v>
      </c>
      <c r="R2186">
        <f>SUM(M2186:N2186:O2186:P2186:Q2186)</f>
        <v>2</v>
      </c>
      <c r="S2186" s="1">
        <v>136869</v>
      </c>
      <c r="T2186" s="1" t="str">
        <f t="shared" si="138"/>
        <v>High</v>
      </c>
      <c r="U2186">
        <v>7</v>
      </c>
      <c r="V2186">
        <v>2026</v>
      </c>
      <c r="W2186" t="s">
        <v>28</v>
      </c>
      <c r="X2186">
        <v>8</v>
      </c>
    </row>
    <row r="2187" spans="1:24" x14ac:dyDescent="0.3">
      <c r="A2187">
        <v>2186</v>
      </c>
      <c r="B2187" t="s">
        <v>33</v>
      </c>
      <c r="C2187" t="str">
        <f>_xlfn.XLOOKUP(B2187,Lookup_table!B:B,Lookup_table!C:C)</f>
        <v>Data</v>
      </c>
      <c r="D2187" t="s">
        <v>37</v>
      </c>
      <c r="E2187" t="s">
        <v>32</v>
      </c>
      <c r="F2187" t="s">
        <v>29</v>
      </c>
      <c r="G2187" t="s">
        <v>25</v>
      </c>
      <c r="H2187" t="str">
        <f t="shared" si="136"/>
        <v>Onsite/Hybrid</v>
      </c>
      <c r="I2187" t="s">
        <v>35</v>
      </c>
      <c r="J2187" t="str">
        <f t="shared" si="137"/>
        <v>0-2 yrs</v>
      </c>
      <c r="K2187">
        <f t="shared" ca="1" si="139"/>
        <v>0</v>
      </c>
      <c r="L2187" t="s">
        <v>19</v>
      </c>
      <c r="M2187">
        <v>0</v>
      </c>
      <c r="N2187">
        <v>1</v>
      </c>
      <c r="O2187">
        <v>0</v>
      </c>
      <c r="P2187">
        <v>1</v>
      </c>
      <c r="Q2187">
        <v>1</v>
      </c>
      <c r="R2187">
        <f>SUM(M2187:N2187:O2187:P2187:Q2187)</f>
        <v>3</v>
      </c>
      <c r="S2187" s="1">
        <v>71961</v>
      </c>
      <c r="T2187" s="1" t="str">
        <f t="shared" si="138"/>
        <v>Medium</v>
      </c>
      <c r="U2187">
        <v>2</v>
      </c>
      <c r="V2187">
        <v>2025</v>
      </c>
      <c r="W2187" t="s">
        <v>28</v>
      </c>
      <c r="X2187">
        <v>7</v>
      </c>
    </row>
    <row r="2188" spans="1:24" x14ac:dyDescent="0.3">
      <c r="A2188">
        <v>2187</v>
      </c>
      <c r="B2188" t="s">
        <v>31</v>
      </c>
      <c r="C2188" t="str">
        <f>_xlfn.XLOOKUP(B2188,Lookup_table!B:B,Lookup_table!C:C)</f>
        <v>Business</v>
      </c>
      <c r="D2188" t="s">
        <v>34</v>
      </c>
      <c r="E2188" t="s">
        <v>38</v>
      </c>
      <c r="F2188" t="s">
        <v>16</v>
      </c>
      <c r="G2188" t="s">
        <v>30</v>
      </c>
      <c r="H2188" t="str">
        <f t="shared" si="136"/>
        <v>Onsite/Hybrid</v>
      </c>
      <c r="I2188" t="s">
        <v>26</v>
      </c>
      <c r="J2188" t="str">
        <f t="shared" si="137"/>
        <v>3-6 yrs</v>
      </c>
      <c r="K2188">
        <f t="shared" ca="1" si="139"/>
        <v>6</v>
      </c>
      <c r="L2188" t="s">
        <v>39</v>
      </c>
      <c r="M2188">
        <v>0</v>
      </c>
      <c r="N2188">
        <v>0</v>
      </c>
      <c r="O2188">
        <v>0</v>
      </c>
      <c r="P2188">
        <v>1</v>
      </c>
      <c r="Q2188">
        <v>0</v>
      </c>
      <c r="R2188">
        <f>SUM(M2188:N2188:O2188:P2188:Q2188)</f>
        <v>1</v>
      </c>
      <c r="S2188" s="1">
        <v>91268</v>
      </c>
      <c r="T2188" s="1" t="str">
        <f t="shared" si="138"/>
        <v>Medium</v>
      </c>
      <c r="U2188">
        <v>10</v>
      </c>
      <c r="V2188">
        <v>2024</v>
      </c>
      <c r="W2188" t="s">
        <v>34</v>
      </c>
      <c r="X2188">
        <v>4</v>
      </c>
    </row>
    <row r="2189" spans="1:24" x14ac:dyDescent="0.3">
      <c r="A2189">
        <v>2188</v>
      </c>
      <c r="B2189" t="s">
        <v>31</v>
      </c>
      <c r="C2189" t="str">
        <f>_xlfn.XLOOKUP(B2189,Lookup_table!B:B,Lookup_table!C:C)</f>
        <v>Business</v>
      </c>
      <c r="D2189" t="s">
        <v>37</v>
      </c>
      <c r="E2189" t="s">
        <v>32</v>
      </c>
      <c r="F2189" t="s">
        <v>16</v>
      </c>
      <c r="G2189" t="s">
        <v>17</v>
      </c>
      <c r="H2189" t="str">
        <f t="shared" si="136"/>
        <v>Remote</v>
      </c>
      <c r="I2189" t="s">
        <v>35</v>
      </c>
      <c r="J2189" t="str">
        <f t="shared" si="137"/>
        <v>0-2 yrs</v>
      </c>
      <c r="K2189">
        <f t="shared" ca="1" si="139"/>
        <v>0</v>
      </c>
      <c r="L2189" t="s">
        <v>19</v>
      </c>
      <c r="M2189">
        <v>0</v>
      </c>
      <c r="N2189">
        <v>1</v>
      </c>
      <c r="O2189">
        <v>1</v>
      </c>
      <c r="P2189">
        <v>0</v>
      </c>
      <c r="Q2189">
        <v>1</v>
      </c>
      <c r="R2189">
        <f>SUM(M2189:N2189:O2189:P2189:Q2189)</f>
        <v>3</v>
      </c>
      <c r="S2189" s="1">
        <v>70260</v>
      </c>
      <c r="T2189" s="1" t="str">
        <f t="shared" si="138"/>
        <v>Medium</v>
      </c>
      <c r="U2189">
        <v>9</v>
      </c>
      <c r="V2189">
        <v>2020</v>
      </c>
      <c r="W2189" t="s">
        <v>20</v>
      </c>
      <c r="X2189">
        <v>5</v>
      </c>
    </row>
    <row r="2190" spans="1:24" x14ac:dyDescent="0.3">
      <c r="A2190">
        <v>2189</v>
      </c>
      <c r="B2190" t="s">
        <v>50</v>
      </c>
      <c r="C2190" t="str">
        <f>_xlfn.XLOOKUP(B2190,Lookup_table!B:B,Lookup_table!C:C)</f>
        <v>AI</v>
      </c>
      <c r="D2190" t="s">
        <v>22</v>
      </c>
      <c r="E2190" t="s">
        <v>40</v>
      </c>
      <c r="F2190" t="s">
        <v>16</v>
      </c>
      <c r="G2190" t="s">
        <v>30</v>
      </c>
      <c r="H2190" t="str">
        <f t="shared" si="136"/>
        <v>Onsite/Hybrid</v>
      </c>
      <c r="I2190" t="s">
        <v>18</v>
      </c>
      <c r="J2190" t="str">
        <f t="shared" si="137"/>
        <v>7+ yrs</v>
      </c>
      <c r="K2190">
        <f t="shared" ca="1" si="139"/>
        <v>14</v>
      </c>
      <c r="L2190" t="s">
        <v>39</v>
      </c>
      <c r="M2190">
        <v>0</v>
      </c>
      <c r="N2190">
        <v>0</v>
      </c>
      <c r="O2190">
        <v>0</v>
      </c>
      <c r="P2190">
        <v>1</v>
      </c>
      <c r="Q2190">
        <v>1</v>
      </c>
      <c r="R2190">
        <f>SUM(M2190:N2190:O2190:P2190:Q2190)</f>
        <v>2</v>
      </c>
      <c r="S2190" s="1">
        <v>184286</v>
      </c>
      <c r="T2190" s="1" t="str">
        <f t="shared" si="138"/>
        <v>High</v>
      </c>
      <c r="U2190">
        <v>10</v>
      </c>
      <c r="V2190">
        <v>2020</v>
      </c>
      <c r="W2190" t="s">
        <v>28</v>
      </c>
      <c r="X2190">
        <v>7</v>
      </c>
    </row>
    <row r="2191" spans="1:24" x14ac:dyDescent="0.3">
      <c r="A2191">
        <v>2190</v>
      </c>
      <c r="B2191" t="s">
        <v>31</v>
      </c>
      <c r="C2191" t="str">
        <f>_xlfn.XLOOKUP(B2191,Lookup_table!B:B,Lookup_table!C:C)</f>
        <v>Business</v>
      </c>
      <c r="D2191" t="s">
        <v>37</v>
      </c>
      <c r="E2191" t="s">
        <v>23</v>
      </c>
      <c r="F2191" t="s">
        <v>52</v>
      </c>
      <c r="G2191" t="s">
        <v>30</v>
      </c>
      <c r="H2191" t="str">
        <f t="shared" si="136"/>
        <v>Onsite/Hybrid</v>
      </c>
      <c r="I2191" t="s">
        <v>18</v>
      </c>
      <c r="J2191" t="str">
        <f t="shared" si="137"/>
        <v>7+ yrs</v>
      </c>
      <c r="K2191">
        <f t="shared" ca="1" si="139"/>
        <v>7</v>
      </c>
      <c r="L2191" t="s">
        <v>39</v>
      </c>
      <c r="M2191">
        <v>0</v>
      </c>
      <c r="N2191">
        <v>1</v>
      </c>
      <c r="O2191">
        <v>0</v>
      </c>
      <c r="P2191">
        <v>1</v>
      </c>
      <c r="Q2191">
        <v>0</v>
      </c>
      <c r="R2191">
        <f>SUM(M2191:N2191:O2191:P2191:Q2191)</f>
        <v>2</v>
      </c>
      <c r="S2191" s="1">
        <v>114287</v>
      </c>
      <c r="T2191" s="1" t="str">
        <f t="shared" si="138"/>
        <v>Medium</v>
      </c>
      <c r="U2191">
        <v>11</v>
      </c>
      <c r="V2191">
        <v>2025</v>
      </c>
      <c r="W2191" t="s">
        <v>34</v>
      </c>
      <c r="X2191">
        <v>5</v>
      </c>
    </row>
    <row r="2192" spans="1:24" x14ac:dyDescent="0.3">
      <c r="A2192">
        <v>2191</v>
      </c>
      <c r="B2192" t="s">
        <v>21</v>
      </c>
      <c r="C2192" t="str">
        <f>_xlfn.XLOOKUP(B2192,Lookup_table!B:B,Lookup_table!C:C)</f>
        <v>AI</v>
      </c>
      <c r="D2192" t="s">
        <v>37</v>
      </c>
      <c r="E2192" t="s">
        <v>42</v>
      </c>
      <c r="F2192" t="s">
        <v>29</v>
      </c>
      <c r="G2192" t="s">
        <v>25</v>
      </c>
      <c r="H2192" t="str">
        <f t="shared" si="136"/>
        <v>Onsite/Hybrid</v>
      </c>
      <c r="I2192" t="s">
        <v>35</v>
      </c>
      <c r="J2192" t="str">
        <f t="shared" si="137"/>
        <v>0-2 yrs</v>
      </c>
      <c r="K2192">
        <f t="shared" ca="1" si="139"/>
        <v>0</v>
      </c>
      <c r="L2192" t="s">
        <v>39</v>
      </c>
      <c r="M2192">
        <v>1</v>
      </c>
      <c r="N2192">
        <v>1</v>
      </c>
      <c r="O2192">
        <v>1</v>
      </c>
      <c r="P2192">
        <v>1</v>
      </c>
      <c r="Q2192">
        <v>0</v>
      </c>
      <c r="R2192">
        <f>SUM(M2192:N2192:O2192:P2192:Q2192)</f>
        <v>4</v>
      </c>
      <c r="S2192" s="1">
        <v>124289</v>
      </c>
      <c r="T2192" s="1" t="str">
        <f t="shared" si="138"/>
        <v>High</v>
      </c>
      <c r="U2192">
        <v>12</v>
      </c>
      <c r="V2192">
        <v>2022</v>
      </c>
      <c r="W2192" t="s">
        <v>28</v>
      </c>
      <c r="X2192">
        <v>4</v>
      </c>
    </row>
    <row r="2193" spans="1:24" x14ac:dyDescent="0.3">
      <c r="A2193">
        <v>2192</v>
      </c>
      <c r="B2193" t="s">
        <v>36</v>
      </c>
      <c r="C2193" t="str">
        <f>_xlfn.XLOOKUP(B2193,Lookup_table!B:B,Lookup_table!C:C)</f>
        <v>Data</v>
      </c>
      <c r="D2193" t="s">
        <v>14</v>
      </c>
      <c r="E2193" t="s">
        <v>42</v>
      </c>
      <c r="F2193" t="s">
        <v>44</v>
      </c>
      <c r="G2193" t="s">
        <v>25</v>
      </c>
      <c r="H2193" t="str">
        <f t="shared" si="136"/>
        <v>Onsite/Hybrid</v>
      </c>
      <c r="I2193" t="s">
        <v>26</v>
      </c>
      <c r="J2193" t="str">
        <f t="shared" si="137"/>
        <v>3-6 yrs</v>
      </c>
      <c r="K2193">
        <f t="shared" ca="1" si="139"/>
        <v>3</v>
      </c>
      <c r="L2193" t="s">
        <v>19</v>
      </c>
      <c r="M2193">
        <v>0</v>
      </c>
      <c r="N2193">
        <v>1</v>
      </c>
      <c r="O2193">
        <v>1</v>
      </c>
      <c r="P2193">
        <v>1</v>
      </c>
      <c r="Q2193">
        <v>1</v>
      </c>
      <c r="R2193">
        <f>SUM(M2193:N2193:O2193:P2193:Q2193)</f>
        <v>4</v>
      </c>
      <c r="S2193" s="1">
        <v>116671</v>
      </c>
      <c r="T2193" s="1" t="str">
        <f t="shared" si="138"/>
        <v>Medium</v>
      </c>
      <c r="U2193">
        <v>6</v>
      </c>
      <c r="V2193">
        <v>2020</v>
      </c>
      <c r="W2193" t="s">
        <v>28</v>
      </c>
      <c r="X2193">
        <v>8</v>
      </c>
    </row>
    <row r="2194" spans="1:24" x14ac:dyDescent="0.3">
      <c r="A2194">
        <v>2193</v>
      </c>
      <c r="B2194" t="s">
        <v>31</v>
      </c>
      <c r="C2194" t="str">
        <f>_xlfn.XLOOKUP(B2194,Lookup_table!B:B,Lookup_table!C:C)</f>
        <v>Business</v>
      </c>
      <c r="D2194" t="s">
        <v>14</v>
      </c>
      <c r="E2194" t="s">
        <v>40</v>
      </c>
      <c r="F2194" t="s">
        <v>51</v>
      </c>
      <c r="G2194" t="s">
        <v>25</v>
      </c>
      <c r="H2194" t="str">
        <f t="shared" si="136"/>
        <v>Onsite/Hybrid</v>
      </c>
      <c r="I2194" t="s">
        <v>35</v>
      </c>
      <c r="J2194" t="str">
        <f t="shared" si="137"/>
        <v>0-2 yrs</v>
      </c>
      <c r="K2194">
        <f t="shared" ca="1" si="139"/>
        <v>1</v>
      </c>
      <c r="L2194" t="s">
        <v>27</v>
      </c>
      <c r="M2194">
        <v>1</v>
      </c>
      <c r="N2194">
        <v>1</v>
      </c>
      <c r="O2194">
        <v>1</v>
      </c>
      <c r="P2194">
        <v>0</v>
      </c>
      <c r="Q2194">
        <v>0</v>
      </c>
      <c r="R2194">
        <f>SUM(M2194:N2194:O2194:P2194:Q2194)</f>
        <v>3</v>
      </c>
      <c r="S2194" s="1">
        <v>64656</v>
      </c>
      <c r="T2194" s="1" t="str">
        <f t="shared" si="138"/>
        <v>Low</v>
      </c>
      <c r="U2194">
        <v>5</v>
      </c>
      <c r="V2194">
        <v>2023</v>
      </c>
      <c r="W2194" t="s">
        <v>28</v>
      </c>
      <c r="X2194">
        <v>8</v>
      </c>
    </row>
    <row r="2195" spans="1:24" x14ac:dyDescent="0.3">
      <c r="A2195">
        <v>2194</v>
      </c>
      <c r="B2195" t="s">
        <v>36</v>
      </c>
      <c r="C2195" t="str">
        <f>_xlfn.XLOOKUP(B2195,Lookup_table!B:B,Lookup_table!C:C)</f>
        <v>Data</v>
      </c>
      <c r="D2195" t="s">
        <v>34</v>
      </c>
      <c r="E2195" t="s">
        <v>15</v>
      </c>
      <c r="F2195" t="s">
        <v>29</v>
      </c>
      <c r="G2195" t="s">
        <v>25</v>
      </c>
      <c r="H2195" t="str">
        <f t="shared" si="136"/>
        <v>Onsite/Hybrid</v>
      </c>
      <c r="I2195" t="s">
        <v>35</v>
      </c>
      <c r="J2195" t="str">
        <f t="shared" si="137"/>
        <v>0-2 yrs</v>
      </c>
      <c r="K2195">
        <f t="shared" ca="1" si="139"/>
        <v>0</v>
      </c>
      <c r="L2195" t="s">
        <v>27</v>
      </c>
      <c r="M2195">
        <v>0</v>
      </c>
      <c r="N2195">
        <v>0</v>
      </c>
      <c r="O2195">
        <v>0</v>
      </c>
      <c r="P2195">
        <v>0</v>
      </c>
      <c r="Q2195">
        <v>1</v>
      </c>
      <c r="R2195">
        <f>SUM(M2195:N2195:O2195:P2195:Q2195)</f>
        <v>1</v>
      </c>
      <c r="S2195" s="1">
        <v>60436</v>
      </c>
      <c r="T2195" s="1" t="str">
        <f t="shared" si="138"/>
        <v>Low</v>
      </c>
      <c r="U2195">
        <v>3</v>
      </c>
      <c r="V2195">
        <v>2023</v>
      </c>
      <c r="W2195" t="s">
        <v>28</v>
      </c>
      <c r="X2195">
        <v>8</v>
      </c>
    </row>
    <row r="2196" spans="1:24" x14ac:dyDescent="0.3">
      <c r="A2196">
        <v>2195</v>
      </c>
      <c r="B2196" t="s">
        <v>31</v>
      </c>
      <c r="C2196" t="str">
        <f>_xlfn.XLOOKUP(B2196,Lookup_table!B:B,Lookup_table!C:C)</f>
        <v>Business</v>
      </c>
      <c r="D2196" t="s">
        <v>22</v>
      </c>
      <c r="E2196" t="s">
        <v>15</v>
      </c>
      <c r="F2196" t="s">
        <v>43</v>
      </c>
      <c r="G2196" t="s">
        <v>30</v>
      </c>
      <c r="H2196" t="str">
        <f t="shared" si="136"/>
        <v>Onsite/Hybrid</v>
      </c>
      <c r="I2196" t="s">
        <v>35</v>
      </c>
      <c r="J2196" t="str">
        <f t="shared" si="137"/>
        <v>0-2 yrs</v>
      </c>
      <c r="K2196">
        <f t="shared" ca="1" si="139"/>
        <v>2</v>
      </c>
      <c r="L2196" t="s">
        <v>27</v>
      </c>
      <c r="M2196">
        <v>0</v>
      </c>
      <c r="N2196">
        <v>1</v>
      </c>
      <c r="O2196">
        <v>0</v>
      </c>
      <c r="P2196">
        <v>0</v>
      </c>
      <c r="Q2196">
        <v>1</v>
      </c>
      <c r="R2196">
        <f>SUM(M2196:N2196:O2196:P2196:Q2196)</f>
        <v>2</v>
      </c>
      <c r="S2196" s="1">
        <v>78146</v>
      </c>
      <c r="T2196" s="1" t="str">
        <f t="shared" si="138"/>
        <v>Medium</v>
      </c>
      <c r="U2196">
        <v>3</v>
      </c>
      <c r="V2196">
        <v>2021</v>
      </c>
      <c r="W2196" t="s">
        <v>34</v>
      </c>
      <c r="X2196">
        <v>1</v>
      </c>
    </row>
    <row r="2197" spans="1:24" x14ac:dyDescent="0.3">
      <c r="A2197">
        <v>2196</v>
      </c>
      <c r="B2197" t="s">
        <v>50</v>
      </c>
      <c r="C2197" t="str">
        <f>_xlfn.XLOOKUP(B2197,Lookup_table!B:B,Lookup_table!C:C)</f>
        <v>AI</v>
      </c>
      <c r="D2197" t="s">
        <v>34</v>
      </c>
      <c r="E2197" t="s">
        <v>42</v>
      </c>
      <c r="F2197" t="s">
        <v>16</v>
      </c>
      <c r="G2197" t="s">
        <v>30</v>
      </c>
      <c r="H2197" t="str">
        <f t="shared" si="136"/>
        <v>Onsite/Hybrid</v>
      </c>
      <c r="I2197" t="s">
        <v>35</v>
      </c>
      <c r="J2197" t="str">
        <f t="shared" si="137"/>
        <v>0-2 yrs</v>
      </c>
      <c r="K2197">
        <f t="shared" ca="1" si="139"/>
        <v>0</v>
      </c>
      <c r="L2197" t="s">
        <v>27</v>
      </c>
      <c r="M2197">
        <v>0</v>
      </c>
      <c r="N2197">
        <v>0</v>
      </c>
      <c r="O2197">
        <v>0</v>
      </c>
      <c r="P2197">
        <v>0</v>
      </c>
      <c r="Q2197">
        <v>0</v>
      </c>
      <c r="R2197">
        <f>SUM(M2197:N2197:O2197:P2197:Q2197)</f>
        <v>0</v>
      </c>
      <c r="S2197" s="1">
        <v>92925</v>
      </c>
      <c r="T2197" s="1" t="str">
        <f t="shared" si="138"/>
        <v>Medium</v>
      </c>
      <c r="U2197">
        <v>9</v>
      </c>
      <c r="V2197">
        <v>2022</v>
      </c>
      <c r="W2197" t="s">
        <v>28</v>
      </c>
      <c r="X2197">
        <v>7</v>
      </c>
    </row>
    <row r="2198" spans="1:24" x14ac:dyDescent="0.3">
      <c r="A2198">
        <v>2197</v>
      </c>
      <c r="B2198" t="s">
        <v>33</v>
      </c>
      <c r="C2198" t="str">
        <f>_xlfn.XLOOKUP(B2198,Lookup_table!B:B,Lookup_table!C:C)</f>
        <v>Data</v>
      </c>
      <c r="D2198" t="s">
        <v>22</v>
      </c>
      <c r="E2198" t="s">
        <v>38</v>
      </c>
      <c r="F2198" t="s">
        <v>24</v>
      </c>
      <c r="G2198" t="s">
        <v>30</v>
      </c>
      <c r="H2198" t="str">
        <f t="shared" si="136"/>
        <v>Onsite/Hybrid</v>
      </c>
      <c r="I2198" t="s">
        <v>35</v>
      </c>
      <c r="J2198" t="str">
        <f t="shared" si="137"/>
        <v>0-2 yrs</v>
      </c>
      <c r="K2198">
        <f t="shared" ca="1" si="139"/>
        <v>2</v>
      </c>
      <c r="L2198" t="s">
        <v>19</v>
      </c>
      <c r="M2198">
        <v>0</v>
      </c>
      <c r="N2198">
        <v>0</v>
      </c>
      <c r="O2198">
        <v>0</v>
      </c>
      <c r="P2198">
        <v>0</v>
      </c>
      <c r="Q2198">
        <v>0</v>
      </c>
      <c r="R2198">
        <f>SUM(M2198:N2198:O2198:P2198:Q2198)</f>
        <v>0</v>
      </c>
      <c r="S2198" s="1">
        <v>69937</v>
      </c>
      <c r="T2198" s="1" t="str">
        <f t="shared" si="138"/>
        <v>Low</v>
      </c>
      <c r="U2198">
        <v>3</v>
      </c>
      <c r="V2198">
        <v>2024</v>
      </c>
      <c r="W2198" t="s">
        <v>20</v>
      </c>
      <c r="X2198">
        <v>5</v>
      </c>
    </row>
    <row r="2199" spans="1:24" x14ac:dyDescent="0.3">
      <c r="A2199">
        <v>2198</v>
      </c>
      <c r="B2199" t="s">
        <v>33</v>
      </c>
      <c r="C2199" t="str">
        <f>_xlfn.XLOOKUP(B2199,Lookup_table!B:B,Lookup_table!C:C)</f>
        <v>Data</v>
      </c>
      <c r="D2199" t="s">
        <v>37</v>
      </c>
      <c r="E2199" t="s">
        <v>38</v>
      </c>
      <c r="F2199" t="s">
        <v>44</v>
      </c>
      <c r="G2199" t="s">
        <v>25</v>
      </c>
      <c r="H2199" t="str">
        <f t="shared" si="136"/>
        <v>Onsite/Hybrid</v>
      </c>
      <c r="I2199" t="s">
        <v>35</v>
      </c>
      <c r="J2199" t="str">
        <f t="shared" si="137"/>
        <v>0-2 yrs</v>
      </c>
      <c r="K2199">
        <f t="shared" ca="1" si="139"/>
        <v>2</v>
      </c>
      <c r="L2199" t="s">
        <v>39</v>
      </c>
      <c r="M2199">
        <v>0</v>
      </c>
      <c r="N2199">
        <v>0</v>
      </c>
      <c r="O2199">
        <v>0</v>
      </c>
      <c r="P2199">
        <v>1</v>
      </c>
      <c r="Q2199">
        <v>1</v>
      </c>
      <c r="R2199">
        <f>SUM(M2199:N2199:O2199:P2199:Q2199)</f>
        <v>2</v>
      </c>
      <c r="S2199" s="1">
        <v>73374</v>
      </c>
      <c r="T2199" s="1" t="str">
        <f t="shared" si="138"/>
        <v>Medium</v>
      </c>
      <c r="U2199">
        <v>6</v>
      </c>
      <c r="V2199">
        <v>2025</v>
      </c>
      <c r="W2199" t="s">
        <v>28</v>
      </c>
      <c r="X2199">
        <v>9</v>
      </c>
    </row>
    <row r="2200" spans="1:24" x14ac:dyDescent="0.3">
      <c r="A2200">
        <v>2199</v>
      </c>
      <c r="B2200" t="s">
        <v>31</v>
      </c>
      <c r="C2200" t="str">
        <f>_xlfn.XLOOKUP(B2200,Lookup_table!B:B,Lookup_table!C:C)</f>
        <v>Business</v>
      </c>
      <c r="D2200" t="s">
        <v>22</v>
      </c>
      <c r="E2200" t="s">
        <v>32</v>
      </c>
      <c r="F2200" t="s">
        <v>24</v>
      </c>
      <c r="G2200" t="s">
        <v>25</v>
      </c>
      <c r="H2200" t="str">
        <f t="shared" si="136"/>
        <v>Onsite/Hybrid</v>
      </c>
      <c r="I2200" t="s">
        <v>35</v>
      </c>
      <c r="J2200" t="str">
        <f t="shared" si="137"/>
        <v>0-2 yrs</v>
      </c>
      <c r="K2200">
        <f t="shared" ca="1" si="139"/>
        <v>2</v>
      </c>
      <c r="L2200" t="s">
        <v>27</v>
      </c>
      <c r="M2200">
        <v>1</v>
      </c>
      <c r="N2200">
        <v>0</v>
      </c>
      <c r="O2200">
        <v>0</v>
      </c>
      <c r="P2200">
        <v>0</v>
      </c>
      <c r="Q2200">
        <v>0</v>
      </c>
      <c r="R2200">
        <f>SUM(M2200:N2200:O2200:P2200:Q2200)</f>
        <v>1</v>
      </c>
      <c r="S2200" s="1">
        <v>68606</v>
      </c>
      <c r="T2200" s="1" t="str">
        <f t="shared" si="138"/>
        <v>Low</v>
      </c>
      <c r="U2200">
        <v>7</v>
      </c>
      <c r="V2200">
        <v>2022</v>
      </c>
      <c r="W2200" t="s">
        <v>28</v>
      </c>
      <c r="X2200">
        <v>8</v>
      </c>
    </row>
    <row r="2201" spans="1:24" x14ac:dyDescent="0.3">
      <c r="A2201">
        <v>2200</v>
      </c>
      <c r="B2201" t="s">
        <v>21</v>
      </c>
      <c r="C2201" t="str">
        <f>_xlfn.XLOOKUP(B2201,Lookup_table!B:B,Lookup_table!C:C)</f>
        <v>AI</v>
      </c>
      <c r="D2201" t="s">
        <v>34</v>
      </c>
      <c r="E2201" t="s">
        <v>42</v>
      </c>
      <c r="F2201" t="s">
        <v>51</v>
      </c>
      <c r="G2201" t="s">
        <v>30</v>
      </c>
      <c r="H2201" t="str">
        <f t="shared" si="136"/>
        <v>Onsite/Hybrid</v>
      </c>
      <c r="I2201" t="s">
        <v>35</v>
      </c>
      <c r="J2201" t="str">
        <f t="shared" si="137"/>
        <v>0-2 yrs</v>
      </c>
      <c r="K2201">
        <f t="shared" ca="1" si="139"/>
        <v>2</v>
      </c>
      <c r="L2201" t="s">
        <v>19</v>
      </c>
      <c r="M2201">
        <v>1</v>
      </c>
      <c r="N2201">
        <v>1</v>
      </c>
      <c r="O2201">
        <v>0</v>
      </c>
      <c r="P2201">
        <v>0</v>
      </c>
      <c r="Q2201">
        <v>1</v>
      </c>
      <c r="R2201">
        <f>SUM(M2201:N2201:O2201:P2201:Q2201)</f>
        <v>3</v>
      </c>
      <c r="S2201" s="1">
        <v>100402</v>
      </c>
      <c r="T2201" s="1" t="str">
        <f t="shared" si="138"/>
        <v>Medium</v>
      </c>
      <c r="U2201">
        <v>5</v>
      </c>
      <c r="V2201">
        <v>2020</v>
      </c>
      <c r="W2201" t="s">
        <v>34</v>
      </c>
      <c r="X2201">
        <v>6</v>
      </c>
    </row>
    <row r="2202" spans="1:24" x14ac:dyDescent="0.3">
      <c r="A2202">
        <v>2201</v>
      </c>
      <c r="B2202" t="s">
        <v>41</v>
      </c>
      <c r="C2202" t="str">
        <f>_xlfn.XLOOKUP(B2202,Lookup_table!B:B,Lookup_table!C:C)</f>
        <v>Data</v>
      </c>
      <c r="D2202" t="s">
        <v>14</v>
      </c>
      <c r="E2202" t="s">
        <v>23</v>
      </c>
      <c r="F2202" t="s">
        <v>29</v>
      </c>
      <c r="G2202" t="s">
        <v>30</v>
      </c>
      <c r="H2202" t="str">
        <f t="shared" si="136"/>
        <v>Onsite/Hybrid</v>
      </c>
      <c r="I2202" t="s">
        <v>26</v>
      </c>
      <c r="J2202" t="str">
        <f t="shared" si="137"/>
        <v>3-6 yrs</v>
      </c>
      <c r="K2202">
        <f t="shared" ca="1" si="139"/>
        <v>5</v>
      </c>
      <c r="L2202" t="s">
        <v>27</v>
      </c>
      <c r="M2202">
        <v>0</v>
      </c>
      <c r="N2202">
        <v>0</v>
      </c>
      <c r="O2202">
        <v>0</v>
      </c>
      <c r="P2202">
        <v>0</v>
      </c>
      <c r="Q2202">
        <v>1</v>
      </c>
      <c r="R2202">
        <f>SUM(M2202:N2202:O2202:P2202:Q2202)</f>
        <v>1</v>
      </c>
      <c r="S2202" s="1">
        <v>87649</v>
      </c>
      <c r="T2202" s="1" t="str">
        <f t="shared" si="138"/>
        <v>Medium</v>
      </c>
      <c r="U2202">
        <v>6</v>
      </c>
      <c r="V2202">
        <v>2022</v>
      </c>
      <c r="W2202" t="s">
        <v>28</v>
      </c>
      <c r="X2202">
        <v>7</v>
      </c>
    </row>
    <row r="2203" spans="1:24" x14ac:dyDescent="0.3">
      <c r="A2203">
        <v>2202</v>
      </c>
      <c r="B2203" t="s">
        <v>50</v>
      </c>
      <c r="C2203" t="str">
        <f>_xlfn.XLOOKUP(B2203,Lookup_table!B:B,Lookup_table!C:C)</f>
        <v>AI</v>
      </c>
      <c r="D2203" t="s">
        <v>37</v>
      </c>
      <c r="E2203" t="s">
        <v>42</v>
      </c>
      <c r="F2203" t="s">
        <v>52</v>
      </c>
      <c r="G2203" t="s">
        <v>25</v>
      </c>
      <c r="H2203" t="str">
        <f t="shared" si="136"/>
        <v>Onsite/Hybrid</v>
      </c>
      <c r="I2203" t="s">
        <v>26</v>
      </c>
      <c r="J2203" t="str">
        <f t="shared" si="137"/>
        <v>3-6 yrs</v>
      </c>
      <c r="K2203">
        <f t="shared" ca="1" si="139"/>
        <v>6</v>
      </c>
      <c r="L2203" t="s">
        <v>19</v>
      </c>
      <c r="M2203">
        <v>1</v>
      </c>
      <c r="N2203">
        <v>0</v>
      </c>
      <c r="O2203">
        <v>0</v>
      </c>
      <c r="P2203">
        <v>1</v>
      </c>
      <c r="Q2203">
        <v>1</v>
      </c>
      <c r="R2203">
        <f>SUM(M2203:N2203:O2203:P2203:Q2203)</f>
        <v>3</v>
      </c>
      <c r="S2203" s="1">
        <v>143775</v>
      </c>
      <c r="T2203" s="1" t="str">
        <f t="shared" si="138"/>
        <v>High</v>
      </c>
      <c r="U2203">
        <v>2</v>
      </c>
      <c r="V2203">
        <v>2024</v>
      </c>
      <c r="W2203" t="s">
        <v>28</v>
      </c>
      <c r="X2203">
        <v>7</v>
      </c>
    </row>
    <row r="2204" spans="1:24" x14ac:dyDescent="0.3">
      <c r="A2204">
        <v>2203</v>
      </c>
      <c r="B2204" t="s">
        <v>21</v>
      </c>
      <c r="C2204" t="str">
        <f>_xlfn.XLOOKUP(B2204,Lookup_table!B:B,Lookup_table!C:C)</f>
        <v>AI</v>
      </c>
      <c r="D2204" t="s">
        <v>22</v>
      </c>
      <c r="E2204" t="s">
        <v>42</v>
      </c>
      <c r="F2204" t="s">
        <v>44</v>
      </c>
      <c r="G2204" t="s">
        <v>25</v>
      </c>
      <c r="H2204" t="str">
        <f t="shared" si="136"/>
        <v>Onsite/Hybrid</v>
      </c>
      <c r="I2204" t="s">
        <v>18</v>
      </c>
      <c r="J2204" t="str">
        <f t="shared" si="137"/>
        <v>7+ yrs</v>
      </c>
      <c r="K2204">
        <f t="shared" ca="1" si="139"/>
        <v>13</v>
      </c>
      <c r="L2204" t="s">
        <v>39</v>
      </c>
      <c r="M2204">
        <v>0</v>
      </c>
      <c r="N2204">
        <v>1</v>
      </c>
      <c r="O2204">
        <v>1</v>
      </c>
      <c r="P2204">
        <v>1</v>
      </c>
      <c r="Q2204">
        <v>0</v>
      </c>
      <c r="R2204">
        <f>SUM(M2204:N2204:O2204:P2204:Q2204)</f>
        <v>3</v>
      </c>
      <c r="S2204" s="1">
        <v>191240</v>
      </c>
      <c r="T2204" s="1" t="str">
        <f t="shared" si="138"/>
        <v>High</v>
      </c>
      <c r="U2204">
        <v>7</v>
      </c>
      <c r="V2204">
        <v>2021</v>
      </c>
      <c r="W2204" t="s">
        <v>28</v>
      </c>
      <c r="X2204">
        <v>3</v>
      </c>
    </row>
    <row r="2205" spans="1:24" x14ac:dyDescent="0.3">
      <c r="A2205">
        <v>2204</v>
      </c>
      <c r="B2205" t="s">
        <v>33</v>
      </c>
      <c r="C2205" t="str">
        <f>_xlfn.XLOOKUP(B2205,Lookup_table!B:B,Lookup_table!C:C)</f>
        <v>Data</v>
      </c>
      <c r="D2205" t="s">
        <v>14</v>
      </c>
      <c r="E2205" t="s">
        <v>23</v>
      </c>
      <c r="F2205" t="s">
        <v>52</v>
      </c>
      <c r="G2205" t="s">
        <v>17</v>
      </c>
      <c r="H2205" t="str">
        <f t="shared" si="136"/>
        <v>Remote</v>
      </c>
      <c r="I2205" t="s">
        <v>26</v>
      </c>
      <c r="J2205" t="str">
        <f t="shared" si="137"/>
        <v>3-6 yrs</v>
      </c>
      <c r="K2205">
        <f t="shared" ca="1" si="139"/>
        <v>4</v>
      </c>
      <c r="L2205" t="s">
        <v>39</v>
      </c>
      <c r="M2205">
        <v>1</v>
      </c>
      <c r="N2205">
        <v>1</v>
      </c>
      <c r="O2205">
        <v>0</v>
      </c>
      <c r="P2205">
        <v>1</v>
      </c>
      <c r="Q2205">
        <v>0</v>
      </c>
      <c r="R2205">
        <f>SUM(M2205:N2205:O2205:P2205:Q2205)</f>
        <v>3</v>
      </c>
      <c r="S2205" s="1">
        <v>89379</v>
      </c>
      <c r="T2205" s="1" t="str">
        <f t="shared" si="138"/>
        <v>Medium</v>
      </c>
      <c r="U2205">
        <v>4</v>
      </c>
      <c r="V2205">
        <v>2021</v>
      </c>
      <c r="W2205" t="s">
        <v>34</v>
      </c>
      <c r="X2205">
        <v>2</v>
      </c>
    </row>
    <row r="2206" spans="1:24" x14ac:dyDescent="0.3">
      <c r="A2206">
        <v>2205</v>
      </c>
      <c r="B2206" t="s">
        <v>36</v>
      </c>
      <c r="C2206" t="str">
        <f>_xlfn.XLOOKUP(B2206,Lookup_table!B:B,Lookup_table!C:C)</f>
        <v>Data</v>
      </c>
      <c r="D2206" t="s">
        <v>34</v>
      </c>
      <c r="E2206" t="s">
        <v>42</v>
      </c>
      <c r="F2206" t="s">
        <v>24</v>
      </c>
      <c r="G2206" t="s">
        <v>25</v>
      </c>
      <c r="H2206" t="str">
        <f t="shared" si="136"/>
        <v>Onsite/Hybrid</v>
      </c>
      <c r="I2206" t="s">
        <v>35</v>
      </c>
      <c r="J2206" t="str">
        <f t="shared" si="137"/>
        <v>0-2 yrs</v>
      </c>
      <c r="K2206">
        <f t="shared" ca="1" si="139"/>
        <v>2</v>
      </c>
      <c r="L2206" t="s">
        <v>27</v>
      </c>
      <c r="M2206">
        <v>0</v>
      </c>
      <c r="N2206">
        <v>1</v>
      </c>
      <c r="O2206">
        <v>1</v>
      </c>
      <c r="P2206">
        <v>1</v>
      </c>
      <c r="Q2206">
        <v>1</v>
      </c>
      <c r="R2206">
        <f>SUM(M2206:N2206:O2206:P2206:Q2206)</f>
        <v>4</v>
      </c>
      <c r="S2206" s="1">
        <v>92081</v>
      </c>
      <c r="T2206" s="1" t="str">
        <f t="shared" si="138"/>
        <v>Medium</v>
      </c>
      <c r="U2206">
        <v>4</v>
      </c>
      <c r="V2206">
        <v>2020</v>
      </c>
      <c r="W2206" t="s">
        <v>28</v>
      </c>
      <c r="X2206">
        <v>7</v>
      </c>
    </row>
    <row r="2207" spans="1:24" x14ac:dyDescent="0.3">
      <c r="A2207">
        <v>2206</v>
      </c>
      <c r="B2207" t="s">
        <v>50</v>
      </c>
      <c r="C2207" t="str">
        <f>_xlfn.XLOOKUP(B2207,Lookup_table!B:B,Lookup_table!C:C)</f>
        <v>AI</v>
      </c>
      <c r="D2207" t="s">
        <v>22</v>
      </c>
      <c r="E2207" t="s">
        <v>42</v>
      </c>
      <c r="F2207" t="s">
        <v>16</v>
      </c>
      <c r="G2207" t="s">
        <v>17</v>
      </c>
      <c r="H2207" t="str">
        <f t="shared" si="136"/>
        <v>Remote</v>
      </c>
      <c r="I2207" t="s">
        <v>26</v>
      </c>
      <c r="J2207" t="str">
        <f t="shared" si="137"/>
        <v>3-6 yrs</v>
      </c>
      <c r="K2207">
        <f t="shared" ca="1" si="139"/>
        <v>6</v>
      </c>
      <c r="L2207" t="s">
        <v>27</v>
      </c>
      <c r="M2207">
        <v>1</v>
      </c>
      <c r="N2207">
        <v>1</v>
      </c>
      <c r="O2207">
        <v>1</v>
      </c>
      <c r="P2207">
        <v>1</v>
      </c>
      <c r="Q2207">
        <v>1</v>
      </c>
      <c r="R2207">
        <f>SUM(M2207:N2207:O2207:P2207:Q2207)</f>
        <v>5</v>
      </c>
      <c r="S2207" s="1">
        <v>175794</v>
      </c>
      <c r="T2207" s="1" t="str">
        <f t="shared" si="138"/>
        <v>High</v>
      </c>
      <c r="U2207">
        <v>7</v>
      </c>
      <c r="V2207">
        <v>2021</v>
      </c>
      <c r="W2207" t="s">
        <v>28</v>
      </c>
      <c r="X2207">
        <v>5</v>
      </c>
    </row>
    <row r="2208" spans="1:24" x14ac:dyDescent="0.3">
      <c r="A2208">
        <v>2207</v>
      </c>
      <c r="B2208" t="s">
        <v>36</v>
      </c>
      <c r="C2208" t="str">
        <f>_xlfn.XLOOKUP(B2208,Lookup_table!B:B,Lookup_table!C:C)</f>
        <v>Data</v>
      </c>
      <c r="D2208" t="s">
        <v>22</v>
      </c>
      <c r="E2208" t="s">
        <v>15</v>
      </c>
      <c r="F2208" t="s">
        <v>43</v>
      </c>
      <c r="G2208" t="s">
        <v>25</v>
      </c>
      <c r="H2208" t="str">
        <f t="shared" si="136"/>
        <v>Onsite/Hybrid</v>
      </c>
      <c r="I2208" t="s">
        <v>18</v>
      </c>
      <c r="J2208" t="str">
        <f t="shared" si="137"/>
        <v>7+ yrs</v>
      </c>
      <c r="K2208">
        <f t="shared" ca="1" si="139"/>
        <v>13</v>
      </c>
      <c r="L2208" t="s">
        <v>27</v>
      </c>
      <c r="M2208">
        <v>1</v>
      </c>
      <c r="N2208">
        <v>1</v>
      </c>
      <c r="O2208">
        <v>1</v>
      </c>
      <c r="P2208">
        <v>1</v>
      </c>
      <c r="Q2208">
        <v>1</v>
      </c>
      <c r="R2208">
        <f>SUM(M2208:N2208:O2208:P2208:Q2208)</f>
        <v>5</v>
      </c>
      <c r="S2208" s="1">
        <v>158687</v>
      </c>
      <c r="T2208" s="1" t="str">
        <f t="shared" si="138"/>
        <v>High</v>
      </c>
      <c r="U2208">
        <v>12</v>
      </c>
      <c r="V2208">
        <v>2020</v>
      </c>
      <c r="W2208" t="s">
        <v>28</v>
      </c>
      <c r="X2208">
        <v>8</v>
      </c>
    </row>
    <row r="2209" spans="1:24" x14ac:dyDescent="0.3">
      <c r="A2209">
        <v>2208</v>
      </c>
      <c r="B2209" t="s">
        <v>21</v>
      </c>
      <c r="C2209" t="str">
        <f>_xlfn.XLOOKUP(B2209,Lookup_table!B:B,Lookup_table!C:C)</f>
        <v>AI</v>
      </c>
      <c r="D2209" t="s">
        <v>14</v>
      </c>
      <c r="E2209" t="s">
        <v>15</v>
      </c>
      <c r="F2209" t="s">
        <v>44</v>
      </c>
      <c r="G2209" t="s">
        <v>17</v>
      </c>
      <c r="H2209" t="str">
        <f t="shared" si="136"/>
        <v>Remote</v>
      </c>
      <c r="I2209" t="s">
        <v>26</v>
      </c>
      <c r="J2209" t="str">
        <f t="shared" si="137"/>
        <v>3-6 yrs</v>
      </c>
      <c r="K2209">
        <f t="shared" ca="1" si="139"/>
        <v>3</v>
      </c>
      <c r="L2209" t="s">
        <v>27</v>
      </c>
      <c r="M2209">
        <v>1</v>
      </c>
      <c r="N2209">
        <v>1</v>
      </c>
      <c r="O2209">
        <v>0</v>
      </c>
      <c r="P2209">
        <v>0</v>
      </c>
      <c r="Q2209">
        <v>0</v>
      </c>
      <c r="R2209">
        <f>SUM(M2209:N2209:O2209:P2209:Q2209)</f>
        <v>2</v>
      </c>
      <c r="S2209" s="1">
        <v>113848</v>
      </c>
      <c r="T2209" s="1" t="str">
        <f t="shared" si="138"/>
        <v>Medium</v>
      </c>
      <c r="U2209">
        <v>9</v>
      </c>
      <c r="V2209">
        <v>2020</v>
      </c>
      <c r="W2209" t="s">
        <v>28</v>
      </c>
      <c r="X2209">
        <v>8</v>
      </c>
    </row>
    <row r="2210" spans="1:24" x14ac:dyDescent="0.3">
      <c r="A2210">
        <v>2209</v>
      </c>
      <c r="B2210" t="s">
        <v>50</v>
      </c>
      <c r="C2210" t="str">
        <f>_xlfn.XLOOKUP(B2210,Lookup_table!B:B,Lookup_table!C:C)</f>
        <v>AI</v>
      </c>
      <c r="D2210" t="s">
        <v>37</v>
      </c>
      <c r="E2210" t="s">
        <v>32</v>
      </c>
      <c r="F2210" t="s">
        <v>51</v>
      </c>
      <c r="G2210" t="s">
        <v>17</v>
      </c>
      <c r="H2210" t="str">
        <f t="shared" si="136"/>
        <v>Remote</v>
      </c>
      <c r="I2210" t="s">
        <v>26</v>
      </c>
      <c r="J2210" t="str">
        <f t="shared" si="137"/>
        <v>3-6 yrs</v>
      </c>
      <c r="K2210">
        <f t="shared" ca="1" si="139"/>
        <v>5</v>
      </c>
      <c r="L2210" t="s">
        <v>39</v>
      </c>
      <c r="M2210">
        <v>0</v>
      </c>
      <c r="N2210">
        <v>0</v>
      </c>
      <c r="O2210">
        <v>0</v>
      </c>
      <c r="P2210">
        <v>1</v>
      </c>
      <c r="Q2210">
        <v>0</v>
      </c>
      <c r="R2210">
        <f>SUM(M2210:N2210:O2210:P2210:Q2210)</f>
        <v>1</v>
      </c>
      <c r="S2210" s="1">
        <v>127923</v>
      </c>
      <c r="T2210" s="1" t="str">
        <f t="shared" si="138"/>
        <v>High</v>
      </c>
      <c r="U2210">
        <v>2</v>
      </c>
      <c r="V2210">
        <v>2024</v>
      </c>
      <c r="W2210" t="s">
        <v>28</v>
      </c>
      <c r="X2210">
        <v>8</v>
      </c>
    </row>
    <row r="2211" spans="1:24" x14ac:dyDescent="0.3">
      <c r="A2211">
        <v>2210</v>
      </c>
      <c r="B2211" t="s">
        <v>50</v>
      </c>
      <c r="C2211" t="str">
        <f>_xlfn.XLOOKUP(B2211,Lookup_table!B:B,Lookup_table!C:C)</f>
        <v>AI</v>
      </c>
      <c r="D2211" t="s">
        <v>14</v>
      </c>
      <c r="E2211" t="s">
        <v>23</v>
      </c>
      <c r="F2211" t="s">
        <v>52</v>
      </c>
      <c r="G2211" t="s">
        <v>25</v>
      </c>
      <c r="H2211" t="str">
        <f t="shared" si="136"/>
        <v>Onsite/Hybrid</v>
      </c>
      <c r="I2211" t="s">
        <v>18</v>
      </c>
      <c r="J2211" t="str">
        <f t="shared" si="137"/>
        <v>7+ yrs</v>
      </c>
      <c r="K2211">
        <f t="shared" ca="1" si="139"/>
        <v>12</v>
      </c>
      <c r="L2211" t="s">
        <v>39</v>
      </c>
      <c r="M2211">
        <v>1</v>
      </c>
      <c r="N2211">
        <v>0</v>
      </c>
      <c r="O2211">
        <v>1</v>
      </c>
      <c r="P2211">
        <v>1</v>
      </c>
      <c r="Q2211">
        <v>0</v>
      </c>
      <c r="R2211">
        <f>SUM(M2211:N2211:O2211:P2211:Q2211)</f>
        <v>3</v>
      </c>
      <c r="S2211" s="1">
        <v>170444</v>
      </c>
      <c r="T2211" s="1" t="str">
        <f t="shared" si="138"/>
        <v>High</v>
      </c>
      <c r="U2211">
        <v>10</v>
      </c>
      <c r="V2211">
        <v>2026</v>
      </c>
      <c r="W2211" t="s">
        <v>28</v>
      </c>
      <c r="X2211">
        <v>9</v>
      </c>
    </row>
    <row r="2212" spans="1:24" x14ac:dyDescent="0.3">
      <c r="A2212">
        <v>2211</v>
      </c>
      <c r="B2212" t="s">
        <v>50</v>
      </c>
      <c r="C2212" t="str">
        <f>_xlfn.XLOOKUP(B2212,Lookup_table!B:B,Lookup_table!C:C)</f>
        <v>AI</v>
      </c>
      <c r="D2212" t="s">
        <v>34</v>
      </c>
      <c r="E2212" t="s">
        <v>42</v>
      </c>
      <c r="F2212" t="s">
        <v>43</v>
      </c>
      <c r="G2212" t="s">
        <v>25</v>
      </c>
      <c r="H2212" t="str">
        <f t="shared" si="136"/>
        <v>Onsite/Hybrid</v>
      </c>
      <c r="I2212" t="s">
        <v>35</v>
      </c>
      <c r="J2212" t="str">
        <f t="shared" si="137"/>
        <v>0-2 yrs</v>
      </c>
      <c r="K2212">
        <f t="shared" ca="1" si="139"/>
        <v>1</v>
      </c>
      <c r="L2212" t="s">
        <v>39</v>
      </c>
      <c r="M2212">
        <v>0</v>
      </c>
      <c r="N2212">
        <v>0</v>
      </c>
      <c r="O2212">
        <v>1</v>
      </c>
      <c r="P2212">
        <v>1</v>
      </c>
      <c r="Q2212">
        <v>1</v>
      </c>
      <c r="R2212">
        <f>SUM(M2212:N2212:O2212:P2212:Q2212)</f>
        <v>3</v>
      </c>
      <c r="S2212" s="1">
        <v>129618</v>
      </c>
      <c r="T2212" s="1" t="str">
        <f t="shared" si="138"/>
        <v>High</v>
      </c>
      <c r="U2212">
        <v>10</v>
      </c>
      <c r="V2212">
        <v>2024</v>
      </c>
      <c r="W2212" t="s">
        <v>28</v>
      </c>
      <c r="X2212">
        <v>3</v>
      </c>
    </row>
    <row r="2213" spans="1:24" x14ac:dyDescent="0.3">
      <c r="A2213">
        <v>2212</v>
      </c>
      <c r="B2213" t="s">
        <v>33</v>
      </c>
      <c r="C2213" t="str">
        <f>_xlfn.XLOOKUP(B2213,Lookup_table!B:B,Lookup_table!C:C)</f>
        <v>Data</v>
      </c>
      <c r="D2213" t="s">
        <v>14</v>
      </c>
      <c r="E2213" t="s">
        <v>38</v>
      </c>
      <c r="F2213" t="s">
        <v>44</v>
      </c>
      <c r="G2213" t="s">
        <v>17</v>
      </c>
      <c r="H2213" t="str">
        <f t="shared" si="136"/>
        <v>Remote</v>
      </c>
      <c r="I2213" t="s">
        <v>18</v>
      </c>
      <c r="J2213" t="str">
        <f t="shared" si="137"/>
        <v>7+ yrs</v>
      </c>
      <c r="K2213">
        <f t="shared" ca="1" si="139"/>
        <v>11</v>
      </c>
      <c r="L2213" t="s">
        <v>27</v>
      </c>
      <c r="M2213">
        <v>1</v>
      </c>
      <c r="N2213">
        <v>1</v>
      </c>
      <c r="O2213">
        <v>1</v>
      </c>
      <c r="P2213">
        <v>0</v>
      </c>
      <c r="Q2213">
        <v>0</v>
      </c>
      <c r="R2213">
        <f>SUM(M2213:N2213:O2213:P2213:Q2213)</f>
        <v>3</v>
      </c>
      <c r="S2213" s="1">
        <v>117545</v>
      </c>
      <c r="T2213" s="1" t="str">
        <f t="shared" si="138"/>
        <v>Medium</v>
      </c>
      <c r="U2213">
        <v>1</v>
      </c>
      <c r="V2213">
        <v>2025</v>
      </c>
      <c r="W2213" t="s">
        <v>34</v>
      </c>
      <c r="X2213">
        <v>6</v>
      </c>
    </row>
    <row r="2214" spans="1:24" x14ac:dyDescent="0.3">
      <c r="A2214">
        <v>2213</v>
      </c>
      <c r="B2214" t="s">
        <v>33</v>
      </c>
      <c r="C2214" t="str">
        <f>_xlfn.XLOOKUP(B2214,Lookup_table!B:B,Lookup_table!C:C)</f>
        <v>Data</v>
      </c>
      <c r="D2214" t="s">
        <v>22</v>
      </c>
      <c r="E2214" t="s">
        <v>15</v>
      </c>
      <c r="F2214" t="s">
        <v>43</v>
      </c>
      <c r="G2214" t="s">
        <v>25</v>
      </c>
      <c r="H2214" t="str">
        <f t="shared" si="136"/>
        <v>Onsite/Hybrid</v>
      </c>
      <c r="I2214" t="s">
        <v>26</v>
      </c>
      <c r="J2214" t="str">
        <f t="shared" si="137"/>
        <v>3-6 yrs</v>
      </c>
      <c r="K2214">
        <f t="shared" ca="1" si="139"/>
        <v>6</v>
      </c>
      <c r="L2214" t="s">
        <v>19</v>
      </c>
      <c r="M2214">
        <v>1</v>
      </c>
      <c r="N2214">
        <v>1</v>
      </c>
      <c r="O2214">
        <v>1</v>
      </c>
      <c r="P2214">
        <v>1</v>
      </c>
      <c r="Q2214">
        <v>0</v>
      </c>
      <c r="R2214">
        <f>SUM(M2214:N2214:O2214:P2214:Q2214)</f>
        <v>4</v>
      </c>
      <c r="S2214" s="1">
        <v>121665</v>
      </c>
      <c r="T2214" s="1" t="str">
        <f t="shared" si="138"/>
        <v>High</v>
      </c>
      <c r="U2214">
        <v>3</v>
      </c>
      <c r="V2214">
        <v>2024</v>
      </c>
      <c r="W2214" t="s">
        <v>28</v>
      </c>
      <c r="X2214">
        <v>6</v>
      </c>
    </row>
    <row r="2215" spans="1:24" x14ac:dyDescent="0.3">
      <c r="A2215">
        <v>2214</v>
      </c>
      <c r="B2215" t="s">
        <v>33</v>
      </c>
      <c r="C2215" t="str">
        <f>_xlfn.XLOOKUP(B2215,Lookup_table!B:B,Lookup_table!C:C)</f>
        <v>Data</v>
      </c>
      <c r="D2215" t="s">
        <v>34</v>
      </c>
      <c r="E2215" t="s">
        <v>15</v>
      </c>
      <c r="F2215" t="s">
        <v>52</v>
      </c>
      <c r="G2215" t="s">
        <v>30</v>
      </c>
      <c r="H2215" t="str">
        <f t="shared" si="136"/>
        <v>Onsite/Hybrid</v>
      </c>
      <c r="I2215" t="s">
        <v>35</v>
      </c>
      <c r="J2215" t="str">
        <f t="shared" si="137"/>
        <v>0-2 yrs</v>
      </c>
      <c r="K2215">
        <f t="shared" ca="1" si="139"/>
        <v>0</v>
      </c>
      <c r="L2215" t="s">
        <v>39</v>
      </c>
      <c r="M2215">
        <v>1</v>
      </c>
      <c r="N2215">
        <v>0</v>
      </c>
      <c r="O2215">
        <v>0</v>
      </c>
      <c r="P2215">
        <v>0</v>
      </c>
      <c r="Q2215">
        <v>0</v>
      </c>
      <c r="R2215">
        <f>SUM(M2215:N2215:O2215:P2215:Q2215)</f>
        <v>1</v>
      </c>
      <c r="S2215" s="1">
        <v>53325</v>
      </c>
      <c r="T2215" s="1" t="str">
        <f t="shared" si="138"/>
        <v>Low</v>
      </c>
      <c r="U2215">
        <v>11</v>
      </c>
      <c r="V2215">
        <v>2025</v>
      </c>
      <c r="W2215" t="s">
        <v>28</v>
      </c>
      <c r="X2215">
        <v>9</v>
      </c>
    </row>
    <row r="2216" spans="1:24" x14ac:dyDescent="0.3">
      <c r="A2216">
        <v>2215</v>
      </c>
      <c r="B2216" t="s">
        <v>36</v>
      </c>
      <c r="C2216" t="str">
        <f>_xlfn.XLOOKUP(B2216,Lookup_table!B:B,Lookup_table!C:C)</f>
        <v>Data</v>
      </c>
      <c r="D2216" t="s">
        <v>14</v>
      </c>
      <c r="E2216" t="s">
        <v>15</v>
      </c>
      <c r="F2216" t="s">
        <v>29</v>
      </c>
      <c r="G2216" t="s">
        <v>25</v>
      </c>
      <c r="H2216" t="str">
        <f t="shared" si="136"/>
        <v>Onsite/Hybrid</v>
      </c>
      <c r="I2216" t="s">
        <v>26</v>
      </c>
      <c r="J2216" t="str">
        <f t="shared" si="137"/>
        <v>3-6 yrs</v>
      </c>
      <c r="K2216">
        <f t="shared" ca="1" si="139"/>
        <v>4</v>
      </c>
      <c r="L2216" t="s">
        <v>27</v>
      </c>
      <c r="M2216">
        <v>0</v>
      </c>
      <c r="N2216">
        <v>1</v>
      </c>
      <c r="O2216">
        <v>0</v>
      </c>
      <c r="P2216">
        <v>0</v>
      </c>
      <c r="Q2216">
        <v>0</v>
      </c>
      <c r="R2216">
        <f>SUM(M2216:N2216:O2216:P2216:Q2216)</f>
        <v>1</v>
      </c>
      <c r="S2216" s="1">
        <v>71241</v>
      </c>
      <c r="T2216" s="1" t="str">
        <f t="shared" si="138"/>
        <v>Medium</v>
      </c>
      <c r="U2216">
        <v>4</v>
      </c>
      <c r="V2216">
        <v>2021</v>
      </c>
      <c r="W2216" t="s">
        <v>34</v>
      </c>
      <c r="X2216">
        <v>4</v>
      </c>
    </row>
    <row r="2217" spans="1:24" x14ac:dyDescent="0.3">
      <c r="A2217">
        <v>2216</v>
      </c>
      <c r="B2217" t="s">
        <v>33</v>
      </c>
      <c r="C2217" t="str">
        <f>_xlfn.XLOOKUP(B2217,Lookup_table!B:B,Lookup_table!C:C)</f>
        <v>Data</v>
      </c>
      <c r="D2217" t="s">
        <v>14</v>
      </c>
      <c r="E2217" t="s">
        <v>15</v>
      </c>
      <c r="F2217" t="s">
        <v>51</v>
      </c>
      <c r="G2217" t="s">
        <v>25</v>
      </c>
      <c r="H2217" t="str">
        <f t="shared" si="136"/>
        <v>Onsite/Hybrid</v>
      </c>
      <c r="I2217" t="s">
        <v>35</v>
      </c>
      <c r="J2217" t="str">
        <f t="shared" si="137"/>
        <v>0-2 yrs</v>
      </c>
      <c r="K2217">
        <f t="shared" ca="1" si="139"/>
        <v>0</v>
      </c>
      <c r="L2217" t="s">
        <v>27</v>
      </c>
      <c r="M2217">
        <v>0</v>
      </c>
      <c r="N2217">
        <v>0</v>
      </c>
      <c r="O2217">
        <v>1</v>
      </c>
      <c r="P2217">
        <v>1</v>
      </c>
      <c r="Q2217">
        <v>0</v>
      </c>
      <c r="R2217">
        <f>SUM(M2217:N2217:O2217:P2217:Q2217)</f>
        <v>2</v>
      </c>
      <c r="S2217" s="1">
        <v>84734</v>
      </c>
      <c r="T2217" s="1" t="str">
        <f t="shared" si="138"/>
        <v>Medium</v>
      </c>
      <c r="U2217">
        <v>7</v>
      </c>
      <c r="V2217">
        <v>2022</v>
      </c>
      <c r="W2217" t="s">
        <v>28</v>
      </c>
      <c r="X2217">
        <v>7</v>
      </c>
    </row>
    <row r="2218" spans="1:24" x14ac:dyDescent="0.3">
      <c r="A2218">
        <v>2217</v>
      </c>
      <c r="B2218" t="s">
        <v>31</v>
      </c>
      <c r="C2218" t="str">
        <f>_xlfn.XLOOKUP(B2218,Lookup_table!B:B,Lookup_table!C:C)</f>
        <v>Business</v>
      </c>
      <c r="D2218" t="s">
        <v>37</v>
      </c>
      <c r="E2218" t="s">
        <v>38</v>
      </c>
      <c r="F2218" t="s">
        <v>51</v>
      </c>
      <c r="G2218" t="s">
        <v>17</v>
      </c>
      <c r="H2218" t="str">
        <f t="shared" si="136"/>
        <v>Remote</v>
      </c>
      <c r="I2218" t="s">
        <v>35</v>
      </c>
      <c r="J2218" t="str">
        <f t="shared" si="137"/>
        <v>0-2 yrs</v>
      </c>
      <c r="K2218">
        <f t="shared" ca="1" si="139"/>
        <v>2</v>
      </c>
      <c r="L2218" t="s">
        <v>39</v>
      </c>
      <c r="M2218">
        <v>1</v>
      </c>
      <c r="N2218">
        <v>1</v>
      </c>
      <c r="O2218">
        <v>0</v>
      </c>
      <c r="P2218">
        <v>0</v>
      </c>
      <c r="Q2218">
        <v>0</v>
      </c>
      <c r="R2218">
        <f>SUM(M2218:N2218:O2218:P2218:Q2218)</f>
        <v>2</v>
      </c>
      <c r="S2218" s="1">
        <v>50086</v>
      </c>
      <c r="T2218" s="1" t="str">
        <f t="shared" si="138"/>
        <v>Low</v>
      </c>
      <c r="U2218">
        <v>3</v>
      </c>
      <c r="V2218">
        <v>2021</v>
      </c>
      <c r="W2218" t="s">
        <v>20</v>
      </c>
      <c r="X2218">
        <v>5</v>
      </c>
    </row>
    <row r="2219" spans="1:24" x14ac:dyDescent="0.3">
      <c r="A2219">
        <v>2218</v>
      </c>
      <c r="B2219" t="s">
        <v>33</v>
      </c>
      <c r="C2219" t="str">
        <f>_xlfn.XLOOKUP(B2219,Lookup_table!B:B,Lookup_table!C:C)</f>
        <v>Data</v>
      </c>
      <c r="D2219" t="s">
        <v>34</v>
      </c>
      <c r="E2219" t="s">
        <v>40</v>
      </c>
      <c r="F2219" t="s">
        <v>44</v>
      </c>
      <c r="G2219" t="s">
        <v>25</v>
      </c>
      <c r="H2219" t="str">
        <f t="shared" si="136"/>
        <v>Onsite/Hybrid</v>
      </c>
      <c r="I2219" t="s">
        <v>26</v>
      </c>
      <c r="J2219" t="str">
        <f t="shared" si="137"/>
        <v>3-6 yrs</v>
      </c>
      <c r="K2219">
        <f t="shared" ca="1" si="139"/>
        <v>3</v>
      </c>
      <c r="L2219" t="s">
        <v>39</v>
      </c>
      <c r="M2219">
        <v>1</v>
      </c>
      <c r="N2219">
        <v>1</v>
      </c>
      <c r="O2219">
        <v>1</v>
      </c>
      <c r="P2219">
        <v>0</v>
      </c>
      <c r="Q2219">
        <v>0</v>
      </c>
      <c r="R2219">
        <f>SUM(M2219:N2219:O2219:P2219:Q2219)</f>
        <v>3</v>
      </c>
      <c r="S2219" s="1">
        <v>94890</v>
      </c>
      <c r="T2219" s="1" t="str">
        <f t="shared" si="138"/>
        <v>Medium</v>
      </c>
      <c r="U2219">
        <v>11</v>
      </c>
      <c r="V2219">
        <v>2020</v>
      </c>
      <c r="W2219" t="s">
        <v>20</v>
      </c>
      <c r="X2219">
        <v>4</v>
      </c>
    </row>
    <row r="2220" spans="1:24" x14ac:dyDescent="0.3">
      <c r="A2220">
        <v>2219</v>
      </c>
      <c r="B2220" t="s">
        <v>21</v>
      </c>
      <c r="C2220" t="str">
        <f>_xlfn.XLOOKUP(B2220,Lookup_table!B:B,Lookup_table!C:C)</f>
        <v>AI</v>
      </c>
      <c r="D2220" t="s">
        <v>14</v>
      </c>
      <c r="E2220" t="s">
        <v>42</v>
      </c>
      <c r="F2220" t="s">
        <v>44</v>
      </c>
      <c r="G2220" t="s">
        <v>17</v>
      </c>
      <c r="H2220" t="str">
        <f t="shared" si="136"/>
        <v>Remote</v>
      </c>
      <c r="I2220" t="s">
        <v>35</v>
      </c>
      <c r="J2220" t="str">
        <f t="shared" si="137"/>
        <v>0-2 yrs</v>
      </c>
      <c r="K2220">
        <f t="shared" ca="1" si="139"/>
        <v>1</v>
      </c>
      <c r="L2220" t="s">
        <v>39</v>
      </c>
      <c r="M2220">
        <v>1</v>
      </c>
      <c r="N2220">
        <v>1</v>
      </c>
      <c r="O2220">
        <v>1</v>
      </c>
      <c r="P2220">
        <v>1</v>
      </c>
      <c r="Q2220">
        <v>0</v>
      </c>
      <c r="R2220">
        <f>SUM(M2220:N2220:O2220:P2220:Q2220)</f>
        <v>4</v>
      </c>
      <c r="S2220" s="1">
        <v>115841</v>
      </c>
      <c r="T2220" s="1" t="str">
        <f t="shared" si="138"/>
        <v>Medium</v>
      </c>
      <c r="U2220">
        <v>12</v>
      </c>
      <c r="V2220">
        <v>2025</v>
      </c>
      <c r="W2220" t="s">
        <v>28</v>
      </c>
      <c r="X2220">
        <v>3</v>
      </c>
    </row>
    <row r="2221" spans="1:24" x14ac:dyDescent="0.3">
      <c r="A2221">
        <v>2220</v>
      </c>
      <c r="B2221" t="s">
        <v>41</v>
      </c>
      <c r="C2221" t="str">
        <f>_xlfn.XLOOKUP(B2221,Lookup_table!B:B,Lookup_table!C:C)</f>
        <v>Data</v>
      </c>
      <c r="D2221" t="s">
        <v>14</v>
      </c>
      <c r="E2221" t="s">
        <v>38</v>
      </c>
      <c r="F2221" t="s">
        <v>51</v>
      </c>
      <c r="G2221" t="s">
        <v>30</v>
      </c>
      <c r="H2221" t="str">
        <f t="shared" si="136"/>
        <v>Onsite/Hybrid</v>
      </c>
      <c r="I2221" t="s">
        <v>26</v>
      </c>
      <c r="J2221" t="str">
        <f t="shared" si="137"/>
        <v>3-6 yrs</v>
      </c>
      <c r="K2221">
        <f t="shared" ca="1" si="139"/>
        <v>5</v>
      </c>
      <c r="L2221" t="s">
        <v>19</v>
      </c>
      <c r="M2221">
        <v>0</v>
      </c>
      <c r="N2221">
        <v>1</v>
      </c>
      <c r="O2221">
        <v>1</v>
      </c>
      <c r="P2221">
        <v>1</v>
      </c>
      <c r="Q2221">
        <v>1</v>
      </c>
      <c r="R2221">
        <f>SUM(M2221:N2221:O2221:P2221:Q2221)</f>
        <v>4</v>
      </c>
      <c r="S2221" s="1">
        <v>115630</v>
      </c>
      <c r="T2221" s="1" t="str">
        <f t="shared" si="138"/>
        <v>Medium</v>
      </c>
      <c r="U2221">
        <v>5</v>
      </c>
      <c r="V2221">
        <v>2024</v>
      </c>
      <c r="W2221" t="s">
        <v>28</v>
      </c>
      <c r="X2221">
        <v>1</v>
      </c>
    </row>
    <row r="2222" spans="1:24" x14ac:dyDescent="0.3">
      <c r="A2222">
        <v>2221</v>
      </c>
      <c r="B2222" t="s">
        <v>36</v>
      </c>
      <c r="C2222" t="str">
        <f>_xlfn.XLOOKUP(B2222,Lookup_table!B:B,Lookup_table!C:C)</f>
        <v>Data</v>
      </c>
      <c r="D2222" t="s">
        <v>22</v>
      </c>
      <c r="E2222" t="s">
        <v>42</v>
      </c>
      <c r="F2222" t="s">
        <v>29</v>
      </c>
      <c r="G2222" t="s">
        <v>30</v>
      </c>
      <c r="H2222" t="str">
        <f t="shared" si="136"/>
        <v>Onsite/Hybrid</v>
      </c>
      <c r="I2222" t="s">
        <v>18</v>
      </c>
      <c r="J2222" t="str">
        <f t="shared" si="137"/>
        <v>7+ yrs</v>
      </c>
      <c r="K2222">
        <f t="shared" ca="1" si="139"/>
        <v>15</v>
      </c>
      <c r="L2222" t="s">
        <v>27</v>
      </c>
      <c r="M2222">
        <v>1</v>
      </c>
      <c r="N2222">
        <v>1</v>
      </c>
      <c r="O2222">
        <v>1</v>
      </c>
      <c r="P2222">
        <v>1</v>
      </c>
      <c r="Q2222">
        <v>1</v>
      </c>
      <c r="R2222">
        <f>SUM(M2222:N2222:O2222:P2222:Q2222)</f>
        <v>5</v>
      </c>
      <c r="S2222" s="1">
        <v>156281</v>
      </c>
      <c r="T2222" s="1" t="str">
        <f t="shared" si="138"/>
        <v>High</v>
      </c>
      <c r="U2222">
        <v>9</v>
      </c>
      <c r="V2222">
        <v>2024</v>
      </c>
      <c r="W2222" t="s">
        <v>28</v>
      </c>
      <c r="X2222">
        <v>8</v>
      </c>
    </row>
    <row r="2223" spans="1:24" x14ac:dyDescent="0.3">
      <c r="A2223">
        <v>2222</v>
      </c>
      <c r="B2223" t="s">
        <v>50</v>
      </c>
      <c r="C2223" t="str">
        <f>_xlfn.XLOOKUP(B2223,Lookup_table!B:B,Lookup_table!C:C)</f>
        <v>AI</v>
      </c>
      <c r="D2223" t="s">
        <v>34</v>
      </c>
      <c r="E2223" t="s">
        <v>38</v>
      </c>
      <c r="F2223" t="s">
        <v>43</v>
      </c>
      <c r="G2223" t="s">
        <v>25</v>
      </c>
      <c r="H2223" t="str">
        <f t="shared" si="136"/>
        <v>Onsite/Hybrid</v>
      </c>
      <c r="I2223" t="s">
        <v>18</v>
      </c>
      <c r="J2223" t="str">
        <f t="shared" si="137"/>
        <v>7+ yrs</v>
      </c>
      <c r="K2223">
        <f t="shared" ca="1" si="139"/>
        <v>15</v>
      </c>
      <c r="L2223" t="s">
        <v>27</v>
      </c>
      <c r="M2223">
        <v>1</v>
      </c>
      <c r="N2223">
        <v>0</v>
      </c>
      <c r="O2223">
        <v>0</v>
      </c>
      <c r="P2223">
        <v>1</v>
      </c>
      <c r="Q2223">
        <v>1</v>
      </c>
      <c r="R2223">
        <f>SUM(M2223:N2223:O2223:P2223:Q2223)</f>
        <v>3</v>
      </c>
      <c r="S2223" s="1">
        <v>165680</v>
      </c>
      <c r="T2223" s="1" t="str">
        <f t="shared" si="138"/>
        <v>High</v>
      </c>
      <c r="U2223">
        <v>7</v>
      </c>
      <c r="V2223">
        <v>2022</v>
      </c>
      <c r="W2223" t="s">
        <v>28</v>
      </c>
      <c r="X2223">
        <v>8</v>
      </c>
    </row>
    <row r="2224" spans="1:24" x14ac:dyDescent="0.3">
      <c r="A2224">
        <v>2223</v>
      </c>
      <c r="B2224" t="s">
        <v>50</v>
      </c>
      <c r="C2224" t="str">
        <f>_xlfn.XLOOKUP(B2224,Lookup_table!B:B,Lookup_table!C:C)</f>
        <v>AI</v>
      </c>
      <c r="D2224" t="s">
        <v>34</v>
      </c>
      <c r="E2224" t="s">
        <v>15</v>
      </c>
      <c r="F2224" t="s">
        <v>29</v>
      </c>
      <c r="G2224" t="s">
        <v>17</v>
      </c>
      <c r="H2224" t="str">
        <f t="shared" si="136"/>
        <v>Remote</v>
      </c>
      <c r="I2224" t="s">
        <v>35</v>
      </c>
      <c r="J2224" t="str">
        <f t="shared" si="137"/>
        <v>0-2 yrs</v>
      </c>
      <c r="K2224">
        <f t="shared" ca="1" si="139"/>
        <v>2</v>
      </c>
      <c r="L2224" t="s">
        <v>39</v>
      </c>
      <c r="M2224">
        <v>0</v>
      </c>
      <c r="N2224">
        <v>1</v>
      </c>
      <c r="O2224">
        <v>0</v>
      </c>
      <c r="P2224">
        <v>0</v>
      </c>
      <c r="Q2224">
        <v>1</v>
      </c>
      <c r="R2224">
        <f>SUM(M2224:N2224:O2224:P2224:Q2224)</f>
        <v>2</v>
      </c>
      <c r="S2224" s="1">
        <v>99502</v>
      </c>
      <c r="T2224" s="1" t="str">
        <f t="shared" si="138"/>
        <v>Medium</v>
      </c>
      <c r="U2224">
        <v>5</v>
      </c>
      <c r="V2224">
        <v>2023</v>
      </c>
      <c r="W2224" t="s">
        <v>34</v>
      </c>
      <c r="X2224">
        <v>3</v>
      </c>
    </row>
    <row r="2225" spans="1:24" x14ac:dyDescent="0.3">
      <c r="A2225">
        <v>2224</v>
      </c>
      <c r="B2225" t="s">
        <v>33</v>
      </c>
      <c r="C2225" t="str">
        <f>_xlfn.XLOOKUP(B2225,Lookup_table!B:B,Lookup_table!C:C)</f>
        <v>Data</v>
      </c>
      <c r="D2225" t="s">
        <v>34</v>
      </c>
      <c r="E2225" t="s">
        <v>23</v>
      </c>
      <c r="F2225" t="s">
        <v>16</v>
      </c>
      <c r="G2225" t="s">
        <v>25</v>
      </c>
      <c r="H2225" t="str">
        <f t="shared" si="136"/>
        <v>Onsite/Hybrid</v>
      </c>
      <c r="I2225" t="s">
        <v>18</v>
      </c>
      <c r="J2225" t="str">
        <f t="shared" si="137"/>
        <v>7+ yrs</v>
      </c>
      <c r="K2225">
        <f t="shared" ca="1" si="139"/>
        <v>11</v>
      </c>
      <c r="L2225" t="s">
        <v>27</v>
      </c>
      <c r="M2225">
        <v>1</v>
      </c>
      <c r="N2225">
        <v>1</v>
      </c>
      <c r="O2225">
        <v>1</v>
      </c>
      <c r="P2225">
        <v>0</v>
      </c>
      <c r="Q2225">
        <v>1</v>
      </c>
      <c r="R2225">
        <f>SUM(M2225:N2225:O2225:P2225:Q2225)</f>
        <v>4</v>
      </c>
      <c r="S2225" s="1">
        <v>120353</v>
      </c>
      <c r="T2225" s="1" t="str">
        <f t="shared" si="138"/>
        <v>High</v>
      </c>
      <c r="U2225">
        <v>8</v>
      </c>
      <c r="V2225">
        <v>2022</v>
      </c>
      <c r="W2225" t="s">
        <v>28</v>
      </c>
      <c r="X2225">
        <v>9</v>
      </c>
    </row>
    <row r="2226" spans="1:24" x14ac:dyDescent="0.3">
      <c r="A2226">
        <v>2225</v>
      </c>
      <c r="B2226" t="s">
        <v>50</v>
      </c>
      <c r="C2226" t="str">
        <f>_xlfn.XLOOKUP(B2226,Lookup_table!B:B,Lookup_table!C:C)</f>
        <v>AI</v>
      </c>
      <c r="D2226" t="s">
        <v>22</v>
      </c>
      <c r="E2226" t="s">
        <v>23</v>
      </c>
      <c r="F2226" t="s">
        <v>43</v>
      </c>
      <c r="G2226" t="s">
        <v>17</v>
      </c>
      <c r="H2226" t="str">
        <f t="shared" si="136"/>
        <v>Remote</v>
      </c>
      <c r="I2226" t="s">
        <v>18</v>
      </c>
      <c r="J2226" t="str">
        <f t="shared" si="137"/>
        <v>7+ yrs</v>
      </c>
      <c r="K2226">
        <f t="shared" ca="1" si="139"/>
        <v>8</v>
      </c>
      <c r="L2226" t="s">
        <v>39</v>
      </c>
      <c r="M2226">
        <v>0</v>
      </c>
      <c r="N2226">
        <v>1</v>
      </c>
      <c r="O2226">
        <v>0</v>
      </c>
      <c r="P2226">
        <v>0</v>
      </c>
      <c r="Q2226">
        <v>1</v>
      </c>
      <c r="R2226">
        <f>SUM(M2226:N2226:O2226:P2226:Q2226)</f>
        <v>2</v>
      </c>
      <c r="S2226" s="1">
        <v>172174</v>
      </c>
      <c r="T2226" s="1" t="str">
        <f t="shared" si="138"/>
        <v>High</v>
      </c>
      <c r="U2226">
        <v>12</v>
      </c>
      <c r="V2226">
        <v>2026</v>
      </c>
      <c r="W2226" t="s">
        <v>34</v>
      </c>
      <c r="X2226">
        <v>3</v>
      </c>
    </row>
    <row r="2227" spans="1:24" x14ac:dyDescent="0.3">
      <c r="A2227">
        <v>2226</v>
      </c>
      <c r="B2227" t="s">
        <v>50</v>
      </c>
      <c r="C2227" t="str">
        <f>_xlfn.XLOOKUP(B2227,Lookup_table!B:B,Lookup_table!C:C)</f>
        <v>AI</v>
      </c>
      <c r="D2227" t="s">
        <v>14</v>
      </c>
      <c r="E2227" t="s">
        <v>42</v>
      </c>
      <c r="F2227" t="s">
        <v>29</v>
      </c>
      <c r="G2227" t="s">
        <v>17</v>
      </c>
      <c r="H2227" t="str">
        <f t="shared" si="136"/>
        <v>Remote</v>
      </c>
      <c r="I2227" t="s">
        <v>18</v>
      </c>
      <c r="J2227" t="str">
        <f t="shared" si="137"/>
        <v>7+ yrs</v>
      </c>
      <c r="K2227">
        <f t="shared" ca="1" si="139"/>
        <v>12</v>
      </c>
      <c r="L2227" t="s">
        <v>19</v>
      </c>
      <c r="M2227">
        <v>0</v>
      </c>
      <c r="N2227">
        <v>1</v>
      </c>
      <c r="O2227">
        <v>0</v>
      </c>
      <c r="P2227">
        <v>1</v>
      </c>
      <c r="Q2227">
        <v>1</v>
      </c>
      <c r="R2227">
        <f>SUM(M2227:N2227:O2227:P2227:Q2227)</f>
        <v>3</v>
      </c>
      <c r="S2227" s="1">
        <v>169427</v>
      </c>
      <c r="T2227" s="1" t="str">
        <f t="shared" si="138"/>
        <v>High</v>
      </c>
      <c r="U2227">
        <v>11</v>
      </c>
      <c r="V2227">
        <v>2021</v>
      </c>
      <c r="W2227" t="s">
        <v>20</v>
      </c>
      <c r="X2227">
        <v>4</v>
      </c>
    </row>
    <row r="2228" spans="1:24" x14ac:dyDescent="0.3">
      <c r="A2228">
        <v>2227</v>
      </c>
      <c r="B2228" t="s">
        <v>31</v>
      </c>
      <c r="C2228" t="str">
        <f>_xlfn.XLOOKUP(B2228,Lookup_table!B:B,Lookup_table!C:C)</f>
        <v>Business</v>
      </c>
      <c r="D2228" t="s">
        <v>14</v>
      </c>
      <c r="E2228" t="s">
        <v>38</v>
      </c>
      <c r="F2228" t="s">
        <v>52</v>
      </c>
      <c r="G2228" t="s">
        <v>30</v>
      </c>
      <c r="H2228" t="str">
        <f t="shared" si="136"/>
        <v>Onsite/Hybrid</v>
      </c>
      <c r="I2228" t="s">
        <v>26</v>
      </c>
      <c r="J2228" t="str">
        <f t="shared" si="137"/>
        <v>3-6 yrs</v>
      </c>
      <c r="K2228">
        <f t="shared" ca="1" si="139"/>
        <v>5</v>
      </c>
      <c r="L2228" t="s">
        <v>39</v>
      </c>
      <c r="M2228">
        <v>1</v>
      </c>
      <c r="N2228">
        <v>0</v>
      </c>
      <c r="O2228">
        <v>1</v>
      </c>
      <c r="P2228">
        <v>0</v>
      </c>
      <c r="Q2228">
        <v>1</v>
      </c>
      <c r="R2228">
        <f>SUM(M2228:N2228:O2228:P2228:Q2228)</f>
        <v>3</v>
      </c>
      <c r="S2228" s="1">
        <v>102160</v>
      </c>
      <c r="T2228" s="1" t="str">
        <f t="shared" si="138"/>
        <v>Medium</v>
      </c>
      <c r="U2228">
        <v>10</v>
      </c>
      <c r="V2228">
        <v>2024</v>
      </c>
      <c r="W2228" t="s">
        <v>34</v>
      </c>
      <c r="X2228">
        <v>6</v>
      </c>
    </row>
    <row r="2229" spans="1:24" x14ac:dyDescent="0.3">
      <c r="A2229">
        <v>2228</v>
      </c>
      <c r="B2229" t="s">
        <v>50</v>
      </c>
      <c r="C2229" t="str">
        <f>_xlfn.XLOOKUP(B2229,Lookup_table!B:B,Lookup_table!C:C)</f>
        <v>AI</v>
      </c>
      <c r="D2229" t="s">
        <v>22</v>
      </c>
      <c r="E2229" t="s">
        <v>15</v>
      </c>
      <c r="F2229" t="s">
        <v>29</v>
      </c>
      <c r="G2229" t="s">
        <v>17</v>
      </c>
      <c r="H2229" t="str">
        <f t="shared" si="136"/>
        <v>Remote</v>
      </c>
      <c r="I2229" t="s">
        <v>35</v>
      </c>
      <c r="J2229" t="str">
        <f t="shared" si="137"/>
        <v>0-2 yrs</v>
      </c>
      <c r="K2229">
        <f t="shared" ca="1" si="139"/>
        <v>0</v>
      </c>
      <c r="L2229" t="s">
        <v>27</v>
      </c>
      <c r="M2229">
        <v>1</v>
      </c>
      <c r="N2229">
        <v>0</v>
      </c>
      <c r="O2229">
        <v>1</v>
      </c>
      <c r="P2229">
        <v>1</v>
      </c>
      <c r="Q2229">
        <v>1</v>
      </c>
      <c r="R2229">
        <f>SUM(M2229:N2229:O2229:P2229:Q2229)</f>
        <v>4</v>
      </c>
      <c r="S2229" s="1">
        <v>146921</v>
      </c>
      <c r="T2229" s="1" t="str">
        <f t="shared" si="138"/>
        <v>High</v>
      </c>
      <c r="U2229">
        <v>6</v>
      </c>
      <c r="V2229">
        <v>2023</v>
      </c>
      <c r="W2229" t="s">
        <v>28</v>
      </c>
      <c r="X2229">
        <v>5</v>
      </c>
    </row>
    <row r="2230" spans="1:24" x14ac:dyDescent="0.3">
      <c r="A2230">
        <v>2229</v>
      </c>
      <c r="B2230" t="s">
        <v>36</v>
      </c>
      <c r="C2230" t="str">
        <f>_xlfn.XLOOKUP(B2230,Lookup_table!B:B,Lookup_table!C:C)</f>
        <v>Data</v>
      </c>
      <c r="D2230" t="s">
        <v>37</v>
      </c>
      <c r="E2230" t="s">
        <v>42</v>
      </c>
      <c r="F2230" t="s">
        <v>44</v>
      </c>
      <c r="G2230" t="s">
        <v>30</v>
      </c>
      <c r="H2230" t="str">
        <f t="shared" si="136"/>
        <v>Onsite/Hybrid</v>
      </c>
      <c r="I2230" t="s">
        <v>26</v>
      </c>
      <c r="J2230" t="str">
        <f t="shared" si="137"/>
        <v>3-6 yrs</v>
      </c>
      <c r="K2230">
        <f t="shared" ca="1" si="139"/>
        <v>6</v>
      </c>
      <c r="L2230" t="s">
        <v>27</v>
      </c>
      <c r="M2230">
        <v>0</v>
      </c>
      <c r="N2230">
        <v>1</v>
      </c>
      <c r="O2230">
        <v>1</v>
      </c>
      <c r="P2230">
        <v>0</v>
      </c>
      <c r="Q2230">
        <v>0</v>
      </c>
      <c r="R2230">
        <f>SUM(M2230:N2230:O2230:P2230:Q2230)</f>
        <v>2</v>
      </c>
      <c r="S2230" s="1">
        <v>90310</v>
      </c>
      <c r="T2230" s="1" t="str">
        <f t="shared" si="138"/>
        <v>Medium</v>
      </c>
      <c r="U2230">
        <v>11</v>
      </c>
      <c r="V2230">
        <v>2021</v>
      </c>
      <c r="W2230" t="s">
        <v>34</v>
      </c>
      <c r="X2230">
        <v>5</v>
      </c>
    </row>
    <row r="2231" spans="1:24" x14ac:dyDescent="0.3">
      <c r="A2231">
        <v>2230</v>
      </c>
      <c r="B2231" t="s">
        <v>31</v>
      </c>
      <c r="C2231" t="str">
        <f>_xlfn.XLOOKUP(B2231,Lookup_table!B:B,Lookup_table!C:C)</f>
        <v>Business</v>
      </c>
      <c r="D2231" t="s">
        <v>22</v>
      </c>
      <c r="E2231" t="s">
        <v>32</v>
      </c>
      <c r="F2231" t="s">
        <v>29</v>
      </c>
      <c r="G2231" t="s">
        <v>17</v>
      </c>
      <c r="H2231" t="str">
        <f t="shared" si="136"/>
        <v>Remote</v>
      </c>
      <c r="I2231" t="s">
        <v>18</v>
      </c>
      <c r="J2231" t="str">
        <f t="shared" si="137"/>
        <v>7+ yrs</v>
      </c>
      <c r="K2231">
        <f t="shared" ca="1" si="139"/>
        <v>12</v>
      </c>
      <c r="L2231" t="s">
        <v>27</v>
      </c>
      <c r="M2231">
        <v>0</v>
      </c>
      <c r="N2231">
        <v>1</v>
      </c>
      <c r="O2231">
        <v>0</v>
      </c>
      <c r="P2231">
        <v>1</v>
      </c>
      <c r="Q2231">
        <v>0</v>
      </c>
      <c r="R2231">
        <f>SUM(M2231:N2231:O2231:P2231:Q2231)</f>
        <v>2</v>
      </c>
      <c r="S2231" s="1">
        <v>134094</v>
      </c>
      <c r="T2231" s="1" t="str">
        <f t="shared" si="138"/>
        <v>High</v>
      </c>
      <c r="U2231">
        <v>3</v>
      </c>
      <c r="V2231">
        <v>2020</v>
      </c>
      <c r="W2231" t="s">
        <v>20</v>
      </c>
      <c r="X2231">
        <v>1</v>
      </c>
    </row>
    <row r="2232" spans="1:24" x14ac:dyDescent="0.3">
      <c r="A2232">
        <v>2231</v>
      </c>
      <c r="B2232" t="s">
        <v>36</v>
      </c>
      <c r="C2232" t="str">
        <f>_xlfn.XLOOKUP(B2232,Lookup_table!B:B,Lookup_table!C:C)</f>
        <v>Data</v>
      </c>
      <c r="D2232" t="s">
        <v>34</v>
      </c>
      <c r="E2232" t="s">
        <v>32</v>
      </c>
      <c r="F2232" t="s">
        <v>16</v>
      </c>
      <c r="G2232" t="s">
        <v>17</v>
      </c>
      <c r="H2232" t="str">
        <f t="shared" si="136"/>
        <v>Remote</v>
      </c>
      <c r="I2232" t="s">
        <v>18</v>
      </c>
      <c r="J2232" t="str">
        <f t="shared" si="137"/>
        <v>7+ yrs</v>
      </c>
      <c r="K2232">
        <f t="shared" ca="1" si="139"/>
        <v>9</v>
      </c>
      <c r="L2232" t="s">
        <v>39</v>
      </c>
      <c r="M2232">
        <v>1</v>
      </c>
      <c r="N2232">
        <v>0</v>
      </c>
      <c r="O2232">
        <v>0</v>
      </c>
      <c r="P2232">
        <v>0</v>
      </c>
      <c r="Q2232">
        <v>0</v>
      </c>
      <c r="R2232">
        <f>SUM(M2232:N2232:O2232:P2232:Q2232)</f>
        <v>1</v>
      </c>
      <c r="S2232" s="1">
        <v>95913</v>
      </c>
      <c r="T2232" s="1" t="str">
        <f t="shared" si="138"/>
        <v>Medium</v>
      </c>
      <c r="U2232">
        <v>9</v>
      </c>
      <c r="V2232">
        <v>2021</v>
      </c>
      <c r="W2232" t="s">
        <v>28</v>
      </c>
      <c r="X2232">
        <v>8</v>
      </c>
    </row>
    <row r="2233" spans="1:24" x14ac:dyDescent="0.3">
      <c r="A2233">
        <v>2232</v>
      </c>
      <c r="B2233" t="s">
        <v>33</v>
      </c>
      <c r="C2233" t="str">
        <f>_xlfn.XLOOKUP(B2233,Lookup_table!B:B,Lookup_table!C:C)</f>
        <v>Data</v>
      </c>
      <c r="D2233" t="s">
        <v>22</v>
      </c>
      <c r="E2233" t="s">
        <v>32</v>
      </c>
      <c r="F2233" t="s">
        <v>51</v>
      </c>
      <c r="G2233" t="s">
        <v>25</v>
      </c>
      <c r="H2233" t="str">
        <f t="shared" si="136"/>
        <v>Onsite/Hybrid</v>
      </c>
      <c r="I2233" t="s">
        <v>35</v>
      </c>
      <c r="J2233" t="str">
        <f t="shared" si="137"/>
        <v>0-2 yrs</v>
      </c>
      <c r="K2233">
        <f t="shared" ca="1" si="139"/>
        <v>2</v>
      </c>
      <c r="L2233" t="s">
        <v>39</v>
      </c>
      <c r="M2233">
        <v>0</v>
      </c>
      <c r="N2233">
        <v>0</v>
      </c>
      <c r="O2233">
        <v>1</v>
      </c>
      <c r="P2233">
        <v>1</v>
      </c>
      <c r="Q2233">
        <v>0</v>
      </c>
      <c r="R2233">
        <f>SUM(M2233:N2233:O2233:P2233:Q2233)</f>
        <v>2</v>
      </c>
      <c r="S2233" s="1">
        <v>97456</v>
      </c>
      <c r="T2233" s="1" t="str">
        <f t="shared" si="138"/>
        <v>Medium</v>
      </c>
      <c r="U2233">
        <v>2</v>
      </c>
      <c r="V2233">
        <v>2020</v>
      </c>
      <c r="W2233" t="s">
        <v>28</v>
      </c>
      <c r="X2233">
        <v>3</v>
      </c>
    </row>
    <row r="2234" spans="1:24" x14ac:dyDescent="0.3">
      <c r="A2234">
        <v>2233</v>
      </c>
      <c r="B2234" t="s">
        <v>21</v>
      </c>
      <c r="C2234" t="str">
        <f>_xlfn.XLOOKUP(B2234,Lookup_table!B:B,Lookup_table!C:C)</f>
        <v>AI</v>
      </c>
      <c r="D2234" t="s">
        <v>22</v>
      </c>
      <c r="E2234" t="s">
        <v>42</v>
      </c>
      <c r="F2234" t="s">
        <v>24</v>
      </c>
      <c r="G2234" t="s">
        <v>30</v>
      </c>
      <c r="H2234" t="str">
        <f t="shared" si="136"/>
        <v>Onsite/Hybrid</v>
      </c>
      <c r="I2234" t="s">
        <v>18</v>
      </c>
      <c r="J2234" t="str">
        <f t="shared" si="137"/>
        <v>7+ yrs</v>
      </c>
      <c r="K2234">
        <f t="shared" ca="1" si="139"/>
        <v>12</v>
      </c>
      <c r="L2234" t="s">
        <v>19</v>
      </c>
      <c r="M2234">
        <v>0</v>
      </c>
      <c r="N2234">
        <v>1</v>
      </c>
      <c r="O2234">
        <v>1</v>
      </c>
      <c r="P2234">
        <v>1</v>
      </c>
      <c r="Q2234">
        <v>0</v>
      </c>
      <c r="R2234">
        <f>SUM(M2234:N2234:O2234:P2234:Q2234)</f>
        <v>3</v>
      </c>
      <c r="S2234" s="1">
        <v>193199</v>
      </c>
      <c r="T2234" s="1" t="str">
        <f t="shared" si="138"/>
        <v>High</v>
      </c>
      <c r="U2234">
        <v>8</v>
      </c>
      <c r="V2234">
        <v>2025</v>
      </c>
      <c r="W2234" t="s">
        <v>28</v>
      </c>
      <c r="X2234">
        <v>8</v>
      </c>
    </row>
    <row r="2235" spans="1:24" x14ac:dyDescent="0.3">
      <c r="A2235">
        <v>2234</v>
      </c>
      <c r="B2235" t="s">
        <v>21</v>
      </c>
      <c r="C2235" t="str">
        <f>_xlfn.XLOOKUP(B2235,Lookup_table!B:B,Lookup_table!C:C)</f>
        <v>AI</v>
      </c>
      <c r="D2235" t="s">
        <v>22</v>
      </c>
      <c r="E2235" t="s">
        <v>42</v>
      </c>
      <c r="F2235" t="s">
        <v>24</v>
      </c>
      <c r="G2235" t="s">
        <v>17</v>
      </c>
      <c r="H2235" t="str">
        <f t="shared" si="136"/>
        <v>Remote</v>
      </c>
      <c r="I2235" t="s">
        <v>35</v>
      </c>
      <c r="J2235" t="str">
        <f t="shared" si="137"/>
        <v>0-2 yrs</v>
      </c>
      <c r="K2235">
        <f t="shared" ca="1" si="139"/>
        <v>1</v>
      </c>
      <c r="L2235" t="s">
        <v>27</v>
      </c>
      <c r="M2235">
        <v>0</v>
      </c>
      <c r="N2235">
        <v>1</v>
      </c>
      <c r="O2235">
        <v>1</v>
      </c>
      <c r="P2235">
        <v>1</v>
      </c>
      <c r="Q2235">
        <v>1</v>
      </c>
      <c r="R2235">
        <f>SUM(M2235:N2235:O2235:P2235:Q2235)</f>
        <v>4</v>
      </c>
      <c r="S2235" s="1">
        <v>148410</v>
      </c>
      <c r="T2235" s="1" t="str">
        <f t="shared" si="138"/>
        <v>High</v>
      </c>
      <c r="U2235">
        <v>5</v>
      </c>
      <c r="V2235">
        <v>2020</v>
      </c>
      <c r="W2235" t="s">
        <v>28</v>
      </c>
      <c r="X2235">
        <v>3</v>
      </c>
    </row>
    <row r="2236" spans="1:24" x14ac:dyDescent="0.3">
      <c r="A2236">
        <v>2235</v>
      </c>
      <c r="B2236" t="s">
        <v>31</v>
      </c>
      <c r="C2236" t="str">
        <f>_xlfn.XLOOKUP(B2236,Lookup_table!B:B,Lookup_table!C:C)</f>
        <v>Business</v>
      </c>
      <c r="D2236" t="s">
        <v>22</v>
      </c>
      <c r="E2236" t="s">
        <v>32</v>
      </c>
      <c r="F2236" t="s">
        <v>29</v>
      </c>
      <c r="G2236" t="s">
        <v>17</v>
      </c>
      <c r="H2236" t="str">
        <f t="shared" si="136"/>
        <v>Remote</v>
      </c>
      <c r="I2236" t="s">
        <v>35</v>
      </c>
      <c r="J2236" t="str">
        <f t="shared" si="137"/>
        <v>0-2 yrs</v>
      </c>
      <c r="K2236">
        <f t="shared" ca="1" si="139"/>
        <v>1</v>
      </c>
      <c r="L2236" t="s">
        <v>19</v>
      </c>
      <c r="M2236">
        <v>1</v>
      </c>
      <c r="N2236">
        <v>1</v>
      </c>
      <c r="O2236">
        <v>0</v>
      </c>
      <c r="P2236">
        <v>0</v>
      </c>
      <c r="Q2236">
        <v>0</v>
      </c>
      <c r="R2236">
        <f>SUM(M2236:N2236:O2236:P2236:Q2236)</f>
        <v>2</v>
      </c>
      <c r="S2236" s="1">
        <v>71030</v>
      </c>
      <c r="T2236" s="1" t="str">
        <f t="shared" si="138"/>
        <v>Medium</v>
      </c>
      <c r="U2236">
        <v>12</v>
      </c>
      <c r="V2236">
        <v>2024</v>
      </c>
      <c r="W2236" t="s">
        <v>20</v>
      </c>
      <c r="X2236">
        <v>2</v>
      </c>
    </row>
    <row r="2237" spans="1:24" x14ac:dyDescent="0.3">
      <c r="A2237">
        <v>2236</v>
      </c>
      <c r="B2237" t="s">
        <v>50</v>
      </c>
      <c r="C2237" t="str">
        <f>_xlfn.XLOOKUP(B2237,Lookup_table!B:B,Lookup_table!C:C)</f>
        <v>AI</v>
      </c>
      <c r="D2237" t="s">
        <v>34</v>
      </c>
      <c r="E2237" t="s">
        <v>23</v>
      </c>
      <c r="F2237" t="s">
        <v>51</v>
      </c>
      <c r="G2237" t="s">
        <v>30</v>
      </c>
      <c r="H2237" t="str">
        <f t="shared" si="136"/>
        <v>Onsite/Hybrid</v>
      </c>
      <c r="I2237" t="s">
        <v>18</v>
      </c>
      <c r="J2237" t="str">
        <f t="shared" si="137"/>
        <v>7+ yrs</v>
      </c>
      <c r="K2237">
        <f t="shared" ca="1" si="139"/>
        <v>10</v>
      </c>
      <c r="L2237" t="s">
        <v>27</v>
      </c>
      <c r="M2237">
        <v>1</v>
      </c>
      <c r="N2237">
        <v>1</v>
      </c>
      <c r="O2237">
        <v>1</v>
      </c>
      <c r="P2237">
        <v>0</v>
      </c>
      <c r="Q2237">
        <v>0</v>
      </c>
      <c r="R2237">
        <f>SUM(M2237:N2237:O2237:P2237:Q2237)</f>
        <v>3</v>
      </c>
      <c r="S2237" s="1">
        <v>159563</v>
      </c>
      <c r="T2237" s="1" t="str">
        <f t="shared" si="138"/>
        <v>High</v>
      </c>
      <c r="U2237">
        <v>12</v>
      </c>
      <c r="V2237">
        <v>2023</v>
      </c>
      <c r="W2237" t="s">
        <v>20</v>
      </c>
      <c r="X2237">
        <v>5</v>
      </c>
    </row>
    <row r="2238" spans="1:24" x14ac:dyDescent="0.3">
      <c r="A2238">
        <v>2237</v>
      </c>
      <c r="B2238" t="s">
        <v>36</v>
      </c>
      <c r="C2238" t="str">
        <f>_xlfn.XLOOKUP(B2238,Lookup_table!B:B,Lookup_table!C:C)</f>
        <v>Data</v>
      </c>
      <c r="D2238" t="s">
        <v>34</v>
      </c>
      <c r="E2238" t="s">
        <v>38</v>
      </c>
      <c r="F2238" t="s">
        <v>24</v>
      </c>
      <c r="G2238" t="s">
        <v>30</v>
      </c>
      <c r="H2238" t="str">
        <f t="shared" si="136"/>
        <v>Onsite/Hybrid</v>
      </c>
      <c r="I2238" t="s">
        <v>35</v>
      </c>
      <c r="J2238" t="str">
        <f t="shared" si="137"/>
        <v>0-2 yrs</v>
      </c>
      <c r="K2238">
        <f t="shared" ca="1" si="139"/>
        <v>2</v>
      </c>
      <c r="L2238" t="s">
        <v>19</v>
      </c>
      <c r="M2238">
        <v>0</v>
      </c>
      <c r="N2238">
        <v>0</v>
      </c>
      <c r="O2238">
        <v>1</v>
      </c>
      <c r="P2238">
        <v>1</v>
      </c>
      <c r="Q2238">
        <v>0</v>
      </c>
      <c r="R2238">
        <f>SUM(M2238:N2238:O2238:P2238:Q2238)</f>
        <v>2</v>
      </c>
      <c r="S2238" s="1">
        <v>80327</v>
      </c>
      <c r="T2238" s="1" t="str">
        <f t="shared" si="138"/>
        <v>Medium</v>
      </c>
      <c r="U2238">
        <v>8</v>
      </c>
      <c r="V2238">
        <v>2026</v>
      </c>
      <c r="W2238" t="s">
        <v>28</v>
      </c>
      <c r="X2238">
        <v>9</v>
      </c>
    </row>
    <row r="2239" spans="1:24" x14ac:dyDescent="0.3">
      <c r="A2239">
        <v>2238</v>
      </c>
      <c r="B2239" t="s">
        <v>31</v>
      </c>
      <c r="C2239" t="str">
        <f>_xlfn.XLOOKUP(B2239,Lookup_table!B:B,Lookup_table!C:C)</f>
        <v>Business</v>
      </c>
      <c r="D2239" t="s">
        <v>34</v>
      </c>
      <c r="E2239" t="s">
        <v>32</v>
      </c>
      <c r="F2239" t="s">
        <v>16</v>
      </c>
      <c r="G2239" t="s">
        <v>30</v>
      </c>
      <c r="H2239" t="str">
        <f t="shared" si="136"/>
        <v>Onsite/Hybrid</v>
      </c>
      <c r="I2239" t="s">
        <v>35</v>
      </c>
      <c r="J2239" t="str">
        <f t="shared" si="137"/>
        <v>0-2 yrs</v>
      </c>
      <c r="K2239">
        <f t="shared" ca="1" si="139"/>
        <v>0</v>
      </c>
      <c r="L2239" t="s">
        <v>19</v>
      </c>
      <c r="M2239">
        <v>0</v>
      </c>
      <c r="N2239">
        <v>0</v>
      </c>
      <c r="O2239">
        <v>1</v>
      </c>
      <c r="P2239">
        <v>1</v>
      </c>
      <c r="Q2239">
        <v>1</v>
      </c>
      <c r="R2239">
        <f>SUM(M2239:N2239:O2239:P2239:Q2239)</f>
        <v>3</v>
      </c>
      <c r="S2239" s="1">
        <v>87153</v>
      </c>
      <c r="T2239" s="1" t="str">
        <f t="shared" si="138"/>
        <v>Medium</v>
      </c>
      <c r="U2239">
        <v>10</v>
      </c>
      <c r="V2239">
        <v>2023</v>
      </c>
      <c r="W2239" t="s">
        <v>28</v>
      </c>
      <c r="X2239">
        <v>9</v>
      </c>
    </row>
    <row r="2240" spans="1:24" x14ac:dyDescent="0.3">
      <c r="A2240">
        <v>2239</v>
      </c>
      <c r="B2240" t="s">
        <v>21</v>
      </c>
      <c r="C2240" t="str">
        <f>_xlfn.XLOOKUP(B2240,Lookup_table!B:B,Lookup_table!C:C)</f>
        <v>AI</v>
      </c>
      <c r="D2240" t="s">
        <v>34</v>
      </c>
      <c r="E2240" t="s">
        <v>15</v>
      </c>
      <c r="F2240" t="s">
        <v>51</v>
      </c>
      <c r="G2240" t="s">
        <v>30</v>
      </c>
      <c r="H2240" t="str">
        <f t="shared" si="136"/>
        <v>Onsite/Hybrid</v>
      </c>
      <c r="I2240" t="s">
        <v>18</v>
      </c>
      <c r="J2240" t="str">
        <f t="shared" si="137"/>
        <v>7+ yrs</v>
      </c>
      <c r="K2240">
        <f t="shared" ca="1" si="139"/>
        <v>13</v>
      </c>
      <c r="L2240" t="s">
        <v>39</v>
      </c>
      <c r="M2240">
        <v>1</v>
      </c>
      <c r="N2240">
        <v>0</v>
      </c>
      <c r="O2240">
        <v>1</v>
      </c>
      <c r="P2240">
        <v>0</v>
      </c>
      <c r="Q2240">
        <v>0</v>
      </c>
      <c r="R2240">
        <f>SUM(M2240:N2240:O2240:P2240:Q2240)</f>
        <v>2</v>
      </c>
      <c r="S2240" s="1">
        <v>153763</v>
      </c>
      <c r="T2240" s="1" t="str">
        <f t="shared" si="138"/>
        <v>High</v>
      </c>
      <c r="U2240">
        <v>2</v>
      </c>
      <c r="V2240">
        <v>2025</v>
      </c>
      <c r="W2240" t="s">
        <v>20</v>
      </c>
      <c r="X2240">
        <v>3</v>
      </c>
    </row>
    <row r="2241" spans="1:24" x14ac:dyDescent="0.3">
      <c r="A2241">
        <v>2240</v>
      </c>
      <c r="B2241" t="s">
        <v>21</v>
      </c>
      <c r="C2241" t="str">
        <f>_xlfn.XLOOKUP(B2241,Lookup_table!B:B,Lookup_table!C:C)</f>
        <v>AI</v>
      </c>
      <c r="D2241" t="s">
        <v>22</v>
      </c>
      <c r="E2241" t="s">
        <v>38</v>
      </c>
      <c r="F2241" t="s">
        <v>52</v>
      </c>
      <c r="G2241" t="s">
        <v>30</v>
      </c>
      <c r="H2241" t="str">
        <f t="shared" si="136"/>
        <v>Onsite/Hybrid</v>
      </c>
      <c r="I2241" t="s">
        <v>18</v>
      </c>
      <c r="J2241" t="str">
        <f t="shared" si="137"/>
        <v>7+ yrs</v>
      </c>
      <c r="K2241">
        <f t="shared" ca="1" si="139"/>
        <v>8</v>
      </c>
      <c r="L2241" t="s">
        <v>27</v>
      </c>
      <c r="M2241">
        <v>0</v>
      </c>
      <c r="N2241">
        <v>1</v>
      </c>
      <c r="O2241">
        <v>0</v>
      </c>
      <c r="P2241">
        <v>0</v>
      </c>
      <c r="Q2241">
        <v>0</v>
      </c>
      <c r="R2241">
        <f>SUM(M2241:N2241:O2241:P2241:Q2241)</f>
        <v>1</v>
      </c>
      <c r="S2241" s="1">
        <v>157926</v>
      </c>
      <c r="T2241" s="1" t="str">
        <f t="shared" si="138"/>
        <v>High</v>
      </c>
      <c r="U2241">
        <v>8</v>
      </c>
      <c r="V2241">
        <v>2026</v>
      </c>
      <c r="W2241" t="s">
        <v>20</v>
      </c>
      <c r="X2241">
        <v>1</v>
      </c>
    </row>
    <row r="2242" spans="1:24" x14ac:dyDescent="0.3">
      <c r="A2242">
        <v>2241</v>
      </c>
      <c r="B2242" t="s">
        <v>41</v>
      </c>
      <c r="C2242" t="str">
        <f>_xlfn.XLOOKUP(B2242,Lookup_table!B:B,Lookup_table!C:C)</f>
        <v>Data</v>
      </c>
      <c r="D2242" t="s">
        <v>37</v>
      </c>
      <c r="E2242" t="s">
        <v>15</v>
      </c>
      <c r="F2242" t="s">
        <v>29</v>
      </c>
      <c r="G2242" t="s">
        <v>30</v>
      </c>
      <c r="H2242" t="str">
        <f t="shared" ref="H2242:H2305" si="140">IF(G2242="Remote","Remote","Onsite/Hybrid")</f>
        <v>Onsite/Hybrid</v>
      </c>
      <c r="I2242" t="s">
        <v>26</v>
      </c>
      <c r="J2242" t="str">
        <f t="shared" ref="J2242:J2305" si="141">IF(I2242="Entry","0-2 yrs",IF(I2242="Mid","3-6 yrs","7+ yrs"))</f>
        <v>3-6 yrs</v>
      </c>
      <c r="K2242">
        <f t="shared" ca="1" si="139"/>
        <v>3</v>
      </c>
      <c r="L2242" t="s">
        <v>19</v>
      </c>
      <c r="M2242">
        <v>1</v>
      </c>
      <c r="N2242">
        <v>0</v>
      </c>
      <c r="O2242">
        <v>0</v>
      </c>
      <c r="P2242">
        <v>0</v>
      </c>
      <c r="Q2242">
        <v>1</v>
      </c>
      <c r="R2242">
        <f>SUM(M2242:N2242:O2242:P2242:Q2242)</f>
        <v>2</v>
      </c>
      <c r="S2242" s="1">
        <v>86219</v>
      </c>
      <c r="T2242" s="1" t="str">
        <f t="shared" ref="T2242:T2305" si="142">IF(S2242&lt;=70000,"Low",IF(S2242&lt;=120000,"Medium","High"))</f>
        <v>Medium</v>
      </c>
      <c r="U2242">
        <v>4</v>
      </c>
      <c r="V2242">
        <v>2020</v>
      </c>
      <c r="W2242" t="s">
        <v>28</v>
      </c>
      <c r="X2242">
        <v>7</v>
      </c>
    </row>
    <row r="2243" spans="1:24" x14ac:dyDescent="0.3">
      <c r="A2243">
        <v>2242</v>
      </c>
      <c r="B2243" t="s">
        <v>31</v>
      </c>
      <c r="C2243" t="str">
        <f>_xlfn.XLOOKUP(B2243,Lookup_table!B:B,Lookup_table!C:C)</f>
        <v>Business</v>
      </c>
      <c r="D2243" t="s">
        <v>22</v>
      </c>
      <c r="E2243" t="s">
        <v>15</v>
      </c>
      <c r="F2243" t="s">
        <v>44</v>
      </c>
      <c r="G2243" t="s">
        <v>30</v>
      </c>
      <c r="H2243" t="str">
        <f t="shared" si="140"/>
        <v>Onsite/Hybrid</v>
      </c>
      <c r="I2243" t="s">
        <v>18</v>
      </c>
      <c r="J2243" t="str">
        <f t="shared" si="141"/>
        <v>7+ yrs</v>
      </c>
      <c r="K2243">
        <f t="shared" ref="K2243:K2306" ca="1" si="143">IF(J2243="0-2 yrs",RANDBETWEEN(0,2),IF(J2243="3-6 yrs", RANDBETWEEN(3,6),IF(J2243="7+ yrs", RANDBETWEEN(7,15)," ")))</f>
        <v>12</v>
      </c>
      <c r="L2243" t="s">
        <v>39</v>
      </c>
      <c r="M2243">
        <v>1</v>
      </c>
      <c r="N2243">
        <v>1</v>
      </c>
      <c r="O2243">
        <v>1</v>
      </c>
      <c r="P2243">
        <v>1</v>
      </c>
      <c r="Q2243">
        <v>1</v>
      </c>
      <c r="R2243">
        <f>SUM(M2243:N2243:O2243:P2243:Q2243)</f>
        <v>5</v>
      </c>
      <c r="S2243" s="1">
        <v>155051</v>
      </c>
      <c r="T2243" s="1" t="str">
        <f t="shared" si="142"/>
        <v>High</v>
      </c>
      <c r="U2243">
        <v>11</v>
      </c>
      <c r="V2243">
        <v>2021</v>
      </c>
      <c r="W2243" t="s">
        <v>28</v>
      </c>
      <c r="X2243">
        <v>8</v>
      </c>
    </row>
    <row r="2244" spans="1:24" x14ac:dyDescent="0.3">
      <c r="A2244">
        <v>2243</v>
      </c>
      <c r="B2244" t="s">
        <v>50</v>
      </c>
      <c r="C2244" t="str">
        <f>_xlfn.XLOOKUP(B2244,Lookup_table!B:B,Lookup_table!C:C)</f>
        <v>AI</v>
      </c>
      <c r="D2244" t="s">
        <v>37</v>
      </c>
      <c r="E2244" t="s">
        <v>15</v>
      </c>
      <c r="F2244" t="s">
        <v>29</v>
      </c>
      <c r="G2244" t="s">
        <v>30</v>
      </c>
      <c r="H2244" t="str">
        <f t="shared" si="140"/>
        <v>Onsite/Hybrid</v>
      </c>
      <c r="I2244" t="s">
        <v>35</v>
      </c>
      <c r="J2244" t="str">
        <f t="shared" si="141"/>
        <v>0-2 yrs</v>
      </c>
      <c r="K2244">
        <f t="shared" ca="1" si="143"/>
        <v>2</v>
      </c>
      <c r="L2244" t="s">
        <v>19</v>
      </c>
      <c r="M2244">
        <v>0</v>
      </c>
      <c r="N2244">
        <v>1</v>
      </c>
      <c r="O2244">
        <v>0</v>
      </c>
      <c r="P2244">
        <v>1</v>
      </c>
      <c r="Q2244">
        <v>1</v>
      </c>
      <c r="R2244">
        <f>SUM(M2244:N2244:O2244:P2244:Q2244)</f>
        <v>3</v>
      </c>
      <c r="S2244" s="1">
        <v>117792</v>
      </c>
      <c r="T2244" s="1" t="str">
        <f t="shared" si="142"/>
        <v>Medium</v>
      </c>
      <c r="U2244">
        <v>3</v>
      </c>
      <c r="V2244">
        <v>2020</v>
      </c>
      <c r="W2244" t="s">
        <v>20</v>
      </c>
      <c r="X2244">
        <v>3</v>
      </c>
    </row>
    <row r="2245" spans="1:24" x14ac:dyDescent="0.3">
      <c r="A2245">
        <v>2244</v>
      </c>
      <c r="B2245" t="s">
        <v>36</v>
      </c>
      <c r="C2245" t="str">
        <f>_xlfn.XLOOKUP(B2245,Lookup_table!B:B,Lookup_table!C:C)</f>
        <v>Data</v>
      </c>
      <c r="D2245" t="s">
        <v>22</v>
      </c>
      <c r="E2245" t="s">
        <v>40</v>
      </c>
      <c r="F2245" t="s">
        <v>43</v>
      </c>
      <c r="G2245" t="s">
        <v>30</v>
      </c>
      <c r="H2245" t="str">
        <f t="shared" si="140"/>
        <v>Onsite/Hybrid</v>
      </c>
      <c r="I2245" t="s">
        <v>35</v>
      </c>
      <c r="J2245" t="str">
        <f t="shared" si="141"/>
        <v>0-2 yrs</v>
      </c>
      <c r="K2245">
        <f t="shared" ca="1" si="143"/>
        <v>0</v>
      </c>
      <c r="L2245" t="s">
        <v>27</v>
      </c>
      <c r="M2245">
        <v>1</v>
      </c>
      <c r="N2245">
        <v>0</v>
      </c>
      <c r="O2245">
        <v>0</v>
      </c>
      <c r="P2245">
        <v>1</v>
      </c>
      <c r="Q2245">
        <v>1</v>
      </c>
      <c r="R2245">
        <f>SUM(M2245:N2245:O2245:P2245:Q2245)</f>
        <v>3</v>
      </c>
      <c r="S2245" s="1">
        <v>99319</v>
      </c>
      <c r="T2245" s="1" t="str">
        <f t="shared" si="142"/>
        <v>Medium</v>
      </c>
      <c r="U2245">
        <v>4</v>
      </c>
      <c r="V2245">
        <v>2020</v>
      </c>
      <c r="W2245" t="s">
        <v>20</v>
      </c>
      <c r="X2245">
        <v>2</v>
      </c>
    </row>
    <row r="2246" spans="1:24" x14ac:dyDescent="0.3">
      <c r="A2246">
        <v>2245</v>
      </c>
      <c r="B2246" t="s">
        <v>50</v>
      </c>
      <c r="C2246" t="str">
        <f>_xlfn.XLOOKUP(B2246,Lookup_table!B:B,Lookup_table!C:C)</f>
        <v>AI</v>
      </c>
      <c r="D2246" t="s">
        <v>14</v>
      </c>
      <c r="E2246" t="s">
        <v>32</v>
      </c>
      <c r="F2246" t="s">
        <v>16</v>
      </c>
      <c r="G2246" t="s">
        <v>25</v>
      </c>
      <c r="H2246" t="str">
        <f t="shared" si="140"/>
        <v>Onsite/Hybrid</v>
      </c>
      <c r="I2246" t="s">
        <v>18</v>
      </c>
      <c r="J2246" t="str">
        <f t="shared" si="141"/>
        <v>7+ yrs</v>
      </c>
      <c r="K2246">
        <f t="shared" ca="1" si="143"/>
        <v>14</v>
      </c>
      <c r="L2246" t="s">
        <v>27</v>
      </c>
      <c r="M2246">
        <v>1</v>
      </c>
      <c r="N2246">
        <v>0</v>
      </c>
      <c r="O2246">
        <v>0</v>
      </c>
      <c r="P2246">
        <v>0</v>
      </c>
      <c r="Q2246">
        <v>1</v>
      </c>
      <c r="R2246">
        <f>SUM(M2246:N2246:O2246:P2246:Q2246)</f>
        <v>2</v>
      </c>
      <c r="S2246" s="1">
        <v>153938</v>
      </c>
      <c r="T2246" s="1" t="str">
        <f t="shared" si="142"/>
        <v>High</v>
      </c>
      <c r="U2246">
        <v>8</v>
      </c>
      <c r="V2246">
        <v>2023</v>
      </c>
      <c r="W2246" t="s">
        <v>28</v>
      </c>
      <c r="X2246">
        <v>7</v>
      </c>
    </row>
    <row r="2247" spans="1:24" x14ac:dyDescent="0.3">
      <c r="A2247">
        <v>2246</v>
      </c>
      <c r="B2247" t="s">
        <v>33</v>
      </c>
      <c r="C2247" t="str">
        <f>_xlfn.XLOOKUP(B2247,Lookup_table!B:B,Lookup_table!C:C)</f>
        <v>Data</v>
      </c>
      <c r="D2247" t="s">
        <v>14</v>
      </c>
      <c r="E2247" t="s">
        <v>23</v>
      </c>
      <c r="F2247" t="s">
        <v>44</v>
      </c>
      <c r="G2247" t="s">
        <v>25</v>
      </c>
      <c r="H2247" t="str">
        <f t="shared" si="140"/>
        <v>Onsite/Hybrid</v>
      </c>
      <c r="I2247" t="s">
        <v>35</v>
      </c>
      <c r="J2247" t="str">
        <f t="shared" si="141"/>
        <v>0-2 yrs</v>
      </c>
      <c r="K2247">
        <f t="shared" ca="1" si="143"/>
        <v>1</v>
      </c>
      <c r="L2247" t="s">
        <v>27</v>
      </c>
      <c r="M2247">
        <v>1</v>
      </c>
      <c r="N2247">
        <v>0</v>
      </c>
      <c r="O2247">
        <v>0</v>
      </c>
      <c r="P2247">
        <v>0</v>
      </c>
      <c r="Q2247">
        <v>0</v>
      </c>
      <c r="R2247">
        <f>SUM(M2247:N2247:O2247:P2247:Q2247)</f>
        <v>1</v>
      </c>
      <c r="S2247" s="1">
        <v>48289</v>
      </c>
      <c r="T2247" s="1" t="str">
        <f t="shared" si="142"/>
        <v>Low</v>
      </c>
      <c r="U2247">
        <v>6</v>
      </c>
      <c r="V2247">
        <v>2021</v>
      </c>
      <c r="W2247" t="s">
        <v>28</v>
      </c>
      <c r="X2247">
        <v>8</v>
      </c>
    </row>
    <row r="2248" spans="1:24" x14ac:dyDescent="0.3">
      <c r="A2248">
        <v>2247</v>
      </c>
      <c r="B2248" t="s">
        <v>31</v>
      </c>
      <c r="C2248" t="str">
        <f>_xlfn.XLOOKUP(B2248,Lookup_table!B:B,Lookup_table!C:C)</f>
        <v>Business</v>
      </c>
      <c r="D2248" t="s">
        <v>34</v>
      </c>
      <c r="E2248" t="s">
        <v>15</v>
      </c>
      <c r="F2248" t="s">
        <v>16</v>
      </c>
      <c r="G2248" t="s">
        <v>30</v>
      </c>
      <c r="H2248" t="str">
        <f t="shared" si="140"/>
        <v>Onsite/Hybrid</v>
      </c>
      <c r="I2248" t="s">
        <v>18</v>
      </c>
      <c r="J2248" t="str">
        <f t="shared" si="141"/>
        <v>7+ yrs</v>
      </c>
      <c r="K2248">
        <f t="shared" ca="1" si="143"/>
        <v>12</v>
      </c>
      <c r="L2248" t="s">
        <v>27</v>
      </c>
      <c r="M2248">
        <v>0</v>
      </c>
      <c r="N2248">
        <v>0</v>
      </c>
      <c r="O2248">
        <v>0</v>
      </c>
      <c r="P2248">
        <v>1</v>
      </c>
      <c r="Q2248">
        <v>1</v>
      </c>
      <c r="R2248">
        <f>SUM(M2248:N2248:O2248:P2248:Q2248)</f>
        <v>2</v>
      </c>
      <c r="S2248" s="1">
        <v>129338</v>
      </c>
      <c r="T2248" s="1" t="str">
        <f t="shared" si="142"/>
        <v>High</v>
      </c>
      <c r="U2248">
        <v>2</v>
      </c>
      <c r="V2248">
        <v>2024</v>
      </c>
      <c r="W2248" t="s">
        <v>34</v>
      </c>
      <c r="X2248">
        <v>6</v>
      </c>
    </row>
    <row r="2249" spans="1:24" x14ac:dyDescent="0.3">
      <c r="A2249">
        <v>2248</v>
      </c>
      <c r="B2249" t="s">
        <v>33</v>
      </c>
      <c r="C2249" t="str">
        <f>_xlfn.XLOOKUP(B2249,Lookup_table!B:B,Lookup_table!C:C)</f>
        <v>Data</v>
      </c>
      <c r="D2249" t="s">
        <v>37</v>
      </c>
      <c r="E2249" t="s">
        <v>40</v>
      </c>
      <c r="F2249" t="s">
        <v>24</v>
      </c>
      <c r="G2249" t="s">
        <v>17</v>
      </c>
      <c r="H2249" t="str">
        <f t="shared" si="140"/>
        <v>Remote</v>
      </c>
      <c r="I2249" t="s">
        <v>18</v>
      </c>
      <c r="J2249" t="str">
        <f t="shared" si="141"/>
        <v>7+ yrs</v>
      </c>
      <c r="K2249">
        <f t="shared" ca="1" si="143"/>
        <v>15</v>
      </c>
      <c r="L2249" t="s">
        <v>19</v>
      </c>
      <c r="M2249">
        <v>0</v>
      </c>
      <c r="N2249">
        <v>1</v>
      </c>
      <c r="O2249">
        <v>0</v>
      </c>
      <c r="P2249">
        <v>0</v>
      </c>
      <c r="Q2249">
        <v>0</v>
      </c>
      <c r="R2249">
        <f>SUM(M2249:N2249:O2249:P2249:Q2249)</f>
        <v>1</v>
      </c>
      <c r="S2249" s="1">
        <v>103027</v>
      </c>
      <c r="T2249" s="1" t="str">
        <f t="shared" si="142"/>
        <v>Medium</v>
      </c>
      <c r="U2249">
        <v>5</v>
      </c>
      <c r="V2249">
        <v>2023</v>
      </c>
      <c r="W2249" t="s">
        <v>20</v>
      </c>
      <c r="X2249">
        <v>1</v>
      </c>
    </row>
    <row r="2250" spans="1:24" x14ac:dyDescent="0.3">
      <c r="A2250">
        <v>2249</v>
      </c>
      <c r="B2250" t="s">
        <v>31</v>
      </c>
      <c r="C2250" t="str">
        <f>_xlfn.XLOOKUP(B2250,Lookup_table!B:B,Lookup_table!C:C)</f>
        <v>Business</v>
      </c>
      <c r="D2250" t="s">
        <v>37</v>
      </c>
      <c r="E2250" t="s">
        <v>38</v>
      </c>
      <c r="F2250" t="s">
        <v>52</v>
      </c>
      <c r="G2250" t="s">
        <v>17</v>
      </c>
      <c r="H2250" t="str">
        <f t="shared" si="140"/>
        <v>Remote</v>
      </c>
      <c r="I2250" t="s">
        <v>18</v>
      </c>
      <c r="J2250" t="str">
        <f t="shared" si="141"/>
        <v>7+ yrs</v>
      </c>
      <c r="K2250">
        <f t="shared" ca="1" si="143"/>
        <v>10</v>
      </c>
      <c r="L2250" t="s">
        <v>39</v>
      </c>
      <c r="M2250">
        <v>1</v>
      </c>
      <c r="N2250">
        <v>1</v>
      </c>
      <c r="O2250">
        <v>1</v>
      </c>
      <c r="P2250">
        <v>1</v>
      </c>
      <c r="Q2250">
        <v>0</v>
      </c>
      <c r="R2250">
        <f>SUM(M2250:N2250:O2250:P2250:Q2250)</f>
        <v>4</v>
      </c>
      <c r="S2250" s="1">
        <v>129294</v>
      </c>
      <c r="T2250" s="1" t="str">
        <f t="shared" si="142"/>
        <v>High</v>
      </c>
      <c r="U2250">
        <v>2</v>
      </c>
      <c r="V2250">
        <v>2022</v>
      </c>
      <c r="W2250" t="s">
        <v>28</v>
      </c>
      <c r="X2250">
        <v>1</v>
      </c>
    </row>
    <row r="2251" spans="1:24" x14ac:dyDescent="0.3">
      <c r="A2251">
        <v>2250</v>
      </c>
      <c r="B2251" t="s">
        <v>33</v>
      </c>
      <c r="C2251" t="str">
        <f>_xlfn.XLOOKUP(B2251,Lookup_table!B:B,Lookup_table!C:C)</f>
        <v>Data</v>
      </c>
      <c r="D2251" t="s">
        <v>34</v>
      </c>
      <c r="E2251" t="s">
        <v>38</v>
      </c>
      <c r="F2251" t="s">
        <v>16</v>
      </c>
      <c r="G2251" t="s">
        <v>17</v>
      </c>
      <c r="H2251" t="str">
        <f t="shared" si="140"/>
        <v>Remote</v>
      </c>
      <c r="I2251" t="s">
        <v>26</v>
      </c>
      <c r="J2251" t="str">
        <f t="shared" si="141"/>
        <v>3-6 yrs</v>
      </c>
      <c r="K2251">
        <f t="shared" ca="1" si="143"/>
        <v>3</v>
      </c>
      <c r="L2251" t="s">
        <v>39</v>
      </c>
      <c r="M2251">
        <v>1</v>
      </c>
      <c r="N2251">
        <v>0</v>
      </c>
      <c r="O2251">
        <v>0</v>
      </c>
      <c r="P2251">
        <v>0</v>
      </c>
      <c r="Q2251">
        <v>1</v>
      </c>
      <c r="R2251">
        <f>SUM(M2251:N2251:O2251:P2251:Q2251)</f>
        <v>2</v>
      </c>
      <c r="S2251" s="1">
        <v>85209</v>
      </c>
      <c r="T2251" s="1" t="str">
        <f t="shared" si="142"/>
        <v>Medium</v>
      </c>
      <c r="U2251">
        <v>4</v>
      </c>
      <c r="V2251">
        <v>2025</v>
      </c>
      <c r="W2251" t="s">
        <v>28</v>
      </c>
      <c r="X2251">
        <v>8</v>
      </c>
    </row>
    <row r="2252" spans="1:24" x14ac:dyDescent="0.3">
      <c r="A2252">
        <v>2251</v>
      </c>
      <c r="B2252" t="s">
        <v>36</v>
      </c>
      <c r="C2252" t="str">
        <f>_xlfn.XLOOKUP(B2252,Lookup_table!B:B,Lookup_table!C:C)</f>
        <v>Data</v>
      </c>
      <c r="D2252" t="s">
        <v>34</v>
      </c>
      <c r="E2252" t="s">
        <v>23</v>
      </c>
      <c r="F2252" t="s">
        <v>52</v>
      </c>
      <c r="G2252" t="s">
        <v>25</v>
      </c>
      <c r="H2252" t="str">
        <f t="shared" si="140"/>
        <v>Onsite/Hybrid</v>
      </c>
      <c r="I2252" t="s">
        <v>26</v>
      </c>
      <c r="J2252" t="str">
        <f t="shared" si="141"/>
        <v>3-6 yrs</v>
      </c>
      <c r="K2252">
        <f t="shared" ca="1" si="143"/>
        <v>3</v>
      </c>
      <c r="L2252" t="s">
        <v>27</v>
      </c>
      <c r="M2252">
        <v>1</v>
      </c>
      <c r="N2252">
        <v>1</v>
      </c>
      <c r="O2252">
        <v>0</v>
      </c>
      <c r="P2252">
        <v>1</v>
      </c>
      <c r="Q2252">
        <v>1</v>
      </c>
      <c r="R2252">
        <f>SUM(M2252:N2252:O2252:P2252:Q2252)</f>
        <v>4</v>
      </c>
      <c r="S2252" s="1">
        <v>98751</v>
      </c>
      <c r="T2252" s="1" t="str">
        <f t="shared" si="142"/>
        <v>Medium</v>
      </c>
      <c r="U2252">
        <v>10</v>
      </c>
      <c r="V2252">
        <v>2021</v>
      </c>
      <c r="W2252" t="s">
        <v>28</v>
      </c>
      <c r="X2252">
        <v>7</v>
      </c>
    </row>
    <row r="2253" spans="1:24" x14ac:dyDescent="0.3">
      <c r="A2253">
        <v>2252</v>
      </c>
      <c r="B2253" t="s">
        <v>21</v>
      </c>
      <c r="C2253" t="str">
        <f>_xlfn.XLOOKUP(B2253,Lookup_table!B:B,Lookup_table!C:C)</f>
        <v>AI</v>
      </c>
      <c r="D2253" t="s">
        <v>34</v>
      </c>
      <c r="E2253" t="s">
        <v>40</v>
      </c>
      <c r="F2253" t="s">
        <v>29</v>
      </c>
      <c r="G2253" t="s">
        <v>17</v>
      </c>
      <c r="H2253" t="str">
        <f t="shared" si="140"/>
        <v>Remote</v>
      </c>
      <c r="I2253" t="s">
        <v>18</v>
      </c>
      <c r="J2253" t="str">
        <f t="shared" si="141"/>
        <v>7+ yrs</v>
      </c>
      <c r="K2253">
        <f t="shared" ca="1" si="143"/>
        <v>15</v>
      </c>
      <c r="L2253" t="s">
        <v>39</v>
      </c>
      <c r="M2253">
        <v>1</v>
      </c>
      <c r="N2253">
        <v>1</v>
      </c>
      <c r="O2253">
        <v>1</v>
      </c>
      <c r="P2253">
        <v>1</v>
      </c>
      <c r="Q2253">
        <v>1</v>
      </c>
      <c r="R2253">
        <f>SUM(M2253:N2253:O2253:P2253:Q2253)</f>
        <v>5</v>
      </c>
      <c r="S2253" s="1">
        <v>180289</v>
      </c>
      <c r="T2253" s="1" t="str">
        <f t="shared" si="142"/>
        <v>High</v>
      </c>
      <c r="U2253">
        <v>1</v>
      </c>
      <c r="V2253">
        <v>2025</v>
      </c>
      <c r="W2253" t="s">
        <v>28</v>
      </c>
      <c r="X2253">
        <v>8</v>
      </c>
    </row>
    <row r="2254" spans="1:24" x14ac:dyDescent="0.3">
      <c r="A2254">
        <v>2253</v>
      </c>
      <c r="B2254" t="s">
        <v>21</v>
      </c>
      <c r="C2254" t="str">
        <f>_xlfn.XLOOKUP(B2254,Lookup_table!B:B,Lookup_table!C:C)</f>
        <v>AI</v>
      </c>
      <c r="D2254" t="s">
        <v>37</v>
      </c>
      <c r="E2254" t="s">
        <v>23</v>
      </c>
      <c r="F2254" t="s">
        <v>29</v>
      </c>
      <c r="G2254" t="s">
        <v>30</v>
      </c>
      <c r="H2254" t="str">
        <f t="shared" si="140"/>
        <v>Onsite/Hybrid</v>
      </c>
      <c r="I2254" t="s">
        <v>35</v>
      </c>
      <c r="J2254" t="str">
        <f t="shared" si="141"/>
        <v>0-2 yrs</v>
      </c>
      <c r="K2254">
        <f t="shared" ca="1" si="143"/>
        <v>1</v>
      </c>
      <c r="L2254" t="s">
        <v>39</v>
      </c>
      <c r="M2254">
        <v>0</v>
      </c>
      <c r="N2254">
        <v>1</v>
      </c>
      <c r="O2254">
        <v>1</v>
      </c>
      <c r="P2254">
        <v>0</v>
      </c>
      <c r="Q2254">
        <v>0</v>
      </c>
      <c r="R2254">
        <f>SUM(M2254:N2254:O2254:P2254:Q2254)</f>
        <v>2</v>
      </c>
      <c r="S2254" s="1">
        <v>107834</v>
      </c>
      <c r="T2254" s="1" t="str">
        <f t="shared" si="142"/>
        <v>Medium</v>
      </c>
      <c r="U2254">
        <v>3</v>
      </c>
      <c r="V2254">
        <v>2022</v>
      </c>
      <c r="W2254" t="s">
        <v>28</v>
      </c>
      <c r="X2254">
        <v>8</v>
      </c>
    </row>
    <row r="2255" spans="1:24" x14ac:dyDescent="0.3">
      <c r="A2255">
        <v>2254</v>
      </c>
      <c r="B2255" t="s">
        <v>50</v>
      </c>
      <c r="C2255" t="str">
        <f>_xlfn.XLOOKUP(B2255,Lookup_table!B:B,Lookup_table!C:C)</f>
        <v>AI</v>
      </c>
      <c r="D2255" t="s">
        <v>37</v>
      </c>
      <c r="E2255" t="s">
        <v>42</v>
      </c>
      <c r="F2255" t="s">
        <v>52</v>
      </c>
      <c r="G2255" t="s">
        <v>30</v>
      </c>
      <c r="H2255" t="str">
        <f t="shared" si="140"/>
        <v>Onsite/Hybrid</v>
      </c>
      <c r="I2255" t="s">
        <v>35</v>
      </c>
      <c r="J2255" t="str">
        <f t="shared" si="141"/>
        <v>0-2 yrs</v>
      </c>
      <c r="K2255">
        <f t="shared" ca="1" si="143"/>
        <v>2</v>
      </c>
      <c r="L2255" t="s">
        <v>39</v>
      </c>
      <c r="M2255">
        <v>1</v>
      </c>
      <c r="N2255">
        <v>0</v>
      </c>
      <c r="O2255">
        <v>0</v>
      </c>
      <c r="P2255">
        <v>1</v>
      </c>
      <c r="Q2255">
        <v>0</v>
      </c>
      <c r="R2255">
        <f>SUM(M2255:N2255:O2255:P2255:Q2255)</f>
        <v>2</v>
      </c>
      <c r="S2255" s="1">
        <v>103508</v>
      </c>
      <c r="T2255" s="1" t="str">
        <f t="shared" si="142"/>
        <v>Medium</v>
      </c>
      <c r="U2255">
        <v>10</v>
      </c>
      <c r="V2255">
        <v>2026</v>
      </c>
      <c r="W2255" t="s">
        <v>34</v>
      </c>
      <c r="X2255">
        <v>6</v>
      </c>
    </row>
    <row r="2256" spans="1:24" x14ac:dyDescent="0.3">
      <c r="A2256">
        <v>2255</v>
      </c>
      <c r="B2256" t="s">
        <v>36</v>
      </c>
      <c r="C2256" t="str">
        <f>_xlfn.XLOOKUP(B2256,Lookup_table!B:B,Lookup_table!C:C)</f>
        <v>Data</v>
      </c>
      <c r="D2256" t="s">
        <v>37</v>
      </c>
      <c r="E2256" t="s">
        <v>38</v>
      </c>
      <c r="F2256" t="s">
        <v>51</v>
      </c>
      <c r="G2256" t="s">
        <v>25</v>
      </c>
      <c r="H2256" t="str">
        <f t="shared" si="140"/>
        <v>Onsite/Hybrid</v>
      </c>
      <c r="I2256" t="s">
        <v>35</v>
      </c>
      <c r="J2256" t="str">
        <f t="shared" si="141"/>
        <v>0-2 yrs</v>
      </c>
      <c r="K2256">
        <f t="shared" ca="1" si="143"/>
        <v>0</v>
      </c>
      <c r="L2256" t="s">
        <v>27</v>
      </c>
      <c r="M2256">
        <v>1</v>
      </c>
      <c r="N2256">
        <v>1</v>
      </c>
      <c r="O2256">
        <v>1</v>
      </c>
      <c r="P2256">
        <v>1</v>
      </c>
      <c r="Q2256">
        <v>1</v>
      </c>
      <c r="R2256">
        <f>SUM(M2256:N2256:O2256:P2256:Q2256)</f>
        <v>5</v>
      </c>
      <c r="S2256" s="1">
        <v>86530</v>
      </c>
      <c r="T2256" s="1" t="str">
        <f t="shared" si="142"/>
        <v>Medium</v>
      </c>
      <c r="U2256">
        <v>10</v>
      </c>
      <c r="V2256">
        <v>2021</v>
      </c>
      <c r="W2256" t="s">
        <v>28</v>
      </c>
      <c r="X2256">
        <v>7</v>
      </c>
    </row>
    <row r="2257" spans="1:24" x14ac:dyDescent="0.3">
      <c r="A2257">
        <v>2256</v>
      </c>
      <c r="B2257" t="s">
        <v>36</v>
      </c>
      <c r="C2257" t="str">
        <f>_xlfn.XLOOKUP(B2257,Lookup_table!B:B,Lookup_table!C:C)</f>
        <v>Data</v>
      </c>
      <c r="D2257" t="s">
        <v>22</v>
      </c>
      <c r="E2257" t="s">
        <v>40</v>
      </c>
      <c r="F2257" t="s">
        <v>16</v>
      </c>
      <c r="G2257" t="s">
        <v>17</v>
      </c>
      <c r="H2257" t="str">
        <f t="shared" si="140"/>
        <v>Remote</v>
      </c>
      <c r="I2257" t="s">
        <v>26</v>
      </c>
      <c r="J2257" t="str">
        <f t="shared" si="141"/>
        <v>3-6 yrs</v>
      </c>
      <c r="K2257">
        <f t="shared" ca="1" si="143"/>
        <v>6</v>
      </c>
      <c r="L2257" t="s">
        <v>27</v>
      </c>
      <c r="M2257">
        <v>1</v>
      </c>
      <c r="N2257">
        <v>0</v>
      </c>
      <c r="O2257">
        <v>1</v>
      </c>
      <c r="P2257">
        <v>1</v>
      </c>
      <c r="Q2257">
        <v>0</v>
      </c>
      <c r="R2257">
        <f>SUM(M2257:N2257:O2257:P2257:Q2257)</f>
        <v>3</v>
      </c>
      <c r="S2257" s="1">
        <v>129248</v>
      </c>
      <c r="T2257" s="1" t="str">
        <f t="shared" si="142"/>
        <v>High</v>
      </c>
      <c r="U2257">
        <v>8</v>
      </c>
      <c r="V2257">
        <v>2022</v>
      </c>
      <c r="W2257" t="s">
        <v>28</v>
      </c>
      <c r="X2257">
        <v>9</v>
      </c>
    </row>
    <row r="2258" spans="1:24" x14ac:dyDescent="0.3">
      <c r="A2258">
        <v>2257</v>
      </c>
      <c r="B2258" t="s">
        <v>36</v>
      </c>
      <c r="C2258" t="str">
        <f>_xlfn.XLOOKUP(B2258,Lookup_table!B:B,Lookup_table!C:C)</f>
        <v>Data</v>
      </c>
      <c r="D2258" t="s">
        <v>37</v>
      </c>
      <c r="E2258" t="s">
        <v>32</v>
      </c>
      <c r="F2258" t="s">
        <v>16</v>
      </c>
      <c r="G2258" t="s">
        <v>30</v>
      </c>
      <c r="H2258" t="str">
        <f t="shared" si="140"/>
        <v>Onsite/Hybrid</v>
      </c>
      <c r="I2258" t="s">
        <v>18</v>
      </c>
      <c r="J2258" t="str">
        <f t="shared" si="141"/>
        <v>7+ yrs</v>
      </c>
      <c r="K2258">
        <f t="shared" ca="1" si="143"/>
        <v>9</v>
      </c>
      <c r="L2258" t="s">
        <v>27</v>
      </c>
      <c r="M2258">
        <v>1</v>
      </c>
      <c r="N2258">
        <v>1</v>
      </c>
      <c r="O2258">
        <v>1</v>
      </c>
      <c r="P2258">
        <v>0</v>
      </c>
      <c r="Q2258">
        <v>1</v>
      </c>
      <c r="R2258">
        <f>SUM(M2258:N2258:O2258:P2258:Q2258)</f>
        <v>4</v>
      </c>
      <c r="S2258" s="1">
        <v>127010</v>
      </c>
      <c r="T2258" s="1" t="str">
        <f t="shared" si="142"/>
        <v>High</v>
      </c>
      <c r="U2258">
        <v>11</v>
      </c>
      <c r="V2258">
        <v>2023</v>
      </c>
      <c r="W2258" t="s">
        <v>28</v>
      </c>
      <c r="X2258">
        <v>9</v>
      </c>
    </row>
    <row r="2259" spans="1:24" x14ac:dyDescent="0.3">
      <c r="A2259">
        <v>2258</v>
      </c>
      <c r="B2259" t="s">
        <v>21</v>
      </c>
      <c r="C2259" t="str">
        <f>_xlfn.XLOOKUP(B2259,Lookup_table!B:B,Lookup_table!C:C)</f>
        <v>AI</v>
      </c>
      <c r="D2259" t="s">
        <v>22</v>
      </c>
      <c r="E2259" t="s">
        <v>38</v>
      </c>
      <c r="F2259" t="s">
        <v>44</v>
      </c>
      <c r="G2259" t="s">
        <v>30</v>
      </c>
      <c r="H2259" t="str">
        <f t="shared" si="140"/>
        <v>Onsite/Hybrid</v>
      </c>
      <c r="I2259" t="s">
        <v>26</v>
      </c>
      <c r="J2259" t="str">
        <f t="shared" si="141"/>
        <v>3-6 yrs</v>
      </c>
      <c r="K2259">
        <f t="shared" ca="1" si="143"/>
        <v>4</v>
      </c>
      <c r="L2259" t="s">
        <v>19</v>
      </c>
      <c r="M2259">
        <v>1</v>
      </c>
      <c r="N2259">
        <v>1</v>
      </c>
      <c r="O2259">
        <v>0</v>
      </c>
      <c r="P2259">
        <v>1</v>
      </c>
      <c r="Q2259">
        <v>1</v>
      </c>
      <c r="R2259">
        <f>SUM(M2259:N2259:O2259:P2259:Q2259)</f>
        <v>4</v>
      </c>
      <c r="S2259" s="1">
        <v>158351</v>
      </c>
      <c r="T2259" s="1" t="str">
        <f t="shared" si="142"/>
        <v>High</v>
      </c>
      <c r="U2259">
        <v>9</v>
      </c>
      <c r="V2259">
        <v>2026</v>
      </c>
      <c r="W2259" t="s">
        <v>20</v>
      </c>
      <c r="X2259">
        <v>4</v>
      </c>
    </row>
    <row r="2260" spans="1:24" x14ac:dyDescent="0.3">
      <c r="A2260">
        <v>2259</v>
      </c>
      <c r="B2260" t="s">
        <v>31</v>
      </c>
      <c r="C2260" t="str">
        <f>_xlfn.XLOOKUP(B2260,Lookup_table!B:B,Lookup_table!C:C)</f>
        <v>Business</v>
      </c>
      <c r="D2260" t="s">
        <v>22</v>
      </c>
      <c r="E2260" t="s">
        <v>38</v>
      </c>
      <c r="F2260" t="s">
        <v>52</v>
      </c>
      <c r="G2260" t="s">
        <v>17</v>
      </c>
      <c r="H2260" t="str">
        <f t="shared" si="140"/>
        <v>Remote</v>
      </c>
      <c r="I2260" t="s">
        <v>18</v>
      </c>
      <c r="J2260" t="str">
        <f t="shared" si="141"/>
        <v>7+ yrs</v>
      </c>
      <c r="K2260">
        <f t="shared" ca="1" si="143"/>
        <v>12</v>
      </c>
      <c r="L2260" t="s">
        <v>19</v>
      </c>
      <c r="M2260">
        <v>1</v>
      </c>
      <c r="N2260">
        <v>1</v>
      </c>
      <c r="O2260">
        <v>0</v>
      </c>
      <c r="P2260">
        <v>1</v>
      </c>
      <c r="Q2260">
        <v>1</v>
      </c>
      <c r="R2260">
        <f>SUM(M2260:N2260:O2260:P2260:Q2260)</f>
        <v>4</v>
      </c>
      <c r="S2260" s="1">
        <v>140452</v>
      </c>
      <c r="T2260" s="1" t="str">
        <f t="shared" si="142"/>
        <v>High</v>
      </c>
      <c r="U2260">
        <v>1</v>
      </c>
      <c r="V2260">
        <v>2024</v>
      </c>
      <c r="W2260" t="s">
        <v>28</v>
      </c>
      <c r="X2260">
        <v>7</v>
      </c>
    </row>
    <row r="2261" spans="1:24" x14ac:dyDescent="0.3">
      <c r="A2261">
        <v>2260</v>
      </c>
      <c r="B2261" t="s">
        <v>41</v>
      </c>
      <c r="C2261" t="str">
        <f>_xlfn.XLOOKUP(B2261,Lookup_table!B:B,Lookup_table!C:C)</f>
        <v>Data</v>
      </c>
      <c r="D2261" t="s">
        <v>34</v>
      </c>
      <c r="E2261" t="s">
        <v>42</v>
      </c>
      <c r="F2261" t="s">
        <v>24</v>
      </c>
      <c r="G2261" t="s">
        <v>17</v>
      </c>
      <c r="H2261" t="str">
        <f t="shared" si="140"/>
        <v>Remote</v>
      </c>
      <c r="I2261" t="s">
        <v>18</v>
      </c>
      <c r="J2261" t="str">
        <f t="shared" si="141"/>
        <v>7+ yrs</v>
      </c>
      <c r="K2261">
        <f t="shared" ca="1" si="143"/>
        <v>9</v>
      </c>
      <c r="L2261" t="s">
        <v>19</v>
      </c>
      <c r="M2261">
        <v>0</v>
      </c>
      <c r="N2261">
        <v>1</v>
      </c>
      <c r="O2261">
        <v>1</v>
      </c>
      <c r="P2261">
        <v>1</v>
      </c>
      <c r="Q2261">
        <v>1</v>
      </c>
      <c r="R2261">
        <f>SUM(M2261:N2261:O2261:P2261:Q2261)</f>
        <v>4</v>
      </c>
      <c r="S2261" s="1">
        <v>138472</v>
      </c>
      <c r="T2261" s="1" t="str">
        <f t="shared" si="142"/>
        <v>High</v>
      </c>
      <c r="U2261">
        <v>7</v>
      </c>
      <c r="V2261">
        <v>2023</v>
      </c>
      <c r="W2261" t="s">
        <v>28</v>
      </c>
      <c r="X2261">
        <v>3</v>
      </c>
    </row>
    <row r="2262" spans="1:24" x14ac:dyDescent="0.3">
      <c r="A2262">
        <v>2261</v>
      </c>
      <c r="B2262" t="s">
        <v>36</v>
      </c>
      <c r="C2262" t="str">
        <f>_xlfn.XLOOKUP(B2262,Lookup_table!B:B,Lookup_table!C:C)</f>
        <v>Data</v>
      </c>
      <c r="D2262" t="s">
        <v>37</v>
      </c>
      <c r="E2262" t="s">
        <v>42</v>
      </c>
      <c r="F2262" t="s">
        <v>29</v>
      </c>
      <c r="G2262" t="s">
        <v>30</v>
      </c>
      <c r="H2262" t="str">
        <f t="shared" si="140"/>
        <v>Onsite/Hybrid</v>
      </c>
      <c r="I2262" t="s">
        <v>35</v>
      </c>
      <c r="J2262" t="str">
        <f t="shared" si="141"/>
        <v>0-2 yrs</v>
      </c>
      <c r="K2262">
        <f t="shared" ca="1" si="143"/>
        <v>2</v>
      </c>
      <c r="L2262" t="s">
        <v>39</v>
      </c>
      <c r="M2262">
        <v>0</v>
      </c>
      <c r="N2262">
        <v>1</v>
      </c>
      <c r="O2262">
        <v>1</v>
      </c>
      <c r="P2262">
        <v>1</v>
      </c>
      <c r="Q2262">
        <v>0</v>
      </c>
      <c r="R2262">
        <f>SUM(M2262:N2262:O2262:P2262:Q2262)</f>
        <v>3</v>
      </c>
      <c r="S2262" s="1">
        <v>83387</v>
      </c>
      <c r="T2262" s="1" t="str">
        <f t="shared" si="142"/>
        <v>Medium</v>
      </c>
      <c r="U2262">
        <v>4</v>
      </c>
      <c r="V2262">
        <v>2026</v>
      </c>
      <c r="W2262" t="s">
        <v>28</v>
      </c>
      <c r="X2262">
        <v>6</v>
      </c>
    </row>
    <row r="2263" spans="1:24" x14ac:dyDescent="0.3">
      <c r="A2263">
        <v>2262</v>
      </c>
      <c r="B2263" t="s">
        <v>21</v>
      </c>
      <c r="C2263" t="str">
        <f>_xlfn.XLOOKUP(B2263,Lookup_table!B:B,Lookup_table!C:C)</f>
        <v>AI</v>
      </c>
      <c r="D2263" t="s">
        <v>22</v>
      </c>
      <c r="E2263" t="s">
        <v>38</v>
      </c>
      <c r="F2263" t="s">
        <v>51</v>
      </c>
      <c r="G2263" t="s">
        <v>25</v>
      </c>
      <c r="H2263" t="str">
        <f t="shared" si="140"/>
        <v>Onsite/Hybrid</v>
      </c>
      <c r="I2263" t="s">
        <v>35</v>
      </c>
      <c r="J2263" t="str">
        <f t="shared" si="141"/>
        <v>0-2 yrs</v>
      </c>
      <c r="K2263">
        <f t="shared" ca="1" si="143"/>
        <v>0</v>
      </c>
      <c r="L2263" t="s">
        <v>27</v>
      </c>
      <c r="M2263">
        <v>0</v>
      </c>
      <c r="N2263">
        <v>0</v>
      </c>
      <c r="O2263">
        <v>1</v>
      </c>
      <c r="P2263">
        <v>1</v>
      </c>
      <c r="Q2263">
        <v>1</v>
      </c>
      <c r="R2263">
        <f>SUM(M2263:N2263:O2263:P2263:Q2263)</f>
        <v>3</v>
      </c>
      <c r="S2263" s="1">
        <v>145085</v>
      </c>
      <c r="T2263" s="1" t="str">
        <f t="shared" si="142"/>
        <v>High</v>
      </c>
      <c r="U2263">
        <v>12</v>
      </c>
      <c r="V2263">
        <v>2020</v>
      </c>
      <c r="W2263" t="s">
        <v>28</v>
      </c>
      <c r="X2263">
        <v>4</v>
      </c>
    </row>
    <row r="2264" spans="1:24" x14ac:dyDescent="0.3">
      <c r="A2264">
        <v>2263</v>
      </c>
      <c r="B2264" t="s">
        <v>41</v>
      </c>
      <c r="C2264" t="str">
        <f>_xlfn.XLOOKUP(B2264,Lookup_table!B:B,Lookup_table!C:C)</f>
        <v>Data</v>
      </c>
      <c r="D2264" t="s">
        <v>34</v>
      </c>
      <c r="E2264" t="s">
        <v>32</v>
      </c>
      <c r="F2264" t="s">
        <v>16</v>
      </c>
      <c r="G2264" t="s">
        <v>25</v>
      </c>
      <c r="H2264" t="str">
        <f t="shared" si="140"/>
        <v>Onsite/Hybrid</v>
      </c>
      <c r="I2264" t="s">
        <v>26</v>
      </c>
      <c r="J2264" t="str">
        <f t="shared" si="141"/>
        <v>3-6 yrs</v>
      </c>
      <c r="K2264">
        <f t="shared" ca="1" si="143"/>
        <v>6</v>
      </c>
      <c r="L2264" t="s">
        <v>27</v>
      </c>
      <c r="M2264">
        <v>1</v>
      </c>
      <c r="N2264">
        <v>0</v>
      </c>
      <c r="O2264">
        <v>1</v>
      </c>
      <c r="P2264">
        <v>0</v>
      </c>
      <c r="Q2264">
        <v>0</v>
      </c>
      <c r="R2264">
        <f>SUM(M2264:N2264:O2264:P2264:Q2264)</f>
        <v>2</v>
      </c>
      <c r="S2264" s="1">
        <v>86447</v>
      </c>
      <c r="T2264" s="1" t="str">
        <f t="shared" si="142"/>
        <v>Medium</v>
      </c>
      <c r="U2264">
        <v>4</v>
      </c>
      <c r="V2264">
        <v>2022</v>
      </c>
      <c r="W2264" t="s">
        <v>34</v>
      </c>
      <c r="X2264">
        <v>1</v>
      </c>
    </row>
    <row r="2265" spans="1:24" x14ac:dyDescent="0.3">
      <c r="A2265">
        <v>2264</v>
      </c>
      <c r="B2265" t="s">
        <v>31</v>
      </c>
      <c r="C2265" t="str">
        <f>_xlfn.XLOOKUP(B2265,Lookup_table!B:B,Lookup_table!C:C)</f>
        <v>Business</v>
      </c>
      <c r="D2265" t="s">
        <v>14</v>
      </c>
      <c r="E2265" t="s">
        <v>40</v>
      </c>
      <c r="F2265" t="s">
        <v>43</v>
      </c>
      <c r="G2265" t="s">
        <v>25</v>
      </c>
      <c r="H2265" t="str">
        <f t="shared" si="140"/>
        <v>Onsite/Hybrid</v>
      </c>
      <c r="I2265" t="s">
        <v>18</v>
      </c>
      <c r="J2265" t="str">
        <f t="shared" si="141"/>
        <v>7+ yrs</v>
      </c>
      <c r="K2265">
        <f t="shared" ca="1" si="143"/>
        <v>12</v>
      </c>
      <c r="L2265" t="s">
        <v>27</v>
      </c>
      <c r="M2265">
        <v>0</v>
      </c>
      <c r="N2265">
        <v>1</v>
      </c>
      <c r="O2265">
        <v>1</v>
      </c>
      <c r="P2265">
        <v>0</v>
      </c>
      <c r="Q2265">
        <v>0</v>
      </c>
      <c r="R2265">
        <f>SUM(M2265:N2265:O2265:P2265:Q2265)</f>
        <v>2</v>
      </c>
      <c r="S2265" s="1">
        <v>117044</v>
      </c>
      <c r="T2265" s="1" t="str">
        <f t="shared" si="142"/>
        <v>Medium</v>
      </c>
      <c r="U2265">
        <v>4</v>
      </c>
      <c r="V2265">
        <v>2021</v>
      </c>
      <c r="W2265" t="s">
        <v>28</v>
      </c>
      <c r="X2265">
        <v>9</v>
      </c>
    </row>
    <row r="2266" spans="1:24" x14ac:dyDescent="0.3">
      <c r="A2266">
        <v>2265</v>
      </c>
      <c r="B2266" t="s">
        <v>33</v>
      </c>
      <c r="C2266" t="str">
        <f>_xlfn.XLOOKUP(B2266,Lookup_table!B:B,Lookup_table!C:C)</f>
        <v>Data</v>
      </c>
      <c r="D2266" t="s">
        <v>22</v>
      </c>
      <c r="E2266" t="s">
        <v>23</v>
      </c>
      <c r="F2266" t="s">
        <v>24</v>
      </c>
      <c r="G2266" t="s">
        <v>25</v>
      </c>
      <c r="H2266" t="str">
        <f t="shared" si="140"/>
        <v>Onsite/Hybrid</v>
      </c>
      <c r="I2266" t="s">
        <v>26</v>
      </c>
      <c r="J2266" t="str">
        <f t="shared" si="141"/>
        <v>3-6 yrs</v>
      </c>
      <c r="K2266">
        <f t="shared" ca="1" si="143"/>
        <v>5</v>
      </c>
      <c r="L2266" t="s">
        <v>27</v>
      </c>
      <c r="M2266">
        <v>0</v>
      </c>
      <c r="N2266">
        <v>1</v>
      </c>
      <c r="O2266">
        <v>0</v>
      </c>
      <c r="P2266">
        <v>1</v>
      </c>
      <c r="Q2266">
        <v>0</v>
      </c>
      <c r="R2266">
        <f>SUM(M2266:N2266:O2266:P2266:Q2266)</f>
        <v>2</v>
      </c>
      <c r="S2266" s="1">
        <v>107538</v>
      </c>
      <c r="T2266" s="1" t="str">
        <f t="shared" si="142"/>
        <v>Medium</v>
      </c>
      <c r="U2266">
        <v>9</v>
      </c>
      <c r="V2266">
        <v>2023</v>
      </c>
      <c r="W2266" t="s">
        <v>34</v>
      </c>
      <c r="X2266">
        <v>6</v>
      </c>
    </row>
    <row r="2267" spans="1:24" x14ac:dyDescent="0.3">
      <c r="A2267">
        <v>2266</v>
      </c>
      <c r="B2267" t="s">
        <v>50</v>
      </c>
      <c r="C2267" t="str">
        <f>_xlfn.XLOOKUP(B2267,Lookup_table!B:B,Lookup_table!C:C)</f>
        <v>AI</v>
      </c>
      <c r="D2267" t="s">
        <v>37</v>
      </c>
      <c r="E2267" t="s">
        <v>23</v>
      </c>
      <c r="F2267" t="s">
        <v>43</v>
      </c>
      <c r="G2267" t="s">
        <v>30</v>
      </c>
      <c r="H2267" t="str">
        <f t="shared" si="140"/>
        <v>Onsite/Hybrid</v>
      </c>
      <c r="I2267" t="s">
        <v>35</v>
      </c>
      <c r="J2267" t="str">
        <f t="shared" si="141"/>
        <v>0-2 yrs</v>
      </c>
      <c r="K2267">
        <f t="shared" ca="1" si="143"/>
        <v>0</v>
      </c>
      <c r="L2267" t="s">
        <v>39</v>
      </c>
      <c r="M2267">
        <v>1</v>
      </c>
      <c r="N2267">
        <v>1</v>
      </c>
      <c r="O2267">
        <v>0</v>
      </c>
      <c r="P2267">
        <v>1</v>
      </c>
      <c r="Q2267">
        <v>1</v>
      </c>
      <c r="R2267">
        <f>SUM(M2267:N2267:O2267:P2267:Q2267)</f>
        <v>4</v>
      </c>
      <c r="S2267" s="1">
        <v>110815</v>
      </c>
      <c r="T2267" s="1" t="str">
        <f t="shared" si="142"/>
        <v>Medium</v>
      </c>
      <c r="U2267">
        <v>4</v>
      </c>
      <c r="V2267">
        <v>2022</v>
      </c>
      <c r="W2267" t="s">
        <v>28</v>
      </c>
      <c r="X2267">
        <v>9</v>
      </c>
    </row>
    <row r="2268" spans="1:24" x14ac:dyDescent="0.3">
      <c r="A2268">
        <v>2267</v>
      </c>
      <c r="B2268" t="s">
        <v>36</v>
      </c>
      <c r="C2268" t="str">
        <f>_xlfn.XLOOKUP(B2268,Lookup_table!B:B,Lookup_table!C:C)</f>
        <v>Data</v>
      </c>
      <c r="D2268" t="s">
        <v>14</v>
      </c>
      <c r="E2268" t="s">
        <v>15</v>
      </c>
      <c r="F2268" t="s">
        <v>51</v>
      </c>
      <c r="G2268" t="s">
        <v>25</v>
      </c>
      <c r="H2268" t="str">
        <f t="shared" si="140"/>
        <v>Onsite/Hybrid</v>
      </c>
      <c r="I2268" t="s">
        <v>26</v>
      </c>
      <c r="J2268" t="str">
        <f t="shared" si="141"/>
        <v>3-6 yrs</v>
      </c>
      <c r="K2268">
        <f t="shared" ca="1" si="143"/>
        <v>4</v>
      </c>
      <c r="L2268" t="s">
        <v>39</v>
      </c>
      <c r="M2268">
        <v>1</v>
      </c>
      <c r="N2268">
        <v>0</v>
      </c>
      <c r="O2268">
        <v>1</v>
      </c>
      <c r="P2268">
        <v>1</v>
      </c>
      <c r="Q2268">
        <v>1</v>
      </c>
      <c r="R2268">
        <f>SUM(M2268:N2268:O2268:P2268:Q2268)</f>
        <v>4</v>
      </c>
      <c r="S2268" s="1">
        <v>110872</v>
      </c>
      <c r="T2268" s="1" t="str">
        <f t="shared" si="142"/>
        <v>Medium</v>
      </c>
      <c r="U2268">
        <v>3</v>
      </c>
      <c r="V2268">
        <v>2023</v>
      </c>
      <c r="W2268" t="s">
        <v>28</v>
      </c>
      <c r="X2268">
        <v>8</v>
      </c>
    </row>
    <row r="2269" spans="1:24" x14ac:dyDescent="0.3">
      <c r="A2269">
        <v>2268</v>
      </c>
      <c r="B2269" t="s">
        <v>21</v>
      </c>
      <c r="C2269" t="str">
        <f>_xlfn.XLOOKUP(B2269,Lookup_table!B:B,Lookup_table!C:C)</f>
        <v>AI</v>
      </c>
      <c r="D2269" t="s">
        <v>37</v>
      </c>
      <c r="E2269" t="s">
        <v>38</v>
      </c>
      <c r="F2269" t="s">
        <v>52</v>
      </c>
      <c r="G2269" t="s">
        <v>25</v>
      </c>
      <c r="H2269" t="str">
        <f t="shared" si="140"/>
        <v>Onsite/Hybrid</v>
      </c>
      <c r="I2269" t="s">
        <v>35</v>
      </c>
      <c r="J2269" t="str">
        <f t="shared" si="141"/>
        <v>0-2 yrs</v>
      </c>
      <c r="K2269">
        <f t="shared" ca="1" si="143"/>
        <v>2</v>
      </c>
      <c r="L2269" t="s">
        <v>19</v>
      </c>
      <c r="M2269">
        <v>1</v>
      </c>
      <c r="N2269">
        <v>1</v>
      </c>
      <c r="O2269">
        <v>1</v>
      </c>
      <c r="P2269">
        <v>0</v>
      </c>
      <c r="Q2269">
        <v>0</v>
      </c>
      <c r="R2269">
        <f>SUM(M2269:N2269:O2269:P2269:Q2269)</f>
        <v>3</v>
      </c>
      <c r="S2269" s="1">
        <v>106826</v>
      </c>
      <c r="T2269" s="1" t="str">
        <f t="shared" si="142"/>
        <v>Medium</v>
      </c>
      <c r="U2269">
        <v>11</v>
      </c>
      <c r="V2269">
        <v>2025</v>
      </c>
      <c r="W2269" t="s">
        <v>20</v>
      </c>
      <c r="X2269">
        <v>6</v>
      </c>
    </row>
    <row r="2270" spans="1:24" x14ac:dyDescent="0.3">
      <c r="A2270">
        <v>2269</v>
      </c>
      <c r="B2270" t="s">
        <v>41</v>
      </c>
      <c r="C2270" t="str">
        <f>_xlfn.XLOOKUP(B2270,Lookup_table!B:B,Lookup_table!C:C)</f>
        <v>Data</v>
      </c>
      <c r="D2270" t="s">
        <v>37</v>
      </c>
      <c r="E2270" t="s">
        <v>32</v>
      </c>
      <c r="F2270" t="s">
        <v>16</v>
      </c>
      <c r="G2270" t="s">
        <v>30</v>
      </c>
      <c r="H2270" t="str">
        <f t="shared" si="140"/>
        <v>Onsite/Hybrid</v>
      </c>
      <c r="I2270" t="s">
        <v>26</v>
      </c>
      <c r="J2270" t="str">
        <f t="shared" si="141"/>
        <v>3-6 yrs</v>
      </c>
      <c r="K2270">
        <f t="shared" ca="1" si="143"/>
        <v>5</v>
      </c>
      <c r="L2270" t="s">
        <v>39</v>
      </c>
      <c r="M2270">
        <v>1</v>
      </c>
      <c r="N2270">
        <v>0</v>
      </c>
      <c r="O2270">
        <v>0</v>
      </c>
      <c r="P2270">
        <v>1</v>
      </c>
      <c r="Q2270">
        <v>1</v>
      </c>
      <c r="R2270">
        <f>SUM(M2270:N2270:O2270:P2270:Q2270)</f>
        <v>3</v>
      </c>
      <c r="S2270" s="1">
        <v>99107</v>
      </c>
      <c r="T2270" s="1" t="str">
        <f t="shared" si="142"/>
        <v>Medium</v>
      </c>
      <c r="U2270">
        <v>10</v>
      </c>
      <c r="V2270">
        <v>2022</v>
      </c>
      <c r="W2270" t="s">
        <v>34</v>
      </c>
      <c r="X2270">
        <v>5</v>
      </c>
    </row>
    <row r="2271" spans="1:24" x14ac:dyDescent="0.3">
      <c r="A2271">
        <v>2270</v>
      </c>
      <c r="B2271" t="s">
        <v>33</v>
      </c>
      <c r="C2271" t="str">
        <f>_xlfn.XLOOKUP(B2271,Lookup_table!B:B,Lookup_table!C:C)</f>
        <v>Data</v>
      </c>
      <c r="D2271" t="s">
        <v>37</v>
      </c>
      <c r="E2271" t="s">
        <v>15</v>
      </c>
      <c r="F2271" t="s">
        <v>44</v>
      </c>
      <c r="G2271" t="s">
        <v>25</v>
      </c>
      <c r="H2271" t="str">
        <f t="shared" si="140"/>
        <v>Onsite/Hybrid</v>
      </c>
      <c r="I2271" t="s">
        <v>26</v>
      </c>
      <c r="J2271" t="str">
        <f t="shared" si="141"/>
        <v>3-6 yrs</v>
      </c>
      <c r="K2271">
        <f t="shared" ca="1" si="143"/>
        <v>3</v>
      </c>
      <c r="L2271" t="s">
        <v>27</v>
      </c>
      <c r="M2271">
        <v>0</v>
      </c>
      <c r="N2271">
        <v>0</v>
      </c>
      <c r="O2271">
        <v>1</v>
      </c>
      <c r="P2271">
        <v>1</v>
      </c>
      <c r="Q2271">
        <v>0</v>
      </c>
      <c r="R2271">
        <f>SUM(M2271:N2271:O2271:P2271:Q2271)</f>
        <v>2</v>
      </c>
      <c r="S2271" s="1">
        <v>105420</v>
      </c>
      <c r="T2271" s="1" t="str">
        <f t="shared" si="142"/>
        <v>Medium</v>
      </c>
      <c r="U2271">
        <v>9</v>
      </c>
      <c r="V2271">
        <v>2024</v>
      </c>
      <c r="W2271" t="s">
        <v>28</v>
      </c>
      <c r="X2271">
        <v>2</v>
      </c>
    </row>
    <row r="2272" spans="1:24" x14ac:dyDescent="0.3">
      <c r="A2272">
        <v>2271</v>
      </c>
      <c r="B2272" t="s">
        <v>50</v>
      </c>
      <c r="C2272" t="str">
        <f>_xlfn.XLOOKUP(B2272,Lookup_table!B:B,Lookup_table!C:C)</f>
        <v>AI</v>
      </c>
      <c r="D2272" t="s">
        <v>22</v>
      </c>
      <c r="E2272" t="s">
        <v>32</v>
      </c>
      <c r="F2272" t="s">
        <v>16</v>
      </c>
      <c r="G2272" t="s">
        <v>25</v>
      </c>
      <c r="H2272" t="str">
        <f t="shared" si="140"/>
        <v>Onsite/Hybrid</v>
      </c>
      <c r="I2272" t="s">
        <v>18</v>
      </c>
      <c r="J2272" t="str">
        <f t="shared" si="141"/>
        <v>7+ yrs</v>
      </c>
      <c r="K2272">
        <f t="shared" ca="1" si="143"/>
        <v>13</v>
      </c>
      <c r="L2272" t="s">
        <v>19</v>
      </c>
      <c r="M2272">
        <v>0</v>
      </c>
      <c r="N2272">
        <v>0</v>
      </c>
      <c r="O2272">
        <v>0</v>
      </c>
      <c r="P2272">
        <v>0</v>
      </c>
      <c r="Q2272">
        <v>1</v>
      </c>
      <c r="R2272">
        <f>SUM(M2272:N2272:O2272:P2272:Q2272)</f>
        <v>1</v>
      </c>
      <c r="S2272" s="1">
        <v>171397</v>
      </c>
      <c r="T2272" s="1" t="str">
        <f t="shared" si="142"/>
        <v>High</v>
      </c>
      <c r="U2272">
        <v>3</v>
      </c>
      <c r="V2272">
        <v>2025</v>
      </c>
      <c r="W2272" t="s">
        <v>20</v>
      </c>
      <c r="X2272">
        <v>5</v>
      </c>
    </row>
    <row r="2273" spans="1:24" x14ac:dyDescent="0.3">
      <c r="A2273">
        <v>2272</v>
      </c>
      <c r="B2273" t="s">
        <v>50</v>
      </c>
      <c r="C2273" t="str">
        <f>_xlfn.XLOOKUP(B2273,Lookup_table!B:B,Lookup_table!C:C)</f>
        <v>AI</v>
      </c>
      <c r="D2273" t="s">
        <v>34</v>
      </c>
      <c r="E2273" t="s">
        <v>23</v>
      </c>
      <c r="F2273" t="s">
        <v>24</v>
      </c>
      <c r="G2273" t="s">
        <v>30</v>
      </c>
      <c r="H2273" t="str">
        <f t="shared" si="140"/>
        <v>Onsite/Hybrid</v>
      </c>
      <c r="I2273" t="s">
        <v>35</v>
      </c>
      <c r="J2273" t="str">
        <f t="shared" si="141"/>
        <v>0-2 yrs</v>
      </c>
      <c r="K2273">
        <f t="shared" ca="1" si="143"/>
        <v>1</v>
      </c>
      <c r="L2273" t="s">
        <v>27</v>
      </c>
      <c r="M2273">
        <v>1</v>
      </c>
      <c r="N2273">
        <v>1</v>
      </c>
      <c r="O2273">
        <v>0</v>
      </c>
      <c r="P2273">
        <v>1</v>
      </c>
      <c r="Q2273">
        <v>1</v>
      </c>
      <c r="R2273">
        <f>SUM(M2273:N2273:O2273:P2273:Q2273)</f>
        <v>4</v>
      </c>
      <c r="S2273" s="1">
        <v>112567</v>
      </c>
      <c r="T2273" s="1" t="str">
        <f t="shared" si="142"/>
        <v>Medium</v>
      </c>
      <c r="U2273">
        <v>3</v>
      </c>
      <c r="V2273">
        <v>2025</v>
      </c>
      <c r="W2273" t="s">
        <v>28</v>
      </c>
      <c r="X2273">
        <v>9</v>
      </c>
    </row>
    <row r="2274" spans="1:24" x14ac:dyDescent="0.3">
      <c r="A2274">
        <v>2273</v>
      </c>
      <c r="B2274" t="s">
        <v>41</v>
      </c>
      <c r="C2274" t="str">
        <f>_xlfn.XLOOKUP(B2274,Lookup_table!B:B,Lookup_table!C:C)</f>
        <v>Data</v>
      </c>
      <c r="D2274" t="s">
        <v>22</v>
      </c>
      <c r="E2274" t="s">
        <v>38</v>
      </c>
      <c r="F2274" t="s">
        <v>52</v>
      </c>
      <c r="G2274" t="s">
        <v>30</v>
      </c>
      <c r="H2274" t="str">
        <f t="shared" si="140"/>
        <v>Onsite/Hybrid</v>
      </c>
      <c r="I2274" t="s">
        <v>26</v>
      </c>
      <c r="J2274" t="str">
        <f t="shared" si="141"/>
        <v>3-6 yrs</v>
      </c>
      <c r="K2274">
        <f t="shared" ca="1" si="143"/>
        <v>5</v>
      </c>
      <c r="L2274" t="s">
        <v>27</v>
      </c>
      <c r="M2274">
        <v>1</v>
      </c>
      <c r="N2274">
        <v>0</v>
      </c>
      <c r="O2274">
        <v>0</v>
      </c>
      <c r="P2274">
        <v>0</v>
      </c>
      <c r="Q2274">
        <v>1</v>
      </c>
      <c r="R2274">
        <f>SUM(M2274:N2274:O2274:P2274:Q2274)</f>
        <v>2</v>
      </c>
      <c r="S2274" s="1">
        <v>103282</v>
      </c>
      <c r="T2274" s="1" t="str">
        <f t="shared" si="142"/>
        <v>Medium</v>
      </c>
      <c r="U2274">
        <v>3</v>
      </c>
      <c r="V2274">
        <v>2026</v>
      </c>
      <c r="W2274" t="s">
        <v>28</v>
      </c>
      <c r="X2274">
        <v>7</v>
      </c>
    </row>
    <row r="2275" spans="1:24" x14ac:dyDescent="0.3">
      <c r="A2275">
        <v>2274</v>
      </c>
      <c r="B2275" t="s">
        <v>41</v>
      </c>
      <c r="C2275" t="str">
        <f>_xlfn.XLOOKUP(B2275,Lookup_table!B:B,Lookup_table!C:C)</f>
        <v>Data</v>
      </c>
      <c r="D2275" t="s">
        <v>37</v>
      </c>
      <c r="E2275" t="s">
        <v>40</v>
      </c>
      <c r="F2275" t="s">
        <v>16</v>
      </c>
      <c r="G2275" t="s">
        <v>17</v>
      </c>
      <c r="H2275" t="str">
        <f t="shared" si="140"/>
        <v>Remote</v>
      </c>
      <c r="I2275" t="s">
        <v>18</v>
      </c>
      <c r="J2275" t="str">
        <f t="shared" si="141"/>
        <v>7+ yrs</v>
      </c>
      <c r="K2275">
        <f t="shared" ca="1" si="143"/>
        <v>14</v>
      </c>
      <c r="L2275" t="s">
        <v>27</v>
      </c>
      <c r="M2275">
        <v>0</v>
      </c>
      <c r="N2275">
        <v>1</v>
      </c>
      <c r="O2275">
        <v>0</v>
      </c>
      <c r="P2275">
        <v>0</v>
      </c>
      <c r="Q2275">
        <v>0</v>
      </c>
      <c r="R2275">
        <f>SUM(M2275:N2275:O2275:P2275:Q2275)</f>
        <v>1</v>
      </c>
      <c r="S2275" s="1">
        <v>102661</v>
      </c>
      <c r="T2275" s="1" t="str">
        <f t="shared" si="142"/>
        <v>Medium</v>
      </c>
      <c r="U2275">
        <v>7</v>
      </c>
      <c r="V2275">
        <v>2023</v>
      </c>
      <c r="W2275" t="s">
        <v>20</v>
      </c>
      <c r="X2275">
        <v>6</v>
      </c>
    </row>
    <row r="2276" spans="1:24" x14ac:dyDescent="0.3">
      <c r="A2276">
        <v>2275</v>
      </c>
      <c r="B2276" t="s">
        <v>36</v>
      </c>
      <c r="C2276" t="str">
        <f>_xlfn.XLOOKUP(B2276,Lookup_table!B:B,Lookup_table!C:C)</f>
        <v>Data</v>
      </c>
      <c r="D2276" t="s">
        <v>14</v>
      </c>
      <c r="E2276" t="s">
        <v>15</v>
      </c>
      <c r="F2276" t="s">
        <v>51</v>
      </c>
      <c r="G2276" t="s">
        <v>17</v>
      </c>
      <c r="H2276" t="str">
        <f t="shared" si="140"/>
        <v>Remote</v>
      </c>
      <c r="I2276" t="s">
        <v>26</v>
      </c>
      <c r="J2276" t="str">
        <f t="shared" si="141"/>
        <v>3-6 yrs</v>
      </c>
      <c r="K2276">
        <f t="shared" ca="1" si="143"/>
        <v>6</v>
      </c>
      <c r="L2276" t="s">
        <v>19</v>
      </c>
      <c r="M2276">
        <v>0</v>
      </c>
      <c r="N2276">
        <v>1</v>
      </c>
      <c r="O2276">
        <v>1</v>
      </c>
      <c r="P2276">
        <v>0</v>
      </c>
      <c r="Q2276">
        <v>0</v>
      </c>
      <c r="R2276">
        <f>SUM(M2276:N2276:O2276:P2276:Q2276)</f>
        <v>2</v>
      </c>
      <c r="S2276" s="1">
        <v>89223</v>
      </c>
      <c r="T2276" s="1" t="str">
        <f t="shared" si="142"/>
        <v>Medium</v>
      </c>
      <c r="U2276">
        <v>1</v>
      </c>
      <c r="V2276">
        <v>2022</v>
      </c>
      <c r="W2276" t="s">
        <v>28</v>
      </c>
      <c r="X2276">
        <v>7</v>
      </c>
    </row>
    <row r="2277" spans="1:24" x14ac:dyDescent="0.3">
      <c r="A2277">
        <v>2276</v>
      </c>
      <c r="B2277" t="s">
        <v>36</v>
      </c>
      <c r="C2277" t="str">
        <f>_xlfn.XLOOKUP(B2277,Lookup_table!B:B,Lookup_table!C:C)</f>
        <v>Data</v>
      </c>
      <c r="D2277" t="s">
        <v>14</v>
      </c>
      <c r="E2277" t="s">
        <v>40</v>
      </c>
      <c r="F2277" t="s">
        <v>43</v>
      </c>
      <c r="G2277" t="s">
        <v>25</v>
      </c>
      <c r="H2277" t="str">
        <f t="shared" si="140"/>
        <v>Onsite/Hybrid</v>
      </c>
      <c r="I2277" t="s">
        <v>18</v>
      </c>
      <c r="J2277" t="str">
        <f t="shared" si="141"/>
        <v>7+ yrs</v>
      </c>
      <c r="K2277">
        <f t="shared" ca="1" si="143"/>
        <v>14</v>
      </c>
      <c r="L2277" t="s">
        <v>19</v>
      </c>
      <c r="M2277">
        <v>0</v>
      </c>
      <c r="N2277">
        <v>0</v>
      </c>
      <c r="O2277">
        <v>0</v>
      </c>
      <c r="P2277">
        <v>1</v>
      </c>
      <c r="Q2277">
        <v>0</v>
      </c>
      <c r="R2277">
        <f>SUM(M2277:N2277:O2277:P2277:Q2277)</f>
        <v>1</v>
      </c>
      <c r="S2277" s="1">
        <v>112080</v>
      </c>
      <c r="T2277" s="1" t="str">
        <f t="shared" si="142"/>
        <v>Medium</v>
      </c>
      <c r="U2277">
        <v>8</v>
      </c>
      <c r="V2277">
        <v>2026</v>
      </c>
      <c r="W2277" t="s">
        <v>20</v>
      </c>
      <c r="X2277">
        <v>5</v>
      </c>
    </row>
    <row r="2278" spans="1:24" x14ac:dyDescent="0.3">
      <c r="A2278">
        <v>2277</v>
      </c>
      <c r="B2278" t="s">
        <v>31</v>
      </c>
      <c r="C2278" t="str">
        <f>_xlfn.XLOOKUP(B2278,Lookup_table!B:B,Lookup_table!C:C)</f>
        <v>Business</v>
      </c>
      <c r="D2278" t="s">
        <v>34</v>
      </c>
      <c r="E2278" t="s">
        <v>23</v>
      </c>
      <c r="F2278" t="s">
        <v>52</v>
      </c>
      <c r="G2278" t="s">
        <v>25</v>
      </c>
      <c r="H2278" t="str">
        <f t="shared" si="140"/>
        <v>Onsite/Hybrid</v>
      </c>
      <c r="I2278" t="s">
        <v>18</v>
      </c>
      <c r="J2278" t="str">
        <f t="shared" si="141"/>
        <v>7+ yrs</v>
      </c>
      <c r="K2278">
        <f t="shared" ca="1" si="143"/>
        <v>9</v>
      </c>
      <c r="L2278" t="s">
        <v>19</v>
      </c>
      <c r="M2278">
        <v>0</v>
      </c>
      <c r="N2278">
        <v>1</v>
      </c>
      <c r="O2278">
        <v>0</v>
      </c>
      <c r="P2278">
        <v>1</v>
      </c>
      <c r="Q2278">
        <v>1</v>
      </c>
      <c r="R2278">
        <f>SUM(M2278:N2278:O2278:P2278:Q2278)</f>
        <v>3</v>
      </c>
      <c r="S2278" s="1">
        <v>120402</v>
      </c>
      <c r="T2278" s="1" t="str">
        <f t="shared" si="142"/>
        <v>High</v>
      </c>
      <c r="U2278">
        <v>3</v>
      </c>
      <c r="V2278">
        <v>2022</v>
      </c>
      <c r="W2278" t="s">
        <v>28</v>
      </c>
      <c r="X2278">
        <v>8</v>
      </c>
    </row>
    <row r="2279" spans="1:24" x14ac:dyDescent="0.3">
      <c r="A2279">
        <v>2278</v>
      </c>
      <c r="B2279" t="s">
        <v>33</v>
      </c>
      <c r="C2279" t="str">
        <f>_xlfn.XLOOKUP(B2279,Lookup_table!B:B,Lookup_table!C:C)</f>
        <v>Data</v>
      </c>
      <c r="D2279" t="s">
        <v>22</v>
      </c>
      <c r="E2279" t="s">
        <v>38</v>
      </c>
      <c r="F2279" t="s">
        <v>16</v>
      </c>
      <c r="G2279" t="s">
        <v>17</v>
      </c>
      <c r="H2279" t="str">
        <f t="shared" si="140"/>
        <v>Remote</v>
      </c>
      <c r="I2279" t="s">
        <v>35</v>
      </c>
      <c r="J2279" t="str">
        <f t="shared" si="141"/>
        <v>0-2 yrs</v>
      </c>
      <c r="K2279">
        <f t="shared" ca="1" si="143"/>
        <v>0</v>
      </c>
      <c r="L2279" t="s">
        <v>39</v>
      </c>
      <c r="M2279">
        <v>0</v>
      </c>
      <c r="N2279">
        <v>0</v>
      </c>
      <c r="O2279">
        <v>0</v>
      </c>
      <c r="P2279">
        <v>1</v>
      </c>
      <c r="Q2279">
        <v>0</v>
      </c>
      <c r="R2279">
        <f>SUM(M2279:N2279:O2279:P2279:Q2279)</f>
        <v>1</v>
      </c>
      <c r="S2279" s="1">
        <v>86187</v>
      </c>
      <c r="T2279" s="1" t="str">
        <f t="shared" si="142"/>
        <v>Medium</v>
      </c>
      <c r="U2279">
        <v>11</v>
      </c>
      <c r="V2279">
        <v>2026</v>
      </c>
      <c r="W2279" t="s">
        <v>28</v>
      </c>
      <c r="X2279">
        <v>9</v>
      </c>
    </row>
    <row r="2280" spans="1:24" x14ac:dyDescent="0.3">
      <c r="A2280">
        <v>2279</v>
      </c>
      <c r="B2280" t="s">
        <v>31</v>
      </c>
      <c r="C2280" t="str">
        <f>_xlfn.XLOOKUP(B2280,Lookup_table!B:B,Lookup_table!C:C)</f>
        <v>Business</v>
      </c>
      <c r="D2280" t="s">
        <v>22</v>
      </c>
      <c r="E2280" t="s">
        <v>40</v>
      </c>
      <c r="F2280" t="s">
        <v>51</v>
      </c>
      <c r="G2280" t="s">
        <v>25</v>
      </c>
      <c r="H2280" t="str">
        <f t="shared" si="140"/>
        <v>Onsite/Hybrid</v>
      </c>
      <c r="I2280" t="s">
        <v>18</v>
      </c>
      <c r="J2280" t="str">
        <f t="shared" si="141"/>
        <v>7+ yrs</v>
      </c>
      <c r="K2280">
        <f t="shared" ca="1" si="143"/>
        <v>7</v>
      </c>
      <c r="L2280" t="s">
        <v>39</v>
      </c>
      <c r="M2280">
        <v>0</v>
      </c>
      <c r="N2280">
        <v>1</v>
      </c>
      <c r="O2280">
        <v>1</v>
      </c>
      <c r="P2280">
        <v>0</v>
      </c>
      <c r="Q2280">
        <v>0</v>
      </c>
      <c r="R2280">
        <f>SUM(M2280:N2280:O2280:P2280:Q2280)</f>
        <v>2</v>
      </c>
      <c r="S2280" s="1">
        <v>138731</v>
      </c>
      <c r="T2280" s="1" t="str">
        <f t="shared" si="142"/>
        <v>High</v>
      </c>
      <c r="U2280">
        <v>4</v>
      </c>
      <c r="V2280">
        <v>2025</v>
      </c>
      <c r="W2280" t="s">
        <v>20</v>
      </c>
      <c r="X2280">
        <v>2</v>
      </c>
    </row>
    <row r="2281" spans="1:24" x14ac:dyDescent="0.3">
      <c r="A2281">
        <v>2280</v>
      </c>
      <c r="B2281" t="s">
        <v>50</v>
      </c>
      <c r="C2281" t="str">
        <f>_xlfn.XLOOKUP(B2281,Lookup_table!B:B,Lookup_table!C:C)</f>
        <v>AI</v>
      </c>
      <c r="D2281" t="s">
        <v>14</v>
      </c>
      <c r="E2281" t="s">
        <v>40</v>
      </c>
      <c r="F2281" t="s">
        <v>29</v>
      </c>
      <c r="G2281" t="s">
        <v>30</v>
      </c>
      <c r="H2281" t="str">
        <f t="shared" si="140"/>
        <v>Onsite/Hybrid</v>
      </c>
      <c r="I2281" t="s">
        <v>26</v>
      </c>
      <c r="J2281" t="str">
        <f t="shared" si="141"/>
        <v>3-6 yrs</v>
      </c>
      <c r="K2281">
        <f t="shared" ca="1" si="143"/>
        <v>5</v>
      </c>
      <c r="L2281" t="s">
        <v>19</v>
      </c>
      <c r="M2281">
        <v>0</v>
      </c>
      <c r="N2281">
        <v>0</v>
      </c>
      <c r="O2281">
        <v>1</v>
      </c>
      <c r="P2281">
        <v>1</v>
      </c>
      <c r="Q2281">
        <v>0</v>
      </c>
      <c r="R2281">
        <f>SUM(M2281:N2281:O2281:P2281:Q2281)</f>
        <v>2</v>
      </c>
      <c r="S2281" s="1">
        <v>144876</v>
      </c>
      <c r="T2281" s="1" t="str">
        <f t="shared" si="142"/>
        <v>High</v>
      </c>
      <c r="U2281">
        <v>9</v>
      </c>
      <c r="V2281">
        <v>2022</v>
      </c>
      <c r="W2281" t="s">
        <v>28</v>
      </c>
      <c r="X2281">
        <v>3</v>
      </c>
    </row>
    <row r="2282" spans="1:24" x14ac:dyDescent="0.3">
      <c r="A2282">
        <v>2281</v>
      </c>
      <c r="B2282" t="s">
        <v>31</v>
      </c>
      <c r="C2282" t="str">
        <f>_xlfn.XLOOKUP(B2282,Lookup_table!B:B,Lookup_table!C:C)</f>
        <v>Business</v>
      </c>
      <c r="D2282" t="s">
        <v>22</v>
      </c>
      <c r="E2282" t="s">
        <v>42</v>
      </c>
      <c r="F2282" t="s">
        <v>44</v>
      </c>
      <c r="G2282" t="s">
        <v>25</v>
      </c>
      <c r="H2282" t="str">
        <f t="shared" si="140"/>
        <v>Onsite/Hybrid</v>
      </c>
      <c r="I2282" t="s">
        <v>35</v>
      </c>
      <c r="J2282" t="str">
        <f t="shared" si="141"/>
        <v>0-2 yrs</v>
      </c>
      <c r="K2282">
        <f t="shared" ca="1" si="143"/>
        <v>2</v>
      </c>
      <c r="L2282" t="s">
        <v>39</v>
      </c>
      <c r="M2282">
        <v>1</v>
      </c>
      <c r="N2282">
        <v>1</v>
      </c>
      <c r="O2282">
        <v>0</v>
      </c>
      <c r="P2282">
        <v>1</v>
      </c>
      <c r="Q2282">
        <v>0</v>
      </c>
      <c r="R2282">
        <f>SUM(M2282:N2282:O2282:P2282:Q2282)</f>
        <v>3</v>
      </c>
      <c r="S2282" s="1">
        <v>87121</v>
      </c>
      <c r="T2282" s="1" t="str">
        <f t="shared" si="142"/>
        <v>Medium</v>
      </c>
      <c r="U2282">
        <v>3</v>
      </c>
      <c r="V2282">
        <v>2022</v>
      </c>
      <c r="W2282" t="s">
        <v>20</v>
      </c>
      <c r="X2282">
        <v>1</v>
      </c>
    </row>
    <row r="2283" spans="1:24" x14ac:dyDescent="0.3">
      <c r="A2283">
        <v>2282</v>
      </c>
      <c r="B2283" t="s">
        <v>21</v>
      </c>
      <c r="C2283" t="str">
        <f>_xlfn.XLOOKUP(B2283,Lookup_table!B:B,Lookup_table!C:C)</f>
        <v>AI</v>
      </c>
      <c r="D2283" t="s">
        <v>34</v>
      </c>
      <c r="E2283" t="s">
        <v>38</v>
      </c>
      <c r="F2283" t="s">
        <v>44</v>
      </c>
      <c r="G2283" t="s">
        <v>17</v>
      </c>
      <c r="H2283" t="str">
        <f t="shared" si="140"/>
        <v>Remote</v>
      </c>
      <c r="I2283" t="s">
        <v>26</v>
      </c>
      <c r="J2283" t="str">
        <f t="shared" si="141"/>
        <v>3-6 yrs</v>
      </c>
      <c r="K2283">
        <f t="shared" ca="1" si="143"/>
        <v>4</v>
      </c>
      <c r="L2283" t="s">
        <v>27</v>
      </c>
      <c r="M2283">
        <v>1</v>
      </c>
      <c r="N2283">
        <v>0</v>
      </c>
      <c r="O2283">
        <v>0</v>
      </c>
      <c r="P2283">
        <v>1</v>
      </c>
      <c r="Q2283">
        <v>1</v>
      </c>
      <c r="R2283">
        <f>SUM(M2283:N2283:O2283:P2283:Q2283)</f>
        <v>3</v>
      </c>
      <c r="S2283" s="1">
        <v>142652</v>
      </c>
      <c r="T2283" s="1" t="str">
        <f t="shared" si="142"/>
        <v>High</v>
      </c>
      <c r="U2283">
        <v>1</v>
      </c>
      <c r="V2283">
        <v>2024</v>
      </c>
      <c r="W2283" t="s">
        <v>20</v>
      </c>
      <c r="X2283">
        <v>2</v>
      </c>
    </row>
    <row r="2284" spans="1:24" x14ac:dyDescent="0.3">
      <c r="A2284">
        <v>2283</v>
      </c>
      <c r="B2284" t="s">
        <v>33</v>
      </c>
      <c r="C2284" t="str">
        <f>_xlfn.XLOOKUP(B2284,Lookup_table!B:B,Lookup_table!C:C)</f>
        <v>Data</v>
      </c>
      <c r="D2284" t="s">
        <v>14</v>
      </c>
      <c r="E2284" t="s">
        <v>15</v>
      </c>
      <c r="F2284" t="s">
        <v>16</v>
      </c>
      <c r="G2284" t="s">
        <v>30</v>
      </c>
      <c r="H2284" t="str">
        <f t="shared" si="140"/>
        <v>Onsite/Hybrid</v>
      </c>
      <c r="I2284" t="s">
        <v>18</v>
      </c>
      <c r="J2284" t="str">
        <f t="shared" si="141"/>
        <v>7+ yrs</v>
      </c>
      <c r="K2284">
        <f t="shared" ca="1" si="143"/>
        <v>10</v>
      </c>
      <c r="L2284" t="s">
        <v>39</v>
      </c>
      <c r="M2284">
        <v>0</v>
      </c>
      <c r="N2284">
        <v>0</v>
      </c>
      <c r="O2284">
        <v>0</v>
      </c>
      <c r="P2284">
        <v>0</v>
      </c>
      <c r="Q2284">
        <v>1</v>
      </c>
      <c r="R2284">
        <f>SUM(M2284:N2284:O2284:P2284:Q2284)</f>
        <v>1</v>
      </c>
      <c r="S2284" s="1">
        <v>106738</v>
      </c>
      <c r="T2284" s="1" t="str">
        <f t="shared" si="142"/>
        <v>Medium</v>
      </c>
      <c r="U2284">
        <v>6</v>
      </c>
      <c r="V2284">
        <v>2024</v>
      </c>
      <c r="W2284" t="s">
        <v>28</v>
      </c>
      <c r="X2284">
        <v>7</v>
      </c>
    </row>
    <row r="2285" spans="1:24" x14ac:dyDescent="0.3">
      <c r="A2285">
        <v>2284</v>
      </c>
      <c r="B2285" t="s">
        <v>50</v>
      </c>
      <c r="C2285" t="str">
        <f>_xlfn.XLOOKUP(B2285,Lookup_table!B:B,Lookup_table!C:C)</f>
        <v>AI</v>
      </c>
      <c r="D2285" t="s">
        <v>34</v>
      </c>
      <c r="E2285" t="s">
        <v>42</v>
      </c>
      <c r="F2285" t="s">
        <v>29</v>
      </c>
      <c r="G2285" t="s">
        <v>30</v>
      </c>
      <c r="H2285" t="str">
        <f t="shared" si="140"/>
        <v>Onsite/Hybrid</v>
      </c>
      <c r="I2285" t="s">
        <v>18</v>
      </c>
      <c r="J2285" t="str">
        <f t="shared" si="141"/>
        <v>7+ yrs</v>
      </c>
      <c r="K2285">
        <f t="shared" ca="1" si="143"/>
        <v>10</v>
      </c>
      <c r="L2285" t="s">
        <v>27</v>
      </c>
      <c r="M2285">
        <v>0</v>
      </c>
      <c r="N2285">
        <v>0</v>
      </c>
      <c r="O2285">
        <v>0</v>
      </c>
      <c r="P2285">
        <v>1</v>
      </c>
      <c r="Q2285">
        <v>0</v>
      </c>
      <c r="R2285">
        <f>SUM(M2285:N2285:O2285:P2285:Q2285)</f>
        <v>1</v>
      </c>
      <c r="S2285" s="1">
        <v>159436</v>
      </c>
      <c r="T2285" s="1" t="str">
        <f t="shared" si="142"/>
        <v>High</v>
      </c>
      <c r="U2285">
        <v>3</v>
      </c>
      <c r="V2285">
        <v>2026</v>
      </c>
      <c r="W2285" t="s">
        <v>28</v>
      </c>
      <c r="X2285">
        <v>9</v>
      </c>
    </row>
    <row r="2286" spans="1:24" x14ac:dyDescent="0.3">
      <c r="A2286">
        <v>2285</v>
      </c>
      <c r="B2286" t="s">
        <v>50</v>
      </c>
      <c r="C2286" t="str">
        <f>_xlfn.XLOOKUP(B2286,Lookup_table!B:B,Lookup_table!C:C)</f>
        <v>AI</v>
      </c>
      <c r="D2286" t="s">
        <v>22</v>
      </c>
      <c r="E2286" t="s">
        <v>40</v>
      </c>
      <c r="F2286" t="s">
        <v>24</v>
      </c>
      <c r="G2286" t="s">
        <v>17</v>
      </c>
      <c r="H2286" t="str">
        <f t="shared" si="140"/>
        <v>Remote</v>
      </c>
      <c r="I2286" t="s">
        <v>26</v>
      </c>
      <c r="J2286" t="str">
        <f t="shared" si="141"/>
        <v>3-6 yrs</v>
      </c>
      <c r="K2286">
        <f t="shared" ca="1" si="143"/>
        <v>3</v>
      </c>
      <c r="L2286" t="s">
        <v>39</v>
      </c>
      <c r="M2286">
        <v>0</v>
      </c>
      <c r="N2286">
        <v>0</v>
      </c>
      <c r="O2286">
        <v>0</v>
      </c>
      <c r="P2286">
        <v>0</v>
      </c>
      <c r="Q2286">
        <v>0</v>
      </c>
      <c r="R2286">
        <f>SUM(M2286:N2286:O2286:P2286:Q2286)</f>
        <v>0</v>
      </c>
      <c r="S2286" s="1">
        <v>138624</v>
      </c>
      <c r="T2286" s="1" t="str">
        <f t="shared" si="142"/>
        <v>High</v>
      </c>
      <c r="U2286">
        <v>9</v>
      </c>
      <c r="V2286">
        <v>2025</v>
      </c>
      <c r="W2286" t="s">
        <v>20</v>
      </c>
      <c r="X2286">
        <v>4</v>
      </c>
    </row>
    <row r="2287" spans="1:24" x14ac:dyDescent="0.3">
      <c r="A2287">
        <v>2286</v>
      </c>
      <c r="B2287" t="s">
        <v>36</v>
      </c>
      <c r="C2287" t="str">
        <f>_xlfn.XLOOKUP(B2287,Lookup_table!B:B,Lookup_table!C:C)</f>
        <v>Data</v>
      </c>
      <c r="D2287" t="s">
        <v>34</v>
      </c>
      <c r="E2287" t="s">
        <v>42</v>
      </c>
      <c r="F2287" t="s">
        <v>43</v>
      </c>
      <c r="G2287" t="s">
        <v>30</v>
      </c>
      <c r="H2287" t="str">
        <f t="shared" si="140"/>
        <v>Onsite/Hybrid</v>
      </c>
      <c r="I2287" t="s">
        <v>18</v>
      </c>
      <c r="J2287" t="str">
        <f t="shared" si="141"/>
        <v>7+ yrs</v>
      </c>
      <c r="K2287">
        <f t="shared" ca="1" si="143"/>
        <v>8</v>
      </c>
      <c r="L2287" t="s">
        <v>19</v>
      </c>
      <c r="M2287">
        <v>1</v>
      </c>
      <c r="N2287">
        <v>0</v>
      </c>
      <c r="O2287">
        <v>0</v>
      </c>
      <c r="P2287">
        <v>1</v>
      </c>
      <c r="Q2287">
        <v>1</v>
      </c>
      <c r="R2287">
        <f>SUM(M2287:N2287:O2287:P2287:Q2287)</f>
        <v>3</v>
      </c>
      <c r="S2287" s="1">
        <v>121813</v>
      </c>
      <c r="T2287" s="1" t="str">
        <f t="shared" si="142"/>
        <v>High</v>
      </c>
      <c r="U2287">
        <v>1</v>
      </c>
      <c r="V2287">
        <v>2021</v>
      </c>
      <c r="W2287" t="s">
        <v>20</v>
      </c>
      <c r="X2287">
        <v>5</v>
      </c>
    </row>
    <row r="2288" spans="1:24" x14ac:dyDescent="0.3">
      <c r="A2288">
        <v>2287</v>
      </c>
      <c r="B2288" t="s">
        <v>50</v>
      </c>
      <c r="C2288" t="str">
        <f>_xlfn.XLOOKUP(B2288,Lookup_table!B:B,Lookup_table!C:C)</f>
        <v>AI</v>
      </c>
      <c r="D2288" t="s">
        <v>34</v>
      </c>
      <c r="E2288" t="s">
        <v>15</v>
      </c>
      <c r="F2288" t="s">
        <v>43</v>
      </c>
      <c r="G2288" t="s">
        <v>30</v>
      </c>
      <c r="H2288" t="str">
        <f t="shared" si="140"/>
        <v>Onsite/Hybrid</v>
      </c>
      <c r="I2288" t="s">
        <v>18</v>
      </c>
      <c r="J2288" t="str">
        <f t="shared" si="141"/>
        <v>7+ yrs</v>
      </c>
      <c r="K2288">
        <f t="shared" ca="1" si="143"/>
        <v>14</v>
      </c>
      <c r="L2288" t="s">
        <v>39</v>
      </c>
      <c r="M2288">
        <v>1</v>
      </c>
      <c r="N2288">
        <v>1</v>
      </c>
      <c r="O2288">
        <v>0</v>
      </c>
      <c r="P2288">
        <v>0</v>
      </c>
      <c r="Q2288">
        <v>0</v>
      </c>
      <c r="R2288">
        <f>SUM(M2288:N2288:O2288:P2288:Q2288)</f>
        <v>2</v>
      </c>
      <c r="S2288" s="1">
        <v>140859</v>
      </c>
      <c r="T2288" s="1" t="str">
        <f t="shared" si="142"/>
        <v>High</v>
      </c>
      <c r="U2288">
        <v>2</v>
      </c>
      <c r="V2288">
        <v>2022</v>
      </c>
      <c r="W2288" t="s">
        <v>20</v>
      </c>
      <c r="X2288">
        <v>6</v>
      </c>
    </row>
    <row r="2289" spans="1:24" x14ac:dyDescent="0.3">
      <c r="A2289">
        <v>2288</v>
      </c>
      <c r="B2289" t="s">
        <v>21</v>
      </c>
      <c r="C2289" t="str">
        <f>_xlfn.XLOOKUP(B2289,Lookup_table!B:B,Lookup_table!C:C)</f>
        <v>AI</v>
      </c>
      <c r="D2289" t="s">
        <v>22</v>
      </c>
      <c r="E2289" t="s">
        <v>23</v>
      </c>
      <c r="F2289" t="s">
        <v>43</v>
      </c>
      <c r="G2289" t="s">
        <v>25</v>
      </c>
      <c r="H2289" t="str">
        <f t="shared" si="140"/>
        <v>Onsite/Hybrid</v>
      </c>
      <c r="I2289" t="s">
        <v>18</v>
      </c>
      <c r="J2289" t="str">
        <f t="shared" si="141"/>
        <v>7+ yrs</v>
      </c>
      <c r="K2289">
        <f t="shared" ca="1" si="143"/>
        <v>15</v>
      </c>
      <c r="L2289" t="s">
        <v>19</v>
      </c>
      <c r="M2289">
        <v>1</v>
      </c>
      <c r="N2289">
        <v>0</v>
      </c>
      <c r="O2289">
        <v>1</v>
      </c>
      <c r="P2289">
        <v>1</v>
      </c>
      <c r="Q2289">
        <v>0</v>
      </c>
      <c r="R2289">
        <f>SUM(M2289:N2289:O2289:P2289:Q2289)</f>
        <v>3</v>
      </c>
      <c r="S2289" s="1">
        <v>191681</v>
      </c>
      <c r="T2289" s="1" t="str">
        <f t="shared" si="142"/>
        <v>High</v>
      </c>
      <c r="U2289">
        <v>2</v>
      </c>
      <c r="V2289">
        <v>2025</v>
      </c>
      <c r="W2289" t="s">
        <v>28</v>
      </c>
      <c r="X2289">
        <v>2</v>
      </c>
    </row>
    <row r="2290" spans="1:24" x14ac:dyDescent="0.3">
      <c r="A2290">
        <v>2289</v>
      </c>
      <c r="B2290" t="s">
        <v>33</v>
      </c>
      <c r="C2290" t="str">
        <f>_xlfn.XLOOKUP(B2290,Lookup_table!B:B,Lookup_table!C:C)</f>
        <v>Data</v>
      </c>
      <c r="D2290" t="s">
        <v>22</v>
      </c>
      <c r="E2290" t="s">
        <v>40</v>
      </c>
      <c r="F2290" t="s">
        <v>51</v>
      </c>
      <c r="G2290" t="s">
        <v>30</v>
      </c>
      <c r="H2290" t="str">
        <f t="shared" si="140"/>
        <v>Onsite/Hybrid</v>
      </c>
      <c r="I2290" t="s">
        <v>26</v>
      </c>
      <c r="J2290" t="str">
        <f t="shared" si="141"/>
        <v>3-6 yrs</v>
      </c>
      <c r="K2290">
        <f t="shared" ca="1" si="143"/>
        <v>3</v>
      </c>
      <c r="L2290" t="s">
        <v>19</v>
      </c>
      <c r="M2290">
        <v>0</v>
      </c>
      <c r="N2290">
        <v>1</v>
      </c>
      <c r="O2290">
        <v>0</v>
      </c>
      <c r="P2290">
        <v>0</v>
      </c>
      <c r="Q2290">
        <v>0</v>
      </c>
      <c r="R2290">
        <f>SUM(M2290:N2290:O2290:P2290:Q2290)</f>
        <v>1</v>
      </c>
      <c r="S2290" s="1">
        <v>95247</v>
      </c>
      <c r="T2290" s="1" t="str">
        <f t="shared" si="142"/>
        <v>Medium</v>
      </c>
      <c r="U2290">
        <v>6</v>
      </c>
      <c r="V2290">
        <v>2022</v>
      </c>
      <c r="W2290" t="s">
        <v>34</v>
      </c>
      <c r="X2290">
        <v>6</v>
      </c>
    </row>
    <row r="2291" spans="1:24" x14ac:dyDescent="0.3">
      <c r="A2291">
        <v>2290</v>
      </c>
      <c r="B2291" t="s">
        <v>50</v>
      </c>
      <c r="C2291" t="str">
        <f>_xlfn.XLOOKUP(B2291,Lookup_table!B:B,Lookup_table!C:C)</f>
        <v>AI</v>
      </c>
      <c r="D2291" t="s">
        <v>34</v>
      </c>
      <c r="E2291" t="s">
        <v>15</v>
      </c>
      <c r="F2291" t="s">
        <v>16</v>
      </c>
      <c r="G2291" t="s">
        <v>30</v>
      </c>
      <c r="H2291" t="str">
        <f t="shared" si="140"/>
        <v>Onsite/Hybrid</v>
      </c>
      <c r="I2291" t="s">
        <v>18</v>
      </c>
      <c r="J2291" t="str">
        <f t="shared" si="141"/>
        <v>7+ yrs</v>
      </c>
      <c r="K2291">
        <f t="shared" ca="1" si="143"/>
        <v>8</v>
      </c>
      <c r="L2291" t="s">
        <v>39</v>
      </c>
      <c r="M2291">
        <v>1</v>
      </c>
      <c r="N2291">
        <v>0</v>
      </c>
      <c r="O2291">
        <v>1</v>
      </c>
      <c r="P2291">
        <v>1</v>
      </c>
      <c r="Q2291">
        <v>0</v>
      </c>
      <c r="R2291">
        <f>SUM(M2291:N2291:O2291:P2291:Q2291)</f>
        <v>3</v>
      </c>
      <c r="S2291" s="1">
        <v>170971</v>
      </c>
      <c r="T2291" s="1" t="str">
        <f t="shared" si="142"/>
        <v>High</v>
      </c>
      <c r="U2291">
        <v>9</v>
      </c>
      <c r="V2291">
        <v>2020</v>
      </c>
      <c r="W2291" t="s">
        <v>28</v>
      </c>
      <c r="X2291">
        <v>3</v>
      </c>
    </row>
    <row r="2292" spans="1:24" x14ac:dyDescent="0.3">
      <c r="A2292">
        <v>2291</v>
      </c>
      <c r="B2292" t="s">
        <v>36</v>
      </c>
      <c r="C2292" t="str">
        <f>_xlfn.XLOOKUP(B2292,Lookup_table!B:B,Lookup_table!C:C)</f>
        <v>Data</v>
      </c>
      <c r="D2292" t="s">
        <v>37</v>
      </c>
      <c r="E2292" t="s">
        <v>42</v>
      </c>
      <c r="F2292" t="s">
        <v>43</v>
      </c>
      <c r="G2292" t="s">
        <v>17</v>
      </c>
      <c r="H2292" t="str">
        <f t="shared" si="140"/>
        <v>Remote</v>
      </c>
      <c r="I2292" t="s">
        <v>26</v>
      </c>
      <c r="J2292" t="str">
        <f t="shared" si="141"/>
        <v>3-6 yrs</v>
      </c>
      <c r="K2292">
        <f t="shared" ca="1" si="143"/>
        <v>3</v>
      </c>
      <c r="L2292" t="s">
        <v>27</v>
      </c>
      <c r="M2292">
        <v>1</v>
      </c>
      <c r="N2292">
        <v>0</v>
      </c>
      <c r="O2292">
        <v>0</v>
      </c>
      <c r="P2292">
        <v>0</v>
      </c>
      <c r="Q2292">
        <v>0</v>
      </c>
      <c r="R2292">
        <f>SUM(M2292:N2292:O2292:P2292:Q2292)</f>
        <v>1</v>
      </c>
      <c r="S2292" s="1">
        <v>76844</v>
      </c>
      <c r="T2292" s="1" t="str">
        <f t="shared" si="142"/>
        <v>Medium</v>
      </c>
      <c r="U2292">
        <v>2</v>
      </c>
      <c r="V2292">
        <v>2024</v>
      </c>
      <c r="W2292" t="s">
        <v>28</v>
      </c>
      <c r="X2292">
        <v>8</v>
      </c>
    </row>
    <row r="2293" spans="1:24" x14ac:dyDescent="0.3">
      <c r="A2293">
        <v>2292</v>
      </c>
      <c r="B2293" t="s">
        <v>41</v>
      </c>
      <c r="C2293" t="str">
        <f>_xlfn.XLOOKUP(B2293,Lookup_table!B:B,Lookup_table!C:C)</f>
        <v>Data</v>
      </c>
      <c r="D2293" t="s">
        <v>22</v>
      </c>
      <c r="E2293" t="s">
        <v>23</v>
      </c>
      <c r="F2293" t="s">
        <v>16</v>
      </c>
      <c r="G2293" t="s">
        <v>17</v>
      </c>
      <c r="H2293" t="str">
        <f t="shared" si="140"/>
        <v>Remote</v>
      </c>
      <c r="I2293" t="s">
        <v>18</v>
      </c>
      <c r="J2293" t="str">
        <f t="shared" si="141"/>
        <v>7+ yrs</v>
      </c>
      <c r="K2293">
        <f t="shared" ca="1" si="143"/>
        <v>14</v>
      </c>
      <c r="L2293" t="s">
        <v>19</v>
      </c>
      <c r="M2293">
        <v>0</v>
      </c>
      <c r="N2293">
        <v>1</v>
      </c>
      <c r="O2293">
        <v>0</v>
      </c>
      <c r="P2293">
        <v>1</v>
      </c>
      <c r="Q2293">
        <v>0</v>
      </c>
      <c r="R2293">
        <f>SUM(M2293:N2293:O2293:P2293:Q2293)</f>
        <v>2</v>
      </c>
      <c r="S2293" s="1">
        <v>132931</v>
      </c>
      <c r="T2293" s="1" t="str">
        <f t="shared" si="142"/>
        <v>High</v>
      </c>
      <c r="U2293">
        <v>12</v>
      </c>
      <c r="V2293">
        <v>2021</v>
      </c>
      <c r="W2293" t="s">
        <v>28</v>
      </c>
      <c r="X2293">
        <v>8</v>
      </c>
    </row>
    <row r="2294" spans="1:24" x14ac:dyDescent="0.3">
      <c r="A2294">
        <v>2293</v>
      </c>
      <c r="B2294" t="s">
        <v>50</v>
      </c>
      <c r="C2294" t="str">
        <f>_xlfn.XLOOKUP(B2294,Lookup_table!B:B,Lookup_table!C:C)</f>
        <v>AI</v>
      </c>
      <c r="D2294" t="s">
        <v>34</v>
      </c>
      <c r="E2294" t="s">
        <v>38</v>
      </c>
      <c r="F2294" t="s">
        <v>44</v>
      </c>
      <c r="G2294" t="s">
        <v>17</v>
      </c>
      <c r="H2294" t="str">
        <f t="shared" si="140"/>
        <v>Remote</v>
      </c>
      <c r="I2294" t="s">
        <v>35</v>
      </c>
      <c r="J2294" t="str">
        <f t="shared" si="141"/>
        <v>0-2 yrs</v>
      </c>
      <c r="K2294">
        <f t="shared" ca="1" si="143"/>
        <v>0</v>
      </c>
      <c r="L2294" t="s">
        <v>27</v>
      </c>
      <c r="M2294">
        <v>0</v>
      </c>
      <c r="N2294">
        <v>1</v>
      </c>
      <c r="O2294">
        <v>0</v>
      </c>
      <c r="P2294">
        <v>1</v>
      </c>
      <c r="Q2294">
        <v>1</v>
      </c>
      <c r="R2294">
        <f>SUM(M2294:N2294:O2294:P2294:Q2294)</f>
        <v>3</v>
      </c>
      <c r="S2294" s="1">
        <v>112171</v>
      </c>
      <c r="T2294" s="1" t="str">
        <f t="shared" si="142"/>
        <v>Medium</v>
      </c>
      <c r="U2294">
        <v>10</v>
      </c>
      <c r="V2294">
        <v>2025</v>
      </c>
      <c r="W2294" t="s">
        <v>28</v>
      </c>
      <c r="X2294">
        <v>7</v>
      </c>
    </row>
    <row r="2295" spans="1:24" x14ac:dyDescent="0.3">
      <c r="A2295">
        <v>2294</v>
      </c>
      <c r="B2295" t="s">
        <v>50</v>
      </c>
      <c r="C2295" t="str">
        <f>_xlfn.XLOOKUP(B2295,Lookup_table!B:B,Lookup_table!C:C)</f>
        <v>AI</v>
      </c>
      <c r="D2295" t="s">
        <v>14</v>
      </c>
      <c r="E2295" t="s">
        <v>15</v>
      </c>
      <c r="F2295" t="s">
        <v>29</v>
      </c>
      <c r="G2295" t="s">
        <v>17</v>
      </c>
      <c r="H2295" t="str">
        <f t="shared" si="140"/>
        <v>Remote</v>
      </c>
      <c r="I2295" t="s">
        <v>18</v>
      </c>
      <c r="J2295" t="str">
        <f t="shared" si="141"/>
        <v>7+ yrs</v>
      </c>
      <c r="K2295">
        <f t="shared" ca="1" si="143"/>
        <v>15</v>
      </c>
      <c r="L2295" t="s">
        <v>27</v>
      </c>
      <c r="M2295">
        <v>1</v>
      </c>
      <c r="N2295">
        <v>1</v>
      </c>
      <c r="O2295">
        <v>0</v>
      </c>
      <c r="P2295">
        <v>0</v>
      </c>
      <c r="Q2295">
        <v>0</v>
      </c>
      <c r="R2295">
        <f>SUM(M2295:N2295:O2295:P2295:Q2295)</f>
        <v>2</v>
      </c>
      <c r="S2295" s="1">
        <v>139350</v>
      </c>
      <c r="T2295" s="1" t="str">
        <f t="shared" si="142"/>
        <v>High</v>
      </c>
      <c r="U2295">
        <v>8</v>
      </c>
      <c r="V2295">
        <v>2026</v>
      </c>
      <c r="W2295" t="s">
        <v>20</v>
      </c>
      <c r="X2295">
        <v>5</v>
      </c>
    </row>
    <row r="2296" spans="1:24" x14ac:dyDescent="0.3">
      <c r="A2296">
        <v>2295</v>
      </c>
      <c r="B2296" t="s">
        <v>31</v>
      </c>
      <c r="C2296" t="str">
        <f>_xlfn.XLOOKUP(B2296,Lookup_table!B:B,Lookup_table!C:C)</f>
        <v>Business</v>
      </c>
      <c r="D2296" t="s">
        <v>14</v>
      </c>
      <c r="E2296" t="s">
        <v>15</v>
      </c>
      <c r="F2296" t="s">
        <v>51</v>
      </c>
      <c r="G2296" t="s">
        <v>17</v>
      </c>
      <c r="H2296" t="str">
        <f t="shared" si="140"/>
        <v>Remote</v>
      </c>
      <c r="I2296" t="s">
        <v>26</v>
      </c>
      <c r="J2296" t="str">
        <f t="shared" si="141"/>
        <v>3-6 yrs</v>
      </c>
      <c r="K2296">
        <f t="shared" ca="1" si="143"/>
        <v>6</v>
      </c>
      <c r="L2296" t="s">
        <v>19</v>
      </c>
      <c r="M2296">
        <v>1</v>
      </c>
      <c r="N2296">
        <v>0</v>
      </c>
      <c r="O2296">
        <v>1</v>
      </c>
      <c r="P2296">
        <v>0</v>
      </c>
      <c r="Q2296">
        <v>0</v>
      </c>
      <c r="R2296">
        <f>SUM(M2296:N2296:O2296:P2296:Q2296)</f>
        <v>2</v>
      </c>
      <c r="S2296" s="1">
        <v>85284</v>
      </c>
      <c r="T2296" s="1" t="str">
        <f t="shared" si="142"/>
        <v>Medium</v>
      </c>
      <c r="U2296">
        <v>7</v>
      </c>
      <c r="V2296">
        <v>2023</v>
      </c>
      <c r="W2296" t="s">
        <v>34</v>
      </c>
      <c r="X2296">
        <v>6</v>
      </c>
    </row>
    <row r="2297" spans="1:24" x14ac:dyDescent="0.3">
      <c r="A2297">
        <v>2296</v>
      </c>
      <c r="B2297" t="s">
        <v>36</v>
      </c>
      <c r="C2297" t="str">
        <f>_xlfn.XLOOKUP(B2297,Lookup_table!B:B,Lookup_table!C:C)</f>
        <v>Data</v>
      </c>
      <c r="D2297" t="s">
        <v>37</v>
      </c>
      <c r="E2297" t="s">
        <v>15</v>
      </c>
      <c r="F2297" t="s">
        <v>51</v>
      </c>
      <c r="G2297" t="s">
        <v>17</v>
      </c>
      <c r="H2297" t="str">
        <f t="shared" si="140"/>
        <v>Remote</v>
      </c>
      <c r="I2297" t="s">
        <v>18</v>
      </c>
      <c r="J2297" t="str">
        <f t="shared" si="141"/>
        <v>7+ yrs</v>
      </c>
      <c r="K2297">
        <f t="shared" ca="1" si="143"/>
        <v>9</v>
      </c>
      <c r="L2297" t="s">
        <v>39</v>
      </c>
      <c r="M2297">
        <v>1</v>
      </c>
      <c r="N2297">
        <v>1</v>
      </c>
      <c r="O2297">
        <v>0</v>
      </c>
      <c r="P2297">
        <v>0</v>
      </c>
      <c r="Q2297">
        <v>0</v>
      </c>
      <c r="R2297">
        <f>SUM(M2297:N2297:O2297:P2297:Q2297)</f>
        <v>2</v>
      </c>
      <c r="S2297" s="1">
        <v>101450</v>
      </c>
      <c r="T2297" s="1" t="str">
        <f t="shared" si="142"/>
        <v>Medium</v>
      </c>
      <c r="U2297">
        <v>8</v>
      </c>
      <c r="V2297">
        <v>2022</v>
      </c>
      <c r="W2297" t="s">
        <v>28</v>
      </c>
      <c r="X2297">
        <v>8</v>
      </c>
    </row>
    <row r="2298" spans="1:24" x14ac:dyDescent="0.3">
      <c r="A2298">
        <v>2297</v>
      </c>
      <c r="B2298" t="s">
        <v>31</v>
      </c>
      <c r="C2298" t="str">
        <f>_xlfn.XLOOKUP(B2298,Lookup_table!B:B,Lookup_table!C:C)</f>
        <v>Business</v>
      </c>
      <c r="D2298" t="s">
        <v>14</v>
      </c>
      <c r="E2298" t="s">
        <v>23</v>
      </c>
      <c r="F2298" t="s">
        <v>16</v>
      </c>
      <c r="G2298" t="s">
        <v>25</v>
      </c>
      <c r="H2298" t="str">
        <f t="shared" si="140"/>
        <v>Onsite/Hybrid</v>
      </c>
      <c r="I2298" t="s">
        <v>18</v>
      </c>
      <c r="J2298" t="str">
        <f t="shared" si="141"/>
        <v>7+ yrs</v>
      </c>
      <c r="K2298">
        <f t="shared" ca="1" si="143"/>
        <v>9</v>
      </c>
      <c r="L2298" t="s">
        <v>19</v>
      </c>
      <c r="M2298">
        <v>1</v>
      </c>
      <c r="N2298">
        <v>0</v>
      </c>
      <c r="O2298">
        <v>0</v>
      </c>
      <c r="P2298">
        <v>0</v>
      </c>
      <c r="Q2298">
        <v>1</v>
      </c>
      <c r="R2298">
        <f>SUM(M2298:N2298:O2298:P2298:Q2298)</f>
        <v>2</v>
      </c>
      <c r="S2298" s="1">
        <v>113785</v>
      </c>
      <c r="T2298" s="1" t="str">
        <f t="shared" si="142"/>
        <v>Medium</v>
      </c>
      <c r="U2298">
        <v>10</v>
      </c>
      <c r="V2298">
        <v>2026</v>
      </c>
      <c r="W2298" t="s">
        <v>20</v>
      </c>
      <c r="X2298">
        <v>1</v>
      </c>
    </row>
    <row r="2299" spans="1:24" x14ac:dyDescent="0.3">
      <c r="A2299">
        <v>2298</v>
      </c>
      <c r="B2299" t="s">
        <v>41</v>
      </c>
      <c r="C2299" t="str">
        <f>_xlfn.XLOOKUP(B2299,Lookup_table!B:B,Lookup_table!C:C)</f>
        <v>Data</v>
      </c>
      <c r="D2299" t="s">
        <v>14</v>
      </c>
      <c r="E2299" t="s">
        <v>15</v>
      </c>
      <c r="F2299" t="s">
        <v>43</v>
      </c>
      <c r="G2299" t="s">
        <v>30</v>
      </c>
      <c r="H2299" t="str">
        <f t="shared" si="140"/>
        <v>Onsite/Hybrid</v>
      </c>
      <c r="I2299" t="s">
        <v>18</v>
      </c>
      <c r="J2299" t="str">
        <f t="shared" si="141"/>
        <v>7+ yrs</v>
      </c>
      <c r="K2299">
        <f t="shared" ca="1" si="143"/>
        <v>15</v>
      </c>
      <c r="L2299" t="s">
        <v>39</v>
      </c>
      <c r="M2299">
        <v>1</v>
      </c>
      <c r="N2299">
        <v>0</v>
      </c>
      <c r="O2299">
        <v>0</v>
      </c>
      <c r="P2299">
        <v>1</v>
      </c>
      <c r="Q2299">
        <v>1</v>
      </c>
      <c r="R2299">
        <f>SUM(M2299:N2299:O2299:P2299:Q2299)</f>
        <v>3</v>
      </c>
      <c r="S2299" s="1">
        <v>124544</v>
      </c>
      <c r="T2299" s="1" t="str">
        <f t="shared" si="142"/>
        <v>High</v>
      </c>
      <c r="U2299">
        <v>12</v>
      </c>
      <c r="V2299">
        <v>2023</v>
      </c>
      <c r="W2299" t="s">
        <v>28</v>
      </c>
      <c r="X2299">
        <v>7</v>
      </c>
    </row>
    <row r="2300" spans="1:24" x14ac:dyDescent="0.3">
      <c r="A2300">
        <v>2299</v>
      </c>
      <c r="B2300" t="s">
        <v>33</v>
      </c>
      <c r="C2300" t="str">
        <f>_xlfn.XLOOKUP(B2300,Lookup_table!B:B,Lookup_table!C:C)</f>
        <v>Data</v>
      </c>
      <c r="D2300" t="s">
        <v>22</v>
      </c>
      <c r="E2300" t="s">
        <v>15</v>
      </c>
      <c r="F2300" t="s">
        <v>24</v>
      </c>
      <c r="G2300" t="s">
        <v>17</v>
      </c>
      <c r="H2300" t="str">
        <f t="shared" si="140"/>
        <v>Remote</v>
      </c>
      <c r="I2300" t="s">
        <v>18</v>
      </c>
      <c r="J2300" t="str">
        <f t="shared" si="141"/>
        <v>7+ yrs</v>
      </c>
      <c r="K2300">
        <f t="shared" ca="1" si="143"/>
        <v>15</v>
      </c>
      <c r="L2300" t="s">
        <v>27</v>
      </c>
      <c r="M2300">
        <v>1</v>
      </c>
      <c r="N2300">
        <v>0</v>
      </c>
      <c r="O2300">
        <v>1</v>
      </c>
      <c r="P2300">
        <v>1</v>
      </c>
      <c r="Q2300">
        <v>0</v>
      </c>
      <c r="R2300">
        <f>SUM(M2300:N2300:O2300:P2300:Q2300)</f>
        <v>3</v>
      </c>
      <c r="S2300" s="1">
        <v>154917</v>
      </c>
      <c r="T2300" s="1" t="str">
        <f t="shared" si="142"/>
        <v>High</v>
      </c>
      <c r="U2300">
        <v>7</v>
      </c>
      <c r="V2300">
        <v>2021</v>
      </c>
      <c r="W2300" t="s">
        <v>28</v>
      </c>
      <c r="X2300">
        <v>7</v>
      </c>
    </row>
    <row r="2301" spans="1:24" x14ac:dyDescent="0.3">
      <c r="A2301">
        <v>2300</v>
      </c>
      <c r="B2301" t="s">
        <v>21</v>
      </c>
      <c r="C2301" t="str">
        <f>_xlfn.XLOOKUP(B2301,Lookup_table!B:B,Lookup_table!C:C)</f>
        <v>AI</v>
      </c>
      <c r="D2301" t="s">
        <v>37</v>
      </c>
      <c r="E2301" t="s">
        <v>38</v>
      </c>
      <c r="F2301" t="s">
        <v>16</v>
      </c>
      <c r="G2301" t="s">
        <v>30</v>
      </c>
      <c r="H2301" t="str">
        <f t="shared" si="140"/>
        <v>Onsite/Hybrid</v>
      </c>
      <c r="I2301" t="s">
        <v>18</v>
      </c>
      <c r="J2301" t="str">
        <f t="shared" si="141"/>
        <v>7+ yrs</v>
      </c>
      <c r="K2301">
        <f t="shared" ca="1" si="143"/>
        <v>11</v>
      </c>
      <c r="L2301" t="s">
        <v>39</v>
      </c>
      <c r="M2301">
        <v>1</v>
      </c>
      <c r="N2301">
        <v>1</v>
      </c>
      <c r="O2301">
        <v>0</v>
      </c>
      <c r="P2301">
        <v>0</v>
      </c>
      <c r="Q2301">
        <v>0</v>
      </c>
      <c r="R2301">
        <f>SUM(M2301:N2301:O2301:P2301:Q2301)</f>
        <v>2</v>
      </c>
      <c r="S2301" s="1">
        <v>139715</v>
      </c>
      <c r="T2301" s="1" t="str">
        <f t="shared" si="142"/>
        <v>High</v>
      </c>
      <c r="U2301">
        <v>12</v>
      </c>
      <c r="V2301">
        <v>2020</v>
      </c>
      <c r="W2301" t="s">
        <v>34</v>
      </c>
      <c r="X2301">
        <v>2</v>
      </c>
    </row>
    <row r="2302" spans="1:24" x14ac:dyDescent="0.3">
      <c r="A2302">
        <v>2301</v>
      </c>
      <c r="B2302" t="s">
        <v>31</v>
      </c>
      <c r="C2302" t="str">
        <f>_xlfn.XLOOKUP(B2302,Lookup_table!B:B,Lookup_table!C:C)</f>
        <v>Business</v>
      </c>
      <c r="D2302" t="s">
        <v>37</v>
      </c>
      <c r="E2302" t="s">
        <v>32</v>
      </c>
      <c r="F2302" t="s">
        <v>43</v>
      </c>
      <c r="G2302" t="s">
        <v>17</v>
      </c>
      <c r="H2302" t="str">
        <f t="shared" si="140"/>
        <v>Remote</v>
      </c>
      <c r="I2302" t="s">
        <v>26</v>
      </c>
      <c r="J2302" t="str">
        <f t="shared" si="141"/>
        <v>3-6 yrs</v>
      </c>
      <c r="K2302">
        <f t="shared" ca="1" si="143"/>
        <v>4</v>
      </c>
      <c r="L2302" t="s">
        <v>39</v>
      </c>
      <c r="M2302">
        <v>1</v>
      </c>
      <c r="N2302">
        <v>0</v>
      </c>
      <c r="O2302">
        <v>1</v>
      </c>
      <c r="P2302">
        <v>0</v>
      </c>
      <c r="Q2302">
        <v>0</v>
      </c>
      <c r="R2302">
        <f>SUM(M2302:N2302:O2302:P2302:Q2302)</f>
        <v>2</v>
      </c>
      <c r="S2302" s="1">
        <v>85515</v>
      </c>
      <c r="T2302" s="1" t="str">
        <f t="shared" si="142"/>
        <v>Medium</v>
      </c>
      <c r="U2302">
        <v>12</v>
      </c>
      <c r="V2302">
        <v>2021</v>
      </c>
      <c r="W2302" t="s">
        <v>34</v>
      </c>
      <c r="X2302">
        <v>1</v>
      </c>
    </row>
    <row r="2303" spans="1:24" x14ac:dyDescent="0.3">
      <c r="A2303">
        <v>2302</v>
      </c>
      <c r="B2303" t="s">
        <v>31</v>
      </c>
      <c r="C2303" t="str">
        <f>_xlfn.XLOOKUP(B2303,Lookup_table!B:B,Lookup_table!C:C)</f>
        <v>Business</v>
      </c>
      <c r="D2303" t="s">
        <v>34</v>
      </c>
      <c r="E2303" t="s">
        <v>42</v>
      </c>
      <c r="F2303" t="s">
        <v>43</v>
      </c>
      <c r="G2303" t="s">
        <v>30</v>
      </c>
      <c r="H2303" t="str">
        <f t="shared" si="140"/>
        <v>Onsite/Hybrid</v>
      </c>
      <c r="I2303" t="s">
        <v>18</v>
      </c>
      <c r="J2303" t="str">
        <f t="shared" si="141"/>
        <v>7+ yrs</v>
      </c>
      <c r="K2303">
        <f t="shared" ca="1" si="143"/>
        <v>10</v>
      </c>
      <c r="L2303" t="s">
        <v>39</v>
      </c>
      <c r="M2303">
        <v>1</v>
      </c>
      <c r="N2303">
        <v>0</v>
      </c>
      <c r="O2303">
        <v>1</v>
      </c>
      <c r="P2303">
        <v>0</v>
      </c>
      <c r="Q2303">
        <v>1</v>
      </c>
      <c r="R2303">
        <f>SUM(M2303:N2303:O2303:P2303:Q2303)</f>
        <v>3</v>
      </c>
      <c r="S2303" s="1">
        <v>128093</v>
      </c>
      <c r="T2303" s="1" t="str">
        <f t="shared" si="142"/>
        <v>High</v>
      </c>
      <c r="U2303">
        <v>11</v>
      </c>
      <c r="V2303">
        <v>2020</v>
      </c>
      <c r="W2303" t="s">
        <v>34</v>
      </c>
      <c r="X2303">
        <v>3</v>
      </c>
    </row>
    <row r="2304" spans="1:24" x14ac:dyDescent="0.3">
      <c r="A2304">
        <v>2303</v>
      </c>
      <c r="B2304" t="s">
        <v>41</v>
      </c>
      <c r="C2304" t="str">
        <f>_xlfn.XLOOKUP(B2304,Lookup_table!B:B,Lookup_table!C:C)</f>
        <v>Data</v>
      </c>
      <c r="D2304" t="s">
        <v>14</v>
      </c>
      <c r="E2304" t="s">
        <v>15</v>
      </c>
      <c r="F2304" t="s">
        <v>51</v>
      </c>
      <c r="G2304" t="s">
        <v>30</v>
      </c>
      <c r="H2304" t="str">
        <f t="shared" si="140"/>
        <v>Onsite/Hybrid</v>
      </c>
      <c r="I2304" t="s">
        <v>26</v>
      </c>
      <c r="J2304" t="str">
        <f t="shared" si="141"/>
        <v>3-6 yrs</v>
      </c>
      <c r="K2304">
        <f t="shared" ca="1" si="143"/>
        <v>4</v>
      </c>
      <c r="L2304" t="s">
        <v>19</v>
      </c>
      <c r="M2304">
        <v>0</v>
      </c>
      <c r="N2304">
        <v>1</v>
      </c>
      <c r="O2304">
        <v>0</v>
      </c>
      <c r="P2304">
        <v>0</v>
      </c>
      <c r="Q2304">
        <v>1</v>
      </c>
      <c r="R2304">
        <f>SUM(M2304:N2304:O2304:P2304:Q2304)</f>
        <v>2</v>
      </c>
      <c r="S2304" s="1">
        <v>82261</v>
      </c>
      <c r="T2304" s="1" t="str">
        <f t="shared" si="142"/>
        <v>Medium</v>
      </c>
      <c r="U2304">
        <v>3</v>
      </c>
      <c r="V2304">
        <v>2025</v>
      </c>
      <c r="W2304" t="s">
        <v>20</v>
      </c>
      <c r="X2304">
        <v>6</v>
      </c>
    </row>
    <row r="2305" spans="1:24" x14ac:dyDescent="0.3">
      <c r="A2305">
        <v>2304</v>
      </c>
      <c r="B2305" t="s">
        <v>31</v>
      </c>
      <c r="C2305" t="str">
        <f>_xlfn.XLOOKUP(B2305,Lookup_table!B:B,Lookup_table!C:C)</f>
        <v>Business</v>
      </c>
      <c r="D2305" t="s">
        <v>34</v>
      </c>
      <c r="E2305" t="s">
        <v>38</v>
      </c>
      <c r="F2305" t="s">
        <v>16</v>
      </c>
      <c r="G2305" t="s">
        <v>17</v>
      </c>
      <c r="H2305" t="str">
        <f t="shared" si="140"/>
        <v>Remote</v>
      </c>
      <c r="I2305" t="s">
        <v>18</v>
      </c>
      <c r="J2305" t="str">
        <f t="shared" si="141"/>
        <v>7+ yrs</v>
      </c>
      <c r="K2305">
        <f t="shared" ca="1" si="143"/>
        <v>13</v>
      </c>
      <c r="L2305" t="s">
        <v>39</v>
      </c>
      <c r="M2305">
        <v>1</v>
      </c>
      <c r="N2305">
        <v>0</v>
      </c>
      <c r="O2305">
        <v>0</v>
      </c>
      <c r="P2305">
        <v>1</v>
      </c>
      <c r="Q2305">
        <v>1</v>
      </c>
      <c r="R2305">
        <f>SUM(M2305:N2305:O2305:P2305:Q2305)</f>
        <v>3</v>
      </c>
      <c r="S2305" s="1">
        <v>129681</v>
      </c>
      <c r="T2305" s="1" t="str">
        <f t="shared" si="142"/>
        <v>High</v>
      </c>
      <c r="U2305">
        <v>5</v>
      </c>
      <c r="V2305">
        <v>2022</v>
      </c>
      <c r="W2305" t="s">
        <v>20</v>
      </c>
      <c r="X2305">
        <v>1</v>
      </c>
    </row>
    <row r="2306" spans="1:24" x14ac:dyDescent="0.3">
      <c r="A2306">
        <v>2305</v>
      </c>
      <c r="B2306" t="s">
        <v>21</v>
      </c>
      <c r="C2306" t="str">
        <f>_xlfn.XLOOKUP(B2306,Lookup_table!B:B,Lookup_table!C:C)</f>
        <v>AI</v>
      </c>
      <c r="D2306" t="s">
        <v>34</v>
      </c>
      <c r="E2306" t="s">
        <v>42</v>
      </c>
      <c r="F2306" t="s">
        <v>52</v>
      </c>
      <c r="G2306" t="s">
        <v>30</v>
      </c>
      <c r="H2306" t="str">
        <f t="shared" ref="H2306:H2369" si="144">IF(G2306="Remote","Remote","Onsite/Hybrid")</f>
        <v>Onsite/Hybrid</v>
      </c>
      <c r="I2306" t="s">
        <v>26</v>
      </c>
      <c r="J2306" t="str">
        <f t="shared" ref="J2306:J2369" si="145">IF(I2306="Entry","0-2 yrs",IF(I2306="Mid","3-6 yrs","7+ yrs"))</f>
        <v>3-6 yrs</v>
      </c>
      <c r="K2306">
        <f t="shared" ca="1" si="143"/>
        <v>4</v>
      </c>
      <c r="L2306" t="s">
        <v>39</v>
      </c>
      <c r="M2306">
        <v>0</v>
      </c>
      <c r="N2306">
        <v>1</v>
      </c>
      <c r="O2306">
        <v>1</v>
      </c>
      <c r="P2306">
        <v>0</v>
      </c>
      <c r="Q2306">
        <v>1</v>
      </c>
      <c r="R2306">
        <f>SUM(M2306:N2306:O2306:P2306:Q2306)</f>
        <v>3</v>
      </c>
      <c r="S2306" s="1">
        <v>136196</v>
      </c>
      <c r="T2306" s="1" t="str">
        <f t="shared" ref="T2306:T2369" si="146">IF(S2306&lt;=70000,"Low",IF(S2306&lt;=120000,"Medium","High"))</f>
        <v>High</v>
      </c>
      <c r="U2306">
        <v>6</v>
      </c>
      <c r="V2306">
        <v>2023</v>
      </c>
      <c r="W2306" t="s">
        <v>28</v>
      </c>
      <c r="X2306">
        <v>7</v>
      </c>
    </row>
    <row r="2307" spans="1:24" x14ac:dyDescent="0.3">
      <c r="A2307">
        <v>2306</v>
      </c>
      <c r="B2307" t="s">
        <v>33</v>
      </c>
      <c r="C2307" t="str">
        <f>_xlfn.XLOOKUP(B2307,Lookup_table!B:B,Lookup_table!C:C)</f>
        <v>Data</v>
      </c>
      <c r="D2307" t="s">
        <v>22</v>
      </c>
      <c r="E2307" t="s">
        <v>38</v>
      </c>
      <c r="F2307" t="s">
        <v>43</v>
      </c>
      <c r="G2307" t="s">
        <v>30</v>
      </c>
      <c r="H2307" t="str">
        <f t="shared" si="144"/>
        <v>Onsite/Hybrid</v>
      </c>
      <c r="I2307" t="s">
        <v>26</v>
      </c>
      <c r="J2307" t="str">
        <f t="shared" si="145"/>
        <v>3-6 yrs</v>
      </c>
      <c r="K2307">
        <f t="shared" ref="K2307:K2370" ca="1" si="147">IF(J2307="0-2 yrs",RANDBETWEEN(0,2),IF(J2307="3-6 yrs", RANDBETWEEN(3,6),IF(J2307="7+ yrs", RANDBETWEEN(7,15)," ")))</f>
        <v>3</v>
      </c>
      <c r="L2307" t="s">
        <v>27</v>
      </c>
      <c r="M2307">
        <v>1</v>
      </c>
      <c r="N2307">
        <v>0</v>
      </c>
      <c r="O2307">
        <v>1</v>
      </c>
      <c r="P2307">
        <v>1</v>
      </c>
      <c r="Q2307">
        <v>0</v>
      </c>
      <c r="R2307">
        <f>SUM(M2307:N2307:O2307:P2307:Q2307)</f>
        <v>3</v>
      </c>
      <c r="S2307" s="1">
        <v>121604</v>
      </c>
      <c r="T2307" s="1" t="str">
        <f t="shared" si="146"/>
        <v>High</v>
      </c>
      <c r="U2307">
        <v>12</v>
      </c>
      <c r="V2307">
        <v>2026</v>
      </c>
      <c r="W2307" t="s">
        <v>28</v>
      </c>
      <c r="X2307">
        <v>7</v>
      </c>
    </row>
    <row r="2308" spans="1:24" x14ac:dyDescent="0.3">
      <c r="A2308">
        <v>2307</v>
      </c>
      <c r="B2308" t="s">
        <v>33</v>
      </c>
      <c r="C2308" t="str">
        <f>_xlfn.XLOOKUP(B2308,Lookup_table!B:B,Lookup_table!C:C)</f>
        <v>Data</v>
      </c>
      <c r="D2308" t="s">
        <v>37</v>
      </c>
      <c r="E2308" t="s">
        <v>32</v>
      </c>
      <c r="F2308" t="s">
        <v>43</v>
      </c>
      <c r="G2308" t="s">
        <v>30</v>
      </c>
      <c r="H2308" t="str">
        <f t="shared" si="144"/>
        <v>Onsite/Hybrid</v>
      </c>
      <c r="I2308" t="s">
        <v>26</v>
      </c>
      <c r="J2308" t="str">
        <f t="shared" si="145"/>
        <v>3-6 yrs</v>
      </c>
      <c r="K2308">
        <f t="shared" ca="1" si="147"/>
        <v>5</v>
      </c>
      <c r="L2308" t="s">
        <v>19</v>
      </c>
      <c r="M2308">
        <v>1</v>
      </c>
      <c r="N2308">
        <v>1</v>
      </c>
      <c r="O2308">
        <v>0</v>
      </c>
      <c r="P2308">
        <v>0</v>
      </c>
      <c r="Q2308">
        <v>1</v>
      </c>
      <c r="R2308">
        <f>SUM(M2308:N2308:O2308:P2308:Q2308)</f>
        <v>3</v>
      </c>
      <c r="S2308" s="1">
        <v>85484</v>
      </c>
      <c r="T2308" s="1" t="str">
        <f t="shared" si="146"/>
        <v>Medium</v>
      </c>
      <c r="U2308">
        <v>6</v>
      </c>
      <c r="V2308">
        <v>2020</v>
      </c>
      <c r="W2308" t="s">
        <v>28</v>
      </c>
      <c r="X2308">
        <v>7</v>
      </c>
    </row>
    <row r="2309" spans="1:24" x14ac:dyDescent="0.3">
      <c r="A2309">
        <v>2308</v>
      </c>
      <c r="B2309" t="s">
        <v>33</v>
      </c>
      <c r="C2309" t="str">
        <f>_xlfn.XLOOKUP(B2309,Lookup_table!B:B,Lookup_table!C:C)</f>
        <v>Data</v>
      </c>
      <c r="D2309" t="s">
        <v>34</v>
      </c>
      <c r="E2309" t="s">
        <v>40</v>
      </c>
      <c r="F2309" t="s">
        <v>52</v>
      </c>
      <c r="G2309" t="s">
        <v>25</v>
      </c>
      <c r="H2309" t="str">
        <f t="shared" si="144"/>
        <v>Onsite/Hybrid</v>
      </c>
      <c r="I2309" t="s">
        <v>35</v>
      </c>
      <c r="J2309" t="str">
        <f t="shared" si="145"/>
        <v>0-2 yrs</v>
      </c>
      <c r="K2309">
        <f t="shared" ca="1" si="147"/>
        <v>1</v>
      </c>
      <c r="L2309" t="s">
        <v>39</v>
      </c>
      <c r="M2309">
        <v>1</v>
      </c>
      <c r="N2309">
        <v>1</v>
      </c>
      <c r="O2309">
        <v>0</v>
      </c>
      <c r="P2309">
        <v>0</v>
      </c>
      <c r="Q2309">
        <v>0</v>
      </c>
      <c r="R2309">
        <f>SUM(M2309:N2309:O2309:P2309:Q2309)</f>
        <v>2</v>
      </c>
      <c r="S2309" s="1">
        <v>47467</v>
      </c>
      <c r="T2309" s="1" t="str">
        <f t="shared" si="146"/>
        <v>Low</v>
      </c>
      <c r="U2309">
        <v>10</v>
      </c>
      <c r="V2309">
        <v>2023</v>
      </c>
      <c r="W2309" t="s">
        <v>34</v>
      </c>
      <c r="X2309">
        <v>5</v>
      </c>
    </row>
    <row r="2310" spans="1:24" x14ac:dyDescent="0.3">
      <c r="A2310">
        <v>2309</v>
      </c>
      <c r="B2310" t="s">
        <v>50</v>
      </c>
      <c r="C2310" t="str">
        <f>_xlfn.XLOOKUP(B2310,Lookup_table!B:B,Lookup_table!C:C)</f>
        <v>AI</v>
      </c>
      <c r="D2310" t="s">
        <v>22</v>
      </c>
      <c r="E2310" t="s">
        <v>42</v>
      </c>
      <c r="F2310" t="s">
        <v>44</v>
      </c>
      <c r="G2310" t="s">
        <v>25</v>
      </c>
      <c r="H2310" t="str">
        <f t="shared" si="144"/>
        <v>Onsite/Hybrid</v>
      </c>
      <c r="I2310" t="s">
        <v>26</v>
      </c>
      <c r="J2310" t="str">
        <f t="shared" si="145"/>
        <v>3-6 yrs</v>
      </c>
      <c r="K2310">
        <f t="shared" ca="1" si="147"/>
        <v>3</v>
      </c>
      <c r="L2310" t="s">
        <v>39</v>
      </c>
      <c r="M2310">
        <v>1</v>
      </c>
      <c r="N2310">
        <v>0</v>
      </c>
      <c r="O2310">
        <v>0</v>
      </c>
      <c r="P2310">
        <v>0</v>
      </c>
      <c r="Q2310">
        <v>0</v>
      </c>
      <c r="R2310">
        <f>SUM(M2310:N2310:O2310:P2310:Q2310)</f>
        <v>1</v>
      </c>
      <c r="S2310" s="1">
        <v>133781</v>
      </c>
      <c r="T2310" s="1" t="str">
        <f t="shared" si="146"/>
        <v>High</v>
      </c>
      <c r="U2310">
        <v>4</v>
      </c>
      <c r="V2310">
        <v>2021</v>
      </c>
      <c r="W2310" t="s">
        <v>28</v>
      </c>
      <c r="X2310">
        <v>8</v>
      </c>
    </row>
    <row r="2311" spans="1:24" x14ac:dyDescent="0.3">
      <c r="A2311">
        <v>2310</v>
      </c>
      <c r="B2311" t="s">
        <v>36</v>
      </c>
      <c r="C2311" t="str">
        <f>_xlfn.XLOOKUP(B2311,Lookup_table!B:B,Lookup_table!C:C)</f>
        <v>Data</v>
      </c>
      <c r="D2311" t="s">
        <v>34</v>
      </c>
      <c r="E2311" t="s">
        <v>23</v>
      </c>
      <c r="F2311" t="s">
        <v>16</v>
      </c>
      <c r="G2311" t="s">
        <v>17</v>
      </c>
      <c r="H2311" t="str">
        <f t="shared" si="144"/>
        <v>Remote</v>
      </c>
      <c r="I2311" t="s">
        <v>18</v>
      </c>
      <c r="J2311" t="str">
        <f t="shared" si="145"/>
        <v>7+ yrs</v>
      </c>
      <c r="K2311">
        <f t="shared" ca="1" si="147"/>
        <v>15</v>
      </c>
      <c r="L2311" t="s">
        <v>27</v>
      </c>
      <c r="M2311">
        <v>1</v>
      </c>
      <c r="N2311">
        <v>1</v>
      </c>
      <c r="O2311">
        <v>1</v>
      </c>
      <c r="P2311">
        <v>0</v>
      </c>
      <c r="Q2311">
        <v>1</v>
      </c>
      <c r="R2311">
        <f>SUM(M2311:N2311:O2311:P2311:Q2311)</f>
        <v>4</v>
      </c>
      <c r="S2311" s="1">
        <v>125056</v>
      </c>
      <c r="T2311" s="1" t="str">
        <f t="shared" si="146"/>
        <v>High</v>
      </c>
      <c r="U2311">
        <v>11</v>
      </c>
      <c r="V2311">
        <v>2025</v>
      </c>
      <c r="W2311" t="s">
        <v>34</v>
      </c>
      <c r="X2311">
        <v>4</v>
      </c>
    </row>
    <row r="2312" spans="1:24" x14ac:dyDescent="0.3">
      <c r="A2312">
        <v>2311</v>
      </c>
      <c r="B2312" t="s">
        <v>50</v>
      </c>
      <c r="C2312" t="str">
        <f>_xlfn.XLOOKUP(B2312,Lookup_table!B:B,Lookup_table!C:C)</f>
        <v>AI</v>
      </c>
      <c r="D2312" t="s">
        <v>22</v>
      </c>
      <c r="E2312" t="s">
        <v>42</v>
      </c>
      <c r="F2312" t="s">
        <v>16</v>
      </c>
      <c r="G2312" t="s">
        <v>30</v>
      </c>
      <c r="H2312" t="str">
        <f t="shared" si="144"/>
        <v>Onsite/Hybrid</v>
      </c>
      <c r="I2312" t="s">
        <v>26</v>
      </c>
      <c r="J2312" t="str">
        <f t="shared" si="145"/>
        <v>3-6 yrs</v>
      </c>
      <c r="K2312">
        <f t="shared" ca="1" si="147"/>
        <v>5</v>
      </c>
      <c r="L2312" t="s">
        <v>19</v>
      </c>
      <c r="M2312">
        <v>0</v>
      </c>
      <c r="N2312">
        <v>0</v>
      </c>
      <c r="O2312">
        <v>0</v>
      </c>
      <c r="P2312">
        <v>0</v>
      </c>
      <c r="Q2312">
        <v>1</v>
      </c>
      <c r="R2312">
        <f>SUM(M2312:N2312:O2312:P2312:Q2312)</f>
        <v>1</v>
      </c>
      <c r="S2312" s="1">
        <v>144936</v>
      </c>
      <c r="T2312" s="1" t="str">
        <f t="shared" si="146"/>
        <v>High</v>
      </c>
      <c r="U2312">
        <v>10</v>
      </c>
      <c r="V2312">
        <v>2026</v>
      </c>
      <c r="W2312" t="s">
        <v>34</v>
      </c>
      <c r="X2312">
        <v>6</v>
      </c>
    </row>
    <row r="2313" spans="1:24" x14ac:dyDescent="0.3">
      <c r="A2313">
        <v>2312</v>
      </c>
      <c r="B2313" t="s">
        <v>31</v>
      </c>
      <c r="C2313" t="str">
        <f>_xlfn.XLOOKUP(B2313,Lookup_table!B:B,Lookup_table!C:C)</f>
        <v>Business</v>
      </c>
      <c r="D2313" t="s">
        <v>34</v>
      </c>
      <c r="E2313" t="s">
        <v>32</v>
      </c>
      <c r="F2313" t="s">
        <v>29</v>
      </c>
      <c r="G2313" t="s">
        <v>25</v>
      </c>
      <c r="H2313" t="str">
        <f t="shared" si="144"/>
        <v>Onsite/Hybrid</v>
      </c>
      <c r="I2313" t="s">
        <v>26</v>
      </c>
      <c r="J2313" t="str">
        <f t="shared" si="145"/>
        <v>3-6 yrs</v>
      </c>
      <c r="K2313">
        <f t="shared" ca="1" si="147"/>
        <v>3</v>
      </c>
      <c r="L2313" t="s">
        <v>27</v>
      </c>
      <c r="M2313">
        <v>1</v>
      </c>
      <c r="N2313">
        <v>1</v>
      </c>
      <c r="O2313">
        <v>0</v>
      </c>
      <c r="P2313">
        <v>0</v>
      </c>
      <c r="Q2313">
        <v>0</v>
      </c>
      <c r="R2313">
        <f>SUM(M2313:N2313:O2313:P2313:Q2313)</f>
        <v>2</v>
      </c>
      <c r="S2313" s="1">
        <v>71351</v>
      </c>
      <c r="T2313" s="1" t="str">
        <f t="shared" si="146"/>
        <v>Medium</v>
      </c>
      <c r="U2313">
        <v>5</v>
      </c>
      <c r="V2313">
        <v>2020</v>
      </c>
      <c r="W2313" t="s">
        <v>28</v>
      </c>
      <c r="X2313">
        <v>7</v>
      </c>
    </row>
    <row r="2314" spans="1:24" x14ac:dyDescent="0.3">
      <c r="A2314">
        <v>2313</v>
      </c>
      <c r="B2314" t="s">
        <v>33</v>
      </c>
      <c r="C2314" t="str">
        <f>_xlfn.XLOOKUP(B2314,Lookup_table!B:B,Lookup_table!C:C)</f>
        <v>Data</v>
      </c>
      <c r="D2314" t="s">
        <v>22</v>
      </c>
      <c r="E2314" t="s">
        <v>15</v>
      </c>
      <c r="F2314" t="s">
        <v>24</v>
      </c>
      <c r="G2314" t="s">
        <v>25</v>
      </c>
      <c r="H2314" t="str">
        <f t="shared" si="144"/>
        <v>Onsite/Hybrid</v>
      </c>
      <c r="I2314" t="s">
        <v>18</v>
      </c>
      <c r="J2314" t="str">
        <f t="shared" si="145"/>
        <v>7+ yrs</v>
      </c>
      <c r="K2314">
        <f t="shared" ca="1" si="147"/>
        <v>10</v>
      </c>
      <c r="L2314" t="s">
        <v>27</v>
      </c>
      <c r="M2314">
        <v>1</v>
      </c>
      <c r="N2314">
        <v>1</v>
      </c>
      <c r="O2314">
        <v>0</v>
      </c>
      <c r="P2314">
        <v>1</v>
      </c>
      <c r="Q2314">
        <v>1</v>
      </c>
      <c r="R2314">
        <f>SUM(M2314:N2314:O2314:P2314:Q2314)</f>
        <v>4</v>
      </c>
      <c r="S2314" s="1">
        <v>146176</v>
      </c>
      <c r="T2314" s="1" t="str">
        <f t="shared" si="146"/>
        <v>High</v>
      </c>
      <c r="U2314">
        <v>3</v>
      </c>
      <c r="V2314">
        <v>2023</v>
      </c>
      <c r="W2314" t="s">
        <v>28</v>
      </c>
      <c r="X2314">
        <v>8</v>
      </c>
    </row>
    <row r="2315" spans="1:24" x14ac:dyDescent="0.3">
      <c r="A2315">
        <v>2314</v>
      </c>
      <c r="B2315" t="s">
        <v>41</v>
      </c>
      <c r="C2315" t="str">
        <f>_xlfn.XLOOKUP(B2315,Lookup_table!B:B,Lookup_table!C:C)</f>
        <v>Data</v>
      </c>
      <c r="D2315" t="s">
        <v>34</v>
      </c>
      <c r="E2315" t="s">
        <v>38</v>
      </c>
      <c r="F2315" t="s">
        <v>24</v>
      </c>
      <c r="G2315" t="s">
        <v>25</v>
      </c>
      <c r="H2315" t="str">
        <f t="shared" si="144"/>
        <v>Onsite/Hybrid</v>
      </c>
      <c r="I2315" t="s">
        <v>35</v>
      </c>
      <c r="J2315" t="str">
        <f t="shared" si="145"/>
        <v>0-2 yrs</v>
      </c>
      <c r="K2315">
        <f t="shared" ca="1" si="147"/>
        <v>1</v>
      </c>
      <c r="L2315" t="s">
        <v>19</v>
      </c>
      <c r="M2315">
        <v>0</v>
      </c>
      <c r="N2315">
        <v>1</v>
      </c>
      <c r="O2315">
        <v>1</v>
      </c>
      <c r="P2315">
        <v>0</v>
      </c>
      <c r="Q2315">
        <v>1</v>
      </c>
      <c r="R2315">
        <f>SUM(M2315:N2315:O2315:P2315:Q2315)</f>
        <v>3</v>
      </c>
      <c r="S2315" s="1">
        <v>75639</v>
      </c>
      <c r="T2315" s="1" t="str">
        <f t="shared" si="146"/>
        <v>Medium</v>
      </c>
      <c r="U2315">
        <v>4</v>
      </c>
      <c r="V2315">
        <v>2023</v>
      </c>
      <c r="W2315" t="s">
        <v>20</v>
      </c>
      <c r="X2315">
        <v>5</v>
      </c>
    </row>
    <row r="2316" spans="1:24" x14ac:dyDescent="0.3">
      <c r="A2316">
        <v>2315</v>
      </c>
      <c r="B2316" t="s">
        <v>33</v>
      </c>
      <c r="C2316" t="str">
        <f>_xlfn.XLOOKUP(B2316,Lookup_table!B:B,Lookup_table!C:C)</f>
        <v>Data</v>
      </c>
      <c r="D2316" t="s">
        <v>22</v>
      </c>
      <c r="E2316" t="s">
        <v>42</v>
      </c>
      <c r="F2316" t="s">
        <v>51</v>
      </c>
      <c r="G2316" t="s">
        <v>17</v>
      </c>
      <c r="H2316" t="str">
        <f t="shared" si="144"/>
        <v>Remote</v>
      </c>
      <c r="I2316" t="s">
        <v>18</v>
      </c>
      <c r="J2316" t="str">
        <f t="shared" si="145"/>
        <v>7+ yrs</v>
      </c>
      <c r="K2316">
        <f t="shared" ca="1" si="147"/>
        <v>12</v>
      </c>
      <c r="L2316" t="s">
        <v>27</v>
      </c>
      <c r="M2316">
        <v>1</v>
      </c>
      <c r="N2316">
        <v>1</v>
      </c>
      <c r="O2316">
        <v>1</v>
      </c>
      <c r="P2316">
        <v>1</v>
      </c>
      <c r="Q2316">
        <v>0</v>
      </c>
      <c r="R2316">
        <f>SUM(M2316:N2316:O2316:P2316:Q2316)</f>
        <v>4</v>
      </c>
      <c r="S2316" s="1">
        <v>146951</v>
      </c>
      <c r="T2316" s="1" t="str">
        <f t="shared" si="146"/>
        <v>High</v>
      </c>
      <c r="U2316">
        <v>3</v>
      </c>
      <c r="V2316">
        <v>2023</v>
      </c>
      <c r="W2316" t="s">
        <v>28</v>
      </c>
      <c r="X2316">
        <v>9</v>
      </c>
    </row>
    <row r="2317" spans="1:24" x14ac:dyDescent="0.3">
      <c r="A2317">
        <v>2316</v>
      </c>
      <c r="B2317" t="s">
        <v>41</v>
      </c>
      <c r="C2317" t="str">
        <f>_xlfn.XLOOKUP(B2317,Lookup_table!B:B,Lookup_table!C:C)</f>
        <v>Data</v>
      </c>
      <c r="D2317" t="s">
        <v>14</v>
      </c>
      <c r="E2317" t="s">
        <v>32</v>
      </c>
      <c r="F2317" t="s">
        <v>44</v>
      </c>
      <c r="G2317" t="s">
        <v>25</v>
      </c>
      <c r="H2317" t="str">
        <f t="shared" si="144"/>
        <v>Onsite/Hybrid</v>
      </c>
      <c r="I2317" t="s">
        <v>26</v>
      </c>
      <c r="J2317" t="str">
        <f t="shared" si="145"/>
        <v>3-6 yrs</v>
      </c>
      <c r="K2317">
        <f t="shared" ca="1" si="147"/>
        <v>3</v>
      </c>
      <c r="L2317" t="s">
        <v>27</v>
      </c>
      <c r="M2317">
        <v>0</v>
      </c>
      <c r="N2317">
        <v>0</v>
      </c>
      <c r="O2317">
        <v>1</v>
      </c>
      <c r="P2317">
        <v>0</v>
      </c>
      <c r="Q2317">
        <v>1</v>
      </c>
      <c r="R2317">
        <f>SUM(M2317:N2317:O2317:P2317:Q2317)</f>
        <v>2</v>
      </c>
      <c r="S2317" s="1">
        <v>99472</v>
      </c>
      <c r="T2317" s="1" t="str">
        <f t="shared" si="146"/>
        <v>Medium</v>
      </c>
      <c r="U2317">
        <v>11</v>
      </c>
      <c r="V2317">
        <v>2021</v>
      </c>
      <c r="W2317" t="s">
        <v>20</v>
      </c>
      <c r="X2317">
        <v>1</v>
      </c>
    </row>
    <row r="2318" spans="1:24" x14ac:dyDescent="0.3">
      <c r="A2318">
        <v>2317</v>
      </c>
      <c r="B2318" t="s">
        <v>50</v>
      </c>
      <c r="C2318" t="str">
        <f>_xlfn.XLOOKUP(B2318,Lookup_table!B:B,Lookup_table!C:C)</f>
        <v>AI</v>
      </c>
      <c r="D2318" t="s">
        <v>34</v>
      </c>
      <c r="E2318" t="s">
        <v>32</v>
      </c>
      <c r="F2318" t="s">
        <v>16</v>
      </c>
      <c r="G2318" t="s">
        <v>25</v>
      </c>
      <c r="H2318" t="str">
        <f t="shared" si="144"/>
        <v>Onsite/Hybrid</v>
      </c>
      <c r="I2318" t="s">
        <v>35</v>
      </c>
      <c r="J2318" t="str">
        <f t="shared" si="145"/>
        <v>0-2 yrs</v>
      </c>
      <c r="K2318">
        <f t="shared" ca="1" si="147"/>
        <v>2</v>
      </c>
      <c r="L2318" t="s">
        <v>39</v>
      </c>
      <c r="M2318">
        <v>0</v>
      </c>
      <c r="N2318">
        <v>0</v>
      </c>
      <c r="O2318">
        <v>1</v>
      </c>
      <c r="P2318">
        <v>0</v>
      </c>
      <c r="Q2318">
        <v>1</v>
      </c>
      <c r="R2318">
        <f>SUM(M2318:N2318:O2318:P2318:Q2318)</f>
        <v>2</v>
      </c>
      <c r="S2318" s="1">
        <v>114468</v>
      </c>
      <c r="T2318" s="1" t="str">
        <f t="shared" si="146"/>
        <v>Medium</v>
      </c>
      <c r="U2318">
        <v>11</v>
      </c>
      <c r="V2318">
        <v>2020</v>
      </c>
      <c r="W2318" t="s">
        <v>34</v>
      </c>
      <c r="X2318">
        <v>1</v>
      </c>
    </row>
    <row r="2319" spans="1:24" x14ac:dyDescent="0.3">
      <c r="A2319">
        <v>2318</v>
      </c>
      <c r="B2319" t="s">
        <v>36</v>
      </c>
      <c r="C2319" t="str">
        <f>_xlfn.XLOOKUP(B2319,Lookup_table!B:B,Lookup_table!C:C)</f>
        <v>Data</v>
      </c>
      <c r="D2319" t="s">
        <v>22</v>
      </c>
      <c r="E2319" t="s">
        <v>15</v>
      </c>
      <c r="F2319" t="s">
        <v>52</v>
      </c>
      <c r="G2319" t="s">
        <v>17</v>
      </c>
      <c r="H2319" t="str">
        <f t="shared" si="144"/>
        <v>Remote</v>
      </c>
      <c r="I2319" t="s">
        <v>26</v>
      </c>
      <c r="J2319" t="str">
        <f t="shared" si="145"/>
        <v>3-6 yrs</v>
      </c>
      <c r="K2319">
        <f t="shared" ca="1" si="147"/>
        <v>4</v>
      </c>
      <c r="L2319" t="s">
        <v>39</v>
      </c>
      <c r="M2319">
        <v>0</v>
      </c>
      <c r="N2319">
        <v>0</v>
      </c>
      <c r="O2319">
        <v>0</v>
      </c>
      <c r="P2319">
        <v>0</v>
      </c>
      <c r="Q2319">
        <v>1</v>
      </c>
      <c r="R2319">
        <f>SUM(M2319:N2319:O2319:P2319:Q2319)</f>
        <v>1</v>
      </c>
      <c r="S2319" s="1">
        <v>100361</v>
      </c>
      <c r="T2319" s="1" t="str">
        <f t="shared" si="146"/>
        <v>Medium</v>
      </c>
      <c r="U2319">
        <v>6</v>
      </c>
      <c r="V2319">
        <v>2022</v>
      </c>
      <c r="W2319" t="s">
        <v>28</v>
      </c>
      <c r="X2319">
        <v>8</v>
      </c>
    </row>
    <row r="2320" spans="1:24" x14ac:dyDescent="0.3">
      <c r="A2320">
        <v>2319</v>
      </c>
      <c r="B2320" t="s">
        <v>50</v>
      </c>
      <c r="C2320" t="str">
        <f>_xlfn.XLOOKUP(B2320,Lookup_table!B:B,Lookup_table!C:C)</f>
        <v>AI</v>
      </c>
      <c r="D2320" t="s">
        <v>14</v>
      </c>
      <c r="E2320" t="s">
        <v>15</v>
      </c>
      <c r="F2320" t="s">
        <v>16</v>
      </c>
      <c r="G2320" t="s">
        <v>25</v>
      </c>
      <c r="H2320" t="str">
        <f t="shared" si="144"/>
        <v>Onsite/Hybrid</v>
      </c>
      <c r="I2320" t="s">
        <v>26</v>
      </c>
      <c r="J2320" t="str">
        <f t="shared" si="145"/>
        <v>3-6 yrs</v>
      </c>
      <c r="K2320">
        <f t="shared" ca="1" si="147"/>
        <v>3</v>
      </c>
      <c r="L2320" t="s">
        <v>19</v>
      </c>
      <c r="M2320">
        <v>0</v>
      </c>
      <c r="N2320">
        <v>1</v>
      </c>
      <c r="O2320">
        <v>0</v>
      </c>
      <c r="P2320">
        <v>0</v>
      </c>
      <c r="Q2320">
        <v>0</v>
      </c>
      <c r="R2320">
        <f>SUM(M2320:N2320:O2320:P2320:Q2320)</f>
        <v>1</v>
      </c>
      <c r="S2320" s="1">
        <v>117425</v>
      </c>
      <c r="T2320" s="1" t="str">
        <f t="shared" si="146"/>
        <v>Medium</v>
      </c>
      <c r="U2320">
        <v>9</v>
      </c>
      <c r="V2320">
        <v>2023</v>
      </c>
      <c r="W2320" t="s">
        <v>28</v>
      </c>
      <c r="X2320">
        <v>7</v>
      </c>
    </row>
    <row r="2321" spans="1:24" x14ac:dyDescent="0.3">
      <c r="A2321">
        <v>2320</v>
      </c>
      <c r="B2321" t="s">
        <v>41</v>
      </c>
      <c r="C2321" t="str">
        <f>_xlfn.XLOOKUP(B2321,Lookup_table!B:B,Lookup_table!C:C)</f>
        <v>Data</v>
      </c>
      <c r="D2321" t="s">
        <v>34</v>
      </c>
      <c r="E2321" t="s">
        <v>40</v>
      </c>
      <c r="F2321" t="s">
        <v>16</v>
      </c>
      <c r="G2321" t="s">
        <v>17</v>
      </c>
      <c r="H2321" t="str">
        <f t="shared" si="144"/>
        <v>Remote</v>
      </c>
      <c r="I2321" t="s">
        <v>18</v>
      </c>
      <c r="J2321" t="str">
        <f t="shared" si="145"/>
        <v>7+ yrs</v>
      </c>
      <c r="K2321">
        <f t="shared" ca="1" si="147"/>
        <v>13</v>
      </c>
      <c r="L2321" t="s">
        <v>39</v>
      </c>
      <c r="M2321">
        <v>0</v>
      </c>
      <c r="N2321">
        <v>0</v>
      </c>
      <c r="O2321">
        <v>0</v>
      </c>
      <c r="P2321">
        <v>0</v>
      </c>
      <c r="Q2321">
        <v>0</v>
      </c>
      <c r="R2321">
        <f>SUM(M2321:N2321:O2321:P2321:Q2321)</f>
        <v>0</v>
      </c>
      <c r="S2321" s="1">
        <v>100669</v>
      </c>
      <c r="T2321" s="1" t="str">
        <f t="shared" si="146"/>
        <v>Medium</v>
      </c>
      <c r="U2321">
        <v>3</v>
      </c>
      <c r="V2321">
        <v>2021</v>
      </c>
      <c r="W2321" t="s">
        <v>28</v>
      </c>
      <c r="X2321">
        <v>8</v>
      </c>
    </row>
    <row r="2322" spans="1:24" x14ac:dyDescent="0.3">
      <c r="A2322">
        <v>2321</v>
      </c>
      <c r="B2322" t="s">
        <v>41</v>
      </c>
      <c r="C2322" t="str">
        <f>_xlfn.XLOOKUP(B2322,Lookup_table!B:B,Lookup_table!C:C)</f>
        <v>Data</v>
      </c>
      <c r="D2322" t="s">
        <v>14</v>
      </c>
      <c r="E2322" t="s">
        <v>15</v>
      </c>
      <c r="F2322" t="s">
        <v>24</v>
      </c>
      <c r="G2322" t="s">
        <v>30</v>
      </c>
      <c r="H2322" t="str">
        <f t="shared" si="144"/>
        <v>Onsite/Hybrid</v>
      </c>
      <c r="I2322" t="s">
        <v>35</v>
      </c>
      <c r="J2322" t="str">
        <f t="shared" si="145"/>
        <v>0-2 yrs</v>
      </c>
      <c r="K2322">
        <f t="shared" ca="1" si="147"/>
        <v>1</v>
      </c>
      <c r="L2322" t="s">
        <v>27</v>
      </c>
      <c r="M2322">
        <v>0</v>
      </c>
      <c r="N2322">
        <v>0</v>
      </c>
      <c r="O2322">
        <v>1</v>
      </c>
      <c r="P2322">
        <v>0</v>
      </c>
      <c r="Q2322">
        <v>0</v>
      </c>
      <c r="R2322">
        <f>SUM(M2322:N2322:O2322:P2322:Q2322)</f>
        <v>1</v>
      </c>
      <c r="S2322" s="1">
        <v>67403</v>
      </c>
      <c r="T2322" s="1" t="str">
        <f t="shared" si="146"/>
        <v>Low</v>
      </c>
      <c r="U2322">
        <v>11</v>
      </c>
      <c r="V2322">
        <v>2020</v>
      </c>
      <c r="W2322" t="s">
        <v>34</v>
      </c>
      <c r="X2322">
        <v>2</v>
      </c>
    </row>
    <row r="2323" spans="1:24" x14ac:dyDescent="0.3">
      <c r="A2323">
        <v>2322</v>
      </c>
      <c r="B2323" t="s">
        <v>50</v>
      </c>
      <c r="C2323" t="str">
        <f>_xlfn.XLOOKUP(B2323,Lookup_table!B:B,Lookup_table!C:C)</f>
        <v>AI</v>
      </c>
      <c r="D2323" t="s">
        <v>37</v>
      </c>
      <c r="E2323" t="s">
        <v>40</v>
      </c>
      <c r="F2323" t="s">
        <v>24</v>
      </c>
      <c r="G2323" t="s">
        <v>17</v>
      </c>
      <c r="H2323" t="str">
        <f t="shared" si="144"/>
        <v>Remote</v>
      </c>
      <c r="I2323" t="s">
        <v>18</v>
      </c>
      <c r="J2323" t="str">
        <f t="shared" si="145"/>
        <v>7+ yrs</v>
      </c>
      <c r="K2323">
        <f t="shared" ca="1" si="147"/>
        <v>9</v>
      </c>
      <c r="L2323" t="s">
        <v>19</v>
      </c>
      <c r="M2323">
        <v>0</v>
      </c>
      <c r="N2323">
        <v>0</v>
      </c>
      <c r="O2323">
        <v>1</v>
      </c>
      <c r="P2323">
        <v>1</v>
      </c>
      <c r="Q2323">
        <v>1</v>
      </c>
      <c r="R2323">
        <f>SUM(M2323:N2323:O2323:P2323:Q2323)</f>
        <v>3</v>
      </c>
      <c r="S2323" s="1">
        <v>182845</v>
      </c>
      <c r="T2323" s="1" t="str">
        <f t="shared" si="146"/>
        <v>High</v>
      </c>
      <c r="U2323">
        <v>3</v>
      </c>
      <c r="V2323">
        <v>2021</v>
      </c>
      <c r="W2323" t="s">
        <v>28</v>
      </c>
      <c r="X2323">
        <v>6</v>
      </c>
    </row>
    <row r="2324" spans="1:24" x14ac:dyDescent="0.3">
      <c r="A2324">
        <v>2323</v>
      </c>
      <c r="B2324" t="s">
        <v>33</v>
      </c>
      <c r="C2324" t="str">
        <f>_xlfn.XLOOKUP(B2324,Lookup_table!B:B,Lookup_table!C:C)</f>
        <v>Data</v>
      </c>
      <c r="D2324" t="s">
        <v>37</v>
      </c>
      <c r="E2324" t="s">
        <v>40</v>
      </c>
      <c r="F2324" t="s">
        <v>16</v>
      </c>
      <c r="G2324" t="s">
        <v>30</v>
      </c>
      <c r="H2324" t="str">
        <f t="shared" si="144"/>
        <v>Onsite/Hybrid</v>
      </c>
      <c r="I2324" t="s">
        <v>26</v>
      </c>
      <c r="J2324" t="str">
        <f t="shared" si="145"/>
        <v>3-6 yrs</v>
      </c>
      <c r="K2324">
        <f t="shared" ca="1" si="147"/>
        <v>3</v>
      </c>
      <c r="L2324" t="s">
        <v>39</v>
      </c>
      <c r="M2324">
        <v>0</v>
      </c>
      <c r="N2324">
        <v>1</v>
      </c>
      <c r="O2324">
        <v>1</v>
      </c>
      <c r="P2324">
        <v>1</v>
      </c>
      <c r="Q2324">
        <v>0</v>
      </c>
      <c r="R2324">
        <f>SUM(M2324:N2324:O2324:P2324:Q2324)</f>
        <v>3</v>
      </c>
      <c r="S2324" s="1">
        <v>101261</v>
      </c>
      <c r="T2324" s="1" t="str">
        <f t="shared" si="146"/>
        <v>Medium</v>
      </c>
      <c r="U2324">
        <v>2</v>
      </c>
      <c r="V2324">
        <v>2020</v>
      </c>
      <c r="W2324" t="s">
        <v>28</v>
      </c>
      <c r="X2324">
        <v>3</v>
      </c>
    </row>
    <row r="2325" spans="1:24" x14ac:dyDescent="0.3">
      <c r="A2325">
        <v>2324</v>
      </c>
      <c r="B2325" t="s">
        <v>31</v>
      </c>
      <c r="C2325" t="str">
        <f>_xlfn.XLOOKUP(B2325,Lookup_table!B:B,Lookup_table!C:C)</f>
        <v>Business</v>
      </c>
      <c r="D2325" t="s">
        <v>37</v>
      </c>
      <c r="E2325" t="s">
        <v>40</v>
      </c>
      <c r="F2325" t="s">
        <v>16</v>
      </c>
      <c r="G2325" t="s">
        <v>25</v>
      </c>
      <c r="H2325" t="str">
        <f t="shared" si="144"/>
        <v>Onsite/Hybrid</v>
      </c>
      <c r="I2325" t="s">
        <v>18</v>
      </c>
      <c r="J2325" t="str">
        <f t="shared" si="145"/>
        <v>7+ yrs</v>
      </c>
      <c r="K2325">
        <f t="shared" ca="1" si="147"/>
        <v>13</v>
      </c>
      <c r="L2325" t="s">
        <v>27</v>
      </c>
      <c r="M2325">
        <v>1</v>
      </c>
      <c r="N2325">
        <v>0</v>
      </c>
      <c r="O2325">
        <v>0</v>
      </c>
      <c r="P2325">
        <v>0</v>
      </c>
      <c r="Q2325">
        <v>1</v>
      </c>
      <c r="R2325">
        <f>SUM(M2325:N2325:O2325:P2325:Q2325)</f>
        <v>2</v>
      </c>
      <c r="S2325" s="1">
        <v>105382</v>
      </c>
      <c r="T2325" s="1" t="str">
        <f t="shared" si="146"/>
        <v>Medium</v>
      </c>
      <c r="U2325">
        <v>5</v>
      </c>
      <c r="V2325">
        <v>2021</v>
      </c>
      <c r="W2325" t="s">
        <v>34</v>
      </c>
      <c r="X2325">
        <v>6</v>
      </c>
    </row>
    <row r="2326" spans="1:24" x14ac:dyDescent="0.3">
      <c r="A2326">
        <v>2325</v>
      </c>
      <c r="B2326" t="s">
        <v>21</v>
      </c>
      <c r="C2326" t="str">
        <f>_xlfn.XLOOKUP(B2326,Lookup_table!B:B,Lookup_table!C:C)</f>
        <v>AI</v>
      </c>
      <c r="D2326" t="s">
        <v>34</v>
      </c>
      <c r="E2326" t="s">
        <v>40</v>
      </c>
      <c r="F2326" t="s">
        <v>24</v>
      </c>
      <c r="G2326" t="s">
        <v>30</v>
      </c>
      <c r="H2326" t="str">
        <f t="shared" si="144"/>
        <v>Onsite/Hybrid</v>
      </c>
      <c r="I2326" t="s">
        <v>18</v>
      </c>
      <c r="J2326" t="str">
        <f t="shared" si="145"/>
        <v>7+ yrs</v>
      </c>
      <c r="K2326">
        <f t="shared" ca="1" si="147"/>
        <v>8</v>
      </c>
      <c r="L2326" t="s">
        <v>39</v>
      </c>
      <c r="M2326">
        <v>1</v>
      </c>
      <c r="N2326">
        <v>0</v>
      </c>
      <c r="O2326">
        <v>0</v>
      </c>
      <c r="P2326">
        <v>0</v>
      </c>
      <c r="Q2326">
        <v>1</v>
      </c>
      <c r="R2326">
        <f>SUM(M2326:N2326:O2326:P2326:Q2326)</f>
        <v>2</v>
      </c>
      <c r="S2326" s="1">
        <v>148198</v>
      </c>
      <c r="T2326" s="1" t="str">
        <f t="shared" si="146"/>
        <v>High</v>
      </c>
      <c r="U2326">
        <v>9</v>
      </c>
      <c r="V2326">
        <v>2025</v>
      </c>
      <c r="W2326" t="s">
        <v>20</v>
      </c>
      <c r="X2326">
        <v>4</v>
      </c>
    </row>
    <row r="2327" spans="1:24" x14ac:dyDescent="0.3">
      <c r="A2327">
        <v>2326</v>
      </c>
      <c r="B2327" t="s">
        <v>41</v>
      </c>
      <c r="C2327" t="str">
        <f>_xlfn.XLOOKUP(B2327,Lookup_table!B:B,Lookup_table!C:C)</f>
        <v>Data</v>
      </c>
      <c r="D2327" t="s">
        <v>22</v>
      </c>
      <c r="E2327" t="s">
        <v>32</v>
      </c>
      <c r="F2327" t="s">
        <v>51</v>
      </c>
      <c r="G2327" t="s">
        <v>17</v>
      </c>
      <c r="H2327" t="str">
        <f t="shared" si="144"/>
        <v>Remote</v>
      </c>
      <c r="I2327" t="s">
        <v>18</v>
      </c>
      <c r="J2327" t="str">
        <f t="shared" si="145"/>
        <v>7+ yrs</v>
      </c>
      <c r="K2327">
        <f t="shared" ca="1" si="147"/>
        <v>8</v>
      </c>
      <c r="L2327" t="s">
        <v>39</v>
      </c>
      <c r="M2327">
        <v>0</v>
      </c>
      <c r="N2327">
        <v>0</v>
      </c>
      <c r="O2327">
        <v>0</v>
      </c>
      <c r="P2327">
        <v>1</v>
      </c>
      <c r="Q2327">
        <v>0</v>
      </c>
      <c r="R2327">
        <f>SUM(M2327:N2327:O2327:P2327:Q2327)</f>
        <v>1</v>
      </c>
      <c r="S2327" s="1">
        <v>130121</v>
      </c>
      <c r="T2327" s="1" t="str">
        <f t="shared" si="146"/>
        <v>High</v>
      </c>
      <c r="U2327">
        <v>8</v>
      </c>
      <c r="V2327">
        <v>2026</v>
      </c>
      <c r="W2327" t="s">
        <v>34</v>
      </c>
      <c r="X2327">
        <v>2</v>
      </c>
    </row>
    <row r="2328" spans="1:24" x14ac:dyDescent="0.3">
      <c r="A2328">
        <v>2327</v>
      </c>
      <c r="B2328" t="s">
        <v>50</v>
      </c>
      <c r="C2328" t="str">
        <f>_xlfn.XLOOKUP(B2328,Lookup_table!B:B,Lookup_table!C:C)</f>
        <v>AI</v>
      </c>
      <c r="D2328" t="s">
        <v>14</v>
      </c>
      <c r="E2328" t="s">
        <v>15</v>
      </c>
      <c r="F2328" t="s">
        <v>24</v>
      </c>
      <c r="G2328" t="s">
        <v>17</v>
      </c>
      <c r="H2328" t="str">
        <f t="shared" si="144"/>
        <v>Remote</v>
      </c>
      <c r="I2328" t="s">
        <v>35</v>
      </c>
      <c r="J2328" t="str">
        <f t="shared" si="145"/>
        <v>0-2 yrs</v>
      </c>
      <c r="K2328">
        <f t="shared" ca="1" si="147"/>
        <v>1</v>
      </c>
      <c r="L2328" t="s">
        <v>19</v>
      </c>
      <c r="M2328">
        <v>0</v>
      </c>
      <c r="N2328">
        <v>0</v>
      </c>
      <c r="O2328">
        <v>0</v>
      </c>
      <c r="P2328">
        <v>0</v>
      </c>
      <c r="Q2328">
        <v>1</v>
      </c>
      <c r="R2328">
        <f>SUM(M2328:N2328:O2328:P2328:Q2328)</f>
        <v>1</v>
      </c>
      <c r="S2328" s="1">
        <v>96729</v>
      </c>
      <c r="T2328" s="1" t="str">
        <f t="shared" si="146"/>
        <v>Medium</v>
      </c>
      <c r="U2328">
        <v>4</v>
      </c>
      <c r="V2328">
        <v>2020</v>
      </c>
      <c r="W2328" t="s">
        <v>20</v>
      </c>
      <c r="X2328">
        <v>2</v>
      </c>
    </row>
    <row r="2329" spans="1:24" x14ac:dyDescent="0.3">
      <c r="A2329">
        <v>2328</v>
      </c>
      <c r="B2329" t="s">
        <v>21</v>
      </c>
      <c r="C2329" t="str">
        <f>_xlfn.XLOOKUP(B2329,Lookup_table!B:B,Lookup_table!C:C)</f>
        <v>AI</v>
      </c>
      <c r="D2329" t="s">
        <v>37</v>
      </c>
      <c r="E2329" t="s">
        <v>38</v>
      </c>
      <c r="F2329" t="s">
        <v>24</v>
      </c>
      <c r="G2329" t="s">
        <v>17</v>
      </c>
      <c r="H2329" t="str">
        <f t="shared" si="144"/>
        <v>Remote</v>
      </c>
      <c r="I2329" t="s">
        <v>35</v>
      </c>
      <c r="J2329" t="str">
        <f t="shared" si="145"/>
        <v>0-2 yrs</v>
      </c>
      <c r="K2329">
        <f t="shared" ca="1" si="147"/>
        <v>1</v>
      </c>
      <c r="L2329" t="s">
        <v>27</v>
      </c>
      <c r="M2329">
        <v>0</v>
      </c>
      <c r="N2329">
        <v>0</v>
      </c>
      <c r="O2329">
        <v>0</v>
      </c>
      <c r="P2329">
        <v>0</v>
      </c>
      <c r="Q2329">
        <v>1</v>
      </c>
      <c r="R2329">
        <f>SUM(M2329:N2329:O2329:P2329:Q2329)</f>
        <v>1</v>
      </c>
      <c r="S2329" s="1">
        <v>96050</v>
      </c>
      <c r="T2329" s="1" t="str">
        <f t="shared" si="146"/>
        <v>Medium</v>
      </c>
      <c r="U2329">
        <v>1</v>
      </c>
      <c r="V2329">
        <v>2020</v>
      </c>
      <c r="W2329" t="s">
        <v>28</v>
      </c>
      <c r="X2329">
        <v>8</v>
      </c>
    </row>
    <row r="2330" spans="1:24" x14ac:dyDescent="0.3">
      <c r="A2330">
        <v>2329</v>
      </c>
      <c r="B2330" t="s">
        <v>50</v>
      </c>
      <c r="C2330" t="str">
        <f>_xlfn.XLOOKUP(B2330,Lookup_table!B:B,Lookup_table!C:C)</f>
        <v>AI</v>
      </c>
      <c r="D2330" t="s">
        <v>22</v>
      </c>
      <c r="E2330" t="s">
        <v>15</v>
      </c>
      <c r="F2330" t="s">
        <v>52</v>
      </c>
      <c r="G2330" t="s">
        <v>30</v>
      </c>
      <c r="H2330" t="str">
        <f t="shared" si="144"/>
        <v>Onsite/Hybrid</v>
      </c>
      <c r="I2330" t="s">
        <v>35</v>
      </c>
      <c r="J2330" t="str">
        <f t="shared" si="145"/>
        <v>0-2 yrs</v>
      </c>
      <c r="K2330">
        <f t="shared" ca="1" si="147"/>
        <v>2</v>
      </c>
      <c r="L2330" t="s">
        <v>27</v>
      </c>
      <c r="M2330">
        <v>0</v>
      </c>
      <c r="N2330">
        <v>1</v>
      </c>
      <c r="O2330">
        <v>1</v>
      </c>
      <c r="P2330">
        <v>1</v>
      </c>
      <c r="Q2330">
        <v>0</v>
      </c>
      <c r="R2330">
        <f>SUM(M2330:N2330:O2330:P2330:Q2330)</f>
        <v>3</v>
      </c>
      <c r="S2330" s="1">
        <v>136918</v>
      </c>
      <c r="T2330" s="1" t="str">
        <f t="shared" si="146"/>
        <v>High</v>
      </c>
      <c r="U2330">
        <v>2</v>
      </c>
      <c r="V2330">
        <v>2026</v>
      </c>
      <c r="W2330" t="s">
        <v>28</v>
      </c>
      <c r="X2330">
        <v>4</v>
      </c>
    </row>
    <row r="2331" spans="1:24" x14ac:dyDescent="0.3">
      <c r="A2331">
        <v>2330</v>
      </c>
      <c r="B2331" t="s">
        <v>36</v>
      </c>
      <c r="C2331" t="str">
        <f>_xlfn.XLOOKUP(B2331,Lookup_table!B:B,Lookup_table!C:C)</f>
        <v>Data</v>
      </c>
      <c r="D2331" t="s">
        <v>22</v>
      </c>
      <c r="E2331" t="s">
        <v>15</v>
      </c>
      <c r="F2331" t="s">
        <v>52</v>
      </c>
      <c r="G2331" t="s">
        <v>30</v>
      </c>
      <c r="H2331" t="str">
        <f t="shared" si="144"/>
        <v>Onsite/Hybrid</v>
      </c>
      <c r="I2331" t="s">
        <v>35</v>
      </c>
      <c r="J2331" t="str">
        <f t="shared" si="145"/>
        <v>0-2 yrs</v>
      </c>
      <c r="K2331">
        <f t="shared" ca="1" si="147"/>
        <v>2</v>
      </c>
      <c r="L2331" t="s">
        <v>39</v>
      </c>
      <c r="M2331">
        <v>0</v>
      </c>
      <c r="N2331">
        <v>0</v>
      </c>
      <c r="O2331">
        <v>0</v>
      </c>
      <c r="P2331">
        <v>0</v>
      </c>
      <c r="Q2331">
        <v>0</v>
      </c>
      <c r="R2331">
        <f>SUM(M2331:N2331:O2331:P2331:Q2331)</f>
        <v>0</v>
      </c>
      <c r="S2331" s="1">
        <v>74347</v>
      </c>
      <c r="T2331" s="1" t="str">
        <f t="shared" si="146"/>
        <v>Medium</v>
      </c>
      <c r="U2331">
        <v>5</v>
      </c>
      <c r="V2331">
        <v>2021</v>
      </c>
      <c r="W2331" t="s">
        <v>34</v>
      </c>
      <c r="X2331">
        <v>4</v>
      </c>
    </row>
    <row r="2332" spans="1:24" x14ac:dyDescent="0.3">
      <c r="A2332">
        <v>2331</v>
      </c>
      <c r="B2332" t="s">
        <v>33</v>
      </c>
      <c r="C2332" t="str">
        <f>_xlfn.XLOOKUP(B2332,Lookup_table!B:B,Lookup_table!C:C)</f>
        <v>Data</v>
      </c>
      <c r="D2332" t="s">
        <v>34</v>
      </c>
      <c r="E2332" t="s">
        <v>38</v>
      </c>
      <c r="F2332" t="s">
        <v>44</v>
      </c>
      <c r="G2332" t="s">
        <v>30</v>
      </c>
      <c r="H2332" t="str">
        <f t="shared" si="144"/>
        <v>Onsite/Hybrid</v>
      </c>
      <c r="I2332" t="s">
        <v>26</v>
      </c>
      <c r="J2332" t="str">
        <f t="shared" si="145"/>
        <v>3-6 yrs</v>
      </c>
      <c r="K2332">
        <f t="shared" ca="1" si="147"/>
        <v>3</v>
      </c>
      <c r="L2332" t="s">
        <v>39</v>
      </c>
      <c r="M2332">
        <v>1</v>
      </c>
      <c r="N2332">
        <v>0</v>
      </c>
      <c r="O2332">
        <v>0</v>
      </c>
      <c r="P2332">
        <v>1</v>
      </c>
      <c r="Q2332">
        <v>0</v>
      </c>
      <c r="R2332">
        <f>SUM(M2332:N2332:O2332:P2332:Q2332)</f>
        <v>2</v>
      </c>
      <c r="S2332" s="1">
        <v>92063</v>
      </c>
      <c r="T2332" s="1" t="str">
        <f t="shared" si="146"/>
        <v>Medium</v>
      </c>
      <c r="U2332">
        <v>3</v>
      </c>
      <c r="V2332">
        <v>2024</v>
      </c>
      <c r="W2332" t="s">
        <v>20</v>
      </c>
      <c r="X2332">
        <v>6</v>
      </c>
    </row>
    <row r="2333" spans="1:24" x14ac:dyDescent="0.3">
      <c r="A2333">
        <v>2332</v>
      </c>
      <c r="B2333" t="s">
        <v>36</v>
      </c>
      <c r="C2333" t="str">
        <f>_xlfn.XLOOKUP(B2333,Lookup_table!B:B,Lookup_table!C:C)</f>
        <v>Data</v>
      </c>
      <c r="D2333" t="s">
        <v>34</v>
      </c>
      <c r="E2333" t="s">
        <v>23</v>
      </c>
      <c r="F2333" t="s">
        <v>29</v>
      </c>
      <c r="G2333" t="s">
        <v>30</v>
      </c>
      <c r="H2333" t="str">
        <f t="shared" si="144"/>
        <v>Onsite/Hybrid</v>
      </c>
      <c r="I2333" t="s">
        <v>26</v>
      </c>
      <c r="J2333" t="str">
        <f t="shared" si="145"/>
        <v>3-6 yrs</v>
      </c>
      <c r="K2333">
        <f t="shared" ca="1" si="147"/>
        <v>6</v>
      </c>
      <c r="L2333" t="s">
        <v>19</v>
      </c>
      <c r="M2333">
        <v>0</v>
      </c>
      <c r="N2333">
        <v>0</v>
      </c>
      <c r="O2333">
        <v>1</v>
      </c>
      <c r="P2333">
        <v>1</v>
      </c>
      <c r="Q2333">
        <v>1</v>
      </c>
      <c r="R2333">
        <f>SUM(M2333:N2333:O2333:P2333:Q2333)</f>
        <v>3</v>
      </c>
      <c r="S2333" s="1">
        <v>112075</v>
      </c>
      <c r="T2333" s="1" t="str">
        <f t="shared" si="146"/>
        <v>Medium</v>
      </c>
      <c r="U2333">
        <v>9</v>
      </c>
      <c r="V2333">
        <v>2021</v>
      </c>
      <c r="W2333" t="s">
        <v>28</v>
      </c>
      <c r="X2333">
        <v>3</v>
      </c>
    </row>
    <row r="2334" spans="1:24" x14ac:dyDescent="0.3">
      <c r="A2334">
        <v>2333</v>
      </c>
      <c r="B2334" t="s">
        <v>31</v>
      </c>
      <c r="C2334" t="str">
        <f>_xlfn.XLOOKUP(B2334,Lookup_table!B:B,Lookup_table!C:C)</f>
        <v>Business</v>
      </c>
      <c r="D2334" t="s">
        <v>14</v>
      </c>
      <c r="E2334" t="s">
        <v>32</v>
      </c>
      <c r="F2334" t="s">
        <v>52</v>
      </c>
      <c r="G2334" t="s">
        <v>30</v>
      </c>
      <c r="H2334" t="str">
        <f t="shared" si="144"/>
        <v>Onsite/Hybrid</v>
      </c>
      <c r="I2334" t="s">
        <v>18</v>
      </c>
      <c r="J2334" t="str">
        <f t="shared" si="145"/>
        <v>7+ yrs</v>
      </c>
      <c r="K2334">
        <f t="shared" ca="1" si="147"/>
        <v>8</v>
      </c>
      <c r="L2334" t="s">
        <v>39</v>
      </c>
      <c r="M2334">
        <v>1</v>
      </c>
      <c r="N2334">
        <v>0</v>
      </c>
      <c r="O2334">
        <v>1</v>
      </c>
      <c r="P2334">
        <v>1</v>
      </c>
      <c r="Q2334">
        <v>1</v>
      </c>
      <c r="R2334">
        <f>SUM(M2334:N2334:O2334:P2334:Q2334)</f>
        <v>4</v>
      </c>
      <c r="S2334" s="1">
        <v>141011</v>
      </c>
      <c r="T2334" s="1" t="str">
        <f t="shared" si="146"/>
        <v>High</v>
      </c>
      <c r="U2334">
        <v>5</v>
      </c>
      <c r="V2334">
        <v>2024</v>
      </c>
      <c r="W2334" t="s">
        <v>28</v>
      </c>
      <c r="X2334">
        <v>6</v>
      </c>
    </row>
    <row r="2335" spans="1:24" x14ac:dyDescent="0.3">
      <c r="A2335">
        <v>2334</v>
      </c>
      <c r="B2335" t="s">
        <v>36</v>
      </c>
      <c r="C2335" t="str">
        <f>_xlfn.XLOOKUP(B2335,Lookup_table!B:B,Lookup_table!C:C)</f>
        <v>Data</v>
      </c>
      <c r="D2335" t="s">
        <v>34</v>
      </c>
      <c r="E2335" t="s">
        <v>15</v>
      </c>
      <c r="F2335" t="s">
        <v>29</v>
      </c>
      <c r="G2335" t="s">
        <v>30</v>
      </c>
      <c r="H2335" t="str">
        <f t="shared" si="144"/>
        <v>Onsite/Hybrid</v>
      </c>
      <c r="I2335" t="s">
        <v>26</v>
      </c>
      <c r="J2335" t="str">
        <f t="shared" si="145"/>
        <v>3-6 yrs</v>
      </c>
      <c r="K2335">
        <f t="shared" ca="1" si="147"/>
        <v>4</v>
      </c>
      <c r="L2335" t="s">
        <v>19</v>
      </c>
      <c r="M2335">
        <v>1</v>
      </c>
      <c r="N2335">
        <v>1</v>
      </c>
      <c r="O2335">
        <v>1</v>
      </c>
      <c r="P2335">
        <v>1</v>
      </c>
      <c r="Q2335">
        <v>0</v>
      </c>
      <c r="R2335">
        <f>SUM(M2335:N2335:O2335:P2335:Q2335)</f>
        <v>4</v>
      </c>
      <c r="S2335" s="1">
        <v>104680</v>
      </c>
      <c r="T2335" s="1" t="str">
        <f t="shared" si="146"/>
        <v>Medium</v>
      </c>
      <c r="U2335">
        <v>4</v>
      </c>
      <c r="V2335">
        <v>2023</v>
      </c>
      <c r="W2335" t="s">
        <v>28</v>
      </c>
      <c r="X2335">
        <v>2</v>
      </c>
    </row>
    <row r="2336" spans="1:24" x14ac:dyDescent="0.3">
      <c r="A2336">
        <v>2335</v>
      </c>
      <c r="B2336" t="s">
        <v>21</v>
      </c>
      <c r="C2336" t="str">
        <f>_xlfn.XLOOKUP(B2336,Lookup_table!B:B,Lookup_table!C:C)</f>
        <v>AI</v>
      </c>
      <c r="D2336" t="s">
        <v>37</v>
      </c>
      <c r="E2336" t="s">
        <v>42</v>
      </c>
      <c r="F2336" t="s">
        <v>16</v>
      </c>
      <c r="G2336" t="s">
        <v>25</v>
      </c>
      <c r="H2336" t="str">
        <f t="shared" si="144"/>
        <v>Onsite/Hybrid</v>
      </c>
      <c r="I2336" t="s">
        <v>26</v>
      </c>
      <c r="J2336" t="str">
        <f t="shared" si="145"/>
        <v>3-6 yrs</v>
      </c>
      <c r="K2336">
        <f t="shared" ca="1" si="147"/>
        <v>4</v>
      </c>
      <c r="L2336" t="s">
        <v>19</v>
      </c>
      <c r="M2336">
        <v>1</v>
      </c>
      <c r="N2336">
        <v>0</v>
      </c>
      <c r="O2336">
        <v>0</v>
      </c>
      <c r="P2336">
        <v>1</v>
      </c>
      <c r="Q2336">
        <v>0</v>
      </c>
      <c r="R2336">
        <f>SUM(M2336:N2336:O2336:P2336:Q2336)</f>
        <v>2</v>
      </c>
      <c r="S2336" s="1">
        <v>126436</v>
      </c>
      <c r="T2336" s="1" t="str">
        <f t="shared" si="146"/>
        <v>High</v>
      </c>
      <c r="U2336">
        <v>3</v>
      </c>
      <c r="V2336">
        <v>2023</v>
      </c>
      <c r="W2336" t="s">
        <v>28</v>
      </c>
      <c r="X2336">
        <v>7</v>
      </c>
    </row>
    <row r="2337" spans="1:24" x14ac:dyDescent="0.3">
      <c r="A2337">
        <v>2336</v>
      </c>
      <c r="B2337" t="s">
        <v>36</v>
      </c>
      <c r="C2337" t="str">
        <f>_xlfn.XLOOKUP(B2337,Lookup_table!B:B,Lookup_table!C:C)</f>
        <v>Data</v>
      </c>
      <c r="D2337" t="s">
        <v>22</v>
      </c>
      <c r="E2337" t="s">
        <v>40</v>
      </c>
      <c r="F2337" t="s">
        <v>29</v>
      </c>
      <c r="G2337" t="s">
        <v>25</v>
      </c>
      <c r="H2337" t="str">
        <f t="shared" si="144"/>
        <v>Onsite/Hybrid</v>
      </c>
      <c r="I2337" t="s">
        <v>26</v>
      </c>
      <c r="J2337" t="str">
        <f t="shared" si="145"/>
        <v>3-6 yrs</v>
      </c>
      <c r="K2337">
        <f t="shared" ca="1" si="147"/>
        <v>3</v>
      </c>
      <c r="L2337" t="s">
        <v>27</v>
      </c>
      <c r="M2337">
        <v>0</v>
      </c>
      <c r="N2337">
        <v>1</v>
      </c>
      <c r="O2337">
        <v>0</v>
      </c>
      <c r="P2337">
        <v>1</v>
      </c>
      <c r="Q2337">
        <v>1</v>
      </c>
      <c r="R2337">
        <f>SUM(M2337:N2337:O2337:P2337:Q2337)</f>
        <v>3</v>
      </c>
      <c r="S2337" s="1">
        <v>118489</v>
      </c>
      <c r="T2337" s="1" t="str">
        <f t="shared" si="146"/>
        <v>Medium</v>
      </c>
      <c r="U2337">
        <v>12</v>
      </c>
      <c r="V2337">
        <v>2022</v>
      </c>
      <c r="W2337" t="s">
        <v>34</v>
      </c>
      <c r="X2337">
        <v>4</v>
      </c>
    </row>
    <row r="2338" spans="1:24" x14ac:dyDescent="0.3">
      <c r="A2338">
        <v>2337</v>
      </c>
      <c r="B2338" t="s">
        <v>21</v>
      </c>
      <c r="C2338" t="str">
        <f>_xlfn.XLOOKUP(B2338,Lookup_table!B:B,Lookup_table!C:C)</f>
        <v>AI</v>
      </c>
      <c r="D2338" t="s">
        <v>14</v>
      </c>
      <c r="E2338" t="s">
        <v>42</v>
      </c>
      <c r="F2338" t="s">
        <v>29</v>
      </c>
      <c r="G2338" t="s">
        <v>30</v>
      </c>
      <c r="H2338" t="str">
        <f t="shared" si="144"/>
        <v>Onsite/Hybrid</v>
      </c>
      <c r="I2338" t="s">
        <v>18</v>
      </c>
      <c r="J2338" t="str">
        <f t="shared" si="145"/>
        <v>7+ yrs</v>
      </c>
      <c r="K2338">
        <f t="shared" ca="1" si="147"/>
        <v>10</v>
      </c>
      <c r="L2338" t="s">
        <v>27</v>
      </c>
      <c r="M2338">
        <v>0</v>
      </c>
      <c r="N2338">
        <v>1</v>
      </c>
      <c r="O2338">
        <v>1</v>
      </c>
      <c r="P2338">
        <v>0</v>
      </c>
      <c r="Q2338">
        <v>0</v>
      </c>
      <c r="R2338">
        <f>SUM(M2338:N2338:O2338:P2338:Q2338)</f>
        <v>2</v>
      </c>
      <c r="S2338" s="1">
        <v>156238</v>
      </c>
      <c r="T2338" s="1" t="str">
        <f t="shared" si="146"/>
        <v>High</v>
      </c>
      <c r="U2338">
        <v>12</v>
      </c>
      <c r="V2338">
        <v>2024</v>
      </c>
      <c r="W2338" t="s">
        <v>20</v>
      </c>
      <c r="X2338">
        <v>1</v>
      </c>
    </row>
    <row r="2339" spans="1:24" x14ac:dyDescent="0.3">
      <c r="A2339">
        <v>2338</v>
      </c>
      <c r="B2339" t="s">
        <v>31</v>
      </c>
      <c r="C2339" t="str">
        <f>_xlfn.XLOOKUP(B2339,Lookup_table!B:B,Lookup_table!C:C)</f>
        <v>Business</v>
      </c>
      <c r="D2339" t="s">
        <v>34</v>
      </c>
      <c r="E2339" t="s">
        <v>40</v>
      </c>
      <c r="F2339" t="s">
        <v>44</v>
      </c>
      <c r="G2339" t="s">
        <v>30</v>
      </c>
      <c r="H2339" t="str">
        <f t="shared" si="144"/>
        <v>Onsite/Hybrid</v>
      </c>
      <c r="I2339" t="s">
        <v>35</v>
      </c>
      <c r="J2339" t="str">
        <f t="shared" si="145"/>
        <v>0-2 yrs</v>
      </c>
      <c r="K2339">
        <f t="shared" ca="1" si="147"/>
        <v>2</v>
      </c>
      <c r="L2339" t="s">
        <v>39</v>
      </c>
      <c r="M2339">
        <v>1</v>
      </c>
      <c r="N2339">
        <v>0</v>
      </c>
      <c r="O2339">
        <v>0</v>
      </c>
      <c r="P2339">
        <v>1</v>
      </c>
      <c r="Q2339">
        <v>1</v>
      </c>
      <c r="R2339">
        <f>SUM(M2339:N2339:O2339:P2339:Q2339)</f>
        <v>3</v>
      </c>
      <c r="S2339" s="1">
        <v>76148</v>
      </c>
      <c r="T2339" s="1" t="str">
        <f t="shared" si="146"/>
        <v>Medium</v>
      </c>
      <c r="U2339">
        <v>11</v>
      </c>
      <c r="V2339">
        <v>2025</v>
      </c>
      <c r="W2339" t="s">
        <v>34</v>
      </c>
      <c r="X2339">
        <v>4</v>
      </c>
    </row>
    <row r="2340" spans="1:24" x14ac:dyDescent="0.3">
      <c r="A2340">
        <v>2339</v>
      </c>
      <c r="B2340" t="s">
        <v>36</v>
      </c>
      <c r="C2340" t="str">
        <f>_xlfn.XLOOKUP(B2340,Lookup_table!B:B,Lookup_table!C:C)</f>
        <v>Data</v>
      </c>
      <c r="D2340" t="s">
        <v>37</v>
      </c>
      <c r="E2340" t="s">
        <v>38</v>
      </c>
      <c r="F2340" t="s">
        <v>51</v>
      </c>
      <c r="G2340" t="s">
        <v>30</v>
      </c>
      <c r="H2340" t="str">
        <f t="shared" si="144"/>
        <v>Onsite/Hybrid</v>
      </c>
      <c r="I2340" t="s">
        <v>35</v>
      </c>
      <c r="J2340" t="str">
        <f t="shared" si="145"/>
        <v>0-2 yrs</v>
      </c>
      <c r="K2340">
        <f t="shared" ca="1" si="147"/>
        <v>1</v>
      </c>
      <c r="L2340" t="s">
        <v>27</v>
      </c>
      <c r="M2340">
        <v>1</v>
      </c>
      <c r="N2340">
        <v>1</v>
      </c>
      <c r="O2340">
        <v>0</v>
      </c>
      <c r="P2340">
        <v>1</v>
      </c>
      <c r="Q2340">
        <v>1</v>
      </c>
      <c r="R2340">
        <f>SUM(M2340:N2340:O2340:P2340:Q2340)</f>
        <v>4</v>
      </c>
      <c r="S2340" s="1">
        <v>71360</v>
      </c>
      <c r="T2340" s="1" t="str">
        <f t="shared" si="146"/>
        <v>Medium</v>
      </c>
      <c r="U2340">
        <v>1</v>
      </c>
      <c r="V2340">
        <v>2024</v>
      </c>
      <c r="W2340" t="s">
        <v>28</v>
      </c>
      <c r="X2340">
        <v>9</v>
      </c>
    </row>
    <row r="2341" spans="1:24" x14ac:dyDescent="0.3">
      <c r="A2341">
        <v>2340</v>
      </c>
      <c r="B2341" t="s">
        <v>36</v>
      </c>
      <c r="C2341" t="str">
        <f>_xlfn.XLOOKUP(B2341,Lookup_table!B:B,Lookup_table!C:C)</f>
        <v>Data</v>
      </c>
      <c r="D2341" t="s">
        <v>14</v>
      </c>
      <c r="E2341" t="s">
        <v>40</v>
      </c>
      <c r="F2341" t="s">
        <v>43</v>
      </c>
      <c r="G2341" t="s">
        <v>25</v>
      </c>
      <c r="H2341" t="str">
        <f t="shared" si="144"/>
        <v>Onsite/Hybrid</v>
      </c>
      <c r="I2341" t="s">
        <v>26</v>
      </c>
      <c r="J2341" t="str">
        <f t="shared" si="145"/>
        <v>3-6 yrs</v>
      </c>
      <c r="K2341">
        <f t="shared" ca="1" si="147"/>
        <v>6</v>
      </c>
      <c r="L2341" t="s">
        <v>19</v>
      </c>
      <c r="M2341">
        <v>1</v>
      </c>
      <c r="N2341">
        <v>1</v>
      </c>
      <c r="O2341">
        <v>0</v>
      </c>
      <c r="P2341">
        <v>1</v>
      </c>
      <c r="Q2341">
        <v>0</v>
      </c>
      <c r="R2341">
        <f>SUM(M2341:N2341:O2341:P2341:Q2341)</f>
        <v>3</v>
      </c>
      <c r="S2341" s="1">
        <v>92547</v>
      </c>
      <c r="T2341" s="1" t="str">
        <f t="shared" si="146"/>
        <v>Medium</v>
      </c>
      <c r="U2341">
        <v>5</v>
      </c>
      <c r="V2341">
        <v>2024</v>
      </c>
      <c r="W2341" t="s">
        <v>34</v>
      </c>
      <c r="X2341">
        <v>6</v>
      </c>
    </row>
    <row r="2342" spans="1:24" x14ac:dyDescent="0.3">
      <c r="A2342">
        <v>2341</v>
      </c>
      <c r="B2342" t="s">
        <v>41</v>
      </c>
      <c r="C2342" t="str">
        <f>_xlfn.XLOOKUP(B2342,Lookup_table!B:B,Lookup_table!C:C)</f>
        <v>Data</v>
      </c>
      <c r="D2342" t="s">
        <v>37</v>
      </c>
      <c r="E2342" t="s">
        <v>40</v>
      </c>
      <c r="F2342" t="s">
        <v>16</v>
      </c>
      <c r="G2342" t="s">
        <v>17</v>
      </c>
      <c r="H2342" t="str">
        <f t="shared" si="144"/>
        <v>Remote</v>
      </c>
      <c r="I2342" t="s">
        <v>26</v>
      </c>
      <c r="J2342" t="str">
        <f t="shared" si="145"/>
        <v>3-6 yrs</v>
      </c>
      <c r="K2342">
        <f t="shared" ca="1" si="147"/>
        <v>4</v>
      </c>
      <c r="L2342" t="s">
        <v>19</v>
      </c>
      <c r="M2342">
        <v>1</v>
      </c>
      <c r="N2342">
        <v>0</v>
      </c>
      <c r="O2342">
        <v>0</v>
      </c>
      <c r="P2342">
        <v>0</v>
      </c>
      <c r="Q2342">
        <v>1</v>
      </c>
      <c r="R2342">
        <f>SUM(M2342:N2342:O2342:P2342:Q2342)</f>
        <v>2</v>
      </c>
      <c r="S2342" s="1">
        <v>81733</v>
      </c>
      <c r="T2342" s="1" t="str">
        <f t="shared" si="146"/>
        <v>Medium</v>
      </c>
      <c r="U2342">
        <v>12</v>
      </c>
      <c r="V2342">
        <v>2023</v>
      </c>
      <c r="W2342" t="s">
        <v>34</v>
      </c>
      <c r="X2342">
        <v>2</v>
      </c>
    </row>
    <row r="2343" spans="1:24" x14ac:dyDescent="0.3">
      <c r="A2343">
        <v>2342</v>
      </c>
      <c r="B2343" t="s">
        <v>33</v>
      </c>
      <c r="C2343" t="str">
        <f>_xlfn.XLOOKUP(B2343,Lookup_table!B:B,Lookup_table!C:C)</f>
        <v>Data</v>
      </c>
      <c r="D2343" t="s">
        <v>34</v>
      </c>
      <c r="E2343" t="s">
        <v>15</v>
      </c>
      <c r="F2343" t="s">
        <v>43</v>
      </c>
      <c r="G2343" t="s">
        <v>25</v>
      </c>
      <c r="H2343" t="str">
        <f t="shared" si="144"/>
        <v>Onsite/Hybrid</v>
      </c>
      <c r="I2343" t="s">
        <v>26</v>
      </c>
      <c r="J2343" t="str">
        <f t="shared" si="145"/>
        <v>3-6 yrs</v>
      </c>
      <c r="K2343">
        <f t="shared" ca="1" si="147"/>
        <v>4</v>
      </c>
      <c r="L2343" t="s">
        <v>27</v>
      </c>
      <c r="M2343">
        <v>1</v>
      </c>
      <c r="N2343">
        <v>0</v>
      </c>
      <c r="O2343">
        <v>0</v>
      </c>
      <c r="P2343">
        <v>1</v>
      </c>
      <c r="Q2343">
        <v>0</v>
      </c>
      <c r="R2343">
        <f>SUM(M2343:N2343:O2343:P2343:Q2343)</f>
        <v>2</v>
      </c>
      <c r="S2343" s="1">
        <v>92300</v>
      </c>
      <c r="T2343" s="1" t="str">
        <f t="shared" si="146"/>
        <v>Medium</v>
      </c>
      <c r="U2343">
        <v>5</v>
      </c>
      <c r="V2343">
        <v>2023</v>
      </c>
      <c r="W2343" t="s">
        <v>34</v>
      </c>
      <c r="X2343">
        <v>6</v>
      </c>
    </row>
    <row r="2344" spans="1:24" x14ac:dyDescent="0.3">
      <c r="A2344">
        <v>2343</v>
      </c>
      <c r="B2344" t="s">
        <v>21</v>
      </c>
      <c r="C2344" t="str">
        <f>_xlfn.XLOOKUP(B2344,Lookup_table!B:B,Lookup_table!C:C)</f>
        <v>AI</v>
      </c>
      <c r="D2344" t="s">
        <v>34</v>
      </c>
      <c r="E2344" t="s">
        <v>38</v>
      </c>
      <c r="F2344" t="s">
        <v>51</v>
      </c>
      <c r="G2344" t="s">
        <v>25</v>
      </c>
      <c r="H2344" t="str">
        <f t="shared" si="144"/>
        <v>Onsite/Hybrid</v>
      </c>
      <c r="I2344" t="s">
        <v>35</v>
      </c>
      <c r="J2344" t="str">
        <f t="shared" si="145"/>
        <v>0-2 yrs</v>
      </c>
      <c r="K2344">
        <f t="shared" ca="1" si="147"/>
        <v>2</v>
      </c>
      <c r="L2344" t="s">
        <v>19</v>
      </c>
      <c r="M2344">
        <v>1</v>
      </c>
      <c r="N2344">
        <v>0</v>
      </c>
      <c r="O2344">
        <v>1</v>
      </c>
      <c r="P2344">
        <v>1</v>
      </c>
      <c r="Q2344">
        <v>1</v>
      </c>
      <c r="R2344">
        <f>SUM(M2344:N2344:O2344:P2344:Q2344)</f>
        <v>4</v>
      </c>
      <c r="S2344" s="1">
        <v>133099</v>
      </c>
      <c r="T2344" s="1" t="str">
        <f t="shared" si="146"/>
        <v>High</v>
      </c>
      <c r="U2344">
        <v>10</v>
      </c>
      <c r="V2344">
        <v>2021</v>
      </c>
      <c r="W2344" t="s">
        <v>28</v>
      </c>
      <c r="X2344">
        <v>7</v>
      </c>
    </row>
    <row r="2345" spans="1:24" x14ac:dyDescent="0.3">
      <c r="A2345">
        <v>2344</v>
      </c>
      <c r="B2345" t="s">
        <v>50</v>
      </c>
      <c r="C2345" t="str">
        <f>_xlfn.XLOOKUP(B2345,Lookup_table!B:B,Lookup_table!C:C)</f>
        <v>AI</v>
      </c>
      <c r="D2345" t="s">
        <v>22</v>
      </c>
      <c r="E2345" t="s">
        <v>42</v>
      </c>
      <c r="F2345" t="s">
        <v>16</v>
      </c>
      <c r="G2345" t="s">
        <v>25</v>
      </c>
      <c r="H2345" t="str">
        <f t="shared" si="144"/>
        <v>Onsite/Hybrid</v>
      </c>
      <c r="I2345" t="s">
        <v>18</v>
      </c>
      <c r="J2345" t="str">
        <f t="shared" si="145"/>
        <v>7+ yrs</v>
      </c>
      <c r="K2345">
        <f t="shared" ca="1" si="147"/>
        <v>14</v>
      </c>
      <c r="L2345" t="s">
        <v>39</v>
      </c>
      <c r="M2345">
        <v>0</v>
      </c>
      <c r="N2345">
        <v>1</v>
      </c>
      <c r="O2345">
        <v>1</v>
      </c>
      <c r="P2345">
        <v>0</v>
      </c>
      <c r="Q2345">
        <v>1</v>
      </c>
      <c r="R2345">
        <f>SUM(M2345:N2345:O2345:P2345:Q2345)</f>
        <v>3</v>
      </c>
      <c r="S2345" s="1">
        <v>184036</v>
      </c>
      <c r="T2345" s="1" t="str">
        <f t="shared" si="146"/>
        <v>High</v>
      </c>
      <c r="U2345">
        <v>5</v>
      </c>
      <c r="V2345">
        <v>2022</v>
      </c>
      <c r="W2345" t="s">
        <v>20</v>
      </c>
      <c r="X2345">
        <v>4</v>
      </c>
    </row>
    <row r="2346" spans="1:24" x14ac:dyDescent="0.3">
      <c r="A2346">
        <v>2345</v>
      </c>
      <c r="B2346" t="s">
        <v>41</v>
      </c>
      <c r="C2346" t="str">
        <f>_xlfn.XLOOKUP(B2346,Lookup_table!B:B,Lookup_table!C:C)</f>
        <v>Data</v>
      </c>
      <c r="D2346" t="s">
        <v>14</v>
      </c>
      <c r="E2346" t="s">
        <v>42</v>
      </c>
      <c r="F2346" t="s">
        <v>16</v>
      </c>
      <c r="G2346" t="s">
        <v>25</v>
      </c>
      <c r="H2346" t="str">
        <f t="shared" si="144"/>
        <v>Onsite/Hybrid</v>
      </c>
      <c r="I2346" t="s">
        <v>26</v>
      </c>
      <c r="J2346" t="str">
        <f t="shared" si="145"/>
        <v>3-6 yrs</v>
      </c>
      <c r="K2346">
        <f t="shared" ca="1" si="147"/>
        <v>6</v>
      </c>
      <c r="L2346" t="s">
        <v>27</v>
      </c>
      <c r="M2346">
        <v>0</v>
      </c>
      <c r="N2346">
        <v>1</v>
      </c>
      <c r="O2346">
        <v>0</v>
      </c>
      <c r="P2346">
        <v>0</v>
      </c>
      <c r="Q2346">
        <v>1</v>
      </c>
      <c r="R2346">
        <f>SUM(M2346:N2346:O2346:P2346:Q2346)</f>
        <v>2</v>
      </c>
      <c r="S2346" s="1">
        <v>82691</v>
      </c>
      <c r="T2346" s="1" t="str">
        <f t="shared" si="146"/>
        <v>Medium</v>
      </c>
      <c r="U2346">
        <v>11</v>
      </c>
      <c r="V2346">
        <v>2022</v>
      </c>
      <c r="W2346" t="s">
        <v>34</v>
      </c>
      <c r="X2346">
        <v>6</v>
      </c>
    </row>
    <row r="2347" spans="1:24" x14ac:dyDescent="0.3">
      <c r="A2347">
        <v>2346</v>
      </c>
      <c r="B2347" t="s">
        <v>33</v>
      </c>
      <c r="C2347" t="str">
        <f>_xlfn.XLOOKUP(B2347,Lookup_table!B:B,Lookup_table!C:C)</f>
        <v>Data</v>
      </c>
      <c r="D2347" t="s">
        <v>37</v>
      </c>
      <c r="E2347" t="s">
        <v>15</v>
      </c>
      <c r="F2347" t="s">
        <v>44</v>
      </c>
      <c r="G2347" t="s">
        <v>17</v>
      </c>
      <c r="H2347" t="str">
        <f t="shared" si="144"/>
        <v>Remote</v>
      </c>
      <c r="I2347" t="s">
        <v>35</v>
      </c>
      <c r="J2347" t="str">
        <f t="shared" si="145"/>
        <v>0-2 yrs</v>
      </c>
      <c r="K2347">
        <f t="shared" ca="1" si="147"/>
        <v>0</v>
      </c>
      <c r="L2347" t="s">
        <v>39</v>
      </c>
      <c r="M2347">
        <v>1</v>
      </c>
      <c r="N2347">
        <v>1</v>
      </c>
      <c r="O2347">
        <v>1</v>
      </c>
      <c r="P2347">
        <v>0</v>
      </c>
      <c r="Q2347">
        <v>0</v>
      </c>
      <c r="R2347">
        <f>SUM(M2347:N2347:O2347:P2347:Q2347)</f>
        <v>3</v>
      </c>
      <c r="S2347" s="1">
        <v>60939</v>
      </c>
      <c r="T2347" s="1" t="str">
        <f t="shared" si="146"/>
        <v>Low</v>
      </c>
      <c r="U2347">
        <v>7</v>
      </c>
      <c r="V2347">
        <v>2025</v>
      </c>
      <c r="W2347" t="s">
        <v>28</v>
      </c>
      <c r="X2347">
        <v>7</v>
      </c>
    </row>
    <row r="2348" spans="1:24" x14ac:dyDescent="0.3">
      <c r="A2348">
        <v>2347</v>
      </c>
      <c r="B2348" t="s">
        <v>36</v>
      </c>
      <c r="C2348" t="str">
        <f>_xlfn.XLOOKUP(B2348,Lookup_table!B:B,Lookup_table!C:C)</f>
        <v>Data</v>
      </c>
      <c r="D2348" t="s">
        <v>34</v>
      </c>
      <c r="E2348" t="s">
        <v>38</v>
      </c>
      <c r="F2348" t="s">
        <v>29</v>
      </c>
      <c r="G2348" t="s">
        <v>30</v>
      </c>
      <c r="H2348" t="str">
        <f t="shared" si="144"/>
        <v>Onsite/Hybrid</v>
      </c>
      <c r="I2348" t="s">
        <v>26</v>
      </c>
      <c r="J2348" t="str">
        <f t="shared" si="145"/>
        <v>3-6 yrs</v>
      </c>
      <c r="K2348">
        <f t="shared" ca="1" si="147"/>
        <v>5</v>
      </c>
      <c r="L2348" t="s">
        <v>27</v>
      </c>
      <c r="M2348">
        <v>0</v>
      </c>
      <c r="N2348">
        <v>1</v>
      </c>
      <c r="O2348">
        <v>0</v>
      </c>
      <c r="P2348">
        <v>0</v>
      </c>
      <c r="Q2348">
        <v>0</v>
      </c>
      <c r="R2348">
        <f>SUM(M2348:N2348:O2348:P2348:Q2348)</f>
        <v>1</v>
      </c>
      <c r="S2348" s="1">
        <v>72499</v>
      </c>
      <c r="T2348" s="1" t="str">
        <f t="shared" si="146"/>
        <v>Medium</v>
      </c>
      <c r="U2348">
        <v>6</v>
      </c>
      <c r="V2348">
        <v>2024</v>
      </c>
      <c r="W2348" t="s">
        <v>28</v>
      </c>
      <c r="X2348">
        <v>7</v>
      </c>
    </row>
    <row r="2349" spans="1:24" x14ac:dyDescent="0.3">
      <c r="A2349">
        <v>2348</v>
      </c>
      <c r="B2349" t="s">
        <v>33</v>
      </c>
      <c r="C2349" t="str">
        <f>_xlfn.XLOOKUP(B2349,Lookup_table!B:B,Lookup_table!C:C)</f>
        <v>Data</v>
      </c>
      <c r="D2349" t="s">
        <v>34</v>
      </c>
      <c r="E2349" t="s">
        <v>38</v>
      </c>
      <c r="F2349" t="s">
        <v>52</v>
      </c>
      <c r="G2349" t="s">
        <v>17</v>
      </c>
      <c r="H2349" t="str">
        <f t="shared" si="144"/>
        <v>Remote</v>
      </c>
      <c r="I2349" t="s">
        <v>35</v>
      </c>
      <c r="J2349" t="str">
        <f t="shared" si="145"/>
        <v>0-2 yrs</v>
      </c>
      <c r="K2349">
        <f t="shared" ca="1" si="147"/>
        <v>2</v>
      </c>
      <c r="L2349" t="s">
        <v>19</v>
      </c>
      <c r="M2349">
        <v>0</v>
      </c>
      <c r="N2349">
        <v>0</v>
      </c>
      <c r="O2349">
        <v>0</v>
      </c>
      <c r="P2349">
        <v>1</v>
      </c>
      <c r="Q2349">
        <v>0</v>
      </c>
      <c r="R2349">
        <f>SUM(M2349:N2349:O2349:P2349:Q2349)</f>
        <v>1</v>
      </c>
      <c r="S2349" s="1">
        <v>62065</v>
      </c>
      <c r="T2349" s="1" t="str">
        <f t="shared" si="146"/>
        <v>Low</v>
      </c>
      <c r="U2349">
        <v>6</v>
      </c>
      <c r="V2349">
        <v>2020</v>
      </c>
      <c r="W2349" t="s">
        <v>20</v>
      </c>
      <c r="X2349">
        <v>2</v>
      </c>
    </row>
    <row r="2350" spans="1:24" x14ac:dyDescent="0.3">
      <c r="A2350">
        <v>2349</v>
      </c>
      <c r="B2350" t="s">
        <v>36</v>
      </c>
      <c r="C2350" t="str">
        <f>_xlfn.XLOOKUP(B2350,Lookup_table!B:B,Lookup_table!C:C)</f>
        <v>Data</v>
      </c>
      <c r="D2350" t="s">
        <v>37</v>
      </c>
      <c r="E2350" t="s">
        <v>32</v>
      </c>
      <c r="F2350" t="s">
        <v>43</v>
      </c>
      <c r="G2350" t="s">
        <v>25</v>
      </c>
      <c r="H2350" t="str">
        <f t="shared" si="144"/>
        <v>Onsite/Hybrid</v>
      </c>
      <c r="I2350" t="s">
        <v>35</v>
      </c>
      <c r="J2350" t="str">
        <f t="shared" si="145"/>
        <v>0-2 yrs</v>
      </c>
      <c r="K2350">
        <f t="shared" ca="1" si="147"/>
        <v>0</v>
      </c>
      <c r="L2350" t="s">
        <v>39</v>
      </c>
      <c r="M2350">
        <v>0</v>
      </c>
      <c r="N2350">
        <v>0</v>
      </c>
      <c r="O2350">
        <v>1</v>
      </c>
      <c r="P2350">
        <v>1</v>
      </c>
      <c r="Q2350">
        <v>0</v>
      </c>
      <c r="R2350">
        <f>SUM(M2350:N2350:O2350:P2350:Q2350)</f>
        <v>2</v>
      </c>
      <c r="S2350" s="1">
        <v>82925</v>
      </c>
      <c r="T2350" s="1" t="str">
        <f t="shared" si="146"/>
        <v>Medium</v>
      </c>
      <c r="U2350">
        <v>5</v>
      </c>
      <c r="V2350">
        <v>2025</v>
      </c>
      <c r="W2350" t="s">
        <v>28</v>
      </c>
      <c r="X2350">
        <v>1</v>
      </c>
    </row>
    <row r="2351" spans="1:24" x14ac:dyDescent="0.3">
      <c r="A2351">
        <v>2350</v>
      </c>
      <c r="B2351" t="s">
        <v>33</v>
      </c>
      <c r="C2351" t="str">
        <f>_xlfn.XLOOKUP(B2351,Lookup_table!B:B,Lookup_table!C:C)</f>
        <v>Data</v>
      </c>
      <c r="D2351" t="s">
        <v>34</v>
      </c>
      <c r="E2351" t="s">
        <v>32</v>
      </c>
      <c r="F2351" t="s">
        <v>51</v>
      </c>
      <c r="G2351" t="s">
        <v>25</v>
      </c>
      <c r="H2351" t="str">
        <f t="shared" si="144"/>
        <v>Onsite/Hybrid</v>
      </c>
      <c r="I2351" t="s">
        <v>26</v>
      </c>
      <c r="J2351" t="str">
        <f t="shared" si="145"/>
        <v>3-6 yrs</v>
      </c>
      <c r="K2351">
        <f t="shared" ca="1" si="147"/>
        <v>6</v>
      </c>
      <c r="L2351" t="s">
        <v>27</v>
      </c>
      <c r="M2351">
        <v>0</v>
      </c>
      <c r="N2351">
        <v>0</v>
      </c>
      <c r="O2351">
        <v>1</v>
      </c>
      <c r="P2351">
        <v>0</v>
      </c>
      <c r="Q2351">
        <v>0</v>
      </c>
      <c r="R2351">
        <f>SUM(M2351:N2351:O2351:P2351:Q2351)</f>
        <v>1</v>
      </c>
      <c r="S2351" s="1">
        <v>88403</v>
      </c>
      <c r="T2351" s="1" t="str">
        <f t="shared" si="146"/>
        <v>Medium</v>
      </c>
      <c r="U2351">
        <v>10</v>
      </c>
      <c r="V2351">
        <v>2026</v>
      </c>
      <c r="W2351" t="s">
        <v>34</v>
      </c>
      <c r="X2351">
        <v>6</v>
      </c>
    </row>
    <row r="2352" spans="1:24" x14ac:dyDescent="0.3">
      <c r="A2352">
        <v>2351</v>
      </c>
      <c r="B2352" t="s">
        <v>36</v>
      </c>
      <c r="C2352" t="str">
        <f>_xlfn.XLOOKUP(B2352,Lookup_table!B:B,Lookup_table!C:C)</f>
        <v>Data</v>
      </c>
      <c r="D2352" t="s">
        <v>22</v>
      </c>
      <c r="E2352" t="s">
        <v>15</v>
      </c>
      <c r="F2352" t="s">
        <v>52</v>
      </c>
      <c r="G2352" t="s">
        <v>25</v>
      </c>
      <c r="H2352" t="str">
        <f t="shared" si="144"/>
        <v>Onsite/Hybrid</v>
      </c>
      <c r="I2352" t="s">
        <v>18</v>
      </c>
      <c r="J2352" t="str">
        <f t="shared" si="145"/>
        <v>7+ yrs</v>
      </c>
      <c r="K2352">
        <f t="shared" ca="1" si="147"/>
        <v>9</v>
      </c>
      <c r="L2352" t="s">
        <v>39</v>
      </c>
      <c r="M2352">
        <v>1</v>
      </c>
      <c r="N2352">
        <v>0</v>
      </c>
      <c r="O2352">
        <v>1</v>
      </c>
      <c r="P2352">
        <v>0</v>
      </c>
      <c r="Q2352">
        <v>0</v>
      </c>
      <c r="R2352">
        <f>SUM(M2352:N2352:O2352:P2352:Q2352)</f>
        <v>2</v>
      </c>
      <c r="S2352" s="1">
        <v>139717</v>
      </c>
      <c r="T2352" s="1" t="str">
        <f t="shared" si="146"/>
        <v>High</v>
      </c>
      <c r="U2352">
        <v>11</v>
      </c>
      <c r="V2352">
        <v>2022</v>
      </c>
      <c r="W2352" t="s">
        <v>34</v>
      </c>
      <c r="X2352">
        <v>1</v>
      </c>
    </row>
    <row r="2353" spans="1:24" x14ac:dyDescent="0.3">
      <c r="A2353">
        <v>2352</v>
      </c>
      <c r="B2353" t="s">
        <v>33</v>
      </c>
      <c r="C2353" t="str">
        <f>_xlfn.XLOOKUP(B2353,Lookup_table!B:B,Lookup_table!C:C)</f>
        <v>Data</v>
      </c>
      <c r="D2353" t="s">
        <v>34</v>
      </c>
      <c r="E2353" t="s">
        <v>15</v>
      </c>
      <c r="F2353" t="s">
        <v>44</v>
      </c>
      <c r="G2353" t="s">
        <v>17</v>
      </c>
      <c r="H2353" t="str">
        <f t="shared" si="144"/>
        <v>Remote</v>
      </c>
      <c r="I2353" t="s">
        <v>35</v>
      </c>
      <c r="J2353" t="str">
        <f t="shared" si="145"/>
        <v>0-2 yrs</v>
      </c>
      <c r="K2353">
        <f t="shared" ca="1" si="147"/>
        <v>1</v>
      </c>
      <c r="L2353" t="s">
        <v>39</v>
      </c>
      <c r="M2353">
        <v>0</v>
      </c>
      <c r="N2353">
        <v>1</v>
      </c>
      <c r="O2353">
        <v>0</v>
      </c>
      <c r="P2353">
        <v>0</v>
      </c>
      <c r="Q2353">
        <v>1</v>
      </c>
      <c r="R2353">
        <f>SUM(M2353:N2353:O2353:P2353:Q2353)</f>
        <v>2</v>
      </c>
      <c r="S2353" s="1">
        <v>63688</v>
      </c>
      <c r="T2353" s="1" t="str">
        <f t="shared" si="146"/>
        <v>Low</v>
      </c>
      <c r="U2353">
        <v>4</v>
      </c>
      <c r="V2353">
        <v>2021</v>
      </c>
      <c r="W2353" t="s">
        <v>28</v>
      </c>
      <c r="X2353">
        <v>8</v>
      </c>
    </row>
    <row r="2354" spans="1:24" x14ac:dyDescent="0.3">
      <c r="A2354">
        <v>2353</v>
      </c>
      <c r="B2354" t="s">
        <v>21</v>
      </c>
      <c r="C2354" t="str">
        <f>_xlfn.XLOOKUP(B2354,Lookup_table!B:B,Lookup_table!C:C)</f>
        <v>AI</v>
      </c>
      <c r="D2354" t="s">
        <v>37</v>
      </c>
      <c r="E2354" t="s">
        <v>40</v>
      </c>
      <c r="F2354" t="s">
        <v>52</v>
      </c>
      <c r="G2354" t="s">
        <v>30</v>
      </c>
      <c r="H2354" t="str">
        <f t="shared" si="144"/>
        <v>Onsite/Hybrid</v>
      </c>
      <c r="I2354" t="s">
        <v>35</v>
      </c>
      <c r="J2354" t="str">
        <f t="shared" si="145"/>
        <v>0-2 yrs</v>
      </c>
      <c r="K2354">
        <f t="shared" ca="1" si="147"/>
        <v>2</v>
      </c>
      <c r="L2354" t="s">
        <v>19</v>
      </c>
      <c r="M2354">
        <v>0</v>
      </c>
      <c r="N2354">
        <v>1</v>
      </c>
      <c r="O2354">
        <v>0</v>
      </c>
      <c r="P2354">
        <v>0</v>
      </c>
      <c r="Q2354">
        <v>1</v>
      </c>
      <c r="R2354">
        <f>SUM(M2354:N2354:O2354:P2354:Q2354)</f>
        <v>2</v>
      </c>
      <c r="S2354" s="1">
        <v>104648</v>
      </c>
      <c r="T2354" s="1" t="str">
        <f t="shared" si="146"/>
        <v>Medium</v>
      </c>
      <c r="U2354">
        <v>7</v>
      </c>
      <c r="V2354">
        <v>2022</v>
      </c>
      <c r="W2354" t="s">
        <v>34</v>
      </c>
      <c r="X2354">
        <v>4</v>
      </c>
    </row>
    <row r="2355" spans="1:24" x14ac:dyDescent="0.3">
      <c r="A2355">
        <v>2354</v>
      </c>
      <c r="B2355" t="s">
        <v>41</v>
      </c>
      <c r="C2355" t="str">
        <f>_xlfn.XLOOKUP(B2355,Lookup_table!B:B,Lookup_table!C:C)</f>
        <v>Data</v>
      </c>
      <c r="D2355" t="s">
        <v>14</v>
      </c>
      <c r="E2355" t="s">
        <v>15</v>
      </c>
      <c r="F2355" t="s">
        <v>44</v>
      </c>
      <c r="G2355" t="s">
        <v>25</v>
      </c>
      <c r="H2355" t="str">
        <f t="shared" si="144"/>
        <v>Onsite/Hybrid</v>
      </c>
      <c r="I2355" t="s">
        <v>18</v>
      </c>
      <c r="J2355" t="str">
        <f t="shared" si="145"/>
        <v>7+ yrs</v>
      </c>
      <c r="K2355">
        <f t="shared" ca="1" si="147"/>
        <v>9</v>
      </c>
      <c r="L2355" t="s">
        <v>39</v>
      </c>
      <c r="M2355">
        <v>0</v>
      </c>
      <c r="N2355">
        <v>1</v>
      </c>
      <c r="O2355">
        <v>0</v>
      </c>
      <c r="P2355">
        <v>0</v>
      </c>
      <c r="Q2355">
        <v>1</v>
      </c>
      <c r="R2355">
        <f>SUM(M2355:N2355:O2355:P2355:Q2355)</f>
        <v>2</v>
      </c>
      <c r="S2355" s="1">
        <v>113704</v>
      </c>
      <c r="T2355" s="1" t="str">
        <f t="shared" si="146"/>
        <v>Medium</v>
      </c>
      <c r="U2355">
        <v>5</v>
      </c>
      <c r="V2355">
        <v>2021</v>
      </c>
      <c r="W2355" t="s">
        <v>34</v>
      </c>
      <c r="X2355">
        <v>6</v>
      </c>
    </row>
    <row r="2356" spans="1:24" x14ac:dyDescent="0.3">
      <c r="A2356">
        <v>2355</v>
      </c>
      <c r="B2356" t="s">
        <v>31</v>
      </c>
      <c r="C2356" t="str">
        <f>_xlfn.XLOOKUP(B2356,Lookup_table!B:B,Lookup_table!C:C)</f>
        <v>Business</v>
      </c>
      <c r="D2356" t="s">
        <v>34</v>
      </c>
      <c r="E2356" t="s">
        <v>40</v>
      </c>
      <c r="F2356" t="s">
        <v>44</v>
      </c>
      <c r="G2356" t="s">
        <v>17</v>
      </c>
      <c r="H2356" t="str">
        <f t="shared" si="144"/>
        <v>Remote</v>
      </c>
      <c r="I2356" t="s">
        <v>26</v>
      </c>
      <c r="J2356" t="str">
        <f t="shared" si="145"/>
        <v>3-6 yrs</v>
      </c>
      <c r="K2356">
        <f t="shared" ca="1" si="147"/>
        <v>6</v>
      </c>
      <c r="L2356" t="s">
        <v>19</v>
      </c>
      <c r="M2356">
        <v>1</v>
      </c>
      <c r="N2356">
        <v>0</v>
      </c>
      <c r="O2356">
        <v>1</v>
      </c>
      <c r="P2356">
        <v>1</v>
      </c>
      <c r="Q2356">
        <v>1</v>
      </c>
      <c r="R2356">
        <f>SUM(M2356:N2356:O2356:P2356:Q2356)</f>
        <v>4</v>
      </c>
      <c r="S2356" s="1">
        <v>111275</v>
      </c>
      <c r="T2356" s="1" t="str">
        <f t="shared" si="146"/>
        <v>Medium</v>
      </c>
      <c r="U2356">
        <v>1</v>
      </c>
      <c r="V2356">
        <v>2020</v>
      </c>
      <c r="W2356" t="s">
        <v>28</v>
      </c>
      <c r="X2356">
        <v>9</v>
      </c>
    </row>
    <row r="2357" spans="1:24" x14ac:dyDescent="0.3">
      <c r="A2357">
        <v>2356</v>
      </c>
      <c r="B2357" t="s">
        <v>50</v>
      </c>
      <c r="C2357" t="str">
        <f>_xlfn.XLOOKUP(B2357,Lookup_table!B:B,Lookup_table!C:C)</f>
        <v>AI</v>
      </c>
      <c r="D2357" t="s">
        <v>22</v>
      </c>
      <c r="E2357" t="s">
        <v>15</v>
      </c>
      <c r="F2357" t="s">
        <v>29</v>
      </c>
      <c r="G2357" t="s">
        <v>30</v>
      </c>
      <c r="H2357" t="str">
        <f t="shared" si="144"/>
        <v>Onsite/Hybrid</v>
      </c>
      <c r="I2357" t="s">
        <v>26</v>
      </c>
      <c r="J2357" t="str">
        <f t="shared" si="145"/>
        <v>3-6 yrs</v>
      </c>
      <c r="K2357">
        <f t="shared" ca="1" si="147"/>
        <v>3</v>
      </c>
      <c r="L2357" t="s">
        <v>19</v>
      </c>
      <c r="M2357">
        <v>1</v>
      </c>
      <c r="N2357">
        <v>1</v>
      </c>
      <c r="O2357">
        <v>0</v>
      </c>
      <c r="P2357">
        <v>0</v>
      </c>
      <c r="Q2357">
        <v>1</v>
      </c>
      <c r="R2357">
        <f>SUM(M2357:N2357:O2357:P2357:Q2357)</f>
        <v>3</v>
      </c>
      <c r="S2357" s="1">
        <v>147630</v>
      </c>
      <c r="T2357" s="1" t="str">
        <f t="shared" si="146"/>
        <v>High</v>
      </c>
      <c r="U2357">
        <v>6</v>
      </c>
      <c r="V2357">
        <v>2021</v>
      </c>
      <c r="W2357" t="s">
        <v>28</v>
      </c>
      <c r="X2357">
        <v>9</v>
      </c>
    </row>
    <row r="2358" spans="1:24" x14ac:dyDescent="0.3">
      <c r="A2358">
        <v>2357</v>
      </c>
      <c r="B2358" t="s">
        <v>33</v>
      </c>
      <c r="C2358" t="str">
        <f>_xlfn.XLOOKUP(B2358,Lookup_table!B:B,Lookup_table!C:C)</f>
        <v>Data</v>
      </c>
      <c r="D2358" t="s">
        <v>22</v>
      </c>
      <c r="E2358" t="s">
        <v>42</v>
      </c>
      <c r="F2358" t="s">
        <v>16</v>
      </c>
      <c r="G2358" t="s">
        <v>25</v>
      </c>
      <c r="H2358" t="str">
        <f t="shared" si="144"/>
        <v>Onsite/Hybrid</v>
      </c>
      <c r="I2358" t="s">
        <v>35</v>
      </c>
      <c r="J2358" t="str">
        <f t="shared" si="145"/>
        <v>0-2 yrs</v>
      </c>
      <c r="K2358">
        <f t="shared" ca="1" si="147"/>
        <v>0</v>
      </c>
      <c r="L2358" t="s">
        <v>27</v>
      </c>
      <c r="M2358">
        <v>1</v>
      </c>
      <c r="N2358">
        <v>0</v>
      </c>
      <c r="O2358">
        <v>1</v>
      </c>
      <c r="P2358">
        <v>0</v>
      </c>
      <c r="Q2358">
        <v>1</v>
      </c>
      <c r="R2358">
        <f>SUM(M2358:N2358:O2358:P2358:Q2358)</f>
        <v>3</v>
      </c>
      <c r="S2358" s="1">
        <v>93114</v>
      </c>
      <c r="T2358" s="1" t="str">
        <f t="shared" si="146"/>
        <v>Medium</v>
      </c>
      <c r="U2358">
        <v>6</v>
      </c>
      <c r="V2358">
        <v>2020</v>
      </c>
      <c r="W2358" t="s">
        <v>20</v>
      </c>
      <c r="X2358">
        <v>6</v>
      </c>
    </row>
    <row r="2359" spans="1:24" x14ac:dyDescent="0.3">
      <c r="A2359">
        <v>2358</v>
      </c>
      <c r="B2359" t="s">
        <v>21</v>
      </c>
      <c r="C2359" t="str">
        <f>_xlfn.XLOOKUP(B2359,Lookup_table!B:B,Lookup_table!C:C)</f>
        <v>AI</v>
      </c>
      <c r="D2359" t="s">
        <v>34</v>
      </c>
      <c r="E2359" t="s">
        <v>15</v>
      </c>
      <c r="F2359" t="s">
        <v>43</v>
      </c>
      <c r="G2359" t="s">
        <v>30</v>
      </c>
      <c r="H2359" t="str">
        <f t="shared" si="144"/>
        <v>Onsite/Hybrid</v>
      </c>
      <c r="I2359" t="s">
        <v>35</v>
      </c>
      <c r="J2359" t="str">
        <f t="shared" si="145"/>
        <v>0-2 yrs</v>
      </c>
      <c r="K2359">
        <f t="shared" ca="1" si="147"/>
        <v>2</v>
      </c>
      <c r="L2359" t="s">
        <v>19</v>
      </c>
      <c r="M2359">
        <v>0</v>
      </c>
      <c r="N2359">
        <v>0</v>
      </c>
      <c r="O2359">
        <v>0</v>
      </c>
      <c r="P2359">
        <v>0</v>
      </c>
      <c r="Q2359">
        <v>1</v>
      </c>
      <c r="R2359">
        <f>SUM(M2359:N2359:O2359:P2359:Q2359)</f>
        <v>1</v>
      </c>
      <c r="S2359" s="1">
        <v>100832</v>
      </c>
      <c r="T2359" s="1" t="str">
        <f t="shared" si="146"/>
        <v>Medium</v>
      </c>
      <c r="U2359">
        <v>12</v>
      </c>
      <c r="V2359">
        <v>2025</v>
      </c>
      <c r="W2359" t="s">
        <v>20</v>
      </c>
      <c r="X2359">
        <v>6</v>
      </c>
    </row>
    <row r="2360" spans="1:24" x14ac:dyDescent="0.3">
      <c r="A2360">
        <v>2359</v>
      </c>
      <c r="B2360" t="s">
        <v>21</v>
      </c>
      <c r="C2360" t="str">
        <f>_xlfn.XLOOKUP(B2360,Lookup_table!B:B,Lookup_table!C:C)</f>
        <v>AI</v>
      </c>
      <c r="D2360" t="s">
        <v>37</v>
      </c>
      <c r="E2360" t="s">
        <v>42</v>
      </c>
      <c r="F2360" t="s">
        <v>24</v>
      </c>
      <c r="G2360" t="s">
        <v>25</v>
      </c>
      <c r="H2360" t="str">
        <f t="shared" si="144"/>
        <v>Onsite/Hybrid</v>
      </c>
      <c r="I2360" t="s">
        <v>35</v>
      </c>
      <c r="J2360" t="str">
        <f t="shared" si="145"/>
        <v>0-2 yrs</v>
      </c>
      <c r="K2360">
        <f t="shared" ca="1" si="147"/>
        <v>1</v>
      </c>
      <c r="L2360" t="s">
        <v>19</v>
      </c>
      <c r="M2360">
        <v>0</v>
      </c>
      <c r="N2360">
        <v>0</v>
      </c>
      <c r="O2360">
        <v>0</v>
      </c>
      <c r="P2360">
        <v>0</v>
      </c>
      <c r="Q2360">
        <v>1</v>
      </c>
      <c r="R2360">
        <f>SUM(M2360:N2360:O2360:P2360:Q2360)</f>
        <v>1</v>
      </c>
      <c r="S2360" s="1">
        <v>104901</v>
      </c>
      <c r="T2360" s="1" t="str">
        <f t="shared" si="146"/>
        <v>Medium</v>
      </c>
      <c r="U2360">
        <v>7</v>
      </c>
      <c r="V2360">
        <v>2026</v>
      </c>
      <c r="W2360" t="s">
        <v>20</v>
      </c>
      <c r="X2360">
        <v>3</v>
      </c>
    </row>
    <row r="2361" spans="1:24" x14ac:dyDescent="0.3">
      <c r="A2361">
        <v>2360</v>
      </c>
      <c r="B2361" t="s">
        <v>21</v>
      </c>
      <c r="C2361" t="str">
        <f>_xlfn.XLOOKUP(B2361,Lookup_table!B:B,Lookup_table!C:C)</f>
        <v>AI</v>
      </c>
      <c r="D2361" t="s">
        <v>37</v>
      </c>
      <c r="E2361" t="s">
        <v>23</v>
      </c>
      <c r="F2361" t="s">
        <v>44</v>
      </c>
      <c r="G2361" t="s">
        <v>25</v>
      </c>
      <c r="H2361" t="str">
        <f t="shared" si="144"/>
        <v>Onsite/Hybrid</v>
      </c>
      <c r="I2361" t="s">
        <v>35</v>
      </c>
      <c r="J2361" t="str">
        <f t="shared" si="145"/>
        <v>0-2 yrs</v>
      </c>
      <c r="K2361">
        <f t="shared" ca="1" si="147"/>
        <v>0</v>
      </c>
      <c r="L2361" t="s">
        <v>19</v>
      </c>
      <c r="M2361">
        <v>0</v>
      </c>
      <c r="N2361">
        <v>1</v>
      </c>
      <c r="O2361">
        <v>1</v>
      </c>
      <c r="P2361">
        <v>1</v>
      </c>
      <c r="Q2361">
        <v>0</v>
      </c>
      <c r="R2361">
        <f>SUM(M2361:N2361:O2361:P2361:Q2361)</f>
        <v>3</v>
      </c>
      <c r="S2361" s="1">
        <v>115059</v>
      </c>
      <c r="T2361" s="1" t="str">
        <f t="shared" si="146"/>
        <v>Medium</v>
      </c>
      <c r="U2361">
        <v>2</v>
      </c>
      <c r="V2361">
        <v>2023</v>
      </c>
      <c r="W2361" t="s">
        <v>28</v>
      </c>
      <c r="X2361">
        <v>6</v>
      </c>
    </row>
    <row r="2362" spans="1:24" x14ac:dyDescent="0.3">
      <c r="A2362">
        <v>2361</v>
      </c>
      <c r="B2362" t="s">
        <v>31</v>
      </c>
      <c r="C2362" t="str">
        <f>_xlfn.XLOOKUP(B2362,Lookup_table!B:B,Lookup_table!C:C)</f>
        <v>Business</v>
      </c>
      <c r="D2362" t="s">
        <v>14</v>
      </c>
      <c r="E2362" t="s">
        <v>15</v>
      </c>
      <c r="F2362" t="s">
        <v>24</v>
      </c>
      <c r="G2362" t="s">
        <v>30</v>
      </c>
      <c r="H2362" t="str">
        <f t="shared" si="144"/>
        <v>Onsite/Hybrid</v>
      </c>
      <c r="I2362" t="s">
        <v>26</v>
      </c>
      <c r="J2362" t="str">
        <f t="shared" si="145"/>
        <v>3-6 yrs</v>
      </c>
      <c r="K2362">
        <f t="shared" ca="1" si="147"/>
        <v>5</v>
      </c>
      <c r="L2362" t="s">
        <v>39</v>
      </c>
      <c r="M2362">
        <v>1</v>
      </c>
      <c r="N2362">
        <v>1</v>
      </c>
      <c r="O2362">
        <v>1</v>
      </c>
      <c r="P2362">
        <v>1</v>
      </c>
      <c r="Q2362">
        <v>1</v>
      </c>
      <c r="R2362">
        <f>SUM(M2362:N2362:O2362:P2362:Q2362)</f>
        <v>5</v>
      </c>
      <c r="S2362" s="1">
        <v>113421</v>
      </c>
      <c r="T2362" s="1" t="str">
        <f t="shared" si="146"/>
        <v>Medium</v>
      </c>
      <c r="U2362">
        <v>9</v>
      </c>
      <c r="V2362">
        <v>2024</v>
      </c>
      <c r="W2362" t="s">
        <v>28</v>
      </c>
      <c r="X2362">
        <v>3</v>
      </c>
    </row>
    <row r="2363" spans="1:24" x14ac:dyDescent="0.3">
      <c r="A2363">
        <v>2362</v>
      </c>
      <c r="B2363" t="s">
        <v>41</v>
      </c>
      <c r="C2363" t="str">
        <f>_xlfn.XLOOKUP(B2363,Lookup_table!B:B,Lookup_table!C:C)</f>
        <v>Data</v>
      </c>
      <c r="D2363" t="s">
        <v>14</v>
      </c>
      <c r="E2363" t="s">
        <v>40</v>
      </c>
      <c r="F2363" t="s">
        <v>44</v>
      </c>
      <c r="G2363" t="s">
        <v>17</v>
      </c>
      <c r="H2363" t="str">
        <f t="shared" si="144"/>
        <v>Remote</v>
      </c>
      <c r="I2363" t="s">
        <v>35</v>
      </c>
      <c r="J2363" t="str">
        <f t="shared" si="145"/>
        <v>0-2 yrs</v>
      </c>
      <c r="K2363">
        <f t="shared" ca="1" si="147"/>
        <v>0</v>
      </c>
      <c r="L2363" t="s">
        <v>39</v>
      </c>
      <c r="M2363">
        <v>1</v>
      </c>
      <c r="N2363">
        <v>1</v>
      </c>
      <c r="O2363">
        <v>0</v>
      </c>
      <c r="P2363">
        <v>1</v>
      </c>
      <c r="Q2363">
        <v>1</v>
      </c>
      <c r="R2363">
        <f>SUM(M2363:N2363:O2363:P2363:Q2363)</f>
        <v>4</v>
      </c>
      <c r="S2363" s="1">
        <v>77446</v>
      </c>
      <c r="T2363" s="1" t="str">
        <f t="shared" si="146"/>
        <v>Medium</v>
      </c>
      <c r="U2363">
        <v>6</v>
      </c>
      <c r="V2363">
        <v>2025</v>
      </c>
      <c r="W2363" t="s">
        <v>20</v>
      </c>
      <c r="X2363">
        <v>3</v>
      </c>
    </row>
    <row r="2364" spans="1:24" x14ac:dyDescent="0.3">
      <c r="A2364">
        <v>2363</v>
      </c>
      <c r="B2364" t="s">
        <v>21</v>
      </c>
      <c r="C2364" t="str">
        <f>_xlfn.XLOOKUP(B2364,Lookup_table!B:B,Lookup_table!C:C)</f>
        <v>AI</v>
      </c>
      <c r="D2364" t="s">
        <v>34</v>
      </c>
      <c r="E2364" t="s">
        <v>32</v>
      </c>
      <c r="F2364" t="s">
        <v>29</v>
      </c>
      <c r="G2364" t="s">
        <v>30</v>
      </c>
      <c r="H2364" t="str">
        <f t="shared" si="144"/>
        <v>Onsite/Hybrid</v>
      </c>
      <c r="I2364" t="s">
        <v>18</v>
      </c>
      <c r="J2364" t="str">
        <f t="shared" si="145"/>
        <v>7+ yrs</v>
      </c>
      <c r="K2364">
        <f t="shared" ca="1" si="147"/>
        <v>10</v>
      </c>
      <c r="L2364" t="s">
        <v>39</v>
      </c>
      <c r="M2364">
        <v>0</v>
      </c>
      <c r="N2364">
        <v>1</v>
      </c>
      <c r="O2364">
        <v>1</v>
      </c>
      <c r="P2364">
        <v>0</v>
      </c>
      <c r="Q2364">
        <v>0</v>
      </c>
      <c r="R2364">
        <f>SUM(M2364:N2364:O2364:P2364:Q2364)</f>
        <v>2</v>
      </c>
      <c r="S2364" s="1">
        <v>159096</v>
      </c>
      <c r="T2364" s="1" t="str">
        <f t="shared" si="146"/>
        <v>High</v>
      </c>
      <c r="U2364">
        <v>12</v>
      </c>
      <c r="V2364">
        <v>2024</v>
      </c>
      <c r="W2364" t="s">
        <v>20</v>
      </c>
      <c r="X2364">
        <v>5</v>
      </c>
    </row>
    <row r="2365" spans="1:24" x14ac:dyDescent="0.3">
      <c r="A2365">
        <v>2364</v>
      </c>
      <c r="B2365" t="s">
        <v>33</v>
      </c>
      <c r="C2365" t="str">
        <f>_xlfn.XLOOKUP(B2365,Lookup_table!B:B,Lookup_table!C:C)</f>
        <v>Data</v>
      </c>
      <c r="D2365" t="s">
        <v>34</v>
      </c>
      <c r="E2365" t="s">
        <v>15</v>
      </c>
      <c r="F2365" t="s">
        <v>44</v>
      </c>
      <c r="G2365" t="s">
        <v>25</v>
      </c>
      <c r="H2365" t="str">
        <f t="shared" si="144"/>
        <v>Onsite/Hybrid</v>
      </c>
      <c r="I2365" t="s">
        <v>35</v>
      </c>
      <c r="J2365" t="str">
        <f t="shared" si="145"/>
        <v>0-2 yrs</v>
      </c>
      <c r="K2365">
        <f t="shared" ca="1" si="147"/>
        <v>0</v>
      </c>
      <c r="L2365" t="s">
        <v>39</v>
      </c>
      <c r="M2365">
        <v>0</v>
      </c>
      <c r="N2365">
        <v>0</v>
      </c>
      <c r="O2365">
        <v>1</v>
      </c>
      <c r="P2365">
        <v>1</v>
      </c>
      <c r="Q2365">
        <v>1</v>
      </c>
      <c r="R2365">
        <f>SUM(M2365:N2365:O2365:P2365:Q2365)</f>
        <v>3</v>
      </c>
      <c r="S2365" s="1">
        <v>87594</v>
      </c>
      <c r="T2365" s="1" t="str">
        <f t="shared" si="146"/>
        <v>Medium</v>
      </c>
      <c r="U2365">
        <v>12</v>
      </c>
      <c r="V2365">
        <v>2021</v>
      </c>
      <c r="W2365" t="s">
        <v>28</v>
      </c>
      <c r="X2365">
        <v>4</v>
      </c>
    </row>
    <row r="2366" spans="1:24" x14ac:dyDescent="0.3">
      <c r="A2366">
        <v>2365</v>
      </c>
      <c r="B2366" t="s">
        <v>36</v>
      </c>
      <c r="C2366" t="str">
        <f>_xlfn.XLOOKUP(B2366,Lookup_table!B:B,Lookup_table!C:C)</f>
        <v>Data</v>
      </c>
      <c r="D2366" t="s">
        <v>22</v>
      </c>
      <c r="E2366" t="s">
        <v>15</v>
      </c>
      <c r="F2366" t="s">
        <v>29</v>
      </c>
      <c r="G2366" t="s">
        <v>30</v>
      </c>
      <c r="H2366" t="str">
        <f t="shared" si="144"/>
        <v>Onsite/Hybrid</v>
      </c>
      <c r="I2366" t="s">
        <v>35</v>
      </c>
      <c r="J2366" t="str">
        <f t="shared" si="145"/>
        <v>0-2 yrs</v>
      </c>
      <c r="K2366">
        <f t="shared" ca="1" si="147"/>
        <v>0</v>
      </c>
      <c r="L2366" t="s">
        <v>27</v>
      </c>
      <c r="M2366">
        <v>0</v>
      </c>
      <c r="N2366">
        <v>1</v>
      </c>
      <c r="O2366">
        <v>0</v>
      </c>
      <c r="P2366">
        <v>1</v>
      </c>
      <c r="Q2366">
        <v>1</v>
      </c>
      <c r="R2366">
        <f>SUM(M2366:N2366:O2366:P2366:Q2366)</f>
        <v>3</v>
      </c>
      <c r="S2366" s="1">
        <v>98555</v>
      </c>
      <c r="T2366" s="1" t="str">
        <f t="shared" si="146"/>
        <v>Medium</v>
      </c>
      <c r="U2366">
        <v>8</v>
      </c>
      <c r="V2366">
        <v>2026</v>
      </c>
      <c r="W2366" t="s">
        <v>20</v>
      </c>
      <c r="X2366">
        <v>2</v>
      </c>
    </row>
    <row r="2367" spans="1:24" x14ac:dyDescent="0.3">
      <c r="A2367">
        <v>2366</v>
      </c>
      <c r="B2367" t="s">
        <v>31</v>
      </c>
      <c r="C2367" t="str">
        <f>_xlfn.XLOOKUP(B2367,Lookup_table!B:B,Lookup_table!C:C)</f>
        <v>Business</v>
      </c>
      <c r="D2367" t="s">
        <v>34</v>
      </c>
      <c r="E2367" t="s">
        <v>42</v>
      </c>
      <c r="F2367" t="s">
        <v>43</v>
      </c>
      <c r="G2367" t="s">
        <v>25</v>
      </c>
      <c r="H2367" t="str">
        <f t="shared" si="144"/>
        <v>Onsite/Hybrid</v>
      </c>
      <c r="I2367" t="s">
        <v>26</v>
      </c>
      <c r="J2367" t="str">
        <f t="shared" si="145"/>
        <v>3-6 yrs</v>
      </c>
      <c r="K2367">
        <f t="shared" ca="1" si="147"/>
        <v>6</v>
      </c>
      <c r="L2367" t="s">
        <v>27</v>
      </c>
      <c r="M2367">
        <v>0</v>
      </c>
      <c r="N2367">
        <v>1</v>
      </c>
      <c r="O2367">
        <v>1</v>
      </c>
      <c r="P2367">
        <v>0</v>
      </c>
      <c r="Q2367">
        <v>1</v>
      </c>
      <c r="R2367">
        <f>SUM(M2367:N2367:O2367:P2367:Q2367)</f>
        <v>3</v>
      </c>
      <c r="S2367" s="1">
        <v>100905</v>
      </c>
      <c r="T2367" s="1" t="str">
        <f t="shared" si="146"/>
        <v>Medium</v>
      </c>
      <c r="U2367">
        <v>7</v>
      </c>
      <c r="V2367">
        <v>2024</v>
      </c>
      <c r="W2367" t="s">
        <v>34</v>
      </c>
      <c r="X2367">
        <v>6</v>
      </c>
    </row>
    <row r="2368" spans="1:24" x14ac:dyDescent="0.3">
      <c r="A2368">
        <v>2367</v>
      </c>
      <c r="B2368" t="s">
        <v>50</v>
      </c>
      <c r="C2368" t="str">
        <f>_xlfn.XLOOKUP(B2368,Lookup_table!B:B,Lookup_table!C:C)</f>
        <v>AI</v>
      </c>
      <c r="D2368" t="s">
        <v>34</v>
      </c>
      <c r="E2368" t="s">
        <v>42</v>
      </c>
      <c r="F2368" t="s">
        <v>16</v>
      </c>
      <c r="G2368" t="s">
        <v>17</v>
      </c>
      <c r="H2368" t="str">
        <f t="shared" si="144"/>
        <v>Remote</v>
      </c>
      <c r="I2368" t="s">
        <v>35</v>
      </c>
      <c r="J2368" t="str">
        <f t="shared" si="145"/>
        <v>0-2 yrs</v>
      </c>
      <c r="K2368">
        <f t="shared" ca="1" si="147"/>
        <v>0</v>
      </c>
      <c r="L2368" t="s">
        <v>27</v>
      </c>
      <c r="M2368">
        <v>0</v>
      </c>
      <c r="N2368">
        <v>0</v>
      </c>
      <c r="O2368">
        <v>0</v>
      </c>
      <c r="P2368">
        <v>0</v>
      </c>
      <c r="Q2368">
        <v>1</v>
      </c>
      <c r="R2368">
        <f>SUM(M2368:N2368:O2368:P2368:Q2368)</f>
        <v>1</v>
      </c>
      <c r="S2368" s="1">
        <v>100394</v>
      </c>
      <c r="T2368" s="1" t="str">
        <f t="shared" si="146"/>
        <v>Medium</v>
      </c>
      <c r="U2368">
        <v>12</v>
      </c>
      <c r="V2368">
        <v>2026</v>
      </c>
      <c r="W2368" t="s">
        <v>28</v>
      </c>
      <c r="X2368">
        <v>9</v>
      </c>
    </row>
    <row r="2369" spans="1:24" x14ac:dyDescent="0.3">
      <c r="A2369">
        <v>2368</v>
      </c>
      <c r="B2369" t="s">
        <v>31</v>
      </c>
      <c r="C2369" t="str">
        <f>_xlfn.XLOOKUP(B2369,Lookup_table!B:B,Lookup_table!C:C)</f>
        <v>Business</v>
      </c>
      <c r="D2369" t="s">
        <v>34</v>
      </c>
      <c r="E2369" t="s">
        <v>32</v>
      </c>
      <c r="F2369" t="s">
        <v>16</v>
      </c>
      <c r="G2369" t="s">
        <v>30</v>
      </c>
      <c r="H2369" t="str">
        <f t="shared" si="144"/>
        <v>Onsite/Hybrid</v>
      </c>
      <c r="I2369" t="s">
        <v>26</v>
      </c>
      <c r="J2369" t="str">
        <f t="shared" si="145"/>
        <v>3-6 yrs</v>
      </c>
      <c r="K2369">
        <f t="shared" ca="1" si="147"/>
        <v>5</v>
      </c>
      <c r="L2369" t="s">
        <v>19</v>
      </c>
      <c r="M2369">
        <v>0</v>
      </c>
      <c r="N2369">
        <v>0</v>
      </c>
      <c r="O2369">
        <v>1</v>
      </c>
      <c r="P2369">
        <v>0</v>
      </c>
      <c r="Q2369">
        <v>1</v>
      </c>
      <c r="R2369">
        <f>SUM(M2369:N2369:O2369:P2369:Q2369)</f>
        <v>2</v>
      </c>
      <c r="S2369" s="1">
        <v>95998</v>
      </c>
      <c r="T2369" s="1" t="str">
        <f t="shared" si="146"/>
        <v>Medium</v>
      </c>
      <c r="U2369">
        <v>12</v>
      </c>
      <c r="V2369">
        <v>2025</v>
      </c>
      <c r="W2369" t="s">
        <v>20</v>
      </c>
      <c r="X2369">
        <v>5</v>
      </c>
    </row>
    <row r="2370" spans="1:24" x14ac:dyDescent="0.3">
      <c r="A2370">
        <v>2369</v>
      </c>
      <c r="B2370" t="s">
        <v>50</v>
      </c>
      <c r="C2370" t="str">
        <f>_xlfn.XLOOKUP(B2370,Lookup_table!B:B,Lookup_table!C:C)</f>
        <v>AI</v>
      </c>
      <c r="D2370" t="s">
        <v>37</v>
      </c>
      <c r="E2370" t="s">
        <v>38</v>
      </c>
      <c r="F2370" t="s">
        <v>16</v>
      </c>
      <c r="G2370" t="s">
        <v>30</v>
      </c>
      <c r="H2370" t="str">
        <f t="shared" ref="H2370:H2433" si="148">IF(G2370="Remote","Remote","Onsite/Hybrid")</f>
        <v>Onsite/Hybrid</v>
      </c>
      <c r="I2370" t="s">
        <v>35</v>
      </c>
      <c r="J2370" t="str">
        <f t="shared" ref="J2370:J2433" si="149">IF(I2370="Entry","0-2 yrs",IF(I2370="Mid","3-6 yrs","7+ yrs"))</f>
        <v>0-2 yrs</v>
      </c>
      <c r="K2370">
        <f t="shared" ca="1" si="147"/>
        <v>0</v>
      </c>
      <c r="L2370" t="s">
        <v>27</v>
      </c>
      <c r="M2370">
        <v>0</v>
      </c>
      <c r="N2370">
        <v>0</v>
      </c>
      <c r="O2370">
        <v>1</v>
      </c>
      <c r="P2370">
        <v>0</v>
      </c>
      <c r="Q2370">
        <v>0</v>
      </c>
      <c r="R2370">
        <f>SUM(M2370:N2370:O2370:P2370:Q2370)</f>
        <v>1</v>
      </c>
      <c r="S2370" s="1">
        <v>104798</v>
      </c>
      <c r="T2370" s="1" t="str">
        <f t="shared" ref="T2370:T2433" si="150">IF(S2370&lt;=70000,"Low",IF(S2370&lt;=120000,"Medium","High"))</f>
        <v>Medium</v>
      </c>
      <c r="U2370">
        <v>10</v>
      </c>
      <c r="V2370">
        <v>2024</v>
      </c>
      <c r="W2370" t="s">
        <v>34</v>
      </c>
      <c r="X2370">
        <v>6</v>
      </c>
    </row>
    <row r="2371" spans="1:24" x14ac:dyDescent="0.3">
      <c r="A2371">
        <v>2370</v>
      </c>
      <c r="B2371" t="s">
        <v>36</v>
      </c>
      <c r="C2371" t="str">
        <f>_xlfn.XLOOKUP(B2371,Lookup_table!B:B,Lookup_table!C:C)</f>
        <v>Data</v>
      </c>
      <c r="D2371" t="s">
        <v>34</v>
      </c>
      <c r="E2371" t="s">
        <v>40</v>
      </c>
      <c r="F2371" t="s">
        <v>43</v>
      </c>
      <c r="G2371" t="s">
        <v>25</v>
      </c>
      <c r="H2371" t="str">
        <f t="shared" si="148"/>
        <v>Onsite/Hybrid</v>
      </c>
      <c r="I2371" t="s">
        <v>26</v>
      </c>
      <c r="J2371" t="str">
        <f t="shared" si="149"/>
        <v>3-6 yrs</v>
      </c>
      <c r="K2371">
        <f t="shared" ref="K2371:K2434" ca="1" si="151">IF(J2371="0-2 yrs",RANDBETWEEN(0,2),IF(J2371="3-6 yrs", RANDBETWEEN(3,6),IF(J2371="7+ yrs", RANDBETWEEN(7,15)," ")))</f>
        <v>3</v>
      </c>
      <c r="L2371" t="s">
        <v>27</v>
      </c>
      <c r="M2371">
        <v>1</v>
      </c>
      <c r="N2371">
        <v>0</v>
      </c>
      <c r="O2371">
        <v>0</v>
      </c>
      <c r="P2371">
        <v>1</v>
      </c>
      <c r="Q2371">
        <v>1</v>
      </c>
      <c r="R2371">
        <f>SUM(M2371:N2371:O2371:P2371:Q2371)</f>
        <v>3</v>
      </c>
      <c r="S2371" s="1">
        <v>100209</v>
      </c>
      <c r="T2371" s="1" t="str">
        <f t="shared" si="150"/>
        <v>Medium</v>
      </c>
      <c r="U2371">
        <v>11</v>
      </c>
      <c r="V2371">
        <v>2022</v>
      </c>
      <c r="W2371" t="s">
        <v>28</v>
      </c>
      <c r="X2371">
        <v>9</v>
      </c>
    </row>
    <row r="2372" spans="1:24" x14ac:dyDescent="0.3">
      <c r="A2372">
        <v>2371</v>
      </c>
      <c r="B2372" t="s">
        <v>21</v>
      </c>
      <c r="C2372" t="str">
        <f>_xlfn.XLOOKUP(B2372,Lookup_table!B:B,Lookup_table!C:C)</f>
        <v>AI</v>
      </c>
      <c r="D2372" t="s">
        <v>34</v>
      </c>
      <c r="E2372" t="s">
        <v>42</v>
      </c>
      <c r="F2372" t="s">
        <v>51</v>
      </c>
      <c r="G2372" t="s">
        <v>25</v>
      </c>
      <c r="H2372" t="str">
        <f t="shared" si="148"/>
        <v>Onsite/Hybrid</v>
      </c>
      <c r="I2372" t="s">
        <v>18</v>
      </c>
      <c r="J2372" t="str">
        <f t="shared" si="149"/>
        <v>7+ yrs</v>
      </c>
      <c r="K2372">
        <f t="shared" ca="1" si="151"/>
        <v>14</v>
      </c>
      <c r="L2372" t="s">
        <v>19</v>
      </c>
      <c r="M2372">
        <v>0</v>
      </c>
      <c r="N2372">
        <v>0</v>
      </c>
      <c r="O2372">
        <v>1</v>
      </c>
      <c r="P2372">
        <v>1</v>
      </c>
      <c r="Q2372">
        <v>0</v>
      </c>
      <c r="R2372">
        <f>SUM(M2372:N2372:O2372:P2372:Q2372)</f>
        <v>2</v>
      </c>
      <c r="S2372" s="1">
        <v>170151</v>
      </c>
      <c r="T2372" s="1" t="str">
        <f t="shared" si="150"/>
        <v>High</v>
      </c>
      <c r="U2372">
        <v>6</v>
      </c>
      <c r="V2372">
        <v>2020</v>
      </c>
      <c r="W2372" t="s">
        <v>28</v>
      </c>
      <c r="X2372">
        <v>9</v>
      </c>
    </row>
    <row r="2373" spans="1:24" x14ac:dyDescent="0.3">
      <c r="A2373">
        <v>2372</v>
      </c>
      <c r="B2373" t="s">
        <v>50</v>
      </c>
      <c r="C2373" t="str">
        <f>_xlfn.XLOOKUP(B2373,Lookup_table!B:B,Lookup_table!C:C)</f>
        <v>AI</v>
      </c>
      <c r="D2373" t="s">
        <v>22</v>
      </c>
      <c r="E2373" t="s">
        <v>15</v>
      </c>
      <c r="F2373" t="s">
        <v>51</v>
      </c>
      <c r="G2373" t="s">
        <v>25</v>
      </c>
      <c r="H2373" t="str">
        <f t="shared" si="148"/>
        <v>Onsite/Hybrid</v>
      </c>
      <c r="I2373" t="s">
        <v>18</v>
      </c>
      <c r="J2373" t="str">
        <f t="shared" si="149"/>
        <v>7+ yrs</v>
      </c>
      <c r="K2373">
        <f t="shared" ca="1" si="151"/>
        <v>10</v>
      </c>
      <c r="L2373" t="s">
        <v>19</v>
      </c>
      <c r="M2373">
        <v>0</v>
      </c>
      <c r="N2373">
        <v>1</v>
      </c>
      <c r="O2373">
        <v>0</v>
      </c>
      <c r="P2373">
        <v>0</v>
      </c>
      <c r="Q2373">
        <v>0</v>
      </c>
      <c r="R2373">
        <f>SUM(M2373:N2373:O2373:P2373:Q2373)</f>
        <v>1</v>
      </c>
      <c r="S2373" s="1">
        <v>155658</v>
      </c>
      <c r="T2373" s="1" t="str">
        <f t="shared" si="150"/>
        <v>High</v>
      </c>
      <c r="U2373">
        <v>1</v>
      </c>
      <c r="V2373">
        <v>2025</v>
      </c>
      <c r="W2373" t="s">
        <v>34</v>
      </c>
      <c r="X2373">
        <v>5</v>
      </c>
    </row>
    <row r="2374" spans="1:24" x14ac:dyDescent="0.3">
      <c r="A2374">
        <v>2373</v>
      </c>
      <c r="B2374" t="s">
        <v>36</v>
      </c>
      <c r="C2374" t="str">
        <f>_xlfn.XLOOKUP(B2374,Lookup_table!B:B,Lookup_table!C:C)</f>
        <v>Data</v>
      </c>
      <c r="D2374" t="s">
        <v>37</v>
      </c>
      <c r="E2374" t="s">
        <v>38</v>
      </c>
      <c r="F2374" t="s">
        <v>16</v>
      </c>
      <c r="G2374" t="s">
        <v>25</v>
      </c>
      <c r="H2374" t="str">
        <f t="shared" si="148"/>
        <v>Onsite/Hybrid</v>
      </c>
      <c r="I2374" t="s">
        <v>26</v>
      </c>
      <c r="J2374" t="str">
        <f t="shared" si="149"/>
        <v>3-6 yrs</v>
      </c>
      <c r="K2374">
        <f t="shared" ca="1" si="151"/>
        <v>4</v>
      </c>
      <c r="L2374" t="s">
        <v>27</v>
      </c>
      <c r="M2374">
        <v>1</v>
      </c>
      <c r="N2374">
        <v>1</v>
      </c>
      <c r="O2374">
        <v>0</v>
      </c>
      <c r="P2374">
        <v>0</v>
      </c>
      <c r="Q2374">
        <v>0</v>
      </c>
      <c r="R2374">
        <f>SUM(M2374:N2374:O2374:P2374:Q2374)</f>
        <v>2</v>
      </c>
      <c r="S2374" s="1">
        <v>75108</v>
      </c>
      <c r="T2374" s="1" t="str">
        <f t="shared" si="150"/>
        <v>Medium</v>
      </c>
      <c r="U2374">
        <v>2</v>
      </c>
      <c r="V2374">
        <v>2025</v>
      </c>
      <c r="W2374" t="s">
        <v>34</v>
      </c>
      <c r="X2374">
        <v>5</v>
      </c>
    </row>
    <row r="2375" spans="1:24" x14ac:dyDescent="0.3">
      <c r="A2375">
        <v>2374</v>
      </c>
      <c r="B2375" t="s">
        <v>41</v>
      </c>
      <c r="C2375" t="str">
        <f>_xlfn.XLOOKUP(B2375,Lookup_table!B:B,Lookup_table!C:C)</f>
        <v>Data</v>
      </c>
      <c r="D2375" t="s">
        <v>14</v>
      </c>
      <c r="E2375" t="s">
        <v>38</v>
      </c>
      <c r="F2375" t="s">
        <v>24</v>
      </c>
      <c r="G2375" t="s">
        <v>30</v>
      </c>
      <c r="H2375" t="str">
        <f t="shared" si="148"/>
        <v>Onsite/Hybrid</v>
      </c>
      <c r="I2375" t="s">
        <v>18</v>
      </c>
      <c r="J2375" t="str">
        <f t="shared" si="149"/>
        <v>7+ yrs</v>
      </c>
      <c r="K2375">
        <f t="shared" ca="1" si="151"/>
        <v>11</v>
      </c>
      <c r="L2375" t="s">
        <v>39</v>
      </c>
      <c r="M2375">
        <v>0</v>
      </c>
      <c r="N2375">
        <v>1</v>
      </c>
      <c r="O2375">
        <v>1</v>
      </c>
      <c r="P2375">
        <v>1</v>
      </c>
      <c r="Q2375">
        <v>0</v>
      </c>
      <c r="R2375">
        <f>SUM(M2375:N2375:O2375:P2375:Q2375)</f>
        <v>3</v>
      </c>
      <c r="S2375" s="1">
        <v>134168</v>
      </c>
      <c r="T2375" s="1" t="str">
        <f t="shared" si="150"/>
        <v>High</v>
      </c>
      <c r="U2375">
        <v>6</v>
      </c>
      <c r="V2375">
        <v>2024</v>
      </c>
      <c r="W2375" t="s">
        <v>28</v>
      </c>
      <c r="X2375">
        <v>9</v>
      </c>
    </row>
    <row r="2376" spans="1:24" x14ac:dyDescent="0.3">
      <c r="A2376">
        <v>2375</v>
      </c>
      <c r="B2376" t="s">
        <v>41</v>
      </c>
      <c r="C2376" t="str">
        <f>_xlfn.XLOOKUP(B2376,Lookup_table!B:B,Lookup_table!C:C)</f>
        <v>Data</v>
      </c>
      <c r="D2376" t="s">
        <v>34</v>
      </c>
      <c r="E2376" t="s">
        <v>32</v>
      </c>
      <c r="F2376" t="s">
        <v>44</v>
      </c>
      <c r="G2376" t="s">
        <v>17</v>
      </c>
      <c r="H2376" t="str">
        <f t="shared" si="148"/>
        <v>Remote</v>
      </c>
      <c r="I2376" t="s">
        <v>35</v>
      </c>
      <c r="J2376" t="str">
        <f t="shared" si="149"/>
        <v>0-2 yrs</v>
      </c>
      <c r="K2376">
        <f t="shared" ca="1" si="151"/>
        <v>2</v>
      </c>
      <c r="L2376" t="s">
        <v>27</v>
      </c>
      <c r="M2376">
        <v>0</v>
      </c>
      <c r="N2376">
        <v>1</v>
      </c>
      <c r="O2376">
        <v>1</v>
      </c>
      <c r="P2376">
        <v>1</v>
      </c>
      <c r="Q2376">
        <v>1</v>
      </c>
      <c r="R2376">
        <f>SUM(M2376:N2376:O2376:P2376:Q2376)</f>
        <v>4</v>
      </c>
      <c r="S2376" s="1">
        <v>94014</v>
      </c>
      <c r="T2376" s="1" t="str">
        <f t="shared" si="150"/>
        <v>Medium</v>
      </c>
      <c r="U2376">
        <v>6</v>
      </c>
      <c r="V2376">
        <v>2020</v>
      </c>
      <c r="W2376" t="s">
        <v>28</v>
      </c>
      <c r="X2376">
        <v>4</v>
      </c>
    </row>
    <row r="2377" spans="1:24" x14ac:dyDescent="0.3">
      <c r="A2377">
        <v>2376</v>
      </c>
      <c r="B2377" t="s">
        <v>31</v>
      </c>
      <c r="C2377" t="str">
        <f>_xlfn.XLOOKUP(B2377,Lookup_table!B:B,Lookup_table!C:C)</f>
        <v>Business</v>
      </c>
      <c r="D2377" t="s">
        <v>14</v>
      </c>
      <c r="E2377" t="s">
        <v>42</v>
      </c>
      <c r="F2377" t="s">
        <v>29</v>
      </c>
      <c r="G2377" t="s">
        <v>25</v>
      </c>
      <c r="H2377" t="str">
        <f t="shared" si="148"/>
        <v>Onsite/Hybrid</v>
      </c>
      <c r="I2377" t="s">
        <v>26</v>
      </c>
      <c r="J2377" t="str">
        <f t="shared" si="149"/>
        <v>3-6 yrs</v>
      </c>
      <c r="K2377">
        <f t="shared" ca="1" si="151"/>
        <v>3</v>
      </c>
      <c r="L2377" t="s">
        <v>19</v>
      </c>
      <c r="M2377">
        <v>1</v>
      </c>
      <c r="N2377">
        <v>1</v>
      </c>
      <c r="O2377">
        <v>1</v>
      </c>
      <c r="P2377">
        <v>1</v>
      </c>
      <c r="Q2377">
        <v>0</v>
      </c>
      <c r="R2377">
        <f>SUM(M2377:N2377:O2377:P2377:Q2377)</f>
        <v>4</v>
      </c>
      <c r="S2377" s="1">
        <v>100852</v>
      </c>
      <c r="T2377" s="1" t="str">
        <f t="shared" si="150"/>
        <v>Medium</v>
      </c>
      <c r="U2377">
        <v>11</v>
      </c>
      <c r="V2377">
        <v>2026</v>
      </c>
      <c r="W2377" t="s">
        <v>28</v>
      </c>
      <c r="X2377">
        <v>1</v>
      </c>
    </row>
    <row r="2378" spans="1:24" x14ac:dyDescent="0.3">
      <c r="A2378">
        <v>2377</v>
      </c>
      <c r="B2378" t="s">
        <v>21</v>
      </c>
      <c r="C2378" t="str">
        <f>_xlfn.XLOOKUP(B2378,Lookup_table!B:B,Lookup_table!C:C)</f>
        <v>AI</v>
      </c>
      <c r="D2378" t="s">
        <v>34</v>
      </c>
      <c r="E2378" t="s">
        <v>42</v>
      </c>
      <c r="F2378" t="s">
        <v>44</v>
      </c>
      <c r="G2378" t="s">
        <v>17</v>
      </c>
      <c r="H2378" t="str">
        <f t="shared" si="148"/>
        <v>Remote</v>
      </c>
      <c r="I2378" t="s">
        <v>26</v>
      </c>
      <c r="J2378" t="str">
        <f t="shared" si="149"/>
        <v>3-6 yrs</v>
      </c>
      <c r="K2378">
        <f t="shared" ca="1" si="151"/>
        <v>5</v>
      </c>
      <c r="L2378" t="s">
        <v>19</v>
      </c>
      <c r="M2378">
        <v>0</v>
      </c>
      <c r="N2378">
        <v>0</v>
      </c>
      <c r="O2378">
        <v>1</v>
      </c>
      <c r="P2378">
        <v>0</v>
      </c>
      <c r="Q2378">
        <v>1</v>
      </c>
      <c r="R2378">
        <f>SUM(M2378:N2378:O2378:P2378:Q2378)</f>
        <v>2</v>
      </c>
      <c r="S2378" s="1">
        <v>143498</v>
      </c>
      <c r="T2378" s="1" t="str">
        <f t="shared" si="150"/>
        <v>High</v>
      </c>
      <c r="U2378">
        <v>9</v>
      </c>
      <c r="V2378">
        <v>2026</v>
      </c>
      <c r="W2378" t="s">
        <v>28</v>
      </c>
      <c r="X2378">
        <v>8</v>
      </c>
    </row>
    <row r="2379" spans="1:24" x14ac:dyDescent="0.3">
      <c r="A2379">
        <v>2378</v>
      </c>
      <c r="B2379" t="s">
        <v>41</v>
      </c>
      <c r="C2379" t="str">
        <f>_xlfn.XLOOKUP(B2379,Lookup_table!B:B,Lookup_table!C:C)</f>
        <v>Data</v>
      </c>
      <c r="D2379" t="s">
        <v>14</v>
      </c>
      <c r="E2379" t="s">
        <v>38</v>
      </c>
      <c r="F2379" t="s">
        <v>43</v>
      </c>
      <c r="G2379" t="s">
        <v>25</v>
      </c>
      <c r="H2379" t="str">
        <f t="shared" si="148"/>
        <v>Onsite/Hybrid</v>
      </c>
      <c r="I2379" t="s">
        <v>26</v>
      </c>
      <c r="J2379" t="str">
        <f t="shared" si="149"/>
        <v>3-6 yrs</v>
      </c>
      <c r="K2379">
        <f t="shared" ca="1" si="151"/>
        <v>3</v>
      </c>
      <c r="L2379" t="s">
        <v>27</v>
      </c>
      <c r="M2379">
        <v>0</v>
      </c>
      <c r="N2379">
        <v>0</v>
      </c>
      <c r="O2379">
        <v>0</v>
      </c>
      <c r="P2379">
        <v>1</v>
      </c>
      <c r="Q2379">
        <v>1</v>
      </c>
      <c r="R2379">
        <f>SUM(M2379:N2379:O2379:P2379:Q2379)</f>
        <v>2</v>
      </c>
      <c r="S2379" s="1">
        <v>97024</v>
      </c>
      <c r="T2379" s="1" t="str">
        <f t="shared" si="150"/>
        <v>Medium</v>
      </c>
      <c r="U2379">
        <v>8</v>
      </c>
      <c r="V2379">
        <v>2022</v>
      </c>
      <c r="W2379" t="s">
        <v>28</v>
      </c>
      <c r="X2379">
        <v>9</v>
      </c>
    </row>
    <row r="2380" spans="1:24" x14ac:dyDescent="0.3">
      <c r="A2380">
        <v>2379</v>
      </c>
      <c r="B2380" t="s">
        <v>33</v>
      </c>
      <c r="C2380" t="str">
        <f>_xlfn.XLOOKUP(B2380,Lookup_table!B:B,Lookup_table!C:C)</f>
        <v>Data</v>
      </c>
      <c r="D2380" t="s">
        <v>14</v>
      </c>
      <c r="E2380" t="s">
        <v>42</v>
      </c>
      <c r="F2380" t="s">
        <v>44</v>
      </c>
      <c r="G2380" t="s">
        <v>25</v>
      </c>
      <c r="H2380" t="str">
        <f t="shared" si="148"/>
        <v>Onsite/Hybrid</v>
      </c>
      <c r="I2380" t="s">
        <v>26</v>
      </c>
      <c r="J2380" t="str">
        <f t="shared" si="149"/>
        <v>3-6 yrs</v>
      </c>
      <c r="K2380">
        <f t="shared" ca="1" si="151"/>
        <v>3</v>
      </c>
      <c r="L2380" t="s">
        <v>19</v>
      </c>
      <c r="M2380">
        <v>0</v>
      </c>
      <c r="N2380">
        <v>1</v>
      </c>
      <c r="O2380">
        <v>1</v>
      </c>
      <c r="P2380">
        <v>1</v>
      </c>
      <c r="Q2380">
        <v>1</v>
      </c>
      <c r="R2380">
        <f>SUM(M2380:N2380:O2380:P2380:Q2380)</f>
        <v>4</v>
      </c>
      <c r="S2380" s="1">
        <v>110243</v>
      </c>
      <c r="T2380" s="1" t="str">
        <f t="shared" si="150"/>
        <v>Medium</v>
      </c>
      <c r="U2380">
        <v>1</v>
      </c>
      <c r="V2380">
        <v>2021</v>
      </c>
      <c r="W2380" t="s">
        <v>28</v>
      </c>
      <c r="X2380">
        <v>8</v>
      </c>
    </row>
    <row r="2381" spans="1:24" x14ac:dyDescent="0.3">
      <c r="A2381">
        <v>2380</v>
      </c>
      <c r="B2381" t="s">
        <v>36</v>
      </c>
      <c r="C2381" t="str">
        <f>_xlfn.XLOOKUP(B2381,Lookup_table!B:B,Lookup_table!C:C)</f>
        <v>Data</v>
      </c>
      <c r="D2381" t="s">
        <v>22</v>
      </c>
      <c r="E2381" t="s">
        <v>40</v>
      </c>
      <c r="F2381" t="s">
        <v>52</v>
      </c>
      <c r="G2381" t="s">
        <v>30</v>
      </c>
      <c r="H2381" t="str">
        <f t="shared" si="148"/>
        <v>Onsite/Hybrid</v>
      </c>
      <c r="I2381" t="s">
        <v>35</v>
      </c>
      <c r="J2381" t="str">
        <f t="shared" si="149"/>
        <v>0-2 yrs</v>
      </c>
      <c r="K2381">
        <f t="shared" ca="1" si="151"/>
        <v>2</v>
      </c>
      <c r="L2381" t="s">
        <v>39</v>
      </c>
      <c r="M2381">
        <v>0</v>
      </c>
      <c r="N2381">
        <v>0</v>
      </c>
      <c r="O2381">
        <v>0</v>
      </c>
      <c r="P2381">
        <v>1</v>
      </c>
      <c r="Q2381">
        <v>0</v>
      </c>
      <c r="R2381">
        <f>SUM(M2381:N2381:O2381:P2381:Q2381)</f>
        <v>1</v>
      </c>
      <c r="S2381" s="1">
        <v>85999</v>
      </c>
      <c r="T2381" s="1" t="str">
        <f t="shared" si="150"/>
        <v>Medium</v>
      </c>
      <c r="U2381">
        <v>6</v>
      </c>
      <c r="V2381">
        <v>2020</v>
      </c>
      <c r="W2381" t="s">
        <v>20</v>
      </c>
      <c r="X2381">
        <v>1</v>
      </c>
    </row>
    <row r="2382" spans="1:24" x14ac:dyDescent="0.3">
      <c r="A2382">
        <v>2381</v>
      </c>
      <c r="B2382" t="s">
        <v>21</v>
      </c>
      <c r="C2382" t="str">
        <f>_xlfn.XLOOKUP(B2382,Lookup_table!B:B,Lookup_table!C:C)</f>
        <v>AI</v>
      </c>
      <c r="D2382" t="s">
        <v>37</v>
      </c>
      <c r="E2382" t="s">
        <v>42</v>
      </c>
      <c r="F2382" t="s">
        <v>51</v>
      </c>
      <c r="G2382" t="s">
        <v>30</v>
      </c>
      <c r="H2382" t="str">
        <f t="shared" si="148"/>
        <v>Onsite/Hybrid</v>
      </c>
      <c r="I2382" t="s">
        <v>26</v>
      </c>
      <c r="J2382" t="str">
        <f t="shared" si="149"/>
        <v>3-6 yrs</v>
      </c>
      <c r="K2382">
        <f t="shared" ca="1" si="151"/>
        <v>4</v>
      </c>
      <c r="L2382" t="s">
        <v>27</v>
      </c>
      <c r="M2382">
        <v>0</v>
      </c>
      <c r="N2382">
        <v>0</v>
      </c>
      <c r="O2382">
        <v>1</v>
      </c>
      <c r="P2382">
        <v>0</v>
      </c>
      <c r="Q2382">
        <v>0</v>
      </c>
      <c r="R2382">
        <f>SUM(M2382:N2382:O2382:P2382:Q2382)</f>
        <v>1</v>
      </c>
      <c r="S2382" s="1">
        <v>133105</v>
      </c>
      <c r="T2382" s="1" t="str">
        <f t="shared" si="150"/>
        <v>High</v>
      </c>
      <c r="U2382">
        <v>4</v>
      </c>
      <c r="V2382">
        <v>2022</v>
      </c>
      <c r="W2382" t="s">
        <v>34</v>
      </c>
      <c r="X2382">
        <v>2</v>
      </c>
    </row>
    <row r="2383" spans="1:24" x14ac:dyDescent="0.3">
      <c r="A2383">
        <v>2382</v>
      </c>
      <c r="B2383" t="s">
        <v>50</v>
      </c>
      <c r="C2383" t="str">
        <f>_xlfn.XLOOKUP(B2383,Lookup_table!B:B,Lookup_table!C:C)</f>
        <v>AI</v>
      </c>
      <c r="D2383" t="s">
        <v>37</v>
      </c>
      <c r="E2383" t="s">
        <v>38</v>
      </c>
      <c r="F2383" t="s">
        <v>43</v>
      </c>
      <c r="G2383" t="s">
        <v>25</v>
      </c>
      <c r="H2383" t="str">
        <f t="shared" si="148"/>
        <v>Onsite/Hybrid</v>
      </c>
      <c r="I2383" t="s">
        <v>26</v>
      </c>
      <c r="J2383" t="str">
        <f t="shared" si="149"/>
        <v>3-6 yrs</v>
      </c>
      <c r="K2383">
        <f t="shared" ca="1" si="151"/>
        <v>4</v>
      </c>
      <c r="L2383" t="s">
        <v>19</v>
      </c>
      <c r="M2383">
        <v>0</v>
      </c>
      <c r="N2383">
        <v>1</v>
      </c>
      <c r="O2383">
        <v>1</v>
      </c>
      <c r="P2383">
        <v>1</v>
      </c>
      <c r="Q2383">
        <v>1</v>
      </c>
      <c r="R2383">
        <f>SUM(M2383:N2383:O2383:P2383:Q2383)</f>
        <v>4</v>
      </c>
      <c r="S2383" s="1">
        <v>155700</v>
      </c>
      <c r="T2383" s="1" t="str">
        <f t="shared" si="150"/>
        <v>High</v>
      </c>
      <c r="U2383">
        <v>4</v>
      </c>
      <c r="V2383">
        <v>2020</v>
      </c>
      <c r="W2383" t="s">
        <v>28</v>
      </c>
      <c r="X2383">
        <v>3</v>
      </c>
    </row>
    <row r="2384" spans="1:24" x14ac:dyDescent="0.3">
      <c r="A2384">
        <v>2383</v>
      </c>
      <c r="B2384" t="s">
        <v>31</v>
      </c>
      <c r="C2384" t="str">
        <f>_xlfn.XLOOKUP(B2384,Lookup_table!B:B,Lookup_table!C:C)</f>
        <v>Business</v>
      </c>
      <c r="D2384" t="s">
        <v>34</v>
      </c>
      <c r="E2384" t="s">
        <v>23</v>
      </c>
      <c r="F2384" t="s">
        <v>16</v>
      </c>
      <c r="G2384" t="s">
        <v>30</v>
      </c>
      <c r="H2384" t="str">
        <f t="shared" si="148"/>
        <v>Onsite/Hybrid</v>
      </c>
      <c r="I2384" t="s">
        <v>18</v>
      </c>
      <c r="J2384" t="str">
        <f t="shared" si="149"/>
        <v>7+ yrs</v>
      </c>
      <c r="K2384">
        <f t="shared" ca="1" si="151"/>
        <v>15</v>
      </c>
      <c r="L2384" t="s">
        <v>39</v>
      </c>
      <c r="M2384">
        <v>1</v>
      </c>
      <c r="N2384">
        <v>1</v>
      </c>
      <c r="O2384">
        <v>0</v>
      </c>
      <c r="P2384">
        <v>0</v>
      </c>
      <c r="Q2384">
        <v>0</v>
      </c>
      <c r="R2384">
        <f>SUM(M2384:N2384:O2384:P2384:Q2384)</f>
        <v>2</v>
      </c>
      <c r="S2384" s="1">
        <v>103811</v>
      </c>
      <c r="T2384" s="1" t="str">
        <f t="shared" si="150"/>
        <v>Medium</v>
      </c>
      <c r="U2384">
        <v>7</v>
      </c>
      <c r="V2384">
        <v>2025</v>
      </c>
      <c r="W2384" t="s">
        <v>20</v>
      </c>
      <c r="X2384">
        <v>5</v>
      </c>
    </row>
    <row r="2385" spans="1:24" x14ac:dyDescent="0.3">
      <c r="A2385">
        <v>2384</v>
      </c>
      <c r="B2385" t="s">
        <v>31</v>
      </c>
      <c r="C2385" t="str">
        <f>_xlfn.XLOOKUP(B2385,Lookup_table!B:B,Lookup_table!C:C)</f>
        <v>Business</v>
      </c>
      <c r="D2385" t="s">
        <v>34</v>
      </c>
      <c r="E2385" t="s">
        <v>15</v>
      </c>
      <c r="F2385" t="s">
        <v>44</v>
      </c>
      <c r="G2385" t="s">
        <v>30</v>
      </c>
      <c r="H2385" t="str">
        <f t="shared" si="148"/>
        <v>Onsite/Hybrid</v>
      </c>
      <c r="I2385" t="s">
        <v>35</v>
      </c>
      <c r="J2385" t="str">
        <f t="shared" si="149"/>
        <v>0-2 yrs</v>
      </c>
      <c r="K2385">
        <f t="shared" ca="1" si="151"/>
        <v>1</v>
      </c>
      <c r="L2385" t="s">
        <v>19</v>
      </c>
      <c r="M2385">
        <v>0</v>
      </c>
      <c r="N2385">
        <v>0</v>
      </c>
      <c r="O2385">
        <v>0</v>
      </c>
      <c r="P2385">
        <v>1</v>
      </c>
      <c r="Q2385">
        <v>0</v>
      </c>
      <c r="R2385">
        <f>SUM(M2385:N2385:O2385:P2385:Q2385)</f>
        <v>1</v>
      </c>
      <c r="S2385" s="1">
        <v>64480</v>
      </c>
      <c r="T2385" s="1" t="str">
        <f t="shared" si="150"/>
        <v>Low</v>
      </c>
      <c r="U2385">
        <v>4</v>
      </c>
      <c r="V2385">
        <v>2020</v>
      </c>
      <c r="W2385" t="s">
        <v>28</v>
      </c>
      <c r="X2385">
        <v>7</v>
      </c>
    </row>
    <row r="2386" spans="1:24" x14ac:dyDescent="0.3">
      <c r="A2386">
        <v>2385</v>
      </c>
      <c r="B2386" t="s">
        <v>50</v>
      </c>
      <c r="C2386" t="str">
        <f>_xlfn.XLOOKUP(B2386,Lookup_table!B:B,Lookup_table!C:C)</f>
        <v>AI</v>
      </c>
      <c r="D2386" t="s">
        <v>22</v>
      </c>
      <c r="E2386" t="s">
        <v>42</v>
      </c>
      <c r="F2386" t="s">
        <v>16</v>
      </c>
      <c r="G2386" t="s">
        <v>30</v>
      </c>
      <c r="H2386" t="str">
        <f t="shared" si="148"/>
        <v>Onsite/Hybrid</v>
      </c>
      <c r="I2386" t="s">
        <v>26</v>
      </c>
      <c r="J2386" t="str">
        <f t="shared" si="149"/>
        <v>3-6 yrs</v>
      </c>
      <c r="K2386">
        <f t="shared" ca="1" si="151"/>
        <v>5</v>
      </c>
      <c r="L2386" t="s">
        <v>19</v>
      </c>
      <c r="M2386">
        <v>0</v>
      </c>
      <c r="N2386">
        <v>1</v>
      </c>
      <c r="O2386">
        <v>1</v>
      </c>
      <c r="P2386">
        <v>0</v>
      </c>
      <c r="Q2386">
        <v>0</v>
      </c>
      <c r="R2386">
        <f>SUM(M2386:N2386:O2386:P2386:Q2386)</f>
        <v>2</v>
      </c>
      <c r="S2386" s="1">
        <v>150140</v>
      </c>
      <c r="T2386" s="1" t="str">
        <f t="shared" si="150"/>
        <v>High</v>
      </c>
      <c r="U2386">
        <v>3</v>
      </c>
      <c r="V2386">
        <v>2024</v>
      </c>
      <c r="W2386" t="s">
        <v>20</v>
      </c>
      <c r="X2386">
        <v>5</v>
      </c>
    </row>
    <row r="2387" spans="1:24" x14ac:dyDescent="0.3">
      <c r="A2387">
        <v>2386</v>
      </c>
      <c r="B2387" t="s">
        <v>41</v>
      </c>
      <c r="C2387" t="str">
        <f>_xlfn.XLOOKUP(B2387,Lookup_table!B:B,Lookup_table!C:C)</f>
        <v>Data</v>
      </c>
      <c r="D2387" t="s">
        <v>22</v>
      </c>
      <c r="E2387" t="s">
        <v>32</v>
      </c>
      <c r="F2387" t="s">
        <v>51</v>
      </c>
      <c r="G2387" t="s">
        <v>17</v>
      </c>
      <c r="H2387" t="str">
        <f t="shared" si="148"/>
        <v>Remote</v>
      </c>
      <c r="I2387" t="s">
        <v>26</v>
      </c>
      <c r="J2387" t="str">
        <f t="shared" si="149"/>
        <v>3-6 yrs</v>
      </c>
      <c r="K2387">
        <f t="shared" ca="1" si="151"/>
        <v>5</v>
      </c>
      <c r="L2387" t="s">
        <v>39</v>
      </c>
      <c r="M2387">
        <v>0</v>
      </c>
      <c r="N2387">
        <v>1</v>
      </c>
      <c r="O2387">
        <v>1</v>
      </c>
      <c r="P2387">
        <v>1</v>
      </c>
      <c r="Q2387">
        <v>1</v>
      </c>
      <c r="R2387">
        <f>SUM(M2387:N2387:O2387:P2387:Q2387)</f>
        <v>4</v>
      </c>
      <c r="S2387" s="1">
        <v>137825</v>
      </c>
      <c r="T2387" s="1" t="str">
        <f t="shared" si="150"/>
        <v>High</v>
      </c>
      <c r="U2387">
        <v>5</v>
      </c>
      <c r="V2387">
        <v>2025</v>
      </c>
      <c r="W2387" t="s">
        <v>28</v>
      </c>
      <c r="X2387">
        <v>8</v>
      </c>
    </row>
    <row r="2388" spans="1:24" x14ac:dyDescent="0.3">
      <c r="A2388">
        <v>2387</v>
      </c>
      <c r="B2388" t="s">
        <v>33</v>
      </c>
      <c r="C2388" t="str">
        <f>_xlfn.XLOOKUP(B2388,Lookup_table!B:B,Lookup_table!C:C)</f>
        <v>Data</v>
      </c>
      <c r="D2388" t="s">
        <v>37</v>
      </c>
      <c r="E2388" t="s">
        <v>40</v>
      </c>
      <c r="F2388" t="s">
        <v>52</v>
      </c>
      <c r="G2388" t="s">
        <v>25</v>
      </c>
      <c r="H2388" t="str">
        <f t="shared" si="148"/>
        <v>Onsite/Hybrid</v>
      </c>
      <c r="I2388" t="s">
        <v>35</v>
      </c>
      <c r="J2388" t="str">
        <f t="shared" si="149"/>
        <v>0-2 yrs</v>
      </c>
      <c r="K2388">
        <f t="shared" ca="1" si="151"/>
        <v>0</v>
      </c>
      <c r="L2388" t="s">
        <v>27</v>
      </c>
      <c r="M2388">
        <v>0</v>
      </c>
      <c r="N2388">
        <v>1</v>
      </c>
      <c r="O2388">
        <v>1</v>
      </c>
      <c r="P2388">
        <v>1</v>
      </c>
      <c r="Q2388">
        <v>0</v>
      </c>
      <c r="R2388">
        <f>SUM(M2388:N2388:O2388:P2388:Q2388)</f>
        <v>3</v>
      </c>
      <c r="S2388" s="1">
        <v>81652</v>
      </c>
      <c r="T2388" s="1" t="str">
        <f t="shared" si="150"/>
        <v>Medium</v>
      </c>
      <c r="U2388">
        <v>4</v>
      </c>
      <c r="V2388">
        <v>2022</v>
      </c>
      <c r="W2388" t="s">
        <v>28</v>
      </c>
      <c r="X2388">
        <v>3</v>
      </c>
    </row>
    <row r="2389" spans="1:24" x14ac:dyDescent="0.3">
      <c r="A2389">
        <v>2388</v>
      </c>
      <c r="B2389" t="s">
        <v>36</v>
      </c>
      <c r="C2389" t="str">
        <f>_xlfn.XLOOKUP(B2389,Lookup_table!B:B,Lookup_table!C:C)</f>
        <v>Data</v>
      </c>
      <c r="D2389" t="s">
        <v>14</v>
      </c>
      <c r="E2389" t="s">
        <v>40</v>
      </c>
      <c r="F2389" t="s">
        <v>44</v>
      </c>
      <c r="G2389" t="s">
        <v>25</v>
      </c>
      <c r="H2389" t="str">
        <f t="shared" si="148"/>
        <v>Onsite/Hybrid</v>
      </c>
      <c r="I2389" t="s">
        <v>35</v>
      </c>
      <c r="J2389" t="str">
        <f t="shared" si="149"/>
        <v>0-2 yrs</v>
      </c>
      <c r="K2389">
        <f t="shared" ca="1" si="151"/>
        <v>1</v>
      </c>
      <c r="L2389" t="s">
        <v>19</v>
      </c>
      <c r="M2389">
        <v>0</v>
      </c>
      <c r="N2389">
        <v>0</v>
      </c>
      <c r="O2389">
        <v>0</v>
      </c>
      <c r="P2389">
        <v>0</v>
      </c>
      <c r="Q2389">
        <v>1</v>
      </c>
      <c r="R2389">
        <f>SUM(M2389:N2389:O2389:P2389:Q2389)</f>
        <v>1</v>
      </c>
      <c r="S2389" s="1">
        <v>59553</v>
      </c>
      <c r="T2389" s="1" t="str">
        <f t="shared" si="150"/>
        <v>Low</v>
      </c>
      <c r="U2389">
        <v>11</v>
      </c>
      <c r="V2389">
        <v>2021</v>
      </c>
      <c r="W2389" t="s">
        <v>20</v>
      </c>
      <c r="X2389">
        <v>6</v>
      </c>
    </row>
    <row r="2390" spans="1:24" x14ac:dyDescent="0.3">
      <c r="A2390">
        <v>2389</v>
      </c>
      <c r="B2390" t="s">
        <v>21</v>
      </c>
      <c r="C2390" t="str">
        <f>_xlfn.XLOOKUP(B2390,Lookup_table!B:B,Lookup_table!C:C)</f>
        <v>AI</v>
      </c>
      <c r="D2390" t="s">
        <v>37</v>
      </c>
      <c r="E2390" t="s">
        <v>40</v>
      </c>
      <c r="F2390" t="s">
        <v>44</v>
      </c>
      <c r="G2390" t="s">
        <v>17</v>
      </c>
      <c r="H2390" t="str">
        <f t="shared" si="148"/>
        <v>Remote</v>
      </c>
      <c r="I2390" t="s">
        <v>26</v>
      </c>
      <c r="J2390" t="str">
        <f t="shared" si="149"/>
        <v>3-6 yrs</v>
      </c>
      <c r="K2390">
        <f t="shared" ca="1" si="151"/>
        <v>3</v>
      </c>
      <c r="L2390" t="s">
        <v>39</v>
      </c>
      <c r="M2390">
        <v>0</v>
      </c>
      <c r="N2390">
        <v>0</v>
      </c>
      <c r="O2390">
        <v>0</v>
      </c>
      <c r="P2390">
        <v>0</v>
      </c>
      <c r="Q2390">
        <v>1</v>
      </c>
      <c r="R2390">
        <f>SUM(M2390:N2390:O2390:P2390:Q2390)</f>
        <v>1</v>
      </c>
      <c r="S2390" s="1">
        <v>122536</v>
      </c>
      <c r="T2390" s="1" t="str">
        <f t="shared" si="150"/>
        <v>High</v>
      </c>
      <c r="U2390">
        <v>12</v>
      </c>
      <c r="V2390">
        <v>2022</v>
      </c>
      <c r="W2390" t="s">
        <v>20</v>
      </c>
      <c r="X2390">
        <v>1</v>
      </c>
    </row>
    <row r="2391" spans="1:24" x14ac:dyDescent="0.3">
      <c r="A2391">
        <v>2390</v>
      </c>
      <c r="B2391" t="s">
        <v>21</v>
      </c>
      <c r="C2391" t="str">
        <f>_xlfn.XLOOKUP(B2391,Lookup_table!B:B,Lookup_table!C:C)</f>
        <v>AI</v>
      </c>
      <c r="D2391" t="s">
        <v>37</v>
      </c>
      <c r="E2391" t="s">
        <v>15</v>
      </c>
      <c r="F2391" t="s">
        <v>51</v>
      </c>
      <c r="G2391" t="s">
        <v>17</v>
      </c>
      <c r="H2391" t="str">
        <f t="shared" si="148"/>
        <v>Remote</v>
      </c>
      <c r="I2391" t="s">
        <v>35</v>
      </c>
      <c r="J2391" t="str">
        <f t="shared" si="149"/>
        <v>0-2 yrs</v>
      </c>
      <c r="K2391">
        <f t="shared" ca="1" si="151"/>
        <v>0</v>
      </c>
      <c r="L2391" t="s">
        <v>19</v>
      </c>
      <c r="M2391">
        <v>0</v>
      </c>
      <c r="N2391">
        <v>1</v>
      </c>
      <c r="O2391">
        <v>1</v>
      </c>
      <c r="P2391">
        <v>0</v>
      </c>
      <c r="Q2391">
        <v>1</v>
      </c>
      <c r="R2391">
        <f>SUM(M2391:N2391:O2391:P2391:Q2391)</f>
        <v>3</v>
      </c>
      <c r="S2391" s="1">
        <v>110958</v>
      </c>
      <c r="T2391" s="1" t="str">
        <f t="shared" si="150"/>
        <v>Medium</v>
      </c>
      <c r="U2391">
        <v>9</v>
      </c>
      <c r="V2391">
        <v>2026</v>
      </c>
      <c r="W2391" t="s">
        <v>20</v>
      </c>
      <c r="X2391">
        <v>4</v>
      </c>
    </row>
    <row r="2392" spans="1:24" x14ac:dyDescent="0.3">
      <c r="A2392">
        <v>2391</v>
      </c>
      <c r="B2392" t="s">
        <v>36</v>
      </c>
      <c r="C2392" t="str">
        <f>_xlfn.XLOOKUP(B2392,Lookup_table!B:B,Lookup_table!C:C)</f>
        <v>Data</v>
      </c>
      <c r="D2392" t="s">
        <v>14</v>
      </c>
      <c r="E2392" t="s">
        <v>40</v>
      </c>
      <c r="F2392" t="s">
        <v>44</v>
      </c>
      <c r="G2392" t="s">
        <v>17</v>
      </c>
      <c r="H2392" t="str">
        <f t="shared" si="148"/>
        <v>Remote</v>
      </c>
      <c r="I2392" t="s">
        <v>35</v>
      </c>
      <c r="J2392" t="str">
        <f t="shared" si="149"/>
        <v>0-2 yrs</v>
      </c>
      <c r="K2392">
        <f t="shared" ca="1" si="151"/>
        <v>1</v>
      </c>
      <c r="L2392" t="s">
        <v>19</v>
      </c>
      <c r="M2392">
        <v>1</v>
      </c>
      <c r="N2392">
        <v>0</v>
      </c>
      <c r="O2392">
        <v>0</v>
      </c>
      <c r="P2392">
        <v>1</v>
      </c>
      <c r="Q2392">
        <v>0</v>
      </c>
      <c r="R2392">
        <f>SUM(M2392:N2392:O2392:P2392:Q2392)</f>
        <v>2</v>
      </c>
      <c r="S2392" s="1">
        <v>65890</v>
      </c>
      <c r="T2392" s="1" t="str">
        <f t="shared" si="150"/>
        <v>Low</v>
      </c>
      <c r="U2392">
        <v>6</v>
      </c>
      <c r="V2392">
        <v>2025</v>
      </c>
      <c r="W2392" t="s">
        <v>34</v>
      </c>
      <c r="X2392">
        <v>5</v>
      </c>
    </row>
    <row r="2393" spans="1:24" x14ac:dyDescent="0.3">
      <c r="A2393">
        <v>2392</v>
      </c>
      <c r="B2393" t="s">
        <v>33</v>
      </c>
      <c r="C2393" t="str">
        <f>_xlfn.XLOOKUP(B2393,Lookup_table!B:B,Lookup_table!C:C)</f>
        <v>Data</v>
      </c>
      <c r="D2393" t="s">
        <v>22</v>
      </c>
      <c r="E2393" t="s">
        <v>42</v>
      </c>
      <c r="F2393" t="s">
        <v>29</v>
      </c>
      <c r="G2393" t="s">
        <v>25</v>
      </c>
      <c r="H2393" t="str">
        <f t="shared" si="148"/>
        <v>Onsite/Hybrid</v>
      </c>
      <c r="I2393" t="s">
        <v>26</v>
      </c>
      <c r="J2393" t="str">
        <f t="shared" si="149"/>
        <v>3-6 yrs</v>
      </c>
      <c r="K2393">
        <f t="shared" ca="1" si="151"/>
        <v>3</v>
      </c>
      <c r="L2393" t="s">
        <v>19</v>
      </c>
      <c r="M2393">
        <v>1</v>
      </c>
      <c r="N2393">
        <v>0</v>
      </c>
      <c r="O2393">
        <v>1</v>
      </c>
      <c r="P2393">
        <v>0</v>
      </c>
      <c r="Q2393">
        <v>1</v>
      </c>
      <c r="R2393">
        <f>SUM(M2393:N2393:O2393:P2393:Q2393)</f>
        <v>3</v>
      </c>
      <c r="S2393" s="1">
        <v>119808</v>
      </c>
      <c r="T2393" s="1" t="str">
        <f t="shared" si="150"/>
        <v>Medium</v>
      </c>
      <c r="U2393">
        <v>1</v>
      </c>
      <c r="V2393">
        <v>2023</v>
      </c>
      <c r="W2393" t="s">
        <v>20</v>
      </c>
      <c r="X2393">
        <v>1</v>
      </c>
    </row>
    <row r="2394" spans="1:24" x14ac:dyDescent="0.3">
      <c r="A2394">
        <v>2393</v>
      </c>
      <c r="B2394" t="s">
        <v>33</v>
      </c>
      <c r="C2394" t="str">
        <f>_xlfn.XLOOKUP(B2394,Lookup_table!B:B,Lookup_table!C:C)</f>
        <v>Data</v>
      </c>
      <c r="D2394" t="s">
        <v>14</v>
      </c>
      <c r="E2394" t="s">
        <v>38</v>
      </c>
      <c r="F2394" t="s">
        <v>24</v>
      </c>
      <c r="G2394" t="s">
        <v>17</v>
      </c>
      <c r="H2394" t="str">
        <f t="shared" si="148"/>
        <v>Remote</v>
      </c>
      <c r="I2394" t="s">
        <v>26</v>
      </c>
      <c r="J2394" t="str">
        <f t="shared" si="149"/>
        <v>3-6 yrs</v>
      </c>
      <c r="K2394">
        <f t="shared" ca="1" si="151"/>
        <v>5</v>
      </c>
      <c r="L2394" t="s">
        <v>27</v>
      </c>
      <c r="M2394">
        <v>1</v>
      </c>
      <c r="N2394">
        <v>1</v>
      </c>
      <c r="O2394">
        <v>1</v>
      </c>
      <c r="P2394">
        <v>1</v>
      </c>
      <c r="Q2394">
        <v>0</v>
      </c>
      <c r="R2394">
        <f>SUM(M2394:N2394:O2394:P2394:Q2394)</f>
        <v>4</v>
      </c>
      <c r="S2394" s="1">
        <v>101943</v>
      </c>
      <c r="T2394" s="1" t="str">
        <f t="shared" si="150"/>
        <v>Medium</v>
      </c>
      <c r="U2394">
        <v>8</v>
      </c>
      <c r="V2394">
        <v>2020</v>
      </c>
      <c r="W2394" t="s">
        <v>28</v>
      </c>
      <c r="X2394">
        <v>4</v>
      </c>
    </row>
    <row r="2395" spans="1:24" x14ac:dyDescent="0.3">
      <c r="A2395">
        <v>2394</v>
      </c>
      <c r="B2395" t="s">
        <v>36</v>
      </c>
      <c r="C2395" t="str">
        <f>_xlfn.XLOOKUP(B2395,Lookup_table!B:B,Lookup_table!C:C)</f>
        <v>Data</v>
      </c>
      <c r="D2395" t="s">
        <v>34</v>
      </c>
      <c r="E2395" t="s">
        <v>15</v>
      </c>
      <c r="F2395" t="s">
        <v>44</v>
      </c>
      <c r="G2395" t="s">
        <v>25</v>
      </c>
      <c r="H2395" t="str">
        <f t="shared" si="148"/>
        <v>Onsite/Hybrid</v>
      </c>
      <c r="I2395" t="s">
        <v>35</v>
      </c>
      <c r="J2395" t="str">
        <f t="shared" si="149"/>
        <v>0-2 yrs</v>
      </c>
      <c r="K2395">
        <f t="shared" ca="1" si="151"/>
        <v>2</v>
      </c>
      <c r="L2395" t="s">
        <v>27</v>
      </c>
      <c r="M2395">
        <v>0</v>
      </c>
      <c r="N2395">
        <v>0</v>
      </c>
      <c r="O2395">
        <v>0</v>
      </c>
      <c r="P2395">
        <v>1</v>
      </c>
      <c r="Q2395">
        <v>0</v>
      </c>
      <c r="R2395">
        <f>SUM(M2395:N2395:O2395:P2395:Q2395)</f>
        <v>1</v>
      </c>
      <c r="S2395" s="1">
        <v>68725</v>
      </c>
      <c r="T2395" s="1" t="str">
        <f t="shared" si="150"/>
        <v>Low</v>
      </c>
      <c r="U2395">
        <v>8</v>
      </c>
      <c r="V2395">
        <v>2025</v>
      </c>
      <c r="W2395" t="s">
        <v>20</v>
      </c>
      <c r="X2395">
        <v>6</v>
      </c>
    </row>
    <row r="2396" spans="1:24" x14ac:dyDescent="0.3">
      <c r="A2396">
        <v>2395</v>
      </c>
      <c r="B2396" t="s">
        <v>31</v>
      </c>
      <c r="C2396" t="str">
        <f>_xlfn.XLOOKUP(B2396,Lookup_table!B:B,Lookup_table!C:C)</f>
        <v>Business</v>
      </c>
      <c r="D2396" t="s">
        <v>34</v>
      </c>
      <c r="E2396" t="s">
        <v>23</v>
      </c>
      <c r="F2396" t="s">
        <v>51</v>
      </c>
      <c r="G2396" t="s">
        <v>17</v>
      </c>
      <c r="H2396" t="str">
        <f t="shared" si="148"/>
        <v>Remote</v>
      </c>
      <c r="I2396" t="s">
        <v>35</v>
      </c>
      <c r="J2396" t="str">
        <f t="shared" si="149"/>
        <v>0-2 yrs</v>
      </c>
      <c r="K2396">
        <f t="shared" ca="1" si="151"/>
        <v>1</v>
      </c>
      <c r="L2396" t="s">
        <v>19</v>
      </c>
      <c r="M2396">
        <v>0</v>
      </c>
      <c r="N2396">
        <v>0</v>
      </c>
      <c r="O2396">
        <v>1</v>
      </c>
      <c r="P2396">
        <v>0</v>
      </c>
      <c r="Q2396">
        <v>0</v>
      </c>
      <c r="R2396">
        <f>SUM(M2396:N2396:O2396:P2396:Q2396)</f>
        <v>1</v>
      </c>
      <c r="S2396" s="1">
        <v>66197</v>
      </c>
      <c r="T2396" s="1" t="str">
        <f t="shared" si="150"/>
        <v>Low</v>
      </c>
      <c r="U2396">
        <v>8</v>
      </c>
      <c r="V2396">
        <v>2022</v>
      </c>
      <c r="W2396" t="s">
        <v>20</v>
      </c>
      <c r="X2396">
        <v>5</v>
      </c>
    </row>
    <row r="2397" spans="1:24" x14ac:dyDescent="0.3">
      <c r="A2397">
        <v>2396</v>
      </c>
      <c r="B2397" t="s">
        <v>33</v>
      </c>
      <c r="C2397" t="str">
        <f>_xlfn.XLOOKUP(B2397,Lookup_table!B:B,Lookup_table!C:C)</f>
        <v>Data</v>
      </c>
      <c r="D2397" t="s">
        <v>37</v>
      </c>
      <c r="E2397" t="s">
        <v>38</v>
      </c>
      <c r="F2397" t="s">
        <v>43</v>
      </c>
      <c r="G2397" t="s">
        <v>25</v>
      </c>
      <c r="H2397" t="str">
        <f t="shared" si="148"/>
        <v>Onsite/Hybrid</v>
      </c>
      <c r="I2397" t="s">
        <v>35</v>
      </c>
      <c r="J2397" t="str">
        <f t="shared" si="149"/>
        <v>0-2 yrs</v>
      </c>
      <c r="K2397">
        <f t="shared" ca="1" si="151"/>
        <v>2</v>
      </c>
      <c r="L2397" t="s">
        <v>39</v>
      </c>
      <c r="M2397">
        <v>0</v>
      </c>
      <c r="N2397">
        <v>0</v>
      </c>
      <c r="O2397">
        <v>0</v>
      </c>
      <c r="P2397">
        <v>1</v>
      </c>
      <c r="Q2397">
        <v>1</v>
      </c>
      <c r="R2397">
        <f>SUM(M2397:N2397:O2397:P2397:Q2397)</f>
        <v>2</v>
      </c>
      <c r="S2397" s="1">
        <v>76819</v>
      </c>
      <c r="T2397" s="1" t="str">
        <f t="shared" si="150"/>
        <v>Medium</v>
      </c>
      <c r="U2397">
        <v>12</v>
      </c>
      <c r="V2397">
        <v>2022</v>
      </c>
      <c r="W2397" t="s">
        <v>28</v>
      </c>
      <c r="X2397">
        <v>9</v>
      </c>
    </row>
    <row r="2398" spans="1:24" x14ac:dyDescent="0.3">
      <c r="A2398">
        <v>2397</v>
      </c>
      <c r="B2398" t="s">
        <v>21</v>
      </c>
      <c r="C2398" t="str">
        <f>_xlfn.XLOOKUP(B2398,Lookup_table!B:B,Lookup_table!C:C)</f>
        <v>AI</v>
      </c>
      <c r="D2398" t="s">
        <v>14</v>
      </c>
      <c r="E2398" t="s">
        <v>23</v>
      </c>
      <c r="F2398" t="s">
        <v>51</v>
      </c>
      <c r="G2398" t="s">
        <v>17</v>
      </c>
      <c r="H2398" t="str">
        <f t="shared" si="148"/>
        <v>Remote</v>
      </c>
      <c r="I2398" t="s">
        <v>18</v>
      </c>
      <c r="J2398" t="str">
        <f t="shared" si="149"/>
        <v>7+ yrs</v>
      </c>
      <c r="K2398">
        <f t="shared" ca="1" si="151"/>
        <v>10</v>
      </c>
      <c r="L2398" t="s">
        <v>39</v>
      </c>
      <c r="M2398">
        <v>1</v>
      </c>
      <c r="N2398">
        <v>0</v>
      </c>
      <c r="O2398">
        <v>1</v>
      </c>
      <c r="P2398">
        <v>0</v>
      </c>
      <c r="Q2398">
        <v>1</v>
      </c>
      <c r="R2398">
        <f>SUM(M2398:N2398:O2398:P2398:Q2398)</f>
        <v>3</v>
      </c>
      <c r="S2398" s="1">
        <v>165521</v>
      </c>
      <c r="T2398" s="1" t="str">
        <f t="shared" si="150"/>
        <v>High</v>
      </c>
      <c r="U2398">
        <v>1</v>
      </c>
      <c r="V2398">
        <v>2021</v>
      </c>
      <c r="W2398" t="s">
        <v>28</v>
      </c>
      <c r="X2398">
        <v>8</v>
      </c>
    </row>
    <row r="2399" spans="1:24" x14ac:dyDescent="0.3">
      <c r="A2399">
        <v>2398</v>
      </c>
      <c r="B2399" t="s">
        <v>21</v>
      </c>
      <c r="C2399" t="str">
        <f>_xlfn.XLOOKUP(B2399,Lookup_table!B:B,Lookup_table!C:C)</f>
        <v>AI</v>
      </c>
      <c r="D2399" t="s">
        <v>34</v>
      </c>
      <c r="E2399" t="s">
        <v>23</v>
      </c>
      <c r="F2399" t="s">
        <v>29</v>
      </c>
      <c r="G2399" t="s">
        <v>25</v>
      </c>
      <c r="H2399" t="str">
        <f t="shared" si="148"/>
        <v>Onsite/Hybrid</v>
      </c>
      <c r="I2399" t="s">
        <v>35</v>
      </c>
      <c r="J2399" t="str">
        <f t="shared" si="149"/>
        <v>0-2 yrs</v>
      </c>
      <c r="K2399">
        <f t="shared" ca="1" si="151"/>
        <v>2</v>
      </c>
      <c r="L2399" t="s">
        <v>39</v>
      </c>
      <c r="M2399">
        <v>0</v>
      </c>
      <c r="N2399">
        <v>0</v>
      </c>
      <c r="O2399">
        <v>1</v>
      </c>
      <c r="P2399">
        <v>1</v>
      </c>
      <c r="Q2399">
        <v>1</v>
      </c>
      <c r="R2399">
        <f>SUM(M2399:N2399:O2399:P2399:Q2399)</f>
        <v>3</v>
      </c>
      <c r="S2399" s="1">
        <v>127449</v>
      </c>
      <c r="T2399" s="1" t="str">
        <f t="shared" si="150"/>
        <v>High</v>
      </c>
      <c r="U2399">
        <v>11</v>
      </c>
      <c r="V2399">
        <v>2020</v>
      </c>
      <c r="W2399" t="s">
        <v>28</v>
      </c>
      <c r="X2399">
        <v>7</v>
      </c>
    </row>
    <row r="2400" spans="1:24" x14ac:dyDescent="0.3">
      <c r="A2400">
        <v>2399</v>
      </c>
      <c r="B2400" t="s">
        <v>31</v>
      </c>
      <c r="C2400" t="str">
        <f>_xlfn.XLOOKUP(B2400,Lookup_table!B:B,Lookup_table!C:C)</f>
        <v>Business</v>
      </c>
      <c r="D2400" t="s">
        <v>14</v>
      </c>
      <c r="E2400" t="s">
        <v>15</v>
      </c>
      <c r="F2400" t="s">
        <v>43</v>
      </c>
      <c r="G2400" t="s">
        <v>17</v>
      </c>
      <c r="H2400" t="str">
        <f t="shared" si="148"/>
        <v>Remote</v>
      </c>
      <c r="I2400" t="s">
        <v>26</v>
      </c>
      <c r="J2400" t="str">
        <f t="shared" si="149"/>
        <v>3-6 yrs</v>
      </c>
      <c r="K2400">
        <f t="shared" ca="1" si="151"/>
        <v>5</v>
      </c>
      <c r="L2400" t="s">
        <v>27</v>
      </c>
      <c r="M2400">
        <v>1</v>
      </c>
      <c r="N2400">
        <v>1</v>
      </c>
      <c r="O2400">
        <v>1</v>
      </c>
      <c r="P2400">
        <v>0</v>
      </c>
      <c r="Q2400">
        <v>0</v>
      </c>
      <c r="R2400">
        <f>SUM(M2400:N2400:O2400:P2400:Q2400)</f>
        <v>3</v>
      </c>
      <c r="S2400" s="1">
        <v>92551</v>
      </c>
      <c r="T2400" s="1" t="str">
        <f t="shared" si="150"/>
        <v>Medium</v>
      </c>
      <c r="U2400">
        <v>10</v>
      </c>
      <c r="V2400">
        <v>2023</v>
      </c>
      <c r="W2400" t="s">
        <v>20</v>
      </c>
      <c r="X2400">
        <v>4</v>
      </c>
    </row>
    <row r="2401" spans="1:24" x14ac:dyDescent="0.3">
      <c r="A2401">
        <v>2400</v>
      </c>
      <c r="B2401" t="s">
        <v>21</v>
      </c>
      <c r="C2401" t="str">
        <f>_xlfn.XLOOKUP(B2401,Lookup_table!B:B,Lookup_table!C:C)</f>
        <v>AI</v>
      </c>
      <c r="D2401" t="s">
        <v>34</v>
      </c>
      <c r="E2401" t="s">
        <v>42</v>
      </c>
      <c r="F2401" t="s">
        <v>24</v>
      </c>
      <c r="G2401" t="s">
        <v>30</v>
      </c>
      <c r="H2401" t="str">
        <f t="shared" si="148"/>
        <v>Onsite/Hybrid</v>
      </c>
      <c r="I2401" t="s">
        <v>35</v>
      </c>
      <c r="J2401" t="str">
        <f t="shared" si="149"/>
        <v>0-2 yrs</v>
      </c>
      <c r="K2401">
        <f t="shared" ca="1" si="151"/>
        <v>0</v>
      </c>
      <c r="L2401" t="s">
        <v>39</v>
      </c>
      <c r="M2401">
        <v>1</v>
      </c>
      <c r="N2401">
        <v>0</v>
      </c>
      <c r="O2401">
        <v>1</v>
      </c>
      <c r="P2401">
        <v>0</v>
      </c>
      <c r="Q2401">
        <v>1</v>
      </c>
      <c r="R2401">
        <f>SUM(M2401:N2401:O2401:P2401:Q2401)</f>
        <v>3</v>
      </c>
      <c r="S2401" s="1">
        <v>113480</v>
      </c>
      <c r="T2401" s="1" t="str">
        <f t="shared" si="150"/>
        <v>Medium</v>
      </c>
      <c r="U2401">
        <v>10</v>
      </c>
      <c r="V2401">
        <v>2025</v>
      </c>
      <c r="W2401" t="s">
        <v>20</v>
      </c>
      <c r="X2401">
        <v>5</v>
      </c>
    </row>
    <row r="2402" spans="1:24" x14ac:dyDescent="0.3">
      <c r="A2402">
        <v>2401</v>
      </c>
      <c r="B2402" t="s">
        <v>21</v>
      </c>
      <c r="C2402" t="str">
        <f>_xlfn.XLOOKUP(B2402,Lookup_table!B:B,Lookup_table!C:C)</f>
        <v>AI</v>
      </c>
      <c r="D2402" t="s">
        <v>34</v>
      </c>
      <c r="E2402" t="s">
        <v>40</v>
      </c>
      <c r="F2402" t="s">
        <v>43</v>
      </c>
      <c r="G2402" t="s">
        <v>30</v>
      </c>
      <c r="H2402" t="str">
        <f t="shared" si="148"/>
        <v>Onsite/Hybrid</v>
      </c>
      <c r="I2402" t="s">
        <v>26</v>
      </c>
      <c r="J2402" t="str">
        <f t="shared" si="149"/>
        <v>3-6 yrs</v>
      </c>
      <c r="K2402">
        <f t="shared" ca="1" si="151"/>
        <v>4</v>
      </c>
      <c r="L2402" t="s">
        <v>27</v>
      </c>
      <c r="M2402">
        <v>0</v>
      </c>
      <c r="N2402">
        <v>0</v>
      </c>
      <c r="O2402">
        <v>1</v>
      </c>
      <c r="P2402">
        <v>0</v>
      </c>
      <c r="Q2402">
        <v>0</v>
      </c>
      <c r="R2402">
        <f>SUM(M2402:N2402:O2402:P2402:Q2402)</f>
        <v>1</v>
      </c>
      <c r="S2402" s="1">
        <v>133052</v>
      </c>
      <c r="T2402" s="1" t="str">
        <f t="shared" si="150"/>
        <v>High</v>
      </c>
      <c r="U2402">
        <v>5</v>
      </c>
      <c r="V2402">
        <v>2026</v>
      </c>
      <c r="W2402" t="s">
        <v>20</v>
      </c>
      <c r="X2402">
        <v>3</v>
      </c>
    </row>
    <row r="2403" spans="1:24" x14ac:dyDescent="0.3">
      <c r="A2403">
        <v>2402</v>
      </c>
      <c r="B2403" t="s">
        <v>50</v>
      </c>
      <c r="C2403" t="str">
        <f>_xlfn.XLOOKUP(B2403,Lookup_table!B:B,Lookup_table!C:C)</f>
        <v>AI</v>
      </c>
      <c r="D2403" t="s">
        <v>22</v>
      </c>
      <c r="E2403" t="s">
        <v>23</v>
      </c>
      <c r="F2403" t="s">
        <v>51</v>
      </c>
      <c r="G2403" t="s">
        <v>30</v>
      </c>
      <c r="H2403" t="str">
        <f t="shared" si="148"/>
        <v>Onsite/Hybrid</v>
      </c>
      <c r="I2403" t="s">
        <v>35</v>
      </c>
      <c r="J2403" t="str">
        <f t="shared" si="149"/>
        <v>0-2 yrs</v>
      </c>
      <c r="K2403">
        <f t="shared" ca="1" si="151"/>
        <v>2</v>
      </c>
      <c r="L2403" t="s">
        <v>27</v>
      </c>
      <c r="M2403">
        <v>0</v>
      </c>
      <c r="N2403">
        <v>0</v>
      </c>
      <c r="O2403">
        <v>1</v>
      </c>
      <c r="P2403">
        <v>1</v>
      </c>
      <c r="Q2403">
        <v>0</v>
      </c>
      <c r="R2403">
        <f>SUM(M2403:N2403:O2403:P2403:Q2403)</f>
        <v>2</v>
      </c>
      <c r="S2403" s="1">
        <v>136182</v>
      </c>
      <c r="T2403" s="1" t="str">
        <f t="shared" si="150"/>
        <v>High</v>
      </c>
      <c r="U2403">
        <v>11</v>
      </c>
      <c r="V2403">
        <v>2020</v>
      </c>
      <c r="W2403" t="s">
        <v>28</v>
      </c>
      <c r="X2403">
        <v>5</v>
      </c>
    </row>
    <row r="2404" spans="1:24" x14ac:dyDescent="0.3">
      <c r="A2404">
        <v>2403</v>
      </c>
      <c r="B2404" t="s">
        <v>50</v>
      </c>
      <c r="C2404" t="str">
        <f>_xlfn.XLOOKUP(B2404,Lookup_table!B:B,Lookup_table!C:C)</f>
        <v>AI</v>
      </c>
      <c r="D2404" t="s">
        <v>14</v>
      </c>
      <c r="E2404" t="s">
        <v>15</v>
      </c>
      <c r="F2404" t="s">
        <v>52</v>
      </c>
      <c r="G2404" t="s">
        <v>17</v>
      </c>
      <c r="H2404" t="str">
        <f t="shared" si="148"/>
        <v>Remote</v>
      </c>
      <c r="I2404" t="s">
        <v>26</v>
      </c>
      <c r="J2404" t="str">
        <f t="shared" si="149"/>
        <v>3-6 yrs</v>
      </c>
      <c r="K2404">
        <f t="shared" ca="1" si="151"/>
        <v>6</v>
      </c>
      <c r="L2404" t="s">
        <v>27</v>
      </c>
      <c r="M2404">
        <v>0</v>
      </c>
      <c r="N2404">
        <v>0</v>
      </c>
      <c r="O2404">
        <v>0</v>
      </c>
      <c r="P2404">
        <v>0</v>
      </c>
      <c r="Q2404">
        <v>1</v>
      </c>
      <c r="R2404">
        <f>SUM(M2404:N2404:O2404:P2404:Q2404)</f>
        <v>1</v>
      </c>
      <c r="S2404" s="1">
        <v>123468</v>
      </c>
      <c r="T2404" s="1" t="str">
        <f t="shared" si="150"/>
        <v>High</v>
      </c>
      <c r="U2404">
        <v>1</v>
      </c>
      <c r="V2404">
        <v>2023</v>
      </c>
      <c r="W2404" t="s">
        <v>28</v>
      </c>
      <c r="X2404">
        <v>9</v>
      </c>
    </row>
    <row r="2405" spans="1:24" x14ac:dyDescent="0.3">
      <c r="A2405">
        <v>2404</v>
      </c>
      <c r="B2405" t="s">
        <v>36</v>
      </c>
      <c r="C2405" t="str">
        <f>_xlfn.XLOOKUP(B2405,Lookup_table!B:B,Lookup_table!C:C)</f>
        <v>Data</v>
      </c>
      <c r="D2405" t="s">
        <v>14</v>
      </c>
      <c r="E2405" t="s">
        <v>32</v>
      </c>
      <c r="F2405" t="s">
        <v>43</v>
      </c>
      <c r="G2405" t="s">
        <v>25</v>
      </c>
      <c r="H2405" t="str">
        <f t="shared" si="148"/>
        <v>Onsite/Hybrid</v>
      </c>
      <c r="I2405" t="s">
        <v>26</v>
      </c>
      <c r="J2405" t="str">
        <f t="shared" si="149"/>
        <v>3-6 yrs</v>
      </c>
      <c r="K2405">
        <f t="shared" ca="1" si="151"/>
        <v>5</v>
      </c>
      <c r="L2405" t="s">
        <v>39</v>
      </c>
      <c r="M2405">
        <v>1</v>
      </c>
      <c r="N2405">
        <v>0</v>
      </c>
      <c r="O2405">
        <v>0</v>
      </c>
      <c r="P2405">
        <v>1</v>
      </c>
      <c r="Q2405">
        <v>1</v>
      </c>
      <c r="R2405">
        <f>SUM(M2405:N2405:O2405:P2405:Q2405)</f>
        <v>3</v>
      </c>
      <c r="S2405" s="1">
        <v>101260</v>
      </c>
      <c r="T2405" s="1" t="str">
        <f t="shared" si="150"/>
        <v>Medium</v>
      </c>
      <c r="U2405">
        <v>1</v>
      </c>
      <c r="V2405">
        <v>2025</v>
      </c>
      <c r="W2405" t="s">
        <v>20</v>
      </c>
      <c r="X2405">
        <v>5</v>
      </c>
    </row>
    <row r="2406" spans="1:24" x14ac:dyDescent="0.3">
      <c r="A2406">
        <v>2405</v>
      </c>
      <c r="B2406" t="s">
        <v>41</v>
      </c>
      <c r="C2406" t="str">
        <f>_xlfn.XLOOKUP(B2406,Lookup_table!B:B,Lookup_table!C:C)</f>
        <v>Data</v>
      </c>
      <c r="D2406" t="s">
        <v>34</v>
      </c>
      <c r="E2406" t="s">
        <v>38</v>
      </c>
      <c r="F2406" t="s">
        <v>24</v>
      </c>
      <c r="G2406" t="s">
        <v>17</v>
      </c>
      <c r="H2406" t="str">
        <f t="shared" si="148"/>
        <v>Remote</v>
      </c>
      <c r="I2406" t="s">
        <v>35</v>
      </c>
      <c r="J2406" t="str">
        <f t="shared" si="149"/>
        <v>0-2 yrs</v>
      </c>
      <c r="K2406">
        <f t="shared" ca="1" si="151"/>
        <v>2</v>
      </c>
      <c r="L2406" t="s">
        <v>27</v>
      </c>
      <c r="M2406">
        <v>1</v>
      </c>
      <c r="N2406">
        <v>0</v>
      </c>
      <c r="O2406">
        <v>1</v>
      </c>
      <c r="P2406">
        <v>1</v>
      </c>
      <c r="Q2406">
        <v>0</v>
      </c>
      <c r="R2406">
        <f>SUM(M2406:N2406:O2406:P2406:Q2406)</f>
        <v>3</v>
      </c>
      <c r="S2406" s="1">
        <v>83111</v>
      </c>
      <c r="T2406" s="1" t="str">
        <f t="shared" si="150"/>
        <v>Medium</v>
      </c>
      <c r="U2406">
        <v>1</v>
      </c>
      <c r="V2406">
        <v>2025</v>
      </c>
      <c r="W2406" t="s">
        <v>28</v>
      </c>
      <c r="X2406">
        <v>3</v>
      </c>
    </row>
    <row r="2407" spans="1:24" x14ac:dyDescent="0.3">
      <c r="A2407">
        <v>2406</v>
      </c>
      <c r="B2407" t="s">
        <v>41</v>
      </c>
      <c r="C2407" t="str">
        <f>_xlfn.XLOOKUP(B2407,Lookup_table!B:B,Lookup_table!C:C)</f>
        <v>Data</v>
      </c>
      <c r="D2407" t="s">
        <v>22</v>
      </c>
      <c r="E2407" t="s">
        <v>23</v>
      </c>
      <c r="F2407" t="s">
        <v>16</v>
      </c>
      <c r="G2407" t="s">
        <v>30</v>
      </c>
      <c r="H2407" t="str">
        <f t="shared" si="148"/>
        <v>Onsite/Hybrid</v>
      </c>
      <c r="I2407" t="s">
        <v>35</v>
      </c>
      <c r="J2407" t="str">
        <f t="shared" si="149"/>
        <v>0-2 yrs</v>
      </c>
      <c r="K2407">
        <f t="shared" ca="1" si="151"/>
        <v>0</v>
      </c>
      <c r="L2407" t="s">
        <v>39</v>
      </c>
      <c r="M2407">
        <v>0</v>
      </c>
      <c r="N2407">
        <v>1</v>
      </c>
      <c r="O2407">
        <v>1</v>
      </c>
      <c r="P2407">
        <v>1</v>
      </c>
      <c r="Q2407">
        <v>0</v>
      </c>
      <c r="R2407">
        <f>SUM(M2407:N2407:O2407:P2407:Q2407)</f>
        <v>3</v>
      </c>
      <c r="S2407" s="1">
        <v>104771</v>
      </c>
      <c r="T2407" s="1" t="str">
        <f t="shared" si="150"/>
        <v>Medium</v>
      </c>
      <c r="U2407">
        <v>4</v>
      </c>
      <c r="V2407">
        <v>2022</v>
      </c>
      <c r="W2407" t="s">
        <v>28</v>
      </c>
      <c r="X2407">
        <v>3</v>
      </c>
    </row>
    <row r="2408" spans="1:24" x14ac:dyDescent="0.3">
      <c r="A2408">
        <v>2407</v>
      </c>
      <c r="B2408" t="s">
        <v>33</v>
      </c>
      <c r="C2408" t="str">
        <f>_xlfn.XLOOKUP(B2408,Lookup_table!B:B,Lookup_table!C:C)</f>
        <v>Data</v>
      </c>
      <c r="D2408" t="s">
        <v>22</v>
      </c>
      <c r="E2408" t="s">
        <v>42</v>
      </c>
      <c r="F2408" t="s">
        <v>29</v>
      </c>
      <c r="G2408" t="s">
        <v>17</v>
      </c>
      <c r="H2408" t="str">
        <f t="shared" si="148"/>
        <v>Remote</v>
      </c>
      <c r="I2408" t="s">
        <v>26</v>
      </c>
      <c r="J2408" t="str">
        <f t="shared" si="149"/>
        <v>3-6 yrs</v>
      </c>
      <c r="K2408">
        <f t="shared" ca="1" si="151"/>
        <v>5</v>
      </c>
      <c r="L2408" t="s">
        <v>19</v>
      </c>
      <c r="M2408">
        <v>1</v>
      </c>
      <c r="N2408">
        <v>0</v>
      </c>
      <c r="O2408">
        <v>1</v>
      </c>
      <c r="P2408">
        <v>0</v>
      </c>
      <c r="Q2408">
        <v>1</v>
      </c>
      <c r="R2408">
        <f>SUM(M2408:N2408:O2408:P2408:Q2408)</f>
        <v>3</v>
      </c>
      <c r="S2408" s="1">
        <v>122839</v>
      </c>
      <c r="T2408" s="1" t="str">
        <f t="shared" si="150"/>
        <v>High</v>
      </c>
      <c r="U2408">
        <v>5</v>
      </c>
      <c r="V2408">
        <v>2023</v>
      </c>
      <c r="W2408" t="s">
        <v>20</v>
      </c>
      <c r="X2408">
        <v>1</v>
      </c>
    </row>
    <row r="2409" spans="1:24" x14ac:dyDescent="0.3">
      <c r="A2409">
        <v>2408</v>
      </c>
      <c r="B2409" t="s">
        <v>33</v>
      </c>
      <c r="C2409" t="str">
        <f>_xlfn.XLOOKUP(B2409,Lookup_table!B:B,Lookup_table!C:C)</f>
        <v>Data</v>
      </c>
      <c r="D2409" t="s">
        <v>14</v>
      </c>
      <c r="E2409" t="s">
        <v>15</v>
      </c>
      <c r="F2409" t="s">
        <v>44</v>
      </c>
      <c r="G2409" t="s">
        <v>25</v>
      </c>
      <c r="H2409" t="str">
        <f t="shared" si="148"/>
        <v>Onsite/Hybrid</v>
      </c>
      <c r="I2409" t="s">
        <v>35</v>
      </c>
      <c r="J2409" t="str">
        <f t="shared" si="149"/>
        <v>0-2 yrs</v>
      </c>
      <c r="K2409">
        <f t="shared" ca="1" si="151"/>
        <v>2</v>
      </c>
      <c r="L2409" t="s">
        <v>19</v>
      </c>
      <c r="M2409">
        <v>0</v>
      </c>
      <c r="N2409">
        <v>1</v>
      </c>
      <c r="O2409">
        <v>1</v>
      </c>
      <c r="P2409">
        <v>1</v>
      </c>
      <c r="Q2409">
        <v>1</v>
      </c>
      <c r="R2409">
        <f>SUM(M2409:N2409:O2409:P2409:Q2409)</f>
        <v>4</v>
      </c>
      <c r="S2409" s="1">
        <v>89106</v>
      </c>
      <c r="T2409" s="1" t="str">
        <f t="shared" si="150"/>
        <v>Medium</v>
      </c>
      <c r="U2409">
        <v>8</v>
      </c>
      <c r="V2409">
        <v>2020</v>
      </c>
      <c r="W2409" t="s">
        <v>28</v>
      </c>
      <c r="X2409">
        <v>2</v>
      </c>
    </row>
    <row r="2410" spans="1:24" x14ac:dyDescent="0.3">
      <c r="A2410">
        <v>2409</v>
      </c>
      <c r="B2410" t="s">
        <v>21</v>
      </c>
      <c r="C2410" t="str">
        <f>_xlfn.XLOOKUP(B2410,Lookup_table!B:B,Lookup_table!C:C)</f>
        <v>AI</v>
      </c>
      <c r="D2410" t="s">
        <v>34</v>
      </c>
      <c r="E2410" t="s">
        <v>40</v>
      </c>
      <c r="F2410" t="s">
        <v>51</v>
      </c>
      <c r="G2410" t="s">
        <v>17</v>
      </c>
      <c r="H2410" t="str">
        <f t="shared" si="148"/>
        <v>Remote</v>
      </c>
      <c r="I2410" t="s">
        <v>35</v>
      </c>
      <c r="J2410" t="str">
        <f t="shared" si="149"/>
        <v>0-2 yrs</v>
      </c>
      <c r="K2410">
        <f t="shared" ca="1" si="151"/>
        <v>2</v>
      </c>
      <c r="L2410" t="s">
        <v>27</v>
      </c>
      <c r="M2410">
        <v>1</v>
      </c>
      <c r="N2410">
        <v>1</v>
      </c>
      <c r="O2410">
        <v>1</v>
      </c>
      <c r="P2410">
        <v>0</v>
      </c>
      <c r="Q2410">
        <v>0</v>
      </c>
      <c r="R2410">
        <f>SUM(M2410:N2410:O2410:P2410:Q2410)</f>
        <v>3</v>
      </c>
      <c r="S2410" s="1">
        <v>101758</v>
      </c>
      <c r="T2410" s="1" t="str">
        <f t="shared" si="150"/>
        <v>Medium</v>
      </c>
      <c r="U2410">
        <v>11</v>
      </c>
      <c r="V2410">
        <v>2024</v>
      </c>
      <c r="W2410" t="s">
        <v>34</v>
      </c>
      <c r="X2410">
        <v>2</v>
      </c>
    </row>
    <row r="2411" spans="1:24" x14ac:dyDescent="0.3">
      <c r="A2411">
        <v>2410</v>
      </c>
      <c r="B2411" t="s">
        <v>21</v>
      </c>
      <c r="C2411" t="str">
        <f>_xlfn.XLOOKUP(B2411,Lookup_table!B:B,Lookup_table!C:C)</f>
        <v>AI</v>
      </c>
      <c r="D2411" t="s">
        <v>14</v>
      </c>
      <c r="E2411" t="s">
        <v>40</v>
      </c>
      <c r="F2411" t="s">
        <v>43</v>
      </c>
      <c r="G2411" t="s">
        <v>25</v>
      </c>
      <c r="H2411" t="str">
        <f t="shared" si="148"/>
        <v>Onsite/Hybrid</v>
      </c>
      <c r="I2411" t="s">
        <v>26</v>
      </c>
      <c r="J2411" t="str">
        <f t="shared" si="149"/>
        <v>3-6 yrs</v>
      </c>
      <c r="K2411">
        <f t="shared" ca="1" si="151"/>
        <v>6</v>
      </c>
      <c r="L2411" t="s">
        <v>39</v>
      </c>
      <c r="M2411">
        <v>0</v>
      </c>
      <c r="N2411">
        <v>0</v>
      </c>
      <c r="O2411">
        <v>1</v>
      </c>
      <c r="P2411">
        <v>1</v>
      </c>
      <c r="Q2411">
        <v>0</v>
      </c>
      <c r="R2411">
        <f>SUM(M2411:N2411:O2411:P2411:Q2411)</f>
        <v>2</v>
      </c>
      <c r="S2411" s="1">
        <v>148121</v>
      </c>
      <c r="T2411" s="1" t="str">
        <f t="shared" si="150"/>
        <v>High</v>
      </c>
      <c r="U2411">
        <v>8</v>
      </c>
      <c r="V2411">
        <v>2026</v>
      </c>
      <c r="W2411" t="s">
        <v>28</v>
      </c>
      <c r="X2411">
        <v>6</v>
      </c>
    </row>
    <row r="2412" spans="1:24" x14ac:dyDescent="0.3">
      <c r="A2412">
        <v>2411</v>
      </c>
      <c r="B2412" t="s">
        <v>41</v>
      </c>
      <c r="C2412" t="str">
        <f>_xlfn.XLOOKUP(B2412,Lookup_table!B:B,Lookup_table!C:C)</f>
        <v>Data</v>
      </c>
      <c r="D2412" t="s">
        <v>22</v>
      </c>
      <c r="E2412" t="s">
        <v>23</v>
      </c>
      <c r="F2412" t="s">
        <v>29</v>
      </c>
      <c r="G2412" t="s">
        <v>25</v>
      </c>
      <c r="H2412" t="str">
        <f t="shared" si="148"/>
        <v>Onsite/Hybrid</v>
      </c>
      <c r="I2412" t="s">
        <v>35</v>
      </c>
      <c r="J2412" t="str">
        <f t="shared" si="149"/>
        <v>0-2 yrs</v>
      </c>
      <c r="K2412">
        <f t="shared" ca="1" si="151"/>
        <v>0</v>
      </c>
      <c r="L2412" t="s">
        <v>39</v>
      </c>
      <c r="M2412">
        <v>0</v>
      </c>
      <c r="N2412">
        <v>0</v>
      </c>
      <c r="O2412">
        <v>0</v>
      </c>
      <c r="P2412">
        <v>1</v>
      </c>
      <c r="Q2412">
        <v>0</v>
      </c>
      <c r="R2412">
        <f>SUM(M2412:N2412:O2412:P2412:Q2412)</f>
        <v>1</v>
      </c>
      <c r="S2412" s="1">
        <v>83047</v>
      </c>
      <c r="T2412" s="1" t="str">
        <f t="shared" si="150"/>
        <v>Medium</v>
      </c>
      <c r="U2412">
        <v>7</v>
      </c>
      <c r="V2412">
        <v>2026</v>
      </c>
      <c r="W2412" t="s">
        <v>34</v>
      </c>
      <c r="X2412">
        <v>3</v>
      </c>
    </row>
    <row r="2413" spans="1:24" x14ac:dyDescent="0.3">
      <c r="A2413">
        <v>2412</v>
      </c>
      <c r="B2413" t="s">
        <v>31</v>
      </c>
      <c r="C2413" t="str">
        <f>_xlfn.XLOOKUP(B2413,Lookup_table!B:B,Lookup_table!C:C)</f>
        <v>Business</v>
      </c>
      <c r="D2413" t="s">
        <v>14</v>
      </c>
      <c r="E2413" t="s">
        <v>23</v>
      </c>
      <c r="F2413" t="s">
        <v>44</v>
      </c>
      <c r="G2413" t="s">
        <v>25</v>
      </c>
      <c r="H2413" t="str">
        <f t="shared" si="148"/>
        <v>Onsite/Hybrid</v>
      </c>
      <c r="I2413" t="s">
        <v>26</v>
      </c>
      <c r="J2413" t="str">
        <f t="shared" si="149"/>
        <v>3-6 yrs</v>
      </c>
      <c r="K2413">
        <f t="shared" ca="1" si="151"/>
        <v>4</v>
      </c>
      <c r="L2413" t="s">
        <v>27</v>
      </c>
      <c r="M2413">
        <v>0</v>
      </c>
      <c r="N2413">
        <v>0</v>
      </c>
      <c r="O2413">
        <v>1</v>
      </c>
      <c r="P2413">
        <v>0</v>
      </c>
      <c r="Q2413">
        <v>1</v>
      </c>
      <c r="R2413">
        <f>SUM(M2413:N2413:O2413:P2413:Q2413)</f>
        <v>2</v>
      </c>
      <c r="S2413" s="1">
        <v>102181</v>
      </c>
      <c r="T2413" s="1" t="str">
        <f t="shared" si="150"/>
        <v>Medium</v>
      </c>
      <c r="U2413">
        <v>6</v>
      </c>
      <c r="V2413">
        <v>2024</v>
      </c>
      <c r="W2413" t="s">
        <v>28</v>
      </c>
      <c r="X2413">
        <v>9</v>
      </c>
    </row>
    <row r="2414" spans="1:24" x14ac:dyDescent="0.3">
      <c r="A2414">
        <v>2413</v>
      </c>
      <c r="B2414" t="s">
        <v>41</v>
      </c>
      <c r="C2414" t="str">
        <f>_xlfn.XLOOKUP(B2414,Lookup_table!B:B,Lookup_table!C:C)</f>
        <v>Data</v>
      </c>
      <c r="D2414" t="s">
        <v>14</v>
      </c>
      <c r="E2414" t="s">
        <v>15</v>
      </c>
      <c r="F2414" t="s">
        <v>29</v>
      </c>
      <c r="G2414" t="s">
        <v>17</v>
      </c>
      <c r="H2414" t="str">
        <f t="shared" si="148"/>
        <v>Remote</v>
      </c>
      <c r="I2414" t="s">
        <v>35</v>
      </c>
      <c r="J2414" t="str">
        <f t="shared" si="149"/>
        <v>0-2 yrs</v>
      </c>
      <c r="K2414">
        <f t="shared" ca="1" si="151"/>
        <v>2</v>
      </c>
      <c r="L2414" t="s">
        <v>39</v>
      </c>
      <c r="M2414">
        <v>0</v>
      </c>
      <c r="N2414">
        <v>1</v>
      </c>
      <c r="O2414">
        <v>1</v>
      </c>
      <c r="P2414">
        <v>0</v>
      </c>
      <c r="Q2414">
        <v>0</v>
      </c>
      <c r="R2414">
        <f>SUM(M2414:N2414:O2414:P2414:Q2414)</f>
        <v>2</v>
      </c>
      <c r="S2414" s="1">
        <v>67091</v>
      </c>
      <c r="T2414" s="1" t="str">
        <f t="shared" si="150"/>
        <v>Low</v>
      </c>
      <c r="U2414">
        <v>5</v>
      </c>
      <c r="V2414">
        <v>2020</v>
      </c>
      <c r="W2414" t="s">
        <v>20</v>
      </c>
      <c r="X2414">
        <v>2</v>
      </c>
    </row>
    <row r="2415" spans="1:24" x14ac:dyDescent="0.3">
      <c r="A2415">
        <v>2414</v>
      </c>
      <c r="B2415" t="s">
        <v>21</v>
      </c>
      <c r="C2415" t="str">
        <f>_xlfn.XLOOKUP(B2415,Lookup_table!B:B,Lookup_table!C:C)</f>
        <v>AI</v>
      </c>
      <c r="D2415" t="s">
        <v>34</v>
      </c>
      <c r="E2415" t="s">
        <v>38</v>
      </c>
      <c r="F2415" t="s">
        <v>51</v>
      </c>
      <c r="G2415" t="s">
        <v>25</v>
      </c>
      <c r="H2415" t="str">
        <f t="shared" si="148"/>
        <v>Onsite/Hybrid</v>
      </c>
      <c r="I2415" t="s">
        <v>18</v>
      </c>
      <c r="J2415" t="str">
        <f t="shared" si="149"/>
        <v>7+ yrs</v>
      </c>
      <c r="K2415">
        <f t="shared" ca="1" si="151"/>
        <v>9</v>
      </c>
      <c r="L2415" t="s">
        <v>39</v>
      </c>
      <c r="M2415">
        <v>0</v>
      </c>
      <c r="N2415">
        <v>0</v>
      </c>
      <c r="O2415">
        <v>0</v>
      </c>
      <c r="P2415">
        <v>1</v>
      </c>
      <c r="Q2415">
        <v>1</v>
      </c>
      <c r="R2415">
        <f>SUM(M2415:N2415:O2415:P2415:Q2415)</f>
        <v>2</v>
      </c>
      <c r="S2415" s="1">
        <v>163138</v>
      </c>
      <c r="T2415" s="1" t="str">
        <f t="shared" si="150"/>
        <v>High</v>
      </c>
      <c r="U2415">
        <v>4</v>
      </c>
      <c r="V2415">
        <v>2025</v>
      </c>
      <c r="W2415" t="s">
        <v>28</v>
      </c>
      <c r="X2415">
        <v>7</v>
      </c>
    </row>
    <row r="2416" spans="1:24" x14ac:dyDescent="0.3">
      <c r="A2416">
        <v>2415</v>
      </c>
      <c r="B2416" t="s">
        <v>31</v>
      </c>
      <c r="C2416" t="str">
        <f>_xlfn.XLOOKUP(B2416,Lookup_table!B:B,Lookup_table!C:C)</f>
        <v>Business</v>
      </c>
      <c r="D2416" t="s">
        <v>37</v>
      </c>
      <c r="E2416" t="s">
        <v>42</v>
      </c>
      <c r="F2416" t="s">
        <v>29</v>
      </c>
      <c r="G2416" t="s">
        <v>17</v>
      </c>
      <c r="H2416" t="str">
        <f t="shared" si="148"/>
        <v>Remote</v>
      </c>
      <c r="I2416" t="s">
        <v>18</v>
      </c>
      <c r="J2416" t="str">
        <f t="shared" si="149"/>
        <v>7+ yrs</v>
      </c>
      <c r="K2416">
        <f t="shared" ca="1" si="151"/>
        <v>8</v>
      </c>
      <c r="L2416" t="s">
        <v>27</v>
      </c>
      <c r="M2416">
        <v>0</v>
      </c>
      <c r="N2416">
        <v>1</v>
      </c>
      <c r="O2416">
        <v>0</v>
      </c>
      <c r="P2416">
        <v>0</v>
      </c>
      <c r="Q2416">
        <v>1</v>
      </c>
      <c r="R2416">
        <f>SUM(M2416:N2416:O2416:P2416:Q2416)</f>
        <v>2</v>
      </c>
      <c r="S2416" s="1">
        <v>110335</v>
      </c>
      <c r="T2416" s="1" t="str">
        <f t="shared" si="150"/>
        <v>Medium</v>
      </c>
      <c r="U2416">
        <v>1</v>
      </c>
      <c r="V2416">
        <v>2024</v>
      </c>
      <c r="W2416" t="s">
        <v>34</v>
      </c>
      <c r="X2416">
        <v>3</v>
      </c>
    </row>
    <row r="2417" spans="1:24" x14ac:dyDescent="0.3">
      <c r="A2417">
        <v>2416</v>
      </c>
      <c r="B2417" t="s">
        <v>41</v>
      </c>
      <c r="C2417" t="str">
        <f>_xlfn.XLOOKUP(B2417,Lookup_table!B:B,Lookup_table!C:C)</f>
        <v>Data</v>
      </c>
      <c r="D2417" t="s">
        <v>34</v>
      </c>
      <c r="E2417" t="s">
        <v>42</v>
      </c>
      <c r="F2417" t="s">
        <v>51</v>
      </c>
      <c r="G2417" t="s">
        <v>30</v>
      </c>
      <c r="H2417" t="str">
        <f t="shared" si="148"/>
        <v>Onsite/Hybrid</v>
      </c>
      <c r="I2417" t="s">
        <v>26</v>
      </c>
      <c r="J2417" t="str">
        <f t="shared" si="149"/>
        <v>3-6 yrs</v>
      </c>
      <c r="K2417">
        <f t="shared" ca="1" si="151"/>
        <v>5</v>
      </c>
      <c r="L2417" t="s">
        <v>27</v>
      </c>
      <c r="M2417">
        <v>1</v>
      </c>
      <c r="N2417">
        <v>0</v>
      </c>
      <c r="O2417">
        <v>1</v>
      </c>
      <c r="P2417">
        <v>0</v>
      </c>
      <c r="Q2417">
        <v>0</v>
      </c>
      <c r="R2417">
        <f>SUM(M2417:N2417:O2417:P2417:Q2417)</f>
        <v>2</v>
      </c>
      <c r="S2417" s="1">
        <v>88357</v>
      </c>
      <c r="T2417" s="1" t="str">
        <f t="shared" si="150"/>
        <v>Medium</v>
      </c>
      <c r="U2417">
        <v>9</v>
      </c>
      <c r="V2417">
        <v>2023</v>
      </c>
      <c r="W2417" t="s">
        <v>28</v>
      </c>
      <c r="X2417">
        <v>9</v>
      </c>
    </row>
    <row r="2418" spans="1:24" x14ac:dyDescent="0.3">
      <c r="A2418">
        <v>2417</v>
      </c>
      <c r="B2418" t="s">
        <v>36</v>
      </c>
      <c r="C2418" t="str">
        <f>_xlfn.XLOOKUP(B2418,Lookup_table!B:B,Lookup_table!C:C)</f>
        <v>Data</v>
      </c>
      <c r="D2418" t="s">
        <v>37</v>
      </c>
      <c r="E2418" t="s">
        <v>23</v>
      </c>
      <c r="F2418" t="s">
        <v>43</v>
      </c>
      <c r="G2418" t="s">
        <v>30</v>
      </c>
      <c r="H2418" t="str">
        <f t="shared" si="148"/>
        <v>Onsite/Hybrid</v>
      </c>
      <c r="I2418" t="s">
        <v>26</v>
      </c>
      <c r="J2418" t="str">
        <f t="shared" si="149"/>
        <v>3-6 yrs</v>
      </c>
      <c r="K2418">
        <f t="shared" ca="1" si="151"/>
        <v>3</v>
      </c>
      <c r="L2418" t="s">
        <v>27</v>
      </c>
      <c r="M2418">
        <v>0</v>
      </c>
      <c r="N2418">
        <v>0</v>
      </c>
      <c r="O2418">
        <v>0</v>
      </c>
      <c r="P2418">
        <v>0</v>
      </c>
      <c r="Q2418">
        <v>0</v>
      </c>
      <c r="R2418">
        <f>SUM(M2418:N2418:O2418:P2418:Q2418)</f>
        <v>0</v>
      </c>
      <c r="S2418" s="1">
        <v>75467</v>
      </c>
      <c r="T2418" s="1" t="str">
        <f t="shared" si="150"/>
        <v>Medium</v>
      </c>
      <c r="U2418">
        <v>6</v>
      </c>
      <c r="V2418">
        <v>2026</v>
      </c>
      <c r="W2418" t="s">
        <v>20</v>
      </c>
      <c r="X2418">
        <v>3</v>
      </c>
    </row>
    <row r="2419" spans="1:24" x14ac:dyDescent="0.3">
      <c r="A2419">
        <v>2418</v>
      </c>
      <c r="B2419" t="s">
        <v>21</v>
      </c>
      <c r="C2419" t="str">
        <f>_xlfn.XLOOKUP(B2419,Lookup_table!B:B,Lookup_table!C:C)</f>
        <v>AI</v>
      </c>
      <c r="D2419" t="s">
        <v>22</v>
      </c>
      <c r="E2419" t="s">
        <v>42</v>
      </c>
      <c r="F2419" t="s">
        <v>44</v>
      </c>
      <c r="G2419" t="s">
        <v>25</v>
      </c>
      <c r="H2419" t="str">
        <f t="shared" si="148"/>
        <v>Onsite/Hybrid</v>
      </c>
      <c r="I2419" t="s">
        <v>18</v>
      </c>
      <c r="J2419" t="str">
        <f t="shared" si="149"/>
        <v>7+ yrs</v>
      </c>
      <c r="K2419">
        <f t="shared" ca="1" si="151"/>
        <v>10</v>
      </c>
      <c r="L2419" t="s">
        <v>39</v>
      </c>
      <c r="M2419">
        <v>1</v>
      </c>
      <c r="N2419">
        <v>1</v>
      </c>
      <c r="O2419">
        <v>0</v>
      </c>
      <c r="P2419">
        <v>1</v>
      </c>
      <c r="Q2419">
        <v>0</v>
      </c>
      <c r="R2419">
        <f>SUM(M2419:N2419:O2419:P2419:Q2419)</f>
        <v>3</v>
      </c>
      <c r="S2419" s="1">
        <v>175690</v>
      </c>
      <c r="T2419" s="1" t="str">
        <f t="shared" si="150"/>
        <v>High</v>
      </c>
      <c r="U2419">
        <v>9</v>
      </c>
      <c r="V2419">
        <v>2021</v>
      </c>
      <c r="W2419" t="s">
        <v>34</v>
      </c>
      <c r="X2419">
        <v>6</v>
      </c>
    </row>
    <row r="2420" spans="1:24" x14ac:dyDescent="0.3">
      <c r="A2420">
        <v>2419</v>
      </c>
      <c r="B2420" t="s">
        <v>50</v>
      </c>
      <c r="C2420" t="str">
        <f>_xlfn.XLOOKUP(B2420,Lookup_table!B:B,Lookup_table!C:C)</f>
        <v>AI</v>
      </c>
      <c r="D2420" t="s">
        <v>14</v>
      </c>
      <c r="E2420" t="s">
        <v>32</v>
      </c>
      <c r="F2420" t="s">
        <v>43</v>
      </c>
      <c r="G2420" t="s">
        <v>30</v>
      </c>
      <c r="H2420" t="str">
        <f t="shared" si="148"/>
        <v>Onsite/Hybrid</v>
      </c>
      <c r="I2420" t="s">
        <v>26</v>
      </c>
      <c r="J2420" t="str">
        <f t="shared" si="149"/>
        <v>3-6 yrs</v>
      </c>
      <c r="K2420">
        <f t="shared" ca="1" si="151"/>
        <v>4</v>
      </c>
      <c r="L2420" t="s">
        <v>19</v>
      </c>
      <c r="M2420">
        <v>0</v>
      </c>
      <c r="N2420">
        <v>0</v>
      </c>
      <c r="O2420">
        <v>1</v>
      </c>
      <c r="P2420">
        <v>0</v>
      </c>
      <c r="Q2420">
        <v>0</v>
      </c>
      <c r="R2420">
        <f>SUM(M2420:N2420:O2420:P2420:Q2420)</f>
        <v>1</v>
      </c>
      <c r="S2420" s="1">
        <v>125535</v>
      </c>
      <c r="T2420" s="1" t="str">
        <f t="shared" si="150"/>
        <v>High</v>
      </c>
      <c r="U2420">
        <v>9</v>
      </c>
      <c r="V2420">
        <v>2021</v>
      </c>
      <c r="W2420" t="s">
        <v>20</v>
      </c>
      <c r="X2420">
        <v>3</v>
      </c>
    </row>
    <row r="2421" spans="1:24" x14ac:dyDescent="0.3">
      <c r="A2421">
        <v>2420</v>
      </c>
      <c r="B2421" t="s">
        <v>31</v>
      </c>
      <c r="C2421" t="str">
        <f>_xlfn.XLOOKUP(B2421,Lookup_table!B:B,Lookup_table!C:C)</f>
        <v>Business</v>
      </c>
      <c r="D2421" t="s">
        <v>22</v>
      </c>
      <c r="E2421" t="s">
        <v>40</v>
      </c>
      <c r="F2421" t="s">
        <v>51</v>
      </c>
      <c r="G2421" t="s">
        <v>30</v>
      </c>
      <c r="H2421" t="str">
        <f t="shared" si="148"/>
        <v>Onsite/Hybrid</v>
      </c>
      <c r="I2421" t="s">
        <v>26</v>
      </c>
      <c r="J2421" t="str">
        <f t="shared" si="149"/>
        <v>3-6 yrs</v>
      </c>
      <c r="K2421">
        <f t="shared" ca="1" si="151"/>
        <v>4</v>
      </c>
      <c r="L2421" t="s">
        <v>27</v>
      </c>
      <c r="M2421">
        <v>1</v>
      </c>
      <c r="N2421">
        <v>0</v>
      </c>
      <c r="O2421">
        <v>0</v>
      </c>
      <c r="P2421">
        <v>1</v>
      </c>
      <c r="Q2421">
        <v>0</v>
      </c>
      <c r="R2421">
        <f>SUM(M2421:N2421:O2421:P2421:Q2421)</f>
        <v>2</v>
      </c>
      <c r="S2421" s="1">
        <v>108655</v>
      </c>
      <c r="T2421" s="1" t="str">
        <f t="shared" si="150"/>
        <v>Medium</v>
      </c>
      <c r="U2421">
        <v>7</v>
      </c>
      <c r="V2421">
        <v>2020</v>
      </c>
      <c r="W2421" t="s">
        <v>28</v>
      </c>
      <c r="X2421">
        <v>9</v>
      </c>
    </row>
    <row r="2422" spans="1:24" x14ac:dyDescent="0.3">
      <c r="A2422">
        <v>2421</v>
      </c>
      <c r="B2422" t="s">
        <v>21</v>
      </c>
      <c r="C2422" t="str">
        <f>_xlfn.XLOOKUP(B2422,Lookup_table!B:B,Lookup_table!C:C)</f>
        <v>AI</v>
      </c>
      <c r="D2422" t="s">
        <v>14</v>
      </c>
      <c r="E2422" t="s">
        <v>42</v>
      </c>
      <c r="F2422" t="s">
        <v>52</v>
      </c>
      <c r="G2422" t="s">
        <v>17</v>
      </c>
      <c r="H2422" t="str">
        <f t="shared" si="148"/>
        <v>Remote</v>
      </c>
      <c r="I2422" t="s">
        <v>35</v>
      </c>
      <c r="J2422" t="str">
        <f t="shared" si="149"/>
        <v>0-2 yrs</v>
      </c>
      <c r="K2422">
        <f t="shared" ca="1" si="151"/>
        <v>0</v>
      </c>
      <c r="L2422" t="s">
        <v>27</v>
      </c>
      <c r="M2422">
        <v>0</v>
      </c>
      <c r="N2422">
        <v>1</v>
      </c>
      <c r="O2422">
        <v>1</v>
      </c>
      <c r="P2422">
        <v>0</v>
      </c>
      <c r="Q2422">
        <v>1</v>
      </c>
      <c r="R2422">
        <f>SUM(M2422:N2422:O2422:P2422:Q2422)</f>
        <v>3</v>
      </c>
      <c r="S2422" s="1">
        <v>112449</v>
      </c>
      <c r="T2422" s="1" t="str">
        <f t="shared" si="150"/>
        <v>Medium</v>
      </c>
      <c r="U2422">
        <v>5</v>
      </c>
      <c r="V2422">
        <v>2022</v>
      </c>
      <c r="W2422" t="s">
        <v>28</v>
      </c>
      <c r="X2422">
        <v>7</v>
      </c>
    </row>
    <row r="2423" spans="1:24" x14ac:dyDescent="0.3">
      <c r="A2423">
        <v>2422</v>
      </c>
      <c r="B2423" t="s">
        <v>33</v>
      </c>
      <c r="C2423" t="str">
        <f>_xlfn.XLOOKUP(B2423,Lookup_table!B:B,Lookup_table!C:C)</f>
        <v>Data</v>
      </c>
      <c r="D2423" t="s">
        <v>14</v>
      </c>
      <c r="E2423" t="s">
        <v>23</v>
      </c>
      <c r="F2423" t="s">
        <v>51</v>
      </c>
      <c r="G2423" t="s">
        <v>30</v>
      </c>
      <c r="H2423" t="str">
        <f t="shared" si="148"/>
        <v>Onsite/Hybrid</v>
      </c>
      <c r="I2423" t="s">
        <v>35</v>
      </c>
      <c r="J2423" t="str">
        <f t="shared" si="149"/>
        <v>0-2 yrs</v>
      </c>
      <c r="K2423">
        <f t="shared" ca="1" si="151"/>
        <v>2</v>
      </c>
      <c r="L2423" t="s">
        <v>19</v>
      </c>
      <c r="M2423">
        <v>1</v>
      </c>
      <c r="N2423">
        <v>1</v>
      </c>
      <c r="O2423">
        <v>0</v>
      </c>
      <c r="P2423">
        <v>1</v>
      </c>
      <c r="Q2423">
        <v>0</v>
      </c>
      <c r="R2423">
        <f>SUM(M2423:N2423:O2423:P2423:Q2423)</f>
        <v>3</v>
      </c>
      <c r="S2423" s="1">
        <v>69475</v>
      </c>
      <c r="T2423" s="1" t="str">
        <f t="shared" si="150"/>
        <v>Low</v>
      </c>
      <c r="U2423">
        <v>2</v>
      </c>
      <c r="V2423">
        <v>2026</v>
      </c>
      <c r="W2423" t="s">
        <v>28</v>
      </c>
      <c r="X2423">
        <v>8</v>
      </c>
    </row>
    <row r="2424" spans="1:24" x14ac:dyDescent="0.3">
      <c r="A2424">
        <v>2423</v>
      </c>
      <c r="B2424" t="s">
        <v>50</v>
      </c>
      <c r="C2424" t="str">
        <f>_xlfn.XLOOKUP(B2424,Lookup_table!B:B,Lookup_table!C:C)</f>
        <v>AI</v>
      </c>
      <c r="D2424" t="s">
        <v>22</v>
      </c>
      <c r="E2424" t="s">
        <v>23</v>
      </c>
      <c r="F2424" t="s">
        <v>43</v>
      </c>
      <c r="G2424" t="s">
        <v>30</v>
      </c>
      <c r="H2424" t="str">
        <f t="shared" si="148"/>
        <v>Onsite/Hybrid</v>
      </c>
      <c r="I2424" t="s">
        <v>35</v>
      </c>
      <c r="J2424" t="str">
        <f t="shared" si="149"/>
        <v>0-2 yrs</v>
      </c>
      <c r="K2424">
        <f t="shared" ca="1" si="151"/>
        <v>1</v>
      </c>
      <c r="L2424" t="s">
        <v>19</v>
      </c>
      <c r="M2424">
        <v>0</v>
      </c>
      <c r="N2424">
        <v>0</v>
      </c>
      <c r="O2424">
        <v>1</v>
      </c>
      <c r="P2424">
        <v>0</v>
      </c>
      <c r="Q2424">
        <v>0</v>
      </c>
      <c r="R2424">
        <f>SUM(M2424:N2424:O2424:P2424:Q2424)</f>
        <v>1</v>
      </c>
      <c r="S2424" s="1">
        <v>124255</v>
      </c>
      <c r="T2424" s="1" t="str">
        <f t="shared" si="150"/>
        <v>High</v>
      </c>
      <c r="U2424">
        <v>1</v>
      </c>
      <c r="V2424">
        <v>2026</v>
      </c>
      <c r="W2424" t="s">
        <v>28</v>
      </c>
      <c r="X2424">
        <v>9</v>
      </c>
    </row>
    <row r="2425" spans="1:24" x14ac:dyDescent="0.3">
      <c r="A2425">
        <v>2424</v>
      </c>
      <c r="B2425" t="s">
        <v>41</v>
      </c>
      <c r="C2425" t="str">
        <f>_xlfn.XLOOKUP(B2425,Lookup_table!B:B,Lookup_table!C:C)</f>
        <v>Data</v>
      </c>
      <c r="D2425" t="s">
        <v>37</v>
      </c>
      <c r="E2425" t="s">
        <v>38</v>
      </c>
      <c r="F2425" t="s">
        <v>44</v>
      </c>
      <c r="G2425" t="s">
        <v>17</v>
      </c>
      <c r="H2425" t="str">
        <f t="shared" si="148"/>
        <v>Remote</v>
      </c>
      <c r="I2425" t="s">
        <v>18</v>
      </c>
      <c r="J2425" t="str">
        <f t="shared" si="149"/>
        <v>7+ yrs</v>
      </c>
      <c r="K2425">
        <f t="shared" ca="1" si="151"/>
        <v>8</v>
      </c>
      <c r="L2425" t="s">
        <v>19</v>
      </c>
      <c r="M2425">
        <v>0</v>
      </c>
      <c r="N2425">
        <v>0</v>
      </c>
      <c r="O2425">
        <v>0</v>
      </c>
      <c r="P2425">
        <v>0</v>
      </c>
      <c r="Q2425">
        <v>1</v>
      </c>
      <c r="R2425">
        <f>SUM(M2425:N2425:O2425:P2425:Q2425)</f>
        <v>1</v>
      </c>
      <c r="S2425" s="1">
        <v>113702</v>
      </c>
      <c r="T2425" s="1" t="str">
        <f t="shared" si="150"/>
        <v>Medium</v>
      </c>
      <c r="U2425">
        <v>10</v>
      </c>
      <c r="V2425">
        <v>2024</v>
      </c>
      <c r="W2425" t="s">
        <v>34</v>
      </c>
      <c r="X2425">
        <v>5</v>
      </c>
    </row>
    <row r="2426" spans="1:24" x14ac:dyDescent="0.3">
      <c r="A2426">
        <v>2425</v>
      </c>
      <c r="B2426" t="s">
        <v>33</v>
      </c>
      <c r="C2426" t="str">
        <f>_xlfn.XLOOKUP(B2426,Lookup_table!B:B,Lookup_table!C:C)</f>
        <v>Data</v>
      </c>
      <c r="D2426" t="s">
        <v>14</v>
      </c>
      <c r="E2426" t="s">
        <v>15</v>
      </c>
      <c r="F2426" t="s">
        <v>52</v>
      </c>
      <c r="G2426" t="s">
        <v>30</v>
      </c>
      <c r="H2426" t="str">
        <f t="shared" si="148"/>
        <v>Onsite/Hybrid</v>
      </c>
      <c r="I2426" t="s">
        <v>26</v>
      </c>
      <c r="J2426" t="str">
        <f t="shared" si="149"/>
        <v>3-6 yrs</v>
      </c>
      <c r="K2426">
        <f t="shared" ca="1" si="151"/>
        <v>5</v>
      </c>
      <c r="L2426" t="s">
        <v>27</v>
      </c>
      <c r="M2426">
        <v>1</v>
      </c>
      <c r="N2426">
        <v>0</v>
      </c>
      <c r="O2426">
        <v>0</v>
      </c>
      <c r="P2426">
        <v>0</v>
      </c>
      <c r="Q2426">
        <v>1</v>
      </c>
      <c r="R2426">
        <f>SUM(M2426:N2426:O2426:P2426:Q2426)</f>
        <v>2</v>
      </c>
      <c r="S2426" s="1">
        <v>80303</v>
      </c>
      <c r="T2426" s="1" t="str">
        <f t="shared" si="150"/>
        <v>Medium</v>
      </c>
      <c r="U2426">
        <v>7</v>
      </c>
      <c r="V2426">
        <v>2026</v>
      </c>
      <c r="W2426" t="s">
        <v>28</v>
      </c>
      <c r="X2426">
        <v>7</v>
      </c>
    </row>
    <row r="2427" spans="1:24" x14ac:dyDescent="0.3">
      <c r="A2427">
        <v>2426</v>
      </c>
      <c r="B2427" t="s">
        <v>41</v>
      </c>
      <c r="C2427" t="str">
        <f>_xlfn.XLOOKUP(B2427,Lookup_table!B:B,Lookup_table!C:C)</f>
        <v>Data</v>
      </c>
      <c r="D2427" t="s">
        <v>22</v>
      </c>
      <c r="E2427" t="s">
        <v>40</v>
      </c>
      <c r="F2427" t="s">
        <v>44</v>
      </c>
      <c r="G2427" t="s">
        <v>17</v>
      </c>
      <c r="H2427" t="str">
        <f t="shared" si="148"/>
        <v>Remote</v>
      </c>
      <c r="I2427" t="s">
        <v>35</v>
      </c>
      <c r="J2427" t="str">
        <f t="shared" si="149"/>
        <v>0-2 yrs</v>
      </c>
      <c r="K2427">
        <f t="shared" ca="1" si="151"/>
        <v>1</v>
      </c>
      <c r="L2427" t="s">
        <v>39</v>
      </c>
      <c r="M2427">
        <v>1</v>
      </c>
      <c r="N2427">
        <v>1</v>
      </c>
      <c r="O2427">
        <v>0</v>
      </c>
      <c r="P2427">
        <v>1</v>
      </c>
      <c r="Q2427">
        <v>0</v>
      </c>
      <c r="R2427">
        <f>SUM(M2427:N2427:O2427:P2427:Q2427)</f>
        <v>3</v>
      </c>
      <c r="S2427" s="1">
        <v>80104</v>
      </c>
      <c r="T2427" s="1" t="str">
        <f t="shared" si="150"/>
        <v>Medium</v>
      </c>
      <c r="U2427">
        <v>4</v>
      </c>
      <c r="V2427">
        <v>2025</v>
      </c>
      <c r="W2427" t="s">
        <v>28</v>
      </c>
      <c r="X2427">
        <v>7</v>
      </c>
    </row>
    <row r="2428" spans="1:24" x14ac:dyDescent="0.3">
      <c r="A2428">
        <v>2427</v>
      </c>
      <c r="B2428" t="s">
        <v>21</v>
      </c>
      <c r="C2428" t="str">
        <f>_xlfn.XLOOKUP(B2428,Lookup_table!B:B,Lookup_table!C:C)</f>
        <v>AI</v>
      </c>
      <c r="D2428" t="s">
        <v>22</v>
      </c>
      <c r="E2428" t="s">
        <v>42</v>
      </c>
      <c r="F2428" t="s">
        <v>44</v>
      </c>
      <c r="G2428" t="s">
        <v>25</v>
      </c>
      <c r="H2428" t="str">
        <f t="shared" si="148"/>
        <v>Onsite/Hybrid</v>
      </c>
      <c r="I2428" t="s">
        <v>35</v>
      </c>
      <c r="J2428" t="str">
        <f t="shared" si="149"/>
        <v>0-2 yrs</v>
      </c>
      <c r="K2428">
        <f t="shared" ca="1" si="151"/>
        <v>1</v>
      </c>
      <c r="L2428" t="s">
        <v>19</v>
      </c>
      <c r="M2428">
        <v>0</v>
      </c>
      <c r="N2428">
        <v>1</v>
      </c>
      <c r="O2428">
        <v>0</v>
      </c>
      <c r="P2428">
        <v>1</v>
      </c>
      <c r="Q2428">
        <v>0</v>
      </c>
      <c r="R2428">
        <f>SUM(M2428:N2428:O2428:P2428:Q2428)</f>
        <v>2</v>
      </c>
      <c r="S2428" s="1">
        <v>121856</v>
      </c>
      <c r="T2428" s="1" t="str">
        <f t="shared" si="150"/>
        <v>High</v>
      </c>
      <c r="U2428">
        <v>4</v>
      </c>
      <c r="V2428">
        <v>2022</v>
      </c>
      <c r="W2428" t="s">
        <v>20</v>
      </c>
      <c r="X2428">
        <v>3</v>
      </c>
    </row>
    <row r="2429" spans="1:24" x14ac:dyDescent="0.3">
      <c r="A2429">
        <v>2428</v>
      </c>
      <c r="B2429" t="s">
        <v>21</v>
      </c>
      <c r="C2429" t="str">
        <f>_xlfn.XLOOKUP(B2429,Lookup_table!B:B,Lookup_table!C:C)</f>
        <v>AI</v>
      </c>
      <c r="D2429" t="s">
        <v>34</v>
      </c>
      <c r="E2429" t="s">
        <v>32</v>
      </c>
      <c r="F2429" t="s">
        <v>43</v>
      </c>
      <c r="G2429" t="s">
        <v>17</v>
      </c>
      <c r="H2429" t="str">
        <f t="shared" si="148"/>
        <v>Remote</v>
      </c>
      <c r="I2429" t="s">
        <v>26</v>
      </c>
      <c r="J2429" t="str">
        <f t="shared" si="149"/>
        <v>3-6 yrs</v>
      </c>
      <c r="K2429">
        <f t="shared" ca="1" si="151"/>
        <v>3</v>
      </c>
      <c r="L2429" t="s">
        <v>19</v>
      </c>
      <c r="M2429">
        <v>0</v>
      </c>
      <c r="N2429">
        <v>1</v>
      </c>
      <c r="O2429">
        <v>1</v>
      </c>
      <c r="P2429">
        <v>0</v>
      </c>
      <c r="Q2429">
        <v>1</v>
      </c>
      <c r="R2429">
        <f>SUM(M2429:N2429:O2429:P2429:Q2429)</f>
        <v>3</v>
      </c>
      <c r="S2429" s="1">
        <v>137153</v>
      </c>
      <c r="T2429" s="1" t="str">
        <f t="shared" si="150"/>
        <v>High</v>
      </c>
      <c r="U2429">
        <v>12</v>
      </c>
      <c r="V2429">
        <v>2020</v>
      </c>
      <c r="W2429" t="s">
        <v>34</v>
      </c>
      <c r="X2429">
        <v>6</v>
      </c>
    </row>
    <row r="2430" spans="1:24" x14ac:dyDescent="0.3">
      <c r="A2430">
        <v>2429</v>
      </c>
      <c r="B2430" t="s">
        <v>21</v>
      </c>
      <c r="C2430" t="str">
        <f>_xlfn.XLOOKUP(B2430,Lookup_table!B:B,Lookup_table!C:C)</f>
        <v>AI</v>
      </c>
      <c r="D2430" t="s">
        <v>14</v>
      </c>
      <c r="E2430" t="s">
        <v>38</v>
      </c>
      <c r="F2430" t="s">
        <v>29</v>
      </c>
      <c r="G2430" t="s">
        <v>17</v>
      </c>
      <c r="H2430" t="str">
        <f t="shared" si="148"/>
        <v>Remote</v>
      </c>
      <c r="I2430" t="s">
        <v>26</v>
      </c>
      <c r="J2430" t="str">
        <f t="shared" si="149"/>
        <v>3-6 yrs</v>
      </c>
      <c r="K2430">
        <f t="shared" ca="1" si="151"/>
        <v>6</v>
      </c>
      <c r="L2430" t="s">
        <v>19</v>
      </c>
      <c r="M2430">
        <v>0</v>
      </c>
      <c r="N2430">
        <v>1</v>
      </c>
      <c r="O2430">
        <v>0</v>
      </c>
      <c r="P2430">
        <v>0</v>
      </c>
      <c r="Q2430">
        <v>0</v>
      </c>
      <c r="R2430">
        <f>SUM(M2430:N2430:O2430:P2430:Q2430)</f>
        <v>1</v>
      </c>
      <c r="S2430" s="1">
        <v>114022</v>
      </c>
      <c r="T2430" s="1" t="str">
        <f t="shared" si="150"/>
        <v>Medium</v>
      </c>
      <c r="U2430">
        <v>9</v>
      </c>
      <c r="V2430">
        <v>2022</v>
      </c>
      <c r="W2430" t="s">
        <v>28</v>
      </c>
      <c r="X2430">
        <v>7</v>
      </c>
    </row>
    <row r="2431" spans="1:24" x14ac:dyDescent="0.3">
      <c r="A2431">
        <v>2430</v>
      </c>
      <c r="B2431" t="s">
        <v>50</v>
      </c>
      <c r="C2431" t="str">
        <f>_xlfn.XLOOKUP(B2431,Lookup_table!B:B,Lookup_table!C:C)</f>
        <v>AI</v>
      </c>
      <c r="D2431" t="s">
        <v>22</v>
      </c>
      <c r="E2431" t="s">
        <v>38</v>
      </c>
      <c r="F2431" t="s">
        <v>24</v>
      </c>
      <c r="G2431" t="s">
        <v>30</v>
      </c>
      <c r="H2431" t="str">
        <f t="shared" si="148"/>
        <v>Onsite/Hybrid</v>
      </c>
      <c r="I2431" t="s">
        <v>35</v>
      </c>
      <c r="J2431" t="str">
        <f t="shared" si="149"/>
        <v>0-2 yrs</v>
      </c>
      <c r="K2431">
        <f t="shared" ca="1" si="151"/>
        <v>0</v>
      </c>
      <c r="L2431" t="s">
        <v>27</v>
      </c>
      <c r="M2431">
        <v>0</v>
      </c>
      <c r="N2431">
        <v>1</v>
      </c>
      <c r="O2431">
        <v>1</v>
      </c>
      <c r="P2431">
        <v>1</v>
      </c>
      <c r="Q2431">
        <v>0</v>
      </c>
      <c r="R2431">
        <f>SUM(M2431:N2431:O2431:P2431:Q2431)</f>
        <v>3</v>
      </c>
      <c r="S2431" s="1">
        <v>143352</v>
      </c>
      <c r="T2431" s="1" t="str">
        <f t="shared" si="150"/>
        <v>High</v>
      </c>
      <c r="U2431">
        <v>9</v>
      </c>
      <c r="V2431">
        <v>2026</v>
      </c>
      <c r="W2431" t="s">
        <v>28</v>
      </c>
      <c r="X2431">
        <v>1</v>
      </c>
    </row>
    <row r="2432" spans="1:24" x14ac:dyDescent="0.3">
      <c r="A2432">
        <v>2431</v>
      </c>
      <c r="B2432" t="s">
        <v>31</v>
      </c>
      <c r="C2432" t="str">
        <f>_xlfn.XLOOKUP(B2432,Lookup_table!B:B,Lookup_table!C:C)</f>
        <v>Business</v>
      </c>
      <c r="D2432" t="s">
        <v>22</v>
      </c>
      <c r="E2432" t="s">
        <v>38</v>
      </c>
      <c r="F2432" t="s">
        <v>16</v>
      </c>
      <c r="G2432" t="s">
        <v>30</v>
      </c>
      <c r="H2432" t="str">
        <f t="shared" si="148"/>
        <v>Onsite/Hybrid</v>
      </c>
      <c r="I2432" t="s">
        <v>18</v>
      </c>
      <c r="J2432" t="str">
        <f t="shared" si="149"/>
        <v>7+ yrs</v>
      </c>
      <c r="K2432">
        <f t="shared" ca="1" si="151"/>
        <v>15</v>
      </c>
      <c r="L2432" t="s">
        <v>19</v>
      </c>
      <c r="M2432">
        <v>1</v>
      </c>
      <c r="N2432">
        <v>0</v>
      </c>
      <c r="O2432">
        <v>1</v>
      </c>
      <c r="P2432">
        <v>1</v>
      </c>
      <c r="Q2432">
        <v>0</v>
      </c>
      <c r="R2432">
        <f>SUM(M2432:N2432:O2432:P2432:Q2432)</f>
        <v>3</v>
      </c>
      <c r="S2432" s="1">
        <v>151277</v>
      </c>
      <c r="T2432" s="1" t="str">
        <f t="shared" si="150"/>
        <v>High</v>
      </c>
      <c r="U2432">
        <v>6</v>
      </c>
      <c r="V2432">
        <v>2023</v>
      </c>
      <c r="W2432" t="s">
        <v>28</v>
      </c>
      <c r="X2432">
        <v>8</v>
      </c>
    </row>
    <row r="2433" spans="1:24" x14ac:dyDescent="0.3">
      <c r="A2433">
        <v>2432</v>
      </c>
      <c r="B2433" t="s">
        <v>21</v>
      </c>
      <c r="C2433" t="str">
        <f>_xlfn.XLOOKUP(B2433,Lookup_table!B:B,Lookup_table!C:C)</f>
        <v>AI</v>
      </c>
      <c r="D2433" t="s">
        <v>37</v>
      </c>
      <c r="E2433" t="s">
        <v>42</v>
      </c>
      <c r="F2433" t="s">
        <v>24</v>
      </c>
      <c r="G2433" t="s">
        <v>25</v>
      </c>
      <c r="H2433" t="str">
        <f t="shared" si="148"/>
        <v>Onsite/Hybrid</v>
      </c>
      <c r="I2433" t="s">
        <v>35</v>
      </c>
      <c r="J2433" t="str">
        <f t="shared" si="149"/>
        <v>0-2 yrs</v>
      </c>
      <c r="K2433">
        <f t="shared" ca="1" si="151"/>
        <v>0</v>
      </c>
      <c r="L2433" t="s">
        <v>19</v>
      </c>
      <c r="M2433">
        <v>1</v>
      </c>
      <c r="N2433">
        <v>1</v>
      </c>
      <c r="O2433">
        <v>0</v>
      </c>
      <c r="P2433">
        <v>0</v>
      </c>
      <c r="Q2433">
        <v>1</v>
      </c>
      <c r="R2433">
        <f>SUM(M2433:N2433:O2433:P2433:Q2433)</f>
        <v>3</v>
      </c>
      <c r="S2433" s="1">
        <v>98735</v>
      </c>
      <c r="T2433" s="1" t="str">
        <f t="shared" si="150"/>
        <v>Medium</v>
      </c>
      <c r="U2433">
        <v>9</v>
      </c>
      <c r="V2433">
        <v>2025</v>
      </c>
      <c r="W2433" t="s">
        <v>34</v>
      </c>
      <c r="X2433">
        <v>5</v>
      </c>
    </row>
    <row r="2434" spans="1:24" x14ac:dyDescent="0.3">
      <c r="A2434">
        <v>2433</v>
      </c>
      <c r="B2434" t="s">
        <v>41</v>
      </c>
      <c r="C2434" t="str">
        <f>_xlfn.XLOOKUP(B2434,Lookup_table!B:B,Lookup_table!C:C)</f>
        <v>Data</v>
      </c>
      <c r="D2434" t="s">
        <v>14</v>
      </c>
      <c r="E2434" t="s">
        <v>23</v>
      </c>
      <c r="F2434" t="s">
        <v>29</v>
      </c>
      <c r="G2434" t="s">
        <v>25</v>
      </c>
      <c r="H2434" t="str">
        <f t="shared" ref="H2434:H2497" si="152">IF(G2434="Remote","Remote","Onsite/Hybrid")</f>
        <v>Onsite/Hybrid</v>
      </c>
      <c r="I2434" t="s">
        <v>18</v>
      </c>
      <c r="J2434" t="str">
        <f t="shared" ref="J2434:J2497" si="153">IF(I2434="Entry","0-2 yrs",IF(I2434="Mid","3-6 yrs","7+ yrs"))</f>
        <v>7+ yrs</v>
      </c>
      <c r="K2434">
        <f t="shared" ca="1" si="151"/>
        <v>14</v>
      </c>
      <c r="L2434" t="s">
        <v>19</v>
      </c>
      <c r="M2434">
        <v>0</v>
      </c>
      <c r="N2434">
        <v>0</v>
      </c>
      <c r="O2434">
        <v>0</v>
      </c>
      <c r="P2434">
        <v>1</v>
      </c>
      <c r="Q2434">
        <v>1</v>
      </c>
      <c r="R2434">
        <f>SUM(M2434:N2434:O2434:P2434:Q2434)</f>
        <v>2</v>
      </c>
      <c r="S2434" s="1">
        <v>126471</v>
      </c>
      <c r="T2434" s="1" t="str">
        <f t="shared" ref="T2434:T2497" si="154">IF(S2434&lt;=70000,"Low",IF(S2434&lt;=120000,"Medium","High"))</f>
        <v>High</v>
      </c>
      <c r="U2434">
        <v>4</v>
      </c>
      <c r="V2434">
        <v>2021</v>
      </c>
      <c r="W2434" t="s">
        <v>28</v>
      </c>
      <c r="X2434">
        <v>9</v>
      </c>
    </row>
    <row r="2435" spans="1:24" x14ac:dyDescent="0.3">
      <c r="A2435">
        <v>2434</v>
      </c>
      <c r="B2435" t="s">
        <v>50</v>
      </c>
      <c r="C2435" t="str">
        <f>_xlfn.XLOOKUP(B2435,Lookup_table!B:B,Lookup_table!C:C)</f>
        <v>AI</v>
      </c>
      <c r="D2435" t="s">
        <v>34</v>
      </c>
      <c r="E2435" t="s">
        <v>23</v>
      </c>
      <c r="F2435" t="s">
        <v>43</v>
      </c>
      <c r="G2435" t="s">
        <v>17</v>
      </c>
      <c r="H2435" t="str">
        <f t="shared" si="152"/>
        <v>Remote</v>
      </c>
      <c r="I2435" t="s">
        <v>18</v>
      </c>
      <c r="J2435" t="str">
        <f t="shared" si="153"/>
        <v>7+ yrs</v>
      </c>
      <c r="K2435">
        <f t="shared" ref="K2435:K2498" ca="1" si="155">IF(J2435="0-2 yrs",RANDBETWEEN(0,2),IF(J2435="3-6 yrs", RANDBETWEEN(3,6),IF(J2435="7+ yrs", RANDBETWEEN(7,15)," ")))</f>
        <v>12</v>
      </c>
      <c r="L2435" t="s">
        <v>39</v>
      </c>
      <c r="M2435">
        <v>0</v>
      </c>
      <c r="N2435">
        <v>0</v>
      </c>
      <c r="O2435">
        <v>1</v>
      </c>
      <c r="P2435">
        <v>0</v>
      </c>
      <c r="Q2435">
        <v>0</v>
      </c>
      <c r="R2435">
        <f>SUM(M2435:N2435:O2435:P2435:Q2435)</f>
        <v>1</v>
      </c>
      <c r="S2435" s="1">
        <v>157618</v>
      </c>
      <c r="T2435" s="1" t="str">
        <f t="shared" si="154"/>
        <v>High</v>
      </c>
      <c r="U2435">
        <v>5</v>
      </c>
      <c r="V2435">
        <v>2024</v>
      </c>
      <c r="W2435" t="s">
        <v>20</v>
      </c>
      <c r="X2435">
        <v>3</v>
      </c>
    </row>
    <row r="2436" spans="1:24" x14ac:dyDescent="0.3">
      <c r="A2436">
        <v>2435</v>
      </c>
      <c r="B2436" t="s">
        <v>50</v>
      </c>
      <c r="C2436" t="str">
        <f>_xlfn.XLOOKUP(B2436,Lookup_table!B:B,Lookup_table!C:C)</f>
        <v>AI</v>
      </c>
      <c r="D2436" t="s">
        <v>14</v>
      </c>
      <c r="E2436" t="s">
        <v>40</v>
      </c>
      <c r="F2436" t="s">
        <v>44</v>
      </c>
      <c r="G2436" t="s">
        <v>30</v>
      </c>
      <c r="H2436" t="str">
        <f t="shared" si="152"/>
        <v>Onsite/Hybrid</v>
      </c>
      <c r="I2436" t="s">
        <v>26</v>
      </c>
      <c r="J2436" t="str">
        <f t="shared" si="153"/>
        <v>3-6 yrs</v>
      </c>
      <c r="K2436">
        <f t="shared" ca="1" si="155"/>
        <v>4</v>
      </c>
      <c r="L2436" t="s">
        <v>39</v>
      </c>
      <c r="M2436">
        <v>0</v>
      </c>
      <c r="N2436">
        <v>0</v>
      </c>
      <c r="O2436">
        <v>0</v>
      </c>
      <c r="P2436">
        <v>0</v>
      </c>
      <c r="Q2436">
        <v>0</v>
      </c>
      <c r="R2436">
        <f>SUM(M2436:N2436:O2436:P2436:Q2436)</f>
        <v>0</v>
      </c>
      <c r="S2436" s="1">
        <v>116270</v>
      </c>
      <c r="T2436" s="1" t="str">
        <f t="shared" si="154"/>
        <v>Medium</v>
      </c>
      <c r="U2436">
        <v>6</v>
      </c>
      <c r="V2436">
        <v>2021</v>
      </c>
      <c r="W2436" t="s">
        <v>28</v>
      </c>
      <c r="X2436">
        <v>9</v>
      </c>
    </row>
    <row r="2437" spans="1:24" x14ac:dyDescent="0.3">
      <c r="A2437">
        <v>2436</v>
      </c>
      <c r="B2437" t="s">
        <v>36</v>
      </c>
      <c r="C2437" t="str">
        <f>_xlfn.XLOOKUP(B2437,Lookup_table!B:B,Lookup_table!C:C)</f>
        <v>Data</v>
      </c>
      <c r="D2437" t="s">
        <v>14</v>
      </c>
      <c r="E2437" t="s">
        <v>15</v>
      </c>
      <c r="F2437" t="s">
        <v>43</v>
      </c>
      <c r="G2437" t="s">
        <v>17</v>
      </c>
      <c r="H2437" t="str">
        <f t="shared" si="152"/>
        <v>Remote</v>
      </c>
      <c r="I2437" t="s">
        <v>26</v>
      </c>
      <c r="J2437" t="str">
        <f t="shared" si="153"/>
        <v>3-6 yrs</v>
      </c>
      <c r="K2437">
        <f t="shared" ca="1" si="155"/>
        <v>3</v>
      </c>
      <c r="L2437" t="s">
        <v>39</v>
      </c>
      <c r="M2437">
        <v>1</v>
      </c>
      <c r="N2437">
        <v>1</v>
      </c>
      <c r="O2437">
        <v>1</v>
      </c>
      <c r="P2437">
        <v>0</v>
      </c>
      <c r="Q2437">
        <v>0</v>
      </c>
      <c r="R2437">
        <f>SUM(M2437:N2437:O2437:P2437:Q2437)</f>
        <v>3</v>
      </c>
      <c r="S2437" s="1">
        <v>90182</v>
      </c>
      <c r="T2437" s="1" t="str">
        <f t="shared" si="154"/>
        <v>Medium</v>
      </c>
      <c r="U2437">
        <v>6</v>
      </c>
      <c r="V2437">
        <v>2024</v>
      </c>
      <c r="W2437" t="s">
        <v>28</v>
      </c>
      <c r="X2437">
        <v>8</v>
      </c>
    </row>
    <row r="2438" spans="1:24" x14ac:dyDescent="0.3">
      <c r="A2438">
        <v>2437</v>
      </c>
      <c r="B2438" t="s">
        <v>36</v>
      </c>
      <c r="C2438" t="str">
        <f>_xlfn.XLOOKUP(B2438,Lookup_table!B:B,Lookup_table!C:C)</f>
        <v>Data</v>
      </c>
      <c r="D2438" t="s">
        <v>22</v>
      </c>
      <c r="E2438" t="s">
        <v>23</v>
      </c>
      <c r="F2438" t="s">
        <v>52</v>
      </c>
      <c r="G2438" t="s">
        <v>30</v>
      </c>
      <c r="H2438" t="str">
        <f t="shared" si="152"/>
        <v>Onsite/Hybrid</v>
      </c>
      <c r="I2438" t="s">
        <v>35</v>
      </c>
      <c r="J2438" t="str">
        <f t="shared" si="153"/>
        <v>0-2 yrs</v>
      </c>
      <c r="K2438">
        <f t="shared" ca="1" si="155"/>
        <v>1</v>
      </c>
      <c r="L2438" t="s">
        <v>19</v>
      </c>
      <c r="M2438">
        <v>0</v>
      </c>
      <c r="N2438">
        <v>0</v>
      </c>
      <c r="O2438">
        <v>0</v>
      </c>
      <c r="P2438">
        <v>1</v>
      </c>
      <c r="Q2438">
        <v>0</v>
      </c>
      <c r="R2438">
        <f>SUM(M2438:N2438:O2438:P2438:Q2438)</f>
        <v>1</v>
      </c>
      <c r="S2438" s="1">
        <v>88866</v>
      </c>
      <c r="T2438" s="1" t="str">
        <f t="shared" si="154"/>
        <v>Medium</v>
      </c>
      <c r="U2438">
        <v>11</v>
      </c>
      <c r="V2438">
        <v>2020</v>
      </c>
      <c r="W2438" t="s">
        <v>28</v>
      </c>
      <c r="X2438">
        <v>7</v>
      </c>
    </row>
    <row r="2439" spans="1:24" x14ac:dyDescent="0.3">
      <c r="A2439">
        <v>2438</v>
      </c>
      <c r="B2439" t="s">
        <v>36</v>
      </c>
      <c r="C2439" t="str">
        <f>_xlfn.XLOOKUP(B2439,Lookup_table!B:B,Lookup_table!C:C)</f>
        <v>Data</v>
      </c>
      <c r="D2439" t="s">
        <v>37</v>
      </c>
      <c r="E2439" t="s">
        <v>15</v>
      </c>
      <c r="F2439" t="s">
        <v>16</v>
      </c>
      <c r="G2439" t="s">
        <v>30</v>
      </c>
      <c r="H2439" t="str">
        <f t="shared" si="152"/>
        <v>Onsite/Hybrid</v>
      </c>
      <c r="I2439" t="s">
        <v>18</v>
      </c>
      <c r="J2439" t="str">
        <f t="shared" si="153"/>
        <v>7+ yrs</v>
      </c>
      <c r="K2439">
        <f t="shared" ca="1" si="155"/>
        <v>11</v>
      </c>
      <c r="L2439" t="s">
        <v>19</v>
      </c>
      <c r="M2439">
        <v>1</v>
      </c>
      <c r="N2439">
        <v>0</v>
      </c>
      <c r="O2439">
        <v>0</v>
      </c>
      <c r="P2439">
        <v>1</v>
      </c>
      <c r="Q2439">
        <v>0</v>
      </c>
      <c r="R2439">
        <f>SUM(M2439:N2439:O2439:P2439:Q2439)</f>
        <v>2</v>
      </c>
      <c r="S2439" s="1">
        <v>111685</v>
      </c>
      <c r="T2439" s="1" t="str">
        <f t="shared" si="154"/>
        <v>Medium</v>
      </c>
      <c r="U2439">
        <v>12</v>
      </c>
      <c r="V2439">
        <v>2024</v>
      </c>
      <c r="W2439" t="s">
        <v>20</v>
      </c>
      <c r="X2439">
        <v>1</v>
      </c>
    </row>
    <row r="2440" spans="1:24" x14ac:dyDescent="0.3">
      <c r="A2440">
        <v>2439</v>
      </c>
      <c r="B2440" t="s">
        <v>41</v>
      </c>
      <c r="C2440" t="str">
        <f>_xlfn.XLOOKUP(B2440,Lookup_table!B:B,Lookup_table!C:C)</f>
        <v>Data</v>
      </c>
      <c r="D2440" t="s">
        <v>14</v>
      </c>
      <c r="E2440" t="s">
        <v>23</v>
      </c>
      <c r="F2440" t="s">
        <v>43</v>
      </c>
      <c r="G2440" t="s">
        <v>30</v>
      </c>
      <c r="H2440" t="str">
        <f t="shared" si="152"/>
        <v>Onsite/Hybrid</v>
      </c>
      <c r="I2440" t="s">
        <v>18</v>
      </c>
      <c r="J2440" t="str">
        <f t="shared" si="153"/>
        <v>7+ yrs</v>
      </c>
      <c r="K2440">
        <f t="shared" ca="1" si="155"/>
        <v>12</v>
      </c>
      <c r="L2440" t="s">
        <v>27</v>
      </c>
      <c r="M2440">
        <v>1</v>
      </c>
      <c r="N2440">
        <v>0</v>
      </c>
      <c r="O2440">
        <v>0</v>
      </c>
      <c r="P2440">
        <v>0</v>
      </c>
      <c r="Q2440">
        <v>1</v>
      </c>
      <c r="R2440">
        <f>SUM(M2440:N2440:O2440:P2440:Q2440)</f>
        <v>2</v>
      </c>
      <c r="S2440" s="1">
        <v>106462</v>
      </c>
      <c r="T2440" s="1" t="str">
        <f t="shared" si="154"/>
        <v>Medium</v>
      </c>
      <c r="U2440">
        <v>9</v>
      </c>
      <c r="V2440">
        <v>2024</v>
      </c>
      <c r="W2440" t="s">
        <v>20</v>
      </c>
      <c r="X2440">
        <v>6</v>
      </c>
    </row>
    <row r="2441" spans="1:24" x14ac:dyDescent="0.3">
      <c r="A2441">
        <v>2440</v>
      </c>
      <c r="B2441" t="s">
        <v>33</v>
      </c>
      <c r="C2441" t="str">
        <f>_xlfn.XLOOKUP(B2441,Lookup_table!B:B,Lookup_table!C:C)</f>
        <v>Data</v>
      </c>
      <c r="D2441" t="s">
        <v>22</v>
      </c>
      <c r="E2441" t="s">
        <v>15</v>
      </c>
      <c r="F2441" t="s">
        <v>43</v>
      </c>
      <c r="G2441" t="s">
        <v>30</v>
      </c>
      <c r="H2441" t="str">
        <f t="shared" si="152"/>
        <v>Onsite/Hybrid</v>
      </c>
      <c r="I2441" t="s">
        <v>26</v>
      </c>
      <c r="J2441" t="str">
        <f t="shared" si="153"/>
        <v>3-6 yrs</v>
      </c>
      <c r="K2441">
        <f t="shared" ca="1" si="155"/>
        <v>3</v>
      </c>
      <c r="L2441" t="s">
        <v>19</v>
      </c>
      <c r="M2441">
        <v>1</v>
      </c>
      <c r="N2441">
        <v>1</v>
      </c>
      <c r="O2441">
        <v>0</v>
      </c>
      <c r="P2441">
        <v>0</v>
      </c>
      <c r="Q2441">
        <v>0</v>
      </c>
      <c r="R2441">
        <f>SUM(M2441:N2441:O2441:P2441:Q2441)</f>
        <v>2</v>
      </c>
      <c r="S2441" s="1">
        <v>92518</v>
      </c>
      <c r="T2441" s="1" t="str">
        <f t="shared" si="154"/>
        <v>Medium</v>
      </c>
      <c r="U2441">
        <v>4</v>
      </c>
      <c r="V2441">
        <v>2025</v>
      </c>
      <c r="W2441" t="s">
        <v>28</v>
      </c>
      <c r="X2441">
        <v>8</v>
      </c>
    </row>
    <row r="2442" spans="1:24" x14ac:dyDescent="0.3">
      <c r="A2442">
        <v>2441</v>
      </c>
      <c r="B2442" t="s">
        <v>33</v>
      </c>
      <c r="C2442" t="str">
        <f>_xlfn.XLOOKUP(B2442,Lookup_table!B:B,Lookup_table!C:C)</f>
        <v>Data</v>
      </c>
      <c r="D2442" t="s">
        <v>34</v>
      </c>
      <c r="E2442" t="s">
        <v>38</v>
      </c>
      <c r="F2442" t="s">
        <v>29</v>
      </c>
      <c r="G2442" t="s">
        <v>30</v>
      </c>
      <c r="H2442" t="str">
        <f t="shared" si="152"/>
        <v>Onsite/Hybrid</v>
      </c>
      <c r="I2442" t="s">
        <v>18</v>
      </c>
      <c r="J2442" t="str">
        <f t="shared" si="153"/>
        <v>7+ yrs</v>
      </c>
      <c r="K2442">
        <f t="shared" ca="1" si="155"/>
        <v>14</v>
      </c>
      <c r="L2442" t="s">
        <v>39</v>
      </c>
      <c r="M2442">
        <v>1</v>
      </c>
      <c r="N2442">
        <v>1</v>
      </c>
      <c r="O2442">
        <v>1</v>
      </c>
      <c r="P2442">
        <v>0</v>
      </c>
      <c r="Q2442">
        <v>0</v>
      </c>
      <c r="R2442">
        <f>SUM(M2442:N2442:O2442:P2442:Q2442)</f>
        <v>3</v>
      </c>
      <c r="S2442" s="1">
        <v>119755</v>
      </c>
      <c r="T2442" s="1" t="str">
        <f t="shared" si="154"/>
        <v>Medium</v>
      </c>
      <c r="U2442">
        <v>4</v>
      </c>
      <c r="V2442">
        <v>2021</v>
      </c>
      <c r="W2442" t="s">
        <v>34</v>
      </c>
      <c r="X2442">
        <v>6</v>
      </c>
    </row>
    <row r="2443" spans="1:24" x14ac:dyDescent="0.3">
      <c r="A2443">
        <v>2442</v>
      </c>
      <c r="B2443" t="s">
        <v>41</v>
      </c>
      <c r="C2443" t="str">
        <f>_xlfn.XLOOKUP(B2443,Lookup_table!B:B,Lookup_table!C:C)</f>
        <v>Data</v>
      </c>
      <c r="D2443" t="s">
        <v>14</v>
      </c>
      <c r="E2443" t="s">
        <v>42</v>
      </c>
      <c r="F2443" t="s">
        <v>51</v>
      </c>
      <c r="G2443" t="s">
        <v>30</v>
      </c>
      <c r="H2443" t="str">
        <f t="shared" si="152"/>
        <v>Onsite/Hybrid</v>
      </c>
      <c r="I2443" t="s">
        <v>18</v>
      </c>
      <c r="J2443" t="str">
        <f t="shared" si="153"/>
        <v>7+ yrs</v>
      </c>
      <c r="K2443">
        <f t="shared" ca="1" si="155"/>
        <v>15</v>
      </c>
      <c r="L2443" t="s">
        <v>19</v>
      </c>
      <c r="M2443">
        <v>1</v>
      </c>
      <c r="N2443">
        <v>0</v>
      </c>
      <c r="O2443">
        <v>1</v>
      </c>
      <c r="P2443">
        <v>1</v>
      </c>
      <c r="Q2443">
        <v>1</v>
      </c>
      <c r="R2443">
        <f>SUM(M2443:N2443:O2443:P2443:Q2443)</f>
        <v>4</v>
      </c>
      <c r="S2443" s="1">
        <v>135244</v>
      </c>
      <c r="T2443" s="1" t="str">
        <f t="shared" si="154"/>
        <v>High</v>
      </c>
      <c r="U2443">
        <v>7</v>
      </c>
      <c r="V2443">
        <v>2022</v>
      </c>
      <c r="W2443" t="s">
        <v>28</v>
      </c>
      <c r="X2443">
        <v>8</v>
      </c>
    </row>
    <row r="2444" spans="1:24" x14ac:dyDescent="0.3">
      <c r="A2444">
        <v>2443</v>
      </c>
      <c r="B2444" t="s">
        <v>50</v>
      </c>
      <c r="C2444" t="str">
        <f>_xlfn.XLOOKUP(B2444,Lookup_table!B:B,Lookup_table!C:C)</f>
        <v>AI</v>
      </c>
      <c r="D2444" t="s">
        <v>34</v>
      </c>
      <c r="E2444" t="s">
        <v>40</v>
      </c>
      <c r="F2444" t="s">
        <v>16</v>
      </c>
      <c r="G2444" t="s">
        <v>25</v>
      </c>
      <c r="H2444" t="str">
        <f t="shared" si="152"/>
        <v>Onsite/Hybrid</v>
      </c>
      <c r="I2444" t="s">
        <v>26</v>
      </c>
      <c r="J2444" t="str">
        <f t="shared" si="153"/>
        <v>3-6 yrs</v>
      </c>
      <c r="K2444">
        <f t="shared" ca="1" si="155"/>
        <v>3</v>
      </c>
      <c r="L2444" t="s">
        <v>39</v>
      </c>
      <c r="M2444">
        <v>0</v>
      </c>
      <c r="N2444">
        <v>1</v>
      </c>
      <c r="O2444">
        <v>1</v>
      </c>
      <c r="P2444">
        <v>1</v>
      </c>
      <c r="Q2444">
        <v>1</v>
      </c>
      <c r="R2444">
        <f>SUM(M2444:N2444:O2444:P2444:Q2444)</f>
        <v>4</v>
      </c>
      <c r="S2444" s="1">
        <v>152878</v>
      </c>
      <c r="T2444" s="1" t="str">
        <f t="shared" si="154"/>
        <v>High</v>
      </c>
      <c r="U2444">
        <v>6</v>
      </c>
      <c r="V2444">
        <v>2023</v>
      </c>
      <c r="W2444" t="s">
        <v>28</v>
      </c>
      <c r="X2444">
        <v>9</v>
      </c>
    </row>
    <row r="2445" spans="1:24" x14ac:dyDescent="0.3">
      <c r="A2445">
        <v>2444</v>
      </c>
      <c r="B2445" t="s">
        <v>36</v>
      </c>
      <c r="C2445" t="str">
        <f>_xlfn.XLOOKUP(B2445,Lookup_table!B:B,Lookup_table!C:C)</f>
        <v>Data</v>
      </c>
      <c r="D2445" t="s">
        <v>14</v>
      </c>
      <c r="E2445" t="s">
        <v>32</v>
      </c>
      <c r="F2445" t="s">
        <v>44</v>
      </c>
      <c r="G2445" t="s">
        <v>25</v>
      </c>
      <c r="H2445" t="str">
        <f t="shared" si="152"/>
        <v>Onsite/Hybrid</v>
      </c>
      <c r="I2445" t="s">
        <v>26</v>
      </c>
      <c r="J2445" t="str">
        <f t="shared" si="153"/>
        <v>3-6 yrs</v>
      </c>
      <c r="K2445">
        <f t="shared" ca="1" si="155"/>
        <v>3</v>
      </c>
      <c r="L2445" t="s">
        <v>27</v>
      </c>
      <c r="M2445">
        <v>0</v>
      </c>
      <c r="N2445">
        <v>0</v>
      </c>
      <c r="O2445">
        <v>0</v>
      </c>
      <c r="P2445">
        <v>1</v>
      </c>
      <c r="Q2445">
        <v>0</v>
      </c>
      <c r="R2445">
        <f>SUM(M2445:N2445:O2445:P2445:Q2445)</f>
        <v>1</v>
      </c>
      <c r="S2445" s="1">
        <v>88955</v>
      </c>
      <c r="T2445" s="1" t="str">
        <f t="shared" si="154"/>
        <v>Medium</v>
      </c>
      <c r="U2445">
        <v>2</v>
      </c>
      <c r="V2445">
        <v>2024</v>
      </c>
      <c r="W2445" t="s">
        <v>34</v>
      </c>
      <c r="X2445">
        <v>1</v>
      </c>
    </row>
    <row r="2446" spans="1:24" x14ac:dyDescent="0.3">
      <c r="A2446">
        <v>2445</v>
      </c>
      <c r="B2446" t="s">
        <v>50</v>
      </c>
      <c r="C2446" t="str">
        <f>_xlfn.XLOOKUP(B2446,Lookup_table!B:B,Lookup_table!C:C)</f>
        <v>AI</v>
      </c>
      <c r="D2446" t="s">
        <v>22</v>
      </c>
      <c r="E2446" t="s">
        <v>15</v>
      </c>
      <c r="F2446" t="s">
        <v>51</v>
      </c>
      <c r="G2446" t="s">
        <v>25</v>
      </c>
      <c r="H2446" t="str">
        <f t="shared" si="152"/>
        <v>Onsite/Hybrid</v>
      </c>
      <c r="I2446" t="s">
        <v>35</v>
      </c>
      <c r="J2446" t="str">
        <f t="shared" si="153"/>
        <v>0-2 yrs</v>
      </c>
      <c r="K2446">
        <f t="shared" ca="1" si="155"/>
        <v>2</v>
      </c>
      <c r="L2446" t="s">
        <v>19</v>
      </c>
      <c r="M2446">
        <v>1</v>
      </c>
      <c r="N2446">
        <v>1</v>
      </c>
      <c r="O2446">
        <v>1</v>
      </c>
      <c r="P2446">
        <v>0</v>
      </c>
      <c r="Q2446">
        <v>0</v>
      </c>
      <c r="R2446">
        <f>SUM(M2446:N2446:O2446:P2446:Q2446)</f>
        <v>3</v>
      </c>
      <c r="S2446" s="1">
        <v>125700</v>
      </c>
      <c r="T2446" s="1" t="str">
        <f t="shared" si="154"/>
        <v>High</v>
      </c>
      <c r="U2446">
        <v>3</v>
      </c>
      <c r="V2446">
        <v>2022</v>
      </c>
      <c r="W2446" t="s">
        <v>28</v>
      </c>
      <c r="X2446">
        <v>8</v>
      </c>
    </row>
    <row r="2447" spans="1:24" x14ac:dyDescent="0.3">
      <c r="A2447">
        <v>2446</v>
      </c>
      <c r="B2447" t="s">
        <v>21</v>
      </c>
      <c r="C2447" t="str">
        <f>_xlfn.XLOOKUP(B2447,Lookup_table!B:B,Lookup_table!C:C)</f>
        <v>AI</v>
      </c>
      <c r="D2447" t="s">
        <v>37</v>
      </c>
      <c r="E2447" t="s">
        <v>40</v>
      </c>
      <c r="F2447" t="s">
        <v>44</v>
      </c>
      <c r="G2447" t="s">
        <v>25</v>
      </c>
      <c r="H2447" t="str">
        <f t="shared" si="152"/>
        <v>Onsite/Hybrid</v>
      </c>
      <c r="I2447" t="s">
        <v>35</v>
      </c>
      <c r="J2447" t="str">
        <f t="shared" si="153"/>
        <v>0-2 yrs</v>
      </c>
      <c r="K2447">
        <f t="shared" ca="1" si="155"/>
        <v>2</v>
      </c>
      <c r="L2447" t="s">
        <v>27</v>
      </c>
      <c r="M2447">
        <v>0</v>
      </c>
      <c r="N2447">
        <v>1</v>
      </c>
      <c r="O2447">
        <v>0</v>
      </c>
      <c r="P2447">
        <v>0</v>
      </c>
      <c r="Q2447">
        <v>0</v>
      </c>
      <c r="R2447">
        <f>SUM(M2447:N2447:O2447:P2447:Q2447)</f>
        <v>1</v>
      </c>
      <c r="S2447" s="1">
        <v>88974</v>
      </c>
      <c r="T2447" s="1" t="str">
        <f t="shared" si="154"/>
        <v>Medium</v>
      </c>
      <c r="U2447">
        <v>4</v>
      </c>
      <c r="V2447">
        <v>2024</v>
      </c>
      <c r="W2447" t="s">
        <v>20</v>
      </c>
      <c r="X2447">
        <v>5</v>
      </c>
    </row>
    <row r="2448" spans="1:24" x14ac:dyDescent="0.3">
      <c r="A2448">
        <v>2447</v>
      </c>
      <c r="B2448" t="s">
        <v>21</v>
      </c>
      <c r="C2448" t="str">
        <f>_xlfn.XLOOKUP(B2448,Lookup_table!B:B,Lookup_table!C:C)</f>
        <v>AI</v>
      </c>
      <c r="D2448" t="s">
        <v>34</v>
      </c>
      <c r="E2448" t="s">
        <v>32</v>
      </c>
      <c r="F2448" t="s">
        <v>52</v>
      </c>
      <c r="G2448" t="s">
        <v>25</v>
      </c>
      <c r="H2448" t="str">
        <f t="shared" si="152"/>
        <v>Onsite/Hybrid</v>
      </c>
      <c r="I2448" t="s">
        <v>26</v>
      </c>
      <c r="J2448" t="str">
        <f t="shared" si="153"/>
        <v>3-6 yrs</v>
      </c>
      <c r="K2448">
        <f t="shared" ca="1" si="155"/>
        <v>3</v>
      </c>
      <c r="L2448" t="s">
        <v>39</v>
      </c>
      <c r="M2448">
        <v>1</v>
      </c>
      <c r="N2448">
        <v>0</v>
      </c>
      <c r="O2448">
        <v>1</v>
      </c>
      <c r="P2448">
        <v>0</v>
      </c>
      <c r="Q2448">
        <v>1</v>
      </c>
      <c r="R2448">
        <f>SUM(M2448:N2448:O2448:P2448:Q2448)</f>
        <v>3</v>
      </c>
      <c r="S2448" s="1">
        <v>137343</v>
      </c>
      <c r="T2448" s="1" t="str">
        <f t="shared" si="154"/>
        <v>High</v>
      </c>
      <c r="U2448">
        <v>11</v>
      </c>
      <c r="V2448">
        <v>2023</v>
      </c>
      <c r="W2448" t="s">
        <v>28</v>
      </c>
      <c r="X2448">
        <v>7</v>
      </c>
    </row>
    <row r="2449" spans="1:24" x14ac:dyDescent="0.3">
      <c r="A2449">
        <v>2448</v>
      </c>
      <c r="B2449" t="s">
        <v>50</v>
      </c>
      <c r="C2449" t="str">
        <f>_xlfn.XLOOKUP(B2449,Lookup_table!B:B,Lookup_table!C:C)</f>
        <v>AI</v>
      </c>
      <c r="D2449" t="s">
        <v>22</v>
      </c>
      <c r="E2449" t="s">
        <v>23</v>
      </c>
      <c r="F2449" t="s">
        <v>43</v>
      </c>
      <c r="G2449" t="s">
        <v>25</v>
      </c>
      <c r="H2449" t="str">
        <f t="shared" si="152"/>
        <v>Onsite/Hybrid</v>
      </c>
      <c r="I2449" t="s">
        <v>18</v>
      </c>
      <c r="J2449" t="str">
        <f t="shared" si="153"/>
        <v>7+ yrs</v>
      </c>
      <c r="K2449">
        <f t="shared" ca="1" si="155"/>
        <v>15</v>
      </c>
      <c r="L2449" t="s">
        <v>39</v>
      </c>
      <c r="M2449">
        <v>1</v>
      </c>
      <c r="N2449">
        <v>0</v>
      </c>
      <c r="O2449">
        <v>0</v>
      </c>
      <c r="P2449">
        <v>0</v>
      </c>
      <c r="Q2449">
        <v>0</v>
      </c>
      <c r="R2449">
        <f>SUM(M2449:N2449:O2449:P2449:Q2449)</f>
        <v>1</v>
      </c>
      <c r="S2449" s="1">
        <v>155503</v>
      </c>
      <c r="T2449" s="1" t="str">
        <f t="shared" si="154"/>
        <v>High</v>
      </c>
      <c r="U2449">
        <v>6</v>
      </c>
      <c r="V2449">
        <v>2022</v>
      </c>
      <c r="W2449" t="s">
        <v>34</v>
      </c>
      <c r="X2449">
        <v>2</v>
      </c>
    </row>
    <row r="2450" spans="1:24" x14ac:dyDescent="0.3">
      <c r="A2450">
        <v>2449</v>
      </c>
      <c r="B2450" t="s">
        <v>33</v>
      </c>
      <c r="C2450" t="str">
        <f>_xlfn.XLOOKUP(B2450,Lookup_table!B:B,Lookup_table!C:C)</f>
        <v>Data</v>
      </c>
      <c r="D2450" t="s">
        <v>37</v>
      </c>
      <c r="E2450" t="s">
        <v>42</v>
      </c>
      <c r="F2450" t="s">
        <v>16</v>
      </c>
      <c r="G2450" t="s">
        <v>25</v>
      </c>
      <c r="H2450" t="str">
        <f t="shared" si="152"/>
        <v>Onsite/Hybrid</v>
      </c>
      <c r="I2450" t="s">
        <v>26</v>
      </c>
      <c r="J2450" t="str">
        <f t="shared" si="153"/>
        <v>3-6 yrs</v>
      </c>
      <c r="K2450">
        <f t="shared" ca="1" si="155"/>
        <v>6</v>
      </c>
      <c r="L2450" t="s">
        <v>19</v>
      </c>
      <c r="M2450">
        <v>0</v>
      </c>
      <c r="N2450">
        <v>0</v>
      </c>
      <c r="O2450">
        <v>1</v>
      </c>
      <c r="P2450">
        <v>1</v>
      </c>
      <c r="Q2450">
        <v>1</v>
      </c>
      <c r="R2450">
        <f>SUM(M2450:N2450:O2450:P2450:Q2450)</f>
        <v>3</v>
      </c>
      <c r="S2450" s="1">
        <v>118944</v>
      </c>
      <c r="T2450" s="1" t="str">
        <f t="shared" si="154"/>
        <v>Medium</v>
      </c>
      <c r="U2450">
        <v>1</v>
      </c>
      <c r="V2450">
        <v>2026</v>
      </c>
      <c r="W2450" t="s">
        <v>28</v>
      </c>
      <c r="X2450">
        <v>3</v>
      </c>
    </row>
    <row r="2451" spans="1:24" x14ac:dyDescent="0.3">
      <c r="A2451">
        <v>2450</v>
      </c>
      <c r="B2451" t="s">
        <v>33</v>
      </c>
      <c r="C2451" t="str">
        <f>_xlfn.XLOOKUP(B2451,Lookup_table!B:B,Lookup_table!C:C)</f>
        <v>Data</v>
      </c>
      <c r="D2451" t="s">
        <v>14</v>
      </c>
      <c r="E2451" t="s">
        <v>42</v>
      </c>
      <c r="F2451" t="s">
        <v>44</v>
      </c>
      <c r="G2451" t="s">
        <v>30</v>
      </c>
      <c r="H2451" t="str">
        <f t="shared" si="152"/>
        <v>Onsite/Hybrid</v>
      </c>
      <c r="I2451" t="s">
        <v>35</v>
      </c>
      <c r="J2451" t="str">
        <f t="shared" si="153"/>
        <v>0-2 yrs</v>
      </c>
      <c r="K2451">
        <f t="shared" ca="1" si="155"/>
        <v>2</v>
      </c>
      <c r="L2451" t="s">
        <v>19</v>
      </c>
      <c r="M2451">
        <v>0</v>
      </c>
      <c r="N2451">
        <v>0</v>
      </c>
      <c r="O2451">
        <v>1</v>
      </c>
      <c r="P2451">
        <v>1</v>
      </c>
      <c r="Q2451">
        <v>1</v>
      </c>
      <c r="R2451">
        <f>SUM(M2451:N2451:O2451:P2451:Q2451)</f>
        <v>3</v>
      </c>
      <c r="S2451" s="1">
        <v>85158</v>
      </c>
      <c r="T2451" s="1" t="str">
        <f t="shared" si="154"/>
        <v>Medium</v>
      </c>
      <c r="U2451">
        <v>12</v>
      </c>
      <c r="V2451">
        <v>2024</v>
      </c>
      <c r="W2451" t="s">
        <v>28</v>
      </c>
      <c r="X2451">
        <v>9</v>
      </c>
    </row>
    <row r="2452" spans="1:24" x14ac:dyDescent="0.3">
      <c r="A2452">
        <v>2451</v>
      </c>
      <c r="B2452" t="s">
        <v>50</v>
      </c>
      <c r="C2452" t="str">
        <f>_xlfn.XLOOKUP(B2452,Lookup_table!B:B,Lookup_table!C:C)</f>
        <v>AI</v>
      </c>
      <c r="D2452" t="s">
        <v>14</v>
      </c>
      <c r="E2452" t="s">
        <v>40</v>
      </c>
      <c r="F2452" t="s">
        <v>16</v>
      </c>
      <c r="G2452" t="s">
        <v>30</v>
      </c>
      <c r="H2452" t="str">
        <f t="shared" si="152"/>
        <v>Onsite/Hybrid</v>
      </c>
      <c r="I2452" t="s">
        <v>18</v>
      </c>
      <c r="J2452" t="str">
        <f t="shared" si="153"/>
        <v>7+ yrs</v>
      </c>
      <c r="K2452">
        <f t="shared" ca="1" si="155"/>
        <v>9</v>
      </c>
      <c r="L2452" t="s">
        <v>19</v>
      </c>
      <c r="M2452">
        <v>1</v>
      </c>
      <c r="N2452">
        <v>1</v>
      </c>
      <c r="O2452">
        <v>0</v>
      </c>
      <c r="P2452">
        <v>0</v>
      </c>
      <c r="Q2452">
        <v>1</v>
      </c>
      <c r="R2452">
        <f>SUM(M2452:N2452:O2452:P2452:Q2452)</f>
        <v>3</v>
      </c>
      <c r="S2452" s="1">
        <v>154448</v>
      </c>
      <c r="T2452" s="1" t="str">
        <f t="shared" si="154"/>
        <v>High</v>
      </c>
      <c r="U2452">
        <v>4</v>
      </c>
      <c r="V2452">
        <v>2020</v>
      </c>
      <c r="W2452" t="s">
        <v>28</v>
      </c>
      <c r="X2452">
        <v>8</v>
      </c>
    </row>
    <row r="2453" spans="1:24" x14ac:dyDescent="0.3">
      <c r="A2453">
        <v>2452</v>
      </c>
      <c r="B2453" t="s">
        <v>36</v>
      </c>
      <c r="C2453" t="str">
        <f>_xlfn.XLOOKUP(B2453,Lookup_table!B:B,Lookup_table!C:C)</f>
        <v>Data</v>
      </c>
      <c r="D2453" t="s">
        <v>37</v>
      </c>
      <c r="E2453" t="s">
        <v>38</v>
      </c>
      <c r="F2453" t="s">
        <v>51</v>
      </c>
      <c r="G2453" t="s">
        <v>17</v>
      </c>
      <c r="H2453" t="str">
        <f t="shared" si="152"/>
        <v>Remote</v>
      </c>
      <c r="I2453" t="s">
        <v>35</v>
      </c>
      <c r="J2453" t="str">
        <f t="shared" si="153"/>
        <v>0-2 yrs</v>
      </c>
      <c r="K2453">
        <f t="shared" ca="1" si="155"/>
        <v>1</v>
      </c>
      <c r="L2453" t="s">
        <v>39</v>
      </c>
      <c r="M2453">
        <v>1</v>
      </c>
      <c r="N2453">
        <v>0</v>
      </c>
      <c r="O2453">
        <v>0</v>
      </c>
      <c r="P2453">
        <v>0</v>
      </c>
      <c r="Q2453">
        <v>1</v>
      </c>
      <c r="R2453">
        <f>SUM(M2453:N2453:O2453:P2453:Q2453)</f>
        <v>2</v>
      </c>
      <c r="S2453" s="1">
        <v>59747</v>
      </c>
      <c r="T2453" s="1" t="str">
        <f t="shared" si="154"/>
        <v>Low</v>
      </c>
      <c r="U2453">
        <v>11</v>
      </c>
      <c r="V2453">
        <v>2022</v>
      </c>
      <c r="W2453" t="s">
        <v>28</v>
      </c>
      <c r="X2453">
        <v>9</v>
      </c>
    </row>
    <row r="2454" spans="1:24" x14ac:dyDescent="0.3">
      <c r="A2454">
        <v>2453</v>
      </c>
      <c r="B2454" t="s">
        <v>50</v>
      </c>
      <c r="C2454" t="str">
        <f>_xlfn.XLOOKUP(B2454,Lookup_table!B:B,Lookup_table!C:C)</f>
        <v>AI</v>
      </c>
      <c r="D2454" t="s">
        <v>37</v>
      </c>
      <c r="E2454" t="s">
        <v>32</v>
      </c>
      <c r="F2454" t="s">
        <v>52</v>
      </c>
      <c r="G2454" t="s">
        <v>25</v>
      </c>
      <c r="H2454" t="str">
        <f t="shared" si="152"/>
        <v>Onsite/Hybrid</v>
      </c>
      <c r="I2454" t="s">
        <v>35</v>
      </c>
      <c r="J2454" t="str">
        <f t="shared" si="153"/>
        <v>0-2 yrs</v>
      </c>
      <c r="K2454">
        <f t="shared" ca="1" si="155"/>
        <v>2</v>
      </c>
      <c r="L2454" t="s">
        <v>39</v>
      </c>
      <c r="M2454">
        <v>1</v>
      </c>
      <c r="N2454">
        <v>0</v>
      </c>
      <c r="O2454">
        <v>0</v>
      </c>
      <c r="P2454">
        <v>0</v>
      </c>
      <c r="Q2454">
        <v>1</v>
      </c>
      <c r="R2454">
        <f>SUM(M2454:N2454:O2454:P2454:Q2454)</f>
        <v>2</v>
      </c>
      <c r="S2454" s="1">
        <v>99127</v>
      </c>
      <c r="T2454" s="1" t="str">
        <f t="shared" si="154"/>
        <v>Medium</v>
      </c>
      <c r="U2454">
        <v>11</v>
      </c>
      <c r="V2454">
        <v>2023</v>
      </c>
      <c r="W2454" t="s">
        <v>28</v>
      </c>
      <c r="X2454">
        <v>8</v>
      </c>
    </row>
    <row r="2455" spans="1:24" x14ac:dyDescent="0.3">
      <c r="A2455">
        <v>2454</v>
      </c>
      <c r="B2455" t="s">
        <v>33</v>
      </c>
      <c r="C2455" t="str">
        <f>_xlfn.XLOOKUP(B2455,Lookup_table!B:B,Lookup_table!C:C)</f>
        <v>Data</v>
      </c>
      <c r="D2455" t="s">
        <v>22</v>
      </c>
      <c r="E2455" t="s">
        <v>40</v>
      </c>
      <c r="F2455" t="s">
        <v>24</v>
      </c>
      <c r="G2455" t="s">
        <v>30</v>
      </c>
      <c r="H2455" t="str">
        <f t="shared" si="152"/>
        <v>Onsite/Hybrid</v>
      </c>
      <c r="I2455" t="s">
        <v>26</v>
      </c>
      <c r="J2455" t="str">
        <f t="shared" si="153"/>
        <v>3-6 yrs</v>
      </c>
      <c r="K2455">
        <f t="shared" ca="1" si="155"/>
        <v>5</v>
      </c>
      <c r="L2455" t="s">
        <v>19</v>
      </c>
      <c r="M2455">
        <v>0</v>
      </c>
      <c r="N2455">
        <v>1</v>
      </c>
      <c r="O2455">
        <v>0</v>
      </c>
      <c r="P2455">
        <v>0</v>
      </c>
      <c r="Q2455">
        <v>1</v>
      </c>
      <c r="R2455">
        <f>SUM(M2455:N2455:O2455:P2455:Q2455)</f>
        <v>2</v>
      </c>
      <c r="S2455" s="1">
        <v>102173</v>
      </c>
      <c r="T2455" s="1" t="str">
        <f t="shared" si="154"/>
        <v>Medium</v>
      </c>
      <c r="U2455">
        <v>6</v>
      </c>
      <c r="V2455">
        <v>2023</v>
      </c>
      <c r="W2455" t="s">
        <v>20</v>
      </c>
      <c r="X2455">
        <v>3</v>
      </c>
    </row>
    <row r="2456" spans="1:24" x14ac:dyDescent="0.3">
      <c r="A2456">
        <v>2455</v>
      </c>
      <c r="B2456" t="s">
        <v>31</v>
      </c>
      <c r="C2456" t="str">
        <f>_xlfn.XLOOKUP(B2456,Lookup_table!B:B,Lookup_table!C:C)</f>
        <v>Business</v>
      </c>
      <c r="D2456" t="s">
        <v>37</v>
      </c>
      <c r="E2456" t="s">
        <v>40</v>
      </c>
      <c r="F2456" t="s">
        <v>52</v>
      </c>
      <c r="G2456" t="s">
        <v>25</v>
      </c>
      <c r="H2456" t="str">
        <f t="shared" si="152"/>
        <v>Onsite/Hybrid</v>
      </c>
      <c r="I2456" t="s">
        <v>26</v>
      </c>
      <c r="J2456" t="str">
        <f t="shared" si="153"/>
        <v>3-6 yrs</v>
      </c>
      <c r="K2456">
        <f t="shared" ca="1" si="155"/>
        <v>4</v>
      </c>
      <c r="L2456" t="s">
        <v>39</v>
      </c>
      <c r="M2456">
        <v>1</v>
      </c>
      <c r="N2456">
        <v>0</v>
      </c>
      <c r="O2456">
        <v>1</v>
      </c>
      <c r="P2456">
        <v>1</v>
      </c>
      <c r="Q2456">
        <v>0</v>
      </c>
      <c r="R2456">
        <f>SUM(M2456:N2456:O2456:P2456:Q2456)</f>
        <v>3</v>
      </c>
      <c r="S2456" s="1">
        <v>109914</v>
      </c>
      <c r="T2456" s="1" t="str">
        <f t="shared" si="154"/>
        <v>Medium</v>
      </c>
      <c r="U2456">
        <v>3</v>
      </c>
      <c r="V2456">
        <v>2021</v>
      </c>
      <c r="W2456" t="s">
        <v>28</v>
      </c>
      <c r="X2456">
        <v>1</v>
      </c>
    </row>
    <row r="2457" spans="1:24" x14ac:dyDescent="0.3">
      <c r="A2457">
        <v>2456</v>
      </c>
      <c r="B2457" t="s">
        <v>41</v>
      </c>
      <c r="C2457" t="str">
        <f>_xlfn.XLOOKUP(B2457,Lookup_table!B:B,Lookup_table!C:C)</f>
        <v>Data</v>
      </c>
      <c r="D2457" t="s">
        <v>37</v>
      </c>
      <c r="E2457" t="s">
        <v>42</v>
      </c>
      <c r="F2457" t="s">
        <v>43</v>
      </c>
      <c r="G2457" t="s">
        <v>25</v>
      </c>
      <c r="H2457" t="str">
        <f t="shared" si="152"/>
        <v>Onsite/Hybrid</v>
      </c>
      <c r="I2457" t="s">
        <v>35</v>
      </c>
      <c r="J2457" t="str">
        <f t="shared" si="153"/>
        <v>0-2 yrs</v>
      </c>
      <c r="K2457">
        <f t="shared" ca="1" si="155"/>
        <v>1</v>
      </c>
      <c r="L2457" t="s">
        <v>39</v>
      </c>
      <c r="M2457">
        <v>0</v>
      </c>
      <c r="N2457">
        <v>0</v>
      </c>
      <c r="O2457">
        <v>1</v>
      </c>
      <c r="P2457">
        <v>0</v>
      </c>
      <c r="Q2457">
        <v>1</v>
      </c>
      <c r="R2457">
        <f>SUM(M2457:N2457:O2457:P2457:Q2457)</f>
        <v>2</v>
      </c>
      <c r="S2457" s="1">
        <v>73964</v>
      </c>
      <c r="T2457" s="1" t="str">
        <f t="shared" si="154"/>
        <v>Medium</v>
      </c>
      <c r="U2457">
        <v>4</v>
      </c>
      <c r="V2457">
        <v>2022</v>
      </c>
      <c r="W2457" t="s">
        <v>34</v>
      </c>
      <c r="X2457">
        <v>1</v>
      </c>
    </row>
    <row r="2458" spans="1:24" x14ac:dyDescent="0.3">
      <c r="A2458">
        <v>2457</v>
      </c>
      <c r="B2458" t="s">
        <v>21</v>
      </c>
      <c r="C2458" t="str">
        <f>_xlfn.XLOOKUP(B2458,Lookup_table!B:B,Lookup_table!C:C)</f>
        <v>AI</v>
      </c>
      <c r="D2458" t="s">
        <v>34</v>
      </c>
      <c r="E2458" t="s">
        <v>15</v>
      </c>
      <c r="F2458" t="s">
        <v>16</v>
      </c>
      <c r="G2458" t="s">
        <v>30</v>
      </c>
      <c r="H2458" t="str">
        <f t="shared" si="152"/>
        <v>Onsite/Hybrid</v>
      </c>
      <c r="I2458" t="s">
        <v>26</v>
      </c>
      <c r="J2458" t="str">
        <f t="shared" si="153"/>
        <v>3-6 yrs</v>
      </c>
      <c r="K2458">
        <f t="shared" ca="1" si="155"/>
        <v>4</v>
      </c>
      <c r="L2458" t="s">
        <v>27</v>
      </c>
      <c r="M2458">
        <v>1</v>
      </c>
      <c r="N2458">
        <v>0</v>
      </c>
      <c r="O2458">
        <v>0</v>
      </c>
      <c r="P2458">
        <v>1</v>
      </c>
      <c r="Q2458">
        <v>1</v>
      </c>
      <c r="R2458">
        <f>SUM(M2458:N2458:O2458:P2458:Q2458)</f>
        <v>3</v>
      </c>
      <c r="S2458" s="1">
        <v>139641</v>
      </c>
      <c r="T2458" s="1" t="str">
        <f t="shared" si="154"/>
        <v>High</v>
      </c>
      <c r="U2458">
        <v>8</v>
      </c>
      <c r="V2458">
        <v>2024</v>
      </c>
      <c r="W2458" t="s">
        <v>28</v>
      </c>
      <c r="X2458">
        <v>7</v>
      </c>
    </row>
    <row r="2459" spans="1:24" x14ac:dyDescent="0.3">
      <c r="A2459">
        <v>2458</v>
      </c>
      <c r="B2459" t="s">
        <v>21</v>
      </c>
      <c r="C2459" t="str">
        <f>_xlfn.XLOOKUP(B2459,Lookup_table!B:B,Lookup_table!C:C)</f>
        <v>AI</v>
      </c>
      <c r="D2459" t="s">
        <v>22</v>
      </c>
      <c r="E2459" t="s">
        <v>38</v>
      </c>
      <c r="F2459" t="s">
        <v>52</v>
      </c>
      <c r="G2459" t="s">
        <v>30</v>
      </c>
      <c r="H2459" t="str">
        <f t="shared" si="152"/>
        <v>Onsite/Hybrid</v>
      </c>
      <c r="I2459" t="s">
        <v>26</v>
      </c>
      <c r="J2459" t="str">
        <f t="shared" si="153"/>
        <v>3-6 yrs</v>
      </c>
      <c r="K2459">
        <f t="shared" ca="1" si="155"/>
        <v>6</v>
      </c>
      <c r="L2459" t="s">
        <v>39</v>
      </c>
      <c r="M2459">
        <v>1</v>
      </c>
      <c r="N2459">
        <v>0</v>
      </c>
      <c r="O2459">
        <v>0</v>
      </c>
      <c r="P2459">
        <v>1</v>
      </c>
      <c r="Q2459">
        <v>0</v>
      </c>
      <c r="R2459">
        <f>SUM(M2459:N2459:O2459:P2459:Q2459)</f>
        <v>2</v>
      </c>
      <c r="S2459" s="1">
        <v>148260</v>
      </c>
      <c r="T2459" s="1" t="str">
        <f t="shared" si="154"/>
        <v>High</v>
      </c>
      <c r="U2459">
        <v>11</v>
      </c>
      <c r="V2459">
        <v>2026</v>
      </c>
      <c r="W2459" t="s">
        <v>20</v>
      </c>
      <c r="X2459">
        <v>3</v>
      </c>
    </row>
    <row r="2460" spans="1:24" x14ac:dyDescent="0.3">
      <c r="A2460">
        <v>2459</v>
      </c>
      <c r="B2460" t="s">
        <v>41</v>
      </c>
      <c r="C2460" t="str">
        <f>_xlfn.XLOOKUP(B2460,Lookup_table!B:B,Lookup_table!C:C)</f>
        <v>Data</v>
      </c>
      <c r="D2460" t="s">
        <v>37</v>
      </c>
      <c r="E2460" t="s">
        <v>40</v>
      </c>
      <c r="F2460" t="s">
        <v>43</v>
      </c>
      <c r="G2460" t="s">
        <v>30</v>
      </c>
      <c r="H2460" t="str">
        <f t="shared" si="152"/>
        <v>Onsite/Hybrid</v>
      </c>
      <c r="I2460" t="s">
        <v>26</v>
      </c>
      <c r="J2460" t="str">
        <f t="shared" si="153"/>
        <v>3-6 yrs</v>
      </c>
      <c r="K2460">
        <f t="shared" ca="1" si="155"/>
        <v>6</v>
      </c>
      <c r="L2460" t="s">
        <v>27</v>
      </c>
      <c r="M2460">
        <v>1</v>
      </c>
      <c r="N2460">
        <v>0</v>
      </c>
      <c r="O2460">
        <v>0</v>
      </c>
      <c r="P2460">
        <v>1</v>
      </c>
      <c r="Q2460">
        <v>1</v>
      </c>
      <c r="R2460">
        <f>SUM(M2460:N2460:O2460:P2460:Q2460)</f>
        <v>3</v>
      </c>
      <c r="S2460" s="1">
        <v>96854</v>
      </c>
      <c r="T2460" s="1" t="str">
        <f t="shared" si="154"/>
        <v>Medium</v>
      </c>
      <c r="U2460">
        <v>11</v>
      </c>
      <c r="V2460">
        <v>2020</v>
      </c>
      <c r="W2460" t="s">
        <v>34</v>
      </c>
      <c r="X2460">
        <v>2</v>
      </c>
    </row>
    <row r="2461" spans="1:24" x14ac:dyDescent="0.3">
      <c r="A2461">
        <v>2460</v>
      </c>
      <c r="B2461" t="s">
        <v>36</v>
      </c>
      <c r="C2461" t="str">
        <f>_xlfn.XLOOKUP(B2461,Lookup_table!B:B,Lookup_table!C:C)</f>
        <v>Data</v>
      </c>
      <c r="D2461" t="s">
        <v>22</v>
      </c>
      <c r="E2461" t="s">
        <v>32</v>
      </c>
      <c r="F2461" t="s">
        <v>16</v>
      </c>
      <c r="G2461" t="s">
        <v>30</v>
      </c>
      <c r="H2461" t="str">
        <f t="shared" si="152"/>
        <v>Onsite/Hybrid</v>
      </c>
      <c r="I2461" t="s">
        <v>18</v>
      </c>
      <c r="J2461" t="str">
        <f t="shared" si="153"/>
        <v>7+ yrs</v>
      </c>
      <c r="K2461">
        <f t="shared" ca="1" si="155"/>
        <v>8</v>
      </c>
      <c r="L2461" t="s">
        <v>19</v>
      </c>
      <c r="M2461">
        <v>1</v>
      </c>
      <c r="N2461">
        <v>0</v>
      </c>
      <c r="O2461">
        <v>0</v>
      </c>
      <c r="P2461">
        <v>0</v>
      </c>
      <c r="Q2461">
        <v>1</v>
      </c>
      <c r="R2461">
        <f>SUM(M2461:N2461:O2461:P2461:Q2461)</f>
        <v>2</v>
      </c>
      <c r="S2461" s="1">
        <v>126683</v>
      </c>
      <c r="T2461" s="1" t="str">
        <f t="shared" si="154"/>
        <v>High</v>
      </c>
      <c r="U2461">
        <v>7</v>
      </c>
      <c r="V2461">
        <v>2026</v>
      </c>
      <c r="W2461" t="s">
        <v>20</v>
      </c>
      <c r="X2461">
        <v>6</v>
      </c>
    </row>
    <row r="2462" spans="1:24" x14ac:dyDescent="0.3">
      <c r="A2462">
        <v>2461</v>
      </c>
      <c r="B2462" t="s">
        <v>21</v>
      </c>
      <c r="C2462" t="str">
        <f>_xlfn.XLOOKUP(B2462,Lookup_table!B:B,Lookup_table!C:C)</f>
        <v>AI</v>
      </c>
      <c r="D2462" t="s">
        <v>14</v>
      </c>
      <c r="E2462" t="s">
        <v>23</v>
      </c>
      <c r="F2462" t="s">
        <v>44</v>
      </c>
      <c r="G2462" t="s">
        <v>25</v>
      </c>
      <c r="H2462" t="str">
        <f t="shared" si="152"/>
        <v>Onsite/Hybrid</v>
      </c>
      <c r="I2462" t="s">
        <v>35</v>
      </c>
      <c r="J2462" t="str">
        <f t="shared" si="153"/>
        <v>0-2 yrs</v>
      </c>
      <c r="K2462">
        <f t="shared" ca="1" si="155"/>
        <v>1</v>
      </c>
      <c r="L2462" t="s">
        <v>27</v>
      </c>
      <c r="M2462">
        <v>0</v>
      </c>
      <c r="N2462">
        <v>0</v>
      </c>
      <c r="O2462">
        <v>0</v>
      </c>
      <c r="P2462">
        <v>1</v>
      </c>
      <c r="Q2462">
        <v>1</v>
      </c>
      <c r="R2462">
        <f>SUM(M2462:N2462:O2462:P2462:Q2462)</f>
        <v>2</v>
      </c>
      <c r="S2462" s="1">
        <v>111237</v>
      </c>
      <c r="T2462" s="1" t="str">
        <f t="shared" si="154"/>
        <v>Medium</v>
      </c>
      <c r="U2462">
        <v>9</v>
      </c>
      <c r="V2462">
        <v>2022</v>
      </c>
      <c r="W2462" t="s">
        <v>28</v>
      </c>
      <c r="X2462">
        <v>7</v>
      </c>
    </row>
    <row r="2463" spans="1:24" x14ac:dyDescent="0.3">
      <c r="A2463">
        <v>2462</v>
      </c>
      <c r="B2463" t="s">
        <v>36</v>
      </c>
      <c r="C2463" t="str">
        <f>_xlfn.XLOOKUP(B2463,Lookup_table!B:B,Lookup_table!C:C)</f>
        <v>Data</v>
      </c>
      <c r="D2463" t="s">
        <v>37</v>
      </c>
      <c r="E2463" t="s">
        <v>23</v>
      </c>
      <c r="F2463" t="s">
        <v>16</v>
      </c>
      <c r="G2463" t="s">
        <v>17</v>
      </c>
      <c r="H2463" t="str">
        <f t="shared" si="152"/>
        <v>Remote</v>
      </c>
      <c r="I2463" t="s">
        <v>18</v>
      </c>
      <c r="J2463" t="str">
        <f t="shared" si="153"/>
        <v>7+ yrs</v>
      </c>
      <c r="K2463">
        <f t="shared" ca="1" si="155"/>
        <v>15</v>
      </c>
      <c r="L2463" t="s">
        <v>19</v>
      </c>
      <c r="M2463">
        <v>0</v>
      </c>
      <c r="N2463">
        <v>1</v>
      </c>
      <c r="O2463">
        <v>0</v>
      </c>
      <c r="P2463">
        <v>0</v>
      </c>
      <c r="Q2463">
        <v>0</v>
      </c>
      <c r="R2463">
        <f>SUM(M2463:N2463:O2463:P2463:Q2463)</f>
        <v>1</v>
      </c>
      <c r="S2463" s="1">
        <v>101874</v>
      </c>
      <c r="T2463" s="1" t="str">
        <f t="shared" si="154"/>
        <v>Medium</v>
      </c>
      <c r="U2463">
        <v>9</v>
      </c>
      <c r="V2463">
        <v>2026</v>
      </c>
      <c r="W2463" t="s">
        <v>34</v>
      </c>
      <c r="X2463">
        <v>4</v>
      </c>
    </row>
    <row r="2464" spans="1:24" x14ac:dyDescent="0.3">
      <c r="A2464">
        <v>2463</v>
      </c>
      <c r="B2464" t="s">
        <v>36</v>
      </c>
      <c r="C2464" t="str">
        <f>_xlfn.XLOOKUP(B2464,Lookup_table!B:B,Lookup_table!C:C)</f>
        <v>Data</v>
      </c>
      <c r="D2464" t="s">
        <v>37</v>
      </c>
      <c r="E2464" t="s">
        <v>32</v>
      </c>
      <c r="F2464" t="s">
        <v>51</v>
      </c>
      <c r="G2464" t="s">
        <v>17</v>
      </c>
      <c r="H2464" t="str">
        <f t="shared" si="152"/>
        <v>Remote</v>
      </c>
      <c r="I2464" t="s">
        <v>35</v>
      </c>
      <c r="J2464" t="str">
        <f t="shared" si="153"/>
        <v>0-2 yrs</v>
      </c>
      <c r="K2464">
        <f t="shared" ca="1" si="155"/>
        <v>2</v>
      </c>
      <c r="L2464" t="s">
        <v>27</v>
      </c>
      <c r="M2464">
        <v>0</v>
      </c>
      <c r="N2464">
        <v>1</v>
      </c>
      <c r="O2464">
        <v>1</v>
      </c>
      <c r="P2464">
        <v>0</v>
      </c>
      <c r="Q2464">
        <v>0</v>
      </c>
      <c r="R2464">
        <f>SUM(M2464:N2464:O2464:P2464:Q2464)</f>
        <v>2</v>
      </c>
      <c r="S2464" s="1">
        <v>64436</v>
      </c>
      <c r="T2464" s="1" t="str">
        <f t="shared" si="154"/>
        <v>Low</v>
      </c>
      <c r="U2464">
        <v>7</v>
      </c>
      <c r="V2464">
        <v>2024</v>
      </c>
      <c r="W2464" t="s">
        <v>34</v>
      </c>
      <c r="X2464">
        <v>2</v>
      </c>
    </row>
    <row r="2465" spans="1:24" x14ac:dyDescent="0.3">
      <c r="A2465">
        <v>2464</v>
      </c>
      <c r="B2465" t="s">
        <v>21</v>
      </c>
      <c r="C2465" t="str">
        <f>_xlfn.XLOOKUP(B2465,Lookup_table!B:B,Lookup_table!C:C)</f>
        <v>AI</v>
      </c>
      <c r="D2465" t="s">
        <v>37</v>
      </c>
      <c r="E2465" t="s">
        <v>40</v>
      </c>
      <c r="F2465" t="s">
        <v>16</v>
      </c>
      <c r="G2465" t="s">
        <v>25</v>
      </c>
      <c r="H2465" t="str">
        <f t="shared" si="152"/>
        <v>Onsite/Hybrid</v>
      </c>
      <c r="I2465" t="s">
        <v>26</v>
      </c>
      <c r="J2465" t="str">
        <f t="shared" si="153"/>
        <v>3-6 yrs</v>
      </c>
      <c r="K2465">
        <f t="shared" ca="1" si="155"/>
        <v>5</v>
      </c>
      <c r="L2465" t="s">
        <v>19</v>
      </c>
      <c r="M2465">
        <v>0</v>
      </c>
      <c r="N2465">
        <v>1</v>
      </c>
      <c r="O2465">
        <v>1</v>
      </c>
      <c r="P2465">
        <v>1</v>
      </c>
      <c r="Q2465">
        <v>1</v>
      </c>
      <c r="R2465">
        <f>SUM(M2465:N2465:O2465:P2465:Q2465)</f>
        <v>4</v>
      </c>
      <c r="S2465" s="1">
        <v>156911</v>
      </c>
      <c r="T2465" s="1" t="str">
        <f t="shared" si="154"/>
        <v>High</v>
      </c>
      <c r="U2465">
        <v>4</v>
      </c>
      <c r="V2465">
        <v>2026</v>
      </c>
      <c r="W2465" t="s">
        <v>28</v>
      </c>
      <c r="X2465">
        <v>2</v>
      </c>
    </row>
    <row r="2466" spans="1:24" x14ac:dyDescent="0.3">
      <c r="A2466">
        <v>2465</v>
      </c>
      <c r="B2466" t="s">
        <v>33</v>
      </c>
      <c r="C2466" t="str">
        <f>_xlfn.XLOOKUP(B2466,Lookup_table!B:B,Lookup_table!C:C)</f>
        <v>Data</v>
      </c>
      <c r="D2466" t="s">
        <v>14</v>
      </c>
      <c r="E2466" t="s">
        <v>40</v>
      </c>
      <c r="F2466" t="s">
        <v>51</v>
      </c>
      <c r="G2466" t="s">
        <v>30</v>
      </c>
      <c r="H2466" t="str">
        <f t="shared" si="152"/>
        <v>Onsite/Hybrid</v>
      </c>
      <c r="I2466" t="s">
        <v>26</v>
      </c>
      <c r="J2466" t="str">
        <f t="shared" si="153"/>
        <v>3-6 yrs</v>
      </c>
      <c r="K2466">
        <f t="shared" ca="1" si="155"/>
        <v>3</v>
      </c>
      <c r="L2466" t="s">
        <v>39</v>
      </c>
      <c r="M2466">
        <v>0</v>
      </c>
      <c r="N2466">
        <v>0</v>
      </c>
      <c r="O2466">
        <v>1</v>
      </c>
      <c r="P2466">
        <v>1</v>
      </c>
      <c r="Q2466">
        <v>1</v>
      </c>
      <c r="R2466">
        <f>SUM(M2466:N2466:O2466:P2466:Q2466)</f>
        <v>3</v>
      </c>
      <c r="S2466" s="1">
        <v>110242</v>
      </c>
      <c r="T2466" s="1" t="str">
        <f t="shared" si="154"/>
        <v>Medium</v>
      </c>
      <c r="U2466">
        <v>7</v>
      </c>
      <c r="V2466">
        <v>2025</v>
      </c>
      <c r="W2466" t="s">
        <v>28</v>
      </c>
      <c r="X2466">
        <v>4</v>
      </c>
    </row>
    <row r="2467" spans="1:24" x14ac:dyDescent="0.3">
      <c r="A2467">
        <v>2466</v>
      </c>
      <c r="B2467" t="s">
        <v>50</v>
      </c>
      <c r="C2467" t="str">
        <f>_xlfn.XLOOKUP(B2467,Lookup_table!B:B,Lookup_table!C:C)</f>
        <v>AI</v>
      </c>
      <c r="D2467" t="s">
        <v>14</v>
      </c>
      <c r="E2467" t="s">
        <v>15</v>
      </c>
      <c r="F2467" t="s">
        <v>16</v>
      </c>
      <c r="G2467" t="s">
        <v>17</v>
      </c>
      <c r="H2467" t="str">
        <f t="shared" si="152"/>
        <v>Remote</v>
      </c>
      <c r="I2467" t="s">
        <v>35</v>
      </c>
      <c r="J2467" t="str">
        <f t="shared" si="153"/>
        <v>0-2 yrs</v>
      </c>
      <c r="K2467">
        <f t="shared" ca="1" si="155"/>
        <v>1</v>
      </c>
      <c r="L2467" t="s">
        <v>39</v>
      </c>
      <c r="M2467">
        <v>0</v>
      </c>
      <c r="N2467">
        <v>0</v>
      </c>
      <c r="O2467">
        <v>1</v>
      </c>
      <c r="P2467">
        <v>0</v>
      </c>
      <c r="Q2467">
        <v>1</v>
      </c>
      <c r="R2467">
        <f>SUM(M2467:N2467:O2467:P2467:Q2467)</f>
        <v>2</v>
      </c>
      <c r="S2467" s="1">
        <v>112195</v>
      </c>
      <c r="T2467" s="1" t="str">
        <f t="shared" si="154"/>
        <v>Medium</v>
      </c>
      <c r="U2467">
        <v>6</v>
      </c>
      <c r="V2467">
        <v>2023</v>
      </c>
      <c r="W2467" t="s">
        <v>28</v>
      </c>
      <c r="X2467">
        <v>7</v>
      </c>
    </row>
    <row r="2468" spans="1:24" x14ac:dyDescent="0.3">
      <c r="A2468">
        <v>2467</v>
      </c>
      <c r="B2468" t="s">
        <v>21</v>
      </c>
      <c r="C2468" t="str">
        <f>_xlfn.XLOOKUP(B2468,Lookup_table!B:B,Lookup_table!C:C)</f>
        <v>AI</v>
      </c>
      <c r="D2468" t="s">
        <v>22</v>
      </c>
      <c r="E2468" t="s">
        <v>32</v>
      </c>
      <c r="F2468" t="s">
        <v>51</v>
      </c>
      <c r="G2468" t="s">
        <v>25</v>
      </c>
      <c r="H2468" t="str">
        <f t="shared" si="152"/>
        <v>Onsite/Hybrid</v>
      </c>
      <c r="I2468" t="s">
        <v>18</v>
      </c>
      <c r="J2468" t="str">
        <f t="shared" si="153"/>
        <v>7+ yrs</v>
      </c>
      <c r="K2468">
        <f t="shared" ca="1" si="155"/>
        <v>14</v>
      </c>
      <c r="L2468" t="s">
        <v>39</v>
      </c>
      <c r="M2468">
        <v>0</v>
      </c>
      <c r="N2468">
        <v>0</v>
      </c>
      <c r="O2468">
        <v>1</v>
      </c>
      <c r="P2468">
        <v>1</v>
      </c>
      <c r="Q2468">
        <v>0</v>
      </c>
      <c r="R2468">
        <f>SUM(M2468:N2468:O2468:P2468:Q2468)</f>
        <v>2</v>
      </c>
      <c r="S2468" s="1">
        <v>190600</v>
      </c>
      <c r="T2468" s="1" t="str">
        <f t="shared" si="154"/>
        <v>High</v>
      </c>
      <c r="U2468">
        <v>6</v>
      </c>
      <c r="V2468">
        <v>2023</v>
      </c>
      <c r="W2468" t="s">
        <v>28</v>
      </c>
      <c r="X2468">
        <v>6</v>
      </c>
    </row>
    <row r="2469" spans="1:24" x14ac:dyDescent="0.3">
      <c r="A2469">
        <v>2468</v>
      </c>
      <c r="B2469" t="s">
        <v>41</v>
      </c>
      <c r="C2469" t="str">
        <f>_xlfn.XLOOKUP(B2469,Lookup_table!B:B,Lookup_table!C:C)</f>
        <v>Data</v>
      </c>
      <c r="D2469" t="s">
        <v>34</v>
      </c>
      <c r="E2469" t="s">
        <v>42</v>
      </c>
      <c r="F2469" t="s">
        <v>51</v>
      </c>
      <c r="G2469" t="s">
        <v>25</v>
      </c>
      <c r="H2469" t="str">
        <f t="shared" si="152"/>
        <v>Onsite/Hybrid</v>
      </c>
      <c r="I2469" t="s">
        <v>26</v>
      </c>
      <c r="J2469" t="str">
        <f t="shared" si="153"/>
        <v>3-6 yrs</v>
      </c>
      <c r="K2469">
        <f t="shared" ca="1" si="155"/>
        <v>4</v>
      </c>
      <c r="L2469" t="s">
        <v>39</v>
      </c>
      <c r="M2469">
        <v>1</v>
      </c>
      <c r="N2469">
        <v>0</v>
      </c>
      <c r="O2469">
        <v>1</v>
      </c>
      <c r="P2469">
        <v>1</v>
      </c>
      <c r="Q2469">
        <v>0</v>
      </c>
      <c r="R2469">
        <f>SUM(M2469:N2469:O2469:P2469:Q2469)</f>
        <v>3</v>
      </c>
      <c r="S2469" s="1">
        <v>101320</v>
      </c>
      <c r="T2469" s="1" t="str">
        <f t="shared" si="154"/>
        <v>Medium</v>
      </c>
      <c r="U2469">
        <v>11</v>
      </c>
      <c r="V2469">
        <v>2021</v>
      </c>
      <c r="W2469" t="s">
        <v>28</v>
      </c>
      <c r="X2469">
        <v>4</v>
      </c>
    </row>
    <row r="2470" spans="1:24" x14ac:dyDescent="0.3">
      <c r="A2470">
        <v>2469</v>
      </c>
      <c r="B2470" t="s">
        <v>50</v>
      </c>
      <c r="C2470" t="str">
        <f>_xlfn.XLOOKUP(B2470,Lookup_table!B:B,Lookup_table!C:C)</f>
        <v>AI</v>
      </c>
      <c r="D2470" t="s">
        <v>34</v>
      </c>
      <c r="E2470" t="s">
        <v>23</v>
      </c>
      <c r="F2470" t="s">
        <v>16</v>
      </c>
      <c r="G2470" t="s">
        <v>30</v>
      </c>
      <c r="H2470" t="str">
        <f t="shared" si="152"/>
        <v>Onsite/Hybrid</v>
      </c>
      <c r="I2470" t="s">
        <v>35</v>
      </c>
      <c r="J2470" t="str">
        <f t="shared" si="153"/>
        <v>0-2 yrs</v>
      </c>
      <c r="K2470">
        <f t="shared" ca="1" si="155"/>
        <v>0</v>
      </c>
      <c r="L2470" t="s">
        <v>19</v>
      </c>
      <c r="M2470">
        <v>0</v>
      </c>
      <c r="N2470">
        <v>1</v>
      </c>
      <c r="O2470">
        <v>1</v>
      </c>
      <c r="P2470">
        <v>0</v>
      </c>
      <c r="Q2470">
        <v>1</v>
      </c>
      <c r="R2470">
        <f>SUM(M2470:N2470:O2470:P2470:Q2470)</f>
        <v>3</v>
      </c>
      <c r="S2470" s="1">
        <v>116555</v>
      </c>
      <c r="T2470" s="1" t="str">
        <f t="shared" si="154"/>
        <v>Medium</v>
      </c>
      <c r="U2470">
        <v>11</v>
      </c>
      <c r="V2470">
        <v>2024</v>
      </c>
      <c r="W2470" t="s">
        <v>20</v>
      </c>
      <c r="X2470">
        <v>4</v>
      </c>
    </row>
    <row r="2471" spans="1:24" x14ac:dyDescent="0.3">
      <c r="A2471">
        <v>2470</v>
      </c>
      <c r="B2471" t="s">
        <v>36</v>
      </c>
      <c r="C2471" t="str">
        <f>_xlfn.XLOOKUP(B2471,Lookup_table!B:B,Lookup_table!C:C)</f>
        <v>Data</v>
      </c>
      <c r="D2471" t="s">
        <v>14</v>
      </c>
      <c r="E2471" t="s">
        <v>15</v>
      </c>
      <c r="F2471" t="s">
        <v>16</v>
      </c>
      <c r="G2471" t="s">
        <v>17</v>
      </c>
      <c r="H2471" t="str">
        <f t="shared" si="152"/>
        <v>Remote</v>
      </c>
      <c r="I2471" t="s">
        <v>18</v>
      </c>
      <c r="J2471" t="str">
        <f t="shared" si="153"/>
        <v>7+ yrs</v>
      </c>
      <c r="K2471">
        <f t="shared" ca="1" si="155"/>
        <v>10</v>
      </c>
      <c r="L2471" t="s">
        <v>27</v>
      </c>
      <c r="M2471">
        <v>1</v>
      </c>
      <c r="N2471">
        <v>0</v>
      </c>
      <c r="O2471">
        <v>0</v>
      </c>
      <c r="P2471">
        <v>0</v>
      </c>
      <c r="Q2471">
        <v>1</v>
      </c>
      <c r="R2471">
        <f>SUM(M2471:N2471:O2471:P2471:Q2471)</f>
        <v>2</v>
      </c>
      <c r="S2471" s="1">
        <v>111530</v>
      </c>
      <c r="T2471" s="1" t="str">
        <f t="shared" si="154"/>
        <v>Medium</v>
      </c>
      <c r="U2471">
        <v>11</v>
      </c>
      <c r="V2471">
        <v>2023</v>
      </c>
      <c r="W2471" t="s">
        <v>28</v>
      </c>
      <c r="X2471">
        <v>8</v>
      </c>
    </row>
    <row r="2472" spans="1:24" x14ac:dyDescent="0.3">
      <c r="A2472">
        <v>2471</v>
      </c>
      <c r="B2472" t="s">
        <v>31</v>
      </c>
      <c r="C2472" t="str">
        <f>_xlfn.XLOOKUP(B2472,Lookup_table!B:B,Lookup_table!C:C)</f>
        <v>Business</v>
      </c>
      <c r="D2472" t="s">
        <v>37</v>
      </c>
      <c r="E2472" t="s">
        <v>32</v>
      </c>
      <c r="F2472" t="s">
        <v>44</v>
      </c>
      <c r="G2472" t="s">
        <v>30</v>
      </c>
      <c r="H2472" t="str">
        <f t="shared" si="152"/>
        <v>Onsite/Hybrid</v>
      </c>
      <c r="I2472" t="s">
        <v>26</v>
      </c>
      <c r="J2472" t="str">
        <f t="shared" si="153"/>
        <v>3-6 yrs</v>
      </c>
      <c r="K2472">
        <f t="shared" ca="1" si="155"/>
        <v>3</v>
      </c>
      <c r="L2472" t="s">
        <v>27</v>
      </c>
      <c r="M2472">
        <v>0</v>
      </c>
      <c r="N2472">
        <v>0</v>
      </c>
      <c r="O2472">
        <v>0</v>
      </c>
      <c r="P2472">
        <v>0</v>
      </c>
      <c r="Q2472">
        <v>0</v>
      </c>
      <c r="R2472">
        <f>SUM(M2472:N2472:O2472:P2472:Q2472)</f>
        <v>0</v>
      </c>
      <c r="S2472" s="1">
        <v>71723</v>
      </c>
      <c r="T2472" s="1" t="str">
        <f t="shared" si="154"/>
        <v>Medium</v>
      </c>
      <c r="U2472">
        <v>11</v>
      </c>
      <c r="V2472">
        <v>2022</v>
      </c>
      <c r="W2472" t="s">
        <v>34</v>
      </c>
      <c r="X2472">
        <v>6</v>
      </c>
    </row>
    <row r="2473" spans="1:24" x14ac:dyDescent="0.3">
      <c r="A2473">
        <v>2472</v>
      </c>
      <c r="B2473" t="s">
        <v>36</v>
      </c>
      <c r="C2473" t="str">
        <f>_xlfn.XLOOKUP(B2473,Lookup_table!B:B,Lookup_table!C:C)</f>
        <v>Data</v>
      </c>
      <c r="D2473" t="s">
        <v>37</v>
      </c>
      <c r="E2473" t="s">
        <v>15</v>
      </c>
      <c r="F2473" t="s">
        <v>24</v>
      </c>
      <c r="G2473" t="s">
        <v>30</v>
      </c>
      <c r="H2473" t="str">
        <f t="shared" si="152"/>
        <v>Onsite/Hybrid</v>
      </c>
      <c r="I2473" t="s">
        <v>35</v>
      </c>
      <c r="J2473" t="str">
        <f t="shared" si="153"/>
        <v>0-2 yrs</v>
      </c>
      <c r="K2473">
        <f t="shared" ca="1" si="155"/>
        <v>1</v>
      </c>
      <c r="L2473" t="s">
        <v>39</v>
      </c>
      <c r="M2473">
        <v>1</v>
      </c>
      <c r="N2473">
        <v>0</v>
      </c>
      <c r="O2473">
        <v>0</v>
      </c>
      <c r="P2473">
        <v>0</v>
      </c>
      <c r="Q2473">
        <v>0</v>
      </c>
      <c r="R2473">
        <f>SUM(M2473:N2473:O2473:P2473:Q2473)</f>
        <v>1</v>
      </c>
      <c r="S2473" s="1">
        <v>45677</v>
      </c>
      <c r="T2473" s="1" t="str">
        <f t="shared" si="154"/>
        <v>Low</v>
      </c>
      <c r="U2473">
        <v>8</v>
      </c>
      <c r="V2473">
        <v>2021</v>
      </c>
      <c r="W2473" t="s">
        <v>20</v>
      </c>
      <c r="X2473">
        <v>3</v>
      </c>
    </row>
    <row r="2474" spans="1:24" x14ac:dyDescent="0.3">
      <c r="A2474">
        <v>2473</v>
      </c>
      <c r="B2474" t="s">
        <v>36</v>
      </c>
      <c r="C2474" t="str">
        <f>_xlfn.XLOOKUP(B2474,Lookup_table!B:B,Lookup_table!C:C)</f>
        <v>Data</v>
      </c>
      <c r="D2474" t="s">
        <v>22</v>
      </c>
      <c r="E2474" t="s">
        <v>42</v>
      </c>
      <c r="F2474" t="s">
        <v>24</v>
      </c>
      <c r="G2474" t="s">
        <v>30</v>
      </c>
      <c r="H2474" t="str">
        <f t="shared" si="152"/>
        <v>Onsite/Hybrid</v>
      </c>
      <c r="I2474" t="s">
        <v>18</v>
      </c>
      <c r="J2474" t="str">
        <f t="shared" si="153"/>
        <v>7+ yrs</v>
      </c>
      <c r="K2474">
        <f t="shared" ca="1" si="155"/>
        <v>14</v>
      </c>
      <c r="L2474" t="s">
        <v>27</v>
      </c>
      <c r="M2474">
        <v>1</v>
      </c>
      <c r="N2474">
        <v>1</v>
      </c>
      <c r="O2474">
        <v>1</v>
      </c>
      <c r="P2474">
        <v>0</v>
      </c>
      <c r="Q2474">
        <v>0</v>
      </c>
      <c r="R2474">
        <f>SUM(M2474:N2474:O2474:P2474:Q2474)</f>
        <v>3</v>
      </c>
      <c r="S2474" s="1">
        <v>133866</v>
      </c>
      <c r="T2474" s="1" t="str">
        <f t="shared" si="154"/>
        <v>High</v>
      </c>
      <c r="U2474">
        <v>2</v>
      </c>
      <c r="V2474">
        <v>2022</v>
      </c>
      <c r="W2474" t="s">
        <v>34</v>
      </c>
      <c r="X2474">
        <v>3</v>
      </c>
    </row>
    <row r="2475" spans="1:24" x14ac:dyDescent="0.3">
      <c r="A2475">
        <v>2474</v>
      </c>
      <c r="B2475" t="s">
        <v>31</v>
      </c>
      <c r="C2475" t="str">
        <f>_xlfn.XLOOKUP(B2475,Lookup_table!B:B,Lookup_table!C:C)</f>
        <v>Business</v>
      </c>
      <c r="D2475" t="s">
        <v>34</v>
      </c>
      <c r="E2475" t="s">
        <v>40</v>
      </c>
      <c r="F2475" t="s">
        <v>24</v>
      </c>
      <c r="G2475" t="s">
        <v>25</v>
      </c>
      <c r="H2475" t="str">
        <f t="shared" si="152"/>
        <v>Onsite/Hybrid</v>
      </c>
      <c r="I2475" t="s">
        <v>18</v>
      </c>
      <c r="J2475" t="str">
        <f t="shared" si="153"/>
        <v>7+ yrs</v>
      </c>
      <c r="K2475">
        <f t="shared" ca="1" si="155"/>
        <v>11</v>
      </c>
      <c r="L2475" t="s">
        <v>27</v>
      </c>
      <c r="M2475">
        <v>1</v>
      </c>
      <c r="N2475">
        <v>1</v>
      </c>
      <c r="O2475">
        <v>0</v>
      </c>
      <c r="P2475">
        <v>1</v>
      </c>
      <c r="Q2475">
        <v>1</v>
      </c>
      <c r="R2475">
        <f>SUM(M2475:N2475:O2475:P2475:Q2475)</f>
        <v>4</v>
      </c>
      <c r="S2475" s="1">
        <v>124058</v>
      </c>
      <c r="T2475" s="1" t="str">
        <f t="shared" si="154"/>
        <v>High</v>
      </c>
      <c r="U2475">
        <v>1</v>
      </c>
      <c r="V2475">
        <v>2024</v>
      </c>
      <c r="W2475" t="s">
        <v>34</v>
      </c>
      <c r="X2475">
        <v>5</v>
      </c>
    </row>
    <row r="2476" spans="1:24" x14ac:dyDescent="0.3">
      <c r="A2476">
        <v>2475</v>
      </c>
      <c r="B2476" t="s">
        <v>31</v>
      </c>
      <c r="C2476" t="str">
        <f>_xlfn.XLOOKUP(B2476,Lookup_table!B:B,Lookup_table!C:C)</f>
        <v>Business</v>
      </c>
      <c r="D2476" t="s">
        <v>14</v>
      </c>
      <c r="E2476" t="s">
        <v>15</v>
      </c>
      <c r="F2476" t="s">
        <v>52</v>
      </c>
      <c r="G2476" t="s">
        <v>30</v>
      </c>
      <c r="H2476" t="str">
        <f t="shared" si="152"/>
        <v>Onsite/Hybrid</v>
      </c>
      <c r="I2476" t="s">
        <v>35</v>
      </c>
      <c r="J2476" t="str">
        <f t="shared" si="153"/>
        <v>0-2 yrs</v>
      </c>
      <c r="K2476">
        <f t="shared" ca="1" si="155"/>
        <v>2</v>
      </c>
      <c r="L2476" t="s">
        <v>27</v>
      </c>
      <c r="M2476">
        <v>1</v>
      </c>
      <c r="N2476">
        <v>1</v>
      </c>
      <c r="O2476">
        <v>1</v>
      </c>
      <c r="P2476">
        <v>0</v>
      </c>
      <c r="Q2476">
        <v>0</v>
      </c>
      <c r="R2476">
        <f>SUM(M2476:N2476:O2476:P2476:Q2476)</f>
        <v>3</v>
      </c>
      <c r="S2476" s="1">
        <v>62883</v>
      </c>
      <c r="T2476" s="1" t="str">
        <f t="shared" si="154"/>
        <v>Low</v>
      </c>
      <c r="U2476">
        <v>3</v>
      </c>
      <c r="V2476">
        <v>2023</v>
      </c>
      <c r="W2476" t="s">
        <v>28</v>
      </c>
      <c r="X2476">
        <v>7</v>
      </c>
    </row>
    <row r="2477" spans="1:24" x14ac:dyDescent="0.3">
      <c r="A2477">
        <v>2476</v>
      </c>
      <c r="B2477" t="s">
        <v>36</v>
      </c>
      <c r="C2477" t="str">
        <f>_xlfn.XLOOKUP(B2477,Lookup_table!B:B,Lookup_table!C:C)</f>
        <v>Data</v>
      </c>
      <c r="D2477" t="s">
        <v>34</v>
      </c>
      <c r="E2477" t="s">
        <v>15</v>
      </c>
      <c r="F2477" t="s">
        <v>43</v>
      </c>
      <c r="G2477" t="s">
        <v>25</v>
      </c>
      <c r="H2477" t="str">
        <f t="shared" si="152"/>
        <v>Onsite/Hybrid</v>
      </c>
      <c r="I2477" t="s">
        <v>26</v>
      </c>
      <c r="J2477" t="str">
        <f t="shared" si="153"/>
        <v>3-6 yrs</v>
      </c>
      <c r="K2477">
        <f t="shared" ca="1" si="155"/>
        <v>6</v>
      </c>
      <c r="L2477" t="s">
        <v>27</v>
      </c>
      <c r="M2477">
        <v>1</v>
      </c>
      <c r="N2477">
        <v>0</v>
      </c>
      <c r="O2477">
        <v>0</v>
      </c>
      <c r="P2477">
        <v>0</v>
      </c>
      <c r="Q2477">
        <v>1</v>
      </c>
      <c r="R2477">
        <f>SUM(M2477:N2477:O2477:P2477:Q2477)</f>
        <v>2</v>
      </c>
      <c r="S2477" s="1">
        <v>85819</v>
      </c>
      <c r="T2477" s="1" t="str">
        <f t="shared" si="154"/>
        <v>Medium</v>
      </c>
      <c r="U2477">
        <v>11</v>
      </c>
      <c r="V2477">
        <v>2023</v>
      </c>
      <c r="W2477" t="s">
        <v>20</v>
      </c>
      <c r="X2477">
        <v>2</v>
      </c>
    </row>
    <row r="2478" spans="1:24" x14ac:dyDescent="0.3">
      <c r="A2478">
        <v>2477</v>
      </c>
      <c r="B2478" t="s">
        <v>33</v>
      </c>
      <c r="C2478" t="str">
        <f>_xlfn.XLOOKUP(B2478,Lookup_table!B:B,Lookup_table!C:C)</f>
        <v>Data</v>
      </c>
      <c r="D2478" t="s">
        <v>14</v>
      </c>
      <c r="E2478" t="s">
        <v>42</v>
      </c>
      <c r="F2478" t="s">
        <v>51</v>
      </c>
      <c r="G2478" t="s">
        <v>17</v>
      </c>
      <c r="H2478" t="str">
        <f t="shared" si="152"/>
        <v>Remote</v>
      </c>
      <c r="I2478" t="s">
        <v>26</v>
      </c>
      <c r="J2478" t="str">
        <f t="shared" si="153"/>
        <v>3-6 yrs</v>
      </c>
      <c r="K2478">
        <f t="shared" ca="1" si="155"/>
        <v>4</v>
      </c>
      <c r="L2478" t="s">
        <v>19</v>
      </c>
      <c r="M2478">
        <v>1</v>
      </c>
      <c r="N2478">
        <v>1</v>
      </c>
      <c r="O2478">
        <v>1</v>
      </c>
      <c r="P2478">
        <v>1</v>
      </c>
      <c r="Q2478">
        <v>1</v>
      </c>
      <c r="R2478">
        <f>SUM(M2478:N2478:O2478:P2478:Q2478)</f>
        <v>5</v>
      </c>
      <c r="S2478" s="1">
        <v>116254</v>
      </c>
      <c r="T2478" s="1" t="str">
        <f t="shared" si="154"/>
        <v>Medium</v>
      </c>
      <c r="U2478">
        <v>10</v>
      </c>
      <c r="V2478">
        <v>2021</v>
      </c>
      <c r="W2478" t="s">
        <v>28</v>
      </c>
      <c r="X2478">
        <v>2</v>
      </c>
    </row>
    <row r="2479" spans="1:24" x14ac:dyDescent="0.3">
      <c r="A2479">
        <v>2478</v>
      </c>
      <c r="B2479" t="s">
        <v>41</v>
      </c>
      <c r="C2479" t="str">
        <f>_xlfn.XLOOKUP(B2479,Lookup_table!B:B,Lookup_table!C:C)</f>
        <v>Data</v>
      </c>
      <c r="D2479" t="s">
        <v>14</v>
      </c>
      <c r="E2479" t="s">
        <v>40</v>
      </c>
      <c r="F2479" t="s">
        <v>51</v>
      </c>
      <c r="G2479" t="s">
        <v>25</v>
      </c>
      <c r="H2479" t="str">
        <f t="shared" si="152"/>
        <v>Onsite/Hybrid</v>
      </c>
      <c r="I2479" t="s">
        <v>35</v>
      </c>
      <c r="J2479" t="str">
        <f t="shared" si="153"/>
        <v>0-2 yrs</v>
      </c>
      <c r="K2479">
        <f t="shared" ca="1" si="155"/>
        <v>1</v>
      </c>
      <c r="L2479" t="s">
        <v>19</v>
      </c>
      <c r="M2479">
        <v>0</v>
      </c>
      <c r="N2479">
        <v>0</v>
      </c>
      <c r="O2479">
        <v>1</v>
      </c>
      <c r="P2479">
        <v>0</v>
      </c>
      <c r="Q2479">
        <v>1</v>
      </c>
      <c r="R2479">
        <f>SUM(M2479:N2479:O2479:P2479:Q2479)</f>
        <v>2</v>
      </c>
      <c r="S2479" s="1">
        <v>78935</v>
      </c>
      <c r="T2479" s="1" t="str">
        <f t="shared" si="154"/>
        <v>Medium</v>
      </c>
      <c r="U2479">
        <v>3</v>
      </c>
      <c r="V2479">
        <v>2021</v>
      </c>
      <c r="W2479" t="s">
        <v>20</v>
      </c>
      <c r="X2479">
        <v>5</v>
      </c>
    </row>
    <row r="2480" spans="1:24" x14ac:dyDescent="0.3">
      <c r="A2480">
        <v>2479</v>
      </c>
      <c r="B2480" t="s">
        <v>33</v>
      </c>
      <c r="C2480" t="str">
        <f>_xlfn.XLOOKUP(B2480,Lookup_table!B:B,Lookup_table!C:C)</f>
        <v>Data</v>
      </c>
      <c r="D2480" t="s">
        <v>34</v>
      </c>
      <c r="E2480" t="s">
        <v>32</v>
      </c>
      <c r="F2480" t="s">
        <v>52</v>
      </c>
      <c r="G2480" t="s">
        <v>17</v>
      </c>
      <c r="H2480" t="str">
        <f t="shared" si="152"/>
        <v>Remote</v>
      </c>
      <c r="I2480" t="s">
        <v>26</v>
      </c>
      <c r="J2480" t="str">
        <f t="shared" si="153"/>
        <v>3-6 yrs</v>
      </c>
      <c r="K2480">
        <f t="shared" ca="1" si="155"/>
        <v>6</v>
      </c>
      <c r="L2480" t="s">
        <v>39</v>
      </c>
      <c r="M2480">
        <v>0</v>
      </c>
      <c r="N2480">
        <v>0</v>
      </c>
      <c r="O2480">
        <v>0</v>
      </c>
      <c r="P2480">
        <v>0</v>
      </c>
      <c r="Q2480">
        <v>1</v>
      </c>
      <c r="R2480">
        <f>SUM(M2480:N2480:O2480:P2480:Q2480)</f>
        <v>1</v>
      </c>
      <c r="S2480" s="1">
        <v>86723</v>
      </c>
      <c r="T2480" s="1" t="str">
        <f t="shared" si="154"/>
        <v>Medium</v>
      </c>
      <c r="U2480">
        <v>9</v>
      </c>
      <c r="V2480">
        <v>2022</v>
      </c>
      <c r="W2480" t="s">
        <v>34</v>
      </c>
      <c r="X2480">
        <v>5</v>
      </c>
    </row>
    <row r="2481" spans="1:24" x14ac:dyDescent="0.3">
      <c r="A2481">
        <v>2480</v>
      </c>
      <c r="B2481" t="s">
        <v>50</v>
      </c>
      <c r="C2481" t="str">
        <f>_xlfn.XLOOKUP(B2481,Lookup_table!B:B,Lookup_table!C:C)</f>
        <v>AI</v>
      </c>
      <c r="D2481" t="s">
        <v>34</v>
      </c>
      <c r="E2481" t="s">
        <v>38</v>
      </c>
      <c r="F2481" t="s">
        <v>52</v>
      </c>
      <c r="G2481" t="s">
        <v>30</v>
      </c>
      <c r="H2481" t="str">
        <f t="shared" si="152"/>
        <v>Onsite/Hybrid</v>
      </c>
      <c r="I2481" t="s">
        <v>26</v>
      </c>
      <c r="J2481" t="str">
        <f t="shared" si="153"/>
        <v>3-6 yrs</v>
      </c>
      <c r="K2481">
        <f t="shared" ca="1" si="155"/>
        <v>4</v>
      </c>
      <c r="L2481" t="s">
        <v>27</v>
      </c>
      <c r="M2481">
        <v>1</v>
      </c>
      <c r="N2481">
        <v>0</v>
      </c>
      <c r="O2481">
        <v>1</v>
      </c>
      <c r="P2481">
        <v>0</v>
      </c>
      <c r="Q2481">
        <v>1</v>
      </c>
      <c r="R2481">
        <f>SUM(M2481:N2481:O2481:P2481:Q2481)</f>
        <v>3</v>
      </c>
      <c r="S2481" s="1">
        <v>137921</v>
      </c>
      <c r="T2481" s="1" t="str">
        <f t="shared" si="154"/>
        <v>High</v>
      </c>
      <c r="U2481">
        <v>7</v>
      </c>
      <c r="V2481">
        <v>2024</v>
      </c>
      <c r="W2481" t="s">
        <v>28</v>
      </c>
      <c r="X2481">
        <v>7</v>
      </c>
    </row>
    <row r="2482" spans="1:24" x14ac:dyDescent="0.3">
      <c r="A2482">
        <v>2481</v>
      </c>
      <c r="B2482" t="s">
        <v>41</v>
      </c>
      <c r="C2482" t="str">
        <f>_xlfn.XLOOKUP(B2482,Lookup_table!B:B,Lookup_table!C:C)</f>
        <v>Data</v>
      </c>
      <c r="D2482" t="s">
        <v>22</v>
      </c>
      <c r="E2482" t="s">
        <v>38</v>
      </c>
      <c r="F2482" t="s">
        <v>43</v>
      </c>
      <c r="G2482" t="s">
        <v>30</v>
      </c>
      <c r="H2482" t="str">
        <f t="shared" si="152"/>
        <v>Onsite/Hybrid</v>
      </c>
      <c r="I2482" t="s">
        <v>18</v>
      </c>
      <c r="J2482" t="str">
        <f t="shared" si="153"/>
        <v>7+ yrs</v>
      </c>
      <c r="K2482">
        <f t="shared" ca="1" si="155"/>
        <v>11</v>
      </c>
      <c r="L2482" t="s">
        <v>27</v>
      </c>
      <c r="M2482">
        <v>0</v>
      </c>
      <c r="N2482">
        <v>1</v>
      </c>
      <c r="O2482">
        <v>0</v>
      </c>
      <c r="P2482">
        <v>0</v>
      </c>
      <c r="Q2482">
        <v>1</v>
      </c>
      <c r="R2482">
        <f>SUM(M2482:N2482:O2482:P2482:Q2482)</f>
        <v>2</v>
      </c>
      <c r="S2482" s="1">
        <v>130005</v>
      </c>
      <c r="T2482" s="1" t="str">
        <f t="shared" si="154"/>
        <v>High</v>
      </c>
      <c r="U2482">
        <v>7</v>
      </c>
      <c r="V2482">
        <v>2026</v>
      </c>
      <c r="W2482" t="s">
        <v>28</v>
      </c>
      <c r="X2482">
        <v>7</v>
      </c>
    </row>
    <row r="2483" spans="1:24" x14ac:dyDescent="0.3">
      <c r="A2483">
        <v>2482</v>
      </c>
      <c r="B2483" t="s">
        <v>31</v>
      </c>
      <c r="C2483" t="str">
        <f>_xlfn.XLOOKUP(B2483,Lookup_table!B:B,Lookup_table!C:C)</f>
        <v>Business</v>
      </c>
      <c r="D2483" t="s">
        <v>14</v>
      </c>
      <c r="E2483" t="s">
        <v>23</v>
      </c>
      <c r="F2483" t="s">
        <v>24</v>
      </c>
      <c r="G2483" t="s">
        <v>17</v>
      </c>
      <c r="H2483" t="str">
        <f t="shared" si="152"/>
        <v>Remote</v>
      </c>
      <c r="I2483" t="s">
        <v>26</v>
      </c>
      <c r="J2483" t="str">
        <f t="shared" si="153"/>
        <v>3-6 yrs</v>
      </c>
      <c r="K2483">
        <f t="shared" ca="1" si="155"/>
        <v>3</v>
      </c>
      <c r="L2483" t="s">
        <v>27</v>
      </c>
      <c r="M2483">
        <v>0</v>
      </c>
      <c r="N2483">
        <v>1</v>
      </c>
      <c r="O2483">
        <v>1</v>
      </c>
      <c r="P2483">
        <v>1</v>
      </c>
      <c r="Q2483">
        <v>1</v>
      </c>
      <c r="R2483">
        <f>SUM(M2483:N2483:O2483:P2483:Q2483)</f>
        <v>4</v>
      </c>
      <c r="S2483" s="1">
        <v>118925</v>
      </c>
      <c r="T2483" s="1" t="str">
        <f t="shared" si="154"/>
        <v>Medium</v>
      </c>
      <c r="U2483">
        <v>4</v>
      </c>
      <c r="V2483">
        <v>2023</v>
      </c>
      <c r="W2483" t="s">
        <v>28</v>
      </c>
      <c r="X2483">
        <v>9</v>
      </c>
    </row>
    <row r="2484" spans="1:24" x14ac:dyDescent="0.3">
      <c r="A2484">
        <v>2483</v>
      </c>
      <c r="B2484" t="s">
        <v>31</v>
      </c>
      <c r="C2484" t="str">
        <f>_xlfn.XLOOKUP(B2484,Lookup_table!B:B,Lookup_table!C:C)</f>
        <v>Business</v>
      </c>
      <c r="D2484" t="s">
        <v>37</v>
      </c>
      <c r="E2484" t="s">
        <v>42</v>
      </c>
      <c r="F2484" t="s">
        <v>29</v>
      </c>
      <c r="G2484" t="s">
        <v>30</v>
      </c>
      <c r="H2484" t="str">
        <f t="shared" si="152"/>
        <v>Onsite/Hybrid</v>
      </c>
      <c r="I2484" t="s">
        <v>18</v>
      </c>
      <c r="J2484" t="str">
        <f t="shared" si="153"/>
        <v>7+ yrs</v>
      </c>
      <c r="K2484">
        <f t="shared" ca="1" si="155"/>
        <v>10</v>
      </c>
      <c r="L2484" t="s">
        <v>27</v>
      </c>
      <c r="M2484">
        <v>0</v>
      </c>
      <c r="N2484">
        <v>1</v>
      </c>
      <c r="O2484">
        <v>1</v>
      </c>
      <c r="P2484">
        <v>0</v>
      </c>
      <c r="Q2484">
        <v>1</v>
      </c>
      <c r="R2484">
        <f>SUM(M2484:N2484:O2484:P2484:Q2484)</f>
        <v>3</v>
      </c>
      <c r="S2484" s="1">
        <v>129372</v>
      </c>
      <c r="T2484" s="1" t="str">
        <f t="shared" si="154"/>
        <v>High</v>
      </c>
      <c r="U2484">
        <v>3</v>
      </c>
      <c r="V2484">
        <v>2024</v>
      </c>
      <c r="W2484" t="s">
        <v>20</v>
      </c>
      <c r="X2484">
        <v>2</v>
      </c>
    </row>
    <row r="2485" spans="1:24" x14ac:dyDescent="0.3">
      <c r="A2485">
        <v>2484</v>
      </c>
      <c r="B2485" t="s">
        <v>21</v>
      </c>
      <c r="C2485" t="str">
        <f>_xlfn.XLOOKUP(B2485,Lookup_table!B:B,Lookup_table!C:C)</f>
        <v>AI</v>
      </c>
      <c r="D2485" t="s">
        <v>34</v>
      </c>
      <c r="E2485" t="s">
        <v>23</v>
      </c>
      <c r="F2485" t="s">
        <v>44</v>
      </c>
      <c r="G2485" t="s">
        <v>30</v>
      </c>
      <c r="H2485" t="str">
        <f t="shared" si="152"/>
        <v>Onsite/Hybrid</v>
      </c>
      <c r="I2485" t="s">
        <v>35</v>
      </c>
      <c r="J2485" t="str">
        <f t="shared" si="153"/>
        <v>0-2 yrs</v>
      </c>
      <c r="K2485">
        <f t="shared" ca="1" si="155"/>
        <v>2</v>
      </c>
      <c r="L2485" t="s">
        <v>19</v>
      </c>
      <c r="M2485">
        <v>0</v>
      </c>
      <c r="N2485">
        <v>0</v>
      </c>
      <c r="O2485">
        <v>1</v>
      </c>
      <c r="P2485">
        <v>0</v>
      </c>
      <c r="Q2485">
        <v>1</v>
      </c>
      <c r="R2485">
        <f>SUM(M2485:N2485:O2485:P2485:Q2485)</f>
        <v>2</v>
      </c>
      <c r="S2485" s="1">
        <v>117701</v>
      </c>
      <c r="T2485" s="1" t="str">
        <f t="shared" si="154"/>
        <v>Medium</v>
      </c>
      <c r="U2485">
        <v>10</v>
      </c>
      <c r="V2485">
        <v>2023</v>
      </c>
      <c r="W2485" t="s">
        <v>20</v>
      </c>
      <c r="X2485">
        <v>2</v>
      </c>
    </row>
    <row r="2486" spans="1:24" x14ac:dyDescent="0.3">
      <c r="A2486">
        <v>2485</v>
      </c>
      <c r="B2486" t="s">
        <v>33</v>
      </c>
      <c r="C2486" t="str">
        <f>_xlfn.XLOOKUP(B2486,Lookup_table!B:B,Lookup_table!C:C)</f>
        <v>Data</v>
      </c>
      <c r="D2486" t="s">
        <v>14</v>
      </c>
      <c r="E2486" t="s">
        <v>15</v>
      </c>
      <c r="F2486" t="s">
        <v>51</v>
      </c>
      <c r="G2486" t="s">
        <v>30</v>
      </c>
      <c r="H2486" t="str">
        <f t="shared" si="152"/>
        <v>Onsite/Hybrid</v>
      </c>
      <c r="I2486" t="s">
        <v>35</v>
      </c>
      <c r="J2486" t="str">
        <f t="shared" si="153"/>
        <v>0-2 yrs</v>
      </c>
      <c r="K2486">
        <f t="shared" ca="1" si="155"/>
        <v>1</v>
      </c>
      <c r="L2486" t="s">
        <v>19</v>
      </c>
      <c r="M2486">
        <v>0</v>
      </c>
      <c r="N2486">
        <v>1</v>
      </c>
      <c r="O2486">
        <v>1</v>
      </c>
      <c r="P2486">
        <v>1</v>
      </c>
      <c r="Q2486">
        <v>1</v>
      </c>
      <c r="R2486">
        <f>SUM(M2486:N2486:O2486:P2486:Q2486)</f>
        <v>4</v>
      </c>
      <c r="S2486" s="1">
        <v>93062</v>
      </c>
      <c r="T2486" s="1" t="str">
        <f t="shared" si="154"/>
        <v>Medium</v>
      </c>
      <c r="U2486">
        <v>10</v>
      </c>
      <c r="V2486">
        <v>2021</v>
      </c>
      <c r="W2486" t="s">
        <v>28</v>
      </c>
      <c r="X2486">
        <v>1</v>
      </c>
    </row>
    <row r="2487" spans="1:24" x14ac:dyDescent="0.3">
      <c r="A2487">
        <v>2486</v>
      </c>
      <c r="B2487" t="s">
        <v>36</v>
      </c>
      <c r="C2487" t="str">
        <f>_xlfn.XLOOKUP(B2487,Lookup_table!B:B,Lookup_table!C:C)</f>
        <v>Data</v>
      </c>
      <c r="D2487" t="s">
        <v>34</v>
      </c>
      <c r="E2487" t="s">
        <v>23</v>
      </c>
      <c r="F2487" t="s">
        <v>44</v>
      </c>
      <c r="G2487" t="s">
        <v>30</v>
      </c>
      <c r="H2487" t="str">
        <f t="shared" si="152"/>
        <v>Onsite/Hybrid</v>
      </c>
      <c r="I2487" t="s">
        <v>35</v>
      </c>
      <c r="J2487" t="str">
        <f t="shared" si="153"/>
        <v>0-2 yrs</v>
      </c>
      <c r="K2487">
        <f t="shared" ca="1" si="155"/>
        <v>0</v>
      </c>
      <c r="L2487" t="s">
        <v>27</v>
      </c>
      <c r="M2487">
        <v>1</v>
      </c>
      <c r="N2487">
        <v>1</v>
      </c>
      <c r="O2487">
        <v>0</v>
      </c>
      <c r="P2487">
        <v>0</v>
      </c>
      <c r="Q2487">
        <v>1</v>
      </c>
      <c r="R2487">
        <f>SUM(M2487:N2487:O2487:P2487:Q2487)</f>
        <v>3</v>
      </c>
      <c r="S2487" s="1">
        <v>61801</v>
      </c>
      <c r="T2487" s="1" t="str">
        <f t="shared" si="154"/>
        <v>Low</v>
      </c>
      <c r="U2487">
        <v>8</v>
      </c>
      <c r="V2487">
        <v>2024</v>
      </c>
      <c r="W2487" t="s">
        <v>20</v>
      </c>
      <c r="X2487">
        <v>2</v>
      </c>
    </row>
    <row r="2488" spans="1:24" x14ac:dyDescent="0.3">
      <c r="A2488">
        <v>2487</v>
      </c>
      <c r="B2488" t="s">
        <v>31</v>
      </c>
      <c r="C2488" t="str">
        <f>_xlfn.XLOOKUP(B2488,Lookup_table!B:B,Lookup_table!C:C)</f>
        <v>Business</v>
      </c>
      <c r="D2488" t="s">
        <v>14</v>
      </c>
      <c r="E2488" t="s">
        <v>42</v>
      </c>
      <c r="F2488" t="s">
        <v>43</v>
      </c>
      <c r="G2488" t="s">
        <v>17</v>
      </c>
      <c r="H2488" t="str">
        <f t="shared" si="152"/>
        <v>Remote</v>
      </c>
      <c r="I2488" t="s">
        <v>35</v>
      </c>
      <c r="J2488" t="str">
        <f t="shared" si="153"/>
        <v>0-2 yrs</v>
      </c>
      <c r="K2488">
        <f t="shared" ca="1" si="155"/>
        <v>1</v>
      </c>
      <c r="L2488" t="s">
        <v>19</v>
      </c>
      <c r="M2488">
        <v>1</v>
      </c>
      <c r="N2488">
        <v>1</v>
      </c>
      <c r="O2488">
        <v>1</v>
      </c>
      <c r="P2488">
        <v>0</v>
      </c>
      <c r="Q2488">
        <v>0</v>
      </c>
      <c r="R2488">
        <f>SUM(M2488:N2488:O2488:P2488:Q2488)</f>
        <v>3</v>
      </c>
      <c r="S2488" s="1">
        <v>68719</v>
      </c>
      <c r="T2488" s="1" t="str">
        <f t="shared" si="154"/>
        <v>Low</v>
      </c>
      <c r="U2488">
        <v>12</v>
      </c>
      <c r="V2488">
        <v>2023</v>
      </c>
      <c r="W2488" t="s">
        <v>28</v>
      </c>
      <c r="X2488">
        <v>7</v>
      </c>
    </row>
    <row r="2489" spans="1:24" x14ac:dyDescent="0.3">
      <c r="A2489">
        <v>2488</v>
      </c>
      <c r="B2489" t="s">
        <v>50</v>
      </c>
      <c r="C2489" t="str">
        <f>_xlfn.XLOOKUP(B2489,Lookup_table!B:B,Lookup_table!C:C)</f>
        <v>AI</v>
      </c>
      <c r="D2489" t="s">
        <v>22</v>
      </c>
      <c r="E2489" t="s">
        <v>32</v>
      </c>
      <c r="F2489" t="s">
        <v>43</v>
      </c>
      <c r="G2489" t="s">
        <v>30</v>
      </c>
      <c r="H2489" t="str">
        <f t="shared" si="152"/>
        <v>Onsite/Hybrid</v>
      </c>
      <c r="I2489" t="s">
        <v>35</v>
      </c>
      <c r="J2489" t="str">
        <f t="shared" si="153"/>
        <v>0-2 yrs</v>
      </c>
      <c r="K2489">
        <f t="shared" ca="1" si="155"/>
        <v>2</v>
      </c>
      <c r="L2489" t="s">
        <v>27</v>
      </c>
      <c r="M2489">
        <v>0</v>
      </c>
      <c r="N2489">
        <v>1</v>
      </c>
      <c r="O2489">
        <v>0</v>
      </c>
      <c r="P2489">
        <v>1</v>
      </c>
      <c r="Q2489">
        <v>0</v>
      </c>
      <c r="R2489">
        <f>SUM(M2489:N2489:O2489:P2489:Q2489)</f>
        <v>2</v>
      </c>
      <c r="S2489" s="1">
        <v>128384</v>
      </c>
      <c r="T2489" s="1" t="str">
        <f t="shared" si="154"/>
        <v>High</v>
      </c>
      <c r="U2489">
        <v>3</v>
      </c>
      <c r="V2489">
        <v>2024</v>
      </c>
      <c r="W2489" t="s">
        <v>28</v>
      </c>
      <c r="X2489">
        <v>7</v>
      </c>
    </row>
    <row r="2490" spans="1:24" x14ac:dyDescent="0.3">
      <c r="A2490">
        <v>2489</v>
      </c>
      <c r="B2490" t="s">
        <v>36</v>
      </c>
      <c r="C2490" t="str">
        <f>_xlfn.XLOOKUP(B2490,Lookup_table!B:B,Lookup_table!C:C)</f>
        <v>Data</v>
      </c>
      <c r="D2490" t="s">
        <v>34</v>
      </c>
      <c r="E2490" t="s">
        <v>23</v>
      </c>
      <c r="F2490" t="s">
        <v>51</v>
      </c>
      <c r="G2490" t="s">
        <v>25</v>
      </c>
      <c r="H2490" t="str">
        <f t="shared" si="152"/>
        <v>Onsite/Hybrid</v>
      </c>
      <c r="I2490" t="s">
        <v>26</v>
      </c>
      <c r="J2490" t="str">
        <f t="shared" si="153"/>
        <v>3-6 yrs</v>
      </c>
      <c r="K2490">
        <f t="shared" ca="1" si="155"/>
        <v>3</v>
      </c>
      <c r="L2490" t="s">
        <v>27</v>
      </c>
      <c r="M2490">
        <v>1</v>
      </c>
      <c r="N2490">
        <v>0</v>
      </c>
      <c r="O2490">
        <v>0</v>
      </c>
      <c r="P2490">
        <v>0</v>
      </c>
      <c r="Q2490">
        <v>0</v>
      </c>
      <c r="R2490">
        <f>SUM(M2490:N2490:O2490:P2490:Q2490)</f>
        <v>1</v>
      </c>
      <c r="S2490" s="1">
        <v>70158</v>
      </c>
      <c r="T2490" s="1" t="str">
        <f t="shared" si="154"/>
        <v>Medium</v>
      </c>
      <c r="U2490">
        <v>6</v>
      </c>
      <c r="V2490">
        <v>2025</v>
      </c>
      <c r="W2490" t="s">
        <v>34</v>
      </c>
      <c r="X2490">
        <v>2</v>
      </c>
    </row>
    <row r="2491" spans="1:24" x14ac:dyDescent="0.3">
      <c r="A2491">
        <v>2490</v>
      </c>
      <c r="B2491" t="s">
        <v>50</v>
      </c>
      <c r="C2491" t="str">
        <f>_xlfn.XLOOKUP(B2491,Lookup_table!B:B,Lookup_table!C:C)</f>
        <v>AI</v>
      </c>
      <c r="D2491" t="s">
        <v>34</v>
      </c>
      <c r="E2491" t="s">
        <v>42</v>
      </c>
      <c r="F2491" t="s">
        <v>24</v>
      </c>
      <c r="G2491" t="s">
        <v>30</v>
      </c>
      <c r="H2491" t="str">
        <f t="shared" si="152"/>
        <v>Onsite/Hybrid</v>
      </c>
      <c r="I2491" t="s">
        <v>18</v>
      </c>
      <c r="J2491" t="str">
        <f t="shared" si="153"/>
        <v>7+ yrs</v>
      </c>
      <c r="K2491">
        <f t="shared" ca="1" si="155"/>
        <v>12</v>
      </c>
      <c r="L2491" t="s">
        <v>19</v>
      </c>
      <c r="M2491">
        <v>0</v>
      </c>
      <c r="N2491">
        <v>1</v>
      </c>
      <c r="O2491">
        <v>1</v>
      </c>
      <c r="P2491">
        <v>1</v>
      </c>
      <c r="Q2491">
        <v>1</v>
      </c>
      <c r="R2491">
        <f>SUM(M2491:N2491:O2491:P2491:Q2491)</f>
        <v>4</v>
      </c>
      <c r="S2491" s="1">
        <v>176588</v>
      </c>
      <c r="T2491" s="1" t="str">
        <f t="shared" si="154"/>
        <v>High</v>
      </c>
      <c r="U2491">
        <v>6</v>
      </c>
      <c r="V2491">
        <v>2022</v>
      </c>
      <c r="W2491" t="s">
        <v>28</v>
      </c>
      <c r="X2491">
        <v>4</v>
      </c>
    </row>
    <row r="2492" spans="1:24" x14ac:dyDescent="0.3">
      <c r="A2492">
        <v>2491</v>
      </c>
      <c r="B2492" t="s">
        <v>41</v>
      </c>
      <c r="C2492" t="str">
        <f>_xlfn.XLOOKUP(B2492,Lookup_table!B:B,Lookup_table!C:C)</f>
        <v>Data</v>
      </c>
      <c r="D2492" t="s">
        <v>37</v>
      </c>
      <c r="E2492" t="s">
        <v>38</v>
      </c>
      <c r="F2492" t="s">
        <v>29</v>
      </c>
      <c r="G2492" t="s">
        <v>25</v>
      </c>
      <c r="H2492" t="str">
        <f t="shared" si="152"/>
        <v>Onsite/Hybrid</v>
      </c>
      <c r="I2492" t="s">
        <v>18</v>
      </c>
      <c r="J2492" t="str">
        <f t="shared" si="153"/>
        <v>7+ yrs</v>
      </c>
      <c r="K2492">
        <f t="shared" ca="1" si="155"/>
        <v>13</v>
      </c>
      <c r="L2492" t="s">
        <v>27</v>
      </c>
      <c r="M2492">
        <v>0</v>
      </c>
      <c r="N2492">
        <v>0</v>
      </c>
      <c r="O2492">
        <v>1</v>
      </c>
      <c r="P2492">
        <v>1</v>
      </c>
      <c r="Q2492">
        <v>1</v>
      </c>
      <c r="R2492">
        <f>SUM(M2492:N2492:O2492:P2492:Q2492)</f>
        <v>3</v>
      </c>
      <c r="S2492" s="1">
        <v>138771</v>
      </c>
      <c r="T2492" s="1" t="str">
        <f t="shared" si="154"/>
        <v>High</v>
      </c>
      <c r="U2492">
        <v>2</v>
      </c>
      <c r="V2492">
        <v>2020</v>
      </c>
      <c r="W2492" t="s">
        <v>28</v>
      </c>
      <c r="X2492">
        <v>7</v>
      </c>
    </row>
    <row r="2493" spans="1:24" x14ac:dyDescent="0.3">
      <c r="A2493">
        <v>2492</v>
      </c>
      <c r="B2493" t="s">
        <v>33</v>
      </c>
      <c r="C2493" t="str">
        <f>_xlfn.XLOOKUP(B2493,Lookup_table!B:B,Lookup_table!C:C)</f>
        <v>Data</v>
      </c>
      <c r="D2493" t="s">
        <v>37</v>
      </c>
      <c r="E2493" t="s">
        <v>40</v>
      </c>
      <c r="F2493" t="s">
        <v>44</v>
      </c>
      <c r="G2493" t="s">
        <v>17</v>
      </c>
      <c r="H2493" t="str">
        <f t="shared" si="152"/>
        <v>Remote</v>
      </c>
      <c r="I2493" t="s">
        <v>35</v>
      </c>
      <c r="J2493" t="str">
        <f t="shared" si="153"/>
        <v>0-2 yrs</v>
      </c>
      <c r="K2493">
        <f t="shared" ca="1" si="155"/>
        <v>2</v>
      </c>
      <c r="L2493" t="s">
        <v>39</v>
      </c>
      <c r="M2493">
        <v>0</v>
      </c>
      <c r="N2493">
        <v>1</v>
      </c>
      <c r="O2493">
        <v>1</v>
      </c>
      <c r="P2493">
        <v>1</v>
      </c>
      <c r="Q2493">
        <v>0</v>
      </c>
      <c r="R2493">
        <f>SUM(M2493:N2493:O2493:P2493:Q2493)</f>
        <v>3</v>
      </c>
      <c r="S2493" s="1">
        <v>84924</v>
      </c>
      <c r="T2493" s="1" t="str">
        <f t="shared" si="154"/>
        <v>Medium</v>
      </c>
      <c r="U2493">
        <v>4</v>
      </c>
      <c r="V2493">
        <v>2026</v>
      </c>
      <c r="W2493" t="s">
        <v>28</v>
      </c>
      <c r="X2493">
        <v>3</v>
      </c>
    </row>
    <row r="2494" spans="1:24" x14ac:dyDescent="0.3">
      <c r="A2494">
        <v>2493</v>
      </c>
      <c r="B2494" t="s">
        <v>31</v>
      </c>
      <c r="C2494" t="str">
        <f>_xlfn.XLOOKUP(B2494,Lookup_table!B:B,Lookup_table!C:C)</f>
        <v>Business</v>
      </c>
      <c r="D2494" t="s">
        <v>37</v>
      </c>
      <c r="E2494" t="s">
        <v>42</v>
      </c>
      <c r="F2494" t="s">
        <v>24</v>
      </c>
      <c r="G2494" t="s">
        <v>30</v>
      </c>
      <c r="H2494" t="str">
        <f t="shared" si="152"/>
        <v>Onsite/Hybrid</v>
      </c>
      <c r="I2494" t="s">
        <v>26</v>
      </c>
      <c r="J2494" t="str">
        <f t="shared" si="153"/>
        <v>3-6 yrs</v>
      </c>
      <c r="K2494">
        <f t="shared" ca="1" si="155"/>
        <v>5</v>
      </c>
      <c r="L2494" t="s">
        <v>19</v>
      </c>
      <c r="M2494">
        <v>1</v>
      </c>
      <c r="N2494">
        <v>0</v>
      </c>
      <c r="O2494">
        <v>0</v>
      </c>
      <c r="P2494">
        <v>1</v>
      </c>
      <c r="Q2494">
        <v>1</v>
      </c>
      <c r="R2494">
        <f>SUM(M2494:N2494:O2494:P2494:Q2494)</f>
        <v>3</v>
      </c>
      <c r="S2494" s="1">
        <v>104635</v>
      </c>
      <c r="T2494" s="1" t="str">
        <f t="shared" si="154"/>
        <v>Medium</v>
      </c>
      <c r="U2494">
        <v>5</v>
      </c>
      <c r="V2494">
        <v>2026</v>
      </c>
      <c r="W2494" t="s">
        <v>20</v>
      </c>
      <c r="X2494">
        <v>5</v>
      </c>
    </row>
    <row r="2495" spans="1:24" x14ac:dyDescent="0.3">
      <c r="A2495">
        <v>2494</v>
      </c>
      <c r="B2495" t="s">
        <v>36</v>
      </c>
      <c r="C2495" t="str">
        <f>_xlfn.XLOOKUP(B2495,Lookup_table!B:B,Lookup_table!C:C)</f>
        <v>Data</v>
      </c>
      <c r="D2495" t="s">
        <v>14</v>
      </c>
      <c r="E2495" t="s">
        <v>40</v>
      </c>
      <c r="F2495" t="s">
        <v>52</v>
      </c>
      <c r="G2495" t="s">
        <v>30</v>
      </c>
      <c r="H2495" t="str">
        <f t="shared" si="152"/>
        <v>Onsite/Hybrid</v>
      </c>
      <c r="I2495" t="s">
        <v>26</v>
      </c>
      <c r="J2495" t="str">
        <f t="shared" si="153"/>
        <v>3-6 yrs</v>
      </c>
      <c r="K2495">
        <f t="shared" ca="1" si="155"/>
        <v>5</v>
      </c>
      <c r="L2495" t="s">
        <v>19</v>
      </c>
      <c r="M2495">
        <v>1</v>
      </c>
      <c r="N2495">
        <v>0</v>
      </c>
      <c r="O2495">
        <v>0</v>
      </c>
      <c r="P2495">
        <v>1</v>
      </c>
      <c r="Q2495">
        <v>1</v>
      </c>
      <c r="R2495">
        <f>SUM(M2495:N2495:O2495:P2495:Q2495)</f>
        <v>3</v>
      </c>
      <c r="S2495" s="1">
        <v>101673</v>
      </c>
      <c r="T2495" s="1" t="str">
        <f t="shared" si="154"/>
        <v>Medium</v>
      </c>
      <c r="U2495">
        <v>9</v>
      </c>
      <c r="V2495">
        <v>2022</v>
      </c>
      <c r="W2495" t="s">
        <v>20</v>
      </c>
      <c r="X2495">
        <v>6</v>
      </c>
    </row>
    <row r="2496" spans="1:24" x14ac:dyDescent="0.3">
      <c r="A2496">
        <v>2495</v>
      </c>
      <c r="B2496" t="s">
        <v>21</v>
      </c>
      <c r="C2496" t="str">
        <f>_xlfn.XLOOKUP(B2496,Lookup_table!B:B,Lookup_table!C:C)</f>
        <v>AI</v>
      </c>
      <c r="D2496" t="s">
        <v>22</v>
      </c>
      <c r="E2496" t="s">
        <v>42</v>
      </c>
      <c r="F2496" t="s">
        <v>52</v>
      </c>
      <c r="G2496" t="s">
        <v>17</v>
      </c>
      <c r="H2496" t="str">
        <f t="shared" si="152"/>
        <v>Remote</v>
      </c>
      <c r="I2496" t="s">
        <v>26</v>
      </c>
      <c r="J2496" t="str">
        <f t="shared" si="153"/>
        <v>3-6 yrs</v>
      </c>
      <c r="K2496">
        <f t="shared" ca="1" si="155"/>
        <v>4</v>
      </c>
      <c r="L2496" t="s">
        <v>19</v>
      </c>
      <c r="M2496">
        <v>0</v>
      </c>
      <c r="N2496">
        <v>0</v>
      </c>
      <c r="O2496">
        <v>0</v>
      </c>
      <c r="P2496">
        <v>0</v>
      </c>
      <c r="Q2496">
        <v>1</v>
      </c>
      <c r="R2496">
        <f>SUM(M2496:N2496:O2496:P2496:Q2496)</f>
        <v>1</v>
      </c>
      <c r="S2496" s="1">
        <v>148082</v>
      </c>
      <c r="T2496" s="1" t="str">
        <f t="shared" si="154"/>
        <v>High</v>
      </c>
      <c r="U2496">
        <v>3</v>
      </c>
      <c r="V2496">
        <v>2022</v>
      </c>
      <c r="W2496" t="s">
        <v>34</v>
      </c>
      <c r="X2496">
        <v>2</v>
      </c>
    </row>
    <row r="2497" spans="1:24" x14ac:dyDescent="0.3">
      <c r="A2497">
        <v>2496</v>
      </c>
      <c r="B2497" t="s">
        <v>41</v>
      </c>
      <c r="C2497" t="str">
        <f>_xlfn.XLOOKUP(B2497,Lookup_table!B:B,Lookup_table!C:C)</f>
        <v>Data</v>
      </c>
      <c r="D2497" t="s">
        <v>22</v>
      </c>
      <c r="E2497" t="s">
        <v>23</v>
      </c>
      <c r="F2497" t="s">
        <v>43</v>
      </c>
      <c r="G2497" t="s">
        <v>30</v>
      </c>
      <c r="H2497" t="str">
        <f t="shared" si="152"/>
        <v>Onsite/Hybrid</v>
      </c>
      <c r="I2497" t="s">
        <v>35</v>
      </c>
      <c r="J2497" t="str">
        <f t="shared" si="153"/>
        <v>0-2 yrs</v>
      </c>
      <c r="K2497">
        <f t="shared" ca="1" si="155"/>
        <v>1</v>
      </c>
      <c r="L2497" t="s">
        <v>19</v>
      </c>
      <c r="M2497">
        <v>1</v>
      </c>
      <c r="N2497">
        <v>0</v>
      </c>
      <c r="O2497">
        <v>1</v>
      </c>
      <c r="P2497">
        <v>0</v>
      </c>
      <c r="Q2497">
        <v>0</v>
      </c>
      <c r="R2497">
        <f>SUM(M2497:N2497:O2497:P2497:Q2497)</f>
        <v>2</v>
      </c>
      <c r="S2497" s="1">
        <v>86702</v>
      </c>
      <c r="T2497" s="1" t="str">
        <f t="shared" si="154"/>
        <v>Medium</v>
      </c>
      <c r="U2497">
        <v>9</v>
      </c>
      <c r="V2497">
        <v>2023</v>
      </c>
      <c r="W2497" t="s">
        <v>20</v>
      </c>
      <c r="X2497">
        <v>3</v>
      </c>
    </row>
    <row r="2498" spans="1:24" x14ac:dyDescent="0.3">
      <c r="A2498">
        <v>2497</v>
      </c>
      <c r="B2498" t="s">
        <v>50</v>
      </c>
      <c r="C2498" t="str">
        <f>_xlfn.XLOOKUP(B2498,Lookup_table!B:B,Lookup_table!C:C)</f>
        <v>AI</v>
      </c>
      <c r="D2498" t="s">
        <v>14</v>
      </c>
      <c r="E2498" t="s">
        <v>15</v>
      </c>
      <c r="F2498" t="s">
        <v>44</v>
      </c>
      <c r="G2498" t="s">
        <v>17</v>
      </c>
      <c r="H2498" t="str">
        <f t="shared" ref="H2498:H2561" si="156">IF(G2498="Remote","Remote","Onsite/Hybrid")</f>
        <v>Remote</v>
      </c>
      <c r="I2498" t="s">
        <v>18</v>
      </c>
      <c r="J2498" t="str">
        <f t="shared" ref="J2498:J2561" si="157">IF(I2498="Entry","0-2 yrs",IF(I2498="Mid","3-6 yrs","7+ yrs"))</f>
        <v>7+ yrs</v>
      </c>
      <c r="K2498">
        <f t="shared" ca="1" si="155"/>
        <v>12</v>
      </c>
      <c r="L2498" t="s">
        <v>27</v>
      </c>
      <c r="M2498">
        <v>1</v>
      </c>
      <c r="N2498">
        <v>1</v>
      </c>
      <c r="O2498">
        <v>0</v>
      </c>
      <c r="P2498">
        <v>0</v>
      </c>
      <c r="Q2498">
        <v>0</v>
      </c>
      <c r="R2498">
        <f>SUM(M2498:N2498:O2498:P2498:Q2498)</f>
        <v>2</v>
      </c>
      <c r="S2498" s="1">
        <v>141742</v>
      </c>
      <c r="T2498" s="1" t="str">
        <f t="shared" ref="T2498:T2561" si="158">IF(S2498&lt;=70000,"Low",IF(S2498&lt;=120000,"Medium","High"))</f>
        <v>High</v>
      </c>
      <c r="U2498">
        <v>4</v>
      </c>
      <c r="V2498">
        <v>2026</v>
      </c>
      <c r="W2498" t="s">
        <v>28</v>
      </c>
      <c r="X2498">
        <v>7</v>
      </c>
    </row>
    <row r="2499" spans="1:24" x14ac:dyDescent="0.3">
      <c r="A2499">
        <v>2498</v>
      </c>
      <c r="B2499" t="s">
        <v>31</v>
      </c>
      <c r="C2499" t="str">
        <f>_xlfn.XLOOKUP(B2499,Lookup_table!B:B,Lookup_table!C:C)</f>
        <v>Business</v>
      </c>
      <c r="D2499" t="s">
        <v>34</v>
      </c>
      <c r="E2499" t="s">
        <v>42</v>
      </c>
      <c r="F2499" t="s">
        <v>24</v>
      </c>
      <c r="G2499" t="s">
        <v>17</v>
      </c>
      <c r="H2499" t="str">
        <f t="shared" si="156"/>
        <v>Remote</v>
      </c>
      <c r="I2499" t="s">
        <v>26</v>
      </c>
      <c r="J2499" t="str">
        <f t="shared" si="157"/>
        <v>3-6 yrs</v>
      </c>
      <c r="K2499">
        <f t="shared" ref="K2499:K2562" ca="1" si="159">IF(J2499="0-2 yrs",RANDBETWEEN(0,2),IF(J2499="3-6 yrs", RANDBETWEEN(3,6),IF(J2499="7+ yrs", RANDBETWEEN(7,15)," ")))</f>
        <v>3</v>
      </c>
      <c r="L2499" t="s">
        <v>19</v>
      </c>
      <c r="M2499">
        <v>1</v>
      </c>
      <c r="N2499">
        <v>1</v>
      </c>
      <c r="O2499">
        <v>0</v>
      </c>
      <c r="P2499">
        <v>1</v>
      </c>
      <c r="Q2499">
        <v>1</v>
      </c>
      <c r="R2499">
        <f>SUM(M2499:N2499:O2499:P2499:Q2499)</f>
        <v>4</v>
      </c>
      <c r="S2499" s="1">
        <v>104498</v>
      </c>
      <c r="T2499" s="1" t="str">
        <f t="shared" si="158"/>
        <v>Medium</v>
      </c>
      <c r="U2499">
        <v>2</v>
      </c>
      <c r="V2499">
        <v>2023</v>
      </c>
      <c r="W2499" t="s">
        <v>20</v>
      </c>
      <c r="X2499">
        <v>3</v>
      </c>
    </row>
    <row r="2500" spans="1:24" x14ac:dyDescent="0.3">
      <c r="A2500">
        <v>2499</v>
      </c>
      <c r="B2500" t="s">
        <v>41</v>
      </c>
      <c r="C2500" t="str">
        <f>_xlfn.XLOOKUP(B2500,Lookup_table!B:B,Lookup_table!C:C)</f>
        <v>Data</v>
      </c>
      <c r="D2500" t="s">
        <v>22</v>
      </c>
      <c r="E2500" t="s">
        <v>15</v>
      </c>
      <c r="F2500" t="s">
        <v>16</v>
      </c>
      <c r="G2500" t="s">
        <v>17</v>
      </c>
      <c r="H2500" t="str">
        <f t="shared" si="156"/>
        <v>Remote</v>
      </c>
      <c r="I2500" t="s">
        <v>18</v>
      </c>
      <c r="J2500" t="str">
        <f t="shared" si="157"/>
        <v>7+ yrs</v>
      </c>
      <c r="K2500">
        <f t="shared" ca="1" si="159"/>
        <v>10</v>
      </c>
      <c r="L2500" t="s">
        <v>27</v>
      </c>
      <c r="M2500">
        <v>1</v>
      </c>
      <c r="N2500">
        <v>0</v>
      </c>
      <c r="O2500">
        <v>0</v>
      </c>
      <c r="P2500">
        <v>1</v>
      </c>
      <c r="Q2500">
        <v>0</v>
      </c>
      <c r="R2500">
        <f>SUM(M2500:N2500:O2500:P2500:Q2500)</f>
        <v>2</v>
      </c>
      <c r="S2500" s="1">
        <v>134835</v>
      </c>
      <c r="T2500" s="1" t="str">
        <f t="shared" si="158"/>
        <v>High</v>
      </c>
      <c r="U2500">
        <v>3</v>
      </c>
      <c r="V2500">
        <v>2025</v>
      </c>
      <c r="W2500" t="s">
        <v>28</v>
      </c>
      <c r="X2500">
        <v>7</v>
      </c>
    </row>
    <row r="2501" spans="1:24" x14ac:dyDescent="0.3">
      <c r="A2501">
        <v>2500</v>
      </c>
      <c r="B2501" t="s">
        <v>21</v>
      </c>
      <c r="C2501" t="str">
        <f>_xlfn.XLOOKUP(B2501,Lookup_table!B:B,Lookup_table!C:C)</f>
        <v>AI</v>
      </c>
      <c r="D2501" t="s">
        <v>34</v>
      </c>
      <c r="E2501" t="s">
        <v>38</v>
      </c>
      <c r="F2501" t="s">
        <v>51</v>
      </c>
      <c r="G2501" t="s">
        <v>17</v>
      </c>
      <c r="H2501" t="str">
        <f t="shared" si="156"/>
        <v>Remote</v>
      </c>
      <c r="I2501" t="s">
        <v>35</v>
      </c>
      <c r="J2501" t="str">
        <f t="shared" si="157"/>
        <v>0-2 yrs</v>
      </c>
      <c r="K2501">
        <f t="shared" ca="1" si="159"/>
        <v>0</v>
      </c>
      <c r="L2501" t="s">
        <v>19</v>
      </c>
      <c r="M2501">
        <v>0</v>
      </c>
      <c r="N2501">
        <v>0</v>
      </c>
      <c r="O2501">
        <v>0</v>
      </c>
      <c r="P2501">
        <v>0</v>
      </c>
      <c r="Q2501">
        <v>1</v>
      </c>
      <c r="R2501">
        <f>SUM(M2501:N2501:O2501:P2501:Q2501)</f>
        <v>1</v>
      </c>
      <c r="S2501" s="1">
        <v>97981</v>
      </c>
      <c r="T2501" s="1" t="str">
        <f t="shared" si="158"/>
        <v>Medium</v>
      </c>
      <c r="U2501">
        <v>3</v>
      </c>
      <c r="V2501">
        <v>2023</v>
      </c>
      <c r="W2501" t="s">
        <v>28</v>
      </c>
      <c r="X2501">
        <v>8</v>
      </c>
    </row>
    <row r="2502" spans="1:24" x14ac:dyDescent="0.3">
      <c r="A2502">
        <v>2501</v>
      </c>
      <c r="B2502" t="s">
        <v>36</v>
      </c>
      <c r="C2502" t="str">
        <f>_xlfn.XLOOKUP(B2502,Lookup_table!B:B,Lookup_table!C:C)</f>
        <v>Data</v>
      </c>
      <c r="D2502" t="s">
        <v>37</v>
      </c>
      <c r="E2502" t="s">
        <v>23</v>
      </c>
      <c r="F2502" t="s">
        <v>44</v>
      </c>
      <c r="G2502" t="s">
        <v>17</v>
      </c>
      <c r="H2502" t="str">
        <f t="shared" si="156"/>
        <v>Remote</v>
      </c>
      <c r="I2502" t="s">
        <v>18</v>
      </c>
      <c r="J2502" t="str">
        <f t="shared" si="157"/>
        <v>7+ yrs</v>
      </c>
      <c r="K2502">
        <f t="shared" ca="1" si="159"/>
        <v>14</v>
      </c>
      <c r="L2502" t="s">
        <v>19</v>
      </c>
      <c r="M2502">
        <v>1</v>
      </c>
      <c r="N2502">
        <v>0</v>
      </c>
      <c r="O2502">
        <v>1</v>
      </c>
      <c r="P2502">
        <v>0</v>
      </c>
      <c r="Q2502">
        <v>1</v>
      </c>
      <c r="R2502">
        <f>SUM(M2502:N2502:O2502:P2502:Q2502)</f>
        <v>3</v>
      </c>
      <c r="S2502" s="1">
        <v>120689</v>
      </c>
      <c r="T2502" s="1" t="str">
        <f t="shared" si="158"/>
        <v>High</v>
      </c>
      <c r="U2502">
        <v>4</v>
      </c>
      <c r="V2502">
        <v>2023</v>
      </c>
      <c r="W2502" t="s">
        <v>34</v>
      </c>
      <c r="X2502">
        <v>3</v>
      </c>
    </row>
    <row r="2503" spans="1:24" x14ac:dyDescent="0.3">
      <c r="A2503">
        <v>2502</v>
      </c>
      <c r="B2503" t="s">
        <v>33</v>
      </c>
      <c r="C2503" t="str">
        <f>_xlfn.XLOOKUP(B2503,Lookup_table!B:B,Lookup_table!C:C)</f>
        <v>Data</v>
      </c>
      <c r="D2503" t="s">
        <v>37</v>
      </c>
      <c r="E2503" t="s">
        <v>38</v>
      </c>
      <c r="F2503" t="s">
        <v>44</v>
      </c>
      <c r="G2503" t="s">
        <v>30</v>
      </c>
      <c r="H2503" t="str">
        <f t="shared" si="156"/>
        <v>Onsite/Hybrid</v>
      </c>
      <c r="I2503" t="s">
        <v>26</v>
      </c>
      <c r="J2503" t="str">
        <f t="shared" si="157"/>
        <v>3-6 yrs</v>
      </c>
      <c r="K2503">
        <f t="shared" ca="1" si="159"/>
        <v>4</v>
      </c>
      <c r="L2503" t="s">
        <v>39</v>
      </c>
      <c r="M2503">
        <v>1</v>
      </c>
      <c r="N2503">
        <v>1</v>
      </c>
      <c r="O2503">
        <v>0</v>
      </c>
      <c r="P2503">
        <v>1</v>
      </c>
      <c r="Q2503">
        <v>1</v>
      </c>
      <c r="R2503">
        <f>SUM(M2503:N2503:O2503:P2503:Q2503)</f>
        <v>4</v>
      </c>
      <c r="S2503" s="1">
        <v>95533</v>
      </c>
      <c r="T2503" s="1" t="str">
        <f t="shared" si="158"/>
        <v>Medium</v>
      </c>
      <c r="U2503">
        <v>4</v>
      </c>
      <c r="V2503">
        <v>2026</v>
      </c>
      <c r="W2503" t="s">
        <v>20</v>
      </c>
      <c r="X2503">
        <v>1</v>
      </c>
    </row>
    <row r="2504" spans="1:24" x14ac:dyDescent="0.3">
      <c r="A2504">
        <v>2503</v>
      </c>
      <c r="B2504" t="s">
        <v>33</v>
      </c>
      <c r="C2504" t="str">
        <f>_xlfn.XLOOKUP(B2504,Lookup_table!B:B,Lookup_table!C:C)</f>
        <v>Data</v>
      </c>
      <c r="D2504" t="s">
        <v>14</v>
      </c>
      <c r="E2504" t="s">
        <v>40</v>
      </c>
      <c r="F2504" t="s">
        <v>24</v>
      </c>
      <c r="G2504" t="s">
        <v>25</v>
      </c>
      <c r="H2504" t="str">
        <f t="shared" si="156"/>
        <v>Onsite/Hybrid</v>
      </c>
      <c r="I2504" t="s">
        <v>35</v>
      </c>
      <c r="J2504" t="str">
        <f t="shared" si="157"/>
        <v>0-2 yrs</v>
      </c>
      <c r="K2504">
        <f t="shared" ca="1" si="159"/>
        <v>0</v>
      </c>
      <c r="L2504" t="s">
        <v>27</v>
      </c>
      <c r="M2504">
        <v>0</v>
      </c>
      <c r="N2504">
        <v>0</v>
      </c>
      <c r="O2504">
        <v>1</v>
      </c>
      <c r="P2504">
        <v>0</v>
      </c>
      <c r="Q2504">
        <v>0</v>
      </c>
      <c r="R2504">
        <f>SUM(M2504:N2504:O2504:P2504:Q2504)</f>
        <v>1</v>
      </c>
      <c r="S2504" s="1">
        <v>60119</v>
      </c>
      <c r="T2504" s="1" t="str">
        <f t="shared" si="158"/>
        <v>Low</v>
      </c>
      <c r="U2504">
        <v>1</v>
      </c>
      <c r="V2504">
        <v>2024</v>
      </c>
      <c r="W2504" t="s">
        <v>20</v>
      </c>
      <c r="X2504">
        <v>2</v>
      </c>
    </row>
    <row r="2505" spans="1:24" x14ac:dyDescent="0.3">
      <c r="A2505">
        <v>2504</v>
      </c>
      <c r="B2505" t="s">
        <v>41</v>
      </c>
      <c r="C2505" t="str">
        <f>_xlfn.XLOOKUP(B2505,Lookup_table!B:B,Lookup_table!C:C)</f>
        <v>Data</v>
      </c>
      <c r="D2505" t="s">
        <v>34</v>
      </c>
      <c r="E2505" t="s">
        <v>15</v>
      </c>
      <c r="F2505" t="s">
        <v>43</v>
      </c>
      <c r="G2505" t="s">
        <v>30</v>
      </c>
      <c r="H2505" t="str">
        <f t="shared" si="156"/>
        <v>Onsite/Hybrid</v>
      </c>
      <c r="I2505" t="s">
        <v>26</v>
      </c>
      <c r="J2505" t="str">
        <f t="shared" si="157"/>
        <v>3-6 yrs</v>
      </c>
      <c r="K2505">
        <f t="shared" ca="1" si="159"/>
        <v>3</v>
      </c>
      <c r="L2505" t="s">
        <v>19</v>
      </c>
      <c r="M2505">
        <v>0</v>
      </c>
      <c r="N2505">
        <v>0</v>
      </c>
      <c r="O2505">
        <v>1</v>
      </c>
      <c r="P2505">
        <v>0</v>
      </c>
      <c r="Q2505">
        <v>0</v>
      </c>
      <c r="R2505">
        <f>SUM(M2505:N2505:O2505:P2505:Q2505)</f>
        <v>1</v>
      </c>
      <c r="S2505" s="1">
        <v>85408</v>
      </c>
      <c r="T2505" s="1" t="str">
        <f t="shared" si="158"/>
        <v>Medium</v>
      </c>
      <c r="U2505">
        <v>10</v>
      </c>
      <c r="V2505">
        <v>2026</v>
      </c>
      <c r="W2505" t="s">
        <v>34</v>
      </c>
      <c r="X2505">
        <v>3</v>
      </c>
    </row>
    <row r="2506" spans="1:24" x14ac:dyDescent="0.3">
      <c r="A2506">
        <v>2505</v>
      </c>
      <c r="B2506" t="s">
        <v>50</v>
      </c>
      <c r="C2506" t="str">
        <f>_xlfn.XLOOKUP(B2506,Lookup_table!B:B,Lookup_table!C:C)</f>
        <v>AI</v>
      </c>
      <c r="D2506" t="s">
        <v>22</v>
      </c>
      <c r="E2506" t="s">
        <v>38</v>
      </c>
      <c r="F2506" t="s">
        <v>24</v>
      </c>
      <c r="G2506" t="s">
        <v>30</v>
      </c>
      <c r="H2506" t="str">
        <f t="shared" si="156"/>
        <v>Onsite/Hybrid</v>
      </c>
      <c r="I2506" t="s">
        <v>26</v>
      </c>
      <c r="J2506" t="str">
        <f t="shared" si="157"/>
        <v>3-6 yrs</v>
      </c>
      <c r="K2506">
        <f t="shared" ca="1" si="159"/>
        <v>4</v>
      </c>
      <c r="L2506" t="s">
        <v>39</v>
      </c>
      <c r="M2506">
        <v>1</v>
      </c>
      <c r="N2506">
        <v>1</v>
      </c>
      <c r="O2506">
        <v>1</v>
      </c>
      <c r="P2506">
        <v>1</v>
      </c>
      <c r="Q2506">
        <v>1</v>
      </c>
      <c r="R2506">
        <f>SUM(M2506:N2506:O2506:P2506:Q2506)</f>
        <v>5</v>
      </c>
      <c r="S2506" s="1">
        <v>173907</v>
      </c>
      <c r="T2506" s="1" t="str">
        <f t="shared" si="158"/>
        <v>High</v>
      </c>
      <c r="U2506">
        <v>1</v>
      </c>
      <c r="V2506">
        <v>2021</v>
      </c>
      <c r="W2506" t="s">
        <v>28</v>
      </c>
      <c r="X2506">
        <v>1</v>
      </c>
    </row>
    <row r="2507" spans="1:24" x14ac:dyDescent="0.3">
      <c r="A2507">
        <v>2506</v>
      </c>
      <c r="B2507" t="s">
        <v>36</v>
      </c>
      <c r="C2507" t="str">
        <f>_xlfn.XLOOKUP(B2507,Lookup_table!B:B,Lookup_table!C:C)</f>
        <v>Data</v>
      </c>
      <c r="D2507" t="s">
        <v>22</v>
      </c>
      <c r="E2507" t="s">
        <v>23</v>
      </c>
      <c r="F2507" t="s">
        <v>29</v>
      </c>
      <c r="G2507" t="s">
        <v>25</v>
      </c>
      <c r="H2507" t="str">
        <f t="shared" si="156"/>
        <v>Onsite/Hybrid</v>
      </c>
      <c r="I2507" t="s">
        <v>35</v>
      </c>
      <c r="J2507" t="str">
        <f t="shared" si="157"/>
        <v>0-2 yrs</v>
      </c>
      <c r="K2507">
        <f t="shared" ca="1" si="159"/>
        <v>1</v>
      </c>
      <c r="L2507" t="s">
        <v>39</v>
      </c>
      <c r="M2507">
        <v>0</v>
      </c>
      <c r="N2507">
        <v>1</v>
      </c>
      <c r="O2507">
        <v>0</v>
      </c>
      <c r="P2507">
        <v>1</v>
      </c>
      <c r="Q2507">
        <v>0</v>
      </c>
      <c r="R2507">
        <f>SUM(M2507:N2507:O2507:P2507:Q2507)</f>
        <v>2</v>
      </c>
      <c r="S2507" s="1">
        <v>82661</v>
      </c>
      <c r="T2507" s="1" t="str">
        <f t="shared" si="158"/>
        <v>Medium</v>
      </c>
      <c r="U2507">
        <v>5</v>
      </c>
      <c r="V2507">
        <v>2021</v>
      </c>
      <c r="W2507" t="s">
        <v>28</v>
      </c>
      <c r="X2507">
        <v>9</v>
      </c>
    </row>
    <row r="2508" spans="1:24" x14ac:dyDescent="0.3">
      <c r="A2508">
        <v>2507</v>
      </c>
      <c r="B2508" t="s">
        <v>21</v>
      </c>
      <c r="C2508" t="str">
        <f>_xlfn.XLOOKUP(B2508,Lookup_table!B:B,Lookup_table!C:C)</f>
        <v>AI</v>
      </c>
      <c r="D2508" t="s">
        <v>14</v>
      </c>
      <c r="E2508" t="s">
        <v>15</v>
      </c>
      <c r="F2508" t="s">
        <v>52</v>
      </c>
      <c r="G2508" t="s">
        <v>17</v>
      </c>
      <c r="H2508" t="str">
        <f t="shared" si="156"/>
        <v>Remote</v>
      </c>
      <c r="I2508" t="s">
        <v>35</v>
      </c>
      <c r="J2508" t="str">
        <f t="shared" si="157"/>
        <v>0-2 yrs</v>
      </c>
      <c r="K2508">
        <f t="shared" ca="1" si="159"/>
        <v>0</v>
      </c>
      <c r="L2508" t="s">
        <v>39</v>
      </c>
      <c r="M2508">
        <v>1</v>
      </c>
      <c r="N2508">
        <v>0</v>
      </c>
      <c r="O2508">
        <v>0</v>
      </c>
      <c r="P2508">
        <v>0</v>
      </c>
      <c r="Q2508">
        <v>1</v>
      </c>
      <c r="R2508">
        <f>SUM(M2508:N2508:O2508:P2508:Q2508)</f>
        <v>2</v>
      </c>
      <c r="S2508" s="1">
        <v>99438</v>
      </c>
      <c r="T2508" s="1" t="str">
        <f t="shared" si="158"/>
        <v>Medium</v>
      </c>
      <c r="U2508">
        <v>11</v>
      </c>
      <c r="V2508">
        <v>2020</v>
      </c>
      <c r="W2508" t="s">
        <v>28</v>
      </c>
      <c r="X2508">
        <v>8</v>
      </c>
    </row>
    <row r="2509" spans="1:24" x14ac:dyDescent="0.3">
      <c r="A2509">
        <v>2508</v>
      </c>
      <c r="B2509" t="s">
        <v>36</v>
      </c>
      <c r="C2509" t="str">
        <f>_xlfn.XLOOKUP(B2509,Lookup_table!B:B,Lookup_table!C:C)</f>
        <v>Data</v>
      </c>
      <c r="D2509" t="s">
        <v>37</v>
      </c>
      <c r="E2509" t="s">
        <v>32</v>
      </c>
      <c r="F2509" t="s">
        <v>43</v>
      </c>
      <c r="G2509" t="s">
        <v>17</v>
      </c>
      <c r="H2509" t="str">
        <f t="shared" si="156"/>
        <v>Remote</v>
      </c>
      <c r="I2509" t="s">
        <v>26</v>
      </c>
      <c r="J2509" t="str">
        <f t="shared" si="157"/>
        <v>3-6 yrs</v>
      </c>
      <c r="K2509">
        <f t="shared" ca="1" si="159"/>
        <v>5</v>
      </c>
      <c r="L2509" t="s">
        <v>19</v>
      </c>
      <c r="M2509">
        <v>0</v>
      </c>
      <c r="N2509">
        <v>1</v>
      </c>
      <c r="O2509">
        <v>0</v>
      </c>
      <c r="P2509">
        <v>0</v>
      </c>
      <c r="Q2509">
        <v>0</v>
      </c>
      <c r="R2509">
        <f>SUM(M2509:N2509:O2509:P2509:Q2509)</f>
        <v>1</v>
      </c>
      <c r="S2509" s="1">
        <v>74380</v>
      </c>
      <c r="T2509" s="1" t="str">
        <f t="shared" si="158"/>
        <v>Medium</v>
      </c>
      <c r="U2509">
        <v>1</v>
      </c>
      <c r="V2509">
        <v>2023</v>
      </c>
      <c r="W2509" t="s">
        <v>34</v>
      </c>
      <c r="X2509">
        <v>6</v>
      </c>
    </row>
    <row r="2510" spans="1:24" x14ac:dyDescent="0.3">
      <c r="A2510">
        <v>2509</v>
      </c>
      <c r="B2510" t="s">
        <v>36</v>
      </c>
      <c r="C2510" t="str">
        <f>_xlfn.XLOOKUP(B2510,Lookup_table!B:B,Lookup_table!C:C)</f>
        <v>Data</v>
      </c>
      <c r="D2510" t="s">
        <v>22</v>
      </c>
      <c r="E2510" t="s">
        <v>32</v>
      </c>
      <c r="F2510" t="s">
        <v>44</v>
      </c>
      <c r="G2510" t="s">
        <v>17</v>
      </c>
      <c r="H2510" t="str">
        <f t="shared" si="156"/>
        <v>Remote</v>
      </c>
      <c r="I2510" t="s">
        <v>18</v>
      </c>
      <c r="J2510" t="str">
        <f t="shared" si="157"/>
        <v>7+ yrs</v>
      </c>
      <c r="K2510">
        <f t="shared" ca="1" si="159"/>
        <v>10</v>
      </c>
      <c r="L2510" t="s">
        <v>27</v>
      </c>
      <c r="M2510">
        <v>1</v>
      </c>
      <c r="N2510">
        <v>1</v>
      </c>
      <c r="O2510">
        <v>1</v>
      </c>
      <c r="P2510">
        <v>1</v>
      </c>
      <c r="Q2510">
        <v>1</v>
      </c>
      <c r="R2510">
        <f>SUM(M2510:N2510:O2510:P2510:Q2510)</f>
        <v>5</v>
      </c>
      <c r="S2510" s="1">
        <v>157285</v>
      </c>
      <c r="T2510" s="1" t="str">
        <f t="shared" si="158"/>
        <v>High</v>
      </c>
      <c r="U2510">
        <v>1</v>
      </c>
      <c r="V2510">
        <v>2026</v>
      </c>
      <c r="W2510" t="s">
        <v>28</v>
      </c>
      <c r="X2510">
        <v>8</v>
      </c>
    </row>
    <row r="2511" spans="1:24" x14ac:dyDescent="0.3">
      <c r="A2511">
        <v>2510</v>
      </c>
      <c r="B2511" t="s">
        <v>21</v>
      </c>
      <c r="C2511" t="str">
        <f>_xlfn.XLOOKUP(B2511,Lookup_table!B:B,Lookup_table!C:C)</f>
        <v>AI</v>
      </c>
      <c r="D2511" t="s">
        <v>37</v>
      </c>
      <c r="E2511" t="s">
        <v>15</v>
      </c>
      <c r="F2511" t="s">
        <v>29</v>
      </c>
      <c r="G2511" t="s">
        <v>25</v>
      </c>
      <c r="H2511" t="str">
        <f t="shared" si="156"/>
        <v>Onsite/Hybrid</v>
      </c>
      <c r="I2511" t="s">
        <v>26</v>
      </c>
      <c r="J2511" t="str">
        <f t="shared" si="157"/>
        <v>3-6 yrs</v>
      </c>
      <c r="K2511">
        <f t="shared" ca="1" si="159"/>
        <v>4</v>
      </c>
      <c r="L2511" t="s">
        <v>27</v>
      </c>
      <c r="M2511">
        <v>0</v>
      </c>
      <c r="N2511">
        <v>0</v>
      </c>
      <c r="O2511">
        <v>0</v>
      </c>
      <c r="P2511">
        <v>1</v>
      </c>
      <c r="Q2511">
        <v>0</v>
      </c>
      <c r="R2511">
        <f>SUM(M2511:N2511:O2511:P2511:Q2511)</f>
        <v>1</v>
      </c>
      <c r="S2511" s="1">
        <v>134092</v>
      </c>
      <c r="T2511" s="1" t="str">
        <f t="shared" si="158"/>
        <v>High</v>
      </c>
      <c r="U2511">
        <v>11</v>
      </c>
      <c r="V2511">
        <v>2021</v>
      </c>
      <c r="W2511" t="s">
        <v>28</v>
      </c>
      <c r="X2511">
        <v>9</v>
      </c>
    </row>
    <row r="2512" spans="1:24" x14ac:dyDescent="0.3">
      <c r="A2512">
        <v>2511</v>
      </c>
      <c r="B2512" t="s">
        <v>36</v>
      </c>
      <c r="C2512" t="str">
        <f>_xlfn.XLOOKUP(B2512,Lookup_table!B:B,Lookup_table!C:C)</f>
        <v>Data</v>
      </c>
      <c r="D2512" t="s">
        <v>34</v>
      </c>
      <c r="E2512" t="s">
        <v>15</v>
      </c>
      <c r="F2512" t="s">
        <v>43</v>
      </c>
      <c r="G2512" t="s">
        <v>25</v>
      </c>
      <c r="H2512" t="str">
        <f t="shared" si="156"/>
        <v>Onsite/Hybrid</v>
      </c>
      <c r="I2512" t="s">
        <v>26</v>
      </c>
      <c r="J2512" t="str">
        <f t="shared" si="157"/>
        <v>3-6 yrs</v>
      </c>
      <c r="K2512">
        <f t="shared" ca="1" si="159"/>
        <v>6</v>
      </c>
      <c r="L2512" t="s">
        <v>39</v>
      </c>
      <c r="M2512">
        <v>0</v>
      </c>
      <c r="N2512">
        <v>1</v>
      </c>
      <c r="O2512">
        <v>1</v>
      </c>
      <c r="P2512">
        <v>0</v>
      </c>
      <c r="Q2512">
        <v>1</v>
      </c>
      <c r="R2512">
        <f>SUM(M2512:N2512:O2512:P2512:Q2512)</f>
        <v>3</v>
      </c>
      <c r="S2512" s="1">
        <v>104692</v>
      </c>
      <c r="T2512" s="1" t="str">
        <f t="shared" si="158"/>
        <v>Medium</v>
      </c>
      <c r="U2512">
        <v>6</v>
      </c>
      <c r="V2512">
        <v>2020</v>
      </c>
      <c r="W2512" t="s">
        <v>20</v>
      </c>
      <c r="X2512">
        <v>4</v>
      </c>
    </row>
    <row r="2513" spans="1:24" x14ac:dyDescent="0.3">
      <c r="A2513">
        <v>2512</v>
      </c>
      <c r="B2513" t="s">
        <v>36</v>
      </c>
      <c r="C2513" t="str">
        <f>_xlfn.XLOOKUP(B2513,Lookup_table!B:B,Lookup_table!C:C)</f>
        <v>Data</v>
      </c>
      <c r="D2513" t="s">
        <v>37</v>
      </c>
      <c r="E2513" t="s">
        <v>32</v>
      </c>
      <c r="F2513" t="s">
        <v>16</v>
      </c>
      <c r="G2513" t="s">
        <v>30</v>
      </c>
      <c r="H2513" t="str">
        <f t="shared" si="156"/>
        <v>Onsite/Hybrid</v>
      </c>
      <c r="I2513" t="s">
        <v>18</v>
      </c>
      <c r="J2513" t="str">
        <f t="shared" si="157"/>
        <v>7+ yrs</v>
      </c>
      <c r="K2513">
        <f t="shared" ca="1" si="159"/>
        <v>11</v>
      </c>
      <c r="L2513" t="s">
        <v>27</v>
      </c>
      <c r="M2513">
        <v>0</v>
      </c>
      <c r="N2513">
        <v>0</v>
      </c>
      <c r="O2513">
        <v>1</v>
      </c>
      <c r="P2513">
        <v>1</v>
      </c>
      <c r="Q2513">
        <v>0</v>
      </c>
      <c r="R2513">
        <f>SUM(M2513:N2513:O2513:P2513:Q2513)</f>
        <v>2</v>
      </c>
      <c r="S2513" s="1">
        <v>128761</v>
      </c>
      <c r="T2513" s="1" t="str">
        <f t="shared" si="158"/>
        <v>High</v>
      </c>
      <c r="U2513">
        <v>3</v>
      </c>
      <c r="V2513">
        <v>2024</v>
      </c>
      <c r="W2513" t="s">
        <v>28</v>
      </c>
      <c r="X2513">
        <v>7</v>
      </c>
    </row>
    <row r="2514" spans="1:24" x14ac:dyDescent="0.3">
      <c r="A2514">
        <v>2513</v>
      </c>
      <c r="B2514" t="s">
        <v>31</v>
      </c>
      <c r="C2514" t="str">
        <f>_xlfn.XLOOKUP(B2514,Lookup_table!B:B,Lookup_table!C:C)</f>
        <v>Business</v>
      </c>
      <c r="D2514" t="s">
        <v>22</v>
      </c>
      <c r="E2514" t="s">
        <v>40</v>
      </c>
      <c r="F2514" t="s">
        <v>29</v>
      </c>
      <c r="G2514" t="s">
        <v>30</v>
      </c>
      <c r="H2514" t="str">
        <f t="shared" si="156"/>
        <v>Onsite/Hybrid</v>
      </c>
      <c r="I2514" t="s">
        <v>18</v>
      </c>
      <c r="J2514" t="str">
        <f t="shared" si="157"/>
        <v>7+ yrs</v>
      </c>
      <c r="K2514">
        <f t="shared" ca="1" si="159"/>
        <v>13</v>
      </c>
      <c r="L2514" t="s">
        <v>19</v>
      </c>
      <c r="M2514">
        <v>1</v>
      </c>
      <c r="N2514">
        <v>0</v>
      </c>
      <c r="O2514">
        <v>0</v>
      </c>
      <c r="P2514">
        <v>0</v>
      </c>
      <c r="Q2514">
        <v>1</v>
      </c>
      <c r="R2514">
        <f>SUM(M2514:N2514:O2514:P2514:Q2514)</f>
        <v>2</v>
      </c>
      <c r="S2514" s="1">
        <v>129406</v>
      </c>
      <c r="T2514" s="1" t="str">
        <f t="shared" si="158"/>
        <v>High</v>
      </c>
      <c r="U2514">
        <v>4</v>
      </c>
      <c r="V2514">
        <v>2024</v>
      </c>
      <c r="W2514" t="s">
        <v>34</v>
      </c>
      <c r="X2514">
        <v>1</v>
      </c>
    </row>
    <row r="2515" spans="1:24" x14ac:dyDescent="0.3">
      <c r="A2515">
        <v>2514</v>
      </c>
      <c r="B2515" t="s">
        <v>33</v>
      </c>
      <c r="C2515" t="str">
        <f>_xlfn.XLOOKUP(B2515,Lookup_table!B:B,Lookup_table!C:C)</f>
        <v>Data</v>
      </c>
      <c r="D2515" t="s">
        <v>22</v>
      </c>
      <c r="E2515" t="s">
        <v>23</v>
      </c>
      <c r="F2515" t="s">
        <v>51</v>
      </c>
      <c r="G2515" t="s">
        <v>17</v>
      </c>
      <c r="H2515" t="str">
        <f t="shared" si="156"/>
        <v>Remote</v>
      </c>
      <c r="I2515" t="s">
        <v>18</v>
      </c>
      <c r="J2515" t="str">
        <f t="shared" si="157"/>
        <v>7+ yrs</v>
      </c>
      <c r="K2515">
        <f t="shared" ca="1" si="159"/>
        <v>8</v>
      </c>
      <c r="L2515" t="s">
        <v>27</v>
      </c>
      <c r="M2515">
        <v>0</v>
      </c>
      <c r="N2515">
        <v>0</v>
      </c>
      <c r="O2515">
        <v>0</v>
      </c>
      <c r="P2515">
        <v>0</v>
      </c>
      <c r="Q2515">
        <v>0</v>
      </c>
      <c r="R2515">
        <f>SUM(M2515:N2515:O2515:P2515:Q2515)</f>
        <v>0</v>
      </c>
      <c r="S2515" s="1">
        <v>123796</v>
      </c>
      <c r="T2515" s="1" t="str">
        <f t="shared" si="158"/>
        <v>High</v>
      </c>
      <c r="U2515">
        <v>11</v>
      </c>
      <c r="V2515">
        <v>2020</v>
      </c>
      <c r="W2515" t="s">
        <v>28</v>
      </c>
      <c r="X2515">
        <v>7</v>
      </c>
    </row>
    <row r="2516" spans="1:24" x14ac:dyDescent="0.3">
      <c r="A2516">
        <v>2515</v>
      </c>
      <c r="B2516" t="s">
        <v>41</v>
      </c>
      <c r="C2516" t="str">
        <f>_xlfn.XLOOKUP(B2516,Lookup_table!B:B,Lookup_table!C:C)</f>
        <v>Data</v>
      </c>
      <c r="D2516" t="s">
        <v>37</v>
      </c>
      <c r="E2516" t="s">
        <v>15</v>
      </c>
      <c r="F2516" t="s">
        <v>43</v>
      </c>
      <c r="G2516" t="s">
        <v>30</v>
      </c>
      <c r="H2516" t="str">
        <f t="shared" si="156"/>
        <v>Onsite/Hybrid</v>
      </c>
      <c r="I2516" t="s">
        <v>35</v>
      </c>
      <c r="J2516" t="str">
        <f t="shared" si="157"/>
        <v>0-2 yrs</v>
      </c>
      <c r="K2516">
        <f t="shared" ca="1" si="159"/>
        <v>1</v>
      </c>
      <c r="L2516" t="s">
        <v>39</v>
      </c>
      <c r="M2516">
        <v>0</v>
      </c>
      <c r="N2516">
        <v>1</v>
      </c>
      <c r="O2516">
        <v>1</v>
      </c>
      <c r="P2516">
        <v>0</v>
      </c>
      <c r="Q2516">
        <v>0</v>
      </c>
      <c r="R2516">
        <f>SUM(M2516:N2516:O2516:P2516:Q2516)</f>
        <v>2</v>
      </c>
      <c r="S2516" s="1">
        <v>63300</v>
      </c>
      <c r="T2516" s="1" t="str">
        <f t="shared" si="158"/>
        <v>Low</v>
      </c>
      <c r="U2516">
        <v>5</v>
      </c>
      <c r="V2516">
        <v>2026</v>
      </c>
      <c r="W2516" t="s">
        <v>28</v>
      </c>
      <c r="X2516">
        <v>7</v>
      </c>
    </row>
    <row r="2517" spans="1:24" x14ac:dyDescent="0.3">
      <c r="A2517">
        <v>2516</v>
      </c>
      <c r="B2517" t="s">
        <v>41</v>
      </c>
      <c r="C2517" t="str">
        <f>_xlfn.XLOOKUP(B2517,Lookup_table!B:B,Lookup_table!C:C)</f>
        <v>Data</v>
      </c>
      <c r="D2517" t="s">
        <v>22</v>
      </c>
      <c r="E2517" t="s">
        <v>38</v>
      </c>
      <c r="F2517" t="s">
        <v>44</v>
      </c>
      <c r="G2517" t="s">
        <v>25</v>
      </c>
      <c r="H2517" t="str">
        <f t="shared" si="156"/>
        <v>Onsite/Hybrid</v>
      </c>
      <c r="I2517" t="s">
        <v>18</v>
      </c>
      <c r="J2517" t="str">
        <f t="shared" si="157"/>
        <v>7+ yrs</v>
      </c>
      <c r="K2517">
        <f t="shared" ca="1" si="159"/>
        <v>14</v>
      </c>
      <c r="L2517" t="s">
        <v>27</v>
      </c>
      <c r="M2517">
        <v>0</v>
      </c>
      <c r="N2517">
        <v>0</v>
      </c>
      <c r="O2517">
        <v>1</v>
      </c>
      <c r="P2517">
        <v>1</v>
      </c>
      <c r="Q2517">
        <v>0</v>
      </c>
      <c r="R2517">
        <f>SUM(M2517:N2517:O2517:P2517:Q2517)</f>
        <v>2</v>
      </c>
      <c r="S2517" s="1">
        <v>145779</v>
      </c>
      <c r="T2517" s="1" t="str">
        <f t="shared" si="158"/>
        <v>High</v>
      </c>
      <c r="U2517">
        <v>7</v>
      </c>
      <c r="V2517">
        <v>2024</v>
      </c>
      <c r="W2517" t="s">
        <v>28</v>
      </c>
      <c r="X2517">
        <v>9</v>
      </c>
    </row>
    <row r="2518" spans="1:24" x14ac:dyDescent="0.3">
      <c r="A2518">
        <v>2517</v>
      </c>
      <c r="B2518" t="s">
        <v>50</v>
      </c>
      <c r="C2518" t="str">
        <f>_xlfn.XLOOKUP(B2518,Lookup_table!B:B,Lookup_table!C:C)</f>
        <v>AI</v>
      </c>
      <c r="D2518" t="s">
        <v>37</v>
      </c>
      <c r="E2518" t="s">
        <v>15</v>
      </c>
      <c r="F2518" t="s">
        <v>44</v>
      </c>
      <c r="G2518" t="s">
        <v>30</v>
      </c>
      <c r="H2518" t="str">
        <f t="shared" si="156"/>
        <v>Onsite/Hybrid</v>
      </c>
      <c r="I2518" t="s">
        <v>35</v>
      </c>
      <c r="J2518" t="str">
        <f t="shared" si="157"/>
        <v>0-2 yrs</v>
      </c>
      <c r="K2518">
        <f t="shared" ca="1" si="159"/>
        <v>1</v>
      </c>
      <c r="L2518" t="s">
        <v>39</v>
      </c>
      <c r="M2518">
        <v>1</v>
      </c>
      <c r="N2518">
        <v>1</v>
      </c>
      <c r="O2518">
        <v>0</v>
      </c>
      <c r="P2518">
        <v>0</v>
      </c>
      <c r="Q2518">
        <v>0</v>
      </c>
      <c r="R2518">
        <f>SUM(M2518:N2518:O2518:P2518:Q2518)</f>
        <v>2</v>
      </c>
      <c r="S2518" s="1">
        <v>87180</v>
      </c>
      <c r="T2518" s="1" t="str">
        <f t="shared" si="158"/>
        <v>Medium</v>
      </c>
      <c r="U2518">
        <v>9</v>
      </c>
      <c r="V2518">
        <v>2022</v>
      </c>
      <c r="W2518" t="s">
        <v>28</v>
      </c>
      <c r="X2518">
        <v>7</v>
      </c>
    </row>
    <row r="2519" spans="1:24" x14ac:dyDescent="0.3">
      <c r="A2519">
        <v>2518</v>
      </c>
      <c r="B2519" t="s">
        <v>33</v>
      </c>
      <c r="C2519" t="str">
        <f>_xlfn.XLOOKUP(B2519,Lookup_table!B:B,Lookup_table!C:C)</f>
        <v>Data</v>
      </c>
      <c r="D2519" t="s">
        <v>14</v>
      </c>
      <c r="E2519" t="s">
        <v>15</v>
      </c>
      <c r="F2519" t="s">
        <v>29</v>
      </c>
      <c r="G2519" t="s">
        <v>25</v>
      </c>
      <c r="H2519" t="str">
        <f t="shared" si="156"/>
        <v>Onsite/Hybrid</v>
      </c>
      <c r="I2519" t="s">
        <v>26</v>
      </c>
      <c r="J2519" t="str">
        <f t="shared" si="157"/>
        <v>3-6 yrs</v>
      </c>
      <c r="K2519">
        <f t="shared" ca="1" si="159"/>
        <v>6</v>
      </c>
      <c r="L2519" t="s">
        <v>39</v>
      </c>
      <c r="M2519">
        <v>1</v>
      </c>
      <c r="N2519">
        <v>1</v>
      </c>
      <c r="O2519">
        <v>1</v>
      </c>
      <c r="P2519">
        <v>1</v>
      </c>
      <c r="Q2519">
        <v>0</v>
      </c>
      <c r="R2519">
        <f>SUM(M2519:N2519:O2519:P2519:Q2519)</f>
        <v>4</v>
      </c>
      <c r="S2519" s="1">
        <v>104810</v>
      </c>
      <c r="T2519" s="1" t="str">
        <f t="shared" si="158"/>
        <v>Medium</v>
      </c>
      <c r="U2519">
        <v>6</v>
      </c>
      <c r="V2519">
        <v>2024</v>
      </c>
      <c r="W2519" t="s">
        <v>28</v>
      </c>
      <c r="X2519">
        <v>4</v>
      </c>
    </row>
    <row r="2520" spans="1:24" x14ac:dyDescent="0.3">
      <c r="A2520">
        <v>2519</v>
      </c>
      <c r="B2520" t="s">
        <v>36</v>
      </c>
      <c r="C2520" t="str">
        <f>_xlfn.XLOOKUP(B2520,Lookup_table!B:B,Lookup_table!C:C)</f>
        <v>Data</v>
      </c>
      <c r="D2520" t="s">
        <v>22</v>
      </c>
      <c r="E2520" t="s">
        <v>40</v>
      </c>
      <c r="F2520" t="s">
        <v>52</v>
      </c>
      <c r="G2520" t="s">
        <v>30</v>
      </c>
      <c r="H2520" t="str">
        <f t="shared" si="156"/>
        <v>Onsite/Hybrid</v>
      </c>
      <c r="I2520" t="s">
        <v>18</v>
      </c>
      <c r="J2520" t="str">
        <f t="shared" si="157"/>
        <v>7+ yrs</v>
      </c>
      <c r="K2520">
        <f t="shared" ca="1" si="159"/>
        <v>7</v>
      </c>
      <c r="L2520" t="s">
        <v>39</v>
      </c>
      <c r="M2520">
        <v>0</v>
      </c>
      <c r="N2520">
        <v>0</v>
      </c>
      <c r="O2520">
        <v>0</v>
      </c>
      <c r="P2520">
        <v>0</v>
      </c>
      <c r="Q2520">
        <v>0</v>
      </c>
      <c r="R2520">
        <f>SUM(M2520:N2520:O2520:P2520:Q2520)</f>
        <v>0</v>
      </c>
      <c r="S2520" s="1">
        <v>119473</v>
      </c>
      <c r="T2520" s="1" t="str">
        <f t="shared" si="158"/>
        <v>Medium</v>
      </c>
      <c r="U2520">
        <v>9</v>
      </c>
      <c r="V2520">
        <v>2022</v>
      </c>
      <c r="W2520" t="s">
        <v>28</v>
      </c>
      <c r="X2520">
        <v>9</v>
      </c>
    </row>
    <row r="2521" spans="1:24" x14ac:dyDescent="0.3">
      <c r="A2521">
        <v>2520</v>
      </c>
      <c r="B2521" t="s">
        <v>33</v>
      </c>
      <c r="C2521" t="str">
        <f>_xlfn.XLOOKUP(B2521,Lookup_table!B:B,Lookup_table!C:C)</f>
        <v>Data</v>
      </c>
      <c r="D2521" t="s">
        <v>22</v>
      </c>
      <c r="E2521" t="s">
        <v>32</v>
      </c>
      <c r="F2521" t="s">
        <v>43</v>
      </c>
      <c r="G2521" t="s">
        <v>17</v>
      </c>
      <c r="H2521" t="str">
        <f t="shared" si="156"/>
        <v>Remote</v>
      </c>
      <c r="I2521" t="s">
        <v>26</v>
      </c>
      <c r="J2521" t="str">
        <f t="shared" si="157"/>
        <v>3-6 yrs</v>
      </c>
      <c r="K2521">
        <f t="shared" ca="1" si="159"/>
        <v>4</v>
      </c>
      <c r="L2521" t="s">
        <v>27</v>
      </c>
      <c r="M2521">
        <v>0</v>
      </c>
      <c r="N2521">
        <v>1</v>
      </c>
      <c r="O2521">
        <v>1</v>
      </c>
      <c r="P2521">
        <v>0</v>
      </c>
      <c r="Q2521">
        <v>1</v>
      </c>
      <c r="R2521">
        <f>SUM(M2521:N2521:O2521:P2521:Q2521)</f>
        <v>3</v>
      </c>
      <c r="S2521" s="1">
        <v>119041</v>
      </c>
      <c r="T2521" s="1" t="str">
        <f t="shared" si="158"/>
        <v>Medium</v>
      </c>
      <c r="U2521">
        <v>2</v>
      </c>
      <c r="V2521">
        <v>2024</v>
      </c>
      <c r="W2521" t="s">
        <v>28</v>
      </c>
      <c r="X2521">
        <v>7</v>
      </c>
    </row>
    <row r="2522" spans="1:24" x14ac:dyDescent="0.3">
      <c r="A2522">
        <v>2521</v>
      </c>
      <c r="B2522" t="s">
        <v>50</v>
      </c>
      <c r="C2522" t="str">
        <f>_xlfn.XLOOKUP(B2522,Lookup_table!B:B,Lookup_table!C:C)</f>
        <v>AI</v>
      </c>
      <c r="D2522" t="s">
        <v>22</v>
      </c>
      <c r="E2522" t="s">
        <v>32</v>
      </c>
      <c r="F2522" t="s">
        <v>43</v>
      </c>
      <c r="G2522" t="s">
        <v>17</v>
      </c>
      <c r="H2522" t="str">
        <f t="shared" si="156"/>
        <v>Remote</v>
      </c>
      <c r="I2522" t="s">
        <v>26</v>
      </c>
      <c r="J2522" t="str">
        <f t="shared" si="157"/>
        <v>3-6 yrs</v>
      </c>
      <c r="K2522">
        <f t="shared" ca="1" si="159"/>
        <v>3</v>
      </c>
      <c r="L2522" t="s">
        <v>39</v>
      </c>
      <c r="M2522">
        <v>0</v>
      </c>
      <c r="N2522">
        <v>0</v>
      </c>
      <c r="O2522">
        <v>1</v>
      </c>
      <c r="P2522">
        <v>1</v>
      </c>
      <c r="Q2522">
        <v>0</v>
      </c>
      <c r="R2522">
        <f>SUM(M2522:N2522:O2522:P2522:Q2522)</f>
        <v>2</v>
      </c>
      <c r="S2522" s="1">
        <v>168894</v>
      </c>
      <c r="T2522" s="1" t="str">
        <f t="shared" si="158"/>
        <v>High</v>
      </c>
      <c r="U2522">
        <v>7</v>
      </c>
      <c r="V2522">
        <v>2023</v>
      </c>
      <c r="W2522" t="s">
        <v>28</v>
      </c>
      <c r="X2522">
        <v>3</v>
      </c>
    </row>
    <row r="2523" spans="1:24" x14ac:dyDescent="0.3">
      <c r="A2523">
        <v>2522</v>
      </c>
      <c r="B2523" t="s">
        <v>21</v>
      </c>
      <c r="C2523" t="str">
        <f>_xlfn.XLOOKUP(B2523,Lookup_table!B:B,Lookup_table!C:C)</f>
        <v>AI</v>
      </c>
      <c r="D2523" t="s">
        <v>34</v>
      </c>
      <c r="E2523" t="s">
        <v>32</v>
      </c>
      <c r="F2523" t="s">
        <v>44</v>
      </c>
      <c r="G2523" t="s">
        <v>30</v>
      </c>
      <c r="H2523" t="str">
        <f t="shared" si="156"/>
        <v>Onsite/Hybrid</v>
      </c>
      <c r="I2523" t="s">
        <v>26</v>
      </c>
      <c r="J2523" t="str">
        <f t="shared" si="157"/>
        <v>3-6 yrs</v>
      </c>
      <c r="K2523">
        <f t="shared" ca="1" si="159"/>
        <v>4</v>
      </c>
      <c r="L2523" t="s">
        <v>39</v>
      </c>
      <c r="M2523">
        <v>1</v>
      </c>
      <c r="N2523">
        <v>1</v>
      </c>
      <c r="O2523">
        <v>1</v>
      </c>
      <c r="P2523">
        <v>1</v>
      </c>
      <c r="Q2523">
        <v>0</v>
      </c>
      <c r="R2523">
        <f>SUM(M2523:N2523:O2523:P2523:Q2523)</f>
        <v>4</v>
      </c>
      <c r="S2523" s="1">
        <v>140854</v>
      </c>
      <c r="T2523" s="1" t="str">
        <f t="shared" si="158"/>
        <v>High</v>
      </c>
      <c r="U2523">
        <v>2</v>
      </c>
      <c r="V2523">
        <v>2020</v>
      </c>
      <c r="W2523" t="s">
        <v>28</v>
      </c>
      <c r="X2523">
        <v>8</v>
      </c>
    </row>
    <row r="2524" spans="1:24" x14ac:dyDescent="0.3">
      <c r="A2524">
        <v>2523</v>
      </c>
      <c r="B2524" t="s">
        <v>41</v>
      </c>
      <c r="C2524" t="str">
        <f>_xlfn.XLOOKUP(B2524,Lookup_table!B:B,Lookup_table!C:C)</f>
        <v>Data</v>
      </c>
      <c r="D2524" t="s">
        <v>37</v>
      </c>
      <c r="E2524" t="s">
        <v>38</v>
      </c>
      <c r="F2524" t="s">
        <v>51</v>
      </c>
      <c r="G2524" t="s">
        <v>30</v>
      </c>
      <c r="H2524" t="str">
        <f t="shared" si="156"/>
        <v>Onsite/Hybrid</v>
      </c>
      <c r="I2524" t="s">
        <v>35</v>
      </c>
      <c r="J2524" t="str">
        <f t="shared" si="157"/>
        <v>0-2 yrs</v>
      </c>
      <c r="K2524">
        <f t="shared" ca="1" si="159"/>
        <v>2</v>
      </c>
      <c r="L2524" t="s">
        <v>19</v>
      </c>
      <c r="M2524">
        <v>0</v>
      </c>
      <c r="N2524">
        <v>1</v>
      </c>
      <c r="O2524">
        <v>1</v>
      </c>
      <c r="P2524">
        <v>0</v>
      </c>
      <c r="Q2524">
        <v>0</v>
      </c>
      <c r="R2524">
        <f>SUM(M2524:N2524:O2524:P2524:Q2524)</f>
        <v>2</v>
      </c>
      <c r="S2524" s="1">
        <v>61732</v>
      </c>
      <c r="T2524" s="1" t="str">
        <f t="shared" si="158"/>
        <v>Low</v>
      </c>
      <c r="U2524">
        <v>4</v>
      </c>
      <c r="V2524">
        <v>2025</v>
      </c>
      <c r="W2524" t="s">
        <v>34</v>
      </c>
      <c r="X2524">
        <v>2</v>
      </c>
    </row>
    <row r="2525" spans="1:24" x14ac:dyDescent="0.3">
      <c r="A2525">
        <v>2524</v>
      </c>
      <c r="B2525" t="s">
        <v>41</v>
      </c>
      <c r="C2525" t="str">
        <f>_xlfn.XLOOKUP(B2525,Lookup_table!B:B,Lookup_table!C:C)</f>
        <v>Data</v>
      </c>
      <c r="D2525" t="s">
        <v>22</v>
      </c>
      <c r="E2525" t="s">
        <v>15</v>
      </c>
      <c r="F2525" t="s">
        <v>24</v>
      </c>
      <c r="G2525" t="s">
        <v>25</v>
      </c>
      <c r="H2525" t="str">
        <f t="shared" si="156"/>
        <v>Onsite/Hybrid</v>
      </c>
      <c r="I2525" t="s">
        <v>35</v>
      </c>
      <c r="J2525" t="str">
        <f t="shared" si="157"/>
        <v>0-2 yrs</v>
      </c>
      <c r="K2525">
        <f t="shared" ca="1" si="159"/>
        <v>0</v>
      </c>
      <c r="L2525" t="s">
        <v>19</v>
      </c>
      <c r="M2525">
        <v>1</v>
      </c>
      <c r="N2525">
        <v>0</v>
      </c>
      <c r="O2525">
        <v>1</v>
      </c>
      <c r="P2525">
        <v>0</v>
      </c>
      <c r="Q2525">
        <v>1</v>
      </c>
      <c r="R2525">
        <f>SUM(M2525:N2525:O2525:P2525:Q2525)</f>
        <v>3</v>
      </c>
      <c r="S2525" s="1">
        <v>95041</v>
      </c>
      <c r="T2525" s="1" t="str">
        <f t="shared" si="158"/>
        <v>Medium</v>
      </c>
      <c r="U2525">
        <v>7</v>
      </c>
      <c r="V2525">
        <v>2025</v>
      </c>
      <c r="W2525" t="s">
        <v>20</v>
      </c>
      <c r="X2525">
        <v>3</v>
      </c>
    </row>
    <row r="2526" spans="1:24" x14ac:dyDescent="0.3">
      <c r="A2526">
        <v>2525</v>
      </c>
      <c r="B2526" t="s">
        <v>36</v>
      </c>
      <c r="C2526" t="str">
        <f>_xlfn.XLOOKUP(B2526,Lookup_table!B:B,Lookup_table!C:C)</f>
        <v>Data</v>
      </c>
      <c r="D2526" t="s">
        <v>14</v>
      </c>
      <c r="E2526" t="s">
        <v>38</v>
      </c>
      <c r="F2526" t="s">
        <v>43</v>
      </c>
      <c r="G2526" t="s">
        <v>30</v>
      </c>
      <c r="H2526" t="str">
        <f t="shared" si="156"/>
        <v>Onsite/Hybrid</v>
      </c>
      <c r="I2526" t="s">
        <v>18</v>
      </c>
      <c r="J2526" t="str">
        <f t="shared" si="157"/>
        <v>7+ yrs</v>
      </c>
      <c r="K2526">
        <f t="shared" ca="1" si="159"/>
        <v>13</v>
      </c>
      <c r="L2526" t="s">
        <v>19</v>
      </c>
      <c r="M2526">
        <v>0</v>
      </c>
      <c r="N2526">
        <v>1</v>
      </c>
      <c r="O2526">
        <v>0</v>
      </c>
      <c r="P2526">
        <v>0</v>
      </c>
      <c r="Q2526">
        <v>1</v>
      </c>
      <c r="R2526">
        <f>SUM(M2526:N2526:O2526:P2526:Q2526)</f>
        <v>2</v>
      </c>
      <c r="S2526" s="1">
        <v>108403</v>
      </c>
      <c r="T2526" s="1" t="str">
        <f t="shared" si="158"/>
        <v>Medium</v>
      </c>
      <c r="U2526">
        <v>7</v>
      </c>
      <c r="V2526">
        <v>2024</v>
      </c>
      <c r="W2526" t="s">
        <v>34</v>
      </c>
      <c r="X2526">
        <v>2</v>
      </c>
    </row>
    <row r="2527" spans="1:24" x14ac:dyDescent="0.3">
      <c r="A2527">
        <v>2526</v>
      </c>
      <c r="B2527" t="s">
        <v>21</v>
      </c>
      <c r="C2527" t="str">
        <f>_xlfn.XLOOKUP(B2527,Lookup_table!B:B,Lookup_table!C:C)</f>
        <v>AI</v>
      </c>
      <c r="D2527" t="s">
        <v>22</v>
      </c>
      <c r="E2527" t="s">
        <v>23</v>
      </c>
      <c r="F2527" t="s">
        <v>51</v>
      </c>
      <c r="G2527" t="s">
        <v>17</v>
      </c>
      <c r="H2527" t="str">
        <f t="shared" si="156"/>
        <v>Remote</v>
      </c>
      <c r="I2527" t="s">
        <v>26</v>
      </c>
      <c r="J2527" t="str">
        <f t="shared" si="157"/>
        <v>3-6 yrs</v>
      </c>
      <c r="K2527">
        <f t="shared" ca="1" si="159"/>
        <v>3</v>
      </c>
      <c r="L2527" t="s">
        <v>19</v>
      </c>
      <c r="M2527">
        <v>0</v>
      </c>
      <c r="N2527">
        <v>1</v>
      </c>
      <c r="O2527">
        <v>1</v>
      </c>
      <c r="P2527">
        <v>1</v>
      </c>
      <c r="Q2527">
        <v>1</v>
      </c>
      <c r="R2527">
        <f>SUM(M2527:N2527:O2527:P2527:Q2527)</f>
        <v>4</v>
      </c>
      <c r="S2527" s="1">
        <v>177384</v>
      </c>
      <c r="T2527" s="1" t="str">
        <f t="shared" si="158"/>
        <v>High</v>
      </c>
      <c r="U2527">
        <v>11</v>
      </c>
      <c r="V2527">
        <v>2026</v>
      </c>
      <c r="W2527" t="s">
        <v>28</v>
      </c>
      <c r="X2527">
        <v>6</v>
      </c>
    </row>
    <row r="2528" spans="1:24" x14ac:dyDescent="0.3">
      <c r="A2528">
        <v>2527</v>
      </c>
      <c r="B2528" t="s">
        <v>21</v>
      </c>
      <c r="C2528" t="str">
        <f>_xlfn.XLOOKUP(B2528,Lookup_table!B:B,Lookup_table!C:C)</f>
        <v>AI</v>
      </c>
      <c r="D2528" t="s">
        <v>14</v>
      </c>
      <c r="E2528" t="s">
        <v>40</v>
      </c>
      <c r="F2528" t="s">
        <v>29</v>
      </c>
      <c r="G2528" t="s">
        <v>30</v>
      </c>
      <c r="H2528" t="str">
        <f t="shared" si="156"/>
        <v>Onsite/Hybrid</v>
      </c>
      <c r="I2528" t="s">
        <v>18</v>
      </c>
      <c r="J2528" t="str">
        <f t="shared" si="157"/>
        <v>7+ yrs</v>
      </c>
      <c r="K2528">
        <f t="shared" ca="1" si="159"/>
        <v>7</v>
      </c>
      <c r="L2528" t="s">
        <v>39</v>
      </c>
      <c r="M2528">
        <v>1</v>
      </c>
      <c r="N2528">
        <v>1</v>
      </c>
      <c r="O2528">
        <v>0</v>
      </c>
      <c r="P2528">
        <v>0</v>
      </c>
      <c r="Q2528">
        <v>1</v>
      </c>
      <c r="R2528">
        <f>SUM(M2528:N2528:O2528:P2528:Q2528)</f>
        <v>3</v>
      </c>
      <c r="S2528" s="1">
        <v>146732</v>
      </c>
      <c r="T2528" s="1" t="str">
        <f t="shared" si="158"/>
        <v>High</v>
      </c>
      <c r="U2528">
        <v>11</v>
      </c>
      <c r="V2528">
        <v>2023</v>
      </c>
      <c r="W2528" t="s">
        <v>20</v>
      </c>
      <c r="X2528">
        <v>3</v>
      </c>
    </row>
    <row r="2529" spans="1:24" x14ac:dyDescent="0.3">
      <c r="A2529">
        <v>2528</v>
      </c>
      <c r="B2529" t="s">
        <v>33</v>
      </c>
      <c r="C2529" t="str">
        <f>_xlfn.XLOOKUP(B2529,Lookup_table!B:B,Lookup_table!C:C)</f>
        <v>Data</v>
      </c>
      <c r="D2529" t="s">
        <v>14</v>
      </c>
      <c r="E2529" t="s">
        <v>32</v>
      </c>
      <c r="F2529" t="s">
        <v>24</v>
      </c>
      <c r="G2529" t="s">
        <v>25</v>
      </c>
      <c r="H2529" t="str">
        <f t="shared" si="156"/>
        <v>Onsite/Hybrid</v>
      </c>
      <c r="I2529" t="s">
        <v>35</v>
      </c>
      <c r="J2529" t="str">
        <f t="shared" si="157"/>
        <v>0-2 yrs</v>
      </c>
      <c r="K2529">
        <f t="shared" ca="1" si="159"/>
        <v>2</v>
      </c>
      <c r="L2529" t="s">
        <v>19</v>
      </c>
      <c r="M2529">
        <v>1</v>
      </c>
      <c r="N2529">
        <v>0</v>
      </c>
      <c r="O2529">
        <v>0</v>
      </c>
      <c r="P2529">
        <v>1</v>
      </c>
      <c r="Q2529">
        <v>1</v>
      </c>
      <c r="R2529">
        <f>SUM(M2529:N2529:O2529:P2529:Q2529)</f>
        <v>3</v>
      </c>
      <c r="S2529" s="1">
        <v>71620</v>
      </c>
      <c r="T2529" s="1" t="str">
        <f t="shared" si="158"/>
        <v>Medium</v>
      </c>
      <c r="U2529">
        <v>9</v>
      </c>
      <c r="V2529">
        <v>2026</v>
      </c>
      <c r="W2529" t="s">
        <v>28</v>
      </c>
      <c r="X2529">
        <v>8</v>
      </c>
    </row>
    <row r="2530" spans="1:24" x14ac:dyDescent="0.3">
      <c r="A2530">
        <v>2529</v>
      </c>
      <c r="B2530" t="s">
        <v>21</v>
      </c>
      <c r="C2530" t="str">
        <f>_xlfn.XLOOKUP(B2530,Lookup_table!B:B,Lookup_table!C:C)</f>
        <v>AI</v>
      </c>
      <c r="D2530" t="s">
        <v>14</v>
      </c>
      <c r="E2530" t="s">
        <v>23</v>
      </c>
      <c r="F2530" t="s">
        <v>16</v>
      </c>
      <c r="G2530" t="s">
        <v>17</v>
      </c>
      <c r="H2530" t="str">
        <f t="shared" si="156"/>
        <v>Remote</v>
      </c>
      <c r="I2530" t="s">
        <v>18</v>
      </c>
      <c r="J2530" t="str">
        <f t="shared" si="157"/>
        <v>7+ yrs</v>
      </c>
      <c r="K2530">
        <f t="shared" ca="1" si="159"/>
        <v>7</v>
      </c>
      <c r="L2530" t="s">
        <v>19</v>
      </c>
      <c r="M2530">
        <v>0</v>
      </c>
      <c r="N2530">
        <v>1</v>
      </c>
      <c r="O2530">
        <v>0</v>
      </c>
      <c r="P2530">
        <v>0</v>
      </c>
      <c r="Q2530">
        <v>1</v>
      </c>
      <c r="R2530">
        <f>SUM(M2530:N2530:O2530:P2530:Q2530)</f>
        <v>2</v>
      </c>
      <c r="S2530" s="1">
        <v>145079</v>
      </c>
      <c r="T2530" s="1" t="str">
        <f t="shared" si="158"/>
        <v>High</v>
      </c>
      <c r="U2530">
        <v>1</v>
      </c>
      <c r="V2530">
        <v>2020</v>
      </c>
      <c r="W2530" t="s">
        <v>34</v>
      </c>
      <c r="X2530">
        <v>6</v>
      </c>
    </row>
    <row r="2531" spans="1:24" x14ac:dyDescent="0.3">
      <c r="A2531">
        <v>2530</v>
      </c>
      <c r="B2531" t="s">
        <v>31</v>
      </c>
      <c r="C2531" t="str">
        <f>_xlfn.XLOOKUP(B2531,Lookup_table!B:B,Lookup_table!C:C)</f>
        <v>Business</v>
      </c>
      <c r="D2531" t="s">
        <v>37</v>
      </c>
      <c r="E2531" t="s">
        <v>15</v>
      </c>
      <c r="F2531" t="s">
        <v>43</v>
      </c>
      <c r="G2531" t="s">
        <v>17</v>
      </c>
      <c r="H2531" t="str">
        <f t="shared" si="156"/>
        <v>Remote</v>
      </c>
      <c r="I2531" t="s">
        <v>18</v>
      </c>
      <c r="J2531" t="str">
        <f t="shared" si="157"/>
        <v>7+ yrs</v>
      </c>
      <c r="K2531">
        <f t="shared" ca="1" si="159"/>
        <v>8</v>
      </c>
      <c r="L2531" t="s">
        <v>19</v>
      </c>
      <c r="M2531">
        <v>0</v>
      </c>
      <c r="N2531">
        <v>1</v>
      </c>
      <c r="O2531">
        <v>1</v>
      </c>
      <c r="P2531">
        <v>0</v>
      </c>
      <c r="Q2531">
        <v>1</v>
      </c>
      <c r="R2531">
        <f>SUM(M2531:N2531:O2531:P2531:Q2531)</f>
        <v>3</v>
      </c>
      <c r="S2531" s="1">
        <v>129914</v>
      </c>
      <c r="T2531" s="1" t="str">
        <f t="shared" si="158"/>
        <v>High</v>
      </c>
      <c r="U2531">
        <v>10</v>
      </c>
      <c r="V2531">
        <v>2021</v>
      </c>
      <c r="W2531" t="s">
        <v>20</v>
      </c>
      <c r="X2531">
        <v>4</v>
      </c>
    </row>
    <row r="2532" spans="1:24" x14ac:dyDescent="0.3">
      <c r="A2532">
        <v>2531</v>
      </c>
      <c r="B2532" t="s">
        <v>33</v>
      </c>
      <c r="C2532" t="str">
        <f>_xlfn.XLOOKUP(B2532,Lookup_table!B:B,Lookup_table!C:C)</f>
        <v>Data</v>
      </c>
      <c r="D2532" t="s">
        <v>22</v>
      </c>
      <c r="E2532" t="s">
        <v>23</v>
      </c>
      <c r="F2532" t="s">
        <v>44</v>
      </c>
      <c r="G2532" t="s">
        <v>17</v>
      </c>
      <c r="H2532" t="str">
        <f t="shared" si="156"/>
        <v>Remote</v>
      </c>
      <c r="I2532" t="s">
        <v>26</v>
      </c>
      <c r="J2532" t="str">
        <f t="shared" si="157"/>
        <v>3-6 yrs</v>
      </c>
      <c r="K2532">
        <f t="shared" ca="1" si="159"/>
        <v>5</v>
      </c>
      <c r="L2532" t="s">
        <v>19</v>
      </c>
      <c r="M2532">
        <v>0</v>
      </c>
      <c r="N2532">
        <v>0</v>
      </c>
      <c r="O2532">
        <v>1</v>
      </c>
      <c r="P2532">
        <v>0</v>
      </c>
      <c r="Q2532">
        <v>1</v>
      </c>
      <c r="R2532">
        <f>SUM(M2532:N2532:O2532:P2532:Q2532)</f>
        <v>2</v>
      </c>
      <c r="S2532" s="1">
        <v>115844</v>
      </c>
      <c r="T2532" s="1" t="str">
        <f t="shared" si="158"/>
        <v>Medium</v>
      </c>
      <c r="U2532">
        <v>2</v>
      </c>
      <c r="V2532">
        <v>2025</v>
      </c>
      <c r="W2532" t="s">
        <v>34</v>
      </c>
      <c r="X2532">
        <v>5</v>
      </c>
    </row>
    <row r="2533" spans="1:24" x14ac:dyDescent="0.3">
      <c r="A2533">
        <v>2532</v>
      </c>
      <c r="B2533" t="s">
        <v>31</v>
      </c>
      <c r="C2533" t="str">
        <f>_xlfn.XLOOKUP(B2533,Lookup_table!B:B,Lookup_table!C:C)</f>
        <v>Business</v>
      </c>
      <c r="D2533" t="s">
        <v>22</v>
      </c>
      <c r="E2533" t="s">
        <v>40</v>
      </c>
      <c r="F2533" t="s">
        <v>43</v>
      </c>
      <c r="G2533" t="s">
        <v>25</v>
      </c>
      <c r="H2533" t="str">
        <f t="shared" si="156"/>
        <v>Onsite/Hybrid</v>
      </c>
      <c r="I2533" t="s">
        <v>18</v>
      </c>
      <c r="J2533" t="str">
        <f t="shared" si="157"/>
        <v>7+ yrs</v>
      </c>
      <c r="K2533">
        <f t="shared" ca="1" si="159"/>
        <v>8</v>
      </c>
      <c r="L2533" t="s">
        <v>27</v>
      </c>
      <c r="M2533">
        <v>0</v>
      </c>
      <c r="N2533">
        <v>0</v>
      </c>
      <c r="O2533">
        <v>0</v>
      </c>
      <c r="P2533">
        <v>1</v>
      </c>
      <c r="Q2533">
        <v>0</v>
      </c>
      <c r="R2533">
        <f>SUM(M2533:N2533:O2533:P2533:Q2533)</f>
        <v>1</v>
      </c>
      <c r="S2533" s="1">
        <v>131116</v>
      </c>
      <c r="T2533" s="1" t="str">
        <f t="shared" si="158"/>
        <v>High</v>
      </c>
      <c r="U2533">
        <v>7</v>
      </c>
      <c r="V2533">
        <v>2024</v>
      </c>
      <c r="W2533" t="s">
        <v>34</v>
      </c>
      <c r="X2533">
        <v>3</v>
      </c>
    </row>
    <row r="2534" spans="1:24" x14ac:dyDescent="0.3">
      <c r="A2534">
        <v>2533</v>
      </c>
      <c r="B2534" t="s">
        <v>31</v>
      </c>
      <c r="C2534" t="str">
        <f>_xlfn.XLOOKUP(B2534,Lookup_table!B:B,Lookup_table!C:C)</f>
        <v>Business</v>
      </c>
      <c r="D2534" t="s">
        <v>14</v>
      </c>
      <c r="E2534" t="s">
        <v>32</v>
      </c>
      <c r="F2534" t="s">
        <v>52</v>
      </c>
      <c r="G2534" t="s">
        <v>17</v>
      </c>
      <c r="H2534" t="str">
        <f t="shared" si="156"/>
        <v>Remote</v>
      </c>
      <c r="I2534" t="s">
        <v>35</v>
      </c>
      <c r="J2534" t="str">
        <f t="shared" si="157"/>
        <v>0-2 yrs</v>
      </c>
      <c r="K2534">
        <f t="shared" ca="1" si="159"/>
        <v>2</v>
      </c>
      <c r="L2534" t="s">
        <v>27</v>
      </c>
      <c r="M2534">
        <v>0</v>
      </c>
      <c r="N2534">
        <v>0</v>
      </c>
      <c r="O2534">
        <v>1</v>
      </c>
      <c r="P2534">
        <v>1</v>
      </c>
      <c r="Q2534">
        <v>1</v>
      </c>
      <c r="R2534">
        <f>SUM(M2534:N2534:O2534:P2534:Q2534)</f>
        <v>3</v>
      </c>
      <c r="S2534" s="1">
        <v>88345</v>
      </c>
      <c r="T2534" s="1" t="str">
        <f t="shared" si="158"/>
        <v>Medium</v>
      </c>
      <c r="U2534">
        <v>10</v>
      </c>
      <c r="V2534">
        <v>2024</v>
      </c>
      <c r="W2534" t="s">
        <v>28</v>
      </c>
      <c r="X2534">
        <v>9</v>
      </c>
    </row>
    <row r="2535" spans="1:24" x14ac:dyDescent="0.3">
      <c r="A2535">
        <v>2534</v>
      </c>
      <c r="B2535" t="s">
        <v>31</v>
      </c>
      <c r="C2535" t="str">
        <f>_xlfn.XLOOKUP(B2535,Lookup_table!B:B,Lookup_table!C:C)</f>
        <v>Business</v>
      </c>
      <c r="D2535" t="s">
        <v>34</v>
      </c>
      <c r="E2535" t="s">
        <v>40</v>
      </c>
      <c r="F2535" t="s">
        <v>29</v>
      </c>
      <c r="G2535" t="s">
        <v>17</v>
      </c>
      <c r="H2535" t="str">
        <f t="shared" si="156"/>
        <v>Remote</v>
      </c>
      <c r="I2535" t="s">
        <v>26</v>
      </c>
      <c r="J2535" t="str">
        <f t="shared" si="157"/>
        <v>3-6 yrs</v>
      </c>
      <c r="K2535">
        <f t="shared" ca="1" si="159"/>
        <v>6</v>
      </c>
      <c r="L2535" t="s">
        <v>27</v>
      </c>
      <c r="M2535">
        <v>1</v>
      </c>
      <c r="N2535">
        <v>1</v>
      </c>
      <c r="O2535">
        <v>0</v>
      </c>
      <c r="P2535">
        <v>0</v>
      </c>
      <c r="Q2535">
        <v>1</v>
      </c>
      <c r="R2535">
        <f>SUM(M2535:N2535:O2535:P2535:Q2535)</f>
        <v>3</v>
      </c>
      <c r="S2535" s="1">
        <v>84744</v>
      </c>
      <c r="T2535" s="1" t="str">
        <f t="shared" si="158"/>
        <v>Medium</v>
      </c>
      <c r="U2535">
        <v>8</v>
      </c>
      <c r="V2535">
        <v>2024</v>
      </c>
      <c r="W2535" t="s">
        <v>20</v>
      </c>
      <c r="X2535">
        <v>5</v>
      </c>
    </row>
    <row r="2536" spans="1:24" x14ac:dyDescent="0.3">
      <c r="A2536">
        <v>2535</v>
      </c>
      <c r="B2536" t="s">
        <v>41</v>
      </c>
      <c r="C2536" t="str">
        <f>_xlfn.XLOOKUP(B2536,Lookup_table!B:B,Lookup_table!C:C)</f>
        <v>Data</v>
      </c>
      <c r="D2536" t="s">
        <v>37</v>
      </c>
      <c r="E2536" t="s">
        <v>15</v>
      </c>
      <c r="F2536" t="s">
        <v>24</v>
      </c>
      <c r="G2536" t="s">
        <v>17</v>
      </c>
      <c r="H2536" t="str">
        <f t="shared" si="156"/>
        <v>Remote</v>
      </c>
      <c r="I2536" t="s">
        <v>18</v>
      </c>
      <c r="J2536" t="str">
        <f t="shared" si="157"/>
        <v>7+ yrs</v>
      </c>
      <c r="K2536">
        <f t="shared" ca="1" si="159"/>
        <v>11</v>
      </c>
      <c r="L2536" t="s">
        <v>39</v>
      </c>
      <c r="M2536">
        <v>0</v>
      </c>
      <c r="N2536">
        <v>1</v>
      </c>
      <c r="O2536">
        <v>0</v>
      </c>
      <c r="P2536">
        <v>1</v>
      </c>
      <c r="Q2536">
        <v>0</v>
      </c>
      <c r="R2536">
        <f>SUM(M2536:N2536:O2536:P2536:Q2536)</f>
        <v>2</v>
      </c>
      <c r="S2536" s="1">
        <v>118748</v>
      </c>
      <c r="T2536" s="1" t="str">
        <f t="shared" si="158"/>
        <v>Medium</v>
      </c>
      <c r="U2536">
        <v>5</v>
      </c>
      <c r="V2536">
        <v>2023</v>
      </c>
      <c r="W2536" t="s">
        <v>20</v>
      </c>
      <c r="X2536">
        <v>1</v>
      </c>
    </row>
    <row r="2537" spans="1:24" x14ac:dyDescent="0.3">
      <c r="A2537">
        <v>2536</v>
      </c>
      <c r="B2537" t="s">
        <v>41</v>
      </c>
      <c r="C2537" t="str">
        <f>_xlfn.XLOOKUP(B2537,Lookup_table!B:B,Lookup_table!C:C)</f>
        <v>Data</v>
      </c>
      <c r="D2537" t="s">
        <v>22</v>
      </c>
      <c r="E2537" t="s">
        <v>32</v>
      </c>
      <c r="F2537" t="s">
        <v>29</v>
      </c>
      <c r="G2537" t="s">
        <v>30</v>
      </c>
      <c r="H2537" t="str">
        <f t="shared" si="156"/>
        <v>Onsite/Hybrid</v>
      </c>
      <c r="I2537" t="s">
        <v>35</v>
      </c>
      <c r="J2537" t="str">
        <f t="shared" si="157"/>
        <v>0-2 yrs</v>
      </c>
      <c r="K2537">
        <f t="shared" ca="1" si="159"/>
        <v>2</v>
      </c>
      <c r="L2537" t="s">
        <v>39</v>
      </c>
      <c r="M2537">
        <v>1</v>
      </c>
      <c r="N2537">
        <v>0</v>
      </c>
      <c r="O2537">
        <v>0</v>
      </c>
      <c r="P2537">
        <v>1</v>
      </c>
      <c r="Q2537">
        <v>1</v>
      </c>
      <c r="R2537">
        <f>SUM(M2537:N2537:O2537:P2537:Q2537)</f>
        <v>3</v>
      </c>
      <c r="S2537" s="1">
        <v>95432</v>
      </c>
      <c r="T2537" s="1" t="str">
        <f t="shared" si="158"/>
        <v>Medium</v>
      </c>
      <c r="U2537">
        <v>11</v>
      </c>
      <c r="V2537">
        <v>2026</v>
      </c>
      <c r="W2537" t="s">
        <v>28</v>
      </c>
      <c r="X2537">
        <v>7</v>
      </c>
    </row>
    <row r="2538" spans="1:24" x14ac:dyDescent="0.3">
      <c r="A2538">
        <v>2537</v>
      </c>
      <c r="B2538" t="s">
        <v>41</v>
      </c>
      <c r="C2538" t="str">
        <f>_xlfn.XLOOKUP(B2538,Lookup_table!B:B,Lookup_table!C:C)</f>
        <v>Data</v>
      </c>
      <c r="D2538" t="s">
        <v>37</v>
      </c>
      <c r="E2538" t="s">
        <v>23</v>
      </c>
      <c r="F2538" t="s">
        <v>44</v>
      </c>
      <c r="G2538" t="s">
        <v>25</v>
      </c>
      <c r="H2538" t="str">
        <f t="shared" si="156"/>
        <v>Onsite/Hybrid</v>
      </c>
      <c r="I2538" t="s">
        <v>18</v>
      </c>
      <c r="J2538" t="str">
        <f t="shared" si="157"/>
        <v>7+ yrs</v>
      </c>
      <c r="K2538">
        <f t="shared" ca="1" si="159"/>
        <v>12</v>
      </c>
      <c r="L2538" t="s">
        <v>19</v>
      </c>
      <c r="M2538">
        <v>1</v>
      </c>
      <c r="N2538">
        <v>0</v>
      </c>
      <c r="O2538">
        <v>0</v>
      </c>
      <c r="P2538">
        <v>0</v>
      </c>
      <c r="Q2538">
        <v>0</v>
      </c>
      <c r="R2538">
        <f>SUM(M2538:N2538:O2538:P2538:Q2538)</f>
        <v>1</v>
      </c>
      <c r="S2538" s="1">
        <v>104913</v>
      </c>
      <c r="T2538" s="1" t="str">
        <f t="shared" si="158"/>
        <v>Medium</v>
      </c>
      <c r="U2538">
        <v>11</v>
      </c>
      <c r="V2538">
        <v>2024</v>
      </c>
      <c r="W2538" t="s">
        <v>28</v>
      </c>
      <c r="X2538">
        <v>9</v>
      </c>
    </row>
    <row r="2539" spans="1:24" x14ac:dyDescent="0.3">
      <c r="A2539">
        <v>2538</v>
      </c>
      <c r="B2539" t="s">
        <v>31</v>
      </c>
      <c r="C2539" t="str">
        <f>_xlfn.XLOOKUP(B2539,Lookup_table!B:B,Lookup_table!C:C)</f>
        <v>Business</v>
      </c>
      <c r="D2539" t="s">
        <v>37</v>
      </c>
      <c r="E2539" t="s">
        <v>23</v>
      </c>
      <c r="F2539" t="s">
        <v>51</v>
      </c>
      <c r="G2539" t="s">
        <v>17</v>
      </c>
      <c r="H2539" t="str">
        <f t="shared" si="156"/>
        <v>Remote</v>
      </c>
      <c r="I2539" t="s">
        <v>18</v>
      </c>
      <c r="J2539" t="str">
        <f t="shared" si="157"/>
        <v>7+ yrs</v>
      </c>
      <c r="K2539">
        <f t="shared" ca="1" si="159"/>
        <v>13</v>
      </c>
      <c r="L2539" t="s">
        <v>27</v>
      </c>
      <c r="M2539">
        <v>0</v>
      </c>
      <c r="N2539">
        <v>0</v>
      </c>
      <c r="O2539">
        <v>0</v>
      </c>
      <c r="P2539">
        <v>0</v>
      </c>
      <c r="Q2539">
        <v>0</v>
      </c>
      <c r="R2539">
        <f>SUM(M2539:N2539:O2539:P2539:Q2539)</f>
        <v>0</v>
      </c>
      <c r="S2539" s="1">
        <v>95831</v>
      </c>
      <c r="T2539" s="1" t="str">
        <f t="shared" si="158"/>
        <v>Medium</v>
      </c>
      <c r="U2539">
        <v>9</v>
      </c>
      <c r="V2539">
        <v>2024</v>
      </c>
      <c r="W2539" t="s">
        <v>34</v>
      </c>
      <c r="X2539">
        <v>2</v>
      </c>
    </row>
    <row r="2540" spans="1:24" x14ac:dyDescent="0.3">
      <c r="A2540">
        <v>2539</v>
      </c>
      <c r="B2540" t="s">
        <v>41</v>
      </c>
      <c r="C2540" t="str">
        <f>_xlfn.XLOOKUP(B2540,Lookup_table!B:B,Lookup_table!C:C)</f>
        <v>Data</v>
      </c>
      <c r="D2540" t="s">
        <v>34</v>
      </c>
      <c r="E2540" t="s">
        <v>40</v>
      </c>
      <c r="F2540" t="s">
        <v>51</v>
      </c>
      <c r="G2540" t="s">
        <v>30</v>
      </c>
      <c r="H2540" t="str">
        <f t="shared" si="156"/>
        <v>Onsite/Hybrid</v>
      </c>
      <c r="I2540" t="s">
        <v>35</v>
      </c>
      <c r="J2540" t="str">
        <f t="shared" si="157"/>
        <v>0-2 yrs</v>
      </c>
      <c r="K2540">
        <f t="shared" ca="1" si="159"/>
        <v>2</v>
      </c>
      <c r="L2540" t="s">
        <v>27</v>
      </c>
      <c r="M2540">
        <v>0</v>
      </c>
      <c r="N2540">
        <v>0</v>
      </c>
      <c r="O2540">
        <v>1</v>
      </c>
      <c r="P2540">
        <v>0</v>
      </c>
      <c r="Q2540">
        <v>1</v>
      </c>
      <c r="R2540">
        <f>SUM(M2540:N2540:O2540:P2540:Q2540)</f>
        <v>2</v>
      </c>
      <c r="S2540" s="1">
        <v>70410</v>
      </c>
      <c r="T2540" s="1" t="str">
        <f t="shared" si="158"/>
        <v>Medium</v>
      </c>
      <c r="U2540">
        <v>12</v>
      </c>
      <c r="V2540">
        <v>2026</v>
      </c>
      <c r="W2540" t="s">
        <v>34</v>
      </c>
      <c r="X2540">
        <v>1</v>
      </c>
    </row>
    <row r="2541" spans="1:24" x14ac:dyDescent="0.3">
      <c r="A2541">
        <v>2540</v>
      </c>
      <c r="B2541" t="s">
        <v>36</v>
      </c>
      <c r="C2541" t="str">
        <f>_xlfn.XLOOKUP(B2541,Lookup_table!B:B,Lookup_table!C:C)</f>
        <v>Data</v>
      </c>
      <c r="D2541" t="s">
        <v>34</v>
      </c>
      <c r="E2541" t="s">
        <v>15</v>
      </c>
      <c r="F2541" t="s">
        <v>51</v>
      </c>
      <c r="G2541" t="s">
        <v>30</v>
      </c>
      <c r="H2541" t="str">
        <f t="shared" si="156"/>
        <v>Onsite/Hybrid</v>
      </c>
      <c r="I2541" t="s">
        <v>35</v>
      </c>
      <c r="J2541" t="str">
        <f t="shared" si="157"/>
        <v>0-2 yrs</v>
      </c>
      <c r="K2541">
        <f t="shared" ca="1" si="159"/>
        <v>2</v>
      </c>
      <c r="L2541" t="s">
        <v>19</v>
      </c>
      <c r="M2541">
        <v>0</v>
      </c>
      <c r="N2541">
        <v>0</v>
      </c>
      <c r="O2541">
        <v>0</v>
      </c>
      <c r="P2541">
        <v>0</v>
      </c>
      <c r="Q2541">
        <v>1</v>
      </c>
      <c r="R2541">
        <f>SUM(M2541:N2541:O2541:P2541:Q2541)</f>
        <v>1</v>
      </c>
      <c r="S2541" s="1">
        <v>58740</v>
      </c>
      <c r="T2541" s="1" t="str">
        <f t="shared" si="158"/>
        <v>Low</v>
      </c>
      <c r="U2541">
        <v>1</v>
      </c>
      <c r="V2541">
        <v>2022</v>
      </c>
      <c r="W2541" t="s">
        <v>28</v>
      </c>
      <c r="X2541">
        <v>7</v>
      </c>
    </row>
    <row r="2542" spans="1:24" x14ac:dyDescent="0.3">
      <c r="A2542">
        <v>2541</v>
      </c>
      <c r="B2542" t="s">
        <v>33</v>
      </c>
      <c r="C2542" t="str">
        <f>_xlfn.XLOOKUP(B2542,Lookup_table!B:B,Lookup_table!C:C)</f>
        <v>Data</v>
      </c>
      <c r="D2542" t="s">
        <v>37</v>
      </c>
      <c r="E2542" t="s">
        <v>23</v>
      </c>
      <c r="F2542" t="s">
        <v>16</v>
      </c>
      <c r="G2542" t="s">
        <v>17</v>
      </c>
      <c r="H2542" t="str">
        <f t="shared" si="156"/>
        <v>Remote</v>
      </c>
      <c r="I2542" t="s">
        <v>35</v>
      </c>
      <c r="J2542" t="str">
        <f t="shared" si="157"/>
        <v>0-2 yrs</v>
      </c>
      <c r="K2542">
        <f t="shared" ca="1" si="159"/>
        <v>0</v>
      </c>
      <c r="L2542" t="s">
        <v>19</v>
      </c>
      <c r="M2542">
        <v>0</v>
      </c>
      <c r="N2542">
        <v>1</v>
      </c>
      <c r="O2542">
        <v>1</v>
      </c>
      <c r="P2542">
        <v>0</v>
      </c>
      <c r="Q2542">
        <v>0</v>
      </c>
      <c r="R2542">
        <f>SUM(M2542:N2542:O2542:P2542:Q2542)</f>
        <v>2</v>
      </c>
      <c r="S2542" s="1">
        <v>65615</v>
      </c>
      <c r="T2542" s="1" t="str">
        <f t="shared" si="158"/>
        <v>Low</v>
      </c>
      <c r="U2542">
        <v>10</v>
      </c>
      <c r="V2542">
        <v>2021</v>
      </c>
      <c r="W2542" t="s">
        <v>34</v>
      </c>
      <c r="X2542">
        <v>4</v>
      </c>
    </row>
    <row r="2543" spans="1:24" x14ac:dyDescent="0.3">
      <c r="A2543">
        <v>2542</v>
      </c>
      <c r="B2543" t="s">
        <v>36</v>
      </c>
      <c r="C2543" t="str">
        <f>_xlfn.XLOOKUP(B2543,Lookup_table!B:B,Lookup_table!C:C)</f>
        <v>Data</v>
      </c>
      <c r="D2543" t="s">
        <v>37</v>
      </c>
      <c r="E2543" t="s">
        <v>23</v>
      </c>
      <c r="F2543" t="s">
        <v>43</v>
      </c>
      <c r="G2543" t="s">
        <v>17</v>
      </c>
      <c r="H2543" t="str">
        <f t="shared" si="156"/>
        <v>Remote</v>
      </c>
      <c r="I2543" t="s">
        <v>26</v>
      </c>
      <c r="J2543" t="str">
        <f t="shared" si="157"/>
        <v>3-6 yrs</v>
      </c>
      <c r="K2543">
        <f t="shared" ca="1" si="159"/>
        <v>3</v>
      </c>
      <c r="L2543" t="s">
        <v>27</v>
      </c>
      <c r="M2543">
        <v>0</v>
      </c>
      <c r="N2543">
        <v>1</v>
      </c>
      <c r="O2543">
        <v>0</v>
      </c>
      <c r="P2543">
        <v>1</v>
      </c>
      <c r="Q2543">
        <v>0</v>
      </c>
      <c r="R2543">
        <f>SUM(M2543:N2543:O2543:P2543:Q2543)</f>
        <v>2</v>
      </c>
      <c r="S2543" s="1">
        <v>91454</v>
      </c>
      <c r="T2543" s="1" t="str">
        <f t="shared" si="158"/>
        <v>Medium</v>
      </c>
      <c r="U2543">
        <v>1</v>
      </c>
      <c r="V2543">
        <v>2022</v>
      </c>
      <c r="W2543" t="s">
        <v>20</v>
      </c>
      <c r="X2543">
        <v>5</v>
      </c>
    </row>
    <row r="2544" spans="1:24" x14ac:dyDescent="0.3">
      <c r="A2544">
        <v>2543</v>
      </c>
      <c r="B2544" t="s">
        <v>36</v>
      </c>
      <c r="C2544" t="str">
        <f>_xlfn.XLOOKUP(B2544,Lookup_table!B:B,Lookup_table!C:C)</f>
        <v>Data</v>
      </c>
      <c r="D2544" t="s">
        <v>14</v>
      </c>
      <c r="E2544" t="s">
        <v>40</v>
      </c>
      <c r="F2544" t="s">
        <v>24</v>
      </c>
      <c r="G2544" t="s">
        <v>17</v>
      </c>
      <c r="H2544" t="str">
        <f t="shared" si="156"/>
        <v>Remote</v>
      </c>
      <c r="I2544" t="s">
        <v>18</v>
      </c>
      <c r="J2544" t="str">
        <f t="shared" si="157"/>
        <v>7+ yrs</v>
      </c>
      <c r="K2544">
        <f t="shared" ca="1" si="159"/>
        <v>13</v>
      </c>
      <c r="L2544" t="s">
        <v>39</v>
      </c>
      <c r="M2544">
        <v>0</v>
      </c>
      <c r="N2544">
        <v>0</v>
      </c>
      <c r="O2544">
        <v>0</v>
      </c>
      <c r="P2544">
        <v>0</v>
      </c>
      <c r="Q2544">
        <v>1</v>
      </c>
      <c r="R2544">
        <f>SUM(M2544:N2544:O2544:P2544:Q2544)</f>
        <v>1</v>
      </c>
      <c r="S2544" s="1">
        <v>108368</v>
      </c>
      <c r="T2544" s="1" t="str">
        <f t="shared" si="158"/>
        <v>Medium</v>
      </c>
      <c r="U2544">
        <v>4</v>
      </c>
      <c r="V2544">
        <v>2022</v>
      </c>
      <c r="W2544" t="s">
        <v>28</v>
      </c>
      <c r="X2544">
        <v>8</v>
      </c>
    </row>
    <row r="2545" spans="1:24" x14ac:dyDescent="0.3">
      <c r="A2545">
        <v>2544</v>
      </c>
      <c r="B2545" t="s">
        <v>31</v>
      </c>
      <c r="C2545" t="str">
        <f>_xlfn.XLOOKUP(B2545,Lookup_table!B:B,Lookup_table!C:C)</f>
        <v>Business</v>
      </c>
      <c r="D2545" t="s">
        <v>37</v>
      </c>
      <c r="E2545" t="s">
        <v>42</v>
      </c>
      <c r="F2545" t="s">
        <v>44</v>
      </c>
      <c r="G2545" t="s">
        <v>30</v>
      </c>
      <c r="H2545" t="str">
        <f t="shared" si="156"/>
        <v>Onsite/Hybrid</v>
      </c>
      <c r="I2545" t="s">
        <v>18</v>
      </c>
      <c r="J2545" t="str">
        <f t="shared" si="157"/>
        <v>7+ yrs</v>
      </c>
      <c r="K2545">
        <f t="shared" ca="1" si="159"/>
        <v>8</v>
      </c>
      <c r="L2545" t="s">
        <v>39</v>
      </c>
      <c r="M2545">
        <v>0</v>
      </c>
      <c r="N2545">
        <v>1</v>
      </c>
      <c r="O2545">
        <v>0</v>
      </c>
      <c r="P2545">
        <v>0</v>
      </c>
      <c r="Q2545">
        <v>0</v>
      </c>
      <c r="R2545">
        <f>SUM(M2545:N2545:O2545:P2545:Q2545)</f>
        <v>1</v>
      </c>
      <c r="S2545" s="1">
        <v>95188</v>
      </c>
      <c r="T2545" s="1" t="str">
        <f t="shared" si="158"/>
        <v>Medium</v>
      </c>
      <c r="U2545">
        <v>7</v>
      </c>
      <c r="V2545">
        <v>2025</v>
      </c>
      <c r="W2545" t="s">
        <v>28</v>
      </c>
      <c r="X2545">
        <v>9</v>
      </c>
    </row>
    <row r="2546" spans="1:24" x14ac:dyDescent="0.3">
      <c r="A2546">
        <v>2545</v>
      </c>
      <c r="B2546" t="s">
        <v>36</v>
      </c>
      <c r="C2546" t="str">
        <f>_xlfn.XLOOKUP(B2546,Lookup_table!B:B,Lookup_table!C:C)</f>
        <v>Data</v>
      </c>
      <c r="D2546" t="s">
        <v>22</v>
      </c>
      <c r="E2546" t="s">
        <v>32</v>
      </c>
      <c r="F2546" t="s">
        <v>16</v>
      </c>
      <c r="G2546" t="s">
        <v>17</v>
      </c>
      <c r="H2546" t="str">
        <f t="shared" si="156"/>
        <v>Remote</v>
      </c>
      <c r="I2546" t="s">
        <v>18</v>
      </c>
      <c r="J2546" t="str">
        <f t="shared" si="157"/>
        <v>7+ yrs</v>
      </c>
      <c r="K2546">
        <f t="shared" ca="1" si="159"/>
        <v>14</v>
      </c>
      <c r="L2546" t="s">
        <v>27</v>
      </c>
      <c r="M2546">
        <v>1</v>
      </c>
      <c r="N2546">
        <v>1</v>
      </c>
      <c r="O2546">
        <v>0</v>
      </c>
      <c r="P2546">
        <v>0</v>
      </c>
      <c r="Q2546">
        <v>1</v>
      </c>
      <c r="R2546">
        <f>SUM(M2546:N2546:O2546:P2546:Q2546)</f>
        <v>3</v>
      </c>
      <c r="S2546" s="1">
        <v>125033</v>
      </c>
      <c r="T2546" s="1" t="str">
        <f t="shared" si="158"/>
        <v>High</v>
      </c>
      <c r="U2546">
        <v>8</v>
      </c>
      <c r="V2546">
        <v>2024</v>
      </c>
      <c r="W2546" t="s">
        <v>20</v>
      </c>
      <c r="X2546">
        <v>4</v>
      </c>
    </row>
    <row r="2547" spans="1:24" x14ac:dyDescent="0.3">
      <c r="A2547">
        <v>2546</v>
      </c>
      <c r="B2547" t="s">
        <v>50</v>
      </c>
      <c r="C2547" t="str">
        <f>_xlfn.XLOOKUP(B2547,Lookup_table!B:B,Lookup_table!C:C)</f>
        <v>AI</v>
      </c>
      <c r="D2547" t="s">
        <v>14</v>
      </c>
      <c r="E2547" t="s">
        <v>40</v>
      </c>
      <c r="F2547" t="s">
        <v>43</v>
      </c>
      <c r="G2547" t="s">
        <v>25</v>
      </c>
      <c r="H2547" t="str">
        <f t="shared" si="156"/>
        <v>Onsite/Hybrid</v>
      </c>
      <c r="I2547" t="s">
        <v>18</v>
      </c>
      <c r="J2547" t="str">
        <f t="shared" si="157"/>
        <v>7+ yrs</v>
      </c>
      <c r="K2547">
        <f t="shared" ca="1" si="159"/>
        <v>15</v>
      </c>
      <c r="L2547" t="s">
        <v>19</v>
      </c>
      <c r="M2547">
        <v>1</v>
      </c>
      <c r="N2547">
        <v>1</v>
      </c>
      <c r="O2547">
        <v>0</v>
      </c>
      <c r="P2547">
        <v>1</v>
      </c>
      <c r="Q2547">
        <v>1</v>
      </c>
      <c r="R2547">
        <f>SUM(M2547:N2547:O2547:P2547:Q2547)</f>
        <v>4</v>
      </c>
      <c r="S2547" s="1">
        <v>166707</v>
      </c>
      <c r="T2547" s="1" t="str">
        <f t="shared" si="158"/>
        <v>High</v>
      </c>
      <c r="U2547">
        <v>10</v>
      </c>
      <c r="V2547">
        <v>2020</v>
      </c>
      <c r="W2547" t="s">
        <v>34</v>
      </c>
      <c r="X2547">
        <v>4</v>
      </c>
    </row>
    <row r="2548" spans="1:24" x14ac:dyDescent="0.3">
      <c r="A2548">
        <v>2547</v>
      </c>
      <c r="B2548" t="s">
        <v>21</v>
      </c>
      <c r="C2548" t="str">
        <f>_xlfn.XLOOKUP(B2548,Lookup_table!B:B,Lookup_table!C:C)</f>
        <v>AI</v>
      </c>
      <c r="D2548" t="s">
        <v>14</v>
      </c>
      <c r="E2548" t="s">
        <v>23</v>
      </c>
      <c r="F2548" t="s">
        <v>51</v>
      </c>
      <c r="G2548" t="s">
        <v>25</v>
      </c>
      <c r="H2548" t="str">
        <f t="shared" si="156"/>
        <v>Onsite/Hybrid</v>
      </c>
      <c r="I2548" t="s">
        <v>26</v>
      </c>
      <c r="J2548" t="str">
        <f t="shared" si="157"/>
        <v>3-6 yrs</v>
      </c>
      <c r="K2548">
        <f t="shared" ca="1" si="159"/>
        <v>6</v>
      </c>
      <c r="L2548" t="s">
        <v>19</v>
      </c>
      <c r="M2548">
        <v>1</v>
      </c>
      <c r="N2548">
        <v>0</v>
      </c>
      <c r="O2548">
        <v>1</v>
      </c>
      <c r="P2548">
        <v>0</v>
      </c>
      <c r="Q2548">
        <v>1</v>
      </c>
      <c r="R2548">
        <f>SUM(M2548:N2548:O2548:P2548:Q2548)</f>
        <v>3</v>
      </c>
      <c r="S2548" s="1">
        <v>139978</v>
      </c>
      <c r="T2548" s="1" t="str">
        <f t="shared" si="158"/>
        <v>High</v>
      </c>
      <c r="U2548">
        <v>6</v>
      </c>
      <c r="V2548">
        <v>2025</v>
      </c>
      <c r="W2548" t="s">
        <v>20</v>
      </c>
      <c r="X2548">
        <v>1</v>
      </c>
    </row>
    <row r="2549" spans="1:24" x14ac:dyDescent="0.3">
      <c r="A2549">
        <v>2548</v>
      </c>
      <c r="B2549" t="s">
        <v>31</v>
      </c>
      <c r="C2549" t="str">
        <f>_xlfn.XLOOKUP(B2549,Lookup_table!B:B,Lookup_table!C:C)</f>
        <v>Business</v>
      </c>
      <c r="D2549" t="s">
        <v>22</v>
      </c>
      <c r="E2549" t="s">
        <v>32</v>
      </c>
      <c r="F2549" t="s">
        <v>24</v>
      </c>
      <c r="G2549" t="s">
        <v>17</v>
      </c>
      <c r="H2549" t="str">
        <f t="shared" si="156"/>
        <v>Remote</v>
      </c>
      <c r="I2549" t="s">
        <v>26</v>
      </c>
      <c r="J2549" t="str">
        <f t="shared" si="157"/>
        <v>3-6 yrs</v>
      </c>
      <c r="K2549">
        <f t="shared" ca="1" si="159"/>
        <v>3</v>
      </c>
      <c r="L2549" t="s">
        <v>19</v>
      </c>
      <c r="M2549">
        <v>1</v>
      </c>
      <c r="N2549">
        <v>0</v>
      </c>
      <c r="O2549">
        <v>1</v>
      </c>
      <c r="P2549">
        <v>1</v>
      </c>
      <c r="Q2549">
        <v>1</v>
      </c>
      <c r="R2549">
        <f>SUM(M2549:N2549:O2549:P2549:Q2549)</f>
        <v>4</v>
      </c>
      <c r="S2549" s="1">
        <v>138351</v>
      </c>
      <c r="T2549" s="1" t="str">
        <f t="shared" si="158"/>
        <v>High</v>
      </c>
      <c r="U2549">
        <v>12</v>
      </c>
      <c r="V2549">
        <v>2026</v>
      </c>
      <c r="W2549" t="s">
        <v>28</v>
      </c>
      <c r="X2549">
        <v>6</v>
      </c>
    </row>
    <row r="2550" spans="1:24" x14ac:dyDescent="0.3">
      <c r="A2550">
        <v>2549</v>
      </c>
      <c r="B2550" t="s">
        <v>33</v>
      </c>
      <c r="C2550" t="str">
        <f>_xlfn.XLOOKUP(B2550,Lookup_table!B:B,Lookup_table!C:C)</f>
        <v>Data</v>
      </c>
      <c r="D2550" t="s">
        <v>22</v>
      </c>
      <c r="E2550" t="s">
        <v>40</v>
      </c>
      <c r="F2550" t="s">
        <v>24</v>
      </c>
      <c r="G2550" t="s">
        <v>25</v>
      </c>
      <c r="H2550" t="str">
        <f t="shared" si="156"/>
        <v>Onsite/Hybrid</v>
      </c>
      <c r="I2550" t="s">
        <v>18</v>
      </c>
      <c r="J2550" t="str">
        <f t="shared" si="157"/>
        <v>7+ yrs</v>
      </c>
      <c r="K2550">
        <f t="shared" ca="1" si="159"/>
        <v>9</v>
      </c>
      <c r="L2550" t="s">
        <v>19</v>
      </c>
      <c r="M2550">
        <v>0</v>
      </c>
      <c r="N2550">
        <v>1</v>
      </c>
      <c r="O2550">
        <v>1</v>
      </c>
      <c r="P2550">
        <v>0</v>
      </c>
      <c r="Q2550">
        <v>0</v>
      </c>
      <c r="R2550">
        <f>SUM(M2550:N2550:O2550:P2550:Q2550)</f>
        <v>2</v>
      </c>
      <c r="S2550" s="1">
        <v>134328</v>
      </c>
      <c r="T2550" s="1" t="str">
        <f t="shared" si="158"/>
        <v>High</v>
      </c>
      <c r="U2550">
        <v>5</v>
      </c>
      <c r="V2550">
        <v>2024</v>
      </c>
      <c r="W2550" t="s">
        <v>28</v>
      </c>
      <c r="X2550">
        <v>8</v>
      </c>
    </row>
    <row r="2551" spans="1:24" x14ac:dyDescent="0.3">
      <c r="A2551">
        <v>2550</v>
      </c>
      <c r="B2551" t="s">
        <v>41</v>
      </c>
      <c r="C2551" t="str">
        <f>_xlfn.XLOOKUP(B2551,Lookup_table!B:B,Lookup_table!C:C)</f>
        <v>Data</v>
      </c>
      <c r="D2551" t="s">
        <v>22</v>
      </c>
      <c r="E2551" t="s">
        <v>38</v>
      </c>
      <c r="F2551" t="s">
        <v>52</v>
      </c>
      <c r="G2551" t="s">
        <v>25</v>
      </c>
      <c r="H2551" t="str">
        <f t="shared" si="156"/>
        <v>Onsite/Hybrid</v>
      </c>
      <c r="I2551" t="s">
        <v>18</v>
      </c>
      <c r="J2551" t="str">
        <f t="shared" si="157"/>
        <v>7+ yrs</v>
      </c>
      <c r="K2551">
        <f t="shared" ca="1" si="159"/>
        <v>11</v>
      </c>
      <c r="L2551" t="s">
        <v>19</v>
      </c>
      <c r="M2551">
        <v>0</v>
      </c>
      <c r="N2551">
        <v>0</v>
      </c>
      <c r="O2551">
        <v>1</v>
      </c>
      <c r="P2551">
        <v>1</v>
      </c>
      <c r="Q2551">
        <v>1</v>
      </c>
      <c r="R2551">
        <f>SUM(M2551:N2551:O2551:P2551:Q2551)</f>
        <v>3</v>
      </c>
      <c r="S2551" s="1">
        <v>164786</v>
      </c>
      <c r="T2551" s="1" t="str">
        <f t="shared" si="158"/>
        <v>High</v>
      </c>
      <c r="U2551">
        <v>10</v>
      </c>
      <c r="V2551">
        <v>2021</v>
      </c>
      <c r="W2551" t="s">
        <v>28</v>
      </c>
      <c r="X2551">
        <v>7</v>
      </c>
    </row>
    <row r="2552" spans="1:24" x14ac:dyDescent="0.3">
      <c r="A2552">
        <v>2551</v>
      </c>
      <c r="B2552" t="s">
        <v>41</v>
      </c>
      <c r="C2552" t="str">
        <f>_xlfn.XLOOKUP(B2552,Lookup_table!B:B,Lookup_table!C:C)</f>
        <v>Data</v>
      </c>
      <c r="D2552" t="s">
        <v>34</v>
      </c>
      <c r="E2552" t="s">
        <v>32</v>
      </c>
      <c r="F2552" t="s">
        <v>52</v>
      </c>
      <c r="G2552" t="s">
        <v>17</v>
      </c>
      <c r="H2552" t="str">
        <f t="shared" si="156"/>
        <v>Remote</v>
      </c>
      <c r="I2552" t="s">
        <v>26</v>
      </c>
      <c r="J2552" t="str">
        <f t="shared" si="157"/>
        <v>3-6 yrs</v>
      </c>
      <c r="K2552">
        <f t="shared" ca="1" si="159"/>
        <v>6</v>
      </c>
      <c r="L2552" t="s">
        <v>19</v>
      </c>
      <c r="M2552">
        <v>0</v>
      </c>
      <c r="N2552">
        <v>0</v>
      </c>
      <c r="O2552">
        <v>1</v>
      </c>
      <c r="P2552">
        <v>0</v>
      </c>
      <c r="Q2552">
        <v>1</v>
      </c>
      <c r="R2552">
        <f>SUM(M2552:N2552:O2552:P2552:Q2552)</f>
        <v>2</v>
      </c>
      <c r="S2552" s="1">
        <v>97818</v>
      </c>
      <c r="T2552" s="1" t="str">
        <f t="shared" si="158"/>
        <v>Medium</v>
      </c>
      <c r="U2552">
        <v>9</v>
      </c>
      <c r="V2552">
        <v>2025</v>
      </c>
      <c r="W2552" t="s">
        <v>20</v>
      </c>
      <c r="X2552">
        <v>4</v>
      </c>
    </row>
    <row r="2553" spans="1:24" x14ac:dyDescent="0.3">
      <c r="A2553">
        <v>2552</v>
      </c>
      <c r="B2553" t="s">
        <v>33</v>
      </c>
      <c r="C2553" t="str">
        <f>_xlfn.XLOOKUP(B2553,Lookup_table!B:B,Lookup_table!C:C)</f>
        <v>Data</v>
      </c>
      <c r="D2553" t="s">
        <v>37</v>
      </c>
      <c r="E2553" t="s">
        <v>38</v>
      </c>
      <c r="F2553" t="s">
        <v>51</v>
      </c>
      <c r="G2553" t="s">
        <v>25</v>
      </c>
      <c r="H2553" t="str">
        <f t="shared" si="156"/>
        <v>Onsite/Hybrid</v>
      </c>
      <c r="I2553" t="s">
        <v>35</v>
      </c>
      <c r="J2553" t="str">
        <f t="shared" si="157"/>
        <v>0-2 yrs</v>
      </c>
      <c r="K2553">
        <f t="shared" ca="1" si="159"/>
        <v>0</v>
      </c>
      <c r="L2553" t="s">
        <v>39</v>
      </c>
      <c r="M2553">
        <v>0</v>
      </c>
      <c r="N2553">
        <v>1</v>
      </c>
      <c r="O2553">
        <v>0</v>
      </c>
      <c r="P2553">
        <v>1</v>
      </c>
      <c r="Q2553">
        <v>1</v>
      </c>
      <c r="R2553">
        <f>SUM(M2553:N2553:O2553:P2553:Q2553)</f>
        <v>3</v>
      </c>
      <c r="S2553" s="1">
        <v>79929</v>
      </c>
      <c r="T2553" s="1" t="str">
        <f t="shared" si="158"/>
        <v>Medium</v>
      </c>
      <c r="U2553">
        <v>3</v>
      </c>
      <c r="V2553">
        <v>2026</v>
      </c>
      <c r="W2553" t="s">
        <v>28</v>
      </c>
      <c r="X2553">
        <v>7</v>
      </c>
    </row>
    <row r="2554" spans="1:24" x14ac:dyDescent="0.3">
      <c r="A2554">
        <v>2553</v>
      </c>
      <c r="B2554" t="s">
        <v>33</v>
      </c>
      <c r="C2554" t="str">
        <f>_xlfn.XLOOKUP(B2554,Lookup_table!B:B,Lookup_table!C:C)</f>
        <v>Data</v>
      </c>
      <c r="D2554" t="s">
        <v>34</v>
      </c>
      <c r="E2554" t="s">
        <v>23</v>
      </c>
      <c r="F2554" t="s">
        <v>44</v>
      </c>
      <c r="G2554" t="s">
        <v>17</v>
      </c>
      <c r="H2554" t="str">
        <f t="shared" si="156"/>
        <v>Remote</v>
      </c>
      <c r="I2554" t="s">
        <v>35</v>
      </c>
      <c r="J2554" t="str">
        <f t="shared" si="157"/>
        <v>0-2 yrs</v>
      </c>
      <c r="K2554">
        <f t="shared" ca="1" si="159"/>
        <v>2</v>
      </c>
      <c r="L2554" t="s">
        <v>27</v>
      </c>
      <c r="M2554">
        <v>0</v>
      </c>
      <c r="N2554">
        <v>1</v>
      </c>
      <c r="O2554">
        <v>1</v>
      </c>
      <c r="P2554">
        <v>1</v>
      </c>
      <c r="Q2554">
        <v>0</v>
      </c>
      <c r="R2554">
        <f>SUM(M2554:N2554:O2554:P2554:Q2554)</f>
        <v>3</v>
      </c>
      <c r="S2554" s="1">
        <v>77931</v>
      </c>
      <c r="T2554" s="1" t="str">
        <f t="shared" si="158"/>
        <v>Medium</v>
      </c>
      <c r="U2554">
        <v>3</v>
      </c>
      <c r="V2554">
        <v>2024</v>
      </c>
      <c r="W2554" t="s">
        <v>28</v>
      </c>
      <c r="X2554">
        <v>2</v>
      </c>
    </row>
    <row r="2555" spans="1:24" x14ac:dyDescent="0.3">
      <c r="A2555">
        <v>2554</v>
      </c>
      <c r="B2555" t="s">
        <v>31</v>
      </c>
      <c r="C2555" t="str">
        <f>_xlfn.XLOOKUP(B2555,Lookup_table!B:B,Lookup_table!C:C)</f>
        <v>Business</v>
      </c>
      <c r="D2555" t="s">
        <v>14</v>
      </c>
      <c r="E2555" t="s">
        <v>32</v>
      </c>
      <c r="F2555" t="s">
        <v>16</v>
      </c>
      <c r="G2555" t="s">
        <v>17</v>
      </c>
      <c r="H2555" t="str">
        <f t="shared" si="156"/>
        <v>Remote</v>
      </c>
      <c r="I2555" t="s">
        <v>26</v>
      </c>
      <c r="J2555" t="str">
        <f t="shared" si="157"/>
        <v>3-6 yrs</v>
      </c>
      <c r="K2555">
        <f t="shared" ca="1" si="159"/>
        <v>6</v>
      </c>
      <c r="L2555" t="s">
        <v>39</v>
      </c>
      <c r="M2555">
        <v>1</v>
      </c>
      <c r="N2555">
        <v>0</v>
      </c>
      <c r="O2555">
        <v>1</v>
      </c>
      <c r="P2555">
        <v>0</v>
      </c>
      <c r="Q2555">
        <v>0</v>
      </c>
      <c r="R2555">
        <f>SUM(M2555:N2555:O2555:P2555:Q2555)</f>
        <v>2</v>
      </c>
      <c r="S2555" s="1">
        <v>93181</v>
      </c>
      <c r="T2555" s="1" t="str">
        <f t="shared" si="158"/>
        <v>Medium</v>
      </c>
      <c r="U2555">
        <v>12</v>
      </c>
      <c r="V2555">
        <v>2022</v>
      </c>
      <c r="W2555" t="s">
        <v>34</v>
      </c>
      <c r="X2555">
        <v>5</v>
      </c>
    </row>
    <row r="2556" spans="1:24" x14ac:dyDescent="0.3">
      <c r="A2556">
        <v>2555</v>
      </c>
      <c r="B2556" t="s">
        <v>21</v>
      </c>
      <c r="C2556" t="str">
        <f>_xlfn.XLOOKUP(B2556,Lookup_table!B:B,Lookup_table!C:C)</f>
        <v>AI</v>
      </c>
      <c r="D2556" t="s">
        <v>14</v>
      </c>
      <c r="E2556" t="s">
        <v>38</v>
      </c>
      <c r="F2556" t="s">
        <v>16</v>
      </c>
      <c r="G2556" t="s">
        <v>17</v>
      </c>
      <c r="H2556" t="str">
        <f t="shared" si="156"/>
        <v>Remote</v>
      </c>
      <c r="I2556" t="s">
        <v>18</v>
      </c>
      <c r="J2556" t="str">
        <f t="shared" si="157"/>
        <v>7+ yrs</v>
      </c>
      <c r="K2556">
        <f t="shared" ca="1" si="159"/>
        <v>12</v>
      </c>
      <c r="L2556" t="s">
        <v>39</v>
      </c>
      <c r="M2556">
        <v>0</v>
      </c>
      <c r="N2556">
        <v>0</v>
      </c>
      <c r="O2556">
        <v>0</v>
      </c>
      <c r="P2556">
        <v>0</v>
      </c>
      <c r="Q2556">
        <v>0</v>
      </c>
      <c r="R2556">
        <f>SUM(M2556:N2556:O2556:P2556:Q2556)</f>
        <v>0</v>
      </c>
      <c r="S2556" s="1">
        <v>142148</v>
      </c>
      <c r="T2556" s="1" t="str">
        <f t="shared" si="158"/>
        <v>High</v>
      </c>
      <c r="U2556">
        <v>8</v>
      </c>
      <c r="V2556">
        <v>2024</v>
      </c>
      <c r="W2556" t="s">
        <v>28</v>
      </c>
      <c r="X2556">
        <v>8</v>
      </c>
    </row>
    <row r="2557" spans="1:24" x14ac:dyDescent="0.3">
      <c r="A2557">
        <v>2556</v>
      </c>
      <c r="B2557" t="s">
        <v>21</v>
      </c>
      <c r="C2557" t="str">
        <f>_xlfn.XLOOKUP(B2557,Lookup_table!B:B,Lookup_table!C:C)</f>
        <v>AI</v>
      </c>
      <c r="D2557" t="s">
        <v>14</v>
      </c>
      <c r="E2557" t="s">
        <v>23</v>
      </c>
      <c r="F2557" t="s">
        <v>24</v>
      </c>
      <c r="G2557" t="s">
        <v>25</v>
      </c>
      <c r="H2557" t="str">
        <f t="shared" si="156"/>
        <v>Onsite/Hybrid</v>
      </c>
      <c r="I2557" t="s">
        <v>18</v>
      </c>
      <c r="J2557" t="str">
        <f t="shared" si="157"/>
        <v>7+ yrs</v>
      </c>
      <c r="K2557">
        <f t="shared" ca="1" si="159"/>
        <v>13</v>
      </c>
      <c r="L2557" t="s">
        <v>39</v>
      </c>
      <c r="M2557">
        <v>1</v>
      </c>
      <c r="N2557">
        <v>0</v>
      </c>
      <c r="O2557">
        <v>1</v>
      </c>
      <c r="P2557">
        <v>1</v>
      </c>
      <c r="Q2557">
        <v>0</v>
      </c>
      <c r="R2557">
        <f>SUM(M2557:N2557:O2557:P2557:Q2557)</f>
        <v>3</v>
      </c>
      <c r="S2557" s="1">
        <v>170529</v>
      </c>
      <c r="T2557" s="1" t="str">
        <f t="shared" si="158"/>
        <v>High</v>
      </c>
      <c r="U2557">
        <v>1</v>
      </c>
      <c r="V2557">
        <v>2024</v>
      </c>
      <c r="W2557" t="s">
        <v>28</v>
      </c>
      <c r="X2557">
        <v>4</v>
      </c>
    </row>
    <row r="2558" spans="1:24" x14ac:dyDescent="0.3">
      <c r="A2558">
        <v>2557</v>
      </c>
      <c r="B2558" t="s">
        <v>21</v>
      </c>
      <c r="C2558" t="str">
        <f>_xlfn.XLOOKUP(B2558,Lookup_table!B:B,Lookup_table!C:C)</f>
        <v>AI</v>
      </c>
      <c r="D2558" t="s">
        <v>34</v>
      </c>
      <c r="E2558" t="s">
        <v>42</v>
      </c>
      <c r="F2558" t="s">
        <v>44</v>
      </c>
      <c r="G2558" t="s">
        <v>25</v>
      </c>
      <c r="H2558" t="str">
        <f t="shared" si="156"/>
        <v>Onsite/Hybrid</v>
      </c>
      <c r="I2558" t="s">
        <v>35</v>
      </c>
      <c r="J2558" t="str">
        <f t="shared" si="157"/>
        <v>0-2 yrs</v>
      </c>
      <c r="K2558">
        <f t="shared" ca="1" si="159"/>
        <v>2</v>
      </c>
      <c r="L2558" t="s">
        <v>19</v>
      </c>
      <c r="M2558">
        <v>0</v>
      </c>
      <c r="N2558">
        <v>0</v>
      </c>
      <c r="O2558">
        <v>1</v>
      </c>
      <c r="P2558">
        <v>0</v>
      </c>
      <c r="Q2558">
        <v>1</v>
      </c>
      <c r="R2558">
        <f>SUM(M2558:N2558:O2558:P2558:Q2558)</f>
        <v>2</v>
      </c>
      <c r="S2558" s="1">
        <v>111085</v>
      </c>
      <c r="T2558" s="1" t="str">
        <f t="shared" si="158"/>
        <v>Medium</v>
      </c>
      <c r="U2558">
        <v>4</v>
      </c>
      <c r="V2558">
        <v>2023</v>
      </c>
      <c r="W2558" t="s">
        <v>34</v>
      </c>
      <c r="X2558">
        <v>3</v>
      </c>
    </row>
    <row r="2559" spans="1:24" x14ac:dyDescent="0.3">
      <c r="A2559">
        <v>2558</v>
      </c>
      <c r="B2559" t="s">
        <v>41</v>
      </c>
      <c r="C2559" t="str">
        <f>_xlfn.XLOOKUP(B2559,Lookup_table!B:B,Lookup_table!C:C)</f>
        <v>Data</v>
      </c>
      <c r="D2559" t="s">
        <v>22</v>
      </c>
      <c r="E2559" t="s">
        <v>42</v>
      </c>
      <c r="F2559" t="s">
        <v>43</v>
      </c>
      <c r="G2559" t="s">
        <v>30</v>
      </c>
      <c r="H2559" t="str">
        <f t="shared" si="156"/>
        <v>Onsite/Hybrid</v>
      </c>
      <c r="I2559" t="s">
        <v>18</v>
      </c>
      <c r="J2559" t="str">
        <f t="shared" si="157"/>
        <v>7+ yrs</v>
      </c>
      <c r="K2559">
        <f t="shared" ca="1" si="159"/>
        <v>10</v>
      </c>
      <c r="L2559" t="s">
        <v>39</v>
      </c>
      <c r="M2559">
        <v>0</v>
      </c>
      <c r="N2559">
        <v>0</v>
      </c>
      <c r="O2559">
        <v>1</v>
      </c>
      <c r="P2559">
        <v>1</v>
      </c>
      <c r="Q2559">
        <v>0</v>
      </c>
      <c r="R2559">
        <f>SUM(M2559:N2559:O2559:P2559:Q2559)</f>
        <v>2</v>
      </c>
      <c r="S2559" s="1">
        <v>150570</v>
      </c>
      <c r="T2559" s="1" t="str">
        <f t="shared" si="158"/>
        <v>High</v>
      </c>
      <c r="U2559">
        <v>12</v>
      </c>
      <c r="V2559">
        <v>2024</v>
      </c>
      <c r="W2559" t="s">
        <v>28</v>
      </c>
      <c r="X2559">
        <v>3</v>
      </c>
    </row>
    <row r="2560" spans="1:24" x14ac:dyDescent="0.3">
      <c r="A2560">
        <v>2559</v>
      </c>
      <c r="B2560" t="s">
        <v>41</v>
      </c>
      <c r="C2560" t="str">
        <f>_xlfn.XLOOKUP(B2560,Lookup_table!B:B,Lookup_table!C:C)</f>
        <v>Data</v>
      </c>
      <c r="D2560" t="s">
        <v>22</v>
      </c>
      <c r="E2560" t="s">
        <v>23</v>
      </c>
      <c r="F2560" t="s">
        <v>52</v>
      </c>
      <c r="G2560" t="s">
        <v>25</v>
      </c>
      <c r="H2560" t="str">
        <f t="shared" si="156"/>
        <v>Onsite/Hybrid</v>
      </c>
      <c r="I2560" t="s">
        <v>18</v>
      </c>
      <c r="J2560" t="str">
        <f t="shared" si="157"/>
        <v>7+ yrs</v>
      </c>
      <c r="K2560">
        <f t="shared" ca="1" si="159"/>
        <v>9</v>
      </c>
      <c r="L2560" t="s">
        <v>27</v>
      </c>
      <c r="M2560">
        <v>1</v>
      </c>
      <c r="N2560">
        <v>0</v>
      </c>
      <c r="O2560">
        <v>1</v>
      </c>
      <c r="P2560">
        <v>1</v>
      </c>
      <c r="Q2560">
        <v>1</v>
      </c>
      <c r="R2560">
        <f>SUM(M2560:N2560:O2560:P2560:Q2560)</f>
        <v>4</v>
      </c>
      <c r="S2560" s="1">
        <v>156365</v>
      </c>
      <c r="T2560" s="1" t="str">
        <f t="shared" si="158"/>
        <v>High</v>
      </c>
      <c r="U2560">
        <v>6</v>
      </c>
      <c r="V2560">
        <v>2024</v>
      </c>
      <c r="W2560" t="s">
        <v>28</v>
      </c>
      <c r="X2560">
        <v>4</v>
      </c>
    </row>
    <row r="2561" spans="1:24" x14ac:dyDescent="0.3">
      <c r="A2561">
        <v>2560</v>
      </c>
      <c r="B2561" t="s">
        <v>50</v>
      </c>
      <c r="C2561" t="str">
        <f>_xlfn.XLOOKUP(B2561,Lookup_table!B:B,Lookup_table!C:C)</f>
        <v>AI</v>
      </c>
      <c r="D2561" t="s">
        <v>37</v>
      </c>
      <c r="E2561" t="s">
        <v>40</v>
      </c>
      <c r="F2561" t="s">
        <v>51</v>
      </c>
      <c r="G2561" t="s">
        <v>17</v>
      </c>
      <c r="H2561" t="str">
        <f t="shared" si="156"/>
        <v>Remote</v>
      </c>
      <c r="I2561" t="s">
        <v>26</v>
      </c>
      <c r="J2561" t="str">
        <f t="shared" si="157"/>
        <v>3-6 yrs</v>
      </c>
      <c r="K2561">
        <f t="shared" ca="1" si="159"/>
        <v>5</v>
      </c>
      <c r="L2561" t="s">
        <v>19</v>
      </c>
      <c r="M2561">
        <v>0</v>
      </c>
      <c r="N2561">
        <v>0</v>
      </c>
      <c r="O2561">
        <v>1</v>
      </c>
      <c r="P2561">
        <v>0</v>
      </c>
      <c r="Q2561">
        <v>1</v>
      </c>
      <c r="R2561">
        <f>SUM(M2561:N2561:O2561:P2561:Q2561)</f>
        <v>2</v>
      </c>
      <c r="S2561" s="1">
        <v>141669</v>
      </c>
      <c r="T2561" s="1" t="str">
        <f t="shared" si="158"/>
        <v>High</v>
      </c>
      <c r="U2561">
        <v>6</v>
      </c>
      <c r="V2561">
        <v>2023</v>
      </c>
      <c r="W2561" t="s">
        <v>34</v>
      </c>
      <c r="X2561">
        <v>4</v>
      </c>
    </row>
    <row r="2562" spans="1:24" x14ac:dyDescent="0.3">
      <c r="A2562">
        <v>2561</v>
      </c>
      <c r="B2562" t="s">
        <v>31</v>
      </c>
      <c r="C2562" t="str">
        <f>_xlfn.XLOOKUP(B2562,Lookup_table!B:B,Lookup_table!C:C)</f>
        <v>Business</v>
      </c>
      <c r="D2562" t="s">
        <v>34</v>
      </c>
      <c r="E2562" t="s">
        <v>40</v>
      </c>
      <c r="F2562" t="s">
        <v>51</v>
      </c>
      <c r="G2562" t="s">
        <v>30</v>
      </c>
      <c r="H2562" t="str">
        <f t="shared" ref="H2562:H2625" si="160">IF(G2562="Remote","Remote","Onsite/Hybrid")</f>
        <v>Onsite/Hybrid</v>
      </c>
      <c r="I2562" t="s">
        <v>26</v>
      </c>
      <c r="J2562" t="str">
        <f t="shared" ref="J2562:J2625" si="161">IF(I2562="Entry","0-2 yrs",IF(I2562="Mid","3-6 yrs","7+ yrs"))</f>
        <v>3-6 yrs</v>
      </c>
      <c r="K2562">
        <f t="shared" ca="1" si="159"/>
        <v>4</v>
      </c>
      <c r="L2562" t="s">
        <v>27</v>
      </c>
      <c r="M2562">
        <v>1</v>
      </c>
      <c r="N2562">
        <v>1</v>
      </c>
      <c r="O2562">
        <v>0</v>
      </c>
      <c r="P2562">
        <v>0</v>
      </c>
      <c r="Q2562">
        <v>0</v>
      </c>
      <c r="R2562">
        <f>SUM(M2562:N2562:O2562:P2562:Q2562)</f>
        <v>2</v>
      </c>
      <c r="S2562" s="1">
        <v>70878</v>
      </c>
      <c r="T2562" s="1" t="str">
        <f t="shared" ref="T2562:T2625" si="162">IF(S2562&lt;=70000,"Low",IF(S2562&lt;=120000,"Medium","High"))</f>
        <v>Medium</v>
      </c>
      <c r="U2562">
        <v>2</v>
      </c>
      <c r="V2562">
        <v>2022</v>
      </c>
      <c r="W2562" t="s">
        <v>20</v>
      </c>
      <c r="X2562">
        <v>2</v>
      </c>
    </row>
    <row r="2563" spans="1:24" x14ac:dyDescent="0.3">
      <c r="A2563">
        <v>2562</v>
      </c>
      <c r="B2563" t="s">
        <v>33</v>
      </c>
      <c r="C2563" t="str">
        <f>_xlfn.XLOOKUP(B2563,Lookup_table!B:B,Lookup_table!C:C)</f>
        <v>Data</v>
      </c>
      <c r="D2563" t="s">
        <v>14</v>
      </c>
      <c r="E2563" t="s">
        <v>32</v>
      </c>
      <c r="F2563" t="s">
        <v>29</v>
      </c>
      <c r="G2563" t="s">
        <v>30</v>
      </c>
      <c r="H2563" t="str">
        <f t="shared" si="160"/>
        <v>Onsite/Hybrid</v>
      </c>
      <c r="I2563" t="s">
        <v>26</v>
      </c>
      <c r="J2563" t="str">
        <f t="shared" si="161"/>
        <v>3-6 yrs</v>
      </c>
      <c r="K2563">
        <f t="shared" ref="K2563:K2626" ca="1" si="163">IF(J2563="0-2 yrs",RANDBETWEEN(0,2),IF(J2563="3-6 yrs", RANDBETWEEN(3,6),IF(J2563="7+ yrs", RANDBETWEEN(7,15)," ")))</f>
        <v>6</v>
      </c>
      <c r="L2563" t="s">
        <v>39</v>
      </c>
      <c r="M2563">
        <v>1</v>
      </c>
      <c r="N2563">
        <v>0</v>
      </c>
      <c r="O2563">
        <v>0</v>
      </c>
      <c r="P2563">
        <v>0</v>
      </c>
      <c r="Q2563">
        <v>0</v>
      </c>
      <c r="R2563">
        <f>SUM(M2563:N2563:O2563:P2563:Q2563)</f>
        <v>1</v>
      </c>
      <c r="S2563" s="1">
        <v>77763</v>
      </c>
      <c r="T2563" s="1" t="str">
        <f t="shared" si="162"/>
        <v>Medium</v>
      </c>
      <c r="U2563">
        <v>1</v>
      </c>
      <c r="V2563">
        <v>2023</v>
      </c>
      <c r="W2563" t="s">
        <v>20</v>
      </c>
      <c r="X2563">
        <v>6</v>
      </c>
    </row>
    <row r="2564" spans="1:24" x14ac:dyDescent="0.3">
      <c r="A2564">
        <v>2563</v>
      </c>
      <c r="B2564" t="s">
        <v>21</v>
      </c>
      <c r="C2564" t="str">
        <f>_xlfn.XLOOKUP(B2564,Lookup_table!B:B,Lookup_table!C:C)</f>
        <v>AI</v>
      </c>
      <c r="D2564" t="s">
        <v>34</v>
      </c>
      <c r="E2564" t="s">
        <v>42</v>
      </c>
      <c r="F2564" t="s">
        <v>29</v>
      </c>
      <c r="G2564" t="s">
        <v>30</v>
      </c>
      <c r="H2564" t="str">
        <f t="shared" si="160"/>
        <v>Onsite/Hybrid</v>
      </c>
      <c r="I2564" t="s">
        <v>35</v>
      </c>
      <c r="J2564" t="str">
        <f t="shared" si="161"/>
        <v>0-2 yrs</v>
      </c>
      <c r="K2564">
        <f t="shared" ca="1" si="163"/>
        <v>1</v>
      </c>
      <c r="L2564" t="s">
        <v>27</v>
      </c>
      <c r="M2564">
        <v>1</v>
      </c>
      <c r="N2564">
        <v>0</v>
      </c>
      <c r="O2564">
        <v>1</v>
      </c>
      <c r="P2564">
        <v>0</v>
      </c>
      <c r="Q2564">
        <v>0</v>
      </c>
      <c r="R2564">
        <f>SUM(M2564:N2564:O2564:P2564:Q2564)</f>
        <v>2</v>
      </c>
      <c r="S2564" s="1">
        <v>107810</v>
      </c>
      <c r="T2564" s="1" t="str">
        <f t="shared" si="162"/>
        <v>Medium</v>
      </c>
      <c r="U2564">
        <v>3</v>
      </c>
      <c r="V2564">
        <v>2025</v>
      </c>
      <c r="W2564" t="s">
        <v>28</v>
      </c>
      <c r="X2564">
        <v>9</v>
      </c>
    </row>
    <row r="2565" spans="1:24" x14ac:dyDescent="0.3">
      <c r="A2565">
        <v>2564</v>
      </c>
      <c r="B2565" t="s">
        <v>36</v>
      </c>
      <c r="C2565" t="str">
        <f>_xlfn.XLOOKUP(B2565,Lookup_table!B:B,Lookup_table!C:C)</f>
        <v>Data</v>
      </c>
      <c r="D2565" t="s">
        <v>14</v>
      </c>
      <c r="E2565" t="s">
        <v>15</v>
      </c>
      <c r="F2565" t="s">
        <v>29</v>
      </c>
      <c r="G2565" t="s">
        <v>25</v>
      </c>
      <c r="H2565" t="str">
        <f t="shared" si="160"/>
        <v>Onsite/Hybrid</v>
      </c>
      <c r="I2565" t="s">
        <v>18</v>
      </c>
      <c r="J2565" t="str">
        <f t="shared" si="161"/>
        <v>7+ yrs</v>
      </c>
      <c r="K2565">
        <f t="shared" ca="1" si="163"/>
        <v>12</v>
      </c>
      <c r="L2565" t="s">
        <v>27</v>
      </c>
      <c r="M2565">
        <v>0</v>
      </c>
      <c r="N2565">
        <v>1</v>
      </c>
      <c r="O2565">
        <v>0</v>
      </c>
      <c r="P2565">
        <v>1</v>
      </c>
      <c r="Q2565">
        <v>1</v>
      </c>
      <c r="R2565">
        <f>SUM(M2565:N2565:O2565:P2565:Q2565)</f>
        <v>3</v>
      </c>
      <c r="S2565" s="1">
        <v>125493</v>
      </c>
      <c r="T2565" s="1" t="str">
        <f t="shared" si="162"/>
        <v>High</v>
      </c>
      <c r="U2565">
        <v>5</v>
      </c>
      <c r="V2565">
        <v>2022</v>
      </c>
      <c r="W2565" t="s">
        <v>20</v>
      </c>
      <c r="X2565">
        <v>4</v>
      </c>
    </row>
    <row r="2566" spans="1:24" x14ac:dyDescent="0.3">
      <c r="A2566">
        <v>2565</v>
      </c>
      <c r="B2566" t="s">
        <v>50</v>
      </c>
      <c r="C2566" t="str">
        <f>_xlfn.XLOOKUP(B2566,Lookup_table!B:B,Lookup_table!C:C)</f>
        <v>AI</v>
      </c>
      <c r="D2566" t="s">
        <v>34</v>
      </c>
      <c r="E2566" t="s">
        <v>38</v>
      </c>
      <c r="F2566" t="s">
        <v>52</v>
      </c>
      <c r="G2566" t="s">
        <v>25</v>
      </c>
      <c r="H2566" t="str">
        <f t="shared" si="160"/>
        <v>Onsite/Hybrid</v>
      </c>
      <c r="I2566" t="s">
        <v>35</v>
      </c>
      <c r="J2566" t="str">
        <f t="shared" si="161"/>
        <v>0-2 yrs</v>
      </c>
      <c r="K2566">
        <f t="shared" ca="1" si="163"/>
        <v>0</v>
      </c>
      <c r="L2566" t="s">
        <v>19</v>
      </c>
      <c r="M2566">
        <v>1</v>
      </c>
      <c r="N2566">
        <v>1</v>
      </c>
      <c r="O2566">
        <v>1</v>
      </c>
      <c r="P2566">
        <v>0</v>
      </c>
      <c r="Q2566">
        <v>0</v>
      </c>
      <c r="R2566">
        <f>SUM(M2566:N2566:O2566:P2566:Q2566)</f>
        <v>3</v>
      </c>
      <c r="S2566" s="1">
        <v>104457</v>
      </c>
      <c r="T2566" s="1" t="str">
        <f t="shared" si="162"/>
        <v>Medium</v>
      </c>
      <c r="U2566">
        <v>4</v>
      </c>
      <c r="V2566">
        <v>2020</v>
      </c>
      <c r="W2566" t="s">
        <v>28</v>
      </c>
      <c r="X2566">
        <v>7</v>
      </c>
    </row>
    <row r="2567" spans="1:24" x14ac:dyDescent="0.3">
      <c r="A2567">
        <v>2566</v>
      </c>
      <c r="B2567" t="s">
        <v>31</v>
      </c>
      <c r="C2567" t="str">
        <f>_xlfn.XLOOKUP(B2567,Lookup_table!B:B,Lookup_table!C:C)</f>
        <v>Business</v>
      </c>
      <c r="D2567" t="s">
        <v>22</v>
      </c>
      <c r="E2567" t="s">
        <v>32</v>
      </c>
      <c r="F2567" t="s">
        <v>51</v>
      </c>
      <c r="G2567" t="s">
        <v>17</v>
      </c>
      <c r="H2567" t="str">
        <f t="shared" si="160"/>
        <v>Remote</v>
      </c>
      <c r="I2567" t="s">
        <v>35</v>
      </c>
      <c r="J2567" t="str">
        <f t="shared" si="161"/>
        <v>0-2 yrs</v>
      </c>
      <c r="K2567">
        <f t="shared" ca="1" si="163"/>
        <v>0</v>
      </c>
      <c r="L2567" t="s">
        <v>27</v>
      </c>
      <c r="M2567">
        <v>0</v>
      </c>
      <c r="N2567">
        <v>1</v>
      </c>
      <c r="O2567">
        <v>1</v>
      </c>
      <c r="P2567">
        <v>1</v>
      </c>
      <c r="Q2567">
        <v>0</v>
      </c>
      <c r="R2567">
        <f>SUM(M2567:N2567:O2567:P2567:Q2567)</f>
        <v>3</v>
      </c>
      <c r="S2567" s="1">
        <v>104221</v>
      </c>
      <c r="T2567" s="1" t="str">
        <f t="shared" si="162"/>
        <v>Medium</v>
      </c>
      <c r="U2567">
        <v>7</v>
      </c>
      <c r="V2567">
        <v>2021</v>
      </c>
      <c r="W2567" t="s">
        <v>28</v>
      </c>
      <c r="X2567">
        <v>8</v>
      </c>
    </row>
    <row r="2568" spans="1:24" x14ac:dyDescent="0.3">
      <c r="A2568">
        <v>2567</v>
      </c>
      <c r="B2568" t="s">
        <v>50</v>
      </c>
      <c r="C2568" t="str">
        <f>_xlfn.XLOOKUP(B2568,Lookup_table!B:B,Lookup_table!C:C)</f>
        <v>AI</v>
      </c>
      <c r="D2568" t="s">
        <v>14</v>
      </c>
      <c r="E2568" t="s">
        <v>42</v>
      </c>
      <c r="F2568" t="s">
        <v>24</v>
      </c>
      <c r="G2568" t="s">
        <v>17</v>
      </c>
      <c r="H2568" t="str">
        <f t="shared" si="160"/>
        <v>Remote</v>
      </c>
      <c r="I2568" t="s">
        <v>18</v>
      </c>
      <c r="J2568" t="str">
        <f t="shared" si="161"/>
        <v>7+ yrs</v>
      </c>
      <c r="K2568">
        <f t="shared" ca="1" si="163"/>
        <v>8</v>
      </c>
      <c r="L2568" t="s">
        <v>39</v>
      </c>
      <c r="M2568">
        <v>0</v>
      </c>
      <c r="N2568">
        <v>0</v>
      </c>
      <c r="O2568">
        <v>0</v>
      </c>
      <c r="P2568">
        <v>0</v>
      </c>
      <c r="Q2568">
        <v>1</v>
      </c>
      <c r="R2568">
        <f>SUM(M2568:N2568:O2568:P2568:Q2568)</f>
        <v>1</v>
      </c>
      <c r="S2568" s="1">
        <v>152317</v>
      </c>
      <c r="T2568" s="1" t="str">
        <f t="shared" si="162"/>
        <v>High</v>
      </c>
      <c r="U2568">
        <v>1</v>
      </c>
      <c r="V2568">
        <v>2025</v>
      </c>
      <c r="W2568" t="s">
        <v>20</v>
      </c>
      <c r="X2568">
        <v>5</v>
      </c>
    </row>
    <row r="2569" spans="1:24" x14ac:dyDescent="0.3">
      <c r="A2569">
        <v>2568</v>
      </c>
      <c r="B2569" t="s">
        <v>50</v>
      </c>
      <c r="C2569" t="str">
        <f>_xlfn.XLOOKUP(B2569,Lookup_table!B:B,Lookup_table!C:C)</f>
        <v>AI</v>
      </c>
      <c r="D2569" t="s">
        <v>34</v>
      </c>
      <c r="E2569" t="s">
        <v>40</v>
      </c>
      <c r="F2569" t="s">
        <v>24</v>
      </c>
      <c r="G2569" t="s">
        <v>25</v>
      </c>
      <c r="H2569" t="str">
        <f t="shared" si="160"/>
        <v>Onsite/Hybrid</v>
      </c>
      <c r="I2569" t="s">
        <v>26</v>
      </c>
      <c r="J2569" t="str">
        <f t="shared" si="161"/>
        <v>3-6 yrs</v>
      </c>
      <c r="K2569">
        <f t="shared" ca="1" si="163"/>
        <v>6</v>
      </c>
      <c r="L2569" t="s">
        <v>19</v>
      </c>
      <c r="M2569">
        <v>1</v>
      </c>
      <c r="N2569">
        <v>1</v>
      </c>
      <c r="O2569">
        <v>1</v>
      </c>
      <c r="P2569">
        <v>1</v>
      </c>
      <c r="Q2569">
        <v>1</v>
      </c>
      <c r="R2569">
        <f>SUM(M2569:N2569:O2569:P2569:Q2569)</f>
        <v>5</v>
      </c>
      <c r="S2569" s="1">
        <v>157902</v>
      </c>
      <c r="T2569" s="1" t="str">
        <f t="shared" si="162"/>
        <v>High</v>
      </c>
      <c r="U2569">
        <v>2</v>
      </c>
      <c r="V2569">
        <v>2021</v>
      </c>
      <c r="W2569" t="s">
        <v>28</v>
      </c>
      <c r="X2569">
        <v>9</v>
      </c>
    </row>
    <row r="2570" spans="1:24" x14ac:dyDescent="0.3">
      <c r="A2570">
        <v>2569</v>
      </c>
      <c r="B2570" t="s">
        <v>31</v>
      </c>
      <c r="C2570" t="str">
        <f>_xlfn.XLOOKUP(B2570,Lookup_table!B:B,Lookup_table!C:C)</f>
        <v>Business</v>
      </c>
      <c r="D2570" t="s">
        <v>34</v>
      </c>
      <c r="E2570" t="s">
        <v>23</v>
      </c>
      <c r="F2570" t="s">
        <v>24</v>
      </c>
      <c r="G2570" t="s">
        <v>30</v>
      </c>
      <c r="H2570" t="str">
        <f t="shared" si="160"/>
        <v>Onsite/Hybrid</v>
      </c>
      <c r="I2570" t="s">
        <v>35</v>
      </c>
      <c r="J2570" t="str">
        <f t="shared" si="161"/>
        <v>0-2 yrs</v>
      </c>
      <c r="K2570">
        <f t="shared" ca="1" si="163"/>
        <v>1</v>
      </c>
      <c r="L2570" t="s">
        <v>39</v>
      </c>
      <c r="M2570">
        <v>0</v>
      </c>
      <c r="N2570">
        <v>0</v>
      </c>
      <c r="O2570">
        <v>1</v>
      </c>
      <c r="P2570">
        <v>0</v>
      </c>
      <c r="Q2570">
        <v>0</v>
      </c>
      <c r="R2570">
        <f>SUM(M2570:N2570:O2570:P2570:Q2570)</f>
        <v>1</v>
      </c>
      <c r="S2570" s="1">
        <v>65142</v>
      </c>
      <c r="T2570" s="1" t="str">
        <f t="shared" si="162"/>
        <v>Low</v>
      </c>
      <c r="U2570">
        <v>7</v>
      </c>
      <c r="V2570">
        <v>2026</v>
      </c>
      <c r="W2570" t="s">
        <v>34</v>
      </c>
      <c r="X2570">
        <v>3</v>
      </c>
    </row>
    <row r="2571" spans="1:24" x14ac:dyDescent="0.3">
      <c r="A2571">
        <v>2570</v>
      </c>
      <c r="B2571" t="s">
        <v>41</v>
      </c>
      <c r="C2571" t="str">
        <f>_xlfn.XLOOKUP(B2571,Lookup_table!B:B,Lookup_table!C:C)</f>
        <v>Data</v>
      </c>
      <c r="D2571" t="s">
        <v>34</v>
      </c>
      <c r="E2571" t="s">
        <v>32</v>
      </c>
      <c r="F2571" t="s">
        <v>51</v>
      </c>
      <c r="G2571" t="s">
        <v>17</v>
      </c>
      <c r="H2571" t="str">
        <f t="shared" si="160"/>
        <v>Remote</v>
      </c>
      <c r="I2571" t="s">
        <v>35</v>
      </c>
      <c r="J2571" t="str">
        <f t="shared" si="161"/>
        <v>0-2 yrs</v>
      </c>
      <c r="K2571">
        <f t="shared" ca="1" si="163"/>
        <v>1</v>
      </c>
      <c r="L2571" t="s">
        <v>19</v>
      </c>
      <c r="M2571">
        <v>0</v>
      </c>
      <c r="N2571">
        <v>0</v>
      </c>
      <c r="O2571">
        <v>0</v>
      </c>
      <c r="P2571">
        <v>1</v>
      </c>
      <c r="Q2571">
        <v>0</v>
      </c>
      <c r="R2571">
        <f>SUM(M2571:N2571:O2571:P2571:Q2571)</f>
        <v>1</v>
      </c>
      <c r="S2571" s="1">
        <v>65591</v>
      </c>
      <c r="T2571" s="1" t="str">
        <f t="shared" si="162"/>
        <v>Low</v>
      </c>
      <c r="U2571">
        <v>8</v>
      </c>
      <c r="V2571">
        <v>2026</v>
      </c>
      <c r="W2571" t="s">
        <v>34</v>
      </c>
      <c r="X2571">
        <v>6</v>
      </c>
    </row>
    <row r="2572" spans="1:24" x14ac:dyDescent="0.3">
      <c r="A2572">
        <v>2571</v>
      </c>
      <c r="B2572" t="s">
        <v>41</v>
      </c>
      <c r="C2572" t="str">
        <f>_xlfn.XLOOKUP(B2572,Lookup_table!B:B,Lookup_table!C:C)</f>
        <v>Data</v>
      </c>
      <c r="D2572" t="s">
        <v>37</v>
      </c>
      <c r="E2572" t="s">
        <v>23</v>
      </c>
      <c r="F2572" t="s">
        <v>52</v>
      </c>
      <c r="G2572" t="s">
        <v>17</v>
      </c>
      <c r="H2572" t="str">
        <f t="shared" si="160"/>
        <v>Remote</v>
      </c>
      <c r="I2572" t="s">
        <v>26</v>
      </c>
      <c r="J2572" t="str">
        <f t="shared" si="161"/>
        <v>3-6 yrs</v>
      </c>
      <c r="K2572">
        <f t="shared" ca="1" si="163"/>
        <v>3</v>
      </c>
      <c r="L2572" t="s">
        <v>19</v>
      </c>
      <c r="M2572">
        <v>0</v>
      </c>
      <c r="N2572">
        <v>0</v>
      </c>
      <c r="O2572">
        <v>0</v>
      </c>
      <c r="P2572">
        <v>1</v>
      </c>
      <c r="Q2572">
        <v>1</v>
      </c>
      <c r="R2572">
        <f>SUM(M2572:N2572:O2572:P2572:Q2572)</f>
        <v>2</v>
      </c>
      <c r="S2572" s="1">
        <v>102978</v>
      </c>
      <c r="T2572" s="1" t="str">
        <f t="shared" si="162"/>
        <v>Medium</v>
      </c>
      <c r="U2572">
        <v>10</v>
      </c>
      <c r="V2572">
        <v>2026</v>
      </c>
      <c r="W2572" t="s">
        <v>28</v>
      </c>
      <c r="X2572">
        <v>8</v>
      </c>
    </row>
    <row r="2573" spans="1:24" x14ac:dyDescent="0.3">
      <c r="A2573">
        <v>2572</v>
      </c>
      <c r="B2573" t="s">
        <v>31</v>
      </c>
      <c r="C2573" t="str">
        <f>_xlfn.XLOOKUP(B2573,Lookup_table!B:B,Lookup_table!C:C)</f>
        <v>Business</v>
      </c>
      <c r="D2573" t="s">
        <v>14</v>
      </c>
      <c r="E2573" t="s">
        <v>23</v>
      </c>
      <c r="F2573" t="s">
        <v>24</v>
      </c>
      <c r="G2573" t="s">
        <v>30</v>
      </c>
      <c r="H2573" t="str">
        <f t="shared" si="160"/>
        <v>Onsite/Hybrid</v>
      </c>
      <c r="I2573" t="s">
        <v>26</v>
      </c>
      <c r="J2573" t="str">
        <f t="shared" si="161"/>
        <v>3-6 yrs</v>
      </c>
      <c r="K2573">
        <f t="shared" ca="1" si="163"/>
        <v>3</v>
      </c>
      <c r="L2573" t="s">
        <v>19</v>
      </c>
      <c r="M2573">
        <v>1</v>
      </c>
      <c r="N2573">
        <v>1</v>
      </c>
      <c r="O2573">
        <v>0</v>
      </c>
      <c r="P2573">
        <v>0</v>
      </c>
      <c r="Q2573">
        <v>1</v>
      </c>
      <c r="R2573">
        <f>SUM(M2573:N2573:O2573:P2573:Q2573)</f>
        <v>3</v>
      </c>
      <c r="S2573" s="1">
        <v>83659</v>
      </c>
      <c r="T2573" s="1" t="str">
        <f t="shared" si="162"/>
        <v>Medium</v>
      </c>
      <c r="U2573">
        <v>8</v>
      </c>
      <c r="V2573">
        <v>2020</v>
      </c>
      <c r="W2573" t="s">
        <v>34</v>
      </c>
      <c r="X2573">
        <v>3</v>
      </c>
    </row>
    <row r="2574" spans="1:24" x14ac:dyDescent="0.3">
      <c r="A2574">
        <v>2573</v>
      </c>
      <c r="B2574" t="s">
        <v>33</v>
      </c>
      <c r="C2574" t="str">
        <f>_xlfn.XLOOKUP(B2574,Lookup_table!B:B,Lookup_table!C:C)</f>
        <v>Data</v>
      </c>
      <c r="D2574" t="s">
        <v>14</v>
      </c>
      <c r="E2574" t="s">
        <v>38</v>
      </c>
      <c r="F2574" t="s">
        <v>44</v>
      </c>
      <c r="G2574" t="s">
        <v>17</v>
      </c>
      <c r="H2574" t="str">
        <f t="shared" si="160"/>
        <v>Remote</v>
      </c>
      <c r="I2574" t="s">
        <v>35</v>
      </c>
      <c r="J2574" t="str">
        <f t="shared" si="161"/>
        <v>0-2 yrs</v>
      </c>
      <c r="K2574">
        <f t="shared" ca="1" si="163"/>
        <v>2</v>
      </c>
      <c r="L2574" t="s">
        <v>27</v>
      </c>
      <c r="M2574">
        <v>1</v>
      </c>
      <c r="N2574">
        <v>0</v>
      </c>
      <c r="O2574">
        <v>0</v>
      </c>
      <c r="P2574">
        <v>1</v>
      </c>
      <c r="Q2574">
        <v>0</v>
      </c>
      <c r="R2574">
        <f>SUM(M2574:N2574:O2574:P2574:Q2574)</f>
        <v>2</v>
      </c>
      <c r="S2574" s="1">
        <v>69949</v>
      </c>
      <c r="T2574" s="1" t="str">
        <f t="shared" si="162"/>
        <v>Low</v>
      </c>
      <c r="U2574">
        <v>4</v>
      </c>
      <c r="V2574">
        <v>2020</v>
      </c>
      <c r="W2574" t="s">
        <v>34</v>
      </c>
      <c r="X2574">
        <v>2</v>
      </c>
    </row>
    <row r="2575" spans="1:24" x14ac:dyDescent="0.3">
      <c r="A2575">
        <v>2574</v>
      </c>
      <c r="B2575" t="s">
        <v>41</v>
      </c>
      <c r="C2575" t="str">
        <f>_xlfn.XLOOKUP(B2575,Lookup_table!B:B,Lookup_table!C:C)</f>
        <v>Data</v>
      </c>
      <c r="D2575" t="s">
        <v>14</v>
      </c>
      <c r="E2575" t="s">
        <v>40</v>
      </c>
      <c r="F2575" t="s">
        <v>51</v>
      </c>
      <c r="G2575" t="s">
        <v>30</v>
      </c>
      <c r="H2575" t="str">
        <f t="shared" si="160"/>
        <v>Onsite/Hybrid</v>
      </c>
      <c r="I2575" t="s">
        <v>35</v>
      </c>
      <c r="J2575" t="str">
        <f t="shared" si="161"/>
        <v>0-2 yrs</v>
      </c>
      <c r="K2575">
        <f t="shared" ca="1" si="163"/>
        <v>2</v>
      </c>
      <c r="L2575" t="s">
        <v>19</v>
      </c>
      <c r="M2575">
        <v>1</v>
      </c>
      <c r="N2575">
        <v>0</v>
      </c>
      <c r="O2575">
        <v>0</v>
      </c>
      <c r="P2575">
        <v>1</v>
      </c>
      <c r="Q2575">
        <v>1</v>
      </c>
      <c r="R2575">
        <f>SUM(M2575:N2575:O2575:P2575:Q2575)</f>
        <v>3</v>
      </c>
      <c r="S2575" s="1">
        <v>71142</v>
      </c>
      <c r="T2575" s="1" t="str">
        <f t="shared" si="162"/>
        <v>Medium</v>
      </c>
      <c r="U2575">
        <v>6</v>
      </c>
      <c r="V2575">
        <v>2024</v>
      </c>
      <c r="W2575" t="s">
        <v>28</v>
      </c>
      <c r="X2575">
        <v>9</v>
      </c>
    </row>
    <row r="2576" spans="1:24" x14ac:dyDescent="0.3">
      <c r="A2576">
        <v>2575</v>
      </c>
      <c r="B2576" t="s">
        <v>50</v>
      </c>
      <c r="C2576" t="str">
        <f>_xlfn.XLOOKUP(B2576,Lookup_table!B:B,Lookup_table!C:C)</f>
        <v>AI</v>
      </c>
      <c r="D2576" t="s">
        <v>37</v>
      </c>
      <c r="E2576" t="s">
        <v>15</v>
      </c>
      <c r="F2576" t="s">
        <v>16</v>
      </c>
      <c r="G2576" t="s">
        <v>25</v>
      </c>
      <c r="H2576" t="str">
        <f t="shared" si="160"/>
        <v>Onsite/Hybrid</v>
      </c>
      <c r="I2576" t="s">
        <v>35</v>
      </c>
      <c r="J2576" t="str">
        <f t="shared" si="161"/>
        <v>0-2 yrs</v>
      </c>
      <c r="K2576">
        <f t="shared" ca="1" si="163"/>
        <v>1</v>
      </c>
      <c r="L2576" t="s">
        <v>39</v>
      </c>
      <c r="M2576">
        <v>0</v>
      </c>
      <c r="N2576">
        <v>1</v>
      </c>
      <c r="O2576">
        <v>0</v>
      </c>
      <c r="P2576">
        <v>0</v>
      </c>
      <c r="Q2576">
        <v>0</v>
      </c>
      <c r="R2576">
        <f>SUM(M2576:N2576:O2576:P2576:Q2576)</f>
        <v>1</v>
      </c>
      <c r="S2576" s="1">
        <v>86636</v>
      </c>
      <c r="T2576" s="1" t="str">
        <f t="shared" si="162"/>
        <v>Medium</v>
      </c>
      <c r="U2576">
        <v>7</v>
      </c>
      <c r="V2576">
        <v>2020</v>
      </c>
      <c r="W2576" t="s">
        <v>34</v>
      </c>
      <c r="X2576">
        <v>3</v>
      </c>
    </row>
    <row r="2577" spans="1:24" x14ac:dyDescent="0.3">
      <c r="A2577">
        <v>2576</v>
      </c>
      <c r="B2577" t="s">
        <v>33</v>
      </c>
      <c r="C2577" t="str">
        <f>_xlfn.XLOOKUP(B2577,Lookup_table!B:B,Lookup_table!C:C)</f>
        <v>Data</v>
      </c>
      <c r="D2577" t="s">
        <v>22</v>
      </c>
      <c r="E2577" t="s">
        <v>42</v>
      </c>
      <c r="F2577" t="s">
        <v>16</v>
      </c>
      <c r="G2577" t="s">
        <v>25</v>
      </c>
      <c r="H2577" t="str">
        <f t="shared" si="160"/>
        <v>Onsite/Hybrid</v>
      </c>
      <c r="I2577" t="s">
        <v>18</v>
      </c>
      <c r="J2577" t="str">
        <f t="shared" si="161"/>
        <v>7+ yrs</v>
      </c>
      <c r="K2577">
        <f t="shared" ca="1" si="163"/>
        <v>8</v>
      </c>
      <c r="L2577" t="s">
        <v>19</v>
      </c>
      <c r="M2577">
        <v>0</v>
      </c>
      <c r="N2577">
        <v>0</v>
      </c>
      <c r="O2577">
        <v>0</v>
      </c>
      <c r="P2577">
        <v>0</v>
      </c>
      <c r="Q2577">
        <v>0</v>
      </c>
      <c r="R2577">
        <f>SUM(M2577:N2577:O2577:P2577:Q2577)</f>
        <v>0</v>
      </c>
      <c r="S2577" s="1">
        <v>123450</v>
      </c>
      <c r="T2577" s="1" t="str">
        <f t="shared" si="162"/>
        <v>High</v>
      </c>
      <c r="U2577">
        <v>5</v>
      </c>
      <c r="V2577">
        <v>2026</v>
      </c>
      <c r="W2577" t="s">
        <v>20</v>
      </c>
      <c r="X2577">
        <v>3</v>
      </c>
    </row>
    <row r="2578" spans="1:24" x14ac:dyDescent="0.3">
      <c r="A2578">
        <v>2577</v>
      </c>
      <c r="B2578" t="s">
        <v>31</v>
      </c>
      <c r="C2578" t="str">
        <f>_xlfn.XLOOKUP(B2578,Lookup_table!B:B,Lookup_table!C:C)</f>
        <v>Business</v>
      </c>
      <c r="D2578" t="s">
        <v>34</v>
      </c>
      <c r="E2578" t="s">
        <v>15</v>
      </c>
      <c r="F2578" t="s">
        <v>29</v>
      </c>
      <c r="G2578" t="s">
        <v>17</v>
      </c>
      <c r="H2578" t="str">
        <f t="shared" si="160"/>
        <v>Remote</v>
      </c>
      <c r="I2578" t="s">
        <v>35</v>
      </c>
      <c r="J2578" t="str">
        <f t="shared" si="161"/>
        <v>0-2 yrs</v>
      </c>
      <c r="K2578">
        <f t="shared" ca="1" si="163"/>
        <v>2</v>
      </c>
      <c r="L2578" t="s">
        <v>27</v>
      </c>
      <c r="M2578">
        <v>1</v>
      </c>
      <c r="N2578">
        <v>0</v>
      </c>
      <c r="O2578">
        <v>1</v>
      </c>
      <c r="P2578">
        <v>1</v>
      </c>
      <c r="Q2578">
        <v>1</v>
      </c>
      <c r="R2578">
        <f>SUM(M2578:N2578:O2578:P2578:Q2578)</f>
        <v>4</v>
      </c>
      <c r="S2578" s="1">
        <v>93231</v>
      </c>
      <c r="T2578" s="1" t="str">
        <f t="shared" si="162"/>
        <v>Medium</v>
      </c>
      <c r="U2578">
        <v>8</v>
      </c>
      <c r="V2578">
        <v>2023</v>
      </c>
      <c r="W2578" t="s">
        <v>28</v>
      </c>
      <c r="X2578">
        <v>1</v>
      </c>
    </row>
    <row r="2579" spans="1:24" x14ac:dyDescent="0.3">
      <c r="A2579">
        <v>2578</v>
      </c>
      <c r="B2579" t="s">
        <v>41</v>
      </c>
      <c r="C2579" t="str">
        <f>_xlfn.XLOOKUP(B2579,Lookup_table!B:B,Lookup_table!C:C)</f>
        <v>Data</v>
      </c>
      <c r="D2579" t="s">
        <v>14</v>
      </c>
      <c r="E2579" t="s">
        <v>40</v>
      </c>
      <c r="F2579" t="s">
        <v>29</v>
      </c>
      <c r="G2579" t="s">
        <v>17</v>
      </c>
      <c r="H2579" t="str">
        <f t="shared" si="160"/>
        <v>Remote</v>
      </c>
      <c r="I2579" t="s">
        <v>35</v>
      </c>
      <c r="J2579" t="str">
        <f t="shared" si="161"/>
        <v>0-2 yrs</v>
      </c>
      <c r="K2579">
        <f t="shared" ca="1" si="163"/>
        <v>2</v>
      </c>
      <c r="L2579" t="s">
        <v>19</v>
      </c>
      <c r="M2579">
        <v>1</v>
      </c>
      <c r="N2579">
        <v>1</v>
      </c>
      <c r="O2579">
        <v>0</v>
      </c>
      <c r="P2579">
        <v>0</v>
      </c>
      <c r="Q2579">
        <v>0</v>
      </c>
      <c r="R2579">
        <f>SUM(M2579:N2579:O2579:P2579:Q2579)</f>
        <v>2</v>
      </c>
      <c r="S2579" s="1">
        <v>51186</v>
      </c>
      <c r="T2579" s="1" t="str">
        <f t="shared" si="162"/>
        <v>Low</v>
      </c>
      <c r="U2579">
        <v>10</v>
      </c>
      <c r="V2579">
        <v>2024</v>
      </c>
      <c r="W2579" t="s">
        <v>20</v>
      </c>
      <c r="X2579">
        <v>6</v>
      </c>
    </row>
    <row r="2580" spans="1:24" x14ac:dyDescent="0.3">
      <c r="A2580">
        <v>2579</v>
      </c>
      <c r="B2580" t="s">
        <v>33</v>
      </c>
      <c r="C2580" t="str">
        <f>_xlfn.XLOOKUP(B2580,Lookup_table!B:B,Lookup_table!C:C)</f>
        <v>Data</v>
      </c>
      <c r="D2580" t="s">
        <v>22</v>
      </c>
      <c r="E2580" t="s">
        <v>40</v>
      </c>
      <c r="F2580" t="s">
        <v>16</v>
      </c>
      <c r="G2580" t="s">
        <v>25</v>
      </c>
      <c r="H2580" t="str">
        <f t="shared" si="160"/>
        <v>Onsite/Hybrid</v>
      </c>
      <c r="I2580" t="s">
        <v>35</v>
      </c>
      <c r="J2580" t="str">
        <f t="shared" si="161"/>
        <v>0-2 yrs</v>
      </c>
      <c r="K2580">
        <f t="shared" ca="1" si="163"/>
        <v>2</v>
      </c>
      <c r="L2580" t="s">
        <v>27</v>
      </c>
      <c r="M2580">
        <v>1</v>
      </c>
      <c r="N2580">
        <v>1</v>
      </c>
      <c r="O2580">
        <v>0</v>
      </c>
      <c r="P2580">
        <v>1</v>
      </c>
      <c r="Q2580">
        <v>0</v>
      </c>
      <c r="R2580">
        <f>SUM(M2580:N2580:O2580:P2580:Q2580)</f>
        <v>3</v>
      </c>
      <c r="S2580" s="1">
        <v>85403</v>
      </c>
      <c r="T2580" s="1" t="str">
        <f t="shared" si="162"/>
        <v>Medium</v>
      </c>
      <c r="U2580">
        <v>4</v>
      </c>
      <c r="V2580">
        <v>2023</v>
      </c>
      <c r="W2580" t="s">
        <v>20</v>
      </c>
      <c r="X2580">
        <v>4</v>
      </c>
    </row>
    <row r="2581" spans="1:24" x14ac:dyDescent="0.3">
      <c r="A2581">
        <v>2580</v>
      </c>
      <c r="B2581" t="s">
        <v>41</v>
      </c>
      <c r="C2581" t="str">
        <f>_xlfn.XLOOKUP(B2581,Lookup_table!B:B,Lookup_table!C:C)</f>
        <v>Data</v>
      </c>
      <c r="D2581" t="s">
        <v>34</v>
      </c>
      <c r="E2581" t="s">
        <v>40</v>
      </c>
      <c r="F2581" t="s">
        <v>44</v>
      </c>
      <c r="G2581" t="s">
        <v>30</v>
      </c>
      <c r="H2581" t="str">
        <f t="shared" si="160"/>
        <v>Onsite/Hybrid</v>
      </c>
      <c r="I2581" t="s">
        <v>18</v>
      </c>
      <c r="J2581" t="str">
        <f t="shared" si="161"/>
        <v>7+ yrs</v>
      </c>
      <c r="K2581">
        <f t="shared" ca="1" si="163"/>
        <v>15</v>
      </c>
      <c r="L2581" t="s">
        <v>19</v>
      </c>
      <c r="M2581">
        <v>0</v>
      </c>
      <c r="N2581">
        <v>0</v>
      </c>
      <c r="O2581">
        <v>1</v>
      </c>
      <c r="P2581">
        <v>0</v>
      </c>
      <c r="Q2581">
        <v>0</v>
      </c>
      <c r="R2581">
        <f>SUM(M2581:N2581:O2581:P2581:Q2581)</f>
        <v>1</v>
      </c>
      <c r="S2581" s="1">
        <v>110807</v>
      </c>
      <c r="T2581" s="1" t="str">
        <f t="shared" si="162"/>
        <v>Medium</v>
      </c>
      <c r="U2581">
        <v>4</v>
      </c>
      <c r="V2581">
        <v>2021</v>
      </c>
      <c r="W2581" t="s">
        <v>20</v>
      </c>
      <c r="X2581">
        <v>3</v>
      </c>
    </row>
    <row r="2582" spans="1:24" x14ac:dyDescent="0.3">
      <c r="A2582">
        <v>2581</v>
      </c>
      <c r="B2582" t="s">
        <v>36</v>
      </c>
      <c r="C2582" t="str">
        <f>_xlfn.XLOOKUP(B2582,Lookup_table!B:B,Lookup_table!C:C)</f>
        <v>Data</v>
      </c>
      <c r="D2582" t="s">
        <v>22</v>
      </c>
      <c r="E2582" t="s">
        <v>40</v>
      </c>
      <c r="F2582" t="s">
        <v>16</v>
      </c>
      <c r="G2582" t="s">
        <v>30</v>
      </c>
      <c r="H2582" t="str">
        <f t="shared" si="160"/>
        <v>Onsite/Hybrid</v>
      </c>
      <c r="I2582" t="s">
        <v>35</v>
      </c>
      <c r="J2582" t="str">
        <f t="shared" si="161"/>
        <v>0-2 yrs</v>
      </c>
      <c r="K2582">
        <f t="shared" ca="1" si="163"/>
        <v>1</v>
      </c>
      <c r="L2582" t="s">
        <v>27</v>
      </c>
      <c r="M2582">
        <v>1</v>
      </c>
      <c r="N2582">
        <v>0</v>
      </c>
      <c r="O2582">
        <v>0</v>
      </c>
      <c r="P2582">
        <v>1</v>
      </c>
      <c r="Q2582">
        <v>1</v>
      </c>
      <c r="R2582">
        <f>SUM(M2582:N2582:O2582:P2582:Q2582)</f>
        <v>3</v>
      </c>
      <c r="S2582" s="1">
        <v>99514</v>
      </c>
      <c r="T2582" s="1" t="str">
        <f t="shared" si="162"/>
        <v>Medium</v>
      </c>
      <c r="U2582">
        <v>6</v>
      </c>
      <c r="V2582">
        <v>2022</v>
      </c>
      <c r="W2582" t="s">
        <v>34</v>
      </c>
      <c r="X2582">
        <v>1</v>
      </c>
    </row>
    <row r="2583" spans="1:24" x14ac:dyDescent="0.3">
      <c r="A2583">
        <v>2582</v>
      </c>
      <c r="B2583" t="s">
        <v>41</v>
      </c>
      <c r="C2583" t="str">
        <f>_xlfn.XLOOKUP(B2583,Lookup_table!B:B,Lookup_table!C:C)</f>
        <v>Data</v>
      </c>
      <c r="D2583" t="s">
        <v>14</v>
      </c>
      <c r="E2583" t="s">
        <v>40</v>
      </c>
      <c r="F2583" t="s">
        <v>43</v>
      </c>
      <c r="G2583" t="s">
        <v>25</v>
      </c>
      <c r="H2583" t="str">
        <f t="shared" si="160"/>
        <v>Onsite/Hybrid</v>
      </c>
      <c r="I2583" t="s">
        <v>18</v>
      </c>
      <c r="J2583" t="str">
        <f t="shared" si="161"/>
        <v>7+ yrs</v>
      </c>
      <c r="K2583">
        <f t="shared" ca="1" si="163"/>
        <v>10</v>
      </c>
      <c r="L2583" t="s">
        <v>19</v>
      </c>
      <c r="M2583">
        <v>1</v>
      </c>
      <c r="N2583">
        <v>0</v>
      </c>
      <c r="O2583">
        <v>0</v>
      </c>
      <c r="P2583">
        <v>0</v>
      </c>
      <c r="Q2583">
        <v>0</v>
      </c>
      <c r="R2583">
        <f>SUM(M2583:N2583:O2583:P2583:Q2583)</f>
        <v>1</v>
      </c>
      <c r="S2583" s="1">
        <v>102724</v>
      </c>
      <c r="T2583" s="1" t="str">
        <f t="shared" si="162"/>
        <v>Medium</v>
      </c>
      <c r="U2583">
        <v>8</v>
      </c>
      <c r="V2583">
        <v>2026</v>
      </c>
      <c r="W2583" t="s">
        <v>20</v>
      </c>
      <c r="X2583">
        <v>4</v>
      </c>
    </row>
    <row r="2584" spans="1:24" x14ac:dyDescent="0.3">
      <c r="A2584">
        <v>2583</v>
      </c>
      <c r="B2584" t="s">
        <v>50</v>
      </c>
      <c r="C2584" t="str">
        <f>_xlfn.XLOOKUP(B2584,Lookup_table!B:B,Lookup_table!C:C)</f>
        <v>AI</v>
      </c>
      <c r="D2584" t="s">
        <v>37</v>
      </c>
      <c r="E2584" t="s">
        <v>38</v>
      </c>
      <c r="F2584" t="s">
        <v>29</v>
      </c>
      <c r="G2584" t="s">
        <v>17</v>
      </c>
      <c r="H2584" t="str">
        <f t="shared" si="160"/>
        <v>Remote</v>
      </c>
      <c r="I2584" t="s">
        <v>26</v>
      </c>
      <c r="J2584" t="str">
        <f t="shared" si="161"/>
        <v>3-6 yrs</v>
      </c>
      <c r="K2584">
        <f t="shared" ca="1" si="163"/>
        <v>3</v>
      </c>
      <c r="L2584" t="s">
        <v>27</v>
      </c>
      <c r="M2584">
        <v>1</v>
      </c>
      <c r="N2584">
        <v>1</v>
      </c>
      <c r="O2584">
        <v>1</v>
      </c>
      <c r="P2584">
        <v>1</v>
      </c>
      <c r="Q2584">
        <v>1</v>
      </c>
      <c r="R2584">
        <f>SUM(M2584:N2584:O2584:P2584:Q2584)</f>
        <v>5</v>
      </c>
      <c r="S2584" s="1">
        <v>156768</v>
      </c>
      <c r="T2584" s="1" t="str">
        <f t="shared" si="162"/>
        <v>High</v>
      </c>
      <c r="U2584">
        <v>3</v>
      </c>
      <c r="V2584">
        <v>2025</v>
      </c>
      <c r="W2584" t="s">
        <v>28</v>
      </c>
      <c r="X2584">
        <v>7</v>
      </c>
    </row>
    <row r="2585" spans="1:24" x14ac:dyDescent="0.3">
      <c r="A2585">
        <v>2584</v>
      </c>
      <c r="B2585" t="s">
        <v>31</v>
      </c>
      <c r="C2585" t="str">
        <f>_xlfn.XLOOKUP(B2585,Lookup_table!B:B,Lookup_table!C:C)</f>
        <v>Business</v>
      </c>
      <c r="D2585" t="s">
        <v>14</v>
      </c>
      <c r="E2585" t="s">
        <v>38</v>
      </c>
      <c r="F2585" t="s">
        <v>24</v>
      </c>
      <c r="G2585" t="s">
        <v>30</v>
      </c>
      <c r="H2585" t="str">
        <f t="shared" si="160"/>
        <v>Onsite/Hybrid</v>
      </c>
      <c r="I2585" t="s">
        <v>18</v>
      </c>
      <c r="J2585" t="str">
        <f t="shared" si="161"/>
        <v>7+ yrs</v>
      </c>
      <c r="K2585">
        <f t="shared" ca="1" si="163"/>
        <v>7</v>
      </c>
      <c r="L2585" t="s">
        <v>19</v>
      </c>
      <c r="M2585">
        <v>0</v>
      </c>
      <c r="N2585">
        <v>0</v>
      </c>
      <c r="O2585">
        <v>1</v>
      </c>
      <c r="P2585">
        <v>1</v>
      </c>
      <c r="Q2585">
        <v>1</v>
      </c>
      <c r="R2585">
        <f>SUM(M2585:N2585:O2585:P2585:Q2585)</f>
        <v>3</v>
      </c>
      <c r="S2585" s="1">
        <v>140860</v>
      </c>
      <c r="T2585" s="1" t="str">
        <f t="shared" si="162"/>
        <v>High</v>
      </c>
      <c r="U2585">
        <v>7</v>
      </c>
      <c r="V2585">
        <v>2021</v>
      </c>
      <c r="W2585" t="s">
        <v>28</v>
      </c>
      <c r="X2585">
        <v>5</v>
      </c>
    </row>
    <row r="2586" spans="1:24" x14ac:dyDescent="0.3">
      <c r="A2586">
        <v>2585</v>
      </c>
      <c r="B2586" t="s">
        <v>21</v>
      </c>
      <c r="C2586" t="str">
        <f>_xlfn.XLOOKUP(B2586,Lookup_table!B:B,Lookup_table!C:C)</f>
        <v>AI</v>
      </c>
      <c r="D2586" t="s">
        <v>22</v>
      </c>
      <c r="E2586" t="s">
        <v>32</v>
      </c>
      <c r="F2586" t="s">
        <v>44</v>
      </c>
      <c r="G2586" t="s">
        <v>30</v>
      </c>
      <c r="H2586" t="str">
        <f t="shared" si="160"/>
        <v>Onsite/Hybrid</v>
      </c>
      <c r="I2586" t="s">
        <v>35</v>
      </c>
      <c r="J2586" t="str">
        <f t="shared" si="161"/>
        <v>0-2 yrs</v>
      </c>
      <c r="K2586">
        <f t="shared" ca="1" si="163"/>
        <v>0</v>
      </c>
      <c r="L2586" t="s">
        <v>27</v>
      </c>
      <c r="M2586">
        <v>0</v>
      </c>
      <c r="N2586">
        <v>1</v>
      </c>
      <c r="O2586">
        <v>1</v>
      </c>
      <c r="P2586">
        <v>0</v>
      </c>
      <c r="Q2586">
        <v>0</v>
      </c>
      <c r="R2586">
        <f>SUM(M2586:N2586:O2586:P2586:Q2586)</f>
        <v>2</v>
      </c>
      <c r="S2586" s="1">
        <v>127051</v>
      </c>
      <c r="T2586" s="1" t="str">
        <f t="shared" si="162"/>
        <v>High</v>
      </c>
      <c r="U2586">
        <v>5</v>
      </c>
      <c r="V2586">
        <v>2024</v>
      </c>
      <c r="W2586" t="s">
        <v>20</v>
      </c>
      <c r="X2586">
        <v>6</v>
      </c>
    </row>
    <row r="2587" spans="1:24" x14ac:dyDescent="0.3">
      <c r="A2587">
        <v>2586</v>
      </c>
      <c r="B2587" t="s">
        <v>50</v>
      </c>
      <c r="C2587" t="str">
        <f>_xlfn.XLOOKUP(B2587,Lookup_table!B:B,Lookup_table!C:C)</f>
        <v>AI</v>
      </c>
      <c r="D2587" t="s">
        <v>37</v>
      </c>
      <c r="E2587" t="s">
        <v>42</v>
      </c>
      <c r="F2587" t="s">
        <v>52</v>
      </c>
      <c r="G2587" t="s">
        <v>17</v>
      </c>
      <c r="H2587" t="str">
        <f t="shared" si="160"/>
        <v>Remote</v>
      </c>
      <c r="I2587" t="s">
        <v>26</v>
      </c>
      <c r="J2587" t="str">
        <f t="shared" si="161"/>
        <v>3-6 yrs</v>
      </c>
      <c r="K2587">
        <f t="shared" ca="1" si="163"/>
        <v>4</v>
      </c>
      <c r="L2587" t="s">
        <v>19</v>
      </c>
      <c r="M2587">
        <v>0</v>
      </c>
      <c r="N2587">
        <v>1</v>
      </c>
      <c r="O2587">
        <v>1</v>
      </c>
      <c r="P2587">
        <v>0</v>
      </c>
      <c r="Q2587">
        <v>1</v>
      </c>
      <c r="R2587">
        <f>SUM(M2587:N2587:O2587:P2587:Q2587)</f>
        <v>3</v>
      </c>
      <c r="S2587" s="1">
        <v>143273</v>
      </c>
      <c r="T2587" s="1" t="str">
        <f t="shared" si="162"/>
        <v>High</v>
      </c>
      <c r="U2587">
        <v>4</v>
      </c>
      <c r="V2587">
        <v>2022</v>
      </c>
      <c r="W2587" t="s">
        <v>20</v>
      </c>
      <c r="X2587">
        <v>6</v>
      </c>
    </row>
    <row r="2588" spans="1:24" x14ac:dyDescent="0.3">
      <c r="A2588">
        <v>2587</v>
      </c>
      <c r="B2588" t="s">
        <v>31</v>
      </c>
      <c r="C2588" t="str">
        <f>_xlfn.XLOOKUP(B2588,Lookup_table!B:B,Lookup_table!C:C)</f>
        <v>Business</v>
      </c>
      <c r="D2588" t="s">
        <v>14</v>
      </c>
      <c r="E2588" t="s">
        <v>32</v>
      </c>
      <c r="F2588" t="s">
        <v>24</v>
      </c>
      <c r="G2588" t="s">
        <v>25</v>
      </c>
      <c r="H2588" t="str">
        <f t="shared" si="160"/>
        <v>Onsite/Hybrid</v>
      </c>
      <c r="I2588" t="s">
        <v>26</v>
      </c>
      <c r="J2588" t="str">
        <f t="shared" si="161"/>
        <v>3-6 yrs</v>
      </c>
      <c r="K2588">
        <f t="shared" ca="1" si="163"/>
        <v>6</v>
      </c>
      <c r="L2588" t="s">
        <v>19</v>
      </c>
      <c r="M2588">
        <v>0</v>
      </c>
      <c r="N2588">
        <v>0</v>
      </c>
      <c r="O2588">
        <v>0</v>
      </c>
      <c r="P2588">
        <v>0</v>
      </c>
      <c r="Q2588">
        <v>0</v>
      </c>
      <c r="R2588">
        <f>SUM(M2588:N2588:O2588:P2588:Q2588)</f>
        <v>0</v>
      </c>
      <c r="S2588" s="1">
        <v>70623</v>
      </c>
      <c r="T2588" s="1" t="str">
        <f t="shared" si="162"/>
        <v>Medium</v>
      </c>
      <c r="U2588">
        <v>4</v>
      </c>
      <c r="V2588">
        <v>2024</v>
      </c>
      <c r="W2588" t="s">
        <v>34</v>
      </c>
      <c r="X2588">
        <v>2</v>
      </c>
    </row>
    <row r="2589" spans="1:24" x14ac:dyDescent="0.3">
      <c r="A2589">
        <v>2588</v>
      </c>
      <c r="B2589" t="s">
        <v>33</v>
      </c>
      <c r="C2589" t="str">
        <f>_xlfn.XLOOKUP(B2589,Lookup_table!B:B,Lookup_table!C:C)</f>
        <v>Data</v>
      </c>
      <c r="D2589" t="s">
        <v>37</v>
      </c>
      <c r="E2589" t="s">
        <v>32</v>
      </c>
      <c r="F2589" t="s">
        <v>29</v>
      </c>
      <c r="G2589" t="s">
        <v>25</v>
      </c>
      <c r="H2589" t="str">
        <f t="shared" si="160"/>
        <v>Onsite/Hybrid</v>
      </c>
      <c r="I2589" t="s">
        <v>35</v>
      </c>
      <c r="J2589" t="str">
        <f t="shared" si="161"/>
        <v>0-2 yrs</v>
      </c>
      <c r="K2589">
        <f t="shared" ca="1" si="163"/>
        <v>1</v>
      </c>
      <c r="L2589" t="s">
        <v>39</v>
      </c>
      <c r="M2589">
        <v>1</v>
      </c>
      <c r="N2589">
        <v>1</v>
      </c>
      <c r="O2589">
        <v>1</v>
      </c>
      <c r="P2589">
        <v>1</v>
      </c>
      <c r="Q2589">
        <v>1</v>
      </c>
      <c r="R2589">
        <f>SUM(M2589:N2589:O2589:P2589:Q2589)</f>
        <v>5</v>
      </c>
      <c r="S2589" s="1">
        <v>93562</v>
      </c>
      <c r="T2589" s="1" t="str">
        <f t="shared" si="162"/>
        <v>Medium</v>
      </c>
      <c r="U2589">
        <v>11</v>
      </c>
      <c r="V2589">
        <v>2023</v>
      </c>
      <c r="W2589" t="s">
        <v>28</v>
      </c>
      <c r="X2589">
        <v>3</v>
      </c>
    </row>
    <row r="2590" spans="1:24" x14ac:dyDescent="0.3">
      <c r="A2590">
        <v>2589</v>
      </c>
      <c r="B2590" t="s">
        <v>33</v>
      </c>
      <c r="C2590" t="str">
        <f>_xlfn.XLOOKUP(B2590,Lookup_table!B:B,Lookup_table!C:C)</f>
        <v>Data</v>
      </c>
      <c r="D2590" t="s">
        <v>14</v>
      </c>
      <c r="E2590" t="s">
        <v>42</v>
      </c>
      <c r="F2590" t="s">
        <v>51</v>
      </c>
      <c r="G2590" t="s">
        <v>17</v>
      </c>
      <c r="H2590" t="str">
        <f t="shared" si="160"/>
        <v>Remote</v>
      </c>
      <c r="I2590" t="s">
        <v>35</v>
      </c>
      <c r="J2590" t="str">
        <f t="shared" si="161"/>
        <v>0-2 yrs</v>
      </c>
      <c r="K2590">
        <f t="shared" ca="1" si="163"/>
        <v>0</v>
      </c>
      <c r="L2590" t="s">
        <v>19</v>
      </c>
      <c r="M2590">
        <v>0</v>
      </c>
      <c r="N2590">
        <v>0</v>
      </c>
      <c r="O2590">
        <v>1</v>
      </c>
      <c r="P2590">
        <v>0</v>
      </c>
      <c r="Q2590">
        <v>1</v>
      </c>
      <c r="R2590">
        <f>SUM(M2590:N2590:O2590:P2590:Q2590)</f>
        <v>2</v>
      </c>
      <c r="S2590" s="1">
        <v>73841</v>
      </c>
      <c r="T2590" s="1" t="str">
        <f t="shared" si="162"/>
        <v>Medium</v>
      </c>
      <c r="U2590">
        <v>8</v>
      </c>
      <c r="V2590">
        <v>2026</v>
      </c>
      <c r="W2590" t="s">
        <v>20</v>
      </c>
      <c r="X2590">
        <v>5</v>
      </c>
    </row>
    <row r="2591" spans="1:24" x14ac:dyDescent="0.3">
      <c r="A2591">
        <v>2590</v>
      </c>
      <c r="B2591" t="s">
        <v>36</v>
      </c>
      <c r="C2591" t="str">
        <f>_xlfn.XLOOKUP(B2591,Lookup_table!B:B,Lookup_table!C:C)</f>
        <v>Data</v>
      </c>
      <c r="D2591" t="s">
        <v>14</v>
      </c>
      <c r="E2591" t="s">
        <v>23</v>
      </c>
      <c r="F2591" t="s">
        <v>51</v>
      </c>
      <c r="G2591" t="s">
        <v>30</v>
      </c>
      <c r="H2591" t="str">
        <f t="shared" si="160"/>
        <v>Onsite/Hybrid</v>
      </c>
      <c r="I2591" t="s">
        <v>35</v>
      </c>
      <c r="J2591" t="str">
        <f t="shared" si="161"/>
        <v>0-2 yrs</v>
      </c>
      <c r="K2591">
        <f t="shared" ca="1" si="163"/>
        <v>0</v>
      </c>
      <c r="L2591" t="s">
        <v>27</v>
      </c>
      <c r="M2591">
        <v>0</v>
      </c>
      <c r="N2591">
        <v>0</v>
      </c>
      <c r="O2591">
        <v>0</v>
      </c>
      <c r="P2591">
        <v>1</v>
      </c>
      <c r="Q2591">
        <v>0</v>
      </c>
      <c r="R2591">
        <f>SUM(M2591:N2591:O2591:P2591:Q2591)</f>
        <v>1</v>
      </c>
      <c r="S2591" s="1">
        <v>69711</v>
      </c>
      <c r="T2591" s="1" t="str">
        <f t="shared" si="162"/>
        <v>Low</v>
      </c>
      <c r="U2591">
        <v>11</v>
      </c>
      <c r="V2591">
        <v>2021</v>
      </c>
      <c r="W2591" t="s">
        <v>34</v>
      </c>
      <c r="X2591">
        <v>1</v>
      </c>
    </row>
    <row r="2592" spans="1:24" x14ac:dyDescent="0.3">
      <c r="A2592">
        <v>2591</v>
      </c>
      <c r="B2592" t="s">
        <v>36</v>
      </c>
      <c r="C2592" t="str">
        <f>_xlfn.XLOOKUP(B2592,Lookup_table!B:B,Lookup_table!C:C)</f>
        <v>Data</v>
      </c>
      <c r="D2592" t="s">
        <v>22</v>
      </c>
      <c r="E2592" t="s">
        <v>15</v>
      </c>
      <c r="F2592" t="s">
        <v>16</v>
      </c>
      <c r="G2592" t="s">
        <v>17</v>
      </c>
      <c r="H2592" t="str">
        <f t="shared" si="160"/>
        <v>Remote</v>
      </c>
      <c r="I2592" t="s">
        <v>18</v>
      </c>
      <c r="J2592" t="str">
        <f t="shared" si="161"/>
        <v>7+ yrs</v>
      </c>
      <c r="K2592">
        <f t="shared" ca="1" si="163"/>
        <v>15</v>
      </c>
      <c r="L2592" t="s">
        <v>19</v>
      </c>
      <c r="M2592">
        <v>1</v>
      </c>
      <c r="N2592">
        <v>1</v>
      </c>
      <c r="O2592">
        <v>0</v>
      </c>
      <c r="P2592">
        <v>1</v>
      </c>
      <c r="Q2592">
        <v>0</v>
      </c>
      <c r="R2592">
        <f>SUM(M2592:N2592:O2592:P2592:Q2592)</f>
        <v>3</v>
      </c>
      <c r="S2592" s="1">
        <v>139965</v>
      </c>
      <c r="T2592" s="1" t="str">
        <f t="shared" si="162"/>
        <v>High</v>
      </c>
      <c r="U2592">
        <v>8</v>
      </c>
      <c r="V2592">
        <v>2022</v>
      </c>
      <c r="W2592" t="s">
        <v>28</v>
      </c>
      <c r="X2592">
        <v>9</v>
      </c>
    </row>
    <row r="2593" spans="1:24" x14ac:dyDescent="0.3">
      <c r="A2593">
        <v>2592</v>
      </c>
      <c r="B2593" t="s">
        <v>21</v>
      </c>
      <c r="C2593" t="str">
        <f>_xlfn.XLOOKUP(B2593,Lookup_table!B:B,Lookup_table!C:C)</f>
        <v>AI</v>
      </c>
      <c r="D2593" t="s">
        <v>37</v>
      </c>
      <c r="E2593" t="s">
        <v>15</v>
      </c>
      <c r="F2593" t="s">
        <v>52</v>
      </c>
      <c r="G2593" t="s">
        <v>17</v>
      </c>
      <c r="H2593" t="str">
        <f t="shared" si="160"/>
        <v>Remote</v>
      </c>
      <c r="I2593" t="s">
        <v>26</v>
      </c>
      <c r="J2593" t="str">
        <f t="shared" si="161"/>
        <v>3-6 yrs</v>
      </c>
      <c r="K2593">
        <f t="shared" ca="1" si="163"/>
        <v>4</v>
      </c>
      <c r="L2593" t="s">
        <v>39</v>
      </c>
      <c r="M2593">
        <v>0</v>
      </c>
      <c r="N2593">
        <v>0</v>
      </c>
      <c r="O2593">
        <v>0</v>
      </c>
      <c r="P2593">
        <v>0</v>
      </c>
      <c r="Q2593">
        <v>1</v>
      </c>
      <c r="R2593">
        <f>SUM(M2593:N2593:O2593:P2593:Q2593)</f>
        <v>1</v>
      </c>
      <c r="S2593" s="1">
        <v>128207</v>
      </c>
      <c r="T2593" s="1" t="str">
        <f t="shared" si="162"/>
        <v>High</v>
      </c>
      <c r="U2593">
        <v>4</v>
      </c>
      <c r="V2593">
        <v>2026</v>
      </c>
      <c r="W2593" t="s">
        <v>28</v>
      </c>
      <c r="X2593">
        <v>7</v>
      </c>
    </row>
    <row r="2594" spans="1:24" x14ac:dyDescent="0.3">
      <c r="A2594">
        <v>2593</v>
      </c>
      <c r="B2594" t="s">
        <v>31</v>
      </c>
      <c r="C2594" t="str">
        <f>_xlfn.XLOOKUP(B2594,Lookup_table!B:B,Lookup_table!C:C)</f>
        <v>Business</v>
      </c>
      <c r="D2594" t="s">
        <v>34</v>
      </c>
      <c r="E2594" t="s">
        <v>40</v>
      </c>
      <c r="F2594" t="s">
        <v>52</v>
      </c>
      <c r="G2594" t="s">
        <v>25</v>
      </c>
      <c r="H2594" t="str">
        <f t="shared" si="160"/>
        <v>Onsite/Hybrid</v>
      </c>
      <c r="I2594" t="s">
        <v>26</v>
      </c>
      <c r="J2594" t="str">
        <f t="shared" si="161"/>
        <v>3-6 yrs</v>
      </c>
      <c r="K2594">
        <f t="shared" ca="1" si="163"/>
        <v>6</v>
      </c>
      <c r="L2594" t="s">
        <v>39</v>
      </c>
      <c r="M2594">
        <v>0</v>
      </c>
      <c r="N2594">
        <v>0</v>
      </c>
      <c r="O2594">
        <v>0</v>
      </c>
      <c r="P2594">
        <v>0</v>
      </c>
      <c r="Q2594">
        <v>1</v>
      </c>
      <c r="R2594">
        <f>SUM(M2594:N2594:O2594:P2594:Q2594)</f>
        <v>1</v>
      </c>
      <c r="S2594" s="1">
        <v>81113</v>
      </c>
      <c r="T2594" s="1" t="str">
        <f t="shared" si="162"/>
        <v>Medium</v>
      </c>
      <c r="U2594">
        <v>8</v>
      </c>
      <c r="V2594">
        <v>2025</v>
      </c>
      <c r="W2594" t="s">
        <v>20</v>
      </c>
      <c r="X2594">
        <v>4</v>
      </c>
    </row>
    <row r="2595" spans="1:24" x14ac:dyDescent="0.3">
      <c r="A2595">
        <v>2594</v>
      </c>
      <c r="B2595" t="s">
        <v>21</v>
      </c>
      <c r="C2595" t="str">
        <f>_xlfn.XLOOKUP(B2595,Lookup_table!B:B,Lookup_table!C:C)</f>
        <v>AI</v>
      </c>
      <c r="D2595" t="s">
        <v>22</v>
      </c>
      <c r="E2595" t="s">
        <v>38</v>
      </c>
      <c r="F2595" t="s">
        <v>51</v>
      </c>
      <c r="G2595" t="s">
        <v>30</v>
      </c>
      <c r="H2595" t="str">
        <f t="shared" si="160"/>
        <v>Onsite/Hybrid</v>
      </c>
      <c r="I2595" t="s">
        <v>35</v>
      </c>
      <c r="J2595" t="str">
        <f t="shared" si="161"/>
        <v>0-2 yrs</v>
      </c>
      <c r="K2595">
        <f t="shared" ca="1" si="163"/>
        <v>2</v>
      </c>
      <c r="L2595" t="s">
        <v>27</v>
      </c>
      <c r="M2595">
        <v>1</v>
      </c>
      <c r="N2595">
        <v>1</v>
      </c>
      <c r="O2595">
        <v>1</v>
      </c>
      <c r="P2595">
        <v>0</v>
      </c>
      <c r="Q2595">
        <v>0</v>
      </c>
      <c r="R2595">
        <f>SUM(M2595:N2595:O2595:P2595:Q2595)</f>
        <v>3</v>
      </c>
      <c r="S2595" s="1">
        <v>127230</v>
      </c>
      <c r="T2595" s="1" t="str">
        <f t="shared" si="162"/>
        <v>High</v>
      </c>
      <c r="U2595">
        <v>2</v>
      </c>
      <c r="V2595">
        <v>2024</v>
      </c>
      <c r="W2595" t="s">
        <v>34</v>
      </c>
      <c r="X2595">
        <v>6</v>
      </c>
    </row>
    <row r="2596" spans="1:24" x14ac:dyDescent="0.3">
      <c r="A2596">
        <v>2595</v>
      </c>
      <c r="B2596" t="s">
        <v>50</v>
      </c>
      <c r="C2596" t="str">
        <f>_xlfn.XLOOKUP(B2596,Lookup_table!B:B,Lookup_table!C:C)</f>
        <v>AI</v>
      </c>
      <c r="D2596" t="s">
        <v>22</v>
      </c>
      <c r="E2596" t="s">
        <v>42</v>
      </c>
      <c r="F2596" t="s">
        <v>16</v>
      </c>
      <c r="G2596" t="s">
        <v>17</v>
      </c>
      <c r="H2596" t="str">
        <f t="shared" si="160"/>
        <v>Remote</v>
      </c>
      <c r="I2596" t="s">
        <v>26</v>
      </c>
      <c r="J2596" t="str">
        <f t="shared" si="161"/>
        <v>3-6 yrs</v>
      </c>
      <c r="K2596">
        <f t="shared" ca="1" si="163"/>
        <v>5</v>
      </c>
      <c r="L2596" t="s">
        <v>39</v>
      </c>
      <c r="M2596">
        <v>0</v>
      </c>
      <c r="N2596">
        <v>1</v>
      </c>
      <c r="O2596">
        <v>0</v>
      </c>
      <c r="P2596">
        <v>0</v>
      </c>
      <c r="Q2596">
        <v>1</v>
      </c>
      <c r="R2596">
        <f>SUM(M2596:N2596:O2596:P2596:Q2596)</f>
        <v>2</v>
      </c>
      <c r="S2596" s="1">
        <v>143447</v>
      </c>
      <c r="T2596" s="1" t="str">
        <f t="shared" si="162"/>
        <v>High</v>
      </c>
      <c r="U2596">
        <v>2</v>
      </c>
      <c r="V2596">
        <v>2021</v>
      </c>
      <c r="W2596" t="s">
        <v>34</v>
      </c>
      <c r="X2596">
        <v>5</v>
      </c>
    </row>
    <row r="2597" spans="1:24" x14ac:dyDescent="0.3">
      <c r="A2597">
        <v>2596</v>
      </c>
      <c r="B2597" t="s">
        <v>33</v>
      </c>
      <c r="C2597" t="str">
        <f>_xlfn.XLOOKUP(B2597,Lookup_table!B:B,Lookup_table!C:C)</f>
        <v>Data</v>
      </c>
      <c r="D2597" t="s">
        <v>34</v>
      </c>
      <c r="E2597" t="s">
        <v>42</v>
      </c>
      <c r="F2597" t="s">
        <v>43</v>
      </c>
      <c r="G2597" t="s">
        <v>17</v>
      </c>
      <c r="H2597" t="str">
        <f t="shared" si="160"/>
        <v>Remote</v>
      </c>
      <c r="I2597" t="s">
        <v>26</v>
      </c>
      <c r="J2597" t="str">
        <f t="shared" si="161"/>
        <v>3-6 yrs</v>
      </c>
      <c r="K2597">
        <f t="shared" ca="1" si="163"/>
        <v>6</v>
      </c>
      <c r="L2597" t="s">
        <v>19</v>
      </c>
      <c r="M2597">
        <v>0</v>
      </c>
      <c r="N2597">
        <v>0</v>
      </c>
      <c r="O2597">
        <v>0</v>
      </c>
      <c r="P2597">
        <v>0</v>
      </c>
      <c r="Q2597">
        <v>1</v>
      </c>
      <c r="R2597">
        <f>SUM(M2597:N2597:O2597:P2597:Q2597)</f>
        <v>1</v>
      </c>
      <c r="S2597" s="1">
        <v>85450</v>
      </c>
      <c r="T2597" s="1" t="str">
        <f t="shared" si="162"/>
        <v>Medium</v>
      </c>
      <c r="U2597">
        <v>5</v>
      </c>
      <c r="V2597">
        <v>2025</v>
      </c>
      <c r="W2597" t="s">
        <v>34</v>
      </c>
      <c r="X2597">
        <v>3</v>
      </c>
    </row>
    <row r="2598" spans="1:24" x14ac:dyDescent="0.3">
      <c r="A2598">
        <v>2597</v>
      </c>
      <c r="B2598" t="s">
        <v>36</v>
      </c>
      <c r="C2598" t="str">
        <f>_xlfn.XLOOKUP(B2598,Lookup_table!B:B,Lookup_table!C:C)</f>
        <v>Data</v>
      </c>
      <c r="D2598" t="s">
        <v>14</v>
      </c>
      <c r="E2598" t="s">
        <v>38</v>
      </c>
      <c r="F2598" t="s">
        <v>51</v>
      </c>
      <c r="G2598" t="s">
        <v>30</v>
      </c>
      <c r="H2598" t="str">
        <f t="shared" si="160"/>
        <v>Onsite/Hybrid</v>
      </c>
      <c r="I2598" t="s">
        <v>26</v>
      </c>
      <c r="J2598" t="str">
        <f t="shared" si="161"/>
        <v>3-6 yrs</v>
      </c>
      <c r="K2598">
        <f t="shared" ca="1" si="163"/>
        <v>3</v>
      </c>
      <c r="L2598" t="s">
        <v>39</v>
      </c>
      <c r="M2598">
        <v>1</v>
      </c>
      <c r="N2598">
        <v>0</v>
      </c>
      <c r="O2598">
        <v>0</v>
      </c>
      <c r="P2598">
        <v>0</v>
      </c>
      <c r="Q2598">
        <v>1</v>
      </c>
      <c r="R2598">
        <f>SUM(M2598:N2598:O2598:P2598:Q2598)</f>
        <v>2</v>
      </c>
      <c r="S2598" s="1">
        <v>87816</v>
      </c>
      <c r="T2598" s="1" t="str">
        <f t="shared" si="162"/>
        <v>Medium</v>
      </c>
      <c r="U2598">
        <v>2</v>
      </c>
      <c r="V2598">
        <v>2024</v>
      </c>
      <c r="W2598" t="s">
        <v>20</v>
      </c>
      <c r="X2598">
        <v>3</v>
      </c>
    </row>
    <row r="2599" spans="1:24" x14ac:dyDescent="0.3">
      <c r="A2599">
        <v>2598</v>
      </c>
      <c r="B2599" t="s">
        <v>36</v>
      </c>
      <c r="C2599" t="str">
        <f>_xlfn.XLOOKUP(B2599,Lookup_table!B:B,Lookup_table!C:C)</f>
        <v>Data</v>
      </c>
      <c r="D2599" t="s">
        <v>37</v>
      </c>
      <c r="E2599" t="s">
        <v>40</v>
      </c>
      <c r="F2599" t="s">
        <v>24</v>
      </c>
      <c r="G2599" t="s">
        <v>25</v>
      </c>
      <c r="H2599" t="str">
        <f t="shared" si="160"/>
        <v>Onsite/Hybrid</v>
      </c>
      <c r="I2599" t="s">
        <v>35</v>
      </c>
      <c r="J2599" t="str">
        <f t="shared" si="161"/>
        <v>0-2 yrs</v>
      </c>
      <c r="K2599">
        <f t="shared" ca="1" si="163"/>
        <v>1</v>
      </c>
      <c r="L2599" t="s">
        <v>27</v>
      </c>
      <c r="M2599">
        <v>1</v>
      </c>
      <c r="N2599">
        <v>0</v>
      </c>
      <c r="O2599">
        <v>1</v>
      </c>
      <c r="P2599">
        <v>0</v>
      </c>
      <c r="Q2599">
        <v>1</v>
      </c>
      <c r="R2599">
        <f>SUM(M2599:N2599:O2599:P2599:Q2599)</f>
        <v>3</v>
      </c>
      <c r="S2599" s="1">
        <v>79399</v>
      </c>
      <c r="T2599" s="1" t="str">
        <f t="shared" si="162"/>
        <v>Medium</v>
      </c>
      <c r="U2599">
        <v>5</v>
      </c>
      <c r="V2599">
        <v>2023</v>
      </c>
      <c r="W2599" t="s">
        <v>28</v>
      </c>
      <c r="X2599">
        <v>8</v>
      </c>
    </row>
    <row r="2600" spans="1:24" x14ac:dyDescent="0.3">
      <c r="A2600">
        <v>2599</v>
      </c>
      <c r="B2600" t="s">
        <v>33</v>
      </c>
      <c r="C2600" t="str">
        <f>_xlfn.XLOOKUP(B2600,Lookup_table!B:B,Lookup_table!C:C)</f>
        <v>Data</v>
      </c>
      <c r="D2600" t="s">
        <v>34</v>
      </c>
      <c r="E2600" t="s">
        <v>40</v>
      </c>
      <c r="F2600" t="s">
        <v>51</v>
      </c>
      <c r="G2600" t="s">
        <v>30</v>
      </c>
      <c r="H2600" t="str">
        <f t="shared" si="160"/>
        <v>Onsite/Hybrid</v>
      </c>
      <c r="I2600" t="s">
        <v>35</v>
      </c>
      <c r="J2600" t="str">
        <f t="shared" si="161"/>
        <v>0-2 yrs</v>
      </c>
      <c r="K2600">
        <f t="shared" ca="1" si="163"/>
        <v>0</v>
      </c>
      <c r="L2600" t="s">
        <v>27</v>
      </c>
      <c r="M2600">
        <v>0</v>
      </c>
      <c r="N2600">
        <v>0</v>
      </c>
      <c r="O2600">
        <v>0</v>
      </c>
      <c r="P2600">
        <v>0</v>
      </c>
      <c r="Q2600">
        <v>1</v>
      </c>
      <c r="R2600">
        <f>SUM(M2600:N2600:O2600:P2600:Q2600)</f>
        <v>1</v>
      </c>
      <c r="S2600" s="1">
        <v>55960</v>
      </c>
      <c r="T2600" s="1" t="str">
        <f t="shared" si="162"/>
        <v>Low</v>
      </c>
      <c r="U2600">
        <v>1</v>
      </c>
      <c r="V2600">
        <v>2025</v>
      </c>
      <c r="W2600" t="s">
        <v>34</v>
      </c>
      <c r="X2600">
        <v>4</v>
      </c>
    </row>
    <row r="2601" spans="1:24" x14ac:dyDescent="0.3">
      <c r="A2601">
        <v>2600</v>
      </c>
      <c r="B2601" t="s">
        <v>21</v>
      </c>
      <c r="C2601" t="str">
        <f>_xlfn.XLOOKUP(B2601,Lookup_table!B:B,Lookup_table!C:C)</f>
        <v>AI</v>
      </c>
      <c r="D2601" t="s">
        <v>34</v>
      </c>
      <c r="E2601" t="s">
        <v>15</v>
      </c>
      <c r="F2601" t="s">
        <v>29</v>
      </c>
      <c r="G2601" t="s">
        <v>30</v>
      </c>
      <c r="H2601" t="str">
        <f t="shared" si="160"/>
        <v>Onsite/Hybrid</v>
      </c>
      <c r="I2601" t="s">
        <v>35</v>
      </c>
      <c r="J2601" t="str">
        <f t="shared" si="161"/>
        <v>0-2 yrs</v>
      </c>
      <c r="K2601">
        <f t="shared" ca="1" si="163"/>
        <v>2</v>
      </c>
      <c r="L2601" t="s">
        <v>27</v>
      </c>
      <c r="M2601">
        <v>0</v>
      </c>
      <c r="N2601">
        <v>1</v>
      </c>
      <c r="O2601">
        <v>1</v>
      </c>
      <c r="P2601">
        <v>0</v>
      </c>
      <c r="Q2601">
        <v>0</v>
      </c>
      <c r="R2601">
        <f>SUM(M2601:N2601:O2601:P2601:Q2601)</f>
        <v>2</v>
      </c>
      <c r="S2601" s="1">
        <v>109112</v>
      </c>
      <c r="T2601" s="1" t="str">
        <f t="shared" si="162"/>
        <v>Medium</v>
      </c>
      <c r="U2601">
        <v>8</v>
      </c>
      <c r="V2601">
        <v>2021</v>
      </c>
      <c r="W2601" t="s">
        <v>28</v>
      </c>
      <c r="X2601">
        <v>8</v>
      </c>
    </row>
    <row r="2602" spans="1:24" x14ac:dyDescent="0.3">
      <c r="A2602">
        <v>2601</v>
      </c>
      <c r="B2602" t="s">
        <v>21</v>
      </c>
      <c r="C2602" t="str">
        <f>_xlfn.XLOOKUP(B2602,Lookup_table!B:B,Lookup_table!C:C)</f>
        <v>AI</v>
      </c>
      <c r="D2602" t="s">
        <v>14</v>
      </c>
      <c r="E2602" t="s">
        <v>15</v>
      </c>
      <c r="F2602" t="s">
        <v>16</v>
      </c>
      <c r="G2602" t="s">
        <v>30</v>
      </c>
      <c r="H2602" t="str">
        <f t="shared" si="160"/>
        <v>Onsite/Hybrid</v>
      </c>
      <c r="I2602" t="s">
        <v>18</v>
      </c>
      <c r="J2602" t="str">
        <f t="shared" si="161"/>
        <v>7+ yrs</v>
      </c>
      <c r="K2602">
        <f t="shared" ca="1" si="163"/>
        <v>7</v>
      </c>
      <c r="L2602" t="s">
        <v>27</v>
      </c>
      <c r="M2602">
        <v>1</v>
      </c>
      <c r="N2602">
        <v>0</v>
      </c>
      <c r="O2602">
        <v>1</v>
      </c>
      <c r="P2602">
        <v>1</v>
      </c>
      <c r="Q2602">
        <v>1</v>
      </c>
      <c r="R2602">
        <f>SUM(M2602:N2602:O2602:P2602:Q2602)</f>
        <v>4</v>
      </c>
      <c r="S2602" s="1">
        <v>181134</v>
      </c>
      <c r="T2602" s="1" t="str">
        <f t="shared" si="162"/>
        <v>High</v>
      </c>
      <c r="U2602">
        <v>12</v>
      </c>
      <c r="V2602">
        <v>2024</v>
      </c>
      <c r="W2602" t="s">
        <v>28</v>
      </c>
      <c r="X2602">
        <v>9</v>
      </c>
    </row>
    <row r="2603" spans="1:24" x14ac:dyDescent="0.3">
      <c r="A2603">
        <v>2602</v>
      </c>
      <c r="B2603" t="s">
        <v>31</v>
      </c>
      <c r="C2603" t="str">
        <f>_xlfn.XLOOKUP(B2603,Lookup_table!B:B,Lookup_table!C:C)</f>
        <v>Business</v>
      </c>
      <c r="D2603" t="s">
        <v>22</v>
      </c>
      <c r="E2603" t="s">
        <v>40</v>
      </c>
      <c r="F2603" t="s">
        <v>29</v>
      </c>
      <c r="G2603" t="s">
        <v>17</v>
      </c>
      <c r="H2603" t="str">
        <f t="shared" si="160"/>
        <v>Remote</v>
      </c>
      <c r="I2603" t="s">
        <v>26</v>
      </c>
      <c r="J2603" t="str">
        <f t="shared" si="161"/>
        <v>3-6 yrs</v>
      </c>
      <c r="K2603">
        <f t="shared" ca="1" si="163"/>
        <v>4</v>
      </c>
      <c r="L2603" t="s">
        <v>39</v>
      </c>
      <c r="M2603">
        <v>0</v>
      </c>
      <c r="N2603">
        <v>0</v>
      </c>
      <c r="O2603">
        <v>1</v>
      </c>
      <c r="P2603">
        <v>0</v>
      </c>
      <c r="Q2603">
        <v>0</v>
      </c>
      <c r="R2603">
        <f>SUM(M2603:N2603:O2603:P2603:Q2603)</f>
        <v>1</v>
      </c>
      <c r="S2603" s="1">
        <v>114460</v>
      </c>
      <c r="T2603" s="1" t="str">
        <f t="shared" si="162"/>
        <v>Medium</v>
      </c>
      <c r="U2603">
        <v>8</v>
      </c>
      <c r="V2603">
        <v>2024</v>
      </c>
      <c r="W2603" t="s">
        <v>34</v>
      </c>
      <c r="X2603">
        <v>1</v>
      </c>
    </row>
    <row r="2604" spans="1:24" x14ac:dyDescent="0.3">
      <c r="A2604">
        <v>2603</v>
      </c>
      <c r="B2604" t="s">
        <v>31</v>
      </c>
      <c r="C2604" t="str">
        <f>_xlfn.XLOOKUP(B2604,Lookup_table!B:B,Lookup_table!C:C)</f>
        <v>Business</v>
      </c>
      <c r="D2604" t="s">
        <v>37</v>
      </c>
      <c r="E2604" t="s">
        <v>42</v>
      </c>
      <c r="F2604" t="s">
        <v>24</v>
      </c>
      <c r="G2604" t="s">
        <v>17</v>
      </c>
      <c r="H2604" t="str">
        <f t="shared" si="160"/>
        <v>Remote</v>
      </c>
      <c r="I2604" t="s">
        <v>35</v>
      </c>
      <c r="J2604" t="str">
        <f t="shared" si="161"/>
        <v>0-2 yrs</v>
      </c>
      <c r="K2604">
        <f t="shared" ca="1" si="163"/>
        <v>2</v>
      </c>
      <c r="L2604" t="s">
        <v>27</v>
      </c>
      <c r="M2604">
        <v>1</v>
      </c>
      <c r="N2604">
        <v>1</v>
      </c>
      <c r="O2604">
        <v>1</v>
      </c>
      <c r="P2604">
        <v>1</v>
      </c>
      <c r="Q2604">
        <v>1</v>
      </c>
      <c r="R2604">
        <f>SUM(M2604:N2604:O2604:P2604:Q2604)</f>
        <v>5</v>
      </c>
      <c r="S2604" s="1">
        <v>90338</v>
      </c>
      <c r="T2604" s="1" t="str">
        <f t="shared" si="162"/>
        <v>Medium</v>
      </c>
      <c r="U2604">
        <v>5</v>
      </c>
      <c r="V2604">
        <v>2022</v>
      </c>
      <c r="W2604" t="s">
        <v>28</v>
      </c>
      <c r="X2604">
        <v>7</v>
      </c>
    </row>
    <row r="2605" spans="1:24" x14ac:dyDescent="0.3">
      <c r="A2605">
        <v>2604</v>
      </c>
      <c r="B2605" t="s">
        <v>21</v>
      </c>
      <c r="C2605" t="str">
        <f>_xlfn.XLOOKUP(B2605,Lookup_table!B:B,Lookup_table!C:C)</f>
        <v>AI</v>
      </c>
      <c r="D2605" t="s">
        <v>34</v>
      </c>
      <c r="E2605" t="s">
        <v>15</v>
      </c>
      <c r="F2605" t="s">
        <v>43</v>
      </c>
      <c r="G2605" t="s">
        <v>25</v>
      </c>
      <c r="H2605" t="str">
        <f t="shared" si="160"/>
        <v>Onsite/Hybrid</v>
      </c>
      <c r="I2605" t="s">
        <v>26</v>
      </c>
      <c r="J2605" t="str">
        <f t="shared" si="161"/>
        <v>3-6 yrs</v>
      </c>
      <c r="K2605">
        <f t="shared" ca="1" si="163"/>
        <v>6</v>
      </c>
      <c r="L2605" t="s">
        <v>19</v>
      </c>
      <c r="M2605">
        <v>1</v>
      </c>
      <c r="N2605">
        <v>0</v>
      </c>
      <c r="O2605">
        <v>0</v>
      </c>
      <c r="P2605">
        <v>0</v>
      </c>
      <c r="Q2605">
        <v>0</v>
      </c>
      <c r="R2605">
        <f>SUM(M2605:N2605:O2605:P2605:Q2605)</f>
        <v>1</v>
      </c>
      <c r="S2605" s="1">
        <v>116444</v>
      </c>
      <c r="T2605" s="1" t="str">
        <f t="shared" si="162"/>
        <v>Medium</v>
      </c>
      <c r="U2605">
        <v>1</v>
      </c>
      <c r="V2605">
        <v>2026</v>
      </c>
      <c r="W2605" t="s">
        <v>34</v>
      </c>
      <c r="X2605">
        <v>1</v>
      </c>
    </row>
    <row r="2606" spans="1:24" x14ac:dyDescent="0.3">
      <c r="A2606">
        <v>2605</v>
      </c>
      <c r="B2606" t="s">
        <v>21</v>
      </c>
      <c r="C2606" t="str">
        <f>_xlfn.XLOOKUP(B2606,Lookup_table!B:B,Lookup_table!C:C)</f>
        <v>AI</v>
      </c>
      <c r="D2606" t="s">
        <v>37</v>
      </c>
      <c r="E2606" t="s">
        <v>15</v>
      </c>
      <c r="F2606" t="s">
        <v>29</v>
      </c>
      <c r="G2606" t="s">
        <v>25</v>
      </c>
      <c r="H2606" t="str">
        <f t="shared" si="160"/>
        <v>Onsite/Hybrid</v>
      </c>
      <c r="I2606" t="s">
        <v>35</v>
      </c>
      <c r="J2606" t="str">
        <f t="shared" si="161"/>
        <v>0-2 yrs</v>
      </c>
      <c r="K2606">
        <f t="shared" ca="1" si="163"/>
        <v>1</v>
      </c>
      <c r="L2606" t="s">
        <v>39</v>
      </c>
      <c r="M2606">
        <v>0</v>
      </c>
      <c r="N2606">
        <v>1</v>
      </c>
      <c r="O2606">
        <v>1</v>
      </c>
      <c r="P2606">
        <v>0</v>
      </c>
      <c r="Q2606">
        <v>0</v>
      </c>
      <c r="R2606">
        <f>SUM(M2606:N2606:O2606:P2606:Q2606)</f>
        <v>2</v>
      </c>
      <c r="S2606" s="1">
        <v>105340</v>
      </c>
      <c r="T2606" s="1" t="str">
        <f t="shared" si="162"/>
        <v>Medium</v>
      </c>
      <c r="U2606">
        <v>5</v>
      </c>
      <c r="V2606">
        <v>2026</v>
      </c>
      <c r="W2606" t="s">
        <v>20</v>
      </c>
      <c r="X2606">
        <v>6</v>
      </c>
    </row>
    <row r="2607" spans="1:24" x14ac:dyDescent="0.3">
      <c r="A2607">
        <v>2606</v>
      </c>
      <c r="B2607" t="s">
        <v>50</v>
      </c>
      <c r="C2607" t="str">
        <f>_xlfn.XLOOKUP(B2607,Lookup_table!B:B,Lookup_table!C:C)</f>
        <v>AI</v>
      </c>
      <c r="D2607" t="s">
        <v>14</v>
      </c>
      <c r="E2607" t="s">
        <v>40</v>
      </c>
      <c r="F2607" t="s">
        <v>52</v>
      </c>
      <c r="G2607" t="s">
        <v>25</v>
      </c>
      <c r="H2607" t="str">
        <f t="shared" si="160"/>
        <v>Onsite/Hybrid</v>
      </c>
      <c r="I2607" t="s">
        <v>26</v>
      </c>
      <c r="J2607" t="str">
        <f t="shared" si="161"/>
        <v>3-6 yrs</v>
      </c>
      <c r="K2607">
        <f t="shared" ca="1" si="163"/>
        <v>6</v>
      </c>
      <c r="L2607" t="s">
        <v>19</v>
      </c>
      <c r="M2607">
        <v>0</v>
      </c>
      <c r="N2607">
        <v>1</v>
      </c>
      <c r="O2607">
        <v>0</v>
      </c>
      <c r="P2607">
        <v>0</v>
      </c>
      <c r="Q2607">
        <v>1</v>
      </c>
      <c r="R2607">
        <f>SUM(M2607:N2607:O2607:P2607:Q2607)</f>
        <v>2</v>
      </c>
      <c r="S2607" s="1">
        <v>120165</v>
      </c>
      <c r="T2607" s="1" t="str">
        <f t="shared" si="162"/>
        <v>High</v>
      </c>
      <c r="U2607">
        <v>2</v>
      </c>
      <c r="V2607">
        <v>2026</v>
      </c>
      <c r="W2607" t="s">
        <v>34</v>
      </c>
      <c r="X2607">
        <v>3</v>
      </c>
    </row>
    <row r="2608" spans="1:24" x14ac:dyDescent="0.3">
      <c r="A2608">
        <v>2607</v>
      </c>
      <c r="B2608" t="s">
        <v>41</v>
      </c>
      <c r="C2608" t="str">
        <f>_xlfn.XLOOKUP(B2608,Lookup_table!B:B,Lookup_table!C:C)</f>
        <v>Data</v>
      </c>
      <c r="D2608" t="s">
        <v>22</v>
      </c>
      <c r="E2608" t="s">
        <v>38</v>
      </c>
      <c r="F2608" t="s">
        <v>16</v>
      </c>
      <c r="G2608" t="s">
        <v>25</v>
      </c>
      <c r="H2608" t="str">
        <f t="shared" si="160"/>
        <v>Onsite/Hybrid</v>
      </c>
      <c r="I2608" t="s">
        <v>35</v>
      </c>
      <c r="J2608" t="str">
        <f t="shared" si="161"/>
        <v>0-2 yrs</v>
      </c>
      <c r="K2608">
        <f t="shared" ca="1" si="163"/>
        <v>2</v>
      </c>
      <c r="L2608" t="s">
        <v>27</v>
      </c>
      <c r="M2608">
        <v>1</v>
      </c>
      <c r="N2608">
        <v>0</v>
      </c>
      <c r="O2608">
        <v>1</v>
      </c>
      <c r="P2608">
        <v>1</v>
      </c>
      <c r="Q2608">
        <v>1</v>
      </c>
      <c r="R2608">
        <f>SUM(M2608:N2608:O2608:P2608:Q2608)</f>
        <v>4</v>
      </c>
      <c r="S2608" s="1">
        <v>105980</v>
      </c>
      <c r="T2608" s="1" t="str">
        <f t="shared" si="162"/>
        <v>Medium</v>
      </c>
      <c r="U2608">
        <v>8</v>
      </c>
      <c r="V2608">
        <v>2021</v>
      </c>
      <c r="W2608" t="s">
        <v>28</v>
      </c>
      <c r="X2608">
        <v>8</v>
      </c>
    </row>
    <row r="2609" spans="1:24" x14ac:dyDescent="0.3">
      <c r="A2609">
        <v>2608</v>
      </c>
      <c r="B2609" t="s">
        <v>21</v>
      </c>
      <c r="C2609" t="str">
        <f>_xlfn.XLOOKUP(B2609,Lookup_table!B:B,Lookup_table!C:C)</f>
        <v>AI</v>
      </c>
      <c r="D2609" t="s">
        <v>37</v>
      </c>
      <c r="E2609" t="s">
        <v>15</v>
      </c>
      <c r="F2609" t="s">
        <v>51</v>
      </c>
      <c r="G2609" t="s">
        <v>30</v>
      </c>
      <c r="H2609" t="str">
        <f t="shared" si="160"/>
        <v>Onsite/Hybrid</v>
      </c>
      <c r="I2609" t="s">
        <v>26</v>
      </c>
      <c r="J2609" t="str">
        <f t="shared" si="161"/>
        <v>3-6 yrs</v>
      </c>
      <c r="K2609">
        <f t="shared" ca="1" si="163"/>
        <v>4</v>
      </c>
      <c r="L2609" t="s">
        <v>39</v>
      </c>
      <c r="M2609">
        <v>0</v>
      </c>
      <c r="N2609">
        <v>0</v>
      </c>
      <c r="O2609">
        <v>0</v>
      </c>
      <c r="P2609">
        <v>1</v>
      </c>
      <c r="Q2609">
        <v>0</v>
      </c>
      <c r="R2609">
        <f>SUM(M2609:N2609:O2609:P2609:Q2609)</f>
        <v>1</v>
      </c>
      <c r="S2609" s="1">
        <v>132775</v>
      </c>
      <c r="T2609" s="1" t="str">
        <f t="shared" si="162"/>
        <v>High</v>
      </c>
      <c r="U2609">
        <v>6</v>
      </c>
      <c r="V2609">
        <v>2025</v>
      </c>
      <c r="W2609" t="s">
        <v>20</v>
      </c>
      <c r="X2609">
        <v>5</v>
      </c>
    </row>
    <row r="2610" spans="1:24" x14ac:dyDescent="0.3">
      <c r="A2610">
        <v>2609</v>
      </c>
      <c r="B2610" t="s">
        <v>33</v>
      </c>
      <c r="C2610" t="str">
        <f>_xlfn.XLOOKUP(B2610,Lookup_table!B:B,Lookup_table!C:C)</f>
        <v>Data</v>
      </c>
      <c r="D2610" t="s">
        <v>22</v>
      </c>
      <c r="E2610" t="s">
        <v>23</v>
      </c>
      <c r="F2610" t="s">
        <v>52</v>
      </c>
      <c r="G2610" t="s">
        <v>25</v>
      </c>
      <c r="H2610" t="str">
        <f t="shared" si="160"/>
        <v>Onsite/Hybrid</v>
      </c>
      <c r="I2610" t="s">
        <v>18</v>
      </c>
      <c r="J2610" t="str">
        <f t="shared" si="161"/>
        <v>7+ yrs</v>
      </c>
      <c r="K2610">
        <f t="shared" ca="1" si="163"/>
        <v>12</v>
      </c>
      <c r="L2610" t="s">
        <v>27</v>
      </c>
      <c r="M2610">
        <v>0</v>
      </c>
      <c r="N2610">
        <v>1</v>
      </c>
      <c r="O2610">
        <v>1</v>
      </c>
      <c r="P2610">
        <v>1</v>
      </c>
      <c r="Q2610">
        <v>1</v>
      </c>
      <c r="R2610">
        <f>SUM(M2610:N2610:O2610:P2610:Q2610)</f>
        <v>4</v>
      </c>
      <c r="S2610" s="1">
        <v>156474</v>
      </c>
      <c r="T2610" s="1" t="str">
        <f t="shared" si="162"/>
        <v>High</v>
      </c>
      <c r="U2610">
        <v>11</v>
      </c>
      <c r="V2610">
        <v>2025</v>
      </c>
      <c r="W2610" t="s">
        <v>28</v>
      </c>
      <c r="X2610">
        <v>6</v>
      </c>
    </row>
    <row r="2611" spans="1:24" x14ac:dyDescent="0.3">
      <c r="A2611">
        <v>2610</v>
      </c>
      <c r="B2611" t="s">
        <v>41</v>
      </c>
      <c r="C2611" t="str">
        <f>_xlfn.XLOOKUP(B2611,Lookup_table!B:B,Lookup_table!C:C)</f>
        <v>Data</v>
      </c>
      <c r="D2611" t="s">
        <v>22</v>
      </c>
      <c r="E2611" t="s">
        <v>32</v>
      </c>
      <c r="F2611" t="s">
        <v>16</v>
      </c>
      <c r="G2611" t="s">
        <v>17</v>
      </c>
      <c r="H2611" t="str">
        <f t="shared" si="160"/>
        <v>Remote</v>
      </c>
      <c r="I2611" t="s">
        <v>26</v>
      </c>
      <c r="J2611" t="str">
        <f t="shared" si="161"/>
        <v>3-6 yrs</v>
      </c>
      <c r="K2611">
        <f t="shared" ca="1" si="163"/>
        <v>3</v>
      </c>
      <c r="L2611" t="s">
        <v>19</v>
      </c>
      <c r="M2611">
        <v>0</v>
      </c>
      <c r="N2611">
        <v>0</v>
      </c>
      <c r="O2611">
        <v>0</v>
      </c>
      <c r="P2611">
        <v>0</v>
      </c>
      <c r="Q2611">
        <v>1</v>
      </c>
      <c r="R2611">
        <f>SUM(M2611:N2611:O2611:P2611:Q2611)</f>
        <v>1</v>
      </c>
      <c r="S2611" s="1">
        <v>104957</v>
      </c>
      <c r="T2611" s="1" t="str">
        <f t="shared" si="162"/>
        <v>Medium</v>
      </c>
      <c r="U2611">
        <v>5</v>
      </c>
      <c r="V2611">
        <v>2020</v>
      </c>
      <c r="W2611" t="s">
        <v>20</v>
      </c>
      <c r="X2611">
        <v>6</v>
      </c>
    </row>
    <row r="2612" spans="1:24" x14ac:dyDescent="0.3">
      <c r="A2612">
        <v>2611</v>
      </c>
      <c r="B2612" t="s">
        <v>31</v>
      </c>
      <c r="C2612" t="str">
        <f>_xlfn.XLOOKUP(B2612,Lookup_table!B:B,Lookup_table!C:C)</f>
        <v>Business</v>
      </c>
      <c r="D2612" t="s">
        <v>34</v>
      </c>
      <c r="E2612" t="s">
        <v>40</v>
      </c>
      <c r="F2612" t="s">
        <v>29</v>
      </c>
      <c r="G2612" t="s">
        <v>25</v>
      </c>
      <c r="H2612" t="str">
        <f t="shared" si="160"/>
        <v>Onsite/Hybrid</v>
      </c>
      <c r="I2612" t="s">
        <v>26</v>
      </c>
      <c r="J2612" t="str">
        <f t="shared" si="161"/>
        <v>3-6 yrs</v>
      </c>
      <c r="K2612">
        <f t="shared" ca="1" si="163"/>
        <v>5</v>
      </c>
      <c r="L2612" t="s">
        <v>39</v>
      </c>
      <c r="M2612">
        <v>0</v>
      </c>
      <c r="N2612">
        <v>1</v>
      </c>
      <c r="O2612">
        <v>1</v>
      </c>
      <c r="P2612">
        <v>1</v>
      </c>
      <c r="Q2612">
        <v>0</v>
      </c>
      <c r="R2612">
        <f>SUM(M2612:N2612:O2612:P2612:Q2612)</f>
        <v>3</v>
      </c>
      <c r="S2612" s="1">
        <v>100444</v>
      </c>
      <c r="T2612" s="1" t="str">
        <f t="shared" si="162"/>
        <v>Medium</v>
      </c>
      <c r="U2612">
        <v>6</v>
      </c>
      <c r="V2612">
        <v>2025</v>
      </c>
      <c r="W2612" t="s">
        <v>28</v>
      </c>
      <c r="X2612">
        <v>1</v>
      </c>
    </row>
    <row r="2613" spans="1:24" x14ac:dyDescent="0.3">
      <c r="A2613">
        <v>2612</v>
      </c>
      <c r="B2613" t="s">
        <v>36</v>
      </c>
      <c r="C2613" t="str">
        <f>_xlfn.XLOOKUP(B2613,Lookup_table!B:B,Lookup_table!C:C)</f>
        <v>Data</v>
      </c>
      <c r="D2613" t="s">
        <v>14</v>
      </c>
      <c r="E2613" t="s">
        <v>38</v>
      </c>
      <c r="F2613" t="s">
        <v>24</v>
      </c>
      <c r="G2613" t="s">
        <v>30</v>
      </c>
      <c r="H2613" t="str">
        <f t="shared" si="160"/>
        <v>Onsite/Hybrid</v>
      </c>
      <c r="I2613" t="s">
        <v>26</v>
      </c>
      <c r="J2613" t="str">
        <f t="shared" si="161"/>
        <v>3-6 yrs</v>
      </c>
      <c r="K2613">
        <f t="shared" ca="1" si="163"/>
        <v>6</v>
      </c>
      <c r="L2613" t="s">
        <v>27</v>
      </c>
      <c r="M2613">
        <v>0</v>
      </c>
      <c r="N2613">
        <v>1</v>
      </c>
      <c r="O2613">
        <v>0</v>
      </c>
      <c r="P2613">
        <v>0</v>
      </c>
      <c r="Q2613">
        <v>0</v>
      </c>
      <c r="R2613">
        <f>SUM(M2613:N2613:O2613:P2613:Q2613)</f>
        <v>1</v>
      </c>
      <c r="S2613" s="1">
        <v>70733</v>
      </c>
      <c r="T2613" s="1" t="str">
        <f t="shared" si="162"/>
        <v>Medium</v>
      </c>
      <c r="U2613">
        <v>9</v>
      </c>
      <c r="V2613">
        <v>2022</v>
      </c>
      <c r="W2613" t="s">
        <v>34</v>
      </c>
      <c r="X2613">
        <v>5</v>
      </c>
    </row>
    <row r="2614" spans="1:24" x14ac:dyDescent="0.3">
      <c r="A2614">
        <v>2613</v>
      </c>
      <c r="B2614" t="s">
        <v>41</v>
      </c>
      <c r="C2614" t="str">
        <f>_xlfn.XLOOKUP(B2614,Lookup_table!B:B,Lookup_table!C:C)</f>
        <v>Data</v>
      </c>
      <c r="D2614" t="s">
        <v>37</v>
      </c>
      <c r="E2614" t="s">
        <v>23</v>
      </c>
      <c r="F2614" t="s">
        <v>51</v>
      </c>
      <c r="G2614" t="s">
        <v>30</v>
      </c>
      <c r="H2614" t="str">
        <f t="shared" si="160"/>
        <v>Onsite/Hybrid</v>
      </c>
      <c r="I2614" t="s">
        <v>35</v>
      </c>
      <c r="J2614" t="str">
        <f t="shared" si="161"/>
        <v>0-2 yrs</v>
      </c>
      <c r="K2614">
        <f t="shared" ca="1" si="163"/>
        <v>1</v>
      </c>
      <c r="L2614" t="s">
        <v>19</v>
      </c>
      <c r="M2614">
        <v>1</v>
      </c>
      <c r="N2614">
        <v>1</v>
      </c>
      <c r="O2614">
        <v>1</v>
      </c>
      <c r="P2614">
        <v>1</v>
      </c>
      <c r="Q2614">
        <v>1</v>
      </c>
      <c r="R2614">
        <f>SUM(M2614:N2614:O2614:P2614:Q2614)</f>
        <v>5</v>
      </c>
      <c r="S2614" s="1">
        <v>93679</v>
      </c>
      <c r="T2614" s="1" t="str">
        <f t="shared" si="162"/>
        <v>Medium</v>
      </c>
      <c r="U2614">
        <v>12</v>
      </c>
      <c r="V2614">
        <v>2024</v>
      </c>
      <c r="W2614" t="s">
        <v>28</v>
      </c>
      <c r="X2614">
        <v>7</v>
      </c>
    </row>
    <row r="2615" spans="1:24" x14ac:dyDescent="0.3">
      <c r="A2615">
        <v>2614</v>
      </c>
      <c r="B2615" t="s">
        <v>21</v>
      </c>
      <c r="C2615" t="str">
        <f>_xlfn.XLOOKUP(B2615,Lookup_table!B:B,Lookup_table!C:C)</f>
        <v>AI</v>
      </c>
      <c r="D2615" t="s">
        <v>37</v>
      </c>
      <c r="E2615" t="s">
        <v>38</v>
      </c>
      <c r="F2615" t="s">
        <v>16</v>
      </c>
      <c r="G2615" t="s">
        <v>17</v>
      </c>
      <c r="H2615" t="str">
        <f t="shared" si="160"/>
        <v>Remote</v>
      </c>
      <c r="I2615" t="s">
        <v>35</v>
      </c>
      <c r="J2615" t="str">
        <f t="shared" si="161"/>
        <v>0-2 yrs</v>
      </c>
      <c r="K2615">
        <f t="shared" ca="1" si="163"/>
        <v>1</v>
      </c>
      <c r="L2615" t="s">
        <v>39</v>
      </c>
      <c r="M2615">
        <v>0</v>
      </c>
      <c r="N2615">
        <v>0</v>
      </c>
      <c r="O2615">
        <v>0</v>
      </c>
      <c r="P2615">
        <v>1</v>
      </c>
      <c r="Q2615">
        <v>0</v>
      </c>
      <c r="R2615">
        <f>SUM(M2615:N2615:O2615:P2615:Q2615)</f>
        <v>1</v>
      </c>
      <c r="S2615" s="1">
        <v>108669</v>
      </c>
      <c r="T2615" s="1" t="str">
        <f t="shared" si="162"/>
        <v>Medium</v>
      </c>
      <c r="U2615">
        <v>1</v>
      </c>
      <c r="V2615">
        <v>2021</v>
      </c>
      <c r="W2615" t="s">
        <v>34</v>
      </c>
      <c r="X2615">
        <v>1</v>
      </c>
    </row>
    <row r="2616" spans="1:24" x14ac:dyDescent="0.3">
      <c r="A2616">
        <v>2615</v>
      </c>
      <c r="B2616" t="s">
        <v>36</v>
      </c>
      <c r="C2616" t="str">
        <f>_xlfn.XLOOKUP(B2616,Lookup_table!B:B,Lookup_table!C:C)</f>
        <v>Data</v>
      </c>
      <c r="D2616" t="s">
        <v>34</v>
      </c>
      <c r="E2616" t="s">
        <v>38</v>
      </c>
      <c r="F2616" t="s">
        <v>29</v>
      </c>
      <c r="G2616" t="s">
        <v>30</v>
      </c>
      <c r="H2616" t="str">
        <f t="shared" si="160"/>
        <v>Onsite/Hybrid</v>
      </c>
      <c r="I2616" t="s">
        <v>35</v>
      </c>
      <c r="J2616" t="str">
        <f t="shared" si="161"/>
        <v>0-2 yrs</v>
      </c>
      <c r="K2616">
        <f t="shared" ca="1" si="163"/>
        <v>0</v>
      </c>
      <c r="L2616" t="s">
        <v>19</v>
      </c>
      <c r="M2616">
        <v>1</v>
      </c>
      <c r="N2616">
        <v>1</v>
      </c>
      <c r="O2616">
        <v>0</v>
      </c>
      <c r="P2616">
        <v>1</v>
      </c>
      <c r="Q2616">
        <v>0</v>
      </c>
      <c r="R2616">
        <f>SUM(M2616:N2616:O2616:P2616:Q2616)</f>
        <v>3</v>
      </c>
      <c r="S2616" s="1">
        <v>66174</v>
      </c>
      <c r="T2616" s="1" t="str">
        <f t="shared" si="162"/>
        <v>Low</v>
      </c>
      <c r="U2616">
        <v>3</v>
      </c>
      <c r="V2616">
        <v>2026</v>
      </c>
      <c r="W2616" t="s">
        <v>28</v>
      </c>
      <c r="X2616">
        <v>8</v>
      </c>
    </row>
    <row r="2617" spans="1:24" x14ac:dyDescent="0.3">
      <c r="A2617">
        <v>2616</v>
      </c>
      <c r="B2617" t="s">
        <v>41</v>
      </c>
      <c r="C2617" t="str">
        <f>_xlfn.XLOOKUP(B2617,Lookup_table!B:B,Lookup_table!C:C)</f>
        <v>Data</v>
      </c>
      <c r="D2617" t="s">
        <v>34</v>
      </c>
      <c r="E2617" t="s">
        <v>15</v>
      </c>
      <c r="F2617" t="s">
        <v>24</v>
      </c>
      <c r="G2617" t="s">
        <v>30</v>
      </c>
      <c r="H2617" t="str">
        <f t="shared" si="160"/>
        <v>Onsite/Hybrid</v>
      </c>
      <c r="I2617" t="s">
        <v>26</v>
      </c>
      <c r="J2617" t="str">
        <f t="shared" si="161"/>
        <v>3-6 yrs</v>
      </c>
      <c r="K2617">
        <f t="shared" ca="1" si="163"/>
        <v>4</v>
      </c>
      <c r="L2617" t="s">
        <v>39</v>
      </c>
      <c r="M2617">
        <v>1</v>
      </c>
      <c r="N2617">
        <v>0</v>
      </c>
      <c r="O2617">
        <v>0</v>
      </c>
      <c r="P2617">
        <v>1</v>
      </c>
      <c r="Q2617">
        <v>0</v>
      </c>
      <c r="R2617">
        <f>SUM(M2617:N2617:O2617:P2617:Q2617)</f>
        <v>2</v>
      </c>
      <c r="S2617" s="1">
        <v>91914</v>
      </c>
      <c r="T2617" s="1" t="str">
        <f t="shared" si="162"/>
        <v>Medium</v>
      </c>
      <c r="U2617">
        <v>10</v>
      </c>
      <c r="V2617">
        <v>2025</v>
      </c>
      <c r="W2617" t="s">
        <v>28</v>
      </c>
      <c r="X2617">
        <v>7</v>
      </c>
    </row>
    <row r="2618" spans="1:24" x14ac:dyDescent="0.3">
      <c r="A2618">
        <v>2617</v>
      </c>
      <c r="B2618" t="s">
        <v>36</v>
      </c>
      <c r="C2618" t="str">
        <f>_xlfn.XLOOKUP(B2618,Lookup_table!B:B,Lookup_table!C:C)</f>
        <v>Data</v>
      </c>
      <c r="D2618" t="s">
        <v>14</v>
      </c>
      <c r="E2618" t="s">
        <v>23</v>
      </c>
      <c r="F2618" t="s">
        <v>16</v>
      </c>
      <c r="G2618" t="s">
        <v>17</v>
      </c>
      <c r="H2618" t="str">
        <f t="shared" si="160"/>
        <v>Remote</v>
      </c>
      <c r="I2618" t="s">
        <v>35</v>
      </c>
      <c r="J2618" t="str">
        <f t="shared" si="161"/>
        <v>0-2 yrs</v>
      </c>
      <c r="K2618">
        <f t="shared" ca="1" si="163"/>
        <v>0</v>
      </c>
      <c r="L2618" t="s">
        <v>27</v>
      </c>
      <c r="M2618">
        <v>0</v>
      </c>
      <c r="N2618">
        <v>1</v>
      </c>
      <c r="O2618">
        <v>1</v>
      </c>
      <c r="P2618">
        <v>0</v>
      </c>
      <c r="Q2618">
        <v>1</v>
      </c>
      <c r="R2618">
        <f>SUM(M2618:N2618:O2618:P2618:Q2618)</f>
        <v>3</v>
      </c>
      <c r="S2618" s="1">
        <v>73338</v>
      </c>
      <c r="T2618" s="1" t="str">
        <f t="shared" si="162"/>
        <v>Medium</v>
      </c>
      <c r="U2618">
        <v>12</v>
      </c>
      <c r="V2618">
        <v>2025</v>
      </c>
      <c r="W2618" t="s">
        <v>28</v>
      </c>
      <c r="X2618">
        <v>8</v>
      </c>
    </row>
    <row r="2619" spans="1:24" x14ac:dyDescent="0.3">
      <c r="A2619">
        <v>2618</v>
      </c>
      <c r="B2619" t="s">
        <v>41</v>
      </c>
      <c r="C2619" t="str">
        <f>_xlfn.XLOOKUP(B2619,Lookup_table!B:B,Lookup_table!C:C)</f>
        <v>Data</v>
      </c>
      <c r="D2619" t="s">
        <v>14</v>
      </c>
      <c r="E2619" t="s">
        <v>38</v>
      </c>
      <c r="F2619" t="s">
        <v>24</v>
      </c>
      <c r="G2619" t="s">
        <v>25</v>
      </c>
      <c r="H2619" t="str">
        <f t="shared" si="160"/>
        <v>Onsite/Hybrid</v>
      </c>
      <c r="I2619" t="s">
        <v>35</v>
      </c>
      <c r="J2619" t="str">
        <f t="shared" si="161"/>
        <v>0-2 yrs</v>
      </c>
      <c r="K2619">
        <f t="shared" ca="1" si="163"/>
        <v>0</v>
      </c>
      <c r="L2619" t="s">
        <v>19</v>
      </c>
      <c r="M2619">
        <v>1</v>
      </c>
      <c r="N2619">
        <v>0</v>
      </c>
      <c r="O2619">
        <v>0</v>
      </c>
      <c r="P2619">
        <v>1</v>
      </c>
      <c r="Q2619">
        <v>0</v>
      </c>
      <c r="R2619">
        <f>SUM(M2619:N2619:O2619:P2619:Q2619)</f>
        <v>2</v>
      </c>
      <c r="S2619" s="1">
        <v>67303</v>
      </c>
      <c r="T2619" s="1" t="str">
        <f t="shared" si="162"/>
        <v>Low</v>
      </c>
      <c r="U2619">
        <v>4</v>
      </c>
      <c r="V2619">
        <v>2022</v>
      </c>
      <c r="W2619" t="s">
        <v>34</v>
      </c>
      <c r="X2619">
        <v>2</v>
      </c>
    </row>
    <row r="2620" spans="1:24" x14ac:dyDescent="0.3">
      <c r="A2620">
        <v>2619</v>
      </c>
      <c r="B2620" t="s">
        <v>21</v>
      </c>
      <c r="C2620" t="str">
        <f>_xlfn.XLOOKUP(B2620,Lookup_table!B:B,Lookup_table!C:C)</f>
        <v>AI</v>
      </c>
      <c r="D2620" t="s">
        <v>22</v>
      </c>
      <c r="E2620" t="s">
        <v>40</v>
      </c>
      <c r="F2620" t="s">
        <v>43</v>
      </c>
      <c r="G2620" t="s">
        <v>17</v>
      </c>
      <c r="H2620" t="str">
        <f t="shared" si="160"/>
        <v>Remote</v>
      </c>
      <c r="I2620" t="s">
        <v>35</v>
      </c>
      <c r="J2620" t="str">
        <f t="shared" si="161"/>
        <v>0-2 yrs</v>
      </c>
      <c r="K2620">
        <f t="shared" ca="1" si="163"/>
        <v>1</v>
      </c>
      <c r="L2620" t="s">
        <v>27</v>
      </c>
      <c r="M2620">
        <v>1</v>
      </c>
      <c r="N2620">
        <v>0</v>
      </c>
      <c r="O2620">
        <v>1</v>
      </c>
      <c r="P2620">
        <v>1</v>
      </c>
      <c r="Q2620">
        <v>1</v>
      </c>
      <c r="R2620">
        <f>SUM(M2620:N2620:O2620:P2620:Q2620)</f>
        <v>4</v>
      </c>
      <c r="S2620" s="1">
        <v>152537</v>
      </c>
      <c r="T2620" s="1" t="str">
        <f t="shared" si="162"/>
        <v>High</v>
      </c>
      <c r="U2620">
        <v>7</v>
      </c>
      <c r="V2620">
        <v>2026</v>
      </c>
      <c r="W2620" t="s">
        <v>28</v>
      </c>
      <c r="X2620">
        <v>7</v>
      </c>
    </row>
    <row r="2621" spans="1:24" x14ac:dyDescent="0.3">
      <c r="A2621">
        <v>2620</v>
      </c>
      <c r="B2621" t="s">
        <v>31</v>
      </c>
      <c r="C2621" t="str">
        <f>_xlfn.XLOOKUP(B2621,Lookup_table!B:B,Lookup_table!C:C)</f>
        <v>Business</v>
      </c>
      <c r="D2621" t="s">
        <v>37</v>
      </c>
      <c r="E2621" t="s">
        <v>42</v>
      </c>
      <c r="F2621" t="s">
        <v>44</v>
      </c>
      <c r="G2621" t="s">
        <v>25</v>
      </c>
      <c r="H2621" t="str">
        <f t="shared" si="160"/>
        <v>Onsite/Hybrid</v>
      </c>
      <c r="I2621" t="s">
        <v>35</v>
      </c>
      <c r="J2621" t="str">
        <f t="shared" si="161"/>
        <v>0-2 yrs</v>
      </c>
      <c r="K2621">
        <f t="shared" ca="1" si="163"/>
        <v>1</v>
      </c>
      <c r="L2621" t="s">
        <v>39</v>
      </c>
      <c r="M2621">
        <v>0</v>
      </c>
      <c r="N2621">
        <v>0</v>
      </c>
      <c r="O2621">
        <v>0</v>
      </c>
      <c r="P2621">
        <v>1</v>
      </c>
      <c r="Q2621">
        <v>1</v>
      </c>
      <c r="R2621">
        <f>SUM(M2621:N2621:O2621:P2621:Q2621)</f>
        <v>2</v>
      </c>
      <c r="S2621" s="1">
        <v>74960</v>
      </c>
      <c r="T2621" s="1" t="str">
        <f t="shared" si="162"/>
        <v>Medium</v>
      </c>
      <c r="U2621">
        <v>7</v>
      </c>
      <c r="V2621">
        <v>2020</v>
      </c>
      <c r="W2621" t="s">
        <v>28</v>
      </c>
      <c r="X2621">
        <v>9</v>
      </c>
    </row>
    <row r="2622" spans="1:24" x14ac:dyDescent="0.3">
      <c r="A2622">
        <v>2621</v>
      </c>
      <c r="B2622" t="s">
        <v>21</v>
      </c>
      <c r="C2622" t="str">
        <f>_xlfn.XLOOKUP(B2622,Lookup_table!B:B,Lookup_table!C:C)</f>
        <v>AI</v>
      </c>
      <c r="D2622" t="s">
        <v>14</v>
      </c>
      <c r="E2622" t="s">
        <v>23</v>
      </c>
      <c r="F2622" t="s">
        <v>16</v>
      </c>
      <c r="G2622" t="s">
        <v>30</v>
      </c>
      <c r="H2622" t="str">
        <f t="shared" si="160"/>
        <v>Onsite/Hybrid</v>
      </c>
      <c r="I2622" t="s">
        <v>26</v>
      </c>
      <c r="J2622" t="str">
        <f t="shared" si="161"/>
        <v>3-6 yrs</v>
      </c>
      <c r="K2622">
        <f t="shared" ca="1" si="163"/>
        <v>6</v>
      </c>
      <c r="L2622" t="s">
        <v>19</v>
      </c>
      <c r="M2622">
        <v>0</v>
      </c>
      <c r="N2622">
        <v>0</v>
      </c>
      <c r="O2622">
        <v>0</v>
      </c>
      <c r="P2622">
        <v>1</v>
      </c>
      <c r="Q2622">
        <v>1</v>
      </c>
      <c r="R2622">
        <f>SUM(M2622:N2622:O2622:P2622:Q2622)</f>
        <v>2</v>
      </c>
      <c r="S2622" s="1">
        <v>141728</v>
      </c>
      <c r="T2622" s="1" t="str">
        <f t="shared" si="162"/>
        <v>High</v>
      </c>
      <c r="U2622">
        <v>7</v>
      </c>
      <c r="V2622">
        <v>2025</v>
      </c>
      <c r="W2622" t="s">
        <v>28</v>
      </c>
      <c r="X2622">
        <v>7</v>
      </c>
    </row>
    <row r="2623" spans="1:24" x14ac:dyDescent="0.3">
      <c r="A2623">
        <v>2622</v>
      </c>
      <c r="B2623" t="s">
        <v>36</v>
      </c>
      <c r="C2623" t="str">
        <f>_xlfn.XLOOKUP(B2623,Lookup_table!B:B,Lookup_table!C:C)</f>
        <v>Data</v>
      </c>
      <c r="D2623" t="s">
        <v>34</v>
      </c>
      <c r="E2623" t="s">
        <v>38</v>
      </c>
      <c r="F2623" t="s">
        <v>44</v>
      </c>
      <c r="G2623" t="s">
        <v>17</v>
      </c>
      <c r="H2623" t="str">
        <f t="shared" si="160"/>
        <v>Remote</v>
      </c>
      <c r="I2623" t="s">
        <v>18</v>
      </c>
      <c r="J2623" t="str">
        <f t="shared" si="161"/>
        <v>7+ yrs</v>
      </c>
      <c r="K2623">
        <f t="shared" ca="1" si="163"/>
        <v>9</v>
      </c>
      <c r="L2623" t="s">
        <v>39</v>
      </c>
      <c r="M2623">
        <v>1</v>
      </c>
      <c r="N2623">
        <v>1</v>
      </c>
      <c r="O2623">
        <v>0</v>
      </c>
      <c r="P2623">
        <v>0</v>
      </c>
      <c r="Q2623">
        <v>0</v>
      </c>
      <c r="R2623">
        <f>SUM(M2623:N2623:O2623:P2623:Q2623)</f>
        <v>2</v>
      </c>
      <c r="S2623" s="1">
        <v>97337</v>
      </c>
      <c r="T2623" s="1" t="str">
        <f t="shared" si="162"/>
        <v>Medium</v>
      </c>
      <c r="U2623">
        <v>10</v>
      </c>
      <c r="V2623">
        <v>2025</v>
      </c>
      <c r="W2623" t="s">
        <v>28</v>
      </c>
      <c r="X2623">
        <v>7</v>
      </c>
    </row>
    <row r="2624" spans="1:24" x14ac:dyDescent="0.3">
      <c r="A2624">
        <v>2623</v>
      </c>
      <c r="B2624" t="s">
        <v>33</v>
      </c>
      <c r="C2624" t="str">
        <f>_xlfn.XLOOKUP(B2624,Lookup_table!B:B,Lookup_table!C:C)</f>
        <v>Data</v>
      </c>
      <c r="D2624" t="s">
        <v>14</v>
      </c>
      <c r="E2624" t="s">
        <v>32</v>
      </c>
      <c r="F2624" t="s">
        <v>51</v>
      </c>
      <c r="G2624" t="s">
        <v>25</v>
      </c>
      <c r="H2624" t="str">
        <f t="shared" si="160"/>
        <v>Onsite/Hybrid</v>
      </c>
      <c r="I2624" t="s">
        <v>35</v>
      </c>
      <c r="J2624" t="str">
        <f t="shared" si="161"/>
        <v>0-2 yrs</v>
      </c>
      <c r="K2624">
        <f t="shared" ca="1" si="163"/>
        <v>1</v>
      </c>
      <c r="L2624" t="s">
        <v>19</v>
      </c>
      <c r="M2624">
        <v>1</v>
      </c>
      <c r="N2624">
        <v>0</v>
      </c>
      <c r="O2624">
        <v>1</v>
      </c>
      <c r="P2624">
        <v>1</v>
      </c>
      <c r="Q2624">
        <v>0</v>
      </c>
      <c r="R2624">
        <f>SUM(M2624:N2624:O2624:P2624:Q2624)</f>
        <v>3</v>
      </c>
      <c r="S2624" s="1">
        <v>79310</v>
      </c>
      <c r="T2624" s="1" t="str">
        <f t="shared" si="162"/>
        <v>Medium</v>
      </c>
      <c r="U2624">
        <v>9</v>
      </c>
      <c r="V2624">
        <v>2022</v>
      </c>
      <c r="W2624" t="s">
        <v>28</v>
      </c>
      <c r="X2624">
        <v>8</v>
      </c>
    </row>
    <row r="2625" spans="1:24" x14ac:dyDescent="0.3">
      <c r="A2625">
        <v>2624</v>
      </c>
      <c r="B2625" t="s">
        <v>21</v>
      </c>
      <c r="C2625" t="str">
        <f>_xlfn.XLOOKUP(B2625,Lookup_table!B:B,Lookup_table!C:C)</f>
        <v>AI</v>
      </c>
      <c r="D2625" t="s">
        <v>14</v>
      </c>
      <c r="E2625" t="s">
        <v>38</v>
      </c>
      <c r="F2625" t="s">
        <v>52</v>
      </c>
      <c r="G2625" t="s">
        <v>17</v>
      </c>
      <c r="H2625" t="str">
        <f t="shared" si="160"/>
        <v>Remote</v>
      </c>
      <c r="I2625" t="s">
        <v>26</v>
      </c>
      <c r="J2625" t="str">
        <f t="shared" si="161"/>
        <v>3-6 yrs</v>
      </c>
      <c r="K2625">
        <f t="shared" ca="1" si="163"/>
        <v>3</v>
      </c>
      <c r="L2625" t="s">
        <v>19</v>
      </c>
      <c r="M2625">
        <v>1</v>
      </c>
      <c r="N2625">
        <v>0</v>
      </c>
      <c r="O2625">
        <v>1</v>
      </c>
      <c r="P2625">
        <v>0</v>
      </c>
      <c r="Q2625">
        <v>0</v>
      </c>
      <c r="R2625">
        <f>SUM(M2625:N2625:O2625:P2625:Q2625)</f>
        <v>2</v>
      </c>
      <c r="S2625" s="1">
        <v>130578</v>
      </c>
      <c r="T2625" s="1" t="str">
        <f t="shared" si="162"/>
        <v>High</v>
      </c>
      <c r="U2625">
        <v>5</v>
      </c>
      <c r="V2625">
        <v>2022</v>
      </c>
      <c r="W2625" t="s">
        <v>34</v>
      </c>
      <c r="X2625">
        <v>6</v>
      </c>
    </row>
    <row r="2626" spans="1:24" x14ac:dyDescent="0.3">
      <c r="A2626">
        <v>2625</v>
      </c>
      <c r="B2626" t="s">
        <v>41</v>
      </c>
      <c r="C2626" t="str">
        <f>_xlfn.XLOOKUP(B2626,Lookup_table!B:B,Lookup_table!C:C)</f>
        <v>Data</v>
      </c>
      <c r="D2626" t="s">
        <v>37</v>
      </c>
      <c r="E2626" t="s">
        <v>15</v>
      </c>
      <c r="F2626" t="s">
        <v>44</v>
      </c>
      <c r="G2626" t="s">
        <v>30</v>
      </c>
      <c r="H2626" t="str">
        <f t="shared" ref="H2626:H2689" si="164">IF(G2626="Remote","Remote","Onsite/Hybrid")</f>
        <v>Onsite/Hybrid</v>
      </c>
      <c r="I2626" t="s">
        <v>35</v>
      </c>
      <c r="J2626" t="str">
        <f t="shared" ref="J2626:J2689" si="165">IF(I2626="Entry","0-2 yrs",IF(I2626="Mid","3-6 yrs","7+ yrs"))</f>
        <v>0-2 yrs</v>
      </c>
      <c r="K2626">
        <f t="shared" ca="1" si="163"/>
        <v>1</v>
      </c>
      <c r="L2626" t="s">
        <v>27</v>
      </c>
      <c r="M2626">
        <v>0</v>
      </c>
      <c r="N2626">
        <v>1</v>
      </c>
      <c r="O2626">
        <v>0</v>
      </c>
      <c r="P2626">
        <v>0</v>
      </c>
      <c r="Q2626">
        <v>1</v>
      </c>
      <c r="R2626">
        <f>SUM(M2626:N2626:O2626:P2626:Q2626)</f>
        <v>2</v>
      </c>
      <c r="S2626" s="1">
        <v>62640</v>
      </c>
      <c r="T2626" s="1" t="str">
        <f t="shared" ref="T2626:T2689" si="166">IF(S2626&lt;=70000,"Low",IF(S2626&lt;=120000,"Medium","High"))</f>
        <v>Low</v>
      </c>
      <c r="U2626">
        <v>7</v>
      </c>
      <c r="V2626">
        <v>2023</v>
      </c>
      <c r="W2626" t="s">
        <v>34</v>
      </c>
      <c r="X2626">
        <v>2</v>
      </c>
    </row>
    <row r="2627" spans="1:24" x14ac:dyDescent="0.3">
      <c r="A2627">
        <v>2626</v>
      </c>
      <c r="B2627" t="s">
        <v>50</v>
      </c>
      <c r="C2627" t="str">
        <f>_xlfn.XLOOKUP(B2627,Lookup_table!B:B,Lookup_table!C:C)</f>
        <v>AI</v>
      </c>
      <c r="D2627" t="s">
        <v>22</v>
      </c>
      <c r="E2627" t="s">
        <v>42</v>
      </c>
      <c r="F2627" t="s">
        <v>44</v>
      </c>
      <c r="G2627" t="s">
        <v>25</v>
      </c>
      <c r="H2627" t="str">
        <f t="shared" si="164"/>
        <v>Onsite/Hybrid</v>
      </c>
      <c r="I2627" t="s">
        <v>35</v>
      </c>
      <c r="J2627" t="str">
        <f t="shared" si="165"/>
        <v>0-2 yrs</v>
      </c>
      <c r="K2627">
        <f t="shared" ref="K2627:K2690" ca="1" si="167">IF(J2627="0-2 yrs",RANDBETWEEN(0,2),IF(J2627="3-6 yrs", RANDBETWEEN(3,6),IF(J2627="7+ yrs", RANDBETWEEN(7,15)," ")))</f>
        <v>2</v>
      </c>
      <c r="L2627" t="s">
        <v>19</v>
      </c>
      <c r="M2627">
        <v>1</v>
      </c>
      <c r="N2627">
        <v>1</v>
      </c>
      <c r="O2627">
        <v>0</v>
      </c>
      <c r="P2627">
        <v>0</v>
      </c>
      <c r="Q2627">
        <v>1</v>
      </c>
      <c r="R2627">
        <f>SUM(M2627:N2627:O2627:P2627:Q2627)</f>
        <v>3</v>
      </c>
      <c r="S2627" s="1">
        <v>115148</v>
      </c>
      <c r="T2627" s="1" t="str">
        <f t="shared" si="166"/>
        <v>Medium</v>
      </c>
      <c r="U2627">
        <v>2</v>
      </c>
      <c r="V2627">
        <v>2022</v>
      </c>
      <c r="W2627" t="s">
        <v>20</v>
      </c>
      <c r="X2627">
        <v>1</v>
      </c>
    </row>
    <row r="2628" spans="1:24" x14ac:dyDescent="0.3">
      <c r="A2628">
        <v>2627</v>
      </c>
      <c r="B2628" t="s">
        <v>41</v>
      </c>
      <c r="C2628" t="str">
        <f>_xlfn.XLOOKUP(B2628,Lookup_table!B:B,Lookup_table!C:C)</f>
        <v>Data</v>
      </c>
      <c r="D2628" t="s">
        <v>34</v>
      </c>
      <c r="E2628" t="s">
        <v>23</v>
      </c>
      <c r="F2628" t="s">
        <v>51</v>
      </c>
      <c r="G2628" t="s">
        <v>25</v>
      </c>
      <c r="H2628" t="str">
        <f t="shared" si="164"/>
        <v>Onsite/Hybrid</v>
      </c>
      <c r="I2628" t="s">
        <v>18</v>
      </c>
      <c r="J2628" t="str">
        <f t="shared" si="165"/>
        <v>7+ yrs</v>
      </c>
      <c r="K2628">
        <f t="shared" ca="1" si="167"/>
        <v>14</v>
      </c>
      <c r="L2628" t="s">
        <v>39</v>
      </c>
      <c r="M2628">
        <v>1</v>
      </c>
      <c r="N2628">
        <v>0</v>
      </c>
      <c r="O2628">
        <v>1</v>
      </c>
      <c r="P2628">
        <v>1</v>
      </c>
      <c r="Q2628">
        <v>1</v>
      </c>
      <c r="R2628">
        <f>SUM(M2628:N2628:O2628:P2628:Q2628)</f>
        <v>4</v>
      </c>
      <c r="S2628" s="1">
        <v>144204</v>
      </c>
      <c r="T2628" s="1" t="str">
        <f t="shared" si="166"/>
        <v>High</v>
      </c>
      <c r="U2628">
        <v>4</v>
      </c>
      <c r="V2628">
        <v>2022</v>
      </c>
      <c r="W2628" t="s">
        <v>28</v>
      </c>
      <c r="X2628">
        <v>3</v>
      </c>
    </row>
    <row r="2629" spans="1:24" x14ac:dyDescent="0.3">
      <c r="A2629">
        <v>2628</v>
      </c>
      <c r="B2629" t="s">
        <v>33</v>
      </c>
      <c r="C2629" t="str">
        <f>_xlfn.XLOOKUP(B2629,Lookup_table!B:B,Lookup_table!C:C)</f>
        <v>Data</v>
      </c>
      <c r="D2629" t="s">
        <v>37</v>
      </c>
      <c r="E2629" t="s">
        <v>15</v>
      </c>
      <c r="F2629" t="s">
        <v>16</v>
      </c>
      <c r="G2629" t="s">
        <v>17</v>
      </c>
      <c r="H2629" t="str">
        <f t="shared" si="164"/>
        <v>Remote</v>
      </c>
      <c r="I2629" t="s">
        <v>26</v>
      </c>
      <c r="J2629" t="str">
        <f t="shared" si="165"/>
        <v>3-6 yrs</v>
      </c>
      <c r="K2629">
        <f t="shared" ca="1" si="167"/>
        <v>5</v>
      </c>
      <c r="L2629" t="s">
        <v>39</v>
      </c>
      <c r="M2629">
        <v>1</v>
      </c>
      <c r="N2629">
        <v>1</v>
      </c>
      <c r="O2629">
        <v>1</v>
      </c>
      <c r="P2629">
        <v>0</v>
      </c>
      <c r="Q2629">
        <v>1</v>
      </c>
      <c r="R2629">
        <f>SUM(M2629:N2629:O2629:P2629:Q2629)</f>
        <v>4</v>
      </c>
      <c r="S2629" s="1">
        <v>100148</v>
      </c>
      <c r="T2629" s="1" t="str">
        <f t="shared" si="166"/>
        <v>Medium</v>
      </c>
      <c r="U2629">
        <v>7</v>
      </c>
      <c r="V2629">
        <v>2024</v>
      </c>
      <c r="W2629" t="s">
        <v>20</v>
      </c>
      <c r="X2629">
        <v>1</v>
      </c>
    </row>
    <row r="2630" spans="1:24" x14ac:dyDescent="0.3">
      <c r="A2630">
        <v>2629</v>
      </c>
      <c r="B2630" t="s">
        <v>33</v>
      </c>
      <c r="C2630" t="str">
        <f>_xlfn.XLOOKUP(B2630,Lookup_table!B:B,Lookup_table!C:C)</f>
        <v>Data</v>
      </c>
      <c r="D2630" t="s">
        <v>37</v>
      </c>
      <c r="E2630" t="s">
        <v>42</v>
      </c>
      <c r="F2630" t="s">
        <v>24</v>
      </c>
      <c r="G2630" t="s">
        <v>25</v>
      </c>
      <c r="H2630" t="str">
        <f t="shared" si="164"/>
        <v>Onsite/Hybrid</v>
      </c>
      <c r="I2630" t="s">
        <v>26</v>
      </c>
      <c r="J2630" t="str">
        <f t="shared" si="165"/>
        <v>3-6 yrs</v>
      </c>
      <c r="K2630">
        <f t="shared" ca="1" si="167"/>
        <v>6</v>
      </c>
      <c r="L2630" t="s">
        <v>27</v>
      </c>
      <c r="M2630">
        <v>1</v>
      </c>
      <c r="N2630">
        <v>0</v>
      </c>
      <c r="O2630">
        <v>0</v>
      </c>
      <c r="P2630">
        <v>1</v>
      </c>
      <c r="Q2630">
        <v>1</v>
      </c>
      <c r="R2630">
        <f>SUM(M2630:N2630:O2630:P2630:Q2630)</f>
        <v>3</v>
      </c>
      <c r="S2630" s="1">
        <v>100015</v>
      </c>
      <c r="T2630" s="1" t="str">
        <f t="shared" si="166"/>
        <v>Medium</v>
      </c>
      <c r="U2630">
        <v>11</v>
      </c>
      <c r="V2630">
        <v>2020</v>
      </c>
      <c r="W2630" t="s">
        <v>20</v>
      </c>
      <c r="X2630">
        <v>5</v>
      </c>
    </row>
    <row r="2631" spans="1:24" x14ac:dyDescent="0.3">
      <c r="A2631">
        <v>2630</v>
      </c>
      <c r="B2631" t="s">
        <v>21</v>
      </c>
      <c r="C2631" t="str">
        <f>_xlfn.XLOOKUP(B2631,Lookup_table!B:B,Lookup_table!C:C)</f>
        <v>AI</v>
      </c>
      <c r="D2631" t="s">
        <v>37</v>
      </c>
      <c r="E2631" t="s">
        <v>32</v>
      </c>
      <c r="F2631" t="s">
        <v>51</v>
      </c>
      <c r="G2631" t="s">
        <v>30</v>
      </c>
      <c r="H2631" t="str">
        <f t="shared" si="164"/>
        <v>Onsite/Hybrid</v>
      </c>
      <c r="I2631" t="s">
        <v>18</v>
      </c>
      <c r="J2631" t="str">
        <f t="shared" si="165"/>
        <v>7+ yrs</v>
      </c>
      <c r="K2631">
        <f t="shared" ca="1" si="167"/>
        <v>10</v>
      </c>
      <c r="L2631" t="s">
        <v>39</v>
      </c>
      <c r="M2631">
        <v>0</v>
      </c>
      <c r="N2631">
        <v>1</v>
      </c>
      <c r="O2631">
        <v>1</v>
      </c>
      <c r="P2631">
        <v>1</v>
      </c>
      <c r="Q2631">
        <v>1</v>
      </c>
      <c r="R2631">
        <f>SUM(M2631:N2631:O2631:P2631:Q2631)</f>
        <v>4</v>
      </c>
      <c r="S2631" s="1">
        <v>177612</v>
      </c>
      <c r="T2631" s="1" t="str">
        <f t="shared" si="166"/>
        <v>High</v>
      </c>
      <c r="U2631">
        <v>1</v>
      </c>
      <c r="V2631">
        <v>2025</v>
      </c>
      <c r="W2631" t="s">
        <v>28</v>
      </c>
      <c r="X2631">
        <v>8</v>
      </c>
    </row>
    <row r="2632" spans="1:24" x14ac:dyDescent="0.3">
      <c r="A2632">
        <v>2631</v>
      </c>
      <c r="B2632" t="s">
        <v>41</v>
      </c>
      <c r="C2632" t="str">
        <f>_xlfn.XLOOKUP(B2632,Lookup_table!B:B,Lookup_table!C:C)</f>
        <v>Data</v>
      </c>
      <c r="D2632" t="s">
        <v>14</v>
      </c>
      <c r="E2632" t="s">
        <v>38</v>
      </c>
      <c r="F2632" t="s">
        <v>51</v>
      </c>
      <c r="G2632" t="s">
        <v>17</v>
      </c>
      <c r="H2632" t="str">
        <f t="shared" si="164"/>
        <v>Remote</v>
      </c>
      <c r="I2632" t="s">
        <v>35</v>
      </c>
      <c r="J2632" t="str">
        <f t="shared" si="165"/>
        <v>0-2 yrs</v>
      </c>
      <c r="K2632">
        <f t="shared" ca="1" si="167"/>
        <v>2</v>
      </c>
      <c r="L2632" t="s">
        <v>39</v>
      </c>
      <c r="M2632">
        <v>1</v>
      </c>
      <c r="N2632">
        <v>1</v>
      </c>
      <c r="O2632">
        <v>1</v>
      </c>
      <c r="P2632">
        <v>0</v>
      </c>
      <c r="Q2632">
        <v>0</v>
      </c>
      <c r="R2632">
        <f>SUM(M2632:N2632:O2632:P2632:Q2632)</f>
        <v>3</v>
      </c>
      <c r="S2632" s="1">
        <v>63162</v>
      </c>
      <c r="T2632" s="1" t="str">
        <f t="shared" si="166"/>
        <v>Low</v>
      </c>
      <c r="U2632">
        <v>6</v>
      </c>
      <c r="V2632">
        <v>2020</v>
      </c>
      <c r="W2632" t="s">
        <v>28</v>
      </c>
      <c r="X2632">
        <v>7</v>
      </c>
    </row>
    <row r="2633" spans="1:24" x14ac:dyDescent="0.3">
      <c r="A2633">
        <v>2632</v>
      </c>
      <c r="B2633" t="s">
        <v>31</v>
      </c>
      <c r="C2633" t="str">
        <f>_xlfn.XLOOKUP(B2633,Lookup_table!B:B,Lookup_table!C:C)</f>
        <v>Business</v>
      </c>
      <c r="D2633" t="s">
        <v>14</v>
      </c>
      <c r="E2633" t="s">
        <v>32</v>
      </c>
      <c r="F2633" t="s">
        <v>24</v>
      </c>
      <c r="G2633" t="s">
        <v>25</v>
      </c>
      <c r="H2633" t="str">
        <f t="shared" si="164"/>
        <v>Onsite/Hybrid</v>
      </c>
      <c r="I2633" t="s">
        <v>26</v>
      </c>
      <c r="J2633" t="str">
        <f t="shared" si="165"/>
        <v>3-6 yrs</v>
      </c>
      <c r="K2633">
        <f t="shared" ca="1" si="167"/>
        <v>6</v>
      </c>
      <c r="L2633" t="s">
        <v>19</v>
      </c>
      <c r="M2633">
        <v>0</v>
      </c>
      <c r="N2633">
        <v>0</v>
      </c>
      <c r="O2633">
        <v>0</v>
      </c>
      <c r="P2633">
        <v>0</v>
      </c>
      <c r="Q2633">
        <v>1</v>
      </c>
      <c r="R2633">
        <f>SUM(M2633:N2633:O2633:P2633:Q2633)</f>
        <v>1</v>
      </c>
      <c r="S2633" s="1">
        <v>87426</v>
      </c>
      <c r="T2633" s="1" t="str">
        <f t="shared" si="166"/>
        <v>Medium</v>
      </c>
      <c r="U2633">
        <v>10</v>
      </c>
      <c r="V2633">
        <v>2026</v>
      </c>
      <c r="W2633" t="s">
        <v>28</v>
      </c>
      <c r="X2633">
        <v>9</v>
      </c>
    </row>
    <row r="2634" spans="1:24" x14ac:dyDescent="0.3">
      <c r="A2634">
        <v>2633</v>
      </c>
      <c r="B2634" t="s">
        <v>33</v>
      </c>
      <c r="C2634" t="str">
        <f>_xlfn.XLOOKUP(B2634,Lookup_table!B:B,Lookup_table!C:C)</f>
        <v>Data</v>
      </c>
      <c r="D2634" t="s">
        <v>34</v>
      </c>
      <c r="E2634" t="s">
        <v>42</v>
      </c>
      <c r="F2634" t="s">
        <v>24</v>
      </c>
      <c r="G2634" t="s">
        <v>17</v>
      </c>
      <c r="H2634" t="str">
        <f t="shared" si="164"/>
        <v>Remote</v>
      </c>
      <c r="I2634" t="s">
        <v>18</v>
      </c>
      <c r="J2634" t="str">
        <f t="shared" si="165"/>
        <v>7+ yrs</v>
      </c>
      <c r="K2634">
        <f t="shared" ca="1" si="167"/>
        <v>13</v>
      </c>
      <c r="L2634" t="s">
        <v>19</v>
      </c>
      <c r="M2634">
        <v>0</v>
      </c>
      <c r="N2634">
        <v>0</v>
      </c>
      <c r="O2634">
        <v>1</v>
      </c>
      <c r="P2634">
        <v>0</v>
      </c>
      <c r="Q2634">
        <v>0</v>
      </c>
      <c r="R2634">
        <f>SUM(M2634:N2634:O2634:P2634:Q2634)</f>
        <v>1</v>
      </c>
      <c r="S2634" s="1">
        <v>116369</v>
      </c>
      <c r="T2634" s="1" t="str">
        <f t="shared" si="166"/>
        <v>Medium</v>
      </c>
      <c r="U2634">
        <v>1</v>
      </c>
      <c r="V2634">
        <v>2023</v>
      </c>
      <c r="W2634" t="s">
        <v>28</v>
      </c>
      <c r="X2634">
        <v>7</v>
      </c>
    </row>
    <row r="2635" spans="1:24" x14ac:dyDescent="0.3">
      <c r="A2635">
        <v>2634</v>
      </c>
      <c r="B2635" t="s">
        <v>36</v>
      </c>
      <c r="C2635" t="str">
        <f>_xlfn.XLOOKUP(B2635,Lookup_table!B:B,Lookup_table!C:C)</f>
        <v>Data</v>
      </c>
      <c r="D2635" t="s">
        <v>22</v>
      </c>
      <c r="E2635" t="s">
        <v>38</v>
      </c>
      <c r="F2635" t="s">
        <v>44</v>
      </c>
      <c r="G2635" t="s">
        <v>17</v>
      </c>
      <c r="H2635" t="str">
        <f t="shared" si="164"/>
        <v>Remote</v>
      </c>
      <c r="I2635" t="s">
        <v>18</v>
      </c>
      <c r="J2635" t="str">
        <f t="shared" si="165"/>
        <v>7+ yrs</v>
      </c>
      <c r="K2635">
        <f t="shared" ca="1" si="167"/>
        <v>7</v>
      </c>
      <c r="L2635" t="s">
        <v>27</v>
      </c>
      <c r="M2635">
        <v>1</v>
      </c>
      <c r="N2635">
        <v>1</v>
      </c>
      <c r="O2635">
        <v>1</v>
      </c>
      <c r="P2635">
        <v>1</v>
      </c>
      <c r="Q2635">
        <v>1</v>
      </c>
      <c r="R2635">
        <f>SUM(M2635:N2635:O2635:P2635:Q2635)</f>
        <v>5</v>
      </c>
      <c r="S2635" s="1">
        <v>160351</v>
      </c>
      <c r="T2635" s="1" t="str">
        <f t="shared" si="166"/>
        <v>High</v>
      </c>
      <c r="U2635">
        <v>12</v>
      </c>
      <c r="V2635">
        <v>2024</v>
      </c>
      <c r="W2635" t="s">
        <v>28</v>
      </c>
      <c r="X2635">
        <v>5</v>
      </c>
    </row>
    <row r="2636" spans="1:24" x14ac:dyDescent="0.3">
      <c r="A2636">
        <v>2635</v>
      </c>
      <c r="B2636" t="s">
        <v>50</v>
      </c>
      <c r="C2636" t="str">
        <f>_xlfn.XLOOKUP(B2636,Lookup_table!B:B,Lookup_table!C:C)</f>
        <v>AI</v>
      </c>
      <c r="D2636" t="s">
        <v>14</v>
      </c>
      <c r="E2636" t="s">
        <v>38</v>
      </c>
      <c r="F2636" t="s">
        <v>44</v>
      </c>
      <c r="G2636" t="s">
        <v>25</v>
      </c>
      <c r="H2636" t="str">
        <f t="shared" si="164"/>
        <v>Onsite/Hybrid</v>
      </c>
      <c r="I2636" t="s">
        <v>26</v>
      </c>
      <c r="J2636" t="str">
        <f t="shared" si="165"/>
        <v>3-6 yrs</v>
      </c>
      <c r="K2636">
        <f t="shared" ca="1" si="167"/>
        <v>3</v>
      </c>
      <c r="L2636" t="s">
        <v>19</v>
      </c>
      <c r="M2636">
        <v>1</v>
      </c>
      <c r="N2636">
        <v>0</v>
      </c>
      <c r="O2636">
        <v>0</v>
      </c>
      <c r="P2636">
        <v>0</v>
      </c>
      <c r="Q2636">
        <v>1</v>
      </c>
      <c r="R2636">
        <f>SUM(M2636:N2636:O2636:P2636:Q2636)</f>
        <v>2</v>
      </c>
      <c r="S2636" s="1">
        <v>128047</v>
      </c>
      <c r="T2636" s="1" t="str">
        <f t="shared" si="166"/>
        <v>High</v>
      </c>
      <c r="U2636">
        <v>4</v>
      </c>
      <c r="V2636">
        <v>2022</v>
      </c>
      <c r="W2636" t="s">
        <v>20</v>
      </c>
      <c r="X2636">
        <v>3</v>
      </c>
    </row>
    <row r="2637" spans="1:24" x14ac:dyDescent="0.3">
      <c r="A2637">
        <v>2636</v>
      </c>
      <c r="B2637" t="s">
        <v>21</v>
      </c>
      <c r="C2637" t="str">
        <f>_xlfn.XLOOKUP(B2637,Lookup_table!B:B,Lookup_table!C:C)</f>
        <v>AI</v>
      </c>
      <c r="D2637" t="s">
        <v>14</v>
      </c>
      <c r="E2637" t="s">
        <v>38</v>
      </c>
      <c r="F2637" t="s">
        <v>51</v>
      </c>
      <c r="G2637" t="s">
        <v>17</v>
      </c>
      <c r="H2637" t="str">
        <f t="shared" si="164"/>
        <v>Remote</v>
      </c>
      <c r="I2637" t="s">
        <v>18</v>
      </c>
      <c r="J2637" t="str">
        <f t="shared" si="165"/>
        <v>7+ yrs</v>
      </c>
      <c r="K2637">
        <f t="shared" ca="1" si="167"/>
        <v>11</v>
      </c>
      <c r="L2637" t="s">
        <v>19</v>
      </c>
      <c r="M2637">
        <v>0</v>
      </c>
      <c r="N2637">
        <v>0</v>
      </c>
      <c r="O2637">
        <v>0</v>
      </c>
      <c r="P2637">
        <v>0</v>
      </c>
      <c r="Q2637">
        <v>1</v>
      </c>
      <c r="R2637">
        <f>SUM(M2637:N2637:O2637:P2637:Q2637)</f>
        <v>1</v>
      </c>
      <c r="S2637" s="1">
        <v>154876</v>
      </c>
      <c r="T2637" s="1" t="str">
        <f t="shared" si="166"/>
        <v>High</v>
      </c>
      <c r="U2637">
        <v>10</v>
      </c>
      <c r="V2637">
        <v>2026</v>
      </c>
      <c r="W2637" t="s">
        <v>20</v>
      </c>
      <c r="X2637">
        <v>5</v>
      </c>
    </row>
    <row r="2638" spans="1:24" x14ac:dyDescent="0.3">
      <c r="A2638">
        <v>2637</v>
      </c>
      <c r="B2638" t="s">
        <v>33</v>
      </c>
      <c r="C2638" t="str">
        <f>_xlfn.XLOOKUP(B2638,Lookup_table!B:B,Lookup_table!C:C)</f>
        <v>Data</v>
      </c>
      <c r="D2638" t="s">
        <v>22</v>
      </c>
      <c r="E2638" t="s">
        <v>15</v>
      </c>
      <c r="F2638" t="s">
        <v>44</v>
      </c>
      <c r="G2638" t="s">
        <v>17</v>
      </c>
      <c r="H2638" t="str">
        <f t="shared" si="164"/>
        <v>Remote</v>
      </c>
      <c r="I2638" t="s">
        <v>18</v>
      </c>
      <c r="J2638" t="str">
        <f t="shared" si="165"/>
        <v>7+ yrs</v>
      </c>
      <c r="K2638">
        <f t="shared" ca="1" si="167"/>
        <v>14</v>
      </c>
      <c r="L2638" t="s">
        <v>19</v>
      </c>
      <c r="M2638">
        <v>0</v>
      </c>
      <c r="N2638">
        <v>0</v>
      </c>
      <c r="O2638">
        <v>1</v>
      </c>
      <c r="P2638">
        <v>1</v>
      </c>
      <c r="Q2638">
        <v>0</v>
      </c>
      <c r="R2638">
        <f>SUM(M2638:N2638:O2638:P2638:Q2638)</f>
        <v>2</v>
      </c>
      <c r="S2638" s="1">
        <v>148921</v>
      </c>
      <c r="T2638" s="1" t="str">
        <f t="shared" si="166"/>
        <v>High</v>
      </c>
      <c r="U2638">
        <v>11</v>
      </c>
      <c r="V2638">
        <v>2023</v>
      </c>
      <c r="W2638" t="s">
        <v>28</v>
      </c>
      <c r="X2638">
        <v>2</v>
      </c>
    </row>
    <row r="2639" spans="1:24" x14ac:dyDescent="0.3">
      <c r="A2639">
        <v>2638</v>
      </c>
      <c r="B2639" t="s">
        <v>33</v>
      </c>
      <c r="C2639" t="str">
        <f>_xlfn.XLOOKUP(B2639,Lookup_table!B:B,Lookup_table!C:C)</f>
        <v>Data</v>
      </c>
      <c r="D2639" t="s">
        <v>34</v>
      </c>
      <c r="E2639" t="s">
        <v>32</v>
      </c>
      <c r="F2639" t="s">
        <v>51</v>
      </c>
      <c r="G2639" t="s">
        <v>17</v>
      </c>
      <c r="H2639" t="str">
        <f t="shared" si="164"/>
        <v>Remote</v>
      </c>
      <c r="I2639" t="s">
        <v>26</v>
      </c>
      <c r="J2639" t="str">
        <f t="shared" si="165"/>
        <v>3-6 yrs</v>
      </c>
      <c r="K2639">
        <f t="shared" ca="1" si="167"/>
        <v>4</v>
      </c>
      <c r="L2639" t="s">
        <v>27</v>
      </c>
      <c r="M2639">
        <v>0</v>
      </c>
      <c r="N2639">
        <v>0</v>
      </c>
      <c r="O2639">
        <v>1</v>
      </c>
      <c r="P2639">
        <v>0</v>
      </c>
      <c r="Q2639">
        <v>1</v>
      </c>
      <c r="R2639">
        <f>SUM(M2639:N2639:O2639:P2639:Q2639)</f>
        <v>2</v>
      </c>
      <c r="S2639" s="1">
        <v>96108</v>
      </c>
      <c r="T2639" s="1" t="str">
        <f t="shared" si="166"/>
        <v>Medium</v>
      </c>
      <c r="U2639">
        <v>8</v>
      </c>
      <c r="V2639">
        <v>2025</v>
      </c>
      <c r="W2639" t="s">
        <v>20</v>
      </c>
      <c r="X2639">
        <v>4</v>
      </c>
    </row>
    <row r="2640" spans="1:24" x14ac:dyDescent="0.3">
      <c r="A2640">
        <v>2639</v>
      </c>
      <c r="B2640" t="s">
        <v>33</v>
      </c>
      <c r="C2640" t="str">
        <f>_xlfn.XLOOKUP(B2640,Lookup_table!B:B,Lookup_table!C:C)</f>
        <v>Data</v>
      </c>
      <c r="D2640" t="s">
        <v>22</v>
      </c>
      <c r="E2640" t="s">
        <v>32</v>
      </c>
      <c r="F2640" t="s">
        <v>52</v>
      </c>
      <c r="G2640" t="s">
        <v>25</v>
      </c>
      <c r="H2640" t="str">
        <f t="shared" si="164"/>
        <v>Onsite/Hybrid</v>
      </c>
      <c r="I2640" t="s">
        <v>26</v>
      </c>
      <c r="J2640" t="str">
        <f t="shared" si="165"/>
        <v>3-6 yrs</v>
      </c>
      <c r="K2640">
        <f t="shared" ca="1" si="167"/>
        <v>5</v>
      </c>
      <c r="L2640" t="s">
        <v>39</v>
      </c>
      <c r="M2640">
        <v>1</v>
      </c>
      <c r="N2640">
        <v>0</v>
      </c>
      <c r="O2640">
        <v>0</v>
      </c>
      <c r="P2640">
        <v>0</v>
      </c>
      <c r="Q2640">
        <v>1</v>
      </c>
      <c r="R2640">
        <f>SUM(M2640:N2640:O2640:P2640:Q2640)</f>
        <v>2</v>
      </c>
      <c r="S2640" s="1">
        <v>105764</v>
      </c>
      <c r="T2640" s="1" t="str">
        <f t="shared" si="166"/>
        <v>Medium</v>
      </c>
      <c r="U2640">
        <v>8</v>
      </c>
      <c r="V2640">
        <v>2026</v>
      </c>
      <c r="W2640" t="s">
        <v>28</v>
      </c>
      <c r="X2640">
        <v>8</v>
      </c>
    </row>
    <row r="2641" spans="1:24" x14ac:dyDescent="0.3">
      <c r="A2641">
        <v>2640</v>
      </c>
      <c r="B2641" t="s">
        <v>31</v>
      </c>
      <c r="C2641" t="str">
        <f>_xlfn.XLOOKUP(B2641,Lookup_table!B:B,Lookup_table!C:C)</f>
        <v>Business</v>
      </c>
      <c r="D2641" t="s">
        <v>14</v>
      </c>
      <c r="E2641" t="s">
        <v>23</v>
      </c>
      <c r="F2641" t="s">
        <v>52</v>
      </c>
      <c r="G2641" t="s">
        <v>17</v>
      </c>
      <c r="H2641" t="str">
        <f t="shared" si="164"/>
        <v>Remote</v>
      </c>
      <c r="I2641" t="s">
        <v>26</v>
      </c>
      <c r="J2641" t="str">
        <f t="shared" si="165"/>
        <v>3-6 yrs</v>
      </c>
      <c r="K2641">
        <f t="shared" ca="1" si="167"/>
        <v>4</v>
      </c>
      <c r="L2641" t="s">
        <v>27</v>
      </c>
      <c r="M2641">
        <v>0</v>
      </c>
      <c r="N2641">
        <v>0</v>
      </c>
      <c r="O2641">
        <v>0</v>
      </c>
      <c r="P2641">
        <v>0</v>
      </c>
      <c r="Q2641">
        <v>0</v>
      </c>
      <c r="R2641">
        <f>SUM(M2641:N2641:O2641:P2641:Q2641)</f>
        <v>0</v>
      </c>
      <c r="S2641" s="1">
        <v>76386</v>
      </c>
      <c r="T2641" s="1" t="str">
        <f t="shared" si="166"/>
        <v>Medium</v>
      </c>
      <c r="U2641">
        <v>8</v>
      </c>
      <c r="V2641">
        <v>2026</v>
      </c>
      <c r="W2641" t="s">
        <v>28</v>
      </c>
      <c r="X2641">
        <v>7</v>
      </c>
    </row>
    <row r="2642" spans="1:24" x14ac:dyDescent="0.3">
      <c r="A2642">
        <v>2641</v>
      </c>
      <c r="B2642" t="s">
        <v>41</v>
      </c>
      <c r="C2642" t="str">
        <f>_xlfn.XLOOKUP(B2642,Lookup_table!B:B,Lookup_table!C:C)</f>
        <v>Data</v>
      </c>
      <c r="D2642" t="s">
        <v>22</v>
      </c>
      <c r="E2642" t="s">
        <v>32</v>
      </c>
      <c r="F2642" t="s">
        <v>44</v>
      </c>
      <c r="G2642" t="s">
        <v>25</v>
      </c>
      <c r="H2642" t="str">
        <f t="shared" si="164"/>
        <v>Onsite/Hybrid</v>
      </c>
      <c r="I2642" t="s">
        <v>35</v>
      </c>
      <c r="J2642" t="str">
        <f t="shared" si="165"/>
        <v>0-2 yrs</v>
      </c>
      <c r="K2642">
        <f t="shared" ca="1" si="167"/>
        <v>1</v>
      </c>
      <c r="L2642" t="s">
        <v>39</v>
      </c>
      <c r="M2642">
        <v>0</v>
      </c>
      <c r="N2642">
        <v>0</v>
      </c>
      <c r="O2642">
        <v>1</v>
      </c>
      <c r="P2642">
        <v>1</v>
      </c>
      <c r="Q2642">
        <v>1</v>
      </c>
      <c r="R2642">
        <f>SUM(M2642:N2642:O2642:P2642:Q2642)</f>
        <v>3</v>
      </c>
      <c r="S2642" s="1">
        <v>110315</v>
      </c>
      <c r="T2642" s="1" t="str">
        <f t="shared" si="166"/>
        <v>Medium</v>
      </c>
      <c r="U2642">
        <v>2</v>
      </c>
      <c r="V2642">
        <v>2022</v>
      </c>
      <c r="W2642" t="s">
        <v>28</v>
      </c>
      <c r="X2642">
        <v>5</v>
      </c>
    </row>
    <row r="2643" spans="1:24" x14ac:dyDescent="0.3">
      <c r="A2643">
        <v>2642</v>
      </c>
      <c r="B2643" t="s">
        <v>33</v>
      </c>
      <c r="C2643" t="str">
        <f>_xlfn.XLOOKUP(B2643,Lookup_table!B:B,Lookup_table!C:C)</f>
        <v>Data</v>
      </c>
      <c r="D2643" t="s">
        <v>37</v>
      </c>
      <c r="E2643" t="s">
        <v>32</v>
      </c>
      <c r="F2643" t="s">
        <v>43</v>
      </c>
      <c r="G2643" t="s">
        <v>17</v>
      </c>
      <c r="H2643" t="str">
        <f t="shared" si="164"/>
        <v>Remote</v>
      </c>
      <c r="I2643" t="s">
        <v>18</v>
      </c>
      <c r="J2643" t="str">
        <f t="shared" si="165"/>
        <v>7+ yrs</v>
      </c>
      <c r="K2643">
        <f t="shared" ca="1" si="167"/>
        <v>9</v>
      </c>
      <c r="L2643" t="s">
        <v>19</v>
      </c>
      <c r="M2643">
        <v>0</v>
      </c>
      <c r="N2643">
        <v>1</v>
      </c>
      <c r="O2643">
        <v>0</v>
      </c>
      <c r="P2643">
        <v>1</v>
      </c>
      <c r="Q2643">
        <v>1</v>
      </c>
      <c r="R2643">
        <f>SUM(M2643:N2643:O2643:P2643:Q2643)</f>
        <v>3</v>
      </c>
      <c r="S2643" s="1">
        <v>128698</v>
      </c>
      <c r="T2643" s="1" t="str">
        <f t="shared" si="166"/>
        <v>High</v>
      </c>
      <c r="U2643">
        <v>8</v>
      </c>
      <c r="V2643">
        <v>2025</v>
      </c>
      <c r="W2643" t="s">
        <v>34</v>
      </c>
      <c r="X2643">
        <v>5</v>
      </c>
    </row>
    <row r="2644" spans="1:24" x14ac:dyDescent="0.3">
      <c r="A2644">
        <v>2643</v>
      </c>
      <c r="B2644" t="s">
        <v>41</v>
      </c>
      <c r="C2644" t="str">
        <f>_xlfn.XLOOKUP(B2644,Lookup_table!B:B,Lookup_table!C:C)</f>
        <v>Data</v>
      </c>
      <c r="D2644" t="s">
        <v>22</v>
      </c>
      <c r="E2644" t="s">
        <v>40</v>
      </c>
      <c r="F2644" t="s">
        <v>16</v>
      </c>
      <c r="G2644" t="s">
        <v>17</v>
      </c>
      <c r="H2644" t="str">
        <f t="shared" si="164"/>
        <v>Remote</v>
      </c>
      <c r="I2644" t="s">
        <v>18</v>
      </c>
      <c r="J2644" t="str">
        <f t="shared" si="165"/>
        <v>7+ yrs</v>
      </c>
      <c r="K2644">
        <f t="shared" ca="1" si="167"/>
        <v>10</v>
      </c>
      <c r="L2644" t="s">
        <v>39</v>
      </c>
      <c r="M2644">
        <v>0</v>
      </c>
      <c r="N2644">
        <v>1</v>
      </c>
      <c r="O2644">
        <v>0</v>
      </c>
      <c r="P2644">
        <v>0</v>
      </c>
      <c r="Q2644">
        <v>1</v>
      </c>
      <c r="R2644">
        <f>SUM(M2644:N2644:O2644:P2644:Q2644)</f>
        <v>2</v>
      </c>
      <c r="S2644" s="1">
        <v>129390</v>
      </c>
      <c r="T2644" s="1" t="str">
        <f t="shared" si="166"/>
        <v>High</v>
      </c>
      <c r="U2644">
        <v>3</v>
      </c>
      <c r="V2644">
        <v>2022</v>
      </c>
      <c r="W2644" t="s">
        <v>20</v>
      </c>
      <c r="X2644">
        <v>5</v>
      </c>
    </row>
    <row r="2645" spans="1:24" x14ac:dyDescent="0.3">
      <c r="A2645">
        <v>2644</v>
      </c>
      <c r="B2645" t="s">
        <v>50</v>
      </c>
      <c r="C2645" t="str">
        <f>_xlfn.XLOOKUP(B2645,Lookup_table!B:B,Lookup_table!C:C)</f>
        <v>AI</v>
      </c>
      <c r="D2645" t="s">
        <v>34</v>
      </c>
      <c r="E2645" t="s">
        <v>23</v>
      </c>
      <c r="F2645" t="s">
        <v>29</v>
      </c>
      <c r="G2645" t="s">
        <v>17</v>
      </c>
      <c r="H2645" t="str">
        <f t="shared" si="164"/>
        <v>Remote</v>
      </c>
      <c r="I2645" t="s">
        <v>18</v>
      </c>
      <c r="J2645" t="str">
        <f t="shared" si="165"/>
        <v>7+ yrs</v>
      </c>
      <c r="K2645">
        <f t="shared" ca="1" si="167"/>
        <v>9</v>
      </c>
      <c r="L2645" t="s">
        <v>19</v>
      </c>
      <c r="M2645">
        <v>0</v>
      </c>
      <c r="N2645">
        <v>1</v>
      </c>
      <c r="O2645">
        <v>1</v>
      </c>
      <c r="P2645">
        <v>1</v>
      </c>
      <c r="Q2645">
        <v>0</v>
      </c>
      <c r="R2645">
        <f>SUM(M2645:N2645:O2645:P2645:Q2645)</f>
        <v>3</v>
      </c>
      <c r="S2645" s="1">
        <v>170183</v>
      </c>
      <c r="T2645" s="1" t="str">
        <f t="shared" si="166"/>
        <v>High</v>
      </c>
      <c r="U2645">
        <v>7</v>
      </c>
      <c r="V2645">
        <v>2026</v>
      </c>
      <c r="W2645" t="s">
        <v>28</v>
      </c>
      <c r="X2645">
        <v>2</v>
      </c>
    </row>
    <row r="2646" spans="1:24" x14ac:dyDescent="0.3">
      <c r="A2646">
        <v>2645</v>
      </c>
      <c r="B2646" t="s">
        <v>31</v>
      </c>
      <c r="C2646" t="str">
        <f>_xlfn.XLOOKUP(B2646,Lookup_table!B:B,Lookup_table!C:C)</f>
        <v>Business</v>
      </c>
      <c r="D2646" t="s">
        <v>14</v>
      </c>
      <c r="E2646" t="s">
        <v>15</v>
      </c>
      <c r="F2646" t="s">
        <v>52</v>
      </c>
      <c r="G2646" t="s">
        <v>17</v>
      </c>
      <c r="H2646" t="str">
        <f t="shared" si="164"/>
        <v>Remote</v>
      </c>
      <c r="I2646" t="s">
        <v>26</v>
      </c>
      <c r="J2646" t="str">
        <f t="shared" si="165"/>
        <v>3-6 yrs</v>
      </c>
      <c r="K2646">
        <f t="shared" ca="1" si="167"/>
        <v>4</v>
      </c>
      <c r="L2646" t="s">
        <v>27</v>
      </c>
      <c r="M2646">
        <v>0</v>
      </c>
      <c r="N2646">
        <v>0</v>
      </c>
      <c r="O2646">
        <v>1</v>
      </c>
      <c r="P2646">
        <v>0</v>
      </c>
      <c r="Q2646">
        <v>0</v>
      </c>
      <c r="R2646">
        <f>SUM(M2646:N2646:O2646:P2646:Q2646)</f>
        <v>1</v>
      </c>
      <c r="S2646" s="1">
        <v>86047</v>
      </c>
      <c r="T2646" s="1" t="str">
        <f t="shared" si="166"/>
        <v>Medium</v>
      </c>
      <c r="U2646">
        <v>7</v>
      </c>
      <c r="V2646">
        <v>2022</v>
      </c>
      <c r="W2646" t="s">
        <v>28</v>
      </c>
      <c r="X2646">
        <v>7</v>
      </c>
    </row>
    <row r="2647" spans="1:24" x14ac:dyDescent="0.3">
      <c r="A2647">
        <v>2646</v>
      </c>
      <c r="B2647" t="s">
        <v>31</v>
      </c>
      <c r="C2647" t="str">
        <f>_xlfn.XLOOKUP(B2647,Lookup_table!B:B,Lookup_table!C:C)</f>
        <v>Business</v>
      </c>
      <c r="D2647" t="s">
        <v>22</v>
      </c>
      <c r="E2647" t="s">
        <v>38</v>
      </c>
      <c r="F2647" t="s">
        <v>52</v>
      </c>
      <c r="G2647" t="s">
        <v>25</v>
      </c>
      <c r="H2647" t="str">
        <f t="shared" si="164"/>
        <v>Onsite/Hybrid</v>
      </c>
      <c r="I2647" t="s">
        <v>26</v>
      </c>
      <c r="J2647" t="str">
        <f t="shared" si="165"/>
        <v>3-6 yrs</v>
      </c>
      <c r="K2647">
        <f t="shared" ca="1" si="167"/>
        <v>3</v>
      </c>
      <c r="L2647" t="s">
        <v>19</v>
      </c>
      <c r="M2647">
        <v>0</v>
      </c>
      <c r="N2647">
        <v>1</v>
      </c>
      <c r="O2647">
        <v>0</v>
      </c>
      <c r="P2647">
        <v>0</v>
      </c>
      <c r="Q2647">
        <v>1</v>
      </c>
      <c r="R2647">
        <f>SUM(M2647:N2647:O2647:P2647:Q2647)</f>
        <v>2</v>
      </c>
      <c r="S2647" s="1">
        <v>105124</v>
      </c>
      <c r="T2647" s="1" t="str">
        <f t="shared" si="166"/>
        <v>Medium</v>
      </c>
      <c r="U2647">
        <v>5</v>
      </c>
      <c r="V2647">
        <v>2020</v>
      </c>
      <c r="W2647" t="s">
        <v>34</v>
      </c>
      <c r="X2647">
        <v>2</v>
      </c>
    </row>
    <row r="2648" spans="1:24" x14ac:dyDescent="0.3">
      <c r="A2648">
        <v>2647</v>
      </c>
      <c r="B2648" t="s">
        <v>41</v>
      </c>
      <c r="C2648" t="str">
        <f>_xlfn.XLOOKUP(B2648,Lookup_table!B:B,Lookup_table!C:C)</f>
        <v>Data</v>
      </c>
      <c r="D2648" t="s">
        <v>14</v>
      </c>
      <c r="E2648" t="s">
        <v>32</v>
      </c>
      <c r="F2648" t="s">
        <v>29</v>
      </c>
      <c r="G2648" t="s">
        <v>25</v>
      </c>
      <c r="H2648" t="str">
        <f t="shared" si="164"/>
        <v>Onsite/Hybrid</v>
      </c>
      <c r="I2648" t="s">
        <v>26</v>
      </c>
      <c r="J2648" t="str">
        <f t="shared" si="165"/>
        <v>3-6 yrs</v>
      </c>
      <c r="K2648">
        <f t="shared" ca="1" si="167"/>
        <v>4</v>
      </c>
      <c r="L2648" t="s">
        <v>39</v>
      </c>
      <c r="M2648">
        <v>0</v>
      </c>
      <c r="N2648">
        <v>1</v>
      </c>
      <c r="O2648">
        <v>0</v>
      </c>
      <c r="P2648">
        <v>1</v>
      </c>
      <c r="Q2648">
        <v>0</v>
      </c>
      <c r="R2648">
        <f>SUM(M2648:N2648:O2648:P2648:Q2648)</f>
        <v>2</v>
      </c>
      <c r="S2648" s="1">
        <v>90051</v>
      </c>
      <c r="T2648" s="1" t="str">
        <f t="shared" si="166"/>
        <v>Medium</v>
      </c>
      <c r="U2648">
        <v>11</v>
      </c>
      <c r="V2648">
        <v>2022</v>
      </c>
      <c r="W2648" t="s">
        <v>20</v>
      </c>
      <c r="X2648">
        <v>1</v>
      </c>
    </row>
    <row r="2649" spans="1:24" x14ac:dyDescent="0.3">
      <c r="A2649">
        <v>2648</v>
      </c>
      <c r="B2649" t="s">
        <v>50</v>
      </c>
      <c r="C2649" t="str">
        <f>_xlfn.XLOOKUP(B2649,Lookup_table!B:B,Lookup_table!C:C)</f>
        <v>AI</v>
      </c>
      <c r="D2649" t="s">
        <v>37</v>
      </c>
      <c r="E2649" t="s">
        <v>40</v>
      </c>
      <c r="F2649" t="s">
        <v>16</v>
      </c>
      <c r="G2649" t="s">
        <v>17</v>
      </c>
      <c r="H2649" t="str">
        <f t="shared" si="164"/>
        <v>Remote</v>
      </c>
      <c r="I2649" t="s">
        <v>26</v>
      </c>
      <c r="J2649" t="str">
        <f t="shared" si="165"/>
        <v>3-6 yrs</v>
      </c>
      <c r="K2649">
        <f t="shared" ca="1" si="167"/>
        <v>3</v>
      </c>
      <c r="L2649" t="s">
        <v>19</v>
      </c>
      <c r="M2649">
        <v>0</v>
      </c>
      <c r="N2649">
        <v>0</v>
      </c>
      <c r="O2649">
        <v>0</v>
      </c>
      <c r="P2649">
        <v>1</v>
      </c>
      <c r="Q2649">
        <v>0</v>
      </c>
      <c r="R2649">
        <f>SUM(M2649:N2649:O2649:P2649:Q2649)</f>
        <v>1</v>
      </c>
      <c r="S2649" s="1">
        <v>126146</v>
      </c>
      <c r="T2649" s="1" t="str">
        <f t="shared" si="166"/>
        <v>High</v>
      </c>
      <c r="U2649">
        <v>1</v>
      </c>
      <c r="V2649">
        <v>2022</v>
      </c>
      <c r="W2649" t="s">
        <v>28</v>
      </c>
      <c r="X2649">
        <v>9</v>
      </c>
    </row>
    <row r="2650" spans="1:24" x14ac:dyDescent="0.3">
      <c r="A2650">
        <v>2649</v>
      </c>
      <c r="B2650" t="s">
        <v>31</v>
      </c>
      <c r="C2650" t="str">
        <f>_xlfn.XLOOKUP(B2650,Lookup_table!B:B,Lookup_table!C:C)</f>
        <v>Business</v>
      </c>
      <c r="D2650" t="s">
        <v>34</v>
      </c>
      <c r="E2650" t="s">
        <v>23</v>
      </c>
      <c r="F2650" t="s">
        <v>51</v>
      </c>
      <c r="G2650" t="s">
        <v>25</v>
      </c>
      <c r="H2650" t="str">
        <f t="shared" si="164"/>
        <v>Onsite/Hybrid</v>
      </c>
      <c r="I2650" t="s">
        <v>26</v>
      </c>
      <c r="J2650" t="str">
        <f t="shared" si="165"/>
        <v>3-6 yrs</v>
      </c>
      <c r="K2650">
        <f t="shared" ca="1" si="167"/>
        <v>3</v>
      </c>
      <c r="L2650" t="s">
        <v>27</v>
      </c>
      <c r="M2650">
        <v>0</v>
      </c>
      <c r="N2650">
        <v>0</v>
      </c>
      <c r="O2650">
        <v>1</v>
      </c>
      <c r="P2650">
        <v>0</v>
      </c>
      <c r="Q2650">
        <v>0</v>
      </c>
      <c r="R2650">
        <f>SUM(M2650:N2650:O2650:P2650:Q2650)</f>
        <v>1</v>
      </c>
      <c r="S2650" s="1">
        <v>87087</v>
      </c>
      <c r="T2650" s="1" t="str">
        <f t="shared" si="166"/>
        <v>Medium</v>
      </c>
      <c r="U2650">
        <v>9</v>
      </c>
      <c r="V2650">
        <v>2026</v>
      </c>
      <c r="W2650" t="s">
        <v>28</v>
      </c>
      <c r="X2650">
        <v>9</v>
      </c>
    </row>
    <row r="2651" spans="1:24" x14ac:dyDescent="0.3">
      <c r="A2651">
        <v>2650</v>
      </c>
      <c r="B2651" t="s">
        <v>21</v>
      </c>
      <c r="C2651" t="str">
        <f>_xlfn.XLOOKUP(B2651,Lookup_table!B:B,Lookup_table!C:C)</f>
        <v>AI</v>
      </c>
      <c r="D2651" t="s">
        <v>34</v>
      </c>
      <c r="E2651" t="s">
        <v>38</v>
      </c>
      <c r="F2651" t="s">
        <v>44</v>
      </c>
      <c r="G2651" t="s">
        <v>30</v>
      </c>
      <c r="H2651" t="str">
        <f t="shared" si="164"/>
        <v>Onsite/Hybrid</v>
      </c>
      <c r="I2651" t="s">
        <v>26</v>
      </c>
      <c r="J2651" t="str">
        <f t="shared" si="165"/>
        <v>3-6 yrs</v>
      </c>
      <c r="K2651">
        <f t="shared" ca="1" si="167"/>
        <v>3</v>
      </c>
      <c r="L2651" t="s">
        <v>19</v>
      </c>
      <c r="M2651">
        <v>0</v>
      </c>
      <c r="N2651">
        <v>0</v>
      </c>
      <c r="O2651">
        <v>1</v>
      </c>
      <c r="P2651">
        <v>0</v>
      </c>
      <c r="Q2651">
        <v>0</v>
      </c>
      <c r="R2651">
        <f>SUM(M2651:N2651:O2651:P2651:Q2651)</f>
        <v>1</v>
      </c>
      <c r="S2651" s="1">
        <v>132150</v>
      </c>
      <c r="T2651" s="1" t="str">
        <f t="shared" si="166"/>
        <v>High</v>
      </c>
      <c r="U2651">
        <v>8</v>
      </c>
      <c r="V2651">
        <v>2024</v>
      </c>
      <c r="W2651" t="s">
        <v>20</v>
      </c>
      <c r="X2651">
        <v>4</v>
      </c>
    </row>
    <row r="2652" spans="1:24" x14ac:dyDescent="0.3">
      <c r="A2652">
        <v>2651</v>
      </c>
      <c r="B2652" t="s">
        <v>21</v>
      </c>
      <c r="C2652" t="str">
        <f>_xlfn.XLOOKUP(B2652,Lookup_table!B:B,Lookup_table!C:C)</f>
        <v>AI</v>
      </c>
      <c r="D2652" t="s">
        <v>14</v>
      </c>
      <c r="E2652" t="s">
        <v>23</v>
      </c>
      <c r="F2652" t="s">
        <v>44</v>
      </c>
      <c r="G2652" t="s">
        <v>17</v>
      </c>
      <c r="H2652" t="str">
        <f t="shared" si="164"/>
        <v>Remote</v>
      </c>
      <c r="I2652" t="s">
        <v>26</v>
      </c>
      <c r="J2652" t="str">
        <f t="shared" si="165"/>
        <v>3-6 yrs</v>
      </c>
      <c r="K2652">
        <f t="shared" ca="1" si="167"/>
        <v>6</v>
      </c>
      <c r="L2652" t="s">
        <v>27</v>
      </c>
      <c r="M2652">
        <v>1</v>
      </c>
      <c r="N2652">
        <v>1</v>
      </c>
      <c r="O2652">
        <v>1</v>
      </c>
      <c r="P2652">
        <v>1</v>
      </c>
      <c r="Q2652">
        <v>0</v>
      </c>
      <c r="R2652">
        <f>SUM(M2652:N2652:O2652:P2652:Q2652)</f>
        <v>4</v>
      </c>
      <c r="S2652" s="1">
        <v>145307</v>
      </c>
      <c r="T2652" s="1" t="str">
        <f t="shared" si="166"/>
        <v>High</v>
      </c>
      <c r="U2652">
        <v>9</v>
      </c>
      <c r="V2652">
        <v>2025</v>
      </c>
      <c r="W2652" t="s">
        <v>28</v>
      </c>
      <c r="X2652">
        <v>5</v>
      </c>
    </row>
    <row r="2653" spans="1:24" x14ac:dyDescent="0.3">
      <c r="A2653">
        <v>2652</v>
      </c>
      <c r="B2653" t="s">
        <v>31</v>
      </c>
      <c r="C2653" t="str">
        <f>_xlfn.XLOOKUP(B2653,Lookup_table!B:B,Lookup_table!C:C)</f>
        <v>Business</v>
      </c>
      <c r="D2653" t="s">
        <v>22</v>
      </c>
      <c r="E2653" t="s">
        <v>23</v>
      </c>
      <c r="F2653" t="s">
        <v>52</v>
      </c>
      <c r="G2653" t="s">
        <v>17</v>
      </c>
      <c r="H2653" t="str">
        <f t="shared" si="164"/>
        <v>Remote</v>
      </c>
      <c r="I2653" t="s">
        <v>35</v>
      </c>
      <c r="J2653" t="str">
        <f t="shared" si="165"/>
        <v>0-2 yrs</v>
      </c>
      <c r="K2653">
        <f t="shared" ca="1" si="167"/>
        <v>0</v>
      </c>
      <c r="L2653" t="s">
        <v>39</v>
      </c>
      <c r="M2653">
        <v>1</v>
      </c>
      <c r="N2653">
        <v>1</v>
      </c>
      <c r="O2653">
        <v>1</v>
      </c>
      <c r="P2653">
        <v>0</v>
      </c>
      <c r="Q2653">
        <v>1</v>
      </c>
      <c r="R2653">
        <f>SUM(M2653:N2653:O2653:P2653:Q2653)</f>
        <v>4</v>
      </c>
      <c r="S2653" s="1">
        <v>92367</v>
      </c>
      <c r="T2653" s="1" t="str">
        <f t="shared" si="166"/>
        <v>Medium</v>
      </c>
      <c r="U2653">
        <v>9</v>
      </c>
      <c r="V2653">
        <v>2023</v>
      </c>
      <c r="W2653" t="s">
        <v>20</v>
      </c>
      <c r="X2653">
        <v>6</v>
      </c>
    </row>
    <row r="2654" spans="1:24" x14ac:dyDescent="0.3">
      <c r="A2654">
        <v>2653</v>
      </c>
      <c r="B2654" t="s">
        <v>21</v>
      </c>
      <c r="C2654" t="str">
        <f>_xlfn.XLOOKUP(B2654,Lookup_table!B:B,Lookup_table!C:C)</f>
        <v>AI</v>
      </c>
      <c r="D2654" t="s">
        <v>14</v>
      </c>
      <c r="E2654" t="s">
        <v>23</v>
      </c>
      <c r="F2654" t="s">
        <v>16</v>
      </c>
      <c r="G2654" t="s">
        <v>30</v>
      </c>
      <c r="H2654" t="str">
        <f t="shared" si="164"/>
        <v>Onsite/Hybrid</v>
      </c>
      <c r="I2654" t="s">
        <v>35</v>
      </c>
      <c r="J2654" t="str">
        <f t="shared" si="165"/>
        <v>0-2 yrs</v>
      </c>
      <c r="K2654">
        <f t="shared" ca="1" si="167"/>
        <v>2</v>
      </c>
      <c r="L2654" t="s">
        <v>19</v>
      </c>
      <c r="M2654">
        <v>1</v>
      </c>
      <c r="N2654">
        <v>1</v>
      </c>
      <c r="O2654">
        <v>1</v>
      </c>
      <c r="P2654">
        <v>1</v>
      </c>
      <c r="Q2654">
        <v>0</v>
      </c>
      <c r="R2654">
        <f>SUM(M2654:N2654:O2654:P2654:Q2654)</f>
        <v>4</v>
      </c>
      <c r="S2654" s="1">
        <v>120288</v>
      </c>
      <c r="T2654" s="1" t="str">
        <f t="shared" si="166"/>
        <v>High</v>
      </c>
      <c r="U2654">
        <v>6</v>
      </c>
      <c r="V2654">
        <v>2022</v>
      </c>
      <c r="W2654" t="s">
        <v>28</v>
      </c>
      <c r="X2654">
        <v>7</v>
      </c>
    </row>
    <row r="2655" spans="1:24" x14ac:dyDescent="0.3">
      <c r="A2655">
        <v>2654</v>
      </c>
      <c r="B2655" t="s">
        <v>33</v>
      </c>
      <c r="C2655" t="str">
        <f>_xlfn.XLOOKUP(B2655,Lookup_table!B:B,Lookup_table!C:C)</f>
        <v>Data</v>
      </c>
      <c r="D2655" t="s">
        <v>34</v>
      </c>
      <c r="E2655" t="s">
        <v>23</v>
      </c>
      <c r="F2655" t="s">
        <v>43</v>
      </c>
      <c r="G2655" t="s">
        <v>17</v>
      </c>
      <c r="H2655" t="str">
        <f t="shared" si="164"/>
        <v>Remote</v>
      </c>
      <c r="I2655" t="s">
        <v>18</v>
      </c>
      <c r="J2655" t="str">
        <f t="shared" si="165"/>
        <v>7+ yrs</v>
      </c>
      <c r="K2655">
        <f t="shared" ca="1" si="167"/>
        <v>9</v>
      </c>
      <c r="L2655" t="s">
        <v>39</v>
      </c>
      <c r="M2655">
        <v>1</v>
      </c>
      <c r="N2655">
        <v>1</v>
      </c>
      <c r="O2655">
        <v>0</v>
      </c>
      <c r="P2655">
        <v>1</v>
      </c>
      <c r="Q2655">
        <v>1</v>
      </c>
      <c r="R2655">
        <f>SUM(M2655:N2655:O2655:P2655:Q2655)</f>
        <v>4</v>
      </c>
      <c r="S2655" s="1">
        <v>128498</v>
      </c>
      <c r="T2655" s="1" t="str">
        <f t="shared" si="166"/>
        <v>High</v>
      </c>
      <c r="U2655">
        <v>3</v>
      </c>
      <c r="V2655">
        <v>2020</v>
      </c>
      <c r="W2655" t="s">
        <v>28</v>
      </c>
      <c r="X2655">
        <v>8</v>
      </c>
    </row>
    <row r="2656" spans="1:24" x14ac:dyDescent="0.3">
      <c r="A2656">
        <v>2655</v>
      </c>
      <c r="B2656" t="s">
        <v>21</v>
      </c>
      <c r="C2656" t="str">
        <f>_xlfn.XLOOKUP(B2656,Lookup_table!B:B,Lookup_table!C:C)</f>
        <v>AI</v>
      </c>
      <c r="D2656" t="s">
        <v>34</v>
      </c>
      <c r="E2656" t="s">
        <v>15</v>
      </c>
      <c r="F2656" t="s">
        <v>24</v>
      </c>
      <c r="G2656" t="s">
        <v>30</v>
      </c>
      <c r="H2656" t="str">
        <f t="shared" si="164"/>
        <v>Onsite/Hybrid</v>
      </c>
      <c r="I2656" t="s">
        <v>26</v>
      </c>
      <c r="J2656" t="str">
        <f t="shared" si="165"/>
        <v>3-6 yrs</v>
      </c>
      <c r="K2656">
        <f t="shared" ca="1" si="167"/>
        <v>6</v>
      </c>
      <c r="L2656" t="s">
        <v>19</v>
      </c>
      <c r="M2656">
        <v>1</v>
      </c>
      <c r="N2656">
        <v>1</v>
      </c>
      <c r="O2656">
        <v>1</v>
      </c>
      <c r="P2656">
        <v>1</v>
      </c>
      <c r="Q2656">
        <v>0</v>
      </c>
      <c r="R2656">
        <f>SUM(M2656:N2656:O2656:P2656:Q2656)</f>
        <v>4</v>
      </c>
      <c r="S2656" s="1">
        <v>141214</v>
      </c>
      <c r="T2656" s="1" t="str">
        <f t="shared" si="166"/>
        <v>High</v>
      </c>
      <c r="U2656">
        <v>10</v>
      </c>
      <c r="V2656">
        <v>2023</v>
      </c>
      <c r="W2656" t="s">
        <v>28</v>
      </c>
      <c r="X2656">
        <v>5</v>
      </c>
    </row>
    <row r="2657" spans="1:24" x14ac:dyDescent="0.3">
      <c r="A2657">
        <v>2656</v>
      </c>
      <c r="B2657" t="s">
        <v>31</v>
      </c>
      <c r="C2657" t="str">
        <f>_xlfn.XLOOKUP(B2657,Lookup_table!B:B,Lookup_table!C:C)</f>
        <v>Business</v>
      </c>
      <c r="D2657" t="s">
        <v>14</v>
      </c>
      <c r="E2657" t="s">
        <v>23</v>
      </c>
      <c r="F2657" t="s">
        <v>51</v>
      </c>
      <c r="G2657" t="s">
        <v>17</v>
      </c>
      <c r="H2657" t="str">
        <f t="shared" si="164"/>
        <v>Remote</v>
      </c>
      <c r="I2657" t="s">
        <v>18</v>
      </c>
      <c r="J2657" t="str">
        <f t="shared" si="165"/>
        <v>7+ yrs</v>
      </c>
      <c r="K2657">
        <f t="shared" ca="1" si="167"/>
        <v>12</v>
      </c>
      <c r="L2657" t="s">
        <v>19</v>
      </c>
      <c r="M2657">
        <v>0</v>
      </c>
      <c r="N2657">
        <v>0</v>
      </c>
      <c r="O2657">
        <v>0</v>
      </c>
      <c r="P2657">
        <v>1</v>
      </c>
      <c r="Q2657">
        <v>1</v>
      </c>
      <c r="R2657">
        <f>SUM(M2657:N2657:O2657:P2657:Q2657)</f>
        <v>2</v>
      </c>
      <c r="S2657" s="1">
        <v>128105</v>
      </c>
      <c r="T2657" s="1" t="str">
        <f t="shared" si="166"/>
        <v>High</v>
      </c>
      <c r="U2657">
        <v>9</v>
      </c>
      <c r="V2657">
        <v>2020</v>
      </c>
      <c r="W2657" t="s">
        <v>28</v>
      </c>
      <c r="X2657">
        <v>7</v>
      </c>
    </row>
    <row r="2658" spans="1:24" x14ac:dyDescent="0.3">
      <c r="A2658">
        <v>2657</v>
      </c>
      <c r="B2658" t="s">
        <v>50</v>
      </c>
      <c r="C2658" t="str">
        <f>_xlfn.XLOOKUP(B2658,Lookup_table!B:B,Lookup_table!C:C)</f>
        <v>AI</v>
      </c>
      <c r="D2658" t="s">
        <v>37</v>
      </c>
      <c r="E2658" t="s">
        <v>15</v>
      </c>
      <c r="F2658" t="s">
        <v>29</v>
      </c>
      <c r="G2658" t="s">
        <v>17</v>
      </c>
      <c r="H2658" t="str">
        <f t="shared" si="164"/>
        <v>Remote</v>
      </c>
      <c r="I2658" t="s">
        <v>35</v>
      </c>
      <c r="J2658" t="str">
        <f t="shared" si="165"/>
        <v>0-2 yrs</v>
      </c>
      <c r="K2658">
        <f t="shared" ca="1" si="167"/>
        <v>2</v>
      </c>
      <c r="L2658" t="s">
        <v>27</v>
      </c>
      <c r="M2658">
        <v>1</v>
      </c>
      <c r="N2658">
        <v>1</v>
      </c>
      <c r="O2658">
        <v>0</v>
      </c>
      <c r="P2658">
        <v>0</v>
      </c>
      <c r="Q2658">
        <v>1</v>
      </c>
      <c r="R2658">
        <f>SUM(M2658:N2658:O2658:P2658:Q2658)</f>
        <v>3</v>
      </c>
      <c r="S2658" s="1">
        <v>95496</v>
      </c>
      <c r="T2658" s="1" t="str">
        <f t="shared" si="166"/>
        <v>Medium</v>
      </c>
      <c r="U2658">
        <v>8</v>
      </c>
      <c r="V2658">
        <v>2026</v>
      </c>
      <c r="W2658" t="s">
        <v>20</v>
      </c>
      <c r="X2658">
        <v>1</v>
      </c>
    </row>
    <row r="2659" spans="1:24" x14ac:dyDescent="0.3">
      <c r="A2659">
        <v>2658</v>
      </c>
      <c r="B2659" t="s">
        <v>41</v>
      </c>
      <c r="C2659" t="str">
        <f>_xlfn.XLOOKUP(B2659,Lookup_table!B:B,Lookup_table!C:C)</f>
        <v>Data</v>
      </c>
      <c r="D2659" t="s">
        <v>22</v>
      </c>
      <c r="E2659" t="s">
        <v>23</v>
      </c>
      <c r="F2659" t="s">
        <v>43</v>
      </c>
      <c r="G2659" t="s">
        <v>25</v>
      </c>
      <c r="H2659" t="str">
        <f t="shared" si="164"/>
        <v>Onsite/Hybrid</v>
      </c>
      <c r="I2659" t="s">
        <v>18</v>
      </c>
      <c r="J2659" t="str">
        <f t="shared" si="165"/>
        <v>7+ yrs</v>
      </c>
      <c r="K2659">
        <f t="shared" ca="1" si="167"/>
        <v>10</v>
      </c>
      <c r="L2659" t="s">
        <v>19</v>
      </c>
      <c r="M2659">
        <v>1</v>
      </c>
      <c r="N2659">
        <v>1</v>
      </c>
      <c r="O2659">
        <v>1</v>
      </c>
      <c r="P2659">
        <v>1</v>
      </c>
      <c r="Q2659">
        <v>0</v>
      </c>
      <c r="R2659">
        <f>SUM(M2659:N2659:O2659:P2659:Q2659)</f>
        <v>4</v>
      </c>
      <c r="S2659" s="1">
        <v>145331</v>
      </c>
      <c r="T2659" s="1" t="str">
        <f t="shared" si="166"/>
        <v>High</v>
      </c>
      <c r="U2659">
        <v>2</v>
      </c>
      <c r="V2659">
        <v>2021</v>
      </c>
      <c r="W2659" t="s">
        <v>28</v>
      </c>
      <c r="X2659">
        <v>7</v>
      </c>
    </row>
    <row r="2660" spans="1:24" x14ac:dyDescent="0.3">
      <c r="A2660">
        <v>2659</v>
      </c>
      <c r="B2660" t="s">
        <v>50</v>
      </c>
      <c r="C2660" t="str">
        <f>_xlfn.XLOOKUP(B2660,Lookup_table!B:B,Lookup_table!C:C)</f>
        <v>AI</v>
      </c>
      <c r="D2660" t="s">
        <v>14</v>
      </c>
      <c r="E2660" t="s">
        <v>38</v>
      </c>
      <c r="F2660" t="s">
        <v>29</v>
      </c>
      <c r="G2660" t="s">
        <v>17</v>
      </c>
      <c r="H2660" t="str">
        <f t="shared" si="164"/>
        <v>Remote</v>
      </c>
      <c r="I2660" t="s">
        <v>35</v>
      </c>
      <c r="J2660" t="str">
        <f t="shared" si="165"/>
        <v>0-2 yrs</v>
      </c>
      <c r="K2660">
        <f t="shared" ca="1" si="167"/>
        <v>0</v>
      </c>
      <c r="L2660" t="s">
        <v>27</v>
      </c>
      <c r="M2660">
        <v>1</v>
      </c>
      <c r="N2660">
        <v>1</v>
      </c>
      <c r="O2660">
        <v>0</v>
      </c>
      <c r="P2660">
        <v>0</v>
      </c>
      <c r="Q2660">
        <v>0</v>
      </c>
      <c r="R2660">
        <f>SUM(M2660:N2660:O2660:P2660:Q2660)</f>
        <v>2</v>
      </c>
      <c r="S2660" s="1">
        <v>93679</v>
      </c>
      <c r="T2660" s="1" t="str">
        <f t="shared" si="166"/>
        <v>Medium</v>
      </c>
      <c r="U2660">
        <v>4</v>
      </c>
      <c r="V2660">
        <v>2024</v>
      </c>
      <c r="W2660" t="s">
        <v>20</v>
      </c>
      <c r="X2660">
        <v>1</v>
      </c>
    </row>
    <row r="2661" spans="1:24" x14ac:dyDescent="0.3">
      <c r="A2661">
        <v>2660</v>
      </c>
      <c r="B2661" t="s">
        <v>33</v>
      </c>
      <c r="C2661" t="str">
        <f>_xlfn.XLOOKUP(B2661,Lookup_table!B:B,Lookup_table!C:C)</f>
        <v>Data</v>
      </c>
      <c r="D2661" t="s">
        <v>37</v>
      </c>
      <c r="E2661" t="s">
        <v>15</v>
      </c>
      <c r="F2661" t="s">
        <v>24</v>
      </c>
      <c r="G2661" t="s">
        <v>30</v>
      </c>
      <c r="H2661" t="str">
        <f t="shared" si="164"/>
        <v>Onsite/Hybrid</v>
      </c>
      <c r="I2661" t="s">
        <v>35</v>
      </c>
      <c r="J2661" t="str">
        <f t="shared" si="165"/>
        <v>0-2 yrs</v>
      </c>
      <c r="K2661">
        <f t="shared" ca="1" si="167"/>
        <v>0</v>
      </c>
      <c r="L2661" t="s">
        <v>19</v>
      </c>
      <c r="M2661">
        <v>1</v>
      </c>
      <c r="N2661">
        <v>1</v>
      </c>
      <c r="O2661">
        <v>0</v>
      </c>
      <c r="P2661">
        <v>1</v>
      </c>
      <c r="Q2661">
        <v>0</v>
      </c>
      <c r="R2661">
        <f>SUM(M2661:N2661:O2661:P2661:Q2661)</f>
        <v>3</v>
      </c>
      <c r="S2661" s="1">
        <v>64497</v>
      </c>
      <c r="T2661" s="1" t="str">
        <f t="shared" si="166"/>
        <v>Low</v>
      </c>
      <c r="U2661">
        <v>4</v>
      </c>
      <c r="V2661">
        <v>2022</v>
      </c>
      <c r="W2661" t="s">
        <v>28</v>
      </c>
      <c r="X2661">
        <v>9</v>
      </c>
    </row>
    <row r="2662" spans="1:24" x14ac:dyDescent="0.3">
      <c r="A2662">
        <v>2661</v>
      </c>
      <c r="B2662" t="s">
        <v>36</v>
      </c>
      <c r="C2662" t="str">
        <f>_xlfn.XLOOKUP(B2662,Lookup_table!B:B,Lookup_table!C:C)</f>
        <v>Data</v>
      </c>
      <c r="D2662" t="s">
        <v>14</v>
      </c>
      <c r="E2662" t="s">
        <v>32</v>
      </c>
      <c r="F2662" t="s">
        <v>29</v>
      </c>
      <c r="G2662" t="s">
        <v>30</v>
      </c>
      <c r="H2662" t="str">
        <f t="shared" si="164"/>
        <v>Onsite/Hybrid</v>
      </c>
      <c r="I2662" t="s">
        <v>18</v>
      </c>
      <c r="J2662" t="str">
        <f t="shared" si="165"/>
        <v>7+ yrs</v>
      </c>
      <c r="K2662">
        <f t="shared" ca="1" si="167"/>
        <v>12</v>
      </c>
      <c r="L2662" t="s">
        <v>39</v>
      </c>
      <c r="M2662">
        <v>0</v>
      </c>
      <c r="N2662">
        <v>1</v>
      </c>
      <c r="O2662">
        <v>0</v>
      </c>
      <c r="P2662">
        <v>1</v>
      </c>
      <c r="Q2662">
        <v>0</v>
      </c>
      <c r="R2662">
        <f>SUM(M2662:N2662:O2662:P2662:Q2662)</f>
        <v>2</v>
      </c>
      <c r="S2662" s="1">
        <v>115941</v>
      </c>
      <c r="T2662" s="1" t="str">
        <f t="shared" si="166"/>
        <v>Medium</v>
      </c>
      <c r="U2662">
        <v>11</v>
      </c>
      <c r="V2662">
        <v>2022</v>
      </c>
      <c r="W2662" t="s">
        <v>28</v>
      </c>
      <c r="X2662">
        <v>9</v>
      </c>
    </row>
    <row r="2663" spans="1:24" x14ac:dyDescent="0.3">
      <c r="A2663">
        <v>2662</v>
      </c>
      <c r="B2663" t="s">
        <v>21</v>
      </c>
      <c r="C2663" t="str">
        <f>_xlfn.XLOOKUP(B2663,Lookup_table!B:B,Lookup_table!C:C)</f>
        <v>AI</v>
      </c>
      <c r="D2663" t="s">
        <v>22</v>
      </c>
      <c r="E2663" t="s">
        <v>38</v>
      </c>
      <c r="F2663" t="s">
        <v>24</v>
      </c>
      <c r="G2663" t="s">
        <v>25</v>
      </c>
      <c r="H2663" t="str">
        <f t="shared" si="164"/>
        <v>Onsite/Hybrid</v>
      </c>
      <c r="I2663" t="s">
        <v>26</v>
      </c>
      <c r="J2663" t="str">
        <f t="shared" si="165"/>
        <v>3-6 yrs</v>
      </c>
      <c r="K2663">
        <f t="shared" ca="1" si="167"/>
        <v>3</v>
      </c>
      <c r="L2663" t="s">
        <v>39</v>
      </c>
      <c r="M2663">
        <v>0</v>
      </c>
      <c r="N2663">
        <v>1</v>
      </c>
      <c r="O2663">
        <v>1</v>
      </c>
      <c r="P2663">
        <v>1</v>
      </c>
      <c r="Q2663">
        <v>0</v>
      </c>
      <c r="R2663">
        <f>SUM(M2663:N2663:O2663:P2663:Q2663)</f>
        <v>3</v>
      </c>
      <c r="S2663" s="1">
        <v>160788</v>
      </c>
      <c r="T2663" s="1" t="str">
        <f t="shared" si="166"/>
        <v>High</v>
      </c>
      <c r="U2663">
        <v>9</v>
      </c>
      <c r="V2663">
        <v>2026</v>
      </c>
      <c r="W2663" t="s">
        <v>28</v>
      </c>
      <c r="X2663">
        <v>7</v>
      </c>
    </row>
    <row r="2664" spans="1:24" x14ac:dyDescent="0.3">
      <c r="A2664">
        <v>2663</v>
      </c>
      <c r="B2664" t="s">
        <v>41</v>
      </c>
      <c r="C2664" t="str">
        <f>_xlfn.XLOOKUP(B2664,Lookup_table!B:B,Lookup_table!C:C)</f>
        <v>Data</v>
      </c>
      <c r="D2664" t="s">
        <v>34</v>
      </c>
      <c r="E2664" t="s">
        <v>42</v>
      </c>
      <c r="F2664" t="s">
        <v>16</v>
      </c>
      <c r="G2664" t="s">
        <v>17</v>
      </c>
      <c r="H2664" t="str">
        <f t="shared" si="164"/>
        <v>Remote</v>
      </c>
      <c r="I2664" t="s">
        <v>26</v>
      </c>
      <c r="J2664" t="str">
        <f t="shared" si="165"/>
        <v>3-6 yrs</v>
      </c>
      <c r="K2664">
        <f t="shared" ca="1" si="167"/>
        <v>3</v>
      </c>
      <c r="L2664" t="s">
        <v>27</v>
      </c>
      <c r="M2664">
        <v>1</v>
      </c>
      <c r="N2664">
        <v>0</v>
      </c>
      <c r="O2664">
        <v>1</v>
      </c>
      <c r="P2664">
        <v>0</v>
      </c>
      <c r="Q2664">
        <v>1</v>
      </c>
      <c r="R2664">
        <f>SUM(M2664:N2664:O2664:P2664:Q2664)</f>
        <v>3</v>
      </c>
      <c r="S2664" s="1">
        <v>95966</v>
      </c>
      <c r="T2664" s="1" t="str">
        <f t="shared" si="166"/>
        <v>Medium</v>
      </c>
      <c r="U2664">
        <v>12</v>
      </c>
      <c r="V2664">
        <v>2023</v>
      </c>
      <c r="W2664" t="s">
        <v>28</v>
      </c>
      <c r="X2664">
        <v>9</v>
      </c>
    </row>
    <row r="2665" spans="1:24" x14ac:dyDescent="0.3">
      <c r="A2665">
        <v>2664</v>
      </c>
      <c r="B2665" t="s">
        <v>41</v>
      </c>
      <c r="C2665" t="str">
        <f>_xlfn.XLOOKUP(B2665,Lookup_table!B:B,Lookup_table!C:C)</f>
        <v>Data</v>
      </c>
      <c r="D2665" t="s">
        <v>37</v>
      </c>
      <c r="E2665" t="s">
        <v>38</v>
      </c>
      <c r="F2665" t="s">
        <v>24</v>
      </c>
      <c r="G2665" t="s">
        <v>17</v>
      </c>
      <c r="H2665" t="str">
        <f t="shared" si="164"/>
        <v>Remote</v>
      </c>
      <c r="I2665" t="s">
        <v>26</v>
      </c>
      <c r="J2665" t="str">
        <f t="shared" si="165"/>
        <v>3-6 yrs</v>
      </c>
      <c r="K2665">
        <f t="shared" ca="1" si="167"/>
        <v>6</v>
      </c>
      <c r="L2665" t="s">
        <v>27</v>
      </c>
      <c r="M2665">
        <v>1</v>
      </c>
      <c r="N2665">
        <v>1</v>
      </c>
      <c r="O2665">
        <v>1</v>
      </c>
      <c r="P2665">
        <v>0</v>
      </c>
      <c r="Q2665">
        <v>1</v>
      </c>
      <c r="R2665">
        <f>SUM(M2665:N2665:O2665:P2665:Q2665)</f>
        <v>4</v>
      </c>
      <c r="S2665" s="1">
        <v>102164</v>
      </c>
      <c r="T2665" s="1" t="str">
        <f t="shared" si="166"/>
        <v>Medium</v>
      </c>
      <c r="U2665">
        <v>8</v>
      </c>
      <c r="V2665">
        <v>2022</v>
      </c>
      <c r="W2665" t="s">
        <v>34</v>
      </c>
      <c r="X2665">
        <v>2</v>
      </c>
    </row>
    <row r="2666" spans="1:24" x14ac:dyDescent="0.3">
      <c r="A2666">
        <v>2665</v>
      </c>
      <c r="B2666" t="s">
        <v>41</v>
      </c>
      <c r="C2666" t="str">
        <f>_xlfn.XLOOKUP(B2666,Lookup_table!B:B,Lookup_table!C:C)</f>
        <v>Data</v>
      </c>
      <c r="D2666" t="s">
        <v>37</v>
      </c>
      <c r="E2666" t="s">
        <v>15</v>
      </c>
      <c r="F2666" t="s">
        <v>43</v>
      </c>
      <c r="G2666" t="s">
        <v>30</v>
      </c>
      <c r="H2666" t="str">
        <f t="shared" si="164"/>
        <v>Onsite/Hybrid</v>
      </c>
      <c r="I2666" t="s">
        <v>26</v>
      </c>
      <c r="J2666" t="str">
        <f t="shared" si="165"/>
        <v>3-6 yrs</v>
      </c>
      <c r="K2666">
        <f t="shared" ca="1" si="167"/>
        <v>3</v>
      </c>
      <c r="L2666" t="s">
        <v>19</v>
      </c>
      <c r="M2666">
        <v>1</v>
      </c>
      <c r="N2666">
        <v>1</v>
      </c>
      <c r="O2666">
        <v>0</v>
      </c>
      <c r="P2666">
        <v>1</v>
      </c>
      <c r="Q2666">
        <v>1</v>
      </c>
      <c r="R2666">
        <f>SUM(M2666:N2666:O2666:P2666:Q2666)</f>
        <v>4</v>
      </c>
      <c r="S2666" s="1">
        <v>99717</v>
      </c>
      <c r="T2666" s="1" t="str">
        <f t="shared" si="166"/>
        <v>Medium</v>
      </c>
      <c r="U2666">
        <v>4</v>
      </c>
      <c r="V2666">
        <v>2025</v>
      </c>
      <c r="W2666" t="s">
        <v>20</v>
      </c>
      <c r="X2666">
        <v>6</v>
      </c>
    </row>
    <row r="2667" spans="1:24" x14ac:dyDescent="0.3">
      <c r="A2667">
        <v>2666</v>
      </c>
      <c r="B2667" t="s">
        <v>41</v>
      </c>
      <c r="C2667" t="str">
        <f>_xlfn.XLOOKUP(B2667,Lookup_table!B:B,Lookup_table!C:C)</f>
        <v>Data</v>
      </c>
      <c r="D2667" t="s">
        <v>22</v>
      </c>
      <c r="E2667" t="s">
        <v>32</v>
      </c>
      <c r="F2667" t="s">
        <v>51</v>
      </c>
      <c r="G2667" t="s">
        <v>17</v>
      </c>
      <c r="H2667" t="str">
        <f t="shared" si="164"/>
        <v>Remote</v>
      </c>
      <c r="I2667" t="s">
        <v>18</v>
      </c>
      <c r="J2667" t="str">
        <f t="shared" si="165"/>
        <v>7+ yrs</v>
      </c>
      <c r="K2667">
        <f t="shared" ca="1" si="167"/>
        <v>9</v>
      </c>
      <c r="L2667" t="s">
        <v>19</v>
      </c>
      <c r="M2667">
        <v>1</v>
      </c>
      <c r="N2667">
        <v>1</v>
      </c>
      <c r="O2667">
        <v>1</v>
      </c>
      <c r="P2667">
        <v>1</v>
      </c>
      <c r="Q2667">
        <v>0</v>
      </c>
      <c r="R2667">
        <f>SUM(M2667:N2667:O2667:P2667:Q2667)</f>
        <v>4</v>
      </c>
      <c r="S2667" s="1">
        <v>149814</v>
      </c>
      <c r="T2667" s="1" t="str">
        <f t="shared" si="166"/>
        <v>High</v>
      </c>
      <c r="U2667">
        <v>7</v>
      </c>
      <c r="V2667">
        <v>2021</v>
      </c>
      <c r="W2667" t="s">
        <v>28</v>
      </c>
      <c r="X2667">
        <v>2</v>
      </c>
    </row>
    <row r="2668" spans="1:24" x14ac:dyDescent="0.3">
      <c r="A2668">
        <v>2667</v>
      </c>
      <c r="B2668" t="s">
        <v>36</v>
      </c>
      <c r="C2668" t="str">
        <f>_xlfn.XLOOKUP(B2668,Lookup_table!B:B,Lookup_table!C:C)</f>
        <v>Data</v>
      </c>
      <c r="D2668" t="s">
        <v>37</v>
      </c>
      <c r="E2668" t="s">
        <v>15</v>
      </c>
      <c r="F2668" t="s">
        <v>51</v>
      </c>
      <c r="G2668" t="s">
        <v>25</v>
      </c>
      <c r="H2668" t="str">
        <f t="shared" si="164"/>
        <v>Onsite/Hybrid</v>
      </c>
      <c r="I2668" t="s">
        <v>35</v>
      </c>
      <c r="J2668" t="str">
        <f t="shared" si="165"/>
        <v>0-2 yrs</v>
      </c>
      <c r="K2668">
        <f t="shared" ca="1" si="167"/>
        <v>0</v>
      </c>
      <c r="L2668" t="s">
        <v>39</v>
      </c>
      <c r="M2668">
        <v>1</v>
      </c>
      <c r="N2668">
        <v>1</v>
      </c>
      <c r="O2668">
        <v>1</v>
      </c>
      <c r="P2668">
        <v>0</v>
      </c>
      <c r="Q2668">
        <v>0</v>
      </c>
      <c r="R2668">
        <f>SUM(M2668:N2668:O2668:P2668:Q2668)</f>
        <v>3</v>
      </c>
      <c r="S2668" s="1">
        <v>63615</v>
      </c>
      <c r="T2668" s="1" t="str">
        <f t="shared" si="166"/>
        <v>Low</v>
      </c>
      <c r="U2668">
        <v>6</v>
      </c>
      <c r="V2668">
        <v>2025</v>
      </c>
      <c r="W2668" t="s">
        <v>28</v>
      </c>
      <c r="X2668">
        <v>9</v>
      </c>
    </row>
    <row r="2669" spans="1:24" x14ac:dyDescent="0.3">
      <c r="A2669">
        <v>2668</v>
      </c>
      <c r="B2669" t="s">
        <v>21</v>
      </c>
      <c r="C2669" t="str">
        <f>_xlfn.XLOOKUP(B2669,Lookup_table!B:B,Lookup_table!C:C)</f>
        <v>AI</v>
      </c>
      <c r="D2669" t="s">
        <v>14</v>
      </c>
      <c r="E2669" t="s">
        <v>32</v>
      </c>
      <c r="F2669" t="s">
        <v>44</v>
      </c>
      <c r="G2669" t="s">
        <v>17</v>
      </c>
      <c r="H2669" t="str">
        <f t="shared" si="164"/>
        <v>Remote</v>
      </c>
      <c r="I2669" t="s">
        <v>26</v>
      </c>
      <c r="J2669" t="str">
        <f t="shared" si="165"/>
        <v>3-6 yrs</v>
      </c>
      <c r="K2669">
        <f t="shared" ca="1" si="167"/>
        <v>3</v>
      </c>
      <c r="L2669" t="s">
        <v>39</v>
      </c>
      <c r="M2669">
        <v>0</v>
      </c>
      <c r="N2669">
        <v>0</v>
      </c>
      <c r="O2669">
        <v>0</v>
      </c>
      <c r="P2669">
        <v>0</v>
      </c>
      <c r="Q2669">
        <v>1</v>
      </c>
      <c r="R2669">
        <f>SUM(M2669:N2669:O2669:P2669:Q2669)</f>
        <v>1</v>
      </c>
      <c r="S2669" s="1">
        <v>124249</v>
      </c>
      <c r="T2669" s="1" t="str">
        <f t="shared" si="166"/>
        <v>High</v>
      </c>
      <c r="U2669">
        <v>7</v>
      </c>
      <c r="V2669">
        <v>2021</v>
      </c>
      <c r="W2669" t="s">
        <v>28</v>
      </c>
      <c r="X2669">
        <v>7</v>
      </c>
    </row>
    <row r="2670" spans="1:24" x14ac:dyDescent="0.3">
      <c r="A2670">
        <v>2669</v>
      </c>
      <c r="B2670" t="s">
        <v>41</v>
      </c>
      <c r="C2670" t="str">
        <f>_xlfn.XLOOKUP(B2670,Lookup_table!B:B,Lookup_table!C:C)</f>
        <v>Data</v>
      </c>
      <c r="D2670" t="s">
        <v>22</v>
      </c>
      <c r="E2670" t="s">
        <v>15</v>
      </c>
      <c r="F2670" t="s">
        <v>43</v>
      </c>
      <c r="G2670" t="s">
        <v>25</v>
      </c>
      <c r="H2670" t="str">
        <f t="shared" si="164"/>
        <v>Onsite/Hybrid</v>
      </c>
      <c r="I2670" t="s">
        <v>26</v>
      </c>
      <c r="J2670" t="str">
        <f t="shared" si="165"/>
        <v>3-6 yrs</v>
      </c>
      <c r="K2670">
        <f t="shared" ca="1" si="167"/>
        <v>4</v>
      </c>
      <c r="L2670" t="s">
        <v>39</v>
      </c>
      <c r="M2670">
        <v>1</v>
      </c>
      <c r="N2670">
        <v>0</v>
      </c>
      <c r="O2670">
        <v>0</v>
      </c>
      <c r="P2670">
        <v>0</v>
      </c>
      <c r="Q2670">
        <v>1</v>
      </c>
      <c r="R2670">
        <f>SUM(M2670:N2670:O2670:P2670:Q2670)</f>
        <v>2</v>
      </c>
      <c r="S2670" s="1">
        <v>105218</v>
      </c>
      <c r="T2670" s="1" t="str">
        <f t="shared" si="166"/>
        <v>Medium</v>
      </c>
      <c r="U2670">
        <v>5</v>
      </c>
      <c r="V2670">
        <v>2023</v>
      </c>
      <c r="W2670" t="s">
        <v>34</v>
      </c>
      <c r="X2670">
        <v>6</v>
      </c>
    </row>
    <row r="2671" spans="1:24" x14ac:dyDescent="0.3">
      <c r="A2671">
        <v>2670</v>
      </c>
      <c r="B2671" t="s">
        <v>41</v>
      </c>
      <c r="C2671" t="str">
        <f>_xlfn.XLOOKUP(B2671,Lookup_table!B:B,Lookup_table!C:C)</f>
        <v>Data</v>
      </c>
      <c r="D2671" t="s">
        <v>14</v>
      </c>
      <c r="E2671" t="s">
        <v>40</v>
      </c>
      <c r="F2671" t="s">
        <v>16</v>
      </c>
      <c r="G2671" t="s">
        <v>30</v>
      </c>
      <c r="H2671" t="str">
        <f t="shared" si="164"/>
        <v>Onsite/Hybrid</v>
      </c>
      <c r="I2671" t="s">
        <v>18</v>
      </c>
      <c r="J2671" t="str">
        <f t="shared" si="165"/>
        <v>7+ yrs</v>
      </c>
      <c r="K2671">
        <f t="shared" ca="1" si="167"/>
        <v>11</v>
      </c>
      <c r="L2671" t="s">
        <v>27</v>
      </c>
      <c r="M2671">
        <v>1</v>
      </c>
      <c r="N2671">
        <v>0</v>
      </c>
      <c r="O2671">
        <v>0</v>
      </c>
      <c r="P2671">
        <v>1</v>
      </c>
      <c r="Q2671">
        <v>0</v>
      </c>
      <c r="R2671">
        <f>SUM(M2671:N2671:O2671:P2671:Q2671)</f>
        <v>2</v>
      </c>
      <c r="S2671" s="1">
        <v>114439</v>
      </c>
      <c r="T2671" s="1" t="str">
        <f t="shared" si="166"/>
        <v>Medium</v>
      </c>
      <c r="U2671">
        <v>12</v>
      </c>
      <c r="V2671">
        <v>2023</v>
      </c>
      <c r="W2671" t="s">
        <v>34</v>
      </c>
      <c r="X2671">
        <v>2</v>
      </c>
    </row>
    <row r="2672" spans="1:24" x14ac:dyDescent="0.3">
      <c r="A2672">
        <v>2671</v>
      </c>
      <c r="B2672" t="s">
        <v>41</v>
      </c>
      <c r="C2672" t="str">
        <f>_xlfn.XLOOKUP(B2672,Lookup_table!B:B,Lookup_table!C:C)</f>
        <v>Data</v>
      </c>
      <c r="D2672" t="s">
        <v>34</v>
      </c>
      <c r="E2672" t="s">
        <v>40</v>
      </c>
      <c r="F2672" t="s">
        <v>44</v>
      </c>
      <c r="G2672" t="s">
        <v>17</v>
      </c>
      <c r="H2672" t="str">
        <f t="shared" si="164"/>
        <v>Remote</v>
      </c>
      <c r="I2672" t="s">
        <v>26</v>
      </c>
      <c r="J2672" t="str">
        <f t="shared" si="165"/>
        <v>3-6 yrs</v>
      </c>
      <c r="K2672">
        <f t="shared" ca="1" si="167"/>
        <v>6</v>
      </c>
      <c r="L2672" t="s">
        <v>39</v>
      </c>
      <c r="M2672">
        <v>1</v>
      </c>
      <c r="N2672">
        <v>0</v>
      </c>
      <c r="O2672">
        <v>0</v>
      </c>
      <c r="P2672">
        <v>0</v>
      </c>
      <c r="Q2672">
        <v>0</v>
      </c>
      <c r="R2672">
        <f>SUM(M2672:N2672:O2672:P2672:Q2672)</f>
        <v>1</v>
      </c>
      <c r="S2672" s="1">
        <v>76300</v>
      </c>
      <c r="T2672" s="1" t="str">
        <f t="shared" si="166"/>
        <v>Medium</v>
      </c>
      <c r="U2672">
        <v>11</v>
      </c>
      <c r="V2672">
        <v>2026</v>
      </c>
      <c r="W2672" t="s">
        <v>34</v>
      </c>
      <c r="X2672">
        <v>5</v>
      </c>
    </row>
    <row r="2673" spans="1:24" x14ac:dyDescent="0.3">
      <c r="A2673">
        <v>2672</v>
      </c>
      <c r="B2673" t="s">
        <v>31</v>
      </c>
      <c r="C2673" t="str">
        <f>_xlfn.XLOOKUP(B2673,Lookup_table!B:B,Lookup_table!C:C)</f>
        <v>Business</v>
      </c>
      <c r="D2673" t="s">
        <v>34</v>
      </c>
      <c r="E2673" t="s">
        <v>15</v>
      </c>
      <c r="F2673" t="s">
        <v>52</v>
      </c>
      <c r="G2673" t="s">
        <v>25</v>
      </c>
      <c r="H2673" t="str">
        <f t="shared" si="164"/>
        <v>Onsite/Hybrid</v>
      </c>
      <c r="I2673" t="s">
        <v>26</v>
      </c>
      <c r="J2673" t="str">
        <f t="shared" si="165"/>
        <v>3-6 yrs</v>
      </c>
      <c r="K2673">
        <f t="shared" ca="1" si="167"/>
        <v>3</v>
      </c>
      <c r="L2673" t="s">
        <v>39</v>
      </c>
      <c r="M2673">
        <v>0</v>
      </c>
      <c r="N2673">
        <v>0</v>
      </c>
      <c r="O2673">
        <v>0</v>
      </c>
      <c r="P2673">
        <v>0</v>
      </c>
      <c r="Q2673">
        <v>0</v>
      </c>
      <c r="R2673">
        <f>SUM(M2673:N2673:O2673:P2673:Q2673)</f>
        <v>0</v>
      </c>
      <c r="S2673" s="1">
        <v>79933</v>
      </c>
      <c r="T2673" s="1" t="str">
        <f t="shared" si="166"/>
        <v>Medium</v>
      </c>
      <c r="U2673">
        <v>4</v>
      </c>
      <c r="V2673">
        <v>2025</v>
      </c>
      <c r="W2673" t="s">
        <v>34</v>
      </c>
      <c r="X2673">
        <v>3</v>
      </c>
    </row>
    <row r="2674" spans="1:24" x14ac:dyDescent="0.3">
      <c r="A2674">
        <v>2673</v>
      </c>
      <c r="B2674" t="s">
        <v>50</v>
      </c>
      <c r="C2674" t="str">
        <f>_xlfn.XLOOKUP(B2674,Lookup_table!B:B,Lookup_table!C:C)</f>
        <v>AI</v>
      </c>
      <c r="D2674" t="s">
        <v>14</v>
      </c>
      <c r="E2674" t="s">
        <v>32</v>
      </c>
      <c r="F2674" t="s">
        <v>44</v>
      </c>
      <c r="G2674" t="s">
        <v>25</v>
      </c>
      <c r="H2674" t="str">
        <f t="shared" si="164"/>
        <v>Onsite/Hybrid</v>
      </c>
      <c r="I2674" t="s">
        <v>35</v>
      </c>
      <c r="J2674" t="str">
        <f t="shared" si="165"/>
        <v>0-2 yrs</v>
      </c>
      <c r="K2674">
        <f t="shared" ca="1" si="167"/>
        <v>1</v>
      </c>
      <c r="L2674" t="s">
        <v>19</v>
      </c>
      <c r="M2674">
        <v>0</v>
      </c>
      <c r="N2674">
        <v>1</v>
      </c>
      <c r="O2674">
        <v>0</v>
      </c>
      <c r="P2674">
        <v>0</v>
      </c>
      <c r="Q2674">
        <v>0</v>
      </c>
      <c r="R2674">
        <f>SUM(M2674:N2674:O2674:P2674:Q2674)</f>
        <v>1</v>
      </c>
      <c r="S2674" s="1">
        <v>89167</v>
      </c>
      <c r="T2674" s="1" t="str">
        <f t="shared" si="166"/>
        <v>Medium</v>
      </c>
      <c r="U2674">
        <v>11</v>
      </c>
      <c r="V2674">
        <v>2021</v>
      </c>
      <c r="W2674" t="s">
        <v>20</v>
      </c>
      <c r="X2674">
        <v>2</v>
      </c>
    </row>
    <row r="2675" spans="1:24" x14ac:dyDescent="0.3">
      <c r="A2675">
        <v>2674</v>
      </c>
      <c r="B2675" t="s">
        <v>21</v>
      </c>
      <c r="C2675" t="str">
        <f>_xlfn.XLOOKUP(B2675,Lookup_table!B:B,Lookup_table!C:C)</f>
        <v>AI</v>
      </c>
      <c r="D2675" t="s">
        <v>34</v>
      </c>
      <c r="E2675" t="s">
        <v>15</v>
      </c>
      <c r="F2675" t="s">
        <v>44</v>
      </c>
      <c r="G2675" t="s">
        <v>30</v>
      </c>
      <c r="H2675" t="str">
        <f t="shared" si="164"/>
        <v>Onsite/Hybrid</v>
      </c>
      <c r="I2675" t="s">
        <v>35</v>
      </c>
      <c r="J2675" t="str">
        <f t="shared" si="165"/>
        <v>0-2 yrs</v>
      </c>
      <c r="K2675">
        <f t="shared" ca="1" si="167"/>
        <v>0</v>
      </c>
      <c r="L2675" t="s">
        <v>19</v>
      </c>
      <c r="M2675">
        <v>0</v>
      </c>
      <c r="N2675">
        <v>1</v>
      </c>
      <c r="O2675">
        <v>1</v>
      </c>
      <c r="P2675">
        <v>1</v>
      </c>
      <c r="Q2675">
        <v>1</v>
      </c>
      <c r="R2675">
        <f>SUM(M2675:N2675:O2675:P2675:Q2675)</f>
        <v>4</v>
      </c>
      <c r="S2675" s="1">
        <v>131041</v>
      </c>
      <c r="T2675" s="1" t="str">
        <f t="shared" si="166"/>
        <v>High</v>
      </c>
      <c r="U2675">
        <v>1</v>
      </c>
      <c r="V2675">
        <v>2024</v>
      </c>
      <c r="W2675" t="s">
        <v>28</v>
      </c>
      <c r="X2675">
        <v>6</v>
      </c>
    </row>
    <row r="2676" spans="1:24" x14ac:dyDescent="0.3">
      <c r="A2676">
        <v>2675</v>
      </c>
      <c r="B2676" t="s">
        <v>31</v>
      </c>
      <c r="C2676" t="str">
        <f>_xlfn.XLOOKUP(B2676,Lookup_table!B:B,Lookup_table!C:C)</f>
        <v>Business</v>
      </c>
      <c r="D2676" t="s">
        <v>34</v>
      </c>
      <c r="E2676" t="s">
        <v>32</v>
      </c>
      <c r="F2676" t="s">
        <v>43</v>
      </c>
      <c r="G2676" t="s">
        <v>17</v>
      </c>
      <c r="H2676" t="str">
        <f t="shared" si="164"/>
        <v>Remote</v>
      </c>
      <c r="I2676" t="s">
        <v>35</v>
      </c>
      <c r="J2676" t="str">
        <f t="shared" si="165"/>
        <v>0-2 yrs</v>
      </c>
      <c r="K2676">
        <f t="shared" ca="1" si="167"/>
        <v>1</v>
      </c>
      <c r="L2676" t="s">
        <v>39</v>
      </c>
      <c r="M2676">
        <v>0</v>
      </c>
      <c r="N2676">
        <v>0</v>
      </c>
      <c r="O2676">
        <v>0</v>
      </c>
      <c r="P2676">
        <v>0</v>
      </c>
      <c r="Q2676">
        <v>1</v>
      </c>
      <c r="R2676">
        <f>SUM(M2676:N2676:O2676:P2676:Q2676)</f>
        <v>1</v>
      </c>
      <c r="S2676" s="1">
        <v>61044</v>
      </c>
      <c r="T2676" s="1" t="str">
        <f t="shared" si="166"/>
        <v>Low</v>
      </c>
      <c r="U2676">
        <v>10</v>
      </c>
      <c r="V2676">
        <v>2024</v>
      </c>
      <c r="W2676" t="s">
        <v>34</v>
      </c>
      <c r="X2676">
        <v>5</v>
      </c>
    </row>
    <row r="2677" spans="1:24" x14ac:dyDescent="0.3">
      <c r="A2677">
        <v>2676</v>
      </c>
      <c r="B2677" t="s">
        <v>41</v>
      </c>
      <c r="C2677" t="str">
        <f>_xlfn.XLOOKUP(B2677,Lookup_table!B:B,Lookup_table!C:C)</f>
        <v>Data</v>
      </c>
      <c r="D2677" t="s">
        <v>22</v>
      </c>
      <c r="E2677" t="s">
        <v>32</v>
      </c>
      <c r="F2677" t="s">
        <v>16</v>
      </c>
      <c r="G2677" t="s">
        <v>30</v>
      </c>
      <c r="H2677" t="str">
        <f t="shared" si="164"/>
        <v>Onsite/Hybrid</v>
      </c>
      <c r="I2677" t="s">
        <v>35</v>
      </c>
      <c r="J2677" t="str">
        <f t="shared" si="165"/>
        <v>0-2 yrs</v>
      </c>
      <c r="K2677">
        <f t="shared" ca="1" si="167"/>
        <v>2</v>
      </c>
      <c r="L2677" t="s">
        <v>39</v>
      </c>
      <c r="M2677">
        <v>0</v>
      </c>
      <c r="N2677">
        <v>0</v>
      </c>
      <c r="O2677">
        <v>0</v>
      </c>
      <c r="P2677">
        <v>1</v>
      </c>
      <c r="Q2677">
        <v>0</v>
      </c>
      <c r="R2677">
        <f>SUM(M2677:N2677:O2677:P2677:Q2677)</f>
        <v>1</v>
      </c>
      <c r="S2677" s="1">
        <v>86357</v>
      </c>
      <c r="T2677" s="1" t="str">
        <f t="shared" si="166"/>
        <v>Medium</v>
      </c>
      <c r="U2677">
        <v>1</v>
      </c>
      <c r="V2677">
        <v>2024</v>
      </c>
      <c r="W2677" t="s">
        <v>20</v>
      </c>
      <c r="X2677">
        <v>1</v>
      </c>
    </row>
    <row r="2678" spans="1:24" x14ac:dyDescent="0.3">
      <c r="A2678">
        <v>2677</v>
      </c>
      <c r="B2678" t="s">
        <v>33</v>
      </c>
      <c r="C2678" t="str">
        <f>_xlfn.XLOOKUP(B2678,Lookup_table!B:B,Lookup_table!C:C)</f>
        <v>Data</v>
      </c>
      <c r="D2678" t="s">
        <v>37</v>
      </c>
      <c r="E2678" t="s">
        <v>40</v>
      </c>
      <c r="F2678" t="s">
        <v>29</v>
      </c>
      <c r="G2678" t="s">
        <v>17</v>
      </c>
      <c r="H2678" t="str">
        <f t="shared" si="164"/>
        <v>Remote</v>
      </c>
      <c r="I2678" t="s">
        <v>26</v>
      </c>
      <c r="J2678" t="str">
        <f t="shared" si="165"/>
        <v>3-6 yrs</v>
      </c>
      <c r="K2678">
        <f t="shared" ca="1" si="167"/>
        <v>6</v>
      </c>
      <c r="L2678" t="s">
        <v>19</v>
      </c>
      <c r="M2678">
        <v>0</v>
      </c>
      <c r="N2678">
        <v>1</v>
      </c>
      <c r="O2678">
        <v>0</v>
      </c>
      <c r="P2678">
        <v>0</v>
      </c>
      <c r="Q2678">
        <v>0</v>
      </c>
      <c r="R2678">
        <f>SUM(M2678:N2678:O2678:P2678:Q2678)</f>
        <v>1</v>
      </c>
      <c r="S2678" s="1">
        <v>78709</v>
      </c>
      <c r="T2678" s="1" t="str">
        <f t="shared" si="166"/>
        <v>Medium</v>
      </c>
      <c r="U2678">
        <v>6</v>
      </c>
      <c r="V2678">
        <v>2020</v>
      </c>
      <c r="W2678" t="s">
        <v>20</v>
      </c>
      <c r="X2678">
        <v>6</v>
      </c>
    </row>
    <row r="2679" spans="1:24" x14ac:dyDescent="0.3">
      <c r="A2679">
        <v>2678</v>
      </c>
      <c r="B2679" t="s">
        <v>41</v>
      </c>
      <c r="C2679" t="str">
        <f>_xlfn.XLOOKUP(B2679,Lookup_table!B:B,Lookup_table!C:C)</f>
        <v>Data</v>
      </c>
      <c r="D2679" t="s">
        <v>37</v>
      </c>
      <c r="E2679" t="s">
        <v>32</v>
      </c>
      <c r="F2679" t="s">
        <v>16</v>
      </c>
      <c r="G2679" t="s">
        <v>30</v>
      </c>
      <c r="H2679" t="str">
        <f t="shared" si="164"/>
        <v>Onsite/Hybrid</v>
      </c>
      <c r="I2679" t="s">
        <v>26</v>
      </c>
      <c r="J2679" t="str">
        <f t="shared" si="165"/>
        <v>3-6 yrs</v>
      </c>
      <c r="K2679">
        <f t="shared" ca="1" si="167"/>
        <v>4</v>
      </c>
      <c r="L2679" t="s">
        <v>19</v>
      </c>
      <c r="M2679">
        <v>0</v>
      </c>
      <c r="N2679">
        <v>1</v>
      </c>
      <c r="O2679">
        <v>0</v>
      </c>
      <c r="P2679">
        <v>0</v>
      </c>
      <c r="Q2679">
        <v>1</v>
      </c>
      <c r="R2679">
        <f>SUM(M2679:N2679:O2679:P2679:Q2679)</f>
        <v>2</v>
      </c>
      <c r="S2679" s="1">
        <v>82650</v>
      </c>
      <c r="T2679" s="1" t="str">
        <f t="shared" si="166"/>
        <v>Medium</v>
      </c>
      <c r="U2679">
        <v>10</v>
      </c>
      <c r="V2679">
        <v>2021</v>
      </c>
      <c r="W2679" t="s">
        <v>20</v>
      </c>
      <c r="X2679">
        <v>6</v>
      </c>
    </row>
    <row r="2680" spans="1:24" x14ac:dyDescent="0.3">
      <c r="A2680">
        <v>2679</v>
      </c>
      <c r="B2680" t="s">
        <v>41</v>
      </c>
      <c r="C2680" t="str">
        <f>_xlfn.XLOOKUP(B2680,Lookup_table!B:B,Lookup_table!C:C)</f>
        <v>Data</v>
      </c>
      <c r="D2680" t="s">
        <v>34</v>
      </c>
      <c r="E2680" t="s">
        <v>42</v>
      </c>
      <c r="F2680" t="s">
        <v>52</v>
      </c>
      <c r="G2680" t="s">
        <v>17</v>
      </c>
      <c r="H2680" t="str">
        <f t="shared" si="164"/>
        <v>Remote</v>
      </c>
      <c r="I2680" t="s">
        <v>35</v>
      </c>
      <c r="J2680" t="str">
        <f t="shared" si="165"/>
        <v>0-2 yrs</v>
      </c>
      <c r="K2680">
        <f t="shared" ca="1" si="167"/>
        <v>0</v>
      </c>
      <c r="L2680" t="s">
        <v>27</v>
      </c>
      <c r="M2680">
        <v>0</v>
      </c>
      <c r="N2680">
        <v>0</v>
      </c>
      <c r="O2680">
        <v>0</v>
      </c>
      <c r="P2680">
        <v>1</v>
      </c>
      <c r="Q2680">
        <v>1</v>
      </c>
      <c r="R2680">
        <f>SUM(M2680:N2680:O2680:P2680:Q2680)</f>
        <v>2</v>
      </c>
      <c r="S2680" s="1">
        <v>70567</v>
      </c>
      <c r="T2680" s="1" t="str">
        <f t="shared" si="166"/>
        <v>Medium</v>
      </c>
      <c r="U2680">
        <v>2</v>
      </c>
      <c r="V2680">
        <v>2025</v>
      </c>
      <c r="W2680" t="s">
        <v>34</v>
      </c>
      <c r="X2680">
        <v>5</v>
      </c>
    </row>
    <row r="2681" spans="1:24" x14ac:dyDescent="0.3">
      <c r="A2681">
        <v>2680</v>
      </c>
      <c r="B2681" t="s">
        <v>31</v>
      </c>
      <c r="C2681" t="str">
        <f>_xlfn.XLOOKUP(B2681,Lookup_table!B:B,Lookup_table!C:C)</f>
        <v>Business</v>
      </c>
      <c r="D2681" t="s">
        <v>22</v>
      </c>
      <c r="E2681" t="s">
        <v>32</v>
      </c>
      <c r="F2681" t="s">
        <v>16</v>
      </c>
      <c r="G2681" t="s">
        <v>25</v>
      </c>
      <c r="H2681" t="str">
        <f t="shared" si="164"/>
        <v>Onsite/Hybrid</v>
      </c>
      <c r="I2681" t="s">
        <v>35</v>
      </c>
      <c r="J2681" t="str">
        <f t="shared" si="165"/>
        <v>0-2 yrs</v>
      </c>
      <c r="K2681">
        <f t="shared" ca="1" si="167"/>
        <v>1</v>
      </c>
      <c r="L2681" t="s">
        <v>19</v>
      </c>
      <c r="M2681">
        <v>0</v>
      </c>
      <c r="N2681">
        <v>0</v>
      </c>
      <c r="O2681">
        <v>1</v>
      </c>
      <c r="P2681">
        <v>0</v>
      </c>
      <c r="Q2681">
        <v>0</v>
      </c>
      <c r="R2681">
        <f>SUM(M2681:N2681:O2681:P2681:Q2681)</f>
        <v>1</v>
      </c>
      <c r="S2681" s="1">
        <v>80193</v>
      </c>
      <c r="T2681" s="1" t="str">
        <f t="shared" si="166"/>
        <v>Medium</v>
      </c>
      <c r="U2681">
        <v>8</v>
      </c>
      <c r="V2681">
        <v>2026</v>
      </c>
      <c r="W2681" t="s">
        <v>34</v>
      </c>
      <c r="X2681">
        <v>6</v>
      </c>
    </row>
    <row r="2682" spans="1:24" x14ac:dyDescent="0.3">
      <c r="A2682">
        <v>2681</v>
      </c>
      <c r="B2682" t="s">
        <v>41</v>
      </c>
      <c r="C2682" t="str">
        <f>_xlfn.XLOOKUP(B2682,Lookup_table!B:B,Lookup_table!C:C)</f>
        <v>Data</v>
      </c>
      <c r="D2682" t="s">
        <v>22</v>
      </c>
      <c r="E2682" t="s">
        <v>23</v>
      </c>
      <c r="F2682" t="s">
        <v>52</v>
      </c>
      <c r="G2682" t="s">
        <v>30</v>
      </c>
      <c r="H2682" t="str">
        <f t="shared" si="164"/>
        <v>Onsite/Hybrid</v>
      </c>
      <c r="I2682" t="s">
        <v>18</v>
      </c>
      <c r="J2682" t="str">
        <f t="shared" si="165"/>
        <v>7+ yrs</v>
      </c>
      <c r="K2682">
        <f t="shared" ca="1" si="167"/>
        <v>7</v>
      </c>
      <c r="L2682" t="s">
        <v>39</v>
      </c>
      <c r="M2682">
        <v>0</v>
      </c>
      <c r="N2682">
        <v>1</v>
      </c>
      <c r="O2682">
        <v>1</v>
      </c>
      <c r="P2682">
        <v>1</v>
      </c>
      <c r="Q2682">
        <v>1</v>
      </c>
      <c r="R2682">
        <f>SUM(M2682:N2682:O2682:P2682:Q2682)</f>
        <v>4</v>
      </c>
      <c r="S2682" s="1">
        <v>158537</v>
      </c>
      <c r="T2682" s="1" t="str">
        <f t="shared" si="166"/>
        <v>High</v>
      </c>
      <c r="U2682">
        <v>12</v>
      </c>
      <c r="V2682">
        <v>2024</v>
      </c>
      <c r="W2682" t="s">
        <v>28</v>
      </c>
      <c r="X2682">
        <v>5</v>
      </c>
    </row>
    <row r="2683" spans="1:24" x14ac:dyDescent="0.3">
      <c r="A2683">
        <v>2682</v>
      </c>
      <c r="B2683" t="s">
        <v>50</v>
      </c>
      <c r="C2683" t="str">
        <f>_xlfn.XLOOKUP(B2683,Lookup_table!B:B,Lookup_table!C:C)</f>
        <v>AI</v>
      </c>
      <c r="D2683" t="s">
        <v>22</v>
      </c>
      <c r="E2683" t="s">
        <v>15</v>
      </c>
      <c r="F2683" t="s">
        <v>16</v>
      </c>
      <c r="G2683" t="s">
        <v>17</v>
      </c>
      <c r="H2683" t="str">
        <f t="shared" si="164"/>
        <v>Remote</v>
      </c>
      <c r="I2683" t="s">
        <v>18</v>
      </c>
      <c r="J2683" t="str">
        <f t="shared" si="165"/>
        <v>7+ yrs</v>
      </c>
      <c r="K2683">
        <f t="shared" ca="1" si="167"/>
        <v>8</v>
      </c>
      <c r="L2683" t="s">
        <v>19</v>
      </c>
      <c r="M2683">
        <v>0</v>
      </c>
      <c r="N2683">
        <v>0</v>
      </c>
      <c r="O2683">
        <v>0</v>
      </c>
      <c r="P2683">
        <v>0</v>
      </c>
      <c r="Q2683">
        <v>0</v>
      </c>
      <c r="R2683">
        <f>SUM(M2683:N2683:O2683:P2683:Q2683)</f>
        <v>0</v>
      </c>
      <c r="S2683" s="1">
        <v>162967</v>
      </c>
      <c r="T2683" s="1" t="str">
        <f t="shared" si="166"/>
        <v>High</v>
      </c>
      <c r="U2683">
        <v>8</v>
      </c>
      <c r="V2683">
        <v>2022</v>
      </c>
      <c r="W2683" t="s">
        <v>28</v>
      </c>
      <c r="X2683">
        <v>7</v>
      </c>
    </row>
    <row r="2684" spans="1:24" x14ac:dyDescent="0.3">
      <c r="A2684">
        <v>2683</v>
      </c>
      <c r="B2684" t="s">
        <v>21</v>
      </c>
      <c r="C2684" t="str">
        <f>_xlfn.XLOOKUP(B2684,Lookup_table!B:B,Lookup_table!C:C)</f>
        <v>AI</v>
      </c>
      <c r="D2684" t="s">
        <v>14</v>
      </c>
      <c r="E2684" t="s">
        <v>15</v>
      </c>
      <c r="F2684" t="s">
        <v>51</v>
      </c>
      <c r="G2684" t="s">
        <v>17</v>
      </c>
      <c r="H2684" t="str">
        <f t="shared" si="164"/>
        <v>Remote</v>
      </c>
      <c r="I2684" t="s">
        <v>18</v>
      </c>
      <c r="J2684" t="str">
        <f t="shared" si="165"/>
        <v>7+ yrs</v>
      </c>
      <c r="K2684">
        <f t="shared" ca="1" si="167"/>
        <v>14</v>
      </c>
      <c r="L2684" t="s">
        <v>19</v>
      </c>
      <c r="M2684">
        <v>1</v>
      </c>
      <c r="N2684">
        <v>1</v>
      </c>
      <c r="O2684">
        <v>1</v>
      </c>
      <c r="P2684">
        <v>1</v>
      </c>
      <c r="Q2684">
        <v>1</v>
      </c>
      <c r="R2684">
        <f>SUM(M2684:N2684:O2684:P2684:Q2684)</f>
        <v>5</v>
      </c>
      <c r="S2684" s="1">
        <v>183070</v>
      </c>
      <c r="T2684" s="1" t="str">
        <f t="shared" si="166"/>
        <v>High</v>
      </c>
      <c r="U2684">
        <v>3</v>
      </c>
      <c r="V2684">
        <v>2021</v>
      </c>
      <c r="W2684" t="s">
        <v>28</v>
      </c>
      <c r="X2684">
        <v>4</v>
      </c>
    </row>
    <row r="2685" spans="1:24" x14ac:dyDescent="0.3">
      <c r="A2685">
        <v>2684</v>
      </c>
      <c r="B2685" t="s">
        <v>41</v>
      </c>
      <c r="C2685" t="str">
        <f>_xlfn.XLOOKUP(B2685,Lookup_table!B:B,Lookup_table!C:C)</f>
        <v>Data</v>
      </c>
      <c r="D2685" t="s">
        <v>34</v>
      </c>
      <c r="E2685" t="s">
        <v>40</v>
      </c>
      <c r="F2685" t="s">
        <v>44</v>
      </c>
      <c r="G2685" t="s">
        <v>30</v>
      </c>
      <c r="H2685" t="str">
        <f t="shared" si="164"/>
        <v>Onsite/Hybrid</v>
      </c>
      <c r="I2685" t="s">
        <v>26</v>
      </c>
      <c r="J2685" t="str">
        <f t="shared" si="165"/>
        <v>3-6 yrs</v>
      </c>
      <c r="K2685">
        <f t="shared" ca="1" si="167"/>
        <v>3</v>
      </c>
      <c r="L2685" t="s">
        <v>19</v>
      </c>
      <c r="M2685">
        <v>1</v>
      </c>
      <c r="N2685">
        <v>1</v>
      </c>
      <c r="O2685">
        <v>0</v>
      </c>
      <c r="P2685">
        <v>1</v>
      </c>
      <c r="Q2685">
        <v>1</v>
      </c>
      <c r="R2685">
        <f>SUM(M2685:N2685:O2685:P2685:Q2685)</f>
        <v>4</v>
      </c>
      <c r="S2685" s="1">
        <v>104382</v>
      </c>
      <c r="T2685" s="1" t="str">
        <f t="shared" si="166"/>
        <v>Medium</v>
      </c>
      <c r="U2685">
        <v>8</v>
      </c>
      <c r="V2685">
        <v>2023</v>
      </c>
      <c r="W2685" t="s">
        <v>34</v>
      </c>
      <c r="X2685">
        <v>4</v>
      </c>
    </row>
    <row r="2686" spans="1:24" x14ac:dyDescent="0.3">
      <c r="A2686">
        <v>2685</v>
      </c>
      <c r="B2686" t="s">
        <v>31</v>
      </c>
      <c r="C2686" t="str">
        <f>_xlfn.XLOOKUP(B2686,Lookup_table!B:B,Lookup_table!C:C)</f>
        <v>Business</v>
      </c>
      <c r="D2686" t="s">
        <v>14</v>
      </c>
      <c r="E2686" t="s">
        <v>32</v>
      </c>
      <c r="F2686" t="s">
        <v>24</v>
      </c>
      <c r="G2686" t="s">
        <v>25</v>
      </c>
      <c r="H2686" t="str">
        <f t="shared" si="164"/>
        <v>Onsite/Hybrid</v>
      </c>
      <c r="I2686" t="s">
        <v>26</v>
      </c>
      <c r="J2686" t="str">
        <f t="shared" si="165"/>
        <v>3-6 yrs</v>
      </c>
      <c r="K2686">
        <f t="shared" ca="1" si="167"/>
        <v>5</v>
      </c>
      <c r="L2686" t="s">
        <v>27</v>
      </c>
      <c r="M2686">
        <v>1</v>
      </c>
      <c r="N2686">
        <v>0</v>
      </c>
      <c r="O2686">
        <v>1</v>
      </c>
      <c r="P2686">
        <v>1</v>
      </c>
      <c r="Q2686">
        <v>1</v>
      </c>
      <c r="R2686">
        <f>SUM(M2686:N2686:O2686:P2686:Q2686)</f>
        <v>4</v>
      </c>
      <c r="S2686" s="1">
        <v>114837</v>
      </c>
      <c r="T2686" s="1" t="str">
        <f t="shared" si="166"/>
        <v>Medium</v>
      </c>
      <c r="U2686">
        <v>6</v>
      </c>
      <c r="V2686">
        <v>2023</v>
      </c>
      <c r="W2686" t="s">
        <v>28</v>
      </c>
      <c r="X2686">
        <v>6</v>
      </c>
    </row>
    <row r="2687" spans="1:24" x14ac:dyDescent="0.3">
      <c r="A2687">
        <v>2686</v>
      </c>
      <c r="B2687" t="s">
        <v>31</v>
      </c>
      <c r="C2687" t="str">
        <f>_xlfn.XLOOKUP(B2687,Lookup_table!B:B,Lookup_table!C:C)</f>
        <v>Business</v>
      </c>
      <c r="D2687" t="s">
        <v>22</v>
      </c>
      <c r="E2687" t="s">
        <v>15</v>
      </c>
      <c r="F2687" t="s">
        <v>52</v>
      </c>
      <c r="G2687" t="s">
        <v>25</v>
      </c>
      <c r="H2687" t="str">
        <f t="shared" si="164"/>
        <v>Onsite/Hybrid</v>
      </c>
      <c r="I2687" t="s">
        <v>26</v>
      </c>
      <c r="J2687" t="str">
        <f t="shared" si="165"/>
        <v>3-6 yrs</v>
      </c>
      <c r="K2687">
        <f t="shared" ca="1" si="167"/>
        <v>3</v>
      </c>
      <c r="L2687" t="s">
        <v>19</v>
      </c>
      <c r="M2687">
        <v>0</v>
      </c>
      <c r="N2687">
        <v>1</v>
      </c>
      <c r="O2687">
        <v>1</v>
      </c>
      <c r="P2687">
        <v>0</v>
      </c>
      <c r="Q2687">
        <v>1</v>
      </c>
      <c r="R2687">
        <f>SUM(M2687:N2687:O2687:P2687:Q2687)</f>
        <v>3</v>
      </c>
      <c r="S2687" s="1">
        <v>123916</v>
      </c>
      <c r="T2687" s="1" t="str">
        <f t="shared" si="166"/>
        <v>High</v>
      </c>
      <c r="U2687">
        <v>11</v>
      </c>
      <c r="V2687">
        <v>2022</v>
      </c>
      <c r="W2687" t="s">
        <v>28</v>
      </c>
      <c r="X2687">
        <v>9</v>
      </c>
    </row>
    <row r="2688" spans="1:24" x14ac:dyDescent="0.3">
      <c r="A2688">
        <v>2687</v>
      </c>
      <c r="B2688" t="s">
        <v>50</v>
      </c>
      <c r="C2688" t="str">
        <f>_xlfn.XLOOKUP(B2688,Lookup_table!B:B,Lookup_table!C:C)</f>
        <v>AI</v>
      </c>
      <c r="D2688" t="s">
        <v>34</v>
      </c>
      <c r="E2688" t="s">
        <v>15</v>
      </c>
      <c r="F2688" t="s">
        <v>51</v>
      </c>
      <c r="G2688" t="s">
        <v>25</v>
      </c>
      <c r="H2688" t="str">
        <f t="shared" si="164"/>
        <v>Onsite/Hybrid</v>
      </c>
      <c r="I2688" t="s">
        <v>18</v>
      </c>
      <c r="J2688" t="str">
        <f t="shared" si="165"/>
        <v>7+ yrs</v>
      </c>
      <c r="K2688">
        <f t="shared" ca="1" si="167"/>
        <v>12</v>
      </c>
      <c r="L2688" t="s">
        <v>19</v>
      </c>
      <c r="M2688">
        <v>0</v>
      </c>
      <c r="N2688">
        <v>1</v>
      </c>
      <c r="O2688">
        <v>0</v>
      </c>
      <c r="P2688">
        <v>1</v>
      </c>
      <c r="Q2688">
        <v>0</v>
      </c>
      <c r="R2688">
        <f>SUM(M2688:N2688:O2688:P2688:Q2688)</f>
        <v>2</v>
      </c>
      <c r="S2688" s="1">
        <v>156992</v>
      </c>
      <c r="T2688" s="1" t="str">
        <f t="shared" si="166"/>
        <v>High</v>
      </c>
      <c r="U2688">
        <v>6</v>
      </c>
      <c r="V2688">
        <v>2025</v>
      </c>
      <c r="W2688" t="s">
        <v>20</v>
      </c>
      <c r="X2688">
        <v>2</v>
      </c>
    </row>
    <row r="2689" spans="1:24" x14ac:dyDescent="0.3">
      <c r="A2689">
        <v>2688</v>
      </c>
      <c r="B2689" t="s">
        <v>33</v>
      </c>
      <c r="C2689" t="str">
        <f>_xlfn.XLOOKUP(B2689,Lookup_table!B:B,Lookup_table!C:C)</f>
        <v>Data</v>
      </c>
      <c r="D2689" t="s">
        <v>14</v>
      </c>
      <c r="E2689" t="s">
        <v>38</v>
      </c>
      <c r="F2689" t="s">
        <v>51</v>
      </c>
      <c r="G2689" t="s">
        <v>25</v>
      </c>
      <c r="H2689" t="str">
        <f t="shared" si="164"/>
        <v>Onsite/Hybrid</v>
      </c>
      <c r="I2689" t="s">
        <v>26</v>
      </c>
      <c r="J2689" t="str">
        <f t="shared" si="165"/>
        <v>3-6 yrs</v>
      </c>
      <c r="K2689">
        <f t="shared" ca="1" si="167"/>
        <v>5</v>
      </c>
      <c r="L2689" t="s">
        <v>19</v>
      </c>
      <c r="M2689">
        <v>0</v>
      </c>
      <c r="N2689">
        <v>1</v>
      </c>
      <c r="O2689">
        <v>0</v>
      </c>
      <c r="P2689">
        <v>0</v>
      </c>
      <c r="Q2689">
        <v>0</v>
      </c>
      <c r="R2689">
        <f>SUM(M2689:N2689:O2689:P2689:Q2689)</f>
        <v>1</v>
      </c>
      <c r="S2689" s="1">
        <v>70741</v>
      </c>
      <c r="T2689" s="1" t="str">
        <f t="shared" si="166"/>
        <v>Medium</v>
      </c>
      <c r="U2689">
        <v>5</v>
      </c>
      <c r="V2689">
        <v>2024</v>
      </c>
      <c r="W2689" t="s">
        <v>20</v>
      </c>
      <c r="X2689">
        <v>1</v>
      </c>
    </row>
    <row r="2690" spans="1:24" x14ac:dyDescent="0.3">
      <c r="A2690">
        <v>2689</v>
      </c>
      <c r="B2690" t="s">
        <v>33</v>
      </c>
      <c r="C2690" t="str">
        <f>_xlfn.XLOOKUP(B2690,Lookup_table!B:B,Lookup_table!C:C)</f>
        <v>Data</v>
      </c>
      <c r="D2690" t="s">
        <v>37</v>
      </c>
      <c r="E2690" t="s">
        <v>32</v>
      </c>
      <c r="F2690" t="s">
        <v>16</v>
      </c>
      <c r="G2690" t="s">
        <v>25</v>
      </c>
      <c r="H2690" t="str">
        <f t="shared" ref="H2690:H2753" si="168">IF(G2690="Remote","Remote","Onsite/Hybrid")</f>
        <v>Onsite/Hybrid</v>
      </c>
      <c r="I2690" t="s">
        <v>26</v>
      </c>
      <c r="J2690" t="str">
        <f t="shared" ref="J2690:J2753" si="169">IF(I2690="Entry","0-2 yrs",IF(I2690="Mid","3-6 yrs","7+ yrs"))</f>
        <v>3-6 yrs</v>
      </c>
      <c r="K2690">
        <f t="shared" ca="1" si="167"/>
        <v>4</v>
      </c>
      <c r="L2690" t="s">
        <v>19</v>
      </c>
      <c r="M2690">
        <v>0</v>
      </c>
      <c r="N2690">
        <v>1</v>
      </c>
      <c r="O2690">
        <v>1</v>
      </c>
      <c r="P2690">
        <v>1</v>
      </c>
      <c r="Q2690">
        <v>1</v>
      </c>
      <c r="R2690">
        <f>SUM(M2690:N2690:O2690:P2690:Q2690)</f>
        <v>4</v>
      </c>
      <c r="S2690" s="1">
        <v>116488</v>
      </c>
      <c r="T2690" s="1" t="str">
        <f t="shared" ref="T2690:T2753" si="170">IF(S2690&lt;=70000,"Low",IF(S2690&lt;=120000,"Medium","High"))</f>
        <v>Medium</v>
      </c>
      <c r="U2690">
        <v>11</v>
      </c>
      <c r="V2690">
        <v>2025</v>
      </c>
      <c r="W2690" t="s">
        <v>28</v>
      </c>
      <c r="X2690">
        <v>9</v>
      </c>
    </row>
    <row r="2691" spans="1:24" x14ac:dyDescent="0.3">
      <c r="A2691">
        <v>2690</v>
      </c>
      <c r="B2691" t="s">
        <v>21</v>
      </c>
      <c r="C2691" t="str">
        <f>_xlfn.XLOOKUP(B2691,Lookup_table!B:B,Lookup_table!C:C)</f>
        <v>AI</v>
      </c>
      <c r="D2691" t="s">
        <v>22</v>
      </c>
      <c r="E2691" t="s">
        <v>15</v>
      </c>
      <c r="F2691" t="s">
        <v>24</v>
      </c>
      <c r="G2691" t="s">
        <v>17</v>
      </c>
      <c r="H2691" t="str">
        <f t="shared" si="168"/>
        <v>Remote</v>
      </c>
      <c r="I2691" t="s">
        <v>18</v>
      </c>
      <c r="J2691" t="str">
        <f t="shared" si="169"/>
        <v>7+ yrs</v>
      </c>
      <c r="K2691">
        <f t="shared" ref="K2691:K2754" ca="1" si="171">IF(J2691="0-2 yrs",RANDBETWEEN(0,2),IF(J2691="3-6 yrs", RANDBETWEEN(3,6),IF(J2691="7+ yrs", RANDBETWEEN(7,15)," ")))</f>
        <v>9</v>
      </c>
      <c r="L2691" t="s">
        <v>27</v>
      </c>
      <c r="M2691">
        <v>0</v>
      </c>
      <c r="N2691">
        <v>0</v>
      </c>
      <c r="O2691">
        <v>0</v>
      </c>
      <c r="P2691">
        <v>1</v>
      </c>
      <c r="Q2691">
        <v>0</v>
      </c>
      <c r="R2691">
        <f>SUM(M2691:N2691:O2691:P2691:Q2691)</f>
        <v>1</v>
      </c>
      <c r="S2691" s="1">
        <v>170285</v>
      </c>
      <c r="T2691" s="1" t="str">
        <f t="shared" si="170"/>
        <v>High</v>
      </c>
      <c r="U2691">
        <v>10</v>
      </c>
      <c r="V2691">
        <v>2022</v>
      </c>
      <c r="W2691" t="s">
        <v>34</v>
      </c>
      <c r="X2691">
        <v>4</v>
      </c>
    </row>
    <row r="2692" spans="1:24" x14ac:dyDescent="0.3">
      <c r="A2692">
        <v>2691</v>
      </c>
      <c r="B2692" t="s">
        <v>41</v>
      </c>
      <c r="C2692" t="str">
        <f>_xlfn.XLOOKUP(B2692,Lookup_table!B:B,Lookup_table!C:C)</f>
        <v>Data</v>
      </c>
      <c r="D2692" t="s">
        <v>22</v>
      </c>
      <c r="E2692" t="s">
        <v>32</v>
      </c>
      <c r="F2692" t="s">
        <v>29</v>
      </c>
      <c r="G2692" t="s">
        <v>30</v>
      </c>
      <c r="H2692" t="str">
        <f t="shared" si="168"/>
        <v>Onsite/Hybrid</v>
      </c>
      <c r="I2692" t="s">
        <v>18</v>
      </c>
      <c r="J2692" t="str">
        <f t="shared" si="169"/>
        <v>7+ yrs</v>
      </c>
      <c r="K2692">
        <f t="shared" ca="1" si="171"/>
        <v>8</v>
      </c>
      <c r="L2692" t="s">
        <v>19</v>
      </c>
      <c r="M2692">
        <v>0</v>
      </c>
      <c r="N2692">
        <v>0</v>
      </c>
      <c r="O2692">
        <v>0</v>
      </c>
      <c r="P2692">
        <v>1</v>
      </c>
      <c r="Q2692">
        <v>0</v>
      </c>
      <c r="R2692">
        <f>SUM(M2692:N2692:O2692:P2692:Q2692)</f>
        <v>1</v>
      </c>
      <c r="S2692" s="1">
        <v>135008</v>
      </c>
      <c r="T2692" s="1" t="str">
        <f t="shared" si="170"/>
        <v>High</v>
      </c>
      <c r="U2692">
        <v>7</v>
      </c>
      <c r="V2692">
        <v>2026</v>
      </c>
      <c r="W2692" t="s">
        <v>20</v>
      </c>
      <c r="X2692">
        <v>6</v>
      </c>
    </row>
    <row r="2693" spans="1:24" x14ac:dyDescent="0.3">
      <c r="A2693">
        <v>2692</v>
      </c>
      <c r="B2693" t="s">
        <v>21</v>
      </c>
      <c r="C2693" t="str">
        <f>_xlfn.XLOOKUP(B2693,Lookup_table!B:B,Lookup_table!C:C)</f>
        <v>AI</v>
      </c>
      <c r="D2693" t="s">
        <v>14</v>
      </c>
      <c r="E2693" t="s">
        <v>32</v>
      </c>
      <c r="F2693" t="s">
        <v>24</v>
      </c>
      <c r="G2693" t="s">
        <v>17</v>
      </c>
      <c r="H2693" t="str">
        <f t="shared" si="168"/>
        <v>Remote</v>
      </c>
      <c r="I2693" t="s">
        <v>35</v>
      </c>
      <c r="J2693" t="str">
        <f t="shared" si="169"/>
        <v>0-2 yrs</v>
      </c>
      <c r="K2693">
        <f t="shared" ca="1" si="171"/>
        <v>0</v>
      </c>
      <c r="L2693" t="s">
        <v>39</v>
      </c>
      <c r="M2693">
        <v>1</v>
      </c>
      <c r="N2693">
        <v>1</v>
      </c>
      <c r="O2693">
        <v>1</v>
      </c>
      <c r="P2693">
        <v>1</v>
      </c>
      <c r="Q2693">
        <v>1</v>
      </c>
      <c r="R2693">
        <f>SUM(M2693:N2693:O2693:P2693:Q2693)</f>
        <v>5</v>
      </c>
      <c r="S2693" s="1">
        <v>134671</v>
      </c>
      <c r="T2693" s="1" t="str">
        <f t="shared" si="170"/>
        <v>High</v>
      </c>
      <c r="U2693">
        <v>6</v>
      </c>
      <c r="V2693">
        <v>2023</v>
      </c>
      <c r="W2693" t="s">
        <v>28</v>
      </c>
      <c r="X2693">
        <v>5</v>
      </c>
    </row>
    <row r="2694" spans="1:24" x14ac:dyDescent="0.3">
      <c r="A2694">
        <v>2693</v>
      </c>
      <c r="B2694" t="s">
        <v>31</v>
      </c>
      <c r="C2694" t="str">
        <f>_xlfn.XLOOKUP(B2694,Lookup_table!B:B,Lookup_table!C:C)</f>
        <v>Business</v>
      </c>
      <c r="D2694" t="s">
        <v>34</v>
      </c>
      <c r="E2694" t="s">
        <v>42</v>
      </c>
      <c r="F2694" t="s">
        <v>51</v>
      </c>
      <c r="G2694" t="s">
        <v>30</v>
      </c>
      <c r="H2694" t="str">
        <f t="shared" si="168"/>
        <v>Onsite/Hybrid</v>
      </c>
      <c r="I2694" t="s">
        <v>18</v>
      </c>
      <c r="J2694" t="str">
        <f t="shared" si="169"/>
        <v>7+ yrs</v>
      </c>
      <c r="K2694">
        <f t="shared" ca="1" si="171"/>
        <v>8</v>
      </c>
      <c r="L2694" t="s">
        <v>39</v>
      </c>
      <c r="M2694">
        <v>0</v>
      </c>
      <c r="N2694">
        <v>1</v>
      </c>
      <c r="O2694">
        <v>0</v>
      </c>
      <c r="P2694">
        <v>1</v>
      </c>
      <c r="Q2694">
        <v>1</v>
      </c>
      <c r="R2694">
        <f>SUM(M2694:N2694:O2694:P2694:Q2694)</f>
        <v>3</v>
      </c>
      <c r="S2694" s="1">
        <v>129030</v>
      </c>
      <c r="T2694" s="1" t="str">
        <f t="shared" si="170"/>
        <v>High</v>
      </c>
      <c r="U2694">
        <v>5</v>
      </c>
      <c r="V2694">
        <v>2020</v>
      </c>
      <c r="W2694" t="s">
        <v>20</v>
      </c>
      <c r="X2694">
        <v>2</v>
      </c>
    </row>
    <row r="2695" spans="1:24" x14ac:dyDescent="0.3">
      <c r="A2695">
        <v>2694</v>
      </c>
      <c r="B2695" t="s">
        <v>50</v>
      </c>
      <c r="C2695" t="str">
        <f>_xlfn.XLOOKUP(B2695,Lookup_table!B:B,Lookup_table!C:C)</f>
        <v>AI</v>
      </c>
      <c r="D2695" t="s">
        <v>34</v>
      </c>
      <c r="E2695" t="s">
        <v>42</v>
      </c>
      <c r="F2695" t="s">
        <v>51</v>
      </c>
      <c r="G2695" t="s">
        <v>30</v>
      </c>
      <c r="H2695" t="str">
        <f t="shared" si="168"/>
        <v>Onsite/Hybrid</v>
      </c>
      <c r="I2695" t="s">
        <v>18</v>
      </c>
      <c r="J2695" t="str">
        <f t="shared" si="169"/>
        <v>7+ yrs</v>
      </c>
      <c r="K2695">
        <f t="shared" ca="1" si="171"/>
        <v>8</v>
      </c>
      <c r="L2695" t="s">
        <v>19</v>
      </c>
      <c r="M2695">
        <v>1</v>
      </c>
      <c r="N2695">
        <v>0</v>
      </c>
      <c r="O2695">
        <v>0</v>
      </c>
      <c r="P2695">
        <v>1</v>
      </c>
      <c r="Q2695">
        <v>1</v>
      </c>
      <c r="R2695">
        <f>SUM(M2695:N2695:O2695:P2695:Q2695)</f>
        <v>3</v>
      </c>
      <c r="S2695" s="1">
        <v>165164</v>
      </c>
      <c r="T2695" s="1" t="str">
        <f t="shared" si="170"/>
        <v>High</v>
      </c>
      <c r="U2695">
        <v>12</v>
      </c>
      <c r="V2695">
        <v>2024</v>
      </c>
      <c r="W2695" t="s">
        <v>28</v>
      </c>
      <c r="X2695">
        <v>8</v>
      </c>
    </row>
    <row r="2696" spans="1:24" x14ac:dyDescent="0.3">
      <c r="A2696">
        <v>2695</v>
      </c>
      <c r="B2696" t="s">
        <v>50</v>
      </c>
      <c r="C2696" t="str">
        <f>_xlfn.XLOOKUP(B2696,Lookup_table!B:B,Lookup_table!C:C)</f>
        <v>AI</v>
      </c>
      <c r="D2696" t="s">
        <v>22</v>
      </c>
      <c r="E2696" t="s">
        <v>23</v>
      </c>
      <c r="F2696" t="s">
        <v>51</v>
      </c>
      <c r="G2696" t="s">
        <v>17</v>
      </c>
      <c r="H2696" t="str">
        <f t="shared" si="168"/>
        <v>Remote</v>
      </c>
      <c r="I2696" t="s">
        <v>26</v>
      </c>
      <c r="J2696" t="str">
        <f t="shared" si="169"/>
        <v>3-6 yrs</v>
      </c>
      <c r="K2696">
        <f t="shared" ca="1" si="171"/>
        <v>5</v>
      </c>
      <c r="L2696" t="s">
        <v>19</v>
      </c>
      <c r="M2696">
        <v>0</v>
      </c>
      <c r="N2696">
        <v>0</v>
      </c>
      <c r="O2696">
        <v>1</v>
      </c>
      <c r="P2696">
        <v>1</v>
      </c>
      <c r="Q2696">
        <v>0</v>
      </c>
      <c r="R2696">
        <f>SUM(M2696:N2696:O2696:P2696:Q2696)</f>
        <v>2</v>
      </c>
      <c r="S2696" s="1">
        <v>167604</v>
      </c>
      <c r="T2696" s="1" t="str">
        <f t="shared" si="170"/>
        <v>High</v>
      </c>
      <c r="U2696">
        <v>7</v>
      </c>
      <c r="V2696">
        <v>2023</v>
      </c>
      <c r="W2696" t="s">
        <v>28</v>
      </c>
      <c r="X2696">
        <v>4</v>
      </c>
    </row>
    <row r="2697" spans="1:24" x14ac:dyDescent="0.3">
      <c r="A2697">
        <v>2696</v>
      </c>
      <c r="B2697" t="s">
        <v>36</v>
      </c>
      <c r="C2697" t="str">
        <f>_xlfn.XLOOKUP(B2697,Lookup_table!B:B,Lookup_table!C:C)</f>
        <v>Data</v>
      </c>
      <c r="D2697" t="s">
        <v>34</v>
      </c>
      <c r="E2697" t="s">
        <v>32</v>
      </c>
      <c r="F2697" t="s">
        <v>43</v>
      </c>
      <c r="G2697" t="s">
        <v>25</v>
      </c>
      <c r="H2697" t="str">
        <f t="shared" si="168"/>
        <v>Onsite/Hybrid</v>
      </c>
      <c r="I2697" t="s">
        <v>26</v>
      </c>
      <c r="J2697" t="str">
        <f t="shared" si="169"/>
        <v>3-6 yrs</v>
      </c>
      <c r="K2697">
        <f t="shared" ca="1" si="171"/>
        <v>5</v>
      </c>
      <c r="L2697" t="s">
        <v>27</v>
      </c>
      <c r="M2697">
        <v>0</v>
      </c>
      <c r="N2697">
        <v>0</v>
      </c>
      <c r="O2697">
        <v>0</v>
      </c>
      <c r="P2697">
        <v>0</v>
      </c>
      <c r="Q2697">
        <v>0</v>
      </c>
      <c r="R2697">
        <f>SUM(M2697:N2697:O2697:P2697:Q2697)</f>
        <v>0</v>
      </c>
      <c r="S2697" s="1">
        <v>78017</v>
      </c>
      <c r="T2697" s="1" t="str">
        <f t="shared" si="170"/>
        <v>Medium</v>
      </c>
      <c r="U2697">
        <v>7</v>
      </c>
      <c r="V2697">
        <v>2020</v>
      </c>
      <c r="W2697" t="s">
        <v>28</v>
      </c>
      <c r="X2697">
        <v>9</v>
      </c>
    </row>
    <row r="2698" spans="1:24" x14ac:dyDescent="0.3">
      <c r="A2698">
        <v>2697</v>
      </c>
      <c r="B2698" t="s">
        <v>21</v>
      </c>
      <c r="C2698" t="str">
        <f>_xlfn.XLOOKUP(B2698,Lookup_table!B:B,Lookup_table!C:C)</f>
        <v>AI</v>
      </c>
      <c r="D2698" t="s">
        <v>14</v>
      </c>
      <c r="E2698" t="s">
        <v>15</v>
      </c>
      <c r="F2698" t="s">
        <v>44</v>
      </c>
      <c r="G2698" t="s">
        <v>25</v>
      </c>
      <c r="H2698" t="str">
        <f t="shared" si="168"/>
        <v>Onsite/Hybrid</v>
      </c>
      <c r="I2698" t="s">
        <v>18</v>
      </c>
      <c r="J2698" t="str">
        <f t="shared" si="169"/>
        <v>7+ yrs</v>
      </c>
      <c r="K2698">
        <f t="shared" ca="1" si="171"/>
        <v>15</v>
      </c>
      <c r="L2698" t="s">
        <v>27</v>
      </c>
      <c r="M2698">
        <v>1</v>
      </c>
      <c r="N2698">
        <v>0</v>
      </c>
      <c r="O2698">
        <v>1</v>
      </c>
      <c r="P2698">
        <v>1</v>
      </c>
      <c r="Q2698">
        <v>0</v>
      </c>
      <c r="R2698">
        <f>SUM(M2698:N2698:O2698:P2698:Q2698)</f>
        <v>3</v>
      </c>
      <c r="S2698" s="1">
        <v>172707</v>
      </c>
      <c r="T2698" s="1" t="str">
        <f t="shared" si="170"/>
        <v>High</v>
      </c>
      <c r="U2698">
        <v>3</v>
      </c>
      <c r="V2698">
        <v>2021</v>
      </c>
      <c r="W2698" t="s">
        <v>28</v>
      </c>
      <c r="X2698">
        <v>7</v>
      </c>
    </row>
    <row r="2699" spans="1:24" x14ac:dyDescent="0.3">
      <c r="A2699">
        <v>2698</v>
      </c>
      <c r="B2699" t="s">
        <v>31</v>
      </c>
      <c r="C2699" t="str">
        <f>_xlfn.XLOOKUP(B2699,Lookup_table!B:B,Lookup_table!C:C)</f>
        <v>Business</v>
      </c>
      <c r="D2699" t="s">
        <v>22</v>
      </c>
      <c r="E2699" t="s">
        <v>32</v>
      </c>
      <c r="F2699" t="s">
        <v>43</v>
      </c>
      <c r="G2699" t="s">
        <v>25</v>
      </c>
      <c r="H2699" t="str">
        <f t="shared" si="168"/>
        <v>Onsite/Hybrid</v>
      </c>
      <c r="I2699" t="s">
        <v>18</v>
      </c>
      <c r="J2699" t="str">
        <f t="shared" si="169"/>
        <v>7+ yrs</v>
      </c>
      <c r="K2699">
        <f t="shared" ca="1" si="171"/>
        <v>8</v>
      </c>
      <c r="L2699" t="s">
        <v>27</v>
      </c>
      <c r="M2699">
        <v>1</v>
      </c>
      <c r="N2699">
        <v>0</v>
      </c>
      <c r="O2699">
        <v>1</v>
      </c>
      <c r="P2699">
        <v>0</v>
      </c>
      <c r="Q2699">
        <v>1</v>
      </c>
      <c r="R2699">
        <f>SUM(M2699:N2699:O2699:P2699:Q2699)</f>
        <v>3</v>
      </c>
      <c r="S2699" s="1">
        <v>140571</v>
      </c>
      <c r="T2699" s="1" t="str">
        <f t="shared" si="170"/>
        <v>High</v>
      </c>
      <c r="U2699">
        <v>6</v>
      </c>
      <c r="V2699">
        <v>2023</v>
      </c>
      <c r="W2699" t="s">
        <v>20</v>
      </c>
      <c r="X2699">
        <v>1</v>
      </c>
    </row>
    <row r="2700" spans="1:24" x14ac:dyDescent="0.3">
      <c r="A2700">
        <v>2699</v>
      </c>
      <c r="B2700" t="s">
        <v>36</v>
      </c>
      <c r="C2700" t="str">
        <f>_xlfn.XLOOKUP(B2700,Lookup_table!B:B,Lookup_table!C:C)</f>
        <v>Data</v>
      </c>
      <c r="D2700" t="s">
        <v>22</v>
      </c>
      <c r="E2700" t="s">
        <v>40</v>
      </c>
      <c r="F2700" t="s">
        <v>16</v>
      </c>
      <c r="G2700" t="s">
        <v>25</v>
      </c>
      <c r="H2700" t="str">
        <f t="shared" si="168"/>
        <v>Onsite/Hybrid</v>
      </c>
      <c r="I2700" t="s">
        <v>18</v>
      </c>
      <c r="J2700" t="str">
        <f t="shared" si="169"/>
        <v>7+ yrs</v>
      </c>
      <c r="K2700">
        <f t="shared" ca="1" si="171"/>
        <v>7</v>
      </c>
      <c r="L2700" t="s">
        <v>19</v>
      </c>
      <c r="M2700">
        <v>0</v>
      </c>
      <c r="N2700">
        <v>1</v>
      </c>
      <c r="O2700">
        <v>1</v>
      </c>
      <c r="P2700">
        <v>1</v>
      </c>
      <c r="Q2700">
        <v>0</v>
      </c>
      <c r="R2700">
        <f>SUM(M2700:N2700:O2700:P2700:Q2700)</f>
        <v>3</v>
      </c>
      <c r="S2700" s="1">
        <v>151711</v>
      </c>
      <c r="T2700" s="1" t="str">
        <f t="shared" si="170"/>
        <v>High</v>
      </c>
      <c r="U2700">
        <v>7</v>
      </c>
      <c r="V2700">
        <v>2022</v>
      </c>
      <c r="W2700" t="s">
        <v>28</v>
      </c>
      <c r="X2700">
        <v>7</v>
      </c>
    </row>
    <row r="2701" spans="1:24" x14ac:dyDescent="0.3">
      <c r="A2701">
        <v>2700</v>
      </c>
      <c r="B2701" t="s">
        <v>36</v>
      </c>
      <c r="C2701" t="str">
        <f>_xlfn.XLOOKUP(B2701,Lookup_table!B:B,Lookup_table!C:C)</f>
        <v>Data</v>
      </c>
      <c r="D2701" t="s">
        <v>34</v>
      </c>
      <c r="E2701" t="s">
        <v>40</v>
      </c>
      <c r="F2701" t="s">
        <v>29</v>
      </c>
      <c r="G2701" t="s">
        <v>17</v>
      </c>
      <c r="H2701" t="str">
        <f t="shared" si="168"/>
        <v>Remote</v>
      </c>
      <c r="I2701" t="s">
        <v>18</v>
      </c>
      <c r="J2701" t="str">
        <f t="shared" si="169"/>
        <v>7+ yrs</v>
      </c>
      <c r="K2701">
        <f t="shared" ca="1" si="171"/>
        <v>11</v>
      </c>
      <c r="L2701" t="s">
        <v>27</v>
      </c>
      <c r="M2701">
        <v>1</v>
      </c>
      <c r="N2701">
        <v>1</v>
      </c>
      <c r="O2701">
        <v>1</v>
      </c>
      <c r="P2701">
        <v>0</v>
      </c>
      <c r="Q2701">
        <v>0</v>
      </c>
      <c r="R2701">
        <f>SUM(M2701:N2701:O2701:P2701:Q2701)</f>
        <v>3</v>
      </c>
      <c r="S2701" s="1">
        <v>117851</v>
      </c>
      <c r="T2701" s="1" t="str">
        <f t="shared" si="170"/>
        <v>Medium</v>
      </c>
      <c r="U2701">
        <v>9</v>
      </c>
      <c r="V2701">
        <v>2022</v>
      </c>
      <c r="W2701" t="s">
        <v>20</v>
      </c>
      <c r="X2701">
        <v>4</v>
      </c>
    </row>
    <row r="2702" spans="1:24" x14ac:dyDescent="0.3">
      <c r="A2702">
        <v>2701</v>
      </c>
      <c r="B2702" t="s">
        <v>36</v>
      </c>
      <c r="C2702" t="str">
        <f>_xlfn.XLOOKUP(B2702,Lookup_table!B:B,Lookup_table!C:C)</f>
        <v>Data</v>
      </c>
      <c r="D2702" t="s">
        <v>37</v>
      </c>
      <c r="E2702" t="s">
        <v>23</v>
      </c>
      <c r="F2702" t="s">
        <v>29</v>
      </c>
      <c r="G2702" t="s">
        <v>17</v>
      </c>
      <c r="H2702" t="str">
        <f t="shared" si="168"/>
        <v>Remote</v>
      </c>
      <c r="I2702" t="s">
        <v>35</v>
      </c>
      <c r="J2702" t="str">
        <f t="shared" si="169"/>
        <v>0-2 yrs</v>
      </c>
      <c r="K2702">
        <f t="shared" ca="1" si="171"/>
        <v>2</v>
      </c>
      <c r="L2702" t="s">
        <v>39</v>
      </c>
      <c r="M2702">
        <v>0</v>
      </c>
      <c r="N2702">
        <v>1</v>
      </c>
      <c r="O2702">
        <v>1</v>
      </c>
      <c r="P2702">
        <v>1</v>
      </c>
      <c r="Q2702">
        <v>0</v>
      </c>
      <c r="R2702">
        <f>SUM(M2702:N2702:O2702:P2702:Q2702)</f>
        <v>3</v>
      </c>
      <c r="S2702" s="1">
        <v>79928</v>
      </c>
      <c r="T2702" s="1" t="str">
        <f t="shared" si="170"/>
        <v>Medium</v>
      </c>
      <c r="U2702">
        <v>2</v>
      </c>
      <c r="V2702">
        <v>2021</v>
      </c>
      <c r="W2702" t="s">
        <v>28</v>
      </c>
      <c r="X2702">
        <v>3</v>
      </c>
    </row>
    <row r="2703" spans="1:24" x14ac:dyDescent="0.3">
      <c r="A2703">
        <v>2702</v>
      </c>
      <c r="B2703" t="s">
        <v>41</v>
      </c>
      <c r="C2703" t="str">
        <f>_xlfn.XLOOKUP(B2703,Lookup_table!B:B,Lookup_table!C:C)</f>
        <v>Data</v>
      </c>
      <c r="D2703" t="s">
        <v>37</v>
      </c>
      <c r="E2703" t="s">
        <v>38</v>
      </c>
      <c r="F2703" t="s">
        <v>51</v>
      </c>
      <c r="G2703" t="s">
        <v>17</v>
      </c>
      <c r="H2703" t="str">
        <f t="shared" si="168"/>
        <v>Remote</v>
      </c>
      <c r="I2703" t="s">
        <v>18</v>
      </c>
      <c r="J2703" t="str">
        <f t="shared" si="169"/>
        <v>7+ yrs</v>
      </c>
      <c r="K2703">
        <f t="shared" ca="1" si="171"/>
        <v>7</v>
      </c>
      <c r="L2703" t="s">
        <v>39</v>
      </c>
      <c r="M2703">
        <v>0</v>
      </c>
      <c r="N2703">
        <v>0</v>
      </c>
      <c r="O2703">
        <v>0</v>
      </c>
      <c r="P2703">
        <v>0</v>
      </c>
      <c r="Q2703">
        <v>1</v>
      </c>
      <c r="R2703">
        <f>SUM(M2703:N2703:O2703:P2703:Q2703)</f>
        <v>1</v>
      </c>
      <c r="S2703" s="1">
        <v>107695</v>
      </c>
      <c r="T2703" s="1" t="str">
        <f t="shared" si="170"/>
        <v>Medium</v>
      </c>
      <c r="U2703">
        <v>1</v>
      </c>
      <c r="V2703">
        <v>2024</v>
      </c>
      <c r="W2703" t="s">
        <v>34</v>
      </c>
      <c r="X2703">
        <v>3</v>
      </c>
    </row>
    <row r="2704" spans="1:24" x14ac:dyDescent="0.3">
      <c r="A2704">
        <v>2703</v>
      </c>
      <c r="B2704" t="s">
        <v>36</v>
      </c>
      <c r="C2704" t="str">
        <f>_xlfn.XLOOKUP(B2704,Lookup_table!B:B,Lookup_table!C:C)</f>
        <v>Data</v>
      </c>
      <c r="D2704" t="s">
        <v>37</v>
      </c>
      <c r="E2704" t="s">
        <v>42</v>
      </c>
      <c r="F2704" t="s">
        <v>44</v>
      </c>
      <c r="G2704" t="s">
        <v>30</v>
      </c>
      <c r="H2704" t="str">
        <f t="shared" si="168"/>
        <v>Onsite/Hybrid</v>
      </c>
      <c r="I2704" t="s">
        <v>26</v>
      </c>
      <c r="J2704" t="str">
        <f t="shared" si="169"/>
        <v>3-6 yrs</v>
      </c>
      <c r="K2704">
        <f t="shared" ca="1" si="171"/>
        <v>4</v>
      </c>
      <c r="L2704" t="s">
        <v>19</v>
      </c>
      <c r="M2704">
        <v>1</v>
      </c>
      <c r="N2704">
        <v>0</v>
      </c>
      <c r="O2704">
        <v>1</v>
      </c>
      <c r="P2704">
        <v>0</v>
      </c>
      <c r="Q2704">
        <v>0</v>
      </c>
      <c r="R2704">
        <f>SUM(M2704:N2704:O2704:P2704:Q2704)</f>
        <v>2</v>
      </c>
      <c r="S2704" s="1">
        <v>86129</v>
      </c>
      <c r="T2704" s="1" t="str">
        <f t="shared" si="170"/>
        <v>Medium</v>
      </c>
      <c r="U2704">
        <v>5</v>
      </c>
      <c r="V2704">
        <v>2020</v>
      </c>
      <c r="W2704" t="s">
        <v>28</v>
      </c>
      <c r="X2704">
        <v>9</v>
      </c>
    </row>
    <row r="2705" spans="1:24" x14ac:dyDescent="0.3">
      <c r="A2705">
        <v>2704</v>
      </c>
      <c r="B2705" t="s">
        <v>21</v>
      </c>
      <c r="C2705" t="str">
        <f>_xlfn.XLOOKUP(B2705,Lookup_table!B:B,Lookup_table!C:C)</f>
        <v>AI</v>
      </c>
      <c r="D2705" t="s">
        <v>34</v>
      </c>
      <c r="E2705" t="s">
        <v>38</v>
      </c>
      <c r="F2705" t="s">
        <v>44</v>
      </c>
      <c r="G2705" t="s">
        <v>25</v>
      </c>
      <c r="H2705" t="str">
        <f t="shared" si="168"/>
        <v>Onsite/Hybrid</v>
      </c>
      <c r="I2705" t="s">
        <v>26</v>
      </c>
      <c r="J2705" t="str">
        <f t="shared" si="169"/>
        <v>3-6 yrs</v>
      </c>
      <c r="K2705">
        <f t="shared" ca="1" si="171"/>
        <v>3</v>
      </c>
      <c r="L2705" t="s">
        <v>19</v>
      </c>
      <c r="M2705">
        <v>1</v>
      </c>
      <c r="N2705">
        <v>1</v>
      </c>
      <c r="O2705">
        <v>1</v>
      </c>
      <c r="P2705">
        <v>0</v>
      </c>
      <c r="Q2705">
        <v>0</v>
      </c>
      <c r="R2705">
        <f>SUM(M2705:N2705:O2705:P2705:Q2705)</f>
        <v>3</v>
      </c>
      <c r="S2705" s="1">
        <v>125559</v>
      </c>
      <c r="T2705" s="1" t="str">
        <f t="shared" si="170"/>
        <v>High</v>
      </c>
      <c r="U2705">
        <v>6</v>
      </c>
      <c r="V2705">
        <v>2026</v>
      </c>
      <c r="W2705" t="s">
        <v>20</v>
      </c>
      <c r="X2705">
        <v>6</v>
      </c>
    </row>
    <row r="2706" spans="1:24" x14ac:dyDescent="0.3">
      <c r="A2706">
        <v>2705</v>
      </c>
      <c r="B2706" t="s">
        <v>31</v>
      </c>
      <c r="C2706" t="str">
        <f>_xlfn.XLOOKUP(B2706,Lookup_table!B:B,Lookup_table!C:C)</f>
        <v>Business</v>
      </c>
      <c r="D2706" t="s">
        <v>37</v>
      </c>
      <c r="E2706" t="s">
        <v>42</v>
      </c>
      <c r="F2706" t="s">
        <v>43</v>
      </c>
      <c r="G2706" t="s">
        <v>30</v>
      </c>
      <c r="H2706" t="str">
        <f t="shared" si="168"/>
        <v>Onsite/Hybrid</v>
      </c>
      <c r="I2706" t="s">
        <v>18</v>
      </c>
      <c r="J2706" t="str">
        <f t="shared" si="169"/>
        <v>7+ yrs</v>
      </c>
      <c r="K2706">
        <f t="shared" ca="1" si="171"/>
        <v>8</v>
      </c>
      <c r="L2706" t="s">
        <v>27</v>
      </c>
      <c r="M2706">
        <v>0</v>
      </c>
      <c r="N2706">
        <v>1</v>
      </c>
      <c r="O2706">
        <v>0</v>
      </c>
      <c r="P2706">
        <v>0</v>
      </c>
      <c r="Q2706">
        <v>1</v>
      </c>
      <c r="R2706">
        <f>SUM(M2706:N2706:O2706:P2706:Q2706)</f>
        <v>2</v>
      </c>
      <c r="S2706" s="1">
        <v>108600</v>
      </c>
      <c r="T2706" s="1" t="str">
        <f t="shared" si="170"/>
        <v>Medium</v>
      </c>
      <c r="U2706">
        <v>10</v>
      </c>
      <c r="V2706">
        <v>2023</v>
      </c>
      <c r="W2706" t="s">
        <v>20</v>
      </c>
      <c r="X2706">
        <v>4</v>
      </c>
    </row>
    <row r="2707" spans="1:24" x14ac:dyDescent="0.3">
      <c r="A2707">
        <v>2706</v>
      </c>
      <c r="B2707" t="s">
        <v>50</v>
      </c>
      <c r="C2707" t="str">
        <f>_xlfn.XLOOKUP(B2707,Lookup_table!B:B,Lookup_table!C:C)</f>
        <v>AI</v>
      </c>
      <c r="D2707" t="s">
        <v>34</v>
      </c>
      <c r="E2707" t="s">
        <v>23</v>
      </c>
      <c r="F2707" t="s">
        <v>52</v>
      </c>
      <c r="G2707" t="s">
        <v>30</v>
      </c>
      <c r="H2707" t="str">
        <f t="shared" si="168"/>
        <v>Onsite/Hybrid</v>
      </c>
      <c r="I2707" t="s">
        <v>18</v>
      </c>
      <c r="J2707" t="str">
        <f t="shared" si="169"/>
        <v>7+ yrs</v>
      </c>
      <c r="K2707">
        <f t="shared" ca="1" si="171"/>
        <v>9</v>
      </c>
      <c r="L2707" t="s">
        <v>27</v>
      </c>
      <c r="M2707">
        <v>1</v>
      </c>
      <c r="N2707">
        <v>0</v>
      </c>
      <c r="O2707">
        <v>1</v>
      </c>
      <c r="P2707">
        <v>1</v>
      </c>
      <c r="Q2707">
        <v>1</v>
      </c>
      <c r="R2707">
        <f>SUM(M2707:N2707:O2707:P2707:Q2707)</f>
        <v>4</v>
      </c>
      <c r="S2707" s="1">
        <v>180506</v>
      </c>
      <c r="T2707" s="1" t="str">
        <f t="shared" si="170"/>
        <v>High</v>
      </c>
      <c r="U2707">
        <v>8</v>
      </c>
      <c r="V2707">
        <v>2021</v>
      </c>
      <c r="W2707" t="s">
        <v>28</v>
      </c>
      <c r="X2707">
        <v>8</v>
      </c>
    </row>
    <row r="2708" spans="1:24" x14ac:dyDescent="0.3">
      <c r="A2708">
        <v>2707</v>
      </c>
      <c r="B2708" t="s">
        <v>36</v>
      </c>
      <c r="C2708" t="str">
        <f>_xlfn.XLOOKUP(B2708,Lookup_table!B:B,Lookup_table!C:C)</f>
        <v>Data</v>
      </c>
      <c r="D2708" t="s">
        <v>14</v>
      </c>
      <c r="E2708" t="s">
        <v>42</v>
      </c>
      <c r="F2708" t="s">
        <v>16</v>
      </c>
      <c r="G2708" t="s">
        <v>25</v>
      </c>
      <c r="H2708" t="str">
        <f t="shared" si="168"/>
        <v>Onsite/Hybrid</v>
      </c>
      <c r="I2708" t="s">
        <v>35</v>
      </c>
      <c r="J2708" t="str">
        <f t="shared" si="169"/>
        <v>0-2 yrs</v>
      </c>
      <c r="K2708">
        <f t="shared" ca="1" si="171"/>
        <v>0</v>
      </c>
      <c r="L2708" t="s">
        <v>27</v>
      </c>
      <c r="M2708">
        <v>0</v>
      </c>
      <c r="N2708">
        <v>0</v>
      </c>
      <c r="O2708">
        <v>0</v>
      </c>
      <c r="P2708">
        <v>1</v>
      </c>
      <c r="Q2708">
        <v>0</v>
      </c>
      <c r="R2708">
        <f>SUM(M2708:N2708:O2708:P2708:Q2708)</f>
        <v>1</v>
      </c>
      <c r="S2708" s="1">
        <v>67214</v>
      </c>
      <c r="T2708" s="1" t="str">
        <f t="shared" si="170"/>
        <v>Low</v>
      </c>
      <c r="U2708">
        <v>8</v>
      </c>
      <c r="V2708">
        <v>2026</v>
      </c>
      <c r="W2708" t="s">
        <v>28</v>
      </c>
      <c r="X2708">
        <v>7</v>
      </c>
    </row>
    <row r="2709" spans="1:24" x14ac:dyDescent="0.3">
      <c r="A2709">
        <v>2708</v>
      </c>
      <c r="B2709" t="s">
        <v>50</v>
      </c>
      <c r="C2709" t="str">
        <f>_xlfn.XLOOKUP(B2709,Lookup_table!B:B,Lookup_table!C:C)</f>
        <v>AI</v>
      </c>
      <c r="D2709" t="s">
        <v>22</v>
      </c>
      <c r="E2709" t="s">
        <v>15</v>
      </c>
      <c r="F2709" t="s">
        <v>52</v>
      </c>
      <c r="G2709" t="s">
        <v>25</v>
      </c>
      <c r="H2709" t="str">
        <f t="shared" si="168"/>
        <v>Onsite/Hybrid</v>
      </c>
      <c r="I2709" t="s">
        <v>18</v>
      </c>
      <c r="J2709" t="str">
        <f t="shared" si="169"/>
        <v>7+ yrs</v>
      </c>
      <c r="K2709">
        <f t="shared" ca="1" si="171"/>
        <v>11</v>
      </c>
      <c r="L2709" t="s">
        <v>39</v>
      </c>
      <c r="M2709">
        <v>0</v>
      </c>
      <c r="N2709">
        <v>0</v>
      </c>
      <c r="O2709">
        <v>1</v>
      </c>
      <c r="P2709">
        <v>1</v>
      </c>
      <c r="Q2709">
        <v>0</v>
      </c>
      <c r="R2709">
        <f>SUM(M2709:N2709:O2709:P2709:Q2709)</f>
        <v>2</v>
      </c>
      <c r="S2709" s="1">
        <v>185013</v>
      </c>
      <c r="T2709" s="1" t="str">
        <f t="shared" si="170"/>
        <v>High</v>
      </c>
      <c r="U2709">
        <v>4</v>
      </c>
      <c r="V2709">
        <v>2023</v>
      </c>
      <c r="W2709" t="s">
        <v>28</v>
      </c>
      <c r="X2709">
        <v>1</v>
      </c>
    </row>
    <row r="2710" spans="1:24" x14ac:dyDescent="0.3">
      <c r="A2710">
        <v>2709</v>
      </c>
      <c r="B2710" t="s">
        <v>33</v>
      </c>
      <c r="C2710" t="str">
        <f>_xlfn.XLOOKUP(B2710,Lookup_table!B:B,Lookup_table!C:C)</f>
        <v>Data</v>
      </c>
      <c r="D2710" t="s">
        <v>14</v>
      </c>
      <c r="E2710" t="s">
        <v>42</v>
      </c>
      <c r="F2710" t="s">
        <v>16</v>
      </c>
      <c r="G2710" t="s">
        <v>30</v>
      </c>
      <c r="H2710" t="str">
        <f t="shared" si="168"/>
        <v>Onsite/Hybrid</v>
      </c>
      <c r="I2710" t="s">
        <v>26</v>
      </c>
      <c r="J2710" t="str">
        <f t="shared" si="169"/>
        <v>3-6 yrs</v>
      </c>
      <c r="K2710">
        <f t="shared" ca="1" si="171"/>
        <v>4</v>
      </c>
      <c r="L2710" t="s">
        <v>27</v>
      </c>
      <c r="M2710">
        <v>1</v>
      </c>
      <c r="N2710">
        <v>1</v>
      </c>
      <c r="O2710">
        <v>0</v>
      </c>
      <c r="P2710">
        <v>1</v>
      </c>
      <c r="Q2710">
        <v>0</v>
      </c>
      <c r="R2710">
        <f>SUM(M2710:N2710:O2710:P2710:Q2710)</f>
        <v>3</v>
      </c>
      <c r="S2710" s="1">
        <v>85180</v>
      </c>
      <c r="T2710" s="1" t="str">
        <f t="shared" si="170"/>
        <v>Medium</v>
      </c>
      <c r="U2710">
        <v>7</v>
      </c>
      <c r="V2710">
        <v>2021</v>
      </c>
      <c r="W2710" t="s">
        <v>20</v>
      </c>
      <c r="X2710">
        <v>1</v>
      </c>
    </row>
    <row r="2711" spans="1:24" x14ac:dyDescent="0.3">
      <c r="A2711">
        <v>2710</v>
      </c>
      <c r="B2711" t="s">
        <v>33</v>
      </c>
      <c r="C2711" t="str">
        <f>_xlfn.XLOOKUP(B2711,Lookup_table!B:B,Lookup_table!C:C)</f>
        <v>Data</v>
      </c>
      <c r="D2711" t="s">
        <v>22</v>
      </c>
      <c r="E2711" t="s">
        <v>23</v>
      </c>
      <c r="F2711" t="s">
        <v>16</v>
      </c>
      <c r="G2711" t="s">
        <v>25</v>
      </c>
      <c r="H2711" t="str">
        <f t="shared" si="168"/>
        <v>Onsite/Hybrid</v>
      </c>
      <c r="I2711" t="s">
        <v>18</v>
      </c>
      <c r="J2711" t="str">
        <f t="shared" si="169"/>
        <v>7+ yrs</v>
      </c>
      <c r="K2711">
        <f t="shared" ca="1" si="171"/>
        <v>9</v>
      </c>
      <c r="L2711" t="s">
        <v>19</v>
      </c>
      <c r="M2711">
        <v>0</v>
      </c>
      <c r="N2711">
        <v>0</v>
      </c>
      <c r="O2711">
        <v>0</v>
      </c>
      <c r="P2711">
        <v>1</v>
      </c>
      <c r="Q2711">
        <v>1</v>
      </c>
      <c r="R2711">
        <f>SUM(M2711:N2711:O2711:P2711:Q2711)</f>
        <v>2</v>
      </c>
      <c r="S2711" s="1">
        <v>142611</v>
      </c>
      <c r="T2711" s="1" t="str">
        <f t="shared" si="170"/>
        <v>High</v>
      </c>
      <c r="U2711">
        <v>1</v>
      </c>
      <c r="V2711">
        <v>2024</v>
      </c>
      <c r="W2711" t="s">
        <v>20</v>
      </c>
      <c r="X2711">
        <v>6</v>
      </c>
    </row>
    <row r="2712" spans="1:24" x14ac:dyDescent="0.3">
      <c r="A2712">
        <v>2711</v>
      </c>
      <c r="B2712" t="s">
        <v>33</v>
      </c>
      <c r="C2712" t="str">
        <f>_xlfn.XLOOKUP(B2712,Lookup_table!B:B,Lookup_table!C:C)</f>
        <v>Data</v>
      </c>
      <c r="D2712" t="s">
        <v>37</v>
      </c>
      <c r="E2712" t="s">
        <v>40</v>
      </c>
      <c r="F2712" t="s">
        <v>51</v>
      </c>
      <c r="G2712" t="s">
        <v>25</v>
      </c>
      <c r="H2712" t="str">
        <f t="shared" si="168"/>
        <v>Onsite/Hybrid</v>
      </c>
      <c r="I2712" t="s">
        <v>35</v>
      </c>
      <c r="J2712" t="str">
        <f t="shared" si="169"/>
        <v>0-2 yrs</v>
      </c>
      <c r="K2712">
        <f t="shared" ca="1" si="171"/>
        <v>0</v>
      </c>
      <c r="L2712" t="s">
        <v>27</v>
      </c>
      <c r="M2712">
        <v>1</v>
      </c>
      <c r="N2712">
        <v>0</v>
      </c>
      <c r="O2712">
        <v>0</v>
      </c>
      <c r="P2712">
        <v>1</v>
      </c>
      <c r="Q2712">
        <v>0</v>
      </c>
      <c r="R2712">
        <f>SUM(M2712:N2712:O2712:P2712:Q2712)</f>
        <v>2</v>
      </c>
      <c r="S2712" s="1">
        <v>68560</v>
      </c>
      <c r="T2712" s="1" t="str">
        <f t="shared" si="170"/>
        <v>Low</v>
      </c>
      <c r="U2712">
        <v>11</v>
      </c>
      <c r="V2712">
        <v>2021</v>
      </c>
      <c r="W2712" t="s">
        <v>20</v>
      </c>
      <c r="X2712">
        <v>2</v>
      </c>
    </row>
    <row r="2713" spans="1:24" x14ac:dyDescent="0.3">
      <c r="A2713">
        <v>2712</v>
      </c>
      <c r="B2713" t="s">
        <v>36</v>
      </c>
      <c r="C2713" t="str">
        <f>_xlfn.XLOOKUP(B2713,Lookup_table!B:B,Lookup_table!C:C)</f>
        <v>Data</v>
      </c>
      <c r="D2713" t="s">
        <v>14</v>
      </c>
      <c r="E2713" t="s">
        <v>23</v>
      </c>
      <c r="F2713" t="s">
        <v>29</v>
      </c>
      <c r="G2713" t="s">
        <v>17</v>
      </c>
      <c r="H2713" t="str">
        <f t="shared" si="168"/>
        <v>Remote</v>
      </c>
      <c r="I2713" t="s">
        <v>26</v>
      </c>
      <c r="J2713" t="str">
        <f t="shared" si="169"/>
        <v>3-6 yrs</v>
      </c>
      <c r="K2713">
        <f t="shared" ca="1" si="171"/>
        <v>4</v>
      </c>
      <c r="L2713" t="s">
        <v>27</v>
      </c>
      <c r="M2713">
        <v>1</v>
      </c>
      <c r="N2713">
        <v>0</v>
      </c>
      <c r="O2713">
        <v>0</v>
      </c>
      <c r="P2713">
        <v>0</v>
      </c>
      <c r="Q2713">
        <v>0</v>
      </c>
      <c r="R2713">
        <f>SUM(M2713:N2713:O2713:P2713:Q2713)</f>
        <v>1</v>
      </c>
      <c r="S2713" s="1">
        <v>79545</v>
      </c>
      <c r="T2713" s="1" t="str">
        <f t="shared" si="170"/>
        <v>Medium</v>
      </c>
      <c r="U2713">
        <v>6</v>
      </c>
      <c r="V2713">
        <v>2022</v>
      </c>
      <c r="W2713" t="s">
        <v>28</v>
      </c>
      <c r="X2713">
        <v>9</v>
      </c>
    </row>
    <row r="2714" spans="1:24" x14ac:dyDescent="0.3">
      <c r="A2714">
        <v>2713</v>
      </c>
      <c r="B2714" t="s">
        <v>33</v>
      </c>
      <c r="C2714" t="str">
        <f>_xlfn.XLOOKUP(B2714,Lookup_table!B:B,Lookup_table!C:C)</f>
        <v>Data</v>
      </c>
      <c r="D2714" t="s">
        <v>22</v>
      </c>
      <c r="E2714" t="s">
        <v>38</v>
      </c>
      <c r="F2714" t="s">
        <v>16</v>
      </c>
      <c r="G2714" t="s">
        <v>25</v>
      </c>
      <c r="H2714" t="str">
        <f t="shared" si="168"/>
        <v>Onsite/Hybrid</v>
      </c>
      <c r="I2714" t="s">
        <v>26</v>
      </c>
      <c r="J2714" t="str">
        <f t="shared" si="169"/>
        <v>3-6 yrs</v>
      </c>
      <c r="K2714">
        <f t="shared" ca="1" si="171"/>
        <v>3</v>
      </c>
      <c r="L2714" t="s">
        <v>19</v>
      </c>
      <c r="M2714">
        <v>1</v>
      </c>
      <c r="N2714">
        <v>0</v>
      </c>
      <c r="O2714">
        <v>0</v>
      </c>
      <c r="P2714">
        <v>0</v>
      </c>
      <c r="Q2714">
        <v>0</v>
      </c>
      <c r="R2714">
        <f>SUM(M2714:N2714:O2714:P2714:Q2714)</f>
        <v>1</v>
      </c>
      <c r="S2714" s="1">
        <v>92754</v>
      </c>
      <c r="T2714" s="1" t="str">
        <f t="shared" si="170"/>
        <v>Medium</v>
      </c>
      <c r="U2714">
        <v>1</v>
      </c>
      <c r="V2714">
        <v>2025</v>
      </c>
      <c r="W2714" t="s">
        <v>20</v>
      </c>
      <c r="X2714">
        <v>5</v>
      </c>
    </row>
    <row r="2715" spans="1:24" x14ac:dyDescent="0.3">
      <c r="A2715">
        <v>2714</v>
      </c>
      <c r="B2715" t="s">
        <v>36</v>
      </c>
      <c r="C2715" t="str">
        <f>_xlfn.XLOOKUP(B2715,Lookup_table!B:B,Lookup_table!C:C)</f>
        <v>Data</v>
      </c>
      <c r="D2715" t="s">
        <v>22</v>
      </c>
      <c r="E2715" t="s">
        <v>23</v>
      </c>
      <c r="F2715" t="s">
        <v>52</v>
      </c>
      <c r="G2715" t="s">
        <v>25</v>
      </c>
      <c r="H2715" t="str">
        <f t="shared" si="168"/>
        <v>Onsite/Hybrid</v>
      </c>
      <c r="I2715" t="s">
        <v>35</v>
      </c>
      <c r="J2715" t="str">
        <f t="shared" si="169"/>
        <v>0-2 yrs</v>
      </c>
      <c r="K2715">
        <f t="shared" ca="1" si="171"/>
        <v>1</v>
      </c>
      <c r="L2715" t="s">
        <v>19</v>
      </c>
      <c r="M2715">
        <v>1</v>
      </c>
      <c r="N2715">
        <v>0</v>
      </c>
      <c r="O2715">
        <v>0</v>
      </c>
      <c r="P2715">
        <v>0</v>
      </c>
      <c r="Q2715">
        <v>0</v>
      </c>
      <c r="R2715">
        <f>SUM(M2715:N2715:O2715:P2715:Q2715)</f>
        <v>1</v>
      </c>
      <c r="S2715" s="1">
        <v>67563</v>
      </c>
      <c r="T2715" s="1" t="str">
        <f t="shared" si="170"/>
        <v>Low</v>
      </c>
      <c r="U2715">
        <v>4</v>
      </c>
      <c r="V2715">
        <v>2021</v>
      </c>
      <c r="W2715" t="s">
        <v>28</v>
      </c>
      <c r="X2715">
        <v>7</v>
      </c>
    </row>
    <row r="2716" spans="1:24" x14ac:dyDescent="0.3">
      <c r="A2716">
        <v>2715</v>
      </c>
      <c r="B2716" t="s">
        <v>41</v>
      </c>
      <c r="C2716" t="str">
        <f>_xlfn.XLOOKUP(B2716,Lookup_table!B:B,Lookup_table!C:C)</f>
        <v>Data</v>
      </c>
      <c r="D2716" t="s">
        <v>34</v>
      </c>
      <c r="E2716" t="s">
        <v>40</v>
      </c>
      <c r="F2716" t="s">
        <v>44</v>
      </c>
      <c r="G2716" t="s">
        <v>17</v>
      </c>
      <c r="H2716" t="str">
        <f t="shared" si="168"/>
        <v>Remote</v>
      </c>
      <c r="I2716" t="s">
        <v>18</v>
      </c>
      <c r="J2716" t="str">
        <f t="shared" si="169"/>
        <v>7+ yrs</v>
      </c>
      <c r="K2716">
        <f t="shared" ca="1" si="171"/>
        <v>15</v>
      </c>
      <c r="L2716" t="s">
        <v>39</v>
      </c>
      <c r="M2716">
        <v>1</v>
      </c>
      <c r="N2716">
        <v>1</v>
      </c>
      <c r="O2716">
        <v>1</v>
      </c>
      <c r="P2716">
        <v>0</v>
      </c>
      <c r="Q2716">
        <v>0</v>
      </c>
      <c r="R2716">
        <f>SUM(M2716:N2716:O2716:P2716:Q2716)</f>
        <v>3</v>
      </c>
      <c r="S2716" s="1">
        <v>113497</v>
      </c>
      <c r="T2716" s="1" t="str">
        <f t="shared" si="170"/>
        <v>Medium</v>
      </c>
      <c r="U2716">
        <v>9</v>
      </c>
      <c r="V2716">
        <v>2022</v>
      </c>
      <c r="W2716" t="s">
        <v>28</v>
      </c>
      <c r="X2716">
        <v>7</v>
      </c>
    </row>
    <row r="2717" spans="1:24" x14ac:dyDescent="0.3">
      <c r="A2717">
        <v>2716</v>
      </c>
      <c r="B2717" t="s">
        <v>36</v>
      </c>
      <c r="C2717" t="str">
        <f>_xlfn.XLOOKUP(B2717,Lookup_table!B:B,Lookup_table!C:C)</f>
        <v>Data</v>
      </c>
      <c r="D2717" t="s">
        <v>22</v>
      </c>
      <c r="E2717" t="s">
        <v>15</v>
      </c>
      <c r="F2717" t="s">
        <v>29</v>
      </c>
      <c r="G2717" t="s">
        <v>25</v>
      </c>
      <c r="H2717" t="str">
        <f t="shared" si="168"/>
        <v>Onsite/Hybrid</v>
      </c>
      <c r="I2717" t="s">
        <v>35</v>
      </c>
      <c r="J2717" t="str">
        <f t="shared" si="169"/>
        <v>0-2 yrs</v>
      </c>
      <c r="K2717">
        <f t="shared" ca="1" si="171"/>
        <v>1</v>
      </c>
      <c r="L2717" t="s">
        <v>19</v>
      </c>
      <c r="M2717">
        <v>1</v>
      </c>
      <c r="N2717">
        <v>1</v>
      </c>
      <c r="O2717">
        <v>0</v>
      </c>
      <c r="P2717">
        <v>1</v>
      </c>
      <c r="Q2717">
        <v>1</v>
      </c>
      <c r="R2717">
        <f>SUM(M2717:N2717:O2717:P2717:Q2717)</f>
        <v>4</v>
      </c>
      <c r="S2717" s="1">
        <v>93061</v>
      </c>
      <c r="T2717" s="1" t="str">
        <f t="shared" si="170"/>
        <v>Medium</v>
      </c>
      <c r="U2717">
        <v>11</v>
      </c>
      <c r="V2717">
        <v>2023</v>
      </c>
      <c r="W2717" t="s">
        <v>34</v>
      </c>
      <c r="X2717">
        <v>1</v>
      </c>
    </row>
    <row r="2718" spans="1:24" x14ac:dyDescent="0.3">
      <c r="A2718">
        <v>2717</v>
      </c>
      <c r="B2718" t="s">
        <v>33</v>
      </c>
      <c r="C2718" t="str">
        <f>_xlfn.XLOOKUP(B2718,Lookup_table!B:B,Lookup_table!C:C)</f>
        <v>Data</v>
      </c>
      <c r="D2718" t="s">
        <v>22</v>
      </c>
      <c r="E2718" t="s">
        <v>32</v>
      </c>
      <c r="F2718" t="s">
        <v>16</v>
      </c>
      <c r="G2718" t="s">
        <v>17</v>
      </c>
      <c r="H2718" t="str">
        <f t="shared" si="168"/>
        <v>Remote</v>
      </c>
      <c r="I2718" t="s">
        <v>26</v>
      </c>
      <c r="J2718" t="str">
        <f t="shared" si="169"/>
        <v>3-6 yrs</v>
      </c>
      <c r="K2718">
        <f t="shared" ca="1" si="171"/>
        <v>5</v>
      </c>
      <c r="L2718" t="s">
        <v>39</v>
      </c>
      <c r="M2718">
        <v>1</v>
      </c>
      <c r="N2718">
        <v>0</v>
      </c>
      <c r="O2718">
        <v>0</v>
      </c>
      <c r="P2718">
        <v>1</v>
      </c>
      <c r="Q2718">
        <v>1</v>
      </c>
      <c r="R2718">
        <f>SUM(M2718:N2718:O2718:P2718:Q2718)</f>
        <v>3</v>
      </c>
      <c r="S2718" s="1">
        <v>116188</v>
      </c>
      <c r="T2718" s="1" t="str">
        <f t="shared" si="170"/>
        <v>Medium</v>
      </c>
      <c r="U2718">
        <v>12</v>
      </c>
      <c r="V2718">
        <v>2023</v>
      </c>
      <c r="W2718" t="s">
        <v>34</v>
      </c>
      <c r="X2718">
        <v>3</v>
      </c>
    </row>
    <row r="2719" spans="1:24" x14ac:dyDescent="0.3">
      <c r="A2719">
        <v>2718</v>
      </c>
      <c r="B2719" t="s">
        <v>21</v>
      </c>
      <c r="C2719" t="str">
        <f>_xlfn.XLOOKUP(B2719,Lookup_table!B:B,Lookup_table!C:C)</f>
        <v>AI</v>
      </c>
      <c r="D2719" t="s">
        <v>14</v>
      </c>
      <c r="E2719" t="s">
        <v>23</v>
      </c>
      <c r="F2719" t="s">
        <v>44</v>
      </c>
      <c r="G2719" t="s">
        <v>30</v>
      </c>
      <c r="H2719" t="str">
        <f t="shared" si="168"/>
        <v>Onsite/Hybrid</v>
      </c>
      <c r="I2719" t="s">
        <v>35</v>
      </c>
      <c r="J2719" t="str">
        <f t="shared" si="169"/>
        <v>0-2 yrs</v>
      </c>
      <c r="K2719">
        <f t="shared" ca="1" si="171"/>
        <v>2</v>
      </c>
      <c r="L2719" t="s">
        <v>27</v>
      </c>
      <c r="M2719">
        <v>1</v>
      </c>
      <c r="N2719">
        <v>0</v>
      </c>
      <c r="O2719">
        <v>0</v>
      </c>
      <c r="P2719">
        <v>0</v>
      </c>
      <c r="Q2719">
        <v>0</v>
      </c>
      <c r="R2719">
        <f>SUM(M2719:N2719:O2719:P2719:Q2719)</f>
        <v>1</v>
      </c>
      <c r="S2719" s="1">
        <v>90678</v>
      </c>
      <c r="T2719" s="1" t="str">
        <f t="shared" si="170"/>
        <v>Medium</v>
      </c>
      <c r="U2719">
        <v>4</v>
      </c>
      <c r="V2719">
        <v>2022</v>
      </c>
      <c r="W2719" t="s">
        <v>34</v>
      </c>
      <c r="X2719">
        <v>5</v>
      </c>
    </row>
    <row r="2720" spans="1:24" x14ac:dyDescent="0.3">
      <c r="A2720">
        <v>2719</v>
      </c>
      <c r="B2720" t="s">
        <v>50</v>
      </c>
      <c r="C2720" t="str">
        <f>_xlfn.XLOOKUP(B2720,Lookup_table!B:B,Lookup_table!C:C)</f>
        <v>AI</v>
      </c>
      <c r="D2720" t="s">
        <v>34</v>
      </c>
      <c r="E2720" t="s">
        <v>23</v>
      </c>
      <c r="F2720" t="s">
        <v>44</v>
      </c>
      <c r="G2720" t="s">
        <v>17</v>
      </c>
      <c r="H2720" t="str">
        <f t="shared" si="168"/>
        <v>Remote</v>
      </c>
      <c r="I2720" t="s">
        <v>26</v>
      </c>
      <c r="J2720" t="str">
        <f t="shared" si="169"/>
        <v>3-6 yrs</v>
      </c>
      <c r="K2720">
        <f t="shared" ca="1" si="171"/>
        <v>4</v>
      </c>
      <c r="L2720" t="s">
        <v>39</v>
      </c>
      <c r="M2720">
        <v>0</v>
      </c>
      <c r="N2720">
        <v>1</v>
      </c>
      <c r="O2720">
        <v>0</v>
      </c>
      <c r="P2720">
        <v>0</v>
      </c>
      <c r="Q2720">
        <v>1</v>
      </c>
      <c r="R2720">
        <f>SUM(M2720:N2720:O2720:P2720:Q2720)</f>
        <v>2</v>
      </c>
      <c r="S2720" s="1">
        <v>126924</v>
      </c>
      <c r="T2720" s="1" t="str">
        <f t="shared" si="170"/>
        <v>High</v>
      </c>
      <c r="U2720">
        <v>2</v>
      </c>
      <c r="V2720">
        <v>2020</v>
      </c>
      <c r="W2720" t="s">
        <v>28</v>
      </c>
      <c r="X2720">
        <v>9</v>
      </c>
    </row>
    <row r="2721" spans="1:24" x14ac:dyDescent="0.3">
      <c r="A2721">
        <v>2720</v>
      </c>
      <c r="B2721" t="s">
        <v>21</v>
      </c>
      <c r="C2721" t="str">
        <f>_xlfn.XLOOKUP(B2721,Lookup_table!B:B,Lookup_table!C:C)</f>
        <v>AI</v>
      </c>
      <c r="D2721" t="s">
        <v>22</v>
      </c>
      <c r="E2721" t="s">
        <v>32</v>
      </c>
      <c r="F2721" t="s">
        <v>44</v>
      </c>
      <c r="G2721" t="s">
        <v>25</v>
      </c>
      <c r="H2721" t="str">
        <f t="shared" si="168"/>
        <v>Onsite/Hybrid</v>
      </c>
      <c r="I2721" t="s">
        <v>35</v>
      </c>
      <c r="J2721" t="str">
        <f t="shared" si="169"/>
        <v>0-2 yrs</v>
      </c>
      <c r="K2721">
        <f t="shared" ca="1" si="171"/>
        <v>1</v>
      </c>
      <c r="L2721" t="s">
        <v>19</v>
      </c>
      <c r="M2721">
        <v>1</v>
      </c>
      <c r="N2721">
        <v>0</v>
      </c>
      <c r="O2721">
        <v>0</v>
      </c>
      <c r="P2721">
        <v>0</v>
      </c>
      <c r="Q2721">
        <v>1</v>
      </c>
      <c r="R2721">
        <f>SUM(M2721:N2721:O2721:P2721:Q2721)</f>
        <v>2</v>
      </c>
      <c r="S2721" s="1">
        <v>121840</v>
      </c>
      <c r="T2721" s="1" t="str">
        <f t="shared" si="170"/>
        <v>High</v>
      </c>
      <c r="U2721">
        <v>8</v>
      </c>
      <c r="V2721">
        <v>2025</v>
      </c>
      <c r="W2721" t="s">
        <v>34</v>
      </c>
      <c r="X2721">
        <v>3</v>
      </c>
    </row>
    <row r="2722" spans="1:24" x14ac:dyDescent="0.3">
      <c r="A2722">
        <v>2721</v>
      </c>
      <c r="B2722" t="s">
        <v>41</v>
      </c>
      <c r="C2722" t="str">
        <f>_xlfn.XLOOKUP(B2722,Lookup_table!B:B,Lookup_table!C:C)</f>
        <v>Data</v>
      </c>
      <c r="D2722" t="s">
        <v>22</v>
      </c>
      <c r="E2722" t="s">
        <v>23</v>
      </c>
      <c r="F2722" t="s">
        <v>16</v>
      </c>
      <c r="G2722" t="s">
        <v>25</v>
      </c>
      <c r="H2722" t="str">
        <f t="shared" si="168"/>
        <v>Onsite/Hybrid</v>
      </c>
      <c r="I2722" t="s">
        <v>26</v>
      </c>
      <c r="J2722" t="str">
        <f t="shared" si="169"/>
        <v>3-6 yrs</v>
      </c>
      <c r="K2722">
        <f t="shared" ca="1" si="171"/>
        <v>5</v>
      </c>
      <c r="L2722" t="s">
        <v>19</v>
      </c>
      <c r="M2722">
        <v>0</v>
      </c>
      <c r="N2722">
        <v>0</v>
      </c>
      <c r="O2722">
        <v>0</v>
      </c>
      <c r="P2722">
        <v>0</v>
      </c>
      <c r="Q2722">
        <v>1</v>
      </c>
      <c r="R2722">
        <f>SUM(M2722:N2722:O2722:P2722:Q2722)</f>
        <v>1</v>
      </c>
      <c r="S2722" s="1">
        <v>107416</v>
      </c>
      <c r="T2722" s="1" t="str">
        <f t="shared" si="170"/>
        <v>Medium</v>
      </c>
      <c r="U2722">
        <v>8</v>
      </c>
      <c r="V2722">
        <v>2020</v>
      </c>
      <c r="W2722" t="s">
        <v>28</v>
      </c>
      <c r="X2722">
        <v>9</v>
      </c>
    </row>
    <row r="2723" spans="1:24" x14ac:dyDescent="0.3">
      <c r="A2723">
        <v>2722</v>
      </c>
      <c r="B2723" t="s">
        <v>31</v>
      </c>
      <c r="C2723" t="str">
        <f>_xlfn.XLOOKUP(B2723,Lookup_table!B:B,Lookup_table!C:C)</f>
        <v>Business</v>
      </c>
      <c r="D2723" t="s">
        <v>22</v>
      </c>
      <c r="E2723" t="s">
        <v>40</v>
      </c>
      <c r="F2723" t="s">
        <v>44</v>
      </c>
      <c r="G2723" t="s">
        <v>17</v>
      </c>
      <c r="H2723" t="str">
        <f t="shared" si="168"/>
        <v>Remote</v>
      </c>
      <c r="I2723" t="s">
        <v>35</v>
      </c>
      <c r="J2723" t="str">
        <f t="shared" si="169"/>
        <v>0-2 yrs</v>
      </c>
      <c r="K2723">
        <f t="shared" ca="1" si="171"/>
        <v>1</v>
      </c>
      <c r="L2723" t="s">
        <v>39</v>
      </c>
      <c r="M2723">
        <v>0</v>
      </c>
      <c r="N2723">
        <v>0</v>
      </c>
      <c r="O2723">
        <v>0</v>
      </c>
      <c r="P2723">
        <v>0</v>
      </c>
      <c r="Q2723">
        <v>1</v>
      </c>
      <c r="R2723">
        <f>SUM(M2723:N2723:O2723:P2723:Q2723)</f>
        <v>1</v>
      </c>
      <c r="S2723" s="1">
        <v>84977</v>
      </c>
      <c r="T2723" s="1" t="str">
        <f t="shared" si="170"/>
        <v>Medium</v>
      </c>
      <c r="U2723">
        <v>11</v>
      </c>
      <c r="V2723">
        <v>2024</v>
      </c>
      <c r="W2723" t="s">
        <v>28</v>
      </c>
      <c r="X2723">
        <v>8</v>
      </c>
    </row>
    <row r="2724" spans="1:24" x14ac:dyDescent="0.3">
      <c r="A2724">
        <v>2723</v>
      </c>
      <c r="B2724" t="s">
        <v>21</v>
      </c>
      <c r="C2724" t="str">
        <f>_xlfn.XLOOKUP(B2724,Lookup_table!B:B,Lookup_table!C:C)</f>
        <v>AI</v>
      </c>
      <c r="D2724" t="s">
        <v>37</v>
      </c>
      <c r="E2724" t="s">
        <v>42</v>
      </c>
      <c r="F2724" t="s">
        <v>44</v>
      </c>
      <c r="G2724" t="s">
        <v>30</v>
      </c>
      <c r="H2724" t="str">
        <f t="shared" si="168"/>
        <v>Onsite/Hybrid</v>
      </c>
      <c r="I2724" t="s">
        <v>26</v>
      </c>
      <c r="J2724" t="str">
        <f t="shared" si="169"/>
        <v>3-6 yrs</v>
      </c>
      <c r="K2724">
        <f t="shared" ca="1" si="171"/>
        <v>3</v>
      </c>
      <c r="L2724" t="s">
        <v>39</v>
      </c>
      <c r="M2724">
        <v>1</v>
      </c>
      <c r="N2724">
        <v>1</v>
      </c>
      <c r="O2724">
        <v>1</v>
      </c>
      <c r="P2724">
        <v>0</v>
      </c>
      <c r="Q2724">
        <v>0</v>
      </c>
      <c r="R2724">
        <f>SUM(M2724:N2724:O2724:P2724:Q2724)</f>
        <v>3</v>
      </c>
      <c r="S2724" s="1">
        <v>134201</v>
      </c>
      <c r="T2724" s="1" t="str">
        <f t="shared" si="170"/>
        <v>High</v>
      </c>
      <c r="U2724">
        <v>3</v>
      </c>
      <c r="V2724">
        <v>2023</v>
      </c>
      <c r="W2724" t="s">
        <v>20</v>
      </c>
      <c r="X2724">
        <v>2</v>
      </c>
    </row>
    <row r="2725" spans="1:24" x14ac:dyDescent="0.3">
      <c r="A2725">
        <v>2724</v>
      </c>
      <c r="B2725" t="s">
        <v>33</v>
      </c>
      <c r="C2725" t="str">
        <f>_xlfn.XLOOKUP(B2725,Lookup_table!B:B,Lookup_table!C:C)</f>
        <v>Data</v>
      </c>
      <c r="D2725" t="s">
        <v>14</v>
      </c>
      <c r="E2725" t="s">
        <v>40</v>
      </c>
      <c r="F2725" t="s">
        <v>43</v>
      </c>
      <c r="G2725" t="s">
        <v>25</v>
      </c>
      <c r="H2725" t="str">
        <f t="shared" si="168"/>
        <v>Onsite/Hybrid</v>
      </c>
      <c r="I2725" t="s">
        <v>18</v>
      </c>
      <c r="J2725" t="str">
        <f t="shared" si="169"/>
        <v>7+ yrs</v>
      </c>
      <c r="K2725">
        <f t="shared" ca="1" si="171"/>
        <v>9</v>
      </c>
      <c r="L2725" t="s">
        <v>27</v>
      </c>
      <c r="M2725">
        <v>0</v>
      </c>
      <c r="N2725">
        <v>0</v>
      </c>
      <c r="O2725">
        <v>0</v>
      </c>
      <c r="P2725">
        <v>1</v>
      </c>
      <c r="Q2725">
        <v>1</v>
      </c>
      <c r="R2725">
        <f>SUM(M2725:N2725:O2725:P2725:Q2725)</f>
        <v>2</v>
      </c>
      <c r="S2725" s="1">
        <v>121935</v>
      </c>
      <c r="T2725" s="1" t="str">
        <f t="shared" si="170"/>
        <v>High</v>
      </c>
      <c r="U2725">
        <v>1</v>
      </c>
      <c r="V2725">
        <v>2022</v>
      </c>
      <c r="W2725" t="s">
        <v>28</v>
      </c>
      <c r="X2725">
        <v>7</v>
      </c>
    </row>
    <row r="2726" spans="1:24" x14ac:dyDescent="0.3">
      <c r="A2726">
        <v>2725</v>
      </c>
      <c r="B2726" t="s">
        <v>33</v>
      </c>
      <c r="C2726" t="str">
        <f>_xlfn.XLOOKUP(B2726,Lookup_table!B:B,Lookup_table!C:C)</f>
        <v>Data</v>
      </c>
      <c r="D2726" t="s">
        <v>22</v>
      </c>
      <c r="E2726" t="s">
        <v>42</v>
      </c>
      <c r="F2726" t="s">
        <v>24</v>
      </c>
      <c r="G2726" t="s">
        <v>25</v>
      </c>
      <c r="H2726" t="str">
        <f t="shared" si="168"/>
        <v>Onsite/Hybrid</v>
      </c>
      <c r="I2726" t="s">
        <v>35</v>
      </c>
      <c r="J2726" t="str">
        <f t="shared" si="169"/>
        <v>0-2 yrs</v>
      </c>
      <c r="K2726">
        <f t="shared" ca="1" si="171"/>
        <v>0</v>
      </c>
      <c r="L2726" t="s">
        <v>19</v>
      </c>
      <c r="M2726">
        <v>0</v>
      </c>
      <c r="N2726">
        <v>1</v>
      </c>
      <c r="O2726">
        <v>1</v>
      </c>
      <c r="P2726">
        <v>0</v>
      </c>
      <c r="Q2726">
        <v>1</v>
      </c>
      <c r="R2726">
        <f>SUM(M2726:N2726:O2726:P2726:Q2726)</f>
        <v>3</v>
      </c>
      <c r="S2726" s="1">
        <v>94149</v>
      </c>
      <c r="T2726" s="1" t="str">
        <f t="shared" si="170"/>
        <v>Medium</v>
      </c>
      <c r="U2726">
        <v>4</v>
      </c>
      <c r="V2726">
        <v>2020</v>
      </c>
      <c r="W2726" t="s">
        <v>34</v>
      </c>
      <c r="X2726">
        <v>3</v>
      </c>
    </row>
    <row r="2727" spans="1:24" x14ac:dyDescent="0.3">
      <c r="A2727">
        <v>2726</v>
      </c>
      <c r="B2727" t="s">
        <v>33</v>
      </c>
      <c r="C2727" t="str">
        <f>_xlfn.XLOOKUP(B2727,Lookup_table!B:B,Lookup_table!C:C)</f>
        <v>Data</v>
      </c>
      <c r="D2727" t="s">
        <v>14</v>
      </c>
      <c r="E2727" t="s">
        <v>32</v>
      </c>
      <c r="F2727" t="s">
        <v>24</v>
      </c>
      <c r="G2727" t="s">
        <v>17</v>
      </c>
      <c r="H2727" t="str">
        <f t="shared" si="168"/>
        <v>Remote</v>
      </c>
      <c r="I2727" t="s">
        <v>18</v>
      </c>
      <c r="J2727" t="str">
        <f t="shared" si="169"/>
        <v>7+ yrs</v>
      </c>
      <c r="K2727">
        <f t="shared" ca="1" si="171"/>
        <v>15</v>
      </c>
      <c r="L2727" t="s">
        <v>39</v>
      </c>
      <c r="M2727">
        <v>1</v>
      </c>
      <c r="N2727">
        <v>0</v>
      </c>
      <c r="O2727">
        <v>1</v>
      </c>
      <c r="P2727">
        <v>1</v>
      </c>
      <c r="Q2727">
        <v>1</v>
      </c>
      <c r="R2727">
        <f>SUM(M2727:N2727:O2727:P2727:Q2727)</f>
        <v>4</v>
      </c>
      <c r="S2727" s="1">
        <v>141551</v>
      </c>
      <c r="T2727" s="1" t="str">
        <f t="shared" si="170"/>
        <v>High</v>
      </c>
      <c r="U2727">
        <v>7</v>
      </c>
      <c r="V2727">
        <v>2024</v>
      </c>
      <c r="W2727" t="s">
        <v>28</v>
      </c>
      <c r="X2727">
        <v>9</v>
      </c>
    </row>
    <row r="2728" spans="1:24" x14ac:dyDescent="0.3">
      <c r="A2728">
        <v>2727</v>
      </c>
      <c r="B2728" t="s">
        <v>31</v>
      </c>
      <c r="C2728" t="str">
        <f>_xlfn.XLOOKUP(B2728,Lookup_table!B:B,Lookup_table!C:C)</f>
        <v>Business</v>
      </c>
      <c r="D2728" t="s">
        <v>14</v>
      </c>
      <c r="E2728" t="s">
        <v>38</v>
      </c>
      <c r="F2728" t="s">
        <v>29</v>
      </c>
      <c r="G2728" t="s">
        <v>30</v>
      </c>
      <c r="H2728" t="str">
        <f t="shared" si="168"/>
        <v>Onsite/Hybrid</v>
      </c>
      <c r="I2728" t="s">
        <v>26</v>
      </c>
      <c r="J2728" t="str">
        <f t="shared" si="169"/>
        <v>3-6 yrs</v>
      </c>
      <c r="K2728">
        <f t="shared" ca="1" si="171"/>
        <v>3</v>
      </c>
      <c r="L2728" t="s">
        <v>39</v>
      </c>
      <c r="M2728">
        <v>0</v>
      </c>
      <c r="N2728">
        <v>0</v>
      </c>
      <c r="O2728">
        <v>1</v>
      </c>
      <c r="P2728">
        <v>0</v>
      </c>
      <c r="Q2728">
        <v>1</v>
      </c>
      <c r="R2728">
        <f>SUM(M2728:N2728:O2728:P2728:Q2728)</f>
        <v>2</v>
      </c>
      <c r="S2728" s="1">
        <v>95424</v>
      </c>
      <c r="T2728" s="1" t="str">
        <f t="shared" si="170"/>
        <v>Medium</v>
      </c>
      <c r="U2728">
        <v>8</v>
      </c>
      <c r="V2728">
        <v>2021</v>
      </c>
      <c r="W2728" t="s">
        <v>20</v>
      </c>
      <c r="X2728">
        <v>3</v>
      </c>
    </row>
    <row r="2729" spans="1:24" x14ac:dyDescent="0.3">
      <c r="A2729">
        <v>2728</v>
      </c>
      <c r="B2729" t="s">
        <v>50</v>
      </c>
      <c r="C2729" t="str">
        <f>_xlfn.XLOOKUP(B2729,Lookup_table!B:B,Lookup_table!C:C)</f>
        <v>AI</v>
      </c>
      <c r="D2729" t="s">
        <v>37</v>
      </c>
      <c r="E2729" t="s">
        <v>23</v>
      </c>
      <c r="F2729" t="s">
        <v>29</v>
      </c>
      <c r="G2729" t="s">
        <v>25</v>
      </c>
      <c r="H2729" t="str">
        <f t="shared" si="168"/>
        <v>Onsite/Hybrid</v>
      </c>
      <c r="I2729" t="s">
        <v>35</v>
      </c>
      <c r="J2729" t="str">
        <f t="shared" si="169"/>
        <v>0-2 yrs</v>
      </c>
      <c r="K2729">
        <f t="shared" ca="1" si="171"/>
        <v>2</v>
      </c>
      <c r="L2729" t="s">
        <v>19</v>
      </c>
      <c r="M2729">
        <v>1</v>
      </c>
      <c r="N2729">
        <v>1</v>
      </c>
      <c r="O2729">
        <v>0</v>
      </c>
      <c r="P2729">
        <v>1</v>
      </c>
      <c r="Q2729">
        <v>0</v>
      </c>
      <c r="R2729">
        <f>SUM(M2729:N2729:O2729:P2729:Q2729)</f>
        <v>3</v>
      </c>
      <c r="S2729" s="1">
        <v>108628</v>
      </c>
      <c r="T2729" s="1" t="str">
        <f t="shared" si="170"/>
        <v>Medium</v>
      </c>
      <c r="U2729">
        <v>6</v>
      </c>
      <c r="V2729">
        <v>2024</v>
      </c>
      <c r="W2729" t="s">
        <v>20</v>
      </c>
      <c r="X2729">
        <v>6</v>
      </c>
    </row>
    <row r="2730" spans="1:24" x14ac:dyDescent="0.3">
      <c r="A2730">
        <v>2729</v>
      </c>
      <c r="B2730" t="s">
        <v>50</v>
      </c>
      <c r="C2730" t="str">
        <f>_xlfn.XLOOKUP(B2730,Lookup_table!B:B,Lookup_table!C:C)</f>
        <v>AI</v>
      </c>
      <c r="D2730" t="s">
        <v>37</v>
      </c>
      <c r="E2730" t="s">
        <v>15</v>
      </c>
      <c r="F2730" t="s">
        <v>52</v>
      </c>
      <c r="G2730" t="s">
        <v>30</v>
      </c>
      <c r="H2730" t="str">
        <f t="shared" si="168"/>
        <v>Onsite/Hybrid</v>
      </c>
      <c r="I2730" t="s">
        <v>18</v>
      </c>
      <c r="J2730" t="str">
        <f t="shared" si="169"/>
        <v>7+ yrs</v>
      </c>
      <c r="K2730">
        <f t="shared" ca="1" si="171"/>
        <v>7</v>
      </c>
      <c r="L2730" t="s">
        <v>19</v>
      </c>
      <c r="M2730">
        <v>0</v>
      </c>
      <c r="N2730">
        <v>1</v>
      </c>
      <c r="O2730">
        <v>0</v>
      </c>
      <c r="P2730">
        <v>1</v>
      </c>
      <c r="Q2730">
        <v>1</v>
      </c>
      <c r="R2730">
        <f>SUM(M2730:N2730:O2730:P2730:Q2730)</f>
        <v>3</v>
      </c>
      <c r="S2730" s="1">
        <v>166160</v>
      </c>
      <c r="T2730" s="1" t="str">
        <f t="shared" si="170"/>
        <v>High</v>
      </c>
      <c r="U2730">
        <v>3</v>
      </c>
      <c r="V2730">
        <v>2023</v>
      </c>
      <c r="W2730" t="s">
        <v>34</v>
      </c>
      <c r="X2730">
        <v>3</v>
      </c>
    </row>
    <row r="2731" spans="1:24" x14ac:dyDescent="0.3">
      <c r="A2731">
        <v>2730</v>
      </c>
      <c r="B2731" t="s">
        <v>21</v>
      </c>
      <c r="C2731" t="str">
        <f>_xlfn.XLOOKUP(B2731,Lookup_table!B:B,Lookup_table!C:C)</f>
        <v>AI</v>
      </c>
      <c r="D2731" t="s">
        <v>22</v>
      </c>
      <c r="E2731" t="s">
        <v>40</v>
      </c>
      <c r="F2731" t="s">
        <v>16</v>
      </c>
      <c r="G2731" t="s">
        <v>30</v>
      </c>
      <c r="H2731" t="str">
        <f t="shared" si="168"/>
        <v>Onsite/Hybrid</v>
      </c>
      <c r="I2731" t="s">
        <v>18</v>
      </c>
      <c r="J2731" t="str">
        <f t="shared" si="169"/>
        <v>7+ yrs</v>
      </c>
      <c r="K2731">
        <f t="shared" ca="1" si="171"/>
        <v>7</v>
      </c>
      <c r="L2731" t="s">
        <v>27</v>
      </c>
      <c r="M2731">
        <v>1</v>
      </c>
      <c r="N2731">
        <v>1</v>
      </c>
      <c r="O2731">
        <v>1</v>
      </c>
      <c r="P2731">
        <v>0</v>
      </c>
      <c r="Q2731">
        <v>1</v>
      </c>
      <c r="R2731">
        <f>SUM(M2731:N2731:O2731:P2731:Q2731)</f>
        <v>4</v>
      </c>
      <c r="S2731" s="1">
        <v>181813</v>
      </c>
      <c r="T2731" s="1" t="str">
        <f t="shared" si="170"/>
        <v>High</v>
      </c>
      <c r="U2731">
        <v>4</v>
      </c>
      <c r="V2731">
        <v>2024</v>
      </c>
      <c r="W2731" t="s">
        <v>34</v>
      </c>
      <c r="X2731">
        <v>2</v>
      </c>
    </row>
    <row r="2732" spans="1:24" x14ac:dyDescent="0.3">
      <c r="A2732">
        <v>2731</v>
      </c>
      <c r="B2732" t="s">
        <v>41</v>
      </c>
      <c r="C2732" t="str">
        <f>_xlfn.XLOOKUP(B2732,Lookup_table!B:B,Lookup_table!C:C)</f>
        <v>Data</v>
      </c>
      <c r="D2732" t="s">
        <v>34</v>
      </c>
      <c r="E2732" t="s">
        <v>40</v>
      </c>
      <c r="F2732" t="s">
        <v>24</v>
      </c>
      <c r="G2732" t="s">
        <v>30</v>
      </c>
      <c r="H2732" t="str">
        <f t="shared" si="168"/>
        <v>Onsite/Hybrid</v>
      </c>
      <c r="I2732" t="s">
        <v>35</v>
      </c>
      <c r="J2732" t="str">
        <f t="shared" si="169"/>
        <v>0-2 yrs</v>
      </c>
      <c r="K2732">
        <f t="shared" ca="1" si="171"/>
        <v>2</v>
      </c>
      <c r="L2732" t="s">
        <v>39</v>
      </c>
      <c r="M2732">
        <v>0</v>
      </c>
      <c r="N2732">
        <v>1</v>
      </c>
      <c r="O2732">
        <v>0</v>
      </c>
      <c r="P2732">
        <v>1</v>
      </c>
      <c r="Q2732">
        <v>1</v>
      </c>
      <c r="R2732">
        <f>SUM(M2732:N2732:O2732:P2732:Q2732)</f>
        <v>3</v>
      </c>
      <c r="S2732" s="1">
        <v>71305</v>
      </c>
      <c r="T2732" s="1" t="str">
        <f t="shared" si="170"/>
        <v>Medium</v>
      </c>
      <c r="U2732">
        <v>12</v>
      </c>
      <c r="V2732">
        <v>2024</v>
      </c>
      <c r="W2732" t="s">
        <v>20</v>
      </c>
      <c r="X2732">
        <v>3</v>
      </c>
    </row>
    <row r="2733" spans="1:24" x14ac:dyDescent="0.3">
      <c r="A2733">
        <v>2732</v>
      </c>
      <c r="B2733" t="s">
        <v>41</v>
      </c>
      <c r="C2733" t="str">
        <f>_xlfn.XLOOKUP(B2733,Lookup_table!B:B,Lookup_table!C:C)</f>
        <v>Data</v>
      </c>
      <c r="D2733" t="s">
        <v>37</v>
      </c>
      <c r="E2733" t="s">
        <v>23</v>
      </c>
      <c r="F2733" t="s">
        <v>44</v>
      </c>
      <c r="G2733" t="s">
        <v>25</v>
      </c>
      <c r="H2733" t="str">
        <f t="shared" si="168"/>
        <v>Onsite/Hybrid</v>
      </c>
      <c r="I2733" t="s">
        <v>35</v>
      </c>
      <c r="J2733" t="str">
        <f t="shared" si="169"/>
        <v>0-2 yrs</v>
      </c>
      <c r="K2733">
        <f t="shared" ca="1" si="171"/>
        <v>2</v>
      </c>
      <c r="L2733" t="s">
        <v>27</v>
      </c>
      <c r="M2733">
        <v>1</v>
      </c>
      <c r="N2733">
        <v>0</v>
      </c>
      <c r="O2733">
        <v>1</v>
      </c>
      <c r="P2733">
        <v>0</v>
      </c>
      <c r="Q2733">
        <v>0</v>
      </c>
      <c r="R2733">
        <f>SUM(M2733:N2733:O2733:P2733:Q2733)</f>
        <v>2</v>
      </c>
      <c r="S2733" s="1">
        <v>68049</v>
      </c>
      <c r="T2733" s="1" t="str">
        <f t="shared" si="170"/>
        <v>Low</v>
      </c>
      <c r="U2733">
        <v>8</v>
      </c>
      <c r="V2733">
        <v>2021</v>
      </c>
      <c r="W2733" t="s">
        <v>34</v>
      </c>
      <c r="X2733">
        <v>4</v>
      </c>
    </row>
    <row r="2734" spans="1:24" x14ac:dyDescent="0.3">
      <c r="A2734">
        <v>2733</v>
      </c>
      <c r="B2734" t="s">
        <v>33</v>
      </c>
      <c r="C2734" t="str">
        <f>_xlfn.XLOOKUP(B2734,Lookup_table!B:B,Lookup_table!C:C)</f>
        <v>Data</v>
      </c>
      <c r="D2734" t="s">
        <v>22</v>
      </c>
      <c r="E2734" t="s">
        <v>23</v>
      </c>
      <c r="F2734" t="s">
        <v>16</v>
      </c>
      <c r="G2734" t="s">
        <v>25</v>
      </c>
      <c r="H2734" t="str">
        <f t="shared" si="168"/>
        <v>Onsite/Hybrid</v>
      </c>
      <c r="I2734" t="s">
        <v>35</v>
      </c>
      <c r="J2734" t="str">
        <f t="shared" si="169"/>
        <v>0-2 yrs</v>
      </c>
      <c r="K2734">
        <f t="shared" ca="1" si="171"/>
        <v>2</v>
      </c>
      <c r="L2734" t="s">
        <v>27</v>
      </c>
      <c r="M2734">
        <v>0</v>
      </c>
      <c r="N2734">
        <v>1</v>
      </c>
      <c r="O2734">
        <v>1</v>
      </c>
      <c r="P2734">
        <v>1</v>
      </c>
      <c r="Q2734">
        <v>1</v>
      </c>
      <c r="R2734">
        <f>SUM(M2734:N2734:O2734:P2734:Q2734)</f>
        <v>4</v>
      </c>
      <c r="S2734" s="1">
        <v>109957</v>
      </c>
      <c r="T2734" s="1" t="str">
        <f t="shared" si="170"/>
        <v>Medium</v>
      </c>
      <c r="U2734">
        <v>5</v>
      </c>
      <c r="V2734">
        <v>2026</v>
      </c>
      <c r="W2734" t="s">
        <v>28</v>
      </c>
      <c r="X2734">
        <v>7</v>
      </c>
    </row>
    <row r="2735" spans="1:24" x14ac:dyDescent="0.3">
      <c r="A2735">
        <v>2734</v>
      </c>
      <c r="B2735" t="s">
        <v>31</v>
      </c>
      <c r="C2735" t="str">
        <f>_xlfn.XLOOKUP(B2735,Lookup_table!B:B,Lookup_table!C:C)</f>
        <v>Business</v>
      </c>
      <c r="D2735" t="s">
        <v>22</v>
      </c>
      <c r="E2735" t="s">
        <v>38</v>
      </c>
      <c r="F2735" t="s">
        <v>16</v>
      </c>
      <c r="G2735" t="s">
        <v>25</v>
      </c>
      <c r="H2735" t="str">
        <f t="shared" si="168"/>
        <v>Onsite/Hybrid</v>
      </c>
      <c r="I2735" t="s">
        <v>18</v>
      </c>
      <c r="J2735" t="str">
        <f t="shared" si="169"/>
        <v>7+ yrs</v>
      </c>
      <c r="K2735">
        <f t="shared" ca="1" si="171"/>
        <v>13</v>
      </c>
      <c r="L2735" t="s">
        <v>27</v>
      </c>
      <c r="M2735">
        <v>1</v>
      </c>
      <c r="N2735">
        <v>1</v>
      </c>
      <c r="O2735">
        <v>1</v>
      </c>
      <c r="P2735">
        <v>0</v>
      </c>
      <c r="Q2735">
        <v>1</v>
      </c>
      <c r="R2735">
        <f>SUM(M2735:N2735:O2735:P2735:Q2735)</f>
        <v>4</v>
      </c>
      <c r="S2735" s="1">
        <v>140010</v>
      </c>
      <c r="T2735" s="1" t="str">
        <f t="shared" si="170"/>
        <v>High</v>
      </c>
      <c r="U2735">
        <v>8</v>
      </c>
      <c r="V2735">
        <v>2025</v>
      </c>
      <c r="W2735" t="s">
        <v>20</v>
      </c>
      <c r="X2735">
        <v>3</v>
      </c>
    </row>
    <row r="2736" spans="1:24" x14ac:dyDescent="0.3">
      <c r="A2736">
        <v>2735</v>
      </c>
      <c r="B2736" t="s">
        <v>36</v>
      </c>
      <c r="C2736" t="str">
        <f>_xlfn.XLOOKUP(B2736,Lookup_table!B:B,Lookup_table!C:C)</f>
        <v>Data</v>
      </c>
      <c r="D2736" t="s">
        <v>22</v>
      </c>
      <c r="E2736" t="s">
        <v>40</v>
      </c>
      <c r="F2736" t="s">
        <v>29</v>
      </c>
      <c r="G2736" t="s">
        <v>25</v>
      </c>
      <c r="H2736" t="str">
        <f t="shared" si="168"/>
        <v>Onsite/Hybrid</v>
      </c>
      <c r="I2736" t="s">
        <v>35</v>
      </c>
      <c r="J2736" t="str">
        <f t="shared" si="169"/>
        <v>0-2 yrs</v>
      </c>
      <c r="K2736">
        <f t="shared" ca="1" si="171"/>
        <v>2</v>
      </c>
      <c r="L2736" t="s">
        <v>39</v>
      </c>
      <c r="M2736">
        <v>0</v>
      </c>
      <c r="N2736">
        <v>0</v>
      </c>
      <c r="O2736">
        <v>1</v>
      </c>
      <c r="P2736">
        <v>0</v>
      </c>
      <c r="Q2736">
        <v>1</v>
      </c>
      <c r="R2736">
        <f>SUM(M2736:N2736:O2736:P2736:Q2736)</f>
        <v>2</v>
      </c>
      <c r="S2736" s="1">
        <v>90284</v>
      </c>
      <c r="T2736" s="1" t="str">
        <f t="shared" si="170"/>
        <v>Medium</v>
      </c>
      <c r="U2736">
        <v>3</v>
      </c>
      <c r="V2736">
        <v>2023</v>
      </c>
      <c r="W2736" t="s">
        <v>28</v>
      </c>
      <c r="X2736">
        <v>7</v>
      </c>
    </row>
    <row r="2737" spans="1:24" x14ac:dyDescent="0.3">
      <c r="A2737">
        <v>2736</v>
      </c>
      <c r="B2737" t="s">
        <v>50</v>
      </c>
      <c r="C2737" t="str">
        <f>_xlfn.XLOOKUP(B2737,Lookup_table!B:B,Lookup_table!C:C)</f>
        <v>AI</v>
      </c>
      <c r="D2737" t="s">
        <v>22</v>
      </c>
      <c r="E2737" t="s">
        <v>23</v>
      </c>
      <c r="F2737" t="s">
        <v>52</v>
      </c>
      <c r="G2737" t="s">
        <v>25</v>
      </c>
      <c r="H2737" t="str">
        <f t="shared" si="168"/>
        <v>Onsite/Hybrid</v>
      </c>
      <c r="I2737" t="s">
        <v>26</v>
      </c>
      <c r="J2737" t="str">
        <f t="shared" si="169"/>
        <v>3-6 yrs</v>
      </c>
      <c r="K2737">
        <f t="shared" ca="1" si="171"/>
        <v>4</v>
      </c>
      <c r="L2737" t="s">
        <v>27</v>
      </c>
      <c r="M2737">
        <v>1</v>
      </c>
      <c r="N2737">
        <v>0</v>
      </c>
      <c r="O2737">
        <v>0</v>
      </c>
      <c r="P2737">
        <v>1</v>
      </c>
      <c r="Q2737">
        <v>1</v>
      </c>
      <c r="R2737">
        <f>SUM(M2737:N2737:O2737:P2737:Q2737)</f>
        <v>3</v>
      </c>
      <c r="S2737" s="1">
        <v>159159</v>
      </c>
      <c r="T2737" s="1" t="str">
        <f t="shared" si="170"/>
        <v>High</v>
      </c>
      <c r="U2737">
        <v>10</v>
      </c>
      <c r="V2737">
        <v>2022</v>
      </c>
      <c r="W2737" t="s">
        <v>28</v>
      </c>
      <c r="X2737">
        <v>9</v>
      </c>
    </row>
    <row r="2738" spans="1:24" x14ac:dyDescent="0.3">
      <c r="A2738">
        <v>2737</v>
      </c>
      <c r="B2738" t="s">
        <v>31</v>
      </c>
      <c r="C2738" t="str">
        <f>_xlfn.XLOOKUP(B2738,Lookup_table!B:B,Lookup_table!C:C)</f>
        <v>Business</v>
      </c>
      <c r="D2738" t="s">
        <v>37</v>
      </c>
      <c r="E2738" t="s">
        <v>40</v>
      </c>
      <c r="F2738" t="s">
        <v>52</v>
      </c>
      <c r="G2738" t="s">
        <v>17</v>
      </c>
      <c r="H2738" t="str">
        <f t="shared" si="168"/>
        <v>Remote</v>
      </c>
      <c r="I2738" t="s">
        <v>26</v>
      </c>
      <c r="J2738" t="str">
        <f t="shared" si="169"/>
        <v>3-6 yrs</v>
      </c>
      <c r="K2738">
        <f t="shared" ca="1" si="171"/>
        <v>3</v>
      </c>
      <c r="L2738" t="s">
        <v>19</v>
      </c>
      <c r="M2738">
        <v>1</v>
      </c>
      <c r="N2738">
        <v>0</v>
      </c>
      <c r="O2738">
        <v>1</v>
      </c>
      <c r="P2738">
        <v>0</v>
      </c>
      <c r="Q2738">
        <v>1</v>
      </c>
      <c r="R2738">
        <f>SUM(M2738:N2738:O2738:P2738:Q2738)</f>
        <v>3</v>
      </c>
      <c r="S2738" s="1">
        <v>95838</v>
      </c>
      <c r="T2738" s="1" t="str">
        <f t="shared" si="170"/>
        <v>Medium</v>
      </c>
      <c r="U2738">
        <v>10</v>
      </c>
      <c r="V2738">
        <v>2022</v>
      </c>
      <c r="W2738" t="s">
        <v>20</v>
      </c>
      <c r="X2738">
        <v>1</v>
      </c>
    </row>
    <row r="2739" spans="1:24" x14ac:dyDescent="0.3">
      <c r="A2739">
        <v>2738</v>
      </c>
      <c r="B2739" t="s">
        <v>50</v>
      </c>
      <c r="C2739" t="str">
        <f>_xlfn.XLOOKUP(B2739,Lookup_table!B:B,Lookup_table!C:C)</f>
        <v>AI</v>
      </c>
      <c r="D2739" t="s">
        <v>22</v>
      </c>
      <c r="E2739" t="s">
        <v>38</v>
      </c>
      <c r="F2739" t="s">
        <v>52</v>
      </c>
      <c r="G2739" t="s">
        <v>17</v>
      </c>
      <c r="H2739" t="str">
        <f t="shared" si="168"/>
        <v>Remote</v>
      </c>
      <c r="I2739" t="s">
        <v>26</v>
      </c>
      <c r="J2739" t="str">
        <f t="shared" si="169"/>
        <v>3-6 yrs</v>
      </c>
      <c r="K2739">
        <f t="shared" ca="1" si="171"/>
        <v>3</v>
      </c>
      <c r="L2739" t="s">
        <v>27</v>
      </c>
      <c r="M2739">
        <v>0</v>
      </c>
      <c r="N2739">
        <v>0</v>
      </c>
      <c r="O2739">
        <v>1</v>
      </c>
      <c r="P2739">
        <v>1</v>
      </c>
      <c r="Q2739">
        <v>1</v>
      </c>
      <c r="R2739">
        <f>SUM(M2739:N2739:O2739:P2739:Q2739)</f>
        <v>3</v>
      </c>
      <c r="S2739" s="1">
        <v>172808</v>
      </c>
      <c r="T2739" s="1" t="str">
        <f t="shared" si="170"/>
        <v>High</v>
      </c>
      <c r="U2739">
        <v>4</v>
      </c>
      <c r="V2739">
        <v>2024</v>
      </c>
      <c r="W2739" t="s">
        <v>28</v>
      </c>
      <c r="X2739">
        <v>5</v>
      </c>
    </row>
    <row r="2740" spans="1:24" x14ac:dyDescent="0.3">
      <c r="A2740">
        <v>2739</v>
      </c>
      <c r="B2740" t="s">
        <v>50</v>
      </c>
      <c r="C2740" t="str">
        <f>_xlfn.XLOOKUP(B2740,Lookup_table!B:B,Lookup_table!C:C)</f>
        <v>AI</v>
      </c>
      <c r="D2740" t="s">
        <v>22</v>
      </c>
      <c r="E2740" t="s">
        <v>38</v>
      </c>
      <c r="F2740" t="s">
        <v>43</v>
      </c>
      <c r="G2740" t="s">
        <v>25</v>
      </c>
      <c r="H2740" t="str">
        <f t="shared" si="168"/>
        <v>Onsite/Hybrid</v>
      </c>
      <c r="I2740" t="s">
        <v>18</v>
      </c>
      <c r="J2740" t="str">
        <f t="shared" si="169"/>
        <v>7+ yrs</v>
      </c>
      <c r="K2740">
        <f t="shared" ca="1" si="171"/>
        <v>11</v>
      </c>
      <c r="L2740" t="s">
        <v>27</v>
      </c>
      <c r="M2740">
        <v>1</v>
      </c>
      <c r="N2740">
        <v>0</v>
      </c>
      <c r="O2740">
        <v>0</v>
      </c>
      <c r="P2740">
        <v>1</v>
      </c>
      <c r="Q2740">
        <v>1</v>
      </c>
      <c r="R2740">
        <f>SUM(M2740:N2740:O2740:P2740:Q2740)</f>
        <v>3</v>
      </c>
      <c r="S2740" s="1">
        <v>182419</v>
      </c>
      <c r="T2740" s="1" t="str">
        <f t="shared" si="170"/>
        <v>High</v>
      </c>
      <c r="U2740">
        <v>1</v>
      </c>
      <c r="V2740">
        <v>2023</v>
      </c>
      <c r="W2740" t="s">
        <v>34</v>
      </c>
      <c r="X2740">
        <v>4</v>
      </c>
    </row>
    <row r="2741" spans="1:24" x14ac:dyDescent="0.3">
      <c r="A2741">
        <v>2740</v>
      </c>
      <c r="B2741" t="s">
        <v>50</v>
      </c>
      <c r="C2741" t="str">
        <f>_xlfn.XLOOKUP(B2741,Lookup_table!B:B,Lookup_table!C:C)</f>
        <v>AI</v>
      </c>
      <c r="D2741" t="s">
        <v>14</v>
      </c>
      <c r="E2741" t="s">
        <v>23</v>
      </c>
      <c r="F2741" t="s">
        <v>29</v>
      </c>
      <c r="G2741" t="s">
        <v>17</v>
      </c>
      <c r="H2741" t="str">
        <f t="shared" si="168"/>
        <v>Remote</v>
      </c>
      <c r="I2741" t="s">
        <v>26</v>
      </c>
      <c r="J2741" t="str">
        <f t="shared" si="169"/>
        <v>3-6 yrs</v>
      </c>
      <c r="K2741">
        <f t="shared" ca="1" si="171"/>
        <v>4</v>
      </c>
      <c r="L2741" t="s">
        <v>19</v>
      </c>
      <c r="M2741">
        <v>1</v>
      </c>
      <c r="N2741">
        <v>1</v>
      </c>
      <c r="O2741">
        <v>1</v>
      </c>
      <c r="P2741">
        <v>1</v>
      </c>
      <c r="Q2741">
        <v>1</v>
      </c>
      <c r="R2741">
        <f>SUM(M2741:N2741:O2741:P2741:Q2741)</f>
        <v>5</v>
      </c>
      <c r="S2741" s="1">
        <v>158130</v>
      </c>
      <c r="T2741" s="1" t="str">
        <f t="shared" si="170"/>
        <v>High</v>
      </c>
      <c r="U2741">
        <v>10</v>
      </c>
      <c r="V2741">
        <v>2023</v>
      </c>
      <c r="W2741" t="s">
        <v>28</v>
      </c>
      <c r="X2741">
        <v>9</v>
      </c>
    </row>
    <row r="2742" spans="1:24" x14ac:dyDescent="0.3">
      <c r="A2742">
        <v>2741</v>
      </c>
      <c r="B2742" t="s">
        <v>33</v>
      </c>
      <c r="C2742" t="str">
        <f>_xlfn.XLOOKUP(B2742,Lookup_table!B:B,Lookup_table!C:C)</f>
        <v>Data</v>
      </c>
      <c r="D2742" t="s">
        <v>37</v>
      </c>
      <c r="E2742" t="s">
        <v>42</v>
      </c>
      <c r="F2742" t="s">
        <v>29</v>
      </c>
      <c r="G2742" t="s">
        <v>30</v>
      </c>
      <c r="H2742" t="str">
        <f t="shared" si="168"/>
        <v>Onsite/Hybrid</v>
      </c>
      <c r="I2742" t="s">
        <v>26</v>
      </c>
      <c r="J2742" t="str">
        <f t="shared" si="169"/>
        <v>3-6 yrs</v>
      </c>
      <c r="K2742">
        <f t="shared" ca="1" si="171"/>
        <v>3</v>
      </c>
      <c r="L2742" t="s">
        <v>19</v>
      </c>
      <c r="M2742">
        <v>1</v>
      </c>
      <c r="N2742">
        <v>1</v>
      </c>
      <c r="O2742">
        <v>0</v>
      </c>
      <c r="P2742">
        <v>1</v>
      </c>
      <c r="Q2742">
        <v>0</v>
      </c>
      <c r="R2742">
        <f>SUM(M2742:N2742:O2742:P2742:Q2742)</f>
        <v>3</v>
      </c>
      <c r="S2742" s="1">
        <v>85645</v>
      </c>
      <c r="T2742" s="1" t="str">
        <f t="shared" si="170"/>
        <v>Medium</v>
      </c>
      <c r="U2742">
        <v>10</v>
      </c>
      <c r="V2742">
        <v>2020</v>
      </c>
      <c r="W2742" t="s">
        <v>28</v>
      </c>
      <c r="X2742">
        <v>7</v>
      </c>
    </row>
    <row r="2743" spans="1:24" x14ac:dyDescent="0.3">
      <c r="A2743">
        <v>2742</v>
      </c>
      <c r="B2743" t="s">
        <v>41</v>
      </c>
      <c r="C2743" t="str">
        <f>_xlfn.XLOOKUP(B2743,Lookup_table!B:B,Lookup_table!C:C)</f>
        <v>Data</v>
      </c>
      <c r="D2743" t="s">
        <v>37</v>
      </c>
      <c r="E2743" t="s">
        <v>23</v>
      </c>
      <c r="F2743" t="s">
        <v>52</v>
      </c>
      <c r="G2743" t="s">
        <v>30</v>
      </c>
      <c r="H2743" t="str">
        <f t="shared" si="168"/>
        <v>Onsite/Hybrid</v>
      </c>
      <c r="I2743" t="s">
        <v>26</v>
      </c>
      <c r="J2743" t="str">
        <f t="shared" si="169"/>
        <v>3-6 yrs</v>
      </c>
      <c r="K2743">
        <f t="shared" ca="1" si="171"/>
        <v>3</v>
      </c>
      <c r="L2743" t="s">
        <v>39</v>
      </c>
      <c r="M2743">
        <v>1</v>
      </c>
      <c r="N2743">
        <v>1</v>
      </c>
      <c r="O2743">
        <v>1</v>
      </c>
      <c r="P2743">
        <v>0</v>
      </c>
      <c r="Q2743">
        <v>0</v>
      </c>
      <c r="R2743">
        <f>SUM(M2743:N2743:O2743:P2743:Q2743)</f>
        <v>3</v>
      </c>
      <c r="S2743" s="1">
        <v>88501</v>
      </c>
      <c r="T2743" s="1" t="str">
        <f t="shared" si="170"/>
        <v>Medium</v>
      </c>
      <c r="U2743">
        <v>10</v>
      </c>
      <c r="V2743">
        <v>2025</v>
      </c>
      <c r="W2743" t="s">
        <v>28</v>
      </c>
      <c r="X2743">
        <v>7</v>
      </c>
    </row>
    <row r="2744" spans="1:24" x14ac:dyDescent="0.3">
      <c r="A2744">
        <v>2743</v>
      </c>
      <c r="B2744" t="s">
        <v>33</v>
      </c>
      <c r="C2744" t="str">
        <f>_xlfn.XLOOKUP(B2744,Lookup_table!B:B,Lookup_table!C:C)</f>
        <v>Data</v>
      </c>
      <c r="D2744" t="s">
        <v>37</v>
      </c>
      <c r="E2744" t="s">
        <v>40</v>
      </c>
      <c r="F2744" t="s">
        <v>52</v>
      </c>
      <c r="G2744" t="s">
        <v>17</v>
      </c>
      <c r="H2744" t="str">
        <f t="shared" si="168"/>
        <v>Remote</v>
      </c>
      <c r="I2744" t="s">
        <v>18</v>
      </c>
      <c r="J2744" t="str">
        <f t="shared" si="169"/>
        <v>7+ yrs</v>
      </c>
      <c r="K2744">
        <f t="shared" ca="1" si="171"/>
        <v>9</v>
      </c>
      <c r="L2744" t="s">
        <v>19</v>
      </c>
      <c r="M2744">
        <v>1</v>
      </c>
      <c r="N2744">
        <v>1</v>
      </c>
      <c r="O2744">
        <v>1</v>
      </c>
      <c r="P2744">
        <v>0</v>
      </c>
      <c r="Q2744">
        <v>1</v>
      </c>
      <c r="R2744">
        <f>SUM(M2744:N2744:O2744:P2744:Q2744)</f>
        <v>4</v>
      </c>
      <c r="S2744" s="1">
        <v>120611</v>
      </c>
      <c r="T2744" s="1" t="str">
        <f t="shared" si="170"/>
        <v>High</v>
      </c>
      <c r="U2744">
        <v>6</v>
      </c>
      <c r="V2744">
        <v>2023</v>
      </c>
      <c r="W2744" t="s">
        <v>28</v>
      </c>
      <c r="X2744">
        <v>9</v>
      </c>
    </row>
    <row r="2745" spans="1:24" x14ac:dyDescent="0.3">
      <c r="A2745">
        <v>2744</v>
      </c>
      <c r="B2745" t="s">
        <v>50</v>
      </c>
      <c r="C2745" t="str">
        <f>_xlfn.XLOOKUP(B2745,Lookup_table!B:B,Lookup_table!C:C)</f>
        <v>AI</v>
      </c>
      <c r="D2745" t="s">
        <v>34</v>
      </c>
      <c r="E2745" t="s">
        <v>15</v>
      </c>
      <c r="F2745" t="s">
        <v>16</v>
      </c>
      <c r="G2745" t="s">
        <v>30</v>
      </c>
      <c r="H2745" t="str">
        <f t="shared" si="168"/>
        <v>Onsite/Hybrid</v>
      </c>
      <c r="I2745" t="s">
        <v>26</v>
      </c>
      <c r="J2745" t="str">
        <f t="shared" si="169"/>
        <v>3-6 yrs</v>
      </c>
      <c r="K2745">
        <f t="shared" ca="1" si="171"/>
        <v>6</v>
      </c>
      <c r="L2745" t="s">
        <v>39</v>
      </c>
      <c r="M2745">
        <v>1</v>
      </c>
      <c r="N2745">
        <v>0</v>
      </c>
      <c r="O2745">
        <v>1</v>
      </c>
      <c r="P2745">
        <v>1</v>
      </c>
      <c r="Q2745">
        <v>1</v>
      </c>
      <c r="R2745">
        <f>SUM(M2745:N2745:O2745:P2745:Q2745)</f>
        <v>4</v>
      </c>
      <c r="S2745" s="1">
        <v>157235</v>
      </c>
      <c r="T2745" s="1" t="str">
        <f t="shared" si="170"/>
        <v>High</v>
      </c>
      <c r="U2745">
        <v>4</v>
      </c>
      <c r="V2745">
        <v>2023</v>
      </c>
      <c r="W2745" t="s">
        <v>28</v>
      </c>
      <c r="X2745">
        <v>2</v>
      </c>
    </row>
    <row r="2746" spans="1:24" x14ac:dyDescent="0.3">
      <c r="A2746">
        <v>2745</v>
      </c>
      <c r="B2746" t="s">
        <v>31</v>
      </c>
      <c r="C2746" t="str">
        <f>_xlfn.XLOOKUP(B2746,Lookup_table!B:B,Lookup_table!C:C)</f>
        <v>Business</v>
      </c>
      <c r="D2746" t="s">
        <v>34</v>
      </c>
      <c r="E2746" t="s">
        <v>38</v>
      </c>
      <c r="F2746" t="s">
        <v>16</v>
      </c>
      <c r="G2746" t="s">
        <v>25</v>
      </c>
      <c r="H2746" t="str">
        <f t="shared" si="168"/>
        <v>Onsite/Hybrid</v>
      </c>
      <c r="I2746" t="s">
        <v>35</v>
      </c>
      <c r="J2746" t="str">
        <f t="shared" si="169"/>
        <v>0-2 yrs</v>
      </c>
      <c r="K2746">
        <f t="shared" ca="1" si="171"/>
        <v>0</v>
      </c>
      <c r="L2746" t="s">
        <v>39</v>
      </c>
      <c r="M2746">
        <v>0</v>
      </c>
      <c r="N2746">
        <v>1</v>
      </c>
      <c r="O2746">
        <v>1</v>
      </c>
      <c r="P2746">
        <v>1</v>
      </c>
      <c r="Q2746">
        <v>1</v>
      </c>
      <c r="R2746">
        <f>SUM(M2746:N2746:O2746:P2746:Q2746)</f>
        <v>4</v>
      </c>
      <c r="S2746" s="1">
        <v>91010</v>
      </c>
      <c r="T2746" s="1" t="str">
        <f t="shared" si="170"/>
        <v>Medium</v>
      </c>
      <c r="U2746">
        <v>4</v>
      </c>
      <c r="V2746">
        <v>2024</v>
      </c>
      <c r="W2746" t="s">
        <v>28</v>
      </c>
      <c r="X2746">
        <v>2</v>
      </c>
    </row>
    <row r="2747" spans="1:24" x14ac:dyDescent="0.3">
      <c r="A2747">
        <v>2746</v>
      </c>
      <c r="B2747" t="s">
        <v>50</v>
      </c>
      <c r="C2747" t="str">
        <f>_xlfn.XLOOKUP(B2747,Lookup_table!B:B,Lookup_table!C:C)</f>
        <v>AI</v>
      </c>
      <c r="D2747" t="s">
        <v>22</v>
      </c>
      <c r="E2747" t="s">
        <v>42</v>
      </c>
      <c r="F2747" t="s">
        <v>24</v>
      </c>
      <c r="G2747" t="s">
        <v>17</v>
      </c>
      <c r="H2747" t="str">
        <f t="shared" si="168"/>
        <v>Remote</v>
      </c>
      <c r="I2747" t="s">
        <v>26</v>
      </c>
      <c r="J2747" t="str">
        <f t="shared" si="169"/>
        <v>3-6 yrs</v>
      </c>
      <c r="K2747">
        <f t="shared" ca="1" si="171"/>
        <v>4</v>
      </c>
      <c r="L2747" t="s">
        <v>39</v>
      </c>
      <c r="M2747">
        <v>1</v>
      </c>
      <c r="N2747">
        <v>0</v>
      </c>
      <c r="O2747">
        <v>0</v>
      </c>
      <c r="P2747">
        <v>0</v>
      </c>
      <c r="Q2747">
        <v>1</v>
      </c>
      <c r="R2747">
        <f>SUM(M2747:N2747:O2747:P2747:Q2747)</f>
        <v>2</v>
      </c>
      <c r="S2747" s="1">
        <v>146280</v>
      </c>
      <c r="T2747" s="1" t="str">
        <f t="shared" si="170"/>
        <v>High</v>
      </c>
      <c r="U2747">
        <v>1</v>
      </c>
      <c r="V2747">
        <v>2026</v>
      </c>
      <c r="W2747" t="s">
        <v>34</v>
      </c>
      <c r="X2747">
        <v>4</v>
      </c>
    </row>
    <row r="2748" spans="1:24" x14ac:dyDescent="0.3">
      <c r="A2748">
        <v>2747</v>
      </c>
      <c r="B2748" t="s">
        <v>36</v>
      </c>
      <c r="C2748" t="str">
        <f>_xlfn.XLOOKUP(B2748,Lookup_table!B:B,Lookup_table!C:C)</f>
        <v>Data</v>
      </c>
      <c r="D2748" t="s">
        <v>22</v>
      </c>
      <c r="E2748" t="s">
        <v>40</v>
      </c>
      <c r="F2748" t="s">
        <v>16</v>
      </c>
      <c r="G2748" t="s">
        <v>17</v>
      </c>
      <c r="H2748" t="str">
        <f t="shared" si="168"/>
        <v>Remote</v>
      </c>
      <c r="I2748" t="s">
        <v>18</v>
      </c>
      <c r="J2748" t="str">
        <f t="shared" si="169"/>
        <v>7+ yrs</v>
      </c>
      <c r="K2748">
        <f t="shared" ca="1" si="171"/>
        <v>14</v>
      </c>
      <c r="L2748" t="s">
        <v>19</v>
      </c>
      <c r="M2748">
        <v>1</v>
      </c>
      <c r="N2748">
        <v>1</v>
      </c>
      <c r="O2748">
        <v>0</v>
      </c>
      <c r="P2748">
        <v>1</v>
      </c>
      <c r="Q2748">
        <v>0</v>
      </c>
      <c r="R2748">
        <f>SUM(M2748:N2748:O2748:P2748:Q2748)</f>
        <v>3</v>
      </c>
      <c r="S2748" s="1">
        <v>135038</v>
      </c>
      <c r="T2748" s="1" t="str">
        <f t="shared" si="170"/>
        <v>High</v>
      </c>
      <c r="U2748">
        <v>11</v>
      </c>
      <c r="V2748">
        <v>2025</v>
      </c>
      <c r="W2748" t="s">
        <v>20</v>
      </c>
      <c r="X2748">
        <v>3</v>
      </c>
    </row>
    <row r="2749" spans="1:24" x14ac:dyDescent="0.3">
      <c r="A2749">
        <v>2748</v>
      </c>
      <c r="B2749" t="s">
        <v>41</v>
      </c>
      <c r="C2749" t="str">
        <f>_xlfn.XLOOKUP(B2749,Lookup_table!B:B,Lookup_table!C:C)</f>
        <v>Data</v>
      </c>
      <c r="D2749" t="s">
        <v>37</v>
      </c>
      <c r="E2749" t="s">
        <v>42</v>
      </c>
      <c r="F2749" t="s">
        <v>52</v>
      </c>
      <c r="G2749" t="s">
        <v>17</v>
      </c>
      <c r="H2749" t="str">
        <f t="shared" si="168"/>
        <v>Remote</v>
      </c>
      <c r="I2749" t="s">
        <v>26</v>
      </c>
      <c r="J2749" t="str">
        <f t="shared" si="169"/>
        <v>3-6 yrs</v>
      </c>
      <c r="K2749">
        <f t="shared" ca="1" si="171"/>
        <v>5</v>
      </c>
      <c r="L2749" t="s">
        <v>39</v>
      </c>
      <c r="M2749">
        <v>1</v>
      </c>
      <c r="N2749">
        <v>0</v>
      </c>
      <c r="O2749">
        <v>0</v>
      </c>
      <c r="P2749">
        <v>1</v>
      </c>
      <c r="Q2749">
        <v>0</v>
      </c>
      <c r="R2749">
        <f>SUM(M2749:N2749:O2749:P2749:Q2749)</f>
        <v>2</v>
      </c>
      <c r="S2749" s="1">
        <v>87303</v>
      </c>
      <c r="T2749" s="1" t="str">
        <f t="shared" si="170"/>
        <v>Medium</v>
      </c>
      <c r="U2749">
        <v>6</v>
      </c>
      <c r="V2749">
        <v>2020</v>
      </c>
      <c r="W2749" t="s">
        <v>28</v>
      </c>
      <c r="X2749">
        <v>8</v>
      </c>
    </row>
    <row r="2750" spans="1:24" x14ac:dyDescent="0.3">
      <c r="A2750">
        <v>2749</v>
      </c>
      <c r="B2750" t="s">
        <v>31</v>
      </c>
      <c r="C2750" t="str">
        <f>_xlfn.XLOOKUP(B2750,Lookup_table!B:B,Lookup_table!C:C)</f>
        <v>Business</v>
      </c>
      <c r="D2750" t="s">
        <v>14</v>
      </c>
      <c r="E2750" t="s">
        <v>42</v>
      </c>
      <c r="F2750" t="s">
        <v>29</v>
      </c>
      <c r="G2750" t="s">
        <v>17</v>
      </c>
      <c r="H2750" t="str">
        <f t="shared" si="168"/>
        <v>Remote</v>
      </c>
      <c r="I2750" t="s">
        <v>18</v>
      </c>
      <c r="J2750" t="str">
        <f t="shared" si="169"/>
        <v>7+ yrs</v>
      </c>
      <c r="K2750">
        <f t="shared" ca="1" si="171"/>
        <v>7</v>
      </c>
      <c r="L2750" t="s">
        <v>39</v>
      </c>
      <c r="M2750">
        <v>0</v>
      </c>
      <c r="N2750">
        <v>0</v>
      </c>
      <c r="O2750">
        <v>0</v>
      </c>
      <c r="P2750">
        <v>1</v>
      </c>
      <c r="Q2750">
        <v>0</v>
      </c>
      <c r="R2750">
        <f>SUM(M2750:N2750:O2750:P2750:Q2750)</f>
        <v>1</v>
      </c>
      <c r="S2750" s="1">
        <v>113745</v>
      </c>
      <c r="T2750" s="1" t="str">
        <f t="shared" si="170"/>
        <v>Medium</v>
      </c>
      <c r="U2750">
        <v>3</v>
      </c>
      <c r="V2750">
        <v>2023</v>
      </c>
      <c r="W2750" t="s">
        <v>20</v>
      </c>
      <c r="X2750">
        <v>4</v>
      </c>
    </row>
    <row r="2751" spans="1:24" x14ac:dyDescent="0.3">
      <c r="A2751">
        <v>2750</v>
      </c>
      <c r="B2751" t="s">
        <v>33</v>
      </c>
      <c r="C2751" t="str">
        <f>_xlfn.XLOOKUP(B2751,Lookup_table!B:B,Lookup_table!C:C)</f>
        <v>Data</v>
      </c>
      <c r="D2751" t="s">
        <v>34</v>
      </c>
      <c r="E2751" t="s">
        <v>32</v>
      </c>
      <c r="F2751" t="s">
        <v>43</v>
      </c>
      <c r="G2751" t="s">
        <v>17</v>
      </c>
      <c r="H2751" t="str">
        <f t="shared" si="168"/>
        <v>Remote</v>
      </c>
      <c r="I2751" t="s">
        <v>35</v>
      </c>
      <c r="J2751" t="str">
        <f t="shared" si="169"/>
        <v>0-2 yrs</v>
      </c>
      <c r="K2751">
        <f t="shared" ca="1" si="171"/>
        <v>1</v>
      </c>
      <c r="L2751" t="s">
        <v>27</v>
      </c>
      <c r="M2751">
        <v>1</v>
      </c>
      <c r="N2751">
        <v>0</v>
      </c>
      <c r="O2751">
        <v>0</v>
      </c>
      <c r="P2751">
        <v>0</v>
      </c>
      <c r="Q2751">
        <v>0</v>
      </c>
      <c r="R2751">
        <f>SUM(M2751:N2751:O2751:P2751:Q2751)</f>
        <v>1</v>
      </c>
      <c r="S2751" s="1">
        <v>49319</v>
      </c>
      <c r="T2751" s="1" t="str">
        <f t="shared" si="170"/>
        <v>Low</v>
      </c>
      <c r="U2751">
        <v>12</v>
      </c>
      <c r="V2751">
        <v>2026</v>
      </c>
      <c r="W2751" t="s">
        <v>20</v>
      </c>
      <c r="X2751">
        <v>6</v>
      </c>
    </row>
    <row r="2752" spans="1:24" x14ac:dyDescent="0.3">
      <c r="A2752">
        <v>2751</v>
      </c>
      <c r="B2752" t="s">
        <v>36</v>
      </c>
      <c r="C2752" t="str">
        <f>_xlfn.XLOOKUP(B2752,Lookup_table!B:B,Lookup_table!C:C)</f>
        <v>Data</v>
      </c>
      <c r="D2752" t="s">
        <v>34</v>
      </c>
      <c r="E2752" t="s">
        <v>23</v>
      </c>
      <c r="F2752" t="s">
        <v>24</v>
      </c>
      <c r="G2752" t="s">
        <v>25</v>
      </c>
      <c r="H2752" t="str">
        <f t="shared" si="168"/>
        <v>Onsite/Hybrid</v>
      </c>
      <c r="I2752" t="s">
        <v>18</v>
      </c>
      <c r="J2752" t="str">
        <f t="shared" si="169"/>
        <v>7+ yrs</v>
      </c>
      <c r="K2752">
        <f t="shared" ca="1" si="171"/>
        <v>15</v>
      </c>
      <c r="L2752" t="s">
        <v>19</v>
      </c>
      <c r="M2752">
        <v>1</v>
      </c>
      <c r="N2752">
        <v>1</v>
      </c>
      <c r="O2752">
        <v>1</v>
      </c>
      <c r="P2752">
        <v>0</v>
      </c>
      <c r="Q2752">
        <v>0</v>
      </c>
      <c r="R2752">
        <f>SUM(M2752:N2752:O2752:P2752:Q2752)</f>
        <v>3</v>
      </c>
      <c r="S2752" s="1">
        <v>117226</v>
      </c>
      <c r="T2752" s="1" t="str">
        <f t="shared" si="170"/>
        <v>Medium</v>
      </c>
      <c r="U2752">
        <v>6</v>
      </c>
      <c r="V2752">
        <v>2025</v>
      </c>
      <c r="W2752" t="s">
        <v>28</v>
      </c>
      <c r="X2752">
        <v>8</v>
      </c>
    </row>
    <row r="2753" spans="1:24" x14ac:dyDescent="0.3">
      <c r="A2753">
        <v>2752</v>
      </c>
      <c r="B2753" t="s">
        <v>36</v>
      </c>
      <c r="C2753" t="str">
        <f>_xlfn.XLOOKUP(B2753,Lookup_table!B:B,Lookup_table!C:C)</f>
        <v>Data</v>
      </c>
      <c r="D2753" t="s">
        <v>22</v>
      </c>
      <c r="E2753" t="s">
        <v>23</v>
      </c>
      <c r="F2753" t="s">
        <v>43</v>
      </c>
      <c r="G2753" t="s">
        <v>25</v>
      </c>
      <c r="H2753" t="str">
        <f t="shared" si="168"/>
        <v>Onsite/Hybrid</v>
      </c>
      <c r="I2753" t="s">
        <v>26</v>
      </c>
      <c r="J2753" t="str">
        <f t="shared" si="169"/>
        <v>3-6 yrs</v>
      </c>
      <c r="K2753">
        <f t="shared" ca="1" si="171"/>
        <v>3</v>
      </c>
      <c r="L2753" t="s">
        <v>27</v>
      </c>
      <c r="M2753">
        <v>1</v>
      </c>
      <c r="N2753">
        <v>0</v>
      </c>
      <c r="O2753">
        <v>1</v>
      </c>
      <c r="P2753">
        <v>1</v>
      </c>
      <c r="Q2753">
        <v>1</v>
      </c>
      <c r="R2753">
        <f>SUM(M2753:N2753:O2753:P2753:Q2753)</f>
        <v>4</v>
      </c>
      <c r="S2753" s="1">
        <v>139968</v>
      </c>
      <c r="T2753" s="1" t="str">
        <f t="shared" si="170"/>
        <v>High</v>
      </c>
      <c r="U2753">
        <v>10</v>
      </c>
      <c r="V2753">
        <v>2020</v>
      </c>
      <c r="W2753" t="s">
        <v>28</v>
      </c>
      <c r="X2753">
        <v>3</v>
      </c>
    </row>
    <row r="2754" spans="1:24" x14ac:dyDescent="0.3">
      <c r="A2754">
        <v>2753</v>
      </c>
      <c r="B2754" t="s">
        <v>33</v>
      </c>
      <c r="C2754" t="str">
        <f>_xlfn.XLOOKUP(B2754,Lookup_table!B:B,Lookup_table!C:C)</f>
        <v>Data</v>
      </c>
      <c r="D2754" t="s">
        <v>14</v>
      </c>
      <c r="E2754" t="s">
        <v>42</v>
      </c>
      <c r="F2754" t="s">
        <v>52</v>
      </c>
      <c r="G2754" t="s">
        <v>17</v>
      </c>
      <c r="H2754" t="str">
        <f t="shared" ref="H2754:H2817" si="172">IF(G2754="Remote","Remote","Onsite/Hybrid")</f>
        <v>Remote</v>
      </c>
      <c r="I2754" t="s">
        <v>18</v>
      </c>
      <c r="J2754" t="str">
        <f t="shared" ref="J2754:J2817" si="173">IF(I2754="Entry","0-2 yrs",IF(I2754="Mid","3-6 yrs","7+ yrs"))</f>
        <v>7+ yrs</v>
      </c>
      <c r="K2754">
        <f t="shared" ca="1" si="171"/>
        <v>8</v>
      </c>
      <c r="L2754" t="s">
        <v>27</v>
      </c>
      <c r="M2754">
        <v>1</v>
      </c>
      <c r="N2754">
        <v>0</v>
      </c>
      <c r="O2754">
        <v>0</v>
      </c>
      <c r="P2754">
        <v>1</v>
      </c>
      <c r="Q2754">
        <v>1</v>
      </c>
      <c r="R2754">
        <f>SUM(M2754:N2754:O2754:P2754:Q2754)</f>
        <v>3</v>
      </c>
      <c r="S2754" s="1">
        <v>122669</v>
      </c>
      <c r="T2754" s="1" t="str">
        <f t="shared" ref="T2754:T2817" si="174">IF(S2754&lt;=70000,"Low",IF(S2754&lt;=120000,"Medium","High"))</f>
        <v>High</v>
      </c>
      <c r="U2754">
        <v>1</v>
      </c>
      <c r="V2754">
        <v>2024</v>
      </c>
      <c r="W2754" t="s">
        <v>28</v>
      </c>
      <c r="X2754">
        <v>8</v>
      </c>
    </row>
    <row r="2755" spans="1:24" x14ac:dyDescent="0.3">
      <c r="A2755">
        <v>2754</v>
      </c>
      <c r="B2755" t="s">
        <v>50</v>
      </c>
      <c r="C2755" t="str">
        <f>_xlfn.XLOOKUP(B2755,Lookup_table!B:B,Lookup_table!C:C)</f>
        <v>AI</v>
      </c>
      <c r="D2755" t="s">
        <v>37</v>
      </c>
      <c r="E2755" t="s">
        <v>38</v>
      </c>
      <c r="F2755" t="s">
        <v>29</v>
      </c>
      <c r="G2755" t="s">
        <v>25</v>
      </c>
      <c r="H2755" t="str">
        <f t="shared" si="172"/>
        <v>Onsite/Hybrid</v>
      </c>
      <c r="I2755" t="s">
        <v>18</v>
      </c>
      <c r="J2755" t="str">
        <f t="shared" si="173"/>
        <v>7+ yrs</v>
      </c>
      <c r="K2755">
        <f t="shared" ref="K2755:K2818" ca="1" si="175">IF(J2755="0-2 yrs",RANDBETWEEN(0,2),IF(J2755="3-6 yrs", RANDBETWEEN(3,6),IF(J2755="7+ yrs", RANDBETWEEN(7,15)," ")))</f>
        <v>13</v>
      </c>
      <c r="L2755" t="s">
        <v>19</v>
      </c>
      <c r="M2755">
        <v>0</v>
      </c>
      <c r="N2755">
        <v>0</v>
      </c>
      <c r="O2755">
        <v>0</v>
      </c>
      <c r="P2755">
        <v>1</v>
      </c>
      <c r="Q2755">
        <v>1</v>
      </c>
      <c r="R2755">
        <f>SUM(M2755:N2755:O2755:P2755:Q2755)</f>
        <v>2</v>
      </c>
      <c r="S2755" s="1">
        <v>161224</v>
      </c>
      <c r="T2755" s="1" t="str">
        <f t="shared" si="174"/>
        <v>High</v>
      </c>
      <c r="U2755">
        <v>7</v>
      </c>
      <c r="V2755">
        <v>2022</v>
      </c>
      <c r="W2755" t="s">
        <v>20</v>
      </c>
      <c r="X2755">
        <v>1</v>
      </c>
    </row>
    <row r="2756" spans="1:24" x14ac:dyDescent="0.3">
      <c r="A2756">
        <v>2755</v>
      </c>
      <c r="B2756" t="s">
        <v>50</v>
      </c>
      <c r="C2756" t="str">
        <f>_xlfn.XLOOKUP(B2756,Lookup_table!B:B,Lookup_table!C:C)</f>
        <v>AI</v>
      </c>
      <c r="D2756" t="s">
        <v>34</v>
      </c>
      <c r="E2756" t="s">
        <v>40</v>
      </c>
      <c r="F2756" t="s">
        <v>24</v>
      </c>
      <c r="G2756" t="s">
        <v>17</v>
      </c>
      <c r="H2756" t="str">
        <f t="shared" si="172"/>
        <v>Remote</v>
      </c>
      <c r="I2756" t="s">
        <v>35</v>
      </c>
      <c r="J2756" t="str">
        <f t="shared" si="173"/>
        <v>0-2 yrs</v>
      </c>
      <c r="K2756">
        <f t="shared" ca="1" si="175"/>
        <v>1</v>
      </c>
      <c r="L2756" t="s">
        <v>39</v>
      </c>
      <c r="M2756">
        <v>1</v>
      </c>
      <c r="N2756">
        <v>1</v>
      </c>
      <c r="O2756">
        <v>1</v>
      </c>
      <c r="P2756">
        <v>0</v>
      </c>
      <c r="Q2756">
        <v>0</v>
      </c>
      <c r="R2756">
        <f>SUM(M2756:N2756:O2756:P2756:Q2756)</f>
        <v>3</v>
      </c>
      <c r="S2756" s="1">
        <v>102288</v>
      </c>
      <c r="T2756" s="1" t="str">
        <f t="shared" si="174"/>
        <v>Medium</v>
      </c>
      <c r="U2756">
        <v>8</v>
      </c>
      <c r="V2756">
        <v>2020</v>
      </c>
      <c r="W2756" t="s">
        <v>28</v>
      </c>
      <c r="X2756">
        <v>7</v>
      </c>
    </row>
    <row r="2757" spans="1:24" x14ac:dyDescent="0.3">
      <c r="A2757">
        <v>2756</v>
      </c>
      <c r="B2757" t="s">
        <v>50</v>
      </c>
      <c r="C2757" t="str">
        <f>_xlfn.XLOOKUP(B2757,Lookup_table!B:B,Lookup_table!C:C)</f>
        <v>AI</v>
      </c>
      <c r="D2757" t="s">
        <v>22</v>
      </c>
      <c r="E2757" t="s">
        <v>32</v>
      </c>
      <c r="F2757" t="s">
        <v>52</v>
      </c>
      <c r="G2757" t="s">
        <v>25</v>
      </c>
      <c r="H2757" t="str">
        <f t="shared" si="172"/>
        <v>Onsite/Hybrid</v>
      </c>
      <c r="I2757" t="s">
        <v>35</v>
      </c>
      <c r="J2757" t="str">
        <f t="shared" si="173"/>
        <v>0-2 yrs</v>
      </c>
      <c r="K2757">
        <f t="shared" ca="1" si="175"/>
        <v>0</v>
      </c>
      <c r="L2757" t="s">
        <v>27</v>
      </c>
      <c r="M2757">
        <v>1</v>
      </c>
      <c r="N2757">
        <v>1</v>
      </c>
      <c r="O2757">
        <v>1</v>
      </c>
      <c r="P2757">
        <v>0</v>
      </c>
      <c r="Q2757">
        <v>0</v>
      </c>
      <c r="R2757">
        <f>SUM(M2757:N2757:O2757:P2757:Q2757)</f>
        <v>3</v>
      </c>
      <c r="S2757" s="1">
        <v>122983</v>
      </c>
      <c r="T2757" s="1" t="str">
        <f t="shared" si="174"/>
        <v>High</v>
      </c>
      <c r="U2757">
        <v>5</v>
      </c>
      <c r="V2757">
        <v>2025</v>
      </c>
      <c r="W2757" t="s">
        <v>34</v>
      </c>
      <c r="X2757">
        <v>2</v>
      </c>
    </row>
    <row r="2758" spans="1:24" x14ac:dyDescent="0.3">
      <c r="A2758">
        <v>2757</v>
      </c>
      <c r="B2758" t="s">
        <v>50</v>
      </c>
      <c r="C2758" t="str">
        <f>_xlfn.XLOOKUP(B2758,Lookup_table!B:B,Lookup_table!C:C)</f>
        <v>AI</v>
      </c>
      <c r="D2758" t="s">
        <v>34</v>
      </c>
      <c r="E2758" t="s">
        <v>23</v>
      </c>
      <c r="F2758" t="s">
        <v>24</v>
      </c>
      <c r="G2758" t="s">
        <v>25</v>
      </c>
      <c r="H2758" t="str">
        <f t="shared" si="172"/>
        <v>Onsite/Hybrid</v>
      </c>
      <c r="I2758" t="s">
        <v>26</v>
      </c>
      <c r="J2758" t="str">
        <f t="shared" si="173"/>
        <v>3-6 yrs</v>
      </c>
      <c r="K2758">
        <f t="shared" ca="1" si="175"/>
        <v>5</v>
      </c>
      <c r="L2758" t="s">
        <v>39</v>
      </c>
      <c r="M2758">
        <v>1</v>
      </c>
      <c r="N2758">
        <v>1</v>
      </c>
      <c r="O2758">
        <v>0</v>
      </c>
      <c r="P2758">
        <v>0</v>
      </c>
      <c r="Q2758">
        <v>0</v>
      </c>
      <c r="R2758">
        <f>SUM(M2758:N2758:O2758:P2758:Q2758)</f>
        <v>2</v>
      </c>
      <c r="S2758" s="1">
        <v>119038</v>
      </c>
      <c r="T2758" s="1" t="str">
        <f t="shared" si="174"/>
        <v>Medium</v>
      </c>
      <c r="U2758">
        <v>9</v>
      </c>
      <c r="V2758">
        <v>2020</v>
      </c>
      <c r="W2758" t="s">
        <v>28</v>
      </c>
      <c r="X2758">
        <v>8</v>
      </c>
    </row>
    <row r="2759" spans="1:24" x14ac:dyDescent="0.3">
      <c r="A2759">
        <v>2758</v>
      </c>
      <c r="B2759" t="s">
        <v>50</v>
      </c>
      <c r="C2759" t="str">
        <f>_xlfn.XLOOKUP(B2759,Lookup_table!B:B,Lookup_table!C:C)</f>
        <v>AI</v>
      </c>
      <c r="D2759" t="s">
        <v>37</v>
      </c>
      <c r="E2759" t="s">
        <v>40</v>
      </c>
      <c r="F2759" t="s">
        <v>29</v>
      </c>
      <c r="G2759" t="s">
        <v>30</v>
      </c>
      <c r="H2759" t="str">
        <f t="shared" si="172"/>
        <v>Onsite/Hybrid</v>
      </c>
      <c r="I2759" t="s">
        <v>18</v>
      </c>
      <c r="J2759" t="str">
        <f t="shared" si="173"/>
        <v>7+ yrs</v>
      </c>
      <c r="K2759">
        <f t="shared" ca="1" si="175"/>
        <v>14</v>
      </c>
      <c r="L2759" t="s">
        <v>19</v>
      </c>
      <c r="M2759">
        <v>1</v>
      </c>
      <c r="N2759">
        <v>1</v>
      </c>
      <c r="O2759">
        <v>0</v>
      </c>
      <c r="P2759">
        <v>1</v>
      </c>
      <c r="Q2759">
        <v>0</v>
      </c>
      <c r="R2759">
        <f>SUM(M2759:N2759:O2759:P2759:Q2759)</f>
        <v>3</v>
      </c>
      <c r="S2759" s="1">
        <v>159279</v>
      </c>
      <c r="T2759" s="1" t="str">
        <f t="shared" si="174"/>
        <v>High</v>
      </c>
      <c r="U2759">
        <v>4</v>
      </c>
      <c r="V2759">
        <v>2023</v>
      </c>
      <c r="W2759" t="s">
        <v>28</v>
      </c>
      <c r="X2759">
        <v>8</v>
      </c>
    </row>
    <row r="2760" spans="1:24" x14ac:dyDescent="0.3">
      <c r="A2760">
        <v>2759</v>
      </c>
      <c r="B2760" t="s">
        <v>21</v>
      </c>
      <c r="C2760" t="str">
        <f>_xlfn.XLOOKUP(B2760,Lookup_table!B:B,Lookup_table!C:C)</f>
        <v>AI</v>
      </c>
      <c r="D2760" t="s">
        <v>37</v>
      </c>
      <c r="E2760" t="s">
        <v>15</v>
      </c>
      <c r="F2760" t="s">
        <v>44</v>
      </c>
      <c r="G2760" t="s">
        <v>17</v>
      </c>
      <c r="H2760" t="str">
        <f t="shared" si="172"/>
        <v>Remote</v>
      </c>
      <c r="I2760" t="s">
        <v>35</v>
      </c>
      <c r="J2760" t="str">
        <f t="shared" si="173"/>
        <v>0-2 yrs</v>
      </c>
      <c r="K2760">
        <f t="shared" ca="1" si="175"/>
        <v>2</v>
      </c>
      <c r="L2760" t="s">
        <v>39</v>
      </c>
      <c r="M2760">
        <v>1</v>
      </c>
      <c r="N2760">
        <v>1</v>
      </c>
      <c r="O2760">
        <v>1</v>
      </c>
      <c r="P2760">
        <v>0</v>
      </c>
      <c r="Q2760">
        <v>0</v>
      </c>
      <c r="R2760">
        <f>SUM(M2760:N2760:O2760:P2760:Q2760)</f>
        <v>3</v>
      </c>
      <c r="S2760" s="1">
        <v>107989</v>
      </c>
      <c r="T2760" s="1" t="str">
        <f t="shared" si="174"/>
        <v>Medium</v>
      </c>
      <c r="U2760">
        <v>11</v>
      </c>
      <c r="V2760">
        <v>2023</v>
      </c>
      <c r="W2760" t="s">
        <v>28</v>
      </c>
      <c r="X2760">
        <v>7</v>
      </c>
    </row>
    <row r="2761" spans="1:24" x14ac:dyDescent="0.3">
      <c r="A2761">
        <v>2760</v>
      </c>
      <c r="B2761" t="s">
        <v>50</v>
      </c>
      <c r="C2761" t="str">
        <f>_xlfn.XLOOKUP(B2761,Lookup_table!B:B,Lookup_table!C:C)</f>
        <v>AI</v>
      </c>
      <c r="D2761" t="s">
        <v>14</v>
      </c>
      <c r="E2761" t="s">
        <v>15</v>
      </c>
      <c r="F2761" t="s">
        <v>16</v>
      </c>
      <c r="G2761" t="s">
        <v>17</v>
      </c>
      <c r="H2761" t="str">
        <f t="shared" si="172"/>
        <v>Remote</v>
      </c>
      <c r="I2761" t="s">
        <v>18</v>
      </c>
      <c r="J2761" t="str">
        <f t="shared" si="173"/>
        <v>7+ yrs</v>
      </c>
      <c r="K2761">
        <f t="shared" ca="1" si="175"/>
        <v>15</v>
      </c>
      <c r="L2761" t="s">
        <v>39</v>
      </c>
      <c r="M2761">
        <v>0</v>
      </c>
      <c r="N2761">
        <v>1</v>
      </c>
      <c r="O2761">
        <v>1</v>
      </c>
      <c r="P2761">
        <v>1</v>
      </c>
      <c r="Q2761">
        <v>0</v>
      </c>
      <c r="R2761">
        <f>SUM(M2761:N2761:O2761:P2761:Q2761)</f>
        <v>3</v>
      </c>
      <c r="S2761" s="1">
        <v>168410</v>
      </c>
      <c r="T2761" s="1" t="str">
        <f t="shared" si="174"/>
        <v>High</v>
      </c>
      <c r="U2761">
        <v>5</v>
      </c>
      <c r="V2761">
        <v>2024</v>
      </c>
      <c r="W2761" t="s">
        <v>28</v>
      </c>
      <c r="X2761">
        <v>9</v>
      </c>
    </row>
    <row r="2762" spans="1:24" x14ac:dyDescent="0.3">
      <c r="A2762">
        <v>2761</v>
      </c>
      <c r="B2762" t="s">
        <v>21</v>
      </c>
      <c r="C2762" t="str">
        <f>_xlfn.XLOOKUP(B2762,Lookup_table!B:B,Lookup_table!C:C)</f>
        <v>AI</v>
      </c>
      <c r="D2762" t="s">
        <v>22</v>
      </c>
      <c r="E2762" t="s">
        <v>32</v>
      </c>
      <c r="F2762" t="s">
        <v>44</v>
      </c>
      <c r="G2762" t="s">
        <v>17</v>
      </c>
      <c r="H2762" t="str">
        <f t="shared" si="172"/>
        <v>Remote</v>
      </c>
      <c r="I2762" t="s">
        <v>35</v>
      </c>
      <c r="J2762" t="str">
        <f t="shared" si="173"/>
        <v>0-2 yrs</v>
      </c>
      <c r="K2762">
        <f t="shared" ca="1" si="175"/>
        <v>2</v>
      </c>
      <c r="L2762" t="s">
        <v>19</v>
      </c>
      <c r="M2762">
        <v>1</v>
      </c>
      <c r="N2762">
        <v>0</v>
      </c>
      <c r="O2762">
        <v>0</v>
      </c>
      <c r="P2762">
        <v>0</v>
      </c>
      <c r="Q2762">
        <v>0</v>
      </c>
      <c r="R2762">
        <f>SUM(M2762:N2762:O2762:P2762:Q2762)</f>
        <v>1</v>
      </c>
      <c r="S2762" s="1">
        <v>107625</v>
      </c>
      <c r="T2762" s="1" t="str">
        <f t="shared" si="174"/>
        <v>Medium</v>
      </c>
      <c r="U2762">
        <v>11</v>
      </c>
      <c r="V2762">
        <v>2026</v>
      </c>
      <c r="W2762" t="s">
        <v>34</v>
      </c>
      <c r="X2762">
        <v>1</v>
      </c>
    </row>
    <row r="2763" spans="1:24" x14ac:dyDescent="0.3">
      <c r="A2763">
        <v>2762</v>
      </c>
      <c r="B2763" t="s">
        <v>50</v>
      </c>
      <c r="C2763" t="str">
        <f>_xlfn.XLOOKUP(B2763,Lookup_table!B:B,Lookup_table!C:C)</f>
        <v>AI</v>
      </c>
      <c r="D2763" t="s">
        <v>37</v>
      </c>
      <c r="E2763" t="s">
        <v>15</v>
      </c>
      <c r="F2763" t="s">
        <v>24</v>
      </c>
      <c r="G2763" t="s">
        <v>30</v>
      </c>
      <c r="H2763" t="str">
        <f t="shared" si="172"/>
        <v>Onsite/Hybrid</v>
      </c>
      <c r="I2763" t="s">
        <v>18</v>
      </c>
      <c r="J2763" t="str">
        <f t="shared" si="173"/>
        <v>7+ yrs</v>
      </c>
      <c r="K2763">
        <f t="shared" ca="1" si="175"/>
        <v>12</v>
      </c>
      <c r="L2763" t="s">
        <v>19</v>
      </c>
      <c r="M2763">
        <v>1</v>
      </c>
      <c r="N2763">
        <v>0</v>
      </c>
      <c r="O2763">
        <v>1</v>
      </c>
      <c r="P2763">
        <v>1</v>
      </c>
      <c r="Q2763">
        <v>1</v>
      </c>
      <c r="R2763">
        <f>SUM(M2763:N2763:O2763:P2763:Q2763)</f>
        <v>4</v>
      </c>
      <c r="S2763" s="1">
        <v>177728</v>
      </c>
      <c r="T2763" s="1" t="str">
        <f t="shared" si="174"/>
        <v>High</v>
      </c>
      <c r="U2763">
        <v>6</v>
      </c>
      <c r="V2763">
        <v>2022</v>
      </c>
      <c r="W2763" t="s">
        <v>28</v>
      </c>
      <c r="X2763">
        <v>2</v>
      </c>
    </row>
    <row r="2764" spans="1:24" x14ac:dyDescent="0.3">
      <c r="A2764">
        <v>2763</v>
      </c>
      <c r="B2764" t="s">
        <v>31</v>
      </c>
      <c r="C2764" t="str">
        <f>_xlfn.XLOOKUP(B2764,Lookup_table!B:B,Lookup_table!C:C)</f>
        <v>Business</v>
      </c>
      <c r="D2764" t="s">
        <v>14</v>
      </c>
      <c r="E2764" t="s">
        <v>42</v>
      </c>
      <c r="F2764" t="s">
        <v>43</v>
      </c>
      <c r="G2764" t="s">
        <v>30</v>
      </c>
      <c r="H2764" t="str">
        <f t="shared" si="172"/>
        <v>Onsite/Hybrid</v>
      </c>
      <c r="I2764" t="s">
        <v>26</v>
      </c>
      <c r="J2764" t="str">
        <f t="shared" si="173"/>
        <v>3-6 yrs</v>
      </c>
      <c r="K2764">
        <f t="shared" ca="1" si="175"/>
        <v>6</v>
      </c>
      <c r="L2764" t="s">
        <v>19</v>
      </c>
      <c r="M2764">
        <v>1</v>
      </c>
      <c r="N2764">
        <v>1</v>
      </c>
      <c r="O2764">
        <v>1</v>
      </c>
      <c r="P2764">
        <v>0</v>
      </c>
      <c r="Q2764">
        <v>0</v>
      </c>
      <c r="R2764">
        <f>SUM(M2764:N2764:O2764:P2764:Q2764)</f>
        <v>3</v>
      </c>
      <c r="S2764" s="1">
        <v>88303</v>
      </c>
      <c r="T2764" s="1" t="str">
        <f t="shared" si="174"/>
        <v>Medium</v>
      </c>
      <c r="U2764">
        <v>10</v>
      </c>
      <c r="V2764">
        <v>2022</v>
      </c>
      <c r="W2764" t="s">
        <v>28</v>
      </c>
      <c r="X2764">
        <v>7</v>
      </c>
    </row>
    <row r="2765" spans="1:24" x14ac:dyDescent="0.3">
      <c r="A2765">
        <v>2764</v>
      </c>
      <c r="B2765" t="s">
        <v>31</v>
      </c>
      <c r="C2765" t="str">
        <f>_xlfn.XLOOKUP(B2765,Lookup_table!B:B,Lookup_table!C:C)</f>
        <v>Business</v>
      </c>
      <c r="D2765" t="s">
        <v>37</v>
      </c>
      <c r="E2765" t="s">
        <v>38</v>
      </c>
      <c r="F2765" t="s">
        <v>16</v>
      </c>
      <c r="G2765" t="s">
        <v>30</v>
      </c>
      <c r="H2765" t="str">
        <f t="shared" si="172"/>
        <v>Onsite/Hybrid</v>
      </c>
      <c r="I2765" t="s">
        <v>18</v>
      </c>
      <c r="J2765" t="str">
        <f t="shared" si="173"/>
        <v>7+ yrs</v>
      </c>
      <c r="K2765">
        <f t="shared" ca="1" si="175"/>
        <v>14</v>
      </c>
      <c r="L2765" t="s">
        <v>39</v>
      </c>
      <c r="M2765">
        <v>1</v>
      </c>
      <c r="N2765">
        <v>0</v>
      </c>
      <c r="O2765">
        <v>0</v>
      </c>
      <c r="P2765">
        <v>0</v>
      </c>
      <c r="Q2765">
        <v>1</v>
      </c>
      <c r="R2765">
        <f>SUM(M2765:N2765:O2765:P2765:Q2765)</f>
        <v>2</v>
      </c>
      <c r="S2765" s="1">
        <v>108048</v>
      </c>
      <c r="T2765" s="1" t="str">
        <f t="shared" si="174"/>
        <v>Medium</v>
      </c>
      <c r="U2765">
        <v>12</v>
      </c>
      <c r="V2765">
        <v>2020</v>
      </c>
      <c r="W2765" t="s">
        <v>34</v>
      </c>
      <c r="X2765">
        <v>5</v>
      </c>
    </row>
    <row r="2766" spans="1:24" x14ac:dyDescent="0.3">
      <c r="A2766">
        <v>2765</v>
      </c>
      <c r="B2766" t="s">
        <v>41</v>
      </c>
      <c r="C2766" t="str">
        <f>_xlfn.XLOOKUP(B2766,Lookup_table!B:B,Lookup_table!C:C)</f>
        <v>Data</v>
      </c>
      <c r="D2766" t="s">
        <v>14</v>
      </c>
      <c r="E2766" t="s">
        <v>32</v>
      </c>
      <c r="F2766" t="s">
        <v>44</v>
      </c>
      <c r="G2766" t="s">
        <v>30</v>
      </c>
      <c r="H2766" t="str">
        <f t="shared" si="172"/>
        <v>Onsite/Hybrid</v>
      </c>
      <c r="I2766" t="s">
        <v>18</v>
      </c>
      <c r="J2766" t="str">
        <f t="shared" si="173"/>
        <v>7+ yrs</v>
      </c>
      <c r="K2766">
        <f t="shared" ca="1" si="175"/>
        <v>12</v>
      </c>
      <c r="L2766" t="s">
        <v>39</v>
      </c>
      <c r="M2766">
        <v>1</v>
      </c>
      <c r="N2766">
        <v>0</v>
      </c>
      <c r="O2766">
        <v>0</v>
      </c>
      <c r="P2766">
        <v>0</v>
      </c>
      <c r="Q2766">
        <v>1</v>
      </c>
      <c r="R2766">
        <f>SUM(M2766:N2766:O2766:P2766:Q2766)</f>
        <v>2</v>
      </c>
      <c r="S2766" s="1">
        <v>108970</v>
      </c>
      <c r="T2766" s="1" t="str">
        <f t="shared" si="174"/>
        <v>Medium</v>
      </c>
      <c r="U2766">
        <v>3</v>
      </c>
      <c r="V2766">
        <v>2026</v>
      </c>
      <c r="W2766" t="s">
        <v>34</v>
      </c>
      <c r="X2766">
        <v>1</v>
      </c>
    </row>
    <row r="2767" spans="1:24" x14ac:dyDescent="0.3">
      <c r="A2767">
        <v>2766</v>
      </c>
      <c r="B2767" t="s">
        <v>50</v>
      </c>
      <c r="C2767" t="str">
        <f>_xlfn.XLOOKUP(B2767,Lookup_table!B:B,Lookup_table!C:C)</f>
        <v>AI</v>
      </c>
      <c r="D2767" t="s">
        <v>37</v>
      </c>
      <c r="E2767" t="s">
        <v>32</v>
      </c>
      <c r="F2767" t="s">
        <v>52</v>
      </c>
      <c r="G2767" t="s">
        <v>17</v>
      </c>
      <c r="H2767" t="str">
        <f t="shared" si="172"/>
        <v>Remote</v>
      </c>
      <c r="I2767" t="s">
        <v>18</v>
      </c>
      <c r="J2767" t="str">
        <f t="shared" si="173"/>
        <v>7+ yrs</v>
      </c>
      <c r="K2767">
        <f t="shared" ca="1" si="175"/>
        <v>9</v>
      </c>
      <c r="L2767" t="s">
        <v>27</v>
      </c>
      <c r="M2767">
        <v>1</v>
      </c>
      <c r="N2767">
        <v>0</v>
      </c>
      <c r="O2767">
        <v>1</v>
      </c>
      <c r="P2767">
        <v>0</v>
      </c>
      <c r="Q2767">
        <v>0</v>
      </c>
      <c r="R2767">
        <f>SUM(M2767:N2767:O2767:P2767:Q2767)</f>
        <v>2</v>
      </c>
      <c r="S2767" s="1">
        <v>157316</v>
      </c>
      <c r="T2767" s="1" t="str">
        <f t="shared" si="174"/>
        <v>High</v>
      </c>
      <c r="U2767">
        <v>3</v>
      </c>
      <c r="V2767">
        <v>2021</v>
      </c>
      <c r="W2767" t="s">
        <v>20</v>
      </c>
      <c r="X2767">
        <v>2</v>
      </c>
    </row>
    <row r="2768" spans="1:24" x14ac:dyDescent="0.3">
      <c r="A2768">
        <v>2767</v>
      </c>
      <c r="B2768" t="s">
        <v>50</v>
      </c>
      <c r="C2768" t="str">
        <f>_xlfn.XLOOKUP(B2768,Lookup_table!B:B,Lookup_table!C:C)</f>
        <v>AI</v>
      </c>
      <c r="D2768" t="s">
        <v>14</v>
      </c>
      <c r="E2768" t="s">
        <v>32</v>
      </c>
      <c r="F2768" t="s">
        <v>51</v>
      </c>
      <c r="G2768" t="s">
        <v>25</v>
      </c>
      <c r="H2768" t="str">
        <f t="shared" si="172"/>
        <v>Onsite/Hybrid</v>
      </c>
      <c r="I2768" t="s">
        <v>35</v>
      </c>
      <c r="J2768" t="str">
        <f t="shared" si="173"/>
        <v>0-2 yrs</v>
      </c>
      <c r="K2768">
        <f t="shared" ca="1" si="175"/>
        <v>2</v>
      </c>
      <c r="L2768" t="s">
        <v>19</v>
      </c>
      <c r="M2768">
        <v>1</v>
      </c>
      <c r="N2768">
        <v>0</v>
      </c>
      <c r="O2768">
        <v>0</v>
      </c>
      <c r="P2768">
        <v>0</v>
      </c>
      <c r="Q2768">
        <v>0</v>
      </c>
      <c r="R2768">
        <f>SUM(M2768:N2768:O2768:P2768:Q2768)</f>
        <v>1</v>
      </c>
      <c r="S2768" s="1">
        <v>94434</v>
      </c>
      <c r="T2768" s="1" t="str">
        <f t="shared" si="174"/>
        <v>Medium</v>
      </c>
      <c r="U2768">
        <v>8</v>
      </c>
      <c r="V2768">
        <v>2021</v>
      </c>
      <c r="W2768" t="s">
        <v>20</v>
      </c>
      <c r="X2768">
        <v>6</v>
      </c>
    </row>
    <row r="2769" spans="1:24" x14ac:dyDescent="0.3">
      <c r="A2769">
        <v>2768</v>
      </c>
      <c r="B2769" t="s">
        <v>31</v>
      </c>
      <c r="C2769" t="str">
        <f>_xlfn.XLOOKUP(B2769,Lookup_table!B:B,Lookup_table!C:C)</f>
        <v>Business</v>
      </c>
      <c r="D2769" t="s">
        <v>22</v>
      </c>
      <c r="E2769" t="s">
        <v>42</v>
      </c>
      <c r="F2769" t="s">
        <v>29</v>
      </c>
      <c r="G2769" t="s">
        <v>25</v>
      </c>
      <c r="H2769" t="str">
        <f t="shared" si="172"/>
        <v>Onsite/Hybrid</v>
      </c>
      <c r="I2769" t="s">
        <v>35</v>
      </c>
      <c r="J2769" t="str">
        <f t="shared" si="173"/>
        <v>0-2 yrs</v>
      </c>
      <c r="K2769">
        <f t="shared" ca="1" si="175"/>
        <v>1</v>
      </c>
      <c r="L2769" t="s">
        <v>27</v>
      </c>
      <c r="M2769">
        <v>1</v>
      </c>
      <c r="N2769">
        <v>1</v>
      </c>
      <c r="O2769">
        <v>0</v>
      </c>
      <c r="P2769">
        <v>0</v>
      </c>
      <c r="Q2769">
        <v>0</v>
      </c>
      <c r="R2769">
        <f>SUM(M2769:N2769:O2769:P2769:Q2769)</f>
        <v>2</v>
      </c>
      <c r="S2769" s="1">
        <v>66752</v>
      </c>
      <c r="T2769" s="1" t="str">
        <f t="shared" si="174"/>
        <v>Low</v>
      </c>
      <c r="U2769">
        <v>11</v>
      </c>
      <c r="V2769">
        <v>2025</v>
      </c>
      <c r="W2769" t="s">
        <v>34</v>
      </c>
      <c r="X2769">
        <v>6</v>
      </c>
    </row>
    <row r="2770" spans="1:24" x14ac:dyDescent="0.3">
      <c r="A2770">
        <v>2769</v>
      </c>
      <c r="B2770" t="s">
        <v>33</v>
      </c>
      <c r="C2770" t="str">
        <f>_xlfn.XLOOKUP(B2770,Lookup_table!B:B,Lookup_table!C:C)</f>
        <v>Data</v>
      </c>
      <c r="D2770" t="s">
        <v>37</v>
      </c>
      <c r="E2770" t="s">
        <v>42</v>
      </c>
      <c r="F2770" t="s">
        <v>51</v>
      </c>
      <c r="G2770" t="s">
        <v>17</v>
      </c>
      <c r="H2770" t="str">
        <f t="shared" si="172"/>
        <v>Remote</v>
      </c>
      <c r="I2770" t="s">
        <v>26</v>
      </c>
      <c r="J2770" t="str">
        <f t="shared" si="173"/>
        <v>3-6 yrs</v>
      </c>
      <c r="K2770">
        <f t="shared" ca="1" si="175"/>
        <v>3</v>
      </c>
      <c r="L2770" t="s">
        <v>19</v>
      </c>
      <c r="M2770">
        <v>0</v>
      </c>
      <c r="N2770">
        <v>1</v>
      </c>
      <c r="O2770">
        <v>0</v>
      </c>
      <c r="P2770">
        <v>1</v>
      </c>
      <c r="Q2770">
        <v>0</v>
      </c>
      <c r="R2770">
        <f>SUM(M2770:N2770:O2770:P2770:Q2770)</f>
        <v>2</v>
      </c>
      <c r="S2770" s="1">
        <v>86189</v>
      </c>
      <c r="T2770" s="1" t="str">
        <f t="shared" si="174"/>
        <v>Medium</v>
      </c>
      <c r="U2770">
        <v>5</v>
      </c>
      <c r="V2770">
        <v>2024</v>
      </c>
      <c r="W2770" t="s">
        <v>20</v>
      </c>
      <c r="X2770">
        <v>4</v>
      </c>
    </row>
    <row r="2771" spans="1:24" x14ac:dyDescent="0.3">
      <c r="A2771">
        <v>2770</v>
      </c>
      <c r="B2771" t="s">
        <v>31</v>
      </c>
      <c r="C2771" t="str">
        <f>_xlfn.XLOOKUP(B2771,Lookup_table!B:B,Lookup_table!C:C)</f>
        <v>Business</v>
      </c>
      <c r="D2771" t="s">
        <v>37</v>
      </c>
      <c r="E2771" t="s">
        <v>42</v>
      </c>
      <c r="F2771" t="s">
        <v>29</v>
      </c>
      <c r="G2771" t="s">
        <v>17</v>
      </c>
      <c r="H2771" t="str">
        <f t="shared" si="172"/>
        <v>Remote</v>
      </c>
      <c r="I2771" t="s">
        <v>26</v>
      </c>
      <c r="J2771" t="str">
        <f t="shared" si="173"/>
        <v>3-6 yrs</v>
      </c>
      <c r="K2771">
        <f t="shared" ca="1" si="175"/>
        <v>4</v>
      </c>
      <c r="L2771" t="s">
        <v>19</v>
      </c>
      <c r="M2771">
        <v>0</v>
      </c>
      <c r="N2771">
        <v>1</v>
      </c>
      <c r="O2771">
        <v>0</v>
      </c>
      <c r="P2771">
        <v>1</v>
      </c>
      <c r="Q2771">
        <v>0</v>
      </c>
      <c r="R2771">
        <f>SUM(M2771:N2771:O2771:P2771:Q2771)</f>
        <v>2</v>
      </c>
      <c r="S2771" s="1">
        <v>86324</v>
      </c>
      <c r="T2771" s="1" t="str">
        <f t="shared" si="174"/>
        <v>Medium</v>
      </c>
      <c r="U2771">
        <v>5</v>
      </c>
      <c r="V2771">
        <v>2023</v>
      </c>
      <c r="W2771" t="s">
        <v>34</v>
      </c>
      <c r="X2771">
        <v>2</v>
      </c>
    </row>
    <row r="2772" spans="1:24" x14ac:dyDescent="0.3">
      <c r="A2772">
        <v>2771</v>
      </c>
      <c r="B2772" t="s">
        <v>50</v>
      </c>
      <c r="C2772" t="str">
        <f>_xlfn.XLOOKUP(B2772,Lookup_table!B:B,Lookup_table!C:C)</f>
        <v>AI</v>
      </c>
      <c r="D2772" t="s">
        <v>37</v>
      </c>
      <c r="E2772" t="s">
        <v>23</v>
      </c>
      <c r="F2772" t="s">
        <v>43</v>
      </c>
      <c r="G2772" t="s">
        <v>30</v>
      </c>
      <c r="H2772" t="str">
        <f t="shared" si="172"/>
        <v>Onsite/Hybrid</v>
      </c>
      <c r="I2772" t="s">
        <v>18</v>
      </c>
      <c r="J2772" t="str">
        <f t="shared" si="173"/>
        <v>7+ yrs</v>
      </c>
      <c r="K2772">
        <f t="shared" ca="1" si="175"/>
        <v>13</v>
      </c>
      <c r="L2772" t="s">
        <v>19</v>
      </c>
      <c r="M2772">
        <v>0</v>
      </c>
      <c r="N2772">
        <v>0</v>
      </c>
      <c r="O2772">
        <v>0</v>
      </c>
      <c r="P2772">
        <v>1</v>
      </c>
      <c r="Q2772">
        <v>0</v>
      </c>
      <c r="R2772">
        <f>SUM(M2772:N2772:O2772:P2772:Q2772)</f>
        <v>1</v>
      </c>
      <c r="S2772" s="1">
        <v>153696</v>
      </c>
      <c r="T2772" s="1" t="str">
        <f t="shared" si="174"/>
        <v>High</v>
      </c>
      <c r="U2772">
        <v>11</v>
      </c>
      <c r="V2772">
        <v>2022</v>
      </c>
      <c r="W2772" t="s">
        <v>28</v>
      </c>
      <c r="X2772">
        <v>7</v>
      </c>
    </row>
    <row r="2773" spans="1:24" x14ac:dyDescent="0.3">
      <c r="A2773">
        <v>2772</v>
      </c>
      <c r="B2773" t="s">
        <v>36</v>
      </c>
      <c r="C2773" t="str">
        <f>_xlfn.XLOOKUP(B2773,Lookup_table!B:B,Lookup_table!C:C)</f>
        <v>Data</v>
      </c>
      <c r="D2773" t="s">
        <v>22</v>
      </c>
      <c r="E2773" t="s">
        <v>40</v>
      </c>
      <c r="F2773" t="s">
        <v>24</v>
      </c>
      <c r="G2773" t="s">
        <v>25</v>
      </c>
      <c r="H2773" t="str">
        <f t="shared" si="172"/>
        <v>Onsite/Hybrid</v>
      </c>
      <c r="I2773" t="s">
        <v>26</v>
      </c>
      <c r="J2773" t="str">
        <f t="shared" si="173"/>
        <v>3-6 yrs</v>
      </c>
      <c r="K2773">
        <f t="shared" ca="1" si="175"/>
        <v>3</v>
      </c>
      <c r="L2773" t="s">
        <v>19</v>
      </c>
      <c r="M2773">
        <v>1</v>
      </c>
      <c r="N2773">
        <v>0</v>
      </c>
      <c r="O2773">
        <v>0</v>
      </c>
      <c r="P2773">
        <v>0</v>
      </c>
      <c r="Q2773">
        <v>0</v>
      </c>
      <c r="R2773">
        <f>SUM(M2773:N2773:O2773:P2773:Q2773)</f>
        <v>1</v>
      </c>
      <c r="S2773" s="1">
        <v>95167</v>
      </c>
      <c r="T2773" s="1" t="str">
        <f t="shared" si="174"/>
        <v>Medium</v>
      </c>
      <c r="U2773">
        <v>6</v>
      </c>
      <c r="V2773">
        <v>2023</v>
      </c>
      <c r="W2773" t="s">
        <v>34</v>
      </c>
      <c r="X2773">
        <v>6</v>
      </c>
    </row>
    <row r="2774" spans="1:24" x14ac:dyDescent="0.3">
      <c r="A2774">
        <v>2773</v>
      </c>
      <c r="B2774" t="s">
        <v>50</v>
      </c>
      <c r="C2774" t="str">
        <f>_xlfn.XLOOKUP(B2774,Lookup_table!B:B,Lookup_table!C:C)</f>
        <v>AI</v>
      </c>
      <c r="D2774" t="s">
        <v>37</v>
      </c>
      <c r="E2774" t="s">
        <v>42</v>
      </c>
      <c r="F2774" t="s">
        <v>16</v>
      </c>
      <c r="G2774" t="s">
        <v>30</v>
      </c>
      <c r="H2774" t="str">
        <f t="shared" si="172"/>
        <v>Onsite/Hybrid</v>
      </c>
      <c r="I2774" t="s">
        <v>26</v>
      </c>
      <c r="J2774" t="str">
        <f t="shared" si="173"/>
        <v>3-6 yrs</v>
      </c>
      <c r="K2774">
        <f t="shared" ca="1" si="175"/>
        <v>6</v>
      </c>
      <c r="L2774" t="s">
        <v>19</v>
      </c>
      <c r="M2774">
        <v>0</v>
      </c>
      <c r="N2774">
        <v>1</v>
      </c>
      <c r="O2774">
        <v>1</v>
      </c>
      <c r="P2774">
        <v>0</v>
      </c>
      <c r="Q2774">
        <v>0</v>
      </c>
      <c r="R2774">
        <f>SUM(M2774:N2774:O2774:P2774:Q2774)</f>
        <v>2</v>
      </c>
      <c r="S2774" s="1">
        <v>128764</v>
      </c>
      <c r="T2774" s="1" t="str">
        <f t="shared" si="174"/>
        <v>High</v>
      </c>
      <c r="U2774">
        <v>10</v>
      </c>
      <c r="V2774">
        <v>2020</v>
      </c>
      <c r="W2774" t="s">
        <v>28</v>
      </c>
      <c r="X2774">
        <v>8</v>
      </c>
    </row>
    <row r="2775" spans="1:24" x14ac:dyDescent="0.3">
      <c r="A2775">
        <v>2774</v>
      </c>
      <c r="B2775" t="s">
        <v>21</v>
      </c>
      <c r="C2775" t="str">
        <f>_xlfn.XLOOKUP(B2775,Lookup_table!B:B,Lookup_table!C:C)</f>
        <v>AI</v>
      </c>
      <c r="D2775" t="s">
        <v>14</v>
      </c>
      <c r="E2775" t="s">
        <v>32</v>
      </c>
      <c r="F2775" t="s">
        <v>43</v>
      </c>
      <c r="G2775" t="s">
        <v>25</v>
      </c>
      <c r="H2775" t="str">
        <f t="shared" si="172"/>
        <v>Onsite/Hybrid</v>
      </c>
      <c r="I2775" t="s">
        <v>18</v>
      </c>
      <c r="J2775" t="str">
        <f t="shared" si="173"/>
        <v>7+ yrs</v>
      </c>
      <c r="K2775">
        <f t="shared" ca="1" si="175"/>
        <v>7</v>
      </c>
      <c r="L2775" t="s">
        <v>27</v>
      </c>
      <c r="M2775">
        <v>0</v>
      </c>
      <c r="N2775">
        <v>0</v>
      </c>
      <c r="O2775">
        <v>1</v>
      </c>
      <c r="P2775">
        <v>1</v>
      </c>
      <c r="Q2775">
        <v>1</v>
      </c>
      <c r="R2775">
        <f>SUM(M2775:N2775:O2775:P2775:Q2775)</f>
        <v>3</v>
      </c>
      <c r="S2775" s="1">
        <v>176231</v>
      </c>
      <c r="T2775" s="1" t="str">
        <f t="shared" si="174"/>
        <v>High</v>
      </c>
      <c r="U2775">
        <v>1</v>
      </c>
      <c r="V2775">
        <v>2020</v>
      </c>
      <c r="W2775" t="s">
        <v>28</v>
      </c>
      <c r="X2775">
        <v>8</v>
      </c>
    </row>
    <row r="2776" spans="1:24" x14ac:dyDescent="0.3">
      <c r="A2776">
        <v>2775</v>
      </c>
      <c r="B2776" t="s">
        <v>21</v>
      </c>
      <c r="C2776" t="str">
        <f>_xlfn.XLOOKUP(B2776,Lookup_table!B:B,Lookup_table!C:C)</f>
        <v>AI</v>
      </c>
      <c r="D2776" t="s">
        <v>34</v>
      </c>
      <c r="E2776" t="s">
        <v>40</v>
      </c>
      <c r="F2776" t="s">
        <v>44</v>
      </c>
      <c r="G2776" t="s">
        <v>17</v>
      </c>
      <c r="H2776" t="str">
        <f t="shared" si="172"/>
        <v>Remote</v>
      </c>
      <c r="I2776" t="s">
        <v>18</v>
      </c>
      <c r="J2776" t="str">
        <f t="shared" si="173"/>
        <v>7+ yrs</v>
      </c>
      <c r="K2776">
        <f t="shared" ca="1" si="175"/>
        <v>15</v>
      </c>
      <c r="L2776" t="s">
        <v>39</v>
      </c>
      <c r="M2776">
        <v>1</v>
      </c>
      <c r="N2776">
        <v>0</v>
      </c>
      <c r="O2776">
        <v>1</v>
      </c>
      <c r="P2776">
        <v>0</v>
      </c>
      <c r="Q2776">
        <v>0</v>
      </c>
      <c r="R2776">
        <f>SUM(M2776:N2776:O2776:P2776:Q2776)</f>
        <v>2</v>
      </c>
      <c r="S2776" s="1">
        <v>152455</v>
      </c>
      <c r="T2776" s="1" t="str">
        <f t="shared" si="174"/>
        <v>High</v>
      </c>
      <c r="U2776">
        <v>7</v>
      </c>
      <c r="V2776">
        <v>2025</v>
      </c>
      <c r="W2776" t="s">
        <v>28</v>
      </c>
      <c r="X2776">
        <v>8</v>
      </c>
    </row>
    <row r="2777" spans="1:24" x14ac:dyDescent="0.3">
      <c r="A2777">
        <v>2776</v>
      </c>
      <c r="B2777" t="s">
        <v>50</v>
      </c>
      <c r="C2777" t="str">
        <f>_xlfn.XLOOKUP(B2777,Lookup_table!B:B,Lookup_table!C:C)</f>
        <v>AI</v>
      </c>
      <c r="D2777" t="s">
        <v>22</v>
      </c>
      <c r="E2777" t="s">
        <v>23</v>
      </c>
      <c r="F2777" t="s">
        <v>44</v>
      </c>
      <c r="G2777" t="s">
        <v>17</v>
      </c>
      <c r="H2777" t="str">
        <f t="shared" si="172"/>
        <v>Remote</v>
      </c>
      <c r="I2777" t="s">
        <v>35</v>
      </c>
      <c r="J2777" t="str">
        <f t="shared" si="173"/>
        <v>0-2 yrs</v>
      </c>
      <c r="K2777">
        <f t="shared" ca="1" si="175"/>
        <v>2</v>
      </c>
      <c r="L2777" t="s">
        <v>27</v>
      </c>
      <c r="M2777">
        <v>1</v>
      </c>
      <c r="N2777">
        <v>1</v>
      </c>
      <c r="O2777">
        <v>0</v>
      </c>
      <c r="P2777">
        <v>0</v>
      </c>
      <c r="Q2777">
        <v>0</v>
      </c>
      <c r="R2777">
        <f>SUM(M2777:N2777:O2777:P2777:Q2777)</f>
        <v>2</v>
      </c>
      <c r="S2777" s="1">
        <v>110963</v>
      </c>
      <c r="T2777" s="1" t="str">
        <f t="shared" si="174"/>
        <v>Medium</v>
      </c>
      <c r="U2777">
        <v>7</v>
      </c>
      <c r="V2777">
        <v>2026</v>
      </c>
      <c r="W2777" t="s">
        <v>28</v>
      </c>
      <c r="X2777">
        <v>7</v>
      </c>
    </row>
    <row r="2778" spans="1:24" x14ac:dyDescent="0.3">
      <c r="A2778">
        <v>2777</v>
      </c>
      <c r="B2778" t="s">
        <v>36</v>
      </c>
      <c r="C2778" t="str">
        <f>_xlfn.XLOOKUP(B2778,Lookup_table!B:B,Lookup_table!C:C)</f>
        <v>Data</v>
      </c>
      <c r="D2778" t="s">
        <v>22</v>
      </c>
      <c r="E2778" t="s">
        <v>23</v>
      </c>
      <c r="F2778" t="s">
        <v>44</v>
      </c>
      <c r="G2778" t="s">
        <v>30</v>
      </c>
      <c r="H2778" t="str">
        <f t="shared" si="172"/>
        <v>Onsite/Hybrid</v>
      </c>
      <c r="I2778" t="s">
        <v>18</v>
      </c>
      <c r="J2778" t="str">
        <f t="shared" si="173"/>
        <v>7+ yrs</v>
      </c>
      <c r="K2778">
        <f t="shared" ca="1" si="175"/>
        <v>15</v>
      </c>
      <c r="L2778" t="s">
        <v>19</v>
      </c>
      <c r="M2778">
        <v>0</v>
      </c>
      <c r="N2778">
        <v>0</v>
      </c>
      <c r="O2778">
        <v>0</v>
      </c>
      <c r="P2778">
        <v>0</v>
      </c>
      <c r="Q2778">
        <v>1</v>
      </c>
      <c r="R2778">
        <f>SUM(M2778:N2778:O2778:P2778:Q2778)</f>
        <v>1</v>
      </c>
      <c r="S2778" s="1">
        <v>131319</v>
      </c>
      <c r="T2778" s="1" t="str">
        <f t="shared" si="174"/>
        <v>High</v>
      </c>
      <c r="U2778">
        <v>7</v>
      </c>
      <c r="V2778">
        <v>2023</v>
      </c>
      <c r="W2778" t="s">
        <v>34</v>
      </c>
      <c r="X2778">
        <v>2</v>
      </c>
    </row>
    <row r="2779" spans="1:24" x14ac:dyDescent="0.3">
      <c r="A2779">
        <v>2778</v>
      </c>
      <c r="B2779" t="s">
        <v>31</v>
      </c>
      <c r="C2779" t="str">
        <f>_xlfn.XLOOKUP(B2779,Lookup_table!B:B,Lookup_table!C:C)</f>
        <v>Business</v>
      </c>
      <c r="D2779" t="s">
        <v>37</v>
      </c>
      <c r="E2779" t="s">
        <v>40</v>
      </c>
      <c r="F2779" t="s">
        <v>16</v>
      </c>
      <c r="G2779" t="s">
        <v>25</v>
      </c>
      <c r="H2779" t="str">
        <f t="shared" si="172"/>
        <v>Onsite/Hybrid</v>
      </c>
      <c r="I2779" t="s">
        <v>18</v>
      </c>
      <c r="J2779" t="str">
        <f t="shared" si="173"/>
        <v>7+ yrs</v>
      </c>
      <c r="K2779">
        <f t="shared" ca="1" si="175"/>
        <v>9</v>
      </c>
      <c r="L2779" t="s">
        <v>27</v>
      </c>
      <c r="M2779">
        <v>0</v>
      </c>
      <c r="N2779">
        <v>0</v>
      </c>
      <c r="O2779">
        <v>0</v>
      </c>
      <c r="P2779">
        <v>0</v>
      </c>
      <c r="Q2779">
        <v>0</v>
      </c>
      <c r="R2779">
        <f>SUM(M2779:N2779:O2779:P2779:Q2779)</f>
        <v>0</v>
      </c>
      <c r="S2779" s="1">
        <v>98281</v>
      </c>
      <c r="T2779" s="1" t="str">
        <f t="shared" si="174"/>
        <v>Medium</v>
      </c>
      <c r="U2779">
        <v>8</v>
      </c>
      <c r="V2779">
        <v>2026</v>
      </c>
      <c r="W2779" t="s">
        <v>34</v>
      </c>
      <c r="X2779">
        <v>1</v>
      </c>
    </row>
    <row r="2780" spans="1:24" x14ac:dyDescent="0.3">
      <c r="A2780">
        <v>2779</v>
      </c>
      <c r="B2780" t="s">
        <v>36</v>
      </c>
      <c r="C2780" t="str">
        <f>_xlfn.XLOOKUP(B2780,Lookup_table!B:B,Lookup_table!C:C)</f>
        <v>Data</v>
      </c>
      <c r="D2780" t="s">
        <v>14</v>
      </c>
      <c r="E2780" t="s">
        <v>15</v>
      </c>
      <c r="F2780" t="s">
        <v>51</v>
      </c>
      <c r="G2780" t="s">
        <v>30</v>
      </c>
      <c r="H2780" t="str">
        <f t="shared" si="172"/>
        <v>Onsite/Hybrid</v>
      </c>
      <c r="I2780" t="s">
        <v>35</v>
      </c>
      <c r="J2780" t="str">
        <f t="shared" si="173"/>
        <v>0-2 yrs</v>
      </c>
      <c r="K2780">
        <f t="shared" ca="1" si="175"/>
        <v>2</v>
      </c>
      <c r="L2780" t="s">
        <v>39</v>
      </c>
      <c r="M2780">
        <v>1</v>
      </c>
      <c r="N2780">
        <v>0</v>
      </c>
      <c r="O2780">
        <v>0</v>
      </c>
      <c r="P2780">
        <v>1</v>
      </c>
      <c r="Q2780">
        <v>0</v>
      </c>
      <c r="R2780">
        <f>SUM(M2780:N2780:O2780:P2780:Q2780)</f>
        <v>2</v>
      </c>
      <c r="S2780" s="1">
        <v>69545</v>
      </c>
      <c r="T2780" s="1" t="str">
        <f t="shared" si="174"/>
        <v>Low</v>
      </c>
      <c r="U2780">
        <v>11</v>
      </c>
      <c r="V2780">
        <v>2021</v>
      </c>
      <c r="W2780" t="s">
        <v>28</v>
      </c>
      <c r="X2780">
        <v>7</v>
      </c>
    </row>
    <row r="2781" spans="1:24" x14ac:dyDescent="0.3">
      <c r="A2781">
        <v>2780</v>
      </c>
      <c r="B2781" t="s">
        <v>33</v>
      </c>
      <c r="C2781" t="str">
        <f>_xlfn.XLOOKUP(B2781,Lookup_table!B:B,Lookup_table!C:C)</f>
        <v>Data</v>
      </c>
      <c r="D2781" t="s">
        <v>34</v>
      </c>
      <c r="E2781" t="s">
        <v>32</v>
      </c>
      <c r="F2781" t="s">
        <v>16</v>
      </c>
      <c r="G2781" t="s">
        <v>25</v>
      </c>
      <c r="H2781" t="str">
        <f t="shared" si="172"/>
        <v>Onsite/Hybrid</v>
      </c>
      <c r="I2781" t="s">
        <v>18</v>
      </c>
      <c r="J2781" t="str">
        <f t="shared" si="173"/>
        <v>7+ yrs</v>
      </c>
      <c r="K2781">
        <f t="shared" ca="1" si="175"/>
        <v>12</v>
      </c>
      <c r="L2781" t="s">
        <v>19</v>
      </c>
      <c r="M2781">
        <v>0</v>
      </c>
      <c r="N2781">
        <v>1</v>
      </c>
      <c r="O2781">
        <v>0</v>
      </c>
      <c r="P2781">
        <v>0</v>
      </c>
      <c r="Q2781">
        <v>1</v>
      </c>
      <c r="R2781">
        <f>SUM(M2781:N2781:O2781:P2781:Q2781)</f>
        <v>2</v>
      </c>
      <c r="S2781" s="1">
        <v>111316</v>
      </c>
      <c r="T2781" s="1" t="str">
        <f t="shared" si="174"/>
        <v>Medium</v>
      </c>
      <c r="U2781">
        <v>2</v>
      </c>
      <c r="V2781">
        <v>2026</v>
      </c>
      <c r="W2781" t="s">
        <v>34</v>
      </c>
      <c r="X2781">
        <v>3</v>
      </c>
    </row>
    <row r="2782" spans="1:24" x14ac:dyDescent="0.3">
      <c r="A2782">
        <v>2781</v>
      </c>
      <c r="B2782" t="s">
        <v>36</v>
      </c>
      <c r="C2782" t="str">
        <f>_xlfn.XLOOKUP(B2782,Lookup_table!B:B,Lookup_table!C:C)</f>
        <v>Data</v>
      </c>
      <c r="D2782" t="s">
        <v>34</v>
      </c>
      <c r="E2782" t="s">
        <v>40</v>
      </c>
      <c r="F2782" t="s">
        <v>43</v>
      </c>
      <c r="G2782" t="s">
        <v>17</v>
      </c>
      <c r="H2782" t="str">
        <f t="shared" si="172"/>
        <v>Remote</v>
      </c>
      <c r="I2782" t="s">
        <v>18</v>
      </c>
      <c r="J2782" t="str">
        <f t="shared" si="173"/>
        <v>7+ yrs</v>
      </c>
      <c r="K2782">
        <f t="shared" ca="1" si="175"/>
        <v>10</v>
      </c>
      <c r="L2782" t="s">
        <v>39</v>
      </c>
      <c r="M2782">
        <v>0</v>
      </c>
      <c r="N2782">
        <v>1</v>
      </c>
      <c r="O2782">
        <v>1</v>
      </c>
      <c r="P2782">
        <v>1</v>
      </c>
      <c r="Q2782">
        <v>0</v>
      </c>
      <c r="R2782">
        <f>SUM(M2782:N2782:O2782:P2782:Q2782)</f>
        <v>3</v>
      </c>
      <c r="S2782" s="1">
        <v>129627</v>
      </c>
      <c r="T2782" s="1" t="str">
        <f t="shared" si="174"/>
        <v>High</v>
      </c>
      <c r="U2782">
        <v>8</v>
      </c>
      <c r="V2782">
        <v>2025</v>
      </c>
      <c r="W2782" t="s">
        <v>28</v>
      </c>
      <c r="X2782">
        <v>1</v>
      </c>
    </row>
    <row r="2783" spans="1:24" x14ac:dyDescent="0.3">
      <c r="A2783">
        <v>2782</v>
      </c>
      <c r="B2783" t="s">
        <v>50</v>
      </c>
      <c r="C2783" t="str">
        <f>_xlfn.XLOOKUP(B2783,Lookup_table!B:B,Lookup_table!C:C)</f>
        <v>AI</v>
      </c>
      <c r="D2783" t="s">
        <v>34</v>
      </c>
      <c r="E2783" t="s">
        <v>40</v>
      </c>
      <c r="F2783" t="s">
        <v>52</v>
      </c>
      <c r="G2783" t="s">
        <v>25</v>
      </c>
      <c r="H2783" t="str">
        <f t="shared" si="172"/>
        <v>Onsite/Hybrid</v>
      </c>
      <c r="I2783" t="s">
        <v>18</v>
      </c>
      <c r="J2783" t="str">
        <f t="shared" si="173"/>
        <v>7+ yrs</v>
      </c>
      <c r="K2783">
        <f t="shared" ca="1" si="175"/>
        <v>13</v>
      </c>
      <c r="L2783" t="s">
        <v>19</v>
      </c>
      <c r="M2783">
        <v>0</v>
      </c>
      <c r="N2783">
        <v>0</v>
      </c>
      <c r="O2783">
        <v>0</v>
      </c>
      <c r="P2783">
        <v>0</v>
      </c>
      <c r="Q2783">
        <v>1</v>
      </c>
      <c r="R2783">
        <f>SUM(M2783:N2783:O2783:P2783:Q2783)</f>
        <v>1</v>
      </c>
      <c r="S2783" s="1">
        <v>148244</v>
      </c>
      <c r="T2783" s="1" t="str">
        <f t="shared" si="174"/>
        <v>High</v>
      </c>
      <c r="U2783">
        <v>9</v>
      </c>
      <c r="V2783">
        <v>2022</v>
      </c>
      <c r="W2783" t="s">
        <v>20</v>
      </c>
      <c r="X2783">
        <v>5</v>
      </c>
    </row>
    <row r="2784" spans="1:24" x14ac:dyDescent="0.3">
      <c r="A2784">
        <v>2783</v>
      </c>
      <c r="B2784" t="s">
        <v>33</v>
      </c>
      <c r="C2784" t="str">
        <f>_xlfn.XLOOKUP(B2784,Lookup_table!B:B,Lookup_table!C:C)</f>
        <v>Data</v>
      </c>
      <c r="D2784" t="s">
        <v>37</v>
      </c>
      <c r="E2784" t="s">
        <v>40</v>
      </c>
      <c r="F2784" t="s">
        <v>44</v>
      </c>
      <c r="G2784" t="s">
        <v>25</v>
      </c>
      <c r="H2784" t="str">
        <f t="shared" si="172"/>
        <v>Onsite/Hybrid</v>
      </c>
      <c r="I2784" t="s">
        <v>18</v>
      </c>
      <c r="J2784" t="str">
        <f t="shared" si="173"/>
        <v>7+ yrs</v>
      </c>
      <c r="K2784">
        <f t="shared" ca="1" si="175"/>
        <v>14</v>
      </c>
      <c r="L2784" t="s">
        <v>39</v>
      </c>
      <c r="M2784">
        <v>1</v>
      </c>
      <c r="N2784">
        <v>1</v>
      </c>
      <c r="O2784">
        <v>0</v>
      </c>
      <c r="P2784">
        <v>0</v>
      </c>
      <c r="Q2784">
        <v>1</v>
      </c>
      <c r="R2784">
        <f>SUM(M2784:N2784:O2784:P2784:Q2784)</f>
        <v>3</v>
      </c>
      <c r="S2784" s="1">
        <v>105095</v>
      </c>
      <c r="T2784" s="1" t="str">
        <f t="shared" si="174"/>
        <v>Medium</v>
      </c>
      <c r="U2784">
        <v>1</v>
      </c>
      <c r="V2784">
        <v>2024</v>
      </c>
      <c r="W2784" t="s">
        <v>28</v>
      </c>
      <c r="X2784">
        <v>7</v>
      </c>
    </row>
    <row r="2785" spans="1:24" x14ac:dyDescent="0.3">
      <c r="A2785">
        <v>2784</v>
      </c>
      <c r="B2785" t="s">
        <v>50</v>
      </c>
      <c r="C2785" t="str">
        <f>_xlfn.XLOOKUP(B2785,Lookup_table!B:B,Lookup_table!C:C)</f>
        <v>AI</v>
      </c>
      <c r="D2785" t="s">
        <v>37</v>
      </c>
      <c r="E2785" t="s">
        <v>38</v>
      </c>
      <c r="F2785" t="s">
        <v>16</v>
      </c>
      <c r="G2785" t="s">
        <v>25</v>
      </c>
      <c r="H2785" t="str">
        <f t="shared" si="172"/>
        <v>Onsite/Hybrid</v>
      </c>
      <c r="I2785" t="s">
        <v>18</v>
      </c>
      <c r="J2785" t="str">
        <f t="shared" si="173"/>
        <v>7+ yrs</v>
      </c>
      <c r="K2785">
        <f t="shared" ca="1" si="175"/>
        <v>15</v>
      </c>
      <c r="L2785" t="s">
        <v>19</v>
      </c>
      <c r="M2785">
        <v>0</v>
      </c>
      <c r="N2785">
        <v>1</v>
      </c>
      <c r="O2785">
        <v>1</v>
      </c>
      <c r="P2785">
        <v>0</v>
      </c>
      <c r="Q2785">
        <v>1</v>
      </c>
      <c r="R2785">
        <f>SUM(M2785:N2785:O2785:P2785:Q2785)</f>
        <v>3</v>
      </c>
      <c r="S2785" s="1">
        <v>167937</v>
      </c>
      <c r="T2785" s="1" t="str">
        <f t="shared" si="174"/>
        <v>High</v>
      </c>
      <c r="U2785">
        <v>5</v>
      </c>
      <c r="V2785">
        <v>2022</v>
      </c>
      <c r="W2785" t="s">
        <v>34</v>
      </c>
      <c r="X2785">
        <v>6</v>
      </c>
    </row>
    <row r="2786" spans="1:24" x14ac:dyDescent="0.3">
      <c r="A2786">
        <v>2785</v>
      </c>
      <c r="B2786" t="s">
        <v>31</v>
      </c>
      <c r="C2786" t="str">
        <f>_xlfn.XLOOKUP(B2786,Lookup_table!B:B,Lookup_table!C:C)</f>
        <v>Business</v>
      </c>
      <c r="D2786" t="s">
        <v>34</v>
      </c>
      <c r="E2786" t="s">
        <v>15</v>
      </c>
      <c r="F2786" t="s">
        <v>24</v>
      </c>
      <c r="G2786" t="s">
        <v>30</v>
      </c>
      <c r="H2786" t="str">
        <f t="shared" si="172"/>
        <v>Onsite/Hybrid</v>
      </c>
      <c r="I2786" t="s">
        <v>18</v>
      </c>
      <c r="J2786" t="str">
        <f t="shared" si="173"/>
        <v>7+ yrs</v>
      </c>
      <c r="K2786">
        <f t="shared" ca="1" si="175"/>
        <v>13</v>
      </c>
      <c r="L2786" t="s">
        <v>19</v>
      </c>
      <c r="M2786">
        <v>0</v>
      </c>
      <c r="N2786">
        <v>1</v>
      </c>
      <c r="O2786">
        <v>1</v>
      </c>
      <c r="P2786">
        <v>1</v>
      </c>
      <c r="Q2786">
        <v>0</v>
      </c>
      <c r="R2786">
        <f>SUM(M2786:N2786:O2786:P2786:Q2786)</f>
        <v>3</v>
      </c>
      <c r="S2786" s="1">
        <v>132108</v>
      </c>
      <c r="T2786" s="1" t="str">
        <f t="shared" si="174"/>
        <v>High</v>
      </c>
      <c r="U2786">
        <v>9</v>
      </c>
      <c r="V2786">
        <v>2025</v>
      </c>
      <c r="W2786" t="s">
        <v>28</v>
      </c>
      <c r="X2786">
        <v>2</v>
      </c>
    </row>
    <row r="2787" spans="1:24" x14ac:dyDescent="0.3">
      <c r="A2787">
        <v>2786</v>
      </c>
      <c r="B2787" t="s">
        <v>31</v>
      </c>
      <c r="C2787" t="str">
        <f>_xlfn.XLOOKUP(B2787,Lookup_table!B:B,Lookup_table!C:C)</f>
        <v>Business</v>
      </c>
      <c r="D2787" t="s">
        <v>14</v>
      </c>
      <c r="E2787" t="s">
        <v>42</v>
      </c>
      <c r="F2787" t="s">
        <v>44</v>
      </c>
      <c r="G2787" t="s">
        <v>25</v>
      </c>
      <c r="H2787" t="str">
        <f t="shared" si="172"/>
        <v>Onsite/Hybrid</v>
      </c>
      <c r="I2787" t="s">
        <v>35</v>
      </c>
      <c r="J2787" t="str">
        <f t="shared" si="173"/>
        <v>0-2 yrs</v>
      </c>
      <c r="K2787">
        <f t="shared" ca="1" si="175"/>
        <v>1</v>
      </c>
      <c r="L2787" t="s">
        <v>19</v>
      </c>
      <c r="M2787">
        <v>1</v>
      </c>
      <c r="N2787">
        <v>0</v>
      </c>
      <c r="O2787">
        <v>0</v>
      </c>
      <c r="P2787">
        <v>1</v>
      </c>
      <c r="Q2787">
        <v>1</v>
      </c>
      <c r="R2787">
        <f>SUM(M2787:N2787:O2787:P2787:Q2787)</f>
        <v>3</v>
      </c>
      <c r="S2787" s="1">
        <v>71369</v>
      </c>
      <c r="T2787" s="1" t="str">
        <f t="shared" si="174"/>
        <v>Medium</v>
      </c>
      <c r="U2787">
        <v>5</v>
      </c>
      <c r="V2787">
        <v>2023</v>
      </c>
      <c r="W2787" t="s">
        <v>34</v>
      </c>
      <c r="X2787">
        <v>3</v>
      </c>
    </row>
    <row r="2788" spans="1:24" x14ac:dyDescent="0.3">
      <c r="A2788">
        <v>2787</v>
      </c>
      <c r="B2788" t="s">
        <v>36</v>
      </c>
      <c r="C2788" t="str">
        <f>_xlfn.XLOOKUP(B2788,Lookup_table!B:B,Lookup_table!C:C)</f>
        <v>Data</v>
      </c>
      <c r="D2788" t="s">
        <v>14</v>
      </c>
      <c r="E2788" t="s">
        <v>15</v>
      </c>
      <c r="F2788" t="s">
        <v>24</v>
      </c>
      <c r="G2788" t="s">
        <v>25</v>
      </c>
      <c r="H2788" t="str">
        <f t="shared" si="172"/>
        <v>Onsite/Hybrid</v>
      </c>
      <c r="I2788" t="s">
        <v>35</v>
      </c>
      <c r="J2788" t="str">
        <f t="shared" si="173"/>
        <v>0-2 yrs</v>
      </c>
      <c r="K2788">
        <f t="shared" ca="1" si="175"/>
        <v>2</v>
      </c>
      <c r="L2788" t="s">
        <v>39</v>
      </c>
      <c r="M2788">
        <v>1</v>
      </c>
      <c r="N2788">
        <v>1</v>
      </c>
      <c r="O2788">
        <v>0</v>
      </c>
      <c r="P2788">
        <v>1</v>
      </c>
      <c r="Q2788">
        <v>1</v>
      </c>
      <c r="R2788">
        <f>SUM(M2788:N2788:O2788:P2788:Q2788)</f>
        <v>4</v>
      </c>
      <c r="S2788" s="1">
        <v>74482</v>
      </c>
      <c r="T2788" s="1" t="str">
        <f t="shared" si="174"/>
        <v>Medium</v>
      </c>
      <c r="U2788">
        <v>7</v>
      </c>
      <c r="V2788">
        <v>2025</v>
      </c>
      <c r="W2788" t="s">
        <v>28</v>
      </c>
      <c r="X2788">
        <v>9</v>
      </c>
    </row>
    <row r="2789" spans="1:24" x14ac:dyDescent="0.3">
      <c r="A2789">
        <v>2788</v>
      </c>
      <c r="B2789" t="s">
        <v>50</v>
      </c>
      <c r="C2789" t="str">
        <f>_xlfn.XLOOKUP(B2789,Lookup_table!B:B,Lookup_table!C:C)</f>
        <v>AI</v>
      </c>
      <c r="D2789" t="s">
        <v>37</v>
      </c>
      <c r="E2789" t="s">
        <v>38</v>
      </c>
      <c r="F2789" t="s">
        <v>51</v>
      </c>
      <c r="G2789" t="s">
        <v>30</v>
      </c>
      <c r="H2789" t="str">
        <f t="shared" si="172"/>
        <v>Onsite/Hybrid</v>
      </c>
      <c r="I2789" t="s">
        <v>26</v>
      </c>
      <c r="J2789" t="str">
        <f t="shared" si="173"/>
        <v>3-6 yrs</v>
      </c>
      <c r="K2789">
        <f t="shared" ca="1" si="175"/>
        <v>6</v>
      </c>
      <c r="L2789" t="s">
        <v>39</v>
      </c>
      <c r="M2789">
        <v>0</v>
      </c>
      <c r="N2789">
        <v>1</v>
      </c>
      <c r="O2789">
        <v>0</v>
      </c>
      <c r="P2789">
        <v>1</v>
      </c>
      <c r="Q2789">
        <v>1</v>
      </c>
      <c r="R2789">
        <f>SUM(M2789:N2789:O2789:P2789:Q2789)</f>
        <v>3</v>
      </c>
      <c r="S2789" s="1">
        <v>135463</v>
      </c>
      <c r="T2789" s="1" t="str">
        <f t="shared" si="174"/>
        <v>High</v>
      </c>
      <c r="U2789">
        <v>3</v>
      </c>
      <c r="V2789">
        <v>2025</v>
      </c>
      <c r="W2789" t="s">
        <v>20</v>
      </c>
      <c r="X2789">
        <v>3</v>
      </c>
    </row>
    <row r="2790" spans="1:24" x14ac:dyDescent="0.3">
      <c r="A2790">
        <v>2789</v>
      </c>
      <c r="B2790" t="s">
        <v>33</v>
      </c>
      <c r="C2790" t="str">
        <f>_xlfn.XLOOKUP(B2790,Lookup_table!B:B,Lookup_table!C:C)</f>
        <v>Data</v>
      </c>
      <c r="D2790" t="s">
        <v>37</v>
      </c>
      <c r="E2790" t="s">
        <v>32</v>
      </c>
      <c r="F2790" t="s">
        <v>51</v>
      </c>
      <c r="G2790" t="s">
        <v>30</v>
      </c>
      <c r="H2790" t="str">
        <f t="shared" si="172"/>
        <v>Onsite/Hybrid</v>
      </c>
      <c r="I2790" t="s">
        <v>18</v>
      </c>
      <c r="J2790" t="str">
        <f t="shared" si="173"/>
        <v>7+ yrs</v>
      </c>
      <c r="K2790">
        <f t="shared" ca="1" si="175"/>
        <v>13</v>
      </c>
      <c r="L2790" t="s">
        <v>27</v>
      </c>
      <c r="M2790">
        <v>0</v>
      </c>
      <c r="N2790">
        <v>0</v>
      </c>
      <c r="O2790">
        <v>1</v>
      </c>
      <c r="P2790">
        <v>1</v>
      </c>
      <c r="Q2790">
        <v>1</v>
      </c>
      <c r="R2790">
        <f>SUM(M2790:N2790:O2790:P2790:Q2790)</f>
        <v>3</v>
      </c>
      <c r="S2790" s="1">
        <v>141732</v>
      </c>
      <c r="T2790" s="1" t="str">
        <f t="shared" si="174"/>
        <v>High</v>
      </c>
      <c r="U2790">
        <v>4</v>
      </c>
      <c r="V2790">
        <v>2020</v>
      </c>
      <c r="W2790" t="s">
        <v>28</v>
      </c>
      <c r="X2790">
        <v>1</v>
      </c>
    </row>
    <row r="2791" spans="1:24" x14ac:dyDescent="0.3">
      <c r="A2791">
        <v>2790</v>
      </c>
      <c r="B2791" t="s">
        <v>50</v>
      </c>
      <c r="C2791" t="str">
        <f>_xlfn.XLOOKUP(B2791,Lookup_table!B:B,Lookup_table!C:C)</f>
        <v>AI</v>
      </c>
      <c r="D2791" t="s">
        <v>22</v>
      </c>
      <c r="E2791" t="s">
        <v>15</v>
      </c>
      <c r="F2791" t="s">
        <v>44</v>
      </c>
      <c r="G2791" t="s">
        <v>25</v>
      </c>
      <c r="H2791" t="str">
        <f t="shared" si="172"/>
        <v>Onsite/Hybrid</v>
      </c>
      <c r="I2791" t="s">
        <v>35</v>
      </c>
      <c r="J2791" t="str">
        <f t="shared" si="173"/>
        <v>0-2 yrs</v>
      </c>
      <c r="K2791">
        <f t="shared" ca="1" si="175"/>
        <v>2</v>
      </c>
      <c r="L2791" t="s">
        <v>19</v>
      </c>
      <c r="M2791">
        <v>1</v>
      </c>
      <c r="N2791">
        <v>0</v>
      </c>
      <c r="O2791">
        <v>1</v>
      </c>
      <c r="P2791">
        <v>0</v>
      </c>
      <c r="Q2791">
        <v>1</v>
      </c>
      <c r="R2791">
        <f>SUM(M2791:N2791:O2791:P2791:Q2791)</f>
        <v>3</v>
      </c>
      <c r="S2791" s="1">
        <v>131624</v>
      </c>
      <c r="T2791" s="1" t="str">
        <f t="shared" si="174"/>
        <v>High</v>
      </c>
      <c r="U2791">
        <v>3</v>
      </c>
      <c r="V2791">
        <v>2023</v>
      </c>
      <c r="W2791" t="s">
        <v>28</v>
      </c>
      <c r="X2791">
        <v>9</v>
      </c>
    </row>
    <row r="2792" spans="1:24" x14ac:dyDescent="0.3">
      <c r="A2792">
        <v>2791</v>
      </c>
      <c r="B2792" t="s">
        <v>50</v>
      </c>
      <c r="C2792" t="str">
        <f>_xlfn.XLOOKUP(B2792,Lookup_table!B:B,Lookup_table!C:C)</f>
        <v>AI</v>
      </c>
      <c r="D2792" t="s">
        <v>34</v>
      </c>
      <c r="E2792" t="s">
        <v>32</v>
      </c>
      <c r="F2792" t="s">
        <v>43</v>
      </c>
      <c r="G2792" t="s">
        <v>17</v>
      </c>
      <c r="H2792" t="str">
        <f t="shared" si="172"/>
        <v>Remote</v>
      </c>
      <c r="I2792" t="s">
        <v>18</v>
      </c>
      <c r="J2792" t="str">
        <f t="shared" si="173"/>
        <v>7+ yrs</v>
      </c>
      <c r="K2792">
        <f t="shared" ca="1" si="175"/>
        <v>10</v>
      </c>
      <c r="L2792" t="s">
        <v>27</v>
      </c>
      <c r="M2792">
        <v>1</v>
      </c>
      <c r="N2792">
        <v>0</v>
      </c>
      <c r="O2792">
        <v>0</v>
      </c>
      <c r="P2792">
        <v>1</v>
      </c>
      <c r="Q2792">
        <v>0</v>
      </c>
      <c r="R2792">
        <f>SUM(M2792:N2792:O2792:P2792:Q2792)</f>
        <v>2</v>
      </c>
      <c r="S2792" s="1">
        <v>151185</v>
      </c>
      <c r="T2792" s="1" t="str">
        <f t="shared" si="174"/>
        <v>High</v>
      </c>
      <c r="U2792">
        <v>10</v>
      </c>
      <c r="V2792">
        <v>2020</v>
      </c>
      <c r="W2792" t="s">
        <v>28</v>
      </c>
      <c r="X2792">
        <v>9</v>
      </c>
    </row>
    <row r="2793" spans="1:24" x14ac:dyDescent="0.3">
      <c r="A2793">
        <v>2792</v>
      </c>
      <c r="B2793" t="s">
        <v>21</v>
      </c>
      <c r="C2793" t="str">
        <f>_xlfn.XLOOKUP(B2793,Lookup_table!B:B,Lookup_table!C:C)</f>
        <v>AI</v>
      </c>
      <c r="D2793" t="s">
        <v>14</v>
      </c>
      <c r="E2793" t="s">
        <v>32</v>
      </c>
      <c r="F2793" t="s">
        <v>29</v>
      </c>
      <c r="G2793" t="s">
        <v>30</v>
      </c>
      <c r="H2793" t="str">
        <f t="shared" si="172"/>
        <v>Onsite/Hybrid</v>
      </c>
      <c r="I2793" t="s">
        <v>18</v>
      </c>
      <c r="J2793" t="str">
        <f t="shared" si="173"/>
        <v>7+ yrs</v>
      </c>
      <c r="K2793">
        <f t="shared" ca="1" si="175"/>
        <v>7</v>
      </c>
      <c r="L2793" t="s">
        <v>27</v>
      </c>
      <c r="M2793">
        <v>0</v>
      </c>
      <c r="N2793">
        <v>1</v>
      </c>
      <c r="O2793">
        <v>0</v>
      </c>
      <c r="P2793">
        <v>1</v>
      </c>
      <c r="Q2793">
        <v>1</v>
      </c>
      <c r="R2793">
        <f>SUM(M2793:N2793:O2793:P2793:Q2793)</f>
        <v>3</v>
      </c>
      <c r="S2793" s="1">
        <v>166069</v>
      </c>
      <c r="T2793" s="1" t="str">
        <f t="shared" si="174"/>
        <v>High</v>
      </c>
      <c r="U2793">
        <v>5</v>
      </c>
      <c r="V2793">
        <v>2021</v>
      </c>
      <c r="W2793" t="s">
        <v>20</v>
      </c>
      <c r="X2793">
        <v>2</v>
      </c>
    </row>
    <row r="2794" spans="1:24" x14ac:dyDescent="0.3">
      <c r="A2794">
        <v>2793</v>
      </c>
      <c r="B2794" t="s">
        <v>21</v>
      </c>
      <c r="C2794" t="str">
        <f>_xlfn.XLOOKUP(B2794,Lookup_table!B:B,Lookup_table!C:C)</f>
        <v>AI</v>
      </c>
      <c r="D2794" t="s">
        <v>22</v>
      </c>
      <c r="E2794" t="s">
        <v>38</v>
      </c>
      <c r="F2794" t="s">
        <v>24</v>
      </c>
      <c r="G2794" t="s">
        <v>25</v>
      </c>
      <c r="H2794" t="str">
        <f t="shared" si="172"/>
        <v>Onsite/Hybrid</v>
      </c>
      <c r="I2794" t="s">
        <v>26</v>
      </c>
      <c r="J2794" t="str">
        <f t="shared" si="173"/>
        <v>3-6 yrs</v>
      </c>
      <c r="K2794">
        <f t="shared" ca="1" si="175"/>
        <v>6</v>
      </c>
      <c r="L2794" t="s">
        <v>39</v>
      </c>
      <c r="M2794">
        <v>0</v>
      </c>
      <c r="N2794">
        <v>1</v>
      </c>
      <c r="O2794">
        <v>0</v>
      </c>
      <c r="P2794">
        <v>0</v>
      </c>
      <c r="Q2794">
        <v>0</v>
      </c>
      <c r="R2794">
        <f>SUM(M2794:N2794:O2794:P2794:Q2794)</f>
        <v>1</v>
      </c>
      <c r="S2794" s="1">
        <v>132884</v>
      </c>
      <c r="T2794" s="1" t="str">
        <f t="shared" si="174"/>
        <v>High</v>
      </c>
      <c r="U2794">
        <v>6</v>
      </c>
      <c r="V2794">
        <v>2023</v>
      </c>
      <c r="W2794" t="s">
        <v>28</v>
      </c>
      <c r="X2794">
        <v>8</v>
      </c>
    </row>
    <row r="2795" spans="1:24" x14ac:dyDescent="0.3">
      <c r="A2795">
        <v>2794</v>
      </c>
      <c r="B2795" t="s">
        <v>50</v>
      </c>
      <c r="C2795" t="str">
        <f>_xlfn.XLOOKUP(B2795,Lookup_table!B:B,Lookup_table!C:C)</f>
        <v>AI</v>
      </c>
      <c r="D2795" t="s">
        <v>22</v>
      </c>
      <c r="E2795" t="s">
        <v>38</v>
      </c>
      <c r="F2795" t="s">
        <v>16</v>
      </c>
      <c r="G2795" t="s">
        <v>25</v>
      </c>
      <c r="H2795" t="str">
        <f t="shared" si="172"/>
        <v>Onsite/Hybrid</v>
      </c>
      <c r="I2795" t="s">
        <v>26</v>
      </c>
      <c r="J2795" t="str">
        <f t="shared" si="173"/>
        <v>3-6 yrs</v>
      </c>
      <c r="K2795">
        <f t="shared" ca="1" si="175"/>
        <v>6</v>
      </c>
      <c r="L2795" t="s">
        <v>39</v>
      </c>
      <c r="M2795">
        <v>1</v>
      </c>
      <c r="N2795">
        <v>0</v>
      </c>
      <c r="O2795">
        <v>0</v>
      </c>
      <c r="P2795">
        <v>0</v>
      </c>
      <c r="Q2795">
        <v>0</v>
      </c>
      <c r="R2795">
        <f>SUM(M2795:N2795:O2795:P2795:Q2795)</f>
        <v>1</v>
      </c>
      <c r="S2795" s="1">
        <v>132714</v>
      </c>
      <c r="T2795" s="1" t="str">
        <f t="shared" si="174"/>
        <v>High</v>
      </c>
      <c r="U2795">
        <v>4</v>
      </c>
      <c r="V2795">
        <v>2022</v>
      </c>
      <c r="W2795" t="s">
        <v>20</v>
      </c>
      <c r="X2795">
        <v>4</v>
      </c>
    </row>
    <row r="2796" spans="1:24" x14ac:dyDescent="0.3">
      <c r="A2796">
        <v>2795</v>
      </c>
      <c r="B2796" t="s">
        <v>21</v>
      </c>
      <c r="C2796" t="str">
        <f>_xlfn.XLOOKUP(B2796,Lookup_table!B:B,Lookup_table!C:C)</f>
        <v>AI</v>
      </c>
      <c r="D2796" t="s">
        <v>37</v>
      </c>
      <c r="E2796" t="s">
        <v>40</v>
      </c>
      <c r="F2796" t="s">
        <v>51</v>
      </c>
      <c r="G2796" t="s">
        <v>25</v>
      </c>
      <c r="H2796" t="str">
        <f t="shared" si="172"/>
        <v>Onsite/Hybrid</v>
      </c>
      <c r="I2796" t="s">
        <v>35</v>
      </c>
      <c r="J2796" t="str">
        <f t="shared" si="173"/>
        <v>0-2 yrs</v>
      </c>
      <c r="K2796">
        <f t="shared" ca="1" si="175"/>
        <v>2</v>
      </c>
      <c r="L2796" t="s">
        <v>39</v>
      </c>
      <c r="M2796">
        <v>0</v>
      </c>
      <c r="N2796">
        <v>1</v>
      </c>
      <c r="O2796">
        <v>1</v>
      </c>
      <c r="P2796">
        <v>0</v>
      </c>
      <c r="Q2796">
        <v>1</v>
      </c>
      <c r="R2796">
        <f>SUM(M2796:N2796:O2796:P2796:Q2796)</f>
        <v>3</v>
      </c>
      <c r="S2796" s="1">
        <v>111024</v>
      </c>
      <c r="T2796" s="1" t="str">
        <f t="shared" si="174"/>
        <v>Medium</v>
      </c>
      <c r="U2796">
        <v>11</v>
      </c>
      <c r="V2796">
        <v>2024</v>
      </c>
      <c r="W2796" t="s">
        <v>20</v>
      </c>
      <c r="X2796">
        <v>2</v>
      </c>
    </row>
    <row r="2797" spans="1:24" x14ac:dyDescent="0.3">
      <c r="A2797">
        <v>2796</v>
      </c>
      <c r="B2797" t="s">
        <v>21</v>
      </c>
      <c r="C2797" t="str">
        <f>_xlfn.XLOOKUP(B2797,Lookup_table!B:B,Lookup_table!C:C)</f>
        <v>AI</v>
      </c>
      <c r="D2797" t="s">
        <v>34</v>
      </c>
      <c r="E2797" t="s">
        <v>15</v>
      </c>
      <c r="F2797" t="s">
        <v>29</v>
      </c>
      <c r="G2797" t="s">
        <v>17</v>
      </c>
      <c r="H2797" t="str">
        <f t="shared" si="172"/>
        <v>Remote</v>
      </c>
      <c r="I2797" t="s">
        <v>35</v>
      </c>
      <c r="J2797" t="str">
        <f t="shared" si="173"/>
        <v>0-2 yrs</v>
      </c>
      <c r="K2797">
        <f t="shared" ca="1" si="175"/>
        <v>0</v>
      </c>
      <c r="L2797" t="s">
        <v>39</v>
      </c>
      <c r="M2797">
        <v>0</v>
      </c>
      <c r="N2797">
        <v>1</v>
      </c>
      <c r="O2797">
        <v>1</v>
      </c>
      <c r="P2797">
        <v>1</v>
      </c>
      <c r="Q2797">
        <v>0</v>
      </c>
      <c r="R2797">
        <f>SUM(M2797:N2797:O2797:P2797:Q2797)</f>
        <v>3</v>
      </c>
      <c r="S2797" s="1">
        <v>121894</v>
      </c>
      <c r="T2797" s="1" t="str">
        <f t="shared" si="174"/>
        <v>High</v>
      </c>
      <c r="U2797">
        <v>7</v>
      </c>
      <c r="V2797">
        <v>2022</v>
      </c>
      <c r="W2797" t="s">
        <v>28</v>
      </c>
      <c r="X2797">
        <v>6</v>
      </c>
    </row>
    <row r="2798" spans="1:24" x14ac:dyDescent="0.3">
      <c r="A2798">
        <v>2797</v>
      </c>
      <c r="B2798" t="s">
        <v>50</v>
      </c>
      <c r="C2798" t="str">
        <f>_xlfn.XLOOKUP(B2798,Lookup_table!B:B,Lookup_table!C:C)</f>
        <v>AI</v>
      </c>
      <c r="D2798" t="s">
        <v>37</v>
      </c>
      <c r="E2798" t="s">
        <v>32</v>
      </c>
      <c r="F2798" t="s">
        <v>52</v>
      </c>
      <c r="G2798" t="s">
        <v>25</v>
      </c>
      <c r="H2798" t="str">
        <f t="shared" si="172"/>
        <v>Onsite/Hybrid</v>
      </c>
      <c r="I2798" t="s">
        <v>18</v>
      </c>
      <c r="J2798" t="str">
        <f t="shared" si="173"/>
        <v>7+ yrs</v>
      </c>
      <c r="K2798">
        <f t="shared" ca="1" si="175"/>
        <v>9</v>
      </c>
      <c r="L2798" t="s">
        <v>27</v>
      </c>
      <c r="M2798">
        <v>0</v>
      </c>
      <c r="N2798">
        <v>0</v>
      </c>
      <c r="O2798">
        <v>1</v>
      </c>
      <c r="P2798">
        <v>1</v>
      </c>
      <c r="Q2798">
        <v>1</v>
      </c>
      <c r="R2798">
        <f>SUM(M2798:N2798:O2798:P2798:Q2798)</f>
        <v>3</v>
      </c>
      <c r="S2798" s="1">
        <v>184559</v>
      </c>
      <c r="T2798" s="1" t="str">
        <f t="shared" si="174"/>
        <v>High</v>
      </c>
      <c r="U2798">
        <v>8</v>
      </c>
      <c r="V2798">
        <v>2021</v>
      </c>
      <c r="W2798" t="s">
        <v>28</v>
      </c>
      <c r="X2798">
        <v>4</v>
      </c>
    </row>
    <row r="2799" spans="1:24" x14ac:dyDescent="0.3">
      <c r="A2799">
        <v>2798</v>
      </c>
      <c r="B2799" t="s">
        <v>31</v>
      </c>
      <c r="C2799" t="str">
        <f>_xlfn.XLOOKUP(B2799,Lookup_table!B:B,Lookup_table!C:C)</f>
        <v>Business</v>
      </c>
      <c r="D2799" t="s">
        <v>22</v>
      </c>
      <c r="E2799" t="s">
        <v>42</v>
      </c>
      <c r="F2799" t="s">
        <v>52</v>
      </c>
      <c r="G2799" t="s">
        <v>25</v>
      </c>
      <c r="H2799" t="str">
        <f t="shared" si="172"/>
        <v>Onsite/Hybrid</v>
      </c>
      <c r="I2799" t="s">
        <v>18</v>
      </c>
      <c r="J2799" t="str">
        <f t="shared" si="173"/>
        <v>7+ yrs</v>
      </c>
      <c r="K2799">
        <f t="shared" ca="1" si="175"/>
        <v>12</v>
      </c>
      <c r="L2799" t="s">
        <v>27</v>
      </c>
      <c r="M2799">
        <v>1</v>
      </c>
      <c r="N2799">
        <v>1</v>
      </c>
      <c r="O2799">
        <v>1</v>
      </c>
      <c r="P2799">
        <v>1</v>
      </c>
      <c r="Q2799">
        <v>0</v>
      </c>
      <c r="R2799">
        <f>SUM(M2799:N2799:O2799:P2799:Q2799)</f>
        <v>4</v>
      </c>
      <c r="S2799" s="1">
        <v>145146</v>
      </c>
      <c r="T2799" s="1" t="str">
        <f t="shared" si="174"/>
        <v>High</v>
      </c>
      <c r="U2799">
        <v>3</v>
      </c>
      <c r="V2799">
        <v>2024</v>
      </c>
      <c r="W2799" t="s">
        <v>28</v>
      </c>
      <c r="X2799">
        <v>7</v>
      </c>
    </row>
    <row r="2800" spans="1:24" x14ac:dyDescent="0.3">
      <c r="A2800">
        <v>2799</v>
      </c>
      <c r="B2800" t="s">
        <v>36</v>
      </c>
      <c r="C2800" t="str">
        <f>_xlfn.XLOOKUP(B2800,Lookup_table!B:B,Lookup_table!C:C)</f>
        <v>Data</v>
      </c>
      <c r="D2800" t="s">
        <v>14</v>
      </c>
      <c r="E2800" t="s">
        <v>40</v>
      </c>
      <c r="F2800" t="s">
        <v>52</v>
      </c>
      <c r="G2800" t="s">
        <v>30</v>
      </c>
      <c r="H2800" t="str">
        <f t="shared" si="172"/>
        <v>Onsite/Hybrid</v>
      </c>
      <c r="I2800" t="s">
        <v>35</v>
      </c>
      <c r="J2800" t="str">
        <f t="shared" si="173"/>
        <v>0-2 yrs</v>
      </c>
      <c r="K2800">
        <f t="shared" ca="1" si="175"/>
        <v>1</v>
      </c>
      <c r="L2800" t="s">
        <v>19</v>
      </c>
      <c r="M2800">
        <v>1</v>
      </c>
      <c r="N2800">
        <v>1</v>
      </c>
      <c r="O2800">
        <v>1</v>
      </c>
      <c r="P2800">
        <v>0</v>
      </c>
      <c r="Q2800">
        <v>0</v>
      </c>
      <c r="R2800">
        <f>SUM(M2800:N2800:O2800:P2800:Q2800)</f>
        <v>3</v>
      </c>
      <c r="S2800" s="1">
        <v>68526</v>
      </c>
      <c r="T2800" s="1" t="str">
        <f t="shared" si="174"/>
        <v>Low</v>
      </c>
      <c r="U2800">
        <v>4</v>
      </c>
      <c r="V2800">
        <v>2021</v>
      </c>
      <c r="W2800" t="s">
        <v>34</v>
      </c>
      <c r="X2800">
        <v>2</v>
      </c>
    </row>
    <row r="2801" spans="1:24" x14ac:dyDescent="0.3">
      <c r="A2801">
        <v>2800</v>
      </c>
      <c r="B2801" t="s">
        <v>31</v>
      </c>
      <c r="C2801" t="str">
        <f>_xlfn.XLOOKUP(B2801,Lookup_table!B:B,Lookup_table!C:C)</f>
        <v>Business</v>
      </c>
      <c r="D2801" t="s">
        <v>34</v>
      </c>
      <c r="E2801" t="s">
        <v>32</v>
      </c>
      <c r="F2801" t="s">
        <v>24</v>
      </c>
      <c r="G2801" t="s">
        <v>25</v>
      </c>
      <c r="H2801" t="str">
        <f t="shared" si="172"/>
        <v>Onsite/Hybrid</v>
      </c>
      <c r="I2801" t="s">
        <v>35</v>
      </c>
      <c r="J2801" t="str">
        <f t="shared" si="173"/>
        <v>0-2 yrs</v>
      </c>
      <c r="K2801">
        <f t="shared" ca="1" si="175"/>
        <v>0</v>
      </c>
      <c r="L2801" t="s">
        <v>39</v>
      </c>
      <c r="M2801">
        <v>0</v>
      </c>
      <c r="N2801">
        <v>1</v>
      </c>
      <c r="O2801">
        <v>1</v>
      </c>
      <c r="P2801">
        <v>1</v>
      </c>
      <c r="Q2801">
        <v>1</v>
      </c>
      <c r="R2801">
        <f>SUM(M2801:N2801:O2801:P2801:Q2801)</f>
        <v>4</v>
      </c>
      <c r="S2801" s="1">
        <v>89541</v>
      </c>
      <c r="T2801" s="1" t="str">
        <f t="shared" si="174"/>
        <v>Medium</v>
      </c>
      <c r="U2801">
        <v>7</v>
      </c>
      <c r="V2801">
        <v>2020</v>
      </c>
      <c r="W2801" t="s">
        <v>28</v>
      </c>
      <c r="X2801">
        <v>2</v>
      </c>
    </row>
    <row r="2802" spans="1:24" x14ac:dyDescent="0.3">
      <c r="A2802">
        <v>2801</v>
      </c>
      <c r="B2802" t="s">
        <v>36</v>
      </c>
      <c r="C2802" t="str">
        <f>_xlfn.XLOOKUP(B2802,Lookup_table!B:B,Lookup_table!C:C)</f>
        <v>Data</v>
      </c>
      <c r="D2802" t="s">
        <v>37</v>
      </c>
      <c r="E2802" t="s">
        <v>15</v>
      </c>
      <c r="F2802" t="s">
        <v>29</v>
      </c>
      <c r="G2802" t="s">
        <v>25</v>
      </c>
      <c r="H2802" t="str">
        <f t="shared" si="172"/>
        <v>Onsite/Hybrid</v>
      </c>
      <c r="I2802" t="s">
        <v>18</v>
      </c>
      <c r="J2802" t="str">
        <f t="shared" si="173"/>
        <v>7+ yrs</v>
      </c>
      <c r="K2802">
        <f t="shared" ca="1" si="175"/>
        <v>13</v>
      </c>
      <c r="L2802" t="s">
        <v>27</v>
      </c>
      <c r="M2802">
        <v>0</v>
      </c>
      <c r="N2802">
        <v>0</v>
      </c>
      <c r="O2802">
        <v>0</v>
      </c>
      <c r="P2802">
        <v>1</v>
      </c>
      <c r="Q2802">
        <v>0</v>
      </c>
      <c r="R2802">
        <f>SUM(M2802:N2802:O2802:P2802:Q2802)</f>
        <v>1</v>
      </c>
      <c r="S2802" s="1">
        <v>114695</v>
      </c>
      <c r="T2802" s="1" t="str">
        <f t="shared" si="174"/>
        <v>Medium</v>
      </c>
      <c r="U2802">
        <v>8</v>
      </c>
      <c r="V2802">
        <v>2022</v>
      </c>
      <c r="W2802" t="s">
        <v>28</v>
      </c>
      <c r="X2802">
        <v>8</v>
      </c>
    </row>
    <row r="2803" spans="1:24" x14ac:dyDescent="0.3">
      <c r="A2803">
        <v>2802</v>
      </c>
      <c r="B2803" t="s">
        <v>50</v>
      </c>
      <c r="C2803" t="str">
        <f>_xlfn.XLOOKUP(B2803,Lookup_table!B:B,Lookup_table!C:C)</f>
        <v>AI</v>
      </c>
      <c r="D2803" t="s">
        <v>37</v>
      </c>
      <c r="E2803" t="s">
        <v>15</v>
      </c>
      <c r="F2803" t="s">
        <v>51</v>
      </c>
      <c r="G2803" t="s">
        <v>17</v>
      </c>
      <c r="H2803" t="str">
        <f t="shared" si="172"/>
        <v>Remote</v>
      </c>
      <c r="I2803" t="s">
        <v>35</v>
      </c>
      <c r="J2803" t="str">
        <f t="shared" si="173"/>
        <v>0-2 yrs</v>
      </c>
      <c r="K2803">
        <f t="shared" ca="1" si="175"/>
        <v>1</v>
      </c>
      <c r="L2803" t="s">
        <v>19</v>
      </c>
      <c r="M2803">
        <v>1</v>
      </c>
      <c r="N2803">
        <v>0</v>
      </c>
      <c r="O2803">
        <v>1</v>
      </c>
      <c r="P2803">
        <v>1</v>
      </c>
      <c r="Q2803">
        <v>1</v>
      </c>
      <c r="R2803">
        <f>SUM(M2803:N2803:O2803:P2803:Q2803)</f>
        <v>4</v>
      </c>
      <c r="S2803" s="1">
        <v>131282</v>
      </c>
      <c r="T2803" s="1" t="str">
        <f t="shared" si="174"/>
        <v>High</v>
      </c>
      <c r="U2803">
        <v>11</v>
      </c>
      <c r="V2803">
        <v>2026</v>
      </c>
      <c r="W2803" t="s">
        <v>28</v>
      </c>
      <c r="X2803">
        <v>4</v>
      </c>
    </row>
    <row r="2804" spans="1:24" x14ac:dyDescent="0.3">
      <c r="A2804">
        <v>2803</v>
      </c>
      <c r="B2804" t="s">
        <v>41</v>
      </c>
      <c r="C2804" t="str">
        <f>_xlfn.XLOOKUP(B2804,Lookup_table!B:B,Lookup_table!C:C)</f>
        <v>Data</v>
      </c>
      <c r="D2804" t="s">
        <v>34</v>
      </c>
      <c r="E2804" t="s">
        <v>23</v>
      </c>
      <c r="F2804" t="s">
        <v>29</v>
      </c>
      <c r="G2804" t="s">
        <v>17</v>
      </c>
      <c r="H2804" t="str">
        <f t="shared" si="172"/>
        <v>Remote</v>
      </c>
      <c r="I2804" t="s">
        <v>26</v>
      </c>
      <c r="J2804" t="str">
        <f t="shared" si="173"/>
        <v>3-6 yrs</v>
      </c>
      <c r="K2804">
        <f t="shared" ca="1" si="175"/>
        <v>4</v>
      </c>
      <c r="L2804" t="s">
        <v>19</v>
      </c>
      <c r="M2804">
        <v>1</v>
      </c>
      <c r="N2804">
        <v>0</v>
      </c>
      <c r="O2804">
        <v>0</v>
      </c>
      <c r="P2804">
        <v>0</v>
      </c>
      <c r="Q2804">
        <v>1</v>
      </c>
      <c r="R2804">
        <f>SUM(M2804:N2804:O2804:P2804:Q2804)</f>
        <v>2</v>
      </c>
      <c r="S2804" s="1">
        <v>87614</v>
      </c>
      <c r="T2804" s="1" t="str">
        <f t="shared" si="174"/>
        <v>Medium</v>
      </c>
      <c r="U2804">
        <v>9</v>
      </c>
      <c r="V2804">
        <v>2022</v>
      </c>
      <c r="W2804" t="s">
        <v>34</v>
      </c>
      <c r="X2804">
        <v>4</v>
      </c>
    </row>
    <row r="2805" spans="1:24" x14ac:dyDescent="0.3">
      <c r="A2805">
        <v>2804</v>
      </c>
      <c r="B2805" t="s">
        <v>50</v>
      </c>
      <c r="C2805" t="str">
        <f>_xlfn.XLOOKUP(B2805,Lookup_table!B:B,Lookup_table!C:C)</f>
        <v>AI</v>
      </c>
      <c r="D2805" t="s">
        <v>34</v>
      </c>
      <c r="E2805" t="s">
        <v>32</v>
      </c>
      <c r="F2805" t="s">
        <v>51</v>
      </c>
      <c r="G2805" t="s">
        <v>25</v>
      </c>
      <c r="H2805" t="str">
        <f t="shared" si="172"/>
        <v>Onsite/Hybrid</v>
      </c>
      <c r="I2805" t="s">
        <v>26</v>
      </c>
      <c r="J2805" t="str">
        <f t="shared" si="173"/>
        <v>3-6 yrs</v>
      </c>
      <c r="K2805">
        <f t="shared" ca="1" si="175"/>
        <v>6</v>
      </c>
      <c r="L2805" t="s">
        <v>27</v>
      </c>
      <c r="M2805">
        <v>1</v>
      </c>
      <c r="N2805">
        <v>1</v>
      </c>
      <c r="O2805">
        <v>0</v>
      </c>
      <c r="P2805">
        <v>0</v>
      </c>
      <c r="Q2805">
        <v>1</v>
      </c>
      <c r="R2805">
        <f>SUM(M2805:N2805:O2805:P2805:Q2805)</f>
        <v>3</v>
      </c>
      <c r="S2805" s="1">
        <v>121176</v>
      </c>
      <c r="T2805" s="1" t="str">
        <f t="shared" si="174"/>
        <v>High</v>
      </c>
      <c r="U2805">
        <v>8</v>
      </c>
      <c r="V2805">
        <v>2021</v>
      </c>
      <c r="W2805" t="s">
        <v>34</v>
      </c>
      <c r="X2805">
        <v>1</v>
      </c>
    </row>
    <row r="2806" spans="1:24" x14ac:dyDescent="0.3">
      <c r="A2806">
        <v>2805</v>
      </c>
      <c r="B2806" t="s">
        <v>33</v>
      </c>
      <c r="C2806" t="str">
        <f>_xlfn.XLOOKUP(B2806,Lookup_table!B:B,Lookup_table!C:C)</f>
        <v>Data</v>
      </c>
      <c r="D2806" t="s">
        <v>37</v>
      </c>
      <c r="E2806" t="s">
        <v>42</v>
      </c>
      <c r="F2806" t="s">
        <v>16</v>
      </c>
      <c r="G2806" t="s">
        <v>17</v>
      </c>
      <c r="H2806" t="str">
        <f t="shared" si="172"/>
        <v>Remote</v>
      </c>
      <c r="I2806" t="s">
        <v>18</v>
      </c>
      <c r="J2806" t="str">
        <f t="shared" si="173"/>
        <v>7+ yrs</v>
      </c>
      <c r="K2806">
        <f t="shared" ca="1" si="175"/>
        <v>15</v>
      </c>
      <c r="L2806" t="s">
        <v>39</v>
      </c>
      <c r="M2806">
        <v>1</v>
      </c>
      <c r="N2806">
        <v>0</v>
      </c>
      <c r="O2806">
        <v>0</v>
      </c>
      <c r="P2806">
        <v>0</v>
      </c>
      <c r="Q2806">
        <v>1</v>
      </c>
      <c r="R2806">
        <f>SUM(M2806:N2806:O2806:P2806:Q2806)</f>
        <v>2</v>
      </c>
      <c r="S2806" s="1">
        <v>105977</v>
      </c>
      <c r="T2806" s="1" t="str">
        <f t="shared" si="174"/>
        <v>Medium</v>
      </c>
      <c r="U2806">
        <v>8</v>
      </c>
      <c r="V2806">
        <v>2023</v>
      </c>
      <c r="W2806" t="s">
        <v>34</v>
      </c>
      <c r="X2806">
        <v>4</v>
      </c>
    </row>
    <row r="2807" spans="1:24" x14ac:dyDescent="0.3">
      <c r="A2807">
        <v>2806</v>
      </c>
      <c r="B2807" t="s">
        <v>21</v>
      </c>
      <c r="C2807" t="str">
        <f>_xlfn.XLOOKUP(B2807,Lookup_table!B:B,Lookup_table!C:C)</f>
        <v>AI</v>
      </c>
      <c r="D2807" t="s">
        <v>34</v>
      </c>
      <c r="E2807" t="s">
        <v>42</v>
      </c>
      <c r="F2807" t="s">
        <v>51</v>
      </c>
      <c r="G2807" t="s">
        <v>25</v>
      </c>
      <c r="H2807" t="str">
        <f t="shared" si="172"/>
        <v>Onsite/Hybrid</v>
      </c>
      <c r="I2807" t="s">
        <v>26</v>
      </c>
      <c r="J2807" t="str">
        <f t="shared" si="173"/>
        <v>3-6 yrs</v>
      </c>
      <c r="K2807">
        <f t="shared" ca="1" si="175"/>
        <v>5</v>
      </c>
      <c r="L2807" t="s">
        <v>39</v>
      </c>
      <c r="M2807">
        <v>0</v>
      </c>
      <c r="N2807">
        <v>0</v>
      </c>
      <c r="O2807">
        <v>1</v>
      </c>
      <c r="P2807">
        <v>0</v>
      </c>
      <c r="Q2807">
        <v>1</v>
      </c>
      <c r="R2807">
        <f>SUM(M2807:N2807:O2807:P2807:Q2807)</f>
        <v>2</v>
      </c>
      <c r="S2807" s="1">
        <v>139268</v>
      </c>
      <c r="T2807" s="1" t="str">
        <f t="shared" si="174"/>
        <v>High</v>
      </c>
      <c r="U2807">
        <v>8</v>
      </c>
      <c r="V2807">
        <v>2023</v>
      </c>
      <c r="W2807" t="s">
        <v>28</v>
      </c>
      <c r="X2807">
        <v>7</v>
      </c>
    </row>
    <row r="2808" spans="1:24" x14ac:dyDescent="0.3">
      <c r="A2808">
        <v>2807</v>
      </c>
      <c r="B2808" t="s">
        <v>50</v>
      </c>
      <c r="C2808" t="str">
        <f>_xlfn.XLOOKUP(B2808,Lookup_table!B:B,Lookup_table!C:C)</f>
        <v>AI</v>
      </c>
      <c r="D2808" t="s">
        <v>22</v>
      </c>
      <c r="E2808" t="s">
        <v>15</v>
      </c>
      <c r="F2808" t="s">
        <v>16</v>
      </c>
      <c r="G2808" t="s">
        <v>17</v>
      </c>
      <c r="H2808" t="str">
        <f t="shared" si="172"/>
        <v>Remote</v>
      </c>
      <c r="I2808" t="s">
        <v>35</v>
      </c>
      <c r="J2808" t="str">
        <f t="shared" si="173"/>
        <v>0-2 yrs</v>
      </c>
      <c r="K2808">
        <f t="shared" ca="1" si="175"/>
        <v>2</v>
      </c>
      <c r="L2808" t="s">
        <v>27</v>
      </c>
      <c r="M2808">
        <v>0</v>
      </c>
      <c r="N2808">
        <v>0</v>
      </c>
      <c r="O2808">
        <v>1</v>
      </c>
      <c r="P2808">
        <v>1</v>
      </c>
      <c r="Q2808">
        <v>0</v>
      </c>
      <c r="R2808">
        <f>SUM(M2808:N2808:O2808:P2808:Q2808)</f>
        <v>2</v>
      </c>
      <c r="S2808" s="1">
        <v>139631</v>
      </c>
      <c r="T2808" s="1" t="str">
        <f t="shared" si="174"/>
        <v>High</v>
      </c>
      <c r="U2808">
        <v>9</v>
      </c>
      <c r="V2808">
        <v>2020</v>
      </c>
      <c r="W2808" t="s">
        <v>28</v>
      </c>
      <c r="X2808">
        <v>3</v>
      </c>
    </row>
    <row r="2809" spans="1:24" x14ac:dyDescent="0.3">
      <c r="A2809">
        <v>2808</v>
      </c>
      <c r="B2809" t="s">
        <v>50</v>
      </c>
      <c r="C2809" t="str">
        <f>_xlfn.XLOOKUP(B2809,Lookup_table!B:B,Lookup_table!C:C)</f>
        <v>AI</v>
      </c>
      <c r="D2809" t="s">
        <v>34</v>
      </c>
      <c r="E2809" t="s">
        <v>40</v>
      </c>
      <c r="F2809" t="s">
        <v>43</v>
      </c>
      <c r="G2809" t="s">
        <v>30</v>
      </c>
      <c r="H2809" t="str">
        <f t="shared" si="172"/>
        <v>Onsite/Hybrid</v>
      </c>
      <c r="I2809" t="s">
        <v>26</v>
      </c>
      <c r="J2809" t="str">
        <f t="shared" si="173"/>
        <v>3-6 yrs</v>
      </c>
      <c r="K2809">
        <f t="shared" ca="1" si="175"/>
        <v>3</v>
      </c>
      <c r="L2809" t="s">
        <v>39</v>
      </c>
      <c r="M2809">
        <v>1</v>
      </c>
      <c r="N2809">
        <v>0</v>
      </c>
      <c r="O2809">
        <v>0</v>
      </c>
      <c r="P2809">
        <v>1</v>
      </c>
      <c r="Q2809">
        <v>0</v>
      </c>
      <c r="R2809">
        <f>SUM(M2809:N2809:O2809:P2809:Q2809)</f>
        <v>2</v>
      </c>
      <c r="S2809" s="1">
        <v>128721</v>
      </c>
      <c r="T2809" s="1" t="str">
        <f t="shared" si="174"/>
        <v>High</v>
      </c>
      <c r="U2809">
        <v>4</v>
      </c>
      <c r="V2809">
        <v>2022</v>
      </c>
      <c r="W2809" t="s">
        <v>20</v>
      </c>
      <c r="X2809">
        <v>1</v>
      </c>
    </row>
    <row r="2810" spans="1:24" x14ac:dyDescent="0.3">
      <c r="A2810">
        <v>2809</v>
      </c>
      <c r="B2810" t="s">
        <v>21</v>
      </c>
      <c r="C2810" t="str">
        <f>_xlfn.XLOOKUP(B2810,Lookup_table!B:B,Lookup_table!C:C)</f>
        <v>AI</v>
      </c>
      <c r="D2810" t="s">
        <v>34</v>
      </c>
      <c r="E2810" t="s">
        <v>38</v>
      </c>
      <c r="F2810" t="s">
        <v>29</v>
      </c>
      <c r="G2810" t="s">
        <v>25</v>
      </c>
      <c r="H2810" t="str">
        <f t="shared" si="172"/>
        <v>Onsite/Hybrid</v>
      </c>
      <c r="I2810" t="s">
        <v>35</v>
      </c>
      <c r="J2810" t="str">
        <f t="shared" si="173"/>
        <v>0-2 yrs</v>
      </c>
      <c r="K2810">
        <f t="shared" ca="1" si="175"/>
        <v>1</v>
      </c>
      <c r="L2810" t="s">
        <v>19</v>
      </c>
      <c r="M2810">
        <v>0</v>
      </c>
      <c r="N2810">
        <v>0</v>
      </c>
      <c r="O2810">
        <v>1</v>
      </c>
      <c r="P2810">
        <v>1</v>
      </c>
      <c r="Q2810">
        <v>0</v>
      </c>
      <c r="R2810">
        <f>SUM(M2810:N2810:O2810:P2810:Q2810)</f>
        <v>2</v>
      </c>
      <c r="S2810" s="1">
        <v>124097</v>
      </c>
      <c r="T2810" s="1" t="str">
        <f t="shared" si="174"/>
        <v>High</v>
      </c>
      <c r="U2810">
        <v>2</v>
      </c>
      <c r="V2810">
        <v>2024</v>
      </c>
      <c r="W2810" t="s">
        <v>28</v>
      </c>
      <c r="X2810">
        <v>8</v>
      </c>
    </row>
    <row r="2811" spans="1:24" x14ac:dyDescent="0.3">
      <c r="A2811">
        <v>2810</v>
      </c>
      <c r="B2811" t="s">
        <v>33</v>
      </c>
      <c r="C2811" t="str">
        <f>_xlfn.XLOOKUP(B2811,Lookup_table!B:B,Lookup_table!C:C)</f>
        <v>Data</v>
      </c>
      <c r="D2811" t="s">
        <v>37</v>
      </c>
      <c r="E2811" t="s">
        <v>15</v>
      </c>
      <c r="F2811" t="s">
        <v>29</v>
      </c>
      <c r="G2811" t="s">
        <v>30</v>
      </c>
      <c r="H2811" t="str">
        <f t="shared" si="172"/>
        <v>Onsite/Hybrid</v>
      </c>
      <c r="I2811" t="s">
        <v>26</v>
      </c>
      <c r="J2811" t="str">
        <f t="shared" si="173"/>
        <v>3-6 yrs</v>
      </c>
      <c r="K2811">
        <f t="shared" ca="1" si="175"/>
        <v>6</v>
      </c>
      <c r="L2811" t="s">
        <v>27</v>
      </c>
      <c r="M2811">
        <v>0</v>
      </c>
      <c r="N2811">
        <v>0</v>
      </c>
      <c r="O2811">
        <v>1</v>
      </c>
      <c r="P2811">
        <v>1</v>
      </c>
      <c r="Q2811">
        <v>1</v>
      </c>
      <c r="R2811">
        <f>SUM(M2811:N2811:O2811:P2811:Q2811)</f>
        <v>3</v>
      </c>
      <c r="S2811" s="1">
        <v>114010</v>
      </c>
      <c r="T2811" s="1" t="str">
        <f t="shared" si="174"/>
        <v>Medium</v>
      </c>
      <c r="U2811">
        <v>4</v>
      </c>
      <c r="V2811">
        <v>2026</v>
      </c>
      <c r="W2811" t="s">
        <v>28</v>
      </c>
      <c r="X2811">
        <v>1</v>
      </c>
    </row>
    <row r="2812" spans="1:24" x14ac:dyDescent="0.3">
      <c r="A2812">
        <v>2811</v>
      </c>
      <c r="B2812" t="s">
        <v>50</v>
      </c>
      <c r="C2812" t="str">
        <f>_xlfn.XLOOKUP(B2812,Lookup_table!B:B,Lookup_table!C:C)</f>
        <v>AI</v>
      </c>
      <c r="D2812" t="s">
        <v>14</v>
      </c>
      <c r="E2812" t="s">
        <v>40</v>
      </c>
      <c r="F2812" t="s">
        <v>44</v>
      </c>
      <c r="G2812" t="s">
        <v>17</v>
      </c>
      <c r="H2812" t="str">
        <f t="shared" si="172"/>
        <v>Remote</v>
      </c>
      <c r="I2812" t="s">
        <v>26</v>
      </c>
      <c r="J2812" t="str">
        <f t="shared" si="173"/>
        <v>3-6 yrs</v>
      </c>
      <c r="K2812">
        <f t="shared" ca="1" si="175"/>
        <v>5</v>
      </c>
      <c r="L2812" t="s">
        <v>27</v>
      </c>
      <c r="M2812">
        <v>0</v>
      </c>
      <c r="N2812">
        <v>1</v>
      </c>
      <c r="O2812">
        <v>1</v>
      </c>
      <c r="P2812">
        <v>1</v>
      </c>
      <c r="Q2812">
        <v>0</v>
      </c>
      <c r="R2812">
        <f>SUM(M2812:N2812:O2812:P2812:Q2812)</f>
        <v>3</v>
      </c>
      <c r="S2812" s="1">
        <v>144990</v>
      </c>
      <c r="T2812" s="1" t="str">
        <f t="shared" si="174"/>
        <v>High</v>
      </c>
      <c r="U2812">
        <v>9</v>
      </c>
      <c r="V2812">
        <v>2022</v>
      </c>
      <c r="W2812" t="s">
        <v>28</v>
      </c>
      <c r="X2812">
        <v>2</v>
      </c>
    </row>
    <row r="2813" spans="1:24" x14ac:dyDescent="0.3">
      <c r="A2813">
        <v>2812</v>
      </c>
      <c r="B2813" t="s">
        <v>50</v>
      </c>
      <c r="C2813" t="str">
        <f>_xlfn.XLOOKUP(B2813,Lookup_table!B:B,Lookup_table!C:C)</f>
        <v>AI</v>
      </c>
      <c r="D2813" t="s">
        <v>22</v>
      </c>
      <c r="E2813" t="s">
        <v>40</v>
      </c>
      <c r="F2813" t="s">
        <v>43</v>
      </c>
      <c r="G2813" t="s">
        <v>30</v>
      </c>
      <c r="H2813" t="str">
        <f t="shared" si="172"/>
        <v>Onsite/Hybrid</v>
      </c>
      <c r="I2813" t="s">
        <v>26</v>
      </c>
      <c r="J2813" t="str">
        <f t="shared" si="173"/>
        <v>3-6 yrs</v>
      </c>
      <c r="K2813">
        <f t="shared" ca="1" si="175"/>
        <v>6</v>
      </c>
      <c r="L2813" t="s">
        <v>27</v>
      </c>
      <c r="M2813">
        <v>1</v>
      </c>
      <c r="N2813">
        <v>1</v>
      </c>
      <c r="O2813">
        <v>0</v>
      </c>
      <c r="P2813">
        <v>1</v>
      </c>
      <c r="Q2813">
        <v>0</v>
      </c>
      <c r="R2813">
        <f>SUM(M2813:N2813:O2813:P2813:Q2813)</f>
        <v>3</v>
      </c>
      <c r="S2813" s="1">
        <v>147019</v>
      </c>
      <c r="T2813" s="1" t="str">
        <f t="shared" si="174"/>
        <v>High</v>
      </c>
      <c r="U2813">
        <v>1</v>
      </c>
      <c r="V2813">
        <v>2021</v>
      </c>
      <c r="W2813" t="s">
        <v>20</v>
      </c>
      <c r="X2813">
        <v>1</v>
      </c>
    </row>
    <row r="2814" spans="1:24" x14ac:dyDescent="0.3">
      <c r="A2814">
        <v>2813</v>
      </c>
      <c r="B2814" t="s">
        <v>21</v>
      </c>
      <c r="C2814" t="str">
        <f>_xlfn.XLOOKUP(B2814,Lookup_table!B:B,Lookup_table!C:C)</f>
        <v>AI</v>
      </c>
      <c r="D2814" t="s">
        <v>34</v>
      </c>
      <c r="E2814" t="s">
        <v>32</v>
      </c>
      <c r="F2814" t="s">
        <v>43</v>
      </c>
      <c r="G2814" t="s">
        <v>30</v>
      </c>
      <c r="H2814" t="str">
        <f t="shared" si="172"/>
        <v>Onsite/Hybrid</v>
      </c>
      <c r="I2814" t="s">
        <v>35</v>
      </c>
      <c r="J2814" t="str">
        <f t="shared" si="173"/>
        <v>0-2 yrs</v>
      </c>
      <c r="K2814">
        <f t="shared" ca="1" si="175"/>
        <v>2</v>
      </c>
      <c r="L2814" t="s">
        <v>39</v>
      </c>
      <c r="M2814">
        <v>0</v>
      </c>
      <c r="N2814">
        <v>0</v>
      </c>
      <c r="O2814">
        <v>0</v>
      </c>
      <c r="P2814">
        <v>1</v>
      </c>
      <c r="Q2814">
        <v>1</v>
      </c>
      <c r="R2814">
        <f>SUM(M2814:N2814:O2814:P2814:Q2814)</f>
        <v>2</v>
      </c>
      <c r="S2814" s="1">
        <v>115887</v>
      </c>
      <c r="T2814" s="1" t="str">
        <f t="shared" si="174"/>
        <v>Medium</v>
      </c>
      <c r="U2814">
        <v>7</v>
      </c>
      <c r="V2814">
        <v>2020</v>
      </c>
      <c r="W2814" t="s">
        <v>20</v>
      </c>
      <c r="X2814">
        <v>1</v>
      </c>
    </row>
    <row r="2815" spans="1:24" x14ac:dyDescent="0.3">
      <c r="A2815">
        <v>2814</v>
      </c>
      <c r="B2815" t="s">
        <v>33</v>
      </c>
      <c r="C2815" t="str">
        <f>_xlfn.XLOOKUP(B2815,Lookup_table!B:B,Lookup_table!C:C)</f>
        <v>Data</v>
      </c>
      <c r="D2815" t="s">
        <v>14</v>
      </c>
      <c r="E2815" t="s">
        <v>32</v>
      </c>
      <c r="F2815" t="s">
        <v>52</v>
      </c>
      <c r="G2815" t="s">
        <v>25</v>
      </c>
      <c r="H2815" t="str">
        <f t="shared" si="172"/>
        <v>Onsite/Hybrid</v>
      </c>
      <c r="I2815" t="s">
        <v>26</v>
      </c>
      <c r="J2815" t="str">
        <f t="shared" si="173"/>
        <v>3-6 yrs</v>
      </c>
      <c r="K2815">
        <f t="shared" ca="1" si="175"/>
        <v>6</v>
      </c>
      <c r="L2815" t="s">
        <v>27</v>
      </c>
      <c r="M2815">
        <v>0</v>
      </c>
      <c r="N2815">
        <v>0</v>
      </c>
      <c r="O2815">
        <v>0</v>
      </c>
      <c r="P2815">
        <v>0</v>
      </c>
      <c r="Q2815">
        <v>0</v>
      </c>
      <c r="R2815">
        <f>SUM(M2815:N2815:O2815:P2815:Q2815)</f>
        <v>0</v>
      </c>
      <c r="S2815" s="1">
        <v>75660</v>
      </c>
      <c r="T2815" s="1" t="str">
        <f t="shared" si="174"/>
        <v>Medium</v>
      </c>
      <c r="U2815">
        <v>4</v>
      </c>
      <c r="V2815">
        <v>2026</v>
      </c>
      <c r="W2815" t="s">
        <v>28</v>
      </c>
      <c r="X2815">
        <v>9</v>
      </c>
    </row>
    <row r="2816" spans="1:24" x14ac:dyDescent="0.3">
      <c r="A2816">
        <v>2815</v>
      </c>
      <c r="B2816" t="s">
        <v>36</v>
      </c>
      <c r="C2816" t="str">
        <f>_xlfn.XLOOKUP(B2816,Lookup_table!B:B,Lookup_table!C:C)</f>
        <v>Data</v>
      </c>
      <c r="D2816" t="s">
        <v>22</v>
      </c>
      <c r="E2816" t="s">
        <v>23</v>
      </c>
      <c r="F2816" t="s">
        <v>16</v>
      </c>
      <c r="G2816" t="s">
        <v>30</v>
      </c>
      <c r="H2816" t="str">
        <f t="shared" si="172"/>
        <v>Onsite/Hybrid</v>
      </c>
      <c r="I2816" t="s">
        <v>26</v>
      </c>
      <c r="J2816" t="str">
        <f t="shared" si="173"/>
        <v>3-6 yrs</v>
      </c>
      <c r="K2816">
        <f t="shared" ca="1" si="175"/>
        <v>4</v>
      </c>
      <c r="L2816" t="s">
        <v>39</v>
      </c>
      <c r="M2816">
        <v>1</v>
      </c>
      <c r="N2816">
        <v>0</v>
      </c>
      <c r="O2816">
        <v>1</v>
      </c>
      <c r="P2816">
        <v>0</v>
      </c>
      <c r="Q2816">
        <v>0</v>
      </c>
      <c r="R2816">
        <f>SUM(M2816:N2816:O2816:P2816:Q2816)</f>
        <v>2</v>
      </c>
      <c r="S2816" s="1">
        <v>108289</v>
      </c>
      <c r="T2816" s="1" t="str">
        <f t="shared" si="174"/>
        <v>Medium</v>
      </c>
      <c r="U2816">
        <v>6</v>
      </c>
      <c r="V2816">
        <v>2020</v>
      </c>
      <c r="W2816" t="s">
        <v>20</v>
      </c>
      <c r="X2816">
        <v>6</v>
      </c>
    </row>
    <row r="2817" spans="1:24" x14ac:dyDescent="0.3">
      <c r="A2817">
        <v>2816</v>
      </c>
      <c r="B2817" t="s">
        <v>33</v>
      </c>
      <c r="C2817" t="str">
        <f>_xlfn.XLOOKUP(B2817,Lookup_table!B:B,Lookup_table!C:C)</f>
        <v>Data</v>
      </c>
      <c r="D2817" t="s">
        <v>37</v>
      </c>
      <c r="E2817" t="s">
        <v>15</v>
      </c>
      <c r="F2817" t="s">
        <v>29</v>
      </c>
      <c r="G2817" t="s">
        <v>17</v>
      </c>
      <c r="H2817" t="str">
        <f t="shared" si="172"/>
        <v>Remote</v>
      </c>
      <c r="I2817" t="s">
        <v>18</v>
      </c>
      <c r="J2817" t="str">
        <f t="shared" si="173"/>
        <v>7+ yrs</v>
      </c>
      <c r="K2817">
        <f t="shared" ca="1" si="175"/>
        <v>14</v>
      </c>
      <c r="L2817" t="s">
        <v>19</v>
      </c>
      <c r="M2817">
        <v>1</v>
      </c>
      <c r="N2817">
        <v>0</v>
      </c>
      <c r="O2817">
        <v>1</v>
      </c>
      <c r="P2817">
        <v>1</v>
      </c>
      <c r="Q2817">
        <v>0</v>
      </c>
      <c r="R2817">
        <f>SUM(M2817:N2817:O2817:P2817:Q2817)</f>
        <v>3</v>
      </c>
      <c r="S2817" s="1">
        <v>127062</v>
      </c>
      <c r="T2817" s="1" t="str">
        <f t="shared" si="174"/>
        <v>High</v>
      </c>
      <c r="U2817">
        <v>9</v>
      </c>
      <c r="V2817">
        <v>2023</v>
      </c>
      <c r="W2817" t="s">
        <v>28</v>
      </c>
      <c r="X2817">
        <v>1</v>
      </c>
    </row>
    <row r="2818" spans="1:24" x14ac:dyDescent="0.3">
      <c r="A2818">
        <v>2817</v>
      </c>
      <c r="B2818" t="s">
        <v>50</v>
      </c>
      <c r="C2818" t="str">
        <f>_xlfn.XLOOKUP(B2818,Lookup_table!B:B,Lookup_table!C:C)</f>
        <v>AI</v>
      </c>
      <c r="D2818" t="s">
        <v>37</v>
      </c>
      <c r="E2818" t="s">
        <v>42</v>
      </c>
      <c r="F2818" t="s">
        <v>52</v>
      </c>
      <c r="G2818" t="s">
        <v>30</v>
      </c>
      <c r="H2818" t="str">
        <f t="shared" ref="H2818:H2881" si="176">IF(G2818="Remote","Remote","Onsite/Hybrid")</f>
        <v>Onsite/Hybrid</v>
      </c>
      <c r="I2818" t="s">
        <v>18</v>
      </c>
      <c r="J2818" t="str">
        <f t="shared" ref="J2818:J2881" si="177">IF(I2818="Entry","0-2 yrs",IF(I2818="Mid","3-6 yrs","7+ yrs"))</f>
        <v>7+ yrs</v>
      </c>
      <c r="K2818">
        <f t="shared" ca="1" si="175"/>
        <v>10</v>
      </c>
      <c r="L2818" t="s">
        <v>39</v>
      </c>
      <c r="M2818">
        <v>1</v>
      </c>
      <c r="N2818">
        <v>1</v>
      </c>
      <c r="O2818">
        <v>0</v>
      </c>
      <c r="P2818">
        <v>1</v>
      </c>
      <c r="Q2818">
        <v>1</v>
      </c>
      <c r="R2818">
        <f>SUM(M2818:N2818:O2818:P2818:Q2818)</f>
        <v>4</v>
      </c>
      <c r="S2818" s="1">
        <v>160588</v>
      </c>
      <c r="T2818" s="1" t="str">
        <f t="shared" ref="T2818:T2881" si="178">IF(S2818&lt;=70000,"Low",IF(S2818&lt;=120000,"Medium","High"))</f>
        <v>High</v>
      </c>
      <c r="U2818">
        <v>12</v>
      </c>
      <c r="V2818">
        <v>2021</v>
      </c>
      <c r="W2818" t="s">
        <v>20</v>
      </c>
      <c r="X2818">
        <v>2</v>
      </c>
    </row>
    <row r="2819" spans="1:24" x14ac:dyDescent="0.3">
      <c r="A2819">
        <v>2818</v>
      </c>
      <c r="B2819" t="s">
        <v>50</v>
      </c>
      <c r="C2819" t="str">
        <f>_xlfn.XLOOKUP(B2819,Lookup_table!B:B,Lookup_table!C:C)</f>
        <v>AI</v>
      </c>
      <c r="D2819" t="s">
        <v>34</v>
      </c>
      <c r="E2819" t="s">
        <v>40</v>
      </c>
      <c r="F2819" t="s">
        <v>29</v>
      </c>
      <c r="G2819" t="s">
        <v>17</v>
      </c>
      <c r="H2819" t="str">
        <f t="shared" si="176"/>
        <v>Remote</v>
      </c>
      <c r="I2819" t="s">
        <v>35</v>
      </c>
      <c r="J2819" t="str">
        <f t="shared" si="177"/>
        <v>0-2 yrs</v>
      </c>
      <c r="K2819">
        <f t="shared" ref="K2819:K2882" ca="1" si="179">IF(J2819="0-2 yrs",RANDBETWEEN(0,2),IF(J2819="3-6 yrs", RANDBETWEEN(3,6),IF(J2819="7+ yrs", RANDBETWEEN(7,15)," ")))</f>
        <v>1</v>
      </c>
      <c r="L2819" t="s">
        <v>39</v>
      </c>
      <c r="M2819">
        <v>0</v>
      </c>
      <c r="N2819">
        <v>1</v>
      </c>
      <c r="O2819">
        <v>0</v>
      </c>
      <c r="P2819">
        <v>1</v>
      </c>
      <c r="Q2819">
        <v>0</v>
      </c>
      <c r="R2819">
        <f>SUM(M2819:N2819:O2819:P2819:Q2819)</f>
        <v>2</v>
      </c>
      <c r="S2819" s="1">
        <v>104482</v>
      </c>
      <c r="T2819" s="1" t="str">
        <f t="shared" si="178"/>
        <v>Medium</v>
      </c>
      <c r="U2819">
        <v>5</v>
      </c>
      <c r="V2819">
        <v>2020</v>
      </c>
      <c r="W2819" t="s">
        <v>28</v>
      </c>
      <c r="X2819">
        <v>8</v>
      </c>
    </row>
    <row r="2820" spans="1:24" x14ac:dyDescent="0.3">
      <c r="A2820">
        <v>2819</v>
      </c>
      <c r="B2820" t="s">
        <v>33</v>
      </c>
      <c r="C2820" t="str">
        <f>_xlfn.XLOOKUP(B2820,Lookup_table!B:B,Lookup_table!C:C)</f>
        <v>Data</v>
      </c>
      <c r="D2820" t="s">
        <v>34</v>
      </c>
      <c r="E2820" t="s">
        <v>15</v>
      </c>
      <c r="F2820" t="s">
        <v>29</v>
      </c>
      <c r="G2820" t="s">
        <v>25</v>
      </c>
      <c r="H2820" t="str">
        <f t="shared" si="176"/>
        <v>Onsite/Hybrid</v>
      </c>
      <c r="I2820" t="s">
        <v>35</v>
      </c>
      <c r="J2820" t="str">
        <f t="shared" si="177"/>
        <v>0-2 yrs</v>
      </c>
      <c r="K2820">
        <f t="shared" ca="1" si="179"/>
        <v>0</v>
      </c>
      <c r="L2820" t="s">
        <v>19</v>
      </c>
      <c r="M2820">
        <v>0</v>
      </c>
      <c r="N2820">
        <v>1</v>
      </c>
      <c r="O2820">
        <v>1</v>
      </c>
      <c r="P2820">
        <v>1</v>
      </c>
      <c r="Q2820">
        <v>1</v>
      </c>
      <c r="R2820">
        <f>SUM(M2820:N2820:O2820:P2820:Q2820)</f>
        <v>4</v>
      </c>
      <c r="S2820" s="1">
        <v>86598</v>
      </c>
      <c r="T2820" s="1" t="str">
        <f t="shared" si="178"/>
        <v>Medium</v>
      </c>
      <c r="U2820">
        <v>7</v>
      </c>
      <c r="V2820">
        <v>2024</v>
      </c>
      <c r="W2820" t="s">
        <v>28</v>
      </c>
      <c r="X2820">
        <v>8</v>
      </c>
    </row>
    <row r="2821" spans="1:24" x14ac:dyDescent="0.3">
      <c r="A2821">
        <v>2820</v>
      </c>
      <c r="B2821" t="s">
        <v>41</v>
      </c>
      <c r="C2821" t="str">
        <f>_xlfn.XLOOKUP(B2821,Lookup_table!B:B,Lookup_table!C:C)</f>
        <v>Data</v>
      </c>
      <c r="D2821" t="s">
        <v>14</v>
      </c>
      <c r="E2821" t="s">
        <v>32</v>
      </c>
      <c r="F2821" t="s">
        <v>44</v>
      </c>
      <c r="G2821" t="s">
        <v>30</v>
      </c>
      <c r="H2821" t="str">
        <f t="shared" si="176"/>
        <v>Onsite/Hybrid</v>
      </c>
      <c r="I2821" t="s">
        <v>18</v>
      </c>
      <c r="J2821" t="str">
        <f t="shared" si="177"/>
        <v>7+ yrs</v>
      </c>
      <c r="K2821">
        <f t="shared" ca="1" si="179"/>
        <v>10</v>
      </c>
      <c r="L2821" t="s">
        <v>27</v>
      </c>
      <c r="M2821">
        <v>1</v>
      </c>
      <c r="N2821">
        <v>1</v>
      </c>
      <c r="O2821">
        <v>0</v>
      </c>
      <c r="P2821">
        <v>0</v>
      </c>
      <c r="Q2821">
        <v>0</v>
      </c>
      <c r="R2821">
        <f>SUM(M2821:N2821:O2821:P2821:Q2821)</f>
        <v>2</v>
      </c>
      <c r="S2821" s="1">
        <v>101239</v>
      </c>
      <c r="T2821" s="1" t="str">
        <f t="shared" si="178"/>
        <v>Medium</v>
      </c>
      <c r="U2821">
        <v>6</v>
      </c>
      <c r="V2821">
        <v>2022</v>
      </c>
      <c r="W2821" t="s">
        <v>34</v>
      </c>
      <c r="X2821">
        <v>2</v>
      </c>
    </row>
    <row r="2822" spans="1:24" x14ac:dyDescent="0.3">
      <c r="A2822">
        <v>2821</v>
      </c>
      <c r="B2822" t="s">
        <v>31</v>
      </c>
      <c r="C2822" t="str">
        <f>_xlfn.XLOOKUP(B2822,Lookup_table!B:B,Lookup_table!C:C)</f>
        <v>Business</v>
      </c>
      <c r="D2822" t="s">
        <v>22</v>
      </c>
      <c r="E2822" t="s">
        <v>32</v>
      </c>
      <c r="F2822" t="s">
        <v>43</v>
      </c>
      <c r="G2822" t="s">
        <v>30</v>
      </c>
      <c r="H2822" t="str">
        <f t="shared" si="176"/>
        <v>Onsite/Hybrid</v>
      </c>
      <c r="I2822" t="s">
        <v>18</v>
      </c>
      <c r="J2822" t="str">
        <f t="shared" si="177"/>
        <v>7+ yrs</v>
      </c>
      <c r="K2822">
        <f t="shared" ca="1" si="179"/>
        <v>14</v>
      </c>
      <c r="L2822" t="s">
        <v>19</v>
      </c>
      <c r="M2822">
        <v>0</v>
      </c>
      <c r="N2822">
        <v>0</v>
      </c>
      <c r="O2822">
        <v>1</v>
      </c>
      <c r="P2822">
        <v>1</v>
      </c>
      <c r="Q2822">
        <v>1</v>
      </c>
      <c r="R2822">
        <f>SUM(M2822:N2822:O2822:P2822:Q2822)</f>
        <v>3</v>
      </c>
      <c r="S2822" s="1">
        <v>158107</v>
      </c>
      <c r="T2822" s="1" t="str">
        <f t="shared" si="178"/>
        <v>High</v>
      </c>
      <c r="U2822">
        <v>12</v>
      </c>
      <c r="V2822">
        <v>2023</v>
      </c>
      <c r="W2822" t="s">
        <v>28</v>
      </c>
      <c r="X2822">
        <v>5</v>
      </c>
    </row>
    <row r="2823" spans="1:24" x14ac:dyDescent="0.3">
      <c r="A2823">
        <v>2822</v>
      </c>
      <c r="B2823" t="s">
        <v>21</v>
      </c>
      <c r="C2823" t="str">
        <f>_xlfn.XLOOKUP(B2823,Lookup_table!B:B,Lookup_table!C:C)</f>
        <v>AI</v>
      </c>
      <c r="D2823" t="s">
        <v>22</v>
      </c>
      <c r="E2823" t="s">
        <v>42</v>
      </c>
      <c r="F2823" t="s">
        <v>44</v>
      </c>
      <c r="G2823" t="s">
        <v>17</v>
      </c>
      <c r="H2823" t="str">
        <f t="shared" si="176"/>
        <v>Remote</v>
      </c>
      <c r="I2823" t="s">
        <v>35</v>
      </c>
      <c r="J2823" t="str">
        <f t="shared" si="177"/>
        <v>0-2 yrs</v>
      </c>
      <c r="K2823">
        <f t="shared" ca="1" si="179"/>
        <v>2</v>
      </c>
      <c r="L2823" t="s">
        <v>19</v>
      </c>
      <c r="M2823">
        <v>0</v>
      </c>
      <c r="N2823">
        <v>1</v>
      </c>
      <c r="O2823">
        <v>0</v>
      </c>
      <c r="P2823">
        <v>1</v>
      </c>
      <c r="Q2823">
        <v>1</v>
      </c>
      <c r="R2823">
        <f>SUM(M2823:N2823:O2823:P2823:Q2823)</f>
        <v>3</v>
      </c>
      <c r="S2823" s="1">
        <v>137951</v>
      </c>
      <c r="T2823" s="1" t="str">
        <f t="shared" si="178"/>
        <v>High</v>
      </c>
      <c r="U2823">
        <v>12</v>
      </c>
      <c r="V2823">
        <v>2021</v>
      </c>
      <c r="W2823" t="s">
        <v>28</v>
      </c>
      <c r="X2823">
        <v>8</v>
      </c>
    </row>
    <row r="2824" spans="1:24" x14ac:dyDescent="0.3">
      <c r="A2824">
        <v>2823</v>
      </c>
      <c r="B2824" t="s">
        <v>31</v>
      </c>
      <c r="C2824" t="str">
        <f>_xlfn.XLOOKUP(B2824,Lookup_table!B:B,Lookup_table!C:C)</f>
        <v>Business</v>
      </c>
      <c r="D2824" t="s">
        <v>22</v>
      </c>
      <c r="E2824" t="s">
        <v>32</v>
      </c>
      <c r="F2824" t="s">
        <v>52</v>
      </c>
      <c r="G2824" t="s">
        <v>25</v>
      </c>
      <c r="H2824" t="str">
        <f t="shared" si="176"/>
        <v>Onsite/Hybrid</v>
      </c>
      <c r="I2824" t="s">
        <v>26</v>
      </c>
      <c r="J2824" t="str">
        <f t="shared" si="177"/>
        <v>3-6 yrs</v>
      </c>
      <c r="K2824">
        <f t="shared" ca="1" si="179"/>
        <v>5</v>
      </c>
      <c r="L2824" t="s">
        <v>27</v>
      </c>
      <c r="M2824">
        <v>1</v>
      </c>
      <c r="N2824">
        <v>0</v>
      </c>
      <c r="O2824">
        <v>0</v>
      </c>
      <c r="P2824">
        <v>1</v>
      </c>
      <c r="Q2824">
        <v>0</v>
      </c>
      <c r="R2824">
        <f>SUM(M2824:N2824:O2824:P2824:Q2824)</f>
        <v>2</v>
      </c>
      <c r="S2824" s="1">
        <v>106210</v>
      </c>
      <c r="T2824" s="1" t="str">
        <f t="shared" si="178"/>
        <v>Medium</v>
      </c>
      <c r="U2824">
        <v>12</v>
      </c>
      <c r="V2824">
        <v>2022</v>
      </c>
      <c r="W2824" t="s">
        <v>28</v>
      </c>
      <c r="X2824">
        <v>7</v>
      </c>
    </row>
    <row r="2825" spans="1:24" x14ac:dyDescent="0.3">
      <c r="A2825">
        <v>2824</v>
      </c>
      <c r="B2825" t="s">
        <v>31</v>
      </c>
      <c r="C2825" t="str">
        <f>_xlfn.XLOOKUP(B2825,Lookup_table!B:B,Lookup_table!C:C)</f>
        <v>Business</v>
      </c>
      <c r="D2825" t="s">
        <v>14</v>
      </c>
      <c r="E2825" t="s">
        <v>38</v>
      </c>
      <c r="F2825" t="s">
        <v>29</v>
      </c>
      <c r="G2825" t="s">
        <v>30</v>
      </c>
      <c r="H2825" t="str">
        <f t="shared" si="176"/>
        <v>Onsite/Hybrid</v>
      </c>
      <c r="I2825" t="s">
        <v>18</v>
      </c>
      <c r="J2825" t="str">
        <f t="shared" si="177"/>
        <v>7+ yrs</v>
      </c>
      <c r="K2825">
        <f t="shared" ca="1" si="179"/>
        <v>7</v>
      </c>
      <c r="L2825" t="s">
        <v>27</v>
      </c>
      <c r="M2825">
        <v>0</v>
      </c>
      <c r="N2825">
        <v>1</v>
      </c>
      <c r="O2825">
        <v>0</v>
      </c>
      <c r="P2825">
        <v>0</v>
      </c>
      <c r="Q2825">
        <v>0</v>
      </c>
      <c r="R2825">
        <f>SUM(M2825:N2825:O2825:P2825:Q2825)</f>
        <v>1</v>
      </c>
      <c r="S2825" s="1">
        <v>100999</v>
      </c>
      <c r="T2825" s="1" t="str">
        <f t="shared" si="178"/>
        <v>Medium</v>
      </c>
      <c r="U2825">
        <v>9</v>
      </c>
      <c r="V2825">
        <v>2025</v>
      </c>
      <c r="W2825" t="s">
        <v>20</v>
      </c>
      <c r="X2825">
        <v>2</v>
      </c>
    </row>
    <row r="2826" spans="1:24" x14ac:dyDescent="0.3">
      <c r="A2826">
        <v>2825</v>
      </c>
      <c r="B2826" t="s">
        <v>36</v>
      </c>
      <c r="C2826" t="str">
        <f>_xlfn.XLOOKUP(B2826,Lookup_table!B:B,Lookup_table!C:C)</f>
        <v>Data</v>
      </c>
      <c r="D2826" t="s">
        <v>14</v>
      </c>
      <c r="E2826" t="s">
        <v>32</v>
      </c>
      <c r="F2826" t="s">
        <v>29</v>
      </c>
      <c r="G2826" t="s">
        <v>30</v>
      </c>
      <c r="H2826" t="str">
        <f t="shared" si="176"/>
        <v>Onsite/Hybrid</v>
      </c>
      <c r="I2826" t="s">
        <v>26</v>
      </c>
      <c r="J2826" t="str">
        <f t="shared" si="177"/>
        <v>3-6 yrs</v>
      </c>
      <c r="K2826">
        <f t="shared" ca="1" si="179"/>
        <v>6</v>
      </c>
      <c r="L2826" t="s">
        <v>27</v>
      </c>
      <c r="M2826">
        <v>0</v>
      </c>
      <c r="N2826">
        <v>0</v>
      </c>
      <c r="O2826">
        <v>1</v>
      </c>
      <c r="P2826">
        <v>0</v>
      </c>
      <c r="Q2826">
        <v>0</v>
      </c>
      <c r="R2826">
        <f>SUM(M2826:N2826:O2826:P2826:Q2826)</f>
        <v>1</v>
      </c>
      <c r="S2826" s="1">
        <v>91463</v>
      </c>
      <c r="T2826" s="1" t="str">
        <f t="shared" si="178"/>
        <v>Medium</v>
      </c>
      <c r="U2826">
        <v>5</v>
      </c>
      <c r="V2826">
        <v>2025</v>
      </c>
      <c r="W2826" t="s">
        <v>28</v>
      </c>
      <c r="X2826">
        <v>8</v>
      </c>
    </row>
    <row r="2827" spans="1:24" x14ac:dyDescent="0.3">
      <c r="A2827">
        <v>2826</v>
      </c>
      <c r="B2827" t="s">
        <v>31</v>
      </c>
      <c r="C2827" t="str">
        <f>_xlfn.XLOOKUP(B2827,Lookup_table!B:B,Lookup_table!C:C)</f>
        <v>Business</v>
      </c>
      <c r="D2827" t="s">
        <v>14</v>
      </c>
      <c r="E2827" t="s">
        <v>38</v>
      </c>
      <c r="F2827" t="s">
        <v>44</v>
      </c>
      <c r="G2827" t="s">
        <v>30</v>
      </c>
      <c r="H2827" t="str">
        <f t="shared" si="176"/>
        <v>Onsite/Hybrid</v>
      </c>
      <c r="I2827" t="s">
        <v>18</v>
      </c>
      <c r="J2827" t="str">
        <f t="shared" si="177"/>
        <v>7+ yrs</v>
      </c>
      <c r="K2827">
        <f t="shared" ca="1" si="179"/>
        <v>9</v>
      </c>
      <c r="L2827" t="s">
        <v>27</v>
      </c>
      <c r="M2827">
        <v>1</v>
      </c>
      <c r="N2827">
        <v>0</v>
      </c>
      <c r="O2827">
        <v>0</v>
      </c>
      <c r="P2827">
        <v>0</v>
      </c>
      <c r="Q2827">
        <v>1</v>
      </c>
      <c r="R2827">
        <f>SUM(M2827:N2827:O2827:P2827:Q2827)</f>
        <v>2</v>
      </c>
      <c r="S2827" s="1">
        <v>113103</v>
      </c>
      <c r="T2827" s="1" t="str">
        <f t="shared" si="178"/>
        <v>Medium</v>
      </c>
      <c r="U2827">
        <v>9</v>
      </c>
      <c r="V2827">
        <v>2024</v>
      </c>
      <c r="W2827" t="s">
        <v>34</v>
      </c>
      <c r="X2827">
        <v>3</v>
      </c>
    </row>
    <row r="2828" spans="1:24" x14ac:dyDescent="0.3">
      <c r="A2828">
        <v>2827</v>
      </c>
      <c r="B2828" t="s">
        <v>31</v>
      </c>
      <c r="C2828" t="str">
        <f>_xlfn.XLOOKUP(B2828,Lookup_table!B:B,Lookup_table!C:C)</f>
        <v>Business</v>
      </c>
      <c r="D2828" t="s">
        <v>37</v>
      </c>
      <c r="E2828" t="s">
        <v>23</v>
      </c>
      <c r="F2828" t="s">
        <v>24</v>
      </c>
      <c r="G2828" t="s">
        <v>25</v>
      </c>
      <c r="H2828" t="str">
        <f t="shared" si="176"/>
        <v>Onsite/Hybrid</v>
      </c>
      <c r="I2828" t="s">
        <v>18</v>
      </c>
      <c r="J2828" t="str">
        <f t="shared" si="177"/>
        <v>7+ yrs</v>
      </c>
      <c r="K2828">
        <f t="shared" ca="1" si="179"/>
        <v>11</v>
      </c>
      <c r="L2828" t="s">
        <v>19</v>
      </c>
      <c r="M2828">
        <v>0</v>
      </c>
      <c r="N2828">
        <v>1</v>
      </c>
      <c r="O2828">
        <v>0</v>
      </c>
      <c r="P2828">
        <v>0</v>
      </c>
      <c r="Q2828">
        <v>1</v>
      </c>
      <c r="R2828">
        <f>SUM(M2828:N2828:O2828:P2828:Q2828)</f>
        <v>2</v>
      </c>
      <c r="S2828" s="1">
        <v>109141</v>
      </c>
      <c r="T2828" s="1" t="str">
        <f t="shared" si="178"/>
        <v>Medium</v>
      </c>
      <c r="U2828">
        <v>1</v>
      </c>
      <c r="V2828">
        <v>2026</v>
      </c>
      <c r="W2828" t="s">
        <v>28</v>
      </c>
      <c r="X2828">
        <v>8</v>
      </c>
    </row>
    <row r="2829" spans="1:24" x14ac:dyDescent="0.3">
      <c r="A2829">
        <v>2828</v>
      </c>
      <c r="B2829" t="s">
        <v>33</v>
      </c>
      <c r="C2829" t="str">
        <f>_xlfn.XLOOKUP(B2829,Lookup_table!B:B,Lookup_table!C:C)</f>
        <v>Data</v>
      </c>
      <c r="D2829" t="s">
        <v>34</v>
      </c>
      <c r="E2829" t="s">
        <v>40</v>
      </c>
      <c r="F2829" t="s">
        <v>44</v>
      </c>
      <c r="G2829" t="s">
        <v>30</v>
      </c>
      <c r="H2829" t="str">
        <f t="shared" si="176"/>
        <v>Onsite/Hybrid</v>
      </c>
      <c r="I2829" t="s">
        <v>35</v>
      </c>
      <c r="J2829" t="str">
        <f t="shared" si="177"/>
        <v>0-2 yrs</v>
      </c>
      <c r="K2829">
        <f t="shared" ca="1" si="179"/>
        <v>2</v>
      </c>
      <c r="L2829" t="s">
        <v>39</v>
      </c>
      <c r="M2829">
        <v>1</v>
      </c>
      <c r="N2829">
        <v>0</v>
      </c>
      <c r="O2829">
        <v>1</v>
      </c>
      <c r="P2829">
        <v>1</v>
      </c>
      <c r="Q2829">
        <v>0</v>
      </c>
      <c r="R2829">
        <f>SUM(M2829:N2829:O2829:P2829:Q2829)</f>
        <v>3</v>
      </c>
      <c r="S2829" s="1">
        <v>78498</v>
      </c>
      <c r="T2829" s="1" t="str">
        <f t="shared" si="178"/>
        <v>Medium</v>
      </c>
      <c r="U2829">
        <v>12</v>
      </c>
      <c r="V2829">
        <v>2022</v>
      </c>
      <c r="W2829" t="s">
        <v>28</v>
      </c>
      <c r="X2829">
        <v>7</v>
      </c>
    </row>
    <row r="2830" spans="1:24" x14ac:dyDescent="0.3">
      <c r="A2830">
        <v>2829</v>
      </c>
      <c r="B2830" t="s">
        <v>50</v>
      </c>
      <c r="C2830" t="str">
        <f>_xlfn.XLOOKUP(B2830,Lookup_table!B:B,Lookup_table!C:C)</f>
        <v>AI</v>
      </c>
      <c r="D2830" t="s">
        <v>37</v>
      </c>
      <c r="E2830" t="s">
        <v>42</v>
      </c>
      <c r="F2830" t="s">
        <v>16</v>
      </c>
      <c r="G2830" t="s">
        <v>25</v>
      </c>
      <c r="H2830" t="str">
        <f t="shared" si="176"/>
        <v>Onsite/Hybrid</v>
      </c>
      <c r="I2830" t="s">
        <v>35</v>
      </c>
      <c r="J2830" t="str">
        <f t="shared" si="177"/>
        <v>0-2 yrs</v>
      </c>
      <c r="K2830">
        <f t="shared" ca="1" si="179"/>
        <v>0</v>
      </c>
      <c r="L2830" t="s">
        <v>19</v>
      </c>
      <c r="M2830">
        <v>0</v>
      </c>
      <c r="N2830">
        <v>0</v>
      </c>
      <c r="O2830">
        <v>1</v>
      </c>
      <c r="P2830">
        <v>0</v>
      </c>
      <c r="Q2830">
        <v>1</v>
      </c>
      <c r="R2830">
        <f>SUM(M2830:N2830:O2830:P2830:Q2830)</f>
        <v>2</v>
      </c>
      <c r="S2830" s="1">
        <v>114563</v>
      </c>
      <c r="T2830" s="1" t="str">
        <f t="shared" si="178"/>
        <v>Medium</v>
      </c>
      <c r="U2830">
        <v>1</v>
      </c>
      <c r="V2830">
        <v>2026</v>
      </c>
      <c r="W2830" t="s">
        <v>34</v>
      </c>
      <c r="X2830">
        <v>2</v>
      </c>
    </row>
    <row r="2831" spans="1:24" x14ac:dyDescent="0.3">
      <c r="A2831">
        <v>2830</v>
      </c>
      <c r="B2831" t="s">
        <v>31</v>
      </c>
      <c r="C2831" t="str">
        <f>_xlfn.XLOOKUP(B2831,Lookup_table!B:B,Lookup_table!C:C)</f>
        <v>Business</v>
      </c>
      <c r="D2831" t="s">
        <v>37</v>
      </c>
      <c r="E2831" t="s">
        <v>15</v>
      </c>
      <c r="F2831" t="s">
        <v>51</v>
      </c>
      <c r="G2831" t="s">
        <v>30</v>
      </c>
      <c r="H2831" t="str">
        <f t="shared" si="176"/>
        <v>Onsite/Hybrid</v>
      </c>
      <c r="I2831" t="s">
        <v>26</v>
      </c>
      <c r="J2831" t="str">
        <f t="shared" si="177"/>
        <v>3-6 yrs</v>
      </c>
      <c r="K2831">
        <f t="shared" ca="1" si="179"/>
        <v>6</v>
      </c>
      <c r="L2831" t="s">
        <v>27</v>
      </c>
      <c r="M2831">
        <v>1</v>
      </c>
      <c r="N2831">
        <v>1</v>
      </c>
      <c r="O2831">
        <v>0</v>
      </c>
      <c r="P2831">
        <v>1</v>
      </c>
      <c r="Q2831">
        <v>0</v>
      </c>
      <c r="R2831">
        <f>SUM(M2831:N2831:O2831:P2831:Q2831)</f>
        <v>3</v>
      </c>
      <c r="S2831" s="1">
        <v>91054</v>
      </c>
      <c r="T2831" s="1" t="str">
        <f t="shared" si="178"/>
        <v>Medium</v>
      </c>
      <c r="U2831">
        <v>2</v>
      </c>
      <c r="V2831">
        <v>2026</v>
      </c>
      <c r="W2831" t="s">
        <v>20</v>
      </c>
      <c r="X2831">
        <v>2</v>
      </c>
    </row>
    <row r="2832" spans="1:24" x14ac:dyDescent="0.3">
      <c r="A2832">
        <v>2831</v>
      </c>
      <c r="B2832" t="s">
        <v>41</v>
      </c>
      <c r="C2832" t="str">
        <f>_xlfn.XLOOKUP(B2832,Lookup_table!B:B,Lookup_table!C:C)</f>
        <v>Data</v>
      </c>
      <c r="D2832" t="s">
        <v>37</v>
      </c>
      <c r="E2832" t="s">
        <v>32</v>
      </c>
      <c r="F2832" t="s">
        <v>16</v>
      </c>
      <c r="G2832" t="s">
        <v>30</v>
      </c>
      <c r="H2832" t="str">
        <f t="shared" si="176"/>
        <v>Onsite/Hybrid</v>
      </c>
      <c r="I2832" t="s">
        <v>18</v>
      </c>
      <c r="J2832" t="str">
        <f t="shared" si="177"/>
        <v>7+ yrs</v>
      </c>
      <c r="K2832">
        <f t="shared" ca="1" si="179"/>
        <v>7</v>
      </c>
      <c r="L2832" t="s">
        <v>19</v>
      </c>
      <c r="M2832">
        <v>0</v>
      </c>
      <c r="N2832">
        <v>0</v>
      </c>
      <c r="O2832">
        <v>1</v>
      </c>
      <c r="P2832">
        <v>1</v>
      </c>
      <c r="Q2832">
        <v>1</v>
      </c>
      <c r="R2832">
        <f>SUM(M2832:N2832:O2832:P2832:Q2832)</f>
        <v>3</v>
      </c>
      <c r="S2832" s="1">
        <v>136771</v>
      </c>
      <c r="T2832" s="1" t="str">
        <f t="shared" si="178"/>
        <v>High</v>
      </c>
      <c r="U2832">
        <v>12</v>
      </c>
      <c r="V2832">
        <v>2021</v>
      </c>
      <c r="W2832" t="s">
        <v>28</v>
      </c>
      <c r="X2832">
        <v>7</v>
      </c>
    </row>
    <row r="2833" spans="1:24" x14ac:dyDescent="0.3">
      <c r="A2833">
        <v>2832</v>
      </c>
      <c r="B2833" t="s">
        <v>31</v>
      </c>
      <c r="C2833" t="str">
        <f>_xlfn.XLOOKUP(B2833,Lookup_table!B:B,Lookup_table!C:C)</f>
        <v>Business</v>
      </c>
      <c r="D2833" t="s">
        <v>14</v>
      </c>
      <c r="E2833" t="s">
        <v>42</v>
      </c>
      <c r="F2833" t="s">
        <v>24</v>
      </c>
      <c r="G2833" t="s">
        <v>30</v>
      </c>
      <c r="H2833" t="str">
        <f t="shared" si="176"/>
        <v>Onsite/Hybrid</v>
      </c>
      <c r="I2833" t="s">
        <v>18</v>
      </c>
      <c r="J2833" t="str">
        <f t="shared" si="177"/>
        <v>7+ yrs</v>
      </c>
      <c r="K2833">
        <f t="shared" ca="1" si="179"/>
        <v>9</v>
      </c>
      <c r="L2833" t="s">
        <v>39</v>
      </c>
      <c r="M2833">
        <v>0</v>
      </c>
      <c r="N2833">
        <v>0</v>
      </c>
      <c r="O2833">
        <v>0</v>
      </c>
      <c r="P2833">
        <v>0</v>
      </c>
      <c r="Q2833">
        <v>0</v>
      </c>
      <c r="R2833">
        <f>SUM(M2833:N2833:O2833:P2833:Q2833)</f>
        <v>0</v>
      </c>
      <c r="S2833" s="1">
        <v>98319</v>
      </c>
      <c r="T2833" s="1" t="str">
        <f t="shared" si="178"/>
        <v>Medium</v>
      </c>
      <c r="U2833">
        <v>2</v>
      </c>
      <c r="V2833">
        <v>2023</v>
      </c>
      <c r="W2833" t="s">
        <v>28</v>
      </c>
      <c r="X2833">
        <v>8</v>
      </c>
    </row>
    <row r="2834" spans="1:24" x14ac:dyDescent="0.3">
      <c r="A2834">
        <v>2833</v>
      </c>
      <c r="B2834" t="s">
        <v>50</v>
      </c>
      <c r="C2834" t="str">
        <f>_xlfn.XLOOKUP(B2834,Lookup_table!B:B,Lookup_table!C:C)</f>
        <v>AI</v>
      </c>
      <c r="D2834" t="s">
        <v>22</v>
      </c>
      <c r="E2834" t="s">
        <v>32</v>
      </c>
      <c r="F2834" t="s">
        <v>29</v>
      </c>
      <c r="G2834" t="s">
        <v>30</v>
      </c>
      <c r="H2834" t="str">
        <f t="shared" si="176"/>
        <v>Onsite/Hybrid</v>
      </c>
      <c r="I2834" t="s">
        <v>26</v>
      </c>
      <c r="J2834" t="str">
        <f t="shared" si="177"/>
        <v>3-6 yrs</v>
      </c>
      <c r="K2834">
        <f t="shared" ca="1" si="179"/>
        <v>4</v>
      </c>
      <c r="L2834" t="s">
        <v>19</v>
      </c>
      <c r="M2834">
        <v>1</v>
      </c>
      <c r="N2834">
        <v>1</v>
      </c>
      <c r="O2834">
        <v>0</v>
      </c>
      <c r="P2834">
        <v>0</v>
      </c>
      <c r="Q2834">
        <v>0</v>
      </c>
      <c r="R2834">
        <f>SUM(M2834:N2834:O2834:P2834:Q2834)</f>
        <v>2</v>
      </c>
      <c r="S2834" s="1">
        <v>130722</v>
      </c>
      <c r="T2834" s="1" t="str">
        <f t="shared" si="178"/>
        <v>High</v>
      </c>
      <c r="U2834">
        <v>4</v>
      </c>
      <c r="V2834">
        <v>2022</v>
      </c>
      <c r="W2834" t="s">
        <v>20</v>
      </c>
      <c r="X2834">
        <v>3</v>
      </c>
    </row>
    <row r="2835" spans="1:24" x14ac:dyDescent="0.3">
      <c r="A2835">
        <v>2834</v>
      </c>
      <c r="B2835" t="s">
        <v>36</v>
      </c>
      <c r="C2835" t="str">
        <f>_xlfn.XLOOKUP(B2835,Lookup_table!B:B,Lookup_table!C:C)</f>
        <v>Data</v>
      </c>
      <c r="D2835" t="s">
        <v>14</v>
      </c>
      <c r="E2835" t="s">
        <v>15</v>
      </c>
      <c r="F2835" t="s">
        <v>44</v>
      </c>
      <c r="G2835" t="s">
        <v>25</v>
      </c>
      <c r="H2835" t="str">
        <f t="shared" si="176"/>
        <v>Onsite/Hybrid</v>
      </c>
      <c r="I2835" t="s">
        <v>18</v>
      </c>
      <c r="J2835" t="str">
        <f t="shared" si="177"/>
        <v>7+ yrs</v>
      </c>
      <c r="K2835">
        <f t="shared" ca="1" si="179"/>
        <v>13</v>
      </c>
      <c r="L2835" t="s">
        <v>19</v>
      </c>
      <c r="M2835">
        <v>1</v>
      </c>
      <c r="N2835">
        <v>1</v>
      </c>
      <c r="O2835">
        <v>0</v>
      </c>
      <c r="P2835">
        <v>1</v>
      </c>
      <c r="Q2835">
        <v>1</v>
      </c>
      <c r="R2835">
        <f>SUM(M2835:N2835:O2835:P2835:Q2835)</f>
        <v>4</v>
      </c>
      <c r="S2835" s="1">
        <v>128142</v>
      </c>
      <c r="T2835" s="1" t="str">
        <f t="shared" si="178"/>
        <v>High</v>
      </c>
      <c r="U2835">
        <v>7</v>
      </c>
      <c r="V2835">
        <v>2026</v>
      </c>
      <c r="W2835" t="s">
        <v>28</v>
      </c>
      <c r="X2835">
        <v>7</v>
      </c>
    </row>
    <row r="2836" spans="1:24" x14ac:dyDescent="0.3">
      <c r="A2836">
        <v>2835</v>
      </c>
      <c r="B2836" t="s">
        <v>33</v>
      </c>
      <c r="C2836" t="str">
        <f>_xlfn.XLOOKUP(B2836,Lookup_table!B:B,Lookup_table!C:C)</f>
        <v>Data</v>
      </c>
      <c r="D2836" t="s">
        <v>34</v>
      </c>
      <c r="E2836" t="s">
        <v>42</v>
      </c>
      <c r="F2836" t="s">
        <v>24</v>
      </c>
      <c r="G2836" t="s">
        <v>17</v>
      </c>
      <c r="H2836" t="str">
        <f t="shared" si="176"/>
        <v>Remote</v>
      </c>
      <c r="I2836" t="s">
        <v>18</v>
      </c>
      <c r="J2836" t="str">
        <f t="shared" si="177"/>
        <v>7+ yrs</v>
      </c>
      <c r="K2836">
        <f t="shared" ca="1" si="179"/>
        <v>10</v>
      </c>
      <c r="L2836" t="s">
        <v>27</v>
      </c>
      <c r="M2836">
        <v>1</v>
      </c>
      <c r="N2836">
        <v>1</v>
      </c>
      <c r="O2836">
        <v>0</v>
      </c>
      <c r="P2836">
        <v>0</v>
      </c>
      <c r="Q2836">
        <v>0</v>
      </c>
      <c r="R2836">
        <f>SUM(M2836:N2836:O2836:P2836:Q2836)</f>
        <v>2</v>
      </c>
      <c r="S2836" s="1">
        <v>96389</v>
      </c>
      <c r="T2836" s="1" t="str">
        <f t="shared" si="178"/>
        <v>Medium</v>
      </c>
      <c r="U2836">
        <v>4</v>
      </c>
      <c r="V2836">
        <v>2026</v>
      </c>
      <c r="W2836" t="s">
        <v>20</v>
      </c>
      <c r="X2836">
        <v>4</v>
      </c>
    </row>
    <row r="2837" spans="1:24" x14ac:dyDescent="0.3">
      <c r="A2837">
        <v>2836</v>
      </c>
      <c r="B2837" t="s">
        <v>41</v>
      </c>
      <c r="C2837" t="str">
        <f>_xlfn.XLOOKUP(B2837,Lookup_table!B:B,Lookup_table!C:C)</f>
        <v>Data</v>
      </c>
      <c r="D2837" t="s">
        <v>22</v>
      </c>
      <c r="E2837" t="s">
        <v>15</v>
      </c>
      <c r="F2837" t="s">
        <v>24</v>
      </c>
      <c r="G2837" t="s">
        <v>25</v>
      </c>
      <c r="H2837" t="str">
        <f t="shared" si="176"/>
        <v>Onsite/Hybrid</v>
      </c>
      <c r="I2837" t="s">
        <v>18</v>
      </c>
      <c r="J2837" t="str">
        <f t="shared" si="177"/>
        <v>7+ yrs</v>
      </c>
      <c r="K2837">
        <f t="shared" ca="1" si="179"/>
        <v>14</v>
      </c>
      <c r="L2837" t="s">
        <v>19</v>
      </c>
      <c r="M2837">
        <v>1</v>
      </c>
      <c r="N2837">
        <v>1</v>
      </c>
      <c r="O2837">
        <v>1</v>
      </c>
      <c r="P2837">
        <v>0</v>
      </c>
      <c r="Q2837">
        <v>1</v>
      </c>
      <c r="R2837">
        <f>SUM(M2837:N2837:O2837:P2837:Q2837)</f>
        <v>4</v>
      </c>
      <c r="S2837" s="1">
        <v>149778</v>
      </c>
      <c r="T2837" s="1" t="str">
        <f t="shared" si="178"/>
        <v>High</v>
      </c>
      <c r="U2837">
        <v>12</v>
      </c>
      <c r="V2837">
        <v>2022</v>
      </c>
      <c r="W2837" t="s">
        <v>20</v>
      </c>
      <c r="X2837">
        <v>1</v>
      </c>
    </row>
    <row r="2838" spans="1:24" x14ac:dyDescent="0.3">
      <c r="A2838">
        <v>2837</v>
      </c>
      <c r="B2838" t="s">
        <v>41</v>
      </c>
      <c r="C2838" t="str">
        <f>_xlfn.XLOOKUP(B2838,Lookup_table!B:B,Lookup_table!C:C)</f>
        <v>Data</v>
      </c>
      <c r="D2838" t="s">
        <v>14</v>
      </c>
      <c r="E2838" t="s">
        <v>15</v>
      </c>
      <c r="F2838" t="s">
        <v>29</v>
      </c>
      <c r="G2838" t="s">
        <v>17</v>
      </c>
      <c r="H2838" t="str">
        <f t="shared" si="176"/>
        <v>Remote</v>
      </c>
      <c r="I2838" t="s">
        <v>35</v>
      </c>
      <c r="J2838" t="str">
        <f t="shared" si="177"/>
        <v>0-2 yrs</v>
      </c>
      <c r="K2838">
        <f t="shared" ca="1" si="179"/>
        <v>2</v>
      </c>
      <c r="L2838" t="s">
        <v>39</v>
      </c>
      <c r="M2838">
        <v>0</v>
      </c>
      <c r="N2838">
        <v>0</v>
      </c>
      <c r="O2838">
        <v>1</v>
      </c>
      <c r="P2838">
        <v>1</v>
      </c>
      <c r="Q2838">
        <v>1</v>
      </c>
      <c r="R2838">
        <f>SUM(M2838:N2838:O2838:P2838:Q2838)</f>
        <v>3</v>
      </c>
      <c r="S2838" s="1">
        <v>91882</v>
      </c>
      <c r="T2838" s="1" t="str">
        <f t="shared" si="178"/>
        <v>Medium</v>
      </c>
      <c r="U2838">
        <v>11</v>
      </c>
      <c r="V2838">
        <v>2024</v>
      </c>
      <c r="W2838" t="s">
        <v>28</v>
      </c>
      <c r="X2838">
        <v>9</v>
      </c>
    </row>
    <row r="2839" spans="1:24" x14ac:dyDescent="0.3">
      <c r="A2839">
        <v>2838</v>
      </c>
      <c r="B2839" t="s">
        <v>31</v>
      </c>
      <c r="C2839" t="str">
        <f>_xlfn.XLOOKUP(B2839,Lookup_table!B:B,Lookup_table!C:C)</f>
        <v>Business</v>
      </c>
      <c r="D2839" t="s">
        <v>14</v>
      </c>
      <c r="E2839" t="s">
        <v>15</v>
      </c>
      <c r="F2839" t="s">
        <v>51</v>
      </c>
      <c r="G2839" t="s">
        <v>17</v>
      </c>
      <c r="H2839" t="str">
        <f t="shared" si="176"/>
        <v>Remote</v>
      </c>
      <c r="I2839" t="s">
        <v>18</v>
      </c>
      <c r="J2839" t="str">
        <f t="shared" si="177"/>
        <v>7+ yrs</v>
      </c>
      <c r="K2839">
        <f t="shared" ca="1" si="179"/>
        <v>7</v>
      </c>
      <c r="L2839" t="s">
        <v>19</v>
      </c>
      <c r="M2839">
        <v>1</v>
      </c>
      <c r="N2839">
        <v>0</v>
      </c>
      <c r="O2839">
        <v>0</v>
      </c>
      <c r="P2839">
        <v>0</v>
      </c>
      <c r="Q2839">
        <v>0</v>
      </c>
      <c r="R2839">
        <f>SUM(M2839:N2839:O2839:P2839:Q2839)</f>
        <v>1</v>
      </c>
      <c r="S2839" s="1">
        <v>103572</v>
      </c>
      <c r="T2839" s="1" t="str">
        <f t="shared" si="178"/>
        <v>Medium</v>
      </c>
      <c r="U2839">
        <v>11</v>
      </c>
      <c r="V2839">
        <v>2020</v>
      </c>
      <c r="W2839" t="s">
        <v>34</v>
      </c>
      <c r="X2839">
        <v>5</v>
      </c>
    </row>
    <row r="2840" spans="1:24" x14ac:dyDescent="0.3">
      <c r="A2840">
        <v>2839</v>
      </c>
      <c r="B2840" t="s">
        <v>41</v>
      </c>
      <c r="C2840" t="str">
        <f>_xlfn.XLOOKUP(B2840,Lookup_table!B:B,Lookup_table!C:C)</f>
        <v>Data</v>
      </c>
      <c r="D2840" t="s">
        <v>34</v>
      </c>
      <c r="E2840" t="s">
        <v>15</v>
      </c>
      <c r="F2840" t="s">
        <v>16</v>
      </c>
      <c r="G2840" t="s">
        <v>17</v>
      </c>
      <c r="H2840" t="str">
        <f t="shared" si="176"/>
        <v>Remote</v>
      </c>
      <c r="I2840" t="s">
        <v>26</v>
      </c>
      <c r="J2840" t="str">
        <f t="shared" si="177"/>
        <v>3-6 yrs</v>
      </c>
      <c r="K2840">
        <f t="shared" ca="1" si="179"/>
        <v>3</v>
      </c>
      <c r="L2840" t="s">
        <v>27</v>
      </c>
      <c r="M2840">
        <v>0</v>
      </c>
      <c r="N2840">
        <v>1</v>
      </c>
      <c r="O2840">
        <v>0</v>
      </c>
      <c r="P2840">
        <v>0</v>
      </c>
      <c r="Q2840">
        <v>0</v>
      </c>
      <c r="R2840">
        <f>SUM(M2840:N2840:O2840:P2840:Q2840)</f>
        <v>1</v>
      </c>
      <c r="S2840" s="1">
        <v>77695</v>
      </c>
      <c r="T2840" s="1" t="str">
        <f t="shared" si="178"/>
        <v>Medium</v>
      </c>
      <c r="U2840">
        <v>12</v>
      </c>
      <c r="V2840">
        <v>2020</v>
      </c>
      <c r="W2840" t="s">
        <v>34</v>
      </c>
      <c r="X2840">
        <v>6</v>
      </c>
    </row>
    <row r="2841" spans="1:24" x14ac:dyDescent="0.3">
      <c r="A2841">
        <v>2840</v>
      </c>
      <c r="B2841" t="s">
        <v>36</v>
      </c>
      <c r="C2841" t="str">
        <f>_xlfn.XLOOKUP(B2841,Lookup_table!B:B,Lookup_table!C:C)</f>
        <v>Data</v>
      </c>
      <c r="D2841" t="s">
        <v>37</v>
      </c>
      <c r="E2841" t="s">
        <v>32</v>
      </c>
      <c r="F2841" t="s">
        <v>29</v>
      </c>
      <c r="G2841" t="s">
        <v>25</v>
      </c>
      <c r="H2841" t="str">
        <f t="shared" si="176"/>
        <v>Onsite/Hybrid</v>
      </c>
      <c r="I2841" t="s">
        <v>18</v>
      </c>
      <c r="J2841" t="str">
        <f t="shared" si="177"/>
        <v>7+ yrs</v>
      </c>
      <c r="K2841">
        <f t="shared" ca="1" si="179"/>
        <v>11</v>
      </c>
      <c r="L2841" t="s">
        <v>27</v>
      </c>
      <c r="M2841">
        <v>0</v>
      </c>
      <c r="N2841">
        <v>0</v>
      </c>
      <c r="O2841">
        <v>0</v>
      </c>
      <c r="P2841">
        <v>0</v>
      </c>
      <c r="Q2841">
        <v>1</v>
      </c>
      <c r="R2841">
        <f>SUM(M2841:N2841:O2841:P2841:Q2841)</f>
        <v>1</v>
      </c>
      <c r="S2841" s="1">
        <v>107472</v>
      </c>
      <c r="T2841" s="1" t="str">
        <f t="shared" si="178"/>
        <v>Medium</v>
      </c>
      <c r="U2841">
        <v>7</v>
      </c>
      <c r="V2841">
        <v>2024</v>
      </c>
      <c r="W2841" t="s">
        <v>34</v>
      </c>
      <c r="X2841">
        <v>1</v>
      </c>
    </row>
    <row r="2842" spans="1:24" x14ac:dyDescent="0.3">
      <c r="A2842">
        <v>2841</v>
      </c>
      <c r="B2842" t="s">
        <v>41</v>
      </c>
      <c r="C2842" t="str">
        <f>_xlfn.XLOOKUP(B2842,Lookup_table!B:B,Lookup_table!C:C)</f>
        <v>Data</v>
      </c>
      <c r="D2842" t="s">
        <v>37</v>
      </c>
      <c r="E2842" t="s">
        <v>15</v>
      </c>
      <c r="F2842" t="s">
        <v>51</v>
      </c>
      <c r="G2842" t="s">
        <v>30</v>
      </c>
      <c r="H2842" t="str">
        <f t="shared" si="176"/>
        <v>Onsite/Hybrid</v>
      </c>
      <c r="I2842" t="s">
        <v>18</v>
      </c>
      <c r="J2842" t="str">
        <f t="shared" si="177"/>
        <v>7+ yrs</v>
      </c>
      <c r="K2842">
        <f t="shared" ca="1" si="179"/>
        <v>11</v>
      </c>
      <c r="L2842" t="s">
        <v>39</v>
      </c>
      <c r="M2842">
        <v>1</v>
      </c>
      <c r="N2842">
        <v>0</v>
      </c>
      <c r="O2842">
        <v>1</v>
      </c>
      <c r="P2842">
        <v>0</v>
      </c>
      <c r="Q2842">
        <v>1</v>
      </c>
      <c r="R2842">
        <f>SUM(M2842:N2842:O2842:P2842:Q2842)</f>
        <v>3</v>
      </c>
      <c r="S2842" s="1">
        <v>124655</v>
      </c>
      <c r="T2842" s="1" t="str">
        <f t="shared" si="178"/>
        <v>High</v>
      </c>
      <c r="U2842">
        <v>3</v>
      </c>
      <c r="V2842">
        <v>2024</v>
      </c>
      <c r="W2842" t="s">
        <v>28</v>
      </c>
      <c r="X2842">
        <v>7</v>
      </c>
    </row>
    <row r="2843" spans="1:24" x14ac:dyDescent="0.3">
      <c r="A2843">
        <v>2842</v>
      </c>
      <c r="B2843" t="s">
        <v>21</v>
      </c>
      <c r="C2843" t="str">
        <f>_xlfn.XLOOKUP(B2843,Lookup_table!B:B,Lookup_table!C:C)</f>
        <v>AI</v>
      </c>
      <c r="D2843" t="s">
        <v>14</v>
      </c>
      <c r="E2843" t="s">
        <v>38</v>
      </c>
      <c r="F2843" t="s">
        <v>16</v>
      </c>
      <c r="G2843" t="s">
        <v>17</v>
      </c>
      <c r="H2843" t="str">
        <f t="shared" si="176"/>
        <v>Remote</v>
      </c>
      <c r="I2843" t="s">
        <v>18</v>
      </c>
      <c r="J2843" t="str">
        <f t="shared" si="177"/>
        <v>7+ yrs</v>
      </c>
      <c r="K2843">
        <f t="shared" ca="1" si="179"/>
        <v>7</v>
      </c>
      <c r="L2843" t="s">
        <v>19</v>
      </c>
      <c r="M2843">
        <v>1</v>
      </c>
      <c r="N2843">
        <v>0</v>
      </c>
      <c r="O2843">
        <v>1</v>
      </c>
      <c r="P2843">
        <v>0</v>
      </c>
      <c r="Q2843">
        <v>0</v>
      </c>
      <c r="R2843">
        <f>SUM(M2843:N2843:O2843:P2843:Q2843)</f>
        <v>2</v>
      </c>
      <c r="S2843" s="1">
        <v>150594</v>
      </c>
      <c r="T2843" s="1" t="str">
        <f t="shared" si="178"/>
        <v>High</v>
      </c>
      <c r="U2843">
        <v>1</v>
      </c>
      <c r="V2843">
        <v>2026</v>
      </c>
      <c r="W2843" t="s">
        <v>34</v>
      </c>
      <c r="X2843">
        <v>2</v>
      </c>
    </row>
    <row r="2844" spans="1:24" x14ac:dyDescent="0.3">
      <c r="A2844">
        <v>2843</v>
      </c>
      <c r="B2844" t="s">
        <v>36</v>
      </c>
      <c r="C2844" t="str">
        <f>_xlfn.XLOOKUP(B2844,Lookup_table!B:B,Lookup_table!C:C)</f>
        <v>Data</v>
      </c>
      <c r="D2844" t="s">
        <v>34</v>
      </c>
      <c r="E2844" t="s">
        <v>23</v>
      </c>
      <c r="F2844" t="s">
        <v>16</v>
      </c>
      <c r="G2844" t="s">
        <v>30</v>
      </c>
      <c r="H2844" t="str">
        <f t="shared" si="176"/>
        <v>Onsite/Hybrid</v>
      </c>
      <c r="I2844" t="s">
        <v>18</v>
      </c>
      <c r="J2844" t="str">
        <f t="shared" si="177"/>
        <v>7+ yrs</v>
      </c>
      <c r="K2844">
        <f t="shared" ca="1" si="179"/>
        <v>8</v>
      </c>
      <c r="L2844" t="s">
        <v>39</v>
      </c>
      <c r="M2844">
        <v>0</v>
      </c>
      <c r="N2844">
        <v>0</v>
      </c>
      <c r="O2844">
        <v>0</v>
      </c>
      <c r="P2844">
        <v>0</v>
      </c>
      <c r="Q2844">
        <v>1</v>
      </c>
      <c r="R2844">
        <f>SUM(M2844:N2844:O2844:P2844:Q2844)</f>
        <v>1</v>
      </c>
      <c r="S2844" s="1">
        <v>111579</v>
      </c>
      <c r="T2844" s="1" t="str">
        <f t="shared" si="178"/>
        <v>Medium</v>
      </c>
      <c r="U2844">
        <v>4</v>
      </c>
      <c r="V2844">
        <v>2020</v>
      </c>
      <c r="W2844" t="s">
        <v>20</v>
      </c>
      <c r="X2844">
        <v>5</v>
      </c>
    </row>
    <row r="2845" spans="1:24" x14ac:dyDescent="0.3">
      <c r="A2845">
        <v>2844</v>
      </c>
      <c r="B2845" t="s">
        <v>50</v>
      </c>
      <c r="C2845" t="str">
        <f>_xlfn.XLOOKUP(B2845,Lookup_table!B:B,Lookup_table!C:C)</f>
        <v>AI</v>
      </c>
      <c r="D2845" t="s">
        <v>37</v>
      </c>
      <c r="E2845" t="s">
        <v>40</v>
      </c>
      <c r="F2845" t="s">
        <v>16</v>
      </c>
      <c r="G2845" t="s">
        <v>17</v>
      </c>
      <c r="H2845" t="str">
        <f t="shared" si="176"/>
        <v>Remote</v>
      </c>
      <c r="I2845" t="s">
        <v>18</v>
      </c>
      <c r="J2845" t="str">
        <f t="shared" si="177"/>
        <v>7+ yrs</v>
      </c>
      <c r="K2845">
        <f t="shared" ca="1" si="179"/>
        <v>7</v>
      </c>
      <c r="L2845" t="s">
        <v>39</v>
      </c>
      <c r="M2845">
        <v>1</v>
      </c>
      <c r="N2845">
        <v>0</v>
      </c>
      <c r="O2845">
        <v>0</v>
      </c>
      <c r="P2845">
        <v>1</v>
      </c>
      <c r="Q2845">
        <v>0</v>
      </c>
      <c r="R2845">
        <f>SUM(M2845:N2845:O2845:P2845:Q2845)</f>
        <v>2</v>
      </c>
      <c r="S2845" s="1">
        <v>158878</v>
      </c>
      <c r="T2845" s="1" t="str">
        <f t="shared" si="178"/>
        <v>High</v>
      </c>
      <c r="U2845">
        <v>5</v>
      </c>
      <c r="V2845">
        <v>2023</v>
      </c>
      <c r="W2845" t="s">
        <v>20</v>
      </c>
      <c r="X2845">
        <v>4</v>
      </c>
    </row>
    <row r="2846" spans="1:24" x14ac:dyDescent="0.3">
      <c r="A2846">
        <v>2845</v>
      </c>
      <c r="B2846" t="s">
        <v>33</v>
      </c>
      <c r="C2846" t="str">
        <f>_xlfn.XLOOKUP(B2846,Lookup_table!B:B,Lookup_table!C:C)</f>
        <v>Data</v>
      </c>
      <c r="D2846" t="s">
        <v>22</v>
      </c>
      <c r="E2846" t="s">
        <v>40</v>
      </c>
      <c r="F2846" t="s">
        <v>29</v>
      </c>
      <c r="G2846" t="s">
        <v>17</v>
      </c>
      <c r="H2846" t="str">
        <f t="shared" si="176"/>
        <v>Remote</v>
      </c>
      <c r="I2846" t="s">
        <v>18</v>
      </c>
      <c r="J2846" t="str">
        <f t="shared" si="177"/>
        <v>7+ yrs</v>
      </c>
      <c r="K2846">
        <f t="shared" ca="1" si="179"/>
        <v>8</v>
      </c>
      <c r="L2846" t="s">
        <v>19</v>
      </c>
      <c r="M2846">
        <v>1</v>
      </c>
      <c r="N2846">
        <v>0</v>
      </c>
      <c r="O2846">
        <v>1</v>
      </c>
      <c r="P2846">
        <v>1</v>
      </c>
      <c r="Q2846">
        <v>0</v>
      </c>
      <c r="R2846">
        <f>SUM(M2846:N2846:O2846:P2846:Q2846)</f>
        <v>3</v>
      </c>
      <c r="S2846" s="1">
        <v>146127</v>
      </c>
      <c r="T2846" s="1" t="str">
        <f t="shared" si="178"/>
        <v>High</v>
      </c>
      <c r="U2846">
        <v>12</v>
      </c>
      <c r="V2846">
        <v>2026</v>
      </c>
      <c r="W2846" t="s">
        <v>28</v>
      </c>
      <c r="X2846">
        <v>9</v>
      </c>
    </row>
    <row r="2847" spans="1:24" x14ac:dyDescent="0.3">
      <c r="A2847">
        <v>2846</v>
      </c>
      <c r="B2847" t="s">
        <v>33</v>
      </c>
      <c r="C2847" t="str">
        <f>_xlfn.XLOOKUP(B2847,Lookup_table!B:B,Lookup_table!C:C)</f>
        <v>Data</v>
      </c>
      <c r="D2847" t="s">
        <v>14</v>
      </c>
      <c r="E2847" t="s">
        <v>32</v>
      </c>
      <c r="F2847" t="s">
        <v>44</v>
      </c>
      <c r="G2847" t="s">
        <v>25</v>
      </c>
      <c r="H2847" t="str">
        <f t="shared" si="176"/>
        <v>Onsite/Hybrid</v>
      </c>
      <c r="I2847" t="s">
        <v>35</v>
      </c>
      <c r="J2847" t="str">
        <f t="shared" si="177"/>
        <v>0-2 yrs</v>
      </c>
      <c r="K2847">
        <f t="shared" ca="1" si="179"/>
        <v>0</v>
      </c>
      <c r="L2847" t="s">
        <v>19</v>
      </c>
      <c r="M2847">
        <v>1</v>
      </c>
      <c r="N2847">
        <v>0</v>
      </c>
      <c r="O2847">
        <v>1</v>
      </c>
      <c r="P2847">
        <v>0</v>
      </c>
      <c r="Q2847">
        <v>1</v>
      </c>
      <c r="R2847">
        <f>SUM(M2847:N2847:O2847:P2847:Q2847)</f>
        <v>3</v>
      </c>
      <c r="S2847" s="1">
        <v>73198</v>
      </c>
      <c r="T2847" s="1" t="str">
        <f t="shared" si="178"/>
        <v>Medium</v>
      </c>
      <c r="U2847">
        <v>10</v>
      </c>
      <c r="V2847">
        <v>2023</v>
      </c>
      <c r="W2847" t="s">
        <v>20</v>
      </c>
      <c r="X2847">
        <v>3</v>
      </c>
    </row>
    <row r="2848" spans="1:24" x14ac:dyDescent="0.3">
      <c r="A2848">
        <v>2847</v>
      </c>
      <c r="B2848" t="s">
        <v>36</v>
      </c>
      <c r="C2848" t="str">
        <f>_xlfn.XLOOKUP(B2848,Lookup_table!B:B,Lookup_table!C:C)</f>
        <v>Data</v>
      </c>
      <c r="D2848" t="s">
        <v>14</v>
      </c>
      <c r="E2848" t="s">
        <v>40</v>
      </c>
      <c r="F2848" t="s">
        <v>51</v>
      </c>
      <c r="G2848" t="s">
        <v>25</v>
      </c>
      <c r="H2848" t="str">
        <f t="shared" si="176"/>
        <v>Onsite/Hybrid</v>
      </c>
      <c r="I2848" t="s">
        <v>26</v>
      </c>
      <c r="J2848" t="str">
        <f t="shared" si="177"/>
        <v>3-6 yrs</v>
      </c>
      <c r="K2848">
        <f t="shared" ca="1" si="179"/>
        <v>5</v>
      </c>
      <c r="L2848" t="s">
        <v>19</v>
      </c>
      <c r="M2848">
        <v>1</v>
      </c>
      <c r="N2848">
        <v>0</v>
      </c>
      <c r="O2848">
        <v>1</v>
      </c>
      <c r="P2848">
        <v>0</v>
      </c>
      <c r="Q2848">
        <v>1</v>
      </c>
      <c r="R2848">
        <f>SUM(M2848:N2848:O2848:P2848:Q2848)</f>
        <v>3</v>
      </c>
      <c r="S2848" s="1">
        <v>103503</v>
      </c>
      <c r="T2848" s="1" t="str">
        <f t="shared" si="178"/>
        <v>Medium</v>
      </c>
      <c r="U2848">
        <v>4</v>
      </c>
      <c r="V2848">
        <v>2021</v>
      </c>
      <c r="W2848" t="s">
        <v>20</v>
      </c>
      <c r="X2848">
        <v>4</v>
      </c>
    </row>
    <row r="2849" spans="1:24" x14ac:dyDescent="0.3">
      <c r="A2849">
        <v>2848</v>
      </c>
      <c r="B2849" t="s">
        <v>36</v>
      </c>
      <c r="C2849" t="str">
        <f>_xlfn.XLOOKUP(B2849,Lookup_table!B:B,Lookup_table!C:C)</f>
        <v>Data</v>
      </c>
      <c r="D2849" t="s">
        <v>14</v>
      </c>
      <c r="E2849" t="s">
        <v>23</v>
      </c>
      <c r="F2849" t="s">
        <v>16</v>
      </c>
      <c r="G2849" t="s">
        <v>17</v>
      </c>
      <c r="H2849" t="str">
        <f t="shared" si="176"/>
        <v>Remote</v>
      </c>
      <c r="I2849" t="s">
        <v>35</v>
      </c>
      <c r="J2849" t="str">
        <f t="shared" si="177"/>
        <v>0-2 yrs</v>
      </c>
      <c r="K2849">
        <f t="shared" ca="1" si="179"/>
        <v>1</v>
      </c>
      <c r="L2849" t="s">
        <v>39</v>
      </c>
      <c r="M2849">
        <v>0</v>
      </c>
      <c r="N2849">
        <v>0</v>
      </c>
      <c r="O2849">
        <v>0</v>
      </c>
      <c r="P2849">
        <v>1</v>
      </c>
      <c r="Q2849">
        <v>0</v>
      </c>
      <c r="R2849">
        <f>SUM(M2849:N2849:O2849:P2849:Q2849)</f>
        <v>1</v>
      </c>
      <c r="S2849" s="1">
        <v>68822</v>
      </c>
      <c r="T2849" s="1" t="str">
        <f t="shared" si="178"/>
        <v>Low</v>
      </c>
      <c r="U2849">
        <v>3</v>
      </c>
      <c r="V2849">
        <v>2023</v>
      </c>
      <c r="W2849" t="s">
        <v>20</v>
      </c>
      <c r="X2849">
        <v>5</v>
      </c>
    </row>
    <row r="2850" spans="1:24" x14ac:dyDescent="0.3">
      <c r="A2850">
        <v>2849</v>
      </c>
      <c r="B2850" t="s">
        <v>41</v>
      </c>
      <c r="C2850" t="str">
        <f>_xlfn.XLOOKUP(B2850,Lookup_table!B:B,Lookup_table!C:C)</f>
        <v>Data</v>
      </c>
      <c r="D2850" t="s">
        <v>22</v>
      </c>
      <c r="E2850" t="s">
        <v>15</v>
      </c>
      <c r="F2850" t="s">
        <v>44</v>
      </c>
      <c r="G2850" t="s">
        <v>17</v>
      </c>
      <c r="H2850" t="str">
        <f t="shared" si="176"/>
        <v>Remote</v>
      </c>
      <c r="I2850" t="s">
        <v>35</v>
      </c>
      <c r="J2850" t="str">
        <f t="shared" si="177"/>
        <v>0-2 yrs</v>
      </c>
      <c r="K2850">
        <f t="shared" ca="1" si="179"/>
        <v>0</v>
      </c>
      <c r="L2850" t="s">
        <v>39</v>
      </c>
      <c r="M2850">
        <v>0</v>
      </c>
      <c r="N2850">
        <v>0</v>
      </c>
      <c r="O2850">
        <v>1</v>
      </c>
      <c r="P2850">
        <v>0</v>
      </c>
      <c r="Q2850">
        <v>0</v>
      </c>
      <c r="R2850">
        <f>SUM(M2850:N2850:O2850:P2850:Q2850)</f>
        <v>1</v>
      </c>
      <c r="S2850" s="1">
        <v>89233</v>
      </c>
      <c r="T2850" s="1" t="str">
        <f t="shared" si="178"/>
        <v>Medium</v>
      </c>
      <c r="U2850">
        <v>11</v>
      </c>
      <c r="V2850">
        <v>2023</v>
      </c>
      <c r="W2850" t="s">
        <v>28</v>
      </c>
      <c r="X2850">
        <v>7</v>
      </c>
    </row>
    <row r="2851" spans="1:24" x14ac:dyDescent="0.3">
      <c r="A2851">
        <v>2850</v>
      </c>
      <c r="B2851" t="s">
        <v>21</v>
      </c>
      <c r="C2851" t="str">
        <f>_xlfn.XLOOKUP(B2851,Lookup_table!B:B,Lookup_table!C:C)</f>
        <v>AI</v>
      </c>
      <c r="D2851" t="s">
        <v>22</v>
      </c>
      <c r="E2851" t="s">
        <v>40</v>
      </c>
      <c r="F2851" t="s">
        <v>44</v>
      </c>
      <c r="G2851" t="s">
        <v>25</v>
      </c>
      <c r="H2851" t="str">
        <f t="shared" si="176"/>
        <v>Onsite/Hybrid</v>
      </c>
      <c r="I2851" t="s">
        <v>18</v>
      </c>
      <c r="J2851" t="str">
        <f t="shared" si="177"/>
        <v>7+ yrs</v>
      </c>
      <c r="K2851">
        <f t="shared" ca="1" si="179"/>
        <v>8</v>
      </c>
      <c r="L2851" t="s">
        <v>27</v>
      </c>
      <c r="M2851">
        <v>0</v>
      </c>
      <c r="N2851">
        <v>1</v>
      </c>
      <c r="O2851">
        <v>1</v>
      </c>
      <c r="P2851">
        <v>1</v>
      </c>
      <c r="Q2851">
        <v>0</v>
      </c>
      <c r="R2851">
        <f>SUM(M2851:N2851:O2851:P2851:Q2851)</f>
        <v>3</v>
      </c>
      <c r="S2851" s="1">
        <v>185165</v>
      </c>
      <c r="T2851" s="1" t="str">
        <f t="shared" si="178"/>
        <v>High</v>
      </c>
      <c r="U2851">
        <v>2</v>
      </c>
      <c r="V2851">
        <v>2020</v>
      </c>
      <c r="W2851" t="s">
        <v>28</v>
      </c>
      <c r="X2851">
        <v>1</v>
      </c>
    </row>
    <row r="2852" spans="1:24" x14ac:dyDescent="0.3">
      <c r="A2852">
        <v>2851</v>
      </c>
      <c r="B2852" t="s">
        <v>50</v>
      </c>
      <c r="C2852" t="str">
        <f>_xlfn.XLOOKUP(B2852,Lookup_table!B:B,Lookup_table!C:C)</f>
        <v>AI</v>
      </c>
      <c r="D2852" t="s">
        <v>37</v>
      </c>
      <c r="E2852" t="s">
        <v>42</v>
      </c>
      <c r="F2852" t="s">
        <v>43</v>
      </c>
      <c r="G2852" t="s">
        <v>25</v>
      </c>
      <c r="H2852" t="str">
        <f t="shared" si="176"/>
        <v>Onsite/Hybrid</v>
      </c>
      <c r="I2852" t="s">
        <v>26</v>
      </c>
      <c r="J2852" t="str">
        <f t="shared" si="177"/>
        <v>3-6 yrs</v>
      </c>
      <c r="K2852">
        <f t="shared" ca="1" si="179"/>
        <v>5</v>
      </c>
      <c r="L2852" t="s">
        <v>39</v>
      </c>
      <c r="M2852">
        <v>1</v>
      </c>
      <c r="N2852">
        <v>0</v>
      </c>
      <c r="O2852">
        <v>0</v>
      </c>
      <c r="P2852">
        <v>1</v>
      </c>
      <c r="Q2852">
        <v>1</v>
      </c>
      <c r="R2852">
        <f>SUM(M2852:N2852:O2852:P2852:Q2852)</f>
        <v>3</v>
      </c>
      <c r="S2852" s="1">
        <v>144419</v>
      </c>
      <c r="T2852" s="1" t="str">
        <f t="shared" si="178"/>
        <v>High</v>
      </c>
      <c r="U2852">
        <v>3</v>
      </c>
      <c r="V2852">
        <v>2025</v>
      </c>
      <c r="W2852" t="s">
        <v>20</v>
      </c>
      <c r="X2852">
        <v>6</v>
      </c>
    </row>
    <row r="2853" spans="1:24" x14ac:dyDescent="0.3">
      <c r="A2853">
        <v>2852</v>
      </c>
      <c r="B2853" t="s">
        <v>41</v>
      </c>
      <c r="C2853" t="str">
        <f>_xlfn.XLOOKUP(B2853,Lookup_table!B:B,Lookup_table!C:C)</f>
        <v>Data</v>
      </c>
      <c r="D2853" t="s">
        <v>34</v>
      </c>
      <c r="E2853" t="s">
        <v>38</v>
      </c>
      <c r="F2853" t="s">
        <v>24</v>
      </c>
      <c r="G2853" t="s">
        <v>17</v>
      </c>
      <c r="H2853" t="str">
        <f t="shared" si="176"/>
        <v>Remote</v>
      </c>
      <c r="I2853" t="s">
        <v>26</v>
      </c>
      <c r="J2853" t="str">
        <f t="shared" si="177"/>
        <v>3-6 yrs</v>
      </c>
      <c r="K2853">
        <f t="shared" ca="1" si="179"/>
        <v>3</v>
      </c>
      <c r="L2853" t="s">
        <v>19</v>
      </c>
      <c r="M2853">
        <v>0</v>
      </c>
      <c r="N2853">
        <v>1</v>
      </c>
      <c r="O2853">
        <v>1</v>
      </c>
      <c r="P2853">
        <v>1</v>
      </c>
      <c r="Q2853">
        <v>0</v>
      </c>
      <c r="R2853">
        <f>SUM(M2853:N2853:O2853:P2853:Q2853)</f>
        <v>3</v>
      </c>
      <c r="S2853" s="1">
        <v>105630</v>
      </c>
      <c r="T2853" s="1" t="str">
        <f t="shared" si="178"/>
        <v>Medium</v>
      </c>
      <c r="U2853">
        <v>9</v>
      </c>
      <c r="V2853">
        <v>2022</v>
      </c>
      <c r="W2853" t="s">
        <v>28</v>
      </c>
      <c r="X2853">
        <v>8</v>
      </c>
    </row>
    <row r="2854" spans="1:24" x14ac:dyDescent="0.3">
      <c r="A2854">
        <v>2853</v>
      </c>
      <c r="B2854" t="s">
        <v>41</v>
      </c>
      <c r="C2854" t="str">
        <f>_xlfn.XLOOKUP(B2854,Lookup_table!B:B,Lookup_table!C:C)</f>
        <v>Data</v>
      </c>
      <c r="D2854" t="s">
        <v>34</v>
      </c>
      <c r="E2854" t="s">
        <v>42</v>
      </c>
      <c r="F2854" t="s">
        <v>51</v>
      </c>
      <c r="G2854" t="s">
        <v>30</v>
      </c>
      <c r="H2854" t="str">
        <f t="shared" si="176"/>
        <v>Onsite/Hybrid</v>
      </c>
      <c r="I2854" t="s">
        <v>35</v>
      </c>
      <c r="J2854" t="str">
        <f t="shared" si="177"/>
        <v>0-2 yrs</v>
      </c>
      <c r="K2854">
        <f t="shared" ca="1" si="179"/>
        <v>1</v>
      </c>
      <c r="L2854" t="s">
        <v>19</v>
      </c>
      <c r="M2854">
        <v>0</v>
      </c>
      <c r="N2854">
        <v>1</v>
      </c>
      <c r="O2854">
        <v>1</v>
      </c>
      <c r="P2854">
        <v>0</v>
      </c>
      <c r="Q2854">
        <v>0</v>
      </c>
      <c r="R2854">
        <f>SUM(M2854:N2854:O2854:P2854:Q2854)</f>
        <v>2</v>
      </c>
      <c r="S2854" s="1">
        <v>60957</v>
      </c>
      <c r="T2854" s="1" t="str">
        <f t="shared" si="178"/>
        <v>Low</v>
      </c>
      <c r="U2854">
        <v>8</v>
      </c>
      <c r="V2854">
        <v>2022</v>
      </c>
      <c r="W2854" t="s">
        <v>28</v>
      </c>
      <c r="X2854">
        <v>8</v>
      </c>
    </row>
    <row r="2855" spans="1:24" x14ac:dyDescent="0.3">
      <c r="A2855">
        <v>2854</v>
      </c>
      <c r="B2855" t="s">
        <v>36</v>
      </c>
      <c r="C2855" t="str">
        <f>_xlfn.XLOOKUP(B2855,Lookup_table!B:B,Lookup_table!C:C)</f>
        <v>Data</v>
      </c>
      <c r="D2855" t="s">
        <v>34</v>
      </c>
      <c r="E2855" t="s">
        <v>40</v>
      </c>
      <c r="F2855" t="s">
        <v>24</v>
      </c>
      <c r="G2855" t="s">
        <v>30</v>
      </c>
      <c r="H2855" t="str">
        <f t="shared" si="176"/>
        <v>Onsite/Hybrid</v>
      </c>
      <c r="I2855" t="s">
        <v>26</v>
      </c>
      <c r="J2855" t="str">
        <f t="shared" si="177"/>
        <v>3-6 yrs</v>
      </c>
      <c r="K2855">
        <f t="shared" ca="1" si="179"/>
        <v>6</v>
      </c>
      <c r="L2855" t="s">
        <v>19</v>
      </c>
      <c r="M2855">
        <v>0</v>
      </c>
      <c r="N2855">
        <v>1</v>
      </c>
      <c r="O2855">
        <v>0</v>
      </c>
      <c r="P2855">
        <v>0</v>
      </c>
      <c r="Q2855">
        <v>0</v>
      </c>
      <c r="R2855">
        <f>SUM(M2855:N2855:O2855:P2855:Q2855)</f>
        <v>1</v>
      </c>
      <c r="S2855" s="1">
        <v>74921</v>
      </c>
      <c r="T2855" s="1" t="str">
        <f t="shared" si="178"/>
        <v>Medium</v>
      </c>
      <c r="U2855">
        <v>6</v>
      </c>
      <c r="V2855">
        <v>2026</v>
      </c>
      <c r="W2855" t="s">
        <v>28</v>
      </c>
      <c r="X2855">
        <v>9</v>
      </c>
    </row>
    <row r="2856" spans="1:24" x14ac:dyDescent="0.3">
      <c r="A2856">
        <v>2855</v>
      </c>
      <c r="B2856" t="s">
        <v>33</v>
      </c>
      <c r="C2856" t="str">
        <f>_xlfn.XLOOKUP(B2856,Lookup_table!B:B,Lookup_table!C:C)</f>
        <v>Data</v>
      </c>
      <c r="D2856" t="s">
        <v>37</v>
      </c>
      <c r="E2856" t="s">
        <v>15</v>
      </c>
      <c r="F2856" t="s">
        <v>51</v>
      </c>
      <c r="G2856" t="s">
        <v>25</v>
      </c>
      <c r="H2856" t="str">
        <f t="shared" si="176"/>
        <v>Onsite/Hybrid</v>
      </c>
      <c r="I2856" t="s">
        <v>35</v>
      </c>
      <c r="J2856" t="str">
        <f t="shared" si="177"/>
        <v>0-2 yrs</v>
      </c>
      <c r="K2856">
        <f t="shared" ca="1" si="179"/>
        <v>2</v>
      </c>
      <c r="L2856" t="s">
        <v>19</v>
      </c>
      <c r="M2856">
        <v>1</v>
      </c>
      <c r="N2856">
        <v>0</v>
      </c>
      <c r="O2856">
        <v>1</v>
      </c>
      <c r="P2856">
        <v>1</v>
      </c>
      <c r="Q2856">
        <v>1</v>
      </c>
      <c r="R2856">
        <f>SUM(M2856:N2856:O2856:P2856:Q2856)</f>
        <v>4</v>
      </c>
      <c r="S2856" s="1">
        <v>87294</v>
      </c>
      <c r="T2856" s="1" t="str">
        <f t="shared" si="178"/>
        <v>Medium</v>
      </c>
      <c r="U2856">
        <v>6</v>
      </c>
      <c r="V2856">
        <v>2025</v>
      </c>
      <c r="W2856" t="s">
        <v>28</v>
      </c>
      <c r="X2856">
        <v>9</v>
      </c>
    </row>
    <row r="2857" spans="1:24" x14ac:dyDescent="0.3">
      <c r="A2857">
        <v>2856</v>
      </c>
      <c r="B2857" t="s">
        <v>33</v>
      </c>
      <c r="C2857" t="str">
        <f>_xlfn.XLOOKUP(B2857,Lookup_table!B:B,Lookup_table!C:C)</f>
        <v>Data</v>
      </c>
      <c r="D2857" t="s">
        <v>14</v>
      </c>
      <c r="E2857" t="s">
        <v>32</v>
      </c>
      <c r="F2857" t="s">
        <v>43</v>
      </c>
      <c r="G2857" t="s">
        <v>30</v>
      </c>
      <c r="H2857" t="str">
        <f t="shared" si="176"/>
        <v>Onsite/Hybrid</v>
      </c>
      <c r="I2857" t="s">
        <v>26</v>
      </c>
      <c r="J2857" t="str">
        <f t="shared" si="177"/>
        <v>3-6 yrs</v>
      </c>
      <c r="K2857">
        <f t="shared" ca="1" si="179"/>
        <v>4</v>
      </c>
      <c r="L2857" t="s">
        <v>39</v>
      </c>
      <c r="M2857">
        <v>1</v>
      </c>
      <c r="N2857">
        <v>0</v>
      </c>
      <c r="O2857">
        <v>0</v>
      </c>
      <c r="P2857">
        <v>1</v>
      </c>
      <c r="Q2857">
        <v>0</v>
      </c>
      <c r="R2857">
        <f>SUM(M2857:N2857:O2857:P2857:Q2857)</f>
        <v>2</v>
      </c>
      <c r="S2857" s="1">
        <v>93526</v>
      </c>
      <c r="T2857" s="1" t="str">
        <f t="shared" si="178"/>
        <v>Medium</v>
      </c>
      <c r="U2857">
        <v>4</v>
      </c>
      <c r="V2857">
        <v>2020</v>
      </c>
      <c r="W2857" t="s">
        <v>34</v>
      </c>
      <c r="X2857">
        <v>1</v>
      </c>
    </row>
    <row r="2858" spans="1:24" x14ac:dyDescent="0.3">
      <c r="A2858">
        <v>2857</v>
      </c>
      <c r="B2858" t="s">
        <v>33</v>
      </c>
      <c r="C2858" t="str">
        <f>_xlfn.XLOOKUP(B2858,Lookup_table!B:B,Lookup_table!C:C)</f>
        <v>Data</v>
      </c>
      <c r="D2858" t="s">
        <v>22</v>
      </c>
      <c r="E2858" t="s">
        <v>38</v>
      </c>
      <c r="F2858" t="s">
        <v>52</v>
      </c>
      <c r="G2858" t="s">
        <v>17</v>
      </c>
      <c r="H2858" t="str">
        <f t="shared" si="176"/>
        <v>Remote</v>
      </c>
      <c r="I2858" t="s">
        <v>26</v>
      </c>
      <c r="J2858" t="str">
        <f t="shared" si="177"/>
        <v>3-6 yrs</v>
      </c>
      <c r="K2858">
        <f t="shared" ca="1" si="179"/>
        <v>4</v>
      </c>
      <c r="L2858" t="s">
        <v>27</v>
      </c>
      <c r="M2858">
        <v>1</v>
      </c>
      <c r="N2858">
        <v>1</v>
      </c>
      <c r="O2858">
        <v>1</v>
      </c>
      <c r="P2858">
        <v>1</v>
      </c>
      <c r="Q2858">
        <v>0</v>
      </c>
      <c r="R2858">
        <f>SUM(M2858:N2858:O2858:P2858:Q2858)</f>
        <v>4</v>
      </c>
      <c r="S2858" s="1">
        <v>125508</v>
      </c>
      <c r="T2858" s="1" t="str">
        <f t="shared" si="178"/>
        <v>High</v>
      </c>
      <c r="U2858">
        <v>12</v>
      </c>
      <c r="V2858">
        <v>2022</v>
      </c>
      <c r="W2858" t="s">
        <v>28</v>
      </c>
      <c r="X2858">
        <v>9</v>
      </c>
    </row>
    <row r="2859" spans="1:24" x14ac:dyDescent="0.3">
      <c r="A2859">
        <v>2858</v>
      </c>
      <c r="B2859" t="s">
        <v>33</v>
      </c>
      <c r="C2859" t="str">
        <f>_xlfn.XLOOKUP(B2859,Lookup_table!B:B,Lookup_table!C:C)</f>
        <v>Data</v>
      </c>
      <c r="D2859" t="s">
        <v>37</v>
      </c>
      <c r="E2859" t="s">
        <v>32</v>
      </c>
      <c r="F2859" t="s">
        <v>16</v>
      </c>
      <c r="G2859" t="s">
        <v>17</v>
      </c>
      <c r="H2859" t="str">
        <f t="shared" si="176"/>
        <v>Remote</v>
      </c>
      <c r="I2859" t="s">
        <v>26</v>
      </c>
      <c r="J2859" t="str">
        <f t="shared" si="177"/>
        <v>3-6 yrs</v>
      </c>
      <c r="K2859">
        <f t="shared" ca="1" si="179"/>
        <v>5</v>
      </c>
      <c r="L2859" t="s">
        <v>27</v>
      </c>
      <c r="M2859">
        <v>1</v>
      </c>
      <c r="N2859">
        <v>0</v>
      </c>
      <c r="O2859">
        <v>1</v>
      </c>
      <c r="P2859">
        <v>1</v>
      </c>
      <c r="Q2859">
        <v>1</v>
      </c>
      <c r="R2859">
        <f>SUM(M2859:N2859:O2859:P2859:Q2859)</f>
        <v>4</v>
      </c>
      <c r="S2859" s="1">
        <v>110446</v>
      </c>
      <c r="T2859" s="1" t="str">
        <f t="shared" si="178"/>
        <v>Medium</v>
      </c>
      <c r="U2859">
        <v>7</v>
      </c>
      <c r="V2859">
        <v>2023</v>
      </c>
      <c r="W2859" t="s">
        <v>28</v>
      </c>
      <c r="X2859">
        <v>7</v>
      </c>
    </row>
    <row r="2860" spans="1:24" x14ac:dyDescent="0.3">
      <c r="A2860">
        <v>2859</v>
      </c>
      <c r="B2860" t="s">
        <v>36</v>
      </c>
      <c r="C2860" t="str">
        <f>_xlfn.XLOOKUP(B2860,Lookup_table!B:B,Lookup_table!C:C)</f>
        <v>Data</v>
      </c>
      <c r="D2860" t="s">
        <v>22</v>
      </c>
      <c r="E2860" t="s">
        <v>15</v>
      </c>
      <c r="F2860" t="s">
        <v>52</v>
      </c>
      <c r="G2860" t="s">
        <v>25</v>
      </c>
      <c r="H2860" t="str">
        <f t="shared" si="176"/>
        <v>Onsite/Hybrid</v>
      </c>
      <c r="I2860" t="s">
        <v>26</v>
      </c>
      <c r="J2860" t="str">
        <f t="shared" si="177"/>
        <v>3-6 yrs</v>
      </c>
      <c r="K2860">
        <f t="shared" ca="1" si="179"/>
        <v>5</v>
      </c>
      <c r="L2860" t="s">
        <v>19</v>
      </c>
      <c r="M2860">
        <v>1</v>
      </c>
      <c r="N2860">
        <v>1</v>
      </c>
      <c r="O2860">
        <v>1</v>
      </c>
      <c r="P2860">
        <v>1</v>
      </c>
      <c r="Q2860">
        <v>0</v>
      </c>
      <c r="R2860">
        <f>SUM(M2860:N2860:O2860:P2860:Q2860)</f>
        <v>4</v>
      </c>
      <c r="S2860" s="1">
        <v>124819</v>
      </c>
      <c r="T2860" s="1" t="str">
        <f t="shared" si="178"/>
        <v>High</v>
      </c>
      <c r="U2860">
        <v>1</v>
      </c>
      <c r="V2860">
        <v>2025</v>
      </c>
      <c r="W2860" t="s">
        <v>28</v>
      </c>
      <c r="X2860">
        <v>8</v>
      </c>
    </row>
    <row r="2861" spans="1:24" x14ac:dyDescent="0.3">
      <c r="A2861">
        <v>2860</v>
      </c>
      <c r="B2861" t="s">
        <v>50</v>
      </c>
      <c r="C2861" t="str">
        <f>_xlfn.XLOOKUP(B2861,Lookup_table!B:B,Lookup_table!C:C)</f>
        <v>AI</v>
      </c>
      <c r="D2861" t="s">
        <v>22</v>
      </c>
      <c r="E2861" t="s">
        <v>40</v>
      </c>
      <c r="F2861" t="s">
        <v>24</v>
      </c>
      <c r="G2861" t="s">
        <v>30</v>
      </c>
      <c r="H2861" t="str">
        <f t="shared" si="176"/>
        <v>Onsite/Hybrid</v>
      </c>
      <c r="I2861" t="s">
        <v>26</v>
      </c>
      <c r="J2861" t="str">
        <f t="shared" si="177"/>
        <v>3-6 yrs</v>
      </c>
      <c r="K2861">
        <f t="shared" ca="1" si="179"/>
        <v>6</v>
      </c>
      <c r="L2861" t="s">
        <v>19</v>
      </c>
      <c r="M2861">
        <v>0</v>
      </c>
      <c r="N2861">
        <v>0</v>
      </c>
      <c r="O2861">
        <v>1</v>
      </c>
      <c r="P2861">
        <v>1</v>
      </c>
      <c r="Q2861">
        <v>0</v>
      </c>
      <c r="R2861">
        <f>SUM(M2861:N2861:O2861:P2861:Q2861)</f>
        <v>2</v>
      </c>
      <c r="S2861" s="1">
        <v>163249</v>
      </c>
      <c r="T2861" s="1" t="str">
        <f t="shared" si="178"/>
        <v>High</v>
      </c>
      <c r="U2861">
        <v>12</v>
      </c>
      <c r="V2861">
        <v>2022</v>
      </c>
      <c r="W2861" t="s">
        <v>28</v>
      </c>
      <c r="X2861">
        <v>6</v>
      </c>
    </row>
    <row r="2862" spans="1:24" x14ac:dyDescent="0.3">
      <c r="A2862">
        <v>2861</v>
      </c>
      <c r="B2862" t="s">
        <v>31</v>
      </c>
      <c r="C2862" t="str">
        <f>_xlfn.XLOOKUP(B2862,Lookup_table!B:B,Lookup_table!C:C)</f>
        <v>Business</v>
      </c>
      <c r="D2862" t="s">
        <v>37</v>
      </c>
      <c r="E2862" t="s">
        <v>23</v>
      </c>
      <c r="F2862" t="s">
        <v>51</v>
      </c>
      <c r="G2862" t="s">
        <v>17</v>
      </c>
      <c r="H2862" t="str">
        <f t="shared" si="176"/>
        <v>Remote</v>
      </c>
      <c r="I2862" t="s">
        <v>18</v>
      </c>
      <c r="J2862" t="str">
        <f t="shared" si="177"/>
        <v>7+ yrs</v>
      </c>
      <c r="K2862">
        <f t="shared" ca="1" si="179"/>
        <v>10</v>
      </c>
      <c r="L2862" t="s">
        <v>27</v>
      </c>
      <c r="M2862">
        <v>1</v>
      </c>
      <c r="N2862">
        <v>0</v>
      </c>
      <c r="O2862">
        <v>0</v>
      </c>
      <c r="P2862">
        <v>0</v>
      </c>
      <c r="Q2862">
        <v>1</v>
      </c>
      <c r="R2862">
        <f>SUM(M2862:N2862:O2862:P2862:Q2862)</f>
        <v>2</v>
      </c>
      <c r="S2862" s="1">
        <v>108636</v>
      </c>
      <c r="T2862" s="1" t="str">
        <f t="shared" si="178"/>
        <v>Medium</v>
      </c>
      <c r="U2862">
        <v>5</v>
      </c>
      <c r="V2862">
        <v>2026</v>
      </c>
      <c r="W2862" t="s">
        <v>34</v>
      </c>
      <c r="X2862">
        <v>5</v>
      </c>
    </row>
    <row r="2863" spans="1:24" x14ac:dyDescent="0.3">
      <c r="A2863">
        <v>2862</v>
      </c>
      <c r="B2863" t="s">
        <v>21</v>
      </c>
      <c r="C2863" t="str">
        <f>_xlfn.XLOOKUP(B2863,Lookup_table!B:B,Lookup_table!C:C)</f>
        <v>AI</v>
      </c>
      <c r="D2863" t="s">
        <v>37</v>
      </c>
      <c r="E2863" t="s">
        <v>40</v>
      </c>
      <c r="F2863" t="s">
        <v>16</v>
      </c>
      <c r="G2863" t="s">
        <v>30</v>
      </c>
      <c r="H2863" t="str">
        <f t="shared" si="176"/>
        <v>Onsite/Hybrid</v>
      </c>
      <c r="I2863" t="s">
        <v>26</v>
      </c>
      <c r="J2863" t="str">
        <f t="shared" si="177"/>
        <v>3-6 yrs</v>
      </c>
      <c r="K2863">
        <f t="shared" ca="1" si="179"/>
        <v>6</v>
      </c>
      <c r="L2863" t="s">
        <v>27</v>
      </c>
      <c r="M2863">
        <v>1</v>
      </c>
      <c r="N2863">
        <v>0</v>
      </c>
      <c r="O2863">
        <v>1</v>
      </c>
      <c r="P2863">
        <v>1</v>
      </c>
      <c r="Q2863">
        <v>0</v>
      </c>
      <c r="R2863">
        <f>SUM(M2863:N2863:O2863:P2863:Q2863)</f>
        <v>3</v>
      </c>
      <c r="S2863" s="1">
        <v>147718</v>
      </c>
      <c r="T2863" s="1" t="str">
        <f t="shared" si="178"/>
        <v>High</v>
      </c>
      <c r="U2863">
        <v>4</v>
      </c>
      <c r="V2863">
        <v>2026</v>
      </c>
      <c r="W2863" t="s">
        <v>28</v>
      </c>
      <c r="X2863">
        <v>4</v>
      </c>
    </row>
    <row r="2864" spans="1:24" x14ac:dyDescent="0.3">
      <c r="A2864">
        <v>2863</v>
      </c>
      <c r="B2864" t="s">
        <v>31</v>
      </c>
      <c r="C2864" t="str">
        <f>_xlfn.XLOOKUP(B2864,Lookup_table!B:B,Lookup_table!C:C)</f>
        <v>Business</v>
      </c>
      <c r="D2864" t="s">
        <v>34</v>
      </c>
      <c r="E2864" t="s">
        <v>32</v>
      </c>
      <c r="F2864" t="s">
        <v>51</v>
      </c>
      <c r="G2864" t="s">
        <v>25</v>
      </c>
      <c r="H2864" t="str">
        <f t="shared" si="176"/>
        <v>Onsite/Hybrid</v>
      </c>
      <c r="I2864" t="s">
        <v>26</v>
      </c>
      <c r="J2864" t="str">
        <f t="shared" si="177"/>
        <v>3-6 yrs</v>
      </c>
      <c r="K2864">
        <f t="shared" ca="1" si="179"/>
        <v>3</v>
      </c>
      <c r="L2864" t="s">
        <v>27</v>
      </c>
      <c r="M2864">
        <v>1</v>
      </c>
      <c r="N2864">
        <v>1</v>
      </c>
      <c r="O2864">
        <v>1</v>
      </c>
      <c r="P2864">
        <v>0</v>
      </c>
      <c r="Q2864">
        <v>1</v>
      </c>
      <c r="R2864">
        <f>SUM(M2864:N2864:O2864:P2864:Q2864)</f>
        <v>4</v>
      </c>
      <c r="S2864" s="1">
        <v>102086</v>
      </c>
      <c r="T2864" s="1" t="str">
        <f t="shared" si="178"/>
        <v>Medium</v>
      </c>
      <c r="U2864">
        <v>2</v>
      </c>
      <c r="V2864">
        <v>2026</v>
      </c>
      <c r="W2864" t="s">
        <v>28</v>
      </c>
      <c r="X2864">
        <v>8</v>
      </c>
    </row>
    <row r="2865" spans="1:24" x14ac:dyDescent="0.3">
      <c r="A2865">
        <v>2864</v>
      </c>
      <c r="B2865" t="s">
        <v>31</v>
      </c>
      <c r="C2865" t="str">
        <f>_xlfn.XLOOKUP(B2865,Lookup_table!B:B,Lookup_table!C:C)</f>
        <v>Business</v>
      </c>
      <c r="D2865" t="s">
        <v>22</v>
      </c>
      <c r="E2865" t="s">
        <v>32</v>
      </c>
      <c r="F2865" t="s">
        <v>16</v>
      </c>
      <c r="G2865" t="s">
        <v>17</v>
      </c>
      <c r="H2865" t="str">
        <f t="shared" si="176"/>
        <v>Remote</v>
      </c>
      <c r="I2865" t="s">
        <v>26</v>
      </c>
      <c r="J2865" t="str">
        <f t="shared" si="177"/>
        <v>3-6 yrs</v>
      </c>
      <c r="K2865">
        <f t="shared" ca="1" si="179"/>
        <v>3</v>
      </c>
      <c r="L2865" t="s">
        <v>39</v>
      </c>
      <c r="M2865">
        <v>1</v>
      </c>
      <c r="N2865">
        <v>1</v>
      </c>
      <c r="O2865">
        <v>0</v>
      </c>
      <c r="P2865">
        <v>0</v>
      </c>
      <c r="Q2865">
        <v>0</v>
      </c>
      <c r="R2865">
        <f>SUM(M2865:N2865:O2865:P2865:Q2865)</f>
        <v>2</v>
      </c>
      <c r="S2865" s="1">
        <v>97975</v>
      </c>
      <c r="T2865" s="1" t="str">
        <f t="shared" si="178"/>
        <v>Medium</v>
      </c>
      <c r="U2865">
        <v>11</v>
      </c>
      <c r="V2865">
        <v>2025</v>
      </c>
      <c r="W2865" t="s">
        <v>34</v>
      </c>
      <c r="X2865">
        <v>4</v>
      </c>
    </row>
    <row r="2866" spans="1:24" x14ac:dyDescent="0.3">
      <c r="A2866">
        <v>2865</v>
      </c>
      <c r="B2866" t="s">
        <v>41</v>
      </c>
      <c r="C2866" t="str">
        <f>_xlfn.XLOOKUP(B2866,Lookup_table!B:B,Lookup_table!C:C)</f>
        <v>Data</v>
      </c>
      <c r="D2866" t="s">
        <v>22</v>
      </c>
      <c r="E2866" t="s">
        <v>15</v>
      </c>
      <c r="F2866" t="s">
        <v>51</v>
      </c>
      <c r="G2866" t="s">
        <v>17</v>
      </c>
      <c r="H2866" t="str">
        <f t="shared" si="176"/>
        <v>Remote</v>
      </c>
      <c r="I2866" t="s">
        <v>26</v>
      </c>
      <c r="J2866" t="str">
        <f t="shared" si="177"/>
        <v>3-6 yrs</v>
      </c>
      <c r="K2866">
        <f t="shared" ca="1" si="179"/>
        <v>3</v>
      </c>
      <c r="L2866" t="s">
        <v>19</v>
      </c>
      <c r="M2866">
        <v>1</v>
      </c>
      <c r="N2866">
        <v>0</v>
      </c>
      <c r="O2866">
        <v>0</v>
      </c>
      <c r="P2866">
        <v>1</v>
      </c>
      <c r="Q2866">
        <v>0</v>
      </c>
      <c r="R2866">
        <f>SUM(M2866:N2866:O2866:P2866:Q2866)</f>
        <v>2</v>
      </c>
      <c r="S2866" s="1">
        <v>112273</v>
      </c>
      <c r="T2866" s="1" t="str">
        <f t="shared" si="178"/>
        <v>Medium</v>
      </c>
      <c r="U2866">
        <v>1</v>
      </c>
      <c r="V2866">
        <v>2026</v>
      </c>
      <c r="W2866" t="s">
        <v>34</v>
      </c>
      <c r="X2866">
        <v>4</v>
      </c>
    </row>
    <row r="2867" spans="1:24" x14ac:dyDescent="0.3">
      <c r="A2867">
        <v>2866</v>
      </c>
      <c r="B2867" t="s">
        <v>36</v>
      </c>
      <c r="C2867" t="str">
        <f>_xlfn.XLOOKUP(B2867,Lookup_table!B:B,Lookup_table!C:C)</f>
        <v>Data</v>
      </c>
      <c r="D2867" t="s">
        <v>22</v>
      </c>
      <c r="E2867" t="s">
        <v>32</v>
      </c>
      <c r="F2867" t="s">
        <v>29</v>
      </c>
      <c r="G2867" t="s">
        <v>17</v>
      </c>
      <c r="H2867" t="str">
        <f t="shared" si="176"/>
        <v>Remote</v>
      </c>
      <c r="I2867" t="s">
        <v>18</v>
      </c>
      <c r="J2867" t="str">
        <f t="shared" si="177"/>
        <v>7+ yrs</v>
      </c>
      <c r="K2867">
        <f t="shared" ca="1" si="179"/>
        <v>14</v>
      </c>
      <c r="L2867" t="s">
        <v>39</v>
      </c>
      <c r="M2867">
        <v>0</v>
      </c>
      <c r="N2867">
        <v>0</v>
      </c>
      <c r="O2867">
        <v>0</v>
      </c>
      <c r="P2867">
        <v>1</v>
      </c>
      <c r="Q2867">
        <v>0</v>
      </c>
      <c r="R2867">
        <f>SUM(M2867:N2867:O2867:P2867:Q2867)</f>
        <v>1</v>
      </c>
      <c r="S2867" s="1">
        <v>132237</v>
      </c>
      <c r="T2867" s="1" t="str">
        <f t="shared" si="178"/>
        <v>High</v>
      </c>
      <c r="U2867">
        <v>3</v>
      </c>
      <c r="V2867">
        <v>2025</v>
      </c>
      <c r="W2867" t="s">
        <v>34</v>
      </c>
      <c r="X2867">
        <v>5</v>
      </c>
    </row>
    <row r="2868" spans="1:24" x14ac:dyDescent="0.3">
      <c r="A2868">
        <v>2867</v>
      </c>
      <c r="B2868" t="s">
        <v>31</v>
      </c>
      <c r="C2868" t="str">
        <f>_xlfn.XLOOKUP(B2868,Lookup_table!B:B,Lookup_table!C:C)</f>
        <v>Business</v>
      </c>
      <c r="D2868" t="s">
        <v>37</v>
      </c>
      <c r="E2868" t="s">
        <v>42</v>
      </c>
      <c r="F2868" t="s">
        <v>44</v>
      </c>
      <c r="G2868" t="s">
        <v>25</v>
      </c>
      <c r="H2868" t="str">
        <f t="shared" si="176"/>
        <v>Onsite/Hybrid</v>
      </c>
      <c r="I2868" t="s">
        <v>18</v>
      </c>
      <c r="J2868" t="str">
        <f t="shared" si="177"/>
        <v>7+ yrs</v>
      </c>
      <c r="K2868">
        <f t="shared" ca="1" si="179"/>
        <v>9</v>
      </c>
      <c r="L2868" t="s">
        <v>19</v>
      </c>
      <c r="M2868">
        <v>0</v>
      </c>
      <c r="N2868">
        <v>1</v>
      </c>
      <c r="O2868">
        <v>1</v>
      </c>
      <c r="P2868">
        <v>1</v>
      </c>
      <c r="Q2868">
        <v>0</v>
      </c>
      <c r="R2868">
        <f>SUM(M2868:N2868:O2868:P2868:Q2868)</f>
        <v>3</v>
      </c>
      <c r="S2868" s="1">
        <v>133043</v>
      </c>
      <c r="T2868" s="1" t="str">
        <f t="shared" si="178"/>
        <v>High</v>
      </c>
      <c r="U2868">
        <v>3</v>
      </c>
      <c r="V2868">
        <v>2026</v>
      </c>
      <c r="W2868" t="s">
        <v>28</v>
      </c>
      <c r="X2868">
        <v>2</v>
      </c>
    </row>
    <row r="2869" spans="1:24" x14ac:dyDescent="0.3">
      <c r="A2869">
        <v>2868</v>
      </c>
      <c r="B2869" t="s">
        <v>33</v>
      </c>
      <c r="C2869" t="str">
        <f>_xlfn.XLOOKUP(B2869,Lookup_table!B:B,Lookup_table!C:C)</f>
        <v>Data</v>
      </c>
      <c r="D2869" t="s">
        <v>34</v>
      </c>
      <c r="E2869" t="s">
        <v>38</v>
      </c>
      <c r="F2869" t="s">
        <v>44</v>
      </c>
      <c r="G2869" t="s">
        <v>17</v>
      </c>
      <c r="H2869" t="str">
        <f t="shared" si="176"/>
        <v>Remote</v>
      </c>
      <c r="I2869" t="s">
        <v>18</v>
      </c>
      <c r="J2869" t="str">
        <f t="shared" si="177"/>
        <v>7+ yrs</v>
      </c>
      <c r="K2869">
        <f t="shared" ca="1" si="179"/>
        <v>13</v>
      </c>
      <c r="L2869" t="s">
        <v>27</v>
      </c>
      <c r="M2869">
        <v>0</v>
      </c>
      <c r="N2869">
        <v>0</v>
      </c>
      <c r="O2869">
        <v>1</v>
      </c>
      <c r="P2869">
        <v>1</v>
      </c>
      <c r="Q2869">
        <v>1</v>
      </c>
      <c r="R2869">
        <f>SUM(M2869:N2869:O2869:P2869:Q2869)</f>
        <v>3</v>
      </c>
      <c r="S2869" s="1">
        <v>140413</v>
      </c>
      <c r="T2869" s="1" t="str">
        <f t="shared" si="178"/>
        <v>High</v>
      </c>
      <c r="U2869">
        <v>9</v>
      </c>
      <c r="V2869">
        <v>2023</v>
      </c>
      <c r="W2869" t="s">
        <v>28</v>
      </c>
      <c r="X2869">
        <v>8</v>
      </c>
    </row>
    <row r="2870" spans="1:24" x14ac:dyDescent="0.3">
      <c r="A2870">
        <v>2869</v>
      </c>
      <c r="B2870" t="s">
        <v>50</v>
      </c>
      <c r="C2870" t="str">
        <f>_xlfn.XLOOKUP(B2870,Lookup_table!B:B,Lookup_table!C:C)</f>
        <v>AI</v>
      </c>
      <c r="D2870" t="s">
        <v>22</v>
      </c>
      <c r="E2870" t="s">
        <v>40</v>
      </c>
      <c r="F2870" t="s">
        <v>24</v>
      </c>
      <c r="G2870" t="s">
        <v>30</v>
      </c>
      <c r="H2870" t="str">
        <f t="shared" si="176"/>
        <v>Onsite/Hybrid</v>
      </c>
      <c r="I2870" t="s">
        <v>18</v>
      </c>
      <c r="J2870" t="str">
        <f t="shared" si="177"/>
        <v>7+ yrs</v>
      </c>
      <c r="K2870">
        <f t="shared" ca="1" si="179"/>
        <v>13</v>
      </c>
      <c r="L2870" t="s">
        <v>27</v>
      </c>
      <c r="M2870">
        <v>0</v>
      </c>
      <c r="N2870">
        <v>0</v>
      </c>
      <c r="O2870">
        <v>0</v>
      </c>
      <c r="P2870">
        <v>1</v>
      </c>
      <c r="Q2870">
        <v>1</v>
      </c>
      <c r="R2870">
        <f>SUM(M2870:N2870:O2870:P2870:Q2870)</f>
        <v>2</v>
      </c>
      <c r="S2870" s="1">
        <v>182091</v>
      </c>
      <c r="T2870" s="1" t="str">
        <f t="shared" si="178"/>
        <v>High</v>
      </c>
      <c r="U2870">
        <v>11</v>
      </c>
      <c r="V2870">
        <v>2023</v>
      </c>
      <c r="W2870" t="s">
        <v>20</v>
      </c>
      <c r="X2870">
        <v>6</v>
      </c>
    </row>
    <row r="2871" spans="1:24" x14ac:dyDescent="0.3">
      <c r="A2871">
        <v>2870</v>
      </c>
      <c r="B2871" t="s">
        <v>50</v>
      </c>
      <c r="C2871" t="str">
        <f>_xlfn.XLOOKUP(B2871,Lookup_table!B:B,Lookup_table!C:C)</f>
        <v>AI</v>
      </c>
      <c r="D2871" t="s">
        <v>14</v>
      </c>
      <c r="E2871" t="s">
        <v>23</v>
      </c>
      <c r="F2871" t="s">
        <v>43</v>
      </c>
      <c r="G2871" t="s">
        <v>30</v>
      </c>
      <c r="H2871" t="str">
        <f t="shared" si="176"/>
        <v>Onsite/Hybrid</v>
      </c>
      <c r="I2871" t="s">
        <v>26</v>
      </c>
      <c r="J2871" t="str">
        <f t="shared" si="177"/>
        <v>3-6 yrs</v>
      </c>
      <c r="K2871">
        <f t="shared" ca="1" si="179"/>
        <v>6</v>
      </c>
      <c r="L2871" t="s">
        <v>19</v>
      </c>
      <c r="M2871">
        <v>0</v>
      </c>
      <c r="N2871">
        <v>1</v>
      </c>
      <c r="O2871">
        <v>1</v>
      </c>
      <c r="P2871">
        <v>1</v>
      </c>
      <c r="Q2871">
        <v>0</v>
      </c>
      <c r="R2871">
        <f>SUM(M2871:N2871:O2871:P2871:Q2871)</f>
        <v>3</v>
      </c>
      <c r="S2871" s="1">
        <v>143014</v>
      </c>
      <c r="T2871" s="1" t="str">
        <f t="shared" si="178"/>
        <v>High</v>
      </c>
      <c r="U2871">
        <v>8</v>
      </c>
      <c r="V2871">
        <v>2020</v>
      </c>
      <c r="W2871" t="s">
        <v>28</v>
      </c>
      <c r="X2871">
        <v>8</v>
      </c>
    </row>
    <row r="2872" spans="1:24" x14ac:dyDescent="0.3">
      <c r="A2872">
        <v>2871</v>
      </c>
      <c r="B2872" t="s">
        <v>33</v>
      </c>
      <c r="C2872" t="str">
        <f>_xlfn.XLOOKUP(B2872,Lookup_table!B:B,Lookup_table!C:C)</f>
        <v>Data</v>
      </c>
      <c r="D2872" t="s">
        <v>22</v>
      </c>
      <c r="E2872" t="s">
        <v>15</v>
      </c>
      <c r="F2872" t="s">
        <v>44</v>
      </c>
      <c r="G2872" t="s">
        <v>30</v>
      </c>
      <c r="H2872" t="str">
        <f t="shared" si="176"/>
        <v>Onsite/Hybrid</v>
      </c>
      <c r="I2872" t="s">
        <v>18</v>
      </c>
      <c r="J2872" t="str">
        <f t="shared" si="177"/>
        <v>7+ yrs</v>
      </c>
      <c r="K2872">
        <f t="shared" ca="1" si="179"/>
        <v>11</v>
      </c>
      <c r="L2872" t="s">
        <v>39</v>
      </c>
      <c r="M2872">
        <v>0</v>
      </c>
      <c r="N2872">
        <v>1</v>
      </c>
      <c r="O2872">
        <v>0</v>
      </c>
      <c r="P2872">
        <v>1</v>
      </c>
      <c r="Q2872">
        <v>1</v>
      </c>
      <c r="R2872">
        <f>SUM(M2872:N2872:O2872:P2872:Q2872)</f>
        <v>3</v>
      </c>
      <c r="S2872" s="1">
        <v>142942</v>
      </c>
      <c r="T2872" s="1" t="str">
        <f t="shared" si="178"/>
        <v>High</v>
      </c>
      <c r="U2872">
        <v>1</v>
      </c>
      <c r="V2872">
        <v>2024</v>
      </c>
      <c r="W2872" t="s">
        <v>20</v>
      </c>
      <c r="X2872">
        <v>5</v>
      </c>
    </row>
    <row r="2873" spans="1:24" x14ac:dyDescent="0.3">
      <c r="A2873">
        <v>2872</v>
      </c>
      <c r="B2873" t="s">
        <v>41</v>
      </c>
      <c r="C2873" t="str">
        <f>_xlfn.XLOOKUP(B2873,Lookup_table!B:B,Lookup_table!C:C)</f>
        <v>Data</v>
      </c>
      <c r="D2873" t="s">
        <v>34</v>
      </c>
      <c r="E2873" t="s">
        <v>42</v>
      </c>
      <c r="F2873" t="s">
        <v>16</v>
      </c>
      <c r="G2873" t="s">
        <v>25</v>
      </c>
      <c r="H2873" t="str">
        <f t="shared" si="176"/>
        <v>Onsite/Hybrid</v>
      </c>
      <c r="I2873" t="s">
        <v>26</v>
      </c>
      <c r="J2873" t="str">
        <f t="shared" si="177"/>
        <v>3-6 yrs</v>
      </c>
      <c r="K2873">
        <f t="shared" ca="1" si="179"/>
        <v>3</v>
      </c>
      <c r="L2873" t="s">
        <v>27</v>
      </c>
      <c r="M2873">
        <v>1</v>
      </c>
      <c r="N2873">
        <v>0</v>
      </c>
      <c r="O2873">
        <v>0</v>
      </c>
      <c r="P2873">
        <v>0</v>
      </c>
      <c r="Q2873">
        <v>1</v>
      </c>
      <c r="R2873">
        <f>SUM(M2873:N2873:O2873:P2873:Q2873)</f>
        <v>2</v>
      </c>
      <c r="S2873" s="1">
        <v>82774</v>
      </c>
      <c r="T2873" s="1" t="str">
        <f t="shared" si="178"/>
        <v>Medium</v>
      </c>
      <c r="U2873">
        <v>4</v>
      </c>
      <c r="V2873">
        <v>2025</v>
      </c>
      <c r="W2873" t="s">
        <v>34</v>
      </c>
      <c r="X2873">
        <v>1</v>
      </c>
    </row>
    <row r="2874" spans="1:24" x14ac:dyDescent="0.3">
      <c r="A2874">
        <v>2873</v>
      </c>
      <c r="B2874" t="s">
        <v>31</v>
      </c>
      <c r="C2874" t="str">
        <f>_xlfn.XLOOKUP(B2874,Lookup_table!B:B,Lookup_table!C:C)</f>
        <v>Business</v>
      </c>
      <c r="D2874" t="s">
        <v>37</v>
      </c>
      <c r="E2874" t="s">
        <v>42</v>
      </c>
      <c r="F2874" t="s">
        <v>52</v>
      </c>
      <c r="G2874" t="s">
        <v>30</v>
      </c>
      <c r="H2874" t="str">
        <f t="shared" si="176"/>
        <v>Onsite/Hybrid</v>
      </c>
      <c r="I2874" t="s">
        <v>18</v>
      </c>
      <c r="J2874" t="str">
        <f t="shared" si="177"/>
        <v>7+ yrs</v>
      </c>
      <c r="K2874">
        <f t="shared" ca="1" si="179"/>
        <v>10</v>
      </c>
      <c r="L2874" t="s">
        <v>27</v>
      </c>
      <c r="M2874">
        <v>1</v>
      </c>
      <c r="N2874">
        <v>1</v>
      </c>
      <c r="O2874">
        <v>1</v>
      </c>
      <c r="P2874">
        <v>1</v>
      </c>
      <c r="Q2874">
        <v>0</v>
      </c>
      <c r="R2874">
        <f>SUM(M2874:N2874:O2874:P2874:Q2874)</f>
        <v>4</v>
      </c>
      <c r="S2874" s="1">
        <v>133694</v>
      </c>
      <c r="T2874" s="1" t="str">
        <f t="shared" si="178"/>
        <v>High</v>
      </c>
      <c r="U2874">
        <v>1</v>
      </c>
      <c r="V2874">
        <v>2020</v>
      </c>
      <c r="W2874" t="s">
        <v>28</v>
      </c>
      <c r="X2874">
        <v>4</v>
      </c>
    </row>
    <row r="2875" spans="1:24" x14ac:dyDescent="0.3">
      <c r="A2875">
        <v>2874</v>
      </c>
      <c r="B2875" t="s">
        <v>21</v>
      </c>
      <c r="C2875" t="str">
        <f>_xlfn.XLOOKUP(B2875,Lookup_table!B:B,Lookup_table!C:C)</f>
        <v>AI</v>
      </c>
      <c r="D2875" t="s">
        <v>14</v>
      </c>
      <c r="E2875" t="s">
        <v>15</v>
      </c>
      <c r="F2875" t="s">
        <v>24</v>
      </c>
      <c r="G2875" t="s">
        <v>25</v>
      </c>
      <c r="H2875" t="str">
        <f t="shared" si="176"/>
        <v>Onsite/Hybrid</v>
      </c>
      <c r="I2875" t="s">
        <v>26</v>
      </c>
      <c r="J2875" t="str">
        <f t="shared" si="177"/>
        <v>3-6 yrs</v>
      </c>
      <c r="K2875">
        <f t="shared" ca="1" si="179"/>
        <v>3</v>
      </c>
      <c r="L2875" t="s">
        <v>19</v>
      </c>
      <c r="M2875">
        <v>0</v>
      </c>
      <c r="N2875">
        <v>0</v>
      </c>
      <c r="O2875">
        <v>0</v>
      </c>
      <c r="P2875">
        <v>1</v>
      </c>
      <c r="Q2875">
        <v>0</v>
      </c>
      <c r="R2875">
        <f>SUM(M2875:N2875:O2875:P2875:Q2875)</f>
        <v>1</v>
      </c>
      <c r="S2875" s="1">
        <v>128261</v>
      </c>
      <c r="T2875" s="1" t="str">
        <f t="shared" si="178"/>
        <v>High</v>
      </c>
      <c r="U2875">
        <v>6</v>
      </c>
      <c r="V2875">
        <v>2024</v>
      </c>
      <c r="W2875" t="s">
        <v>28</v>
      </c>
      <c r="X2875">
        <v>8</v>
      </c>
    </row>
    <row r="2876" spans="1:24" x14ac:dyDescent="0.3">
      <c r="A2876">
        <v>2875</v>
      </c>
      <c r="B2876" t="s">
        <v>33</v>
      </c>
      <c r="C2876" t="str">
        <f>_xlfn.XLOOKUP(B2876,Lookup_table!B:B,Lookup_table!C:C)</f>
        <v>Data</v>
      </c>
      <c r="D2876" t="s">
        <v>22</v>
      </c>
      <c r="E2876" t="s">
        <v>23</v>
      </c>
      <c r="F2876" t="s">
        <v>16</v>
      </c>
      <c r="G2876" t="s">
        <v>25</v>
      </c>
      <c r="H2876" t="str">
        <f t="shared" si="176"/>
        <v>Onsite/Hybrid</v>
      </c>
      <c r="I2876" t="s">
        <v>35</v>
      </c>
      <c r="J2876" t="str">
        <f t="shared" si="177"/>
        <v>0-2 yrs</v>
      </c>
      <c r="K2876">
        <f t="shared" ca="1" si="179"/>
        <v>2</v>
      </c>
      <c r="L2876" t="s">
        <v>19</v>
      </c>
      <c r="M2876">
        <v>0</v>
      </c>
      <c r="N2876">
        <v>0</v>
      </c>
      <c r="O2876">
        <v>1</v>
      </c>
      <c r="P2876">
        <v>1</v>
      </c>
      <c r="Q2876">
        <v>0</v>
      </c>
      <c r="R2876">
        <f>SUM(M2876:N2876:O2876:P2876:Q2876)</f>
        <v>2</v>
      </c>
      <c r="S2876" s="1">
        <v>102181</v>
      </c>
      <c r="T2876" s="1" t="str">
        <f t="shared" si="178"/>
        <v>Medium</v>
      </c>
      <c r="U2876">
        <v>10</v>
      </c>
      <c r="V2876">
        <v>2023</v>
      </c>
      <c r="W2876" t="s">
        <v>28</v>
      </c>
      <c r="X2876">
        <v>6</v>
      </c>
    </row>
    <row r="2877" spans="1:24" x14ac:dyDescent="0.3">
      <c r="A2877">
        <v>2876</v>
      </c>
      <c r="B2877" t="s">
        <v>21</v>
      </c>
      <c r="C2877" t="str">
        <f>_xlfn.XLOOKUP(B2877,Lookup_table!B:B,Lookup_table!C:C)</f>
        <v>AI</v>
      </c>
      <c r="D2877" t="s">
        <v>37</v>
      </c>
      <c r="E2877" t="s">
        <v>15</v>
      </c>
      <c r="F2877" t="s">
        <v>44</v>
      </c>
      <c r="G2877" t="s">
        <v>30</v>
      </c>
      <c r="H2877" t="str">
        <f t="shared" si="176"/>
        <v>Onsite/Hybrid</v>
      </c>
      <c r="I2877" t="s">
        <v>18</v>
      </c>
      <c r="J2877" t="str">
        <f t="shared" si="177"/>
        <v>7+ yrs</v>
      </c>
      <c r="K2877">
        <f t="shared" ca="1" si="179"/>
        <v>12</v>
      </c>
      <c r="L2877" t="s">
        <v>27</v>
      </c>
      <c r="M2877">
        <v>0</v>
      </c>
      <c r="N2877">
        <v>1</v>
      </c>
      <c r="O2877">
        <v>0</v>
      </c>
      <c r="P2877">
        <v>0</v>
      </c>
      <c r="Q2877">
        <v>0</v>
      </c>
      <c r="R2877">
        <f>SUM(M2877:N2877:O2877:P2877:Q2877)</f>
        <v>1</v>
      </c>
      <c r="S2877" s="1">
        <v>139038</v>
      </c>
      <c r="T2877" s="1" t="str">
        <f t="shared" si="178"/>
        <v>High</v>
      </c>
      <c r="U2877">
        <v>8</v>
      </c>
      <c r="V2877">
        <v>2025</v>
      </c>
      <c r="W2877" t="s">
        <v>34</v>
      </c>
      <c r="X2877">
        <v>6</v>
      </c>
    </row>
    <row r="2878" spans="1:24" x14ac:dyDescent="0.3">
      <c r="A2878">
        <v>2877</v>
      </c>
      <c r="B2878" t="s">
        <v>41</v>
      </c>
      <c r="C2878" t="str">
        <f>_xlfn.XLOOKUP(B2878,Lookup_table!B:B,Lookup_table!C:C)</f>
        <v>Data</v>
      </c>
      <c r="D2878" t="s">
        <v>22</v>
      </c>
      <c r="E2878" t="s">
        <v>38</v>
      </c>
      <c r="F2878" t="s">
        <v>43</v>
      </c>
      <c r="G2878" t="s">
        <v>17</v>
      </c>
      <c r="H2878" t="str">
        <f t="shared" si="176"/>
        <v>Remote</v>
      </c>
      <c r="I2878" t="s">
        <v>18</v>
      </c>
      <c r="J2878" t="str">
        <f t="shared" si="177"/>
        <v>7+ yrs</v>
      </c>
      <c r="K2878">
        <f t="shared" ca="1" si="179"/>
        <v>14</v>
      </c>
      <c r="L2878" t="s">
        <v>39</v>
      </c>
      <c r="M2878">
        <v>0</v>
      </c>
      <c r="N2878">
        <v>0</v>
      </c>
      <c r="O2878">
        <v>1</v>
      </c>
      <c r="P2878">
        <v>1</v>
      </c>
      <c r="Q2878">
        <v>0</v>
      </c>
      <c r="R2878">
        <f>SUM(M2878:N2878:O2878:P2878:Q2878)</f>
        <v>2</v>
      </c>
      <c r="S2878" s="1">
        <v>150647</v>
      </c>
      <c r="T2878" s="1" t="str">
        <f t="shared" si="178"/>
        <v>High</v>
      </c>
      <c r="U2878">
        <v>7</v>
      </c>
      <c r="V2878">
        <v>2025</v>
      </c>
      <c r="W2878" t="s">
        <v>28</v>
      </c>
      <c r="X2878">
        <v>1</v>
      </c>
    </row>
    <row r="2879" spans="1:24" x14ac:dyDescent="0.3">
      <c r="A2879">
        <v>2878</v>
      </c>
      <c r="B2879" t="s">
        <v>36</v>
      </c>
      <c r="C2879" t="str">
        <f>_xlfn.XLOOKUP(B2879,Lookup_table!B:B,Lookup_table!C:C)</f>
        <v>Data</v>
      </c>
      <c r="D2879" t="s">
        <v>34</v>
      </c>
      <c r="E2879" t="s">
        <v>15</v>
      </c>
      <c r="F2879" t="s">
        <v>44</v>
      </c>
      <c r="G2879" t="s">
        <v>30</v>
      </c>
      <c r="H2879" t="str">
        <f t="shared" si="176"/>
        <v>Onsite/Hybrid</v>
      </c>
      <c r="I2879" t="s">
        <v>26</v>
      </c>
      <c r="J2879" t="str">
        <f t="shared" si="177"/>
        <v>3-6 yrs</v>
      </c>
      <c r="K2879">
        <f t="shared" ca="1" si="179"/>
        <v>6</v>
      </c>
      <c r="L2879" t="s">
        <v>27</v>
      </c>
      <c r="M2879">
        <v>0</v>
      </c>
      <c r="N2879">
        <v>1</v>
      </c>
      <c r="O2879">
        <v>0</v>
      </c>
      <c r="P2879">
        <v>1</v>
      </c>
      <c r="Q2879">
        <v>1</v>
      </c>
      <c r="R2879">
        <f>SUM(M2879:N2879:O2879:P2879:Q2879)</f>
        <v>3</v>
      </c>
      <c r="S2879" s="1">
        <v>103551</v>
      </c>
      <c r="T2879" s="1" t="str">
        <f t="shared" si="178"/>
        <v>Medium</v>
      </c>
      <c r="U2879">
        <v>5</v>
      </c>
      <c r="V2879">
        <v>2024</v>
      </c>
      <c r="W2879" t="s">
        <v>34</v>
      </c>
      <c r="X2879">
        <v>1</v>
      </c>
    </row>
    <row r="2880" spans="1:24" x14ac:dyDescent="0.3">
      <c r="A2880">
        <v>2879</v>
      </c>
      <c r="B2880" t="s">
        <v>41</v>
      </c>
      <c r="C2880" t="str">
        <f>_xlfn.XLOOKUP(B2880,Lookup_table!B:B,Lookup_table!C:C)</f>
        <v>Data</v>
      </c>
      <c r="D2880" t="s">
        <v>22</v>
      </c>
      <c r="E2880" t="s">
        <v>40</v>
      </c>
      <c r="F2880" t="s">
        <v>24</v>
      </c>
      <c r="G2880" t="s">
        <v>30</v>
      </c>
      <c r="H2880" t="str">
        <f t="shared" si="176"/>
        <v>Onsite/Hybrid</v>
      </c>
      <c r="I2880" t="s">
        <v>18</v>
      </c>
      <c r="J2880" t="str">
        <f t="shared" si="177"/>
        <v>7+ yrs</v>
      </c>
      <c r="K2880">
        <f t="shared" ca="1" si="179"/>
        <v>9</v>
      </c>
      <c r="L2880" t="s">
        <v>27</v>
      </c>
      <c r="M2880">
        <v>1</v>
      </c>
      <c r="N2880">
        <v>0</v>
      </c>
      <c r="O2880">
        <v>1</v>
      </c>
      <c r="P2880">
        <v>0</v>
      </c>
      <c r="Q2880">
        <v>0</v>
      </c>
      <c r="R2880">
        <f>SUM(M2880:N2880:O2880:P2880:Q2880)</f>
        <v>2</v>
      </c>
      <c r="S2880" s="1">
        <v>133465</v>
      </c>
      <c r="T2880" s="1" t="str">
        <f t="shared" si="178"/>
        <v>High</v>
      </c>
      <c r="U2880">
        <v>1</v>
      </c>
      <c r="V2880">
        <v>2022</v>
      </c>
      <c r="W2880" t="s">
        <v>34</v>
      </c>
      <c r="X2880">
        <v>6</v>
      </c>
    </row>
    <row r="2881" spans="1:24" x14ac:dyDescent="0.3">
      <c r="A2881">
        <v>2880</v>
      </c>
      <c r="B2881" t="s">
        <v>41</v>
      </c>
      <c r="C2881" t="str">
        <f>_xlfn.XLOOKUP(B2881,Lookup_table!B:B,Lookup_table!C:C)</f>
        <v>Data</v>
      </c>
      <c r="D2881" t="s">
        <v>14</v>
      </c>
      <c r="E2881" t="s">
        <v>23</v>
      </c>
      <c r="F2881" t="s">
        <v>24</v>
      </c>
      <c r="G2881" t="s">
        <v>17</v>
      </c>
      <c r="H2881" t="str">
        <f t="shared" si="176"/>
        <v>Remote</v>
      </c>
      <c r="I2881" t="s">
        <v>18</v>
      </c>
      <c r="J2881" t="str">
        <f t="shared" si="177"/>
        <v>7+ yrs</v>
      </c>
      <c r="K2881">
        <f t="shared" ca="1" si="179"/>
        <v>15</v>
      </c>
      <c r="L2881" t="s">
        <v>19</v>
      </c>
      <c r="M2881">
        <v>1</v>
      </c>
      <c r="N2881">
        <v>0</v>
      </c>
      <c r="O2881">
        <v>0</v>
      </c>
      <c r="P2881">
        <v>0</v>
      </c>
      <c r="Q2881">
        <v>0</v>
      </c>
      <c r="R2881">
        <f>SUM(M2881:N2881:O2881:P2881:Q2881)</f>
        <v>1</v>
      </c>
      <c r="S2881" s="1">
        <v>102986</v>
      </c>
      <c r="T2881" s="1" t="str">
        <f t="shared" si="178"/>
        <v>Medium</v>
      </c>
      <c r="U2881">
        <v>10</v>
      </c>
      <c r="V2881">
        <v>2022</v>
      </c>
      <c r="W2881" t="s">
        <v>28</v>
      </c>
      <c r="X2881">
        <v>8</v>
      </c>
    </row>
    <row r="2882" spans="1:24" x14ac:dyDescent="0.3">
      <c r="A2882">
        <v>2881</v>
      </c>
      <c r="B2882" t="s">
        <v>41</v>
      </c>
      <c r="C2882" t="str">
        <f>_xlfn.XLOOKUP(B2882,Lookup_table!B:B,Lookup_table!C:C)</f>
        <v>Data</v>
      </c>
      <c r="D2882" t="s">
        <v>37</v>
      </c>
      <c r="E2882" t="s">
        <v>15</v>
      </c>
      <c r="F2882" t="s">
        <v>24</v>
      </c>
      <c r="G2882" t="s">
        <v>30</v>
      </c>
      <c r="H2882" t="str">
        <f t="shared" ref="H2882:H2945" si="180">IF(G2882="Remote","Remote","Onsite/Hybrid")</f>
        <v>Onsite/Hybrid</v>
      </c>
      <c r="I2882" t="s">
        <v>26</v>
      </c>
      <c r="J2882" t="str">
        <f t="shared" ref="J2882:J2945" si="181">IF(I2882="Entry","0-2 yrs",IF(I2882="Mid","3-6 yrs","7+ yrs"))</f>
        <v>3-6 yrs</v>
      </c>
      <c r="K2882">
        <f t="shared" ca="1" si="179"/>
        <v>3</v>
      </c>
      <c r="L2882" t="s">
        <v>19</v>
      </c>
      <c r="M2882">
        <v>0</v>
      </c>
      <c r="N2882">
        <v>1</v>
      </c>
      <c r="O2882">
        <v>0</v>
      </c>
      <c r="P2882">
        <v>0</v>
      </c>
      <c r="Q2882">
        <v>1</v>
      </c>
      <c r="R2882">
        <f>SUM(M2882:N2882:O2882:P2882:Q2882)</f>
        <v>2</v>
      </c>
      <c r="S2882" s="1">
        <v>88054</v>
      </c>
      <c r="T2882" s="1" t="str">
        <f t="shared" ref="T2882:T2945" si="182">IF(S2882&lt;=70000,"Low",IF(S2882&lt;=120000,"Medium","High"))</f>
        <v>Medium</v>
      </c>
      <c r="U2882">
        <v>8</v>
      </c>
      <c r="V2882">
        <v>2026</v>
      </c>
      <c r="W2882" t="s">
        <v>28</v>
      </c>
      <c r="X2882">
        <v>7</v>
      </c>
    </row>
    <row r="2883" spans="1:24" x14ac:dyDescent="0.3">
      <c r="A2883">
        <v>2882</v>
      </c>
      <c r="B2883" t="s">
        <v>31</v>
      </c>
      <c r="C2883" t="str">
        <f>_xlfn.XLOOKUP(B2883,Lookup_table!B:B,Lookup_table!C:C)</f>
        <v>Business</v>
      </c>
      <c r="D2883" t="s">
        <v>22</v>
      </c>
      <c r="E2883" t="s">
        <v>15</v>
      </c>
      <c r="F2883" t="s">
        <v>16</v>
      </c>
      <c r="G2883" t="s">
        <v>17</v>
      </c>
      <c r="H2883" t="str">
        <f t="shared" si="180"/>
        <v>Remote</v>
      </c>
      <c r="I2883" t="s">
        <v>26</v>
      </c>
      <c r="J2883" t="str">
        <f t="shared" si="181"/>
        <v>3-6 yrs</v>
      </c>
      <c r="K2883">
        <f t="shared" ref="K2883:K2946" ca="1" si="183">IF(J2883="0-2 yrs",RANDBETWEEN(0,2),IF(J2883="3-6 yrs", RANDBETWEEN(3,6),IF(J2883="7+ yrs", RANDBETWEEN(7,15)," ")))</f>
        <v>4</v>
      </c>
      <c r="L2883" t="s">
        <v>27</v>
      </c>
      <c r="M2883">
        <v>0</v>
      </c>
      <c r="N2883">
        <v>0</v>
      </c>
      <c r="O2883">
        <v>1</v>
      </c>
      <c r="P2883">
        <v>1</v>
      </c>
      <c r="Q2883">
        <v>1</v>
      </c>
      <c r="R2883">
        <f>SUM(M2883:N2883:O2883:P2883:Q2883)</f>
        <v>3</v>
      </c>
      <c r="S2883" s="1">
        <v>131685</v>
      </c>
      <c r="T2883" s="1" t="str">
        <f t="shared" si="182"/>
        <v>High</v>
      </c>
      <c r="U2883">
        <v>6</v>
      </c>
      <c r="V2883">
        <v>2020</v>
      </c>
      <c r="W2883" t="s">
        <v>28</v>
      </c>
      <c r="X2883">
        <v>4</v>
      </c>
    </row>
    <row r="2884" spans="1:24" x14ac:dyDescent="0.3">
      <c r="A2884">
        <v>2883</v>
      </c>
      <c r="B2884" t="s">
        <v>31</v>
      </c>
      <c r="C2884" t="str">
        <f>_xlfn.XLOOKUP(B2884,Lookup_table!B:B,Lookup_table!C:C)</f>
        <v>Business</v>
      </c>
      <c r="D2884" t="s">
        <v>34</v>
      </c>
      <c r="E2884" t="s">
        <v>40</v>
      </c>
      <c r="F2884" t="s">
        <v>43</v>
      </c>
      <c r="G2884" t="s">
        <v>17</v>
      </c>
      <c r="H2884" t="str">
        <f t="shared" si="180"/>
        <v>Remote</v>
      </c>
      <c r="I2884" t="s">
        <v>35</v>
      </c>
      <c r="J2884" t="str">
        <f t="shared" si="181"/>
        <v>0-2 yrs</v>
      </c>
      <c r="K2884">
        <f t="shared" ca="1" si="183"/>
        <v>0</v>
      </c>
      <c r="L2884" t="s">
        <v>39</v>
      </c>
      <c r="M2884">
        <v>1</v>
      </c>
      <c r="N2884">
        <v>0</v>
      </c>
      <c r="O2884">
        <v>0</v>
      </c>
      <c r="P2884">
        <v>1</v>
      </c>
      <c r="Q2884">
        <v>0</v>
      </c>
      <c r="R2884">
        <f>SUM(M2884:N2884:O2884:P2884:Q2884)</f>
        <v>2</v>
      </c>
      <c r="S2884" s="1">
        <v>66342</v>
      </c>
      <c r="T2884" s="1" t="str">
        <f t="shared" si="182"/>
        <v>Low</v>
      </c>
      <c r="U2884">
        <v>1</v>
      </c>
      <c r="V2884">
        <v>2022</v>
      </c>
      <c r="W2884" t="s">
        <v>28</v>
      </c>
      <c r="X2884">
        <v>7</v>
      </c>
    </row>
    <row r="2885" spans="1:24" x14ac:dyDescent="0.3">
      <c r="A2885">
        <v>2884</v>
      </c>
      <c r="B2885" t="s">
        <v>36</v>
      </c>
      <c r="C2885" t="str">
        <f>_xlfn.XLOOKUP(B2885,Lookup_table!B:B,Lookup_table!C:C)</f>
        <v>Data</v>
      </c>
      <c r="D2885" t="s">
        <v>34</v>
      </c>
      <c r="E2885" t="s">
        <v>40</v>
      </c>
      <c r="F2885" t="s">
        <v>43</v>
      </c>
      <c r="G2885" t="s">
        <v>17</v>
      </c>
      <c r="H2885" t="str">
        <f t="shared" si="180"/>
        <v>Remote</v>
      </c>
      <c r="I2885" t="s">
        <v>18</v>
      </c>
      <c r="J2885" t="str">
        <f t="shared" si="181"/>
        <v>7+ yrs</v>
      </c>
      <c r="K2885">
        <f t="shared" ca="1" si="183"/>
        <v>9</v>
      </c>
      <c r="L2885" t="s">
        <v>27</v>
      </c>
      <c r="M2885">
        <v>1</v>
      </c>
      <c r="N2885">
        <v>0</v>
      </c>
      <c r="O2885">
        <v>0</v>
      </c>
      <c r="P2885">
        <v>0</v>
      </c>
      <c r="Q2885">
        <v>0</v>
      </c>
      <c r="R2885">
        <f>SUM(M2885:N2885:O2885:P2885:Q2885)</f>
        <v>1</v>
      </c>
      <c r="S2885" s="1">
        <v>95885</v>
      </c>
      <c r="T2885" s="1" t="str">
        <f t="shared" si="182"/>
        <v>Medium</v>
      </c>
      <c r="U2885">
        <v>5</v>
      </c>
      <c r="V2885">
        <v>2020</v>
      </c>
      <c r="W2885" t="s">
        <v>20</v>
      </c>
      <c r="X2885">
        <v>3</v>
      </c>
    </row>
    <row r="2886" spans="1:24" x14ac:dyDescent="0.3">
      <c r="A2886">
        <v>2885</v>
      </c>
      <c r="B2886" t="s">
        <v>50</v>
      </c>
      <c r="C2886" t="str">
        <f>_xlfn.XLOOKUP(B2886,Lookup_table!B:B,Lookup_table!C:C)</f>
        <v>AI</v>
      </c>
      <c r="D2886" t="s">
        <v>22</v>
      </c>
      <c r="E2886" t="s">
        <v>15</v>
      </c>
      <c r="F2886" t="s">
        <v>43</v>
      </c>
      <c r="G2886" t="s">
        <v>17</v>
      </c>
      <c r="H2886" t="str">
        <f t="shared" si="180"/>
        <v>Remote</v>
      </c>
      <c r="I2886" t="s">
        <v>35</v>
      </c>
      <c r="J2886" t="str">
        <f t="shared" si="181"/>
        <v>0-2 yrs</v>
      </c>
      <c r="K2886">
        <f t="shared" ca="1" si="183"/>
        <v>0</v>
      </c>
      <c r="L2886" t="s">
        <v>39</v>
      </c>
      <c r="M2886">
        <v>0</v>
      </c>
      <c r="N2886">
        <v>0</v>
      </c>
      <c r="O2886">
        <v>1</v>
      </c>
      <c r="P2886">
        <v>0</v>
      </c>
      <c r="Q2886">
        <v>1</v>
      </c>
      <c r="R2886">
        <f>SUM(M2886:N2886:O2886:P2886:Q2886)</f>
        <v>2</v>
      </c>
      <c r="S2886" s="1">
        <v>138016</v>
      </c>
      <c r="T2886" s="1" t="str">
        <f t="shared" si="182"/>
        <v>High</v>
      </c>
      <c r="U2886">
        <v>3</v>
      </c>
      <c r="V2886">
        <v>2026</v>
      </c>
      <c r="W2886" t="s">
        <v>20</v>
      </c>
      <c r="X2886">
        <v>4</v>
      </c>
    </row>
    <row r="2887" spans="1:24" x14ac:dyDescent="0.3">
      <c r="A2887">
        <v>2886</v>
      </c>
      <c r="B2887" t="s">
        <v>36</v>
      </c>
      <c r="C2887" t="str">
        <f>_xlfn.XLOOKUP(B2887,Lookup_table!B:B,Lookup_table!C:C)</f>
        <v>Data</v>
      </c>
      <c r="D2887" t="s">
        <v>22</v>
      </c>
      <c r="E2887" t="s">
        <v>32</v>
      </c>
      <c r="F2887" t="s">
        <v>52</v>
      </c>
      <c r="G2887" t="s">
        <v>30</v>
      </c>
      <c r="H2887" t="str">
        <f t="shared" si="180"/>
        <v>Onsite/Hybrid</v>
      </c>
      <c r="I2887" t="s">
        <v>18</v>
      </c>
      <c r="J2887" t="str">
        <f t="shared" si="181"/>
        <v>7+ yrs</v>
      </c>
      <c r="K2887">
        <f t="shared" ca="1" si="183"/>
        <v>11</v>
      </c>
      <c r="L2887" t="s">
        <v>39</v>
      </c>
      <c r="M2887">
        <v>0</v>
      </c>
      <c r="N2887">
        <v>1</v>
      </c>
      <c r="O2887">
        <v>1</v>
      </c>
      <c r="P2887">
        <v>1</v>
      </c>
      <c r="Q2887">
        <v>0</v>
      </c>
      <c r="R2887">
        <f>SUM(M2887:N2887:O2887:P2887:Q2887)</f>
        <v>3</v>
      </c>
      <c r="S2887" s="1">
        <v>148750</v>
      </c>
      <c r="T2887" s="1" t="str">
        <f t="shared" si="182"/>
        <v>High</v>
      </c>
      <c r="U2887">
        <v>10</v>
      </c>
      <c r="V2887">
        <v>2026</v>
      </c>
      <c r="W2887" t="s">
        <v>28</v>
      </c>
      <c r="X2887">
        <v>6</v>
      </c>
    </row>
    <row r="2888" spans="1:24" x14ac:dyDescent="0.3">
      <c r="A2888">
        <v>2887</v>
      </c>
      <c r="B2888" t="s">
        <v>41</v>
      </c>
      <c r="C2888" t="str">
        <f>_xlfn.XLOOKUP(B2888,Lookup_table!B:B,Lookup_table!C:C)</f>
        <v>Data</v>
      </c>
      <c r="D2888" t="s">
        <v>37</v>
      </c>
      <c r="E2888" t="s">
        <v>40</v>
      </c>
      <c r="F2888" t="s">
        <v>44</v>
      </c>
      <c r="G2888" t="s">
        <v>17</v>
      </c>
      <c r="H2888" t="str">
        <f t="shared" si="180"/>
        <v>Remote</v>
      </c>
      <c r="I2888" t="s">
        <v>35</v>
      </c>
      <c r="J2888" t="str">
        <f t="shared" si="181"/>
        <v>0-2 yrs</v>
      </c>
      <c r="K2888">
        <f t="shared" ca="1" si="183"/>
        <v>0</v>
      </c>
      <c r="L2888" t="s">
        <v>39</v>
      </c>
      <c r="M2888">
        <v>0</v>
      </c>
      <c r="N2888">
        <v>1</v>
      </c>
      <c r="O2888">
        <v>0</v>
      </c>
      <c r="P2888">
        <v>0</v>
      </c>
      <c r="Q2888">
        <v>0</v>
      </c>
      <c r="R2888">
        <f>SUM(M2888:N2888:O2888:P2888:Q2888)</f>
        <v>1</v>
      </c>
      <c r="S2888" s="1">
        <v>48614</v>
      </c>
      <c r="T2888" s="1" t="str">
        <f t="shared" si="182"/>
        <v>Low</v>
      </c>
      <c r="U2888">
        <v>1</v>
      </c>
      <c r="V2888">
        <v>2024</v>
      </c>
      <c r="W2888" t="s">
        <v>34</v>
      </c>
      <c r="X2888">
        <v>2</v>
      </c>
    </row>
    <row r="2889" spans="1:24" x14ac:dyDescent="0.3">
      <c r="A2889">
        <v>2888</v>
      </c>
      <c r="B2889" t="s">
        <v>33</v>
      </c>
      <c r="C2889" t="str">
        <f>_xlfn.XLOOKUP(B2889,Lookup_table!B:B,Lookup_table!C:C)</f>
        <v>Data</v>
      </c>
      <c r="D2889" t="s">
        <v>37</v>
      </c>
      <c r="E2889" t="s">
        <v>40</v>
      </c>
      <c r="F2889" t="s">
        <v>24</v>
      </c>
      <c r="G2889" t="s">
        <v>30</v>
      </c>
      <c r="H2889" t="str">
        <f t="shared" si="180"/>
        <v>Onsite/Hybrid</v>
      </c>
      <c r="I2889" t="s">
        <v>18</v>
      </c>
      <c r="J2889" t="str">
        <f t="shared" si="181"/>
        <v>7+ yrs</v>
      </c>
      <c r="K2889">
        <f t="shared" ca="1" si="183"/>
        <v>11</v>
      </c>
      <c r="L2889" t="s">
        <v>19</v>
      </c>
      <c r="M2889">
        <v>0</v>
      </c>
      <c r="N2889">
        <v>1</v>
      </c>
      <c r="O2889">
        <v>1</v>
      </c>
      <c r="P2889">
        <v>1</v>
      </c>
      <c r="Q2889">
        <v>0</v>
      </c>
      <c r="R2889">
        <f>SUM(M2889:N2889:O2889:P2889:Q2889)</f>
        <v>3</v>
      </c>
      <c r="S2889" s="1">
        <v>129417</v>
      </c>
      <c r="T2889" s="1" t="str">
        <f t="shared" si="182"/>
        <v>High</v>
      </c>
      <c r="U2889">
        <v>7</v>
      </c>
      <c r="V2889">
        <v>2022</v>
      </c>
      <c r="W2889" t="s">
        <v>28</v>
      </c>
      <c r="X2889">
        <v>6</v>
      </c>
    </row>
    <row r="2890" spans="1:24" x14ac:dyDescent="0.3">
      <c r="A2890">
        <v>2889</v>
      </c>
      <c r="B2890" t="s">
        <v>36</v>
      </c>
      <c r="C2890" t="str">
        <f>_xlfn.XLOOKUP(B2890,Lookup_table!B:B,Lookup_table!C:C)</f>
        <v>Data</v>
      </c>
      <c r="D2890" t="s">
        <v>34</v>
      </c>
      <c r="E2890" t="s">
        <v>32</v>
      </c>
      <c r="F2890" t="s">
        <v>29</v>
      </c>
      <c r="G2890" t="s">
        <v>17</v>
      </c>
      <c r="H2890" t="str">
        <f t="shared" si="180"/>
        <v>Remote</v>
      </c>
      <c r="I2890" t="s">
        <v>26</v>
      </c>
      <c r="J2890" t="str">
        <f t="shared" si="181"/>
        <v>3-6 yrs</v>
      </c>
      <c r="K2890">
        <f t="shared" ca="1" si="183"/>
        <v>4</v>
      </c>
      <c r="L2890" t="s">
        <v>27</v>
      </c>
      <c r="M2890">
        <v>0</v>
      </c>
      <c r="N2890">
        <v>0</v>
      </c>
      <c r="O2890">
        <v>1</v>
      </c>
      <c r="P2890">
        <v>1</v>
      </c>
      <c r="Q2890">
        <v>0</v>
      </c>
      <c r="R2890">
        <f>SUM(M2890:N2890:O2890:P2890:Q2890)</f>
        <v>2</v>
      </c>
      <c r="S2890" s="1">
        <v>106339</v>
      </c>
      <c r="T2890" s="1" t="str">
        <f t="shared" si="182"/>
        <v>Medium</v>
      </c>
      <c r="U2890">
        <v>3</v>
      </c>
      <c r="V2890">
        <v>2021</v>
      </c>
      <c r="W2890" t="s">
        <v>28</v>
      </c>
      <c r="X2890">
        <v>3</v>
      </c>
    </row>
    <row r="2891" spans="1:24" x14ac:dyDescent="0.3">
      <c r="A2891">
        <v>2890</v>
      </c>
      <c r="B2891" t="s">
        <v>31</v>
      </c>
      <c r="C2891" t="str">
        <f>_xlfn.XLOOKUP(B2891,Lookup_table!B:B,Lookup_table!C:C)</f>
        <v>Business</v>
      </c>
      <c r="D2891" t="s">
        <v>14</v>
      </c>
      <c r="E2891" t="s">
        <v>42</v>
      </c>
      <c r="F2891" t="s">
        <v>51</v>
      </c>
      <c r="G2891" t="s">
        <v>17</v>
      </c>
      <c r="H2891" t="str">
        <f t="shared" si="180"/>
        <v>Remote</v>
      </c>
      <c r="I2891" t="s">
        <v>18</v>
      </c>
      <c r="J2891" t="str">
        <f t="shared" si="181"/>
        <v>7+ yrs</v>
      </c>
      <c r="K2891">
        <f t="shared" ca="1" si="183"/>
        <v>10</v>
      </c>
      <c r="L2891" t="s">
        <v>27</v>
      </c>
      <c r="M2891">
        <v>1</v>
      </c>
      <c r="N2891">
        <v>0</v>
      </c>
      <c r="O2891">
        <v>0</v>
      </c>
      <c r="P2891">
        <v>0</v>
      </c>
      <c r="Q2891">
        <v>0</v>
      </c>
      <c r="R2891">
        <f>SUM(M2891:N2891:O2891:P2891:Q2891)</f>
        <v>1</v>
      </c>
      <c r="S2891" s="1">
        <v>95953</v>
      </c>
      <c r="T2891" s="1" t="str">
        <f t="shared" si="182"/>
        <v>Medium</v>
      </c>
      <c r="U2891">
        <v>4</v>
      </c>
      <c r="V2891">
        <v>2026</v>
      </c>
      <c r="W2891" t="s">
        <v>34</v>
      </c>
      <c r="X2891">
        <v>2</v>
      </c>
    </row>
    <row r="2892" spans="1:24" x14ac:dyDescent="0.3">
      <c r="A2892">
        <v>2891</v>
      </c>
      <c r="B2892" t="s">
        <v>36</v>
      </c>
      <c r="C2892" t="str">
        <f>_xlfn.XLOOKUP(B2892,Lookup_table!B:B,Lookup_table!C:C)</f>
        <v>Data</v>
      </c>
      <c r="D2892" t="s">
        <v>34</v>
      </c>
      <c r="E2892" t="s">
        <v>40</v>
      </c>
      <c r="F2892" t="s">
        <v>43</v>
      </c>
      <c r="G2892" t="s">
        <v>30</v>
      </c>
      <c r="H2892" t="str">
        <f t="shared" si="180"/>
        <v>Onsite/Hybrid</v>
      </c>
      <c r="I2892" t="s">
        <v>18</v>
      </c>
      <c r="J2892" t="str">
        <f t="shared" si="181"/>
        <v>7+ yrs</v>
      </c>
      <c r="K2892">
        <f t="shared" ca="1" si="183"/>
        <v>9</v>
      </c>
      <c r="L2892" t="s">
        <v>19</v>
      </c>
      <c r="M2892">
        <v>1</v>
      </c>
      <c r="N2892">
        <v>1</v>
      </c>
      <c r="O2892">
        <v>1</v>
      </c>
      <c r="P2892">
        <v>0</v>
      </c>
      <c r="Q2892">
        <v>1</v>
      </c>
      <c r="R2892">
        <f>SUM(M2892:N2892:O2892:P2892:Q2892)</f>
        <v>4</v>
      </c>
      <c r="S2892" s="1">
        <v>129074</v>
      </c>
      <c r="T2892" s="1" t="str">
        <f t="shared" si="182"/>
        <v>High</v>
      </c>
      <c r="U2892">
        <v>9</v>
      </c>
      <c r="V2892">
        <v>2023</v>
      </c>
      <c r="W2892" t="s">
        <v>20</v>
      </c>
      <c r="X2892">
        <v>4</v>
      </c>
    </row>
    <row r="2893" spans="1:24" x14ac:dyDescent="0.3">
      <c r="A2893">
        <v>2892</v>
      </c>
      <c r="B2893" t="s">
        <v>21</v>
      </c>
      <c r="C2893" t="str">
        <f>_xlfn.XLOOKUP(B2893,Lookup_table!B:B,Lookup_table!C:C)</f>
        <v>AI</v>
      </c>
      <c r="D2893" t="s">
        <v>34</v>
      </c>
      <c r="E2893" t="s">
        <v>40</v>
      </c>
      <c r="F2893" t="s">
        <v>52</v>
      </c>
      <c r="G2893" t="s">
        <v>17</v>
      </c>
      <c r="H2893" t="str">
        <f t="shared" si="180"/>
        <v>Remote</v>
      </c>
      <c r="I2893" t="s">
        <v>26</v>
      </c>
      <c r="J2893" t="str">
        <f t="shared" si="181"/>
        <v>3-6 yrs</v>
      </c>
      <c r="K2893">
        <f t="shared" ca="1" si="183"/>
        <v>5</v>
      </c>
      <c r="L2893" t="s">
        <v>19</v>
      </c>
      <c r="M2893">
        <v>0</v>
      </c>
      <c r="N2893">
        <v>1</v>
      </c>
      <c r="O2893">
        <v>0</v>
      </c>
      <c r="P2893">
        <v>0</v>
      </c>
      <c r="Q2893">
        <v>0</v>
      </c>
      <c r="R2893">
        <f>SUM(M2893:N2893:O2893:P2893:Q2893)</f>
        <v>1</v>
      </c>
      <c r="S2893" s="1">
        <v>117269</v>
      </c>
      <c r="T2893" s="1" t="str">
        <f t="shared" si="182"/>
        <v>Medium</v>
      </c>
      <c r="U2893">
        <v>9</v>
      </c>
      <c r="V2893">
        <v>2026</v>
      </c>
      <c r="W2893" t="s">
        <v>20</v>
      </c>
      <c r="X2893">
        <v>5</v>
      </c>
    </row>
    <row r="2894" spans="1:24" x14ac:dyDescent="0.3">
      <c r="A2894">
        <v>2893</v>
      </c>
      <c r="B2894" t="s">
        <v>50</v>
      </c>
      <c r="C2894" t="str">
        <f>_xlfn.XLOOKUP(B2894,Lookup_table!B:B,Lookup_table!C:C)</f>
        <v>AI</v>
      </c>
      <c r="D2894" t="s">
        <v>34</v>
      </c>
      <c r="E2894" t="s">
        <v>42</v>
      </c>
      <c r="F2894" t="s">
        <v>44</v>
      </c>
      <c r="G2894" t="s">
        <v>17</v>
      </c>
      <c r="H2894" t="str">
        <f t="shared" si="180"/>
        <v>Remote</v>
      </c>
      <c r="I2894" t="s">
        <v>26</v>
      </c>
      <c r="J2894" t="str">
        <f t="shared" si="181"/>
        <v>3-6 yrs</v>
      </c>
      <c r="K2894">
        <f t="shared" ca="1" si="183"/>
        <v>3</v>
      </c>
      <c r="L2894" t="s">
        <v>39</v>
      </c>
      <c r="M2894">
        <v>1</v>
      </c>
      <c r="N2894">
        <v>1</v>
      </c>
      <c r="O2894">
        <v>1</v>
      </c>
      <c r="P2894">
        <v>0</v>
      </c>
      <c r="Q2894">
        <v>1</v>
      </c>
      <c r="R2894">
        <f>SUM(M2894:N2894:O2894:P2894:Q2894)</f>
        <v>4</v>
      </c>
      <c r="S2894" s="1">
        <v>138753</v>
      </c>
      <c r="T2894" s="1" t="str">
        <f t="shared" si="182"/>
        <v>High</v>
      </c>
      <c r="U2894">
        <v>2</v>
      </c>
      <c r="V2894">
        <v>2022</v>
      </c>
      <c r="W2894" t="s">
        <v>34</v>
      </c>
      <c r="X2894">
        <v>5</v>
      </c>
    </row>
    <row r="2895" spans="1:24" x14ac:dyDescent="0.3">
      <c r="A2895">
        <v>2894</v>
      </c>
      <c r="B2895" t="s">
        <v>50</v>
      </c>
      <c r="C2895" t="str">
        <f>_xlfn.XLOOKUP(B2895,Lookup_table!B:B,Lookup_table!C:C)</f>
        <v>AI</v>
      </c>
      <c r="D2895" t="s">
        <v>34</v>
      </c>
      <c r="E2895" t="s">
        <v>32</v>
      </c>
      <c r="F2895" t="s">
        <v>29</v>
      </c>
      <c r="G2895" t="s">
        <v>25</v>
      </c>
      <c r="H2895" t="str">
        <f t="shared" si="180"/>
        <v>Onsite/Hybrid</v>
      </c>
      <c r="I2895" t="s">
        <v>35</v>
      </c>
      <c r="J2895" t="str">
        <f t="shared" si="181"/>
        <v>0-2 yrs</v>
      </c>
      <c r="K2895">
        <f t="shared" ca="1" si="183"/>
        <v>2</v>
      </c>
      <c r="L2895" t="s">
        <v>39</v>
      </c>
      <c r="M2895">
        <v>0</v>
      </c>
      <c r="N2895">
        <v>0</v>
      </c>
      <c r="O2895">
        <v>1</v>
      </c>
      <c r="P2895">
        <v>1</v>
      </c>
      <c r="Q2895">
        <v>0</v>
      </c>
      <c r="R2895">
        <f>SUM(M2895:N2895:O2895:P2895:Q2895)</f>
        <v>2</v>
      </c>
      <c r="S2895" s="1">
        <v>116277</v>
      </c>
      <c r="T2895" s="1" t="str">
        <f t="shared" si="182"/>
        <v>Medium</v>
      </c>
      <c r="U2895">
        <v>8</v>
      </c>
      <c r="V2895">
        <v>2026</v>
      </c>
      <c r="W2895" t="s">
        <v>28</v>
      </c>
      <c r="X2895">
        <v>5</v>
      </c>
    </row>
    <row r="2896" spans="1:24" x14ac:dyDescent="0.3">
      <c r="A2896">
        <v>2895</v>
      </c>
      <c r="B2896" t="s">
        <v>50</v>
      </c>
      <c r="C2896" t="str">
        <f>_xlfn.XLOOKUP(B2896,Lookup_table!B:B,Lookup_table!C:C)</f>
        <v>AI</v>
      </c>
      <c r="D2896" t="s">
        <v>37</v>
      </c>
      <c r="E2896" t="s">
        <v>42</v>
      </c>
      <c r="F2896" t="s">
        <v>44</v>
      </c>
      <c r="G2896" t="s">
        <v>17</v>
      </c>
      <c r="H2896" t="str">
        <f t="shared" si="180"/>
        <v>Remote</v>
      </c>
      <c r="I2896" t="s">
        <v>18</v>
      </c>
      <c r="J2896" t="str">
        <f t="shared" si="181"/>
        <v>7+ yrs</v>
      </c>
      <c r="K2896">
        <f t="shared" ca="1" si="183"/>
        <v>8</v>
      </c>
      <c r="L2896" t="s">
        <v>27</v>
      </c>
      <c r="M2896">
        <v>1</v>
      </c>
      <c r="N2896">
        <v>1</v>
      </c>
      <c r="O2896">
        <v>0</v>
      </c>
      <c r="P2896">
        <v>1</v>
      </c>
      <c r="Q2896">
        <v>1</v>
      </c>
      <c r="R2896">
        <f>SUM(M2896:N2896:O2896:P2896:Q2896)</f>
        <v>4</v>
      </c>
      <c r="S2896" s="1">
        <v>161935</v>
      </c>
      <c r="T2896" s="1" t="str">
        <f t="shared" si="182"/>
        <v>High</v>
      </c>
      <c r="U2896">
        <v>4</v>
      </c>
      <c r="V2896">
        <v>2022</v>
      </c>
      <c r="W2896" t="s">
        <v>20</v>
      </c>
      <c r="X2896">
        <v>6</v>
      </c>
    </row>
    <row r="2897" spans="1:24" x14ac:dyDescent="0.3">
      <c r="A2897">
        <v>2896</v>
      </c>
      <c r="B2897" t="s">
        <v>41</v>
      </c>
      <c r="C2897" t="str">
        <f>_xlfn.XLOOKUP(B2897,Lookup_table!B:B,Lookup_table!C:C)</f>
        <v>Data</v>
      </c>
      <c r="D2897" t="s">
        <v>34</v>
      </c>
      <c r="E2897" t="s">
        <v>40</v>
      </c>
      <c r="F2897" t="s">
        <v>51</v>
      </c>
      <c r="G2897" t="s">
        <v>25</v>
      </c>
      <c r="H2897" t="str">
        <f t="shared" si="180"/>
        <v>Onsite/Hybrid</v>
      </c>
      <c r="I2897" t="s">
        <v>35</v>
      </c>
      <c r="J2897" t="str">
        <f t="shared" si="181"/>
        <v>0-2 yrs</v>
      </c>
      <c r="K2897">
        <f t="shared" ca="1" si="183"/>
        <v>1</v>
      </c>
      <c r="L2897" t="s">
        <v>27</v>
      </c>
      <c r="M2897">
        <v>0</v>
      </c>
      <c r="N2897">
        <v>0</v>
      </c>
      <c r="O2897">
        <v>0</v>
      </c>
      <c r="P2897">
        <v>1</v>
      </c>
      <c r="Q2897">
        <v>0</v>
      </c>
      <c r="R2897">
        <f>SUM(M2897:N2897:O2897:P2897:Q2897)</f>
        <v>1</v>
      </c>
      <c r="S2897" s="1">
        <v>68379</v>
      </c>
      <c r="T2897" s="1" t="str">
        <f t="shared" si="182"/>
        <v>Low</v>
      </c>
      <c r="U2897">
        <v>1</v>
      </c>
      <c r="V2897">
        <v>2022</v>
      </c>
      <c r="W2897" t="s">
        <v>20</v>
      </c>
      <c r="X2897">
        <v>2</v>
      </c>
    </row>
    <row r="2898" spans="1:24" x14ac:dyDescent="0.3">
      <c r="A2898">
        <v>2897</v>
      </c>
      <c r="B2898" t="s">
        <v>50</v>
      </c>
      <c r="C2898" t="str">
        <f>_xlfn.XLOOKUP(B2898,Lookup_table!B:B,Lookup_table!C:C)</f>
        <v>AI</v>
      </c>
      <c r="D2898" t="s">
        <v>14</v>
      </c>
      <c r="E2898" t="s">
        <v>38</v>
      </c>
      <c r="F2898" t="s">
        <v>44</v>
      </c>
      <c r="G2898" t="s">
        <v>25</v>
      </c>
      <c r="H2898" t="str">
        <f t="shared" si="180"/>
        <v>Onsite/Hybrid</v>
      </c>
      <c r="I2898" t="s">
        <v>35</v>
      </c>
      <c r="J2898" t="str">
        <f t="shared" si="181"/>
        <v>0-2 yrs</v>
      </c>
      <c r="K2898">
        <f t="shared" ca="1" si="183"/>
        <v>2</v>
      </c>
      <c r="L2898" t="s">
        <v>27</v>
      </c>
      <c r="M2898">
        <v>1</v>
      </c>
      <c r="N2898">
        <v>0</v>
      </c>
      <c r="O2898">
        <v>1</v>
      </c>
      <c r="P2898">
        <v>0</v>
      </c>
      <c r="Q2898">
        <v>1</v>
      </c>
      <c r="R2898">
        <f>SUM(M2898:N2898:O2898:P2898:Q2898)</f>
        <v>3</v>
      </c>
      <c r="S2898" s="1">
        <v>110559</v>
      </c>
      <c r="T2898" s="1" t="str">
        <f t="shared" si="182"/>
        <v>Medium</v>
      </c>
      <c r="U2898">
        <v>3</v>
      </c>
      <c r="V2898">
        <v>2023</v>
      </c>
      <c r="W2898" t="s">
        <v>28</v>
      </c>
      <c r="X2898">
        <v>8</v>
      </c>
    </row>
    <row r="2899" spans="1:24" x14ac:dyDescent="0.3">
      <c r="A2899">
        <v>2898</v>
      </c>
      <c r="B2899" t="s">
        <v>31</v>
      </c>
      <c r="C2899" t="str">
        <f>_xlfn.XLOOKUP(B2899,Lookup_table!B:B,Lookup_table!C:C)</f>
        <v>Business</v>
      </c>
      <c r="D2899" t="s">
        <v>14</v>
      </c>
      <c r="E2899" t="s">
        <v>42</v>
      </c>
      <c r="F2899" t="s">
        <v>29</v>
      </c>
      <c r="G2899" t="s">
        <v>17</v>
      </c>
      <c r="H2899" t="str">
        <f t="shared" si="180"/>
        <v>Remote</v>
      </c>
      <c r="I2899" t="s">
        <v>26</v>
      </c>
      <c r="J2899" t="str">
        <f t="shared" si="181"/>
        <v>3-6 yrs</v>
      </c>
      <c r="K2899">
        <f t="shared" ca="1" si="183"/>
        <v>4</v>
      </c>
      <c r="L2899" t="s">
        <v>27</v>
      </c>
      <c r="M2899">
        <v>0</v>
      </c>
      <c r="N2899">
        <v>0</v>
      </c>
      <c r="O2899">
        <v>1</v>
      </c>
      <c r="P2899">
        <v>1</v>
      </c>
      <c r="Q2899">
        <v>0</v>
      </c>
      <c r="R2899">
        <f>SUM(M2899:N2899:O2899:P2899:Q2899)</f>
        <v>2</v>
      </c>
      <c r="S2899" s="1">
        <v>109455</v>
      </c>
      <c r="T2899" s="1" t="str">
        <f t="shared" si="182"/>
        <v>Medium</v>
      </c>
      <c r="U2899">
        <v>8</v>
      </c>
      <c r="V2899">
        <v>2024</v>
      </c>
      <c r="W2899" t="s">
        <v>28</v>
      </c>
      <c r="X2899">
        <v>2</v>
      </c>
    </row>
    <row r="2900" spans="1:24" x14ac:dyDescent="0.3">
      <c r="A2900">
        <v>2899</v>
      </c>
      <c r="B2900" t="s">
        <v>31</v>
      </c>
      <c r="C2900" t="str">
        <f>_xlfn.XLOOKUP(B2900,Lookup_table!B:B,Lookup_table!C:C)</f>
        <v>Business</v>
      </c>
      <c r="D2900" t="s">
        <v>34</v>
      </c>
      <c r="E2900" t="s">
        <v>38</v>
      </c>
      <c r="F2900" t="s">
        <v>43</v>
      </c>
      <c r="G2900" t="s">
        <v>17</v>
      </c>
      <c r="H2900" t="str">
        <f t="shared" si="180"/>
        <v>Remote</v>
      </c>
      <c r="I2900" t="s">
        <v>35</v>
      </c>
      <c r="J2900" t="str">
        <f t="shared" si="181"/>
        <v>0-2 yrs</v>
      </c>
      <c r="K2900">
        <f t="shared" ca="1" si="183"/>
        <v>2</v>
      </c>
      <c r="L2900" t="s">
        <v>19</v>
      </c>
      <c r="M2900">
        <v>0</v>
      </c>
      <c r="N2900">
        <v>1</v>
      </c>
      <c r="O2900">
        <v>0</v>
      </c>
      <c r="P2900">
        <v>1</v>
      </c>
      <c r="Q2900">
        <v>0</v>
      </c>
      <c r="R2900">
        <f>SUM(M2900:N2900:O2900:P2900:Q2900)</f>
        <v>2</v>
      </c>
      <c r="S2900" s="1">
        <v>66241</v>
      </c>
      <c r="T2900" s="1" t="str">
        <f t="shared" si="182"/>
        <v>Low</v>
      </c>
      <c r="U2900">
        <v>10</v>
      </c>
      <c r="V2900">
        <v>2020</v>
      </c>
      <c r="W2900" t="s">
        <v>34</v>
      </c>
      <c r="X2900">
        <v>4</v>
      </c>
    </row>
    <row r="2901" spans="1:24" x14ac:dyDescent="0.3">
      <c r="A2901">
        <v>2900</v>
      </c>
      <c r="B2901" t="s">
        <v>50</v>
      </c>
      <c r="C2901" t="str">
        <f>_xlfn.XLOOKUP(B2901,Lookup_table!B:B,Lookup_table!C:C)</f>
        <v>AI</v>
      </c>
      <c r="D2901" t="s">
        <v>34</v>
      </c>
      <c r="E2901" t="s">
        <v>23</v>
      </c>
      <c r="F2901" t="s">
        <v>51</v>
      </c>
      <c r="G2901" t="s">
        <v>25</v>
      </c>
      <c r="H2901" t="str">
        <f t="shared" si="180"/>
        <v>Onsite/Hybrid</v>
      </c>
      <c r="I2901" t="s">
        <v>35</v>
      </c>
      <c r="J2901" t="str">
        <f t="shared" si="181"/>
        <v>0-2 yrs</v>
      </c>
      <c r="K2901">
        <f t="shared" ca="1" si="183"/>
        <v>1</v>
      </c>
      <c r="L2901" t="s">
        <v>27</v>
      </c>
      <c r="M2901">
        <v>1</v>
      </c>
      <c r="N2901">
        <v>1</v>
      </c>
      <c r="O2901">
        <v>0</v>
      </c>
      <c r="P2901">
        <v>1</v>
      </c>
      <c r="Q2901">
        <v>1</v>
      </c>
      <c r="R2901">
        <f>SUM(M2901:N2901:O2901:P2901:Q2901)</f>
        <v>4</v>
      </c>
      <c r="S2901" s="1">
        <v>113391</v>
      </c>
      <c r="T2901" s="1" t="str">
        <f t="shared" si="182"/>
        <v>Medium</v>
      </c>
      <c r="U2901">
        <v>5</v>
      </c>
      <c r="V2901">
        <v>2021</v>
      </c>
      <c r="W2901" t="s">
        <v>20</v>
      </c>
      <c r="X2901">
        <v>1</v>
      </c>
    </row>
    <row r="2902" spans="1:24" x14ac:dyDescent="0.3">
      <c r="A2902">
        <v>2901</v>
      </c>
      <c r="B2902" t="s">
        <v>36</v>
      </c>
      <c r="C2902" t="str">
        <f>_xlfn.XLOOKUP(B2902,Lookup_table!B:B,Lookup_table!C:C)</f>
        <v>Data</v>
      </c>
      <c r="D2902" t="s">
        <v>14</v>
      </c>
      <c r="E2902" t="s">
        <v>32</v>
      </c>
      <c r="F2902" t="s">
        <v>29</v>
      </c>
      <c r="G2902" t="s">
        <v>30</v>
      </c>
      <c r="H2902" t="str">
        <f t="shared" si="180"/>
        <v>Onsite/Hybrid</v>
      </c>
      <c r="I2902" t="s">
        <v>26</v>
      </c>
      <c r="J2902" t="str">
        <f t="shared" si="181"/>
        <v>3-6 yrs</v>
      </c>
      <c r="K2902">
        <f t="shared" ca="1" si="183"/>
        <v>3</v>
      </c>
      <c r="L2902" t="s">
        <v>19</v>
      </c>
      <c r="M2902">
        <v>0</v>
      </c>
      <c r="N2902">
        <v>0</v>
      </c>
      <c r="O2902">
        <v>0</v>
      </c>
      <c r="P2902">
        <v>0</v>
      </c>
      <c r="Q2902">
        <v>0</v>
      </c>
      <c r="R2902">
        <f>SUM(M2902:N2902:O2902:P2902:Q2902)</f>
        <v>0</v>
      </c>
      <c r="S2902" s="1">
        <v>70498</v>
      </c>
      <c r="T2902" s="1" t="str">
        <f t="shared" si="182"/>
        <v>Medium</v>
      </c>
      <c r="U2902">
        <v>8</v>
      </c>
      <c r="V2902">
        <v>2026</v>
      </c>
      <c r="W2902" t="s">
        <v>20</v>
      </c>
      <c r="X2902">
        <v>2</v>
      </c>
    </row>
    <row r="2903" spans="1:24" x14ac:dyDescent="0.3">
      <c r="A2903">
        <v>2902</v>
      </c>
      <c r="B2903" t="s">
        <v>31</v>
      </c>
      <c r="C2903" t="str">
        <f>_xlfn.XLOOKUP(B2903,Lookup_table!B:B,Lookup_table!C:C)</f>
        <v>Business</v>
      </c>
      <c r="D2903" t="s">
        <v>37</v>
      </c>
      <c r="E2903" t="s">
        <v>42</v>
      </c>
      <c r="F2903" t="s">
        <v>43</v>
      </c>
      <c r="G2903" t="s">
        <v>25</v>
      </c>
      <c r="H2903" t="str">
        <f t="shared" si="180"/>
        <v>Onsite/Hybrid</v>
      </c>
      <c r="I2903" t="s">
        <v>18</v>
      </c>
      <c r="J2903" t="str">
        <f t="shared" si="181"/>
        <v>7+ yrs</v>
      </c>
      <c r="K2903">
        <f t="shared" ca="1" si="183"/>
        <v>15</v>
      </c>
      <c r="L2903" t="s">
        <v>19</v>
      </c>
      <c r="M2903">
        <v>0</v>
      </c>
      <c r="N2903">
        <v>0</v>
      </c>
      <c r="O2903">
        <v>1</v>
      </c>
      <c r="P2903">
        <v>1</v>
      </c>
      <c r="Q2903">
        <v>1</v>
      </c>
      <c r="R2903">
        <f>SUM(M2903:N2903:O2903:P2903:Q2903)</f>
        <v>3</v>
      </c>
      <c r="S2903" s="1">
        <v>140976</v>
      </c>
      <c r="T2903" s="1" t="str">
        <f t="shared" si="182"/>
        <v>High</v>
      </c>
      <c r="U2903">
        <v>1</v>
      </c>
      <c r="V2903">
        <v>2024</v>
      </c>
      <c r="W2903" t="s">
        <v>28</v>
      </c>
      <c r="X2903">
        <v>3</v>
      </c>
    </row>
    <row r="2904" spans="1:24" x14ac:dyDescent="0.3">
      <c r="A2904">
        <v>2903</v>
      </c>
      <c r="B2904" t="s">
        <v>36</v>
      </c>
      <c r="C2904" t="str">
        <f>_xlfn.XLOOKUP(B2904,Lookup_table!B:B,Lookup_table!C:C)</f>
        <v>Data</v>
      </c>
      <c r="D2904" t="s">
        <v>22</v>
      </c>
      <c r="E2904" t="s">
        <v>42</v>
      </c>
      <c r="F2904" t="s">
        <v>43</v>
      </c>
      <c r="G2904" t="s">
        <v>30</v>
      </c>
      <c r="H2904" t="str">
        <f t="shared" si="180"/>
        <v>Onsite/Hybrid</v>
      </c>
      <c r="I2904" t="s">
        <v>18</v>
      </c>
      <c r="J2904" t="str">
        <f t="shared" si="181"/>
        <v>7+ yrs</v>
      </c>
      <c r="K2904">
        <f t="shared" ca="1" si="183"/>
        <v>12</v>
      </c>
      <c r="L2904" t="s">
        <v>27</v>
      </c>
      <c r="M2904">
        <v>0</v>
      </c>
      <c r="N2904">
        <v>0</v>
      </c>
      <c r="O2904">
        <v>0</v>
      </c>
      <c r="P2904">
        <v>1</v>
      </c>
      <c r="Q2904">
        <v>1</v>
      </c>
      <c r="R2904">
        <f>SUM(M2904:N2904:O2904:P2904:Q2904)</f>
        <v>2</v>
      </c>
      <c r="S2904" s="1">
        <v>142933</v>
      </c>
      <c r="T2904" s="1" t="str">
        <f t="shared" si="182"/>
        <v>High</v>
      </c>
      <c r="U2904">
        <v>12</v>
      </c>
      <c r="V2904">
        <v>2021</v>
      </c>
      <c r="W2904" t="s">
        <v>34</v>
      </c>
      <c r="X2904">
        <v>2</v>
      </c>
    </row>
    <row r="2905" spans="1:24" x14ac:dyDescent="0.3">
      <c r="A2905">
        <v>2904</v>
      </c>
      <c r="B2905" t="s">
        <v>36</v>
      </c>
      <c r="C2905" t="str">
        <f>_xlfn.XLOOKUP(B2905,Lookup_table!B:B,Lookup_table!C:C)</f>
        <v>Data</v>
      </c>
      <c r="D2905" t="s">
        <v>37</v>
      </c>
      <c r="E2905" t="s">
        <v>38</v>
      </c>
      <c r="F2905" t="s">
        <v>16</v>
      </c>
      <c r="G2905" t="s">
        <v>25</v>
      </c>
      <c r="H2905" t="str">
        <f t="shared" si="180"/>
        <v>Onsite/Hybrid</v>
      </c>
      <c r="I2905" t="s">
        <v>18</v>
      </c>
      <c r="J2905" t="str">
        <f t="shared" si="181"/>
        <v>7+ yrs</v>
      </c>
      <c r="K2905">
        <f t="shared" ca="1" si="183"/>
        <v>9</v>
      </c>
      <c r="L2905" t="s">
        <v>27</v>
      </c>
      <c r="M2905">
        <v>1</v>
      </c>
      <c r="N2905">
        <v>1</v>
      </c>
      <c r="O2905">
        <v>0</v>
      </c>
      <c r="P2905">
        <v>1</v>
      </c>
      <c r="Q2905">
        <v>0</v>
      </c>
      <c r="R2905">
        <f>SUM(M2905:N2905:O2905:P2905:Q2905)</f>
        <v>3</v>
      </c>
      <c r="S2905" s="1">
        <v>112781</v>
      </c>
      <c r="T2905" s="1" t="str">
        <f t="shared" si="182"/>
        <v>Medium</v>
      </c>
      <c r="U2905">
        <v>10</v>
      </c>
      <c r="V2905">
        <v>2020</v>
      </c>
      <c r="W2905" t="s">
        <v>28</v>
      </c>
      <c r="X2905">
        <v>8</v>
      </c>
    </row>
    <row r="2906" spans="1:24" x14ac:dyDescent="0.3">
      <c r="A2906">
        <v>2905</v>
      </c>
      <c r="B2906" t="s">
        <v>31</v>
      </c>
      <c r="C2906" t="str">
        <f>_xlfn.XLOOKUP(B2906,Lookup_table!B:B,Lookup_table!C:C)</f>
        <v>Business</v>
      </c>
      <c r="D2906" t="s">
        <v>37</v>
      </c>
      <c r="E2906" t="s">
        <v>38</v>
      </c>
      <c r="F2906" t="s">
        <v>24</v>
      </c>
      <c r="G2906" t="s">
        <v>17</v>
      </c>
      <c r="H2906" t="str">
        <f t="shared" si="180"/>
        <v>Remote</v>
      </c>
      <c r="I2906" t="s">
        <v>35</v>
      </c>
      <c r="J2906" t="str">
        <f t="shared" si="181"/>
        <v>0-2 yrs</v>
      </c>
      <c r="K2906">
        <f t="shared" ca="1" si="183"/>
        <v>2</v>
      </c>
      <c r="L2906" t="s">
        <v>39</v>
      </c>
      <c r="M2906">
        <v>1</v>
      </c>
      <c r="N2906">
        <v>1</v>
      </c>
      <c r="O2906">
        <v>1</v>
      </c>
      <c r="P2906">
        <v>1</v>
      </c>
      <c r="Q2906">
        <v>1</v>
      </c>
      <c r="R2906">
        <f>SUM(M2906:N2906:O2906:P2906:Q2906)</f>
        <v>5</v>
      </c>
      <c r="S2906" s="1">
        <v>88575</v>
      </c>
      <c r="T2906" s="1" t="str">
        <f t="shared" si="182"/>
        <v>Medium</v>
      </c>
      <c r="U2906">
        <v>1</v>
      </c>
      <c r="V2906">
        <v>2025</v>
      </c>
      <c r="W2906" t="s">
        <v>28</v>
      </c>
      <c r="X2906">
        <v>8</v>
      </c>
    </row>
    <row r="2907" spans="1:24" x14ac:dyDescent="0.3">
      <c r="A2907">
        <v>2906</v>
      </c>
      <c r="B2907" t="s">
        <v>33</v>
      </c>
      <c r="C2907" t="str">
        <f>_xlfn.XLOOKUP(B2907,Lookup_table!B:B,Lookup_table!C:C)</f>
        <v>Data</v>
      </c>
      <c r="D2907" t="s">
        <v>14</v>
      </c>
      <c r="E2907" t="s">
        <v>32</v>
      </c>
      <c r="F2907" t="s">
        <v>29</v>
      </c>
      <c r="G2907" t="s">
        <v>25</v>
      </c>
      <c r="H2907" t="str">
        <f t="shared" si="180"/>
        <v>Onsite/Hybrid</v>
      </c>
      <c r="I2907" t="s">
        <v>35</v>
      </c>
      <c r="J2907" t="str">
        <f t="shared" si="181"/>
        <v>0-2 yrs</v>
      </c>
      <c r="K2907">
        <f t="shared" ca="1" si="183"/>
        <v>2</v>
      </c>
      <c r="L2907" t="s">
        <v>39</v>
      </c>
      <c r="M2907">
        <v>0</v>
      </c>
      <c r="N2907">
        <v>0</v>
      </c>
      <c r="O2907">
        <v>0</v>
      </c>
      <c r="P2907">
        <v>0</v>
      </c>
      <c r="Q2907">
        <v>0</v>
      </c>
      <c r="R2907">
        <f>SUM(M2907:N2907:O2907:P2907:Q2907)</f>
        <v>0</v>
      </c>
      <c r="S2907" s="1">
        <v>50940</v>
      </c>
      <c r="T2907" s="1" t="str">
        <f t="shared" si="182"/>
        <v>Low</v>
      </c>
      <c r="U2907">
        <v>1</v>
      </c>
      <c r="V2907">
        <v>2021</v>
      </c>
      <c r="W2907" t="s">
        <v>34</v>
      </c>
      <c r="X2907">
        <v>4</v>
      </c>
    </row>
    <row r="2908" spans="1:24" x14ac:dyDescent="0.3">
      <c r="A2908">
        <v>2907</v>
      </c>
      <c r="B2908" t="s">
        <v>31</v>
      </c>
      <c r="C2908" t="str">
        <f>_xlfn.XLOOKUP(B2908,Lookup_table!B:B,Lookup_table!C:C)</f>
        <v>Business</v>
      </c>
      <c r="D2908" t="s">
        <v>34</v>
      </c>
      <c r="E2908" t="s">
        <v>38</v>
      </c>
      <c r="F2908" t="s">
        <v>44</v>
      </c>
      <c r="G2908" t="s">
        <v>30</v>
      </c>
      <c r="H2908" t="str">
        <f t="shared" si="180"/>
        <v>Onsite/Hybrid</v>
      </c>
      <c r="I2908" t="s">
        <v>18</v>
      </c>
      <c r="J2908" t="str">
        <f t="shared" si="181"/>
        <v>7+ yrs</v>
      </c>
      <c r="K2908">
        <f t="shared" ca="1" si="183"/>
        <v>15</v>
      </c>
      <c r="L2908" t="s">
        <v>27</v>
      </c>
      <c r="M2908">
        <v>1</v>
      </c>
      <c r="N2908">
        <v>1</v>
      </c>
      <c r="O2908">
        <v>1</v>
      </c>
      <c r="P2908">
        <v>0</v>
      </c>
      <c r="Q2908">
        <v>0</v>
      </c>
      <c r="R2908">
        <f>SUM(M2908:N2908:O2908:P2908:Q2908)</f>
        <v>3</v>
      </c>
      <c r="S2908" s="1">
        <v>119336</v>
      </c>
      <c r="T2908" s="1" t="str">
        <f t="shared" si="182"/>
        <v>Medium</v>
      </c>
      <c r="U2908">
        <v>7</v>
      </c>
      <c r="V2908">
        <v>2024</v>
      </c>
      <c r="W2908" t="s">
        <v>34</v>
      </c>
      <c r="X2908">
        <v>2</v>
      </c>
    </row>
    <row r="2909" spans="1:24" x14ac:dyDescent="0.3">
      <c r="A2909">
        <v>2908</v>
      </c>
      <c r="B2909" t="s">
        <v>50</v>
      </c>
      <c r="C2909" t="str">
        <f>_xlfn.XLOOKUP(B2909,Lookup_table!B:B,Lookup_table!C:C)</f>
        <v>AI</v>
      </c>
      <c r="D2909" t="s">
        <v>22</v>
      </c>
      <c r="E2909" t="s">
        <v>42</v>
      </c>
      <c r="F2909" t="s">
        <v>24</v>
      </c>
      <c r="G2909" t="s">
        <v>25</v>
      </c>
      <c r="H2909" t="str">
        <f t="shared" si="180"/>
        <v>Onsite/Hybrid</v>
      </c>
      <c r="I2909" t="s">
        <v>18</v>
      </c>
      <c r="J2909" t="str">
        <f t="shared" si="181"/>
        <v>7+ yrs</v>
      </c>
      <c r="K2909">
        <f t="shared" ca="1" si="183"/>
        <v>14</v>
      </c>
      <c r="L2909" t="s">
        <v>19</v>
      </c>
      <c r="M2909">
        <v>1</v>
      </c>
      <c r="N2909">
        <v>0</v>
      </c>
      <c r="O2909">
        <v>0</v>
      </c>
      <c r="P2909">
        <v>1</v>
      </c>
      <c r="Q2909">
        <v>0</v>
      </c>
      <c r="R2909">
        <f>SUM(M2909:N2909:O2909:P2909:Q2909)</f>
        <v>2</v>
      </c>
      <c r="S2909" s="1">
        <v>179442</v>
      </c>
      <c r="T2909" s="1" t="str">
        <f t="shared" si="182"/>
        <v>High</v>
      </c>
      <c r="U2909">
        <v>12</v>
      </c>
      <c r="V2909">
        <v>2026</v>
      </c>
      <c r="W2909" t="s">
        <v>34</v>
      </c>
      <c r="X2909">
        <v>3</v>
      </c>
    </row>
    <row r="2910" spans="1:24" x14ac:dyDescent="0.3">
      <c r="A2910">
        <v>2909</v>
      </c>
      <c r="B2910" t="s">
        <v>33</v>
      </c>
      <c r="C2910" t="str">
        <f>_xlfn.XLOOKUP(B2910,Lookup_table!B:B,Lookup_table!C:C)</f>
        <v>Data</v>
      </c>
      <c r="D2910" t="s">
        <v>14</v>
      </c>
      <c r="E2910" t="s">
        <v>40</v>
      </c>
      <c r="F2910" t="s">
        <v>24</v>
      </c>
      <c r="G2910" t="s">
        <v>25</v>
      </c>
      <c r="H2910" t="str">
        <f t="shared" si="180"/>
        <v>Onsite/Hybrid</v>
      </c>
      <c r="I2910" t="s">
        <v>18</v>
      </c>
      <c r="J2910" t="str">
        <f t="shared" si="181"/>
        <v>7+ yrs</v>
      </c>
      <c r="K2910">
        <f t="shared" ca="1" si="183"/>
        <v>11</v>
      </c>
      <c r="L2910" t="s">
        <v>39</v>
      </c>
      <c r="M2910">
        <v>0</v>
      </c>
      <c r="N2910">
        <v>0</v>
      </c>
      <c r="O2910">
        <v>1</v>
      </c>
      <c r="P2910">
        <v>0</v>
      </c>
      <c r="Q2910">
        <v>1</v>
      </c>
      <c r="R2910">
        <f>SUM(M2910:N2910:O2910:P2910:Q2910)</f>
        <v>2</v>
      </c>
      <c r="S2910" s="1">
        <v>124143</v>
      </c>
      <c r="T2910" s="1" t="str">
        <f t="shared" si="182"/>
        <v>High</v>
      </c>
      <c r="U2910">
        <v>4</v>
      </c>
      <c r="V2910">
        <v>2024</v>
      </c>
      <c r="W2910" t="s">
        <v>34</v>
      </c>
      <c r="X2910">
        <v>1</v>
      </c>
    </row>
    <row r="2911" spans="1:24" x14ac:dyDescent="0.3">
      <c r="A2911">
        <v>2910</v>
      </c>
      <c r="B2911" t="s">
        <v>50</v>
      </c>
      <c r="C2911" t="str">
        <f>_xlfn.XLOOKUP(B2911,Lookup_table!B:B,Lookup_table!C:C)</f>
        <v>AI</v>
      </c>
      <c r="D2911" t="s">
        <v>34</v>
      </c>
      <c r="E2911" t="s">
        <v>38</v>
      </c>
      <c r="F2911" t="s">
        <v>44</v>
      </c>
      <c r="G2911" t="s">
        <v>25</v>
      </c>
      <c r="H2911" t="str">
        <f t="shared" si="180"/>
        <v>Onsite/Hybrid</v>
      </c>
      <c r="I2911" t="s">
        <v>26</v>
      </c>
      <c r="J2911" t="str">
        <f t="shared" si="181"/>
        <v>3-6 yrs</v>
      </c>
      <c r="K2911">
        <f t="shared" ca="1" si="183"/>
        <v>4</v>
      </c>
      <c r="L2911" t="s">
        <v>19</v>
      </c>
      <c r="M2911">
        <v>0</v>
      </c>
      <c r="N2911">
        <v>1</v>
      </c>
      <c r="O2911">
        <v>1</v>
      </c>
      <c r="P2911">
        <v>0</v>
      </c>
      <c r="Q2911">
        <v>1</v>
      </c>
      <c r="R2911">
        <f>SUM(M2911:N2911:O2911:P2911:Q2911)</f>
        <v>3</v>
      </c>
      <c r="S2911" s="1">
        <v>144586</v>
      </c>
      <c r="T2911" s="1" t="str">
        <f t="shared" si="182"/>
        <v>High</v>
      </c>
      <c r="U2911">
        <v>6</v>
      </c>
      <c r="V2911">
        <v>2022</v>
      </c>
      <c r="W2911" t="s">
        <v>28</v>
      </c>
      <c r="X2911">
        <v>7</v>
      </c>
    </row>
    <row r="2912" spans="1:24" x14ac:dyDescent="0.3">
      <c r="A2912">
        <v>2911</v>
      </c>
      <c r="B2912" t="s">
        <v>21</v>
      </c>
      <c r="C2912" t="str">
        <f>_xlfn.XLOOKUP(B2912,Lookup_table!B:B,Lookup_table!C:C)</f>
        <v>AI</v>
      </c>
      <c r="D2912" t="s">
        <v>22</v>
      </c>
      <c r="E2912" t="s">
        <v>42</v>
      </c>
      <c r="F2912" t="s">
        <v>43</v>
      </c>
      <c r="G2912" t="s">
        <v>30</v>
      </c>
      <c r="H2912" t="str">
        <f t="shared" si="180"/>
        <v>Onsite/Hybrid</v>
      </c>
      <c r="I2912" t="s">
        <v>35</v>
      </c>
      <c r="J2912" t="str">
        <f t="shared" si="181"/>
        <v>0-2 yrs</v>
      </c>
      <c r="K2912">
        <f t="shared" ca="1" si="183"/>
        <v>2</v>
      </c>
      <c r="L2912" t="s">
        <v>39</v>
      </c>
      <c r="M2912">
        <v>1</v>
      </c>
      <c r="N2912">
        <v>0</v>
      </c>
      <c r="O2912">
        <v>1</v>
      </c>
      <c r="P2912">
        <v>1</v>
      </c>
      <c r="Q2912">
        <v>1</v>
      </c>
      <c r="R2912">
        <f>SUM(M2912:N2912:O2912:P2912:Q2912)</f>
        <v>4</v>
      </c>
      <c r="S2912" s="1">
        <v>145391</v>
      </c>
      <c r="T2912" s="1" t="str">
        <f t="shared" si="182"/>
        <v>High</v>
      </c>
      <c r="U2912">
        <v>7</v>
      </c>
      <c r="V2912">
        <v>2024</v>
      </c>
      <c r="W2912" t="s">
        <v>28</v>
      </c>
      <c r="X2912">
        <v>4</v>
      </c>
    </row>
    <row r="2913" spans="1:24" x14ac:dyDescent="0.3">
      <c r="A2913">
        <v>2912</v>
      </c>
      <c r="B2913" t="s">
        <v>21</v>
      </c>
      <c r="C2913" t="str">
        <f>_xlfn.XLOOKUP(B2913,Lookup_table!B:B,Lookup_table!C:C)</f>
        <v>AI</v>
      </c>
      <c r="D2913" t="s">
        <v>34</v>
      </c>
      <c r="E2913" t="s">
        <v>38</v>
      </c>
      <c r="F2913" t="s">
        <v>43</v>
      </c>
      <c r="G2913" t="s">
        <v>30</v>
      </c>
      <c r="H2913" t="str">
        <f t="shared" si="180"/>
        <v>Onsite/Hybrid</v>
      </c>
      <c r="I2913" t="s">
        <v>35</v>
      </c>
      <c r="J2913" t="str">
        <f t="shared" si="181"/>
        <v>0-2 yrs</v>
      </c>
      <c r="K2913">
        <f t="shared" ca="1" si="183"/>
        <v>1</v>
      </c>
      <c r="L2913" t="s">
        <v>27</v>
      </c>
      <c r="M2913">
        <v>1</v>
      </c>
      <c r="N2913">
        <v>0</v>
      </c>
      <c r="O2913">
        <v>0</v>
      </c>
      <c r="P2913">
        <v>1</v>
      </c>
      <c r="Q2913">
        <v>1</v>
      </c>
      <c r="R2913">
        <f>SUM(M2913:N2913:O2913:P2913:Q2913)</f>
        <v>3</v>
      </c>
      <c r="S2913" s="1">
        <v>110368</v>
      </c>
      <c r="T2913" s="1" t="str">
        <f t="shared" si="182"/>
        <v>Medium</v>
      </c>
      <c r="U2913">
        <v>6</v>
      </c>
      <c r="V2913">
        <v>2025</v>
      </c>
      <c r="W2913" t="s">
        <v>20</v>
      </c>
      <c r="X2913">
        <v>4</v>
      </c>
    </row>
    <row r="2914" spans="1:24" x14ac:dyDescent="0.3">
      <c r="A2914">
        <v>2913</v>
      </c>
      <c r="B2914" t="s">
        <v>33</v>
      </c>
      <c r="C2914" t="str">
        <f>_xlfn.XLOOKUP(B2914,Lookup_table!B:B,Lookup_table!C:C)</f>
        <v>Data</v>
      </c>
      <c r="D2914" t="s">
        <v>22</v>
      </c>
      <c r="E2914" t="s">
        <v>32</v>
      </c>
      <c r="F2914" t="s">
        <v>51</v>
      </c>
      <c r="G2914" t="s">
        <v>17</v>
      </c>
      <c r="H2914" t="str">
        <f t="shared" si="180"/>
        <v>Remote</v>
      </c>
      <c r="I2914" t="s">
        <v>18</v>
      </c>
      <c r="J2914" t="str">
        <f t="shared" si="181"/>
        <v>7+ yrs</v>
      </c>
      <c r="K2914">
        <f t="shared" ca="1" si="183"/>
        <v>7</v>
      </c>
      <c r="L2914" t="s">
        <v>39</v>
      </c>
      <c r="M2914">
        <v>0</v>
      </c>
      <c r="N2914">
        <v>0</v>
      </c>
      <c r="O2914">
        <v>0</v>
      </c>
      <c r="P2914">
        <v>0</v>
      </c>
      <c r="Q2914">
        <v>0</v>
      </c>
      <c r="R2914">
        <f>SUM(M2914:N2914:O2914:P2914:Q2914)</f>
        <v>0</v>
      </c>
      <c r="S2914" s="1">
        <v>118781</v>
      </c>
      <c r="T2914" s="1" t="str">
        <f t="shared" si="182"/>
        <v>Medium</v>
      </c>
      <c r="U2914">
        <v>8</v>
      </c>
      <c r="V2914">
        <v>2024</v>
      </c>
      <c r="W2914" t="s">
        <v>20</v>
      </c>
      <c r="X2914">
        <v>6</v>
      </c>
    </row>
    <row r="2915" spans="1:24" x14ac:dyDescent="0.3">
      <c r="A2915">
        <v>2914</v>
      </c>
      <c r="B2915" t="s">
        <v>33</v>
      </c>
      <c r="C2915" t="str">
        <f>_xlfn.XLOOKUP(B2915,Lookup_table!B:B,Lookup_table!C:C)</f>
        <v>Data</v>
      </c>
      <c r="D2915" t="s">
        <v>14</v>
      </c>
      <c r="E2915" t="s">
        <v>23</v>
      </c>
      <c r="F2915" t="s">
        <v>44</v>
      </c>
      <c r="G2915" t="s">
        <v>17</v>
      </c>
      <c r="H2915" t="str">
        <f t="shared" si="180"/>
        <v>Remote</v>
      </c>
      <c r="I2915" t="s">
        <v>18</v>
      </c>
      <c r="J2915" t="str">
        <f t="shared" si="181"/>
        <v>7+ yrs</v>
      </c>
      <c r="K2915">
        <f t="shared" ca="1" si="183"/>
        <v>12</v>
      </c>
      <c r="L2915" t="s">
        <v>19</v>
      </c>
      <c r="M2915">
        <v>0</v>
      </c>
      <c r="N2915">
        <v>1</v>
      </c>
      <c r="O2915">
        <v>1</v>
      </c>
      <c r="P2915">
        <v>0</v>
      </c>
      <c r="Q2915">
        <v>1</v>
      </c>
      <c r="R2915">
        <f>SUM(M2915:N2915:O2915:P2915:Q2915)</f>
        <v>3</v>
      </c>
      <c r="S2915" s="1">
        <v>121255</v>
      </c>
      <c r="T2915" s="1" t="str">
        <f t="shared" si="182"/>
        <v>High</v>
      </c>
      <c r="U2915">
        <v>9</v>
      </c>
      <c r="V2915">
        <v>2021</v>
      </c>
      <c r="W2915" t="s">
        <v>20</v>
      </c>
      <c r="X2915">
        <v>4</v>
      </c>
    </row>
    <row r="2916" spans="1:24" x14ac:dyDescent="0.3">
      <c r="A2916">
        <v>2915</v>
      </c>
      <c r="B2916" t="s">
        <v>50</v>
      </c>
      <c r="C2916" t="str">
        <f>_xlfn.XLOOKUP(B2916,Lookup_table!B:B,Lookup_table!C:C)</f>
        <v>AI</v>
      </c>
      <c r="D2916" t="s">
        <v>34</v>
      </c>
      <c r="E2916" t="s">
        <v>32</v>
      </c>
      <c r="F2916" t="s">
        <v>51</v>
      </c>
      <c r="G2916" t="s">
        <v>17</v>
      </c>
      <c r="H2916" t="str">
        <f t="shared" si="180"/>
        <v>Remote</v>
      </c>
      <c r="I2916" t="s">
        <v>35</v>
      </c>
      <c r="J2916" t="str">
        <f t="shared" si="181"/>
        <v>0-2 yrs</v>
      </c>
      <c r="K2916">
        <f t="shared" ca="1" si="183"/>
        <v>2</v>
      </c>
      <c r="L2916" t="s">
        <v>19</v>
      </c>
      <c r="M2916">
        <v>1</v>
      </c>
      <c r="N2916">
        <v>0</v>
      </c>
      <c r="O2916">
        <v>0</v>
      </c>
      <c r="P2916">
        <v>1</v>
      </c>
      <c r="Q2916">
        <v>1</v>
      </c>
      <c r="R2916">
        <f>SUM(M2916:N2916:O2916:P2916:Q2916)</f>
        <v>3</v>
      </c>
      <c r="S2916" s="1">
        <v>116632</v>
      </c>
      <c r="T2916" s="1" t="str">
        <f t="shared" si="182"/>
        <v>Medium</v>
      </c>
      <c r="U2916">
        <v>6</v>
      </c>
      <c r="V2916">
        <v>2025</v>
      </c>
      <c r="W2916" t="s">
        <v>34</v>
      </c>
      <c r="X2916">
        <v>6</v>
      </c>
    </row>
    <row r="2917" spans="1:24" x14ac:dyDescent="0.3">
      <c r="A2917">
        <v>2916</v>
      </c>
      <c r="B2917" t="s">
        <v>50</v>
      </c>
      <c r="C2917" t="str">
        <f>_xlfn.XLOOKUP(B2917,Lookup_table!B:B,Lookup_table!C:C)</f>
        <v>AI</v>
      </c>
      <c r="D2917" t="s">
        <v>14</v>
      </c>
      <c r="E2917" t="s">
        <v>40</v>
      </c>
      <c r="F2917" t="s">
        <v>43</v>
      </c>
      <c r="G2917" t="s">
        <v>17</v>
      </c>
      <c r="H2917" t="str">
        <f t="shared" si="180"/>
        <v>Remote</v>
      </c>
      <c r="I2917" t="s">
        <v>26</v>
      </c>
      <c r="J2917" t="str">
        <f t="shared" si="181"/>
        <v>3-6 yrs</v>
      </c>
      <c r="K2917">
        <f t="shared" ca="1" si="183"/>
        <v>6</v>
      </c>
      <c r="L2917" t="s">
        <v>19</v>
      </c>
      <c r="M2917">
        <v>0</v>
      </c>
      <c r="N2917">
        <v>1</v>
      </c>
      <c r="O2917">
        <v>1</v>
      </c>
      <c r="P2917">
        <v>0</v>
      </c>
      <c r="Q2917">
        <v>0</v>
      </c>
      <c r="R2917">
        <f>SUM(M2917:N2917:O2917:P2917:Q2917)</f>
        <v>2</v>
      </c>
      <c r="S2917" s="1">
        <v>128991</v>
      </c>
      <c r="T2917" s="1" t="str">
        <f t="shared" si="182"/>
        <v>High</v>
      </c>
      <c r="U2917">
        <v>2</v>
      </c>
      <c r="V2917">
        <v>2024</v>
      </c>
      <c r="W2917" t="s">
        <v>20</v>
      </c>
      <c r="X2917">
        <v>2</v>
      </c>
    </row>
    <row r="2918" spans="1:24" x14ac:dyDescent="0.3">
      <c r="A2918">
        <v>2917</v>
      </c>
      <c r="B2918" t="s">
        <v>33</v>
      </c>
      <c r="C2918" t="str">
        <f>_xlfn.XLOOKUP(B2918,Lookup_table!B:B,Lookup_table!C:C)</f>
        <v>Data</v>
      </c>
      <c r="D2918" t="s">
        <v>14</v>
      </c>
      <c r="E2918" t="s">
        <v>40</v>
      </c>
      <c r="F2918" t="s">
        <v>24</v>
      </c>
      <c r="G2918" t="s">
        <v>17</v>
      </c>
      <c r="H2918" t="str">
        <f t="shared" si="180"/>
        <v>Remote</v>
      </c>
      <c r="I2918" t="s">
        <v>18</v>
      </c>
      <c r="J2918" t="str">
        <f t="shared" si="181"/>
        <v>7+ yrs</v>
      </c>
      <c r="K2918">
        <f t="shared" ca="1" si="183"/>
        <v>15</v>
      </c>
      <c r="L2918" t="s">
        <v>19</v>
      </c>
      <c r="M2918">
        <v>0</v>
      </c>
      <c r="N2918">
        <v>1</v>
      </c>
      <c r="O2918">
        <v>1</v>
      </c>
      <c r="P2918">
        <v>0</v>
      </c>
      <c r="Q2918">
        <v>1</v>
      </c>
      <c r="R2918">
        <f>SUM(M2918:N2918:O2918:P2918:Q2918)</f>
        <v>3</v>
      </c>
      <c r="S2918" s="1">
        <v>128146</v>
      </c>
      <c r="T2918" s="1" t="str">
        <f t="shared" si="182"/>
        <v>High</v>
      </c>
      <c r="U2918">
        <v>11</v>
      </c>
      <c r="V2918">
        <v>2020</v>
      </c>
      <c r="W2918" t="s">
        <v>34</v>
      </c>
      <c r="X2918">
        <v>6</v>
      </c>
    </row>
    <row r="2919" spans="1:24" x14ac:dyDescent="0.3">
      <c r="A2919">
        <v>2918</v>
      </c>
      <c r="B2919" t="s">
        <v>50</v>
      </c>
      <c r="C2919" t="str">
        <f>_xlfn.XLOOKUP(B2919,Lookup_table!B:B,Lookup_table!C:C)</f>
        <v>AI</v>
      </c>
      <c r="D2919" t="s">
        <v>14</v>
      </c>
      <c r="E2919" t="s">
        <v>23</v>
      </c>
      <c r="F2919" t="s">
        <v>51</v>
      </c>
      <c r="G2919" t="s">
        <v>25</v>
      </c>
      <c r="H2919" t="str">
        <f t="shared" si="180"/>
        <v>Onsite/Hybrid</v>
      </c>
      <c r="I2919" t="s">
        <v>18</v>
      </c>
      <c r="J2919" t="str">
        <f t="shared" si="181"/>
        <v>7+ yrs</v>
      </c>
      <c r="K2919">
        <f t="shared" ca="1" si="183"/>
        <v>13</v>
      </c>
      <c r="L2919" t="s">
        <v>19</v>
      </c>
      <c r="M2919">
        <v>1</v>
      </c>
      <c r="N2919">
        <v>1</v>
      </c>
      <c r="O2919">
        <v>0</v>
      </c>
      <c r="P2919">
        <v>0</v>
      </c>
      <c r="Q2919">
        <v>1</v>
      </c>
      <c r="R2919">
        <f>SUM(M2919:N2919:O2919:P2919:Q2919)</f>
        <v>3</v>
      </c>
      <c r="S2919" s="1">
        <v>152449</v>
      </c>
      <c r="T2919" s="1" t="str">
        <f t="shared" si="182"/>
        <v>High</v>
      </c>
      <c r="U2919">
        <v>8</v>
      </c>
      <c r="V2919">
        <v>2020</v>
      </c>
      <c r="W2919" t="s">
        <v>28</v>
      </c>
      <c r="X2919">
        <v>8</v>
      </c>
    </row>
    <row r="2920" spans="1:24" x14ac:dyDescent="0.3">
      <c r="A2920">
        <v>2919</v>
      </c>
      <c r="B2920" t="s">
        <v>41</v>
      </c>
      <c r="C2920" t="str">
        <f>_xlfn.XLOOKUP(B2920,Lookup_table!B:B,Lookup_table!C:C)</f>
        <v>Data</v>
      </c>
      <c r="D2920" t="s">
        <v>37</v>
      </c>
      <c r="E2920" t="s">
        <v>42</v>
      </c>
      <c r="F2920" t="s">
        <v>43</v>
      </c>
      <c r="G2920" t="s">
        <v>25</v>
      </c>
      <c r="H2920" t="str">
        <f t="shared" si="180"/>
        <v>Onsite/Hybrid</v>
      </c>
      <c r="I2920" t="s">
        <v>26</v>
      </c>
      <c r="J2920" t="str">
        <f t="shared" si="181"/>
        <v>3-6 yrs</v>
      </c>
      <c r="K2920">
        <f t="shared" ca="1" si="183"/>
        <v>5</v>
      </c>
      <c r="L2920" t="s">
        <v>19</v>
      </c>
      <c r="M2920">
        <v>1</v>
      </c>
      <c r="N2920">
        <v>1</v>
      </c>
      <c r="O2920">
        <v>1</v>
      </c>
      <c r="P2920">
        <v>1</v>
      </c>
      <c r="Q2920">
        <v>1</v>
      </c>
      <c r="R2920">
        <f>SUM(M2920:N2920:O2920:P2920:Q2920)</f>
        <v>5</v>
      </c>
      <c r="S2920" s="1">
        <v>118750</v>
      </c>
      <c r="T2920" s="1" t="str">
        <f t="shared" si="182"/>
        <v>Medium</v>
      </c>
      <c r="U2920">
        <v>5</v>
      </c>
      <c r="V2920">
        <v>2021</v>
      </c>
      <c r="W2920" t="s">
        <v>28</v>
      </c>
      <c r="X2920">
        <v>6</v>
      </c>
    </row>
    <row r="2921" spans="1:24" x14ac:dyDescent="0.3">
      <c r="A2921">
        <v>2920</v>
      </c>
      <c r="B2921" t="s">
        <v>33</v>
      </c>
      <c r="C2921" t="str">
        <f>_xlfn.XLOOKUP(B2921,Lookup_table!B:B,Lookup_table!C:C)</f>
        <v>Data</v>
      </c>
      <c r="D2921" t="s">
        <v>37</v>
      </c>
      <c r="E2921" t="s">
        <v>32</v>
      </c>
      <c r="F2921" t="s">
        <v>29</v>
      </c>
      <c r="G2921" t="s">
        <v>25</v>
      </c>
      <c r="H2921" t="str">
        <f t="shared" si="180"/>
        <v>Onsite/Hybrid</v>
      </c>
      <c r="I2921" t="s">
        <v>35</v>
      </c>
      <c r="J2921" t="str">
        <f t="shared" si="181"/>
        <v>0-2 yrs</v>
      </c>
      <c r="K2921">
        <f t="shared" ca="1" si="183"/>
        <v>2</v>
      </c>
      <c r="L2921" t="s">
        <v>27</v>
      </c>
      <c r="M2921">
        <v>1</v>
      </c>
      <c r="N2921">
        <v>1</v>
      </c>
      <c r="O2921">
        <v>0</v>
      </c>
      <c r="P2921">
        <v>1</v>
      </c>
      <c r="Q2921">
        <v>0</v>
      </c>
      <c r="R2921">
        <f>SUM(M2921:N2921:O2921:P2921:Q2921)</f>
        <v>3</v>
      </c>
      <c r="S2921" s="1">
        <v>65409</v>
      </c>
      <c r="T2921" s="1" t="str">
        <f t="shared" si="182"/>
        <v>Low</v>
      </c>
      <c r="U2921">
        <v>5</v>
      </c>
      <c r="V2921">
        <v>2022</v>
      </c>
      <c r="W2921" t="s">
        <v>28</v>
      </c>
      <c r="X2921">
        <v>7</v>
      </c>
    </row>
    <row r="2922" spans="1:24" x14ac:dyDescent="0.3">
      <c r="A2922">
        <v>2921</v>
      </c>
      <c r="B2922" t="s">
        <v>33</v>
      </c>
      <c r="C2922" t="str">
        <f>_xlfn.XLOOKUP(B2922,Lookup_table!B:B,Lookup_table!C:C)</f>
        <v>Data</v>
      </c>
      <c r="D2922" t="s">
        <v>34</v>
      </c>
      <c r="E2922" t="s">
        <v>38</v>
      </c>
      <c r="F2922" t="s">
        <v>44</v>
      </c>
      <c r="G2922" t="s">
        <v>17</v>
      </c>
      <c r="H2922" t="str">
        <f t="shared" si="180"/>
        <v>Remote</v>
      </c>
      <c r="I2922" t="s">
        <v>35</v>
      </c>
      <c r="J2922" t="str">
        <f t="shared" si="181"/>
        <v>0-2 yrs</v>
      </c>
      <c r="K2922">
        <f t="shared" ca="1" si="183"/>
        <v>2</v>
      </c>
      <c r="L2922" t="s">
        <v>19</v>
      </c>
      <c r="M2922">
        <v>1</v>
      </c>
      <c r="N2922">
        <v>0</v>
      </c>
      <c r="O2922">
        <v>1</v>
      </c>
      <c r="P2922">
        <v>0</v>
      </c>
      <c r="Q2922">
        <v>0</v>
      </c>
      <c r="R2922">
        <f>SUM(M2922:N2922:O2922:P2922:Q2922)</f>
        <v>2</v>
      </c>
      <c r="S2922" s="1">
        <v>66642</v>
      </c>
      <c r="T2922" s="1" t="str">
        <f t="shared" si="182"/>
        <v>Low</v>
      </c>
      <c r="U2922">
        <v>11</v>
      </c>
      <c r="V2922">
        <v>2025</v>
      </c>
      <c r="W2922" t="s">
        <v>20</v>
      </c>
      <c r="X2922">
        <v>1</v>
      </c>
    </row>
    <row r="2923" spans="1:24" x14ac:dyDescent="0.3">
      <c r="A2923">
        <v>2922</v>
      </c>
      <c r="B2923" t="s">
        <v>50</v>
      </c>
      <c r="C2923" t="str">
        <f>_xlfn.XLOOKUP(B2923,Lookup_table!B:B,Lookup_table!C:C)</f>
        <v>AI</v>
      </c>
      <c r="D2923" t="s">
        <v>34</v>
      </c>
      <c r="E2923" t="s">
        <v>32</v>
      </c>
      <c r="F2923" t="s">
        <v>24</v>
      </c>
      <c r="G2923" t="s">
        <v>17</v>
      </c>
      <c r="H2923" t="str">
        <f t="shared" si="180"/>
        <v>Remote</v>
      </c>
      <c r="I2923" t="s">
        <v>35</v>
      </c>
      <c r="J2923" t="str">
        <f t="shared" si="181"/>
        <v>0-2 yrs</v>
      </c>
      <c r="K2923">
        <f t="shared" ca="1" si="183"/>
        <v>2</v>
      </c>
      <c r="L2923" t="s">
        <v>19</v>
      </c>
      <c r="M2923">
        <v>0</v>
      </c>
      <c r="N2923">
        <v>1</v>
      </c>
      <c r="O2923">
        <v>1</v>
      </c>
      <c r="P2923">
        <v>0</v>
      </c>
      <c r="Q2923">
        <v>1</v>
      </c>
      <c r="R2923">
        <f>SUM(M2923:N2923:O2923:P2923:Q2923)</f>
        <v>3</v>
      </c>
      <c r="S2923" s="1">
        <v>111693</v>
      </c>
      <c r="T2923" s="1" t="str">
        <f t="shared" si="182"/>
        <v>Medium</v>
      </c>
      <c r="U2923">
        <v>5</v>
      </c>
      <c r="V2923">
        <v>2025</v>
      </c>
      <c r="W2923" t="s">
        <v>20</v>
      </c>
      <c r="X2923">
        <v>4</v>
      </c>
    </row>
    <row r="2924" spans="1:24" x14ac:dyDescent="0.3">
      <c r="A2924">
        <v>2923</v>
      </c>
      <c r="B2924" t="s">
        <v>33</v>
      </c>
      <c r="C2924" t="str">
        <f>_xlfn.XLOOKUP(B2924,Lookup_table!B:B,Lookup_table!C:C)</f>
        <v>Data</v>
      </c>
      <c r="D2924" t="s">
        <v>37</v>
      </c>
      <c r="E2924" t="s">
        <v>32</v>
      </c>
      <c r="F2924" t="s">
        <v>52</v>
      </c>
      <c r="G2924" t="s">
        <v>30</v>
      </c>
      <c r="H2924" t="str">
        <f t="shared" si="180"/>
        <v>Onsite/Hybrid</v>
      </c>
      <c r="I2924" t="s">
        <v>26</v>
      </c>
      <c r="J2924" t="str">
        <f t="shared" si="181"/>
        <v>3-6 yrs</v>
      </c>
      <c r="K2924">
        <f t="shared" ca="1" si="183"/>
        <v>3</v>
      </c>
      <c r="L2924" t="s">
        <v>39</v>
      </c>
      <c r="M2924">
        <v>1</v>
      </c>
      <c r="N2924">
        <v>1</v>
      </c>
      <c r="O2924">
        <v>0</v>
      </c>
      <c r="P2924">
        <v>1</v>
      </c>
      <c r="Q2924">
        <v>0</v>
      </c>
      <c r="R2924">
        <f>SUM(M2924:N2924:O2924:P2924:Q2924)</f>
        <v>3</v>
      </c>
      <c r="S2924" s="1">
        <v>90225</v>
      </c>
      <c r="T2924" s="1" t="str">
        <f t="shared" si="182"/>
        <v>Medium</v>
      </c>
      <c r="U2924">
        <v>2</v>
      </c>
      <c r="V2924">
        <v>2024</v>
      </c>
      <c r="W2924" t="s">
        <v>28</v>
      </c>
      <c r="X2924">
        <v>9</v>
      </c>
    </row>
    <row r="2925" spans="1:24" x14ac:dyDescent="0.3">
      <c r="A2925">
        <v>2924</v>
      </c>
      <c r="B2925" t="s">
        <v>36</v>
      </c>
      <c r="C2925" t="str">
        <f>_xlfn.XLOOKUP(B2925,Lookup_table!B:B,Lookup_table!C:C)</f>
        <v>Data</v>
      </c>
      <c r="D2925" t="s">
        <v>37</v>
      </c>
      <c r="E2925" t="s">
        <v>15</v>
      </c>
      <c r="F2925" t="s">
        <v>16</v>
      </c>
      <c r="G2925" t="s">
        <v>17</v>
      </c>
      <c r="H2925" t="str">
        <f t="shared" si="180"/>
        <v>Remote</v>
      </c>
      <c r="I2925" t="s">
        <v>26</v>
      </c>
      <c r="J2925" t="str">
        <f t="shared" si="181"/>
        <v>3-6 yrs</v>
      </c>
      <c r="K2925">
        <f t="shared" ca="1" si="183"/>
        <v>5</v>
      </c>
      <c r="L2925" t="s">
        <v>39</v>
      </c>
      <c r="M2925">
        <v>1</v>
      </c>
      <c r="N2925">
        <v>1</v>
      </c>
      <c r="O2925">
        <v>0</v>
      </c>
      <c r="P2925">
        <v>0</v>
      </c>
      <c r="Q2925">
        <v>0</v>
      </c>
      <c r="R2925">
        <f>SUM(M2925:N2925:O2925:P2925:Q2925)</f>
        <v>2</v>
      </c>
      <c r="S2925" s="1">
        <v>77947</v>
      </c>
      <c r="T2925" s="1" t="str">
        <f t="shared" si="182"/>
        <v>Medium</v>
      </c>
      <c r="U2925">
        <v>8</v>
      </c>
      <c r="V2925">
        <v>2020</v>
      </c>
      <c r="W2925" t="s">
        <v>20</v>
      </c>
      <c r="X2925">
        <v>5</v>
      </c>
    </row>
    <row r="2926" spans="1:24" x14ac:dyDescent="0.3">
      <c r="A2926">
        <v>2925</v>
      </c>
      <c r="B2926" t="s">
        <v>50</v>
      </c>
      <c r="C2926" t="str">
        <f>_xlfn.XLOOKUP(B2926,Lookup_table!B:B,Lookup_table!C:C)</f>
        <v>AI</v>
      </c>
      <c r="D2926" t="s">
        <v>37</v>
      </c>
      <c r="E2926" t="s">
        <v>23</v>
      </c>
      <c r="F2926" t="s">
        <v>29</v>
      </c>
      <c r="G2926" t="s">
        <v>17</v>
      </c>
      <c r="H2926" t="str">
        <f t="shared" si="180"/>
        <v>Remote</v>
      </c>
      <c r="I2926" t="s">
        <v>18</v>
      </c>
      <c r="J2926" t="str">
        <f t="shared" si="181"/>
        <v>7+ yrs</v>
      </c>
      <c r="K2926">
        <f t="shared" ca="1" si="183"/>
        <v>7</v>
      </c>
      <c r="L2926" t="s">
        <v>27</v>
      </c>
      <c r="M2926">
        <v>1</v>
      </c>
      <c r="N2926">
        <v>0</v>
      </c>
      <c r="O2926">
        <v>0</v>
      </c>
      <c r="P2926">
        <v>1</v>
      </c>
      <c r="Q2926">
        <v>0</v>
      </c>
      <c r="R2926">
        <f>SUM(M2926:N2926:O2926:P2926:Q2926)</f>
        <v>2</v>
      </c>
      <c r="S2926" s="1">
        <v>153568</v>
      </c>
      <c r="T2926" s="1" t="str">
        <f t="shared" si="182"/>
        <v>High</v>
      </c>
      <c r="U2926">
        <v>3</v>
      </c>
      <c r="V2926">
        <v>2022</v>
      </c>
      <c r="W2926" t="s">
        <v>20</v>
      </c>
      <c r="X2926">
        <v>3</v>
      </c>
    </row>
    <row r="2927" spans="1:24" x14ac:dyDescent="0.3">
      <c r="A2927">
        <v>2926</v>
      </c>
      <c r="B2927" t="s">
        <v>21</v>
      </c>
      <c r="C2927" t="str">
        <f>_xlfn.XLOOKUP(B2927,Lookup_table!B:B,Lookup_table!C:C)</f>
        <v>AI</v>
      </c>
      <c r="D2927" t="s">
        <v>14</v>
      </c>
      <c r="E2927" t="s">
        <v>32</v>
      </c>
      <c r="F2927" t="s">
        <v>16</v>
      </c>
      <c r="G2927" t="s">
        <v>25</v>
      </c>
      <c r="H2927" t="str">
        <f t="shared" si="180"/>
        <v>Onsite/Hybrid</v>
      </c>
      <c r="I2927" t="s">
        <v>35</v>
      </c>
      <c r="J2927" t="str">
        <f t="shared" si="181"/>
        <v>0-2 yrs</v>
      </c>
      <c r="K2927">
        <f t="shared" ca="1" si="183"/>
        <v>0</v>
      </c>
      <c r="L2927" t="s">
        <v>39</v>
      </c>
      <c r="M2927">
        <v>0</v>
      </c>
      <c r="N2927">
        <v>0</v>
      </c>
      <c r="O2927">
        <v>1</v>
      </c>
      <c r="P2927">
        <v>0</v>
      </c>
      <c r="Q2927">
        <v>0</v>
      </c>
      <c r="R2927">
        <f>SUM(M2927:N2927:O2927:P2927:Q2927)</f>
        <v>1</v>
      </c>
      <c r="S2927" s="1">
        <v>106346</v>
      </c>
      <c r="T2927" s="1" t="str">
        <f t="shared" si="182"/>
        <v>Medium</v>
      </c>
      <c r="U2927">
        <v>1</v>
      </c>
      <c r="V2927">
        <v>2020</v>
      </c>
      <c r="W2927" t="s">
        <v>28</v>
      </c>
      <c r="X2927">
        <v>9</v>
      </c>
    </row>
    <row r="2928" spans="1:24" x14ac:dyDescent="0.3">
      <c r="A2928">
        <v>2927</v>
      </c>
      <c r="B2928" t="s">
        <v>33</v>
      </c>
      <c r="C2928" t="str">
        <f>_xlfn.XLOOKUP(B2928,Lookup_table!B:B,Lookup_table!C:C)</f>
        <v>Data</v>
      </c>
      <c r="D2928" t="s">
        <v>22</v>
      </c>
      <c r="E2928" t="s">
        <v>15</v>
      </c>
      <c r="F2928" t="s">
        <v>29</v>
      </c>
      <c r="G2928" t="s">
        <v>30</v>
      </c>
      <c r="H2928" t="str">
        <f t="shared" si="180"/>
        <v>Onsite/Hybrid</v>
      </c>
      <c r="I2928" t="s">
        <v>26</v>
      </c>
      <c r="J2928" t="str">
        <f t="shared" si="181"/>
        <v>3-6 yrs</v>
      </c>
      <c r="K2928">
        <f t="shared" ca="1" si="183"/>
        <v>4</v>
      </c>
      <c r="L2928" t="s">
        <v>27</v>
      </c>
      <c r="M2928">
        <v>0</v>
      </c>
      <c r="N2928">
        <v>0</v>
      </c>
      <c r="O2928">
        <v>1</v>
      </c>
      <c r="P2928">
        <v>1</v>
      </c>
      <c r="Q2928">
        <v>1</v>
      </c>
      <c r="R2928">
        <f>SUM(M2928:N2928:O2928:P2928:Q2928)</f>
        <v>3</v>
      </c>
      <c r="S2928" s="1">
        <v>135179</v>
      </c>
      <c r="T2928" s="1" t="str">
        <f t="shared" si="182"/>
        <v>High</v>
      </c>
      <c r="U2928">
        <v>7</v>
      </c>
      <c r="V2928">
        <v>2023</v>
      </c>
      <c r="W2928" t="s">
        <v>28</v>
      </c>
      <c r="X2928">
        <v>3</v>
      </c>
    </row>
    <row r="2929" spans="1:24" x14ac:dyDescent="0.3">
      <c r="A2929">
        <v>2928</v>
      </c>
      <c r="B2929" t="s">
        <v>50</v>
      </c>
      <c r="C2929" t="str">
        <f>_xlfn.XLOOKUP(B2929,Lookup_table!B:B,Lookup_table!C:C)</f>
        <v>AI</v>
      </c>
      <c r="D2929" t="s">
        <v>37</v>
      </c>
      <c r="E2929" t="s">
        <v>40</v>
      </c>
      <c r="F2929" t="s">
        <v>51</v>
      </c>
      <c r="G2929" t="s">
        <v>17</v>
      </c>
      <c r="H2929" t="str">
        <f t="shared" si="180"/>
        <v>Remote</v>
      </c>
      <c r="I2929" t="s">
        <v>26</v>
      </c>
      <c r="J2929" t="str">
        <f t="shared" si="181"/>
        <v>3-6 yrs</v>
      </c>
      <c r="K2929">
        <f t="shared" ca="1" si="183"/>
        <v>5</v>
      </c>
      <c r="L2929" t="s">
        <v>39</v>
      </c>
      <c r="M2929">
        <v>0</v>
      </c>
      <c r="N2929">
        <v>0</v>
      </c>
      <c r="O2929">
        <v>1</v>
      </c>
      <c r="P2929">
        <v>1</v>
      </c>
      <c r="Q2929">
        <v>1</v>
      </c>
      <c r="R2929">
        <f>SUM(M2929:N2929:O2929:P2929:Q2929)</f>
        <v>3</v>
      </c>
      <c r="S2929" s="1">
        <v>155031</v>
      </c>
      <c r="T2929" s="1" t="str">
        <f t="shared" si="182"/>
        <v>High</v>
      </c>
      <c r="U2929">
        <v>3</v>
      </c>
      <c r="V2929">
        <v>2025</v>
      </c>
      <c r="W2929" t="s">
        <v>28</v>
      </c>
      <c r="X2929">
        <v>5</v>
      </c>
    </row>
    <row r="2930" spans="1:24" x14ac:dyDescent="0.3">
      <c r="A2930">
        <v>2929</v>
      </c>
      <c r="B2930" t="s">
        <v>33</v>
      </c>
      <c r="C2930" t="str">
        <f>_xlfn.XLOOKUP(B2930,Lookup_table!B:B,Lookup_table!C:C)</f>
        <v>Data</v>
      </c>
      <c r="D2930" t="s">
        <v>34</v>
      </c>
      <c r="E2930" t="s">
        <v>32</v>
      </c>
      <c r="F2930" t="s">
        <v>43</v>
      </c>
      <c r="G2930" t="s">
        <v>30</v>
      </c>
      <c r="H2930" t="str">
        <f t="shared" si="180"/>
        <v>Onsite/Hybrid</v>
      </c>
      <c r="I2930" t="s">
        <v>35</v>
      </c>
      <c r="J2930" t="str">
        <f t="shared" si="181"/>
        <v>0-2 yrs</v>
      </c>
      <c r="K2930">
        <f t="shared" ca="1" si="183"/>
        <v>2</v>
      </c>
      <c r="L2930" t="s">
        <v>19</v>
      </c>
      <c r="M2930">
        <v>0</v>
      </c>
      <c r="N2930">
        <v>1</v>
      </c>
      <c r="O2930">
        <v>1</v>
      </c>
      <c r="P2930">
        <v>0</v>
      </c>
      <c r="Q2930">
        <v>0</v>
      </c>
      <c r="R2930">
        <f>SUM(M2930:N2930:O2930:P2930:Q2930)</f>
        <v>2</v>
      </c>
      <c r="S2930" s="1">
        <v>61653</v>
      </c>
      <c r="T2930" s="1" t="str">
        <f t="shared" si="182"/>
        <v>Low</v>
      </c>
      <c r="U2930">
        <v>1</v>
      </c>
      <c r="V2930">
        <v>2026</v>
      </c>
      <c r="W2930" t="s">
        <v>28</v>
      </c>
      <c r="X2930">
        <v>8</v>
      </c>
    </row>
    <row r="2931" spans="1:24" x14ac:dyDescent="0.3">
      <c r="A2931">
        <v>2930</v>
      </c>
      <c r="B2931" t="s">
        <v>50</v>
      </c>
      <c r="C2931" t="str">
        <f>_xlfn.XLOOKUP(B2931,Lookup_table!B:B,Lookup_table!C:C)</f>
        <v>AI</v>
      </c>
      <c r="D2931" t="s">
        <v>14</v>
      </c>
      <c r="E2931" t="s">
        <v>38</v>
      </c>
      <c r="F2931" t="s">
        <v>52</v>
      </c>
      <c r="G2931" t="s">
        <v>30</v>
      </c>
      <c r="H2931" t="str">
        <f t="shared" si="180"/>
        <v>Onsite/Hybrid</v>
      </c>
      <c r="I2931" t="s">
        <v>18</v>
      </c>
      <c r="J2931" t="str">
        <f t="shared" si="181"/>
        <v>7+ yrs</v>
      </c>
      <c r="K2931">
        <f t="shared" ca="1" si="183"/>
        <v>11</v>
      </c>
      <c r="L2931" t="s">
        <v>19</v>
      </c>
      <c r="M2931">
        <v>0</v>
      </c>
      <c r="N2931">
        <v>0</v>
      </c>
      <c r="O2931">
        <v>1</v>
      </c>
      <c r="P2931">
        <v>1</v>
      </c>
      <c r="Q2931">
        <v>0</v>
      </c>
      <c r="R2931">
        <f>SUM(M2931:N2931:O2931:P2931:Q2931)</f>
        <v>2</v>
      </c>
      <c r="S2931" s="1">
        <v>168781</v>
      </c>
      <c r="T2931" s="1" t="str">
        <f t="shared" si="182"/>
        <v>High</v>
      </c>
      <c r="U2931">
        <v>7</v>
      </c>
      <c r="V2931">
        <v>2020</v>
      </c>
      <c r="W2931" t="s">
        <v>28</v>
      </c>
      <c r="X2931">
        <v>6</v>
      </c>
    </row>
    <row r="2932" spans="1:24" x14ac:dyDescent="0.3">
      <c r="A2932">
        <v>2931</v>
      </c>
      <c r="B2932" t="s">
        <v>41</v>
      </c>
      <c r="C2932" t="str">
        <f>_xlfn.XLOOKUP(B2932,Lookup_table!B:B,Lookup_table!C:C)</f>
        <v>Data</v>
      </c>
      <c r="D2932" t="s">
        <v>22</v>
      </c>
      <c r="E2932" t="s">
        <v>23</v>
      </c>
      <c r="F2932" t="s">
        <v>52</v>
      </c>
      <c r="G2932" t="s">
        <v>30</v>
      </c>
      <c r="H2932" t="str">
        <f t="shared" si="180"/>
        <v>Onsite/Hybrid</v>
      </c>
      <c r="I2932" t="s">
        <v>18</v>
      </c>
      <c r="J2932" t="str">
        <f t="shared" si="181"/>
        <v>7+ yrs</v>
      </c>
      <c r="K2932">
        <f t="shared" ca="1" si="183"/>
        <v>14</v>
      </c>
      <c r="L2932" t="s">
        <v>19</v>
      </c>
      <c r="M2932">
        <v>1</v>
      </c>
      <c r="N2932">
        <v>1</v>
      </c>
      <c r="O2932">
        <v>0</v>
      </c>
      <c r="P2932">
        <v>1</v>
      </c>
      <c r="Q2932">
        <v>0</v>
      </c>
      <c r="R2932">
        <f>SUM(M2932:N2932:O2932:P2932:Q2932)</f>
        <v>3</v>
      </c>
      <c r="S2932" s="1">
        <v>131475</v>
      </c>
      <c r="T2932" s="1" t="str">
        <f t="shared" si="182"/>
        <v>High</v>
      </c>
      <c r="U2932">
        <v>8</v>
      </c>
      <c r="V2932">
        <v>2025</v>
      </c>
      <c r="W2932" t="s">
        <v>28</v>
      </c>
      <c r="X2932">
        <v>9</v>
      </c>
    </row>
    <row r="2933" spans="1:24" x14ac:dyDescent="0.3">
      <c r="A2933">
        <v>2932</v>
      </c>
      <c r="B2933" t="s">
        <v>41</v>
      </c>
      <c r="C2933" t="str">
        <f>_xlfn.XLOOKUP(B2933,Lookup_table!B:B,Lookup_table!C:C)</f>
        <v>Data</v>
      </c>
      <c r="D2933" t="s">
        <v>22</v>
      </c>
      <c r="E2933" t="s">
        <v>40</v>
      </c>
      <c r="F2933" t="s">
        <v>44</v>
      </c>
      <c r="G2933" t="s">
        <v>25</v>
      </c>
      <c r="H2933" t="str">
        <f t="shared" si="180"/>
        <v>Onsite/Hybrid</v>
      </c>
      <c r="I2933" t="s">
        <v>26</v>
      </c>
      <c r="J2933" t="str">
        <f t="shared" si="181"/>
        <v>3-6 yrs</v>
      </c>
      <c r="K2933">
        <f t="shared" ca="1" si="183"/>
        <v>4</v>
      </c>
      <c r="L2933" t="s">
        <v>19</v>
      </c>
      <c r="M2933">
        <v>0</v>
      </c>
      <c r="N2933">
        <v>0</v>
      </c>
      <c r="O2933">
        <v>1</v>
      </c>
      <c r="P2933">
        <v>0</v>
      </c>
      <c r="Q2933">
        <v>1</v>
      </c>
      <c r="R2933">
        <f>SUM(M2933:N2933:O2933:P2933:Q2933)</f>
        <v>2</v>
      </c>
      <c r="S2933" s="1">
        <v>116296</v>
      </c>
      <c r="T2933" s="1" t="str">
        <f t="shared" si="182"/>
        <v>Medium</v>
      </c>
      <c r="U2933">
        <v>4</v>
      </c>
      <c r="V2933">
        <v>2025</v>
      </c>
      <c r="W2933" t="s">
        <v>34</v>
      </c>
      <c r="X2933">
        <v>4</v>
      </c>
    </row>
    <row r="2934" spans="1:24" x14ac:dyDescent="0.3">
      <c r="A2934">
        <v>2933</v>
      </c>
      <c r="B2934" t="s">
        <v>31</v>
      </c>
      <c r="C2934" t="str">
        <f>_xlfn.XLOOKUP(B2934,Lookup_table!B:B,Lookup_table!C:C)</f>
        <v>Business</v>
      </c>
      <c r="D2934" t="s">
        <v>22</v>
      </c>
      <c r="E2934" t="s">
        <v>42</v>
      </c>
      <c r="F2934" t="s">
        <v>16</v>
      </c>
      <c r="G2934" t="s">
        <v>25</v>
      </c>
      <c r="H2934" t="str">
        <f t="shared" si="180"/>
        <v>Onsite/Hybrid</v>
      </c>
      <c r="I2934" t="s">
        <v>35</v>
      </c>
      <c r="J2934" t="str">
        <f t="shared" si="181"/>
        <v>0-2 yrs</v>
      </c>
      <c r="K2934">
        <f t="shared" ca="1" si="183"/>
        <v>2</v>
      </c>
      <c r="L2934" t="s">
        <v>19</v>
      </c>
      <c r="M2934">
        <v>0</v>
      </c>
      <c r="N2934">
        <v>0</v>
      </c>
      <c r="O2934">
        <v>1</v>
      </c>
      <c r="P2934">
        <v>0</v>
      </c>
      <c r="Q2934">
        <v>0</v>
      </c>
      <c r="R2934">
        <f>SUM(M2934:N2934:O2934:P2934:Q2934)</f>
        <v>1</v>
      </c>
      <c r="S2934" s="1">
        <v>89535</v>
      </c>
      <c r="T2934" s="1" t="str">
        <f t="shared" si="182"/>
        <v>Medium</v>
      </c>
      <c r="U2934">
        <v>4</v>
      </c>
      <c r="V2934">
        <v>2024</v>
      </c>
      <c r="W2934" t="s">
        <v>28</v>
      </c>
      <c r="X2934">
        <v>7</v>
      </c>
    </row>
    <row r="2935" spans="1:24" x14ac:dyDescent="0.3">
      <c r="A2935">
        <v>2934</v>
      </c>
      <c r="B2935" t="s">
        <v>36</v>
      </c>
      <c r="C2935" t="str">
        <f>_xlfn.XLOOKUP(B2935,Lookup_table!B:B,Lookup_table!C:C)</f>
        <v>Data</v>
      </c>
      <c r="D2935" t="s">
        <v>37</v>
      </c>
      <c r="E2935" t="s">
        <v>32</v>
      </c>
      <c r="F2935" t="s">
        <v>29</v>
      </c>
      <c r="G2935" t="s">
        <v>25</v>
      </c>
      <c r="H2935" t="str">
        <f t="shared" si="180"/>
        <v>Onsite/Hybrid</v>
      </c>
      <c r="I2935" t="s">
        <v>18</v>
      </c>
      <c r="J2935" t="str">
        <f t="shared" si="181"/>
        <v>7+ yrs</v>
      </c>
      <c r="K2935">
        <f t="shared" ca="1" si="183"/>
        <v>9</v>
      </c>
      <c r="L2935" t="s">
        <v>39</v>
      </c>
      <c r="M2935">
        <v>1</v>
      </c>
      <c r="N2935">
        <v>0</v>
      </c>
      <c r="O2935">
        <v>0</v>
      </c>
      <c r="P2935">
        <v>0</v>
      </c>
      <c r="Q2935">
        <v>0</v>
      </c>
      <c r="R2935">
        <f>SUM(M2935:N2935:O2935:P2935:Q2935)</f>
        <v>1</v>
      </c>
      <c r="S2935" s="1">
        <v>104320</v>
      </c>
      <c r="T2935" s="1" t="str">
        <f t="shared" si="182"/>
        <v>Medium</v>
      </c>
      <c r="U2935">
        <v>3</v>
      </c>
      <c r="V2935">
        <v>2022</v>
      </c>
      <c r="W2935" t="s">
        <v>20</v>
      </c>
      <c r="X2935">
        <v>3</v>
      </c>
    </row>
    <row r="2936" spans="1:24" x14ac:dyDescent="0.3">
      <c r="A2936">
        <v>2935</v>
      </c>
      <c r="B2936" t="s">
        <v>31</v>
      </c>
      <c r="C2936" t="str">
        <f>_xlfn.XLOOKUP(B2936,Lookup_table!B:B,Lookup_table!C:C)</f>
        <v>Business</v>
      </c>
      <c r="D2936" t="s">
        <v>14</v>
      </c>
      <c r="E2936" t="s">
        <v>42</v>
      </c>
      <c r="F2936" t="s">
        <v>29</v>
      </c>
      <c r="G2936" t="s">
        <v>25</v>
      </c>
      <c r="H2936" t="str">
        <f t="shared" si="180"/>
        <v>Onsite/Hybrid</v>
      </c>
      <c r="I2936" t="s">
        <v>18</v>
      </c>
      <c r="J2936" t="str">
        <f t="shared" si="181"/>
        <v>7+ yrs</v>
      </c>
      <c r="K2936">
        <f t="shared" ca="1" si="183"/>
        <v>13</v>
      </c>
      <c r="L2936" t="s">
        <v>27</v>
      </c>
      <c r="M2936">
        <v>1</v>
      </c>
      <c r="N2936">
        <v>0</v>
      </c>
      <c r="O2936">
        <v>0</v>
      </c>
      <c r="P2936">
        <v>0</v>
      </c>
      <c r="Q2936">
        <v>1</v>
      </c>
      <c r="R2936">
        <f>SUM(M2936:N2936:O2936:P2936:Q2936)</f>
        <v>2</v>
      </c>
      <c r="S2936" s="1">
        <v>107662</v>
      </c>
      <c r="T2936" s="1" t="str">
        <f t="shared" si="182"/>
        <v>Medium</v>
      </c>
      <c r="U2936">
        <v>10</v>
      </c>
      <c r="V2936">
        <v>2026</v>
      </c>
      <c r="W2936" t="s">
        <v>34</v>
      </c>
      <c r="X2936">
        <v>2</v>
      </c>
    </row>
    <row r="2937" spans="1:24" x14ac:dyDescent="0.3">
      <c r="A2937">
        <v>2936</v>
      </c>
      <c r="B2937" t="s">
        <v>21</v>
      </c>
      <c r="C2937" t="str">
        <f>_xlfn.XLOOKUP(B2937,Lookup_table!B:B,Lookup_table!C:C)</f>
        <v>AI</v>
      </c>
      <c r="D2937" t="s">
        <v>37</v>
      </c>
      <c r="E2937" t="s">
        <v>42</v>
      </c>
      <c r="F2937" t="s">
        <v>51</v>
      </c>
      <c r="G2937" t="s">
        <v>17</v>
      </c>
      <c r="H2937" t="str">
        <f t="shared" si="180"/>
        <v>Remote</v>
      </c>
      <c r="I2937" t="s">
        <v>18</v>
      </c>
      <c r="J2937" t="str">
        <f t="shared" si="181"/>
        <v>7+ yrs</v>
      </c>
      <c r="K2937">
        <f t="shared" ca="1" si="183"/>
        <v>11</v>
      </c>
      <c r="L2937" t="s">
        <v>27</v>
      </c>
      <c r="M2937">
        <v>0</v>
      </c>
      <c r="N2937">
        <v>1</v>
      </c>
      <c r="O2937">
        <v>1</v>
      </c>
      <c r="P2937">
        <v>1</v>
      </c>
      <c r="Q2937">
        <v>0</v>
      </c>
      <c r="R2937">
        <f>SUM(M2937:N2937:O2937:P2937:Q2937)</f>
        <v>3</v>
      </c>
      <c r="S2937" s="1">
        <v>167307</v>
      </c>
      <c r="T2937" s="1" t="str">
        <f t="shared" si="182"/>
        <v>High</v>
      </c>
      <c r="U2937">
        <v>10</v>
      </c>
      <c r="V2937">
        <v>2023</v>
      </c>
      <c r="W2937" t="s">
        <v>28</v>
      </c>
      <c r="X2937">
        <v>4</v>
      </c>
    </row>
    <row r="2938" spans="1:24" x14ac:dyDescent="0.3">
      <c r="A2938">
        <v>2937</v>
      </c>
      <c r="B2938" t="s">
        <v>31</v>
      </c>
      <c r="C2938" t="str">
        <f>_xlfn.XLOOKUP(B2938,Lookup_table!B:B,Lookup_table!C:C)</f>
        <v>Business</v>
      </c>
      <c r="D2938" t="s">
        <v>22</v>
      </c>
      <c r="E2938" t="s">
        <v>32</v>
      </c>
      <c r="F2938" t="s">
        <v>43</v>
      </c>
      <c r="G2938" t="s">
        <v>25</v>
      </c>
      <c r="H2938" t="str">
        <f t="shared" si="180"/>
        <v>Onsite/Hybrid</v>
      </c>
      <c r="I2938" t="s">
        <v>35</v>
      </c>
      <c r="J2938" t="str">
        <f t="shared" si="181"/>
        <v>0-2 yrs</v>
      </c>
      <c r="K2938">
        <f t="shared" ca="1" si="183"/>
        <v>0</v>
      </c>
      <c r="L2938" t="s">
        <v>19</v>
      </c>
      <c r="M2938">
        <v>1</v>
      </c>
      <c r="N2938">
        <v>1</v>
      </c>
      <c r="O2938">
        <v>0</v>
      </c>
      <c r="P2938">
        <v>1</v>
      </c>
      <c r="Q2938">
        <v>1</v>
      </c>
      <c r="R2938">
        <f>SUM(M2938:N2938:O2938:P2938:Q2938)</f>
        <v>4</v>
      </c>
      <c r="S2938" s="1">
        <v>93778</v>
      </c>
      <c r="T2938" s="1" t="str">
        <f t="shared" si="182"/>
        <v>Medium</v>
      </c>
      <c r="U2938">
        <v>2</v>
      </c>
      <c r="V2938">
        <v>2025</v>
      </c>
      <c r="W2938" t="s">
        <v>34</v>
      </c>
      <c r="X2938">
        <v>5</v>
      </c>
    </row>
    <row r="2939" spans="1:24" x14ac:dyDescent="0.3">
      <c r="A2939">
        <v>2938</v>
      </c>
      <c r="B2939" t="s">
        <v>21</v>
      </c>
      <c r="C2939" t="str">
        <f>_xlfn.XLOOKUP(B2939,Lookup_table!B:B,Lookup_table!C:C)</f>
        <v>AI</v>
      </c>
      <c r="D2939" t="s">
        <v>22</v>
      </c>
      <c r="E2939" t="s">
        <v>23</v>
      </c>
      <c r="F2939" t="s">
        <v>24</v>
      </c>
      <c r="G2939" t="s">
        <v>17</v>
      </c>
      <c r="H2939" t="str">
        <f t="shared" si="180"/>
        <v>Remote</v>
      </c>
      <c r="I2939" t="s">
        <v>35</v>
      </c>
      <c r="J2939" t="str">
        <f t="shared" si="181"/>
        <v>0-2 yrs</v>
      </c>
      <c r="K2939">
        <f t="shared" ca="1" si="183"/>
        <v>2</v>
      </c>
      <c r="L2939" t="s">
        <v>19</v>
      </c>
      <c r="M2939">
        <v>1</v>
      </c>
      <c r="N2939">
        <v>1</v>
      </c>
      <c r="O2939">
        <v>1</v>
      </c>
      <c r="P2939">
        <v>0</v>
      </c>
      <c r="Q2939">
        <v>0</v>
      </c>
      <c r="R2939">
        <f>SUM(M2939:N2939:O2939:P2939:Q2939)</f>
        <v>3</v>
      </c>
      <c r="S2939" s="1">
        <v>129625</v>
      </c>
      <c r="T2939" s="1" t="str">
        <f t="shared" si="182"/>
        <v>High</v>
      </c>
      <c r="U2939">
        <v>1</v>
      </c>
      <c r="V2939">
        <v>2022</v>
      </c>
      <c r="W2939" t="s">
        <v>20</v>
      </c>
      <c r="X2939">
        <v>2</v>
      </c>
    </row>
    <row r="2940" spans="1:24" x14ac:dyDescent="0.3">
      <c r="A2940">
        <v>2939</v>
      </c>
      <c r="B2940" t="s">
        <v>21</v>
      </c>
      <c r="C2940" t="str">
        <f>_xlfn.XLOOKUP(B2940,Lookup_table!B:B,Lookup_table!C:C)</f>
        <v>AI</v>
      </c>
      <c r="D2940" t="s">
        <v>22</v>
      </c>
      <c r="E2940" t="s">
        <v>32</v>
      </c>
      <c r="F2940" t="s">
        <v>16</v>
      </c>
      <c r="G2940" t="s">
        <v>25</v>
      </c>
      <c r="H2940" t="str">
        <f t="shared" si="180"/>
        <v>Onsite/Hybrid</v>
      </c>
      <c r="I2940" t="s">
        <v>26</v>
      </c>
      <c r="J2940" t="str">
        <f t="shared" si="181"/>
        <v>3-6 yrs</v>
      </c>
      <c r="K2940">
        <f t="shared" ca="1" si="183"/>
        <v>6</v>
      </c>
      <c r="L2940" t="s">
        <v>27</v>
      </c>
      <c r="M2940">
        <v>1</v>
      </c>
      <c r="N2940">
        <v>1</v>
      </c>
      <c r="O2940">
        <v>0</v>
      </c>
      <c r="P2940">
        <v>1</v>
      </c>
      <c r="Q2940">
        <v>1</v>
      </c>
      <c r="R2940">
        <f>SUM(M2940:N2940:O2940:P2940:Q2940)</f>
        <v>4</v>
      </c>
      <c r="S2940" s="1">
        <v>160117</v>
      </c>
      <c r="T2940" s="1" t="str">
        <f t="shared" si="182"/>
        <v>High</v>
      </c>
      <c r="U2940">
        <v>4</v>
      </c>
      <c r="V2940">
        <v>2022</v>
      </c>
      <c r="W2940" t="s">
        <v>20</v>
      </c>
      <c r="X2940">
        <v>6</v>
      </c>
    </row>
    <row r="2941" spans="1:24" x14ac:dyDescent="0.3">
      <c r="A2941">
        <v>2940</v>
      </c>
      <c r="B2941" t="s">
        <v>36</v>
      </c>
      <c r="C2941" t="str">
        <f>_xlfn.XLOOKUP(B2941,Lookup_table!B:B,Lookup_table!C:C)</f>
        <v>Data</v>
      </c>
      <c r="D2941" t="s">
        <v>34</v>
      </c>
      <c r="E2941" t="s">
        <v>38</v>
      </c>
      <c r="F2941" t="s">
        <v>44</v>
      </c>
      <c r="G2941" t="s">
        <v>30</v>
      </c>
      <c r="H2941" t="str">
        <f t="shared" si="180"/>
        <v>Onsite/Hybrid</v>
      </c>
      <c r="I2941" t="s">
        <v>26</v>
      </c>
      <c r="J2941" t="str">
        <f t="shared" si="181"/>
        <v>3-6 yrs</v>
      </c>
      <c r="K2941">
        <f t="shared" ca="1" si="183"/>
        <v>3</v>
      </c>
      <c r="L2941" t="s">
        <v>19</v>
      </c>
      <c r="M2941">
        <v>0</v>
      </c>
      <c r="N2941">
        <v>0</v>
      </c>
      <c r="O2941">
        <v>0</v>
      </c>
      <c r="P2941">
        <v>0</v>
      </c>
      <c r="Q2941">
        <v>1</v>
      </c>
      <c r="R2941">
        <f>SUM(M2941:N2941:O2941:P2941:Q2941)</f>
        <v>1</v>
      </c>
      <c r="S2941" s="1">
        <v>87193</v>
      </c>
      <c r="T2941" s="1" t="str">
        <f t="shared" si="182"/>
        <v>Medium</v>
      </c>
      <c r="U2941">
        <v>10</v>
      </c>
      <c r="V2941">
        <v>2020</v>
      </c>
      <c r="W2941" t="s">
        <v>20</v>
      </c>
      <c r="X2941">
        <v>4</v>
      </c>
    </row>
    <row r="2942" spans="1:24" x14ac:dyDescent="0.3">
      <c r="A2942">
        <v>2941</v>
      </c>
      <c r="B2942" t="s">
        <v>33</v>
      </c>
      <c r="C2942" t="str">
        <f>_xlfn.XLOOKUP(B2942,Lookup_table!B:B,Lookup_table!C:C)</f>
        <v>Data</v>
      </c>
      <c r="D2942" t="s">
        <v>37</v>
      </c>
      <c r="E2942" t="s">
        <v>40</v>
      </c>
      <c r="F2942" t="s">
        <v>51</v>
      </c>
      <c r="G2942" t="s">
        <v>30</v>
      </c>
      <c r="H2942" t="str">
        <f t="shared" si="180"/>
        <v>Onsite/Hybrid</v>
      </c>
      <c r="I2942" t="s">
        <v>35</v>
      </c>
      <c r="J2942" t="str">
        <f t="shared" si="181"/>
        <v>0-2 yrs</v>
      </c>
      <c r="K2942">
        <f t="shared" ca="1" si="183"/>
        <v>1</v>
      </c>
      <c r="L2942" t="s">
        <v>27</v>
      </c>
      <c r="M2942">
        <v>1</v>
      </c>
      <c r="N2942">
        <v>1</v>
      </c>
      <c r="O2942">
        <v>0</v>
      </c>
      <c r="P2942">
        <v>1</v>
      </c>
      <c r="Q2942">
        <v>1</v>
      </c>
      <c r="R2942">
        <f>SUM(M2942:N2942:O2942:P2942:Q2942)</f>
        <v>4</v>
      </c>
      <c r="S2942" s="1">
        <v>76035</v>
      </c>
      <c r="T2942" s="1" t="str">
        <f t="shared" si="182"/>
        <v>Medium</v>
      </c>
      <c r="U2942">
        <v>1</v>
      </c>
      <c r="V2942">
        <v>2020</v>
      </c>
      <c r="W2942" t="s">
        <v>34</v>
      </c>
      <c r="X2942">
        <v>5</v>
      </c>
    </row>
    <row r="2943" spans="1:24" x14ac:dyDescent="0.3">
      <c r="A2943">
        <v>2942</v>
      </c>
      <c r="B2943" t="s">
        <v>31</v>
      </c>
      <c r="C2943" t="str">
        <f>_xlfn.XLOOKUP(B2943,Lookup_table!B:B,Lookup_table!C:C)</f>
        <v>Business</v>
      </c>
      <c r="D2943" t="s">
        <v>34</v>
      </c>
      <c r="E2943" t="s">
        <v>23</v>
      </c>
      <c r="F2943" t="s">
        <v>29</v>
      </c>
      <c r="G2943" t="s">
        <v>17</v>
      </c>
      <c r="H2943" t="str">
        <f t="shared" si="180"/>
        <v>Remote</v>
      </c>
      <c r="I2943" t="s">
        <v>18</v>
      </c>
      <c r="J2943" t="str">
        <f t="shared" si="181"/>
        <v>7+ yrs</v>
      </c>
      <c r="K2943">
        <f t="shared" ca="1" si="183"/>
        <v>9</v>
      </c>
      <c r="L2943" t="s">
        <v>39</v>
      </c>
      <c r="M2943">
        <v>0</v>
      </c>
      <c r="N2943">
        <v>0</v>
      </c>
      <c r="O2943">
        <v>1</v>
      </c>
      <c r="P2943">
        <v>1</v>
      </c>
      <c r="Q2943">
        <v>1</v>
      </c>
      <c r="R2943">
        <f>SUM(M2943:N2943:O2943:P2943:Q2943)</f>
        <v>3</v>
      </c>
      <c r="S2943" s="1">
        <v>142662</v>
      </c>
      <c r="T2943" s="1" t="str">
        <f t="shared" si="182"/>
        <v>High</v>
      </c>
      <c r="U2943">
        <v>9</v>
      </c>
      <c r="V2943">
        <v>2025</v>
      </c>
      <c r="W2943" t="s">
        <v>28</v>
      </c>
      <c r="X2943">
        <v>4</v>
      </c>
    </row>
    <row r="2944" spans="1:24" x14ac:dyDescent="0.3">
      <c r="A2944">
        <v>2943</v>
      </c>
      <c r="B2944" t="s">
        <v>36</v>
      </c>
      <c r="C2944" t="str">
        <f>_xlfn.XLOOKUP(B2944,Lookup_table!B:B,Lookup_table!C:C)</f>
        <v>Data</v>
      </c>
      <c r="D2944" t="s">
        <v>37</v>
      </c>
      <c r="E2944" t="s">
        <v>40</v>
      </c>
      <c r="F2944" t="s">
        <v>16</v>
      </c>
      <c r="G2944" t="s">
        <v>25</v>
      </c>
      <c r="H2944" t="str">
        <f t="shared" si="180"/>
        <v>Onsite/Hybrid</v>
      </c>
      <c r="I2944" t="s">
        <v>35</v>
      </c>
      <c r="J2944" t="str">
        <f t="shared" si="181"/>
        <v>0-2 yrs</v>
      </c>
      <c r="K2944">
        <f t="shared" ca="1" si="183"/>
        <v>2</v>
      </c>
      <c r="L2944" t="s">
        <v>27</v>
      </c>
      <c r="M2944">
        <v>1</v>
      </c>
      <c r="N2944">
        <v>1</v>
      </c>
      <c r="O2944">
        <v>1</v>
      </c>
      <c r="P2944">
        <v>1</v>
      </c>
      <c r="Q2944">
        <v>1</v>
      </c>
      <c r="R2944">
        <f>SUM(M2944:N2944:O2944:P2944:Q2944)</f>
        <v>5</v>
      </c>
      <c r="S2944" s="1">
        <v>87263</v>
      </c>
      <c r="T2944" s="1" t="str">
        <f t="shared" si="182"/>
        <v>Medium</v>
      </c>
      <c r="U2944">
        <v>5</v>
      </c>
      <c r="V2944">
        <v>2022</v>
      </c>
      <c r="W2944" t="s">
        <v>28</v>
      </c>
      <c r="X2944">
        <v>7</v>
      </c>
    </row>
    <row r="2945" spans="1:24" x14ac:dyDescent="0.3">
      <c r="A2945">
        <v>2944</v>
      </c>
      <c r="B2945" t="s">
        <v>21</v>
      </c>
      <c r="C2945" t="str">
        <f>_xlfn.XLOOKUP(B2945,Lookup_table!B:B,Lookup_table!C:C)</f>
        <v>AI</v>
      </c>
      <c r="D2945" t="s">
        <v>37</v>
      </c>
      <c r="E2945" t="s">
        <v>15</v>
      </c>
      <c r="F2945" t="s">
        <v>51</v>
      </c>
      <c r="G2945" t="s">
        <v>30</v>
      </c>
      <c r="H2945" t="str">
        <f t="shared" si="180"/>
        <v>Onsite/Hybrid</v>
      </c>
      <c r="I2945" t="s">
        <v>18</v>
      </c>
      <c r="J2945" t="str">
        <f t="shared" si="181"/>
        <v>7+ yrs</v>
      </c>
      <c r="K2945">
        <f t="shared" ca="1" si="183"/>
        <v>11</v>
      </c>
      <c r="L2945" t="s">
        <v>27</v>
      </c>
      <c r="M2945">
        <v>0</v>
      </c>
      <c r="N2945">
        <v>1</v>
      </c>
      <c r="O2945">
        <v>0</v>
      </c>
      <c r="P2945">
        <v>1</v>
      </c>
      <c r="Q2945">
        <v>1</v>
      </c>
      <c r="R2945">
        <f>SUM(M2945:N2945:O2945:P2945:Q2945)</f>
        <v>3</v>
      </c>
      <c r="S2945" s="1">
        <v>164688</v>
      </c>
      <c r="T2945" s="1" t="str">
        <f t="shared" si="182"/>
        <v>High</v>
      </c>
      <c r="U2945">
        <v>9</v>
      </c>
      <c r="V2945">
        <v>2021</v>
      </c>
      <c r="W2945" t="s">
        <v>34</v>
      </c>
      <c r="X2945">
        <v>2</v>
      </c>
    </row>
    <row r="2946" spans="1:24" x14ac:dyDescent="0.3">
      <c r="A2946">
        <v>2945</v>
      </c>
      <c r="B2946" t="s">
        <v>50</v>
      </c>
      <c r="C2946" t="str">
        <f>_xlfn.XLOOKUP(B2946,Lookup_table!B:B,Lookup_table!C:C)</f>
        <v>AI</v>
      </c>
      <c r="D2946" t="s">
        <v>14</v>
      </c>
      <c r="E2946" t="s">
        <v>38</v>
      </c>
      <c r="F2946" t="s">
        <v>29</v>
      </c>
      <c r="G2946" t="s">
        <v>30</v>
      </c>
      <c r="H2946" t="str">
        <f t="shared" ref="H2946:H3009" si="184">IF(G2946="Remote","Remote","Onsite/Hybrid")</f>
        <v>Onsite/Hybrid</v>
      </c>
      <c r="I2946" t="s">
        <v>35</v>
      </c>
      <c r="J2946" t="str">
        <f t="shared" ref="J2946:J3009" si="185">IF(I2946="Entry","0-2 yrs",IF(I2946="Mid","3-6 yrs","7+ yrs"))</f>
        <v>0-2 yrs</v>
      </c>
      <c r="K2946">
        <f t="shared" ca="1" si="183"/>
        <v>1</v>
      </c>
      <c r="L2946" t="s">
        <v>19</v>
      </c>
      <c r="M2946">
        <v>1</v>
      </c>
      <c r="N2946">
        <v>1</v>
      </c>
      <c r="O2946">
        <v>1</v>
      </c>
      <c r="P2946">
        <v>0</v>
      </c>
      <c r="Q2946">
        <v>1</v>
      </c>
      <c r="R2946">
        <f>SUM(M2946:N2946:O2946:P2946:Q2946)</f>
        <v>4</v>
      </c>
      <c r="S2946" s="1">
        <v>113547</v>
      </c>
      <c r="T2946" s="1" t="str">
        <f t="shared" ref="T2946:T3009" si="186">IF(S2946&lt;=70000,"Low",IF(S2946&lt;=120000,"Medium","High"))</f>
        <v>Medium</v>
      </c>
      <c r="U2946">
        <v>8</v>
      </c>
      <c r="V2946">
        <v>2023</v>
      </c>
      <c r="W2946" t="s">
        <v>28</v>
      </c>
      <c r="X2946">
        <v>8</v>
      </c>
    </row>
    <row r="2947" spans="1:24" x14ac:dyDescent="0.3">
      <c r="A2947">
        <v>2946</v>
      </c>
      <c r="B2947" t="s">
        <v>50</v>
      </c>
      <c r="C2947" t="str">
        <f>_xlfn.XLOOKUP(B2947,Lookup_table!B:B,Lookup_table!C:C)</f>
        <v>AI</v>
      </c>
      <c r="D2947" t="s">
        <v>37</v>
      </c>
      <c r="E2947" t="s">
        <v>40</v>
      </c>
      <c r="F2947" t="s">
        <v>16</v>
      </c>
      <c r="G2947" t="s">
        <v>30</v>
      </c>
      <c r="H2947" t="str">
        <f t="shared" si="184"/>
        <v>Onsite/Hybrid</v>
      </c>
      <c r="I2947" t="s">
        <v>35</v>
      </c>
      <c r="J2947" t="str">
        <f t="shared" si="185"/>
        <v>0-2 yrs</v>
      </c>
      <c r="K2947">
        <f t="shared" ref="K2947:K3010" ca="1" si="187">IF(J2947="0-2 yrs",RANDBETWEEN(0,2),IF(J2947="3-6 yrs", RANDBETWEEN(3,6),IF(J2947="7+ yrs", RANDBETWEEN(7,15)," ")))</f>
        <v>0</v>
      </c>
      <c r="L2947" t="s">
        <v>39</v>
      </c>
      <c r="M2947">
        <v>1</v>
      </c>
      <c r="N2947">
        <v>0</v>
      </c>
      <c r="O2947">
        <v>1</v>
      </c>
      <c r="P2947">
        <v>0</v>
      </c>
      <c r="Q2947">
        <v>0</v>
      </c>
      <c r="R2947">
        <f>SUM(M2947:N2947:O2947:P2947:Q2947)</f>
        <v>2</v>
      </c>
      <c r="S2947" s="1">
        <v>103324</v>
      </c>
      <c r="T2947" s="1" t="str">
        <f t="shared" si="186"/>
        <v>Medium</v>
      </c>
      <c r="U2947">
        <v>12</v>
      </c>
      <c r="V2947">
        <v>2025</v>
      </c>
      <c r="W2947" t="s">
        <v>34</v>
      </c>
      <c r="X2947">
        <v>1</v>
      </c>
    </row>
    <row r="2948" spans="1:24" x14ac:dyDescent="0.3">
      <c r="A2948">
        <v>2947</v>
      </c>
      <c r="B2948" t="s">
        <v>41</v>
      </c>
      <c r="C2948" t="str">
        <f>_xlfn.XLOOKUP(B2948,Lookup_table!B:B,Lookup_table!C:C)</f>
        <v>Data</v>
      </c>
      <c r="D2948" t="s">
        <v>22</v>
      </c>
      <c r="E2948" t="s">
        <v>32</v>
      </c>
      <c r="F2948" t="s">
        <v>24</v>
      </c>
      <c r="G2948" t="s">
        <v>25</v>
      </c>
      <c r="H2948" t="str">
        <f t="shared" si="184"/>
        <v>Onsite/Hybrid</v>
      </c>
      <c r="I2948" t="s">
        <v>26</v>
      </c>
      <c r="J2948" t="str">
        <f t="shared" si="185"/>
        <v>3-6 yrs</v>
      </c>
      <c r="K2948">
        <f t="shared" ca="1" si="187"/>
        <v>5</v>
      </c>
      <c r="L2948" t="s">
        <v>19</v>
      </c>
      <c r="M2948">
        <v>0</v>
      </c>
      <c r="N2948">
        <v>1</v>
      </c>
      <c r="O2948">
        <v>1</v>
      </c>
      <c r="P2948">
        <v>1</v>
      </c>
      <c r="Q2948">
        <v>1</v>
      </c>
      <c r="R2948">
        <f>SUM(M2948:N2948:O2948:P2948:Q2948)</f>
        <v>4</v>
      </c>
      <c r="S2948" s="1">
        <v>130857</v>
      </c>
      <c r="T2948" s="1" t="str">
        <f t="shared" si="186"/>
        <v>High</v>
      </c>
      <c r="U2948">
        <v>10</v>
      </c>
      <c r="V2948">
        <v>2021</v>
      </c>
      <c r="W2948" t="s">
        <v>28</v>
      </c>
      <c r="X2948">
        <v>6</v>
      </c>
    </row>
    <row r="2949" spans="1:24" x14ac:dyDescent="0.3">
      <c r="A2949">
        <v>2948</v>
      </c>
      <c r="B2949" t="s">
        <v>36</v>
      </c>
      <c r="C2949" t="str">
        <f>_xlfn.XLOOKUP(B2949,Lookup_table!B:B,Lookup_table!C:C)</f>
        <v>Data</v>
      </c>
      <c r="D2949" t="s">
        <v>22</v>
      </c>
      <c r="E2949" t="s">
        <v>32</v>
      </c>
      <c r="F2949" t="s">
        <v>43</v>
      </c>
      <c r="G2949" t="s">
        <v>30</v>
      </c>
      <c r="H2949" t="str">
        <f t="shared" si="184"/>
        <v>Onsite/Hybrid</v>
      </c>
      <c r="I2949" t="s">
        <v>26</v>
      </c>
      <c r="J2949" t="str">
        <f t="shared" si="185"/>
        <v>3-6 yrs</v>
      </c>
      <c r="K2949">
        <f t="shared" ca="1" si="187"/>
        <v>3</v>
      </c>
      <c r="L2949" t="s">
        <v>27</v>
      </c>
      <c r="M2949">
        <v>1</v>
      </c>
      <c r="N2949">
        <v>0</v>
      </c>
      <c r="O2949">
        <v>1</v>
      </c>
      <c r="P2949">
        <v>0</v>
      </c>
      <c r="Q2949">
        <v>1</v>
      </c>
      <c r="R2949">
        <f>SUM(M2949:N2949:O2949:P2949:Q2949)</f>
        <v>3</v>
      </c>
      <c r="S2949" s="1">
        <v>118392</v>
      </c>
      <c r="T2949" s="1" t="str">
        <f t="shared" si="186"/>
        <v>Medium</v>
      </c>
      <c r="U2949">
        <v>11</v>
      </c>
      <c r="V2949">
        <v>2026</v>
      </c>
      <c r="W2949" t="s">
        <v>34</v>
      </c>
      <c r="X2949">
        <v>6</v>
      </c>
    </row>
    <row r="2950" spans="1:24" x14ac:dyDescent="0.3">
      <c r="A2950">
        <v>2949</v>
      </c>
      <c r="B2950" t="s">
        <v>36</v>
      </c>
      <c r="C2950" t="str">
        <f>_xlfn.XLOOKUP(B2950,Lookup_table!B:B,Lookup_table!C:C)</f>
        <v>Data</v>
      </c>
      <c r="D2950" t="s">
        <v>14</v>
      </c>
      <c r="E2950" t="s">
        <v>42</v>
      </c>
      <c r="F2950" t="s">
        <v>52</v>
      </c>
      <c r="G2950" t="s">
        <v>25</v>
      </c>
      <c r="H2950" t="str">
        <f t="shared" si="184"/>
        <v>Onsite/Hybrid</v>
      </c>
      <c r="I2950" t="s">
        <v>18</v>
      </c>
      <c r="J2950" t="str">
        <f t="shared" si="185"/>
        <v>7+ yrs</v>
      </c>
      <c r="K2950">
        <f t="shared" ca="1" si="187"/>
        <v>8</v>
      </c>
      <c r="L2950" t="s">
        <v>19</v>
      </c>
      <c r="M2950">
        <v>0</v>
      </c>
      <c r="N2950">
        <v>1</v>
      </c>
      <c r="O2950">
        <v>0</v>
      </c>
      <c r="P2950">
        <v>0</v>
      </c>
      <c r="Q2950">
        <v>0</v>
      </c>
      <c r="R2950">
        <f>SUM(M2950:N2950:O2950:P2950:Q2950)</f>
        <v>1</v>
      </c>
      <c r="S2950" s="1">
        <v>98069</v>
      </c>
      <c r="T2950" s="1" t="str">
        <f t="shared" si="186"/>
        <v>Medium</v>
      </c>
      <c r="U2950">
        <v>12</v>
      </c>
      <c r="V2950">
        <v>2022</v>
      </c>
      <c r="W2950" t="s">
        <v>28</v>
      </c>
      <c r="X2950">
        <v>9</v>
      </c>
    </row>
    <row r="2951" spans="1:24" x14ac:dyDescent="0.3">
      <c r="A2951">
        <v>2950</v>
      </c>
      <c r="B2951" t="s">
        <v>21</v>
      </c>
      <c r="C2951" t="str">
        <f>_xlfn.XLOOKUP(B2951,Lookup_table!B:B,Lookup_table!C:C)</f>
        <v>AI</v>
      </c>
      <c r="D2951" t="s">
        <v>22</v>
      </c>
      <c r="E2951" t="s">
        <v>15</v>
      </c>
      <c r="F2951" t="s">
        <v>43</v>
      </c>
      <c r="G2951" t="s">
        <v>17</v>
      </c>
      <c r="H2951" t="str">
        <f t="shared" si="184"/>
        <v>Remote</v>
      </c>
      <c r="I2951" t="s">
        <v>26</v>
      </c>
      <c r="J2951" t="str">
        <f t="shared" si="185"/>
        <v>3-6 yrs</v>
      </c>
      <c r="K2951">
        <f t="shared" ca="1" si="187"/>
        <v>4</v>
      </c>
      <c r="L2951" t="s">
        <v>39</v>
      </c>
      <c r="M2951">
        <v>1</v>
      </c>
      <c r="N2951">
        <v>0</v>
      </c>
      <c r="O2951">
        <v>1</v>
      </c>
      <c r="P2951">
        <v>1</v>
      </c>
      <c r="Q2951">
        <v>0</v>
      </c>
      <c r="R2951">
        <f>SUM(M2951:N2951:O2951:P2951:Q2951)</f>
        <v>3</v>
      </c>
      <c r="S2951" s="1">
        <v>166074</v>
      </c>
      <c r="T2951" s="1" t="str">
        <f t="shared" si="186"/>
        <v>High</v>
      </c>
      <c r="U2951">
        <v>7</v>
      </c>
      <c r="V2951">
        <v>2026</v>
      </c>
      <c r="W2951" t="s">
        <v>28</v>
      </c>
      <c r="X2951">
        <v>7</v>
      </c>
    </row>
    <row r="2952" spans="1:24" x14ac:dyDescent="0.3">
      <c r="A2952">
        <v>2951</v>
      </c>
      <c r="B2952" t="s">
        <v>31</v>
      </c>
      <c r="C2952" t="str">
        <f>_xlfn.XLOOKUP(B2952,Lookup_table!B:B,Lookup_table!C:C)</f>
        <v>Business</v>
      </c>
      <c r="D2952" t="s">
        <v>14</v>
      </c>
      <c r="E2952" t="s">
        <v>15</v>
      </c>
      <c r="F2952" t="s">
        <v>44</v>
      </c>
      <c r="G2952" t="s">
        <v>17</v>
      </c>
      <c r="H2952" t="str">
        <f t="shared" si="184"/>
        <v>Remote</v>
      </c>
      <c r="I2952" t="s">
        <v>26</v>
      </c>
      <c r="J2952" t="str">
        <f t="shared" si="185"/>
        <v>3-6 yrs</v>
      </c>
      <c r="K2952">
        <f t="shared" ca="1" si="187"/>
        <v>4</v>
      </c>
      <c r="L2952" t="s">
        <v>19</v>
      </c>
      <c r="M2952">
        <v>1</v>
      </c>
      <c r="N2952">
        <v>1</v>
      </c>
      <c r="O2952">
        <v>0</v>
      </c>
      <c r="P2952">
        <v>0</v>
      </c>
      <c r="Q2952">
        <v>0</v>
      </c>
      <c r="R2952">
        <f>SUM(M2952:N2952:O2952:P2952:Q2952)</f>
        <v>2</v>
      </c>
      <c r="S2952" s="1">
        <v>75871</v>
      </c>
      <c r="T2952" s="1" t="str">
        <f t="shared" si="186"/>
        <v>Medium</v>
      </c>
      <c r="U2952">
        <v>11</v>
      </c>
      <c r="V2952">
        <v>2025</v>
      </c>
      <c r="W2952" t="s">
        <v>20</v>
      </c>
      <c r="X2952">
        <v>4</v>
      </c>
    </row>
    <row r="2953" spans="1:24" x14ac:dyDescent="0.3">
      <c r="A2953">
        <v>2952</v>
      </c>
      <c r="B2953" t="s">
        <v>36</v>
      </c>
      <c r="C2953" t="str">
        <f>_xlfn.XLOOKUP(B2953,Lookup_table!B:B,Lookup_table!C:C)</f>
        <v>Data</v>
      </c>
      <c r="D2953" t="s">
        <v>37</v>
      </c>
      <c r="E2953" t="s">
        <v>42</v>
      </c>
      <c r="F2953" t="s">
        <v>29</v>
      </c>
      <c r="G2953" t="s">
        <v>17</v>
      </c>
      <c r="H2953" t="str">
        <f t="shared" si="184"/>
        <v>Remote</v>
      </c>
      <c r="I2953" t="s">
        <v>26</v>
      </c>
      <c r="J2953" t="str">
        <f t="shared" si="185"/>
        <v>3-6 yrs</v>
      </c>
      <c r="K2953">
        <f t="shared" ca="1" si="187"/>
        <v>3</v>
      </c>
      <c r="L2953" t="s">
        <v>19</v>
      </c>
      <c r="M2953">
        <v>0</v>
      </c>
      <c r="N2953">
        <v>1</v>
      </c>
      <c r="O2953">
        <v>1</v>
      </c>
      <c r="P2953">
        <v>0</v>
      </c>
      <c r="Q2953">
        <v>1</v>
      </c>
      <c r="R2953">
        <f>SUM(M2953:N2953:O2953:P2953:Q2953)</f>
        <v>3</v>
      </c>
      <c r="S2953" s="1">
        <v>103358</v>
      </c>
      <c r="T2953" s="1" t="str">
        <f t="shared" si="186"/>
        <v>Medium</v>
      </c>
      <c r="U2953">
        <v>4</v>
      </c>
      <c r="V2953">
        <v>2021</v>
      </c>
      <c r="W2953" t="s">
        <v>34</v>
      </c>
      <c r="X2953">
        <v>2</v>
      </c>
    </row>
    <row r="2954" spans="1:24" x14ac:dyDescent="0.3">
      <c r="A2954">
        <v>2953</v>
      </c>
      <c r="B2954" t="s">
        <v>50</v>
      </c>
      <c r="C2954" t="str">
        <f>_xlfn.XLOOKUP(B2954,Lookup_table!B:B,Lookup_table!C:C)</f>
        <v>AI</v>
      </c>
      <c r="D2954" t="s">
        <v>14</v>
      </c>
      <c r="E2954" t="s">
        <v>32</v>
      </c>
      <c r="F2954" t="s">
        <v>52</v>
      </c>
      <c r="G2954" t="s">
        <v>25</v>
      </c>
      <c r="H2954" t="str">
        <f t="shared" si="184"/>
        <v>Onsite/Hybrid</v>
      </c>
      <c r="I2954" t="s">
        <v>26</v>
      </c>
      <c r="J2954" t="str">
        <f t="shared" si="185"/>
        <v>3-6 yrs</v>
      </c>
      <c r="K2954">
        <f t="shared" ca="1" si="187"/>
        <v>3</v>
      </c>
      <c r="L2954" t="s">
        <v>39</v>
      </c>
      <c r="M2954">
        <v>0</v>
      </c>
      <c r="N2954">
        <v>1</v>
      </c>
      <c r="O2954">
        <v>0</v>
      </c>
      <c r="P2954">
        <v>1</v>
      </c>
      <c r="Q2954">
        <v>0</v>
      </c>
      <c r="R2954">
        <f>SUM(M2954:N2954:O2954:P2954:Q2954)</f>
        <v>2</v>
      </c>
      <c r="S2954" s="1">
        <v>133174</v>
      </c>
      <c r="T2954" s="1" t="str">
        <f t="shared" si="186"/>
        <v>High</v>
      </c>
      <c r="U2954">
        <v>8</v>
      </c>
      <c r="V2954">
        <v>2025</v>
      </c>
      <c r="W2954" t="s">
        <v>28</v>
      </c>
      <c r="X2954">
        <v>9</v>
      </c>
    </row>
    <row r="2955" spans="1:24" x14ac:dyDescent="0.3">
      <c r="A2955">
        <v>2954</v>
      </c>
      <c r="B2955" t="s">
        <v>21</v>
      </c>
      <c r="C2955" t="str">
        <f>_xlfn.XLOOKUP(B2955,Lookup_table!B:B,Lookup_table!C:C)</f>
        <v>AI</v>
      </c>
      <c r="D2955" t="s">
        <v>34</v>
      </c>
      <c r="E2955" t="s">
        <v>15</v>
      </c>
      <c r="F2955" t="s">
        <v>52</v>
      </c>
      <c r="G2955" t="s">
        <v>25</v>
      </c>
      <c r="H2955" t="str">
        <f t="shared" si="184"/>
        <v>Onsite/Hybrid</v>
      </c>
      <c r="I2955" t="s">
        <v>26</v>
      </c>
      <c r="J2955" t="str">
        <f t="shared" si="185"/>
        <v>3-6 yrs</v>
      </c>
      <c r="K2955">
        <f t="shared" ca="1" si="187"/>
        <v>3</v>
      </c>
      <c r="L2955" t="s">
        <v>39</v>
      </c>
      <c r="M2955">
        <v>0</v>
      </c>
      <c r="N2955">
        <v>1</v>
      </c>
      <c r="O2955">
        <v>1</v>
      </c>
      <c r="P2955">
        <v>1</v>
      </c>
      <c r="Q2955">
        <v>1</v>
      </c>
      <c r="R2955">
        <f>SUM(M2955:N2955:O2955:P2955:Q2955)</f>
        <v>4</v>
      </c>
      <c r="S2955" s="1">
        <v>159552</v>
      </c>
      <c r="T2955" s="1" t="str">
        <f t="shared" si="186"/>
        <v>High</v>
      </c>
      <c r="U2955">
        <v>12</v>
      </c>
      <c r="V2955">
        <v>2025</v>
      </c>
      <c r="W2955" t="s">
        <v>28</v>
      </c>
      <c r="X2955">
        <v>6</v>
      </c>
    </row>
    <row r="2956" spans="1:24" x14ac:dyDescent="0.3">
      <c r="A2956">
        <v>2955</v>
      </c>
      <c r="B2956" t="s">
        <v>31</v>
      </c>
      <c r="C2956" t="str">
        <f>_xlfn.XLOOKUP(B2956,Lookup_table!B:B,Lookup_table!C:C)</f>
        <v>Business</v>
      </c>
      <c r="D2956" t="s">
        <v>34</v>
      </c>
      <c r="E2956" t="s">
        <v>38</v>
      </c>
      <c r="F2956" t="s">
        <v>44</v>
      </c>
      <c r="G2956" t="s">
        <v>25</v>
      </c>
      <c r="H2956" t="str">
        <f t="shared" si="184"/>
        <v>Onsite/Hybrid</v>
      </c>
      <c r="I2956" t="s">
        <v>26</v>
      </c>
      <c r="J2956" t="str">
        <f t="shared" si="185"/>
        <v>3-6 yrs</v>
      </c>
      <c r="K2956">
        <f t="shared" ca="1" si="187"/>
        <v>4</v>
      </c>
      <c r="L2956" t="s">
        <v>19</v>
      </c>
      <c r="M2956">
        <v>1</v>
      </c>
      <c r="N2956">
        <v>1</v>
      </c>
      <c r="O2956">
        <v>1</v>
      </c>
      <c r="P2956">
        <v>1</v>
      </c>
      <c r="Q2956">
        <v>0</v>
      </c>
      <c r="R2956">
        <f>SUM(M2956:N2956:O2956:P2956:Q2956)</f>
        <v>4</v>
      </c>
      <c r="S2956" s="1">
        <v>100802</v>
      </c>
      <c r="T2956" s="1" t="str">
        <f t="shared" si="186"/>
        <v>Medium</v>
      </c>
      <c r="U2956">
        <v>7</v>
      </c>
      <c r="V2956">
        <v>2026</v>
      </c>
      <c r="W2956" t="s">
        <v>28</v>
      </c>
      <c r="X2956">
        <v>3</v>
      </c>
    </row>
    <row r="2957" spans="1:24" x14ac:dyDescent="0.3">
      <c r="A2957">
        <v>2956</v>
      </c>
      <c r="B2957" t="s">
        <v>36</v>
      </c>
      <c r="C2957" t="str">
        <f>_xlfn.XLOOKUP(B2957,Lookup_table!B:B,Lookup_table!C:C)</f>
        <v>Data</v>
      </c>
      <c r="D2957" t="s">
        <v>37</v>
      </c>
      <c r="E2957" t="s">
        <v>15</v>
      </c>
      <c r="F2957" t="s">
        <v>16</v>
      </c>
      <c r="G2957" t="s">
        <v>25</v>
      </c>
      <c r="H2957" t="str">
        <f t="shared" si="184"/>
        <v>Onsite/Hybrid</v>
      </c>
      <c r="I2957" t="s">
        <v>26</v>
      </c>
      <c r="J2957" t="str">
        <f t="shared" si="185"/>
        <v>3-6 yrs</v>
      </c>
      <c r="K2957">
        <f t="shared" ca="1" si="187"/>
        <v>6</v>
      </c>
      <c r="L2957" t="s">
        <v>39</v>
      </c>
      <c r="M2957">
        <v>0</v>
      </c>
      <c r="N2957">
        <v>0</v>
      </c>
      <c r="O2957">
        <v>0</v>
      </c>
      <c r="P2957">
        <v>1</v>
      </c>
      <c r="Q2957">
        <v>1</v>
      </c>
      <c r="R2957">
        <f>SUM(M2957:N2957:O2957:P2957:Q2957)</f>
        <v>2</v>
      </c>
      <c r="S2957" s="1">
        <v>101979</v>
      </c>
      <c r="T2957" s="1" t="str">
        <f t="shared" si="186"/>
        <v>Medium</v>
      </c>
      <c r="U2957">
        <v>4</v>
      </c>
      <c r="V2957">
        <v>2022</v>
      </c>
      <c r="W2957" t="s">
        <v>20</v>
      </c>
      <c r="X2957">
        <v>2</v>
      </c>
    </row>
    <row r="2958" spans="1:24" x14ac:dyDescent="0.3">
      <c r="A2958">
        <v>2957</v>
      </c>
      <c r="B2958" t="s">
        <v>33</v>
      </c>
      <c r="C2958" t="str">
        <f>_xlfn.XLOOKUP(B2958,Lookup_table!B:B,Lookup_table!C:C)</f>
        <v>Data</v>
      </c>
      <c r="D2958" t="s">
        <v>22</v>
      </c>
      <c r="E2958" t="s">
        <v>38</v>
      </c>
      <c r="F2958" t="s">
        <v>24</v>
      </c>
      <c r="G2958" t="s">
        <v>25</v>
      </c>
      <c r="H2958" t="str">
        <f t="shared" si="184"/>
        <v>Onsite/Hybrid</v>
      </c>
      <c r="I2958" t="s">
        <v>35</v>
      </c>
      <c r="J2958" t="str">
        <f t="shared" si="185"/>
        <v>0-2 yrs</v>
      </c>
      <c r="K2958">
        <f t="shared" ca="1" si="187"/>
        <v>0</v>
      </c>
      <c r="L2958" t="s">
        <v>27</v>
      </c>
      <c r="M2958">
        <v>0</v>
      </c>
      <c r="N2958">
        <v>1</v>
      </c>
      <c r="O2958">
        <v>0</v>
      </c>
      <c r="P2958">
        <v>0</v>
      </c>
      <c r="Q2958">
        <v>1</v>
      </c>
      <c r="R2958">
        <f>SUM(M2958:N2958:O2958:P2958:Q2958)</f>
        <v>2</v>
      </c>
      <c r="S2958" s="1">
        <v>84319</v>
      </c>
      <c r="T2958" s="1" t="str">
        <f t="shared" si="186"/>
        <v>Medium</v>
      </c>
      <c r="U2958">
        <v>1</v>
      </c>
      <c r="V2958">
        <v>2025</v>
      </c>
      <c r="W2958" t="s">
        <v>20</v>
      </c>
      <c r="X2958">
        <v>4</v>
      </c>
    </row>
    <row r="2959" spans="1:24" x14ac:dyDescent="0.3">
      <c r="A2959">
        <v>2958</v>
      </c>
      <c r="B2959" t="s">
        <v>31</v>
      </c>
      <c r="C2959" t="str">
        <f>_xlfn.XLOOKUP(B2959,Lookup_table!B:B,Lookup_table!C:C)</f>
        <v>Business</v>
      </c>
      <c r="D2959" t="s">
        <v>22</v>
      </c>
      <c r="E2959" t="s">
        <v>15</v>
      </c>
      <c r="F2959" t="s">
        <v>29</v>
      </c>
      <c r="G2959" t="s">
        <v>30</v>
      </c>
      <c r="H2959" t="str">
        <f t="shared" si="184"/>
        <v>Onsite/Hybrid</v>
      </c>
      <c r="I2959" t="s">
        <v>18</v>
      </c>
      <c r="J2959" t="str">
        <f t="shared" si="185"/>
        <v>7+ yrs</v>
      </c>
      <c r="K2959">
        <f t="shared" ca="1" si="187"/>
        <v>12</v>
      </c>
      <c r="L2959" t="s">
        <v>19</v>
      </c>
      <c r="M2959">
        <v>1</v>
      </c>
      <c r="N2959">
        <v>0</v>
      </c>
      <c r="O2959">
        <v>1</v>
      </c>
      <c r="P2959">
        <v>1</v>
      </c>
      <c r="Q2959">
        <v>0</v>
      </c>
      <c r="R2959">
        <f>SUM(M2959:N2959:O2959:P2959:Q2959)</f>
        <v>3</v>
      </c>
      <c r="S2959" s="1">
        <v>151524</v>
      </c>
      <c r="T2959" s="1" t="str">
        <f t="shared" si="186"/>
        <v>High</v>
      </c>
      <c r="U2959">
        <v>2</v>
      </c>
      <c r="V2959">
        <v>2026</v>
      </c>
      <c r="W2959" t="s">
        <v>28</v>
      </c>
      <c r="X2959">
        <v>1</v>
      </c>
    </row>
    <row r="2960" spans="1:24" x14ac:dyDescent="0.3">
      <c r="A2960">
        <v>2959</v>
      </c>
      <c r="B2960" t="s">
        <v>36</v>
      </c>
      <c r="C2960" t="str">
        <f>_xlfn.XLOOKUP(B2960,Lookup_table!B:B,Lookup_table!C:C)</f>
        <v>Data</v>
      </c>
      <c r="D2960" t="s">
        <v>14</v>
      </c>
      <c r="E2960" t="s">
        <v>15</v>
      </c>
      <c r="F2960" t="s">
        <v>51</v>
      </c>
      <c r="G2960" t="s">
        <v>25</v>
      </c>
      <c r="H2960" t="str">
        <f t="shared" si="184"/>
        <v>Onsite/Hybrid</v>
      </c>
      <c r="I2960" t="s">
        <v>35</v>
      </c>
      <c r="J2960" t="str">
        <f t="shared" si="185"/>
        <v>0-2 yrs</v>
      </c>
      <c r="K2960">
        <f t="shared" ca="1" si="187"/>
        <v>1</v>
      </c>
      <c r="L2960" t="s">
        <v>39</v>
      </c>
      <c r="M2960">
        <v>1</v>
      </c>
      <c r="N2960">
        <v>1</v>
      </c>
      <c r="O2960">
        <v>1</v>
      </c>
      <c r="P2960">
        <v>1</v>
      </c>
      <c r="Q2960">
        <v>1</v>
      </c>
      <c r="R2960">
        <f>SUM(M2960:N2960:O2960:P2960:Q2960)</f>
        <v>5</v>
      </c>
      <c r="S2960" s="1">
        <v>92341</v>
      </c>
      <c r="T2960" s="1" t="str">
        <f t="shared" si="186"/>
        <v>Medium</v>
      </c>
      <c r="U2960">
        <v>7</v>
      </c>
      <c r="V2960">
        <v>2022</v>
      </c>
      <c r="W2960" t="s">
        <v>28</v>
      </c>
      <c r="X2960">
        <v>6</v>
      </c>
    </row>
    <row r="2961" spans="1:24" x14ac:dyDescent="0.3">
      <c r="A2961">
        <v>2960</v>
      </c>
      <c r="B2961" t="s">
        <v>41</v>
      </c>
      <c r="C2961" t="str">
        <f>_xlfn.XLOOKUP(B2961,Lookup_table!B:B,Lookup_table!C:C)</f>
        <v>Data</v>
      </c>
      <c r="D2961" t="s">
        <v>37</v>
      </c>
      <c r="E2961" t="s">
        <v>42</v>
      </c>
      <c r="F2961" t="s">
        <v>52</v>
      </c>
      <c r="G2961" t="s">
        <v>30</v>
      </c>
      <c r="H2961" t="str">
        <f t="shared" si="184"/>
        <v>Onsite/Hybrid</v>
      </c>
      <c r="I2961" t="s">
        <v>26</v>
      </c>
      <c r="J2961" t="str">
        <f t="shared" si="185"/>
        <v>3-6 yrs</v>
      </c>
      <c r="K2961">
        <f t="shared" ca="1" si="187"/>
        <v>5</v>
      </c>
      <c r="L2961" t="s">
        <v>27</v>
      </c>
      <c r="M2961">
        <v>0</v>
      </c>
      <c r="N2961">
        <v>0</v>
      </c>
      <c r="O2961">
        <v>0</v>
      </c>
      <c r="P2961">
        <v>1</v>
      </c>
      <c r="Q2961">
        <v>0</v>
      </c>
      <c r="R2961">
        <f>SUM(M2961:N2961:O2961:P2961:Q2961)</f>
        <v>1</v>
      </c>
      <c r="S2961" s="1">
        <v>89738</v>
      </c>
      <c r="T2961" s="1" t="str">
        <f t="shared" si="186"/>
        <v>Medium</v>
      </c>
      <c r="U2961">
        <v>4</v>
      </c>
      <c r="V2961">
        <v>2020</v>
      </c>
      <c r="W2961" t="s">
        <v>34</v>
      </c>
      <c r="X2961">
        <v>1</v>
      </c>
    </row>
    <row r="2962" spans="1:24" x14ac:dyDescent="0.3">
      <c r="A2962">
        <v>2961</v>
      </c>
      <c r="B2962" t="s">
        <v>31</v>
      </c>
      <c r="C2962" t="str">
        <f>_xlfn.XLOOKUP(B2962,Lookup_table!B:B,Lookup_table!C:C)</f>
        <v>Business</v>
      </c>
      <c r="D2962" t="s">
        <v>34</v>
      </c>
      <c r="E2962" t="s">
        <v>38</v>
      </c>
      <c r="F2962" t="s">
        <v>44</v>
      </c>
      <c r="G2962" t="s">
        <v>30</v>
      </c>
      <c r="H2962" t="str">
        <f t="shared" si="184"/>
        <v>Onsite/Hybrid</v>
      </c>
      <c r="I2962" t="s">
        <v>35</v>
      </c>
      <c r="J2962" t="str">
        <f t="shared" si="185"/>
        <v>0-2 yrs</v>
      </c>
      <c r="K2962">
        <f t="shared" ca="1" si="187"/>
        <v>1</v>
      </c>
      <c r="L2962" t="s">
        <v>27</v>
      </c>
      <c r="M2962">
        <v>1</v>
      </c>
      <c r="N2962">
        <v>1</v>
      </c>
      <c r="O2962">
        <v>1</v>
      </c>
      <c r="P2962">
        <v>0</v>
      </c>
      <c r="Q2962">
        <v>0</v>
      </c>
      <c r="R2962">
        <f>SUM(M2962:N2962:O2962:P2962:Q2962)</f>
        <v>3</v>
      </c>
      <c r="S2962" s="1">
        <v>63699</v>
      </c>
      <c r="T2962" s="1" t="str">
        <f t="shared" si="186"/>
        <v>Low</v>
      </c>
      <c r="U2962">
        <v>1</v>
      </c>
      <c r="V2962">
        <v>2021</v>
      </c>
      <c r="W2962" t="s">
        <v>34</v>
      </c>
      <c r="X2962">
        <v>4</v>
      </c>
    </row>
    <row r="2963" spans="1:24" x14ac:dyDescent="0.3">
      <c r="A2963">
        <v>2962</v>
      </c>
      <c r="B2963" t="s">
        <v>36</v>
      </c>
      <c r="C2963" t="str">
        <f>_xlfn.XLOOKUP(B2963,Lookup_table!B:B,Lookup_table!C:C)</f>
        <v>Data</v>
      </c>
      <c r="D2963" t="s">
        <v>34</v>
      </c>
      <c r="E2963" t="s">
        <v>42</v>
      </c>
      <c r="F2963" t="s">
        <v>44</v>
      </c>
      <c r="G2963" t="s">
        <v>30</v>
      </c>
      <c r="H2963" t="str">
        <f t="shared" si="184"/>
        <v>Onsite/Hybrid</v>
      </c>
      <c r="I2963" t="s">
        <v>35</v>
      </c>
      <c r="J2963" t="str">
        <f t="shared" si="185"/>
        <v>0-2 yrs</v>
      </c>
      <c r="K2963">
        <f t="shared" ca="1" si="187"/>
        <v>2</v>
      </c>
      <c r="L2963" t="s">
        <v>27</v>
      </c>
      <c r="M2963">
        <v>0</v>
      </c>
      <c r="N2963">
        <v>0</v>
      </c>
      <c r="O2963">
        <v>0</v>
      </c>
      <c r="P2963">
        <v>0</v>
      </c>
      <c r="Q2963">
        <v>0</v>
      </c>
      <c r="R2963">
        <f>SUM(M2963:N2963:O2963:P2963:Q2963)</f>
        <v>0</v>
      </c>
      <c r="S2963" s="1">
        <v>46803</v>
      </c>
      <c r="T2963" s="1" t="str">
        <f t="shared" si="186"/>
        <v>Low</v>
      </c>
      <c r="U2963">
        <v>12</v>
      </c>
      <c r="V2963">
        <v>2020</v>
      </c>
      <c r="W2963" t="s">
        <v>20</v>
      </c>
      <c r="X2963">
        <v>6</v>
      </c>
    </row>
    <row r="2964" spans="1:24" x14ac:dyDescent="0.3">
      <c r="A2964">
        <v>2963</v>
      </c>
      <c r="B2964" t="s">
        <v>36</v>
      </c>
      <c r="C2964" t="str">
        <f>_xlfn.XLOOKUP(B2964,Lookup_table!B:B,Lookup_table!C:C)</f>
        <v>Data</v>
      </c>
      <c r="D2964" t="s">
        <v>34</v>
      </c>
      <c r="E2964" t="s">
        <v>42</v>
      </c>
      <c r="F2964" t="s">
        <v>52</v>
      </c>
      <c r="G2964" t="s">
        <v>30</v>
      </c>
      <c r="H2964" t="str">
        <f t="shared" si="184"/>
        <v>Onsite/Hybrid</v>
      </c>
      <c r="I2964" t="s">
        <v>26</v>
      </c>
      <c r="J2964" t="str">
        <f t="shared" si="185"/>
        <v>3-6 yrs</v>
      </c>
      <c r="K2964">
        <f t="shared" ca="1" si="187"/>
        <v>4</v>
      </c>
      <c r="L2964" t="s">
        <v>27</v>
      </c>
      <c r="M2964">
        <v>0</v>
      </c>
      <c r="N2964">
        <v>0</v>
      </c>
      <c r="O2964">
        <v>0</v>
      </c>
      <c r="P2964">
        <v>1</v>
      </c>
      <c r="Q2964">
        <v>0</v>
      </c>
      <c r="R2964">
        <f>SUM(M2964:N2964:O2964:P2964:Q2964)</f>
        <v>1</v>
      </c>
      <c r="S2964" s="1">
        <v>85102</v>
      </c>
      <c r="T2964" s="1" t="str">
        <f t="shared" si="186"/>
        <v>Medium</v>
      </c>
      <c r="U2964">
        <v>7</v>
      </c>
      <c r="V2964">
        <v>2020</v>
      </c>
      <c r="W2964" t="s">
        <v>20</v>
      </c>
      <c r="X2964">
        <v>3</v>
      </c>
    </row>
    <row r="2965" spans="1:24" x14ac:dyDescent="0.3">
      <c r="A2965">
        <v>2964</v>
      </c>
      <c r="B2965" t="s">
        <v>36</v>
      </c>
      <c r="C2965" t="str">
        <f>_xlfn.XLOOKUP(B2965,Lookup_table!B:B,Lookup_table!C:C)</f>
        <v>Data</v>
      </c>
      <c r="D2965" t="s">
        <v>34</v>
      </c>
      <c r="E2965" t="s">
        <v>42</v>
      </c>
      <c r="F2965" t="s">
        <v>29</v>
      </c>
      <c r="G2965" t="s">
        <v>25</v>
      </c>
      <c r="H2965" t="str">
        <f t="shared" si="184"/>
        <v>Onsite/Hybrid</v>
      </c>
      <c r="I2965" t="s">
        <v>35</v>
      </c>
      <c r="J2965" t="str">
        <f t="shared" si="185"/>
        <v>0-2 yrs</v>
      </c>
      <c r="K2965">
        <f t="shared" ca="1" si="187"/>
        <v>2</v>
      </c>
      <c r="L2965" t="s">
        <v>27</v>
      </c>
      <c r="M2965">
        <v>0</v>
      </c>
      <c r="N2965">
        <v>1</v>
      </c>
      <c r="O2965">
        <v>1</v>
      </c>
      <c r="P2965">
        <v>0</v>
      </c>
      <c r="Q2965">
        <v>0</v>
      </c>
      <c r="R2965">
        <f>SUM(M2965:N2965:O2965:P2965:Q2965)</f>
        <v>2</v>
      </c>
      <c r="S2965" s="1">
        <v>67184</v>
      </c>
      <c r="T2965" s="1" t="str">
        <f t="shared" si="186"/>
        <v>Low</v>
      </c>
      <c r="U2965">
        <v>2</v>
      </c>
      <c r="V2965">
        <v>2024</v>
      </c>
      <c r="W2965" t="s">
        <v>20</v>
      </c>
      <c r="X2965">
        <v>3</v>
      </c>
    </row>
    <row r="2966" spans="1:24" x14ac:dyDescent="0.3">
      <c r="A2966">
        <v>2965</v>
      </c>
      <c r="B2966" t="s">
        <v>41</v>
      </c>
      <c r="C2966" t="str">
        <f>_xlfn.XLOOKUP(B2966,Lookup_table!B:B,Lookup_table!C:C)</f>
        <v>Data</v>
      </c>
      <c r="D2966" t="s">
        <v>34</v>
      </c>
      <c r="E2966" t="s">
        <v>15</v>
      </c>
      <c r="F2966" t="s">
        <v>24</v>
      </c>
      <c r="G2966" t="s">
        <v>30</v>
      </c>
      <c r="H2966" t="str">
        <f t="shared" si="184"/>
        <v>Onsite/Hybrid</v>
      </c>
      <c r="I2966" t="s">
        <v>35</v>
      </c>
      <c r="J2966" t="str">
        <f t="shared" si="185"/>
        <v>0-2 yrs</v>
      </c>
      <c r="K2966">
        <f t="shared" ca="1" si="187"/>
        <v>2</v>
      </c>
      <c r="L2966" t="s">
        <v>39</v>
      </c>
      <c r="M2966">
        <v>0</v>
      </c>
      <c r="N2966">
        <v>1</v>
      </c>
      <c r="O2966">
        <v>1</v>
      </c>
      <c r="P2966">
        <v>0</v>
      </c>
      <c r="Q2966">
        <v>0</v>
      </c>
      <c r="R2966">
        <f>SUM(M2966:N2966:O2966:P2966:Q2966)</f>
        <v>2</v>
      </c>
      <c r="S2966" s="1">
        <v>67230</v>
      </c>
      <c r="T2966" s="1" t="str">
        <f t="shared" si="186"/>
        <v>Low</v>
      </c>
      <c r="U2966">
        <v>4</v>
      </c>
      <c r="V2966">
        <v>2021</v>
      </c>
      <c r="W2966" t="s">
        <v>34</v>
      </c>
      <c r="X2966">
        <v>5</v>
      </c>
    </row>
    <row r="2967" spans="1:24" x14ac:dyDescent="0.3">
      <c r="A2967">
        <v>2966</v>
      </c>
      <c r="B2967" t="s">
        <v>36</v>
      </c>
      <c r="C2967" t="str">
        <f>_xlfn.XLOOKUP(B2967,Lookup_table!B:B,Lookup_table!C:C)</f>
        <v>Data</v>
      </c>
      <c r="D2967" t="s">
        <v>37</v>
      </c>
      <c r="E2967" t="s">
        <v>23</v>
      </c>
      <c r="F2967" t="s">
        <v>44</v>
      </c>
      <c r="G2967" t="s">
        <v>17</v>
      </c>
      <c r="H2967" t="str">
        <f t="shared" si="184"/>
        <v>Remote</v>
      </c>
      <c r="I2967" t="s">
        <v>26</v>
      </c>
      <c r="J2967" t="str">
        <f t="shared" si="185"/>
        <v>3-6 yrs</v>
      </c>
      <c r="K2967">
        <f t="shared" ca="1" si="187"/>
        <v>6</v>
      </c>
      <c r="L2967" t="s">
        <v>19</v>
      </c>
      <c r="M2967">
        <v>1</v>
      </c>
      <c r="N2967">
        <v>0</v>
      </c>
      <c r="O2967">
        <v>1</v>
      </c>
      <c r="P2967">
        <v>0</v>
      </c>
      <c r="Q2967">
        <v>0</v>
      </c>
      <c r="R2967">
        <f>SUM(M2967:N2967:O2967:P2967:Q2967)</f>
        <v>2</v>
      </c>
      <c r="S2967" s="1">
        <v>86408</v>
      </c>
      <c r="T2967" s="1" t="str">
        <f t="shared" si="186"/>
        <v>Medium</v>
      </c>
      <c r="U2967">
        <v>7</v>
      </c>
      <c r="V2967">
        <v>2023</v>
      </c>
      <c r="W2967" t="s">
        <v>28</v>
      </c>
      <c r="X2967">
        <v>7</v>
      </c>
    </row>
    <row r="2968" spans="1:24" x14ac:dyDescent="0.3">
      <c r="A2968">
        <v>2967</v>
      </c>
      <c r="B2968" t="s">
        <v>36</v>
      </c>
      <c r="C2968" t="str">
        <f>_xlfn.XLOOKUP(B2968,Lookup_table!B:B,Lookup_table!C:C)</f>
        <v>Data</v>
      </c>
      <c r="D2968" t="s">
        <v>22</v>
      </c>
      <c r="E2968" t="s">
        <v>38</v>
      </c>
      <c r="F2968" t="s">
        <v>24</v>
      </c>
      <c r="G2968" t="s">
        <v>30</v>
      </c>
      <c r="H2968" t="str">
        <f t="shared" si="184"/>
        <v>Onsite/Hybrid</v>
      </c>
      <c r="I2968" t="s">
        <v>18</v>
      </c>
      <c r="J2968" t="str">
        <f t="shared" si="185"/>
        <v>7+ yrs</v>
      </c>
      <c r="K2968">
        <f t="shared" ca="1" si="187"/>
        <v>13</v>
      </c>
      <c r="L2968" t="s">
        <v>19</v>
      </c>
      <c r="M2968">
        <v>0</v>
      </c>
      <c r="N2968">
        <v>1</v>
      </c>
      <c r="O2968">
        <v>1</v>
      </c>
      <c r="P2968">
        <v>1</v>
      </c>
      <c r="Q2968">
        <v>1</v>
      </c>
      <c r="R2968">
        <f>SUM(M2968:N2968:O2968:P2968:Q2968)</f>
        <v>4</v>
      </c>
      <c r="S2968" s="1">
        <v>164863</v>
      </c>
      <c r="T2968" s="1" t="str">
        <f t="shared" si="186"/>
        <v>High</v>
      </c>
      <c r="U2968">
        <v>7</v>
      </c>
      <c r="V2968">
        <v>2021</v>
      </c>
      <c r="W2968" t="s">
        <v>28</v>
      </c>
      <c r="X2968">
        <v>4</v>
      </c>
    </row>
    <row r="2969" spans="1:24" x14ac:dyDescent="0.3">
      <c r="A2969">
        <v>2968</v>
      </c>
      <c r="B2969" t="s">
        <v>31</v>
      </c>
      <c r="C2969" t="str">
        <f>_xlfn.XLOOKUP(B2969,Lookup_table!B:B,Lookup_table!C:C)</f>
        <v>Business</v>
      </c>
      <c r="D2969" t="s">
        <v>34</v>
      </c>
      <c r="E2969" t="s">
        <v>40</v>
      </c>
      <c r="F2969" t="s">
        <v>51</v>
      </c>
      <c r="G2969" t="s">
        <v>30</v>
      </c>
      <c r="H2969" t="str">
        <f t="shared" si="184"/>
        <v>Onsite/Hybrid</v>
      </c>
      <c r="I2969" t="s">
        <v>35</v>
      </c>
      <c r="J2969" t="str">
        <f t="shared" si="185"/>
        <v>0-2 yrs</v>
      </c>
      <c r="K2969">
        <f t="shared" ca="1" si="187"/>
        <v>1</v>
      </c>
      <c r="L2969" t="s">
        <v>19</v>
      </c>
      <c r="M2969">
        <v>1</v>
      </c>
      <c r="N2969">
        <v>0</v>
      </c>
      <c r="O2969">
        <v>1</v>
      </c>
      <c r="P2969">
        <v>0</v>
      </c>
      <c r="Q2969">
        <v>0</v>
      </c>
      <c r="R2969">
        <f>SUM(M2969:N2969:O2969:P2969:Q2969)</f>
        <v>2</v>
      </c>
      <c r="S2969" s="1">
        <v>61605</v>
      </c>
      <c r="T2969" s="1" t="str">
        <f t="shared" si="186"/>
        <v>Low</v>
      </c>
      <c r="U2969">
        <v>2</v>
      </c>
      <c r="V2969">
        <v>2026</v>
      </c>
      <c r="W2969" t="s">
        <v>20</v>
      </c>
      <c r="X2969">
        <v>1</v>
      </c>
    </row>
    <row r="2970" spans="1:24" x14ac:dyDescent="0.3">
      <c r="A2970">
        <v>2969</v>
      </c>
      <c r="B2970" t="s">
        <v>31</v>
      </c>
      <c r="C2970" t="str">
        <f>_xlfn.XLOOKUP(B2970,Lookup_table!B:B,Lookup_table!C:C)</f>
        <v>Business</v>
      </c>
      <c r="D2970" t="s">
        <v>14</v>
      </c>
      <c r="E2970" t="s">
        <v>42</v>
      </c>
      <c r="F2970" t="s">
        <v>43</v>
      </c>
      <c r="G2970" t="s">
        <v>25</v>
      </c>
      <c r="H2970" t="str">
        <f t="shared" si="184"/>
        <v>Onsite/Hybrid</v>
      </c>
      <c r="I2970" t="s">
        <v>35</v>
      </c>
      <c r="J2970" t="str">
        <f t="shared" si="185"/>
        <v>0-2 yrs</v>
      </c>
      <c r="K2970">
        <f t="shared" ca="1" si="187"/>
        <v>0</v>
      </c>
      <c r="L2970" t="s">
        <v>19</v>
      </c>
      <c r="M2970">
        <v>0</v>
      </c>
      <c r="N2970">
        <v>1</v>
      </c>
      <c r="O2970">
        <v>0</v>
      </c>
      <c r="P2970">
        <v>0</v>
      </c>
      <c r="Q2970">
        <v>0</v>
      </c>
      <c r="R2970">
        <f>SUM(M2970:N2970:O2970:P2970:Q2970)</f>
        <v>1</v>
      </c>
      <c r="S2970" s="1">
        <v>54159</v>
      </c>
      <c r="T2970" s="1" t="str">
        <f t="shared" si="186"/>
        <v>Low</v>
      </c>
      <c r="U2970">
        <v>7</v>
      </c>
      <c r="V2970">
        <v>2026</v>
      </c>
      <c r="W2970" t="s">
        <v>28</v>
      </c>
      <c r="X2970">
        <v>8</v>
      </c>
    </row>
    <row r="2971" spans="1:24" x14ac:dyDescent="0.3">
      <c r="A2971">
        <v>2970</v>
      </c>
      <c r="B2971" t="s">
        <v>33</v>
      </c>
      <c r="C2971" t="str">
        <f>_xlfn.XLOOKUP(B2971,Lookup_table!B:B,Lookup_table!C:C)</f>
        <v>Data</v>
      </c>
      <c r="D2971" t="s">
        <v>37</v>
      </c>
      <c r="E2971" t="s">
        <v>23</v>
      </c>
      <c r="F2971" t="s">
        <v>51</v>
      </c>
      <c r="G2971" t="s">
        <v>30</v>
      </c>
      <c r="H2971" t="str">
        <f t="shared" si="184"/>
        <v>Onsite/Hybrid</v>
      </c>
      <c r="I2971" t="s">
        <v>26</v>
      </c>
      <c r="J2971" t="str">
        <f t="shared" si="185"/>
        <v>3-6 yrs</v>
      </c>
      <c r="K2971">
        <f t="shared" ca="1" si="187"/>
        <v>6</v>
      </c>
      <c r="L2971" t="s">
        <v>19</v>
      </c>
      <c r="M2971">
        <v>1</v>
      </c>
      <c r="N2971">
        <v>1</v>
      </c>
      <c r="O2971">
        <v>0</v>
      </c>
      <c r="P2971">
        <v>1</v>
      </c>
      <c r="Q2971">
        <v>1</v>
      </c>
      <c r="R2971">
        <f>SUM(M2971:N2971:O2971:P2971:Q2971)</f>
        <v>4</v>
      </c>
      <c r="S2971" s="1">
        <v>103301</v>
      </c>
      <c r="T2971" s="1" t="str">
        <f t="shared" si="186"/>
        <v>Medium</v>
      </c>
      <c r="U2971">
        <v>9</v>
      </c>
      <c r="V2971">
        <v>2026</v>
      </c>
      <c r="W2971" t="s">
        <v>28</v>
      </c>
      <c r="X2971">
        <v>9</v>
      </c>
    </row>
    <row r="2972" spans="1:24" x14ac:dyDescent="0.3">
      <c r="A2972">
        <v>2971</v>
      </c>
      <c r="B2972" t="s">
        <v>41</v>
      </c>
      <c r="C2972" t="str">
        <f>_xlfn.XLOOKUP(B2972,Lookup_table!B:B,Lookup_table!C:C)</f>
        <v>Data</v>
      </c>
      <c r="D2972" t="s">
        <v>14</v>
      </c>
      <c r="E2972" t="s">
        <v>15</v>
      </c>
      <c r="F2972" t="s">
        <v>16</v>
      </c>
      <c r="G2972" t="s">
        <v>30</v>
      </c>
      <c r="H2972" t="str">
        <f t="shared" si="184"/>
        <v>Onsite/Hybrid</v>
      </c>
      <c r="I2972" t="s">
        <v>18</v>
      </c>
      <c r="J2972" t="str">
        <f t="shared" si="185"/>
        <v>7+ yrs</v>
      </c>
      <c r="K2972">
        <f t="shared" ca="1" si="187"/>
        <v>10</v>
      </c>
      <c r="L2972" t="s">
        <v>27</v>
      </c>
      <c r="M2972">
        <v>1</v>
      </c>
      <c r="N2972">
        <v>1</v>
      </c>
      <c r="O2972">
        <v>0</v>
      </c>
      <c r="P2972">
        <v>0</v>
      </c>
      <c r="Q2972">
        <v>1</v>
      </c>
      <c r="R2972">
        <f>SUM(M2972:N2972:O2972:P2972:Q2972)</f>
        <v>3</v>
      </c>
      <c r="S2972" s="1">
        <v>106201</v>
      </c>
      <c r="T2972" s="1" t="str">
        <f t="shared" si="186"/>
        <v>Medium</v>
      </c>
      <c r="U2972">
        <v>3</v>
      </c>
      <c r="V2972">
        <v>2021</v>
      </c>
      <c r="W2972" t="s">
        <v>28</v>
      </c>
      <c r="X2972">
        <v>7</v>
      </c>
    </row>
    <row r="2973" spans="1:24" x14ac:dyDescent="0.3">
      <c r="A2973">
        <v>2972</v>
      </c>
      <c r="B2973" t="s">
        <v>33</v>
      </c>
      <c r="C2973" t="str">
        <f>_xlfn.XLOOKUP(B2973,Lookup_table!B:B,Lookup_table!C:C)</f>
        <v>Data</v>
      </c>
      <c r="D2973" t="s">
        <v>22</v>
      </c>
      <c r="E2973" t="s">
        <v>23</v>
      </c>
      <c r="F2973" t="s">
        <v>51</v>
      </c>
      <c r="G2973" t="s">
        <v>30</v>
      </c>
      <c r="H2973" t="str">
        <f t="shared" si="184"/>
        <v>Onsite/Hybrid</v>
      </c>
      <c r="I2973" t="s">
        <v>26</v>
      </c>
      <c r="J2973" t="str">
        <f t="shared" si="185"/>
        <v>3-6 yrs</v>
      </c>
      <c r="K2973">
        <f t="shared" ca="1" si="187"/>
        <v>6</v>
      </c>
      <c r="L2973" t="s">
        <v>19</v>
      </c>
      <c r="M2973">
        <v>0</v>
      </c>
      <c r="N2973">
        <v>1</v>
      </c>
      <c r="O2973">
        <v>1</v>
      </c>
      <c r="P2973">
        <v>1</v>
      </c>
      <c r="Q2973">
        <v>1</v>
      </c>
      <c r="R2973">
        <f>SUM(M2973:N2973:O2973:P2973:Q2973)</f>
        <v>4</v>
      </c>
      <c r="S2973" s="1">
        <v>137393</v>
      </c>
      <c r="T2973" s="1" t="str">
        <f t="shared" si="186"/>
        <v>High</v>
      </c>
      <c r="U2973">
        <v>6</v>
      </c>
      <c r="V2973">
        <v>2024</v>
      </c>
      <c r="W2973" t="s">
        <v>28</v>
      </c>
      <c r="X2973">
        <v>9</v>
      </c>
    </row>
    <row r="2974" spans="1:24" x14ac:dyDescent="0.3">
      <c r="A2974">
        <v>2973</v>
      </c>
      <c r="B2974" t="s">
        <v>50</v>
      </c>
      <c r="C2974" t="str">
        <f>_xlfn.XLOOKUP(B2974,Lookup_table!B:B,Lookup_table!C:C)</f>
        <v>AI</v>
      </c>
      <c r="D2974" t="s">
        <v>34</v>
      </c>
      <c r="E2974" t="s">
        <v>23</v>
      </c>
      <c r="F2974" t="s">
        <v>52</v>
      </c>
      <c r="G2974" t="s">
        <v>30</v>
      </c>
      <c r="H2974" t="str">
        <f t="shared" si="184"/>
        <v>Onsite/Hybrid</v>
      </c>
      <c r="I2974" t="s">
        <v>26</v>
      </c>
      <c r="J2974" t="str">
        <f t="shared" si="185"/>
        <v>3-6 yrs</v>
      </c>
      <c r="K2974">
        <f t="shared" ca="1" si="187"/>
        <v>6</v>
      </c>
      <c r="L2974" t="s">
        <v>39</v>
      </c>
      <c r="M2974">
        <v>0</v>
      </c>
      <c r="N2974">
        <v>0</v>
      </c>
      <c r="O2974">
        <v>1</v>
      </c>
      <c r="P2974">
        <v>1</v>
      </c>
      <c r="Q2974">
        <v>1</v>
      </c>
      <c r="R2974">
        <f>SUM(M2974:N2974:O2974:P2974:Q2974)</f>
        <v>3</v>
      </c>
      <c r="S2974" s="1">
        <v>152849</v>
      </c>
      <c r="T2974" s="1" t="str">
        <f t="shared" si="186"/>
        <v>High</v>
      </c>
      <c r="U2974">
        <v>4</v>
      </c>
      <c r="V2974">
        <v>2024</v>
      </c>
      <c r="W2974" t="s">
        <v>28</v>
      </c>
      <c r="X2974">
        <v>1</v>
      </c>
    </row>
    <row r="2975" spans="1:24" x14ac:dyDescent="0.3">
      <c r="A2975">
        <v>2974</v>
      </c>
      <c r="B2975" t="s">
        <v>31</v>
      </c>
      <c r="C2975" t="str">
        <f>_xlfn.XLOOKUP(B2975,Lookup_table!B:B,Lookup_table!C:C)</f>
        <v>Business</v>
      </c>
      <c r="D2975" t="s">
        <v>22</v>
      </c>
      <c r="E2975" t="s">
        <v>23</v>
      </c>
      <c r="F2975" t="s">
        <v>51</v>
      </c>
      <c r="G2975" t="s">
        <v>25</v>
      </c>
      <c r="H2975" t="str">
        <f t="shared" si="184"/>
        <v>Onsite/Hybrid</v>
      </c>
      <c r="I2975" t="s">
        <v>35</v>
      </c>
      <c r="J2975" t="str">
        <f t="shared" si="185"/>
        <v>0-2 yrs</v>
      </c>
      <c r="K2975">
        <f t="shared" ca="1" si="187"/>
        <v>2</v>
      </c>
      <c r="L2975" t="s">
        <v>27</v>
      </c>
      <c r="M2975">
        <v>1</v>
      </c>
      <c r="N2975">
        <v>0</v>
      </c>
      <c r="O2975">
        <v>1</v>
      </c>
      <c r="P2975">
        <v>0</v>
      </c>
      <c r="Q2975">
        <v>1</v>
      </c>
      <c r="R2975">
        <f>SUM(M2975:N2975:O2975:P2975:Q2975)</f>
        <v>3</v>
      </c>
      <c r="S2975" s="1">
        <v>95457</v>
      </c>
      <c r="T2975" s="1" t="str">
        <f t="shared" si="186"/>
        <v>Medium</v>
      </c>
      <c r="U2975">
        <v>7</v>
      </c>
      <c r="V2975">
        <v>2020</v>
      </c>
      <c r="W2975" t="s">
        <v>34</v>
      </c>
      <c r="X2975">
        <v>4</v>
      </c>
    </row>
    <row r="2976" spans="1:24" x14ac:dyDescent="0.3">
      <c r="A2976">
        <v>2975</v>
      </c>
      <c r="B2976" t="s">
        <v>31</v>
      </c>
      <c r="C2976" t="str">
        <f>_xlfn.XLOOKUP(B2976,Lookup_table!B:B,Lookup_table!C:C)</f>
        <v>Business</v>
      </c>
      <c r="D2976" t="s">
        <v>34</v>
      </c>
      <c r="E2976" t="s">
        <v>15</v>
      </c>
      <c r="F2976" t="s">
        <v>52</v>
      </c>
      <c r="G2976" t="s">
        <v>30</v>
      </c>
      <c r="H2976" t="str">
        <f t="shared" si="184"/>
        <v>Onsite/Hybrid</v>
      </c>
      <c r="I2976" t="s">
        <v>35</v>
      </c>
      <c r="J2976" t="str">
        <f t="shared" si="185"/>
        <v>0-2 yrs</v>
      </c>
      <c r="K2976">
        <f t="shared" ca="1" si="187"/>
        <v>1</v>
      </c>
      <c r="L2976" t="s">
        <v>19</v>
      </c>
      <c r="M2976">
        <v>0</v>
      </c>
      <c r="N2976">
        <v>0</v>
      </c>
      <c r="O2976">
        <v>0</v>
      </c>
      <c r="P2976">
        <v>0</v>
      </c>
      <c r="Q2976">
        <v>0</v>
      </c>
      <c r="R2976">
        <f>SUM(M2976:N2976:O2976:P2976:Q2976)</f>
        <v>0</v>
      </c>
      <c r="S2976" s="1">
        <v>54675</v>
      </c>
      <c r="T2976" s="1" t="str">
        <f t="shared" si="186"/>
        <v>Low</v>
      </c>
      <c r="U2976">
        <v>11</v>
      </c>
      <c r="V2976">
        <v>2026</v>
      </c>
      <c r="W2976" t="s">
        <v>20</v>
      </c>
      <c r="X2976">
        <v>4</v>
      </c>
    </row>
    <row r="2977" spans="1:24" x14ac:dyDescent="0.3">
      <c r="A2977">
        <v>2976</v>
      </c>
      <c r="B2977" t="s">
        <v>41</v>
      </c>
      <c r="C2977" t="str">
        <f>_xlfn.XLOOKUP(B2977,Lookup_table!B:B,Lookup_table!C:C)</f>
        <v>Data</v>
      </c>
      <c r="D2977" t="s">
        <v>22</v>
      </c>
      <c r="E2977" t="s">
        <v>15</v>
      </c>
      <c r="F2977" t="s">
        <v>24</v>
      </c>
      <c r="G2977" t="s">
        <v>25</v>
      </c>
      <c r="H2977" t="str">
        <f t="shared" si="184"/>
        <v>Onsite/Hybrid</v>
      </c>
      <c r="I2977" t="s">
        <v>26</v>
      </c>
      <c r="J2977" t="str">
        <f t="shared" si="185"/>
        <v>3-6 yrs</v>
      </c>
      <c r="K2977">
        <f t="shared" ca="1" si="187"/>
        <v>4</v>
      </c>
      <c r="L2977" t="s">
        <v>27</v>
      </c>
      <c r="M2977">
        <v>1</v>
      </c>
      <c r="N2977">
        <v>1</v>
      </c>
      <c r="O2977">
        <v>0</v>
      </c>
      <c r="P2977">
        <v>0</v>
      </c>
      <c r="Q2977">
        <v>1</v>
      </c>
      <c r="R2977">
        <f>SUM(M2977:N2977:O2977:P2977:Q2977)</f>
        <v>3</v>
      </c>
      <c r="S2977" s="1">
        <v>108525</v>
      </c>
      <c r="T2977" s="1" t="str">
        <f t="shared" si="186"/>
        <v>Medium</v>
      </c>
      <c r="U2977">
        <v>7</v>
      </c>
      <c r="V2977">
        <v>2020</v>
      </c>
      <c r="W2977" t="s">
        <v>34</v>
      </c>
      <c r="X2977">
        <v>2</v>
      </c>
    </row>
    <row r="2978" spans="1:24" x14ac:dyDescent="0.3">
      <c r="A2978">
        <v>2977</v>
      </c>
      <c r="B2978" t="s">
        <v>50</v>
      </c>
      <c r="C2978" t="str">
        <f>_xlfn.XLOOKUP(B2978,Lookup_table!B:B,Lookup_table!C:C)</f>
        <v>AI</v>
      </c>
      <c r="D2978" t="s">
        <v>22</v>
      </c>
      <c r="E2978" t="s">
        <v>23</v>
      </c>
      <c r="F2978" t="s">
        <v>29</v>
      </c>
      <c r="G2978" t="s">
        <v>17</v>
      </c>
      <c r="H2978" t="str">
        <f t="shared" si="184"/>
        <v>Remote</v>
      </c>
      <c r="I2978" t="s">
        <v>35</v>
      </c>
      <c r="J2978" t="str">
        <f t="shared" si="185"/>
        <v>0-2 yrs</v>
      </c>
      <c r="K2978">
        <f t="shared" ca="1" si="187"/>
        <v>1</v>
      </c>
      <c r="L2978" t="s">
        <v>39</v>
      </c>
      <c r="M2978">
        <v>0</v>
      </c>
      <c r="N2978">
        <v>1</v>
      </c>
      <c r="O2978">
        <v>0</v>
      </c>
      <c r="P2978">
        <v>0</v>
      </c>
      <c r="Q2978">
        <v>0</v>
      </c>
      <c r="R2978">
        <f>SUM(M2978:N2978:O2978:P2978:Q2978)</f>
        <v>1</v>
      </c>
      <c r="S2978" s="1">
        <v>106844</v>
      </c>
      <c r="T2978" s="1" t="str">
        <f t="shared" si="186"/>
        <v>Medium</v>
      </c>
      <c r="U2978">
        <v>12</v>
      </c>
      <c r="V2978">
        <v>2021</v>
      </c>
      <c r="W2978" t="s">
        <v>28</v>
      </c>
      <c r="X2978">
        <v>9</v>
      </c>
    </row>
    <row r="2979" spans="1:24" x14ac:dyDescent="0.3">
      <c r="A2979">
        <v>2978</v>
      </c>
      <c r="B2979" t="s">
        <v>33</v>
      </c>
      <c r="C2979" t="str">
        <f>_xlfn.XLOOKUP(B2979,Lookup_table!B:B,Lookup_table!C:C)</f>
        <v>Data</v>
      </c>
      <c r="D2979" t="s">
        <v>14</v>
      </c>
      <c r="E2979" t="s">
        <v>32</v>
      </c>
      <c r="F2979" t="s">
        <v>43</v>
      </c>
      <c r="G2979" t="s">
        <v>17</v>
      </c>
      <c r="H2979" t="str">
        <f t="shared" si="184"/>
        <v>Remote</v>
      </c>
      <c r="I2979" t="s">
        <v>18</v>
      </c>
      <c r="J2979" t="str">
        <f t="shared" si="185"/>
        <v>7+ yrs</v>
      </c>
      <c r="K2979">
        <f t="shared" ca="1" si="187"/>
        <v>14</v>
      </c>
      <c r="L2979" t="s">
        <v>19</v>
      </c>
      <c r="M2979">
        <v>1</v>
      </c>
      <c r="N2979">
        <v>1</v>
      </c>
      <c r="O2979">
        <v>1</v>
      </c>
      <c r="P2979">
        <v>1</v>
      </c>
      <c r="Q2979">
        <v>1</v>
      </c>
      <c r="R2979">
        <f>SUM(M2979:N2979:O2979:P2979:Q2979)</f>
        <v>5</v>
      </c>
      <c r="S2979" s="1">
        <v>141463</v>
      </c>
      <c r="T2979" s="1" t="str">
        <f t="shared" si="186"/>
        <v>High</v>
      </c>
      <c r="U2979">
        <v>12</v>
      </c>
      <c r="V2979">
        <v>2021</v>
      </c>
      <c r="W2979" t="s">
        <v>28</v>
      </c>
      <c r="X2979">
        <v>4</v>
      </c>
    </row>
    <row r="2980" spans="1:24" x14ac:dyDescent="0.3">
      <c r="A2980">
        <v>2979</v>
      </c>
      <c r="B2980" t="s">
        <v>33</v>
      </c>
      <c r="C2980" t="str">
        <f>_xlfn.XLOOKUP(B2980,Lookup_table!B:B,Lookup_table!C:C)</f>
        <v>Data</v>
      </c>
      <c r="D2980" t="s">
        <v>37</v>
      </c>
      <c r="E2980" t="s">
        <v>32</v>
      </c>
      <c r="F2980" t="s">
        <v>43</v>
      </c>
      <c r="G2980" t="s">
        <v>30</v>
      </c>
      <c r="H2980" t="str">
        <f t="shared" si="184"/>
        <v>Onsite/Hybrid</v>
      </c>
      <c r="I2980" t="s">
        <v>35</v>
      </c>
      <c r="J2980" t="str">
        <f t="shared" si="185"/>
        <v>0-2 yrs</v>
      </c>
      <c r="K2980">
        <f t="shared" ca="1" si="187"/>
        <v>1</v>
      </c>
      <c r="L2980" t="s">
        <v>39</v>
      </c>
      <c r="M2980">
        <v>1</v>
      </c>
      <c r="N2980">
        <v>1</v>
      </c>
      <c r="O2980">
        <v>0</v>
      </c>
      <c r="P2980">
        <v>1</v>
      </c>
      <c r="Q2980">
        <v>0</v>
      </c>
      <c r="R2980">
        <f>SUM(M2980:N2980:O2980:P2980:Q2980)</f>
        <v>3</v>
      </c>
      <c r="S2980" s="1">
        <v>68200</v>
      </c>
      <c r="T2980" s="1" t="str">
        <f t="shared" si="186"/>
        <v>Low</v>
      </c>
      <c r="U2980">
        <v>1</v>
      </c>
      <c r="V2980">
        <v>2024</v>
      </c>
      <c r="W2980" t="s">
        <v>28</v>
      </c>
      <c r="X2980">
        <v>8</v>
      </c>
    </row>
    <row r="2981" spans="1:24" x14ac:dyDescent="0.3">
      <c r="A2981">
        <v>2980</v>
      </c>
      <c r="B2981" t="s">
        <v>21</v>
      </c>
      <c r="C2981" t="str">
        <f>_xlfn.XLOOKUP(B2981,Lookup_table!B:B,Lookup_table!C:C)</f>
        <v>AI</v>
      </c>
      <c r="D2981" t="s">
        <v>34</v>
      </c>
      <c r="E2981" t="s">
        <v>32</v>
      </c>
      <c r="F2981" t="s">
        <v>44</v>
      </c>
      <c r="G2981" t="s">
        <v>17</v>
      </c>
      <c r="H2981" t="str">
        <f t="shared" si="184"/>
        <v>Remote</v>
      </c>
      <c r="I2981" t="s">
        <v>26</v>
      </c>
      <c r="J2981" t="str">
        <f t="shared" si="185"/>
        <v>3-6 yrs</v>
      </c>
      <c r="K2981">
        <f t="shared" ca="1" si="187"/>
        <v>4</v>
      </c>
      <c r="L2981" t="s">
        <v>19</v>
      </c>
      <c r="M2981">
        <v>0</v>
      </c>
      <c r="N2981">
        <v>1</v>
      </c>
      <c r="O2981">
        <v>0</v>
      </c>
      <c r="P2981">
        <v>1</v>
      </c>
      <c r="Q2981">
        <v>0</v>
      </c>
      <c r="R2981">
        <f>SUM(M2981:N2981:O2981:P2981:Q2981)</f>
        <v>2</v>
      </c>
      <c r="S2981" s="1">
        <v>132636</v>
      </c>
      <c r="T2981" s="1" t="str">
        <f t="shared" si="186"/>
        <v>High</v>
      </c>
      <c r="U2981">
        <v>6</v>
      </c>
      <c r="V2981">
        <v>2022</v>
      </c>
      <c r="W2981" t="s">
        <v>34</v>
      </c>
      <c r="X2981">
        <v>4</v>
      </c>
    </row>
    <row r="2982" spans="1:24" x14ac:dyDescent="0.3">
      <c r="A2982">
        <v>2981</v>
      </c>
      <c r="B2982" t="s">
        <v>41</v>
      </c>
      <c r="C2982" t="str">
        <f>_xlfn.XLOOKUP(B2982,Lookup_table!B:B,Lookup_table!C:C)</f>
        <v>Data</v>
      </c>
      <c r="D2982" t="s">
        <v>22</v>
      </c>
      <c r="E2982" t="s">
        <v>23</v>
      </c>
      <c r="F2982" t="s">
        <v>24</v>
      </c>
      <c r="G2982" t="s">
        <v>17</v>
      </c>
      <c r="H2982" t="str">
        <f t="shared" si="184"/>
        <v>Remote</v>
      </c>
      <c r="I2982" t="s">
        <v>26</v>
      </c>
      <c r="J2982" t="str">
        <f t="shared" si="185"/>
        <v>3-6 yrs</v>
      </c>
      <c r="K2982">
        <f t="shared" ca="1" si="187"/>
        <v>6</v>
      </c>
      <c r="L2982" t="s">
        <v>19</v>
      </c>
      <c r="M2982">
        <v>0</v>
      </c>
      <c r="N2982">
        <v>0</v>
      </c>
      <c r="O2982">
        <v>1</v>
      </c>
      <c r="P2982">
        <v>0</v>
      </c>
      <c r="Q2982">
        <v>0</v>
      </c>
      <c r="R2982">
        <f>SUM(M2982:N2982:O2982:P2982:Q2982)</f>
        <v>1</v>
      </c>
      <c r="S2982" s="1">
        <v>112262</v>
      </c>
      <c r="T2982" s="1" t="str">
        <f t="shared" si="186"/>
        <v>Medium</v>
      </c>
      <c r="U2982">
        <v>9</v>
      </c>
      <c r="V2982">
        <v>2024</v>
      </c>
      <c r="W2982" t="s">
        <v>34</v>
      </c>
      <c r="X2982">
        <v>5</v>
      </c>
    </row>
    <row r="2983" spans="1:24" x14ac:dyDescent="0.3">
      <c r="A2983">
        <v>2982</v>
      </c>
      <c r="B2983" t="s">
        <v>50</v>
      </c>
      <c r="C2983" t="str">
        <f>_xlfn.XLOOKUP(B2983,Lookup_table!B:B,Lookup_table!C:C)</f>
        <v>AI</v>
      </c>
      <c r="D2983" t="s">
        <v>22</v>
      </c>
      <c r="E2983" t="s">
        <v>32</v>
      </c>
      <c r="F2983" t="s">
        <v>44</v>
      </c>
      <c r="G2983" t="s">
        <v>30</v>
      </c>
      <c r="H2983" t="str">
        <f t="shared" si="184"/>
        <v>Onsite/Hybrid</v>
      </c>
      <c r="I2983" t="s">
        <v>35</v>
      </c>
      <c r="J2983" t="str">
        <f t="shared" si="185"/>
        <v>0-2 yrs</v>
      </c>
      <c r="K2983">
        <f t="shared" ca="1" si="187"/>
        <v>0</v>
      </c>
      <c r="L2983" t="s">
        <v>39</v>
      </c>
      <c r="M2983">
        <v>0</v>
      </c>
      <c r="N2983">
        <v>1</v>
      </c>
      <c r="O2983">
        <v>0</v>
      </c>
      <c r="P2983">
        <v>0</v>
      </c>
      <c r="Q2983">
        <v>1</v>
      </c>
      <c r="R2983">
        <f>SUM(M2983:N2983:O2983:P2983:Q2983)</f>
        <v>2</v>
      </c>
      <c r="S2983" s="1">
        <v>117264</v>
      </c>
      <c r="T2983" s="1" t="str">
        <f t="shared" si="186"/>
        <v>Medium</v>
      </c>
      <c r="U2983">
        <v>6</v>
      </c>
      <c r="V2983">
        <v>2025</v>
      </c>
      <c r="W2983" t="s">
        <v>28</v>
      </c>
      <c r="X2983">
        <v>8</v>
      </c>
    </row>
    <row r="2984" spans="1:24" x14ac:dyDescent="0.3">
      <c r="A2984">
        <v>2983</v>
      </c>
      <c r="B2984" t="s">
        <v>31</v>
      </c>
      <c r="C2984" t="str">
        <f>_xlfn.XLOOKUP(B2984,Lookup_table!B:B,Lookup_table!C:C)</f>
        <v>Business</v>
      </c>
      <c r="D2984" t="s">
        <v>37</v>
      </c>
      <c r="E2984" t="s">
        <v>15</v>
      </c>
      <c r="F2984" t="s">
        <v>51</v>
      </c>
      <c r="G2984" t="s">
        <v>25</v>
      </c>
      <c r="H2984" t="str">
        <f t="shared" si="184"/>
        <v>Onsite/Hybrid</v>
      </c>
      <c r="I2984" t="s">
        <v>18</v>
      </c>
      <c r="J2984" t="str">
        <f t="shared" si="185"/>
        <v>7+ yrs</v>
      </c>
      <c r="K2984">
        <f t="shared" ca="1" si="187"/>
        <v>12</v>
      </c>
      <c r="L2984" t="s">
        <v>39</v>
      </c>
      <c r="M2984">
        <v>1</v>
      </c>
      <c r="N2984">
        <v>0</v>
      </c>
      <c r="O2984">
        <v>1</v>
      </c>
      <c r="P2984">
        <v>1</v>
      </c>
      <c r="Q2984">
        <v>0</v>
      </c>
      <c r="R2984">
        <f>SUM(M2984:N2984:O2984:P2984:Q2984)</f>
        <v>3</v>
      </c>
      <c r="S2984" s="1">
        <v>134639</v>
      </c>
      <c r="T2984" s="1" t="str">
        <f t="shared" si="186"/>
        <v>High</v>
      </c>
      <c r="U2984">
        <v>4</v>
      </c>
      <c r="V2984">
        <v>2026</v>
      </c>
      <c r="W2984" t="s">
        <v>28</v>
      </c>
      <c r="X2984">
        <v>6</v>
      </c>
    </row>
    <row r="2985" spans="1:24" x14ac:dyDescent="0.3">
      <c r="A2985">
        <v>2984</v>
      </c>
      <c r="B2985" t="s">
        <v>21</v>
      </c>
      <c r="C2985" t="str">
        <f>_xlfn.XLOOKUP(B2985,Lookup_table!B:B,Lookup_table!C:C)</f>
        <v>AI</v>
      </c>
      <c r="D2985" t="s">
        <v>22</v>
      </c>
      <c r="E2985" t="s">
        <v>15</v>
      </c>
      <c r="F2985" t="s">
        <v>44</v>
      </c>
      <c r="G2985" t="s">
        <v>25</v>
      </c>
      <c r="H2985" t="str">
        <f t="shared" si="184"/>
        <v>Onsite/Hybrid</v>
      </c>
      <c r="I2985" t="s">
        <v>35</v>
      </c>
      <c r="J2985" t="str">
        <f t="shared" si="185"/>
        <v>0-2 yrs</v>
      </c>
      <c r="K2985">
        <f t="shared" ca="1" si="187"/>
        <v>0</v>
      </c>
      <c r="L2985" t="s">
        <v>19</v>
      </c>
      <c r="M2985">
        <v>1</v>
      </c>
      <c r="N2985">
        <v>1</v>
      </c>
      <c r="O2985">
        <v>0</v>
      </c>
      <c r="P2985">
        <v>0</v>
      </c>
      <c r="Q2985">
        <v>0</v>
      </c>
      <c r="R2985">
        <f>SUM(M2985:N2985:O2985:P2985:Q2985)</f>
        <v>2</v>
      </c>
      <c r="S2985" s="1">
        <v>108320</v>
      </c>
      <c r="T2985" s="1" t="str">
        <f t="shared" si="186"/>
        <v>Medium</v>
      </c>
      <c r="U2985">
        <v>10</v>
      </c>
      <c r="V2985">
        <v>2026</v>
      </c>
      <c r="W2985" t="s">
        <v>34</v>
      </c>
      <c r="X2985">
        <v>1</v>
      </c>
    </row>
    <row r="2986" spans="1:24" x14ac:dyDescent="0.3">
      <c r="A2986">
        <v>2985</v>
      </c>
      <c r="B2986" t="s">
        <v>36</v>
      </c>
      <c r="C2986" t="str">
        <f>_xlfn.XLOOKUP(B2986,Lookup_table!B:B,Lookup_table!C:C)</f>
        <v>Data</v>
      </c>
      <c r="D2986" t="s">
        <v>37</v>
      </c>
      <c r="E2986" t="s">
        <v>42</v>
      </c>
      <c r="F2986" t="s">
        <v>52</v>
      </c>
      <c r="G2986" t="s">
        <v>17</v>
      </c>
      <c r="H2986" t="str">
        <f t="shared" si="184"/>
        <v>Remote</v>
      </c>
      <c r="I2986" t="s">
        <v>26</v>
      </c>
      <c r="J2986" t="str">
        <f t="shared" si="185"/>
        <v>3-6 yrs</v>
      </c>
      <c r="K2986">
        <f t="shared" ca="1" si="187"/>
        <v>5</v>
      </c>
      <c r="L2986" t="s">
        <v>39</v>
      </c>
      <c r="M2986">
        <v>1</v>
      </c>
      <c r="N2986">
        <v>1</v>
      </c>
      <c r="O2986">
        <v>0</v>
      </c>
      <c r="P2986">
        <v>0</v>
      </c>
      <c r="Q2986">
        <v>0</v>
      </c>
      <c r="R2986">
        <f>SUM(M2986:N2986:O2986:P2986:Q2986)</f>
        <v>2</v>
      </c>
      <c r="S2986" s="1">
        <v>73818</v>
      </c>
      <c r="T2986" s="1" t="str">
        <f t="shared" si="186"/>
        <v>Medium</v>
      </c>
      <c r="U2986">
        <v>8</v>
      </c>
      <c r="V2986">
        <v>2022</v>
      </c>
      <c r="W2986" t="s">
        <v>28</v>
      </c>
      <c r="X2986">
        <v>7</v>
      </c>
    </row>
    <row r="2987" spans="1:24" x14ac:dyDescent="0.3">
      <c r="A2987">
        <v>2986</v>
      </c>
      <c r="B2987" t="s">
        <v>21</v>
      </c>
      <c r="C2987" t="str">
        <f>_xlfn.XLOOKUP(B2987,Lookup_table!B:B,Lookup_table!C:C)</f>
        <v>AI</v>
      </c>
      <c r="D2987" t="s">
        <v>37</v>
      </c>
      <c r="E2987" t="s">
        <v>42</v>
      </c>
      <c r="F2987" t="s">
        <v>44</v>
      </c>
      <c r="G2987" t="s">
        <v>25</v>
      </c>
      <c r="H2987" t="str">
        <f t="shared" si="184"/>
        <v>Onsite/Hybrid</v>
      </c>
      <c r="I2987" t="s">
        <v>18</v>
      </c>
      <c r="J2987" t="str">
        <f t="shared" si="185"/>
        <v>7+ yrs</v>
      </c>
      <c r="K2987">
        <f t="shared" ca="1" si="187"/>
        <v>10</v>
      </c>
      <c r="L2987" t="s">
        <v>27</v>
      </c>
      <c r="M2987">
        <v>0</v>
      </c>
      <c r="N2987">
        <v>0</v>
      </c>
      <c r="O2987">
        <v>0</v>
      </c>
      <c r="P2987">
        <v>1</v>
      </c>
      <c r="Q2987">
        <v>1</v>
      </c>
      <c r="R2987">
        <f>SUM(M2987:N2987:O2987:P2987:Q2987)</f>
        <v>2</v>
      </c>
      <c r="S2987" s="1">
        <v>162797</v>
      </c>
      <c r="T2987" s="1" t="str">
        <f t="shared" si="186"/>
        <v>High</v>
      </c>
      <c r="U2987">
        <v>4</v>
      </c>
      <c r="V2987">
        <v>2023</v>
      </c>
      <c r="W2987" t="s">
        <v>34</v>
      </c>
      <c r="X2987">
        <v>4</v>
      </c>
    </row>
    <row r="2988" spans="1:24" x14ac:dyDescent="0.3">
      <c r="A2988">
        <v>2987</v>
      </c>
      <c r="B2988" t="s">
        <v>36</v>
      </c>
      <c r="C2988" t="str">
        <f>_xlfn.XLOOKUP(B2988,Lookup_table!B:B,Lookup_table!C:C)</f>
        <v>Data</v>
      </c>
      <c r="D2988" t="s">
        <v>14</v>
      </c>
      <c r="E2988" t="s">
        <v>42</v>
      </c>
      <c r="F2988" t="s">
        <v>52</v>
      </c>
      <c r="G2988" t="s">
        <v>17</v>
      </c>
      <c r="H2988" t="str">
        <f t="shared" si="184"/>
        <v>Remote</v>
      </c>
      <c r="I2988" t="s">
        <v>18</v>
      </c>
      <c r="J2988" t="str">
        <f t="shared" si="185"/>
        <v>7+ yrs</v>
      </c>
      <c r="K2988">
        <f t="shared" ca="1" si="187"/>
        <v>12</v>
      </c>
      <c r="L2988" t="s">
        <v>39</v>
      </c>
      <c r="M2988">
        <v>0</v>
      </c>
      <c r="N2988">
        <v>0</v>
      </c>
      <c r="O2988">
        <v>1</v>
      </c>
      <c r="P2988">
        <v>0</v>
      </c>
      <c r="Q2988">
        <v>1</v>
      </c>
      <c r="R2988">
        <f>SUM(M2988:N2988:O2988:P2988:Q2988)</f>
        <v>2</v>
      </c>
      <c r="S2988" s="1">
        <v>126267</v>
      </c>
      <c r="T2988" s="1" t="str">
        <f t="shared" si="186"/>
        <v>High</v>
      </c>
      <c r="U2988">
        <v>6</v>
      </c>
      <c r="V2988">
        <v>2024</v>
      </c>
      <c r="W2988" t="s">
        <v>28</v>
      </c>
      <c r="X2988">
        <v>8</v>
      </c>
    </row>
    <row r="2989" spans="1:24" x14ac:dyDescent="0.3">
      <c r="A2989">
        <v>2988</v>
      </c>
      <c r="B2989" t="s">
        <v>41</v>
      </c>
      <c r="C2989" t="str">
        <f>_xlfn.XLOOKUP(B2989,Lookup_table!B:B,Lookup_table!C:C)</f>
        <v>Data</v>
      </c>
      <c r="D2989" t="s">
        <v>37</v>
      </c>
      <c r="E2989" t="s">
        <v>40</v>
      </c>
      <c r="F2989" t="s">
        <v>16</v>
      </c>
      <c r="G2989" t="s">
        <v>17</v>
      </c>
      <c r="H2989" t="str">
        <f t="shared" si="184"/>
        <v>Remote</v>
      </c>
      <c r="I2989" t="s">
        <v>26</v>
      </c>
      <c r="J2989" t="str">
        <f t="shared" si="185"/>
        <v>3-6 yrs</v>
      </c>
      <c r="K2989">
        <f t="shared" ca="1" si="187"/>
        <v>6</v>
      </c>
      <c r="L2989" t="s">
        <v>19</v>
      </c>
      <c r="M2989">
        <v>1</v>
      </c>
      <c r="N2989">
        <v>1</v>
      </c>
      <c r="O2989">
        <v>1</v>
      </c>
      <c r="P2989">
        <v>0</v>
      </c>
      <c r="Q2989">
        <v>1</v>
      </c>
      <c r="R2989">
        <f>SUM(M2989:N2989:O2989:P2989:Q2989)</f>
        <v>4</v>
      </c>
      <c r="S2989" s="1">
        <v>101984</v>
      </c>
      <c r="T2989" s="1" t="str">
        <f t="shared" si="186"/>
        <v>Medium</v>
      </c>
      <c r="U2989">
        <v>11</v>
      </c>
      <c r="V2989">
        <v>2026</v>
      </c>
      <c r="W2989" t="s">
        <v>28</v>
      </c>
      <c r="X2989">
        <v>8</v>
      </c>
    </row>
    <row r="2990" spans="1:24" x14ac:dyDescent="0.3">
      <c r="A2990">
        <v>2989</v>
      </c>
      <c r="B2990" t="s">
        <v>33</v>
      </c>
      <c r="C2990" t="str">
        <f>_xlfn.XLOOKUP(B2990,Lookup_table!B:B,Lookup_table!C:C)</f>
        <v>Data</v>
      </c>
      <c r="D2990" t="s">
        <v>37</v>
      </c>
      <c r="E2990" t="s">
        <v>42</v>
      </c>
      <c r="F2990" t="s">
        <v>52</v>
      </c>
      <c r="G2990" t="s">
        <v>30</v>
      </c>
      <c r="H2990" t="str">
        <f t="shared" si="184"/>
        <v>Onsite/Hybrid</v>
      </c>
      <c r="I2990" t="s">
        <v>18</v>
      </c>
      <c r="J2990" t="str">
        <f t="shared" si="185"/>
        <v>7+ yrs</v>
      </c>
      <c r="K2990">
        <f t="shared" ca="1" si="187"/>
        <v>7</v>
      </c>
      <c r="L2990" t="s">
        <v>39</v>
      </c>
      <c r="M2990">
        <v>1</v>
      </c>
      <c r="N2990">
        <v>0</v>
      </c>
      <c r="O2990">
        <v>1</v>
      </c>
      <c r="P2990">
        <v>1</v>
      </c>
      <c r="Q2990">
        <v>1</v>
      </c>
      <c r="R2990">
        <f>SUM(M2990:N2990:O2990:P2990:Q2990)</f>
        <v>4</v>
      </c>
      <c r="S2990" s="1">
        <v>144448</v>
      </c>
      <c r="T2990" s="1" t="str">
        <f t="shared" si="186"/>
        <v>High</v>
      </c>
      <c r="U2990">
        <v>9</v>
      </c>
      <c r="V2990">
        <v>2021</v>
      </c>
      <c r="W2990" t="s">
        <v>28</v>
      </c>
      <c r="X2990">
        <v>2</v>
      </c>
    </row>
    <row r="2991" spans="1:24" x14ac:dyDescent="0.3">
      <c r="A2991">
        <v>2990</v>
      </c>
      <c r="B2991" t="s">
        <v>33</v>
      </c>
      <c r="C2991" t="str">
        <f>_xlfn.XLOOKUP(B2991,Lookup_table!B:B,Lookup_table!C:C)</f>
        <v>Data</v>
      </c>
      <c r="D2991" t="s">
        <v>37</v>
      </c>
      <c r="E2991" t="s">
        <v>40</v>
      </c>
      <c r="F2991" t="s">
        <v>43</v>
      </c>
      <c r="G2991" t="s">
        <v>25</v>
      </c>
      <c r="H2991" t="str">
        <f t="shared" si="184"/>
        <v>Onsite/Hybrid</v>
      </c>
      <c r="I2991" t="s">
        <v>26</v>
      </c>
      <c r="J2991" t="str">
        <f t="shared" si="185"/>
        <v>3-6 yrs</v>
      </c>
      <c r="K2991">
        <f t="shared" ca="1" si="187"/>
        <v>6</v>
      </c>
      <c r="L2991" t="s">
        <v>19</v>
      </c>
      <c r="M2991">
        <v>1</v>
      </c>
      <c r="N2991">
        <v>0</v>
      </c>
      <c r="O2991">
        <v>1</v>
      </c>
      <c r="P2991">
        <v>1</v>
      </c>
      <c r="Q2991">
        <v>0</v>
      </c>
      <c r="R2991">
        <f>SUM(M2991:N2991:O2991:P2991:Q2991)</f>
        <v>3</v>
      </c>
      <c r="S2991" s="1">
        <v>106389</v>
      </c>
      <c r="T2991" s="1" t="str">
        <f t="shared" si="186"/>
        <v>Medium</v>
      </c>
      <c r="U2991">
        <v>10</v>
      </c>
      <c r="V2991">
        <v>2021</v>
      </c>
      <c r="W2991" t="s">
        <v>28</v>
      </c>
      <c r="X2991">
        <v>2</v>
      </c>
    </row>
    <row r="2992" spans="1:24" x14ac:dyDescent="0.3">
      <c r="A2992">
        <v>2991</v>
      </c>
      <c r="B2992" t="s">
        <v>21</v>
      </c>
      <c r="C2992" t="str">
        <f>_xlfn.XLOOKUP(B2992,Lookup_table!B:B,Lookup_table!C:C)</f>
        <v>AI</v>
      </c>
      <c r="D2992" t="s">
        <v>22</v>
      </c>
      <c r="E2992" t="s">
        <v>15</v>
      </c>
      <c r="F2992" t="s">
        <v>43</v>
      </c>
      <c r="G2992" t="s">
        <v>25</v>
      </c>
      <c r="H2992" t="str">
        <f t="shared" si="184"/>
        <v>Onsite/Hybrid</v>
      </c>
      <c r="I2992" t="s">
        <v>18</v>
      </c>
      <c r="J2992" t="str">
        <f t="shared" si="185"/>
        <v>7+ yrs</v>
      </c>
      <c r="K2992">
        <f t="shared" ca="1" si="187"/>
        <v>14</v>
      </c>
      <c r="L2992" t="s">
        <v>27</v>
      </c>
      <c r="M2992">
        <v>1</v>
      </c>
      <c r="N2992">
        <v>1</v>
      </c>
      <c r="O2992">
        <v>0</v>
      </c>
      <c r="P2992">
        <v>0</v>
      </c>
      <c r="Q2992">
        <v>1</v>
      </c>
      <c r="R2992">
        <f>SUM(M2992:N2992:O2992:P2992:Q2992)</f>
        <v>3</v>
      </c>
      <c r="S2992" s="1">
        <v>168692</v>
      </c>
      <c r="T2992" s="1" t="str">
        <f t="shared" si="186"/>
        <v>High</v>
      </c>
      <c r="U2992">
        <v>7</v>
      </c>
      <c r="V2992">
        <v>2021</v>
      </c>
      <c r="W2992" t="s">
        <v>28</v>
      </c>
      <c r="X2992">
        <v>8</v>
      </c>
    </row>
    <row r="2993" spans="1:24" x14ac:dyDescent="0.3">
      <c r="A2993">
        <v>2992</v>
      </c>
      <c r="B2993" t="s">
        <v>41</v>
      </c>
      <c r="C2993" t="str">
        <f>_xlfn.XLOOKUP(B2993,Lookup_table!B:B,Lookup_table!C:C)</f>
        <v>Data</v>
      </c>
      <c r="D2993" t="s">
        <v>34</v>
      </c>
      <c r="E2993" t="s">
        <v>42</v>
      </c>
      <c r="F2993" t="s">
        <v>29</v>
      </c>
      <c r="G2993" t="s">
        <v>30</v>
      </c>
      <c r="H2993" t="str">
        <f t="shared" si="184"/>
        <v>Onsite/Hybrid</v>
      </c>
      <c r="I2993" t="s">
        <v>35</v>
      </c>
      <c r="J2993" t="str">
        <f t="shared" si="185"/>
        <v>0-2 yrs</v>
      </c>
      <c r="K2993">
        <f t="shared" ca="1" si="187"/>
        <v>1</v>
      </c>
      <c r="L2993" t="s">
        <v>27</v>
      </c>
      <c r="M2993">
        <v>1</v>
      </c>
      <c r="N2993">
        <v>0</v>
      </c>
      <c r="O2993">
        <v>0</v>
      </c>
      <c r="P2993">
        <v>1</v>
      </c>
      <c r="Q2993">
        <v>0</v>
      </c>
      <c r="R2993">
        <f>SUM(M2993:N2993:O2993:P2993:Q2993)</f>
        <v>2</v>
      </c>
      <c r="S2993" s="1">
        <v>67889</v>
      </c>
      <c r="T2993" s="1" t="str">
        <f t="shared" si="186"/>
        <v>Low</v>
      </c>
      <c r="U2993">
        <v>4</v>
      </c>
      <c r="V2993">
        <v>2026</v>
      </c>
      <c r="W2993" t="s">
        <v>28</v>
      </c>
      <c r="X2993">
        <v>8</v>
      </c>
    </row>
    <row r="2994" spans="1:24" x14ac:dyDescent="0.3">
      <c r="A2994">
        <v>2993</v>
      </c>
      <c r="B2994" t="s">
        <v>50</v>
      </c>
      <c r="C2994" t="str">
        <f>_xlfn.XLOOKUP(B2994,Lookup_table!B:B,Lookup_table!C:C)</f>
        <v>AI</v>
      </c>
      <c r="D2994" t="s">
        <v>37</v>
      </c>
      <c r="E2994" t="s">
        <v>15</v>
      </c>
      <c r="F2994" t="s">
        <v>51</v>
      </c>
      <c r="G2994" t="s">
        <v>17</v>
      </c>
      <c r="H2994" t="str">
        <f t="shared" si="184"/>
        <v>Remote</v>
      </c>
      <c r="I2994" t="s">
        <v>26</v>
      </c>
      <c r="J2994" t="str">
        <f t="shared" si="185"/>
        <v>3-6 yrs</v>
      </c>
      <c r="K2994">
        <f t="shared" ca="1" si="187"/>
        <v>3</v>
      </c>
      <c r="L2994" t="s">
        <v>19</v>
      </c>
      <c r="M2994">
        <v>1</v>
      </c>
      <c r="N2994">
        <v>0</v>
      </c>
      <c r="O2994">
        <v>1</v>
      </c>
      <c r="P2994">
        <v>1</v>
      </c>
      <c r="Q2994">
        <v>0</v>
      </c>
      <c r="R2994">
        <f>SUM(M2994:N2994:O2994:P2994:Q2994)</f>
        <v>3</v>
      </c>
      <c r="S2994" s="1">
        <v>140894</v>
      </c>
      <c r="T2994" s="1" t="str">
        <f t="shared" si="186"/>
        <v>High</v>
      </c>
      <c r="U2994">
        <v>1</v>
      </c>
      <c r="V2994">
        <v>2020</v>
      </c>
      <c r="W2994" t="s">
        <v>28</v>
      </c>
      <c r="X2994">
        <v>8</v>
      </c>
    </row>
    <row r="2995" spans="1:24" x14ac:dyDescent="0.3">
      <c r="A2995">
        <v>2994</v>
      </c>
      <c r="B2995" t="s">
        <v>50</v>
      </c>
      <c r="C2995" t="str">
        <f>_xlfn.XLOOKUP(B2995,Lookup_table!B:B,Lookup_table!C:C)</f>
        <v>AI</v>
      </c>
      <c r="D2995" t="s">
        <v>37</v>
      </c>
      <c r="E2995" t="s">
        <v>32</v>
      </c>
      <c r="F2995" t="s">
        <v>51</v>
      </c>
      <c r="G2995" t="s">
        <v>25</v>
      </c>
      <c r="H2995" t="str">
        <f t="shared" si="184"/>
        <v>Onsite/Hybrid</v>
      </c>
      <c r="I2995" t="s">
        <v>18</v>
      </c>
      <c r="J2995" t="str">
        <f t="shared" si="185"/>
        <v>7+ yrs</v>
      </c>
      <c r="K2995">
        <f t="shared" ca="1" si="187"/>
        <v>10</v>
      </c>
      <c r="L2995" t="s">
        <v>39</v>
      </c>
      <c r="M2995">
        <v>1</v>
      </c>
      <c r="N2995">
        <v>0</v>
      </c>
      <c r="O2995">
        <v>0</v>
      </c>
      <c r="P2995">
        <v>0</v>
      </c>
      <c r="Q2995">
        <v>1</v>
      </c>
      <c r="R2995">
        <f>SUM(M2995:N2995:O2995:P2995:Q2995)</f>
        <v>2</v>
      </c>
      <c r="S2995" s="1">
        <v>147934</v>
      </c>
      <c r="T2995" s="1" t="str">
        <f t="shared" si="186"/>
        <v>High</v>
      </c>
      <c r="U2995">
        <v>7</v>
      </c>
      <c r="V2995">
        <v>2023</v>
      </c>
      <c r="W2995" t="s">
        <v>20</v>
      </c>
      <c r="X2995">
        <v>2</v>
      </c>
    </row>
    <row r="2996" spans="1:24" x14ac:dyDescent="0.3">
      <c r="A2996">
        <v>2995</v>
      </c>
      <c r="B2996" t="s">
        <v>50</v>
      </c>
      <c r="C2996" t="str">
        <f>_xlfn.XLOOKUP(B2996,Lookup_table!B:B,Lookup_table!C:C)</f>
        <v>AI</v>
      </c>
      <c r="D2996" t="s">
        <v>34</v>
      </c>
      <c r="E2996" t="s">
        <v>23</v>
      </c>
      <c r="F2996" t="s">
        <v>51</v>
      </c>
      <c r="G2996" t="s">
        <v>30</v>
      </c>
      <c r="H2996" t="str">
        <f t="shared" si="184"/>
        <v>Onsite/Hybrid</v>
      </c>
      <c r="I2996" t="s">
        <v>35</v>
      </c>
      <c r="J2996" t="str">
        <f t="shared" si="185"/>
        <v>0-2 yrs</v>
      </c>
      <c r="K2996">
        <f t="shared" ca="1" si="187"/>
        <v>2</v>
      </c>
      <c r="L2996" t="s">
        <v>39</v>
      </c>
      <c r="M2996">
        <v>1</v>
      </c>
      <c r="N2996">
        <v>1</v>
      </c>
      <c r="O2996">
        <v>0</v>
      </c>
      <c r="P2996">
        <v>1</v>
      </c>
      <c r="Q2996">
        <v>0</v>
      </c>
      <c r="R2996">
        <f>SUM(M2996:N2996:O2996:P2996:Q2996)</f>
        <v>3</v>
      </c>
      <c r="S2996" s="1">
        <v>101007</v>
      </c>
      <c r="T2996" s="1" t="str">
        <f t="shared" si="186"/>
        <v>Medium</v>
      </c>
      <c r="U2996">
        <v>3</v>
      </c>
      <c r="V2996">
        <v>2023</v>
      </c>
      <c r="W2996" t="s">
        <v>28</v>
      </c>
      <c r="X2996">
        <v>9</v>
      </c>
    </row>
    <row r="2997" spans="1:24" x14ac:dyDescent="0.3">
      <c r="A2997">
        <v>2996</v>
      </c>
      <c r="B2997" t="s">
        <v>41</v>
      </c>
      <c r="C2997" t="str">
        <f>_xlfn.XLOOKUP(B2997,Lookup_table!B:B,Lookup_table!C:C)</f>
        <v>Data</v>
      </c>
      <c r="D2997" t="s">
        <v>37</v>
      </c>
      <c r="E2997" t="s">
        <v>15</v>
      </c>
      <c r="F2997" t="s">
        <v>43</v>
      </c>
      <c r="G2997" t="s">
        <v>25</v>
      </c>
      <c r="H2997" t="str">
        <f t="shared" si="184"/>
        <v>Onsite/Hybrid</v>
      </c>
      <c r="I2997" t="s">
        <v>35</v>
      </c>
      <c r="J2997" t="str">
        <f t="shared" si="185"/>
        <v>0-2 yrs</v>
      </c>
      <c r="K2997">
        <f t="shared" ca="1" si="187"/>
        <v>1</v>
      </c>
      <c r="L2997" t="s">
        <v>19</v>
      </c>
      <c r="M2997">
        <v>1</v>
      </c>
      <c r="N2997">
        <v>0</v>
      </c>
      <c r="O2997">
        <v>1</v>
      </c>
      <c r="P2997">
        <v>0</v>
      </c>
      <c r="Q2997">
        <v>0</v>
      </c>
      <c r="R2997">
        <f>SUM(M2997:N2997:O2997:P2997:Q2997)</f>
        <v>2</v>
      </c>
      <c r="S2997" s="1">
        <v>64804</v>
      </c>
      <c r="T2997" s="1" t="str">
        <f t="shared" si="186"/>
        <v>Low</v>
      </c>
      <c r="U2997">
        <v>12</v>
      </c>
      <c r="V2997">
        <v>2025</v>
      </c>
      <c r="W2997" t="s">
        <v>28</v>
      </c>
      <c r="X2997">
        <v>7</v>
      </c>
    </row>
    <row r="2998" spans="1:24" x14ac:dyDescent="0.3">
      <c r="A2998">
        <v>2997</v>
      </c>
      <c r="B2998" t="s">
        <v>21</v>
      </c>
      <c r="C2998" t="str">
        <f>_xlfn.XLOOKUP(B2998,Lookup_table!B:B,Lookup_table!C:C)</f>
        <v>AI</v>
      </c>
      <c r="D2998" t="s">
        <v>22</v>
      </c>
      <c r="E2998" t="s">
        <v>23</v>
      </c>
      <c r="F2998" t="s">
        <v>43</v>
      </c>
      <c r="G2998" t="s">
        <v>25</v>
      </c>
      <c r="H2998" t="str">
        <f t="shared" si="184"/>
        <v>Onsite/Hybrid</v>
      </c>
      <c r="I2998" t="s">
        <v>18</v>
      </c>
      <c r="J2998" t="str">
        <f t="shared" si="185"/>
        <v>7+ yrs</v>
      </c>
      <c r="K2998">
        <f t="shared" ca="1" si="187"/>
        <v>11</v>
      </c>
      <c r="L2998" t="s">
        <v>19</v>
      </c>
      <c r="M2998">
        <v>1</v>
      </c>
      <c r="N2998">
        <v>0</v>
      </c>
      <c r="O2998">
        <v>0</v>
      </c>
      <c r="P2998">
        <v>1</v>
      </c>
      <c r="Q2998">
        <v>0</v>
      </c>
      <c r="R2998">
        <f>SUM(M2998:N2998:O2998:P2998:Q2998)</f>
        <v>2</v>
      </c>
      <c r="S2998" s="1">
        <v>177330</v>
      </c>
      <c r="T2998" s="1" t="str">
        <f t="shared" si="186"/>
        <v>High</v>
      </c>
      <c r="U2998">
        <v>8</v>
      </c>
      <c r="V2998">
        <v>2022</v>
      </c>
      <c r="W2998" t="s">
        <v>20</v>
      </c>
      <c r="X2998">
        <v>2</v>
      </c>
    </row>
    <row r="2999" spans="1:24" x14ac:dyDescent="0.3">
      <c r="A2999">
        <v>2998</v>
      </c>
      <c r="B2999" t="s">
        <v>50</v>
      </c>
      <c r="C2999" t="str">
        <f>_xlfn.XLOOKUP(B2999,Lookup_table!B:B,Lookup_table!C:C)</f>
        <v>AI</v>
      </c>
      <c r="D2999" t="s">
        <v>14</v>
      </c>
      <c r="E2999" t="s">
        <v>32</v>
      </c>
      <c r="F2999" t="s">
        <v>16</v>
      </c>
      <c r="G2999" t="s">
        <v>25</v>
      </c>
      <c r="H2999" t="str">
        <f t="shared" si="184"/>
        <v>Onsite/Hybrid</v>
      </c>
      <c r="I2999" t="s">
        <v>26</v>
      </c>
      <c r="J2999" t="str">
        <f t="shared" si="185"/>
        <v>3-6 yrs</v>
      </c>
      <c r="K2999">
        <f t="shared" ca="1" si="187"/>
        <v>6</v>
      </c>
      <c r="L2999" t="s">
        <v>19</v>
      </c>
      <c r="M2999">
        <v>1</v>
      </c>
      <c r="N2999">
        <v>0</v>
      </c>
      <c r="O2999">
        <v>0</v>
      </c>
      <c r="P2999">
        <v>1</v>
      </c>
      <c r="Q2999">
        <v>1</v>
      </c>
      <c r="R2999">
        <f>SUM(M2999:N2999:O2999:P2999:Q2999)</f>
        <v>3</v>
      </c>
      <c r="S2999" s="1">
        <v>139159</v>
      </c>
      <c r="T2999" s="1" t="str">
        <f t="shared" si="186"/>
        <v>High</v>
      </c>
      <c r="U2999">
        <v>8</v>
      </c>
      <c r="V2999">
        <v>2026</v>
      </c>
      <c r="W2999" t="s">
        <v>34</v>
      </c>
      <c r="X2999">
        <v>6</v>
      </c>
    </row>
    <row r="3000" spans="1:24" x14ac:dyDescent="0.3">
      <c r="A3000">
        <v>2999</v>
      </c>
      <c r="B3000" t="s">
        <v>21</v>
      </c>
      <c r="C3000" t="str">
        <f>_xlfn.XLOOKUP(B3000,Lookup_table!B:B,Lookup_table!C:C)</f>
        <v>AI</v>
      </c>
      <c r="D3000" t="s">
        <v>14</v>
      </c>
      <c r="E3000" t="s">
        <v>23</v>
      </c>
      <c r="F3000" t="s">
        <v>51</v>
      </c>
      <c r="G3000" t="s">
        <v>17</v>
      </c>
      <c r="H3000" t="str">
        <f t="shared" si="184"/>
        <v>Remote</v>
      </c>
      <c r="I3000" t="s">
        <v>18</v>
      </c>
      <c r="J3000" t="str">
        <f t="shared" si="185"/>
        <v>7+ yrs</v>
      </c>
      <c r="K3000">
        <f t="shared" ca="1" si="187"/>
        <v>8</v>
      </c>
      <c r="L3000" t="s">
        <v>39</v>
      </c>
      <c r="M3000">
        <v>0</v>
      </c>
      <c r="N3000">
        <v>1</v>
      </c>
      <c r="O3000">
        <v>0</v>
      </c>
      <c r="P3000">
        <v>1</v>
      </c>
      <c r="Q3000">
        <v>1</v>
      </c>
      <c r="R3000">
        <f>SUM(M3000:N3000:O3000:P3000:Q3000)</f>
        <v>3</v>
      </c>
      <c r="S3000" s="1">
        <v>166124</v>
      </c>
      <c r="T3000" s="1" t="str">
        <f t="shared" si="186"/>
        <v>High</v>
      </c>
      <c r="U3000">
        <v>6</v>
      </c>
      <c r="V3000">
        <v>2025</v>
      </c>
      <c r="W3000" t="s">
        <v>28</v>
      </c>
      <c r="X3000">
        <v>9</v>
      </c>
    </row>
    <row r="3001" spans="1:24" x14ac:dyDescent="0.3">
      <c r="A3001">
        <v>3000</v>
      </c>
      <c r="B3001" t="s">
        <v>50</v>
      </c>
      <c r="C3001" t="str">
        <f>_xlfn.XLOOKUP(B3001,Lookup_table!B:B,Lookup_table!C:C)</f>
        <v>AI</v>
      </c>
      <c r="D3001" t="s">
        <v>14</v>
      </c>
      <c r="E3001" t="s">
        <v>15</v>
      </c>
      <c r="F3001" t="s">
        <v>52</v>
      </c>
      <c r="G3001" t="s">
        <v>25</v>
      </c>
      <c r="H3001" t="str">
        <f t="shared" si="184"/>
        <v>Onsite/Hybrid</v>
      </c>
      <c r="I3001" t="s">
        <v>18</v>
      </c>
      <c r="J3001" t="str">
        <f t="shared" si="185"/>
        <v>7+ yrs</v>
      </c>
      <c r="K3001">
        <f t="shared" ca="1" si="187"/>
        <v>10</v>
      </c>
      <c r="L3001" t="s">
        <v>39</v>
      </c>
      <c r="M3001">
        <v>0</v>
      </c>
      <c r="N3001">
        <v>0</v>
      </c>
      <c r="O3001">
        <v>0</v>
      </c>
      <c r="P3001">
        <v>1</v>
      </c>
      <c r="Q3001">
        <v>1</v>
      </c>
      <c r="R3001">
        <f>SUM(M3001:N3001:O3001:P3001:Q3001)</f>
        <v>2</v>
      </c>
      <c r="S3001" s="1">
        <v>164564</v>
      </c>
      <c r="T3001" s="1" t="str">
        <f t="shared" si="186"/>
        <v>High</v>
      </c>
      <c r="U3001">
        <v>1</v>
      </c>
      <c r="V3001">
        <v>2024</v>
      </c>
      <c r="W3001" t="s">
        <v>28</v>
      </c>
      <c r="X3001">
        <v>7</v>
      </c>
    </row>
    <row r="3002" spans="1:24" x14ac:dyDescent="0.3">
      <c r="A3002">
        <v>3001</v>
      </c>
      <c r="B3002" t="s">
        <v>36</v>
      </c>
      <c r="C3002" t="str">
        <f>_xlfn.XLOOKUP(B3002,Lookup_table!B:B,Lookup_table!C:C)</f>
        <v>Data</v>
      </c>
      <c r="D3002" t="s">
        <v>22</v>
      </c>
      <c r="E3002" t="s">
        <v>38</v>
      </c>
      <c r="F3002" t="s">
        <v>29</v>
      </c>
      <c r="G3002" t="s">
        <v>25</v>
      </c>
      <c r="H3002" t="str">
        <f t="shared" si="184"/>
        <v>Onsite/Hybrid</v>
      </c>
      <c r="I3002" t="s">
        <v>35</v>
      </c>
      <c r="J3002" t="str">
        <f t="shared" si="185"/>
        <v>0-2 yrs</v>
      </c>
      <c r="K3002">
        <f t="shared" ca="1" si="187"/>
        <v>2</v>
      </c>
      <c r="L3002" t="s">
        <v>39</v>
      </c>
      <c r="M3002">
        <v>0</v>
      </c>
      <c r="N3002">
        <v>1</v>
      </c>
      <c r="O3002">
        <v>1</v>
      </c>
      <c r="P3002">
        <v>1</v>
      </c>
      <c r="Q3002">
        <v>1</v>
      </c>
      <c r="R3002">
        <f>SUM(M3002:N3002:O3002:P3002:Q3002)</f>
        <v>4</v>
      </c>
      <c r="S3002" s="1">
        <v>107680</v>
      </c>
      <c r="T3002" s="1" t="str">
        <f t="shared" si="186"/>
        <v>Medium</v>
      </c>
      <c r="U3002">
        <v>12</v>
      </c>
      <c r="V3002">
        <v>2021</v>
      </c>
      <c r="W3002" t="s">
        <v>28</v>
      </c>
      <c r="X3002">
        <v>9</v>
      </c>
    </row>
    <row r="3003" spans="1:24" x14ac:dyDescent="0.3">
      <c r="A3003">
        <v>3002</v>
      </c>
      <c r="B3003" t="s">
        <v>36</v>
      </c>
      <c r="C3003" t="str">
        <f>_xlfn.XLOOKUP(B3003,Lookup_table!B:B,Lookup_table!C:C)</f>
        <v>Data</v>
      </c>
      <c r="D3003" t="s">
        <v>14</v>
      </c>
      <c r="E3003" t="s">
        <v>38</v>
      </c>
      <c r="F3003" t="s">
        <v>29</v>
      </c>
      <c r="G3003" t="s">
        <v>17</v>
      </c>
      <c r="H3003" t="str">
        <f t="shared" si="184"/>
        <v>Remote</v>
      </c>
      <c r="I3003" t="s">
        <v>35</v>
      </c>
      <c r="J3003" t="str">
        <f t="shared" si="185"/>
        <v>0-2 yrs</v>
      </c>
      <c r="K3003">
        <f t="shared" ca="1" si="187"/>
        <v>2</v>
      </c>
      <c r="L3003" t="s">
        <v>19</v>
      </c>
      <c r="M3003">
        <v>0</v>
      </c>
      <c r="N3003">
        <v>0</v>
      </c>
      <c r="O3003">
        <v>0</v>
      </c>
      <c r="P3003">
        <v>0</v>
      </c>
      <c r="Q3003">
        <v>0</v>
      </c>
      <c r="R3003">
        <f>SUM(M3003:N3003:O3003:P3003:Q3003)</f>
        <v>0</v>
      </c>
      <c r="S3003" s="1">
        <v>53531</v>
      </c>
      <c r="T3003" s="1" t="str">
        <f t="shared" si="186"/>
        <v>Low</v>
      </c>
      <c r="U3003">
        <v>2</v>
      </c>
      <c r="V3003">
        <v>2020</v>
      </c>
      <c r="W3003" t="s">
        <v>34</v>
      </c>
      <c r="X3003">
        <v>2</v>
      </c>
    </row>
    <row r="3004" spans="1:24" x14ac:dyDescent="0.3">
      <c r="A3004">
        <v>3003</v>
      </c>
      <c r="B3004" t="s">
        <v>50</v>
      </c>
      <c r="C3004" t="str">
        <f>_xlfn.XLOOKUP(B3004,Lookup_table!B:B,Lookup_table!C:C)</f>
        <v>AI</v>
      </c>
      <c r="D3004" t="s">
        <v>14</v>
      </c>
      <c r="E3004" t="s">
        <v>23</v>
      </c>
      <c r="F3004" t="s">
        <v>24</v>
      </c>
      <c r="G3004" t="s">
        <v>30</v>
      </c>
      <c r="H3004" t="str">
        <f t="shared" si="184"/>
        <v>Onsite/Hybrid</v>
      </c>
      <c r="I3004" t="s">
        <v>35</v>
      </c>
      <c r="J3004" t="str">
        <f t="shared" si="185"/>
        <v>0-2 yrs</v>
      </c>
      <c r="K3004">
        <f t="shared" ca="1" si="187"/>
        <v>2</v>
      </c>
      <c r="L3004" t="s">
        <v>39</v>
      </c>
      <c r="M3004">
        <v>0</v>
      </c>
      <c r="N3004">
        <v>0</v>
      </c>
      <c r="O3004">
        <v>1</v>
      </c>
      <c r="P3004">
        <v>0</v>
      </c>
      <c r="Q3004">
        <v>1</v>
      </c>
      <c r="R3004">
        <f>SUM(M3004:N3004:O3004:P3004:Q3004)</f>
        <v>2</v>
      </c>
      <c r="S3004" s="1">
        <v>112544</v>
      </c>
      <c r="T3004" s="1" t="str">
        <f t="shared" si="186"/>
        <v>Medium</v>
      </c>
      <c r="U3004">
        <v>8</v>
      </c>
      <c r="V3004">
        <v>2024</v>
      </c>
      <c r="W3004" t="s">
        <v>28</v>
      </c>
      <c r="X3004">
        <v>8</v>
      </c>
    </row>
    <row r="3005" spans="1:24" x14ac:dyDescent="0.3">
      <c r="A3005">
        <v>3004</v>
      </c>
      <c r="B3005" t="s">
        <v>31</v>
      </c>
      <c r="C3005" t="str">
        <f>_xlfn.XLOOKUP(B3005,Lookup_table!B:B,Lookup_table!C:C)</f>
        <v>Business</v>
      </c>
      <c r="D3005" t="s">
        <v>22</v>
      </c>
      <c r="E3005" t="s">
        <v>32</v>
      </c>
      <c r="F3005" t="s">
        <v>44</v>
      </c>
      <c r="G3005" t="s">
        <v>30</v>
      </c>
      <c r="H3005" t="str">
        <f t="shared" si="184"/>
        <v>Onsite/Hybrid</v>
      </c>
      <c r="I3005" t="s">
        <v>35</v>
      </c>
      <c r="J3005" t="str">
        <f t="shared" si="185"/>
        <v>0-2 yrs</v>
      </c>
      <c r="K3005">
        <f t="shared" ca="1" si="187"/>
        <v>0</v>
      </c>
      <c r="L3005" t="s">
        <v>27</v>
      </c>
      <c r="M3005">
        <v>0</v>
      </c>
      <c r="N3005">
        <v>1</v>
      </c>
      <c r="O3005">
        <v>0</v>
      </c>
      <c r="P3005">
        <v>1</v>
      </c>
      <c r="Q3005">
        <v>1</v>
      </c>
      <c r="R3005">
        <f>SUM(M3005:N3005:O3005:P3005:Q3005)</f>
        <v>3</v>
      </c>
      <c r="S3005" s="1">
        <v>91074</v>
      </c>
      <c r="T3005" s="1" t="str">
        <f t="shared" si="186"/>
        <v>Medium</v>
      </c>
      <c r="U3005">
        <v>5</v>
      </c>
      <c r="V3005">
        <v>2026</v>
      </c>
      <c r="W3005" t="s">
        <v>34</v>
      </c>
      <c r="X3005">
        <v>4</v>
      </c>
    </row>
    <row r="3006" spans="1:24" x14ac:dyDescent="0.3">
      <c r="A3006">
        <v>3005</v>
      </c>
      <c r="B3006" t="s">
        <v>33</v>
      </c>
      <c r="C3006" t="str">
        <f>_xlfn.XLOOKUP(B3006,Lookup_table!B:B,Lookup_table!C:C)</f>
        <v>Data</v>
      </c>
      <c r="D3006" t="s">
        <v>14</v>
      </c>
      <c r="E3006" t="s">
        <v>32</v>
      </c>
      <c r="F3006" t="s">
        <v>24</v>
      </c>
      <c r="G3006" t="s">
        <v>17</v>
      </c>
      <c r="H3006" t="str">
        <f t="shared" si="184"/>
        <v>Remote</v>
      </c>
      <c r="I3006" t="s">
        <v>18</v>
      </c>
      <c r="J3006" t="str">
        <f t="shared" si="185"/>
        <v>7+ yrs</v>
      </c>
      <c r="K3006">
        <f t="shared" ca="1" si="187"/>
        <v>10</v>
      </c>
      <c r="L3006" t="s">
        <v>39</v>
      </c>
      <c r="M3006">
        <v>1</v>
      </c>
      <c r="N3006">
        <v>1</v>
      </c>
      <c r="O3006">
        <v>0</v>
      </c>
      <c r="P3006">
        <v>0</v>
      </c>
      <c r="Q3006">
        <v>0</v>
      </c>
      <c r="R3006">
        <f>SUM(M3006:N3006:O3006:P3006:Q3006)</f>
        <v>2</v>
      </c>
      <c r="S3006" s="1">
        <v>104537</v>
      </c>
      <c r="T3006" s="1" t="str">
        <f t="shared" si="186"/>
        <v>Medium</v>
      </c>
      <c r="U3006">
        <v>11</v>
      </c>
      <c r="V3006">
        <v>2025</v>
      </c>
      <c r="W3006" t="s">
        <v>34</v>
      </c>
      <c r="X3006">
        <v>2</v>
      </c>
    </row>
    <row r="3007" spans="1:24" x14ac:dyDescent="0.3">
      <c r="A3007">
        <v>3006</v>
      </c>
      <c r="B3007" t="s">
        <v>21</v>
      </c>
      <c r="C3007" t="str">
        <f>_xlfn.XLOOKUP(B3007,Lookup_table!B:B,Lookup_table!C:C)</f>
        <v>AI</v>
      </c>
      <c r="D3007" t="s">
        <v>14</v>
      </c>
      <c r="E3007" t="s">
        <v>23</v>
      </c>
      <c r="F3007" t="s">
        <v>44</v>
      </c>
      <c r="G3007" t="s">
        <v>25</v>
      </c>
      <c r="H3007" t="str">
        <f t="shared" si="184"/>
        <v>Onsite/Hybrid</v>
      </c>
      <c r="I3007" t="s">
        <v>35</v>
      </c>
      <c r="J3007" t="str">
        <f t="shared" si="185"/>
        <v>0-2 yrs</v>
      </c>
      <c r="K3007">
        <f t="shared" ca="1" si="187"/>
        <v>2</v>
      </c>
      <c r="L3007" t="s">
        <v>39</v>
      </c>
      <c r="M3007">
        <v>1</v>
      </c>
      <c r="N3007">
        <v>1</v>
      </c>
      <c r="O3007">
        <v>1</v>
      </c>
      <c r="P3007">
        <v>0</v>
      </c>
      <c r="Q3007">
        <v>1</v>
      </c>
      <c r="R3007">
        <f>SUM(M3007:N3007:O3007:P3007:Q3007)</f>
        <v>4</v>
      </c>
      <c r="S3007" s="1">
        <v>119599</v>
      </c>
      <c r="T3007" s="1" t="str">
        <f t="shared" si="186"/>
        <v>Medium</v>
      </c>
      <c r="U3007">
        <v>12</v>
      </c>
      <c r="V3007">
        <v>2020</v>
      </c>
      <c r="W3007" t="s">
        <v>28</v>
      </c>
      <c r="X3007">
        <v>8</v>
      </c>
    </row>
    <row r="3008" spans="1:24" x14ac:dyDescent="0.3">
      <c r="A3008">
        <v>3007</v>
      </c>
      <c r="B3008" t="s">
        <v>50</v>
      </c>
      <c r="C3008" t="str">
        <f>_xlfn.XLOOKUP(B3008,Lookup_table!B:B,Lookup_table!C:C)</f>
        <v>AI</v>
      </c>
      <c r="D3008" t="s">
        <v>37</v>
      </c>
      <c r="E3008" t="s">
        <v>38</v>
      </c>
      <c r="F3008" t="s">
        <v>29</v>
      </c>
      <c r="G3008" t="s">
        <v>30</v>
      </c>
      <c r="H3008" t="str">
        <f t="shared" si="184"/>
        <v>Onsite/Hybrid</v>
      </c>
      <c r="I3008" t="s">
        <v>18</v>
      </c>
      <c r="J3008" t="str">
        <f t="shared" si="185"/>
        <v>7+ yrs</v>
      </c>
      <c r="K3008">
        <f t="shared" ca="1" si="187"/>
        <v>13</v>
      </c>
      <c r="L3008" t="s">
        <v>27</v>
      </c>
      <c r="M3008">
        <v>1</v>
      </c>
      <c r="N3008">
        <v>1</v>
      </c>
      <c r="O3008">
        <v>1</v>
      </c>
      <c r="P3008">
        <v>1</v>
      </c>
      <c r="Q3008">
        <v>0</v>
      </c>
      <c r="R3008">
        <f>SUM(M3008:N3008:O3008:P3008:Q3008)</f>
        <v>4</v>
      </c>
      <c r="S3008" s="1">
        <v>170020</v>
      </c>
      <c r="T3008" s="1" t="str">
        <f t="shared" si="186"/>
        <v>High</v>
      </c>
      <c r="U3008">
        <v>5</v>
      </c>
      <c r="V3008">
        <v>2023</v>
      </c>
      <c r="W3008" t="s">
        <v>28</v>
      </c>
      <c r="X3008">
        <v>8</v>
      </c>
    </row>
    <row r="3009" spans="1:24" x14ac:dyDescent="0.3">
      <c r="A3009">
        <v>3008</v>
      </c>
      <c r="B3009" t="s">
        <v>36</v>
      </c>
      <c r="C3009" t="str">
        <f>_xlfn.XLOOKUP(B3009,Lookup_table!B:B,Lookup_table!C:C)</f>
        <v>Data</v>
      </c>
      <c r="D3009" t="s">
        <v>37</v>
      </c>
      <c r="E3009" t="s">
        <v>40</v>
      </c>
      <c r="F3009" t="s">
        <v>29</v>
      </c>
      <c r="G3009" t="s">
        <v>25</v>
      </c>
      <c r="H3009" t="str">
        <f t="shared" si="184"/>
        <v>Onsite/Hybrid</v>
      </c>
      <c r="I3009" t="s">
        <v>18</v>
      </c>
      <c r="J3009" t="str">
        <f t="shared" si="185"/>
        <v>7+ yrs</v>
      </c>
      <c r="K3009">
        <f t="shared" ca="1" si="187"/>
        <v>15</v>
      </c>
      <c r="L3009" t="s">
        <v>27</v>
      </c>
      <c r="M3009">
        <v>0</v>
      </c>
      <c r="N3009">
        <v>1</v>
      </c>
      <c r="O3009">
        <v>0</v>
      </c>
      <c r="P3009">
        <v>0</v>
      </c>
      <c r="Q3009">
        <v>1</v>
      </c>
      <c r="R3009">
        <f>SUM(M3009:N3009:O3009:P3009:Q3009)</f>
        <v>2</v>
      </c>
      <c r="S3009" s="1">
        <v>105546</v>
      </c>
      <c r="T3009" s="1" t="str">
        <f t="shared" si="186"/>
        <v>Medium</v>
      </c>
      <c r="U3009">
        <v>1</v>
      </c>
      <c r="V3009">
        <v>2026</v>
      </c>
      <c r="W3009" t="s">
        <v>20</v>
      </c>
      <c r="X3009">
        <v>2</v>
      </c>
    </row>
    <row r="3010" spans="1:24" x14ac:dyDescent="0.3">
      <c r="A3010">
        <v>3009</v>
      </c>
      <c r="B3010" t="s">
        <v>21</v>
      </c>
      <c r="C3010" t="str">
        <f>_xlfn.XLOOKUP(B3010,Lookup_table!B:B,Lookup_table!C:C)</f>
        <v>AI</v>
      </c>
      <c r="D3010" t="s">
        <v>34</v>
      </c>
      <c r="E3010" t="s">
        <v>38</v>
      </c>
      <c r="F3010" t="s">
        <v>29</v>
      </c>
      <c r="G3010" t="s">
        <v>30</v>
      </c>
      <c r="H3010" t="str">
        <f t="shared" ref="H3010:H3073" si="188">IF(G3010="Remote","Remote","Onsite/Hybrid")</f>
        <v>Onsite/Hybrid</v>
      </c>
      <c r="I3010" t="s">
        <v>26</v>
      </c>
      <c r="J3010" t="str">
        <f t="shared" ref="J3010:J3073" si="189">IF(I3010="Entry","0-2 yrs",IF(I3010="Mid","3-6 yrs","7+ yrs"))</f>
        <v>3-6 yrs</v>
      </c>
      <c r="K3010">
        <f t="shared" ca="1" si="187"/>
        <v>4</v>
      </c>
      <c r="L3010" t="s">
        <v>19</v>
      </c>
      <c r="M3010">
        <v>0</v>
      </c>
      <c r="N3010">
        <v>0</v>
      </c>
      <c r="O3010">
        <v>0</v>
      </c>
      <c r="P3010">
        <v>1</v>
      </c>
      <c r="Q3010">
        <v>0</v>
      </c>
      <c r="R3010">
        <f>SUM(M3010:N3010:O3010:P3010:Q3010)</f>
        <v>1</v>
      </c>
      <c r="S3010" s="1">
        <v>127770</v>
      </c>
      <c r="T3010" s="1" t="str">
        <f t="shared" ref="T3010:T3073" si="190">IF(S3010&lt;=70000,"Low",IF(S3010&lt;=120000,"Medium","High"))</f>
        <v>High</v>
      </c>
      <c r="U3010">
        <v>2</v>
      </c>
      <c r="V3010">
        <v>2026</v>
      </c>
      <c r="W3010" t="s">
        <v>28</v>
      </c>
      <c r="X3010">
        <v>9</v>
      </c>
    </row>
    <row r="3011" spans="1:24" x14ac:dyDescent="0.3">
      <c r="A3011">
        <v>3010</v>
      </c>
      <c r="B3011" t="s">
        <v>36</v>
      </c>
      <c r="C3011" t="str">
        <f>_xlfn.XLOOKUP(B3011,Lookup_table!B:B,Lookup_table!C:C)</f>
        <v>Data</v>
      </c>
      <c r="D3011" t="s">
        <v>37</v>
      </c>
      <c r="E3011" t="s">
        <v>42</v>
      </c>
      <c r="F3011" t="s">
        <v>44</v>
      </c>
      <c r="G3011" t="s">
        <v>30</v>
      </c>
      <c r="H3011" t="str">
        <f t="shared" si="188"/>
        <v>Onsite/Hybrid</v>
      </c>
      <c r="I3011" t="s">
        <v>35</v>
      </c>
      <c r="J3011" t="str">
        <f t="shared" si="189"/>
        <v>0-2 yrs</v>
      </c>
      <c r="K3011">
        <f t="shared" ref="K3011:K3074" ca="1" si="191">IF(J3011="0-2 yrs",RANDBETWEEN(0,2),IF(J3011="3-6 yrs", RANDBETWEEN(3,6),IF(J3011="7+ yrs", RANDBETWEEN(7,15)," ")))</f>
        <v>1</v>
      </c>
      <c r="L3011" t="s">
        <v>39</v>
      </c>
      <c r="M3011">
        <v>1</v>
      </c>
      <c r="N3011">
        <v>0</v>
      </c>
      <c r="O3011">
        <v>1</v>
      </c>
      <c r="P3011">
        <v>0</v>
      </c>
      <c r="Q3011">
        <v>1</v>
      </c>
      <c r="R3011">
        <f>SUM(M3011:N3011:O3011:P3011:Q3011)</f>
        <v>3</v>
      </c>
      <c r="S3011" s="1">
        <v>75353</v>
      </c>
      <c r="T3011" s="1" t="str">
        <f t="shared" si="190"/>
        <v>Medium</v>
      </c>
      <c r="U3011">
        <v>8</v>
      </c>
      <c r="V3011">
        <v>2021</v>
      </c>
      <c r="W3011" t="s">
        <v>34</v>
      </c>
      <c r="X3011">
        <v>4</v>
      </c>
    </row>
    <row r="3012" spans="1:24" x14ac:dyDescent="0.3">
      <c r="A3012">
        <v>3011</v>
      </c>
      <c r="B3012" t="s">
        <v>41</v>
      </c>
      <c r="C3012" t="str">
        <f>_xlfn.XLOOKUP(B3012,Lookup_table!B:B,Lookup_table!C:C)</f>
        <v>Data</v>
      </c>
      <c r="D3012" t="s">
        <v>22</v>
      </c>
      <c r="E3012" t="s">
        <v>15</v>
      </c>
      <c r="F3012" t="s">
        <v>29</v>
      </c>
      <c r="G3012" t="s">
        <v>17</v>
      </c>
      <c r="H3012" t="str">
        <f t="shared" si="188"/>
        <v>Remote</v>
      </c>
      <c r="I3012" t="s">
        <v>35</v>
      </c>
      <c r="J3012" t="str">
        <f t="shared" si="189"/>
        <v>0-2 yrs</v>
      </c>
      <c r="K3012">
        <f t="shared" ca="1" si="191"/>
        <v>2</v>
      </c>
      <c r="L3012" t="s">
        <v>39</v>
      </c>
      <c r="M3012">
        <v>1</v>
      </c>
      <c r="N3012">
        <v>0</v>
      </c>
      <c r="O3012">
        <v>0</v>
      </c>
      <c r="P3012">
        <v>0</v>
      </c>
      <c r="Q3012">
        <v>0</v>
      </c>
      <c r="R3012">
        <f>SUM(M3012:N3012:O3012:P3012:Q3012)</f>
        <v>1</v>
      </c>
      <c r="S3012" s="1">
        <v>72729</v>
      </c>
      <c r="T3012" s="1" t="str">
        <f t="shared" si="190"/>
        <v>Medium</v>
      </c>
      <c r="U3012">
        <v>12</v>
      </c>
      <c r="V3012">
        <v>2024</v>
      </c>
      <c r="W3012" t="s">
        <v>20</v>
      </c>
      <c r="X3012">
        <v>3</v>
      </c>
    </row>
    <row r="3013" spans="1:24" x14ac:dyDescent="0.3">
      <c r="A3013">
        <v>3012</v>
      </c>
      <c r="B3013" t="s">
        <v>36</v>
      </c>
      <c r="C3013" t="str">
        <f>_xlfn.XLOOKUP(B3013,Lookup_table!B:B,Lookup_table!C:C)</f>
        <v>Data</v>
      </c>
      <c r="D3013" t="s">
        <v>34</v>
      </c>
      <c r="E3013" t="s">
        <v>42</v>
      </c>
      <c r="F3013" t="s">
        <v>43</v>
      </c>
      <c r="G3013" t="s">
        <v>30</v>
      </c>
      <c r="H3013" t="str">
        <f t="shared" si="188"/>
        <v>Onsite/Hybrid</v>
      </c>
      <c r="I3013" t="s">
        <v>26</v>
      </c>
      <c r="J3013" t="str">
        <f t="shared" si="189"/>
        <v>3-6 yrs</v>
      </c>
      <c r="K3013">
        <f t="shared" ca="1" si="191"/>
        <v>6</v>
      </c>
      <c r="L3013" t="s">
        <v>19</v>
      </c>
      <c r="M3013">
        <v>1</v>
      </c>
      <c r="N3013">
        <v>0</v>
      </c>
      <c r="O3013">
        <v>1</v>
      </c>
      <c r="P3013">
        <v>0</v>
      </c>
      <c r="Q3013">
        <v>1</v>
      </c>
      <c r="R3013">
        <f>SUM(M3013:N3013:O3013:P3013:Q3013)</f>
        <v>3</v>
      </c>
      <c r="S3013" s="1">
        <v>98105</v>
      </c>
      <c r="T3013" s="1" t="str">
        <f t="shared" si="190"/>
        <v>Medium</v>
      </c>
      <c r="U3013">
        <v>1</v>
      </c>
      <c r="V3013">
        <v>2023</v>
      </c>
      <c r="W3013" t="s">
        <v>34</v>
      </c>
      <c r="X3013">
        <v>2</v>
      </c>
    </row>
    <row r="3014" spans="1:24" x14ac:dyDescent="0.3">
      <c r="A3014">
        <v>3013</v>
      </c>
      <c r="B3014" t="s">
        <v>41</v>
      </c>
      <c r="C3014" t="str">
        <f>_xlfn.XLOOKUP(B3014,Lookup_table!B:B,Lookup_table!C:C)</f>
        <v>Data</v>
      </c>
      <c r="D3014" t="s">
        <v>34</v>
      </c>
      <c r="E3014" t="s">
        <v>32</v>
      </c>
      <c r="F3014" t="s">
        <v>44</v>
      </c>
      <c r="G3014" t="s">
        <v>17</v>
      </c>
      <c r="H3014" t="str">
        <f t="shared" si="188"/>
        <v>Remote</v>
      </c>
      <c r="I3014" t="s">
        <v>35</v>
      </c>
      <c r="J3014" t="str">
        <f t="shared" si="189"/>
        <v>0-2 yrs</v>
      </c>
      <c r="K3014">
        <f t="shared" ca="1" si="191"/>
        <v>0</v>
      </c>
      <c r="L3014" t="s">
        <v>27</v>
      </c>
      <c r="M3014">
        <v>0</v>
      </c>
      <c r="N3014">
        <v>0</v>
      </c>
      <c r="O3014">
        <v>1</v>
      </c>
      <c r="P3014">
        <v>1</v>
      </c>
      <c r="Q3014">
        <v>1</v>
      </c>
      <c r="R3014">
        <f>SUM(M3014:N3014:O3014:P3014:Q3014)</f>
        <v>3</v>
      </c>
      <c r="S3014" s="1">
        <v>86408</v>
      </c>
      <c r="T3014" s="1" t="str">
        <f t="shared" si="190"/>
        <v>Medium</v>
      </c>
      <c r="U3014">
        <v>1</v>
      </c>
      <c r="V3014">
        <v>2025</v>
      </c>
      <c r="W3014" t="s">
        <v>28</v>
      </c>
      <c r="X3014">
        <v>7</v>
      </c>
    </row>
    <row r="3015" spans="1:24" x14ac:dyDescent="0.3">
      <c r="A3015">
        <v>3014</v>
      </c>
      <c r="B3015" t="s">
        <v>41</v>
      </c>
      <c r="C3015" t="str">
        <f>_xlfn.XLOOKUP(B3015,Lookup_table!B:B,Lookup_table!C:C)</f>
        <v>Data</v>
      </c>
      <c r="D3015" t="s">
        <v>34</v>
      </c>
      <c r="E3015" t="s">
        <v>15</v>
      </c>
      <c r="F3015" t="s">
        <v>24</v>
      </c>
      <c r="G3015" t="s">
        <v>30</v>
      </c>
      <c r="H3015" t="str">
        <f t="shared" si="188"/>
        <v>Onsite/Hybrid</v>
      </c>
      <c r="I3015" t="s">
        <v>18</v>
      </c>
      <c r="J3015" t="str">
        <f t="shared" si="189"/>
        <v>7+ yrs</v>
      </c>
      <c r="K3015">
        <f t="shared" ca="1" si="191"/>
        <v>10</v>
      </c>
      <c r="L3015" t="s">
        <v>19</v>
      </c>
      <c r="M3015">
        <v>1</v>
      </c>
      <c r="N3015">
        <v>0</v>
      </c>
      <c r="O3015">
        <v>0</v>
      </c>
      <c r="P3015">
        <v>0</v>
      </c>
      <c r="Q3015">
        <v>1</v>
      </c>
      <c r="R3015">
        <f>SUM(M3015:N3015:O3015:P3015:Q3015)</f>
        <v>2</v>
      </c>
      <c r="S3015" s="1">
        <v>110007</v>
      </c>
      <c r="T3015" s="1" t="str">
        <f t="shared" si="190"/>
        <v>Medium</v>
      </c>
      <c r="U3015">
        <v>10</v>
      </c>
      <c r="V3015">
        <v>2025</v>
      </c>
      <c r="W3015" t="s">
        <v>28</v>
      </c>
      <c r="X3015">
        <v>7</v>
      </c>
    </row>
    <row r="3016" spans="1:24" x14ac:dyDescent="0.3">
      <c r="A3016">
        <v>3015</v>
      </c>
      <c r="B3016" t="s">
        <v>33</v>
      </c>
      <c r="C3016" t="str">
        <f>_xlfn.XLOOKUP(B3016,Lookup_table!B:B,Lookup_table!C:C)</f>
        <v>Data</v>
      </c>
      <c r="D3016" t="s">
        <v>34</v>
      </c>
      <c r="E3016" t="s">
        <v>15</v>
      </c>
      <c r="F3016" t="s">
        <v>43</v>
      </c>
      <c r="G3016" t="s">
        <v>17</v>
      </c>
      <c r="H3016" t="str">
        <f t="shared" si="188"/>
        <v>Remote</v>
      </c>
      <c r="I3016" t="s">
        <v>26</v>
      </c>
      <c r="J3016" t="str">
        <f t="shared" si="189"/>
        <v>3-6 yrs</v>
      </c>
      <c r="K3016">
        <f t="shared" ca="1" si="191"/>
        <v>4</v>
      </c>
      <c r="L3016" t="s">
        <v>27</v>
      </c>
      <c r="M3016">
        <v>0</v>
      </c>
      <c r="N3016">
        <v>1</v>
      </c>
      <c r="O3016">
        <v>1</v>
      </c>
      <c r="P3016">
        <v>0</v>
      </c>
      <c r="Q3016">
        <v>0</v>
      </c>
      <c r="R3016">
        <f>SUM(M3016:N3016:O3016:P3016:Q3016)</f>
        <v>2</v>
      </c>
      <c r="S3016" s="1">
        <v>93250</v>
      </c>
      <c r="T3016" s="1" t="str">
        <f t="shared" si="190"/>
        <v>Medium</v>
      </c>
      <c r="U3016">
        <v>10</v>
      </c>
      <c r="V3016">
        <v>2025</v>
      </c>
      <c r="W3016" t="s">
        <v>28</v>
      </c>
      <c r="X3016">
        <v>7</v>
      </c>
    </row>
    <row r="3017" spans="1:24" x14ac:dyDescent="0.3">
      <c r="A3017">
        <v>3016</v>
      </c>
      <c r="B3017" t="s">
        <v>33</v>
      </c>
      <c r="C3017" t="str">
        <f>_xlfn.XLOOKUP(B3017,Lookup_table!B:B,Lookup_table!C:C)</f>
        <v>Data</v>
      </c>
      <c r="D3017" t="s">
        <v>34</v>
      </c>
      <c r="E3017" t="s">
        <v>23</v>
      </c>
      <c r="F3017" t="s">
        <v>44</v>
      </c>
      <c r="G3017" t="s">
        <v>17</v>
      </c>
      <c r="H3017" t="str">
        <f t="shared" si="188"/>
        <v>Remote</v>
      </c>
      <c r="I3017" t="s">
        <v>26</v>
      </c>
      <c r="J3017" t="str">
        <f t="shared" si="189"/>
        <v>3-6 yrs</v>
      </c>
      <c r="K3017">
        <f t="shared" ca="1" si="191"/>
        <v>5</v>
      </c>
      <c r="L3017" t="s">
        <v>39</v>
      </c>
      <c r="M3017">
        <v>0</v>
      </c>
      <c r="N3017">
        <v>1</v>
      </c>
      <c r="O3017">
        <v>0</v>
      </c>
      <c r="P3017">
        <v>1</v>
      </c>
      <c r="Q3017">
        <v>1</v>
      </c>
      <c r="R3017">
        <f>SUM(M3017:N3017:O3017:P3017:Q3017)</f>
        <v>3</v>
      </c>
      <c r="S3017" s="1">
        <v>98640</v>
      </c>
      <c r="T3017" s="1" t="str">
        <f t="shared" si="190"/>
        <v>Medium</v>
      </c>
      <c r="U3017">
        <v>4</v>
      </c>
      <c r="V3017">
        <v>2020</v>
      </c>
      <c r="W3017" t="s">
        <v>34</v>
      </c>
      <c r="X3017">
        <v>3</v>
      </c>
    </row>
    <row r="3018" spans="1:24" x14ac:dyDescent="0.3">
      <c r="A3018">
        <v>3017</v>
      </c>
      <c r="B3018" t="s">
        <v>33</v>
      </c>
      <c r="C3018" t="str">
        <f>_xlfn.XLOOKUP(B3018,Lookup_table!B:B,Lookup_table!C:C)</f>
        <v>Data</v>
      </c>
      <c r="D3018" t="s">
        <v>37</v>
      </c>
      <c r="E3018" t="s">
        <v>23</v>
      </c>
      <c r="F3018" t="s">
        <v>24</v>
      </c>
      <c r="G3018" t="s">
        <v>30</v>
      </c>
      <c r="H3018" t="str">
        <f t="shared" si="188"/>
        <v>Onsite/Hybrid</v>
      </c>
      <c r="I3018" t="s">
        <v>18</v>
      </c>
      <c r="J3018" t="str">
        <f t="shared" si="189"/>
        <v>7+ yrs</v>
      </c>
      <c r="K3018">
        <f t="shared" ca="1" si="191"/>
        <v>14</v>
      </c>
      <c r="L3018" t="s">
        <v>27</v>
      </c>
      <c r="M3018">
        <v>0</v>
      </c>
      <c r="N3018">
        <v>0</v>
      </c>
      <c r="O3018">
        <v>1</v>
      </c>
      <c r="P3018">
        <v>0</v>
      </c>
      <c r="Q3018">
        <v>1</v>
      </c>
      <c r="R3018">
        <f>SUM(M3018:N3018:O3018:P3018:Q3018)</f>
        <v>2</v>
      </c>
      <c r="S3018" s="1">
        <v>129592</v>
      </c>
      <c r="T3018" s="1" t="str">
        <f t="shared" si="190"/>
        <v>High</v>
      </c>
      <c r="U3018">
        <v>2</v>
      </c>
      <c r="V3018">
        <v>2025</v>
      </c>
      <c r="W3018" t="s">
        <v>34</v>
      </c>
      <c r="X3018">
        <v>6</v>
      </c>
    </row>
    <row r="3019" spans="1:24" x14ac:dyDescent="0.3">
      <c r="A3019">
        <v>3018</v>
      </c>
      <c r="B3019" t="s">
        <v>21</v>
      </c>
      <c r="C3019" t="str">
        <f>_xlfn.XLOOKUP(B3019,Lookup_table!B:B,Lookup_table!C:C)</f>
        <v>AI</v>
      </c>
      <c r="D3019" t="s">
        <v>14</v>
      </c>
      <c r="E3019" t="s">
        <v>23</v>
      </c>
      <c r="F3019" t="s">
        <v>44</v>
      </c>
      <c r="G3019" t="s">
        <v>30</v>
      </c>
      <c r="H3019" t="str">
        <f t="shared" si="188"/>
        <v>Onsite/Hybrid</v>
      </c>
      <c r="I3019" t="s">
        <v>26</v>
      </c>
      <c r="J3019" t="str">
        <f t="shared" si="189"/>
        <v>3-6 yrs</v>
      </c>
      <c r="K3019">
        <f t="shared" ca="1" si="191"/>
        <v>5</v>
      </c>
      <c r="L3019" t="s">
        <v>39</v>
      </c>
      <c r="M3019">
        <v>1</v>
      </c>
      <c r="N3019">
        <v>0</v>
      </c>
      <c r="O3019">
        <v>1</v>
      </c>
      <c r="P3019">
        <v>1</v>
      </c>
      <c r="Q3019">
        <v>0</v>
      </c>
      <c r="R3019">
        <f>SUM(M3019:N3019:O3019:P3019:Q3019)</f>
        <v>3</v>
      </c>
      <c r="S3019" s="1">
        <v>141075</v>
      </c>
      <c r="T3019" s="1" t="str">
        <f t="shared" si="190"/>
        <v>High</v>
      </c>
      <c r="U3019">
        <v>10</v>
      </c>
      <c r="V3019">
        <v>2022</v>
      </c>
      <c r="W3019" t="s">
        <v>28</v>
      </c>
      <c r="X3019">
        <v>8</v>
      </c>
    </row>
    <row r="3020" spans="1:24" x14ac:dyDescent="0.3">
      <c r="A3020">
        <v>3019</v>
      </c>
      <c r="B3020" t="s">
        <v>36</v>
      </c>
      <c r="C3020" t="str">
        <f>_xlfn.XLOOKUP(B3020,Lookup_table!B:B,Lookup_table!C:C)</f>
        <v>Data</v>
      </c>
      <c r="D3020" t="s">
        <v>22</v>
      </c>
      <c r="E3020" t="s">
        <v>38</v>
      </c>
      <c r="F3020" t="s">
        <v>24</v>
      </c>
      <c r="G3020" t="s">
        <v>25</v>
      </c>
      <c r="H3020" t="str">
        <f t="shared" si="188"/>
        <v>Onsite/Hybrid</v>
      </c>
      <c r="I3020" t="s">
        <v>18</v>
      </c>
      <c r="J3020" t="str">
        <f t="shared" si="189"/>
        <v>7+ yrs</v>
      </c>
      <c r="K3020">
        <f t="shared" ca="1" si="191"/>
        <v>8</v>
      </c>
      <c r="L3020" t="s">
        <v>19</v>
      </c>
      <c r="M3020">
        <v>1</v>
      </c>
      <c r="N3020">
        <v>0</v>
      </c>
      <c r="O3020">
        <v>1</v>
      </c>
      <c r="P3020">
        <v>0</v>
      </c>
      <c r="Q3020">
        <v>0</v>
      </c>
      <c r="R3020">
        <f>SUM(M3020:N3020:O3020:P3020:Q3020)</f>
        <v>2</v>
      </c>
      <c r="S3020" s="1">
        <v>134943</v>
      </c>
      <c r="T3020" s="1" t="str">
        <f t="shared" si="190"/>
        <v>High</v>
      </c>
      <c r="U3020">
        <v>8</v>
      </c>
      <c r="V3020">
        <v>2022</v>
      </c>
      <c r="W3020" t="s">
        <v>20</v>
      </c>
      <c r="X3020">
        <v>6</v>
      </c>
    </row>
    <row r="3021" spans="1:24" x14ac:dyDescent="0.3">
      <c r="A3021">
        <v>3020</v>
      </c>
      <c r="B3021" t="s">
        <v>33</v>
      </c>
      <c r="C3021" t="str">
        <f>_xlfn.XLOOKUP(B3021,Lookup_table!B:B,Lookup_table!C:C)</f>
        <v>Data</v>
      </c>
      <c r="D3021" t="s">
        <v>14</v>
      </c>
      <c r="E3021" t="s">
        <v>23</v>
      </c>
      <c r="F3021" t="s">
        <v>43</v>
      </c>
      <c r="G3021" t="s">
        <v>30</v>
      </c>
      <c r="H3021" t="str">
        <f t="shared" si="188"/>
        <v>Onsite/Hybrid</v>
      </c>
      <c r="I3021" t="s">
        <v>26</v>
      </c>
      <c r="J3021" t="str">
        <f t="shared" si="189"/>
        <v>3-6 yrs</v>
      </c>
      <c r="K3021">
        <f t="shared" ca="1" si="191"/>
        <v>3</v>
      </c>
      <c r="L3021" t="s">
        <v>39</v>
      </c>
      <c r="M3021">
        <v>0</v>
      </c>
      <c r="N3021">
        <v>0</v>
      </c>
      <c r="O3021">
        <v>0</v>
      </c>
      <c r="P3021">
        <v>0</v>
      </c>
      <c r="Q3021">
        <v>0</v>
      </c>
      <c r="R3021">
        <f>SUM(M3021:N3021:O3021:P3021:Q3021)</f>
        <v>0</v>
      </c>
      <c r="S3021" s="1">
        <v>70065</v>
      </c>
      <c r="T3021" s="1" t="str">
        <f t="shared" si="190"/>
        <v>Medium</v>
      </c>
      <c r="U3021">
        <v>11</v>
      </c>
      <c r="V3021">
        <v>2025</v>
      </c>
      <c r="W3021" t="s">
        <v>20</v>
      </c>
      <c r="X3021">
        <v>2</v>
      </c>
    </row>
    <row r="3022" spans="1:24" x14ac:dyDescent="0.3">
      <c r="A3022">
        <v>3021</v>
      </c>
      <c r="B3022" t="s">
        <v>33</v>
      </c>
      <c r="C3022" t="str">
        <f>_xlfn.XLOOKUP(B3022,Lookup_table!B:B,Lookup_table!C:C)</f>
        <v>Data</v>
      </c>
      <c r="D3022" t="s">
        <v>22</v>
      </c>
      <c r="E3022" t="s">
        <v>38</v>
      </c>
      <c r="F3022" t="s">
        <v>44</v>
      </c>
      <c r="G3022" t="s">
        <v>30</v>
      </c>
      <c r="H3022" t="str">
        <f t="shared" si="188"/>
        <v>Onsite/Hybrid</v>
      </c>
      <c r="I3022" t="s">
        <v>35</v>
      </c>
      <c r="J3022" t="str">
        <f t="shared" si="189"/>
        <v>0-2 yrs</v>
      </c>
      <c r="K3022">
        <f t="shared" ca="1" si="191"/>
        <v>2</v>
      </c>
      <c r="L3022" t="s">
        <v>27</v>
      </c>
      <c r="M3022">
        <v>0</v>
      </c>
      <c r="N3022">
        <v>0</v>
      </c>
      <c r="O3022">
        <v>1</v>
      </c>
      <c r="P3022">
        <v>0</v>
      </c>
      <c r="Q3022">
        <v>1</v>
      </c>
      <c r="R3022">
        <f>SUM(M3022:N3022:O3022:P3022:Q3022)</f>
        <v>2</v>
      </c>
      <c r="S3022" s="1">
        <v>91960</v>
      </c>
      <c r="T3022" s="1" t="str">
        <f t="shared" si="190"/>
        <v>Medium</v>
      </c>
      <c r="U3022">
        <v>12</v>
      </c>
      <c r="V3022">
        <v>2020</v>
      </c>
      <c r="W3022" t="s">
        <v>34</v>
      </c>
      <c r="X3022">
        <v>6</v>
      </c>
    </row>
    <row r="3023" spans="1:24" x14ac:dyDescent="0.3">
      <c r="A3023">
        <v>3022</v>
      </c>
      <c r="B3023" t="s">
        <v>50</v>
      </c>
      <c r="C3023" t="str">
        <f>_xlfn.XLOOKUP(B3023,Lookup_table!B:B,Lookup_table!C:C)</f>
        <v>AI</v>
      </c>
      <c r="D3023" t="s">
        <v>22</v>
      </c>
      <c r="E3023" t="s">
        <v>40</v>
      </c>
      <c r="F3023" t="s">
        <v>51</v>
      </c>
      <c r="G3023" t="s">
        <v>25</v>
      </c>
      <c r="H3023" t="str">
        <f t="shared" si="188"/>
        <v>Onsite/Hybrid</v>
      </c>
      <c r="I3023" t="s">
        <v>35</v>
      </c>
      <c r="J3023" t="str">
        <f t="shared" si="189"/>
        <v>0-2 yrs</v>
      </c>
      <c r="K3023">
        <f t="shared" ca="1" si="191"/>
        <v>2</v>
      </c>
      <c r="L3023" t="s">
        <v>39</v>
      </c>
      <c r="M3023">
        <v>0</v>
      </c>
      <c r="N3023">
        <v>0</v>
      </c>
      <c r="O3023">
        <v>1</v>
      </c>
      <c r="P3023">
        <v>0</v>
      </c>
      <c r="Q3023">
        <v>1</v>
      </c>
      <c r="R3023">
        <f>SUM(M3023:N3023:O3023:P3023:Q3023)</f>
        <v>2</v>
      </c>
      <c r="S3023" s="1">
        <v>136842</v>
      </c>
      <c r="T3023" s="1" t="str">
        <f t="shared" si="190"/>
        <v>High</v>
      </c>
      <c r="U3023">
        <v>5</v>
      </c>
      <c r="V3023">
        <v>2025</v>
      </c>
      <c r="W3023" t="s">
        <v>34</v>
      </c>
      <c r="X3023">
        <v>3</v>
      </c>
    </row>
    <row r="3024" spans="1:24" x14ac:dyDescent="0.3">
      <c r="A3024">
        <v>3023</v>
      </c>
      <c r="B3024" t="s">
        <v>36</v>
      </c>
      <c r="C3024" t="str">
        <f>_xlfn.XLOOKUP(B3024,Lookup_table!B:B,Lookup_table!C:C)</f>
        <v>Data</v>
      </c>
      <c r="D3024" t="s">
        <v>37</v>
      </c>
      <c r="E3024" t="s">
        <v>23</v>
      </c>
      <c r="F3024" t="s">
        <v>51</v>
      </c>
      <c r="G3024" t="s">
        <v>17</v>
      </c>
      <c r="H3024" t="str">
        <f t="shared" si="188"/>
        <v>Remote</v>
      </c>
      <c r="I3024" t="s">
        <v>35</v>
      </c>
      <c r="J3024" t="str">
        <f t="shared" si="189"/>
        <v>0-2 yrs</v>
      </c>
      <c r="K3024">
        <f t="shared" ca="1" si="191"/>
        <v>2</v>
      </c>
      <c r="L3024" t="s">
        <v>27</v>
      </c>
      <c r="M3024">
        <v>0</v>
      </c>
      <c r="N3024">
        <v>1</v>
      </c>
      <c r="O3024">
        <v>0</v>
      </c>
      <c r="P3024">
        <v>1</v>
      </c>
      <c r="Q3024">
        <v>1</v>
      </c>
      <c r="R3024">
        <f>SUM(M3024:N3024:O3024:P3024:Q3024)</f>
        <v>3</v>
      </c>
      <c r="S3024" s="1">
        <v>74319</v>
      </c>
      <c r="T3024" s="1" t="str">
        <f t="shared" si="190"/>
        <v>Medium</v>
      </c>
      <c r="U3024">
        <v>10</v>
      </c>
      <c r="V3024">
        <v>2026</v>
      </c>
      <c r="W3024" t="s">
        <v>20</v>
      </c>
      <c r="X3024">
        <v>1</v>
      </c>
    </row>
    <row r="3025" spans="1:24" x14ac:dyDescent="0.3">
      <c r="A3025">
        <v>3024</v>
      </c>
      <c r="B3025" t="s">
        <v>33</v>
      </c>
      <c r="C3025" t="str">
        <f>_xlfn.XLOOKUP(B3025,Lookup_table!B:B,Lookup_table!C:C)</f>
        <v>Data</v>
      </c>
      <c r="D3025" t="s">
        <v>34</v>
      </c>
      <c r="E3025" t="s">
        <v>42</v>
      </c>
      <c r="F3025" t="s">
        <v>29</v>
      </c>
      <c r="G3025" t="s">
        <v>17</v>
      </c>
      <c r="H3025" t="str">
        <f t="shared" si="188"/>
        <v>Remote</v>
      </c>
      <c r="I3025" t="s">
        <v>18</v>
      </c>
      <c r="J3025" t="str">
        <f t="shared" si="189"/>
        <v>7+ yrs</v>
      </c>
      <c r="K3025">
        <f t="shared" ca="1" si="191"/>
        <v>7</v>
      </c>
      <c r="L3025" t="s">
        <v>19</v>
      </c>
      <c r="M3025">
        <v>1</v>
      </c>
      <c r="N3025">
        <v>0</v>
      </c>
      <c r="O3025">
        <v>1</v>
      </c>
      <c r="P3025">
        <v>1</v>
      </c>
      <c r="Q3025">
        <v>1</v>
      </c>
      <c r="R3025">
        <f>SUM(M3025:N3025:O3025:P3025:Q3025)</f>
        <v>4</v>
      </c>
      <c r="S3025" s="1">
        <v>140764</v>
      </c>
      <c r="T3025" s="1" t="str">
        <f t="shared" si="190"/>
        <v>High</v>
      </c>
      <c r="U3025">
        <v>8</v>
      </c>
      <c r="V3025">
        <v>2023</v>
      </c>
      <c r="W3025" t="s">
        <v>28</v>
      </c>
      <c r="X3025">
        <v>1</v>
      </c>
    </row>
    <row r="3026" spans="1:24" x14ac:dyDescent="0.3">
      <c r="A3026">
        <v>3025</v>
      </c>
      <c r="B3026" t="s">
        <v>33</v>
      </c>
      <c r="C3026" t="str">
        <f>_xlfn.XLOOKUP(B3026,Lookup_table!B:B,Lookup_table!C:C)</f>
        <v>Data</v>
      </c>
      <c r="D3026" t="s">
        <v>14</v>
      </c>
      <c r="E3026" t="s">
        <v>32</v>
      </c>
      <c r="F3026" t="s">
        <v>52</v>
      </c>
      <c r="G3026" t="s">
        <v>17</v>
      </c>
      <c r="H3026" t="str">
        <f t="shared" si="188"/>
        <v>Remote</v>
      </c>
      <c r="I3026" t="s">
        <v>35</v>
      </c>
      <c r="J3026" t="str">
        <f t="shared" si="189"/>
        <v>0-2 yrs</v>
      </c>
      <c r="K3026">
        <f t="shared" ca="1" si="191"/>
        <v>2</v>
      </c>
      <c r="L3026" t="s">
        <v>19</v>
      </c>
      <c r="M3026">
        <v>0</v>
      </c>
      <c r="N3026">
        <v>1</v>
      </c>
      <c r="O3026">
        <v>0</v>
      </c>
      <c r="P3026">
        <v>1</v>
      </c>
      <c r="Q3026">
        <v>0</v>
      </c>
      <c r="R3026">
        <f>SUM(M3026:N3026:O3026:P3026:Q3026)</f>
        <v>2</v>
      </c>
      <c r="S3026" s="1">
        <v>64701</v>
      </c>
      <c r="T3026" s="1" t="str">
        <f t="shared" si="190"/>
        <v>Low</v>
      </c>
      <c r="U3026">
        <v>8</v>
      </c>
      <c r="V3026">
        <v>2024</v>
      </c>
      <c r="W3026" t="s">
        <v>34</v>
      </c>
      <c r="X3026">
        <v>3</v>
      </c>
    </row>
    <row r="3027" spans="1:24" x14ac:dyDescent="0.3">
      <c r="A3027">
        <v>3026</v>
      </c>
      <c r="B3027" t="s">
        <v>41</v>
      </c>
      <c r="C3027" t="str">
        <f>_xlfn.XLOOKUP(B3027,Lookup_table!B:B,Lookup_table!C:C)</f>
        <v>Data</v>
      </c>
      <c r="D3027" t="s">
        <v>37</v>
      </c>
      <c r="E3027" t="s">
        <v>23</v>
      </c>
      <c r="F3027" t="s">
        <v>29</v>
      </c>
      <c r="G3027" t="s">
        <v>17</v>
      </c>
      <c r="H3027" t="str">
        <f t="shared" si="188"/>
        <v>Remote</v>
      </c>
      <c r="I3027" t="s">
        <v>26</v>
      </c>
      <c r="J3027" t="str">
        <f t="shared" si="189"/>
        <v>3-6 yrs</v>
      </c>
      <c r="K3027">
        <f t="shared" ca="1" si="191"/>
        <v>3</v>
      </c>
      <c r="L3027" t="s">
        <v>27</v>
      </c>
      <c r="M3027">
        <v>1</v>
      </c>
      <c r="N3027">
        <v>0</v>
      </c>
      <c r="O3027">
        <v>0</v>
      </c>
      <c r="P3027">
        <v>0</v>
      </c>
      <c r="Q3027">
        <v>1</v>
      </c>
      <c r="R3027">
        <f>SUM(M3027:N3027:O3027:P3027:Q3027)</f>
        <v>2</v>
      </c>
      <c r="S3027" s="1">
        <v>81335</v>
      </c>
      <c r="T3027" s="1" t="str">
        <f t="shared" si="190"/>
        <v>Medium</v>
      </c>
      <c r="U3027">
        <v>9</v>
      </c>
      <c r="V3027">
        <v>2022</v>
      </c>
      <c r="W3027" t="s">
        <v>34</v>
      </c>
      <c r="X3027">
        <v>6</v>
      </c>
    </row>
    <row r="3028" spans="1:24" x14ac:dyDescent="0.3">
      <c r="A3028">
        <v>3027</v>
      </c>
      <c r="B3028" t="s">
        <v>31</v>
      </c>
      <c r="C3028" t="str">
        <f>_xlfn.XLOOKUP(B3028,Lookup_table!B:B,Lookup_table!C:C)</f>
        <v>Business</v>
      </c>
      <c r="D3028" t="s">
        <v>34</v>
      </c>
      <c r="E3028" t="s">
        <v>32</v>
      </c>
      <c r="F3028" t="s">
        <v>16</v>
      </c>
      <c r="G3028" t="s">
        <v>30</v>
      </c>
      <c r="H3028" t="str">
        <f t="shared" si="188"/>
        <v>Onsite/Hybrid</v>
      </c>
      <c r="I3028" t="s">
        <v>26</v>
      </c>
      <c r="J3028" t="str">
        <f t="shared" si="189"/>
        <v>3-6 yrs</v>
      </c>
      <c r="K3028">
        <f t="shared" ca="1" si="191"/>
        <v>4</v>
      </c>
      <c r="L3028" t="s">
        <v>19</v>
      </c>
      <c r="M3028">
        <v>0</v>
      </c>
      <c r="N3028">
        <v>1</v>
      </c>
      <c r="O3028">
        <v>0</v>
      </c>
      <c r="P3028">
        <v>0</v>
      </c>
      <c r="Q3028">
        <v>0</v>
      </c>
      <c r="R3028">
        <f>SUM(M3028:N3028:O3028:P3028:Q3028)</f>
        <v>1</v>
      </c>
      <c r="S3028" s="1">
        <v>73694</v>
      </c>
      <c r="T3028" s="1" t="str">
        <f t="shared" si="190"/>
        <v>Medium</v>
      </c>
      <c r="U3028">
        <v>12</v>
      </c>
      <c r="V3028">
        <v>2025</v>
      </c>
      <c r="W3028" t="s">
        <v>28</v>
      </c>
      <c r="X3028">
        <v>8</v>
      </c>
    </row>
    <row r="3029" spans="1:24" x14ac:dyDescent="0.3">
      <c r="A3029">
        <v>3028</v>
      </c>
      <c r="B3029" t="s">
        <v>50</v>
      </c>
      <c r="C3029" t="str">
        <f>_xlfn.XLOOKUP(B3029,Lookup_table!B:B,Lookup_table!C:C)</f>
        <v>AI</v>
      </c>
      <c r="D3029" t="s">
        <v>34</v>
      </c>
      <c r="E3029" t="s">
        <v>42</v>
      </c>
      <c r="F3029" t="s">
        <v>52</v>
      </c>
      <c r="G3029" t="s">
        <v>17</v>
      </c>
      <c r="H3029" t="str">
        <f t="shared" si="188"/>
        <v>Remote</v>
      </c>
      <c r="I3029" t="s">
        <v>35</v>
      </c>
      <c r="J3029" t="str">
        <f t="shared" si="189"/>
        <v>0-2 yrs</v>
      </c>
      <c r="K3029">
        <f t="shared" ca="1" si="191"/>
        <v>0</v>
      </c>
      <c r="L3029" t="s">
        <v>39</v>
      </c>
      <c r="M3029">
        <v>1</v>
      </c>
      <c r="N3029">
        <v>0</v>
      </c>
      <c r="O3029">
        <v>0</v>
      </c>
      <c r="P3029">
        <v>0</v>
      </c>
      <c r="Q3029">
        <v>1</v>
      </c>
      <c r="R3029">
        <f>SUM(M3029:N3029:O3029:P3029:Q3029)</f>
        <v>2</v>
      </c>
      <c r="S3029" s="1">
        <v>95721</v>
      </c>
      <c r="T3029" s="1" t="str">
        <f t="shared" si="190"/>
        <v>Medium</v>
      </c>
      <c r="U3029">
        <v>8</v>
      </c>
      <c r="V3029">
        <v>2021</v>
      </c>
      <c r="W3029" t="s">
        <v>34</v>
      </c>
      <c r="X3029">
        <v>4</v>
      </c>
    </row>
    <row r="3030" spans="1:24" x14ac:dyDescent="0.3">
      <c r="A3030">
        <v>3029</v>
      </c>
      <c r="B3030" t="s">
        <v>50</v>
      </c>
      <c r="C3030" t="str">
        <f>_xlfn.XLOOKUP(B3030,Lookup_table!B:B,Lookup_table!C:C)</f>
        <v>AI</v>
      </c>
      <c r="D3030" t="s">
        <v>14</v>
      </c>
      <c r="E3030" t="s">
        <v>40</v>
      </c>
      <c r="F3030" t="s">
        <v>52</v>
      </c>
      <c r="G3030" t="s">
        <v>30</v>
      </c>
      <c r="H3030" t="str">
        <f t="shared" si="188"/>
        <v>Onsite/Hybrid</v>
      </c>
      <c r="I3030" t="s">
        <v>35</v>
      </c>
      <c r="J3030" t="str">
        <f t="shared" si="189"/>
        <v>0-2 yrs</v>
      </c>
      <c r="K3030">
        <f t="shared" ca="1" si="191"/>
        <v>1</v>
      </c>
      <c r="L3030" t="s">
        <v>39</v>
      </c>
      <c r="M3030">
        <v>0</v>
      </c>
      <c r="N3030">
        <v>0</v>
      </c>
      <c r="O3030">
        <v>1</v>
      </c>
      <c r="P3030">
        <v>1</v>
      </c>
      <c r="Q3030">
        <v>1</v>
      </c>
      <c r="R3030">
        <f>SUM(M3030:N3030:O3030:P3030:Q3030)</f>
        <v>3</v>
      </c>
      <c r="S3030" s="1">
        <v>134467</v>
      </c>
      <c r="T3030" s="1" t="str">
        <f t="shared" si="190"/>
        <v>High</v>
      </c>
      <c r="U3030">
        <v>7</v>
      </c>
      <c r="V3030">
        <v>2025</v>
      </c>
      <c r="W3030" t="s">
        <v>28</v>
      </c>
      <c r="X3030">
        <v>1</v>
      </c>
    </row>
    <row r="3031" spans="1:24" x14ac:dyDescent="0.3">
      <c r="A3031">
        <v>3030</v>
      </c>
      <c r="B3031" t="s">
        <v>31</v>
      </c>
      <c r="C3031" t="str">
        <f>_xlfn.XLOOKUP(B3031,Lookup_table!B:B,Lookup_table!C:C)</f>
        <v>Business</v>
      </c>
      <c r="D3031" t="s">
        <v>14</v>
      </c>
      <c r="E3031" t="s">
        <v>42</v>
      </c>
      <c r="F3031" t="s">
        <v>24</v>
      </c>
      <c r="G3031" t="s">
        <v>25</v>
      </c>
      <c r="H3031" t="str">
        <f t="shared" si="188"/>
        <v>Onsite/Hybrid</v>
      </c>
      <c r="I3031" t="s">
        <v>18</v>
      </c>
      <c r="J3031" t="str">
        <f t="shared" si="189"/>
        <v>7+ yrs</v>
      </c>
      <c r="K3031">
        <f t="shared" ca="1" si="191"/>
        <v>13</v>
      </c>
      <c r="L3031" t="s">
        <v>27</v>
      </c>
      <c r="M3031">
        <v>1</v>
      </c>
      <c r="N3031">
        <v>1</v>
      </c>
      <c r="O3031">
        <v>1</v>
      </c>
      <c r="P3031">
        <v>1</v>
      </c>
      <c r="Q3031">
        <v>1</v>
      </c>
      <c r="R3031">
        <f>SUM(M3031:N3031:O3031:P3031:Q3031)</f>
        <v>5</v>
      </c>
      <c r="S3031" s="1">
        <v>141564</v>
      </c>
      <c r="T3031" s="1" t="str">
        <f t="shared" si="190"/>
        <v>High</v>
      </c>
      <c r="U3031">
        <v>6</v>
      </c>
      <c r="V3031">
        <v>2024</v>
      </c>
      <c r="W3031" t="s">
        <v>28</v>
      </c>
      <c r="X3031">
        <v>1</v>
      </c>
    </row>
    <row r="3032" spans="1:24" x14ac:dyDescent="0.3">
      <c r="A3032">
        <v>3031</v>
      </c>
      <c r="B3032" t="s">
        <v>33</v>
      </c>
      <c r="C3032" t="str">
        <f>_xlfn.XLOOKUP(B3032,Lookup_table!B:B,Lookup_table!C:C)</f>
        <v>Data</v>
      </c>
      <c r="D3032" t="s">
        <v>37</v>
      </c>
      <c r="E3032" t="s">
        <v>23</v>
      </c>
      <c r="F3032" t="s">
        <v>16</v>
      </c>
      <c r="G3032" t="s">
        <v>25</v>
      </c>
      <c r="H3032" t="str">
        <f t="shared" si="188"/>
        <v>Onsite/Hybrid</v>
      </c>
      <c r="I3032" t="s">
        <v>35</v>
      </c>
      <c r="J3032" t="str">
        <f t="shared" si="189"/>
        <v>0-2 yrs</v>
      </c>
      <c r="K3032">
        <f t="shared" ca="1" si="191"/>
        <v>2</v>
      </c>
      <c r="L3032" t="s">
        <v>27</v>
      </c>
      <c r="M3032">
        <v>0</v>
      </c>
      <c r="N3032">
        <v>1</v>
      </c>
      <c r="O3032">
        <v>1</v>
      </c>
      <c r="P3032">
        <v>1</v>
      </c>
      <c r="Q3032">
        <v>0</v>
      </c>
      <c r="R3032">
        <f>SUM(M3032:N3032:O3032:P3032:Q3032)</f>
        <v>3</v>
      </c>
      <c r="S3032" s="1">
        <v>84233</v>
      </c>
      <c r="T3032" s="1" t="str">
        <f t="shared" si="190"/>
        <v>Medium</v>
      </c>
      <c r="U3032">
        <v>1</v>
      </c>
      <c r="V3032">
        <v>2023</v>
      </c>
      <c r="W3032" t="s">
        <v>28</v>
      </c>
      <c r="X3032">
        <v>9</v>
      </c>
    </row>
    <row r="3033" spans="1:24" x14ac:dyDescent="0.3">
      <c r="A3033">
        <v>3032</v>
      </c>
      <c r="B3033" t="s">
        <v>36</v>
      </c>
      <c r="C3033" t="str">
        <f>_xlfn.XLOOKUP(B3033,Lookup_table!B:B,Lookup_table!C:C)</f>
        <v>Data</v>
      </c>
      <c r="D3033" t="s">
        <v>37</v>
      </c>
      <c r="E3033" t="s">
        <v>15</v>
      </c>
      <c r="F3033" t="s">
        <v>44</v>
      </c>
      <c r="G3033" t="s">
        <v>17</v>
      </c>
      <c r="H3033" t="str">
        <f t="shared" si="188"/>
        <v>Remote</v>
      </c>
      <c r="I3033" t="s">
        <v>18</v>
      </c>
      <c r="J3033" t="str">
        <f t="shared" si="189"/>
        <v>7+ yrs</v>
      </c>
      <c r="K3033">
        <f t="shared" ca="1" si="191"/>
        <v>9</v>
      </c>
      <c r="L3033" t="s">
        <v>19</v>
      </c>
      <c r="M3033">
        <v>0</v>
      </c>
      <c r="N3033">
        <v>0</v>
      </c>
      <c r="O3033">
        <v>0</v>
      </c>
      <c r="P3033">
        <v>1</v>
      </c>
      <c r="Q3033">
        <v>1</v>
      </c>
      <c r="R3033">
        <f>SUM(M3033:N3033:O3033:P3033:Q3033)</f>
        <v>2</v>
      </c>
      <c r="S3033" s="1">
        <v>129866</v>
      </c>
      <c r="T3033" s="1" t="str">
        <f t="shared" si="190"/>
        <v>High</v>
      </c>
      <c r="U3033">
        <v>8</v>
      </c>
      <c r="V3033">
        <v>2024</v>
      </c>
      <c r="W3033" t="s">
        <v>28</v>
      </c>
      <c r="X3033">
        <v>8</v>
      </c>
    </row>
    <row r="3034" spans="1:24" x14ac:dyDescent="0.3">
      <c r="A3034">
        <v>3033</v>
      </c>
      <c r="B3034" t="s">
        <v>21</v>
      </c>
      <c r="C3034" t="str">
        <f>_xlfn.XLOOKUP(B3034,Lookup_table!B:B,Lookup_table!C:C)</f>
        <v>AI</v>
      </c>
      <c r="D3034" t="s">
        <v>37</v>
      </c>
      <c r="E3034" t="s">
        <v>40</v>
      </c>
      <c r="F3034" t="s">
        <v>29</v>
      </c>
      <c r="G3034" t="s">
        <v>17</v>
      </c>
      <c r="H3034" t="str">
        <f t="shared" si="188"/>
        <v>Remote</v>
      </c>
      <c r="I3034" t="s">
        <v>35</v>
      </c>
      <c r="J3034" t="str">
        <f t="shared" si="189"/>
        <v>0-2 yrs</v>
      </c>
      <c r="K3034">
        <f t="shared" ca="1" si="191"/>
        <v>1</v>
      </c>
      <c r="L3034" t="s">
        <v>39</v>
      </c>
      <c r="M3034">
        <v>1</v>
      </c>
      <c r="N3034">
        <v>0</v>
      </c>
      <c r="O3034">
        <v>0</v>
      </c>
      <c r="P3034">
        <v>0</v>
      </c>
      <c r="Q3034">
        <v>0</v>
      </c>
      <c r="R3034">
        <f>SUM(M3034:N3034:O3034:P3034:Q3034)</f>
        <v>1</v>
      </c>
      <c r="S3034" s="1">
        <v>92828</v>
      </c>
      <c r="T3034" s="1" t="str">
        <f t="shared" si="190"/>
        <v>Medium</v>
      </c>
      <c r="U3034">
        <v>3</v>
      </c>
      <c r="V3034">
        <v>2023</v>
      </c>
      <c r="W3034" t="s">
        <v>34</v>
      </c>
      <c r="X3034">
        <v>4</v>
      </c>
    </row>
    <row r="3035" spans="1:24" x14ac:dyDescent="0.3">
      <c r="A3035">
        <v>3034</v>
      </c>
      <c r="B3035" t="s">
        <v>36</v>
      </c>
      <c r="C3035" t="str">
        <f>_xlfn.XLOOKUP(B3035,Lookup_table!B:B,Lookup_table!C:C)</f>
        <v>Data</v>
      </c>
      <c r="D3035" t="s">
        <v>34</v>
      </c>
      <c r="E3035" t="s">
        <v>23</v>
      </c>
      <c r="F3035" t="s">
        <v>16</v>
      </c>
      <c r="G3035" t="s">
        <v>30</v>
      </c>
      <c r="H3035" t="str">
        <f t="shared" si="188"/>
        <v>Onsite/Hybrid</v>
      </c>
      <c r="I3035" t="s">
        <v>18</v>
      </c>
      <c r="J3035" t="str">
        <f t="shared" si="189"/>
        <v>7+ yrs</v>
      </c>
      <c r="K3035">
        <f t="shared" ca="1" si="191"/>
        <v>7</v>
      </c>
      <c r="L3035" t="s">
        <v>39</v>
      </c>
      <c r="M3035">
        <v>1</v>
      </c>
      <c r="N3035">
        <v>1</v>
      </c>
      <c r="O3035">
        <v>1</v>
      </c>
      <c r="P3035">
        <v>0</v>
      </c>
      <c r="Q3035">
        <v>1</v>
      </c>
      <c r="R3035">
        <f>SUM(M3035:N3035:O3035:P3035:Q3035)</f>
        <v>4</v>
      </c>
      <c r="S3035" s="1">
        <v>122203</v>
      </c>
      <c r="T3035" s="1" t="str">
        <f t="shared" si="190"/>
        <v>High</v>
      </c>
      <c r="U3035">
        <v>3</v>
      </c>
      <c r="V3035">
        <v>2025</v>
      </c>
      <c r="W3035" t="s">
        <v>34</v>
      </c>
      <c r="X3035">
        <v>4</v>
      </c>
    </row>
    <row r="3036" spans="1:24" x14ac:dyDescent="0.3">
      <c r="A3036">
        <v>3035</v>
      </c>
      <c r="B3036" t="s">
        <v>21</v>
      </c>
      <c r="C3036" t="str">
        <f>_xlfn.XLOOKUP(B3036,Lookup_table!B:B,Lookup_table!C:C)</f>
        <v>AI</v>
      </c>
      <c r="D3036" t="s">
        <v>34</v>
      </c>
      <c r="E3036" t="s">
        <v>15</v>
      </c>
      <c r="F3036" t="s">
        <v>43</v>
      </c>
      <c r="G3036" t="s">
        <v>25</v>
      </c>
      <c r="H3036" t="str">
        <f t="shared" si="188"/>
        <v>Onsite/Hybrid</v>
      </c>
      <c r="I3036" t="s">
        <v>26</v>
      </c>
      <c r="J3036" t="str">
        <f t="shared" si="189"/>
        <v>3-6 yrs</v>
      </c>
      <c r="K3036">
        <f t="shared" ca="1" si="191"/>
        <v>3</v>
      </c>
      <c r="L3036" t="s">
        <v>27</v>
      </c>
      <c r="M3036">
        <v>0</v>
      </c>
      <c r="N3036">
        <v>1</v>
      </c>
      <c r="O3036">
        <v>1</v>
      </c>
      <c r="P3036">
        <v>0</v>
      </c>
      <c r="Q3036">
        <v>0</v>
      </c>
      <c r="R3036">
        <f>SUM(M3036:N3036:O3036:P3036:Q3036)</f>
        <v>2</v>
      </c>
      <c r="S3036" s="1">
        <v>129785</v>
      </c>
      <c r="T3036" s="1" t="str">
        <f t="shared" si="190"/>
        <v>High</v>
      </c>
      <c r="U3036">
        <v>1</v>
      </c>
      <c r="V3036">
        <v>2025</v>
      </c>
      <c r="W3036" t="s">
        <v>28</v>
      </c>
      <c r="X3036">
        <v>9</v>
      </c>
    </row>
    <row r="3037" spans="1:24" x14ac:dyDescent="0.3">
      <c r="A3037">
        <v>3036</v>
      </c>
      <c r="B3037" t="s">
        <v>31</v>
      </c>
      <c r="C3037" t="str">
        <f>_xlfn.XLOOKUP(B3037,Lookup_table!B:B,Lookup_table!C:C)</f>
        <v>Business</v>
      </c>
      <c r="D3037" t="s">
        <v>14</v>
      </c>
      <c r="E3037" t="s">
        <v>32</v>
      </c>
      <c r="F3037" t="s">
        <v>24</v>
      </c>
      <c r="G3037" t="s">
        <v>25</v>
      </c>
      <c r="H3037" t="str">
        <f t="shared" si="188"/>
        <v>Onsite/Hybrid</v>
      </c>
      <c r="I3037" t="s">
        <v>18</v>
      </c>
      <c r="J3037" t="str">
        <f t="shared" si="189"/>
        <v>7+ yrs</v>
      </c>
      <c r="K3037">
        <f t="shared" ca="1" si="191"/>
        <v>11</v>
      </c>
      <c r="L3037" t="s">
        <v>27</v>
      </c>
      <c r="M3037">
        <v>1</v>
      </c>
      <c r="N3037">
        <v>1</v>
      </c>
      <c r="O3037">
        <v>0</v>
      </c>
      <c r="P3037">
        <v>0</v>
      </c>
      <c r="Q3037">
        <v>1</v>
      </c>
      <c r="R3037">
        <f>SUM(M3037:N3037:O3037:P3037:Q3037)</f>
        <v>3</v>
      </c>
      <c r="S3037" s="1">
        <v>109968</v>
      </c>
      <c r="T3037" s="1" t="str">
        <f t="shared" si="190"/>
        <v>Medium</v>
      </c>
      <c r="U3037">
        <v>3</v>
      </c>
      <c r="V3037">
        <v>2025</v>
      </c>
      <c r="W3037" t="s">
        <v>34</v>
      </c>
      <c r="X3037">
        <v>5</v>
      </c>
    </row>
    <row r="3038" spans="1:24" x14ac:dyDescent="0.3">
      <c r="A3038">
        <v>3037</v>
      </c>
      <c r="B3038" t="s">
        <v>33</v>
      </c>
      <c r="C3038" t="str">
        <f>_xlfn.XLOOKUP(B3038,Lookup_table!B:B,Lookup_table!C:C)</f>
        <v>Data</v>
      </c>
      <c r="D3038" t="s">
        <v>14</v>
      </c>
      <c r="E3038" t="s">
        <v>15</v>
      </c>
      <c r="F3038" t="s">
        <v>51</v>
      </c>
      <c r="G3038" t="s">
        <v>30</v>
      </c>
      <c r="H3038" t="str">
        <f t="shared" si="188"/>
        <v>Onsite/Hybrid</v>
      </c>
      <c r="I3038" t="s">
        <v>26</v>
      </c>
      <c r="J3038" t="str">
        <f t="shared" si="189"/>
        <v>3-6 yrs</v>
      </c>
      <c r="K3038">
        <f t="shared" ca="1" si="191"/>
        <v>6</v>
      </c>
      <c r="L3038" t="s">
        <v>27</v>
      </c>
      <c r="M3038">
        <v>0</v>
      </c>
      <c r="N3038">
        <v>0</v>
      </c>
      <c r="O3038">
        <v>1</v>
      </c>
      <c r="P3038">
        <v>0</v>
      </c>
      <c r="Q3038">
        <v>1</v>
      </c>
      <c r="R3038">
        <f>SUM(M3038:N3038:O3038:P3038:Q3038)</f>
        <v>2</v>
      </c>
      <c r="S3038" s="1">
        <v>98734</v>
      </c>
      <c r="T3038" s="1" t="str">
        <f t="shared" si="190"/>
        <v>Medium</v>
      </c>
      <c r="U3038">
        <v>5</v>
      </c>
      <c r="V3038">
        <v>2021</v>
      </c>
      <c r="W3038" t="s">
        <v>20</v>
      </c>
      <c r="X3038">
        <v>6</v>
      </c>
    </row>
    <row r="3039" spans="1:24" x14ac:dyDescent="0.3">
      <c r="A3039">
        <v>3038</v>
      </c>
      <c r="B3039" t="s">
        <v>31</v>
      </c>
      <c r="C3039" t="str">
        <f>_xlfn.XLOOKUP(B3039,Lookup_table!B:B,Lookup_table!C:C)</f>
        <v>Business</v>
      </c>
      <c r="D3039" t="s">
        <v>34</v>
      </c>
      <c r="E3039" t="s">
        <v>15</v>
      </c>
      <c r="F3039" t="s">
        <v>51</v>
      </c>
      <c r="G3039" t="s">
        <v>30</v>
      </c>
      <c r="H3039" t="str">
        <f t="shared" si="188"/>
        <v>Onsite/Hybrid</v>
      </c>
      <c r="I3039" t="s">
        <v>18</v>
      </c>
      <c r="J3039" t="str">
        <f t="shared" si="189"/>
        <v>7+ yrs</v>
      </c>
      <c r="K3039">
        <f t="shared" ca="1" si="191"/>
        <v>13</v>
      </c>
      <c r="L3039" t="s">
        <v>39</v>
      </c>
      <c r="M3039">
        <v>1</v>
      </c>
      <c r="N3039">
        <v>1</v>
      </c>
      <c r="O3039">
        <v>0</v>
      </c>
      <c r="P3039">
        <v>1</v>
      </c>
      <c r="Q3039">
        <v>1</v>
      </c>
      <c r="R3039">
        <f>SUM(M3039:N3039:O3039:P3039:Q3039)</f>
        <v>4</v>
      </c>
      <c r="S3039" s="1">
        <v>123923</v>
      </c>
      <c r="T3039" s="1" t="str">
        <f t="shared" si="190"/>
        <v>High</v>
      </c>
      <c r="U3039">
        <v>1</v>
      </c>
      <c r="V3039">
        <v>2024</v>
      </c>
      <c r="W3039" t="s">
        <v>28</v>
      </c>
      <c r="X3039">
        <v>8</v>
      </c>
    </row>
    <row r="3040" spans="1:24" x14ac:dyDescent="0.3">
      <c r="A3040">
        <v>3039</v>
      </c>
      <c r="B3040" t="s">
        <v>33</v>
      </c>
      <c r="C3040" t="str">
        <f>_xlfn.XLOOKUP(B3040,Lookup_table!B:B,Lookup_table!C:C)</f>
        <v>Data</v>
      </c>
      <c r="D3040" t="s">
        <v>14</v>
      </c>
      <c r="E3040" t="s">
        <v>40</v>
      </c>
      <c r="F3040" t="s">
        <v>43</v>
      </c>
      <c r="G3040" t="s">
        <v>17</v>
      </c>
      <c r="H3040" t="str">
        <f t="shared" si="188"/>
        <v>Remote</v>
      </c>
      <c r="I3040" t="s">
        <v>18</v>
      </c>
      <c r="J3040" t="str">
        <f t="shared" si="189"/>
        <v>7+ yrs</v>
      </c>
      <c r="K3040">
        <f t="shared" ca="1" si="191"/>
        <v>8</v>
      </c>
      <c r="L3040" t="s">
        <v>39</v>
      </c>
      <c r="M3040">
        <v>0</v>
      </c>
      <c r="N3040">
        <v>0</v>
      </c>
      <c r="O3040">
        <v>0</v>
      </c>
      <c r="P3040">
        <v>0</v>
      </c>
      <c r="Q3040">
        <v>0</v>
      </c>
      <c r="R3040">
        <f>SUM(M3040:N3040:O3040:P3040:Q3040)</f>
        <v>0</v>
      </c>
      <c r="S3040" s="1">
        <v>99208</v>
      </c>
      <c r="T3040" s="1" t="str">
        <f t="shared" si="190"/>
        <v>Medium</v>
      </c>
      <c r="U3040">
        <v>12</v>
      </c>
      <c r="V3040">
        <v>2023</v>
      </c>
      <c r="W3040" t="s">
        <v>28</v>
      </c>
      <c r="X3040">
        <v>8</v>
      </c>
    </row>
    <row r="3041" spans="1:24" x14ac:dyDescent="0.3">
      <c r="A3041">
        <v>3040</v>
      </c>
      <c r="B3041" t="s">
        <v>50</v>
      </c>
      <c r="C3041" t="str">
        <f>_xlfn.XLOOKUP(B3041,Lookup_table!B:B,Lookup_table!C:C)</f>
        <v>AI</v>
      </c>
      <c r="D3041" t="s">
        <v>22</v>
      </c>
      <c r="E3041" t="s">
        <v>23</v>
      </c>
      <c r="F3041" t="s">
        <v>52</v>
      </c>
      <c r="G3041" t="s">
        <v>25</v>
      </c>
      <c r="H3041" t="str">
        <f t="shared" si="188"/>
        <v>Onsite/Hybrid</v>
      </c>
      <c r="I3041" t="s">
        <v>26</v>
      </c>
      <c r="J3041" t="str">
        <f t="shared" si="189"/>
        <v>3-6 yrs</v>
      </c>
      <c r="K3041">
        <f t="shared" ca="1" si="191"/>
        <v>6</v>
      </c>
      <c r="L3041" t="s">
        <v>19</v>
      </c>
      <c r="M3041">
        <v>1</v>
      </c>
      <c r="N3041">
        <v>0</v>
      </c>
      <c r="O3041">
        <v>0</v>
      </c>
      <c r="P3041">
        <v>1</v>
      </c>
      <c r="Q3041">
        <v>0</v>
      </c>
      <c r="R3041">
        <f>SUM(M3041:N3041:O3041:P3041:Q3041)</f>
        <v>2</v>
      </c>
      <c r="S3041" s="1">
        <v>154219</v>
      </c>
      <c r="T3041" s="1" t="str">
        <f t="shared" si="190"/>
        <v>High</v>
      </c>
      <c r="U3041">
        <v>9</v>
      </c>
      <c r="V3041">
        <v>2025</v>
      </c>
      <c r="W3041" t="s">
        <v>20</v>
      </c>
      <c r="X3041">
        <v>5</v>
      </c>
    </row>
    <row r="3042" spans="1:24" x14ac:dyDescent="0.3">
      <c r="A3042">
        <v>3041</v>
      </c>
      <c r="B3042" t="s">
        <v>21</v>
      </c>
      <c r="C3042" t="str">
        <f>_xlfn.XLOOKUP(B3042,Lookup_table!B:B,Lookup_table!C:C)</f>
        <v>AI</v>
      </c>
      <c r="D3042" t="s">
        <v>34</v>
      </c>
      <c r="E3042" t="s">
        <v>15</v>
      </c>
      <c r="F3042" t="s">
        <v>24</v>
      </c>
      <c r="G3042" t="s">
        <v>25</v>
      </c>
      <c r="H3042" t="str">
        <f t="shared" si="188"/>
        <v>Onsite/Hybrid</v>
      </c>
      <c r="I3042" t="s">
        <v>35</v>
      </c>
      <c r="J3042" t="str">
        <f t="shared" si="189"/>
        <v>0-2 yrs</v>
      </c>
      <c r="K3042">
        <f t="shared" ca="1" si="191"/>
        <v>2</v>
      </c>
      <c r="L3042" t="s">
        <v>39</v>
      </c>
      <c r="M3042">
        <v>1</v>
      </c>
      <c r="N3042">
        <v>1</v>
      </c>
      <c r="O3042">
        <v>1</v>
      </c>
      <c r="P3042">
        <v>0</v>
      </c>
      <c r="Q3042">
        <v>1</v>
      </c>
      <c r="R3042">
        <f>SUM(M3042:N3042:O3042:P3042:Q3042)</f>
        <v>4</v>
      </c>
      <c r="S3042" s="1">
        <v>117317</v>
      </c>
      <c r="T3042" s="1" t="str">
        <f t="shared" si="190"/>
        <v>Medium</v>
      </c>
      <c r="U3042">
        <v>2</v>
      </c>
      <c r="V3042">
        <v>2021</v>
      </c>
      <c r="W3042" t="s">
        <v>20</v>
      </c>
      <c r="X3042">
        <v>1</v>
      </c>
    </row>
    <row r="3043" spans="1:24" x14ac:dyDescent="0.3">
      <c r="A3043">
        <v>3042</v>
      </c>
      <c r="B3043" t="s">
        <v>50</v>
      </c>
      <c r="C3043" t="str">
        <f>_xlfn.XLOOKUP(B3043,Lookup_table!B:B,Lookup_table!C:C)</f>
        <v>AI</v>
      </c>
      <c r="D3043" t="s">
        <v>22</v>
      </c>
      <c r="E3043" t="s">
        <v>23</v>
      </c>
      <c r="F3043" t="s">
        <v>44</v>
      </c>
      <c r="G3043" t="s">
        <v>25</v>
      </c>
      <c r="H3043" t="str">
        <f t="shared" si="188"/>
        <v>Onsite/Hybrid</v>
      </c>
      <c r="I3043" t="s">
        <v>35</v>
      </c>
      <c r="J3043" t="str">
        <f t="shared" si="189"/>
        <v>0-2 yrs</v>
      </c>
      <c r="K3043">
        <f t="shared" ca="1" si="191"/>
        <v>0</v>
      </c>
      <c r="L3043" t="s">
        <v>19</v>
      </c>
      <c r="M3043">
        <v>0</v>
      </c>
      <c r="N3043">
        <v>1</v>
      </c>
      <c r="O3043">
        <v>1</v>
      </c>
      <c r="P3043">
        <v>0</v>
      </c>
      <c r="Q3043">
        <v>1</v>
      </c>
      <c r="R3043">
        <f>SUM(M3043:N3043:O3043:P3043:Q3043)</f>
        <v>3</v>
      </c>
      <c r="S3043" s="1">
        <v>134062</v>
      </c>
      <c r="T3043" s="1" t="str">
        <f t="shared" si="190"/>
        <v>High</v>
      </c>
      <c r="U3043">
        <v>5</v>
      </c>
      <c r="V3043">
        <v>2026</v>
      </c>
      <c r="W3043" t="s">
        <v>20</v>
      </c>
      <c r="X3043">
        <v>3</v>
      </c>
    </row>
    <row r="3044" spans="1:24" x14ac:dyDescent="0.3">
      <c r="A3044">
        <v>3043</v>
      </c>
      <c r="B3044" t="s">
        <v>21</v>
      </c>
      <c r="C3044" t="str">
        <f>_xlfn.XLOOKUP(B3044,Lookup_table!B:B,Lookup_table!C:C)</f>
        <v>AI</v>
      </c>
      <c r="D3044" t="s">
        <v>37</v>
      </c>
      <c r="E3044" t="s">
        <v>40</v>
      </c>
      <c r="F3044" t="s">
        <v>24</v>
      </c>
      <c r="G3044" t="s">
        <v>25</v>
      </c>
      <c r="H3044" t="str">
        <f t="shared" si="188"/>
        <v>Onsite/Hybrid</v>
      </c>
      <c r="I3044" t="s">
        <v>26</v>
      </c>
      <c r="J3044" t="str">
        <f t="shared" si="189"/>
        <v>3-6 yrs</v>
      </c>
      <c r="K3044">
        <f t="shared" ca="1" si="191"/>
        <v>5</v>
      </c>
      <c r="L3044" t="s">
        <v>27</v>
      </c>
      <c r="M3044">
        <v>1</v>
      </c>
      <c r="N3044">
        <v>0</v>
      </c>
      <c r="O3044">
        <v>1</v>
      </c>
      <c r="P3044">
        <v>0</v>
      </c>
      <c r="Q3044">
        <v>1</v>
      </c>
      <c r="R3044">
        <f>SUM(M3044:N3044:O3044:P3044:Q3044)</f>
        <v>3</v>
      </c>
      <c r="S3044" s="1">
        <v>142061</v>
      </c>
      <c r="T3044" s="1" t="str">
        <f t="shared" si="190"/>
        <v>High</v>
      </c>
      <c r="U3044">
        <v>6</v>
      </c>
      <c r="V3044">
        <v>2024</v>
      </c>
      <c r="W3044" t="s">
        <v>20</v>
      </c>
      <c r="X3044">
        <v>4</v>
      </c>
    </row>
    <row r="3045" spans="1:24" x14ac:dyDescent="0.3">
      <c r="A3045">
        <v>3044</v>
      </c>
      <c r="B3045" t="s">
        <v>36</v>
      </c>
      <c r="C3045" t="str">
        <f>_xlfn.XLOOKUP(B3045,Lookup_table!B:B,Lookup_table!C:C)</f>
        <v>Data</v>
      </c>
      <c r="D3045" t="s">
        <v>22</v>
      </c>
      <c r="E3045" t="s">
        <v>42</v>
      </c>
      <c r="F3045" t="s">
        <v>29</v>
      </c>
      <c r="G3045" t="s">
        <v>30</v>
      </c>
      <c r="H3045" t="str">
        <f t="shared" si="188"/>
        <v>Onsite/Hybrid</v>
      </c>
      <c r="I3045" t="s">
        <v>18</v>
      </c>
      <c r="J3045" t="str">
        <f t="shared" si="189"/>
        <v>7+ yrs</v>
      </c>
      <c r="K3045">
        <f t="shared" ca="1" si="191"/>
        <v>14</v>
      </c>
      <c r="L3045" t="s">
        <v>39</v>
      </c>
      <c r="M3045">
        <v>1</v>
      </c>
      <c r="N3045">
        <v>1</v>
      </c>
      <c r="O3045">
        <v>0</v>
      </c>
      <c r="P3045">
        <v>1</v>
      </c>
      <c r="Q3045">
        <v>1</v>
      </c>
      <c r="R3045">
        <f>SUM(M3045:N3045:O3045:P3045:Q3045)</f>
        <v>4</v>
      </c>
      <c r="S3045" s="1">
        <v>148453</v>
      </c>
      <c r="T3045" s="1" t="str">
        <f t="shared" si="190"/>
        <v>High</v>
      </c>
      <c r="U3045">
        <v>2</v>
      </c>
      <c r="V3045">
        <v>2023</v>
      </c>
      <c r="W3045" t="s">
        <v>34</v>
      </c>
      <c r="X3045">
        <v>4</v>
      </c>
    </row>
    <row r="3046" spans="1:24" x14ac:dyDescent="0.3">
      <c r="A3046">
        <v>3045</v>
      </c>
      <c r="B3046" t="s">
        <v>21</v>
      </c>
      <c r="C3046" t="str">
        <f>_xlfn.XLOOKUP(B3046,Lookup_table!B:B,Lookup_table!C:C)</f>
        <v>AI</v>
      </c>
      <c r="D3046" t="s">
        <v>37</v>
      </c>
      <c r="E3046" t="s">
        <v>23</v>
      </c>
      <c r="F3046" t="s">
        <v>29</v>
      </c>
      <c r="G3046" t="s">
        <v>17</v>
      </c>
      <c r="H3046" t="str">
        <f t="shared" si="188"/>
        <v>Remote</v>
      </c>
      <c r="I3046" t="s">
        <v>18</v>
      </c>
      <c r="J3046" t="str">
        <f t="shared" si="189"/>
        <v>7+ yrs</v>
      </c>
      <c r="K3046">
        <f t="shared" ca="1" si="191"/>
        <v>7</v>
      </c>
      <c r="L3046" t="s">
        <v>19</v>
      </c>
      <c r="M3046">
        <v>1</v>
      </c>
      <c r="N3046">
        <v>1</v>
      </c>
      <c r="O3046">
        <v>0</v>
      </c>
      <c r="P3046">
        <v>1</v>
      </c>
      <c r="Q3046">
        <v>1</v>
      </c>
      <c r="R3046">
        <f>SUM(M3046:N3046:O3046:P3046:Q3046)</f>
        <v>4</v>
      </c>
      <c r="S3046" s="1">
        <v>167092</v>
      </c>
      <c r="T3046" s="1" t="str">
        <f t="shared" si="190"/>
        <v>High</v>
      </c>
      <c r="U3046">
        <v>9</v>
      </c>
      <c r="V3046">
        <v>2024</v>
      </c>
      <c r="W3046" t="s">
        <v>20</v>
      </c>
      <c r="X3046">
        <v>4</v>
      </c>
    </row>
    <row r="3047" spans="1:24" x14ac:dyDescent="0.3">
      <c r="A3047">
        <v>3046</v>
      </c>
      <c r="B3047" t="s">
        <v>33</v>
      </c>
      <c r="C3047" t="str">
        <f>_xlfn.XLOOKUP(B3047,Lookup_table!B:B,Lookup_table!C:C)</f>
        <v>Data</v>
      </c>
      <c r="D3047" t="s">
        <v>14</v>
      </c>
      <c r="E3047" t="s">
        <v>42</v>
      </c>
      <c r="F3047" t="s">
        <v>24</v>
      </c>
      <c r="G3047" t="s">
        <v>25</v>
      </c>
      <c r="H3047" t="str">
        <f t="shared" si="188"/>
        <v>Onsite/Hybrid</v>
      </c>
      <c r="I3047" t="s">
        <v>35</v>
      </c>
      <c r="J3047" t="str">
        <f t="shared" si="189"/>
        <v>0-2 yrs</v>
      </c>
      <c r="K3047">
        <f t="shared" ca="1" si="191"/>
        <v>1</v>
      </c>
      <c r="L3047" t="s">
        <v>39</v>
      </c>
      <c r="M3047">
        <v>1</v>
      </c>
      <c r="N3047">
        <v>1</v>
      </c>
      <c r="O3047">
        <v>0</v>
      </c>
      <c r="P3047">
        <v>0</v>
      </c>
      <c r="Q3047">
        <v>0</v>
      </c>
      <c r="R3047">
        <f>SUM(M3047:N3047:O3047:P3047:Q3047)</f>
        <v>2</v>
      </c>
      <c r="S3047" s="1">
        <v>46819</v>
      </c>
      <c r="T3047" s="1" t="str">
        <f t="shared" si="190"/>
        <v>Low</v>
      </c>
      <c r="U3047">
        <v>11</v>
      </c>
      <c r="V3047">
        <v>2025</v>
      </c>
      <c r="W3047" t="s">
        <v>20</v>
      </c>
      <c r="X3047">
        <v>2</v>
      </c>
    </row>
    <row r="3048" spans="1:24" x14ac:dyDescent="0.3">
      <c r="A3048">
        <v>3047</v>
      </c>
      <c r="B3048" t="s">
        <v>41</v>
      </c>
      <c r="C3048" t="str">
        <f>_xlfn.XLOOKUP(B3048,Lookup_table!B:B,Lookup_table!C:C)</f>
        <v>Data</v>
      </c>
      <c r="D3048" t="s">
        <v>14</v>
      </c>
      <c r="E3048" t="s">
        <v>32</v>
      </c>
      <c r="F3048" t="s">
        <v>43</v>
      </c>
      <c r="G3048" t="s">
        <v>25</v>
      </c>
      <c r="H3048" t="str">
        <f t="shared" si="188"/>
        <v>Onsite/Hybrid</v>
      </c>
      <c r="I3048" t="s">
        <v>26</v>
      </c>
      <c r="J3048" t="str">
        <f t="shared" si="189"/>
        <v>3-6 yrs</v>
      </c>
      <c r="K3048">
        <f t="shared" ca="1" si="191"/>
        <v>5</v>
      </c>
      <c r="L3048" t="s">
        <v>27</v>
      </c>
      <c r="M3048">
        <v>1</v>
      </c>
      <c r="N3048">
        <v>1</v>
      </c>
      <c r="O3048">
        <v>1</v>
      </c>
      <c r="P3048">
        <v>0</v>
      </c>
      <c r="Q3048">
        <v>0</v>
      </c>
      <c r="R3048">
        <f>SUM(M3048:N3048:O3048:P3048:Q3048)</f>
        <v>3</v>
      </c>
      <c r="S3048" s="1">
        <v>91002</v>
      </c>
      <c r="T3048" s="1" t="str">
        <f t="shared" si="190"/>
        <v>Medium</v>
      </c>
      <c r="U3048">
        <v>9</v>
      </c>
      <c r="V3048">
        <v>2024</v>
      </c>
      <c r="W3048" t="s">
        <v>28</v>
      </c>
      <c r="X3048">
        <v>8</v>
      </c>
    </row>
    <row r="3049" spans="1:24" x14ac:dyDescent="0.3">
      <c r="A3049">
        <v>3048</v>
      </c>
      <c r="B3049" t="s">
        <v>41</v>
      </c>
      <c r="C3049" t="str">
        <f>_xlfn.XLOOKUP(B3049,Lookup_table!B:B,Lookup_table!C:C)</f>
        <v>Data</v>
      </c>
      <c r="D3049" t="s">
        <v>22</v>
      </c>
      <c r="E3049" t="s">
        <v>23</v>
      </c>
      <c r="F3049" t="s">
        <v>43</v>
      </c>
      <c r="G3049" t="s">
        <v>25</v>
      </c>
      <c r="H3049" t="str">
        <f t="shared" si="188"/>
        <v>Onsite/Hybrid</v>
      </c>
      <c r="I3049" t="s">
        <v>26</v>
      </c>
      <c r="J3049" t="str">
        <f t="shared" si="189"/>
        <v>3-6 yrs</v>
      </c>
      <c r="K3049">
        <f t="shared" ca="1" si="191"/>
        <v>6</v>
      </c>
      <c r="L3049" t="s">
        <v>27</v>
      </c>
      <c r="M3049">
        <v>1</v>
      </c>
      <c r="N3049">
        <v>1</v>
      </c>
      <c r="O3049">
        <v>1</v>
      </c>
      <c r="P3049">
        <v>0</v>
      </c>
      <c r="Q3049">
        <v>1</v>
      </c>
      <c r="R3049">
        <f>SUM(M3049:N3049:O3049:P3049:Q3049)</f>
        <v>4</v>
      </c>
      <c r="S3049" s="1">
        <v>119403</v>
      </c>
      <c r="T3049" s="1" t="str">
        <f t="shared" si="190"/>
        <v>Medium</v>
      </c>
      <c r="U3049">
        <v>1</v>
      </c>
      <c r="V3049">
        <v>2022</v>
      </c>
      <c r="W3049" t="s">
        <v>20</v>
      </c>
      <c r="X3049">
        <v>1</v>
      </c>
    </row>
    <row r="3050" spans="1:24" x14ac:dyDescent="0.3">
      <c r="A3050">
        <v>3049</v>
      </c>
      <c r="B3050" t="s">
        <v>36</v>
      </c>
      <c r="C3050" t="str">
        <f>_xlfn.XLOOKUP(B3050,Lookup_table!B:B,Lookup_table!C:C)</f>
        <v>Data</v>
      </c>
      <c r="D3050" t="s">
        <v>37</v>
      </c>
      <c r="E3050" t="s">
        <v>40</v>
      </c>
      <c r="F3050" t="s">
        <v>43</v>
      </c>
      <c r="G3050" t="s">
        <v>17</v>
      </c>
      <c r="H3050" t="str">
        <f t="shared" si="188"/>
        <v>Remote</v>
      </c>
      <c r="I3050" t="s">
        <v>18</v>
      </c>
      <c r="J3050" t="str">
        <f t="shared" si="189"/>
        <v>7+ yrs</v>
      </c>
      <c r="K3050">
        <f t="shared" ca="1" si="191"/>
        <v>14</v>
      </c>
      <c r="L3050" t="s">
        <v>27</v>
      </c>
      <c r="M3050">
        <v>0</v>
      </c>
      <c r="N3050">
        <v>1</v>
      </c>
      <c r="O3050">
        <v>0</v>
      </c>
      <c r="P3050">
        <v>0</v>
      </c>
      <c r="Q3050">
        <v>0</v>
      </c>
      <c r="R3050">
        <f>SUM(M3050:N3050:O3050:P3050:Q3050)</f>
        <v>1</v>
      </c>
      <c r="S3050" s="1">
        <v>95532</v>
      </c>
      <c r="T3050" s="1" t="str">
        <f t="shared" si="190"/>
        <v>Medium</v>
      </c>
      <c r="U3050">
        <v>8</v>
      </c>
      <c r="V3050">
        <v>2020</v>
      </c>
      <c r="W3050" t="s">
        <v>20</v>
      </c>
      <c r="X3050">
        <v>3</v>
      </c>
    </row>
    <row r="3051" spans="1:24" x14ac:dyDescent="0.3">
      <c r="A3051">
        <v>3050</v>
      </c>
      <c r="B3051" t="s">
        <v>21</v>
      </c>
      <c r="C3051" t="str">
        <f>_xlfn.XLOOKUP(B3051,Lookup_table!B:B,Lookup_table!C:C)</f>
        <v>AI</v>
      </c>
      <c r="D3051" t="s">
        <v>14</v>
      </c>
      <c r="E3051" t="s">
        <v>42</v>
      </c>
      <c r="F3051" t="s">
        <v>52</v>
      </c>
      <c r="G3051" t="s">
        <v>17</v>
      </c>
      <c r="H3051" t="str">
        <f t="shared" si="188"/>
        <v>Remote</v>
      </c>
      <c r="I3051" t="s">
        <v>35</v>
      </c>
      <c r="J3051" t="str">
        <f t="shared" si="189"/>
        <v>0-2 yrs</v>
      </c>
      <c r="K3051">
        <f t="shared" ca="1" si="191"/>
        <v>2</v>
      </c>
      <c r="L3051" t="s">
        <v>27</v>
      </c>
      <c r="M3051">
        <v>1</v>
      </c>
      <c r="N3051">
        <v>0</v>
      </c>
      <c r="O3051">
        <v>1</v>
      </c>
      <c r="P3051">
        <v>0</v>
      </c>
      <c r="Q3051">
        <v>1</v>
      </c>
      <c r="R3051">
        <f>SUM(M3051:N3051:O3051:P3051:Q3051)</f>
        <v>3</v>
      </c>
      <c r="S3051" s="1">
        <v>113589</v>
      </c>
      <c r="T3051" s="1" t="str">
        <f t="shared" si="190"/>
        <v>Medium</v>
      </c>
      <c r="U3051">
        <v>3</v>
      </c>
      <c r="V3051">
        <v>2026</v>
      </c>
      <c r="W3051" t="s">
        <v>28</v>
      </c>
      <c r="X3051">
        <v>8</v>
      </c>
    </row>
    <row r="3052" spans="1:24" x14ac:dyDescent="0.3">
      <c r="A3052">
        <v>3051</v>
      </c>
      <c r="B3052" t="s">
        <v>36</v>
      </c>
      <c r="C3052" t="str">
        <f>_xlfn.XLOOKUP(B3052,Lookup_table!B:B,Lookup_table!C:C)</f>
        <v>Data</v>
      </c>
      <c r="D3052" t="s">
        <v>22</v>
      </c>
      <c r="E3052" t="s">
        <v>42</v>
      </c>
      <c r="F3052" t="s">
        <v>43</v>
      </c>
      <c r="G3052" t="s">
        <v>25</v>
      </c>
      <c r="H3052" t="str">
        <f t="shared" si="188"/>
        <v>Onsite/Hybrid</v>
      </c>
      <c r="I3052" t="s">
        <v>26</v>
      </c>
      <c r="J3052" t="str">
        <f t="shared" si="189"/>
        <v>3-6 yrs</v>
      </c>
      <c r="K3052">
        <f t="shared" ca="1" si="191"/>
        <v>6</v>
      </c>
      <c r="L3052" t="s">
        <v>19</v>
      </c>
      <c r="M3052">
        <v>0</v>
      </c>
      <c r="N3052">
        <v>0</v>
      </c>
      <c r="O3052">
        <v>0</v>
      </c>
      <c r="P3052">
        <v>1</v>
      </c>
      <c r="Q3052">
        <v>0</v>
      </c>
      <c r="R3052">
        <f>SUM(M3052:N3052:O3052:P3052:Q3052)</f>
        <v>1</v>
      </c>
      <c r="S3052" s="1">
        <v>109956</v>
      </c>
      <c r="T3052" s="1" t="str">
        <f t="shared" si="190"/>
        <v>Medium</v>
      </c>
      <c r="U3052">
        <v>7</v>
      </c>
      <c r="V3052">
        <v>2020</v>
      </c>
      <c r="W3052" t="s">
        <v>28</v>
      </c>
      <c r="X3052">
        <v>8</v>
      </c>
    </row>
    <row r="3053" spans="1:24" x14ac:dyDescent="0.3">
      <c r="A3053">
        <v>3052</v>
      </c>
      <c r="B3053" t="s">
        <v>36</v>
      </c>
      <c r="C3053" t="str">
        <f>_xlfn.XLOOKUP(B3053,Lookup_table!B:B,Lookup_table!C:C)</f>
        <v>Data</v>
      </c>
      <c r="D3053" t="s">
        <v>37</v>
      </c>
      <c r="E3053" t="s">
        <v>40</v>
      </c>
      <c r="F3053" t="s">
        <v>51</v>
      </c>
      <c r="G3053" t="s">
        <v>30</v>
      </c>
      <c r="H3053" t="str">
        <f t="shared" si="188"/>
        <v>Onsite/Hybrid</v>
      </c>
      <c r="I3053" t="s">
        <v>18</v>
      </c>
      <c r="J3053" t="str">
        <f t="shared" si="189"/>
        <v>7+ yrs</v>
      </c>
      <c r="K3053">
        <f t="shared" ca="1" si="191"/>
        <v>7</v>
      </c>
      <c r="L3053" t="s">
        <v>19</v>
      </c>
      <c r="M3053">
        <v>1</v>
      </c>
      <c r="N3053">
        <v>1</v>
      </c>
      <c r="O3053">
        <v>1</v>
      </c>
      <c r="P3053">
        <v>0</v>
      </c>
      <c r="Q3053">
        <v>1</v>
      </c>
      <c r="R3053">
        <f>SUM(M3053:N3053:O3053:P3053:Q3053)</f>
        <v>4</v>
      </c>
      <c r="S3053" s="1">
        <v>122157</v>
      </c>
      <c r="T3053" s="1" t="str">
        <f t="shared" si="190"/>
        <v>High</v>
      </c>
      <c r="U3053">
        <v>1</v>
      </c>
      <c r="V3053">
        <v>2023</v>
      </c>
      <c r="W3053" t="s">
        <v>34</v>
      </c>
      <c r="X3053">
        <v>2</v>
      </c>
    </row>
    <row r="3054" spans="1:24" x14ac:dyDescent="0.3">
      <c r="A3054">
        <v>3053</v>
      </c>
      <c r="B3054" t="s">
        <v>41</v>
      </c>
      <c r="C3054" t="str">
        <f>_xlfn.XLOOKUP(B3054,Lookup_table!B:B,Lookup_table!C:C)</f>
        <v>Data</v>
      </c>
      <c r="D3054" t="s">
        <v>37</v>
      </c>
      <c r="E3054" t="s">
        <v>23</v>
      </c>
      <c r="F3054" t="s">
        <v>29</v>
      </c>
      <c r="G3054" t="s">
        <v>17</v>
      </c>
      <c r="H3054" t="str">
        <f t="shared" si="188"/>
        <v>Remote</v>
      </c>
      <c r="I3054" t="s">
        <v>18</v>
      </c>
      <c r="J3054" t="str">
        <f t="shared" si="189"/>
        <v>7+ yrs</v>
      </c>
      <c r="K3054">
        <f t="shared" ca="1" si="191"/>
        <v>10</v>
      </c>
      <c r="L3054" t="s">
        <v>39</v>
      </c>
      <c r="M3054">
        <v>1</v>
      </c>
      <c r="N3054">
        <v>1</v>
      </c>
      <c r="O3054">
        <v>0</v>
      </c>
      <c r="P3054">
        <v>0</v>
      </c>
      <c r="Q3054">
        <v>0</v>
      </c>
      <c r="R3054">
        <f>SUM(M3054:N3054:O3054:P3054:Q3054)</f>
        <v>2</v>
      </c>
      <c r="S3054" s="1">
        <v>96604</v>
      </c>
      <c r="T3054" s="1" t="str">
        <f t="shared" si="190"/>
        <v>Medium</v>
      </c>
      <c r="U3054">
        <v>2</v>
      </c>
      <c r="V3054">
        <v>2024</v>
      </c>
      <c r="W3054" t="s">
        <v>28</v>
      </c>
      <c r="X3054">
        <v>9</v>
      </c>
    </row>
    <row r="3055" spans="1:24" x14ac:dyDescent="0.3">
      <c r="A3055">
        <v>3054</v>
      </c>
      <c r="B3055" t="s">
        <v>41</v>
      </c>
      <c r="C3055" t="str">
        <f>_xlfn.XLOOKUP(B3055,Lookup_table!B:B,Lookup_table!C:C)</f>
        <v>Data</v>
      </c>
      <c r="D3055" t="s">
        <v>22</v>
      </c>
      <c r="E3055" t="s">
        <v>15</v>
      </c>
      <c r="F3055" t="s">
        <v>43</v>
      </c>
      <c r="G3055" t="s">
        <v>25</v>
      </c>
      <c r="H3055" t="str">
        <f t="shared" si="188"/>
        <v>Onsite/Hybrid</v>
      </c>
      <c r="I3055" t="s">
        <v>18</v>
      </c>
      <c r="J3055" t="str">
        <f t="shared" si="189"/>
        <v>7+ yrs</v>
      </c>
      <c r="K3055">
        <f t="shared" ca="1" si="191"/>
        <v>13</v>
      </c>
      <c r="L3055" t="s">
        <v>39</v>
      </c>
      <c r="M3055">
        <v>1</v>
      </c>
      <c r="N3055">
        <v>1</v>
      </c>
      <c r="O3055">
        <v>0</v>
      </c>
      <c r="P3055">
        <v>0</v>
      </c>
      <c r="Q3055">
        <v>1</v>
      </c>
      <c r="R3055">
        <f>SUM(M3055:N3055:O3055:P3055:Q3055)</f>
        <v>3</v>
      </c>
      <c r="S3055" s="1">
        <v>128390</v>
      </c>
      <c r="T3055" s="1" t="str">
        <f t="shared" si="190"/>
        <v>High</v>
      </c>
      <c r="U3055">
        <v>10</v>
      </c>
      <c r="V3055">
        <v>2026</v>
      </c>
      <c r="W3055" t="s">
        <v>34</v>
      </c>
      <c r="X3055">
        <v>5</v>
      </c>
    </row>
    <row r="3056" spans="1:24" x14ac:dyDescent="0.3">
      <c r="A3056">
        <v>3055</v>
      </c>
      <c r="B3056" t="s">
        <v>31</v>
      </c>
      <c r="C3056" t="str">
        <f>_xlfn.XLOOKUP(B3056,Lookup_table!B:B,Lookup_table!C:C)</f>
        <v>Business</v>
      </c>
      <c r="D3056" t="s">
        <v>14</v>
      </c>
      <c r="E3056" t="s">
        <v>23</v>
      </c>
      <c r="F3056" t="s">
        <v>29</v>
      </c>
      <c r="G3056" t="s">
        <v>17</v>
      </c>
      <c r="H3056" t="str">
        <f t="shared" si="188"/>
        <v>Remote</v>
      </c>
      <c r="I3056" t="s">
        <v>26</v>
      </c>
      <c r="J3056" t="str">
        <f t="shared" si="189"/>
        <v>3-6 yrs</v>
      </c>
      <c r="K3056">
        <f t="shared" ca="1" si="191"/>
        <v>6</v>
      </c>
      <c r="L3056" t="s">
        <v>27</v>
      </c>
      <c r="M3056">
        <v>1</v>
      </c>
      <c r="N3056">
        <v>0</v>
      </c>
      <c r="O3056">
        <v>0</v>
      </c>
      <c r="P3056">
        <v>0</v>
      </c>
      <c r="Q3056">
        <v>0</v>
      </c>
      <c r="R3056">
        <f>SUM(M3056:N3056:O3056:P3056:Q3056)</f>
        <v>1</v>
      </c>
      <c r="S3056" s="1">
        <v>76433</v>
      </c>
      <c r="T3056" s="1" t="str">
        <f t="shared" si="190"/>
        <v>Medium</v>
      </c>
      <c r="U3056">
        <v>9</v>
      </c>
      <c r="V3056">
        <v>2026</v>
      </c>
      <c r="W3056" t="s">
        <v>28</v>
      </c>
      <c r="X3056">
        <v>8</v>
      </c>
    </row>
    <row r="3057" spans="1:24" x14ac:dyDescent="0.3">
      <c r="A3057">
        <v>3056</v>
      </c>
      <c r="B3057" t="s">
        <v>41</v>
      </c>
      <c r="C3057" t="str">
        <f>_xlfn.XLOOKUP(B3057,Lookup_table!B:B,Lookup_table!C:C)</f>
        <v>Data</v>
      </c>
      <c r="D3057" t="s">
        <v>37</v>
      </c>
      <c r="E3057" t="s">
        <v>15</v>
      </c>
      <c r="F3057" t="s">
        <v>52</v>
      </c>
      <c r="G3057" t="s">
        <v>30</v>
      </c>
      <c r="H3057" t="str">
        <f t="shared" si="188"/>
        <v>Onsite/Hybrid</v>
      </c>
      <c r="I3057" t="s">
        <v>18</v>
      </c>
      <c r="J3057" t="str">
        <f t="shared" si="189"/>
        <v>7+ yrs</v>
      </c>
      <c r="K3057">
        <f t="shared" ca="1" si="191"/>
        <v>9</v>
      </c>
      <c r="L3057" t="s">
        <v>39</v>
      </c>
      <c r="M3057">
        <v>0</v>
      </c>
      <c r="N3057">
        <v>1</v>
      </c>
      <c r="O3057">
        <v>0</v>
      </c>
      <c r="P3057">
        <v>1</v>
      </c>
      <c r="Q3057">
        <v>1</v>
      </c>
      <c r="R3057">
        <f>SUM(M3057:N3057:O3057:P3057:Q3057)</f>
        <v>3</v>
      </c>
      <c r="S3057" s="1">
        <v>122260</v>
      </c>
      <c r="T3057" s="1" t="str">
        <f t="shared" si="190"/>
        <v>High</v>
      </c>
      <c r="U3057">
        <v>1</v>
      </c>
      <c r="V3057">
        <v>2024</v>
      </c>
      <c r="W3057" t="s">
        <v>28</v>
      </c>
      <c r="X3057">
        <v>9</v>
      </c>
    </row>
    <row r="3058" spans="1:24" x14ac:dyDescent="0.3">
      <c r="A3058">
        <v>3057</v>
      </c>
      <c r="B3058" t="s">
        <v>31</v>
      </c>
      <c r="C3058" t="str">
        <f>_xlfn.XLOOKUP(B3058,Lookup_table!B:B,Lookup_table!C:C)</f>
        <v>Business</v>
      </c>
      <c r="D3058" t="s">
        <v>14</v>
      </c>
      <c r="E3058" t="s">
        <v>38</v>
      </c>
      <c r="F3058" t="s">
        <v>16</v>
      </c>
      <c r="G3058" t="s">
        <v>17</v>
      </c>
      <c r="H3058" t="str">
        <f t="shared" si="188"/>
        <v>Remote</v>
      </c>
      <c r="I3058" t="s">
        <v>18</v>
      </c>
      <c r="J3058" t="str">
        <f t="shared" si="189"/>
        <v>7+ yrs</v>
      </c>
      <c r="K3058">
        <f t="shared" ca="1" si="191"/>
        <v>10</v>
      </c>
      <c r="L3058" t="s">
        <v>19</v>
      </c>
      <c r="M3058">
        <v>1</v>
      </c>
      <c r="N3058">
        <v>0</v>
      </c>
      <c r="O3058">
        <v>1</v>
      </c>
      <c r="P3058">
        <v>0</v>
      </c>
      <c r="Q3058">
        <v>0</v>
      </c>
      <c r="R3058">
        <f>SUM(M3058:N3058:O3058:P3058:Q3058)</f>
        <v>2</v>
      </c>
      <c r="S3058" s="1">
        <v>113286</v>
      </c>
      <c r="T3058" s="1" t="str">
        <f t="shared" si="190"/>
        <v>Medium</v>
      </c>
      <c r="U3058">
        <v>10</v>
      </c>
      <c r="V3058">
        <v>2025</v>
      </c>
      <c r="W3058" t="s">
        <v>20</v>
      </c>
      <c r="X3058">
        <v>4</v>
      </c>
    </row>
    <row r="3059" spans="1:24" x14ac:dyDescent="0.3">
      <c r="A3059">
        <v>3058</v>
      </c>
      <c r="B3059" t="s">
        <v>41</v>
      </c>
      <c r="C3059" t="str">
        <f>_xlfn.XLOOKUP(B3059,Lookup_table!B:B,Lookup_table!C:C)</f>
        <v>Data</v>
      </c>
      <c r="D3059" t="s">
        <v>14</v>
      </c>
      <c r="E3059" t="s">
        <v>15</v>
      </c>
      <c r="F3059" t="s">
        <v>51</v>
      </c>
      <c r="G3059" t="s">
        <v>17</v>
      </c>
      <c r="H3059" t="str">
        <f t="shared" si="188"/>
        <v>Remote</v>
      </c>
      <c r="I3059" t="s">
        <v>26</v>
      </c>
      <c r="J3059" t="str">
        <f t="shared" si="189"/>
        <v>3-6 yrs</v>
      </c>
      <c r="K3059">
        <f t="shared" ca="1" si="191"/>
        <v>5</v>
      </c>
      <c r="L3059" t="s">
        <v>39</v>
      </c>
      <c r="M3059">
        <v>0</v>
      </c>
      <c r="N3059">
        <v>1</v>
      </c>
      <c r="O3059">
        <v>1</v>
      </c>
      <c r="P3059">
        <v>0</v>
      </c>
      <c r="Q3059">
        <v>1</v>
      </c>
      <c r="R3059">
        <f>SUM(M3059:N3059:O3059:P3059:Q3059)</f>
        <v>3</v>
      </c>
      <c r="S3059" s="1">
        <v>98091</v>
      </c>
      <c r="T3059" s="1" t="str">
        <f t="shared" si="190"/>
        <v>Medium</v>
      </c>
      <c r="U3059">
        <v>10</v>
      </c>
      <c r="V3059">
        <v>2022</v>
      </c>
      <c r="W3059" t="s">
        <v>28</v>
      </c>
      <c r="X3059">
        <v>9</v>
      </c>
    </row>
    <row r="3060" spans="1:24" x14ac:dyDescent="0.3">
      <c r="A3060">
        <v>3059</v>
      </c>
      <c r="B3060" t="s">
        <v>21</v>
      </c>
      <c r="C3060" t="str">
        <f>_xlfn.XLOOKUP(B3060,Lookup_table!B:B,Lookup_table!C:C)</f>
        <v>AI</v>
      </c>
      <c r="D3060" t="s">
        <v>34</v>
      </c>
      <c r="E3060" t="s">
        <v>38</v>
      </c>
      <c r="F3060" t="s">
        <v>16</v>
      </c>
      <c r="G3060" t="s">
        <v>25</v>
      </c>
      <c r="H3060" t="str">
        <f t="shared" si="188"/>
        <v>Onsite/Hybrid</v>
      </c>
      <c r="I3060" t="s">
        <v>35</v>
      </c>
      <c r="J3060" t="str">
        <f t="shared" si="189"/>
        <v>0-2 yrs</v>
      </c>
      <c r="K3060">
        <f t="shared" ca="1" si="191"/>
        <v>2</v>
      </c>
      <c r="L3060" t="s">
        <v>19</v>
      </c>
      <c r="M3060">
        <v>1</v>
      </c>
      <c r="N3060">
        <v>0</v>
      </c>
      <c r="O3060">
        <v>1</v>
      </c>
      <c r="P3060">
        <v>0</v>
      </c>
      <c r="Q3060">
        <v>0</v>
      </c>
      <c r="R3060">
        <f>SUM(M3060:N3060:O3060:P3060:Q3060)</f>
        <v>2</v>
      </c>
      <c r="S3060" s="1">
        <v>103815</v>
      </c>
      <c r="T3060" s="1" t="str">
        <f t="shared" si="190"/>
        <v>Medium</v>
      </c>
      <c r="U3060">
        <v>8</v>
      </c>
      <c r="V3060">
        <v>2021</v>
      </c>
      <c r="W3060" t="s">
        <v>34</v>
      </c>
      <c r="X3060">
        <v>4</v>
      </c>
    </row>
    <row r="3061" spans="1:24" x14ac:dyDescent="0.3">
      <c r="A3061">
        <v>3060</v>
      </c>
      <c r="B3061" t="s">
        <v>33</v>
      </c>
      <c r="C3061" t="str">
        <f>_xlfn.XLOOKUP(B3061,Lookup_table!B:B,Lookup_table!C:C)</f>
        <v>Data</v>
      </c>
      <c r="D3061" t="s">
        <v>22</v>
      </c>
      <c r="E3061" t="s">
        <v>42</v>
      </c>
      <c r="F3061" t="s">
        <v>44</v>
      </c>
      <c r="G3061" t="s">
        <v>17</v>
      </c>
      <c r="H3061" t="str">
        <f t="shared" si="188"/>
        <v>Remote</v>
      </c>
      <c r="I3061" t="s">
        <v>26</v>
      </c>
      <c r="J3061" t="str">
        <f t="shared" si="189"/>
        <v>3-6 yrs</v>
      </c>
      <c r="K3061">
        <f t="shared" ca="1" si="191"/>
        <v>4</v>
      </c>
      <c r="L3061" t="s">
        <v>19</v>
      </c>
      <c r="M3061">
        <v>1</v>
      </c>
      <c r="N3061">
        <v>0</v>
      </c>
      <c r="O3061">
        <v>0</v>
      </c>
      <c r="P3061">
        <v>0</v>
      </c>
      <c r="Q3061">
        <v>0</v>
      </c>
      <c r="R3061">
        <f>SUM(M3061:N3061:O3061:P3061:Q3061)</f>
        <v>1</v>
      </c>
      <c r="S3061" s="1">
        <v>96422</v>
      </c>
      <c r="T3061" s="1" t="str">
        <f t="shared" si="190"/>
        <v>Medium</v>
      </c>
      <c r="U3061">
        <v>7</v>
      </c>
      <c r="V3061">
        <v>2020</v>
      </c>
      <c r="W3061" t="s">
        <v>28</v>
      </c>
      <c r="X3061">
        <v>9</v>
      </c>
    </row>
    <row r="3062" spans="1:24" x14ac:dyDescent="0.3">
      <c r="A3062">
        <v>3061</v>
      </c>
      <c r="B3062" t="s">
        <v>33</v>
      </c>
      <c r="C3062" t="str">
        <f>_xlfn.XLOOKUP(B3062,Lookup_table!B:B,Lookup_table!C:C)</f>
        <v>Data</v>
      </c>
      <c r="D3062" t="s">
        <v>34</v>
      </c>
      <c r="E3062" t="s">
        <v>42</v>
      </c>
      <c r="F3062" t="s">
        <v>29</v>
      </c>
      <c r="G3062" t="s">
        <v>25</v>
      </c>
      <c r="H3062" t="str">
        <f t="shared" si="188"/>
        <v>Onsite/Hybrid</v>
      </c>
      <c r="I3062" t="s">
        <v>35</v>
      </c>
      <c r="J3062" t="str">
        <f t="shared" si="189"/>
        <v>0-2 yrs</v>
      </c>
      <c r="K3062">
        <f t="shared" ca="1" si="191"/>
        <v>2</v>
      </c>
      <c r="L3062" t="s">
        <v>39</v>
      </c>
      <c r="M3062">
        <v>1</v>
      </c>
      <c r="N3062">
        <v>1</v>
      </c>
      <c r="O3062">
        <v>0</v>
      </c>
      <c r="P3062">
        <v>1</v>
      </c>
      <c r="Q3062">
        <v>0</v>
      </c>
      <c r="R3062">
        <f>SUM(M3062:N3062:O3062:P3062:Q3062)</f>
        <v>3</v>
      </c>
      <c r="S3062" s="1">
        <v>66352</v>
      </c>
      <c r="T3062" s="1" t="str">
        <f t="shared" si="190"/>
        <v>Low</v>
      </c>
      <c r="U3062">
        <v>2</v>
      </c>
      <c r="V3062">
        <v>2026</v>
      </c>
      <c r="W3062" t="s">
        <v>34</v>
      </c>
      <c r="X3062">
        <v>3</v>
      </c>
    </row>
    <row r="3063" spans="1:24" x14ac:dyDescent="0.3">
      <c r="A3063">
        <v>3062</v>
      </c>
      <c r="B3063" t="s">
        <v>33</v>
      </c>
      <c r="C3063" t="str">
        <f>_xlfn.XLOOKUP(B3063,Lookup_table!B:B,Lookup_table!C:C)</f>
        <v>Data</v>
      </c>
      <c r="D3063" t="s">
        <v>14</v>
      </c>
      <c r="E3063" t="s">
        <v>23</v>
      </c>
      <c r="F3063" t="s">
        <v>52</v>
      </c>
      <c r="G3063" t="s">
        <v>17</v>
      </c>
      <c r="H3063" t="str">
        <f t="shared" si="188"/>
        <v>Remote</v>
      </c>
      <c r="I3063" t="s">
        <v>35</v>
      </c>
      <c r="J3063" t="str">
        <f t="shared" si="189"/>
        <v>0-2 yrs</v>
      </c>
      <c r="K3063">
        <f t="shared" ca="1" si="191"/>
        <v>2</v>
      </c>
      <c r="L3063" t="s">
        <v>19</v>
      </c>
      <c r="M3063">
        <v>0</v>
      </c>
      <c r="N3063">
        <v>1</v>
      </c>
      <c r="O3063">
        <v>0</v>
      </c>
      <c r="P3063">
        <v>0</v>
      </c>
      <c r="Q3063">
        <v>0</v>
      </c>
      <c r="R3063">
        <f>SUM(M3063:N3063:O3063:P3063:Q3063)</f>
        <v>1</v>
      </c>
      <c r="S3063" s="1">
        <v>46272</v>
      </c>
      <c r="T3063" s="1" t="str">
        <f t="shared" si="190"/>
        <v>Low</v>
      </c>
      <c r="U3063">
        <v>8</v>
      </c>
      <c r="V3063">
        <v>2020</v>
      </c>
      <c r="W3063" t="s">
        <v>20</v>
      </c>
      <c r="X3063">
        <v>4</v>
      </c>
    </row>
    <row r="3064" spans="1:24" x14ac:dyDescent="0.3">
      <c r="A3064">
        <v>3063</v>
      </c>
      <c r="B3064" t="s">
        <v>31</v>
      </c>
      <c r="C3064" t="str">
        <f>_xlfn.XLOOKUP(B3064,Lookup_table!B:B,Lookup_table!C:C)</f>
        <v>Business</v>
      </c>
      <c r="D3064" t="s">
        <v>34</v>
      </c>
      <c r="E3064" t="s">
        <v>38</v>
      </c>
      <c r="F3064" t="s">
        <v>29</v>
      </c>
      <c r="G3064" t="s">
        <v>25</v>
      </c>
      <c r="H3064" t="str">
        <f t="shared" si="188"/>
        <v>Onsite/Hybrid</v>
      </c>
      <c r="I3064" t="s">
        <v>26</v>
      </c>
      <c r="J3064" t="str">
        <f t="shared" si="189"/>
        <v>3-6 yrs</v>
      </c>
      <c r="K3064">
        <f t="shared" ca="1" si="191"/>
        <v>5</v>
      </c>
      <c r="L3064" t="s">
        <v>19</v>
      </c>
      <c r="M3064">
        <v>1</v>
      </c>
      <c r="N3064">
        <v>1</v>
      </c>
      <c r="O3064">
        <v>0</v>
      </c>
      <c r="P3064">
        <v>0</v>
      </c>
      <c r="Q3064">
        <v>0</v>
      </c>
      <c r="R3064">
        <f>SUM(M3064:N3064:O3064:P3064:Q3064)</f>
        <v>2</v>
      </c>
      <c r="S3064" s="1">
        <v>75099</v>
      </c>
      <c r="T3064" s="1" t="str">
        <f t="shared" si="190"/>
        <v>Medium</v>
      </c>
      <c r="U3064">
        <v>1</v>
      </c>
      <c r="V3064">
        <v>2024</v>
      </c>
      <c r="W3064" t="s">
        <v>28</v>
      </c>
      <c r="X3064">
        <v>9</v>
      </c>
    </row>
    <row r="3065" spans="1:24" x14ac:dyDescent="0.3">
      <c r="A3065">
        <v>3064</v>
      </c>
      <c r="B3065" t="s">
        <v>21</v>
      </c>
      <c r="C3065" t="str">
        <f>_xlfn.XLOOKUP(B3065,Lookup_table!B:B,Lookup_table!C:C)</f>
        <v>AI</v>
      </c>
      <c r="D3065" t="s">
        <v>34</v>
      </c>
      <c r="E3065" t="s">
        <v>38</v>
      </c>
      <c r="F3065" t="s">
        <v>52</v>
      </c>
      <c r="G3065" t="s">
        <v>17</v>
      </c>
      <c r="H3065" t="str">
        <f t="shared" si="188"/>
        <v>Remote</v>
      </c>
      <c r="I3065" t="s">
        <v>35</v>
      </c>
      <c r="J3065" t="str">
        <f t="shared" si="189"/>
        <v>0-2 yrs</v>
      </c>
      <c r="K3065">
        <f t="shared" ca="1" si="191"/>
        <v>1</v>
      </c>
      <c r="L3065" t="s">
        <v>19</v>
      </c>
      <c r="M3065">
        <v>1</v>
      </c>
      <c r="N3065">
        <v>0</v>
      </c>
      <c r="O3065">
        <v>0</v>
      </c>
      <c r="P3065">
        <v>1</v>
      </c>
      <c r="Q3065">
        <v>1</v>
      </c>
      <c r="R3065">
        <f>SUM(M3065:N3065:O3065:P3065:Q3065)</f>
        <v>3</v>
      </c>
      <c r="S3065" s="1">
        <v>112340</v>
      </c>
      <c r="T3065" s="1" t="str">
        <f t="shared" si="190"/>
        <v>Medium</v>
      </c>
      <c r="U3065">
        <v>2</v>
      </c>
      <c r="V3065">
        <v>2020</v>
      </c>
      <c r="W3065" t="s">
        <v>34</v>
      </c>
      <c r="X3065">
        <v>6</v>
      </c>
    </row>
    <row r="3066" spans="1:24" x14ac:dyDescent="0.3">
      <c r="A3066">
        <v>3065</v>
      </c>
      <c r="B3066" t="s">
        <v>31</v>
      </c>
      <c r="C3066" t="str">
        <f>_xlfn.XLOOKUP(B3066,Lookup_table!B:B,Lookup_table!C:C)</f>
        <v>Business</v>
      </c>
      <c r="D3066" t="s">
        <v>34</v>
      </c>
      <c r="E3066" t="s">
        <v>38</v>
      </c>
      <c r="F3066" t="s">
        <v>51</v>
      </c>
      <c r="G3066" t="s">
        <v>25</v>
      </c>
      <c r="H3066" t="str">
        <f t="shared" si="188"/>
        <v>Onsite/Hybrid</v>
      </c>
      <c r="I3066" t="s">
        <v>35</v>
      </c>
      <c r="J3066" t="str">
        <f t="shared" si="189"/>
        <v>0-2 yrs</v>
      </c>
      <c r="K3066">
        <f t="shared" ca="1" si="191"/>
        <v>1</v>
      </c>
      <c r="L3066" t="s">
        <v>27</v>
      </c>
      <c r="M3066">
        <v>0</v>
      </c>
      <c r="N3066">
        <v>1</v>
      </c>
      <c r="O3066">
        <v>1</v>
      </c>
      <c r="P3066">
        <v>1</v>
      </c>
      <c r="Q3066">
        <v>1</v>
      </c>
      <c r="R3066">
        <f>SUM(M3066:N3066:O3066:P3066:Q3066)</f>
        <v>4</v>
      </c>
      <c r="S3066" s="1">
        <v>93067</v>
      </c>
      <c r="T3066" s="1" t="str">
        <f t="shared" si="190"/>
        <v>Medium</v>
      </c>
      <c r="U3066">
        <v>12</v>
      </c>
      <c r="V3066">
        <v>2025</v>
      </c>
      <c r="W3066" t="s">
        <v>28</v>
      </c>
      <c r="X3066">
        <v>8</v>
      </c>
    </row>
    <row r="3067" spans="1:24" x14ac:dyDescent="0.3">
      <c r="A3067">
        <v>3066</v>
      </c>
      <c r="B3067" t="s">
        <v>50</v>
      </c>
      <c r="C3067" t="str">
        <f>_xlfn.XLOOKUP(B3067,Lookup_table!B:B,Lookup_table!C:C)</f>
        <v>AI</v>
      </c>
      <c r="D3067" t="s">
        <v>37</v>
      </c>
      <c r="E3067" t="s">
        <v>23</v>
      </c>
      <c r="F3067" t="s">
        <v>52</v>
      </c>
      <c r="G3067" t="s">
        <v>17</v>
      </c>
      <c r="H3067" t="str">
        <f t="shared" si="188"/>
        <v>Remote</v>
      </c>
      <c r="I3067" t="s">
        <v>26</v>
      </c>
      <c r="J3067" t="str">
        <f t="shared" si="189"/>
        <v>3-6 yrs</v>
      </c>
      <c r="K3067">
        <f t="shared" ca="1" si="191"/>
        <v>3</v>
      </c>
      <c r="L3067" t="s">
        <v>19</v>
      </c>
      <c r="M3067">
        <v>1</v>
      </c>
      <c r="N3067">
        <v>0</v>
      </c>
      <c r="O3067">
        <v>0</v>
      </c>
      <c r="P3067">
        <v>0</v>
      </c>
      <c r="Q3067">
        <v>1</v>
      </c>
      <c r="R3067">
        <f>SUM(M3067:N3067:O3067:P3067:Q3067)</f>
        <v>2</v>
      </c>
      <c r="S3067" s="1">
        <v>120058</v>
      </c>
      <c r="T3067" s="1" t="str">
        <f t="shared" si="190"/>
        <v>High</v>
      </c>
      <c r="U3067">
        <v>9</v>
      </c>
      <c r="V3067">
        <v>2026</v>
      </c>
      <c r="W3067" t="s">
        <v>20</v>
      </c>
      <c r="X3067">
        <v>1</v>
      </c>
    </row>
    <row r="3068" spans="1:24" x14ac:dyDescent="0.3">
      <c r="A3068">
        <v>3067</v>
      </c>
      <c r="B3068" t="s">
        <v>21</v>
      </c>
      <c r="C3068" t="str">
        <f>_xlfn.XLOOKUP(B3068,Lookup_table!B:B,Lookup_table!C:C)</f>
        <v>AI</v>
      </c>
      <c r="D3068" t="s">
        <v>22</v>
      </c>
      <c r="E3068" t="s">
        <v>38</v>
      </c>
      <c r="F3068" t="s">
        <v>29</v>
      </c>
      <c r="G3068" t="s">
        <v>25</v>
      </c>
      <c r="H3068" t="str">
        <f t="shared" si="188"/>
        <v>Onsite/Hybrid</v>
      </c>
      <c r="I3068" t="s">
        <v>18</v>
      </c>
      <c r="J3068" t="str">
        <f t="shared" si="189"/>
        <v>7+ yrs</v>
      </c>
      <c r="K3068">
        <f t="shared" ca="1" si="191"/>
        <v>12</v>
      </c>
      <c r="L3068" t="s">
        <v>19</v>
      </c>
      <c r="M3068">
        <v>0</v>
      </c>
      <c r="N3068">
        <v>1</v>
      </c>
      <c r="O3068">
        <v>1</v>
      </c>
      <c r="P3068">
        <v>1</v>
      </c>
      <c r="Q3068">
        <v>1</v>
      </c>
      <c r="R3068">
        <f>SUM(M3068:N3068:O3068:P3068:Q3068)</f>
        <v>4</v>
      </c>
      <c r="S3068" s="1">
        <v>203738</v>
      </c>
      <c r="T3068" s="1" t="str">
        <f t="shared" si="190"/>
        <v>High</v>
      </c>
      <c r="U3068">
        <v>4</v>
      </c>
      <c r="V3068">
        <v>2025</v>
      </c>
      <c r="W3068" t="s">
        <v>28</v>
      </c>
      <c r="X3068">
        <v>1</v>
      </c>
    </row>
    <row r="3069" spans="1:24" x14ac:dyDescent="0.3">
      <c r="A3069">
        <v>3068</v>
      </c>
      <c r="B3069" t="s">
        <v>36</v>
      </c>
      <c r="C3069" t="str">
        <f>_xlfn.XLOOKUP(B3069,Lookup_table!B:B,Lookup_table!C:C)</f>
        <v>Data</v>
      </c>
      <c r="D3069" t="s">
        <v>14</v>
      </c>
      <c r="E3069" t="s">
        <v>40</v>
      </c>
      <c r="F3069" t="s">
        <v>44</v>
      </c>
      <c r="G3069" t="s">
        <v>30</v>
      </c>
      <c r="H3069" t="str">
        <f t="shared" si="188"/>
        <v>Onsite/Hybrid</v>
      </c>
      <c r="I3069" t="s">
        <v>18</v>
      </c>
      <c r="J3069" t="str">
        <f t="shared" si="189"/>
        <v>7+ yrs</v>
      </c>
      <c r="K3069">
        <f t="shared" ca="1" si="191"/>
        <v>15</v>
      </c>
      <c r="L3069" t="s">
        <v>39</v>
      </c>
      <c r="M3069">
        <v>0</v>
      </c>
      <c r="N3069">
        <v>1</v>
      </c>
      <c r="O3069">
        <v>1</v>
      </c>
      <c r="P3069">
        <v>1</v>
      </c>
      <c r="Q3069">
        <v>1</v>
      </c>
      <c r="R3069">
        <f>SUM(M3069:N3069:O3069:P3069:Q3069)</f>
        <v>4</v>
      </c>
      <c r="S3069" s="1">
        <v>137145</v>
      </c>
      <c r="T3069" s="1" t="str">
        <f t="shared" si="190"/>
        <v>High</v>
      </c>
      <c r="U3069">
        <v>7</v>
      </c>
      <c r="V3069">
        <v>2026</v>
      </c>
      <c r="W3069" t="s">
        <v>28</v>
      </c>
      <c r="X3069">
        <v>3</v>
      </c>
    </row>
    <row r="3070" spans="1:24" x14ac:dyDescent="0.3">
      <c r="A3070">
        <v>3069</v>
      </c>
      <c r="B3070" t="s">
        <v>33</v>
      </c>
      <c r="C3070" t="str">
        <f>_xlfn.XLOOKUP(B3070,Lookup_table!B:B,Lookup_table!C:C)</f>
        <v>Data</v>
      </c>
      <c r="D3070" t="s">
        <v>34</v>
      </c>
      <c r="E3070" t="s">
        <v>15</v>
      </c>
      <c r="F3070" t="s">
        <v>52</v>
      </c>
      <c r="G3070" t="s">
        <v>17</v>
      </c>
      <c r="H3070" t="str">
        <f t="shared" si="188"/>
        <v>Remote</v>
      </c>
      <c r="I3070" t="s">
        <v>18</v>
      </c>
      <c r="J3070" t="str">
        <f t="shared" si="189"/>
        <v>7+ yrs</v>
      </c>
      <c r="K3070">
        <f t="shared" ca="1" si="191"/>
        <v>7</v>
      </c>
      <c r="L3070" t="s">
        <v>19</v>
      </c>
      <c r="M3070">
        <v>1</v>
      </c>
      <c r="N3070">
        <v>1</v>
      </c>
      <c r="O3070">
        <v>1</v>
      </c>
      <c r="P3070">
        <v>1</v>
      </c>
      <c r="Q3070">
        <v>0</v>
      </c>
      <c r="R3070">
        <f>SUM(M3070:N3070:O3070:P3070:Q3070)</f>
        <v>4</v>
      </c>
      <c r="S3070" s="1">
        <v>130606</v>
      </c>
      <c r="T3070" s="1" t="str">
        <f t="shared" si="190"/>
        <v>High</v>
      </c>
      <c r="U3070">
        <v>4</v>
      </c>
      <c r="V3070">
        <v>2025</v>
      </c>
      <c r="W3070" t="s">
        <v>28</v>
      </c>
      <c r="X3070">
        <v>2</v>
      </c>
    </row>
    <row r="3071" spans="1:24" x14ac:dyDescent="0.3">
      <c r="A3071">
        <v>3070</v>
      </c>
      <c r="B3071" t="s">
        <v>41</v>
      </c>
      <c r="C3071" t="str">
        <f>_xlfn.XLOOKUP(B3071,Lookup_table!B:B,Lookup_table!C:C)</f>
        <v>Data</v>
      </c>
      <c r="D3071" t="s">
        <v>37</v>
      </c>
      <c r="E3071" t="s">
        <v>38</v>
      </c>
      <c r="F3071" t="s">
        <v>44</v>
      </c>
      <c r="G3071" t="s">
        <v>17</v>
      </c>
      <c r="H3071" t="str">
        <f t="shared" si="188"/>
        <v>Remote</v>
      </c>
      <c r="I3071" t="s">
        <v>35</v>
      </c>
      <c r="J3071" t="str">
        <f t="shared" si="189"/>
        <v>0-2 yrs</v>
      </c>
      <c r="K3071">
        <f t="shared" ca="1" si="191"/>
        <v>1</v>
      </c>
      <c r="L3071" t="s">
        <v>27</v>
      </c>
      <c r="M3071">
        <v>0</v>
      </c>
      <c r="N3071">
        <v>1</v>
      </c>
      <c r="O3071">
        <v>1</v>
      </c>
      <c r="P3071">
        <v>1</v>
      </c>
      <c r="Q3071">
        <v>0</v>
      </c>
      <c r="R3071">
        <f>SUM(M3071:N3071:O3071:P3071:Q3071)</f>
        <v>3</v>
      </c>
      <c r="S3071" s="1">
        <v>78185</v>
      </c>
      <c r="T3071" s="1" t="str">
        <f t="shared" si="190"/>
        <v>Medium</v>
      </c>
      <c r="U3071">
        <v>12</v>
      </c>
      <c r="V3071">
        <v>2023</v>
      </c>
      <c r="W3071" t="s">
        <v>28</v>
      </c>
      <c r="X3071">
        <v>8</v>
      </c>
    </row>
    <row r="3072" spans="1:24" x14ac:dyDescent="0.3">
      <c r="A3072">
        <v>3071</v>
      </c>
      <c r="B3072" t="s">
        <v>33</v>
      </c>
      <c r="C3072" t="str">
        <f>_xlfn.XLOOKUP(B3072,Lookup_table!B:B,Lookup_table!C:C)</f>
        <v>Data</v>
      </c>
      <c r="D3072" t="s">
        <v>14</v>
      </c>
      <c r="E3072" t="s">
        <v>15</v>
      </c>
      <c r="F3072" t="s">
        <v>51</v>
      </c>
      <c r="G3072" t="s">
        <v>30</v>
      </c>
      <c r="H3072" t="str">
        <f t="shared" si="188"/>
        <v>Onsite/Hybrid</v>
      </c>
      <c r="I3072" t="s">
        <v>35</v>
      </c>
      <c r="J3072" t="str">
        <f t="shared" si="189"/>
        <v>0-2 yrs</v>
      </c>
      <c r="K3072">
        <f t="shared" ca="1" si="191"/>
        <v>0</v>
      </c>
      <c r="L3072" t="s">
        <v>39</v>
      </c>
      <c r="M3072">
        <v>0</v>
      </c>
      <c r="N3072">
        <v>1</v>
      </c>
      <c r="O3072">
        <v>0</v>
      </c>
      <c r="P3072">
        <v>0</v>
      </c>
      <c r="Q3072">
        <v>0</v>
      </c>
      <c r="R3072">
        <f>SUM(M3072:N3072:O3072:P3072:Q3072)</f>
        <v>1</v>
      </c>
      <c r="S3072" s="1">
        <v>52082</v>
      </c>
      <c r="T3072" s="1" t="str">
        <f t="shared" si="190"/>
        <v>Low</v>
      </c>
      <c r="U3072">
        <v>5</v>
      </c>
      <c r="V3072">
        <v>2023</v>
      </c>
      <c r="W3072" t="s">
        <v>28</v>
      </c>
      <c r="X3072">
        <v>8</v>
      </c>
    </row>
    <row r="3073" spans="1:24" x14ac:dyDescent="0.3">
      <c r="A3073">
        <v>3072</v>
      </c>
      <c r="B3073" t="s">
        <v>33</v>
      </c>
      <c r="C3073" t="str">
        <f>_xlfn.XLOOKUP(B3073,Lookup_table!B:B,Lookup_table!C:C)</f>
        <v>Data</v>
      </c>
      <c r="D3073" t="s">
        <v>34</v>
      </c>
      <c r="E3073" t="s">
        <v>40</v>
      </c>
      <c r="F3073" t="s">
        <v>29</v>
      </c>
      <c r="G3073" t="s">
        <v>30</v>
      </c>
      <c r="H3073" t="str">
        <f t="shared" si="188"/>
        <v>Onsite/Hybrid</v>
      </c>
      <c r="I3073" t="s">
        <v>35</v>
      </c>
      <c r="J3073" t="str">
        <f t="shared" si="189"/>
        <v>0-2 yrs</v>
      </c>
      <c r="K3073">
        <f t="shared" ca="1" si="191"/>
        <v>2</v>
      </c>
      <c r="L3073" t="s">
        <v>39</v>
      </c>
      <c r="M3073">
        <v>0</v>
      </c>
      <c r="N3073">
        <v>1</v>
      </c>
      <c r="O3073">
        <v>0</v>
      </c>
      <c r="P3073">
        <v>1</v>
      </c>
      <c r="Q3073">
        <v>1</v>
      </c>
      <c r="R3073">
        <f>SUM(M3073:N3073:O3073:P3073:Q3073)</f>
        <v>3</v>
      </c>
      <c r="S3073" s="1">
        <v>76301</v>
      </c>
      <c r="T3073" s="1" t="str">
        <f t="shared" si="190"/>
        <v>Medium</v>
      </c>
      <c r="U3073">
        <v>7</v>
      </c>
      <c r="V3073">
        <v>2024</v>
      </c>
      <c r="W3073" t="s">
        <v>34</v>
      </c>
      <c r="X3073">
        <v>1</v>
      </c>
    </row>
    <row r="3074" spans="1:24" x14ac:dyDescent="0.3">
      <c r="A3074">
        <v>3073</v>
      </c>
      <c r="B3074" t="s">
        <v>33</v>
      </c>
      <c r="C3074" t="str">
        <f>_xlfn.XLOOKUP(B3074,Lookup_table!B:B,Lookup_table!C:C)</f>
        <v>Data</v>
      </c>
      <c r="D3074" t="s">
        <v>14</v>
      </c>
      <c r="E3074" t="s">
        <v>40</v>
      </c>
      <c r="F3074" t="s">
        <v>29</v>
      </c>
      <c r="G3074" t="s">
        <v>25</v>
      </c>
      <c r="H3074" t="str">
        <f t="shared" ref="H3074:H3137" si="192">IF(G3074="Remote","Remote","Onsite/Hybrid")</f>
        <v>Onsite/Hybrid</v>
      </c>
      <c r="I3074" t="s">
        <v>26</v>
      </c>
      <c r="J3074" t="str">
        <f t="shared" ref="J3074:J3137" si="193">IF(I3074="Entry","0-2 yrs",IF(I3074="Mid","3-6 yrs","7+ yrs"))</f>
        <v>3-6 yrs</v>
      </c>
      <c r="K3074">
        <f t="shared" ca="1" si="191"/>
        <v>5</v>
      </c>
      <c r="L3074" t="s">
        <v>27</v>
      </c>
      <c r="M3074">
        <v>0</v>
      </c>
      <c r="N3074">
        <v>0</v>
      </c>
      <c r="O3074">
        <v>1</v>
      </c>
      <c r="P3074">
        <v>1</v>
      </c>
      <c r="Q3074">
        <v>1</v>
      </c>
      <c r="R3074">
        <f>SUM(M3074:N3074:O3074:P3074:Q3074)</f>
        <v>3</v>
      </c>
      <c r="S3074" s="1">
        <v>117276</v>
      </c>
      <c r="T3074" s="1" t="str">
        <f t="shared" ref="T3074:T3137" si="194">IF(S3074&lt;=70000,"Low",IF(S3074&lt;=120000,"Medium","High"))</f>
        <v>Medium</v>
      </c>
      <c r="U3074">
        <v>4</v>
      </c>
      <c r="V3074">
        <v>2022</v>
      </c>
      <c r="W3074" t="s">
        <v>28</v>
      </c>
      <c r="X3074">
        <v>5</v>
      </c>
    </row>
    <row r="3075" spans="1:24" x14ac:dyDescent="0.3">
      <c r="A3075">
        <v>3074</v>
      </c>
      <c r="B3075" t="s">
        <v>36</v>
      </c>
      <c r="C3075" t="str">
        <f>_xlfn.XLOOKUP(B3075,Lookup_table!B:B,Lookup_table!C:C)</f>
        <v>Data</v>
      </c>
      <c r="D3075" t="s">
        <v>34</v>
      </c>
      <c r="E3075" t="s">
        <v>40</v>
      </c>
      <c r="F3075" t="s">
        <v>29</v>
      </c>
      <c r="G3075" t="s">
        <v>17</v>
      </c>
      <c r="H3075" t="str">
        <f t="shared" si="192"/>
        <v>Remote</v>
      </c>
      <c r="I3075" t="s">
        <v>26</v>
      </c>
      <c r="J3075" t="str">
        <f t="shared" si="193"/>
        <v>3-6 yrs</v>
      </c>
      <c r="K3075">
        <f t="shared" ref="K3075:K3138" ca="1" si="195">IF(J3075="0-2 yrs",RANDBETWEEN(0,2),IF(J3075="3-6 yrs", RANDBETWEEN(3,6),IF(J3075="7+ yrs", RANDBETWEEN(7,15)," ")))</f>
        <v>5</v>
      </c>
      <c r="L3075" t="s">
        <v>27</v>
      </c>
      <c r="M3075">
        <v>0</v>
      </c>
      <c r="N3075">
        <v>1</v>
      </c>
      <c r="O3075">
        <v>1</v>
      </c>
      <c r="P3075">
        <v>1</v>
      </c>
      <c r="Q3075">
        <v>1</v>
      </c>
      <c r="R3075">
        <f>SUM(M3075:N3075:O3075:P3075:Q3075)</f>
        <v>4</v>
      </c>
      <c r="S3075" s="1">
        <v>116211</v>
      </c>
      <c r="T3075" s="1" t="str">
        <f t="shared" si="194"/>
        <v>Medium</v>
      </c>
      <c r="U3075">
        <v>11</v>
      </c>
      <c r="V3075">
        <v>2022</v>
      </c>
      <c r="W3075" t="s">
        <v>28</v>
      </c>
      <c r="X3075">
        <v>1</v>
      </c>
    </row>
    <row r="3076" spans="1:24" x14ac:dyDescent="0.3">
      <c r="A3076">
        <v>3075</v>
      </c>
      <c r="B3076" t="s">
        <v>21</v>
      </c>
      <c r="C3076" t="str">
        <f>_xlfn.XLOOKUP(B3076,Lookup_table!B:B,Lookup_table!C:C)</f>
        <v>AI</v>
      </c>
      <c r="D3076" t="s">
        <v>37</v>
      </c>
      <c r="E3076" t="s">
        <v>42</v>
      </c>
      <c r="F3076" t="s">
        <v>51</v>
      </c>
      <c r="G3076" t="s">
        <v>30</v>
      </c>
      <c r="H3076" t="str">
        <f t="shared" si="192"/>
        <v>Onsite/Hybrid</v>
      </c>
      <c r="I3076" t="s">
        <v>18</v>
      </c>
      <c r="J3076" t="str">
        <f t="shared" si="193"/>
        <v>7+ yrs</v>
      </c>
      <c r="K3076">
        <f t="shared" ca="1" si="195"/>
        <v>12</v>
      </c>
      <c r="L3076" t="s">
        <v>39</v>
      </c>
      <c r="M3076">
        <v>1</v>
      </c>
      <c r="N3076">
        <v>0</v>
      </c>
      <c r="O3076">
        <v>1</v>
      </c>
      <c r="P3076">
        <v>0</v>
      </c>
      <c r="Q3076">
        <v>1</v>
      </c>
      <c r="R3076">
        <f>SUM(M3076:N3076:O3076:P3076:Q3076)</f>
        <v>3</v>
      </c>
      <c r="S3076" s="1">
        <v>164339</v>
      </c>
      <c r="T3076" s="1" t="str">
        <f t="shared" si="194"/>
        <v>High</v>
      </c>
      <c r="U3076">
        <v>8</v>
      </c>
      <c r="V3076">
        <v>2025</v>
      </c>
      <c r="W3076" t="s">
        <v>20</v>
      </c>
      <c r="X3076">
        <v>3</v>
      </c>
    </row>
    <row r="3077" spans="1:24" x14ac:dyDescent="0.3">
      <c r="A3077">
        <v>3076</v>
      </c>
      <c r="B3077" t="s">
        <v>33</v>
      </c>
      <c r="C3077" t="str">
        <f>_xlfn.XLOOKUP(B3077,Lookup_table!B:B,Lookup_table!C:C)</f>
        <v>Data</v>
      </c>
      <c r="D3077" t="s">
        <v>22</v>
      </c>
      <c r="E3077" t="s">
        <v>40</v>
      </c>
      <c r="F3077" t="s">
        <v>51</v>
      </c>
      <c r="G3077" t="s">
        <v>25</v>
      </c>
      <c r="H3077" t="str">
        <f t="shared" si="192"/>
        <v>Onsite/Hybrid</v>
      </c>
      <c r="I3077" t="s">
        <v>26</v>
      </c>
      <c r="J3077" t="str">
        <f t="shared" si="193"/>
        <v>3-6 yrs</v>
      </c>
      <c r="K3077">
        <f t="shared" ca="1" si="195"/>
        <v>3</v>
      </c>
      <c r="L3077" t="s">
        <v>39</v>
      </c>
      <c r="M3077">
        <v>0</v>
      </c>
      <c r="N3077">
        <v>0</v>
      </c>
      <c r="O3077">
        <v>0</v>
      </c>
      <c r="P3077">
        <v>0</v>
      </c>
      <c r="Q3077">
        <v>1</v>
      </c>
      <c r="R3077">
        <f>SUM(M3077:N3077:O3077:P3077:Q3077)</f>
        <v>1</v>
      </c>
      <c r="S3077" s="1">
        <v>106105</v>
      </c>
      <c r="T3077" s="1" t="str">
        <f t="shared" si="194"/>
        <v>Medium</v>
      </c>
      <c r="U3077">
        <v>9</v>
      </c>
      <c r="V3077">
        <v>2023</v>
      </c>
      <c r="W3077" t="s">
        <v>28</v>
      </c>
      <c r="X3077">
        <v>7</v>
      </c>
    </row>
    <row r="3078" spans="1:24" x14ac:dyDescent="0.3">
      <c r="A3078">
        <v>3077</v>
      </c>
      <c r="B3078" t="s">
        <v>50</v>
      </c>
      <c r="C3078" t="str">
        <f>_xlfn.XLOOKUP(B3078,Lookup_table!B:B,Lookup_table!C:C)</f>
        <v>AI</v>
      </c>
      <c r="D3078" t="s">
        <v>22</v>
      </c>
      <c r="E3078" t="s">
        <v>38</v>
      </c>
      <c r="F3078" t="s">
        <v>29</v>
      </c>
      <c r="G3078" t="s">
        <v>25</v>
      </c>
      <c r="H3078" t="str">
        <f t="shared" si="192"/>
        <v>Onsite/Hybrid</v>
      </c>
      <c r="I3078" t="s">
        <v>18</v>
      </c>
      <c r="J3078" t="str">
        <f t="shared" si="193"/>
        <v>7+ yrs</v>
      </c>
      <c r="K3078">
        <f t="shared" ca="1" si="195"/>
        <v>11</v>
      </c>
      <c r="L3078" t="s">
        <v>39</v>
      </c>
      <c r="M3078">
        <v>0</v>
      </c>
      <c r="N3078">
        <v>0</v>
      </c>
      <c r="O3078">
        <v>0</v>
      </c>
      <c r="P3078">
        <v>1</v>
      </c>
      <c r="Q3078">
        <v>0</v>
      </c>
      <c r="R3078">
        <f>SUM(M3078:N3078:O3078:P3078:Q3078)</f>
        <v>1</v>
      </c>
      <c r="S3078" s="1">
        <v>173045</v>
      </c>
      <c r="T3078" s="1" t="str">
        <f t="shared" si="194"/>
        <v>High</v>
      </c>
      <c r="U3078">
        <v>12</v>
      </c>
      <c r="V3078">
        <v>2021</v>
      </c>
      <c r="W3078" t="s">
        <v>28</v>
      </c>
      <c r="X3078">
        <v>8</v>
      </c>
    </row>
    <row r="3079" spans="1:24" x14ac:dyDescent="0.3">
      <c r="A3079">
        <v>3078</v>
      </c>
      <c r="B3079" t="s">
        <v>31</v>
      </c>
      <c r="C3079" t="str">
        <f>_xlfn.XLOOKUP(B3079,Lookup_table!B:B,Lookup_table!C:C)</f>
        <v>Business</v>
      </c>
      <c r="D3079" t="s">
        <v>22</v>
      </c>
      <c r="E3079" t="s">
        <v>15</v>
      </c>
      <c r="F3079" t="s">
        <v>24</v>
      </c>
      <c r="G3079" t="s">
        <v>25</v>
      </c>
      <c r="H3079" t="str">
        <f t="shared" si="192"/>
        <v>Onsite/Hybrid</v>
      </c>
      <c r="I3079" t="s">
        <v>18</v>
      </c>
      <c r="J3079" t="str">
        <f t="shared" si="193"/>
        <v>7+ yrs</v>
      </c>
      <c r="K3079">
        <f t="shared" ca="1" si="195"/>
        <v>14</v>
      </c>
      <c r="L3079" t="s">
        <v>39</v>
      </c>
      <c r="M3079">
        <v>0</v>
      </c>
      <c r="N3079">
        <v>1</v>
      </c>
      <c r="O3079">
        <v>1</v>
      </c>
      <c r="P3079">
        <v>0</v>
      </c>
      <c r="Q3079">
        <v>1</v>
      </c>
      <c r="R3079">
        <f>SUM(M3079:N3079:O3079:P3079:Q3079)</f>
        <v>3</v>
      </c>
      <c r="S3079" s="1">
        <v>144714</v>
      </c>
      <c r="T3079" s="1" t="str">
        <f t="shared" si="194"/>
        <v>High</v>
      </c>
      <c r="U3079">
        <v>11</v>
      </c>
      <c r="V3079">
        <v>2021</v>
      </c>
      <c r="W3079" t="s">
        <v>28</v>
      </c>
      <c r="X3079">
        <v>8</v>
      </c>
    </row>
    <row r="3080" spans="1:24" x14ac:dyDescent="0.3">
      <c r="A3080">
        <v>3079</v>
      </c>
      <c r="B3080" t="s">
        <v>36</v>
      </c>
      <c r="C3080" t="str">
        <f>_xlfn.XLOOKUP(B3080,Lookup_table!B:B,Lookup_table!C:C)</f>
        <v>Data</v>
      </c>
      <c r="D3080" t="s">
        <v>34</v>
      </c>
      <c r="E3080" t="s">
        <v>23</v>
      </c>
      <c r="F3080" t="s">
        <v>29</v>
      </c>
      <c r="G3080" t="s">
        <v>25</v>
      </c>
      <c r="H3080" t="str">
        <f t="shared" si="192"/>
        <v>Onsite/Hybrid</v>
      </c>
      <c r="I3080" t="s">
        <v>26</v>
      </c>
      <c r="J3080" t="str">
        <f t="shared" si="193"/>
        <v>3-6 yrs</v>
      </c>
      <c r="K3080">
        <f t="shared" ca="1" si="195"/>
        <v>4</v>
      </c>
      <c r="L3080" t="s">
        <v>19</v>
      </c>
      <c r="M3080">
        <v>0</v>
      </c>
      <c r="N3080">
        <v>0</v>
      </c>
      <c r="O3080">
        <v>0</v>
      </c>
      <c r="P3080">
        <v>0</v>
      </c>
      <c r="Q3080">
        <v>1</v>
      </c>
      <c r="R3080">
        <f>SUM(M3080:N3080:O3080:P3080:Q3080)</f>
        <v>1</v>
      </c>
      <c r="S3080" s="1">
        <v>89726</v>
      </c>
      <c r="T3080" s="1" t="str">
        <f t="shared" si="194"/>
        <v>Medium</v>
      </c>
      <c r="U3080">
        <v>3</v>
      </c>
      <c r="V3080">
        <v>2023</v>
      </c>
      <c r="W3080" t="s">
        <v>34</v>
      </c>
      <c r="X3080">
        <v>6</v>
      </c>
    </row>
    <row r="3081" spans="1:24" x14ac:dyDescent="0.3">
      <c r="A3081">
        <v>3080</v>
      </c>
      <c r="B3081" t="s">
        <v>41</v>
      </c>
      <c r="C3081" t="str">
        <f>_xlfn.XLOOKUP(B3081,Lookup_table!B:B,Lookup_table!C:C)</f>
        <v>Data</v>
      </c>
      <c r="D3081" t="s">
        <v>22</v>
      </c>
      <c r="E3081" t="s">
        <v>38</v>
      </c>
      <c r="F3081" t="s">
        <v>24</v>
      </c>
      <c r="G3081" t="s">
        <v>30</v>
      </c>
      <c r="H3081" t="str">
        <f t="shared" si="192"/>
        <v>Onsite/Hybrid</v>
      </c>
      <c r="I3081" t="s">
        <v>26</v>
      </c>
      <c r="J3081" t="str">
        <f t="shared" si="193"/>
        <v>3-6 yrs</v>
      </c>
      <c r="K3081">
        <f t="shared" ca="1" si="195"/>
        <v>6</v>
      </c>
      <c r="L3081" t="s">
        <v>27</v>
      </c>
      <c r="M3081">
        <v>0</v>
      </c>
      <c r="N3081">
        <v>1</v>
      </c>
      <c r="O3081">
        <v>1</v>
      </c>
      <c r="P3081">
        <v>1</v>
      </c>
      <c r="Q3081">
        <v>1</v>
      </c>
      <c r="R3081">
        <f>SUM(M3081:N3081:O3081:P3081:Q3081)</f>
        <v>4</v>
      </c>
      <c r="S3081" s="1">
        <v>131545</v>
      </c>
      <c r="T3081" s="1" t="str">
        <f t="shared" si="194"/>
        <v>High</v>
      </c>
      <c r="U3081">
        <v>4</v>
      </c>
      <c r="V3081">
        <v>2024</v>
      </c>
      <c r="W3081" t="s">
        <v>28</v>
      </c>
      <c r="X3081">
        <v>3</v>
      </c>
    </row>
    <row r="3082" spans="1:24" x14ac:dyDescent="0.3">
      <c r="A3082">
        <v>3081</v>
      </c>
      <c r="B3082" t="s">
        <v>50</v>
      </c>
      <c r="C3082" t="str">
        <f>_xlfn.XLOOKUP(B3082,Lookup_table!B:B,Lookup_table!C:C)</f>
        <v>AI</v>
      </c>
      <c r="D3082" t="s">
        <v>34</v>
      </c>
      <c r="E3082" t="s">
        <v>38</v>
      </c>
      <c r="F3082" t="s">
        <v>44</v>
      </c>
      <c r="G3082" t="s">
        <v>30</v>
      </c>
      <c r="H3082" t="str">
        <f t="shared" si="192"/>
        <v>Onsite/Hybrid</v>
      </c>
      <c r="I3082" t="s">
        <v>26</v>
      </c>
      <c r="J3082" t="str">
        <f t="shared" si="193"/>
        <v>3-6 yrs</v>
      </c>
      <c r="K3082">
        <f t="shared" ca="1" si="195"/>
        <v>4</v>
      </c>
      <c r="L3082" t="s">
        <v>19</v>
      </c>
      <c r="M3082">
        <v>0</v>
      </c>
      <c r="N3082">
        <v>0</v>
      </c>
      <c r="O3082">
        <v>1</v>
      </c>
      <c r="P3082">
        <v>1</v>
      </c>
      <c r="Q3082">
        <v>0</v>
      </c>
      <c r="R3082">
        <f>SUM(M3082:N3082:O3082:P3082:Q3082)</f>
        <v>2</v>
      </c>
      <c r="S3082" s="1">
        <v>142051</v>
      </c>
      <c r="T3082" s="1" t="str">
        <f t="shared" si="194"/>
        <v>High</v>
      </c>
      <c r="U3082">
        <v>3</v>
      </c>
      <c r="V3082">
        <v>2022</v>
      </c>
      <c r="W3082" t="s">
        <v>28</v>
      </c>
      <c r="X3082">
        <v>2</v>
      </c>
    </row>
    <row r="3083" spans="1:24" x14ac:dyDescent="0.3">
      <c r="A3083">
        <v>3082</v>
      </c>
      <c r="B3083" t="s">
        <v>36</v>
      </c>
      <c r="C3083" t="str">
        <f>_xlfn.XLOOKUP(B3083,Lookup_table!B:B,Lookup_table!C:C)</f>
        <v>Data</v>
      </c>
      <c r="D3083" t="s">
        <v>14</v>
      </c>
      <c r="E3083" t="s">
        <v>42</v>
      </c>
      <c r="F3083" t="s">
        <v>29</v>
      </c>
      <c r="G3083" t="s">
        <v>30</v>
      </c>
      <c r="H3083" t="str">
        <f t="shared" si="192"/>
        <v>Onsite/Hybrid</v>
      </c>
      <c r="I3083" t="s">
        <v>26</v>
      </c>
      <c r="J3083" t="str">
        <f t="shared" si="193"/>
        <v>3-6 yrs</v>
      </c>
      <c r="K3083">
        <f t="shared" ca="1" si="195"/>
        <v>3</v>
      </c>
      <c r="L3083" t="s">
        <v>19</v>
      </c>
      <c r="M3083">
        <v>0</v>
      </c>
      <c r="N3083">
        <v>0</v>
      </c>
      <c r="O3083">
        <v>1</v>
      </c>
      <c r="P3083">
        <v>1</v>
      </c>
      <c r="Q3083">
        <v>0</v>
      </c>
      <c r="R3083">
        <f>SUM(M3083:N3083:O3083:P3083:Q3083)</f>
        <v>2</v>
      </c>
      <c r="S3083" s="1">
        <v>103443</v>
      </c>
      <c r="T3083" s="1" t="str">
        <f t="shared" si="194"/>
        <v>Medium</v>
      </c>
      <c r="U3083">
        <v>7</v>
      </c>
      <c r="V3083">
        <v>2023</v>
      </c>
      <c r="W3083" t="s">
        <v>28</v>
      </c>
      <c r="X3083">
        <v>8</v>
      </c>
    </row>
    <row r="3084" spans="1:24" x14ac:dyDescent="0.3">
      <c r="A3084">
        <v>3083</v>
      </c>
      <c r="B3084" t="s">
        <v>33</v>
      </c>
      <c r="C3084" t="str">
        <f>_xlfn.XLOOKUP(B3084,Lookup_table!B:B,Lookup_table!C:C)</f>
        <v>Data</v>
      </c>
      <c r="D3084" t="s">
        <v>22</v>
      </c>
      <c r="E3084" t="s">
        <v>15</v>
      </c>
      <c r="F3084" t="s">
        <v>29</v>
      </c>
      <c r="G3084" t="s">
        <v>30</v>
      </c>
      <c r="H3084" t="str">
        <f t="shared" si="192"/>
        <v>Onsite/Hybrid</v>
      </c>
      <c r="I3084" t="s">
        <v>26</v>
      </c>
      <c r="J3084" t="str">
        <f t="shared" si="193"/>
        <v>3-6 yrs</v>
      </c>
      <c r="K3084">
        <f t="shared" ca="1" si="195"/>
        <v>6</v>
      </c>
      <c r="L3084" t="s">
        <v>39</v>
      </c>
      <c r="M3084">
        <v>1</v>
      </c>
      <c r="N3084">
        <v>1</v>
      </c>
      <c r="O3084">
        <v>1</v>
      </c>
      <c r="P3084">
        <v>0</v>
      </c>
      <c r="Q3084">
        <v>0</v>
      </c>
      <c r="R3084">
        <f>SUM(M3084:N3084:O3084:P3084:Q3084)</f>
        <v>3</v>
      </c>
      <c r="S3084" s="1">
        <v>113516</v>
      </c>
      <c r="T3084" s="1" t="str">
        <f t="shared" si="194"/>
        <v>Medium</v>
      </c>
      <c r="U3084">
        <v>1</v>
      </c>
      <c r="V3084">
        <v>2022</v>
      </c>
      <c r="W3084" t="s">
        <v>20</v>
      </c>
      <c r="X3084">
        <v>6</v>
      </c>
    </row>
    <row r="3085" spans="1:24" x14ac:dyDescent="0.3">
      <c r="A3085">
        <v>3084</v>
      </c>
      <c r="B3085" t="s">
        <v>36</v>
      </c>
      <c r="C3085" t="str">
        <f>_xlfn.XLOOKUP(B3085,Lookup_table!B:B,Lookup_table!C:C)</f>
        <v>Data</v>
      </c>
      <c r="D3085" t="s">
        <v>22</v>
      </c>
      <c r="E3085" t="s">
        <v>23</v>
      </c>
      <c r="F3085" t="s">
        <v>16</v>
      </c>
      <c r="G3085" t="s">
        <v>30</v>
      </c>
      <c r="H3085" t="str">
        <f t="shared" si="192"/>
        <v>Onsite/Hybrid</v>
      </c>
      <c r="I3085" t="s">
        <v>35</v>
      </c>
      <c r="J3085" t="str">
        <f t="shared" si="193"/>
        <v>0-2 yrs</v>
      </c>
      <c r="K3085">
        <f t="shared" ca="1" si="195"/>
        <v>2</v>
      </c>
      <c r="L3085" t="s">
        <v>39</v>
      </c>
      <c r="M3085">
        <v>1</v>
      </c>
      <c r="N3085">
        <v>1</v>
      </c>
      <c r="O3085">
        <v>1</v>
      </c>
      <c r="P3085">
        <v>0</v>
      </c>
      <c r="Q3085">
        <v>0</v>
      </c>
      <c r="R3085">
        <f>SUM(M3085:N3085:O3085:P3085:Q3085)</f>
        <v>3</v>
      </c>
      <c r="S3085" s="1">
        <v>86286</v>
      </c>
      <c r="T3085" s="1" t="str">
        <f t="shared" si="194"/>
        <v>Medium</v>
      </c>
      <c r="U3085">
        <v>3</v>
      </c>
      <c r="V3085">
        <v>2020</v>
      </c>
      <c r="W3085" t="s">
        <v>34</v>
      </c>
      <c r="X3085">
        <v>6</v>
      </c>
    </row>
    <row r="3086" spans="1:24" x14ac:dyDescent="0.3">
      <c r="A3086">
        <v>3085</v>
      </c>
      <c r="B3086" t="s">
        <v>21</v>
      </c>
      <c r="C3086" t="str">
        <f>_xlfn.XLOOKUP(B3086,Lookup_table!B:B,Lookup_table!C:C)</f>
        <v>AI</v>
      </c>
      <c r="D3086" t="s">
        <v>14</v>
      </c>
      <c r="E3086" t="s">
        <v>38</v>
      </c>
      <c r="F3086" t="s">
        <v>51</v>
      </c>
      <c r="G3086" t="s">
        <v>17</v>
      </c>
      <c r="H3086" t="str">
        <f t="shared" si="192"/>
        <v>Remote</v>
      </c>
      <c r="I3086" t="s">
        <v>35</v>
      </c>
      <c r="J3086" t="str">
        <f t="shared" si="193"/>
        <v>0-2 yrs</v>
      </c>
      <c r="K3086">
        <f t="shared" ca="1" si="195"/>
        <v>2</v>
      </c>
      <c r="L3086" t="s">
        <v>19</v>
      </c>
      <c r="M3086">
        <v>1</v>
      </c>
      <c r="N3086">
        <v>1</v>
      </c>
      <c r="O3086">
        <v>1</v>
      </c>
      <c r="P3086">
        <v>1</v>
      </c>
      <c r="Q3086">
        <v>0</v>
      </c>
      <c r="R3086">
        <f>SUM(M3086:N3086:O3086:P3086:Q3086)</f>
        <v>4</v>
      </c>
      <c r="S3086" s="1">
        <v>116467</v>
      </c>
      <c r="T3086" s="1" t="str">
        <f t="shared" si="194"/>
        <v>Medium</v>
      </c>
      <c r="U3086">
        <v>5</v>
      </c>
      <c r="V3086">
        <v>2025</v>
      </c>
      <c r="W3086" t="s">
        <v>28</v>
      </c>
      <c r="X3086">
        <v>4</v>
      </c>
    </row>
    <row r="3087" spans="1:24" x14ac:dyDescent="0.3">
      <c r="A3087">
        <v>3086</v>
      </c>
      <c r="B3087" t="s">
        <v>50</v>
      </c>
      <c r="C3087" t="str">
        <f>_xlfn.XLOOKUP(B3087,Lookup_table!B:B,Lookup_table!C:C)</f>
        <v>AI</v>
      </c>
      <c r="D3087" t="s">
        <v>14</v>
      </c>
      <c r="E3087" t="s">
        <v>40</v>
      </c>
      <c r="F3087" t="s">
        <v>52</v>
      </c>
      <c r="G3087" t="s">
        <v>25</v>
      </c>
      <c r="H3087" t="str">
        <f t="shared" si="192"/>
        <v>Onsite/Hybrid</v>
      </c>
      <c r="I3087" t="s">
        <v>26</v>
      </c>
      <c r="J3087" t="str">
        <f t="shared" si="193"/>
        <v>3-6 yrs</v>
      </c>
      <c r="K3087">
        <f t="shared" ca="1" si="195"/>
        <v>3</v>
      </c>
      <c r="L3087" t="s">
        <v>39</v>
      </c>
      <c r="M3087">
        <v>0</v>
      </c>
      <c r="N3087">
        <v>1</v>
      </c>
      <c r="O3087">
        <v>1</v>
      </c>
      <c r="P3087">
        <v>1</v>
      </c>
      <c r="Q3087">
        <v>1</v>
      </c>
      <c r="R3087">
        <f>SUM(M3087:N3087:O3087:P3087:Q3087)</f>
        <v>4</v>
      </c>
      <c r="S3087" s="1">
        <v>150728</v>
      </c>
      <c r="T3087" s="1" t="str">
        <f t="shared" si="194"/>
        <v>High</v>
      </c>
      <c r="U3087">
        <v>1</v>
      </c>
      <c r="V3087">
        <v>2022</v>
      </c>
      <c r="W3087" t="s">
        <v>28</v>
      </c>
      <c r="X3087">
        <v>5</v>
      </c>
    </row>
    <row r="3088" spans="1:24" x14ac:dyDescent="0.3">
      <c r="A3088">
        <v>3087</v>
      </c>
      <c r="B3088" t="s">
        <v>33</v>
      </c>
      <c r="C3088" t="str">
        <f>_xlfn.XLOOKUP(B3088,Lookup_table!B:B,Lookup_table!C:C)</f>
        <v>Data</v>
      </c>
      <c r="D3088" t="s">
        <v>22</v>
      </c>
      <c r="E3088" t="s">
        <v>15</v>
      </c>
      <c r="F3088" t="s">
        <v>52</v>
      </c>
      <c r="G3088" t="s">
        <v>30</v>
      </c>
      <c r="H3088" t="str">
        <f t="shared" si="192"/>
        <v>Onsite/Hybrid</v>
      </c>
      <c r="I3088" t="s">
        <v>35</v>
      </c>
      <c r="J3088" t="str">
        <f t="shared" si="193"/>
        <v>0-2 yrs</v>
      </c>
      <c r="K3088">
        <f t="shared" ca="1" si="195"/>
        <v>1</v>
      </c>
      <c r="L3088" t="s">
        <v>39</v>
      </c>
      <c r="M3088">
        <v>0</v>
      </c>
      <c r="N3088">
        <v>1</v>
      </c>
      <c r="O3088">
        <v>1</v>
      </c>
      <c r="P3088">
        <v>0</v>
      </c>
      <c r="Q3088">
        <v>1</v>
      </c>
      <c r="R3088">
        <f>SUM(M3088:N3088:O3088:P3088:Q3088)</f>
        <v>3</v>
      </c>
      <c r="S3088" s="1">
        <v>99710</v>
      </c>
      <c r="T3088" s="1" t="str">
        <f t="shared" si="194"/>
        <v>Medium</v>
      </c>
      <c r="U3088">
        <v>2</v>
      </c>
      <c r="V3088">
        <v>2020</v>
      </c>
      <c r="W3088" t="s">
        <v>20</v>
      </c>
      <c r="X3088">
        <v>6</v>
      </c>
    </row>
    <row r="3089" spans="1:24" x14ac:dyDescent="0.3">
      <c r="A3089">
        <v>3088</v>
      </c>
      <c r="B3089" t="s">
        <v>36</v>
      </c>
      <c r="C3089" t="str">
        <f>_xlfn.XLOOKUP(B3089,Lookup_table!B:B,Lookup_table!C:C)</f>
        <v>Data</v>
      </c>
      <c r="D3089" t="s">
        <v>34</v>
      </c>
      <c r="E3089" t="s">
        <v>23</v>
      </c>
      <c r="F3089" t="s">
        <v>29</v>
      </c>
      <c r="G3089" t="s">
        <v>30</v>
      </c>
      <c r="H3089" t="str">
        <f t="shared" si="192"/>
        <v>Onsite/Hybrid</v>
      </c>
      <c r="I3089" t="s">
        <v>35</v>
      </c>
      <c r="J3089" t="str">
        <f t="shared" si="193"/>
        <v>0-2 yrs</v>
      </c>
      <c r="K3089">
        <f t="shared" ca="1" si="195"/>
        <v>0</v>
      </c>
      <c r="L3089" t="s">
        <v>39</v>
      </c>
      <c r="M3089">
        <v>1</v>
      </c>
      <c r="N3089">
        <v>1</v>
      </c>
      <c r="O3089">
        <v>1</v>
      </c>
      <c r="P3089">
        <v>1</v>
      </c>
      <c r="Q3089">
        <v>0</v>
      </c>
      <c r="R3089">
        <f>SUM(M3089:N3089:O3089:P3089:Q3089)</f>
        <v>4</v>
      </c>
      <c r="S3089" s="1">
        <v>78249</v>
      </c>
      <c r="T3089" s="1" t="str">
        <f t="shared" si="194"/>
        <v>Medium</v>
      </c>
      <c r="U3089">
        <v>8</v>
      </c>
      <c r="V3089">
        <v>2024</v>
      </c>
      <c r="W3089" t="s">
        <v>28</v>
      </c>
      <c r="X3089">
        <v>3</v>
      </c>
    </row>
    <row r="3090" spans="1:24" x14ac:dyDescent="0.3">
      <c r="A3090">
        <v>3089</v>
      </c>
      <c r="B3090" t="s">
        <v>31</v>
      </c>
      <c r="C3090" t="str">
        <f>_xlfn.XLOOKUP(B3090,Lookup_table!B:B,Lookup_table!C:C)</f>
        <v>Business</v>
      </c>
      <c r="D3090" t="s">
        <v>22</v>
      </c>
      <c r="E3090" t="s">
        <v>40</v>
      </c>
      <c r="F3090" t="s">
        <v>24</v>
      </c>
      <c r="G3090" t="s">
        <v>30</v>
      </c>
      <c r="H3090" t="str">
        <f t="shared" si="192"/>
        <v>Onsite/Hybrid</v>
      </c>
      <c r="I3090" t="s">
        <v>18</v>
      </c>
      <c r="J3090" t="str">
        <f t="shared" si="193"/>
        <v>7+ yrs</v>
      </c>
      <c r="K3090">
        <f t="shared" ca="1" si="195"/>
        <v>11</v>
      </c>
      <c r="L3090" t="s">
        <v>27</v>
      </c>
      <c r="M3090">
        <v>1</v>
      </c>
      <c r="N3090">
        <v>0</v>
      </c>
      <c r="O3090">
        <v>1</v>
      </c>
      <c r="P3090">
        <v>0</v>
      </c>
      <c r="Q3090">
        <v>0</v>
      </c>
      <c r="R3090">
        <f>SUM(M3090:N3090:O3090:P3090:Q3090)</f>
        <v>2</v>
      </c>
      <c r="S3090" s="1">
        <v>137552</v>
      </c>
      <c r="T3090" s="1" t="str">
        <f t="shared" si="194"/>
        <v>High</v>
      </c>
      <c r="U3090">
        <v>3</v>
      </c>
      <c r="V3090">
        <v>2026</v>
      </c>
      <c r="W3090" t="s">
        <v>28</v>
      </c>
      <c r="X3090">
        <v>8</v>
      </c>
    </row>
    <row r="3091" spans="1:24" x14ac:dyDescent="0.3">
      <c r="A3091">
        <v>3090</v>
      </c>
      <c r="B3091" t="s">
        <v>33</v>
      </c>
      <c r="C3091" t="str">
        <f>_xlfn.XLOOKUP(B3091,Lookup_table!B:B,Lookup_table!C:C)</f>
        <v>Data</v>
      </c>
      <c r="D3091" t="s">
        <v>22</v>
      </c>
      <c r="E3091" t="s">
        <v>32</v>
      </c>
      <c r="F3091" t="s">
        <v>43</v>
      </c>
      <c r="G3091" t="s">
        <v>25</v>
      </c>
      <c r="H3091" t="str">
        <f t="shared" si="192"/>
        <v>Onsite/Hybrid</v>
      </c>
      <c r="I3091" t="s">
        <v>18</v>
      </c>
      <c r="J3091" t="str">
        <f t="shared" si="193"/>
        <v>7+ yrs</v>
      </c>
      <c r="K3091">
        <f t="shared" ca="1" si="195"/>
        <v>12</v>
      </c>
      <c r="L3091" t="s">
        <v>27</v>
      </c>
      <c r="M3091">
        <v>0</v>
      </c>
      <c r="N3091">
        <v>1</v>
      </c>
      <c r="O3091">
        <v>0</v>
      </c>
      <c r="P3091">
        <v>0</v>
      </c>
      <c r="Q3091">
        <v>1</v>
      </c>
      <c r="R3091">
        <f>SUM(M3091:N3091:O3091:P3091:Q3091)</f>
        <v>2</v>
      </c>
      <c r="S3091" s="1">
        <v>131115</v>
      </c>
      <c r="T3091" s="1" t="str">
        <f t="shared" si="194"/>
        <v>High</v>
      </c>
      <c r="U3091">
        <v>1</v>
      </c>
      <c r="V3091">
        <v>2026</v>
      </c>
      <c r="W3091" t="s">
        <v>28</v>
      </c>
      <c r="X3091">
        <v>7</v>
      </c>
    </row>
    <row r="3092" spans="1:24" x14ac:dyDescent="0.3">
      <c r="A3092">
        <v>3091</v>
      </c>
      <c r="B3092" t="s">
        <v>33</v>
      </c>
      <c r="C3092" t="str">
        <f>_xlfn.XLOOKUP(B3092,Lookup_table!B:B,Lookup_table!C:C)</f>
        <v>Data</v>
      </c>
      <c r="D3092" t="s">
        <v>37</v>
      </c>
      <c r="E3092" t="s">
        <v>23</v>
      </c>
      <c r="F3092" t="s">
        <v>16</v>
      </c>
      <c r="G3092" t="s">
        <v>30</v>
      </c>
      <c r="H3092" t="str">
        <f t="shared" si="192"/>
        <v>Onsite/Hybrid</v>
      </c>
      <c r="I3092" t="s">
        <v>35</v>
      </c>
      <c r="J3092" t="str">
        <f t="shared" si="193"/>
        <v>0-2 yrs</v>
      </c>
      <c r="K3092">
        <f t="shared" ca="1" si="195"/>
        <v>0</v>
      </c>
      <c r="L3092" t="s">
        <v>27</v>
      </c>
      <c r="M3092">
        <v>0</v>
      </c>
      <c r="N3092">
        <v>0</v>
      </c>
      <c r="O3092">
        <v>0</v>
      </c>
      <c r="P3092">
        <v>1</v>
      </c>
      <c r="Q3092">
        <v>0</v>
      </c>
      <c r="R3092">
        <f>SUM(M3092:N3092:O3092:P3092:Q3092)</f>
        <v>1</v>
      </c>
      <c r="S3092" s="1">
        <v>60464</v>
      </c>
      <c r="T3092" s="1" t="str">
        <f t="shared" si="194"/>
        <v>Low</v>
      </c>
      <c r="U3092">
        <v>4</v>
      </c>
      <c r="V3092">
        <v>2021</v>
      </c>
      <c r="W3092" t="s">
        <v>28</v>
      </c>
      <c r="X3092">
        <v>8</v>
      </c>
    </row>
    <row r="3093" spans="1:24" x14ac:dyDescent="0.3">
      <c r="A3093">
        <v>3092</v>
      </c>
      <c r="B3093" t="s">
        <v>50</v>
      </c>
      <c r="C3093" t="str">
        <f>_xlfn.XLOOKUP(B3093,Lookup_table!B:B,Lookup_table!C:C)</f>
        <v>AI</v>
      </c>
      <c r="D3093" t="s">
        <v>34</v>
      </c>
      <c r="E3093" t="s">
        <v>40</v>
      </c>
      <c r="F3093" t="s">
        <v>43</v>
      </c>
      <c r="G3093" t="s">
        <v>17</v>
      </c>
      <c r="H3093" t="str">
        <f t="shared" si="192"/>
        <v>Remote</v>
      </c>
      <c r="I3093" t="s">
        <v>18</v>
      </c>
      <c r="J3093" t="str">
        <f t="shared" si="193"/>
        <v>7+ yrs</v>
      </c>
      <c r="K3093">
        <f t="shared" ca="1" si="195"/>
        <v>7</v>
      </c>
      <c r="L3093" t="s">
        <v>27</v>
      </c>
      <c r="M3093">
        <v>1</v>
      </c>
      <c r="N3093">
        <v>1</v>
      </c>
      <c r="O3093">
        <v>1</v>
      </c>
      <c r="P3093">
        <v>1</v>
      </c>
      <c r="Q3093">
        <v>1</v>
      </c>
      <c r="R3093">
        <f>SUM(M3093:N3093:O3093:P3093:Q3093)</f>
        <v>5</v>
      </c>
      <c r="S3093" s="1">
        <v>180022</v>
      </c>
      <c r="T3093" s="1" t="str">
        <f t="shared" si="194"/>
        <v>High</v>
      </c>
      <c r="U3093">
        <v>1</v>
      </c>
      <c r="V3093">
        <v>2024</v>
      </c>
      <c r="W3093" t="s">
        <v>28</v>
      </c>
      <c r="X3093">
        <v>9</v>
      </c>
    </row>
    <row r="3094" spans="1:24" x14ac:dyDescent="0.3">
      <c r="A3094">
        <v>3093</v>
      </c>
      <c r="B3094" t="s">
        <v>36</v>
      </c>
      <c r="C3094" t="str">
        <f>_xlfn.XLOOKUP(B3094,Lookup_table!B:B,Lookup_table!C:C)</f>
        <v>Data</v>
      </c>
      <c r="D3094" t="s">
        <v>22</v>
      </c>
      <c r="E3094" t="s">
        <v>42</v>
      </c>
      <c r="F3094" t="s">
        <v>51</v>
      </c>
      <c r="G3094" t="s">
        <v>30</v>
      </c>
      <c r="H3094" t="str">
        <f t="shared" si="192"/>
        <v>Onsite/Hybrid</v>
      </c>
      <c r="I3094" t="s">
        <v>26</v>
      </c>
      <c r="J3094" t="str">
        <f t="shared" si="193"/>
        <v>3-6 yrs</v>
      </c>
      <c r="K3094">
        <f t="shared" ca="1" si="195"/>
        <v>6</v>
      </c>
      <c r="L3094" t="s">
        <v>39</v>
      </c>
      <c r="M3094">
        <v>1</v>
      </c>
      <c r="N3094">
        <v>0</v>
      </c>
      <c r="O3094">
        <v>0</v>
      </c>
      <c r="P3094">
        <v>1</v>
      </c>
      <c r="Q3094">
        <v>1</v>
      </c>
      <c r="R3094">
        <f>SUM(M3094:N3094:O3094:P3094:Q3094)</f>
        <v>3</v>
      </c>
      <c r="S3094" s="1">
        <v>118021</v>
      </c>
      <c r="T3094" s="1" t="str">
        <f t="shared" si="194"/>
        <v>Medium</v>
      </c>
      <c r="U3094">
        <v>11</v>
      </c>
      <c r="V3094">
        <v>2025</v>
      </c>
      <c r="W3094" t="s">
        <v>20</v>
      </c>
      <c r="X3094">
        <v>5</v>
      </c>
    </row>
    <row r="3095" spans="1:24" x14ac:dyDescent="0.3">
      <c r="A3095">
        <v>3094</v>
      </c>
      <c r="B3095" t="s">
        <v>21</v>
      </c>
      <c r="C3095" t="str">
        <f>_xlfn.XLOOKUP(B3095,Lookup_table!B:B,Lookup_table!C:C)</f>
        <v>AI</v>
      </c>
      <c r="D3095" t="s">
        <v>37</v>
      </c>
      <c r="E3095" t="s">
        <v>23</v>
      </c>
      <c r="F3095" t="s">
        <v>43</v>
      </c>
      <c r="G3095" t="s">
        <v>25</v>
      </c>
      <c r="H3095" t="str">
        <f t="shared" si="192"/>
        <v>Onsite/Hybrid</v>
      </c>
      <c r="I3095" t="s">
        <v>35</v>
      </c>
      <c r="J3095" t="str">
        <f t="shared" si="193"/>
        <v>0-2 yrs</v>
      </c>
      <c r="K3095">
        <f t="shared" ca="1" si="195"/>
        <v>1</v>
      </c>
      <c r="L3095" t="s">
        <v>19</v>
      </c>
      <c r="M3095">
        <v>1</v>
      </c>
      <c r="N3095">
        <v>0</v>
      </c>
      <c r="O3095">
        <v>1</v>
      </c>
      <c r="P3095">
        <v>1</v>
      </c>
      <c r="Q3095">
        <v>0</v>
      </c>
      <c r="R3095">
        <f>SUM(M3095:N3095:O3095:P3095:Q3095)</f>
        <v>3</v>
      </c>
      <c r="S3095" s="1">
        <v>118460</v>
      </c>
      <c r="T3095" s="1" t="str">
        <f t="shared" si="194"/>
        <v>Medium</v>
      </c>
      <c r="U3095">
        <v>5</v>
      </c>
      <c r="V3095">
        <v>2025</v>
      </c>
      <c r="W3095" t="s">
        <v>28</v>
      </c>
      <c r="X3095">
        <v>8</v>
      </c>
    </row>
    <row r="3096" spans="1:24" x14ac:dyDescent="0.3">
      <c r="A3096">
        <v>3095</v>
      </c>
      <c r="B3096" t="s">
        <v>36</v>
      </c>
      <c r="C3096" t="str">
        <f>_xlfn.XLOOKUP(B3096,Lookup_table!B:B,Lookup_table!C:C)</f>
        <v>Data</v>
      </c>
      <c r="D3096" t="s">
        <v>34</v>
      </c>
      <c r="E3096" t="s">
        <v>32</v>
      </c>
      <c r="F3096" t="s">
        <v>51</v>
      </c>
      <c r="G3096" t="s">
        <v>30</v>
      </c>
      <c r="H3096" t="str">
        <f t="shared" si="192"/>
        <v>Onsite/Hybrid</v>
      </c>
      <c r="I3096" t="s">
        <v>35</v>
      </c>
      <c r="J3096" t="str">
        <f t="shared" si="193"/>
        <v>0-2 yrs</v>
      </c>
      <c r="K3096">
        <f t="shared" ca="1" si="195"/>
        <v>2</v>
      </c>
      <c r="L3096" t="s">
        <v>27</v>
      </c>
      <c r="M3096">
        <v>0</v>
      </c>
      <c r="N3096">
        <v>1</v>
      </c>
      <c r="O3096">
        <v>1</v>
      </c>
      <c r="P3096">
        <v>0</v>
      </c>
      <c r="Q3096">
        <v>1</v>
      </c>
      <c r="R3096">
        <f>SUM(M3096:N3096:O3096:P3096:Q3096)</f>
        <v>3</v>
      </c>
      <c r="S3096" s="1">
        <v>71268</v>
      </c>
      <c r="T3096" s="1" t="str">
        <f t="shared" si="194"/>
        <v>Medium</v>
      </c>
      <c r="U3096">
        <v>3</v>
      </c>
      <c r="V3096">
        <v>2021</v>
      </c>
      <c r="W3096" t="s">
        <v>20</v>
      </c>
      <c r="X3096">
        <v>3</v>
      </c>
    </row>
    <row r="3097" spans="1:24" x14ac:dyDescent="0.3">
      <c r="A3097">
        <v>3096</v>
      </c>
      <c r="B3097" t="s">
        <v>33</v>
      </c>
      <c r="C3097" t="str">
        <f>_xlfn.XLOOKUP(B3097,Lookup_table!B:B,Lookup_table!C:C)</f>
        <v>Data</v>
      </c>
      <c r="D3097" t="s">
        <v>34</v>
      </c>
      <c r="E3097" t="s">
        <v>40</v>
      </c>
      <c r="F3097" t="s">
        <v>16</v>
      </c>
      <c r="G3097" t="s">
        <v>17</v>
      </c>
      <c r="H3097" t="str">
        <f t="shared" si="192"/>
        <v>Remote</v>
      </c>
      <c r="I3097" t="s">
        <v>18</v>
      </c>
      <c r="J3097" t="str">
        <f t="shared" si="193"/>
        <v>7+ yrs</v>
      </c>
      <c r="K3097">
        <f t="shared" ca="1" si="195"/>
        <v>14</v>
      </c>
      <c r="L3097" t="s">
        <v>27</v>
      </c>
      <c r="M3097">
        <v>0</v>
      </c>
      <c r="N3097">
        <v>0</v>
      </c>
      <c r="O3097">
        <v>0</v>
      </c>
      <c r="P3097">
        <v>0</v>
      </c>
      <c r="Q3097">
        <v>1</v>
      </c>
      <c r="R3097">
        <f>SUM(M3097:N3097:O3097:P3097:Q3097)</f>
        <v>1</v>
      </c>
      <c r="S3097" s="1">
        <v>109780</v>
      </c>
      <c r="T3097" s="1" t="str">
        <f t="shared" si="194"/>
        <v>Medium</v>
      </c>
      <c r="U3097">
        <v>4</v>
      </c>
      <c r="V3097">
        <v>2025</v>
      </c>
      <c r="W3097" t="s">
        <v>28</v>
      </c>
      <c r="X3097">
        <v>9</v>
      </c>
    </row>
    <row r="3098" spans="1:24" x14ac:dyDescent="0.3">
      <c r="A3098">
        <v>3097</v>
      </c>
      <c r="B3098" t="s">
        <v>36</v>
      </c>
      <c r="C3098" t="str">
        <f>_xlfn.XLOOKUP(B3098,Lookup_table!B:B,Lookup_table!C:C)</f>
        <v>Data</v>
      </c>
      <c r="D3098" t="s">
        <v>34</v>
      </c>
      <c r="E3098" t="s">
        <v>23</v>
      </c>
      <c r="F3098" t="s">
        <v>43</v>
      </c>
      <c r="G3098" t="s">
        <v>25</v>
      </c>
      <c r="H3098" t="str">
        <f t="shared" si="192"/>
        <v>Onsite/Hybrid</v>
      </c>
      <c r="I3098" t="s">
        <v>18</v>
      </c>
      <c r="J3098" t="str">
        <f t="shared" si="193"/>
        <v>7+ yrs</v>
      </c>
      <c r="K3098">
        <f t="shared" ca="1" si="195"/>
        <v>12</v>
      </c>
      <c r="L3098" t="s">
        <v>19</v>
      </c>
      <c r="M3098">
        <v>1</v>
      </c>
      <c r="N3098">
        <v>1</v>
      </c>
      <c r="O3098">
        <v>0</v>
      </c>
      <c r="P3098">
        <v>1</v>
      </c>
      <c r="Q3098">
        <v>1</v>
      </c>
      <c r="R3098">
        <f>SUM(M3098:N3098:O3098:P3098:Q3098)</f>
        <v>4</v>
      </c>
      <c r="S3098" s="1">
        <v>123856</v>
      </c>
      <c r="T3098" s="1" t="str">
        <f t="shared" si="194"/>
        <v>High</v>
      </c>
      <c r="U3098">
        <v>11</v>
      </c>
      <c r="V3098">
        <v>2026</v>
      </c>
      <c r="W3098" t="s">
        <v>28</v>
      </c>
      <c r="X3098">
        <v>9</v>
      </c>
    </row>
    <row r="3099" spans="1:24" x14ac:dyDescent="0.3">
      <c r="A3099">
        <v>3098</v>
      </c>
      <c r="B3099" t="s">
        <v>33</v>
      </c>
      <c r="C3099" t="str">
        <f>_xlfn.XLOOKUP(B3099,Lookup_table!B:B,Lookup_table!C:C)</f>
        <v>Data</v>
      </c>
      <c r="D3099" t="s">
        <v>22</v>
      </c>
      <c r="E3099" t="s">
        <v>38</v>
      </c>
      <c r="F3099" t="s">
        <v>52</v>
      </c>
      <c r="G3099" t="s">
        <v>25</v>
      </c>
      <c r="H3099" t="str">
        <f t="shared" si="192"/>
        <v>Onsite/Hybrid</v>
      </c>
      <c r="I3099" t="s">
        <v>26</v>
      </c>
      <c r="J3099" t="str">
        <f t="shared" si="193"/>
        <v>3-6 yrs</v>
      </c>
      <c r="K3099">
        <f t="shared" ca="1" si="195"/>
        <v>5</v>
      </c>
      <c r="L3099" t="s">
        <v>19</v>
      </c>
      <c r="M3099">
        <v>1</v>
      </c>
      <c r="N3099">
        <v>0</v>
      </c>
      <c r="O3099">
        <v>0</v>
      </c>
      <c r="P3099">
        <v>1</v>
      </c>
      <c r="Q3099">
        <v>1</v>
      </c>
      <c r="R3099">
        <f>SUM(M3099:N3099:O3099:P3099:Q3099)</f>
        <v>3</v>
      </c>
      <c r="S3099" s="1">
        <v>116727</v>
      </c>
      <c r="T3099" s="1" t="str">
        <f t="shared" si="194"/>
        <v>Medium</v>
      </c>
      <c r="U3099">
        <v>1</v>
      </c>
      <c r="V3099">
        <v>2020</v>
      </c>
      <c r="W3099" t="s">
        <v>20</v>
      </c>
      <c r="X3099">
        <v>4</v>
      </c>
    </row>
    <row r="3100" spans="1:24" x14ac:dyDescent="0.3">
      <c r="A3100">
        <v>3099</v>
      </c>
      <c r="B3100" t="s">
        <v>36</v>
      </c>
      <c r="C3100" t="str">
        <f>_xlfn.XLOOKUP(B3100,Lookup_table!B:B,Lookup_table!C:C)</f>
        <v>Data</v>
      </c>
      <c r="D3100" t="s">
        <v>37</v>
      </c>
      <c r="E3100" t="s">
        <v>38</v>
      </c>
      <c r="F3100" t="s">
        <v>43</v>
      </c>
      <c r="G3100" t="s">
        <v>30</v>
      </c>
      <c r="H3100" t="str">
        <f t="shared" si="192"/>
        <v>Onsite/Hybrid</v>
      </c>
      <c r="I3100" t="s">
        <v>26</v>
      </c>
      <c r="J3100" t="str">
        <f t="shared" si="193"/>
        <v>3-6 yrs</v>
      </c>
      <c r="K3100">
        <f t="shared" ca="1" si="195"/>
        <v>4</v>
      </c>
      <c r="L3100" t="s">
        <v>27</v>
      </c>
      <c r="M3100">
        <v>0</v>
      </c>
      <c r="N3100">
        <v>1</v>
      </c>
      <c r="O3100">
        <v>0</v>
      </c>
      <c r="P3100">
        <v>0</v>
      </c>
      <c r="Q3100">
        <v>1</v>
      </c>
      <c r="R3100">
        <f>SUM(M3100:N3100:O3100:P3100:Q3100)</f>
        <v>2</v>
      </c>
      <c r="S3100" s="1">
        <v>82039</v>
      </c>
      <c r="T3100" s="1" t="str">
        <f t="shared" si="194"/>
        <v>Medium</v>
      </c>
      <c r="U3100">
        <v>8</v>
      </c>
      <c r="V3100">
        <v>2026</v>
      </c>
      <c r="W3100" t="s">
        <v>20</v>
      </c>
      <c r="X3100">
        <v>1</v>
      </c>
    </row>
    <row r="3101" spans="1:24" x14ac:dyDescent="0.3">
      <c r="A3101">
        <v>3100</v>
      </c>
      <c r="B3101" t="s">
        <v>50</v>
      </c>
      <c r="C3101" t="str">
        <f>_xlfn.XLOOKUP(B3101,Lookup_table!B:B,Lookup_table!C:C)</f>
        <v>AI</v>
      </c>
      <c r="D3101" t="s">
        <v>14</v>
      </c>
      <c r="E3101" t="s">
        <v>15</v>
      </c>
      <c r="F3101" t="s">
        <v>29</v>
      </c>
      <c r="G3101" t="s">
        <v>17</v>
      </c>
      <c r="H3101" t="str">
        <f t="shared" si="192"/>
        <v>Remote</v>
      </c>
      <c r="I3101" t="s">
        <v>18</v>
      </c>
      <c r="J3101" t="str">
        <f t="shared" si="193"/>
        <v>7+ yrs</v>
      </c>
      <c r="K3101">
        <f t="shared" ca="1" si="195"/>
        <v>9</v>
      </c>
      <c r="L3101" t="s">
        <v>39</v>
      </c>
      <c r="M3101">
        <v>0</v>
      </c>
      <c r="N3101">
        <v>1</v>
      </c>
      <c r="O3101">
        <v>0</v>
      </c>
      <c r="P3101">
        <v>1</v>
      </c>
      <c r="Q3101">
        <v>0</v>
      </c>
      <c r="R3101">
        <f>SUM(M3101:N3101:O3101:P3101:Q3101)</f>
        <v>2</v>
      </c>
      <c r="S3101" s="1">
        <v>153061</v>
      </c>
      <c r="T3101" s="1" t="str">
        <f t="shared" si="194"/>
        <v>High</v>
      </c>
      <c r="U3101">
        <v>2</v>
      </c>
      <c r="V3101">
        <v>2022</v>
      </c>
      <c r="W3101" t="s">
        <v>28</v>
      </c>
      <c r="X3101">
        <v>9</v>
      </c>
    </row>
    <row r="3102" spans="1:24" x14ac:dyDescent="0.3">
      <c r="A3102">
        <v>3101</v>
      </c>
      <c r="B3102" t="s">
        <v>31</v>
      </c>
      <c r="C3102" t="str">
        <f>_xlfn.XLOOKUP(B3102,Lookup_table!B:B,Lookup_table!C:C)</f>
        <v>Business</v>
      </c>
      <c r="D3102" t="s">
        <v>22</v>
      </c>
      <c r="E3102" t="s">
        <v>23</v>
      </c>
      <c r="F3102" t="s">
        <v>44</v>
      </c>
      <c r="G3102" t="s">
        <v>30</v>
      </c>
      <c r="H3102" t="str">
        <f t="shared" si="192"/>
        <v>Onsite/Hybrid</v>
      </c>
      <c r="I3102" t="s">
        <v>18</v>
      </c>
      <c r="J3102" t="str">
        <f t="shared" si="193"/>
        <v>7+ yrs</v>
      </c>
      <c r="K3102">
        <f t="shared" ca="1" si="195"/>
        <v>12</v>
      </c>
      <c r="L3102" t="s">
        <v>27</v>
      </c>
      <c r="M3102">
        <v>1</v>
      </c>
      <c r="N3102">
        <v>0</v>
      </c>
      <c r="O3102">
        <v>0</v>
      </c>
      <c r="P3102">
        <v>1</v>
      </c>
      <c r="Q3102">
        <v>0</v>
      </c>
      <c r="R3102">
        <f>SUM(M3102:N3102:O3102:P3102:Q3102)</f>
        <v>2</v>
      </c>
      <c r="S3102" s="1">
        <v>136510</v>
      </c>
      <c r="T3102" s="1" t="str">
        <f t="shared" si="194"/>
        <v>High</v>
      </c>
      <c r="U3102">
        <v>7</v>
      </c>
      <c r="V3102">
        <v>2024</v>
      </c>
      <c r="W3102" t="s">
        <v>28</v>
      </c>
      <c r="X3102">
        <v>9</v>
      </c>
    </row>
    <row r="3103" spans="1:24" x14ac:dyDescent="0.3">
      <c r="A3103">
        <v>3102</v>
      </c>
      <c r="B3103" t="s">
        <v>31</v>
      </c>
      <c r="C3103" t="str">
        <f>_xlfn.XLOOKUP(B3103,Lookup_table!B:B,Lookup_table!C:C)</f>
        <v>Business</v>
      </c>
      <c r="D3103" t="s">
        <v>14</v>
      </c>
      <c r="E3103" t="s">
        <v>40</v>
      </c>
      <c r="F3103" t="s">
        <v>16</v>
      </c>
      <c r="G3103" t="s">
        <v>30</v>
      </c>
      <c r="H3103" t="str">
        <f t="shared" si="192"/>
        <v>Onsite/Hybrid</v>
      </c>
      <c r="I3103" t="s">
        <v>35</v>
      </c>
      <c r="J3103" t="str">
        <f t="shared" si="193"/>
        <v>0-2 yrs</v>
      </c>
      <c r="K3103">
        <f t="shared" ca="1" si="195"/>
        <v>2</v>
      </c>
      <c r="L3103" t="s">
        <v>39</v>
      </c>
      <c r="M3103">
        <v>0</v>
      </c>
      <c r="N3103">
        <v>0</v>
      </c>
      <c r="O3103">
        <v>0</v>
      </c>
      <c r="P3103">
        <v>1</v>
      </c>
      <c r="Q3103">
        <v>0</v>
      </c>
      <c r="R3103">
        <f>SUM(M3103:N3103:O3103:P3103:Q3103)</f>
        <v>1</v>
      </c>
      <c r="S3103" s="1">
        <v>64112</v>
      </c>
      <c r="T3103" s="1" t="str">
        <f t="shared" si="194"/>
        <v>Low</v>
      </c>
      <c r="U3103">
        <v>3</v>
      </c>
      <c r="V3103">
        <v>2026</v>
      </c>
      <c r="W3103" t="s">
        <v>20</v>
      </c>
      <c r="X3103">
        <v>2</v>
      </c>
    </row>
    <row r="3104" spans="1:24" x14ac:dyDescent="0.3">
      <c r="A3104">
        <v>3103</v>
      </c>
      <c r="B3104" t="s">
        <v>36</v>
      </c>
      <c r="C3104" t="str">
        <f>_xlfn.XLOOKUP(B3104,Lookup_table!B:B,Lookup_table!C:C)</f>
        <v>Data</v>
      </c>
      <c r="D3104" t="s">
        <v>34</v>
      </c>
      <c r="E3104" t="s">
        <v>32</v>
      </c>
      <c r="F3104" t="s">
        <v>51</v>
      </c>
      <c r="G3104" t="s">
        <v>17</v>
      </c>
      <c r="H3104" t="str">
        <f t="shared" si="192"/>
        <v>Remote</v>
      </c>
      <c r="I3104" t="s">
        <v>18</v>
      </c>
      <c r="J3104" t="str">
        <f t="shared" si="193"/>
        <v>7+ yrs</v>
      </c>
      <c r="K3104">
        <f t="shared" ca="1" si="195"/>
        <v>8</v>
      </c>
      <c r="L3104" t="s">
        <v>39</v>
      </c>
      <c r="M3104">
        <v>0</v>
      </c>
      <c r="N3104">
        <v>1</v>
      </c>
      <c r="O3104">
        <v>1</v>
      </c>
      <c r="P3104">
        <v>1</v>
      </c>
      <c r="Q3104">
        <v>0</v>
      </c>
      <c r="R3104">
        <f>SUM(M3104:N3104:O3104:P3104:Q3104)</f>
        <v>3</v>
      </c>
      <c r="S3104" s="1">
        <v>127865</v>
      </c>
      <c r="T3104" s="1" t="str">
        <f t="shared" si="194"/>
        <v>High</v>
      </c>
      <c r="U3104">
        <v>7</v>
      </c>
      <c r="V3104">
        <v>2022</v>
      </c>
      <c r="W3104" t="s">
        <v>28</v>
      </c>
      <c r="X3104">
        <v>5</v>
      </c>
    </row>
    <row r="3105" spans="1:24" x14ac:dyDescent="0.3">
      <c r="A3105">
        <v>3104</v>
      </c>
      <c r="B3105" t="s">
        <v>41</v>
      </c>
      <c r="C3105" t="str">
        <f>_xlfn.XLOOKUP(B3105,Lookup_table!B:B,Lookup_table!C:C)</f>
        <v>Data</v>
      </c>
      <c r="D3105" t="s">
        <v>14</v>
      </c>
      <c r="E3105" t="s">
        <v>15</v>
      </c>
      <c r="F3105" t="s">
        <v>52</v>
      </c>
      <c r="G3105" t="s">
        <v>17</v>
      </c>
      <c r="H3105" t="str">
        <f t="shared" si="192"/>
        <v>Remote</v>
      </c>
      <c r="I3105" t="s">
        <v>18</v>
      </c>
      <c r="J3105" t="str">
        <f t="shared" si="193"/>
        <v>7+ yrs</v>
      </c>
      <c r="K3105">
        <f t="shared" ca="1" si="195"/>
        <v>7</v>
      </c>
      <c r="L3105" t="s">
        <v>19</v>
      </c>
      <c r="M3105">
        <v>1</v>
      </c>
      <c r="N3105">
        <v>1</v>
      </c>
      <c r="O3105">
        <v>0</v>
      </c>
      <c r="P3105">
        <v>1</v>
      </c>
      <c r="Q3105">
        <v>1</v>
      </c>
      <c r="R3105">
        <f>SUM(M3105:N3105:O3105:P3105:Q3105)</f>
        <v>4</v>
      </c>
      <c r="S3105" s="1">
        <v>127560</v>
      </c>
      <c r="T3105" s="1" t="str">
        <f t="shared" si="194"/>
        <v>High</v>
      </c>
      <c r="U3105">
        <v>1</v>
      </c>
      <c r="V3105">
        <v>2020</v>
      </c>
      <c r="W3105" t="s">
        <v>28</v>
      </c>
      <c r="X3105">
        <v>7</v>
      </c>
    </row>
    <row r="3106" spans="1:24" x14ac:dyDescent="0.3">
      <c r="A3106">
        <v>3105</v>
      </c>
      <c r="B3106" t="s">
        <v>21</v>
      </c>
      <c r="C3106" t="str">
        <f>_xlfn.XLOOKUP(B3106,Lookup_table!B:B,Lookup_table!C:C)</f>
        <v>AI</v>
      </c>
      <c r="D3106" t="s">
        <v>14</v>
      </c>
      <c r="E3106" t="s">
        <v>38</v>
      </c>
      <c r="F3106" t="s">
        <v>24</v>
      </c>
      <c r="G3106" t="s">
        <v>25</v>
      </c>
      <c r="H3106" t="str">
        <f t="shared" si="192"/>
        <v>Onsite/Hybrid</v>
      </c>
      <c r="I3106" t="s">
        <v>18</v>
      </c>
      <c r="J3106" t="str">
        <f t="shared" si="193"/>
        <v>7+ yrs</v>
      </c>
      <c r="K3106">
        <f t="shared" ca="1" si="195"/>
        <v>13</v>
      </c>
      <c r="L3106" t="s">
        <v>19</v>
      </c>
      <c r="M3106">
        <v>1</v>
      </c>
      <c r="N3106">
        <v>0</v>
      </c>
      <c r="O3106">
        <v>0</v>
      </c>
      <c r="P3106">
        <v>1</v>
      </c>
      <c r="Q3106">
        <v>0</v>
      </c>
      <c r="R3106">
        <f>SUM(M3106:N3106:O3106:P3106:Q3106)</f>
        <v>2</v>
      </c>
      <c r="S3106" s="1">
        <v>154439</v>
      </c>
      <c r="T3106" s="1" t="str">
        <f t="shared" si="194"/>
        <v>High</v>
      </c>
      <c r="U3106">
        <v>5</v>
      </c>
      <c r="V3106">
        <v>2023</v>
      </c>
      <c r="W3106" t="s">
        <v>20</v>
      </c>
      <c r="X3106">
        <v>1</v>
      </c>
    </row>
    <row r="3107" spans="1:24" x14ac:dyDescent="0.3">
      <c r="A3107">
        <v>3106</v>
      </c>
      <c r="B3107" t="s">
        <v>36</v>
      </c>
      <c r="C3107" t="str">
        <f>_xlfn.XLOOKUP(B3107,Lookup_table!B:B,Lookup_table!C:C)</f>
        <v>Data</v>
      </c>
      <c r="D3107" t="s">
        <v>14</v>
      </c>
      <c r="E3107" t="s">
        <v>42</v>
      </c>
      <c r="F3107" t="s">
        <v>52</v>
      </c>
      <c r="G3107" t="s">
        <v>30</v>
      </c>
      <c r="H3107" t="str">
        <f t="shared" si="192"/>
        <v>Onsite/Hybrid</v>
      </c>
      <c r="I3107" t="s">
        <v>18</v>
      </c>
      <c r="J3107" t="str">
        <f t="shared" si="193"/>
        <v>7+ yrs</v>
      </c>
      <c r="K3107">
        <f t="shared" ca="1" si="195"/>
        <v>13</v>
      </c>
      <c r="L3107" t="s">
        <v>39</v>
      </c>
      <c r="M3107">
        <v>1</v>
      </c>
      <c r="N3107">
        <v>0</v>
      </c>
      <c r="O3107">
        <v>1</v>
      </c>
      <c r="P3107">
        <v>1</v>
      </c>
      <c r="Q3107">
        <v>1</v>
      </c>
      <c r="R3107">
        <f>SUM(M3107:N3107:O3107:P3107:Q3107)</f>
        <v>4</v>
      </c>
      <c r="S3107" s="1">
        <v>137510</v>
      </c>
      <c r="T3107" s="1" t="str">
        <f t="shared" si="194"/>
        <v>High</v>
      </c>
      <c r="U3107">
        <v>10</v>
      </c>
      <c r="V3107">
        <v>2023</v>
      </c>
      <c r="W3107" t="s">
        <v>28</v>
      </c>
      <c r="X3107">
        <v>8</v>
      </c>
    </row>
    <row r="3108" spans="1:24" x14ac:dyDescent="0.3">
      <c r="A3108">
        <v>3107</v>
      </c>
      <c r="B3108" t="s">
        <v>41</v>
      </c>
      <c r="C3108" t="str">
        <f>_xlfn.XLOOKUP(B3108,Lookup_table!B:B,Lookup_table!C:C)</f>
        <v>Data</v>
      </c>
      <c r="D3108" t="s">
        <v>14</v>
      </c>
      <c r="E3108" t="s">
        <v>23</v>
      </c>
      <c r="F3108" t="s">
        <v>24</v>
      </c>
      <c r="G3108" t="s">
        <v>25</v>
      </c>
      <c r="H3108" t="str">
        <f t="shared" si="192"/>
        <v>Onsite/Hybrid</v>
      </c>
      <c r="I3108" t="s">
        <v>18</v>
      </c>
      <c r="J3108" t="str">
        <f t="shared" si="193"/>
        <v>7+ yrs</v>
      </c>
      <c r="K3108">
        <f t="shared" ca="1" si="195"/>
        <v>8</v>
      </c>
      <c r="L3108" t="s">
        <v>27</v>
      </c>
      <c r="M3108">
        <v>1</v>
      </c>
      <c r="N3108">
        <v>1</v>
      </c>
      <c r="O3108">
        <v>1</v>
      </c>
      <c r="P3108">
        <v>0</v>
      </c>
      <c r="Q3108">
        <v>1</v>
      </c>
      <c r="R3108">
        <f>SUM(M3108:N3108:O3108:P3108:Q3108)</f>
        <v>4</v>
      </c>
      <c r="S3108" s="1">
        <v>126847</v>
      </c>
      <c r="T3108" s="1" t="str">
        <f t="shared" si="194"/>
        <v>High</v>
      </c>
      <c r="U3108">
        <v>10</v>
      </c>
      <c r="V3108">
        <v>2020</v>
      </c>
      <c r="W3108" t="s">
        <v>20</v>
      </c>
      <c r="X3108">
        <v>1</v>
      </c>
    </row>
    <row r="3109" spans="1:24" x14ac:dyDescent="0.3">
      <c r="A3109">
        <v>3108</v>
      </c>
      <c r="B3109" t="s">
        <v>50</v>
      </c>
      <c r="C3109" t="str">
        <f>_xlfn.XLOOKUP(B3109,Lookup_table!B:B,Lookup_table!C:C)</f>
        <v>AI</v>
      </c>
      <c r="D3109" t="s">
        <v>22</v>
      </c>
      <c r="E3109" t="s">
        <v>40</v>
      </c>
      <c r="F3109" t="s">
        <v>24</v>
      </c>
      <c r="G3109" t="s">
        <v>17</v>
      </c>
      <c r="H3109" t="str">
        <f t="shared" si="192"/>
        <v>Remote</v>
      </c>
      <c r="I3109" t="s">
        <v>26</v>
      </c>
      <c r="J3109" t="str">
        <f t="shared" si="193"/>
        <v>3-6 yrs</v>
      </c>
      <c r="K3109">
        <f t="shared" ca="1" si="195"/>
        <v>6</v>
      </c>
      <c r="L3109" t="s">
        <v>39</v>
      </c>
      <c r="M3109">
        <v>0</v>
      </c>
      <c r="N3109">
        <v>1</v>
      </c>
      <c r="O3109">
        <v>0</v>
      </c>
      <c r="P3109">
        <v>1</v>
      </c>
      <c r="Q3109">
        <v>1</v>
      </c>
      <c r="R3109">
        <f>SUM(M3109:N3109:O3109:P3109:Q3109)</f>
        <v>3</v>
      </c>
      <c r="S3109" s="1">
        <v>157952</v>
      </c>
      <c r="T3109" s="1" t="str">
        <f t="shared" si="194"/>
        <v>High</v>
      </c>
      <c r="U3109">
        <v>8</v>
      </c>
      <c r="V3109">
        <v>2020</v>
      </c>
      <c r="W3109" t="s">
        <v>20</v>
      </c>
      <c r="X3109">
        <v>5</v>
      </c>
    </row>
    <row r="3110" spans="1:24" x14ac:dyDescent="0.3">
      <c r="A3110">
        <v>3109</v>
      </c>
      <c r="B3110" t="s">
        <v>21</v>
      </c>
      <c r="C3110" t="str">
        <f>_xlfn.XLOOKUP(B3110,Lookup_table!B:B,Lookup_table!C:C)</f>
        <v>AI</v>
      </c>
      <c r="D3110" t="s">
        <v>37</v>
      </c>
      <c r="E3110" t="s">
        <v>40</v>
      </c>
      <c r="F3110" t="s">
        <v>24</v>
      </c>
      <c r="G3110" t="s">
        <v>17</v>
      </c>
      <c r="H3110" t="str">
        <f t="shared" si="192"/>
        <v>Remote</v>
      </c>
      <c r="I3110" t="s">
        <v>26</v>
      </c>
      <c r="J3110" t="str">
        <f t="shared" si="193"/>
        <v>3-6 yrs</v>
      </c>
      <c r="K3110">
        <f t="shared" ca="1" si="195"/>
        <v>4</v>
      </c>
      <c r="L3110" t="s">
        <v>27</v>
      </c>
      <c r="M3110">
        <v>0</v>
      </c>
      <c r="N3110">
        <v>1</v>
      </c>
      <c r="O3110">
        <v>1</v>
      </c>
      <c r="P3110">
        <v>0</v>
      </c>
      <c r="Q3110">
        <v>1</v>
      </c>
      <c r="R3110">
        <f>SUM(M3110:N3110:O3110:P3110:Q3110)</f>
        <v>3</v>
      </c>
      <c r="S3110" s="1">
        <v>137693</v>
      </c>
      <c r="T3110" s="1" t="str">
        <f t="shared" si="194"/>
        <v>High</v>
      </c>
      <c r="U3110">
        <v>12</v>
      </c>
      <c r="V3110">
        <v>2021</v>
      </c>
      <c r="W3110" t="s">
        <v>28</v>
      </c>
      <c r="X3110">
        <v>7</v>
      </c>
    </row>
    <row r="3111" spans="1:24" x14ac:dyDescent="0.3">
      <c r="A3111">
        <v>3110</v>
      </c>
      <c r="B3111" t="s">
        <v>50</v>
      </c>
      <c r="C3111" t="str">
        <f>_xlfn.XLOOKUP(B3111,Lookup_table!B:B,Lookup_table!C:C)</f>
        <v>AI</v>
      </c>
      <c r="D3111" t="s">
        <v>37</v>
      </c>
      <c r="E3111" t="s">
        <v>23</v>
      </c>
      <c r="F3111" t="s">
        <v>43</v>
      </c>
      <c r="G3111" t="s">
        <v>30</v>
      </c>
      <c r="H3111" t="str">
        <f t="shared" si="192"/>
        <v>Onsite/Hybrid</v>
      </c>
      <c r="I3111" t="s">
        <v>26</v>
      </c>
      <c r="J3111" t="str">
        <f t="shared" si="193"/>
        <v>3-6 yrs</v>
      </c>
      <c r="K3111">
        <f t="shared" ca="1" si="195"/>
        <v>4</v>
      </c>
      <c r="L3111" t="s">
        <v>19</v>
      </c>
      <c r="M3111">
        <v>0</v>
      </c>
      <c r="N3111">
        <v>0</v>
      </c>
      <c r="O3111">
        <v>1</v>
      </c>
      <c r="P3111">
        <v>1</v>
      </c>
      <c r="Q3111">
        <v>1</v>
      </c>
      <c r="R3111">
        <f>SUM(M3111:N3111:O3111:P3111:Q3111)</f>
        <v>3</v>
      </c>
      <c r="S3111" s="1">
        <v>159958</v>
      </c>
      <c r="T3111" s="1" t="str">
        <f t="shared" si="194"/>
        <v>High</v>
      </c>
      <c r="U3111">
        <v>5</v>
      </c>
      <c r="V3111">
        <v>2022</v>
      </c>
      <c r="W3111" t="s">
        <v>28</v>
      </c>
      <c r="X3111">
        <v>2</v>
      </c>
    </row>
    <row r="3112" spans="1:24" x14ac:dyDescent="0.3">
      <c r="A3112">
        <v>3111</v>
      </c>
      <c r="B3112" t="s">
        <v>41</v>
      </c>
      <c r="C3112" t="str">
        <f>_xlfn.XLOOKUP(B3112,Lookup_table!B:B,Lookup_table!C:C)</f>
        <v>Data</v>
      </c>
      <c r="D3112" t="s">
        <v>34</v>
      </c>
      <c r="E3112" t="s">
        <v>38</v>
      </c>
      <c r="F3112" t="s">
        <v>51</v>
      </c>
      <c r="G3112" t="s">
        <v>17</v>
      </c>
      <c r="H3112" t="str">
        <f t="shared" si="192"/>
        <v>Remote</v>
      </c>
      <c r="I3112" t="s">
        <v>18</v>
      </c>
      <c r="J3112" t="str">
        <f t="shared" si="193"/>
        <v>7+ yrs</v>
      </c>
      <c r="K3112">
        <f t="shared" ca="1" si="195"/>
        <v>7</v>
      </c>
      <c r="L3112" t="s">
        <v>27</v>
      </c>
      <c r="M3112">
        <v>0</v>
      </c>
      <c r="N3112">
        <v>1</v>
      </c>
      <c r="O3112">
        <v>1</v>
      </c>
      <c r="P3112">
        <v>1</v>
      </c>
      <c r="Q3112">
        <v>0</v>
      </c>
      <c r="R3112">
        <f>SUM(M3112:N3112:O3112:P3112:Q3112)</f>
        <v>3</v>
      </c>
      <c r="S3112" s="1">
        <v>128534</v>
      </c>
      <c r="T3112" s="1" t="str">
        <f t="shared" si="194"/>
        <v>High</v>
      </c>
      <c r="U3112">
        <v>6</v>
      </c>
      <c r="V3112">
        <v>2020</v>
      </c>
      <c r="W3112" t="s">
        <v>28</v>
      </c>
      <c r="X3112">
        <v>6</v>
      </c>
    </row>
    <row r="3113" spans="1:24" x14ac:dyDescent="0.3">
      <c r="A3113">
        <v>3112</v>
      </c>
      <c r="B3113" t="s">
        <v>50</v>
      </c>
      <c r="C3113" t="str">
        <f>_xlfn.XLOOKUP(B3113,Lookup_table!B:B,Lookup_table!C:C)</f>
        <v>AI</v>
      </c>
      <c r="D3113" t="s">
        <v>22</v>
      </c>
      <c r="E3113" t="s">
        <v>32</v>
      </c>
      <c r="F3113" t="s">
        <v>52</v>
      </c>
      <c r="G3113" t="s">
        <v>30</v>
      </c>
      <c r="H3113" t="str">
        <f t="shared" si="192"/>
        <v>Onsite/Hybrid</v>
      </c>
      <c r="I3113" t="s">
        <v>35</v>
      </c>
      <c r="J3113" t="str">
        <f t="shared" si="193"/>
        <v>0-2 yrs</v>
      </c>
      <c r="K3113">
        <f t="shared" ca="1" si="195"/>
        <v>0</v>
      </c>
      <c r="L3113" t="s">
        <v>19</v>
      </c>
      <c r="M3113">
        <v>1</v>
      </c>
      <c r="N3113">
        <v>1</v>
      </c>
      <c r="O3113">
        <v>1</v>
      </c>
      <c r="P3113">
        <v>0</v>
      </c>
      <c r="Q3113">
        <v>1</v>
      </c>
      <c r="R3113">
        <f>SUM(M3113:N3113:O3113:P3113:Q3113)</f>
        <v>4</v>
      </c>
      <c r="S3113" s="1">
        <v>138984</v>
      </c>
      <c r="T3113" s="1" t="str">
        <f t="shared" si="194"/>
        <v>High</v>
      </c>
      <c r="U3113">
        <v>11</v>
      </c>
      <c r="V3113">
        <v>2022</v>
      </c>
      <c r="W3113" t="s">
        <v>20</v>
      </c>
      <c r="X3113">
        <v>2</v>
      </c>
    </row>
    <row r="3114" spans="1:24" x14ac:dyDescent="0.3">
      <c r="A3114">
        <v>3113</v>
      </c>
      <c r="B3114" t="s">
        <v>33</v>
      </c>
      <c r="C3114" t="str">
        <f>_xlfn.XLOOKUP(B3114,Lookup_table!B:B,Lookup_table!C:C)</f>
        <v>Data</v>
      </c>
      <c r="D3114" t="s">
        <v>22</v>
      </c>
      <c r="E3114" t="s">
        <v>23</v>
      </c>
      <c r="F3114" t="s">
        <v>24</v>
      </c>
      <c r="G3114" t="s">
        <v>30</v>
      </c>
      <c r="H3114" t="str">
        <f t="shared" si="192"/>
        <v>Onsite/Hybrid</v>
      </c>
      <c r="I3114" t="s">
        <v>18</v>
      </c>
      <c r="J3114" t="str">
        <f t="shared" si="193"/>
        <v>7+ yrs</v>
      </c>
      <c r="K3114">
        <f t="shared" ca="1" si="195"/>
        <v>12</v>
      </c>
      <c r="L3114" t="s">
        <v>27</v>
      </c>
      <c r="M3114">
        <v>0</v>
      </c>
      <c r="N3114">
        <v>0</v>
      </c>
      <c r="O3114">
        <v>0</v>
      </c>
      <c r="P3114">
        <v>0</v>
      </c>
      <c r="Q3114">
        <v>1</v>
      </c>
      <c r="R3114">
        <f>SUM(M3114:N3114:O3114:P3114:Q3114)</f>
        <v>1</v>
      </c>
      <c r="S3114" s="1">
        <v>128051</v>
      </c>
      <c r="T3114" s="1" t="str">
        <f t="shared" si="194"/>
        <v>High</v>
      </c>
      <c r="U3114">
        <v>2</v>
      </c>
      <c r="V3114">
        <v>2021</v>
      </c>
      <c r="W3114" t="s">
        <v>20</v>
      </c>
      <c r="X3114">
        <v>1</v>
      </c>
    </row>
    <row r="3115" spans="1:24" x14ac:dyDescent="0.3">
      <c r="A3115">
        <v>3114</v>
      </c>
      <c r="B3115" t="s">
        <v>36</v>
      </c>
      <c r="C3115" t="str">
        <f>_xlfn.XLOOKUP(B3115,Lookup_table!B:B,Lookup_table!C:C)</f>
        <v>Data</v>
      </c>
      <c r="D3115" t="s">
        <v>34</v>
      </c>
      <c r="E3115" t="s">
        <v>38</v>
      </c>
      <c r="F3115" t="s">
        <v>51</v>
      </c>
      <c r="G3115" t="s">
        <v>17</v>
      </c>
      <c r="H3115" t="str">
        <f t="shared" si="192"/>
        <v>Remote</v>
      </c>
      <c r="I3115" t="s">
        <v>26</v>
      </c>
      <c r="J3115" t="str">
        <f t="shared" si="193"/>
        <v>3-6 yrs</v>
      </c>
      <c r="K3115">
        <f t="shared" ca="1" si="195"/>
        <v>5</v>
      </c>
      <c r="L3115" t="s">
        <v>27</v>
      </c>
      <c r="M3115">
        <v>1</v>
      </c>
      <c r="N3115">
        <v>0</v>
      </c>
      <c r="O3115">
        <v>1</v>
      </c>
      <c r="P3115">
        <v>1</v>
      </c>
      <c r="Q3115">
        <v>0</v>
      </c>
      <c r="R3115">
        <f>SUM(M3115:N3115:O3115:P3115:Q3115)</f>
        <v>3</v>
      </c>
      <c r="S3115" s="1">
        <v>103809</v>
      </c>
      <c r="T3115" s="1" t="str">
        <f t="shared" si="194"/>
        <v>Medium</v>
      </c>
      <c r="U3115">
        <v>12</v>
      </c>
      <c r="V3115">
        <v>2025</v>
      </c>
      <c r="W3115" t="s">
        <v>28</v>
      </c>
      <c r="X3115">
        <v>7</v>
      </c>
    </row>
    <row r="3116" spans="1:24" x14ac:dyDescent="0.3">
      <c r="A3116">
        <v>3115</v>
      </c>
      <c r="B3116" t="s">
        <v>41</v>
      </c>
      <c r="C3116" t="str">
        <f>_xlfn.XLOOKUP(B3116,Lookup_table!B:B,Lookup_table!C:C)</f>
        <v>Data</v>
      </c>
      <c r="D3116" t="s">
        <v>22</v>
      </c>
      <c r="E3116" t="s">
        <v>42</v>
      </c>
      <c r="F3116" t="s">
        <v>16</v>
      </c>
      <c r="G3116" t="s">
        <v>25</v>
      </c>
      <c r="H3116" t="str">
        <f t="shared" si="192"/>
        <v>Onsite/Hybrid</v>
      </c>
      <c r="I3116" t="s">
        <v>35</v>
      </c>
      <c r="J3116" t="str">
        <f t="shared" si="193"/>
        <v>0-2 yrs</v>
      </c>
      <c r="K3116">
        <f t="shared" ca="1" si="195"/>
        <v>1</v>
      </c>
      <c r="L3116" t="s">
        <v>27</v>
      </c>
      <c r="M3116">
        <v>1</v>
      </c>
      <c r="N3116">
        <v>0</v>
      </c>
      <c r="O3116">
        <v>0</v>
      </c>
      <c r="P3116">
        <v>0</v>
      </c>
      <c r="Q3116">
        <v>1</v>
      </c>
      <c r="R3116">
        <f>SUM(M3116:N3116:O3116:P3116:Q3116)</f>
        <v>2</v>
      </c>
      <c r="S3116" s="1">
        <v>75306</v>
      </c>
      <c r="T3116" s="1" t="str">
        <f t="shared" si="194"/>
        <v>Medium</v>
      </c>
      <c r="U3116">
        <v>1</v>
      </c>
      <c r="V3116">
        <v>2024</v>
      </c>
      <c r="W3116" t="s">
        <v>34</v>
      </c>
      <c r="X3116">
        <v>1</v>
      </c>
    </row>
    <row r="3117" spans="1:24" x14ac:dyDescent="0.3">
      <c r="A3117">
        <v>3116</v>
      </c>
      <c r="B3117" t="s">
        <v>41</v>
      </c>
      <c r="C3117" t="str">
        <f>_xlfn.XLOOKUP(B3117,Lookup_table!B:B,Lookup_table!C:C)</f>
        <v>Data</v>
      </c>
      <c r="D3117" t="s">
        <v>34</v>
      </c>
      <c r="E3117" t="s">
        <v>38</v>
      </c>
      <c r="F3117" t="s">
        <v>44</v>
      </c>
      <c r="G3117" t="s">
        <v>30</v>
      </c>
      <c r="H3117" t="str">
        <f t="shared" si="192"/>
        <v>Onsite/Hybrid</v>
      </c>
      <c r="I3117" t="s">
        <v>18</v>
      </c>
      <c r="J3117" t="str">
        <f t="shared" si="193"/>
        <v>7+ yrs</v>
      </c>
      <c r="K3117">
        <f t="shared" ca="1" si="195"/>
        <v>12</v>
      </c>
      <c r="L3117" t="s">
        <v>27</v>
      </c>
      <c r="M3117">
        <v>1</v>
      </c>
      <c r="N3117">
        <v>0</v>
      </c>
      <c r="O3117">
        <v>1</v>
      </c>
      <c r="P3117">
        <v>0</v>
      </c>
      <c r="Q3117">
        <v>0</v>
      </c>
      <c r="R3117">
        <f>SUM(M3117:N3117:O3117:P3117:Q3117)</f>
        <v>2</v>
      </c>
      <c r="S3117" s="1">
        <v>113148</v>
      </c>
      <c r="T3117" s="1" t="str">
        <f t="shared" si="194"/>
        <v>Medium</v>
      </c>
      <c r="U3117">
        <v>1</v>
      </c>
      <c r="V3117">
        <v>2023</v>
      </c>
      <c r="W3117" t="s">
        <v>20</v>
      </c>
      <c r="X3117">
        <v>1</v>
      </c>
    </row>
    <row r="3118" spans="1:24" x14ac:dyDescent="0.3">
      <c r="A3118">
        <v>3117</v>
      </c>
      <c r="B3118" t="s">
        <v>21</v>
      </c>
      <c r="C3118" t="str">
        <f>_xlfn.XLOOKUP(B3118,Lookup_table!B:B,Lookup_table!C:C)</f>
        <v>AI</v>
      </c>
      <c r="D3118" t="s">
        <v>22</v>
      </c>
      <c r="E3118" t="s">
        <v>40</v>
      </c>
      <c r="F3118" t="s">
        <v>24</v>
      </c>
      <c r="G3118" t="s">
        <v>30</v>
      </c>
      <c r="H3118" t="str">
        <f t="shared" si="192"/>
        <v>Onsite/Hybrid</v>
      </c>
      <c r="I3118" t="s">
        <v>26</v>
      </c>
      <c r="J3118" t="str">
        <f t="shared" si="193"/>
        <v>3-6 yrs</v>
      </c>
      <c r="K3118">
        <f t="shared" ca="1" si="195"/>
        <v>4</v>
      </c>
      <c r="L3118" t="s">
        <v>27</v>
      </c>
      <c r="M3118">
        <v>1</v>
      </c>
      <c r="N3118">
        <v>0</v>
      </c>
      <c r="O3118">
        <v>0</v>
      </c>
      <c r="P3118">
        <v>0</v>
      </c>
      <c r="Q3118">
        <v>0</v>
      </c>
      <c r="R3118">
        <f>SUM(M3118:N3118:O3118:P3118:Q3118)</f>
        <v>1</v>
      </c>
      <c r="S3118" s="1">
        <v>131989</v>
      </c>
      <c r="T3118" s="1" t="str">
        <f t="shared" si="194"/>
        <v>High</v>
      </c>
      <c r="U3118">
        <v>5</v>
      </c>
      <c r="V3118">
        <v>2022</v>
      </c>
      <c r="W3118" t="s">
        <v>28</v>
      </c>
      <c r="X3118">
        <v>7</v>
      </c>
    </row>
    <row r="3119" spans="1:24" x14ac:dyDescent="0.3">
      <c r="A3119">
        <v>3118</v>
      </c>
      <c r="B3119" t="s">
        <v>50</v>
      </c>
      <c r="C3119" t="str">
        <f>_xlfn.XLOOKUP(B3119,Lookup_table!B:B,Lookup_table!C:C)</f>
        <v>AI</v>
      </c>
      <c r="D3119" t="s">
        <v>14</v>
      </c>
      <c r="E3119" t="s">
        <v>42</v>
      </c>
      <c r="F3119" t="s">
        <v>43</v>
      </c>
      <c r="G3119" t="s">
        <v>25</v>
      </c>
      <c r="H3119" t="str">
        <f t="shared" si="192"/>
        <v>Onsite/Hybrid</v>
      </c>
      <c r="I3119" t="s">
        <v>18</v>
      </c>
      <c r="J3119" t="str">
        <f t="shared" si="193"/>
        <v>7+ yrs</v>
      </c>
      <c r="K3119">
        <f t="shared" ca="1" si="195"/>
        <v>12</v>
      </c>
      <c r="L3119" t="s">
        <v>39</v>
      </c>
      <c r="M3119">
        <v>1</v>
      </c>
      <c r="N3119">
        <v>1</v>
      </c>
      <c r="O3119">
        <v>1</v>
      </c>
      <c r="P3119">
        <v>1</v>
      </c>
      <c r="Q3119">
        <v>1</v>
      </c>
      <c r="R3119">
        <f>SUM(M3119:N3119:O3119:P3119:Q3119)</f>
        <v>5</v>
      </c>
      <c r="S3119" s="1">
        <v>184427</v>
      </c>
      <c r="T3119" s="1" t="str">
        <f t="shared" si="194"/>
        <v>High</v>
      </c>
      <c r="U3119">
        <v>7</v>
      </c>
      <c r="V3119">
        <v>2026</v>
      </c>
      <c r="W3119" t="s">
        <v>28</v>
      </c>
      <c r="X3119">
        <v>3</v>
      </c>
    </row>
    <row r="3120" spans="1:24" x14ac:dyDescent="0.3">
      <c r="A3120">
        <v>3119</v>
      </c>
      <c r="B3120" t="s">
        <v>41</v>
      </c>
      <c r="C3120" t="str">
        <f>_xlfn.XLOOKUP(B3120,Lookup_table!B:B,Lookup_table!C:C)</f>
        <v>Data</v>
      </c>
      <c r="D3120" t="s">
        <v>34</v>
      </c>
      <c r="E3120" t="s">
        <v>38</v>
      </c>
      <c r="F3120" t="s">
        <v>44</v>
      </c>
      <c r="G3120" t="s">
        <v>30</v>
      </c>
      <c r="H3120" t="str">
        <f t="shared" si="192"/>
        <v>Onsite/Hybrid</v>
      </c>
      <c r="I3120" t="s">
        <v>26</v>
      </c>
      <c r="J3120" t="str">
        <f t="shared" si="193"/>
        <v>3-6 yrs</v>
      </c>
      <c r="K3120">
        <f t="shared" ca="1" si="195"/>
        <v>3</v>
      </c>
      <c r="L3120" t="s">
        <v>27</v>
      </c>
      <c r="M3120">
        <v>1</v>
      </c>
      <c r="N3120">
        <v>0</v>
      </c>
      <c r="O3120">
        <v>1</v>
      </c>
      <c r="P3120">
        <v>0</v>
      </c>
      <c r="Q3120">
        <v>0</v>
      </c>
      <c r="R3120">
        <f>SUM(M3120:N3120:O3120:P3120:Q3120)</f>
        <v>2</v>
      </c>
      <c r="S3120" s="1">
        <v>89350</v>
      </c>
      <c r="T3120" s="1" t="str">
        <f t="shared" si="194"/>
        <v>Medium</v>
      </c>
      <c r="U3120">
        <v>12</v>
      </c>
      <c r="V3120">
        <v>2025</v>
      </c>
      <c r="W3120" t="s">
        <v>28</v>
      </c>
      <c r="X3120">
        <v>7</v>
      </c>
    </row>
    <row r="3121" spans="1:24" x14ac:dyDescent="0.3">
      <c r="A3121">
        <v>3120</v>
      </c>
      <c r="B3121" t="s">
        <v>36</v>
      </c>
      <c r="C3121" t="str">
        <f>_xlfn.XLOOKUP(B3121,Lookup_table!B:B,Lookup_table!C:C)</f>
        <v>Data</v>
      </c>
      <c r="D3121" t="s">
        <v>22</v>
      </c>
      <c r="E3121" t="s">
        <v>15</v>
      </c>
      <c r="F3121" t="s">
        <v>29</v>
      </c>
      <c r="G3121" t="s">
        <v>25</v>
      </c>
      <c r="H3121" t="str">
        <f t="shared" si="192"/>
        <v>Onsite/Hybrid</v>
      </c>
      <c r="I3121" t="s">
        <v>18</v>
      </c>
      <c r="J3121" t="str">
        <f t="shared" si="193"/>
        <v>7+ yrs</v>
      </c>
      <c r="K3121">
        <f t="shared" ca="1" si="195"/>
        <v>14</v>
      </c>
      <c r="L3121" t="s">
        <v>19</v>
      </c>
      <c r="M3121">
        <v>1</v>
      </c>
      <c r="N3121">
        <v>0</v>
      </c>
      <c r="O3121">
        <v>1</v>
      </c>
      <c r="P3121">
        <v>1</v>
      </c>
      <c r="Q3121">
        <v>1</v>
      </c>
      <c r="R3121">
        <f>SUM(M3121:N3121:O3121:P3121:Q3121)</f>
        <v>4</v>
      </c>
      <c r="S3121" s="1">
        <v>163061</v>
      </c>
      <c r="T3121" s="1" t="str">
        <f t="shared" si="194"/>
        <v>High</v>
      </c>
      <c r="U3121">
        <v>7</v>
      </c>
      <c r="V3121">
        <v>2022</v>
      </c>
      <c r="W3121" t="s">
        <v>28</v>
      </c>
      <c r="X3121">
        <v>3</v>
      </c>
    </row>
    <row r="3122" spans="1:24" x14ac:dyDescent="0.3">
      <c r="A3122">
        <v>3121</v>
      </c>
      <c r="B3122" t="s">
        <v>50</v>
      </c>
      <c r="C3122" t="str">
        <f>_xlfn.XLOOKUP(B3122,Lookup_table!B:B,Lookup_table!C:C)</f>
        <v>AI</v>
      </c>
      <c r="D3122" t="s">
        <v>34</v>
      </c>
      <c r="E3122" t="s">
        <v>42</v>
      </c>
      <c r="F3122" t="s">
        <v>44</v>
      </c>
      <c r="G3122" t="s">
        <v>25</v>
      </c>
      <c r="H3122" t="str">
        <f t="shared" si="192"/>
        <v>Onsite/Hybrid</v>
      </c>
      <c r="I3122" t="s">
        <v>18</v>
      </c>
      <c r="J3122" t="str">
        <f t="shared" si="193"/>
        <v>7+ yrs</v>
      </c>
      <c r="K3122">
        <f t="shared" ca="1" si="195"/>
        <v>10</v>
      </c>
      <c r="L3122" t="s">
        <v>27</v>
      </c>
      <c r="M3122">
        <v>1</v>
      </c>
      <c r="N3122">
        <v>1</v>
      </c>
      <c r="O3122">
        <v>1</v>
      </c>
      <c r="P3122">
        <v>0</v>
      </c>
      <c r="Q3122">
        <v>1</v>
      </c>
      <c r="R3122">
        <f>SUM(M3122:N3122:O3122:P3122:Q3122)</f>
        <v>4</v>
      </c>
      <c r="S3122" s="1">
        <v>160356</v>
      </c>
      <c r="T3122" s="1" t="str">
        <f t="shared" si="194"/>
        <v>High</v>
      </c>
      <c r="U3122">
        <v>8</v>
      </c>
      <c r="V3122">
        <v>2023</v>
      </c>
      <c r="W3122" t="s">
        <v>20</v>
      </c>
      <c r="X3122">
        <v>6</v>
      </c>
    </row>
    <row r="3123" spans="1:24" x14ac:dyDescent="0.3">
      <c r="A3123">
        <v>3122</v>
      </c>
      <c r="B3123" t="s">
        <v>50</v>
      </c>
      <c r="C3123" t="str">
        <f>_xlfn.XLOOKUP(B3123,Lookup_table!B:B,Lookup_table!C:C)</f>
        <v>AI</v>
      </c>
      <c r="D3123" t="s">
        <v>34</v>
      </c>
      <c r="E3123" t="s">
        <v>38</v>
      </c>
      <c r="F3123" t="s">
        <v>44</v>
      </c>
      <c r="G3123" t="s">
        <v>25</v>
      </c>
      <c r="H3123" t="str">
        <f t="shared" si="192"/>
        <v>Onsite/Hybrid</v>
      </c>
      <c r="I3123" t="s">
        <v>26</v>
      </c>
      <c r="J3123" t="str">
        <f t="shared" si="193"/>
        <v>3-6 yrs</v>
      </c>
      <c r="K3123">
        <f t="shared" ca="1" si="195"/>
        <v>3</v>
      </c>
      <c r="L3123" t="s">
        <v>39</v>
      </c>
      <c r="M3123">
        <v>0</v>
      </c>
      <c r="N3123">
        <v>0</v>
      </c>
      <c r="O3123">
        <v>0</v>
      </c>
      <c r="P3123">
        <v>1</v>
      </c>
      <c r="Q3123">
        <v>1</v>
      </c>
      <c r="R3123">
        <f>SUM(M3123:N3123:O3123:P3123:Q3123)</f>
        <v>2</v>
      </c>
      <c r="S3123" s="1">
        <v>136735</v>
      </c>
      <c r="T3123" s="1" t="str">
        <f t="shared" si="194"/>
        <v>High</v>
      </c>
      <c r="U3123">
        <v>6</v>
      </c>
      <c r="V3123">
        <v>2025</v>
      </c>
      <c r="W3123" t="s">
        <v>28</v>
      </c>
      <c r="X3123">
        <v>9</v>
      </c>
    </row>
    <row r="3124" spans="1:24" x14ac:dyDescent="0.3">
      <c r="A3124">
        <v>3123</v>
      </c>
      <c r="B3124" t="s">
        <v>41</v>
      </c>
      <c r="C3124" t="str">
        <f>_xlfn.XLOOKUP(B3124,Lookup_table!B:B,Lookup_table!C:C)</f>
        <v>Data</v>
      </c>
      <c r="D3124" t="s">
        <v>37</v>
      </c>
      <c r="E3124" t="s">
        <v>40</v>
      </c>
      <c r="F3124" t="s">
        <v>52</v>
      </c>
      <c r="G3124" t="s">
        <v>17</v>
      </c>
      <c r="H3124" t="str">
        <f t="shared" si="192"/>
        <v>Remote</v>
      </c>
      <c r="I3124" t="s">
        <v>26</v>
      </c>
      <c r="J3124" t="str">
        <f t="shared" si="193"/>
        <v>3-6 yrs</v>
      </c>
      <c r="K3124">
        <f t="shared" ca="1" si="195"/>
        <v>3</v>
      </c>
      <c r="L3124" t="s">
        <v>19</v>
      </c>
      <c r="M3124">
        <v>1</v>
      </c>
      <c r="N3124">
        <v>0</v>
      </c>
      <c r="O3124">
        <v>1</v>
      </c>
      <c r="P3124">
        <v>0</v>
      </c>
      <c r="Q3124">
        <v>0</v>
      </c>
      <c r="R3124">
        <f>SUM(M3124:N3124:O3124:P3124:Q3124)</f>
        <v>2</v>
      </c>
      <c r="S3124" s="1">
        <v>92330</v>
      </c>
      <c r="T3124" s="1" t="str">
        <f t="shared" si="194"/>
        <v>Medium</v>
      </c>
      <c r="U3124">
        <v>1</v>
      </c>
      <c r="V3124">
        <v>2020</v>
      </c>
      <c r="W3124" t="s">
        <v>20</v>
      </c>
      <c r="X3124">
        <v>1</v>
      </c>
    </row>
    <row r="3125" spans="1:24" x14ac:dyDescent="0.3">
      <c r="A3125">
        <v>3124</v>
      </c>
      <c r="B3125" t="s">
        <v>41</v>
      </c>
      <c r="C3125" t="str">
        <f>_xlfn.XLOOKUP(B3125,Lookup_table!B:B,Lookup_table!C:C)</f>
        <v>Data</v>
      </c>
      <c r="D3125" t="s">
        <v>14</v>
      </c>
      <c r="E3125" t="s">
        <v>23</v>
      </c>
      <c r="F3125" t="s">
        <v>44</v>
      </c>
      <c r="G3125" t="s">
        <v>17</v>
      </c>
      <c r="H3125" t="str">
        <f t="shared" si="192"/>
        <v>Remote</v>
      </c>
      <c r="I3125" t="s">
        <v>18</v>
      </c>
      <c r="J3125" t="str">
        <f t="shared" si="193"/>
        <v>7+ yrs</v>
      </c>
      <c r="K3125">
        <f t="shared" ca="1" si="195"/>
        <v>14</v>
      </c>
      <c r="L3125" t="s">
        <v>19</v>
      </c>
      <c r="M3125">
        <v>0</v>
      </c>
      <c r="N3125">
        <v>1</v>
      </c>
      <c r="O3125">
        <v>1</v>
      </c>
      <c r="P3125">
        <v>1</v>
      </c>
      <c r="Q3125">
        <v>1</v>
      </c>
      <c r="R3125">
        <f>SUM(M3125:N3125:O3125:P3125:Q3125)</f>
        <v>4</v>
      </c>
      <c r="S3125" s="1">
        <v>136466</v>
      </c>
      <c r="T3125" s="1" t="str">
        <f t="shared" si="194"/>
        <v>High</v>
      </c>
      <c r="U3125">
        <v>7</v>
      </c>
      <c r="V3125">
        <v>2026</v>
      </c>
      <c r="W3125" t="s">
        <v>28</v>
      </c>
      <c r="X3125">
        <v>8</v>
      </c>
    </row>
    <row r="3126" spans="1:24" x14ac:dyDescent="0.3">
      <c r="A3126">
        <v>3125</v>
      </c>
      <c r="B3126" t="s">
        <v>21</v>
      </c>
      <c r="C3126" t="str">
        <f>_xlfn.XLOOKUP(B3126,Lookup_table!B:B,Lookup_table!C:C)</f>
        <v>AI</v>
      </c>
      <c r="D3126" t="s">
        <v>14</v>
      </c>
      <c r="E3126" t="s">
        <v>23</v>
      </c>
      <c r="F3126" t="s">
        <v>44</v>
      </c>
      <c r="G3126" t="s">
        <v>17</v>
      </c>
      <c r="H3126" t="str">
        <f t="shared" si="192"/>
        <v>Remote</v>
      </c>
      <c r="I3126" t="s">
        <v>18</v>
      </c>
      <c r="J3126" t="str">
        <f t="shared" si="193"/>
        <v>7+ yrs</v>
      </c>
      <c r="K3126">
        <f t="shared" ca="1" si="195"/>
        <v>15</v>
      </c>
      <c r="L3126" t="s">
        <v>27</v>
      </c>
      <c r="M3126">
        <v>1</v>
      </c>
      <c r="N3126">
        <v>1</v>
      </c>
      <c r="O3126">
        <v>0</v>
      </c>
      <c r="P3126">
        <v>1</v>
      </c>
      <c r="Q3126">
        <v>1</v>
      </c>
      <c r="R3126">
        <f>SUM(M3126:N3126:O3126:P3126:Q3126)</f>
        <v>4</v>
      </c>
      <c r="S3126" s="1">
        <v>163974</v>
      </c>
      <c r="T3126" s="1" t="str">
        <f t="shared" si="194"/>
        <v>High</v>
      </c>
      <c r="U3126">
        <v>9</v>
      </c>
      <c r="V3126">
        <v>2022</v>
      </c>
      <c r="W3126" t="s">
        <v>34</v>
      </c>
      <c r="X3126">
        <v>5</v>
      </c>
    </row>
    <row r="3127" spans="1:24" x14ac:dyDescent="0.3">
      <c r="A3127">
        <v>3126</v>
      </c>
      <c r="B3127" t="s">
        <v>41</v>
      </c>
      <c r="C3127" t="str">
        <f>_xlfn.XLOOKUP(B3127,Lookup_table!B:B,Lookup_table!C:C)</f>
        <v>Data</v>
      </c>
      <c r="D3127" t="s">
        <v>14</v>
      </c>
      <c r="E3127" t="s">
        <v>15</v>
      </c>
      <c r="F3127" t="s">
        <v>29</v>
      </c>
      <c r="G3127" t="s">
        <v>25</v>
      </c>
      <c r="H3127" t="str">
        <f t="shared" si="192"/>
        <v>Onsite/Hybrid</v>
      </c>
      <c r="I3127" t="s">
        <v>26</v>
      </c>
      <c r="J3127" t="str">
        <f t="shared" si="193"/>
        <v>3-6 yrs</v>
      </c>
      <c r="K3127">
        <f t="shared" ca="1" si="195"/>
        <v>5</v>
      </c>
      <c r="L3127" t="s">
        <v>39</v>
      </c>
      <c r="M3127">
        <v>0</v>
      </c>
      <c r="N3127">
        <v>0</v>
      </c>
      <c r="O3127">
        <v>0</v>
      </c>
      <c r="P3127">
        <v>1</v>
      </c>
      <c r="Q3127">
        <v>1</v>
      </c>
      <c r="R3127">
        <f>SUM(M3127:N3127:O3127:P3127:Q3127)</f>
        <v>2</v>
      </c>
      <c r="S3127" s="1">
        <v>97815</v>
      </c>
      <c r="T3127" s="1" t="str">
        <f t="shared" si="194"/>
        <v>Medium</v>
      </c>
      <c r="U3127">
        <v>6</v>
      </c>
      <c r="V3127">
        <v>2025</v>
      </c>
      <c r="W3127" t="s">
        <v>28</v>
      </c>
      <c r="X3127">
        <v>8</v>
      </c>
    </row>
    <row r="3128" spans="1:24" x14ac:dyDescent="0.3">
      <c r="A3128">
        <v>3127</v>
      </c>
      <c r="B3128" t="s">
        <v>50</v>
      </c>
      <c r="C3128" t="str">
        <f>_xlfn.XLOOKUP(B3128,Lookup_table!B:B,Lookup_table!C:C)</f>
        <v>AI</v>
      </c>
      <c r="D3128" t="s">
        <v>22</v>
      </c>
      <c r="E3128" t="s">
        <v>40</v>
      </c>
      <c r="F3128" t="s">
        <v>44</v>
      </c>
      <c r="G3128" t="s">
        <v>17</v>
      </c>
      <c r="H3128" t="str">
        <f t="shared" si="192"/>
        <v>Remote</v>
      </c>
      <c r="I3128" t="s">
        <v>26</v>
      </c>
      <c r="J3128" t="str">
        <f t="shared" si="193"/>
        <v>3-6 yrs</v>
      </c>
      <c r="K3128">
        <f t="shared" ca="1" si="195"/>
        <v>5</v>
      </c>
      <c r="L3128" t="s">
        <v>19</v>
      </c>
      <c r="M3128">
        <v>1</v>
      </c>
      <c r="N3128">
        <v>0</v>
      </c>
      <c r="O3128">
        <v>1</v>
      </c>
      <c r="P3128">
        <v>0</v>
      </c>
      <c r="Q3128">
        <v>1</v>
      </c>
      <c r="R3128">
        <f>SUM(M3128:N3128:O3128:P3128:Q3128)</f>
        <v>3</v>
      </c>
      <c r="S3128" s="1">
        <v>161897</v>
      </c>
      <c r="T3128" s="1" t="str">
        <f t="shared" si="194"/>
        <v>High</v>
      </c>
      <c r="U3128">
        <v>4</v>
      </c>
      <c r="V3128">
        <v>2022</v>
      </c>
      <c r="W3128" t="s">
        <v>28</v>
      </c>
      <c r="X3128">
        <v>8</v>
      </c>
    </row>
    <row r="3129" spans="1:24" x14ac:dyDescent="0.3">
      <c r="A3129">
        <v>3128</v>
      </c>
      <c r="B3129" t="s">
        <v>33</v>
      </c>
      <c r="C3129" t="str">
        <f>_xlfn.XLOOKUP(B3129,Lookup_table!B:B,Lookup_table!C:C)</f>
        <v>Data</v>
      </c>
      <c r="D3129" t="s">
        <v>22</v>
      </c>
      <c r="E3129" t="s">
        <v>38</v>
      </c>
      <c r="F3129" t="s">
        <v>16</v>
      </c>
      <c r="G3129" t="s">
        <v>17</v>
      </c>
      <c r="H3129" t="str">
        <f t="shared" si="192"/>
        <v>Remote</v>
      </c>
      <c r="I3129" t="s">
        <v>18</v>
      </c>
      <c r="J3129" t="str">
        <f t="shared" si="193"/>
        <v>7+ yrs</v>
      </c>
      <c r="K3129">
        <f t="shared" ca="1" si="195"/>
        <v>13</v>
      </c>
      <c r="L3129" t="s">
        <v>27</v>
      </c>
      <c r="M3129">
        <v>1</v>
      </c>
      <c r="N3129">
        <v>1</v>
      </c>
      <c r="O3129">
        <v>1</v>
      </c>
      <c r="P3129">
        <v>1</v>
      </c>
      <c r="Q3129">
        <v>1</v>
      </c>
      <c r="R3129">
        <f>SUM(M3129:N3129:O3129:P3129:Q3129)</f>
        <v>5</v>
      </c>
      <c r="S3129" s="1">
        <v>159925</v>
      </c>
      <c r="T3129" s="1" t="str">
        <f t="shared" si="194"/>
        <v>High</v>
      </c>
      <c r="U3129">
        <v>3</v>
      </c>
      <c r="V3129">
        <v>2020</v>
      </c>
      <c r="W3129" t="s">
        <v>28</v>
      </c>
      <c r="X3129">
        <v>3</v>
      </c>
    </row>
    <row r="3130" spans="1:24" x14ac:dyDescent="0.3">
      <c r="A3130">
        <v>3129</v>
      </c>
      <c r="B3130" t="s">
        <v>31</v>
      </c>
      <c r="C3130" t="str">
        <f>_xlfn.XLOOKUP(B3130,Lookup_table!B:B,Lookup_table!C:C)</f>
        <v>Business</v>
      </c>
      <c r="D3130" t="s">
        <v>37</v>
      </c>
      <c r="E3130" t="s">
        <v>40</v>
      </c>
      <c r="F3130" t="s">
        <v>51</v>
      </c>
      <c r="G3130" t="s">
        <v>30</v>
      </c>
      <c r="H3130" t="str">
        <f t="shared" si="192"/>
        <v>Onsite/Hybrid</v>
      </c>
      <c r="I3130" t="s">
        <v>26</v>
      </c>
      <c r="J3130" t="str">
        <f t="shared" si="193"/>
        <v>3-6 yrs</v>
      </c>
      <c r="K3130">
        <f t="shared" ca="1" si="195"/>
        <v>3</v>
      </c>
      <c r="L3130" t="s">
        <v>39</v>
      </c>
      <c r="M3130">
        <v>1</v>
      </c>
      <c r="N3130">
        <v>1</v>
      </c>
      <c r="O3130">
        <v>0</v>
      </c>
      <c r="P3130">
        <v>0</v>
      </c>
      <c r="Q3130">
        <v>1</v>
      </c>
      <c r="R3130">
        <f>SUM(M3130:N3130:O3130:P3130:Q3130)</f>
        <v>3</v>
      </c>
      <c r="S3130" s="1">
        <v>85269</v>
      </c>
      <c r="T3130" s="1" t="str">
        <f t="shared" si="194"/>
        <v>Medium</v>
      </c>
      <c r="U3130">
        <v>5</v>
      </c>
      <c r="V3130">
        <v>2024</v>
      </c>
      <c r="W3130" t="s">
        <v>28</v>
      </c>
      <c r="X3130">
        <v>7</v>
      </c>
    </row>
    <row r="3131" spans="1:24" x14ac:dyDescent="0.3">
      <c r="A3131">
        <v>3130</v>
      </c>
      <c r="B3131" t="s">
        <v>21</v>
      </c>
      <c r="C3131" t="str">
        <f>_xlfn.XLOOKUP(B3131,Lookup_table!B:B,Lookup_table!C:C)</f>
        <v>AI</v>
      </c>
      <c r="D3131" t="s">
        <v>14</v>
      </c>
      <c r="E3131" t="s">
        <v>42</v>
      </c>
      <c r="F3131" t="s">
        <v>44</v>
      </c>
      <c r="G3131" t="s">
        <v>25</v>
      </c>
      <c r="H3131" t="str">
        <f t="shared" si="192"/>
        <v>Onsite/Hybrid</v>
      </c>
      <c r="I3131" t="s">
        <v>18</v>
      </c>
      <c r="J3131" t="str">
        <f t="shared" si="193"/>
        <v>7+ yrs</v>
      </c>
      <c r="K3131">
        <f t="shared" ca="1" si="195"/>
        <v>15</v>
      </c>
      <c r="L3131" t="s">
        <v>39</v>
      </c>
      <c r="M3131">
        <v>0</v>
      </c>
      <c r="N3131">
        <v>0</v>
      </c>
      <c r="O3131">
        <v>1</v>
      </c>
      <c r="P3131">
        <v>1</v>
      </c>
      <c r="Q3131">
        <v>1</v>
      </c>
      <c r="R3131">
        <f>SUM(M3131:N3131:O3131:P3131:Q3131)</f>
        <v>3</v>
      </c>
      <c r="S3131" s="1">
        <v>175139</v>
      </c>
      <c r="T3131" s="1" t="str">
        <f t="shared" si="194"/>
        <v>High</v>
      </c>
      <c r="U3131">
        <v>12</v>
      </c>
      <c r="V3131">
        <v>2022</v>
      </c>
      <c r="W3131" t="s">
        <v>28</v>
      </c>
      <c r="X3131">
        <v>5</v>
      </c>
    </row>
    <row r="3132" spans="1:24" x14ac:dyDescent="0.3">
      <c r="A3132">
        <v>3131</v>
      </c>
      <c r="B3132" t="s">
        <v>50</v>
      </c>
      <c r="C3132" t="str">
        <f>_xlfn.XLOOKUP(B3132,Lookup_table!B:B,Lookup_table!C:C)</f>
        <v>AI</v>
      </c>
      <c r="D3132" t="s">
        <v>37</v>
      </c>
      <c r="E3132" t="s">
        <v>42</v>
      </c>
      <c r="F3132" t="s">
        <v>43</v>
      </c>
      <c r="G3132" t="s">
        <v>25</v>
      </c>
      <c r="H3132" t="str">
        <f t="shared" si="192"/>
        <v>Onsite/Hybrid</v>
      </c>
      <c r="I3132" t="s">
        <v>26</v>
      </c>
      <c r="J3132" t="str">
        <f t="shared" si="193"/>
        <v>3-6 yrs</v>
      </c>
      <c r="K3132">
        <f t="shared" ca="1" si="195"/>
        <v>3</v>
      </c>
      <c r="L3132" t="s">
        <v>27</v>
      </c>
      <c r="M3132">
        <v>1</v>
      </c>
      <c r="N3132">
        <v>1</v>
      </c>
      <c r="O3132">
        <v>1</v>
      </c>
      <c r="P3132">
        <v>0</v>
      </c>
      <c r="Q3132">
        <v>1</v>
      </c>
      <c r="R3132">
        <f>SUM(M3132:N3132:O3132:P3132:Q3132)</f>
        <v>4</v>
      </c>
      <c r="S3132" s="1">
        <v>137697</v>
      </c>
      <c r="T3132" s="1" t="str">
        <f t="shared" si="194"/>
        <v>High</v>
      </c>
      <c r="U3132">
        <v>2</v>
      </c>
      <c r="V3132">
        <v>2022</v>
      </c>
      <c r="W3132" t="s">
        <v>34</v>
      </c>
      <c r="X3132">
        <v>5</v>
      </c>
    </row>
    <row r="3133" spans="1:24" x14ac:dyDescent="0.3">
      <c r="A3133">
        <v>3132</v>
      </c>
      <c r="B3133" t="s">
        <v>21</v>
      </c>
      <c r="C3133" t="str">
        <f>_xlfn.XLOOKUP(B3133,Lookup_table!B:B,Lookup_table!C:C)</f>
        <v>AI</v>
      </c>
      <c r="D3133" t="s">
        <v>14</v>
      </c>
      <c r="E3133" t="s">
        <v>23</v>
      </c>
      <c r="F3133" t="s">
        <v>44</v>
      </c>
      <c r="G3133" t="s">
        <v>17</v>
      </c>
      <c r="H3133" t="str">
        <f t="shared" si="192"/>
        <v>Remote</v>
      </c>
      <c r="I3133" t="s">
        <v>35</v>
      </c>
      <c r="J3133" t="str">
        <f t="shared" si="193"/>
        <v>0-2 yrs</v>
      </c>
      <c r="K3133">
        <f t="shared" ca="1" si="195"/>
        <v>1</v>
      </c>
      <c r="L3133" t="s">
        <v>19</v>
      </c>
      <c r="M3133">
        <v>0</v>
      </c>
      <c r="N3133">
        <v>1</v>
      </c>
      <c r="O3133">
        <v>1</v>
      </c>
      <c r="P3133">
        <v>1</v>
      </c>
      <c r="Q3133">
        <v>0</v>
      </c>
      <c r="R3133">
        <f>SUM(M3133:N3133:O3133:P3133:Q3133)</f>
        <v>3</v>
      </c>
      <c r="S3133" s="1">
        <v>115372</v>
      </c>
      <c r="T3133" s="1" t="str">
        <f t="shared" si="194"/>
        <v>Medium</v>
      </c>
      <c r="U3133">
        <v>10</v>
      </c>
      <c r="V3133">
        <v>2021</v>
      </c>
      <c r="W3133" t="s">
        <v>28</v>
      </c>
      <c r="X3133">
        <v>2</v>
      </c>
    </row>
    <row r="3134" spans="1:24" x14ac:dyDescent="0.3">
      <c r="A3134">
        <v>3133</v>
      </c>
      <c r="B3134" t="s">
        <v>50</v>
      </c>
      <c r="C3134" t="str">
        <f>_xlfn.XLOOKUP(B3134,Lookup_table!B:B,Lookup_table!C:C)</f>
        <v>AI</v>
      </c>
      <c r="D3134" t="s">
        <v>14</v>
      </c>
      <c r="E3134" t="s">
        <v>32</v>
      </c>
      <c r="F3134" t="s">
        <v>51</v>
      </c>
      <c r="G3134" t="s">
        <v>17</v>
      </c>
      <c r="H3134" t="str">
        <f t="shared" si="192"/>
        <v>Remote</v>
      </c>
      <c r="I3134" t="s">
        <v>26</v>
      </c>
      <c r="J3134" t="str">
        <f t="shared" si="193"/>
        <v>3-6 yrs</v>
      </c>
      <c r="K3134">
        <f t="shared" ca="1" si="195"/>
        <v>4</v>
      </c>
      <c r="L3134" t="s">
        <v>27</v>
      </c>
      <c r="M3134">
        <v>1</v>
      </c>
      <c r="N3134">
        <v>1</v>
      </c>
      <c r="O3134">
        <v>1</v>
      </c>
      <c r="P3134">
        <v>0</v>
      </c>
      <c r="Q3134">
        <v>1</v>
      </c>
      <c r="R3134">
        <f>SUM(M3134:N3134:O3134:P3134:Q3134)</f>
        <v>4</v>
      </c>
      <c r="S3134" s="1">
        <v>141361</v>
      </c>
      <c r="T3134" s="1" t="str">
        <f t="shared" si="194"/>
        <v>High</v>
      </c>
      <c r="U3134">
        <v>6</v>
      </c>
      <c r="V3134">
        <v>2023</v>
      </c>
      <c r="W3134" t="s">
        <v>34</v>
      </c>
      <c r="X3134">
        <v>5</v>
      </c>
    </row>
    <row r="3135" spans="1:24" x14ac:dyDescent="0.3">
      <c r="A3135">
        <v>3134</v>
      </c>
      <c r="B3135" t="s">
        <v>31</v>
      </c>
      <c r="C3135" t="str">
        <f>_xlfn.XLOOKUP(B3135,Lookup_table!B:B,Lookup_table!C:C)</f>
        <v>Business</v>
      </c>
      <c r="D3135" t="s">
        <v>34</v>
      </c>
      <c r="E3135" t="s">
        <v>42</v>
      </c>
      <c r="F3135" t="s">
        <v>16</v>
      </c>
      <c r="G3135" t="s">
        <v>30</v>
      </c>
      <c r="H3135" t="str">
        <f t="shared" si="192"/>
        <v>Onsite/Hybrid</v>
      </c>
      <c r="I3135" t="s">
        <v>26</v>
      </c>
      <c r="J3135" t="str">
        <f t="shared" si="193"/>
        <v>3-6 yrs</v>
      </c>
      <c r="K3135">
        <f t="shared" ca="1" si="195"/>
        <v>4</v>
      </c>
      <c r="L3135" t="s">
        <v>19</v>
      </c>
      <c r="M3135">
        <v>0</v>
      </c>
      <c r="N3135">
        <v>1</v>
      </c>
      <c r="O3135">
        <v>0</v>
      </c>
      <c r="P3135">
        <v>0</v>
      </c>
      <c r="Q3135">
        <v>0</v>
      </c>
      <c r="R3135">
        <f>SUM(M3135:N3135:O3135:P3135:Q3135)</f>
        <v>1</v>
      </c>
      <c r="S3135" s="1">
        <v>75613</v>
      </c>
      <c r="T3135" s="1" t="str">
        <f t="shared" si="194"/>
        <v>Medium</v>
      </c>
      <c r="U3135">
        <v>10</v>
      </c>
      <c r="V3135">
        <v>2022</v>
      </c>
      <c r="W3135" t="s">
        <v>20</v>
      </c>
      <c r="X3135">
        <v>2</v>
      </c>
    </row>
    <row r="3136" spans="1:24" x14ac:dyDescent="0.3">
      <c r="A3136">
        <v>3135</v>
      </c>
      <c r="B3136" t="s">
        <v>41</v>
      </c>
      <c r="C3136" t="str">
        <f>_xlfn.XLOOKUP(B3136,Lookup_table!B:B,Lookup_table!C:C)</f>
        <v>Data</v>
      </c>
      <c r="D3136" t="s">
        <v>14</v>
      </c>
      <c r="E3136" t="s">
        <v>15</v>
      </c>
      <c r="F3136" t="s">
        <v>24</v>
      </c>
      <c r="G3136" t="s">
        <v>30</v>
      </c>
      <c r="H3136" t="str">
        <f t="shared" si="192"/>
        <v>Onsite/Hybrid</v>
      </c>
      <c r="I3136" t="s">
        <v>18</v>
      </c>
      <c r="J3136" t="str">
        <f t="shared" si="193"/>
        <v>7+ yrs</v>
      </c>
      <c r="K3136">
        <f t="shared" ca="1" si="195"/>
        <v>15</v>
      </c>
      <c r="L3136" t="s">
        <v>39</v>
      </c>
      <c r="M3136">
        <v>0</v>
      </c>
      <c r="N3136">
        <v>1</v>
      </c>
      <c r="O3136">
        <v>1</v>
      </c>
      <c r="P3136">
        <v>1</v>
      </c>
      <c r="Q3136">
        <v>1</v>
      </c>
      <c r="R3136">
        <f>SUM(M3136:N3136:O3136:P3136:Q3136)</f>
        <v>4</v>
      </c>
      <c r="S3136" s="1">
        <v>141746</v>
      </c>
      <c r="T3136" s="1" t="str">
        <f t="shared" si="194"/>
        <v>High</v>
      </c>
      <c r="U3136">
        <v>2</v>
      </c>
      <c r="V3136">
        <v>2023</v>
      </c>
      <c r="W3136" t="s">
        <v>28</v>
      </c>
      <c r="X3136">
        <v>6</v>
      </c>
    </row>
    <row r="3137" spans="1:24" x14ac:dyDescent="0.3">
      <c r="A3137">
        <v>3136</v>
      </c>
      <c r="B3137" t="s">
        <v>50</v>
      </c>
      <c r="C3137" t="str">
        <f>_xlfn.XLOOKUP(B3137,Lookup_table!B:B,Lookup_table!C:C)</f>
        <v>AI</v>
      </c>
      <c r="D3137" t="s">
        <v>37</v>
      </c>
      <c r="E3137" t="s">
        <v>23</v>
      </c>
      <c r="F3137" t="s">
        <v>29</v>
      </c>
      <c r="G3137" t="s">
        <v>30</v>
      </c>
      <c r="H3137" t="str">
        <f t="shared" si="192"/>
        <v>Onsite/Hybrid</v>
      </c>
      <c r="I3137" t="s">
        <v>35</v>
      </c>
      <c r="J3137" t="str">
        <f t="shared" si="193"/>
        <v>0-2 yrs</v>
      </c>
      <c r="K3137">
        <f t="shared" ca="1" si="195"/>
        <v>2</v>
      </c>
      <c r="L3137" t="s">
        <v>19</v>
      </c>
      <c r="M3137">
        <v>1</v>
      </c>
      <c r="N3137">
        <v>0</v>
      </c>
      <c r="O3137">
        <v>0</v>
      </c>
      <c r="P3137">
        <v>0</v>
      </c>
      <c r="Q3137">
        <v>0</v>
      </c>
      <c r="R3137">
        <f>SUM(M3137:N3137:O3137:P3137:Q3137)</f>
        <v>1</v>
      </c>
      <c r="S3137" s="1">
        <v>90659</v>
      </c>
      <c r="T3137" s="1" t="str">
        <f t="shared" si="194"/>
        <v>Medium</v>
      </c>
      <c r="U3137">
        <v>5</v>
      </c>
      <c r="V3137">
        <v>2023</v>
      </c>
      <c r="W3137" t="s">
        <v>20</v>
      </c>
      <c r="X3137">
        <v>5</v>
      </c>
    </row>
    <row r="3138" spans="1:24" x14ac:dyDescent="0.3">
      <c r="A3138">
        <v>3137</v>
      </c>
      <c r="B3138" t="s">
        <v>33</v>
      </c>
      <c r="C3138" t="str">
        <f>_xlfn.XLOOKUP(B3138,Lookup_table!B:B,Lookup_table!C:C)</f>
        <v>Data</v>
      </c>
      <c r="D3138" t="s">
        <v>22</v>
      </c>
      <c r="E3138" t="s">
        <v>42</v>
      </c>
      <c r="F3138" t="s">
        <v>16</v>
      </c>
      <c r="G3138" t="s">
        <v>25</v>
      </c>
      <c r="H3138" t="str">
        <f t="shared" ref="H3138:H3201" si="196">IF(G3138="Remote","Remote","Onsite/Hybrid")</f>
        <v>Onsite/Hybrid</v>
      </c>
      <c r="I3138" t="s">
        <v>35</v>
      </c>
      <c r="J3138" t="str">
        <f t="shared" ref="J3138:J3201" si="197">IF(I3138="Entry","0-2 yrs",IF(I3138="Mid","3-6 yrs","7+ yrs"))</f>
        <v>0-2 yrs</v>
      </c>
      <c r="K3138">
        <f t="shared" ca="1" si="195"/>
        <v>1</v>
      </c>
      <c r="L3138" t="s">
        <v>19</v>
      </c>
      <c r="M3138">
        <v>0</v>
      </c>
      <c r="N3138">
        <v>0</v>
      </c>
      <c r="O3138">
        <v>1</v>
      </c>
      <c r="P3138">
        <v>0</v>
      </c>
      <c r="Q3138">
        <v>1</v>
      </c>
      <c r="R3138">
        <f>SUM(M3138:N3138:O3138:P3138:Q3138)</f>
        <v>2</v>
      </c>
      <c r="S3138" s="1">
        <v>91119</v>
      </c>
      <c r="T3138" s="1" t="str">
        <f t="shared" ref="T3138:T3201" si="198">IF(S3138&lt;=70000,"Low",IF(S3138&lt;=120000,"Medium","High"))</f>
        <v>Medium</v>
      </c>
      <c r="U3138">
        <v>9</v>
      </c>
      <c r="V3138">
        <v>2022</v>
      </c>
      <c r="W3138" t="s">
        <v>20</v>
      </c>
      <c r="X3138">
        <v>2</v>
      </c>
    </row>
    <row r="3139" spans="1:24" x14ac:dyDescent="0.3">
      <c r="A3139">
        <v>3138</v>
      </c>
      <c r="B3139" t="s">
        <v>21</v>
      </c>
      <c r="C3139" t="str">
        <f>_xlfn.XLOOKUP(B3139,Lookup_table!B:B,Lookup_table!C:C)</f>
        <v>AI</v>
      </c>
      <c r="D3139" t="s">
        <v>34</v>
      </c>
      <c r="E3139" t="s">
        <v>23</v>
      </c>
      <c r="F3139" t="s">
        <v>16</v>
      </c>
      <c r="G3139" t="s">
        <v>25</v>
      </c>
      <c r="H3139" t="str">
        <f t="shared" si="196"/>
        <v>Onsite/Hybrid</v>
      </c>
      <c r="I3139" t="s">
        <v>18</v>
      </c>
      <c r="J3139" t="str">
        <f t="shared" si="197"/>
        <v>7+ yrs</v>
      </c>
      <c r="K3139">
        <f t="shared" ref="K3139:K3202" ca="1" si="199">IF(J3139="0-2 yrs",RANDBETWEEN(0,2),IF(J3139="3-6 yrs", RANDBETWEEN(3,6),IF(J3139="7+ yrs", RANDBETWEEN(7,15)," ")))</f>
        <v>12</v>
      </c>
      <c r="L3139" t="s">
        <v>27</v>
      </c>
      <c r="M3139">
        <v>0</v>
      </c>
      <c r="N3139">
        <v>0</v>
      </c>
      <c r="O3139">
        <v>0</v>
      </c>
      <c r="P3139">
        <v>0</v>
      </c>
      <c r="Q3139">
        <v>1</v>
      </c>
      <c r="R3139">
        <f>SUM(M3139:N3139:O3139:P3139:Q3139)</f>
        <v>1</v>
      </c>
      <c r="S3139" s="1">
        <v>149911</v>
      </c>
      <c r="T3139" s="1" t="str">
        <f t="shared" si="198"/>
        <v>High</v>
      </c>
      <c r="U3139">
        <v>10</v>
      </c>
      <c r="V3139">
        <v>2024</v>
      </c>
      <c r="W3139" t="s">
        <v>20</v>
      </c>
      <c r="X3139">
        <v>6</v>
      </c>
    </row>
    <row r="3140" spans="1:24" x14ac:dyDescent="0.3">
      <c r="A3140">
        <v>3139</v>
      </c>
      <c r="B3140" t="s">
        <v>50</v>
      </c>
      <c r="C3140" t="str">
        <f>_xlfn.XLOOKUP(B3140,Lookup_table!B:B,Lookup_table!C:C)</f>
        <v>AI</v>
      </c>
      <c r="D3140" t="s">
        <v>34</v>
      </c>
      <c r="E3140" t="s">
        <v>15</v>
      </c>
      <c r="F3140" t="s">
        <v>16</v>
      </c>
      <c r="G3140" t="s">
        <v>30</v>
      </c>
      <c r="H3140" t="str">
        <f t="shared" si="196"/>
        <v>Onsite/Hybrid</v>
      </c>
      <c r="I3140" t="s">
        <v>35</v>
      </c>
      <c r="J3140" t="str">
        <f t="shared" si="197"/>
        <v>0-2 yrs</v>
      </c>
      <c r="K3140">
        <f t="shared" ca="1" si="199"/>
        <v>2</v>
      </c>
      <c r="L3140" t="s">
        <v>19</v>
      </c>
      <c r="M3140">
        <v>1</v>
      </c>
      <c r="N3140">
        <v>1</v>
      </c>
      <c r="O3140">
        <v>1</v>
      </c>
      <c r="P3140">
        <v>1</v>
      </c>
      <c r="Q3140">
        <v>0</v>
      </c>
      <c r="R3140">
        <f>SUM(M3140:N3140:O3140:P3140:Q3140)</f>
        <v>4</v>
      </c>
      <c r="S3140" s="1">
        <v>116841</v>
      </c>
      <c r="T3140" s="1" t="str">
        <f t="shared" si="198"/>
        <v>Medium</v>
      </c>
      <c r="U3140">
        <v>3</v>
      </c>
      <c r="V3140">
        <v>2026</v>
      </c>
      <c r="W3140" t="s">
        <v>28</v>
      </c>
      <c r="X3140">
        <v>5</v>
      </c>
    </row>
    <row r="3141" spans="1:24" x14ac:dyDescent="0.3">
      <c r="A3141">
        <v>3140</v>
      </c>
      <c r="B3141" t="s">
        <v>50</v>
      </c>
      <c r="C3141" t="str">
        <f>_xlfn.XLOOKUP(B3141,Lookup_table!B:B,Lookup_table!C:C)</f>
        <v>AI</v>
      </c>
      <c r="D3141" t="s">
        <v>14</v>
      </c>
      <c r="E3141" t="s">
        <v>32</v>
      </c>
      <c r="F3141" t="s">
        <v>51</v>
      </c>
      <c r="G3141" t="s">
        <v>25</v>
      </c>
      <c r="H3141" t="str">
        <f t="shared" si="196"/>
        <v>Onsite/Hybrid</v>
      </c>
      <c r="I3141" t="s">
        <v>35</v>
      </c>
      <c r="J3141" t="str">
        <f t="shared" si="197"/>
        <v>0-2 yrs</v>
      </c>
      <c r="K3141">
        <f t="shared" ca="1" si="199"/>
        <v>1</v>
      </c>
      <c r="L3141" t="s">
        <v>19</v>
      </c>
      <c r="M3141">
        <v>1</v>
      </c>
      <c r="N3141">
        <v>0</v>
      </c>
      <c r="O3141">
        <v>1</v>
      </c>
      <c r="P3141">
        <v>1</v>
      </c>
      <c r="Q3141">
        <v>1</v>
      </c>
      <c r="R3141">
        <f>SUM(M3141:N3141:O3141:P3141:Q3141)</f>
        <v>4</v>
      </c>
      <c r="S3141" s="1">
        <v>132460</v>
      </c>
      <c r="T3141" s="1" t="str">
        <f t="shared" si="198"/>
        <v>High</v>
      </c>
      <c r="U3141">
        <v>1</v>
      </c>
      <c r="V3141">
        <v>2026</v>
      </c>
      <c r="W3141" t="s">
        <v>28</v>
      </c>
      <c r="X3141">
        <v>8</v>
      </c>
    </row>
    <row r="3142" spans="1:24" x14ac:dyDescent="0.3">
      <c r="A3142">
        <v>3141</v>
      </c>
      <c r="B3142" t="s">
        <v>31</v>
      </c>
      <c r="C3142" t="str">
        <f>_xlfn.XLOOKUP(B3142,Lookup_table!B:B,Lookup_table!C:C)</f>
        <v>Business</v>
      </c>
      <c r="D3142" t="s">
        <v>14</v>
      </c>
      <c r="E3142" t="s">
        <v>42</v>
      </c>
      <c r="F3142" t="s">
        <v>29</v>
      </c>
      <c r="G3142" t="s">
        <v>30</v>
      </c>
      <c r="H3142" t="str">
        <f t="shared" si="196"/>
        <v>Onsite/Hybrid</v>
      </c>
      <c r="I3142" t="s">
        <v>35</v>
      </c>
      <c r="J3142" t="str">
        <f t="shared" si="197"/>
        <v>0-2 yrs</v>
      </c>
      <c r="K3142">
        <f t="shared" ca="1" si="199"/>
        <v>2</v>
      </c>
      <c r="L3142" t="s">
        <v>39</v>
      </c>
      <c r="M3142">
        <v>0</v>
      </c>
      <c r="N3142">
        <v>0</v>
      </c>
      <c r="O3142">
        <v>0</v>
      </c>
      <c r="P3142">
        <v>0</v>
      </c>
      <c r="Q3142">
        <v>0</v>
      </c>
      <c r="R3142">
        <f>SUM(M3142:N3142:O3142:P3142:Q3142)</f>
        <v>0</v>
      </c>
      <c r="S3142" s="1">
        <v>48165</v>
      </c>
      <c r="T3142" s="1" t="str">
        <f t="shared" si="198"/>
        <v>Low</v>
      </c>
      <c r="U3142">
        <v>12</v>
      </c>
      <c r="V3142">
        <v>2022</v>
      </c>
      <c r="W3142" t="s">
        <v>28</v>
      </c>
      <c r="X3142">
        <v>9</v>
      </c>
    </row>
    <row r="3143" spans="1:24" x14ac:dyDescent="0.3">
      <c r="A3143">
        <v>3142</v>
      </c>
      <c r="B3143" t="s">
        <v>50</v>
      </c>
      <c r="C3143" t="str">
        <f>_xlfn.XLOOKUP(B3143,Lookup_table!B:B,Lookup_table!C:C)</f>
        <v>AI</v>
      </c>
      <c r="D3143" t="s">
        <v>14</v>
      </c>
      <c r="E3143" t="s">
        <v>32</v>
      </c>
      <c r="F3143" t="s">
        <v>43</v>
      </c>
      <c r="G3143" t="s">
        <v>25</v>
      </c>
      <c r="H3143" t="str">
        <f t="shared" si="196"/>
        <v>Onsite/Hybrid</v>
      </c>
      <c r="I3143" t="s">
        <v>18</v>
      </c>
      <c r="J3143" t="str">
        <f t="shared" si="197"/>
        <v>7+ yrs</v>
      </c>
      <c r="K3143">
        <f t="shared" ca="1" si="199"/>
        <v>9</v>
      </c>
      <c r="L3143" t="s">
        <v>39</v>
      </c>
      <c r="M3143">
        <v>1</v>
      </c>
      <c r="N3143">
        <v>1</v>
      </c>
      <c r="O3143">
        <v>1</v>
      </c>
      <c r="P3143">
        <v>1</v>
      </c>
      <c r="Q3143">
        <v>0</v>
      </c>
      <c r="R3143">
        <f>SUM(M3143:N3143:O3143:P3143:Q3143)</f>
        <v>4</v>
      </c>
      <c r="S3143" s="1">
        <v>170388</v>
      </c>
      <c r="T3143" s="1" t="str">
        <f t="shared" si="198"/>
        <v>High</v>
      </c>
      <c r="U3143">
        <v>5</v>
      </c>
      <c r="V3143">
        <v>2022</v>
      </c>
      <c r="W3143" t="s">
        <v>28</v>
      </c>
      <c r="X3143">
        <v>7</v>
      </c>
    </row>
    <row r="3144" spans="1:24" x14ac:dyDescent="0.3">
      <c r="A3144">
        <v>3143</v>
      </c>
      <c r="B3144" t="s">
        <v>21</v>
      </c>
      <c r="C3144" t="str">
        <f>_xlfn.XLOOKUP(B3144,Lookup_table!B:B,Lookup_table!C:C)</f>
        <v>AI</v>
      </c>
      <c r="D3144" t="s">
        <v>14</v>
      </c>
      <c r="E3144" t="s">
        <v>23</v>
      </c>
      <c r="F3144" t="s">
        <v>44</v>
      </c>
      <c r="G3144" t="s">
        <v>17</v>
      </c>
      <c r="H3144" t="str">
        <f t="shared" si="196"/>
        <v>Remote</v>
      </c>
      <c r="I3144" t="s">
        <v>26</v>
      </c>
      <c r="J3144" t="str">
        <f t="shared" si="197"/>
        <v>3-6 yrs</v>
      </c>
      <c r="K3144">
        <f t="shared" ca="1" si="199"/>
        <v>6</v>
      </c>
      <c r="L3144" t="s">
        <v>19</v>
      </c>
      <c r="M3144">
        <v>0</v>
      </c>
      <c r="N3144">
        <v>0</v>
      </c>
      <c r="O3144">
        <v>1</v>
      </c>
      <c r="P3144">
        <v>1</v>
      </c>
      <c r="Q3144">
        <v>1</v>
      </c>
      <c r="R3144">
        <f>SUM(M3144:N3144:O3144:P3144:Q3144)</f>
        <v>3</v>
      </c>
      <c r="S3144" s="1">
        <v>159991</v>
      </c>
      <c r="T3144" s="1" t="str">
        <f t="shared" si="198"/>
        <v>High</v>
      </c>
      <c r="U3144">
        <v>12</v>
      </c>
      <c r="V3144">
        <v>2025</v>
      </c>
      <c r="W3144" t="s">
        <v>28</v>
      </c>
      <c r="X3144">
        <v>3</v>
      </c>
    </row>
    <row r="3145" spans="1:24" x14ac:dyDescent="0.3">
      <c r="A3145">
        <v>3144</v>
      </c>
      <c r="B3145" t="s">
        <v>50</v>
      </c>
      <c r="C3145" t="str">
        <f>_xlfn.XLOOKUP(B3145,Lookup_table!B:B,Lookup_table!C:C)</f>
        <v>AI</v>
      </c>
      <c r="D3145" t="s">
        <v>22</v>
      </c>
      <c r="E3145" t="s">
        <v>32</v>
      </c>
      <c r="F3145" t="s">
        <v>16</v>
      </c>
      <c r="G3145" t="s">
        <v>17</v>
      </c>
      <c r="H3145" t="str">
        <f t="shared" si="196"/>
        <v>Remote</v>
      </c>
      <c r="I3145" t="s">
        <v>18</v>
      </c>
      <c r="J3145" t="str">
        <f t="shared" si="197"/>
        <v>7+ yrs</v>
      </c>
      <c r="K3145">
        <f t="shared" ca="1" si="199"/>
        <v>9</v>
      </c>
      <c r="L3145" t="s">
        <v>19</v>
      </c>
      <c r="M3145">
        <v>0</v>
      </c>
      <c r="N3145">
        <v>1</v>
      </c>
      <c r="O3145">
        <v>0</v>
      </c>
      <c r="P3145">
        <v>1</v>
      </c>
      <c r="Q3145">
        <v>0</v>
      </c>
      <c r="R3145">
        <f>SUM(M3145:N3145:O3145:P3145:Q3145)</f>
        <v>2</v>
      </c>
      <c r="S3145" s="1">
        <v>177421</v>
      </c>
      <c r="T3145" s="1" t="str">
        <f t="shared" si="198"/>
        <v>High</v>
      </c>
      <c r="U3145">
        <v>7</v>
      </c>
      <c r="V3145">
        <v>2024</v>
      </c>
      <c r="W3145" t="s">
        <v>28</v>
      </c>
      <c r="X3145">
        <v>7</v>
      </c>
    </row>
    <row r="3146" spans="1:24" x14ac:dyDescent="0.3">
      <c r="A3146">
        <v>3145</v>
      </c>
      <c r="B3146" t="s">
        <v>33</v>
      </c>
      <c r="C3146" t="str">
        <f>_xlfn.XLOOKUP(B3146,Lookup_table!B:B,Lookup_table!C:C)</f>
        <v>Data</v>
      </c>
      <c r="D3146" t="s">
        <v>34</v>
      </c>
      <c r="E3146" t="s">
        <v>42</v>
      </c>
      <c r="F3146" t="s">
        <v>16</v>
      </c>
      <c r="G3146" t="s">
        <v>30</v>
      </c>
      <c r="H3146" t="str">
        <f t="shared" si="196"/>
        <v>Onsite/Hybrid</v>
      </c>
      <c r="I3146" t="s">
        <v>35</v>
      </c>
      <c r="J3146" t="str">
        <f t="shared" si="197"/>
        <v>0-2 yrs</v>
      </c>
      <c r="K3146">
        <f t="shared" ca="1" si="199"/>
        <v>2</v>
      </c>
      <c r="L3146" t="s">
        <v>27</v>
      </c>
      <c r="M3146">
        <v>1</v>
      </c>
      <c r="N3146">
        <v>1</v>
      </c>
      <c r="O3146">
        <v>1</v>
      </c>
      <c r="P3146">
        <v>1</v>
      </c>
      <c r="Q3146">
        <v>0</v>
      </c>
      <c r="R3146">
        <f>SUM(M3146:N3146:O3146:P3146:Q3146)</f>
        <v>4</v>
      </c>
      <c r="S3146" s="1">
        <v>78329</v>
      </c>
      <c r="T3146" s="1" t="str">
        <f t="shared" si="198"/>
        <v>Medium</v>
      </c>
      <c r="U3146">
        <v>6</v>
      </c>
      <c r="V3146">
        <v>2026</v>
      </c>
      <c r="W3146" t="s">
        <v>28</v>
      </c>
      <c r="X3146">
        <v>5</v>
      </c>
    </row>
    <row r="3147" spans="1:24" x14ac:dyDescent="0.3">
      <c r="A3147">
        <v>3146</v>
      </c>
      <c r="B3147" t="s">
        <v>33</v>
      </c>
      <c r="C3147" t="str">
        <f>_xlfn.XLOOKUP(B3147,Lookup_table!B:B,Lookup_table!C:C)</f>
        <v>Data</v>
      </c>
      <c r="D3147" t="s">
        <v>37</v>
      </c>
      <c r="E3147" t="s">
        <v>23</v>
      </c>
      <c r="F3147" t="s">
        <v>44</v>
      </c>
      <c r="G3147" t="s">
        <v>25</v>
      </c>
      <c r="H3147" t="str">
        <f t="shared" si="196"/>
        <v>Onsite/Hybrid</v>
      </c>
      <c r="I3147" t="s">
        <v>18</v>
      </c>
      <c r="J3147" t="str">
        <f t="shared" si="197"/>
        <v>7+ yrs</v>
      </c>
      <c r="K3147">
        <f t="shared" ca="1" si="199"/>
        <v>13</v>
      </c>
      <c r="L3147" t="s">
        <v>27</v>
      </c>
      <c r="M3147">
        <v>1</v>
      </c>
      <c r="N3147">
        <v>1</v>
      </c>
      <c r="O3147">
        <v>1</v>
      </c>
      <c r="P3147">
        <v>0</v>
      </c>
      <c r="Q3147">
        <v>1</v>
      </c>
      <c r="R3147">
        <f>SUM(M3147:N3147:O3147:P3147:Q3147)</f>
        <v>4</v>
      </c>
      <c r="S3147" s="1">
        <v>123155</v>
      </c>
      <c r="T3147" s="1" t="str">
        <f t="shared" si="198"/>
        <v>High</v>
      </c>
      <c r="U3147">
        <v>12</v>
      </c>
      <c r="V3147">
        <v>2021</v>
      </c>
      <c r="W3147" t="s">
        <v>34</v>
      </c>
      <c r="X3147">
        <v>1</v>
      </c>
    </row>
    <row r="3148" spans="1:24" x14ac:dyDescent="0.3">
      <c r="A3148">
        <v>3147</v>
      </c>
      <c r="B3148" t="s">
        <v>31</v>
      </c>
      <c r="C3148" t="str">
        <f>_xlfn.XLOOKUP(B3148,Lookup_table!B:B,Lookup_table!C:C)</f>
        <v>Business</v>
      </c>
      <c r="D3148" t="s">
        <v>34</v>
      </c>
      <c r="E3148" t="s">
        <v>32</v>
      </c>
      <c r="F3148" t="s">
        <v>52</v>
      </c>
      <c r="G3148" t="s">
        <v>25</v>
      </c>
      <c r="H3148" t="str">
        <f t="shared" si="196"/>
        <v>Onsite/Hybrid</v>
      </c>
      <c r="I3148" t="s">
        <v>26</v>
      </c>
      <c r="J3148" t="str">
        <f t="shared" si="197"/>
        <v>3-6 yrs</v>
      </c>
      <c r="K3148">
        <f t="shared" ca="1" si="199"/>
        <v>5</v>
      </c>
      <c r="L3148" t="s">
        <v>39</v>
      </c>
      <c r="M3148">
        <v>0</v>
      </c>
      <c r="N3148">
        <v>0</v>
      </c>
      <c r="O3148">
        <v>0</v>
      </c>
      <c r="P3148">
        <v>1</v>
      </c>
      <c r="Q3148">
        <v>0</v>
      </c>
      <c r="R3148">
        <f>SUM(M3148:N3148:O3148:P3148:Q3148)</f>
        <v>1</v>
      </c>
      <c r="S3148" s="1">
        <v>88936</v>
      </c>
      <c r="T3148" s="1" t="str">
        <f t="shared" si="198"/>
        <v>Medium</v>
      </c>
      <c r="U3148">
        <v>2</v>
      </c>
      <c r="V3148">
        <v>2026</v>
      </c>
      <c r="W3148" t="s">
        <v>20</v>
      </c>
      <c r="X3148">
        <v>4</v>
      </c>
    </row>
    <row r="3149" spans="1:24" x14ac:dyDescent="0.3">
      <c r="A3149">
        <v>3148</v>
      </c>
      <c r="B3149" t="s">
        <v>50</v>
      </c>
      <c r="C3149" t="str">
        <f>_xlfn.XLOOKUP(B3149,Lookup_table!B:B,Lookup_table!C:C)</f>
        <v>AI</v>
      </c>
      <c r="D3149" t="s">
        <v>34</v>
      </c>
      <c r="E3149" t="s">
        <v>23</v>
      </c>
      <c r="F3149" t="s">
        <v>44</v>
      </c>
      <c r="G3149" t="s">
        <v>25</v>
      </c>
      <c r="H3149" t="str">
        <f t="shared" si="196"/>
        <v>Onsite/Hybrid</v>
      </c>
      <c r="I3149" t="s">
        <v>26</v>
      </c>
      <c r="J3149" t="str">
        <f t="shared" si="197"/>
        <v>3-6 yrs</v>
      </c>
      <c r="K3149">
        <f t="shared" ca="1" si="199"/>
        <v>4</v>
      </c>
      <c r="L3149" t="s">
        <v>19</v>
      </c>
      <c r="M3149">
        <v>0</v>
      </c>
      <c r="N3149">
        <v>0</v>
      </c>
      <c r="O3149">
        <v>0</v>
      </c>
      <c r="P3149">
        <v>0</v>
      </c>
      <c r="Q3149">
        <v>1</v>
      </c>
      <c r="R3149">
        <f>SUM(M3149:N3149:O3149:P3149:Q3149)</f>
        <v>1</v>
      </c>
      <c r="S3149" s="1">
        <v>124934</v>
      </c>
      <c r="T3149" s="1" t="str">
        <f t="shared" si="198"/>
        <v>High</v>
      </c>
      <c r="U3149">
        <v>12</v>
      </c>
      <c r="V3149">
        <v>2021</v>
      </c>
      <c r="W3149" t="s">
        <v>28</v>
      </c>
      <c r="X3149">
        <v>7</v>
      </c>
    </row>
    <row r="3150" spans="1:24" x14ac:dyDescent="0.3">
      <c r="A3150">
        <v>3149</v>
      </c>
      <c r="B3150" t="s">
        <v>33</v>
      </c>
      <c r="C3150" t="str">
        <f>_xlfn.XLOOKUP(B3150,Lookup_table!B:B,Lookup_table!C:C)</f>
        <v>Data</v>
      </c>
      <c r="D3150" t="s">
        <v>37</v>
      </c>
      <c r="E3150" t="s">
        <v>15</v>
      </c>
      <c r="F3150" t="s">
        <v>52</v>
      </c>
      <c r="G3150" t="s">
        <v>25</v>
      </c>
      <c r="H3150" t="str">
        <f t="shared" si="196"/>
        <v>Onsite/Hybrid</v>
      </c>
      <c r="I3150" t="s">
        <v>35</v>
      </c>
      <c r="J3150" t="str">
        <f t="shared" si="197"/>
        <v>0-2 yrs</v>
      </c>
      <c r="K3150">
        <f t="shared" ca="1" si="199"/>
        <v>2</v>
      </c>
      <c r="L3150" t="s">
        <v>27</v>
      </c>
      <c r="M3150">
        <v>0</v>
      </c>
      <c r="N3150">
        <v>1</v>
      </c>
      <c r="O3150">
        <v>1</v>
      </c>
      <c r="P3150">
        <v>0</v>
      </c>
      <c r="Q3150">
        <v>1</v>
      </c>
      <c r="R3150">
        <f>SUM(M3150:N3150:O3150:P3150:Q3150)</f>
        <v>3</v>
      </c>
      <c r="S3150" s="1">
        <v>72272</v>
      </c>
      <c r="T3150" s="1" t="str">
        <f t="shared" si="198"/>
        <v>Medium</v>
      </c>
      <c r="U3150">
        <v>8</v>
      </c>
      <c r="V3150">
        <v>2024</v>
      </c>
      <c r="W3150" t="s">
        <v>28</v>
      </c>
      <c r="X3150">
        <v>8</v>
      </c>
    </row>
    <row r="3151" spans="1:24" x14ac:dyDescent="0.3">
      <c r="A3151">
        <v>3150</v>
      </c>
      <c r="B3151" t="s">
        <v>33</v>
      </c>
      <c r="C3151" t="str">
        <f>_xlfn.XLOOKUP(B3151,Lookup_table!B:B,Lookup_table!C:C)</f>
        <v>Data</v>
      </c>
      <c r="D3151" t="s">
        <v>14</v>
      </c>
      <c r="E3151" t="s">
        <v>38</v>
      </c>
      <c r="F3151" t="s">
        <v>43</v>
      </c>
      <c r="G3151" t="s">
        <v>30</v>
      </c>
      <c r="H3151" t="str">
        <f t="shared" si="196"/>
        <v>Onsite/Hybrid</v>
      </c>
      <c r="I3151" t="s">
        <v>18</v>
      </c>
      <c r="J3151" t="str">
        <f t="shared" si="197"/>
        <v>7+ yrs</v>
      </c>
      <c r="K3151">
        <f t="shared" ca="1" si="199"/>
        <v>10</v>
      </c>
      <c r="L3151" t="s">
        <v>39</v>
      </c>
      <c r="M3151">
        <v>0</v>
      </c>
      <c r="N3151">
        <v>0</v>
      </c>
      <c r="O3151">
        <v>0</v>
      </c>
      <c r="P3151">
        <v>0</v>
      </c>
      <c r="Q3151">
        <v>1</v>
      </c>
      <c r="R3151">
        <f>SUM(M3151:N3151:O3151:P3151:Q3151)</f>
        <v>1</v>
      </c>
      <c r="S3151" s="1">
        <v>113376</v>
      </c>
      <c r="T3151" s="1" t="str">
        <f t="shared" si="198"/>
        <v>Medium</v>
      </c>
      <c r="U3151">
        <v>9</v>
      </c>
      <c r="V3151">
        <v>2024</v>
      </c>
      <c r="W3151" t="s">
        <v>28</v>
      </c>
      <c r="X3151">
        <v>7</v>
      </c>
    </row>
    <row r="3152" spans="1:24" x14ac:dyDescent="0.3">
      <c r="A3152">
        <v>3151</v>
      </c>
      <c r="B3152" t="s">
        <v>50</v>
      </c>
      <c r="C3152" t="str">
        <f>_xlfn.XLOOKUP(B3152,Lookup_table!B:B,Lookup_table!C:C)</f>
        <v>AI</v>
      </c>
      <c r="D3152" t="s">
        <v>14</v>
      </c>
      <c r="E3152" t="s">
        <v>40</v>
      </c>
      <c r="F3152" t="s">
        <v>44</v>
      </c>
      <c r="G3152" t="s">
        <v>25</v>
      </c>
      <c r="H3152" t="str">
        <f t="shared" si="196"/>
        <v>Onsite/Hybrid</v>
      </c>
      <c r="I3152" t="s">
        <v>26</v>
      </c>
      <c r="J3152" t="str">
        <f t="shared" si="197"/>
        <v>3-6 yrs</v>
      </c>
      <c r="K3152">
        <f t="shared" ca="1" si="199"/>
        <v>6</v>
      </c>
      <c r="L3152" t="s">
        <v>27</v>
      </c>
      <c r="M3152">
        <v>0</v>
      </c>
      <c r="N3152">
        <v>1</v>
      </c>
      <c r="O3152">
        <v>1</v>
      </c>
      <c r="P3152">
        <v>1</v>
      </c>
      <c r="Q3152">
        <v>1</v>
      </c>
      <c r="R3152">
        <f>SUM(M3152:N3152:O3152:P3152:Q3152)</f>
        <v>4</v>
      </c>
      <c r="S3152" s="1">
        <v>159894</v>
      </c>
      <c r="T3152" s="1" t="str">
        <f t="shared" si="198"/>
        <v>High</v>
      </c>
      <c r="U3152">
        <v>12</v>
      </c>
      <c r="V3152">
        <v>2021</v>
      </c>
      <c r="W3152" t="s">
        <v>28</v>
      </c>
      <c r="X3152">
        <v>5</v>
      </c>
    </row>
    <row r="3153" spans="1:24" x14ac:dyDescent="0.3">
      <c r="A3153">
        <v>3152</v>
      </c>
      <c r="B3153" t="s">
        <v>41</v>
      </c>
      <c r="C3153" t="str">
        <f>_xlfn.XLOOKUP(B3153,Lookup_table!B:B,Lookup_table!C:C)</f>
        <v>Data</v>
      </c>
      <c r="D3153" t="s">
        <v>34</v>
      </c>
      <c r="E3153" t="s">
        <v>40</v>
      </c>
      <c r="F3153" t="s">
        <v>16</v>
      </c>
      <c r="G3153" t="s">
        <v>30</v>
      </c>
      <c r="H3153" t="str">
        <f t="shared" si="196"/>
        <v>Onsite/Hybrid</v>
      </c>
      <c r="I3153" t="s">
        <v>35</v>
      </c>
      <c r="J3153" t="str">
        <f t="shared" si="197"/>
        <v>0-2 yrs</v>
      </c>
      <c r="K3153">
        <f t="shared" ca="1" si="199"/>
        <v>1</v>
      </c>
      <c r="L3153" t="s">
        <v>19</v>
      </c>
      <c r="M3153">
        <v>1</v>
      </c>
      <c r="N3153">
        <v>1</v>
      </c>
      <c r="O3153">
        <v>1</v>
      </c>
      <c r="P3153">
        <v>1</v>
      </c>
      <c r="Q3153">
        <v>0</v>
      </c>
      <c r="R3153">
        <f>SUM(M3153:N3153:O3153:P3153:Q3153)</f>
        <v>4</v>
      </c>
      <c r="S3153" s="1">
        <v>79595</v>
      </c>
      <c r="T3153" s="1" t="str">
        <f t="shared" si="198"/>
        <v>Medium</v>
      </c>
      <c r="U3153">
        <v>10</v>
      </c>
      <c r="V3153">
        <v>2022</v>
      </c>
      <c r="W3153" t="s">
        <v>28</v>
      </c>
      <c r="X3153">
        <v>5</v>
      </c>
    </row>
    <row r="3154" spans="1:24" x14ac:dyDescent="0.3">
      <c r="A3154">
        <v>3153</v>
      </c>
      <c r="B3154" t="s">
        <v>31</v>
      </c>
      <c r="C3154" t="str">
        <f>_xlfn.XLOOKUP(B3154,Lookup_table!B:B,Lookup_table!C:C)</f>
        <v>Business</v>
      </c>
      <c r="D3154" t="s">
        <v>14</v>
      </c>
      <c r="E3154" t="s">
        <v>23</v>
      </c>
      <c r="F3154" t="s">
        <v>16</v>
      </c>
      <c r="G3154" t="s">
        <v>25</v>
      </c>
      <c r="H3154" t="str">
        <f t="shared" si="196"/>
        <v>Onsite/Hybrid</v>
      </c>
      <c r="I3154" t="s">
        <v>26</v>
      </c>
      <c r="J3154" t="str">
        <f t="shared" si="197"/>
        <v>3-6 yrs</v>
      </c>
      <c r="K3154">
        <f t="shared" ca="1" si="199"/>
        <v>3</v>
      </c>
      <c r="L3154" t="s">
        <v>39</v>
      </c>
      <c r="M3154">
        <v>0</v>
      </c>
      <c r="N3154">
        <v>1</v>
      </c>
      <c r="O3154">
        <v>1</v>
      </c>
      <c r="P3154">
        <v>0</v>
      </c>
      <c r="Q3154">
        <v>1</v>
      </c>
      <c r="R3154">
        <f>SUM(M3154:N3154:O3154:P3154:Q3154)</f>
        <v>3</v>
      </c>
      <c r="S3154" s="1">
        <v>97987</v>
      </c>
      <c r="T3154" s="1" t="str">
        <f t="shared" si="198"/>
        <v>Medium</v>
      </c>
      <c r="U3154">
        <v>11</v>
      </c>
      <c r="V3154">
        <v>2025</v>
      </c>
      <c r="W3154" t="s">
        <v>34</v>
      </c>
      <c r="X3154">
        <v>5</v>
      </c>
    </row>
    <row r="3155" spans="1:24" x14ac:dyDescent="0.3">
      <c r="A3155">
        <v>3154</v>
      </c>
      <c r="B3155" t="s">
        <v>21</v>
      </c>
      <c r="C3155" t="str">
        <f>_xlfn.XLOOKUP(B3155,Lookup_table!B:B,Lookup_table!C:C)</f>
        <v>AI</v>
      </c>
      <c r="D3155" t="s">
        <v>22</v>
      </c>
      <c r="E3155" t="s">
        <v>23</v>
      </c>
      <c r="F3155" t="s">
        <v>16</v>
      </c>
      <c r="G3155" t="s">
        <v>17</v>
      </c>
      <c r="H3155" t="str">
        <f t="shared" si="196"/>
        <v>Remote</v>
      </c>
      <c r="I3155" t="s">
        <v>35</v>
      </c>
      <c r="J3155" t="str">
        <f t="shared" si="197"/>
        <v>0-2 yrs</v>
      </c>
      <c r="K3155">
        <f t="shared" ca="1" si="199"/>
        <v>0</v>
      </c>
      <c r="L3155" t="s">
        <v>19</v>
      </c>
      <c r="M3155">
        <v>0</v>
      </c>
      <c r="N3155">
        <v>1</v>
      </c>
      <c r="O3155">
        <v>1</v>
      </c>
      <c r="P3155">
        <v>0</v>
      </c>
      <c r="Q3155">
        <v>0</v>
      </c>
      <c r="R3155">
        <f>SUM(M3155:N3155:O3155:P3155:Q3155)</f>
        <v>2</v>
      </c>
      <c r="S3155" s="1">
        <v>124928</v>
      </c>
      <c r="T3155" s="1" t="str">
        <f t="shared" si="198"/>
        <v>High</v>
      </c>
      <c r="U3155">
        <v>5</v>
      </c>
      <c r="V3155">
        <v>2025</v>
      </c>
      <c r="W3155" t="s">
        <v>28</v>
      </c>
      <c r="X3155">
        <v>8</v>
      </c>
    </row>
    <row r="3156" spans="1:24" x14ac:dyDescent="0.3">
      <c r="A3156">
        <v>3155</v>
      </c>
      <c r="B3156" t="s">
        <v>31</v>
      </c>
      <c r="C3156" t="str">
        <f>_xlfn.XLOOKUP(B3156,Lookup_table!B:B,Lookup_table!C:C)</f>
        <v>Business</v>
      </c>
      <c r="D3156" t="s">
        <v>34</v>
      </c>
      <c r="E3156" t="s">
        <v>42</v>
      </c>
      <c r="F3156" t="s">
        <v>16</v>
      </c>
      <c r="G3156" t="s">
        <v>25</v>
      </c>
      <c r="H3156" t="str">
        <f t="shared" si="196"/>
        <v>Onsite/Hybrid</v>
      </c>
      <c r="I3156" t="s">
        <v>18</v>
      </c>
      <c r="J3156" t="str">
        <f t="shared" si="197"/>
        <v>7+ yrs</v>
      </c>
      <c r="K3156">
        <f t="shared" ca="1" si="199"/>
        <v>8</v>
      </c>
      <c r="L3156" t="s">
        <v>19</v>
      </c>
      <c r="M3156">
        <v>1</v>
      </c>
      <c r="N3156">
        <v>1</v>
      </c>
      <c r="O3156">
        <v>1</v>
      </c>
      <c r="P3156">
        <v>1</v>
      </c>
      <c r="Q3156">
        <v>0</v>
      </c>
      <c r="R3156">
        <f>SUM(M3156:N3156:O3156:P3156:Q3156)</f>
        <v>4</v>
      </c>
      <c r="S3156" s="1">
        <v>126358</v>
      </c>
      <c r="T3156" s="1" t="str">
        <f t="shared" si="198"/>
        <v>High</v>
      </c>
      <c r="U3156">
        <v>10</v>
      </c>
      <c r="V3156">
        <v>2021</v>
      </c>
      <c r="W3156" t="s">
        <v>28</v>
      </c>
      <c r="X3156">
        <v>1</v>
      </c>
    </row>
    <row r="3157" spans="1:24" x14ac:dyDescent="0.3">
      <c r="A3157">
        <v>3156</v>
      </c>
      <c r="B3157" t="s">
        <v>36</v>
      </c>
      <c r="C3157" t="str">
        <f>_xlfn.XLOOKUP(B3157,Lookup_table!B:B,Lookup_table!C:C)</f>
        <v>Data</v>
      </c>
      <c r="D3157" t="s">
        <v>37</v>
      </c>
      <c r="E3157" t="s">
        <v>15</v>
      </c>
      <c r="F3157" t="s">
        <v>24</v>
      </c>
      <c r="G3157" t="s">
        <v>25</v>
      </c>
      <c r="H3157" t="str">
        <f t="shared" si="196"/>
        <v>Onsite/Hybrid</v>
      </c>
      <c r="I3157" t="s">
        <v>35</v>
      </c>
      <c r="J3157" t="str">
        <f t="shared" si="197"/>
        <v>0-2 yrs</v>
      </c>
      <c r="K3157">
        <f t="shared" ca="1" si="199"/>
        <v>2</v>
      </c>
      <c r="L3157" t="s">
        <v>27</v>
      </c>
      <c r="M3157">
        <v>1</v>
      </c>
      <c r="N3157">
        <v>1</v>
      </c>
      <c r="O3157">
        <v>0</v>
      </c>
      <c r="P3157">
        <v>0</v>
      </c>
      <c r="Q3157">
        <v>1</v>
      </c>
      <c r="R3157">
        <f>SUM(M3157:N3157:O3157:P3157:Q3157)</f>
        <v>3</v>
      </c>
      <c r="S3157" s="1">
        <v>60243</v>
      </c>
      <c r="T3157" s="1" t="str">
        <f t="shared" si="198"/>
        <v>Low</v>
      </c>
      <c r="U3157">
        <v>2</v>
      </c>
      <c r="V3157">
        <v>2022</v>
      </c>
      <c r="W3157" t="s">
        <v>34</v>
      </c>
      <c r="X3157">
        <v>3</v>
      </c>
    </row>
    <row r="3158" spans="1:24" x14ac:dyDescent="0.3">
      <c r="A3158">
        <v>3157</v>
      </c>
      <c r="B3158" t="s">
        <v>50</v>
      </c>
      <c r="C3158" t="str">
        <f>_xlfn.XLOOKUP(B3158,Lookup_table!B:B,Lookup_table!C:C)</f>
        <v>AI</v>
      </c>
      <c r="D3158" t="s">
        <v>22</v>
      </c>
      <c r="E3158" t="s">
        <v>32</v>
      </c>
      <c r="F3158" t="s">
        <v>52</v>
      </c>
      <c r="G3158" t="s">
        <v>17</v>
      </c>
      <c r="H3158" t="str">
        <f t="shared" si="196"/>
        <v>Remote</v>
      </c>
      <c r="I3158" t="s">
        <v>35</v>
      </c>
      <c r="J3158" t="str">
        <f t="shared" si="197"/>
        <v>0-2 yrs</v>
      </c>
      <c r="K3158">
        <f t="shared" ca="1" si="199"/>
        <v>1</v>
      </c>
      <c r="L3158" t="s">
        <v>19</v>
      </c>
      <c r="M3158">
        <v>1</v>
      </c>
      <c r="N3158">
        <v>0</v>
      </c>
      <c r="O3158">
        <v>1</v>
      </c>
      <c r="P3158">
        <v>0</v>
      </c>
      <c r="Q3158">
        <v>0</v>
      </c>
      <c r="R3158">
        <f>SUM(M3158:N3158:O3158:P3158:Q3158)</f>
        <v>2</v>
      </c>
      <c r="S3158" s="1">
        <v>129046</v>
      </c>
      <c r="T3158" s="1" t="str">
        <f t="shared" si="198"/>
        <v>High</v>
      </c>
      <c r="U3158">
        <v>11</v>
      </c>
      <c r="V3158">
        <v>2024</v>
      </c>
      <c r="W3158" t="s">
        <v>28</v>
      </c>
      <c r="X3158">
        <v>9</v>
      </c>
    </row>
    <row r="3159" spans="1:24" x14ac:dyDescent="0.3">
      <c r="A3159">
        <v>3158</v>
      </c>
      <c r="B3159" t="s">
        <v>50</v>
      </c>
      <c r="C3159" t="str">
        <f>_xlfn.XLOOKUP(B3159,Lookup_table!B:B,Lookup_table!C:C)</f>
        <v>AI</v>
      </c>
      <c r="D3159" t="s">
        <v>37</v>
      </c>
      <c r="E3159" t="s">
        <v>40</v>
      </c>
      <c r="F3159" t="s">
        <v>24</v>
      </c>
      <c r="G3159" t="s">
        <v>17</v>
      </c>
      <c r="H3159" t="str">
        <f t="shared" si="196"/>
        <v>Remote</v>
      </c>
      <c r="I3159" t="s">
        <v>35</v>
      </c>
      <c r="J3159" t="str">
        <f t="shared" si="197"/>
        <v>0-2 yrs</v>
      </c>
      <c r="K3159">
        <f t="shared" ca="1" si="199"/>
        <v>0</v>
      </c>
      <c r="L3159" t="s">
        <v>39</v>
      </c>
      <c r="M3159">
        <v>0</v>
      </c>
      <c r="N3159">
        <v>0</v>
      </c>
      <c r="O3159">
        <v>1</v>
      </c>
      <c r="P3159">
        <v>1</v>
      </c>
      <c r="Q3159">
        <v>1</v>
      </c>
      <c r="R3159">
        <f>SUM(M3159:N3159:O3159:P3159:Q3159)</f>
        <v>3</v>
      </c>
      <c r="S3159" s="1">
        <v>127181</v>
      </c>
      <c r="T3159" s="1" t="str">
        <f t="shared" si="198"/>
        <v>High</v>
      </c>
      <c r="U3159">
        <v>11</v>
      </c>
      <c r="V3159">
        <v>2020</v>
      </c>
      <c r="W3159" t="s">
        <v>28</v>
      </c>
      <c r="X3159">
        <v>8</v>
      </c>
    </row>
    <row r="3160" spans="1:24" x14ac:dyDescent="0.3">
      <c r="A3160">
        <v>3159</v>
      </c>
      <c r="B3160" t="s">
        <v>21</v>
      </c>
      <c r="C3160" t="str">
        <f>_xlfn.XLOOKUP(B3160,Lookup_table!B:B,Lookup_table!C:C)</f>
        <v>AI</v>
      </c>
      <c r="D3160" t="s">
        <v>14</v>
      </c>
      <c r="E3160" t="s">
        <v>40</v>
      </c>
      <c r="F3160" t="s">
        <v>43</v>
      </c>
      <c r="G3160" t="s">
        <v>30</v>
      </c>
      <c r="H3160" t="str">
        <f t="shared" si="196"/>
        <v>Onsite/Hybrid</v>
      </c>
      <c r="I3160" t="s">
        <v>35</v>
      </c>
      <c r="J3160" t="str">
        <f t="shared" si="197"/>
        <v>0-2 yrs</v>
      </c>
      <c r="K3160">
        <f t="shared" ca="1" si="199"/>
        <v>0</v>
      </c>
      <c r="L3160" t="s">
        <v>39</v>
      </c>
      <c r="M3160">
        <v>0</v>
      </c>
      <c r="N3160">
        <v>1</v>
      </c>
      <c r="O3160">
        <v>1</v>
      </c>
      <c r="P3160">
        <v>0</v>
      </c>
      <c r="Q3160">
        <v>0</v>
      </c>
      <c r="R3160">
        <f>SUM(M3160:N3160:O3160:P3160:Q3160)</f>
        <v>2</v>
      </c>
      <c r="S3160" s="1">
        <v>101658</v>
      </c>
      <c r="T3160" s="1" t="str">
        <f t="shared" si="198"/>
        <v>Medium</v>
      </c>
      <c r="U3160">
        <v>4</v>
      </c>
      <c r="V3160">
        <v>2023</v>
      </c>
      <c r="W3160" t="s">
        <v>20</v>
      </c>
      <c r="X3160">
        <v>2</v>
      </c>
    </row>
    <row r="3161" spans="1:24" x14ac:dyDescent="0.3">
      <c r="A3161">
        <v>3160</v>
      </c>
      <c r="B3161" t="s">
        <v>21</v>
      </c>
      <c r="C3161" t="str">
        <f>_xlfn.XLOOKUP(B3161,Lookup_table!B:B,Lookup_table!C:C)</f>
        <v>AI</v>
      </c>
      <c r="D3161" t="s">
        <v>22</v>
      </c>
      <c r="E3161" t="s">
        <v>15</v>
      </c>
      <c r="F3161" t="s">
        <v>44</v>
      </c>
      <c r="G3161" t="s">
        <v>17</v>
      </c>
      <c r="H3161" t="str">
        <f t="shared" si="196"/>
        <v>Remote</v>
      </c>
      <c r="I3161" t="s">
        <v>18</v>
      </c>
      <c r="J3161" t="str">
        <f t="shared" si="197"/>
        <v>7+ yrs</v>
      </c>
      <c r="K3161">
        <f t="shared" ca="1" si="199"/>
        <v>8</v>
      </c>
      <c r="L3161" t="s">
        <v>27</v>
      </c>
      <c r="M3161">
        <v>0</v>
      </c>
      <c r="N3161">
        <v>1</v>
      </c>
      <c r="O3161">
        <v>0</v>
      </c>
      <c r="P3161">
        <v>0</v>
      </c>
      <c r="Q3161">
        <v>0</v>
      </c>
      <c r="R3161">
        <f>SUM(M3161:N3161:O3161:P3161:Q3161)</f>
        <v>1</v>
      </c>
      <c r="S3161" s="1">
        <v>164895</v>
      </c>
      <c r="T3161" s="1" t="str">
        <f t="shared" si="198"/>
        <v>High</v>
      </c>
      <c r="U3161">
        <v>12</v>
      </c>
      <c r="V3161">
        <v>2024</v>
      </c>
      <c r="W3161" t="s">
        <v>28</v>
      </c>
      <c r="X3161">
        <v>9</v>
      </c>
    </row>
    <row r="3162" spans="1:24" x14ac:dyDescent="0.3">
      <c r="A3162">
        <v>3161</v>
      </c>
      <c r="B3162" t="s">
        <v>50</v>
      </c>
      <c r="C3162" t="str">
        <f>_xlfn.XLOOKUP(B3162,Lookup_table!B:B,Lookup_table!C:C)</f>
        <v>AI</v>
      </c>
      <c r="D3162" t="s">
        <v>14</v>
      </c>
      <c r="E3162" t="s">
        <v>32</v>
      </c>
      <c r="F3162" t="s">
        <v>51</v>
      </c>
      <c r="G3162" t="s">
        <v>17</v>
      </c>
      <c r="H3162" t="str">
        <f t="shared" si="196"/>
        <v>Remote</v>
      </c>
      <c r="I3162" t="s">
        <v>26</v>
      </c>
      <c r="J3162" t="str">
        <f t="shared" si="197"/>
        <v>3-6 yrs</v>
      </c>
      <c r="K3162">
        <f t="shared" ca="1" si="199"/>
        <v>3</v>
      </c>
      <c r="L3162" t="s">
        <v>27</v>
      </c>
      <c r="M3162">
        <v>0</v>
      </c>
      <c r="N3162">
        <v>0</v>
      </c>
      <c r="O3162">
        <v>1</v>
      </c>
      <c r="P3162">
        <v>0</v>
      </c>
      <c r="Q3162">
        <v>1</v>
      </c>
      <c r="R3162">
        <f>SUM(M3162:N3162:O3162:P3162:Q3162)</f>
        <v>2</v>
      </c>
      <c r="S3162" s="1">
        <v>137377</v>
      </c>
      <c r="T3162" s="1" t="str">
        <f t="shared" si="198"/>
        <v>High</v>
      </c>
      <c r="U3162">
        <v>3</v>
      </c>
      <c r="V3162">
        <v>2020</v>
      </c>
      <c r="W3162" t="s">
        <v>28</v>
      </c>
      <c r="X3162">
        <v>9</v>
      </c>
    </row>
    <row r="3163" spans="1:24" x14ac:dyDescent="0.3">
      <c r="A3163">
        <v>3162</v>
      </c>
      <c r="B3163" t="s">
        <v>31</v>
      </c>
      <c r="C3163" t="str">
        <f>_xlfn.XLOOKUP(B3163,Lookup_table!B:B,Lookup_table!C:C)</f>
        <v>Business</v>
      </c>
      <c r="D3163" t="s">
        <v>37</v>
      </c>
      <c r="E3163" t="s">
        <v>32</v>
      </c>
      <c r="F3163" t="s">
        <v>51</v>
      </c>
      <c r="G3163" t="s">
        <v>17</v>
      </c>
      <c r="H3163" t="str">
        <f t="shared" si="196"/>
        <v>Remote</v>
      </c>
      <c r="I3163" t="s">
        <v>18</v>
      </c>
      <c r="J3163" t="str">
        <f t="shared" si="197"/>
        <v>7+ yrs</v>
      </c>
      <c r="K3163">
        <f t="shared" ca="1" si="199"/>
        <v>10</v>
      </c>
      <c r="L3163" t="s">
        <v>39</v>
      </c>
      <c r="M3163">
        <v>1</v>
      </c>
      <c r="N3163">
        <v>1</v>
      </c>
      <c r="O3163">
        <v>0</v>
      </c>
      <c r="P3163">
        <v>1</v>
      </c>
      <c r="Q3163">
        <v>1</v>
      </c>
      <c r="R3163">
        <f>SUM(M3163:N3163:O3163:P3163:Q3163)</f>
        <v>4</v>
      </c>
      <c r="S3163" s="1">
        <v>120710</v>
      </c>
      <c r="T3163" s="1" t="str">
        <f t="shared" si="198"/>
        <v>High</v>
      </c>
      <c r="U3163">
        <v>9</v>
      </c>
      <c r="V3163">
        <v>2020</v>
      </c>
      <c r="W3163" t="s">
        <v>34</v>
      </c>
      <c r="X3163">
        <v>5</v>
      </c>
    </row>
    <row r="3164" spans="1:24" x14ac:dyDescent="0.3">
      <c r="A3164">
        <v>3163</v>
      </c>
      <c r="B3164" t="s">
        <v>33</v>
      </c>
      <c r="C3164" t="str">
        <f>_xlfn.XLOOKUP(B3164,Lookup_table!B:B,Lookup_table!C:C)</f>
        <v>Data</v>
      </c>
      <c r="D3164" t="s">
        <v>37</v>
      </c>
      <c r="E3164" t="s">
        <v>15</v>
      </c>
      <c r="F3164" t="s">
        <v>29</v>
      </c>
      <c r="G3164" t="s">
        <v>25</v>
      </c>
      <c r="H3164" t="str">
        <f t="shared" si="196"/>
        <v>Onsite/Hybrid</v>
      </c>
      <c r="I3164" t="s">
        <v>35</v>
      </c>
      <c r="J3164" t="str">
        <f t="shared" si="197"/>
        <v>0-2 yrs</v>
      </c>
      <c r="K3164">
        <f t="shared" ca="1" si="199"/>
        <v>1</v>
      </c>
      <c r="L3164" t="s">
        <v>19</v>
      </c>
      <c r="M3164">
        <v>1</v>
      </c>
      <c r="N3164">
        <v>0</v>
      </c>
      <c r="O3164">
        <v>1</v>
      </c>
      <c r="P3164">
        <v>0</v>
      </c>
      <c r="Q3164">
        <v>0</v>
      </c>
      <c r="R3164">
        <f>SUM(M3164:N3164:O3164:P3164:Q3164)</f>
        <v>2</v>
      </c>
      <c r="S3164" s="1">
        <v>65594</v>
      </c>
      <c r="T3164" s="1" t="str">
        <f t="shared" si="198"/>
        <v>Low</v>
      </c>
      <c r="U3164">
        <v>5</v>
      </c>
      <c r="V3164">
        <v>2022</v>
      </c>
      <c r="W3164" t="s">
        <v>34</v>
      </c>
      <c r="X3164">
        <v>3</v>
      </c>
    </row>
    <row r="3165" spans="1:24" x14ac:dyDescent="0.3">
      <c r="A3165">
        <v>3164</v>
      </c>
      <c r="B3165" t="s">
        <v>50</v>
      </c>
      <c r="C3165" t="str">
        <f>_xlfn.XLOOKUP(B3165,Lookup_table!B:B,Lookup_table!C:C)</f>
        <v>AI</v>
      </c>
      <c r="D3165" t="s">
        <v>22</v>
      </c>
      <c r="E3165" t="s">
        <v>38</v>
      </c>
      <c r="F3165" t="s">
        <v>24</v>
      </c>
      <c r="G3165" t="s">
        <v>30</v>
      </c>
      <c r="H3165" t="str">
        <f t="shared" si="196"/>
        <v>Onsite/Hybrid</v>
      </c>
      <c r="I3165" t="s">
        <v>18</v>
      </c>
      <c r="J3165" t="str">
        <f t="shared" si="197"/>
        <v>7+ yrs</v>
      </c>
      <c r="K3165">
        <f t="shared" ca="1" si="199"/>
        <v>11</v>
      </c>
      <c r="L3165" t="s">
        <v>39</v>
      </c>
      <c r="M3165">
        <v>1</v>
      </c>
      <c r="N3165">
        <v>0</v>
      </c>
      <c r="O3165">
        <v>1</v>
      </c>
      <c r="P3165">
        <v>0</v>
      </c>
      <c r="Q3165">
        <v>0</v>
      </c>
      <c r="R3165">
        <f>SUM(M3165:N3165:O3165:P3165:Q3165)</f>
        <v>2</v>
      </c>
      <c r="S3165" s="1">
        <v>176308</v>
      </c>
      <c r="T3165" s="1" t="str">
        <f t="shared" si="198"/>
        <v>High</v>
      </c>
      <c r="U3165">
        <v>10</v>
      </c>
      <c r="V3165">
        <v>2021</v>
      </c>
      <c r="W3165" t="s">
        <v>28</v>
      </c>
      <c r="X3165">
        <v>7</v>
      </c>
    </row>
    <row r="3166" spans="1:24" x14ac:dyDescent="0.3">
      <c r="A3166">
        <v>3165</v>
      </c>
      <c r="B3166" t="s">
        <v>41</v>
      </c>
      <c r="C3166" t="str">
        <f>_xlfn.XLOOKUP(B3166,Lookup_table!B:B,Lookup_table!C:C)</f>
        <v>Data</v>
      </c>
      <c r="D3166" t="s">
        <v>37</v>
      </c>
      <c r="E3166" t="s">
        <v>15</v>
      </c>
      <c r="F3166" t="s">
        <v>44</v>
      </c>
      <c r="G3166" t="s">
        <v>25</v>
      </c>
      <c r="H3166" t="str">
        <f t="shared" si="196"/>
        <v>Onsite/Hybrid</v>
      </c>
      <c r="I3166" t="s">
        <v>35</v>
      </c>
      <c r="J3166" t="str">
        <f t="shared" si="197"/>
        <v>0-2 yrs</v>
      </c>
      <c r="K3166">
        <f t="shared" ca="1" si="199"/>
        <v>2</v>
      </c>
      <c r="L3166" t="s">
        <v>39</v>
      </c>
      <c r="M3166">
        <v>0</v>
      </c>
      <c r="N3166">
        <v>0</v>
      </c>
      <c r="O3166">
        <v>1</v>
      </c>
      <c r="P3166">
        <v>0</v>
      </c>
      <c r="Q3166">
        <v>0</v>
      </c>
      <c r="R3166">
        <f>SUM(M3166:N3166:O3166:P3166:Q3166)</f>
        <v>1</v>
      </c>
      <c r="S3166" s="1">
        <v>63687</v>
      </c>
      <c r="T3166" s="1" t="str">
        <f t="shared" si="198"/>
        <v>Low</v>
      </c>
      <c r="U3166">
        <v>9</v>
      </c>
      <c r="V3166">
        <v>2026</v>
      </c>
      <c r="W3166" t="s">
        <v>20</v>
      </c>
      <c r="X3166">
        <v>5</v>
      </c>
    </row>
    <row r="3167" spans="1:24" x14ac:dyDescent="0.3">
      <c r="A3167">
        <v>3166</v>
      </c>
      <c r="B3167" t="s">
        <v>41</v>
      </c>
      <c r="C3167" t="str">
        <f>_xlfn.XLOOKUP(B3167,Lookup_table!B:B,Lookup_table!C:C)</f>
        <v>Data</v>
      </c>
      <c r="D3167" t="s">
        <v>22</v>
      </c>
      <c r="E3167" t="s">
        <v>32</v>
      </c>
      <c r="F3167" t="s">
        <v>44</v>
      </c>
      <c r="G3167" t="s">
        <v>25</v>
      </c>
      <c r="H3167" t="str">
        <f t="shared" si="196"/>
        <v>Onsite/Hybrid</v>
      </c>
      <c r="I3167" t="s">
        <v>18</v>
      </c>
      <c r="J3167" t="str">
        <f t="shared" si="197"/>
        <v>7+ yrs</v>
      </c>
      <c r="K3167">
        <f t="shared" ca="1" si="199"/>
        <v>13</v>
      </c>
      <c r="L3167" t="s">
        <v>39</v>
      </c>
      <c r="M3167">
        <v>0</v>
      </c>
      <c r="N3167">
        <v>1</v>
      </c>
      <c r="O3167">
        <v>0</v>
      </c>
      <c r="P3167">
        <v>0</v>
      </c>
      <c r="Q3167">
        <v>1</v>
      </c>
      <c r="R3167">
        <f>SUM(M3167:N3167:O3167:P3167:Q3167)</f>
        <v>2</v>
      </c>
      <c r="S3167" s="1">
        <v>130473</v>
      </c>
      <c r="T3167" s="1" t="str">
        <f t="shared" si="198"/>
        <v>High</v>
      </c>
      <c r="U3167">
        <v>2</v>
      </c>
      <c r="V3167">
        <v>2020</v>
      </c>
      <c r="W3167" t="s">
        <v>28</v>
      </c>
      <c r="X3167">
        <v>7</v>
      </c>
    </row>
    <row r="3168" spans="1:24" x14ac:dyDescent="0.3">
      <c r="A3168">
        <v>3167</v>
      </c>
      <c r="B3168" t="s">
        <v>33</v>
      </c>
      <c r="C3168" t="str">
        <f>_xlfn.XLOOKUP(B3168,Lookup_table!B:B,Lookup_table!C:C)</f>
        <v>Data</v>
      </c>
      <c r="D3168" t="s">
        <v>22</v>
      </c>
      <c r="E3168" t="s">
        <v>38</v>
      </c>
      <c r="F3168" t="s">
        <v>24</v>
      </c>
      <c r="G3168" t="s">
        <v>17</v>
      </c>
      <c r="H3168" t="str">
        <f t="shared" si="196"/>
        <v>Remote</v>
      </c>
      <c r="I3168" t="s">
        <v>35</v>
      </c>
      <c r="J3168" t="str">
        <f t="shared" si="197"/>
        <v>0-2 yrs</v>
      </c>
      <c r="K3168">
        <f t="shared" ca="1" si="199"/>
        <v>1</v>
      </c>
      <c r="L3168" t="s">
        <v>39</v>
      </c>
      <c r="M3168">
        <v>1</v>
      </c>
      <c r="N3168">
        <v>0</v>
      </c>
      <c r="O3168">
        <v>0</v>
      </c>
      <c r="P3168">
        <v>1</v>
      </c>
      <c r="Q3168">
        <v>1</v>
      </c>
      <c r="R3168">
        <f>SUM(M3168:N3168:O3168:P3168:Q3168)</f>
        <v>3</v>
      </c>
      <c r="S3168" s="1">
        <v>94231</v>
      </c>
      <c r="T3168" s="1" t="str">
        <f t="shared" si="198"/>
        <v>Medium</v>
      </c>
      <c r="U3168">
        <v>2</v>
      </c>
      <c r="V3168">
        <v>2021</v>
      </c>
      <c r="W3168" t="s">
        <v>34</v>
      </c>
      <c r="X3168">
        <v>6</v>
      </c>
    </row>
    <row r="3169" spans="1:24" x14ac:dyDescent="0.3">
      <c r="A3169">
        <v>3168</v>
      </c>
      <c r="B3169" t="s">
        <v>41</v>
      </c>
      <c r="C3169" t="str">
        <f>_xlfn.XLOOKUP(B3169,Lookup_table!B:B,Lookup_table!C:C)</f>
        <v>Data</v>
      </c>
      <c r="D3169" t="s">
        <v>14</v>
      </c>
      <c r="E3169" t="s">
        <v>42</v>
      </c>
      <c r="F3169" t="s">
        <v>52</v>
      </c>
      <c r="G3169" t="s">
        <v>25</v>
      </c>
      <c r="H3169" t="str">
        <f t="shared" si="196"/>
        <v>Onsite/Hybrid</v>
      </c>
      <c r="I3169" t="s">
        <v>35</v>
      </c>
      <c r="J3169" t="str">
        <f t="shared" si="197"/>
        <v>0-2 yrs</v>
      </c>
      <c r="K3169">
        <f t="shared" ca="1" si="199"/>
        <v>2</v>
      </c>
      <c r="L3169" t="s">
        <v>39</v>
      </c>
      <c r="M3169">
        <v>1</v>
      </c>
      <c r="N3169">
        <v>0</v>
      </c>
      <c r="O3169">
        <v>1</v>
      </c>
      <c r="P3169">
        <v>0</v>
      </c>
      <c r="Q3169">
        <v>1</v>
      </c>
      <c r="R3169">
        <f>SUM(M3169:N3169:O3169:P3169:Q3169)</f>
        <v>3</v>
      </c>
      <c r="S3169" s="1">
        <v>76045</v>
      </c>
      <c r="T3169" s="1" t="str">
        <f t="shared" si="198"/>
        <v>Medium</v>
      </c>
      <c r="U3169">
        <v>5</v>
      </c>
      <c r="V3169">
        <v>2023</v>
      </c>
      <c r="W3169" t="s">
        <v>20</v>
      </c>
      <c r="X3169">
        <v>3</v>
      </c>
    </row>
    <row r="3170" spans="1:24" x14ac:dyDescent="0.3">
      <c r="A3170">
        <v>3169</v>
      </c>
      <c r="B3170" t="s">
        <v>21</v>
      </c>
      <c r="C3170" t="str">
        <f>_xlfn.XLOOKUP(B3170,Lookup_table!B:B,Lookup_table!C:C)</f>
        <v>AI</v>
      </c>
      <c r="D3170" t="s">
        <v>22</v>
      </c>
      <c r="E3170" t="s">
        <v>42</v>
      </c>
      <c r="F3170" t="s">
        <v>44</v>
      </c>
      <c r="G3170" t="s">
        <v>17</v>
      </c>
      <c r="H3170" t="str">
        <f t="shared" si="196"/>
        <v>Remote</v>
      </c>
      <c r="I3170" t="s">
        <v>35</v>
      </c>
      <c r="J3170" t="str">
        <f t="shared" si="197"/>
        <v>0-2 yrs</v>
      </c>
      <c r="K3170">
        <f t="shared" ca="1" si="199"/>
        <v>0</v>
      </c>
      <c r="L3170" t="s">
        <v>27</v>
      </c>
      <c r="M3170">
        <v>0</v>
      </c>
      <c r="N3170">
        <v>1</v>
      </c>
      <c r="O3170">
        <v>1</v>
      </c>
      <c r="P3170">
        <v>1</v>
      </c>
      <c r="Q3170">
        <v>1</v>
      </c>
      <c r="R3170">
        <f>SUM(M3170:N3170:O3170:P3170:Q3170)</f>
        <v>4</v>
      </c>
      <c r="S3170" s="1">
        <v>149538</v>
      </c>
      <c r="T3170" s="1" t="str">
        <f t="shared" si="198"/>
        <v>High</v>
      </c>
      <c r="U3170">
        <v>3</v>
      </c>
      <c r="V3170">
        <v>2025</v>
      </c>
      <c r="W3170" t="s">
        <v>28</v>
      </c>
      <c r="X3170">
        <v>9</v>
      </c>
    </row>
    <row r="3171" spans="1:24" x14ac:dyDescent="0.3">
      <c r="A3171">
        <v>3170</v>
      </c>
      <c r="B3171" t="s">
        <v>50</v>
      </c>
      <c r="C3171" t="str">
        <f>_xlfn.XLOOKUP(B3171,Lookup_table!B:B,Lookup_table!C:C)</f>
        <v>AI</v>
      </c>
      <c r="D3171" t="s">
        <v>37</v>
      </c>
      <c r="E3171" t="s">
        <v>15</v>
      </c>
      <c r="F3171" t="s">
        <v>16</v>
      </c>
      <c r="G3171" t="s">
        <v>17</v>
      </c>
      <c r="H3171" t="str">
        <f t="shared" si="196"/>
        <v>Remote</v>
      </c>
      <c r="I3171" t="s">
        <v>18</v>
      </c>
      <c r="J3171" t="str">
        <f t="shared" si="197"/>
        <v>7+ yrs</v>
      </c>
      <c r="K3171">
        <f t="shared" ca="1" si="199"/>
        <v>9</v>
      </c>
      <c r="L3171" t="s">
        <v>39</v>
      </c>
      <c r="M3171">
        <v>1</v>
      </c>
      <c r="N3171">
        <v>0</v>
      </c>
      <c r="O3171">
        <v>1</v>
      </c>
      <c r="P3171">
        <v>0</v>
      </c>
      <c r="Q3171">
        <v>1</v>
      </c>
      <c r="R3171">
        <f>SUM(M3171:N3171:O3171:P3171:Q3171)</f>
        <v>3</v>
      </c>
      <c r="S3171" s="1">
        <v>166069</v>
      </c>
      <c r="T3171" s="1" t="str">
        <f t="shared" si="198"/>
        <v>High</v>
      </c>
      <c r="U3171">
        <v>8</v>
      </c>
      <c r="V3171">
        <v>2025</v>
      </c>
      <c r="W3171" t="s">
        <v>28</v>
      </c>
      <c r="X3171">
        <v>7</v>
      </c>
    </row>
    <row r="3172" spans="1:24" x14ac:dyDescent="0.3">
      <c r="A3172">
        <v>3171</v>
      </c>
      <c r="B3172" t="s">
        <v>21</v>
      </c>
      <c r="C3172" t="str">
        <f>_xlfn.XLOOKUP(B3172,Lookup_table!B:B,Lookup_table!C:C)</f>
        <v>AI</v>
      </c>
      <c r="D3172" t="s">
        <v>14</v>
      </c>
      <c r="E3172" t="s">
        <v>15</v>
      </c>
      <c r="F3172" t="s">
        <v>51</v>
      </c>
      <c r="G3172" t="s">
        <v>30</v>
      </c>
      <c r="H3172" t="str">
        <f t="shared" si="196"/>
        <v>Onsite/Hybrid</v>
      </c>
      <c r="I3172" t="s">
        <v>18</v>
      </c>
      <c r="J3172" t="str">
        <f t="shared" si="197"/>
        <v>7+ yrs</v>
      </c>
      <c r="K3172">
        <f t="shared" ca="1" si="199"/>
        <v>15</v>
      </c>
      <c r="L3172" t="s">
        <v>27</v>
      </c>
      <c r="M3172">
        <v>1</v>
      </c>
      <c r="N3172">
        <v>0</v>
      </c>
      <c r="O3172">
        <v>0</v>
      </c>
      <c r="P3172">
        <v>1</v>
      </c>
      <c r="Q3172">
        <v>1</v>
      </c>
      <c r="R3172">
        <f>SUM(M3172:N3172:O3172:P3172:Q3172)</f>
        <v>3</v>
      </c>
      <c r="S3172" s="1">
        <v>160698</v>
      </c>
      <c r="T3172" s="1" t="str">
        <f t="shared" si="198"/>
        <v>High</v>
      </c>
      <c r="U3172">
        <v>6</v>
      </c>
      <c r="V3172">
        <v>2020</v>
      </c>
      <c r="W3172" t="s">
        <v>20</v>
      </c>
      <c r="X3172">
        <v>5</v>
      </c>
    </row>
    <row r="3173" spans="1:24" x14ac:dyDescent="0.3">
      <c r="A3173">
        <v>3172</v>
      </c>
      <c r="B3173" t="s">
        <v>21</v>
      </c>
      <c r="C3173" t="str">
        <f>_xlfn.XLOOKUP(B3173,Lookup_table!B:B,Lookup_table!C:C)</f>
        <v>AI</v>
      </c>
      <c r="D3173" t="s">
        <v>34</v>
      </c>
      <c r="E3173" t="s">
        <v>23</v>
      </c>
      <c r="F3173" t="s">
        <v>52</v>
      </c>
      <c r="G3173" t="s">
        <v>30</v>
      </c>
      <c r="H3173" t="str">
        <f t="shared" si="196"/>
        <v>Onsite/Hybrid</v>
      </c>
      <c r="I3173" t="s">
        <v>35</v>
      </c>
      <c r="J3173" t="str">
        <f t="shared" si="197"/>
        <v>0-2 yrs</v>
      </c>
      <c r="K3173">
        <f t="shared" ca="1" si="199"/>
        <v>0</v>
      </c>
      <c r="L3173" t="s">
        <v>39</v>
      </c>
      <c r="M3173">
        <v>1</v>
      </c>
      <c r="N3173">
        <v>0</v>
      </c>
      <c r="O3173">
        <v>0</v>
      </c>
      <c r="P3173">
        <v>1</v>
      </c>
      <c r="Q3173">
        <v>1</v>
      </c>
      <c r="R3173">
        <f>SUM(M3173:N3173:O3173:P3173:Q3173)</f>
        <v>3</v>
      </c>
      <c r="S3173" s="1">
        <v>116346</v>
      </c>
      <c r="T3173" s="1" t="str">
        <f t="shared" si="198"/>
        <v>Medium</v>
      </c>
      <c r="U3173">
        <v>8</v>
      </c>
      <c r="V3173">
        <v>2020</v>
      </c>
      <c r="W3173" t="s">
        <v>28</v>
      </c>
      <c r="X3173">
        <v>9</v>
      </c>
    </row>
    <row r="3174" spans="1:24" x14ac:dyDescent="0.3">
      <c r="A3174">
        <v>3173</v>
      </c>
      <c r="B3174" t="s">
        <v>36</v>
      </c>
      <c r="C3174" t="str">
        <f>_xlfn.XLOOKUP(B3174,Lookup_table!B:B,Lookup_table!C:C)</f>
        <v>Data</v>
      </c>
      <c r="D3174" t="s">
        <v>14</v>
      </c>
      <c r="E3174" t="s">
        <v>40</v>
      </c>
      <c r="F3174" t="s">
        <v>16</v>
      </c>
      <c r="G3174" t="s">
        <v>25</v>
      </c>
      <c r="H3174" t="str">
        <f t="shared" si="196"/>
        <v>Onsite/Hybrid</v>
      </c>
      <c r="I3174" t="s">
        <v>35</v>
      </c>
      <c r="J3174" t="str">
        <f t="shared" si="197"/>
        <v>0-2 yrs</v>
      </c>
      <c r="K3174">
        <f t="shared" ca="1" si="199"/>
        <v>2</v>
      </c>
      <c r="L3174" t="s">
        <v>19</v>
      </c>
      <c r="M3174">
        <v>0</v>
      </c>
      <c r="N3174">
        <v>0</v>
      </c>
      <c r="O3174">
        <v>1</v>
      </c>
      <c r="P3174">
        <v>1</v>
      </c>
      <c r="Q3174">
        <v>0</v>
      </c>
      <c r="R3174">
        <f>SUM(M3174:N3174:O3174:P3174:Q3174)</f>
        <v>2</v>
      </c>
      <c r="S3174" s="1">
        <v>83253</v>
      </c>
      <c r="T3174" s="1" t="str">
        <f t="shared" si="198"/>
        <v>Medium</v>
      </c>
      <c r="U3174">
        <v>5</v>
      </c>
      <c r="V3174">
        <v>2023</v>
      </c>
      <c r="W3174" t="s">
        <v>28</v>
      </c>
      <c r="X3174">
        <v>4</v>
      </c>
    </row>
    <row r="3175" spans="1:24" x14ac:dyDescent="0.3">
      <c r="A3175">
        <v>3174</v>
      </c>
      <c r="B3175" t="s">
        <v>36</v>
      </c>
      <c r="C3175" t="str">
        <f>_xlfn.XLOOKUP(B3175,Lookup_table!B:B,Lookup_table!C:C)</f>
        <v>Data</v>
      </c>
      <c r="D3175" t="s">
        <v>14</v>
      </c>
      <c r="E3175" t="s">
        <v>42</v>
      </c>
      <c r="F3175" t="s">
        <v>29</v>
      </c>
      <c r="G3175" t="s">
        <v>25</v>
      </c>
      <c r="H3175" t="str">
        <f t="shared" si="196"/>
        <v>Onsite/Hybrid</v>
      </c>
      <c r="I3175" t="s">
        <v>18</v>
      </c>
      <c r="J3175" t="str">
        <f t="shared" si="197"/>
        <v>7+ yrs</v>
      </c>
      <c r="K3175">
        <f t="shared" ca="1" si="199"/>
        <v>12</v>
      </c>
      <c r="L3175" t="s">
        <v>39</v>
      </c>
      <c r="M3175">
        <v>0</v>
      </c>
      <c r="N3175">
        <v>0</v>
      </c>
      <c r="O3175">
        <v>0</v>
      </c>
      <c r="P3175">
        <v>0</v>
      </c>
      <c r="Q3175">
        <v>0</v>
      </c>
      <c r="R3175">
        <f>SUM(M3175:N3175:O3175:P3175:Q3175)</f>
        <v>0</v>
      </c>
      <c r="S3175" s="1">
        <v>97799</v>
      </c>
      <c r="T3175" s="1" t="str">
        <f t="shared" si="198"/>
        <v>Medium</v>
      </c>
      <c r="U3175">
        <v>9</v>
      </c>
      <c r="V3175">
        <v>2020</v>
      </c>
      <c r="W3175" t="s">
        <v>20</v>
      </c>
      <c r="X3175">
        <v>2</v>
      </c>
    </row>
    <row r="3176" spans="1:24" x14ac:dyDescent="0.3">
      <c r="A3176">
        <v>3175</v>
      </c>
      <c r="B3176" t="s">
        <v>50</v>
      </c>
      <c r="C3176" t="str">
        <f>_xlfn.XLOOKUP(B3176,Lookup_table!B:B,Lookup_table!C:C)</f>
        <v>AI</v>
      </c>
      <c r="D3176" t="s">
        <v>34</v>
      </c>
      <c r="E3176" t="s">
        <v>32</v>
      </c>
      <c r="F3176" t="s">
        <v>51</v>
      </c>
      <c r="G3176" t="s">
        <v>25</v>
      </c>
      <c r="H3176" t="str">
        <f t="shared" si="196"/>
        <v>Onsite/Hybrid</v>
      </c>
      <c r="I3176" t="s">
        <v>26</v>
      </c>
      <c r="J3176" t="str">
        <f t="shared" si="197"/>
        <v>3-6 yrs</v>
      </c>
      <c r="K3176">
        <f t="shared" ca="1" si="199"/>
        <v>5</v>
      </c>
      <c r="L3176" t="s">
        <v>19</v>
      </c>
      <c r="M3176">
        <v>1</v>
      </c>
      <c r="N3176">
        <v>0</v>
      </c>
      <c r="O3176">
        <v>0</v>
      </c>
      <c r="P3176">
        <v>1</v>
      </c>
      <c r="Q3176">
        <v>0</v>
      </c>
      <c r="R3176">
        <f>SUM(M3176:N3176:O3176:P3176:Q3176)</f>
        <v>2</v>
      </c>
      <c r="S3176" s="1">
        <v>128643</v>
      </c>
      <c r="T3176" s="1" t="str">
        <f t="shared" si="198"/>
        <v>High</v>
      </c>
      <c r="U3176">
        <v>3</v>
      </c>
      <c r="V3176">
        <v>2023</v>
      </c>
      <c r="W3176" t="s">
        <v>34</v>
      </c>
      <c r="X3176">
        <v>6</v>
      </c>
    </row>
    <row r="3177" spans="1:24" x14ac:dyDescent="0.3">
      <c r="A3177">
        <v>3176</v>
      </c>
      <c r="B3177" t="s">
        <v>50</v>
      </c>
      <c r="C3177" t="str">
        <f>_xlfn.XLOOKUP(B3177,Lookup_table!B:B,Lookup_table!C:C)</f>
        <v>AI</v>
      </c>
      <c r="D3177" t="s">
        <v>37</v>
      </c>
      <c r="E3177" t="s">
        <v>23</v>
      </c>
      <c r="F3177" t="s">
        <v>29</v>
      </c>
      <c r="G3177" t="s">
        <v>17</v>
      </c>
      <c r="H3177" t="str">
        <f t="shared" si="196"/>
        <v>Remote</v>
      </c>
      <c r="I3177" t="s">
        <v>35</v>
      </c>
      <c r="J3177" t="str">
        <f t="shared" si="197"/>
        <v>0-2 yrs</v>
      </c>
      <c r="K3177">
        <f t="shared" ca="1" si="199"/>
        <v>0</v>
      </c>
      <c r="L3177" t="s">
        <v>19</v>
      </c>
      <c r="M3177">
        <v>1</v>
      </c>
      <c r="N3177">
        <v>1</v>
      </c>
      <c r="O3177">
        <v>1</v>
      </c>
      <c r="P3177">
        <v>1</v>
      </c>
      <c r="Q3177">
        <v>0</v>
      </c>
      <c r="R3177">
        <f>SUM(M3177:N3177:O3177:P3177:Q3177)</f>
        <v>4</v>
      </c>
      <c r="S3177" s="1">
        <v>123567</v>
      </c>
      <c r="T3177" s="1" t="str">
        <f t="shared" si="198"/>
        <v>High</v>
      </c>
      <c r="U3177">
        <v>1</v>
      </c>
      <c r="V3177">
        <v>2026</v>
      </c>
      <c r="W3177" t="s">
        <v>28</v>
      </c>
      <c r="X3177">
        <v>7</v>
      </c>
    </row>
    <row r="3178" spans="1:24" x14ac:dyDescent="0.3">
      <c r="A3178">
        <v>3177</v>
      </c>
      <c r="B3178" t="s">
        <v>33</v>
      </c>
      <c r="C3178" t="str">
        <f>_xlfn.XLOOKUP(B3178,Lookup_table!B:B,Lookup_table!C:C)</f>
        <v>Data</v>
      </c>
      <c r="D3178" t="s">
        <v>34</v>
      </c>
      <c r="E3178" t="s">
        <v>40</v>
      </c>
      <c r="F3178" t="s">
        <v>43</v>
      </c>
      <c r="G3178" t="s">
        <v>17</v>
      </c>
      <c r="H3178" t="str">
        <f t="shared" si="196"/>
        <v>Remote</v>
      </c>
      <c r="I3178" t="s">
        <v>35</v>
      </c>
      <c r="J3178" t="str">
        <f t="shared" si="197"/>
        <v>0-2 yrs</v>
      </c>
      <c r="K3178">
        <f t="shared" ca="1" si="199"/>
        <v>0</v>
      </c>
      <c r="L3178" t="s">
        <v>39</v>
      </c>
      <c r="M3178">
        <v>1</v>
      </c>
      <c r="N3178">
        <v>0</v>
      </c>
      <c r="O3178">
        <v>1</v>
      </c>
      <c r="P3178">
        <v>0</v>
      </c>
      <c r="Q3178">
        <v>0</v>
      </c>
      <c r="R3178">
        <f>SUM(M3178:N3178:O3178:P3178:Q3178)</f>
        <v>2</v>
      </c>
      <c r="S3178" s="1">
        <v>66113</v>
      </c>
      <c r="T3178" s="1" t="str">
        <f t="shared" si="198"/>
        <v>Low</v>
      </c>
      <c r="U3178">
        <v>12</v>
      </c>
      <c r="V3178">
        <v>2025</v>
      </c>
      <c r="W3178" t="s">
        <v>28</v>
      </c>
      <c r="X3178">
        <v>8</v>
      </c>
    </row>
    <row r="3179" spans="1:24" x14ac:dyDescent="0.3">
      <c r="A3179">
        <v>3178</v>
      </c>
      <c r="B3179" t="s">
        <v>33</v>
      </c>
      <c r="C3179" t="str">
        <f>_xlfn.XLOOKUP(B3179,Lookup_table!B:B,Lookup_table!C:C)</f>
        <v>Data</v>
      </c>
      <c r="D3179" t="s">
        <v>37</v>
      </c>
      <c r="E3179" t="s">
        <v>38</v>
      </c>
      <c r="F3179" t="s">
        <v>52</v>
      </c>
      <c r="G3179" t="s">
        <v>30</v>
      </c>
      <c r="H3179" t="str">
        <f t="shared" si="196"/>
        <v>Onsite/Hybrid</v>
      </c>
      <c r="I3179" t="s">
        <v>18</v>
      </c>
      <c r="J3179" t="str">
        <f t="shared" si="197"/>
        <v>7+ yrs</v>
      </c>
      <c r="K3179">
        <f t="shared" ca="1" si="199"/>
        <v>9</v>
      </c>
      <c r="L3179" t="s">
        <v>19</v>
      </c>
      <c r="M3179">
        <v>0</v>
      </c>
      <c r="N3179">
        <v>0</v>
      </c>
      <c r="O3179">
        <v>0</v>
      </c>
      <c r="P3179">
        <v>0</v>
      </c>
      <c r="Q3179">
        <v>1</v>
      </c>
      <c r="R3179">
        <f>SUM(M3179:N3179:O3179:P3179:Q3179)</f>
        <v>1</v>
      </c>
      <c r="S3179" s="1">
        <v>110021</v>
      </c>
      <c r="T3179" s="1" t="str">
        <f t="shared" si="198"/>
        <v>Medium</v>
      </c>
      <c r="U3179">
        <v>7</v>
      </c>
      <c r="V3179">
        <v>2024</v>
      </c>
      <c r="W3179" t="s">
        <v>28</v>
      </c>
      <c r="X3179">
        <v>7</v>
      </c>
    </row>
    <row r="3180" spans="1:24" x14ac:dyDescent="0.3">
      <c r="A3180">
        <v>3179</v>
      </c>
      <c r="B3180" t="s">
        <v>21</v>
      </c>
      <c r="C3180" t="str">
        <f>_xlfn.XLOOKUP(B3180,Lookup_table!B:B,Lookup_table!C:C)</f>
        <v>AI</v>
      </c>
      <c r="D3180" t="s">
        <v>22</v>
      </c>
      <c r="E3180" t="s">
        <v>23</v>
      </c>
      <c r="F3180" t="s">
        <v>43</v>
      </c>
      <c r="G3180" t="s">
        <v>25</v>
      </c>
      <c r="H3180" t="str">
        <f t="shared" si="196"/>
        <v>Onsite/Hybrid</v>
      </c>
      <c r="I3180" t="s">
        <v>26</v>
      </c>
      <c r="J3180" t="str">
        <f t="shared" si="197"/>
        <v>3-6 yrs</v>
      </c>
      <c r="K3180">
        <f t="shared" ca="1" si="199"/>
        <v>6</v>
      </c>
      <c r="L3180" t="s">
        <v>39</v>
      </c>
      <c r="M3180">
        <v>0</v>
      </c>
      <c r="N3180">
        <v>1</v>
      </c>
      <c r="O3180">
        <v>0</v>
      </c>
      <c r="P3180">
        <v>1</v>
      </c>
      <c r="Q3180">
        <v>0</v>
      </c>
      <c r="R3180">
        <f>SUM(M3180:N3180:O3180:P3180:Q3180)</f>
        <v>2</v>
      </c>
      <c r="S3180" s="1">
        <v>153092</v>
      </c>
      <c r="T3180" s="1" t="str">
        <f t="shared" si="198"/>
        <v>High</v>
      </c>
      <c r="U3180">
        <v>2</v>
      </c>
      <c r="V3180">
        <v>2020</v>
      </c>
      <c r="W3180" t="s">
        <v>20</v>
      </c>
      <c r="X3180">
        <v>2</v>
      </c>
    </row>
    <row r="3181" spans="1:24" x14ac:dyDescent="0.3">
      <c r="A3181">
        <v>3180</v>
      </c>
      <c r="B3181" t="s">
        <v>36</v>
      </c>
      <c r="C3181" t="str">
        <f>_xlfn.XLOOKUP(B3181,Lookup_table!B:B,Lookup_table!C:C)</f>
        <v>Data</v>
      </c>
      <c r="D3181" t="s">
        <v>14</v>
      </c>
      <c r="E3181" t="s">
        <v>23</v>
      </c>
      <c r="F3181" t="s">
        <v>29</v>
      </c>
      <c r="G3181" t="s">
        <v>30</v>
      </c>
      <c r="H3181" t="str">
        <f t="shared" si="196"/>
        <v>Onsite/Hybrid</v>
      </c>
      <c r="I3181" t="s">
        <v>26</v>
      </c>
      <c r="J3181" t="str">
        <f t="shared" si="197"/>
        <v>3-6 yrs</v>
      </c>
      <c r="K3181">
        <f t="shared" ca="1" si="199"/>
        <v>6</v>
      </c>
      <c r="L3181" t="s">
        <v>27</v>
      </c>
      <c r="M3181">
        <v>0</v>
      </c>
      <c r="N3181">
        <v>0</v>
      </c>
      <c r="O3181">
        <v>0</v>
      </c>
      <c r="P3181">
        <v>0</v>
      </c>
      <c r="Q3181">
        <v>0</v>
      </c>
      <c r="R3181">
        <f>SUM(M3181:N3181:O3181:P3181:Q3181)</f>
        <v>0</v>
      </c>
      <c r="S3181" s="1">
        <v>79434</v>
      </c>
      <c r="T3181" s="1" t="str">
        <f t="shared" si="198"/>
        <v>Medium</v>
      </c>
      <c r="U3181">
        <v>9</v>
      </c>
      <c r="V3181">
        <v>2021</v>
      </c>
      <c r="W3181" t="s">
        <v>28</v>
      </c>
      <c r="X3181">
        <v>7</v>
      </c>
    </row>
    <row r="3182" spans="1:24" x14ac:dyDescent="0.3">
      <c r="A3182">
        <v>3181</v>
      </c>
      <c r="B3182" t="s">
        <v>36</v>
      </c>
      <c r="C3182" t="str">
        <f>_xlfn.XLOOKUP(B3182,Lookup_table!B:B,Lookup_table!C:C)</f>
        <v>Data</v>
      </c>
      <c r="D3182" t="s">
        <v>22</v>
      </c>
      <c r="E3182" t="s">
        <v>38</v>
      </c>
      <c r="F3182" t="s">
        <v>52</v>
      </c>
      <c r="G3182" t="s">
        <v>17</v>
      </c>
      <c r="H3182" t="str">
        <f t="shared" si="196"/>
        <v>Remote</v>
      </c>
      <c r="I3182" t="s">
        <v>35</v>
      </c>
      <c r="J3182" t="str">
        <f t="shared" si="197"/>
        <v>0-2 yrs</v>
      </c>
      <c r="K3182">
        <f t="shared" ca="1" si="199"/>
        <v>1</v>
      </c>
      <c r="L3182" t="s">
        <v>19</v>
      </c>
      <c r="M3182">
        <v>0</v>
      </c>
      <c r="N3182">
        <v>1</v>
      </c>
      <c r="O3182">
        <v>1</v>
      </c>
      <c r="P3182">
        <v>0</v>
      </c>
      <c r="Q3182">
        <v>0</v>
      </c>
      <c r="R3182">
        <f>SUM(M3182:N3182:O3182:P3182:Q3182)</f>
        <v>2</v>
      </c>
      <c r="S3182" s="1">
        <v>88004</v>
      </c>
      <c r="T3182" s="1" t="str">
        <f t="shared" si="198"/>
        <v>Medium</v>
      </c>
      <c r="U3182">
        <v>8</v>
      </c>
      <c r="V3182">
        <v>2025</v>
      </c>
      <c r="W3182" t="s">
        <v>34</v>
      </c>
      <c r="X3182">
        <v>3</v>
      </c>
    </row>
    <row r="3183" spans="1:24" x14ac:dyDescent="0.3">
      <c r="A3183">
        <v>3182</v>
      </c>
      <c r="B3183" t="s">
        <v>33</v>
      </c>
      <c r="C3183" t="str">
        <f>_xlfn.XLOOKUP(B3183,Lookup_table!B:B,Lookup_table!C:C)</f>
        <v>Data</v>
      </c>
      <c r="D3183" t="s">
        <v>14</v>
      </c>
      <c r="E3183" t="s">
        <v>15</v>
      </c>
      <c r="F3183" t="s">
        <v>52</v>
      </c>
      <c r="G3183" t="s">
        <v>17</v>
      </c>
      <c r="H3183" t="str">
        <f t="shared" si="196"/>
        <v>Remote</v>
      </c>
      <c r="I3183" t="s">
        <v>35</v>
      </c>
      <c r="J3183" t="str">
        <f t="shared" si="197"/>
        <v>0-2 yrs</v>
      </c>
      <c r="K3183">
        <f t="shared" ca="1" si="199"/>
        <v>1</v>
      </c>
      <c r="L3183" t="s">
        <v>19</v>
      </c>
      <c r="M3183">
        <v>1</v>
      </c>
      <c r="N3183">
        <v>0</v>
      </c>
      <c r="O3183">
        <v>0</v>
      </c>
      <c r="P3183">
        <v>0</v>
      </c>
      <c r="Q3183">
        <v>0</v>
      </c>
      <c r="R3183">
        <f>SUM(M3183:N3183:O3183:P3183:Q3183)</f>
        <v>1</v>
      </c>
      <c r="S3183" s="1">
        <v>51529</v>
      </c>
      <c r="T3183" s="1" t="str">
        <f t="shared" si="198"/>
        <v>Low</v>
      </c>
      <c r="U3183">
        <v>9</v>
      </c>
      <c r="V3183">
        <v>2024</v>
      </c>
      <c r="W3183" t="s">
        <v>20</v>
      </c>
      <c r="X3183">
        <v>6</v>
      </c>
    </row>
    <row r="3184" spans="1:24" x14ac:dyDescent="0.3">
      <c r="A3184">
        <v>3183</v>
      </c>
      <c r="B3184" t="s">
        <v>21</v>
      </c>
      <c r="C3184" t="str">
        <f>_xlfn.XLOOKUP(B3184,Lookup_table!B:B,Lookup_table!C:C)</f>
        <v>AI</v>
      </c>
      <c r="D3184" t="s">
        <v>34</v>
      </c>
      <c r="E3184" t="s">
        <v>32</v>
      </c>
      <c r="F3184" t="s">
        <v>16</v>
      </c>
      <c r="G3184" t="s">
        <v>25</v>
      </c>
      <c r="H3184" t="str">
        <f t="shared" si="196"/>
        <v>Onsite/Hybrid</v>
      </c>
      <c r="I3184" t="s">
        <v>35</v>
      </c>
      <c r="J3184" t="str">
        <f t="shared" si="197"/>
        <v>0-2 yrs</v>
      </c>
      <c r="K3184">
        <f t="shared" ca="1" si="199"/>
        <v>2</v>
      </c>
      <c r="L3184" t="s">
        <v>19</v>
      </c>
      <c r="M3184">
        <v>0</v>
      </c>
      <c r="N3184">
        <v>1</v>
      </c>
      <c r="O3184">
        <v>0</v>
      </c>
      <c r="P3184">
        <v>1</v>
      </c>
      <c r="Q3184">
        <v>1</v>
      </c>
      <c r="R3184">
        <f>SUM(M3184:N3184:O3184:P3184:Q3184)</f>
        <v>3</v>
      </c>
      <c r="S3184" s="1">
        <v>119979</v>
      </c>
      <c r="T3184" s="1" t="str">
        <f t="shared" si="198"/>
        <v>Medium</v>
      </c>
      <c r="U3184">
        <v>4</v>
      </c>
      <c r="V3184">
        <v>2023</v>
      </c>
      <c r="W3184" t="s">
        <v>28</v>
      </c>
      <c r="X3184">
        <v>7</v>
      </c>
    </row>
    <row r="3185" spans="1:24" x14ac:dyDescent="0.3">
      <c r="A3185">
        <v>3184</v>
      </c>
      <c r="B3185" t="s">
        <v>50</v>
      </c>
      <c r="C3185" t="str">
        <f>_xlfn.XLOOKUP(B3185,Lookup_table!B:B,Lookup_table!C:C)</f>
        <v>AI</v>
      </c>
      <c r="D3185" t="s">
        <v>34</v>
      </c>
      <c r="E3185" t="s">
        <v>38</v>
      </c>
      <c r="F3185" t="s">
        <v>44</v>
      </c>
      <c r="G3185" t="s">
        <v>25</v>
      </c>
      <c r="H3185" t="str">
        <f t="shared" si="196"/>
        <v>Onsite/Hybrid</v>
      </c>
      <c r="I3185" t="s">
        <v>26</v>
      </c>
      <c r="J3185" t="str">
        <f t="shared" si="197"/>
        <v>3-6 yrs</v>
      </c>
      <c r="K3185">
        <f t="shared" ca="1" si="199"/>
        <v>4</v>
      </c>
      <c r="L3185" t="s">
        <v>39</v>
      </c>
      <c r="M3185">
        <v>0</v>
      </c>
      <c r="N3185">
        <v>0</v>
      </c>
      <c r="O3185">
        <v>0</v>
      </c>
      <c r="P3185">
        <v>0</v>
      </c>
      <c r="Q3185">
        <v>1</v>
      </c>
      <c r="R3185">
        <f>SUM(M3185:N3185:O3185:P3185:Q3185)</f>
        <v>1</v>
      </c>
      <c r="S3185" s="1">
        <v>123049</v>
      </c>
      <c r="T3185" s="1" t="str">
        <f t="shared" si="198"/>
        <v>High</v>
      </c>
      <c r="U3185">
        <v>4</v>
      </c>
      <c r="V3185">
        <v>2021</v>
      </c>
      <c r="W3185" t="s">
        <v>28</v>
      </c>
      <c r="X3185">
        <v>9</v>
      </c>
    </row>
    <row r="3186" spans="1:24" x14ac:dyDescent="0.3">
      <c r="A3186">
        <v>3185</v>
      </c>
      <c r="B3186" t="s">
        <v>33</v>
      </c>
      <c r="C3186" t="str">
        <f>_xlfn.XLOOKUP(B3186,Lookup_table!B:B,Lookup_table!C:C)</f>
        <v>Data</v>
      </c>
      <c r="D3186" t="s">
        <v>34</v>
      </c>
      <c r="E3186" t="s">
        <v>40</v>
      </c>
      <c r="F3186" t="s">
        <v>51</v>
      </c>
      <c r="G3186" t="s">
        <v>17</v>
      </c>
      <c r="H3186" t="str">
        <f t="shared" si="196"/>
        <v>Remote</v>
      </c>
      <c r="I3186" t="s">
        <v>26</v>
      </c>
      <c r="J3186" t="str">
        <f t="shared" si="197"/>
        <v>3-6 yrs</v>
      </c>
      <c r="K3186">
        <f t="shared" ca="1" si="199"/>
        <v>5</v>
      </c>
      <c r="L3186" t="s">
        <v>39</v>
      </c>
      <c r="M3186">
        <v>1</v>
      </c>
      <c r="N3186">
        <v>1</v>
      </c>
      <c r="O3186">
        <v>1</v>
      </c>
      <c r="P3186">
        <v>1</v>
      </c>
      <c r="Q3186">
        <v>1</v>
      </c>
      <c r="R3186">
        <f>SUM(M3186:N3186:O3186:P3186:Q3186)</f>
        <v>5</v>
      </c>
      <c r="S3186" s="1">
        <v>117610</v>
      </c>
      <c r="T3186" s="1" t="str">
        <f t="shared" si="198"/>
        <v>Medium</v>
      </c>
      <c r="U3186">
        <v>12</v>
      </c>
      <c r="V3186">
        <v>2020</v>
      </c>
      <c r="W3186" t="s">
        <v>28</v>
      </c>
      <c r="X3186">
        <v>9</v>
      </c>
    </row>
    <row r="3187" spans="1:24" x14ac:dyDescent="0.3">
      <c r="A3187">
        <v>3186</v>
      </c>
      <c r="B3187" t="s">
        <v>31</v>
      </c>
      <c r="C3187" t="str">
        <f>_xlfn.XLOOKUP(B3187,Lookup_table!B:B,Lookup_table!C:C)</f>
        <v>Business</v>
      </c>
      <c r="D3187" t="s">
        <v>22</v>
      </c>
      <c r="E3187" t="s">
        <v>42</v>
      </c>
      <c r="F3187" t="s">
        <v>44</v>
      </c>
      <c r="G3187" t="s">
        <v>17</v>
      </c>
      <c r="H3187" t="str">
        <f t="shared" si="196"/>
        <v>Remote</v>
      </c>
      <c r="I3187" t="s">
        <v>35</v>
      </c>
      <c r="J3187" t="str">
        <f t="shared" si="197"/>
        <v>0-2 yrs</v>
      </c>
      <c r="K3187">
        <f t="shared" ca="1" si="199"/>
        <v>0</v>
      </c>
      <c r="L3187" t="s">
        <v>19</v>
      </c>
      <c r="M3187">
        <v>0</v>
      </c>
      <c r="N3187">
        <v>0</v>
      </c>
      <c r="O3187">
        <v>1</v>
      </c>
      <c r="P3187">
        <v>1</v>
      </c>
      <c r="Q3187">
        <v>1</v>
      </c>
      <c r="R3187">
        <f>SUM(M3187:N3187:O3187:P3187:Q3187)</f>
        <v>3</v>
      </c>
      <c r="S3187" s="1">
        <v>113861</v>
      </c>
      <c r="T3187" s="1" t="str">
        <f t="shared" si="198"/>
        <v>Medium</v>
      </c>
      <c r="U3187">
        <v>9</v>
      </c>
      <c r="V3187">
        <v>2026</v>
      </c>
      <c r="W3187" t="s">
        <v>28</v>
      </c>
      <c r="X3187">
        <v>4</v>
      </c>
    </row>
    <row r="3188" spans="1:24" x14ac:dyDescent="0.3">
      <c r="A3188">
        <v>3187</v>
      </c>
      <c r="B3188" t="s">
        <v>21</v>
      </c>
      <c r="C3188" t="str">
        <f>_xlfn.XLOOKUP(B3188,Lookup_table!B:B,Lookup_table!C:C)</f>
        <v>AI</v>
      </c>
      <c r="D3188" t="s">
        <v>34</v>
      </c>
      <c r="E3188" t="s">
        <v>15</v>
      </c>
      <c r="F3188" t="s">
        <v>29</v>
      </c>
      <c r="G3188" t="s">
        <v>30</v>
      </c>
      <c r="H3188" t="str">
        <f t="shared" si="196"/>
        <v>Onsite/Hybrid</v>
      </c>
      <c r="I3188" t="s">
        <v>35</v>
      </c>
      <c r="J3188" t="str">
        <f t="shared" si="197"/>
        <v>0-2 yrs</v>
      </c>
      <c r="K3188">
        <f t="shared" ca="1" si="199"/>
        <v>0</v>
      </c>
      <c r="L3188" t="s">
        <v>39</v>
      </c>
      <c r="M3188">
        <v>1</v>
      </c>
      <c r="N3188">
        <v>0</v>
      </c>
      <c r="O3188">
        <v>0</v>
      </c>
      <c r="P3188">
        <v>1</v>
      </c>
      <c r="Q3188">
        <v>0</v>
      </c>
      <c r="R3188">
        <f>SUM(M3188:N3188:O3188:P3188:Q3188)</f>
        <v>2</v>
      </c>
      <c r="S3188" s="1">
        <v>106531</v>
      </c>
      <c r="T3188" s="1" t="str">
        <f t="shared" si="198"/>
        <v>Medium</v>
      </c>
      <c r="U3188">
        <v>2</v>
      </c>
      <c r="V3188">
        <v>2025</v>
      </c>
      <c r="W3188" t="s">
        <v>34</v>
      </c>
      <c r="X3188">
        <v>2</v>
      </c>
    </row>
    <row r="3189" spans="1:24" x14ac:dyDescent="0.3">
      <c r="A3189">
        <v>3188</v>
      </c>
      <c r="B3189" t="s">
        <v>41</v>
      </c>
      <c r="C3189" t="str">
        <f>_xlfn.XLOOKUP(B3189,Lookup_table!B:B,Lookup_table!C:C)</f>
        <v>Data</v>
      </c>
      <c r="D3189" t="s">
        <v>22</v>
      </c>
      <c r="E3189" t="s">
        <v>42</v>
      </c>
      <c r="F3189" t="s">
        <v>52</v>
      </c>
      <c r="G3189" t="s">
        <v>25</v>
      </c>
      <c r="H3189" t="str">
        <f t="shared" si="196"/>
        <v>Onsite/Hybrid</v>
      </c>
      <c r="I3189" t="s">
        <v>35</v>
      </c>
      <c r="J3189" t="str">
        <f t="shared" si="197"/>
        <v>0-2 yrs</v>
      </c>
      <c r="K3189">
        <f t="shared" ca="1" si="199"/>
        <v>0</v>
      </c>
      <c r="L3189" t="s">
        <v>19</v>
      </c>
      <c r="M3189">
        <v>0</v>
      </c>
      <c r="N3189">
        <v>0</v>
      </c>
      <c r="O3189">
        <v>1</v>
      </c>
      <c r="P3189">
        <v>0</v>
      </c>
      <c r="Q3189">
        <v>1</v>
      </c>
      <c r="R3189">
        <f>SUM(M3189:N3189:O3189:P3189:Q3189)</f>
        <v>2</v>
      </c>
      <c r="S3189" s="1">
        <v>92585</v>
      </c>
      <c r="T3189" s="1" t="str">
        <f t="shared" si="198"/>
        <v>Medium</v>
      </c>
      <c r="U3189">
        <v>6</v>
      </c>
      <c r="V3189">
        <v>2021</v>
      </c>
      <c r="W3189" t="s">
        <v>28</v>
      </c>
      <c r="X3189">
        <v>7</v>
      </c>
    </row>
    <row r="3190" spans="1:24" x14ac:dyDescent="0.3">
      <c r="A3190">
        <v>3189</v>
      </c>
      <c r="B3190" t="s">
        <v>33</v>
      </c>
      <c r="C3190" t="str">
        <f>_xlfn.XLOOKUP(B3190,Lookup_table!B:B,Lookup_table!C:C)</f>
        <v>Data</v>
      </c>
      <c r="D3190" t="s">
        <v>34</v>
      </c>
      <c r="E3190" t="s">
        <v>40</v>
      </c>
      <c r="F3190" t="s">
        <v>52</v>
      </c>
      <c r="G3190" t="s">
        <v>17</v>
      </c>
      <c r="H3190" t="str">
        <f t="shared" si="196"/>
        <v>Remote</v>
      </c>
      <c r="I3190" t="s">
        <v>26</v>
      </c>
      <c r="J3190" t="str">
        <f t="shared" si="197"/>
        <v>3-6 yrs</v>
      </c>
      <c r="K3190">
        <f t="shared" ca="1" si="199"/>
        <v>3</v>
      </c>
      <c r="L3190" t="s">
        <v>27</v>
      </c>
      <c r="M3190">
        <v>1</v>
      </c>
      <c r="N3190">
        <v>0</v>
      </c>
      <c r="O3190">
        <v>0</v>
      </c>
      <c r="P3190">
        <v>0</v>
      </c>
      <c r="Q3190">
        <v>1</v>
      </c>
      <c r="R3190">
        <f>SUM(M3190:N3190:O3190:P3190:Q3190)</f>
        <v>2</v>
      </c>
      <c r="S3190" s="1">
        <v>81224</v>
      </c>
      <c r="T3190" s="1" t="str">
        <f t="shared" si="198"/>
        <v>Medium</v>
      </c>
      <c r="U3190">
        <v>6</v>
      </c>
      <c r="V3190">
        <v>2020</v>
      </c>
      <c r="W3190" t="s">
        <v>28</v>
      </c>
      <c r="X3190">
        <v>8</v>
      </c>
    </row>
    <row r="3191" spans="1:24" x14ac:dyDescent="0.3">
      <c r="A3191">
        <v>3190</v>
      </c>
      <c r="B3191" t="s">
        <v>33</v>
      </c>
      <c r="C3191" t="str">
        <f>_xlfn.XLOOKUP(B3191,Lookup_table!B:B,Lookup_table!C:C)</f>
        <v>Data</v>
      </c>
      <c r="D3191" t="s">
        <v>14</v>
      </c>
      <c r="E3191" t="s">
        <v>32</v>
      </c>
      <c r="F3191" t="s">
        <v>44</v>
      </c>
      <c r="G3191" t="s">
        <v>25</v>
      </c>
      <c r="H3191" t="str">
        <f t="shared" si="196"/>
        <v>Onsite/Hybrid</v>
      </c>
      <c r="I3191" t="s">
        <v>35</v>
      </c>
      <c r="J3191" t="str">
        <f t="shared" si="197"/>
        <v>0-2 yrs</v>
      </c>
      <c r="K3191">
        <f t="shared" ca="1" si="199"/>
        <v>2</v>
      </c>
      <c r="L3191" t="s">
        <v>27</v>
      </c>
      <c r="M3191">
        <v>1</v>
      </c>
      <c r="N3191">
        <v>0</v>
      </c>
      <c r="O3191">
        <v>1</v>
      </c>
      <c r="P3191">
        <v>1</v>
      </c>
      <c r="Q3191">
        <v>1</v>
      </c>
      <c r="R3191">
        <f>SUM(M3191:N3191:O3191:P3191:Q3191)</f>
        <v>4</v>
      </c>
      <c r="S3191" s="1">
        <v>94092</v>
      </c>
      <c r="T3191" s="1" t="str">
        <f t="shared" si="198"/>
        <v>Medium</v>
      </c>
      <c r="U3191">
        <v>8</v>
      </c>
      <c r="V3191">
        <v>2024</v>
      </c>
      <c r="W3191" t="s">
        <v>28</v>
      </c>
      <c r="X3191">
        <v>8</v>
      </c>
    </row>
    <row r="3192" spans="1:24" x14ac:dyDescent="0.3">
      <c r="A3192">
        <v>3191</v>
      </c>
      <c r="B3192" t="s">
        <v>21</v>
      </c>
      <c r="C3192" t="str">
        <f>_xlfn.XLOOKUP(B3192,Lookup_table!B:B,Lookup_table!C:C)</f>
        <v>AI</v>
      </c>
      <c r="D3192" t="s">
        <v>37</v>
      </c>
      <c r="E3192" t="s">
        <v>40</v>
      </c>
      <c r="F3192" t="s">
        <v>44</v>
      </c>
      <c r="G3192" t="s">
        <v>30</v>
      </c>
      <c r="H3192" t="str">
        <f t="shared" si="196"/>
        <v>Onsite/Hybrid</v>
      </c>
      <c r="I3192" t="s">
        <v>18</v>
      </c>
      <c r="J3192" t="str">
        <f t="shared" si="197"/>
        <v>7+ yrs</v>
      </c>
      <c r="K3192">
        <f t="shared" ca="1" si="199"/>
        <v>14</v>
      </c>
      <c r="L3192" t="s">
        <v>27</v>
      </c>
      <c r="M3192">
        <v>0</v>
      </c>
      <c r="N3192">
        <v>0</v>
      </c>
      <c r="O3192">
        <v>0</v>
      </c>
      <c r="P3192">
        <v>0</v>
      </c>
      <c r="Q3192">
        <v>1</v>
      </c>
      <c r="R3192">
        <f>SUM(M3192:N3192:O3192:P3192:Q3192)</f>
        <v>1</v>
      </c>
      <c r="S3192" s="1">
        <v>152931</v>
      </c>
      <c r="T3192" s="1" t="str">
        <f t="shared" si="198"/>
        <v>High</v>
      </c>
      <c r="U3192">
        <v>8</v>
      </c>
      <c r="V3192">
        <v>2026</v>
      </c>
      <c r="W3192" t="s">
        <v>34</v>
      </c>
      <c r="X3192">
        <v>2</v>
      </c>
    </row>
    <row r="3193" spans="1:24" x14ac:dyDescent="0.3">
      <c r="A3193">
        <v>3192</v>
      </c>
      <c r="B3193" t="s">
        <v>50</v>
      </c>
      <c r="C3193" t="str">
        <f>_xlfn.XLOOKUP(B3193,Lookup_table!B:B,Lookup_table!C:C)</f>
        <v>AI</v>
      </c>
      <c r="D3193" t="s">
        <v>14</v>
      </c>
      <c r="E3193" t="s">
        <v>23</v>
      </c>
      <c r="F3193" t="s">
        <v>51</v>
      </c>
      <c r="G3193" t="s">
        <v>25</v>
      </c>
      <c r="H3193" t="str">
        <f t="shared" si="196"/>
        <v>Onsite/Hybrid</v>
      </c>
      <c r="I3193" t="s">
        <v>26</v>
      </c>
      <c r="J3193" t="str">
        <f t="shared" si="197"/>
        <v>3-6 yrs</v>
      </c>
      <c r="K3193">
        <f t="shared" ca="1" si="199"/>
        <v>6</v>
      </c>
      <c r="L3193" t="s">
        <v>19</v>
      </c>
      <c r="M3193">
        <v>0</v>
      </c>
      <c r="N3193">
        <v>1</v>
      </c>
      <c r="O3193">
        <v>1</v>
      </c>
      <c r="P3193">
        <v>0</v>
      </c>
      <c r="Q3193">
        <v>1</v>
      </c>
      <c r="R3193">
        <f>SUM(M3193:N3193:O3193:P3193:Q3193)</f>
        <v>3</v>
      </c>
      <c r="S3193" s="1">
        <v>137284</v>
      </c>
      <c r="T3193" s="1" t="str">
        <f t="shared" si="198"/>
        <v>High</v>
      </c>
      <c r="U3193">
        <v>1</v>
      </c>
      <c r="V3193">
        <v>2023</v>
      </c>
      <c r="W3193" t="s">
        <v>20</v>
      </c>
      <c r="X3193">
        <v>2</v>
      </c>
    </row>
    <row r="3194" spans="1:24" x14ac:dyDescent="0.3">
      <c r="A3194">
        <v>3193</v>
      </c>
      <c r="B3194" t="s">
        <v>50</v>
      </c>
      <c r="C3194" t="str">
        <f>_xlfn.XLOOKUP(B3194,Lookup_table!B:B,Lookup_table!C:C)</f>
        <v>AI</v>
      </c>
      <c r="D3194" t="s">
        <v>34</v>
      </c>
      <c r="E3194" t="s">
        <v>15</v>
      </c>
      <c r="F3194" t="s">
        <v>44</v>
      </c>
      <c r="G3194" t="s">
        <v>25</v>
      </c>
      <c r="H3194" t="str">
        <f t="shared" si="196"/>
        <v>Onsite/Hybrid</v>
      </c>
      <c r="I3194" t="s">
        <v>18</v>
      </c>
      <c r="J3194" t="str">
        <f t="shared" si="197"/>
        <v>7+ yrs</v>
      </c>
      <c r="K3194">
        <f t="shared" ca="1" si="199"/>
        <v>12</v>
      </c>
      <c r="L3194" t="s">
        <v>19</v>
      </c>
      <c r="M3194">
        <v>0</v>
      </c>
      <c r="N3194">
        <v>0</v>
      </c>
      <c r="O3194">
        <v>0</v>
      </c>
      <c r="P3194">
        <v>0</v>
      </c>
      <c r="Q3194">
        <v>1</v>
      </c>
      <c r="R3194">
        <f>SUM(M3194:N3194:O3194:P3194:Q3194)</f>
        <v>1</v>
      </c>
      <c r="S3194" s="1">
        <v>153609</v>
      </c>
      <c r="T3194" s="1" t="str">
        <f t="shared" si="198"/>
        <v>High</v>
      </c>
      <c r="U3194">
        <v>1</v>
      </c>
      <c r="V3194">
        <v>2020</v>
      </c>
      <c r="W3194" t="s">
        <v>34</v>
      </c>
      <c r="X3194">
        <v>4</v>
      </c>
    </row>
    <row r="3195" spans="1:24" x14ac:dyDescent="0.3">
      <c r="A3195">
        <v>3194</v>
      </c>
      <c r="B3195" t="s">
        <v>21</v>
      </c>
      <c r="C3195" t="str">
        <f>_xlfn.XLOOKUP(B3195,Lookup_table!B:B,Lookup_table!C:C)</f>
        <v>AI</v>
      </c>
      <c r="D3195" t="s">
        <v>14</v>
      </c>
      <c r="E3195" t="s">
        <v>38</v>
      </c>
      <c r="F3195" t="s">
        <v>43</v>
      </c>
      <c r="G3195" t="s">
        <v>25</v>
      </c>
      <c r="H3195" t="str">
        <f t="shared" si="196"/>
        <v>Onsite/Hybrid</v>
      </c>
      <c r="I3195" t="s">
        <v>18</v>
      </c>
      <c r="J3195" t="str">
        <f t="shared" si="197"/>
        <v>7+ yrs</v>
      </c>
      <c r="K3195">
        <f t="shared" ca="1" si="199"/>
        <v>8</v>
      </c>
      <c r="L3195" t="s">
        <v>27</v>
      </c>
      <c r="M3195">
        <v>1</v>
      </c>
      <c r="N3195">
        <v>0</v>
      </c>
      <c r="O3195">
        <v>1</v>
      </c>
      <c r="P3195">
        <v>0</v>
      </c>
      <c r="Q3195">
        <v>0</v>
      </c>
      <c r="R3195">
        <f>SUM(M3195:N3195:O3195:P3195:Q3195)</f>
        <v>2</v>
      </c>
      <c r="S3195" s="1">
        <v>154972</v>
      </c>
      <c r="T3195" s="1" t="str">
        <f t="shared" si="198"/>
        <v>High</v>
      </c>
      <c r="U3195">
        <v>2</v>
      </c>
      <c r="V3195">
        <v>2025</v>
      </c>
      <c r="W3195" t="s">
        <v>20</v>
      </c>
      <c r="X3195">
        <v>6</v>
      </c>
    </row>
    <row r="3196" spans="1:24" x14ac:dyDescent="0.3">
      <c r="A3196">
        <v>3195</v>
      </c>
      <c r="B3196" t="s">
        <v>31</v>
      </c>
      <c r="C3196" t="str">
        <f>_xlfn.XLOOKUP(B3196,Lookup_table!B:B,Lookup_table!C:C)</f>
        <v>Business</v>
      </c>
      <c r="D3196" t="s">
        <v>22</v>
      </c>
      <c r="E3196" t="s">
        <v>38</v>
      </c>
      <c r="F3196" t="s">
        <v>43</v>
      </c>
      <c r="G3196" t="s">
        <v>30</v>
      </c>
      <c r="H3196" t="str">
        <f t="shared" si="196"/>
        <v>Onsite/Hybrid</v>
      </c>
      <c r="I3196" t="s">
        <v>26</v>
      </c>
      <c r="J3196" t="str">
        <f t="shared" si="197"/>
        <v>3-6 yrs</v>
      </c>
      <c r="K3196">
        <f t="shared" ca="1" si="199"/>
        <v>6</v>
      </c>
      <c r="L3196" t="s">
        <v>27</v>
      </c>
      <c r="M3196">
        <v>1</v>
      </c>
      <c r="N3196">
        <v>0</v>
      </c>
      <c r="O3196">
        <v>1</v>
      </c>
      <c r="P3196">
        <v>0</v>
      </c>
      <c r="Q3196">
        <v>0</v>
      </c>
      <c r="R3196">
        <f>SUM(M3196:N3196:O3196:P3196:Q3196)</f>
        <v>2</v>
      </c>
      <c r="S3196" s="1">
        <v>113888</v>
      </c>
      <c r="T3196" s="1" t="str">
        <f t="shared" si="198"/>
        <v>Medium</v>
      </c>
      <c r="U3196">
        <v>3</v>
      </c>
      <c r="V3196">
        <v>2023</v>
      </c>
      <c r="W3196" t="s">
        <v>20</v>
      </c>
      <c r="X3196">
        <v>3</v>
      </c>
    </row>
    <row r="3197" spans="1:24" x14ac:dyDescent="0.3">
      <c r="A3197">
        <v>3196</v>
      </c>
      <c r="B3197" t="s">
        <v>50</v>
      </c>
      <c r="C3197" t="str">
        <f>_xlfn.XLOOKUP(B3197,Lookup_table!B:B,Lookup_table!C:C)</f>
        <v>AI</v>
      </c>
      <c r="D3197" t="s">
        <v>37</v>
      </c>
      <c r="E3197" t="s">
        <v>23</v>
      </c>
      <c r="F3197" t="s">
        <v>43</v>
      </c>
      <c r="G3197" t="s">
        <v>25</v>
      </c>
      <c r="H3197" t="str">
        <f t="shared" si="196"/>
        <v>Onsite/Hybrid</v>
      </c>
      <c r="I3197" t="s">
        <v>35</v>
      </c>
      <c r="J3197" t="str">
        <f t="shared" si="197"/>
        <v>0-2 yrs</v>
      </c>
      <c r="K3197">
        <f t="shared" ca="1" si="199"/>
        <v>2</v>
      </c>
      <c r="L3197" t="s">
        <v>19</v>
      </c>
      <c r="M3197">
        <v>1</v>
      </c>
      <c r="N3197">
        <v>0</v>
      </c>
      <c r="O3197">
        <v>1</v>
      </c>
      <c r="P3197">
        <v>1</v>
      </c>
      <c r="Q3197">
        <v>0</v>
      </c>
      <c r="R3197">
        <f>SUM(M3197:N3197:O3197:P3197:Q3197)</f>
        <v>3</v>
      </c>
      <c r="S3197" s="1">
        <v>122777</v>
      </c>
      <c r="T3197" s="1" t="str">
        <f t="shared" si="198"/>
        <v>High</v>
      </c>
      <c r="U3197">
        <v>8</v>
      </c>
      <c r="V3197">
        <v>2023</v>
      </c>
      <c r="W3197" t="s">
        <v>28</v>
      </c>
      <c r="X3197">
        <v>9</v>
      </c>
    </row>
    <row r="3198" spans="1:24" x14ac:dyDescent="0.3">
      <c r="A3198">
        <v>3197</v>
      </c>
      <c r="B3198" t="s">
        <v>36</v>
      </c>
      <c r="C3198" t="str">
        <f>_xlfn.XLOOKUP(B3198,Lookup_table!B:B,Lookup_table!C:C)</f>
        <v>Data</v>
      </c>
      <c r="D3198" t="s">
        <v>22</v>
      </c>
      <c r="E3198" t="s">
        <v>38</v>
      </c>
      <c r="F3198" t="s">
        <v>24</v>
      </c>
      <c r="G3198" t="s">
        <v>17</v>
      </c>
      <c r="H3198" t="str">
        <f t="shared" si="196"/>
        <v>Remote</v>
      </c>
      <c r="I3198" t="s">
        <v>18</v>
      </c>
      <c r="J3198" t="str">
        <f t="shared" si="197"/>
        <v>7+ yrs</v>
      </c>
      <c r="K3198">
        <f t="shared" ca="1" si="199"/>
        <v>9</v>
      </c>
      <c r="L3198" t="s">
        <v>39</v>
      </c>
      <c r="M3198">
        <v>0</v>
      </c>
      <c r="N3198">
        <v>0</v>
      </c>
      <c r="O3198">
        <v>0</v>
      </c>
      <c r="P3198">
        <v>0</v>
      </c>
      <c r="Q3198">
        <v>0</v>
      </c>
      <c r="R3198">
        <f>SUM(M3198:N3198:O3198:P3198:Q3198)</f>
        <v>0</v>
      </c>
      <c r="S3198" s="1">
        <v>120696</v>
      </c>
      <c r="T3198" s="1" t="str">
        <f t="shared" si="198"/>
        <v>High</v>
      </c>
      <c r="U3198">
        <v>11</v>
      </c>
      <c r="V3198">
        <v>2021</v>
      </c>
      <c r="W3198" t="s">
        <v>28</v>
      </c>
      <c r="X3198">
        <v>9</v>
      </c>
    </row>
    <row r="3199" spans="1:24" x14ac:dyDescent="0.3">
      <c r="A3199">
        <v>3198</v>
      </c>
      <c r="B3199" t="s">
        <v>33</v>
      </c>
      <c r="C3199" t="str">
        <f>_xlfn.XLOOKUP(B3199,Lookup_table!B:B,Lookup_table!C:C)</f>
        <v>Data</v>
      </c>
      <c r="D3199" t="s">
        <v>34</v>
      </c>
      <c r="E3199" t="s">
        <v>42</v>
      </c>
      <c r="F3199" t="s">
        <v>52</v>
      </c>
      <c r="G3199" t="s">
        <v>25</v>
      </c>
      <c r="H3199" t="str">
        <f t="shared" si="196"/>
        <v>Onsite/Hybrid</v>
      </c>
      <c r="I3199" t="s">
        <v>26</v>
      </c>
      <c r="J3199" t="str">
        <f t="shared" si="197"/>
        <v>3-6 yrs</v>
      </c>
      <c r="K3199">
        <f t="shared" ca="1" si="199"/>
        <v>3</v>
      </c>
      <c r="L3199" t="s">
        <v>19</v>
      </c>
      <c r="M3199">
        <v>1</v>
      </c>
      <c r="N3199">
        <v>0</v>
      </c>
      <c r="O3199">
        <v>0</v>
      </c>
      <c r="P3199">
        <v>1</v>
      </c>
      <c r="Q3199">
        <v>0</v>
      </c>
      <c r="R3199">
        <f>SUM(M3199:N3199:O3199:P3199:Q3199)</f>
        <v>2</v>
      </c>
      <c r="S3199" s="1">
        <v>90276</v>
      </c>
      <c r="T3199" s="1" t="str">
        <f t="shared" si="198"/>
        <v>Medium</v>
      </c>
      <c r="U3199">
        <v>6</v>
      </c>
      <c r="V3199">
        <v>2023</v>
      </c>
      <c r="W3199" t="s">
        <v>20</v>
      </c>
      <c r="X3199">
        <v>4</v>
      </c>
    </row>
    <row r="3200" spans="1:24" x14ac:dyDescent="0.3">
      <c r="A3200">
        <v>3199</v>
      </c>
      <c r="B3200" t="s">
        <v>31</v>
      </c>
      <c r="C3200" t="str">
        <f>_xlfn.XLOOKUP(B3200,Lookup_table!B:B,Lookup_table!C:C)</f>
        <v>Business</v>
      </c>
      <c r="D3200" t="s">
        <v>22</v>
      </c>
      <c r="E3200" t="s">
        <v>38</v>
      </c>
      <c r="F3200" t="s">
        <v>43</v>
      </c>
      <c r="G3200" t="s">
        <v>30</v>
      </c>
      <c r="H3200" t="str">
        <f t="shared" si="196"/>
        <v>Onsite/Hybrid</v>
      </c>
      <c r="I3200" t="s">
        <v>26</v>
      </c>
      <c r="J3200" t="str">
        <f t="shared" si="197"/>
        <v>3-6 yrs</v>
      </c>
      <c r="K3200">
        <f t="shared" ca="1" si="199"/>
        <v>3</v>
      </c>
      <c r="L3200" t="s">
        <v>27</v>
      </c>
      <c r="M3200">
        <v>0</v>
      </c>
      <c r="N3200">
        <v>1</v>
      </c>
      <c r="O3200">
        <v>1</v>
      </c>
      <c r="P3200">
        <v>1</v>
      </c>
      <c r="Q3200">
        <v>1</v>
      </c>
      <c r="R3200">
        <f>SUM(M3200:N3200:O3200:P3200:Q3200)</f>
        <v>4</v>
      </c>
      <c r="S3200" s="1">
        <v>139682</v>
      </c>
      <c r="T3200" s="1" t="str">
        <f t="shared" si="198"/>
        <v>High</v>
      </c>
      <c r="U3200">
        <v>11</v>
      </c>
      <c r="V3200">
        <v>2022</v>
      </c>
      <c r="W3200" t="s">
        <v>28</v>
      </c>
      <c r="X3200">
        <v>9</v>
      </c>
    </row>
    <row r="3201" spans="1:24" x14ac:dyDescent="0.3">
      <c r="A3201">
        <v>3200</v>
      </c>
      <c r="B3201" t="s">
        <v>50</v>
      </c>
      <c r="C3201" t="str">
        <f>_xlfn.XLOOKUP(B3201,Lookup_table!B:B,Lookup_table!C:C)</f>
        <v>AI</v>
      </c>
      <c r="D3201" t="s">
        <v>14</v>
      </c>
      <c r="E3201" t="s">
        <v>38</v>
      </c>
      <c r="F3201" t="s">
        <v>52</v>
      </c>
      <c r="G3201" t="s">
        <v>30</v>
      </c>
      <c r="H3201" t="str">
        <f t="shared" si="196"/>
        <v>Onsite/Hybrid</v>
      </c>
      <c r="I3201" t="s">
        <v>26</v>
      </c>
      <c r="J3201" t="str">
        <f t="shared" si="197"/>
        <v>3-6 yrs</v>
      </c>
      <c r="K3201">
        <f t="shared" ca="1" si="199"/>
        <v>6</v>
      </c>
      <c r="L3201" t="s">
        <v>27</v>
      </c>
      <c r="M3201">
        <v>1</v>
      </c>
      <c r="N3201">
        <v>1</v>
      </c>
      <c r="O3201">
        <v>0</v>
      </c>
      <c r="P3201">
        <v>0</v>
      </c>
      <c r="Q3201">
        <v>0</v>
      </c>
      <c r="R3201">
        <f>SUM(M3201:N3201:O3201:P3201:Q3201)</f>
        <v>2</v>
      </c>
      <c r="S3201" s="1">
        <v>118132</v>
      </c>
      <c r="T3201" s="1" t="str">
        <f t="shared" si="198"/>
        <v>Medium</v>
      </c>
      <c r="U3201">
        <v>3</v>
      </c>
      <c r="V3201">
        <v>2026</v>
      </c>
      <c r="W3201" t="s">
        <v>20</v>
      </c>
      <c r="X3201">
        <v>6</v>
      </c>
    </row>
    <row r="3202" spans="1:24" x14ac:dyDescent="0.3">
      <c r="A3202">
        <v>3201</v>
      </c>
      <c r="B3202" t="s">
        <v>50</v>
      </c>
      <c r="C3202" t="str">
        <f>_xlfn.XLOOKUP(B3202,Lookup_table!B:B,Lookup_table!C:C)</f>
        <v>AI</v>
      </c>
      <c r="D3202" t="s">
        <v>22</v>
      </c>
      <c r="E3202" t="s">
        <v>38</v>
      </c>
      <c r="F3202" t="s">
        <v>16</v>
      </c>
      <c r="G3202" t="s">
        <v>30</v>
      </c>
      <c r="H3202" t="str">
        <f t="shared" ref="H3202:H3265" si="200">IF(G3202="Remote","Remote","Onsite/Hybrid")</f>
        <v>Onsite/Hybrid</v>
      </c>
      <c r="I3202" t="s">
        <v>18</v>
      </c>
      <c r="J3202" t="str">
        <f t="shared" ref="J3202:J3265" si="201">IF(I3202="Entry","0-2 yrs",IF(I3202="Mid","3-6 yrs","7+ yrs"))</f>
        <v>7+ yrs</v>
      </c>
      <c r="K3202">
        <f t="shared" ca="1" si="199"/>
        <v>8</v>
      </c>
      <c r="L3202" t="s">
        <v>19</v>
      </c>
      <c r="M3202">
        <v>1</v>
      </c>
      <c r="N3202">
        <v>0</v>
      </c>
      <c r="O3202">
        <v>1</v>
      </c>
      <c r="P3202">
        <v>1</v>
      </c>
      <c r="Q3202">
        <v>0</v>
      </c>
      <c r="R3202">
        <f>SUM(M3202:N3202:O3202:P3202:Q3202)</f>
        <v>3</v>
      </c>
      <c r="S3202" s="1">
        <v>194506</v>
      </c>
      <c r="T3202" s="1" t="str">
        <f t="shared" ref="T3202:T3265" si="202">IF(S3202&lt;=70000,"Low",IF(S3202&lt;=120000,"Medium","High"))</f>
        <v>High</v>
      </c>
      <c r="U3202">
        <v>2</v>
      </c>
      <c r="V3202">
        <v>2025</v>
      </c>
      <c r="W3202" t="s">
        <v>28</v>
      </c>
      <c r="X3202">
        <v>2</v>
      </c>
    </row>
    <row r="3203" spans="1:24" x14ac:dyDescent="0.3">
      <c r="A3203">
        <v>3202</v>
      </c>
      <c r="B3203" t="s">
        <v>41</v>
      </c>
      <c r="C3203" t="str">
        <f>_xlfn.XLOOKUP(B3203,Lookup_table!B:B,Lookup_table!C:C)</f>
        <v>Data</v>
      </c>
      <c r="D3203" t="s">
        <v>34</v>
      </c>
      <c r="E3203" t="s">
        <v>38</v>
      </c>
      <c r="F3203" t="s">
        <v>44</v>
      </c>
      <c r="G3203" t="s">
        <v>30</v>
      </c>
      <c r="H3203" t="str">
        <f t="shared" si="200"/>
        <v>Onsite/Hybrid</v>
      </c>
      <c r="I3203" t="s">
        <v>26</v>
      </c>
      <c r="J3203" t="str">
        <f t="shared" si="201"/>
        <v>3-6 yrs</v>
      </c>
      <c r="K3203">
        <f t="shared" ref="K3203:K3266" ca="1" si="203">IF(J3203="0-2 yrs",RANDBETWEEN(0,2),IF(J3203="3-6 yrs", RANDBETWEEN(3,6),IF(J3203="7+ yrs", RANDBETWEEN(7,15)," ")))</f>
        <v>4</v>
      </c>
      <c r="L3203" t="s">
        <v>39</v>
      </c>
      <c r="M3203">
        <v>0</v>
      </c>
      <c r="N3203">
        <v>1</v>
      </c>
      <c r="O3203">
        <v>0</v>
      </c>
      <c r="P3203">
        <v>0</v>
      </c>
      <c r="Q3203">
        <v>1</v>
      </c>
      <c r="R3203">
        <f>SUM(M3203:N3203:O3203:P3203:Q3203)</f>
        <v>2</v>
      </c>
      <c r="S3203" s="1">
        <v>85546</v>
      </c>
      <c r="T3203" s="1" t="str">
        <f t="shared" si="202"/>
        <v>Medium</v>
      </c>
      <c r="U3203">
        <v>4</v>
      </c>
      <c r="V3203">
        <v>2023</v>
      </c>
      <c r="W3203" t="s">
        <v>20</v>
      </c>
      <c r="X3203">
        <v>2</v>
      </c>
    </row>
    <row r="3204" spans="1:24" x14ac:dyDescent="0.3">
      <c r="A3204">
        <v>3203</v>
      </c>
      <c r="B3204" t="s">
        <v>41</v>
      </c>
      <c r="C3204" t="str">
        <f>_xlfn.XLOOKUP(B3204,Lookup_table!B:B,Lookup_table!C:C)</f>
        <v>Data</v>
      </c>
      <c r="D3204" t="s">
        <v>34</v>
      </c>
      <c r="E3204" t="s">
        <v>23</v>
      </c>
      <c r="F3204" t="s">
        <v>29</v>
      </c>
      <c r="G3204" t="s">
        <v>17</v>
      </c>
      <c r="H3204" t="str">
        <f t="shared" si="200"/>
        <v>Remote</v>
      </c>
      <c r="I3204" t="s">
        <v>18</v>
      </c>
      <c r="J3204" t="str">
        <f t="shared" si="201"/>
        <v>7+ yrs</v>
      </c>
      <c r="K3204">
        <f t="shared" ca="1" si="203"/>
        <v>9</v>
      </c>
      <c r="L3204" t="s">
        <v>19</v>
      </c>
      <c r="M3204">
        <v>0</v>
      </c>
      <c r="N3204">
        <v>0</v>
      </c>
      <c r="O3204">
        <v>0</v>
      </c>
      <c r="P3204">
        <v>1</v>
      </c>
      <c r="Q3204">
        <v>1</v>
      </c>
      <c r="R3204">
        <f>SUM(M3204:N3204:O3204:P3204:Q3204)</f>
        <v>2</v>
      </c>
      <c r="S3204" s="1">
        <v>128648</v>
      </c>
      <c r="T3204" s="1" t="str">
        <f t="shared" si="202"/>
        <v>High</v>
      </c>
      <c r="U3204">
        <v>1</v>
      </c>
      <c r="V3204">
        <v>2022</v>
      </c>
      <c r="W3204" t="s">
        <v>28</v>
      </c>
      <c r="X3204">
        <v>8</v>
      </c>
    </row>
    <row r="3205" spans="1:24" x14ac:dyDescent="0.3">
      <c r="A3205">
        <v>3204</v>
      </c>
      <c r="B3205" t="s">
        <v>50</v>
      </c>
      <c r="C3205" t="str">
        <f>_xlfn.XLOOKUP(B3205,Lookup_table!B:B,Lookup_table!C:C)</f>
        <v>AI</v>
      </c>
      <c r="D3205" t="s">
        <v>22</v>
      </c>
      <c r="E3205" t="s">
        <v>15</v>
      </c>
      <c r="F3205" t="s">
        <v>24</v>
      </c>
      <c r="G3205" t="s">
        <v>17</v>
      </c>
      <c r="H3205" t="str">
        <f t="shared" si="200"/>
        <v>Remote</v>
      </c>
      <c r="I3205" t="s">
        <v>26</v>
      </c>
      <c r="J3205" t="str">
        <f t="shared" si="201"/>
        <v>3-6 yrs</v>
      </c>
      <c r="K3205">
        <f t="shared" ca="1" si="203"/>
        <v>6</v>
      </c>
      <c r="L3205" t="s">
        <v>19</v>
      </c>
      <c r="M3205">
        <v>0</v>
      </c>
      <c r="N3205">
        <v>0</v>
      </c>
      <c r="O3205">
        <v>1</v>
      </c>
      <c r="P3205">
        <v>0</v>
      </c>
      <c r="Q3205">
        <v>1</v>
      </c>
      <c r="R3205">
        <f>SUM(M3205:N3205:O3205:P3205:Q3205)</f>
        <v>2</v>
      </c>
      <c r="S3205" s="1">
        <v>157192</v>
      </c>
      <c r="T3205" s="1" t="str">
        <f t="shared" si="202"/>
        <v>High</v>
      </c>
      <c r="U3205">
        <v>10</v>
      </c>
      <c r="V3205">
        <v>2025</v>
      </c>
      <c r="W3205" t="s">
        <v>34</v>
      </c>
      <c r="X3205">
        <v>4</v>
      </c>
    </row>
    <row r="3206" spans="1:24" x14ac:dyDescent="0.3">
      <c r="A3206">
        <v>3205</v>
      </c>
      <c r="B3206" t="s">
        <v>21</v>
      </c>
      <c r="C3206" t="str">
        <f>_xlfn.XLOOKUP(B3206,Lookup_table!B:B,Lookup_table!C:C)</f>
        <v>AI</v>
      </c>
      <c r="D3206" t="s">
        <v>14</v>
      </c>
      <c r="E3206" t="s">
        <v>15</v>
      </c>
      <c r="F3206" t="s">
        <v>51</v>
      </c>
      <c r="G3206" t="s">
        <v>30</v>
      </c>
      <c r="H3206" t="str">
        <f t="shared" si="200"/>
        <v>Onsite/Hybrid</v>
      </c>
      <c r="I3206" t="s">
        <v>18</v>
      </c>
      <c r="J3206" t="str">
        <f t="shared" si="201"/>
        <v>7+ yrs</v>
      </c>
      <c r="K3206">
        <f t="shared" ca="1" si="203"/>
        <v>11</v>
      </c>
      <c r="L3206" t="s">
        <v>27</v>
      </c>
      <c r="M3206">
        <v>1</v>
      </c>
      <c r="N3206">
        <v>1</v>
      </c>
      <c r="O3206">
        <v>1</v>
      </c>
      <c r="P3206">
        <v>1</v>
      </c>
      <c r="Q3206">
        <v>1</v>
      </c>
      <c r="R3206">
        <f>SUM(M3206:N3206:O3206:P3206:Q3206)</f>
        <v>5</v>
      </c>
      <c r="S3206" s="1">
        <v>182094</v>
      </c>
      <c r="T3206" s="1" t="str">
        <f t="shared" si="202"/>
        <v>High</v>
      </c>
      <c r="U3206">
        <v>2</v>
      </c>
      <c r="V3206">
        <v>2025</v>
      </c>
      <c r="W3206" t="s">
        <v>28</v>
      </c>
      <c r="X3206">
        <v>6</v>
      </c>
    </row>
    <row r="3207" spans="1:24" x14ac:dyDescent="0.3">
      <c r="A3207">
        <v>3206</v>
      </c>
      <c r="B3207" t="s">
        <v>21</v>
      </c>
      <c r="C3207" t="str">
        <f>_xlfn.XLOOKUP(B3207,Lookup_table!B:B,Lookup_table!C:C)</f>
        <v>AI</v>
      </c>
      <c r="D3207" t="s">
        <v>37</v>
      </c>
      <c r="E3207" t="s">
        <v>15</v>
      </c>
      <c r="F3207" t="s">
        <v>52</v>
      </c>
      <c r="G3207" t="s">
        <v>17</v>
      </c>
      <c r="H3207" t="str">
        <f t="shared" si="200"/>
        <v>Remote</v>
      </c>
      <c r="I3207" t="s">
        <v>26</v>
      </c>
      <c r="J3207" t="str">
        <f t="shared" si="201"/>
        <v>3-6 yrs</v>
      </c>
      <c r="K3207">
        <f t="shared" ca="1" si="203"/>
        <v>5</v>
      </c>
      <c r="L3207" t="s">
        <v>39</v>
      </c>
      <c r="M3207">
        <v>0</v>
      </c>
      <c r="N3207">
        <v>0</v>
      </c>
      <c r="O3207">
        <v>0</v>
      </c>
      <c r="P3207">
        <v>1</v>
      </c>
      <c r="Q3207">
        <v>0</v>
      </c>
      <c r="R3207">
        <f>SUM(M3207:N3207:O3207:P3207:Q3207)</f>
        <v>1</v>
      </c>
      <c r="S3207" s="1">
        <v>132779</v>
      </c>
      <c r="T3207" s="1" t="str">
        <f t="shared" si="202"/>
        <v>High</v>
      </c>
      <c r="U3207">
        <v>11</v>
      </c>
      <c r="V3207">
        <v>2022</v>
      </c>
      <c r="W3207" t="s">
        <v>28</v>
      </c>
      <c r="X3207">
        <v>7</v>
      </c>
    </row>
    <row r="3208" spans="1:24" x14ac:dyDescent="0.3">
      <c r="A3208">
        <v>3207</v>
      </c>
      <c r="B3208" t="s">
        <v>33</v>
      </c>
      <c r="C3208" t="str">
        <f>_xlfn.XLOOKUP(B3208,Lookup_table!B:B,Lookup_table!C:C)</f>
        <v>Data</v>
      </c>
      <c r="D3208" t="s">
        <v>34</v>
      </c>
      <c r="E3208" t="s">
        <v>42</v>
      </c>
      <c r="F3208" t="s">
        <v>29</v>
      </c>
      <c r="G3208" t="s">
        <v>25</v>
      </c>
      <c r="H3208" t="str">
        <f t="shared" si="200"/>
        <v>Onsite/Hybrid</v>
      </c>
      <c r="I3208" t="s">
        <v>26</v>
      </c>
      <c r="J3208" t="str">
        <f t="shared" si="201"/>
        <v>3-6 yrs</v>
      </c>
      <c r="K3208">
        <f t="shared" ca="1" si="203"/>
        <v>3</v>
      </c>
      <c r="L3208" t="s">
        <v>39</v>
      </c>
      <c r="M3208">
        <v>1</v>
      </c>
      <c r="N3208">
        <v>0</v>
      </c>
      <c r="O3208">
        <v>0</v>
      </c>
      <c r="P3208">
        <v>1</v>
      </c>
      <c r="Q3208">
        <v>0</v>
      </c>
      <c r="R3208">
        <f>SUM(M3208:N3208:O3208:P3208:Q3208)</f>
        <v>2</v>
      </c>
      <c r="S3208" s="1">
        <v>86338</v>
      </c>
      <c r="T3208" s="1" t="str">
        <f t="shared" si="202"/>
        <v>Medium</v>
      </c>
      <c r="U3208">
        <v>10</v>
      </c>
      <c r="V3208">
        <v>2026</v>
      </c>
      <c r="W3208" t="s">
        <v>28</v>
      </c>
      <c r="X3208">
        <v>8</v>
      </c>
    </row>
    <row r="3209" spans="1:24" x14ac:dyDescent="0.3">
      <c r="A3209">
        <v>3208</v>
      </c>
      <c r="B3209" t="s">
        <v>50</v>
      </c>
      <c r="C3209" t="str">
        <f>_xlfn.XLOOKUP(B3209,Lookup_table!B:B,Lookup_table!C:C)</f>
        <v>AI</v>
      </c>
      <c r="D3209" t="s">
        <v>14</v>
      </c>
      <c r="E3209" t="s">
        <v>42</v>
      </c>
      <c r="F3209" t="s">
        <v>51</v>
      </c>
      <c r="G3209" t="s">
        <v>25</v>
      </c>
      <c r="H3209" t="str">
        <f t="shared" si="200"/>
        <v>Onsite/Hybrid</v>
      </c>
      <c r="I3209" t="s">
        <v>18</v>
      </c>
      <c r="J3209" t="str">
        <f t="shared" si="201"/>
        <v>7+ yrs</v>
      </c>
      <c r="K3209">
        <f t="shared" ca="1" si="203"/>
        <v>8</v>
      </c>
      <c r="L3209" t="s">
        <v>19</v>
      </c>
      <c r="M3209">
        <v>0</v>
      </c>
      <c r="N3209">
        <v>0</v>
      </c>
      <c r="O3209">
        <v>1</v>
      </c>
      <c r="P3209">
        <v>1</v>
      </c>
      <c r="Q3209">
        <v>0</v>
      </c>
      <c r="R3209">
        <f>SUM(M3209:N3209:O3209:P3209:Q3209)</f>
        <v>2</v>
      </c>
      <c r="S3209" s="1">
        <v>165193</v>
      </c>
      <c r="T3209" s="1" t="str">
        <f t="shared" si="202"/>
        <v>High</v>
      </c>
      <c r="U3209">
        <v>7</v>
      </c>
      <c r="V3209">
        <v>2022</v>
      </c>
      <c r="W3209" t="s">
        <v>28</v>
      </c>
      <c r="X3209">
        <v>7</v>
      </c>
    </row>
    <row r="3210" spans="1:24" x14ac:dyDescent="0.3">
      <c r="A3210">
        <v>3209</v>
      </c>
      <c r="B3210" t="s">
        <v>31</v>
      </c>
      <c r="C3210" t="str">
        <f>_xlfn.XLOOKUP(B3210,Lookup_table!B:B,Lookup_table!C:C)</f>
        <v>Business</v>
      </c>
      <c r="D3210" t="s">
        <v>34</v>
      </c>
      <c r="E3210" t="s">
        <v>32</v>
      </c>
      <c r="F3210" t="s">
        <v>44</v>
      </c>
      <c r="G3210" t="s">
        <v>30</v>
      </c>
      <c r="H3210" t="str">
        <f t="shared" si="200"/>
        <v>Onsite/Hybrid</v>
      </c>
      <c r="I3210" t="s">
        <v>18</v>
      </c>
      <c r="J3210" t="str">
        <f t="shared" si="201"/>
        <v>7+ yrs</v>
      </c>
      <c r="K3210">
        <f t="shared" ca="1" si="203"/>
        <v>15</v>
      </c>
      <c r="L3210" t="s">
        <v>19</v>
      </c>
      <c r="M3210">
        <v>1</v>
      </c>
      <c r="N3210">
        <v>0</v>
      </c>
      <c r="O3210">
        <v>1</v>
      </c>
      <c r="P3210">
        <v>1</v>
      </c>
      <c r="Q3210">
        <v>1</v>
      </c>
      <c r="R3210">
        <f>SUM(M3210:N3210:O3210:P3210:Q3210)</f>
        <v>4</v>
      </c>
      <c r="S3210" s="1">
        <v>136785</v>
      </c>
      <c r="T3210" s="1" t="str">
        <f t="shared" si="202"/>
        <v>High</v>
      </c>
      <c r="U3210">
        <v>11</v>
      </c>
      <c r="V3210">
        <v>2026</v>
      </c>
      <c r="W3210" t="s">
        <v>28</v>
      </c>
      <c r="X3210">
        <v>4</v>
      </c>
    </row>
    <row r="3211" spans="1:24" x14ac:dyDescent="0.3">
      <c r="A3211">
        <v>3210</v>
      </c>
      <c r="B3211" t="s">
        <v>21</v>
      </c>
      <c r="C3211" t="str">
        <f>_xlfn.XLOOKUP(B3211,Lookup_table!B:B,Lookup_table!C:C)</f>
        <v>AI</v>
      </c>
      <c r="D3211" t="s">
        <v>22</v>
      </c>
      <c r="E3211" t="s">
        <v>23</v>
      </c>
      <c r="F3211" t="s">
        <v>52</v>
      </c>
      <c r="G3211" t="s">
        <v>25</v>
      </c>
      <c r="H3211" t="str">
        <f t="shared" si="200"/>
        <v>Onsite/Hybrid</v>
      </c>
      <c r="I3211" t="s">
        <v>35</v>
      </c>
      <c r="J3211" t="str">
        <f t="shared" si="201"/>
        <v>0-2 yrs</v>
      </c>
      <c r="K3211">
        <f t="shared" ca="1" si="203"/>
        <v>1</v>
      </c>
      <c r="L3211" t="s">
        <v>19</v>
      </c>
      <c r="M3211">
        <v>1</v>
      </c>
      <c r="N3211">
        <v>1</v>
      </c>
      <c r="O3211">
        <v>0</v>
      </c>
      <c r="P3211">
        <v>0</v>
      </c>
      <c r="Q3211">
        <v>0</v>
      </c>
      <c r="R3211">
        <f>SUM(M3211:N3211:O3211:P3211:Q3211)</f>
        <v>2</v>
      </c>
      <c r="S3211" s="1">
        <v>110430</v>
      </c>
      <c r="T3211" s="1" t="str">
        <f t="shared" si="202"/>
        <v>Medium</v>
      </c>
      <c r="U3211">
        <v>9</v>
      </c>
      <c r="V3211">
        <v>2026</v>
      </c>
      <c r="W3211" t="s">
        <v>28</v>
      </c>
      <c r="X3211">
        <v>8</v>
      </c>
    </row>
    <row r="3212" spans="1:24" x14ac:dyDescent="0.3">
      <c r="A3212">
        <v>3211</v>
      </c>
      <c r="B3212" t="s">
        <v>36</v>
      </c>
      <c r="C3212" t="str">
        <f>_xlfn.XLOOKUP(B3212,Lookup_table!B:B,Lookup_table!C:C)</f>
        <v>Data</v>
      </c>
      <c r="D3212" t="s">
        <v>34</v>
      </c>
      <c r="E3212" t="s">
        <v>38</v>
      </c>
      <c r="F3212" t="s">
        <v>24</v>
      </c>
      <c r="G3212" t="s">
        <v>30</v>
      </c>
      <c r="H3212" t="str">
        <f t="shared" si="200"/>
        <v>Onsite/Hybrid</v>
      </c>
      <c r="I3212" t="s">
        <v>26</v>
      </c>
      <c r="J3212" t="str">
        <f t="shared" si="201"/>
        <v>3-6 yrs</v>
      </c>
      <c r="K3212">
        <f t="shared" ca="1" si="203"/>
        <v>6</v>
      </c>
      <c r="L3212" t="s">
        <v>39</v>
      </c>
      <c r="M3212">
        <v>1</v>
      </c>
      <c r="N3212">
        <v>0</v>
      </c>
      <c r="O3212">
        <v>1</v>
      </c>
      <c r="P3212">
        <v>1</v>
      </c>
      <c r="Q3212">
        <v>1</v>
      </c>
      <c r="R3212">
        <f>SUM(M3212:N3212:O3212:P3212:Q3212)</f>
        <v>4</v>
      </c>
      <c r="S3212" s="1">
        <v>112989</v>
      </c>
      <c r="T3212" s="1" t="str">
        <f t="shared" si="202"/>
        <v>Medium</v>
      </c>
      <c r="U3212">
        <v>8</v>
      </c>
      <c r="V3212">
        <v>2025</v>
      </c>
      <c r="W3212" t="s">
        <v>28</v>
      </c>
      <c r="X3212">
        <v>8</v>
      </c>
    </row>
    <row r="3213" spans="1:24" x14ac:dyDescent="0.3">
      <c r="A3213">
        <v>3212</v>
      </c>
      <c r="B3213" t="s">
        <v>21</v>
      </c>
      <c r="C3213" t="str">
        <f>_xlfn.XLOOKUP(B3213,Lookup_table!B:B,Lookup_table!C:C)</f>
        <v>AI</v>
      </c>
      <c r="D3213" t="s">
        <v>37</v>
      </c>
      <c r="E3213" t="s">
        <v>32</v>
      </c>
      <c r="F3213" t="s">
        <v>29</v>
      </c>
      <c r="G3213" t="s">
        <v>17</v>
      </c>
      <c r="H3213" t="str">
        <f t="shared" si="200"/>
        <v>Remote</v>
      </c>
      <c r="I3213" t="s">
        <v>26</v>
      </c>
      <c r="J3213" t="str">
        <f t="shared" si="201"/>
        <v>3-6 yrs</v>
      </c>
      <c r="K3213">
        <f t="shared" ca="1" si="203"/>
        <v>3</v>
      </c>
      <c r="L3213" t="s">
        <v>27</v>
      </c>
      <c r="M3213">
        <v>0</v>
      </c>
      <c r="N3213">
        <v>0</v>
      </c>
      <c r="O3213">
        <v>0</v>
      </c>
      <c r="P3213">
        <v>1</v>
      </c>
      <c r="Q3213">
        <v>0</v>
      </c>
      <c r="R3213">
        <f>SUM(M3213:N3213:O3213:P3213:Q3213)</f>
        <v>1</v>
      </c>
      <c r="S3213" s="1">
        <v>127297</v>
      </c>
      <c r="T3213" s="1" t="str">
        <f t="shared" si="202"/>
        <v>High</v>
      </c>
      <c r="U3213">
        <v>11</v>
      </c>
      <c r="V3213">
        <v>2026</v>
      </c>
      <c r="W3213" t="s">
        <v>20</v>
      </c>
      <c r="X3213">
        <v>4</v>
      </c>
    </row>
    <row r="3214" spans="1:24" x14ac:dyDescent="0.3">
      <c r="A3214">
        <v>3213</v>
      </c>
      <c r="B3214" t="s">
        <v>36</v>
      </c>
      <c r="C3214" t="str">
        <f>_xlfn.XLOOKUP(B3214,Lookup_table!B:B,Lookup_table!C:C)</f>
        <v>Data</v>
      </c>
      <c r="D3214" t="s">
        <v>34</v>
      </c>
      <c r="E3214" t="s">
        <v>40</v>
      </c>
      <c r="F3214" t="s">
        <v>52</v>
      </c>
      <c r="G3214" t="s">
        <v>25</v>
      </c>
      <c r="H3214" t="str">
        <f t="shared" si="200"/>
        <v>Onsite/Hybrid</v>
      </c>
      <c r="I3214" t="s">
        <v>18</v>
      </c>
      <c r="J3214" t="str">
        <f t="shared" si="201"/>
        <v>7+ yrs</v>
      </c>
      <c r="K3214">
        <f t="shared" ca="1" si="203"/>
        <v>11</v>
      </c>
      <c r="L3214" t="s">
        <v>27</v>
      </c>
      <c r="M3214">
        <v>0</v>
      </c>
      <c r="N3214">
        <v>0</v>
      </c>
      <c r="O3214">
        <v>0</v>
      </c>
      <c r="P3214">
        <v>0</v>
      </c>
      <c r="Q3214">
        <v>1</v>
      </c>
      <c r="R3214">
        <f>SUM(M3214:N3214:O3214:P3214:Q3214)</f>
        <v>1</v>
      </c>
      <c r="S3214" s="1">
        <v>108876</v>
      </c>
      <c r="T3214" s="1" t="str">
        <f t="shared" si="202"/>
        <v>Medium</v>
      </c>
      <c r="U3214">
        <v>5</v>
      </c>
      <c r="V3214">
        <v>2022</v>
      </c>
      <c r="W3214" t="s">
        <v>20</v>
      </c>
      <c r="X3214">
        <v>4</v>
      </c>
    </row>
    <row r="3215" spans="1:24" x14ac:dyDescent="0.3">
      <c r="A3215">
        <v>3214</v>
      </c>
      <c r="B3215" t="s">
        <v>50</v>
      </c>
      <c r="C3215" t="str">
        <f>_xlfn.XLOOKUP(B3215,Lookup_table!B:B,Lookup_table!C:C)</f>
        <v>AI</v>
      </c>
      <c r="D3215" t="s">
        <v>34</v>
      </c>
      <c r="E3215" t="s">
        <v>42</v>
      </c>
      <c r="F3215" t="s">
        <v>16</v>
      </c>
      <c r="G3215" t="s">
        <v>17</v>
      </c>
      <c r="H3215" t="str">
        <f t="shared" si="200"/>
        <v>Remote</v>
      </c>
      <c r="I3215" t="s">
        <v>26</v>
      </c>
      <c r="J3215" t="str">
        <f t="shared" si="201"/>
        <v>3-6 yrs</v>
      </c>
      <c r="K3215">
        <f t="shared" ca="1" si="203"/>
        <v>4</v>
      </c>
      <c r="L3215" t="s">
        <v>27</v>
      </c>
      <c r="M3215">
        <v>1</v>
      </c>
      <c r="N3215">
        <v>0</v>
      </c>
      <c r="O3215">
        <v>1</v>
      </c>
      <c r="P3215">
        <v>1</v>
      </c>
      <c r="Q3215">
        <v>0</v>
      </c>
      <c r="R3215">
        <f>SUM(M3215:N3215:O3215:P3215:Q3215)</f>
        <v>3</v>
      </c>
      <c r="S3215" s="1">
        <v>143588</v>
      </c>
      <c r="T3215" s="1" t="str">
        <f t="shared" si="202"/>
        <v>High</v>
      </c>
      <c r="U3215">
        <v>6</v>
      </c>
      <c r="V3215">
        <v>2025</v>
      </c>
      <c r="W3215" t="s">
        <v>28</v>
      </c>
      <c r="X3215">
        <v>2</v>
      </c>
    </row>
    <row r="3216" spans="1:24" x14ac:dyDescent="0.3">
      <c r="A3216">
        <v>3215</v>
      </c>
      <c r="B3216" t="s">
        <v>21</v>
      </c>
      <c r="C3216" t="str">
        <f>_xlfn.XLOOKUP(B3216,Lookup_table!B:B,Lookup_table!C:C)</f>
        <v>AI</v>
      </c>
      <c r="D3216" t="s">
        <v>22</v>
      </c>
      <c r="E3216" t="s">
        <v>40</v>
      </c>
      <c r="F3216" t="s">
        <v>51</v>
      </c>
      <c r="G3216" t="s">
        <v>25</v>
      </c>
      <c r="H3216" t="str">
        <f t="shared" si="200"/>
        <v>Onsite/Hybrid</v>
      </c>
      <c r="I3216" t="s">
        <v>26</v>
      </c>
      <c r="J3216" t="str">
        <f t="shared" si="201"/>
        <v>3-6 yrs</v>
      </c>
      <c r="K3216">
        <f t="shared" ca="1" si="203"/>
        <v>6</v>
      </c>
      <c r="L3216" t="s">
        <v>19</v>
      </c>
      <c r="M3216">
        <v>0</v>
      </c>
      <c r="N3216">
        <v>1</v>
      </c>
      <c r="O3216">
        <v>1</v>
      </c>
      <c r="P3216">
        <v>1</v>
      </c>
      <c r="Q3216">
        <v>0</v>
      </c>
      <c r="R3216">
        <f>SUM(M3216:N3216:O3216:P3216:Q3216)</f>
        <v>3</v>
      </c>
      <c r="S3216" s="1">
        <v>161625</v>
      </c>
      <c r="T3216" s="1" t="str">
        <f t="shared" si="202"/>
        <v>High</v>
      </c>
      <c r="U3216">
        <v>9</v>
      </c>
      <c r="V3216">
        <v>2025</v>
      </c>
      <c r="W3216" t="s">
        <v>28</v>
      </c>
      <c r="X3216">
        <v>3</v>
      </c>
    </row>
    <row r="3217" spans="1:24" x14ac:dyDescent="0.3">
      <c r="A3217">
        <v>3216</v>
      </c>
      <c r="B3217" t="s">
        <v>21</v>
      </c>
      <c r="C3217" t="str">
        <f>_xlfn.XLOOKUP(B3217,Lookup_table!B:B,Lookup_table!C:C)</f>
        <v>AI</v>
      </c>
      <c r="D3217" t="s">
        <v>22</v>
      </c>
      <c r="E3217" t="s">
        <v>15</v>
      </c>
      <c r="F3217" t="s">
        <v>52</v>
      </c>
      <c r="G3217" t="s">
        <v>30</v>
      </c>
      <c r="H3217" t="str">
        <f t="shared" si="200"/>
        <v>Onsite/Hybrid</v>
      </c>
      <c r="I3217" t="s">
        <v>26</v>
      </c>
      <c r="J3217" t="str">
        <f t="shared" si="201"/>
        <v>3-6 yrs</v>
      </c>
      <c r="K3217">
        <f t="shared" ca="1" si="203"/>
        <v>6</v>
      </c>
      <c r="L3217" t="s">
        <v>39</v>
      </c>
      <c r="M3217">
        <v>1</v>
      </c>
      <c r="N3217">
        <v>1</v>
      </c>
      <c r="O3217">
        <v>0</v>
      </c>
      <c r="P3217">
        <v>0</v>
      </c>
      <c r="Q3217">
        <v>1</v>
      </c>
      <c r="R3217">
        <f>SUM(M3217:N3217:O3217:P3217:Q3217)</f>
        <v>3</v>
      </c>
      <c r="S3217" s="1">
        <v>145413</v>
      </c>
      <c r="T3217" s="1" t="str">
        <f t="shared" si="202"/>
        <v>High</v>
      </c>
      <c r="U3217">
        <v>5</v>
      </c>
      <c r="V3217">
        <v>2023</v>
      </c>
      <c r="W3217" t="s">
        <v>28</v>
      </c>
      <c r="X3217">
        <v>9</v>
      </c>
    </row>
    <row r="3218" spans="1:24" x14ac:dyDescent="0.3">
      <c r="A3218">
        <v>3217</v>
      </c>
      <c r="B3218" t="s">
        <v>36</v>
      </c>
      <c r="C3218" t="str">
        <f>_xlfn.XLOOKUP(B3218,Lookup_table!B:B,Lookup_table!C:C)</f>
        <v>Data</v>
      </c>
      <c r="D3218" t="s">
        <v>37</v>
      </c>
      <c r="E3218" t="s">
        <v>23</v>
      </c>
      <c r="F3218" t="s">
        <v>44</v>
      </c>
      <c r="G3218" t="s">
        <v>25</v>
      </c>
      <c r="H3218" t="str">
        <f t="shared" si="200"/>
        <v>Onsite/Hybrid</v>
      </c>
      <c r="I3218" t="s">
        <v>26</v>
      </c>
      <c r="J3218" t="str">
        <f t="shared" si="201"/>
        <v>3-6 yrs</v>
      </c>
      <c r="K3218">
        <f t="shared" ca="1" si="203"/>
        <v>6</v>
      </c>
      <c r="L3218" t="s">
        <v>27</v>
      </c>
      <c r="M3218">
        <v>1</v>
      </c>
      <c r="N3218">
        <v>1</v>
      </c>
      <c r="O3218">
        <v>1</v>
      </c>
      <c r="P3218">
        <v>0</v>
      </c>
      <c r="Q3218">
        <v>0</v>
      </c>
      <c r="R3218">
        <f>SUM(M3218:N3218:O3218:P3218:Q3218)</f>
        <v>3</v>
      </c>
      <c r="S3218" s="1">
        <v>85761</v>
      </c>
      <c r="T3218" s="1" t="str">
        <f t="shared" si="202"/>
        <v>Medium</v>
      </c>
      <c r="U3218">
        <v>9</v>
      </c>
      <c r="V3218">
        <v>2026</v>
      </c>
      <c r="W3218" t="s">
        <v>28</v>
      </c>
      <c r="X3218">
        <v>9</v>
      </c>
    </row>
    <row r="3219" spans="1:24" x14ac:dyDescent="0.3">
      <c r="A3219">
        <v>3218</v>
      </c>
      <c r="B3219" t="s">
        <v>33</v>
      </c>
      <c r="C3219" t="str">
        <f>_xlfn.XLOOKUP(B3219,Lookup_table!B:B,Lookup_table!C:C)</f>
        <v>Data</v>
      </c>
      <c r="D3219" t="s">
        <v>34</v>
      </c>
      <c r="E3219" t="s">
        <v>32</v>
      </c>
      <c r="F3219" t="s">
        <v>51</v>
      </c>
      <c r="G3219" t="s">
        <v>17</v>
      </c>
      <c r="H3219" t="str">
        <f t="shared" si="200"/>
        <v>Remote</v>
      </c>
      <c r="I3219" t="s">
        <v>26</v>
      </c>
      <c r="J3219" t="str">
        <f t="shared" si="201"/>
        <v>3-6 yrs</v>
      </c>
      <c r="K3219">
        <f t="shared" ca="1" si="203"/>
        <v>4</v>
      </c>
      <c r="L3219" t="s">
        <v>27</v>
      </c>
      <c r="M3219">
        <v>0</v>
      </c>
      <c r="N3219">
        <v>1</v>
      </c>
      <c r="O3219">
        <v>1</v>
      </c>
      <c r="P3219">
        <v>0</v>
      </c>
      <c r="Q3219">
        <v>0</v>
      </c>
      <c r="R3219">
        <f>SUM(M3219:N3219:O3219:P3219:Q3219)</f>
        <v>2</v>
      </c>
      <c r="S3219" s="1">
        <v>92961</v>
      </c>
      <c r="T3219" s="1" t="str">
        <f t="shared" si="202"/>
        <v>Medium</v>
      </c>
      <c r="U3219">
        <v>11</v>
      </c>
      <c r="V3219">
        <v>2021</v>
      </c>
      <c r="W3219" t="s">
        <v>34</v>
      </c>
      <c r="X3219">
        <v>6</v>
      </c>
    </row>
    <row r="3220" spans="1:24" x14ac:dyDescent="0.3">
      <c r="A3220">
        <v>3219</v>
      </c>
      <c r="B3220" t="s">
        <v>33</v>
      </c>
      <c r="C3220" t="str">
        <f>_xlfn.XLOOKUP(B3220,Lookup_table!B:B,Lookup_table!C:C)</f>
        <v>Data</v>
      </c>
      <c r="D3220" t="s">
        <v>14</v>
      </c>
      <c r="E3220" t="s">
        <v>15</v>
      </c>
      <c r="F3220" t="s">
        <v>43</v>
      </c>
      <c r="G3220" t="s">
        <v>17</v>
      </c>
      <c r="H3220" t="str">
        <f t="shared" si="200"/>
        <v>Remote</v>
      </c>
      <c r="I3220" t="s">
        <v>26</v>
      </c>
      <c r="J3220" t="str">
        <f t="shared" si="201"/>
        <v>3-6 yrs</v>
      </c>
      <c r="K3220">
        <f t="shared" ca="1" si="203"/>
        <v>3</v>
      </c>
      <c r="L3220" t="s">
        <v>39</v>
      </c>
      <c r="M3220">
        <v>0</v>
      </c>
      <c r="N3220">
        <v>1</v>
      </c>
      <c r="O3220">
        <v>1</v>
      </c>
      <c r="P3220">
        <v>1</v>
      </c>
      <c r="Q3220">
        <v>0</v>
      </c>
      <c r="R3220">
        <f>SUM(M3220:N3220:O3220:P3220:Q3220)</f>
        <v>3</v>
      </c>
      <c r="S3220" s="1">
        <v>103449</v>
      </c>
      <c r="T3220" s="1" t="str">
        <f t="shared" si="202"/>
        <v>Medium</v>
      </c>
      <c r="U3220">
        <v>2</v>
      </c>
      <c r="V3220">
        <v>2025</v>
      </c>
      <c r="W3220" t="s">
        <v>28</v>
      </c>
      <c r="X3220">
        <v>1</v>
      </c>
    </row>
    <row r="3221" spans="1:24" x14ac:dyDescent="0.3">
      <c r="A3221">
        <v>3220</v>
      </c>
      <c r="B3221" t="s">
        <v>41</v>
      </c>
      <c r="C3221" t="str">
        <f>_xlfn.XLOOKUP(B3221,Lookup_table!B:B,Lookup_table!C:C)</f>
        <v>Data</v>
      </c>
      <c r="D3221" t="s">
        <v>14</v>
      </c>
      <c r="E3221" t="s">
        <v>32</v>
      </c>
      <c r="F3221" t="s">
        <v>43</v>
      </c>
      <c r="G3221" t="s">
        <v>30</v>
      </c>
      <c r="H3221" t="str">
        <f t="shared" si="200"/>
        <v>Onsite/Hybrid</v>
      </c>
      <c r="I3221" t="s">
        <v>35</v>
      </c>
      <c r="J3221" t="str">
        <f t="shared" si="201"/>
        <v>0-2 yrs</v>
      </c>
      <c r="K3221">
        <f t="shared" ca="1" si="203"/>
        <v>1</v>
      </c>
      <c r="L3221" t="s">
        <v>27</v>
      </c>
      <c r="M3221">
        <v>0</v>
      </c>
      <c r="N3221">
        <v>0</v>
      </c>
      <c r="O3221">
        <v>0</v>
      </c>
      <c r="P3221">
        <v>0</v>
      </c>
      <c r="Q3221">
        <v>0</v>
      </c>
      <c r="R3221">
        <f>SUM(M3221:N3221:O3221:P3221:Q3221)</f>
        <v>0</v>
      </c>
      <c r="S3221" s="1">
        <v>47367</v>
      </c>
      <c r="T3221" s="1" t="str">
        <f t="shared" si="202"/>
        <v>Low</v>
      </c>
      <c r="U3221">
        <v>2</v>
      </c>
      <c r="V3221">
        <v>2022</v>
      </c>
      <c r="W3221" t="s">
        <v>34</v>
      </c>
      <c r="X3221">
        <v>4</v>
      </c>
    </row>
    <row r="3222" spans="1:24" x14ac:dyDescent="0.3">
      <c r="A3222">
        <v>3221</v>
      </c>
      <c r="B3222" t="s">
        <v>36</v>
      </c>
      <c r="C3222" t="str">
        <f>_xlfn.XLOOKUP(B3222,Lookup_table!B:B,Lookup_table!C:C)</f>
        <v>Data</v>
      </c>
      <c r="D3222" t="s">
        <v>22</v>
      </c>
      <c r="E3222" t="s">
        <v>42</v>
      </c>
      <c r="F3222" t="s">
        <v>43</v>
      </c>
      <c r="G3222" t="s">
        <v>25</v>
      </c>
      <c r="H3222" t="str">
        <f t="shared" si="200"/>
        <v>Onsite/Hybrid</v>
      </c>
      <c r="I3222" t="s">
        <v>35</v>
      </c>
      <c r="J3222" t="str">
        <f t="shared" si="201"/>
        <v>0-2 yrs</v>
      </c>
      <c r="K3222">
        <f t="shared" ca="1" si="203"/>
        <v>1</v>
      </c>
      <c r="L3222" t="s">
        <v>39</v>
      </c>
      <c r="M3222">
        <v>1</v>
      </c>
      <c r="N3222">
        <v>1</v>
      </c>
      <c r="O3222">
        <v>0</v>
      </c>
      <c r="P3222">
        <v>0</v>
      </c>
      <c r="Q3222">
        <v>1</v>
      </c>
      <c r="R3222">
        <f>SUM(M3222:N3222:O3222:P3222:Q3222)</f>
        <v>3</v>
      </c>
      <c r="S3222" s="1">
        <v>82879</v>
      </c>
      <c r="T3222" s="1" t="str">
        <f t="shared" si="202"/>
        <v>Medium</v>
      </c>
      <c r="U3222">
        <v>1</v>
      </c>
      <c r="V3222">
        <v>2025</v>
      </c>
      <c r="W3222" t="s">
        <v>34</v>
      </c>
      <c r="X3222">
        <v>4</v>
      </c>
    </row>
    <row r="3223" spans="1:24" x14ac:dyDescent="0.3">
      <c r="A3223">
        <v>3222</v>
      </c>
      <c r="B3223" t="s">
        <v>21</v>
      </c>
      <c r="C3223" t="str">
        <f>_xlfn.XLOOKUP(B3223,Lookup_table!B:B,Lookup_table!C:C)</f>
        <v>AI</v>
      </c>
      <c r="D3223" t="s">
        <v>37</v>
      </c>
      <c r="E3223" t="s">
        <v>42</v>
      </c>
      <c r="F3223" t="s">
        <v>52</v>
      </c>
      <c r="G3223" t="s">
        <v>17</v>
      </c>
      <c r="H3223" t="str">
        <f t="shared" si="200"/>
        <v>Remote</v>
      </c>
      <c r="I3223" t="s">
        <v>35</v>
      </c>
      <c r="J3223" t="str">
        <f t="shared" si="201"/>
        <v>0-2 yrs</v>
      </c>
      <c r="K3223">
        <f t="shared" ca="1" si="203"/>
        <v>0</v>
      </c>
      <c r="L3223" t="s">
        <v>19</v>
      </c>
      <c r="M3223">
        <v>1</v>
      </c>
      <c r="N3223">
        <v>1</v>
      </c>
      <c r="O3223">
        <v>0</v>
      </c>
      <c r="P3223">
        <v>1</v>
      </c>
      <c r="Q3223">
        <v>1</v>
      </c>
      <c r="R3223">
        <f>SUM(M3223:N3223:O3223:P3223:Q3223)</f>
        <v>4</v>
      </c>
      <c r="S3223" s="1">
        <v>111616</v>
      </c>
      <c r="T3223" s="1" t="str">
        <f t="shared" si="202"/>
        <v>Medium</v>
      </c>
      <c r="U3223">
        <v>12</v>
      </c>
      <c r="V3223">
        <v>2024</v>
      </c>
      <c r="W3223" t="s">
        <v>34</v>
      </c>
      <c r="X3223">
        <v>2</v>
      </c>
    </row>
    <row r="3224" spans="1:24" x14ac:dyDescent="0.3">
      <c r="A3224">
        <v>3223</v>
      </c>
      <c r="B3224" t="s">
        <v>36</v>
      </c>
      <c r="C3224" t="str">
        <f>_xlfn.XLOOKUP(B3224,Lookup_table!B:B,Lookup_table!C:C)</f>
        <v>Data</v>
      </c>
      <c r="D3224" t="s">
        <v>34</v>
      </c>
      <c r="E3224" t="s">
        <v>32</v>
      </c>
      <c r="F3224" t="s">
        <v>43</v>
      </c>
      <c r="G3224" t="s">
        <v>30</v>
      </c>
      <c r="H3224" t="str">
        <f t="shared" si="200"/>
        <v>Onsite/Hybrid</v>
      </c>
      <c r="I3224" t="s">
        <v>35</v>
      </c>
      <c r="J3224" t="str">
        <f t="shared" si="201"/>
        <v>0-2 yrs</v>
      </c>
      <c r="K3224">
        <f t="shared" ca="1" si="203"/>
        <v>1</v>
      </c>
      <c r="L3224" t="s">
        <v>39</v>
      </c>
      <c r="M3224">
        <v>0</v>
      </c>
      <c r="N3224">
        <v>0</v>
      </c>
      <c r="O3224">
        <v>0</v>
      </c>
      <c r="P3224">
        <v>1</v>
      </c>
      <c r="Q3224">
        <v>1</v>
      </c>
      <c r="R3224">
        <f>SUM(M3224:N3224:O3224:P3224:Q3224)</f>
        <v>2</v>
      </c>
      <c r="S3224" s="1">
        <v>79333</v>
      </c>
      <c r="T3224" s="1" t="str">
        <f t="shared" si="202"/>
        <v>Medium</v>
      </c>
      <c r="U3224">
        <v>8</v>
      </c>
      <c r="V3224">
        <v>2021</v>
      </c>
      <c r="W3224" t="s">
        <v>20</v>
      </c>
      <c r="X3224">
        <v>5</v>
      </c>
    </row>
    <row r="3225" spans="1:24" x14ac:dyDescent="0.3">
      <c r="A3225">
        <v>3224</v>
      </c>
      <c r="B3225" t="s">
        <v>36</v>
      </c>
      <c r="C3225" t="str">
        <f>_xlfn.XLOOKUP(B3225,Lookup_table!B:B,Lookup_table!C:C)</f>
        <v>Data</v>
      </c>
      <c r="D3225" t="s">
        <v>34</v>
      </c>
      <c r="E3225" t="s">
        <v>15</v>
      </c>
      <c r="F3225" t="s">
        <v>43</v>
      </c>
      <c r="G3225" t="s">
        <v>25</v>
      </c>
      <c r="H3225" t="str">
        <f t="shared" si="200"/>
        <v>Onsite/Hybrid</v>
      </c>
      <c r="I3225" t="s">
        <v>18</v>
      </c>
      <c r="J3225" t="str">
        <f t="shared" si="201"/>
        <v>7+ yrs</v>
      </c>
      <c r="K3225">
        <f t="shared" ca="1" si="203"/>
        <v>9</v>
      </c>
      <c r="L3225" t="s">
        <v>39</v>
      </c>
      <c r="M3225">
        <v>0</v>
      </c>
      <c r="N3225">
        <v>0</v>
      </c>
      <c r="O3225">
        <v>1</v>
      </c>
      <c r="P3225">
        <v>0</v>
      </c>
      <c r="Q3225">
        <v>1</v>
      </c>
      <c r="R3225">
        <f>SUM(M3225:N3225:O3225:P3225:Q3225)</f>
        <v>2</v>
      </c>
      <c r="S3225" s="1">
        <v>124865</v>
      </c>
      <c r="T3225" s="1" t="str">
        <f t="shared" si="202"/>
        <v>High</v>
      </c>
      <c r="U3225">
        <v>10</v>
      </c>
      <c r="V3225">
        <v>2020</v>
      </c>
      <c r="W3225" t="s">
        <v>34</v>
      </c>
      <c r="X3225">
        <v>3</v>
      </c>
    </row>
    <row r="3226" spans="1:24" x14ac:dyDescent="0.3">
      <c r="A3226">
        <v>3225</v>
      </c>
      <c r="B3226" t="s">
        <v>33</v>
      </c>
      <c r="C3226" t="str">
        <f>_xlfn.XLOOKUP(B3226,Lookup_table!B:B,Lookup_table!C:C)</f>
        <v>Data</v>
      </c>
      <c r="D3226" t="s">
        <v>14</v>
      </c>
      <c r="E3226" t="s">
        <v>32</v>
      </c>
      <c r="F3226" t="s">
        <v>51</v>
      </c>
      <c r="G3226" t="s">
        <v>17</v>
      </c>
      <c r="H3226" t="str">
        <f t="shared" si="200"/>
        <v>Remote</v>
      </c>
      <c r="I3226" t="s">
        <v>35</v>
      </c>
      <c r="J3226" t="str">
        <f t="shared" si="201"/>
        <v>0-2 yrs</v>
      </c>
      <c r="K3226">
        <f t="shared" ca="1" si="203"/>
        <v>1</v>
      </c>
      <c r="L3226" t="s">
        <v>39</v>
      </c>
      <c r="M3226">
        <v>1</v>
      </c>
      <c r="N3226">
        <v>0</v>
      </c>
      <c r="O3226">
        <v>0</v>
      </c>
      <c r="P3226">
        <v>1</v>
      </c>
      <c r="Q3226">
        <v>0</v>
      </c>
      <c r="R3226">
        <f>SUM(M3226:N3226:O3226:P3226:Q3226)</f>
        <v>2</v>
      </c>
      <c r="S3226" s="1">
        <v>61077</v>
      </c>
      <c r="T3226" s="1" t="str">
        <f t="shared" si="202"/>
        <v>Low</v>
      </c>
      <c r="U3226">
        <v>8</v>
      </c>
      <c r="V3226">
        <v>2020</v>
      </c>
      <c r="W3226" t="s">
        <v>20</v>
      </c>
      <c r="X3226">
        <v>6</v>
      </c>
    </row>
    <row r="3227" spans="1:24" x14ac:dyDescent="0.3">
      <c r="A3227">
        <v>3226</v>
      </c>
      <c r="B3227" t="s">
        <v>33</v>
      </c>
      <c r="C3227" t="str">
        <f>_xlfn.XLOOKUP(B3227,Lookup_table!B:B,Lookup_table!C:C)</f>
        <v>Data</v>
      </c>
      <c r="D3227" t="s">
        <v>37</v>
      </c>
      <c r="E3227" t="s">
        <v>32</v>
      </c>
      <c r="F3227" t="s">
        <v>24</v>
      </c>
      <c r="G3227" t="s">
        <v>30</v>
      </c>
      <c r="H3227" t="str">
        <f t="shared" si="200"/>
        <v>Onsite/Hybrid</v>
      </c>
      <c r="I3227" t="s">
        <v>35</v>
      </c>
      <c r="J3227" t="str">
        <f t="shared" si="201"/>
        <v>0-2 yrs</v>
      </c>
      <c r="K3227">
        <f t="shared" ca="1" si="203"/>
        <v>2</v>
      </c>
      <c r="L3227" t="s">
        <v>19</v>
      </c>
      <c r="M3227">
        <v>1</v>
      </c>
      <c r="N3227">
        <v>0</v>
      </c>
      <c r="O3227">
        <v>1</v>
      </c>
      <c r="P3227">
        <v>0</v>
      </c>
      <c r="Q3227">
        <v>0</v>
      </c>
      <c r="R3227">
        <f>SUM(M3227:N3227:O3227:P3227:Q3227)</f>
        <v>2</v>
      </c>
      <c r="S3227" s="1">
        <v>65361</v>
      </c>
      <c r="T3227" s="1" t="str">
        <f t="shared" si="202"/>
        <v>Low</v>
      </c>
      <c r="U3227">
        <v>10</v>
      </c>
      <c r="V3227">
        <v>2024</v>
      </c>
      <c r="W3227" t="s">
        <v>28</v>
      </c>
      <c r="X3227">
        <v>9</v>
      </c>
    </row>
    <row r="3228" spans="1:24" x14ac:dyDescent="0.3">
      <c r="A3228">
        <v>3227</v>
      </c>
      <c r="B3228" t="s">
        <v>31</v>
      </c>
      <c r="C3228" t="str">
        <f>_xlfn.XLOOKUP(B3228,Lookup_table!B:B,Lookup_table!C:C)</f>
        <v>Business</v>
      </c>
      <c r="D3228" t="s">
        <v>37</v>
      </c>
      <c r="E3228" t="s">
        <v>32</v>
      </c>
      <c r="F3228" t="s">
        <v>44</v>
      </c>
      <c r="G3228" t="s">
        <v>30</v>
      </c>
      <c r="H3228" t="str">
        <f t="shared" si="200"/>
        <v>Onsite/Hybrid</v>
      </c>
      <c r="I3228" t="s">
        <v>35</v>
      </c>
      <c r="J3228" t="str">
        <f t="shared" si="201"/>
        <v>0-2 yrs</v>
      </c>
      <c r="K3228">
        <f t="shared" ca="1" si="203"/>
        <v>2</v>
      </c>
      <c r="L3228" t="s">
        <v>39</v>
      </c>
      <c r="M3228">
        <v>0</v>
      </c>
      <c r="N3228">
        <v>1</v>
      </c>
      <c r="O3228">
        <v>1</v>
      </c>
      <c r="P3228">
        <v>0</v>
      </c>
      <c r="Q3228">
        <v>1</v>
      </c>
      <c r="R3228">
        <f>SUM(M3228:N3228:O3228:P3228:Q3228)</f>
        <v>3</v>
      </c>
      <c r="S3228" s="1">
        <v>79724</v>
      </c>
      <c r="T3228" s="1" t="str">
        <f t="shared" si="202"/>
        <v>Medium</v>
      </c>
      <c r="U3228">
        <v>5</v>
      </c>
      <c r="V3228">
        <v>2020</v>
      </c>
      <c r="W3228" t="s">
        <v>34</v>
      </c>
      <c r="X3228">
        <v>5</v>
      </c>
    </row>
    <row r="3229" spans="1:24" x14ac:dyDescent="0.3">
      <c r="A3229">
        <v>3228</v>
      </c>
      <c r="B3229" t="s">
        <v>31</v>
      </c>
      <c r="C3229" t="str">
        <f>_xlfn.XLOOKUP(B3229,Lookup_table!B:B,Lookup_table!C:C)</f>
        <v>Business</v>
      </c>
      <c r="D3229" t="s">
        <v>37</v>
      </c>
      <c r="E3229" t="s">
        <v>38</v>
      </c>
      <c r="F3229" t="s">
        <v>51</v>
      </c>
      <c r="G3229" t="s">
        <v>17</v>
      </c>
      <c r="H3229" t="str">
        <f t="shared" si="200"/>
        <v>Remote</v>
      </c>
      <c r="I3229" t="s">
        <v>26</v>
      </c>
      <c r="J3229" t="str">
        <f t="shared" si="201"/>
        <v>3-6 yrs</v>
      </c>
      <c r="K3229">
        <f t="shared" ca="1" si="203"/>
        <v>3</v>
      </c>
      <c r="L3229" t="s">
        <v>27</v>
      </c>
      <c r="M3229">
        <v>1</v>
      </c>
      <c r="N3229">
        <v>1</v>
      </c>
      <c r="O3229">
        <v>1</v>
      </c>
      <c r="P3229">
        <v>1</v>
      </c>
      <c r="Q3229">
        <v>1</v>
      </c>
      <c r="R3229">
        <f>SUM(M3229:N3229:O3229:P3229:Q3229)</f>
        <v>5</v>
      </c>
      <c r="S3229" s="1">
        <v>116637</v>
      </c>
      <c r="T3229" s="1" t="str">
        <f t="shared" si="202"/>
        <v>Medium</v>
      </c>
      <c r="U3229">
        <v>3</v>
      </c>
      <c r="V3229">
        <v>2023</v>
      </c>
      <c r="W3229" t="s">
        <v>28</v>
      </c>
      <c r="X3229">
        <v>8</v>
      </c>
    </row>
    <row r="3230" spans="1:24" x14ac:dyDescent="0.3">
      <c r="A3230">
        <v>3229</v>
      </c>
      <c r="B3230" t="s">
        <v>33</v>
      </c>
      <c r="C3230" t="str">
        <f>_xlfn.XLOOKUP(B3230,Lookup_table!B:B,Lookup_table!C:C)</f>
        <v>Data</v>
      </c>
      <c r="D3230" t="s">
        <v>14</v>
      </c>
      <c r="E3230" t="s">
        <v>38</v>
      </c>
      <c r="F3230" t="s">
        <v>44</v>
      </c>
      <c r="G3230" t="s">
        <v>17</v>
      </c>
      <c r="H3230" t="str">
        <f t="shared" si="200"/>
        <v>Remote</v>
      </c>
      <c r="I3230" t="s">
        <v>35</v>
      </c>
      <c r="J3230" t="str">
        <f t="shared" si="201"/>
        <v>0-2 yrs</v>
      </c>
      <c r="K3230">
        <f t="shared" ca="1" si="203"/>
        <v>2</v>
      </c>
      <c r="L3230" t="s">
        <v>19</v>
      </c>
      <c r="M3230">
        <v>0</v>
      </c>
      <c r="N3230">
        <v>1</v>
      </c>
      <c r="O3230">
        <v>0</v>
      </c>
      <c r="P3230">
        <v>0</v>
      </c>
      <c r="Q3230">
        <v>0</v>
      </c>
      <c r="R3230">
        <f>SUM(M3230:N3230:O3230:P3230:Q3230)</f>
        <v>1</v>
      </c>
      <c r="S3230" s="1">
        <v>46068</v>
      </c>
      <c r="T3230" s="1" t="str">
        <f t="shared" si="202"/>
        <v>Low</v>
      </c>
      <c r="U3230">
        <v>1</v>
      </c>
      <c r="V3230">
        <v>2023</v>
      </c>
      <c r="W3230" t="s">
        <v>28</v>
      </c>
      <c r="X3230">
        <v>8</v>
      </c>
    </row>
    <row r="3231" spans="1:24" x14ac:dyDescent="0.3">
      <c r="A3231">
        <v>3230</v>
      </c>
      <c r="B3231" t="s">
        <v>41</v>
      </c>
      <c r="C3231" t="str">
        <f>_xlfn.XLOOKUP(B3231,Lookup_table!B:B,Lookup_table!C:C)</f>
        <v>Data</v>
      </c>
      <c r="D3231" t="s">
        <v>14</v>
      </c>
      <c r="E3231" t="s">
        <v>38</v>
      </c>
      <c r="F3231" t="s">
        <v>43</v>
      </c>
      <c r="G3231" t="s">
        <v>30</v>
      </c>
      <c r="H3231" t="str">
        <f t="shared" si="200"/>
        <v>Onsite/Hybrid</v>
      </c>
      <c r="I3231" t="s">
        <v>18</v>
      </c>
      <c r="J3231" t="str">
        <f t="shared" si="201"/>
        <v>7+ yrs</v>
      </c>
      <c r="K3231">
        <f t="shared" ca="1" si="203"/>
        <v>15</v>
      </c>
      <c r="L3231" t="s">
        <v>19</v>
      </c>
      <c r="M3231">
        <v>0</v>
      </c>
      <c r="N3231">
        <v>1</v>
      </c>
      <c r="O3231">
        <v>0</v>
      </c>
      <c r="P3231">
        <v>0</v>
      </c>
      <c r="Q3231">
        <v>1</v>
      </c>
      <c r="R3231">
        <f>SUM(M3231:N3231:O3231:P3231:Q3231)</f>
        <v>2</v>
      </c>
      <c r="S3231" s="1">
        <v>107825</v>
      </c>
      <c r="T3231" s="1" t="str">
        <f t="shared" si="202"/>
        <v>Medium</v>
      </c>
      <c r="U3231">
        <v>11</v>
      </c>
      <c r="V3231">
        <v>2023</v>
      </c>
      <c r="W3231" t="s">
        <v>28</v>
      </c>
      <c r="X3231">
        <v>9</v>
      </c>
    </row>
    <row r="3232" spans="1:24" x14ac:dyDescent="0.3">
      <c r="A3232">
        <v>3231</v>
      </c>
      <c r="B3232" t="s">
        <v>21</v>
      </c>
      <c r="C3232" t="str">
        <f>_xlfn.XLOOKUP(B3232,Lookup_table!B:B,Lookup_table!C:C)</f>
        <v>AI</v>
      </c>
      <c r="D3232" t="s">
        <v>37</v>
      </c>
      <c r="E3232" t="s">
        <v>38</v>
      </c>
      <c r="F3232" t="s">
        <v>51</v>
      </c>
      <c r="G3232" t="s">
        <v>25</v>
      </c>
      <c r="H3232" t="str">
        <f t="shared" si="200"/>
        <v>Onsite/Hybrid</v>
      </c>
      <c r="I3232" t="s">
        <v>18</v>
      </c>
      <c r="J3232" t="str">
        <f t="shared" si="201"/>
        <v>7+ yrs</v>
      </c>
      <c r="K3232">
        <f t="shared" ca="1" si="203"/>
        <v>15</v>
      </c>
      <c r="L3232" t="s">
        <v>27</v>
      </c>
      <c r="M3232">
        <v>0</v>
      </c>
      <c r="N3232">
        <v>1</v>
      </c>
      <c r="O3232">
        <v>1</v>
      </c>
      <c r="P3232">
        <v>1</v>
      </c>
      <c r="Q3232">
        <v>0</v>
      </c>
      <c r="R3232">
        <f>SUM(M3232:N3232:O3232:P3232:Q3232)</f>
        <v>3</v>
      </c>
      <c r="S3232" s="1">
        <v>170642</v>
      </c>
      <c r="T3232" s="1" t="str">
        <f t="shared" si="202"/>
        <v>High</v>
      </c>
      <c r="U3232">
        <v>3</v>
      </c>
      <c r="V3232">
        <v>2026</v>
      </c>
      <c r="W3232" t="s">
        <v>28</v>
      </c>
      <c r="X3232">
        <v>3</v>
      </c>
    </row>
    <row r="3233" spans="1:24" x14ac:dyDescent="0.3">
      <c r="A3233">
        <v>3232</v>
      </c>
      <c r="B3233" t="s">
        <v>31</v>
      </c>
      <c r="C3233" t="str">
        <f>_xlfn.XLOOKUP(B3233,Lookup_table!B:B,Lookup_table!C:C)</f>
        <v>Business</v>
      </c>
      <c r="D3233" t="s">
        <v>34</v>
      </c>
      <c r="E3233" t="s">
        <v>38</v>
      </c>
      <c r="F3233" t="s">
        <v>51</v>
      </c>
      <c r="G3233" t="s">
        <v>30</v>
      </c>
      <c r="H3233" t="str">
        <f t="shared" si="200"/>
        <v>Onsite/Hybrid</v>
      </c>
      <c r="I3233" t="s">
        <v>26</v>
      </c>
      <c r="J3233" t="str">
        <f t="shared" si="201"/>
        <v>3-6 yrs</v>
      </c>
      <c r="K3233">
        <f t="shared" ca="1" si="203"/>
        <v>3</v>
      </c>
      <c r="L3233" t="s">
        <v>39</v>
      </c>
      <c r="M3233">
        <v>0</v>
      </c>
      <c r="N3233">
        <v>1</v>
      </c>
      <c r="O3233">
        <v>0</v>
      </c>
      <c r="P3233">
        <v>1</v>
      </c>
      <c r="Q3233">
        <v>0</v>
      </c>
      <c r="R3233">
        <f>SUM(M3233:N3233:O3233:P3233:Q3233)</f>
        <v>2</v>
      </c>
      <c r="S3233" s="1">
        <v>88228</v>
      </c>
      <c r="T3233" s="1" t="str">
        <f t="shared" si="202"/>
        <v>Medium</v>
      </c>
      <c r="U3233">
        <v>8</v>
      </c>
      <c r="V3233">
        <v>2023</v>
      </c>
      <c r="W3233" t="s">
        <v>20</v>
      </c>
      <c r="X3233">
        <v>3</v>
      </c>
    </row>
    <row r="3234" spans="1:24" x14ac:dyDescent="0.3">
      <c r="A3234">
        <v>3233</v>
      </c>
      <c r="B3234" t="s">
        <v>33</v>
      </c>
      <c r="C3234" t="str">
        <f>_xlfn.XLOOKUP(B3234,Lookup_table!B:B,Lookup_table!C:C)</f>
        <v>Data</v>
      </c>
      <c r="D3234" t="s">
        <v>14</v>
      </c>
      <c r="E3234" t="s">
        <v>40</v>
      </c>
      <c r="F3234" t="s">
        <v>44</v>
      </c>
      <c r="G3234" t="s">
        <v>25</v>
      </c>
      <c r="H3234" t="str">
        <f t="shared" si="200"/>
        <v>Onsite/Hybrid</v>
      </c>
      <c r="I3234" t="s">
        <v>35</v>
      </c>
      <c r="J3234" t="str">
        <f t="shared" si="201"/>
        <v>0-2 yrs</v>
      </c>
      <c r="K3234">
        <f t="shared" ca="1" si="203"/>
        <v>1</v>
      </c>
      <c r="L3234" t="s">
        <v>27</v>
      </c>
      <c r="M3234">
        <v>1</v>
      </c>
      <c r="N3234">
        <v>1</v>
      </c>
      <c r="O3234">
        <v>0</v>
      </c>
      <c r="P3234">
        <v>0</v>
      </c>
      <c r="Q3234">
        <v>1</v>
      </c>
      <c r="R3234">
        <f>SUM(M3234:N3234:O3234:P3234:Q3234)</f>
        <v>3</v>
      </c>
      <c r="S3234" s="1">
        <v>55641</v>
      </c>
      <c r="T3234" s="1" t="str">
        <f t="shared" si="202"/>
        <v>Low</v>
      </c>
      <c r="U3234">
        <v>8</v>
      </c>
      <c r="V3234">
        <v>2021</v>
      </c>
      <c r="W3234" t="s">
        <v>28</v>
      </c>
      <c r="X3234">
        <v>7</v>
      </c>
    </row>
    <row r="3235" spans="1:24" x14ac:dyDescent="0.3">
      <c r="A3235">
        <v>3234</v>
      </c>
      <c r="B3235" t="s">
        <v>36</v>
      </c>
      <c r="C3235" t="str">
        <f>_xlfn.XLOOKUP(B3235,Lookup_table!B:B,Lookup_table!C:C)</f>
        <v>Data</v>
      </c>
      <c r="D3235" t="s">
        <v>14</v>
      </c>
      <c r="E3235" t="s">
        <v>40</v>
      </c>
      <c r="F3235" t="s">
        <v>44</v>
      </c>
      <c r="G3235" t="s">
        <v>17</v>
      </c>
      <c r="H3235" t="str">
        <f t="shared" si="200"/>
        <v>Remote</v>
      </c>
      <c r="I3235" t="s">
        <v>35</v>
      </c>
      <c r="J3235" t="str">
        <f t="shared" si="201"/>
        <v>0-2 yrs</v>
      </c>
      <c r="K3235">
        <f t="shared" ca="1" si="203"/>
        <v>1</v>
      </c>
      <c r="L3235" t="s">
        <v>39</v>
      </c>
      <c r="M3235">
        <v>1</v>
      </c>
      <c r="N3235">
        <v>0</v>
      </c>
      <c r="O3235">
        <v>0</v>
      </c>
      <c r="P3235">
        <v>1</v>
      </c>
      <c r="Q3235">
        <v>1</v>
      </c>
      <c r="R3235">
        <f>SUM(M3235:N3235:O3235:P3235:Q3235)</f>
        <v>3</v>
      </c>
      <c r="S3235" s="1">
        <v>72255</v>
      </c>
      <c r="T3235" s="1" t="str">
        <f t="shared" si="202"/>
        <v>Medium</v>
      </c>
      <c r="U3235">
        <v>10</v>
      </c>
      <c r="V3235">
        <v>2025</v>
      </c>
      <c r="W3235" t="s">
        <v>20</v>
      </c>
      <c r="X3235">
        <v>6</v>
      </c>
    </row>
    <row r="3236" spans="1:24" x14ac:dyDescent="0.3">
      <c r="A3236">
        <v>3235</v>
      </c>
      <c r="B3236" t="s">
        <v>21</v>
      </c>
      <c r="C3236" t="str">
        <f>_xlfn.XLOOKUP(B3236,Lookup_table!B:B,Lookup_table!C:C)</f>
        <v>AI</v>
      </c>
      <c r="D3236" t="s">
        <v>34</v>
      </c>
      <c r="E3236" t="s">
        <v>38</v>
      </c>
      <c r="F3236" t="s">
        <v>51</v>
      </c>
      <c r="G3236" t="s">
        <v>30</v>
      </c>
      <c r="H3236" t="str">
        <f t="shared" si="200"/>
        <v>Onsite/Hybrid</v>
      </c>
      <c r="I3236" t="s">
        <v>18</v>
      </c>
      <c r="J3236" t="str">
        <f t="shared" si="201"/>
        <v>7+ yrs</v>
      </c>
      <c r="K3236">
        <f t="shared" ca="1" si="203"/>
        <v>12</v>
      </c>
      <c r="L3236" t="s">
        <v>39</v>
      </c>
      <c r="M3236">
        <v>1</v>
      </c>
      <c r="N3236">
        <v>1</v>
      </c>
      <c r="O3236">
        <v>1</v>
      </c>
      <c r="P3236">
        <v>0</v>
      </c>
      <c r="Q3236">
        <v>0</v>
      </c>
      <c r="R3236">
        <f>SUM(M3236:N3236:O3236:P3236:Q3236)</f>
        <v>3</v>
      </c>
      <c r="S3236" s="1">
        <v>158180</v>
      </c>
      <c r="T3236" s="1" t="str">
        <f t="shared" si="202"/>
        <v>High</v>
      </c>
      <c r="U3236">
        <v>12</v>
      </c>
      <c r="V3236">
        <v>2023</v>
      </c>
      <c r="W3236" t="s">
        <v>28</v>
      </c>
      <c r="X3236">
        <v>9</v>
      </c>
    </row>
    <row r="3237" spans="1:24" x14ac:dyDescent="0.3">
      <c r="A3237">
        <v>3236</v>
      </c>
      <c r="B3237" t="s">
        <v>50</v>
      </c>
      <c r="C3237" t="str">
        <f>_xlfn.XLOOKUP(B3237,Lookup_table!B:B,Lookup_table!C:C)</f>
        <v>AI</v>
      </c>
      <c r="D3237" t="s">
        <v>34</v>
      </c>
      <c r="E3237" t="s">
        <v>32</v>
      </c>
      <c r="F3237" t="s">
        <v>44</v>
      </c>
      <c r="G3237" t="s">
        <v>25</v>
      </c>
      <c r="H3237" t="str">
        <f t="shared" si="200"/>
        <v>Onsite/Hybrid</v>
      </c>
      <c r="I3237" t="s">
        <v>26</v>
      </c>
      <c r="J3237" t="str">
        <f t="shared" si="201"/>
        <v>3-6 yrs</v>
      </c>
      <c r="K3237">
        <f t="shared" ca="1" si="203"/>
        <v>3</v>
      </c>
      <c r="L3237" t="s">
        <v>19</v>
      </c>
      <c r="M3237">
        <v>1</v>
      </c>
      <c r="N3237">
        <v>0</v>
      </c>
      <c r="O3237">
        <v>0</v>
      </c>
      <c r="P3237">
        <v>0</v>
      </c>
      <c r="Q3237">
        <v>1</v>
      </c>
      <c r="R3237">
        <f>SUM(M3237:N3237:O3237:P3237:Q3237)</f>
        <v>2</v>
      </c>
      <c r="S3237" s="1">
        <v>126089</v>
      </c>
      <c r="T3237" s="1" t="str">
        <f t="shared" si="202"/>
        <v>High</v>
      </c>
      <c r="U3237">
        <v>10</v>
      </c>
      <c r="V3237">
        <v>2024</v>
      </c>
      <c r="W3237" t="s">
        <v>20</v>
      </c>
      <c r="X3237">
        <v>4</v>
      </c>
    </row>
    <row r="3238" spans="1:24" x14ac:dyDescent="0.3">
      <c r="A3238">
        <v>3237</v>
      </c>
      <c r="B3238" t="s">
        <v>31</v>
      </c>
      <c r="C3238" t="str">
        <f>_xlfn.XLOOKUP(B3238,Lookup_table!B:B,Lookup_table!C:C)</f>
        <v>Business</v>
      </c>
      <c r="D3238" t="s">
        <v>22</v>
      </c>
      <c r="E3238" t="s">
        <v>23</v>
      </c>
      <c r="F3238" t="s">
        <v>44</v>
      </c>
      <c r="G3238" t="s">
        <v>25</v>
      </c>
      <c r="H3238" t="str">
        <f t="shared" si="200"/>
        <v>Onsite/Hybrid</v>
      </c>
      <c r="I3238" t="s">
        <v>18</v>
      </c>
      <c r="J3238" t="str">
        <f t="shared" si="201"/>
        <v>7+ yrs</v>
      </c>
      <c r="K3238">
        <f t="shared" ca="1" si="203"/>
        <v>14</v>
      </c>
      <c r="L3238" t="s">
        <v>19</v>
      </c>
      <c r="M3238">
        <v>1</v>
      </c>
      <c r="N3238">
        <v>1</v>
      </c>
      <c r="O3238">
        <v>1</v>
      </c>
      <c r="P3238">
        <v>1</v>
      </c>
      <c r="Q3238">
        <v>1</v>
      </c>
      <c r="R3238">
        <f>SUM(M3238:N3238:O3238:P3238:Q3238)</f>
        <v>5</v>
      </c>
      <c r="S3238" s="1">
        <v>161983</v>
      </c>
      <c r="T3238" s="1" t="str">
        <f t="shared" si="202"/>
        <v>High</v>
      </c>
      <c r="U3238">
        <v>7</v>
      </c>
      <c r="V3238">
        <v>2023</v>
      </c>
      <c r="W3238" t="s">
        <v>28</v>
      </c>
      <c r="X3238">
        <v>3</v>
      </c>
    </row>
    <row r="3239" spans="1:24" x14ac:dyDescent="0.3">
      <c r="A3239">
        <v>3238</v>
      </c>
      <c r="B3239" t="s">
        <v>33</v>
      </c>
      <c r="C3239" t="str">
        <f>_xlfn.XLOOKUP(B3239,Lookup_table!B:B,Lookup_table!C:C)</f>
        <v>Data</v>
      </c>
      <c r="D3239" t="s">
        <v>22</v>
      </c>
      <c r="E3239" t="s">
        <v>42</v>
      </c>
      <c r="F3239" t="s">
        <v>24</v>
      </c>
      <c r="G3239" t="s">
        <v>30</v>
      </c>
      <c r="H3239" t="str">
        <f t="shared" si="200"/>
        <v>Onsite/Hybrid</v>
      </c>
      <c r="I3239" t="s">
        <v>18</v>
      </c>
      <c r="J3239" t="str">
        <f t="shared" si="201"/>
        <v>7+ yrs</v>
      </c>
      <c r="K3239">
        <f t="shared" ca="1" si="203"/>
        <v>9</v>
      </c>
      <c r="L3239" t="s">
        <v>19</v>
      </c>
      <c r="M3239">
        <v>1</v>
      </c>
      <c r="N3239">
        <v>1</v>
      </c>
      <c r="O3239">
        <v>0</v>
      </c>
      <c r="P3239">
        <v>1</v>
      </c>
      <c r="Q3239">
        <v>1</v>
      </c>
      <c r="R3239">
        <f>SUM(M3239:N3239:O3239:P3239:Q3239)</f>
        <v>4</v>
      </c>
      <c r="S3239" s="1">
        <v>143996</v>
      </c>
      <c r="T3239" s="1" t="str">
        <f t="shared" si="202"/>
        <v>High</v>
      </c>
      <c r="U3239">
        <v>2</v>
      </c>
      <c r="V3239">
        <v>2023</v>
      </c>
      <c r="W3239" t="s">
        <v>28</v>
      </c>
      <c r="X3239">
        <v>9</v>
      </c>
    </row>
    <row r="3240" spans="1:24" x14ac:dyDescent="0.3">
      <c r="A3240">
        <v>3239</v>
      </c>
      <c r="B3240" t="s">
        <v>33</v>
      </c>
      <c r="C3240" t="str">
        <f>_xlfn.XLOOKUP(B3240,Lookup_table!B:B,Lookup_table!C:C)</f>
        <v>Data</v>
      </c>
      <c r="D3240" t="s">
        <v>37</v>
      </c>
      <c r="E3240" t="s">
        <v>15</v>
      </c>
      <c r="F3240" t="s">
        <v>24</v>
      </c>
      <c r="G3240" t="s">
        <v>17</v>
      </c>
      <c r="H3240" t="str">
        <f t="shared" si="200"/>
        <v>Remote</v>
      </c>
      <c r="I3240" t="s">
        <v>26</v>
      </c>
      <c r="J3240" t="str">
        <f t="shared" si="201"/>
        <v>3-6 yrs</v>
      </c>
      <c r="K3240">
        <f t="shared" ca="1" si="203"/>
        <v>5</v>
      </c>
      <c r="L3240" t="s">
        <v>27</v>
      </c>
      <c r="M3240">
        <v>0</v>
      </c>
      <c r="N3240">
        <v>0</v>
      </c>
      <c r="O3240">
        <v>0</v>
      </c>
      <c r="P3240">
        <v>0</v>
      </c>
      <c r="Q3240">
        <v>0</v>
      </c>
      <c r="R3240">
        <f>SUM(M3240:N3240:O3240:P3240:Q3240)</f>
        <v>0</v>
      </c>
      <c r="S3240" s="1">
        <v>79572</v>
      </c>
      <c r="T3240" s="1" t="str">
        <f t="shared" si="202"/>
        <v>Medium</v>
      </c>
      <c r="U3240">
        <v>1</v>
      </c>
      <c r="V3240">
        <v>2025</v>
      </c>
      <c r="W3240" t="s">
        <v>20</v>
      </c>
      <c r="X3240">
        <v>4</v>
      </c>
    </row>
    <row r="3241" spans="1:24" x14ac:dyDescent="0.3">
      <c r="A3241">
        <v>3240</v>
      </c>
      <c r="B3241" t="s">
        <v>36</v>
      </c>
      <c r="C3241" t="str">
        <f>_xlfn.XLOOKUP(B3241,Lookup_table!B:B,Lookup_table!C:C)</f>
        <v>Data</v>
      </c>
      <c r="D3241" t="s">
        <v>37</v>
      </c>
      <c r="E3241" t="s">
        <v>32</v>
      </c>
      <c r="F3241" t="s">
        <v>44</v>
      </c>
      <c r="G3241" t="s">
        <v>25</v>
      </c>
      <c r="H3241" t="str">
        <f t="shared" si="200"/>
        <v>Onsite/Hybrid</v>
      </c>
      <c r="I3241" t="s">
        <v>35</v>
      </c>
      <c r="J3241" t="str">
        <f t="shared" si="201"/>
        <v>0-2 yrs</v>
      </c>
      <c r="K3241">
        <f t="shared" ca="1" si="203"/>
        <v>0</v>
      </c>
      <c r="L3241" t="s">
        <v>19</v>
      </c>
      <c r="M3241">
        <v>0</v>
      </c>
      <c r="N3241">
        <v>0</v>
      </c>
      <c r="O3241">
        <v>0</v>
      </c>
      <c r="P3241">
        <v>0</v>
      </c>
      <c r="Q3241">
        <v>1</v>
      </c>
      <c r="R3241">
        <f>SUM(M3241:N3241:O3241:P3241:Q3241)</f>
        <v>1</v>
      </c>
      <c r="S3241" s="1">
        <v>63328</v>
      </c>
      <c r="T3241" s="1" t="str">
        <f t="shared" si="202"/>
        <v>Low</v>
      </c>
      <c r="U3241">
        <v>7</v>
      </c>
      <c r="V3241">
        <v>2026</v>
      </c>
      <c r="W3241" t="s">
        <v>28</v>
      </c>
      <c r="X3241">
        <v>9</v>
      </c>
    </row>
    <row r="3242" spans="1:24" x14ac:dyDescent="0.3">
      <c r="A3242">
        <v>3241</v>
      </c>
      <c r="B3242" t="s">
        <v>50</v>
      </c>
      <c r="C3242" t="str">
        <f>_xlfn.XLOOKUP(B3242,Lookup_table!B:B,Lookup_table!C:C)</f>
        <v>AI</v>
      </c>
      <c r="D3242" t="s">
        <v>37</v>
      </c>
      <c r="E3242" t="s">
        <v>23</v>
      </c>
      <c r="F3242" t="s">
        <v>43</v>
      </c>
      <c r="G3242" t="s">
        <v>30</v>
      </c>
      <c r="H3242" t="str">
        <f t="shared" si="200"/>
        <v>Onsite/Hybrid</v>
      </c>
      <c r="I3242" t="s">
        <v>18</v>
      </c>
      <c r="J3242" t="str">
        <f t="shared" si="201"/>
        <v>7+ yrs</v>
      </c>
      <c r="K3242">
        <f t="shared" ca="1" si="203"/>
        <v>13</v>
      </c>
      <c r="L3242" t="s">
        <v>19</v>
      </c>
      <c r="M3242">
        <v>1</v>
      </c>
      <c r="N3242">
        <v>1</v>
      </c>
      <c r="O3242">
        <v>1</v>
      </c>
      <c r="P3242">
        <v>1</v>
      </c>
      <c r="Q3242">
        <v>1</v>
      </c>
      <c r="R3242">
        <f>SUM(M3242:N3242:O3242:P3242:Q3242)</f>
        <v>5</v>
      </c>
      <c r="S3242" s="1">
        <v>176707</v>
      </c>
      <c r="T3242" s="1" t="str">
        <f t="shared" si="202"/>
        <v>High</v>
      </c>
      <c r="U3242">
        <v>3</v>
      </c>
      <c r="V3242">
        <v>2023</v>
      </c>
      <c r="W3242" t="s">
        <v>28</v>
      </c>
      <c r="X3242">
        <v>9</v>
      </c>
    </row>
    <row r="3243" spans="1:24" x14ac:dyDescent="0.3">
      <c r="A3243">
        <v>3242</v>
      </c>
      <c r="B3243" t="s">
        <v>21</v>
      </c>
      <c r="C3243" t="str">
        <f>_xlfn.XLOOKUP(B3243,Lookup_table!B:B,Lookup_table!C:C)</f>
        <v>AI</v>
      </c>
      <c r="D3243" t="s">
        <v>22</v>
      </c>
      <c r="E3243" t="s">
        <v>38</v>
      </c>
      <c r="F3243" t="s">
        <v>43</v>
      </c>
      <c r="G3243" t="s">
        <v>17</v>
      </c>
      <c r="H3243" t="str">
        <f t="shared" si="200"/>
        <v>Remote</v>
      </c>
      <c r="I3243" t="s">
        <v>26</v>
      </c>
      <c r="J3243" t="str">
        <f t="shared" si="201"/>
        <v>3-6 yrs</v>
      </c>
      <c r="K3243">
        <f t="shared" ca="1" si="203"/>
        <v>6</v>
      </c>
      <c r="L3243" t="s">
        <v>39</v>
      </c>
      <c r="M3243">
        <v>0</v>
      </c>
      <c r="N3243">
        <v>0</v>
      </c>
      <c r="O3243">
        <v>0</v>
      </c>
      <c r="P3243">
        <v>0</v>
      </c>
      <c r="Q3243">
        <v>1</v>
      </c>
      <c r="R3243">
        <f>SUM(M3243:N3243:O3243:P3243:Q3243)</f>
        <v>1</v>
      </c>
      <c r="S3243" s="1">
        <v>144851</v>
      </c>
      <c r="T3243" s="1" t="str">
        <f t="shared" si="202"/>
        <v>High</v>
      </c>
      <c r="U3243">
        <v>7</v>
      </c>
      <c r="V3243">
        <v>2020</v>
      </c>
      <c r="W3243" t="s">
        <v>34</v>
      </c>
      <c r="X3243">
        <v>2</v>
      </c>
    </row>
    <row r="3244" spans="1:24" x14ac:dyDescent="0.3">
      <c r="A3244">
        <v>3243</v>
      </c>
      <c r="B3244" t="s">
        <v>50</v>
      </c>
      <c r="C3244" t="str">
        <f>_xlfn.XLOOKUP(B3244,Lookup_table!B:B,Lookup_table!C:C)</f>
        <v>AI</v>
      </c>
      <c r="D3244" t="s">
        <v>37</v>
      </c>
      <c r="E3244" t="s">
        <v>15</v>
      </c>
      <c r="F3244" t="s">
        <v>51</v>
      </c>
      <c r="G3244" t="s">
        <v>30</v>
      </c>
      <c r="H3244" t="str">
        <f t="shared" si="200"/>
        <v>Onsite/Hybrid</v>
      </c>
      <c r="I3244" t="s">
        <v>26</v>
      </c>
      <c r="J3244" t="str">
        <f t="shared" si="201"/>
        <v>3-6 yrs</v>
      </c>
      <c r="K3244">
        <f t="shared" ca="1" si="203"/>
        <v>6</v>
      </c>
      <c r="L3244" t="s">
        <v>19</v>
      </c>
      <c r="M3244">
        <v>1</v>
      </c>
      <c r="N3244">
        <v>1</v>
      </c>
      <c r="O3244">
        <v>1</v>
      </c>
      <c r="P3244">
        <v>1</v>
      </c>
      <c r="Q3244">
        <v>1</v>
      </c>
      <c r="R3244">
        <f>SUM(M3244:N3244:O3244:P3244:Q3244)</f>
        <v>5</v>
      </c>
      <c r="S3244" s="1">
        <v>151377</v>
      </c>
      <c r="T3244" s="1" t="str">
        <f t="shared" si="202"/>
        <v>High</v>
      </c>
      <c r="U3244">
        <v>4</v>
      </c>
      <c r="V3244">
        <v>2023</v>
      </c>
      <c r="W3244" t="s">
        <v>28</v>
      </c>
      <c r="X3244">
        <v>3</v>
      </c>
    </row>
    <row r="3245" spans="1:24" x14ac:dyDescent="0.3">
      <c r="A3245">
        <v>3244</v>
      </c>
      <c r="B3245" t="s">
        <v>21</v>
      </c>
      <c r="C3245" t="str">
        <f>_xlfn.XLOOKUP(B3245,Lookup_table!B:B,Lookup_table!C:C)</f>
        <v>AI</v>
      </c>
      <c r="D3245" t="s">
        <v>22</v>
      </c>
      <c r="E3245" t="s">
        <v>23</v>
      </c>
      <c r="F3245" t="s">
        <v>43</v>
      </c>
      <c r="G3245" t="s">
        <v>25</v>
      </c>
      <c r="H3245" t="str">
        <f t="shared" si="200"/>
        <v>Onsite/Hybrid</v>
      </c>
      <c r="I3245" t="s">
        <v>18</v>
      </c>
      <c r="J3245" t="str">
        <f t="shared" si="201"/>
        <v>7+ yrs</v>
      </c>
      <c r="K3245">
        <f t="shared" ca="1" si="203"/>
        <v>9</v>
      </c>
      <c r="L3245" t="s">
        <v>27</v>
      </c>
      <c r="M3245">
        <v>0</v>
      </c>
      <c r="N3245">
        <v>1</v>
      </c>
      <c r="O3245">
        <v>0</v>
      </c>
      <c r="P3245">
        <v>0</v>
      </c>
      <c r="Q3245">
        <v>1</v>
      </c>
      <c r="R3245">
        <f>SUM(M3245:N3245:O3245:P3245:Q3245)</f>
        <v>2</v>
      </c>
      <c r="S3245" s="1">
        <v>172657</v>
      </c>
      <c r="T3245" s="1" t="str">
        <f t="shared" si="202"/>
        <v>High</v>
      </c>
      <c r="U3245">
        <v>7</v>
      </c>
      <c r="V3245">
        <v>2021</v>
      </c>
      <c r="W3245" t="s">
        <v>28</v>
      </c>
      <c r="X3245">
        <v>9</v>
      </c>
    </row>
    <row r="3246" spans="1:24" x14ac:dyDescent="0.3">
      <c r="A3246">
        <v>3245</v>
      </c>
      <c r="B3246" t="s">
        <v>50</v>
      </c>
      <c r="C3246" t="str">
        <f>_xlfn.XLOOKUP(B3246,Lookup_table!B:B,Lookup_table!C:C)</f>
        <v>AI</v>
      </c>
      <c r="D3246" t="s">
        <v>34</v>
      </c>
      <c r="E3246" t="s">
        <v>32</v>
      </c>
      <c r="F3246" t="s">
        <v>16</v>
      </c>
      <c r="G3246" t="s">
        <v>17</v>
      </c>
      <c r="H3246" t="str">
        <f t="shared" si="200"/>
        <v>Remote</v>
      </c>
      <c r="I3246" t="s">
        <v>35</v>
      </c>
      <c r="J3246" t="str">
        <f t="shared" si="201"/>
        <v>0-2 yrs</v>
      </c>
      <c r="K3246">
        <f t="shared" ca="1" si="203"/>
        <v>0</v>
      </c>
      <c r="L3246" t="s">
        <v>39</v>
      </c>
      <c r="M3246">
        <v>1</v>
      </c>
      <c r="N3246">
        <v>0</v>
      </c>
      <c r="O3246">
        <v>1</v>
      </c>
      <c r="P3246">
        <v>1</v>
      </c>
      <c r="Q3246">
        <v>1</v>
      </c>
      <c r="R3246">
        <f>SUM(M3246:N3246:O3246:P3246:Q3246)</f>
        <v>4</v>
      </c>
      <c r="S3246" s="1">
        <v>134041</v>
      </c>
      <c r="T3246" s="1" t="str">
        <f t="shared" si="202"/>
        <v>High</v>
      </c>
      <c r="U3246">
        <v>2</v>
      </c>
      <c r="V3246">
        <v>2024</v>
      </c>
      <c r="W3246" t="s">
        <v>28</v>
      </c>
      <c r="X3246">
        <v>4</v>
      </c>
    </row>
    <row r="3247" spans="1:24" x14ac:dyDescent="0.3">
      <c r="A3247">
        <v>3246</v>
      </c>
      <c r="B3247" t="s">
        <v>36</v>
      </c>
      <c r="C3247" t="str">
        <f>_xlfn.XLOOKUP(B3247,Lookup_table!B:B,Lookup_table!C:C)</f>
        <v>Data</v>
      </c>
      <c r="D3247" t="s">
        <v>22</v>
      </c>
      <c r="E3247" t="s">
        <v>23</v>
      </c>
      <c r="F3247" t="s">
        <v>43</v>
      </c>
      <c r="G3247" t="s">
        <v>30</v>
      </c>
      <c r="H3247" t="str">
        <f t="shared" si="200"/>
        <v>Onsite/Hybrid</v>
      </c>
      <c r="I3247" t="s">
        <v>26</v>
      </c>
      <c r="J3247" t="str">
        <f t="shared" si="201"/>
        <v>3-6 yrs</v>
      </c>
      <c r="K3247">
        <f t="shared" ca="1" si="203"/>
        <v>5</v>
      </c>
      <c r="L3247" t="s">
        <v>27</v>
      </c>
      <c r="M3247">
        <v>1</v>
      </c>
      <c r="N3247">
        <v>1</v>
      </c>
      <c r="O3247">
        <v>0</v>
      </c>
      <c r="P3247">
        <v>1</v>
      </c>
      <c r="Q3247">
        <v>0</v>
      </c>
      <c r="R3247">
        <f>SUM(M3247:N3247:O3247:P3247:Q3247)</f>
        <v>3</v>
      </c>
      <c r="S3247" s="1">
        <v>107623</v>
      </c>
      <c r="T3247" s="1" t="str">
        <f t="shared" si="202"/>
        <v>Medium</v>
      </c>
      <c r="U3247">
        <v>3</v>
      </c>
      <c r="V3247">
        <v>2026</v>
      </c>
      <c r="W3247" t="s">
        <v>20</v>
      </c>
      <c r="X3247">
        <v>3</v>
      </c>
    </row>
    <row r="3248" spans="1:24" x14ac:dyDescent="0.3">
      <c r="A3248">
        <v>3247</v>
      </c>
      <c r="B3248" t="s">
        <v>31</v>
      </c>
      <c r="C3248" t="str">
        <f>_xlfn.XLOOKUP(B3248,Lookup_table!B:B,Lookup_table!C:C)</f>
        <v>Business</v>
      </c>
      <c r="D3248" t="s">
        <v>37</v>
      </c>
      <c r="E3248" t="s">
        <v>38</v>
      </c>
      <c r="F3248" t="s">
        <v>52</v>
      </c>
      <c r="G3248" t="s">
        <v>25</v>
      </c>
      <c r="H3248" t="str">
        <f t="shared" si="200"/>
        <v>Onsite/Hybrid</v>
      </c>
      <c r="I3248" t="s">
        <v>35</v>
      </c>
      <c r="J3248" t="str">
        <f t="shared" si="201"/>
        <v>0-2 yrs</v>
      </c>
      <c r="K3248">
        <f t="shared" ca="1" si="203"/>
        <v>2</v>
      </c>
      <c r="L3248" t="s">
        <v>19</v>
      </c>
      <c r="M3248">
        <v>0</v>
      </c>
      <c r="N3248">
        <v>1</v>
      </c>
      <c r="O3248">
        <v>1</v>
      </c>
      <c r="P3248">
        <v>0</v>
      </c>
      <c r="Q3248">
        <v>0</v>
      </c>
      <c r="R3248">
        <f>SUM(M3248:N3248:O3248:P3248:Q3248)</f>
        <v>2</v>
      </c>
      <c r="S3248" s="1">
        <v>62926</v>
      </c>
      <c r="T3248" s="1" t="str">
        <f t="shared" si="202"/>
        <v>Low</v>
      </c>
      <c r="U3248">
        <v>11</v>
      </c>
      <c r="V3248">
        <v>2021</v>
      </c>
      <c r="W3248" t="s">
        <v>34</v>
      </c>
      <c r="X3248">
        <v>3</v>
      </c>
    </row>
    <row r="3249" spans="1:24" x14ac:dyDescent="0.3">
      <c r="A3249">
        <v>3248</v>
      </c>
      <c r="B3249" t="s">
        <v>21</v>
      </c>
      <c r="C3249" t="str">
        <f>_xlfn.XLOOKUP(B3249,Lookup_table!B:B,Lookup_table!C:C)</f>
        <v>AI</v>
      </c>
      <c r="D3249" t="s">
        <v>14</v>
      </c>
      <c r="E3249" t="s">
        <v>38</v>
      </c>
      <c r="F3249" t="s">
        <v>16</v>
      </c>
      <c r="G3249" t="s">
        <v>25</v>
      </c>
      <c r="H3249" t="str">
        <f t="shared" si="200"/>
        <v>Onsite/Hybrid</v>
      </c>
      <c r="I3249" t="s">
        <v>18</v>
      </c>
      <c r="J3249" t="str">
        <f t="shared" si="201"/>
        <v>7+ yrs</v>
      </c>
      <c r="K3249">
        <f t="shared" ca="1" si="203"/>
        <v>12</v>
      </c>
      <c r="L3249" t="s">
        <v>19</v>
      </c>
      <c r="M3249">
        <v>0</v>
      </c>
      <c r="N3249">
        <v>0</v>
      </c>
      <c r="O3249">
        <v>0</v>
      </c>
      <c r="P3249">
        <v>1</v>
      </c>
      <c r="Q3249">
        <v>0</v>
      </c>
      <c r="R3249">
        <f>SUM(M3249:N3249:O3249:P3249:Q3249)</f>
        <v>1</v>
      </c>
      <c r="S3249" s="1">
        <v>153925</v>
      </c>
      <c r="T3249" s="1" t="str">
        <f t="shared" si="202"/>
        <v>High</v>
      </c>
      <c r="U3249">
        <v>5</v>
      </c>
      <c r="V3249">
        <v>2020</v>
      </c>
      <c r="W3249" t="s">
        <v>34</v>
      </c>
      <c r="X3249">
        <v>2</v>
      </c>
    </row>
    <row r="3250" spans="1:24" x14ac:dyDescent="0.3">
      <c r="A3250">
        <v>3249</v>
      </c>
      <c r="B3250" t="s">
        <v>36</v>
      </c>
      <c r="C3250" t="str">
        <f>_xlfn.XLOOKUP(B3250,Lookup_table!B:B,Lookup_table!C:C)</f>
        <v>Data</v>
      </c>
      <c r="D3250" t="s">
        <v>37</v>
      </c>
      <c r="E3250" t="s">
        <v>38</v>
      </c>
      <c r="F3250" t="s">
        <v>44</v>
      </c>
      <c r="G3250" t="s">
        <v>17</v>
      </c>
      <c r="H3250" t="str">
        <f t="shared" si="200"/>
        <v>Remote</v>
      </c>
      <c r="I3250" t="s">
        <v>26</v>
      </c>
      <c r="J3250" t="str">
        <f t="shared" si="201"/>
        <v>3-6 yrs</v>
      </c>
      <c r="K3250">
        <f t="shared" ca="1" si="203"/>
        <v>5</v>
      </c>
      <c r="L3250" t="s">
        <v>27</v>
      </c>
      <c r="M3250">
        <v>0</v>
      </c>
      <c r="N3250">
        <v>1</v>
      </c>
      <c r="O3250">
        <v>1</v>
      </c>
      <c r="P3250">
        <v>1</v>
      </c>
      <c r="Q3250">
        <v>1</v>
      </c>
      <c r="R3250">
        <f>SUM(M3250:N3250:O3250:P3250:Q3250)</f>
        <v>4</v>
      </c>
      <c r="S3250" s="1">
        <v>110384</v>
      </c>
      <c r="T3250" s="1" t="str">
        <f t="shared" si="202"/>
        <v>Medium</v>
      </c>
      <c r="U3250">
        <v>5</v>
      </c>
      <c r="V3250">
        <v>2021</v>
      </c>
      <c r="W3250" t="s">
        <v>28</v>
      </c>
      <c r="X3250">
        <v>3</v>
      </c>
    </row>
    <row r="3251" spans="1:24" x14ac:dyDescent="0.3">
      <c r="A3251">
        <v>3250</v>
      </c>
      <c r="B3251" t="s">
        <v>31</v>
      </c>
      <c r="C3251" t="str">
        <f>_xlfn.XLOOKUP(B3251,Lookup_table!B:B,Lookup_table!C:C)</f>
        <v>Business</v>
      </c>
      <c r="D3251" t="s">
        <v>37</v>
      </c>
      <c r="E3251" t="s">
        <v>42</v>
      </c>
      <c r="F3251" t="s">
        <v>43</v>
      </c>
      <c r="G3251" t="s">
        <v>25</v>
      </c>
      <c r="H3251" t="str">
        <f t="shared" si="200"/>
        <v>Onsite/Hybrid</v>
      </c>
      <c r="I3251" t="s">
        <v>26</v>
      </c>
      <c r="J3251" t="str">
        <f t="shared" si="201"/>
        <v>3-6 yrs</v>
      </c>
      <c r="K3251">
        <f t="shared" ca="1" si="203"/>
        <v>5</v>
      </c>
      <c r="L3251" t="s">
        <v>27</v>
      </c>
      <c r="M3251">
        <v>1</v>
      </c>
      <c r="N3251">
        <v>0</v>
      </c>
      <c r="O3251">
        <v>1</v>
      </c>
      <c r="P3251">
        <v>1</v>
      </c>
      <c r="Q3251">
        <v>1</v>
      </c>
      <c r="R3251">
        <f>SUM(M3251:N3251:O3251:P3251:Q3251)</f>
        <v>4</v>
      </c>
      <c r="S3251" s="1">
        <v>114385</v>
      </c>
      <c r="T3251" s="1" t="str">
        <f t="shared" si="202"/>
        <v>Medium</v>
      </c>
      <c r="U3251">
        <v>12</v>
      </c>
      <c r="V3251">
        <v>2026</v>
      </c>
      <c r="W3251" t="s">
        <v>28</v>
      </c>
      <c r="X3251">
        <v>3</v>
      </c>
    </row>
    <row r="3252" spans="1:24" x14ac:dyDescent="0.3">
      <c r="A3252">
        <v>3251</v>
      </c>
      <c r="B3252" t="s">
        <v>33</v>
      </c>
      <c r="C3252" t="str">
        <f>_xlfn.XLOOKUP(B3252,Lookup_table!B:B,Lookup_table!C:C)</f>
        <v>Data</v>
      </c>
      <c r="D3252" t="s">
        <v>37</v>
      </c>
      <c r="E3252" t="s">
        <v>32</v>
      </c>
      <c r="F3252" t="s">
        <v>29</v>
      </c>
      <c r="G3252" t="s">
        <v>30</v>
      </c>
      <c r="H3252" t="str">
        <f t="shared" si="200"/>
        <v>Onsite/Hybrid</v>
      </c>
      <c r="I3252" t="s">
        <v>18</v>
      </c>
      <c r="J3252" t="str">
        <f t="shared" si="201"/>
        <v>7+ yrs</v>
      </c>
      <c r="K3252">
        <f t="shared" ca="1" si="203"/>
        <v>8</v>
      </c>
      <c r="L3252" t="s">
        <v>39</v>
      </c>
      <c r="M3252">
        <v>1</v>
      </c>
      <c r="N3252">
        <v>0</v>
      </c>
      <c r="O3252">
        <v>0</v>
      </c>
      <c r="P3252">
        <v>1</v>
      </c>
      <c r="Q3252">
        <v>1</v>
      </c>
      <c r="R3252">
        <f>SUM(M3252:N3252:O3252:P3252:Q3252)</f>
        <v>3</v>
      </c>
      <c r="S3252" s="1">
        <v>129226</v>
      </c>
      <c r="T3252" s="1" t="str">
        <f t="shared" si="202"/>
        <v>High</v>
      </c>
      <c r="U3252">
        <v>5</v>
      </c>
      <c r="V3252">
        <v>2026</v>
      </c>
      <c r="W3252" t="s">
        <v>34</v>
      </c>
      <c r="X3252">
        <v>6</v>
      </c>
    </row>
    <row r="3253" spans="1:24" x14ac:dyDescent="0.3">
      <c r="A3253">
        <v>3252</v>
      </c>
      <c r="B3253" t="s">
        <v>21</v>
      </c>
      <c r="C3253" t="str">
        <f>_xlfn.XLOOKUP(B3253,Lookup_table!B:B,Lookup_table!C:C)</f>
        <v>AI</v>
      </c>
      <c r="D3253" t="s">
        <v>37</v>
      </c>
      <c r="E3253" t="s">
        <v>38</v>
      </c>
      <c r="F3253" t="s">
        <v>24</v>
      </c>
      <c r="G3253" t="s">
        <v>25</v>
      </c>
      <c r="H3253" t="str">
        <f t="shared" si="200"/>
        <v>Onsite/Hybrid</v>
      </c>
      <c r="I3253" t="s">
        <v>18</v>
      </c>
      <c r="J3253" t="str">
        <f t="shared" si="201"/>
        <v>7+ yrs</v>
      </c>
      <c r="K3253">
        <f t="shared" ca="1" si="203"/>
        <v>7</v>
      </c>
      <c r="L3253" t="s">
        <v>39</v>
      </c>
      <c r="M3253">
        <v>0</v>
      </c>
      <c r="N3253">
        <v>0</v>
      </c>
      <c r="O3253">
        <v>1</v>
      </c>
      <c r="P3253">
        <v>1</v>
      </c>
      <c r="Q3253">
        <v>0</v>
      </c>
      <c r="R3253">
        <f>SUM(M3253:N3253:O3253:P3253:Q3253)</f>
        <v>2</v>
      </c>
      <c r="S3253" s="1">
        <v>174914</v>
      </c>
      <c r="T3253" s="1" t="str">
        <f t="shared" si="202"/>
        <v>High</v>
      </c>
      <c r="U3253">
        <v>1</v>
      </c>
      <c r="V3253">
        <v>2022</v>
      </c>
      <c r="W3253" t="s">
        <v>28</v>
      </c>
      <c r="X3253">
        <v>7</v>
      </c>
    </row>
    <row r="3254" spans="1:24" x14ac:dyDescent="0.3">
      <c r="A3254">
        <v>3253</v>
      </c>
      <c r="B3254" t="s">
        <v>33</v>
      </c>
      <c r="C3254" t="str">
        <f>_xlfn.XLOOKUP(B3254,Lookup_table!B:B,Lookup_table!C:C)</f>
        <v>Data</v>
      </c>
      <c r="D3254" t="s">
        <v>37</v>
      </c>
      <c r="E3254" t="s">
        <v>15</v>
      </c>
      <c r="F3254" t="s">
        <v>29</v>
      </c>
      <c r="G3254" t="s">
        <v>25</v>
      </c>
      <c r="H3254" t="str">
        <f t="shared" si="200"/>
        <v>Onsite/Hybrid</v>
      </c>
      <c r="I3254" t="s">
        <v>18</v>
      </c>
      <c r="J3254" t="str">
        <f t="shared" si="201"/>
        <v>7+ yrs</v>
      </c>
      <c r="K3254">
        <f t="shared" ca="1" si="203"/>
        <v>15</v>
      </c>
      <c r="L3254" t="s">
        <v>39</v>
      </c>
      <c r="M3254">
        <v>1</v>
      </c>
      <c r="N3254">
        <v>1</v>
      </c>
      <c r="O3254">
        <v>0</v>
      </c>
      <c r="P3254">
        <v>0</v>
      </c>
      <c r="Q3254">
        <v>0</v>
      </c>
      <c r="R3254">
        <f>SUM(M3254:N3254:O3254:P3254:Q3254)</f>
        <v>2</v>
      </c>
      <c r="S3254" s="1">
        <v>96237</v>
      </c>
      <c r="T3254" s="1" t="str">
        <f t="shared" si="202"/>
        <v>Medium</v>
      </c>
      <c r="U3254">
        <v>9</v>
      </c>
      <c r="V3254">
        <v>2022</v>
      </c>
      <c r="W3254" t="s">
        <v>28</v>
      </c>
      <c r="X3254">
        <v>7</v>
      </c>
    </row>
    <row r="3255" spans="1:24" x14ac:dyDescent="0.3">
      <c r="A3255">
        <v>3254</v>
      </c>
      <c r="B3255" t="s">
        <v>21</v>
      </c>
      <c r="C3255" t="str">
        <f>_xlfn.XLOOKUP(B3255,Lookup_table!B:B,Lookup_table!C:C)</f>
        <v>AI</v>
      </c>
      <c r="D3255" t="s">
        <v>37</v>
      </c>
      <c r="E3255" t="s">
        <v>32</v>
      </c>
      <c r="F3255" t="s">
        <v>24</v>
      </c>
      <c r="G3255" t="s">
        <v>25</v>
      </c>
      <c r="H3255" t="str">
        <f t="shared" si="200"/>
        <v>Onsite/Hybrid</v>
      </c>
      <c r="I3255" t="s">
        <v>18</v>
      </c>
      <c r="J3255" t="str">
        <f t="shared" si="201"/>
        <v>7+ yrs</v>
      </c>
      <c r="K3255">
        <f t="shared" ca="1" si="203"/>
        <v>8</v>
      </c>
      <c r="L3255" t="s">
        <v>19</v>
      </c>
      <c r="M3255">
        <v>0</v>
      </c>
      <c r="N3255">
        <v>1</v>
      </c>
      <c r="O3255">
        <v>1</v>
      </c>
      <c r="P3255">
        <v>0</v>
      </c>
      <c r="Q3255">
        <v>0</v>
      </c>
      <c r="R3255">
        <f>SUM(M3255:N3255:O3255:P3255:Q3255)</f>
        <v>2</v>
      </c>
      <c r="S3255" s="1">
        <v>158079</v>
      </c>
      <c r="T3255" s="1" t="str">
        <f t="shared" si="202"/>
        <v>High</v>
      </c>
      <c r="U3255">
        <v>10</v>
      </c>
      <c r="V3255">
        <v>2024</v>
      </c>
      <c r="W3255" t="s">
        <v>20</v>
      </c>
      <c r="X3255">
        <v>2</v>
      </c>
    </row>
    <row r="3256" spans="1:24" x14ac:dyDescent="0.3">
      <c r="A3256">
        <v>3255</v>
      </c>
      <c r="B3256" t="s">
        <v>33</v>
      </c>
      <c r="C3256" t="str">
        <f>_xlfn.XLOOKUP(B3256,Lookup_table!B:B,Lookup_table!C:C)</f>
        <v>Data</v>
      </c>
      <c r="D3256" t="s">
        <v>37</v>
      </c>
      <c r="E3256" t="s">
        <v>42</v>
      </c>
      <c r="F3256" t="s">
        <v>43</v>
      </c>
      <c r="G3256" t="s">
        <v>25</v>
      </c>
      <c r="H3256" t="str">
        <f t="shared" si="200"/>
        <v>Onsite/Hybrid</v>
      </c>
      <c r="I3256" t="s">
        <v>18</v>
      </c>
      <c r="J3256" t="str">
        <f t="shared" si="201"/>
        <v>7+ yrs</v>
      </c>
      <c r="K3256">
        <f t="shared" ca="1" si="203"/>
        <v>15</v>
      </c>
      <c r="L3256" t="s">
        <v>19</v>
      </c>
      <c r="M3256">
        <v>1</v>
      </c>
      <c r="N3256">
        <v>1</v>
      </c>
      <c r="O3256">
        <v>0</v>
      </c>
      <c r="P3256">
        <v>0</v>
      </c>
      <c r="Q3256">
        <v>1</v>
      </c>
      <c r="R3256">
        <f>SUM(M3256:N3256:O3256:P3256:Q3256)</f>
        <v>3</v>
      </c>
      <c r="S3256" s="1">
        <v>106189</v>
      </c>
      <c r="T3256" s="1" t="str">
        <f t="shared" si="202"/>
        <v>Medium</v>
      </c>
      <c r="U3256">
        <v>7</v>
      </c>
      <c r="V3256">
        <v>2021</v>
      </c>
      <c r="W3256" t="s">
        <v>34</v>
      </c>
      <c r="X3256">
        <v>6</v>
      </c>
    </row>
    <row r="3257" spans="1:24" x14ac:dyDescent="0.3">
      <c r="A3257">
        <v>3256</v>
      </c>
      <c r="B3257" t="s">
        <v>36</v>
      </c>
      <c r="C3257" t="str">
        <f>_xlfn.XLOOKUP(B3257,Lookup_table!B:B,Lookup_table!C:C)</f>
        <v>Data</v>
      </c>
      <c r="D3257" t="s">
        <v>14</v>
      </c>
      <c r="E3257" t="s">
        <v>42</v>
      </c>
      <c r="F3257" t="s">
        <v>29</v>
      </c>
      <c r="G3257" t="s">
        <v>30</v>
      </c>
      <c r="H3257" t="str">
        <f t="shared" si="200"/>
        <v>Onsite/Hybrid</v>
      </c>
      <c r="I3257" t="s">
        <v>26</v>
      </c>
      <c r="J3257" t="str">
        <f t="shared" si="201"/>
        <v>3-6 yrs</v>
      </c>
      <c r="K3257">
        <f t="shared" ca="1" si="203"/>
        <v>6</v>
      </c>
      <c r="L3257" t="s">
        <v>39</v>
      </c>
      <c r="M3257">
        <v>0</v>
      </c>
      <c r="N3257">
        <v>0</v>
      </c>
      <c r="O3257">
        <v>0</v>
      </c>
      <c r="P3257">
        <v>1</v>
      </c>
      <c r="Q3257">
        <v>0</v>
      </c>
      <c r="R3257">
        <f>SUM(M3257:N3257:O3257:P3257:Q3257)</f>
        <v>1</v>
      </c>
      <c r="S3257" s="1">
        <v>87155</v>
      </c>
      <c r="T3257" s="1" t="str">
        <f t="shared" si="202"/>
        <v>Medium</v>
      </c>
      <c r="U3257">
        <v>5</v>
      </c>
      <c r="V3257">
        <v>2021</v>
      </c>
      <c r="W3257" t="s">
        <v>34</v>
      </c>
      <c r="X3257">
        <v>4</v>
      </c>
    </row>
    <row r="3258" spans="1:24" x14ac:dyDescent="0.3">
      <c r="A3258">
        <v>3257</v>
      </c>
      <c r="B3258" t="s">
        <v>41</v>
      </c>
      <c r="C3258" t="str">
        <f>_xlfn.XLOOKUP(B3258,Lookup_table!B:B,Lookup_table!C:C)</f>
        <v>Data</v>
      </c>
      <c r="D3258" t="s">
        <v>34</v>
      </c>
      <c r="E3258" t="s">
        <v>23</v>
      </c>
      <c r="F3258" t="s">
        <v>51</v>
      </c>
      <c r="G3258" t="s">
        <v>30</v>
      </c>
      <c r="H3258" t="str">
        <f t="shared" si="200"/>
        <v>Onsite/Hybrid</v>
      </c>
      <c r="I3258" t="s">
        <v>26</v>
      </c>
      <c r="J3258" t="str">
        <f t="shared" si="201"/>
        <v>3-6 yrs</v>
      </c>
      <c r="K3258">
        <f t="shared" ca="1" si="203"/>
        <v>5</v>
      </c>
      <c r="L3258" t="s">
        <v>19</v>
      </c>
      <c r="M3258">
        <v>1</v>
      </c>
      <c r="N3258">
        <v>1</v>
      </c>
      <c r="O3258">
        <v>0</v>
      </c>
      <c r="P3258">
        <v>1</v>
      </c>
      <c r="Q3258">
        <v>1</v>
      </c>
      <c r="R3258">
        <f>SUM(M3258:N3258:O3258:P3258:Q3258)</f>
        <v>4</v>
      </c>
      <c r="S3258" s="1">
        <v>100795</v>
      </c>
      <c r="T3258" s="1" t="str">
        <f t="shared" si="202"/>
        <v>Medium</v>
      </c>
      <c r="U3258">
        <v>12</v>
      </c>
      <c r="V3258">
        <v>2021</v>
      </c>
      <c r="W3258" t="s">
        <v>34</v>
      </c>
      <c r="X3258">
        <v>1</v>
      </c>
    </row>
    <row r="3259" spans="1:24" x14ac:dyDescent="0.3">
      <c r="A3259">
        <v>3258</v>
      </c>
      <c r="B3259" t="s">
        <v>36</v>
      </c>
      <c r="C3259" t="str">
        <f>_xlfn.XLOOKUP(B3259,Lookup_table!B:B,Lookup_table!C:C)</f>
        <v>Data</v>
      </c>
      <c r="D3259" t="s">
        <v>22</v>
      </c>
      <c r="E3259" t="s">
        <v>23</v>
      </c>
      <c r="F3259" t="s">
        <v>29</v>
      </c>
      <c r="G3259" t="s">
        <v>25</v>
      </c>
      <c r="H3259" t="str">
        <f t="shared" si="200"/>
        <v>Onsite/Hybrid</v>
      </c>
      <c r="I3259" t="s">
        <v>35</v>
      </c>
      <c r="J3259" t="str">
        <f t="shared" si="201"/>
        <v>0-2 yrs</v>
      </c>
      <c r="K3259">
        <f t="shared" ca="1" si="203"/>
        <v>0</v>
      </c>
      <c r="L3259" t="s">
        <v>19</v>
      </c>
      <c r="M3259">
        <v>1</v>
      </c>
      <c r="N3259">
        <v>1</v>
      </c>
      <c r="O3259">
        <v>1</v>
      </c>
      <c r="P3259">
        <v>0</v>
      </c>
      <c r="Q3259">
        <v>0</v>
      </c>
      <c r="R3259">
        <f>SUM(M3259:N3259:O3259:P3259:Q3259)</f>
        <v>3</v>
      </c>
      <c r="S3259" s="1">
        <v>81198</v>
      </c>
      <c r="T3259" s="1" t="str">
        <f t="shared" si="202"/>
        <v>Medium</v>
      </c>
      <c r="U3259">
        <v>12</v>
      </c>
      <c r="V3259">
        <v>2020</v>
      </c>
      <c r="W3259" t="s">
        <v>34</v>
      </c>
      <c r="X3259">
        <v>6</v>
      </c>
    </row>
    <row r="3260" spans="1:24" x14ac:dyDescent="0.3">
      <c r="A3260">
        <v>3259</v>
      </c>
      <c r="B3260" t="s">
        <v>33</v>
      </c>
      <c r="C3260" t="str">
        <f>_xlfn.XLOOKUP(B3260,Lookup_table!B:B,Lookup_table!C:C)</f>
        <v>Data</v>
      </c>
      <c r="D3260" t="s">
        <v>37</v>
      </c>
      <c r="E3260" t="s">
        <v>15</v>
      </c>
      <c r="F3260" t="s">
        <v>44</v>
      </c>
      <c r="G3260" t="s">
        <v>30</v>
      </c>
      <c r="H3260" t="str">
        <f t="shared" si="200"/>
        <v>Onsite/Hybrid</v>
      </c>
      <c r="I3260" t="s">
        <v>35</v>
      </c>
      <c r="J3260" t="str">
        <f t="shared" si="201"/>
        <v>0-2 yrs</v>
      </c>
      <c r="K3260">
        <f t="shared" ca="1" si="203"/>
        <v>2</v>
      </c>
      <c r="L3260" t="s">
        <v>19</v>
      </c>
      <c r="M3260">
        <v>1</v>
      </c>
      <c r="N3260">
        <v>0</v>
      </c>
      <c r="O3260">
        <v>1</v>
      </c>
      <c r="P3260">
        <v>0</v>
      </c>
      <c r="Q3260">
        <v>1</v>
      </c>
      <c r="R3260">
        <f>SUM(M3260:N3260:O3260:P3260:Q3260)</f>
        <v>3</v>
      </c>
      <c r="S3260" s="1">
        <v>73087</v>
      </c>
      <c r="T3260" s="1" t="str">
        <f t="shared" si="202"/>
        <v>Medium</v>
      </c>
      <c r="U3260">
        <v>10</v>
      </c>
      <c r="V3260">
        <v>2025</v>
      </c>
      <c r="W3260" t="s">
        <v>28</v>
      </c>
      <c r="X3260">
        <v>8</v>
      </c>
    </row>
    <row r="3261" spans="1:24" x14ac:dyDescent="0.3">
      <c r="A3261">
        <v>3260</v>
      </c>
      <c r="B3261" t="s">
        <v>36</v>
      </c>
      <c r="C3261" t="str">
        <f>_xlfn.XLOOKUP(B3261,Lookup_table!B:B,Lookup_table!C:C)</f>
        <v>Data</v>
      </c>
      <c r="D3261" t="s">
        <v>34</v>
      </c>
      <c r="E3261" t="s">
        <v>32</v>
      </c>
      <c r="F3261" t="s">
        <v>24</v>
      </c>
      <c r="G3261" t="s">
        <v>25</v>
      </c>
      <c r="H3261" t="str">
        <f t="shared" si="200"/>
        <v>Onsite/Hybrid</v>
      </c>
      <c r="I3261" t="s">
        <v>35</v>
      </c>
      <c r="J3261" t="str">
        <f t="shared" si="201"/>
        <v>0-2 yrs</v>
      </c>
      <c r="K3261">
        <f t="shared" ca="1" si="203"/>
        <v>2</v>
      </c>
      <c r="L3261" t="s">
        <v>39</v>
      </c>
      <c r="M3261">
        <v>0</v>
      </c>
      <c r="N3261">
        <v>0</v>
      </c>
      <c r="O3261">
        <v>0</v>
      </c>
      <c r="P3261">
        <v>1</v>
      </c>
      <c r="Q3261">
        <v>0</v>
      </c>
      <c r="R3261">
        <f>SUM(M3261:N3261:O3261:P3261:Q3261)</f>
        <v>1</v>
      </c>
      <c r="S3261" s="1">
        <v>66455</v>
      </c>
      <c r="T3261" s="1" t="str">
        <f t="shared" si="202"/>
        <v>Low</v>
      </c>
      <c r="U3261">
        <v>3</v>
      </c>
      <c r="V3261">
        <v>2022</v>
      </c>
      <c r="W3261" t="s">
        <v>34</v>
      </c>
      <c r="X3261">
        <v>4</v>
      </c>
    </row>
    <row r="3262" spans="1:24" x14ac:dyDescent="0.3">
      <c r="A3262">
        <v>3261</v>
      </c>
      <c r="B3262" t="s">
        <v>36</v>
      </c>
      <c r="C3262" t="str">
        <f>_xlfn.XLOOKUP(B3262,Lookup_table!B:B,Lookup_table!C:C)</f>
        <v>Data</v>
      </c>
      <c r="D3262" t="s">
        <v>22</v>
      </c>
      <c r="E3262" t="s">
        <v>15</v>
      </c>
      <c r="F3262" t="s">
        <v>29</v>
      </c>
      <c r="G3262" t="s">
        <v>25</v>
      </c>
      <c r="H3262" t="str">
        <f t="shared" si="200"/>
        <v>Onsite/Hybrid</v>
      </c>
      <c r="I3262" t="s">
        <v>35</v>
      </c>
      <c r="J3262" t="str">
        <f t="shared" si="201"/>
        <v>0-2 yrs</v>
      </c>
      <c r="K3262">
        <f t="shared" ca="1" si="203"/>
        <v>0</v>
      </c>
      <c r="L3262" t="s">
        <v>39</v>
      </c>
      <c r="M3262">
        <v>0</v>
      </c>
      <c r="N3262">
        <v>0</v>
      </c>
      <c r="O3262">
        <v>0</v>
      </c>
      <c r="P3262">
        <v>0</v>
      </c>
      <c r="Q3262">
        <v>1</v>
      </c>
      <c r="R3262">
        <f>SUM(M3262:N3262:O3262:P3262:Q3262)</f>
        <v>1</v>
      </c>
      <c r="S3262" s="1">
        <v>78586</v>
      </c>
      <c r="T3262" s="1" t="str">
        <f t="shared" si="202"/>
        <v>Medium</v>
      </c>
      <c r="U3262">
        <v>9</v>
      </c>
      <c r="V3262">
        <v>2021</v>
      </c>
      <c r="W3262" t="s">
        <v>28</v>
      </c>
      <c r="X3262">
        <v>7</v>
      </c>
    </row>
    <row r="3263" spans="1:24" x14ac:dyDescent="0.3">
      <c r="A3263">
        <v>3262</v>
      </c>
      <c r="B3263" t="s">
        <v>33</v>
      </c>
      <c r="C3263" t="str">
        <f>_xlfn.XLOOKUP(B3263,Lookup_table!B:B,Lookup_table!C:C)</f>
        <v>Data</v>
      </c>
      <c r="D3263" t="s">
        <v>34</v>
      </c>
      <c r="E3263" t="s">
        <v>23</v>
      </c>
      <c r="F3263" t="s">
        <v>43</v>
      </c>
      <c r="G3263" t="s">
        <v>17</v>
      </c>
      <c r="H3263" t="str">
        <f t="shared" si="200"/>
        <v>Remote</v>
      </c>
      <c r="I3263" t="s">
        <v>35</v>
      </c>
      <c r="J3263" t="str">
        <f t="shared" si="201"/>
        <v>0-2 yrs</v>
      </c>
      <c r="K3263">
        <f t="shared" ca="1" si="203"/>
        <v>2</v>
      </c>
      <c r="L3263" t="s">
        <v>27</v>
      </c>
      <c r="M3263">
        <v>0</v>
      </c>
      <c r="N3263">
        <v>1</v>
      </c>
      <c r="O3263">
        <v>1</v>
      </c>
      <c r="P3263">
        <v>0</v>
      </c>
      <c r="Q3263">
        <v>1</v>
      </c>
      <c r="R3263">
        <f>SUM(M3263:N3263:O3263:P3263:Q3263)</f>
        <v>3</v>
      </c>
      <c r="S3263" s="1">
        <v>70984</v>
      </c>
      <c r="T3263" s="1" t="str">
        <f t="shared" si="202"/>
        <v>Medium</v>
      </c>
      <c r="U3263">
        <v>7</v>
      </c>
      <c r="V3263">
        <v>2026</v>
      </c>
      <c r="W3263" t="s">
        <v>34</v>
      </c>
      <c r="X3263">
        <v>6</v>
      </c>
    </row>
    <row r="3264" spans="1:24" x14ac:dyDescent="0.3">
      <c r="A3264">
        <v>3263</v>
      </c>
      <c r="B3264" t="s">
        <v>36</v>
      </c>
      <c r="C3264" t="str">
        <f>_xlfn.XLOOKUP(B3264,Lookup_table!B:B,Lookup_table!C:C)</f>
        <v>Data</v>
      </c>
      <c r="D3264" t="s">
        <v>37</v>
      </c>
      <c r="E3264" t="s">
        <v>32</v>
      </c>
      <c r="F3264" t="s">
        <v>24</v>
      </c>
      <c r="G3264" t="s">
        <v>17</v>
      </c>
      <c r="H3264" t="str">
        <f t="shared" si="200"/>
        <v>Remote</v>
      </c>
      <c r="I3264" t="s">
        <v>26</v>
      </c>
      <c r="J3264" t="str">
        <f t="shared" si="201"/>
        <v>3-6 yrs</v>
      </c>
      <c r="K3264">
        <f t="shared" ca="1" si="203"/>
        <v>3</v>
      </c>
      <c r="L3264" t="s">
        <v>19</v>
      </c>
      <c r="M3264">
        <v>0</v>
      </c>
      <c r="N3264">
        <v>1</v>
      </c>
      <c r="O3264">
        <v>0</v>
      </c>
      <c r="P3264">
        <v>1</v>
      </c>
      <c r="Q3264">
        <v>0</v>
      </c>
      <c r="R3264">
        <f>SUM(M3264:N3264:O3264:P3264:Q3264)</f>
        <v>2</v>
      </c>
      <c r="S3264" s="1">
        <v>93639</v>
      </c>
      <c r="T3264" s="1" t="str">
        <f t="shared" si="202"/>
        <v>Medium</v>
      </c>
      <c r="U3264">
        <v>9</v>
      </c>
      <c r="V3264">
        <v>2025</v>
      </c>
      <c r="W3264" t="s">
        <v>34</v>
      </c>
      <c r="X3264">
        <v>6</v>
      </c>
    </row>
    <row r="3265" spans="1:24" x14ac:dyDescent="0.3">
      <c r="A3265">
        <v>3264</v>
      </c>
      <c r="B3265" t="s">
        <v>31</v>
      </c>
      <c r="C3265" t="str">
        <f>_xlfn.XLOOKUP(B3265,Lookup_table!B:B,Lookup_table!C:C)</f>
        <v>Business</v>
      </c>
      <c r="D3265" t="s">
        <v>37</v>
      </c>
      <c r="E3265" t="s">
        <v>42</v>
      </c>
      <c r="F3265" t="s">
        <v>52</v>
      </c>
      <c r="G3265" t="s">
        <v>30</v>
      </c>
      <c r="H3265" t="str">
        <f t="shared" si="200"/>
        <v>Onsite/Hybrid</v>
      </c>
      <c r="I3265" t="s">
        <v>35</v>
      </c>
      <c r="J3265" t="str">
        <f t="shared" si="201"/>
        <v>0-2 yrs</v>
      </c>
      <c r="K3265">
        <f t="shared" ca="1" si="203"/>
        <v>2</v>
      </c>
      <c r="L3265" t="s">
        <v>19</v>
      </c>
      <c r="M3265">
        <v>0</v>
      </c>
      <c r="N3265">
        <v>1</v>
      </c>
      <c r="O3265">
        <v>1</v>
      </c>
      <c r="P3265">
        <v>0</v>
      </c>
      <c r="Q3265">
        <v>0</v>
      </c>
      <c r="R3265">
        <f>SUM(M3265:N3265:O3265:P3265:Q3265)</f>
        <v>2</v>
      </c>
      <c r="S3265" s="1">
        <v>61813</v>
      </c>
      <c r="T3265" s="1" t="str">
        <f t="shared" si="202"/>
        <v>Low</v>
      </c>
      <c r="U3265">
        <v>7</v>
      </c>
      <c r="V3265">
        <v>2024</v>
      </c>
      <c r="W3265" t="s">
        <v>20</v>
      </c>
      <c r="X3265">
        <v>5</v>
      </c>
    </row>
    <row r="3266" spans="1:24" x14ac:dyDescent="0.3">
      <c r="A3266">
        <v>3265</v>
      </c>
      <c r="B3266" t="s">
        <v>50</v>
      </c>
      <c r="C3266" t="str">
        <f>_xlfn.XLOOKUP(B3266,Lookup_table!B:B,Lookup_table!C:C)</f>
        <v>AI</v>
      </c>
      <c r="D3266" t="s">
        <v>37</v>
      </c>
      <c r="E3266" t="s">
        <v>40</v>
      </c>
      <c r="F3266" t="s">
        <v>24</v>
      </c>
      <c r="G3266" t="s">
        <v>30</v>
      </c>
      <c r="H3266" t="str">
        <f t="shared" ref="H3266:H3329" si="204">IF(G3266="Remote","Remote","Onsite/Hybrid")</f>
        <v>Onsite/Hybrid</v>
      </c>
      <c r="I3266" t="s">
        <v>18</v>
      </c>
      <c r="J3266" t="str">
        <f t="shared" ref="J3266:J3329" si="205">IF(I3266="Entry","0-2 yrs",IF(I3266="Mid","3-6 yrs","7+ yrs"))</f>
        <v>7+ yrs</v>
      </c>
      <c r="K3266">
        <f t="shared" ca="1" si="203"/>
        <v>15</v>
      </c>
      <c r="L3266" t="s">
        <v>27</v>
      </c>
      <c r="M3266">
        <v>1</v>
      </c>
      <c r="N3266">
        <v>0</v>
      </c>
      <c r="O3266">
        <v>0</v>
      </c>
      <c r="P3266">
        <v>1</v>
      </c>
      <c r="Q3266">
        <v>0</v>
      </c>
      <c r="R3266">
        <f>SUM(M3266:N3266:O3266:P3266:Q3266)</f>
        <v>2</v>
      </c>
      <c r="S3266" s="1">
        <v>151540</v>
      </c>
      <c r="T3266" s="1" t="str">
        <f t="shared" ref="T3266:T3329" si="206">IF(S3266&lt;=70000,"Low",IF(S3266&lt;=120000,"Medium","High"))</f>
        <v>High</v>
      </c>
      <c r="U3266">
        <v>5</v>
      </c>
      <c r="V3266">
        <v>2020</v>
      </c>
      <c r="W3266" t="s">
        <v>34</v>
      </c>
      <c r="X3266">
        <v>4</v>
      </c>
    </row>
    <row r="3267" spans="1:24" x14ac:dyDescent="0.3">
      <c r="A3267">
        <v>3266</v>
      </c>
      <c r="B3267" t="s">
        <v>33</v>
      </c>
      <c r="C3267" t="str">
        <f>_xlfn.XLOOKUP(B3267,Lookup_table!B:B,Lookup_table!C:C)</f>
        <v>Data</v>
      </c>
      <c r="D3267" t="s">
        <v>34</v>
      </c>
      <c r="E3267" t="s">
        <v>23</v>
      </c>
      <c r="F3267" t="s">
        <v>43</v>
      </c>
      <c r="G3267" t="s">
        <v>17</v>
      </c>
      <c r="H3267" t="str">
        <f t="shared" si="204"/>
        <v>Remote</v>
      </c>
      <c r="I3267" t="s">
        <v>18</v>
      </c>
      <c r="J3267" t="str">
        <f t="shared" si="205"/>
        <v>7+ yrs</v>
      </c>
      <c r="K3267">
        <f t="shared" ref="K3267:K3330" ca="1" si="207">IF(J3267="0-2 yrs",RANDBETWEEN(0,2),IF(J3267="3-6 yrs", RANDBETWEEN(3,6),IF(J3267="7+ yrs", RANDBETWEEN(7,15)," ")))</f>
        <v>12</v>
      </c>
      <c r="L3267" t="s">
        <v>39</v>
      </c>
      <c r="M3267">
        <v>0</v>
      </c>
      <c r="N3267">
        <v>1</v>
      </c>
      <c r="O3267">
        <v>1</v>
      </c>
      <c r="P3267">
        <v>1</v>
      </c>
      <c r="Q3267">
        <v>1</v>
      </c>
      <c r="R3267">
        <f>SUM(M3267:N3267:O3267:P3267:Q3267)</f>
        <v>4</v>
      </c>
      <c r="S3267" s="1">
        <v>140156</v>
      </c>
      <c r="T3267" s="1" t="str">
        <f t="shared" si="206"/>
        <v>High</v>
      </c>
      <c r="U3267">
        <v>6</v>
      </c>
      <c r="V3267">
        <v>2024</v>
      </c>
      <c r="W3267" t="s">
        <v>28</v>
      </c>
      <c r="X3267">
        <v>8</v>
      </c>
    </row>
    <row r="3268" spans="1:24" x14ac:dyDescent="0.3">
      <c r="A3268">
        <v>3267</v>
      </c>
      <c r="B3268" t="s">
        <v>41</v>
      </c>
      <c r="C3268" t="str">
        <f>_xlfn.XLOOKUP(B3268,Lookup_table!B:B,Lookup_table!C:C)</f>
        <v>Data</v>
      </c>
      <c r="D3268" t="s">
        <v>34</v>
      </c>
      <c r="E3268" t="s">
        <v>15</v>
      </c>
      <c r="F3268" t="s">
        <v>16</v>
      </c>
      <c r="G3268" t="s">
        <v>30</v>
      </c>
      <c r="H3268" t="str">
        <f t="shared" si="204"/>
        <v>Onsite/Hybrid</v>
      </c>
      <c r="I3268" t="s">
        <v>26</v>
      </c>
      <c r="J3268" t="str">
        <f t="shared" si="205"/>
        <v>3-6 yrs</v>
      </c>
      <c r="K3268">
        <f t="shared" ca="1" si="207"/>
        <v>5</v>
      </c>
      <c r="L3268" t="s">
        <v>27</v>
      </c>
      <c r="M3268">
        <v>1</v>
      </c>
      <c r="N3268">
        <v>1</v>
      </c>
      <c r="O3268">
        <v>0</v>
      </c>
      <c r="P3268">
        <v>0</v>
      </c>
      <c r="Q3268">
        <v>0</v>
      </c>
      <c r="R3268">
        <f>SUM(M3268:N3268:O3268:P3268:Q3268)</f>
        <v>2</v>
      </c>
      <c r="S3268" s="1">
        <v>74765</v>
      </c>
      <c r="T3268" s="1" t="str">
        <f t="shared" si="206"/>
        <v>Medium</v>
      </c>
      <c r="U3268">
        <v>8</v>
      </c>
      <c r="V3268">
        <v>2024</v>
      </c>
      <c r="W3268" t="s">
        <v>20</v>
      </c>
      <c r="X3268">
        <v>1</v>
      </c>
    </row>
    <row r="3269" spans="1:24" x14ac:dyDescent="0.3">
      <c r="A3269">
        <v>3268</v>
      </c>
      <c r="B3269" t="s">
        <v>41</v>
      </c>
      <c r="C3269" t="str">
        <f>_xlfn.XLOOKUP(B3269,Lookup_table!B:B,Lookup_table!C:C)</f>
        <v>Data</v>
      </c>
      <c r="D3269" t="s">
        <v>34</v>
      </c>
      <c r="E3269" t="s">
        <v>32</v>
      </c>
      <c r="F3269" t="s">
        <v>29</v>
      </c>
      <c r="G3269" t="s">
        <v>17</v>
      </c>
      <c r="H3269" t="str">
        <f t="shared" si="204"/>
        <v>Remote</v>
      </c>
      <c r="I3269" t="s">
        <v>18</v>
      </c>
      <c r="J3269" t="str">
        <f t="shared" si="205"/>
        <v>7+ yrs</v>
      </c>
      <c r="K3269">
        <f t="shared" ca="1" si="207"/>
        <v>8</v>
      </c>
      <c r="L3269" t="s">
        <v>19</v>
      </c>
      <c r="M3269">
        <v>0</v>
      </c>
      <c r="N3269">
        <v>0</v>
      </c>
      <c r="O3269">
        <v>1</v>
      </c>
      <c r="P3269">
        <v>0</v>
      </c>
      <c r="Q3269">
        <v>0</v>
      </c>
      <c r="R3269">
        <f>SUM(M3269:N3269:O3269:P3269:Q3269)</f>
        <v>1</v>
      </c>
      <c r="S3269" s="1">
        <v>110031</v>
      </c>
      <c r="T3269" s="1" t="str">
        <f t="shared" si="206"/>
        <v>Medium</v>
      </c>
      <c r="U3269">
        <v>4</v>
      </c>
      <c r="V3269">
        <v>2024</v>
      </c>
      <c r="W3269" t="s">
        <v>34</v>
      </c>
      <c r="X3269">
        <v>4</v>
      </c>
    </row>
    <row r="3270" spans="1:24" x14ac:dyDescent="0.3">
      <c r="A3270">
        <v>3269</v>
      </c>
      <c r="B3270" t="s">
        <v>31</v>
      </c>
      <c r="C3270" t="str">
        <f>_xlfn.XLOOKUP(B3270,Lookup_table!B:B,Lookup_table!C:C)</f>
        <v>Business</v>
      </c>
      <c r="D3270" t="s">
        <v>14</v>
      </c>
      <c r="E3270" t="s">
        <v>38</v>
      </c>
      <c r="F3270" t="s">
        <v>52</v>
      </c>
      <c r="G3270" t="s">
        <v>17</v>
      </c>
      <c r="H3270" t="str">
        <f t="shared" si="204"/>
        <v>Remote</v>
      </c>
      <c r="I3270" t="s">
        <v>26</v>
      </c>
      <c r="J3270" t="str">
        <f t="shared" si="205"/>
        <v>3-6 yrs</v>
      </c>
      <c r="K3270">
        <f t="shared" ca="1" si="207"/>
        <v>5</v>
      </c>
      <c r="L3270" t="s">
        <v>19</v>
      </c>
      <c r="M3270">
        <v>1</v>
      </c>
      <c r="N3270">
        <v>1</v>
      </c>
      <c r="O3270">
        <v>0</v>
      </c>
      <c r="P3270">
        <v>1</v>
      </c>
      <c r="Q3270">
        <v>0</v>
      </c>
      <c r="R3270">
        <f>SUM(M3270:N3270:O3270:P3270:Q3270)</f>
        <v>3</v>
      </c>
      <c r="S3270" s="1">
        <v>92985</v>
      </c>
      <c r="T3270" s="1" t="str">
        <f t="shared" si="206"/>
        <v>Medium</v>
      </c>
      <c r="U3270">
        <v>5</v>
      </c>
      <c r="V3270">
        <v>2023</v>
      </c>
      <c r="W3270" t="s">
        <v>28</v>
      </c>
      <c r="X3270">
        <v>9</v>
      </c>
    </row>
    <row r="3271" spans="1:24" x14ac:dyDescent="0.3">
      <c r="A3271">
        <v>3270</v>
      </c>
      <c r="B3271" t="s">
        <v>41</v>
      </c>
      <c r="C3271" t="str">
        <f>_xlfn.XLOOKUP(B3271,Lookup_table!B:B,Lookup_table!C:C)</f>
        <v>Data</v>
      </c>
      <c r="D3271" t="s">
        <v>37</v>
      </c>
      <c r="E3271" t="s">
        <v>32</v>
      </c>
      <c r="F3271" t="s">
        <v>29</v>
      </c>
      <c r="G3271" t="s">
        <v>25</v>
      </c>
      <c r="H3271" t="str">
        <f t="shared" si="204"/>
        <v>Onsite/Hybrid</v>
      </c>
      <c r="I3271" t="s">
        <v>35</v>
      </c>
      <c r="J3271" t="str">
        <f t="shared" si="205"/>
        <v>0-2 yrs</v>
      </c>
      <c r="K3271">
        <f t="shared" ca="1" si="207"/>
        <v>0</v>
      </c>
      <c r="L3271" t="s">
        <v>19</v>
      </c>
      <c r="M3271">
        <v>1</v>
      </c>
      <c r="N3271">
        <v>1</v>
      </c>
      <c r="O3271">
        <v>0</v>
      </c>
      <c r="P3271">
        <v>1</v>
      </c>
      <c r="Q3271">
        <v>1</v>
      </c>
      <c r="R3271">
        <f>SUM(M3271:N3271:O3271:P3271:Q3271)</f>
        <v>4</v>
      </c>
      <c r="S3271" s="1">
        <v>75516</v>
      </c>
      <c r="T3271" s="1" t="str">
        <f t="shared" si="206"/>
        <v>Medium</v>
      </c>
      <c r="U3271">
        <v>8</v>
      </c>
      <c r="V3271">
        <v>2025</v>
      </c>
      <c r="W3271" t="s">
        <v>34</v>
      </c>
      <c r="X3271">
        <v>1</v>
      </c>
    </row>
    <row r="3272" spans="1:24" x14ac:dyDescent="0.3">
      <c r="A3272">
        <v>3271</v>
      </c>
      <c r="B3272" t="s">
        <v>36</v>
      </c>
      <c r="C3272" t="str">
        <f>_xlfn.XLOOKUP(B3272,Lookup_table!B:B,Lookup_table!C:C)</f>
        <v>Data</v>
      </c>
      <c r="D3272" t="s">
        <v>14</v>
      </c>
      <c r="E3272" t="s">
        <v>40</v>
      </c>
      <c r="F3272" t="s">
        <v>43</v>
      </c>
      <c r="G3272" t="s">
        <v>25</v>
      </c>
      <c r="H3272" t="str">
        <f t="shared" si="204"/>
        <v>Onsite/Hybrid</v>
      </c>
      <c r="I3272" t="s">
        <v>35</v>
      </c>
      <c r="J3272" t="str">
        <f t="shared" si="205"/>
        <v>0-2 yrs</v>
      </c>
      <c r="K3272">
        <f t="shared" ca="1" si="207"/>
        <v>2</v>
      </c>
      <c r="L3272" t="s">
        <v>27</v>
      </c>
      <c r="M3272">
        <v>1</v>
      </c>
      <c r="N3272">
        <v>0</v>
      </c>
      <c r="O3272">
        <v>1</v>
      </c>
      <c r="P3272">
        <v>1</v>
      </c>
      <c r="Q3272">
        <v>0</v>
      </c>
      <c r="R3272">
        <f>SUM(M3272:N3272:O3272:P3272:Q3272)</f>
        <v>3</v>
      </c>
      <c r="S3272" s="1">
        <v>81343</v>
      </c>
      <c r="T3272" s="1" t="str">
        <f t="shared" si="206"/>
        <v>Medium</v>
      </c>
      <c r="U3272">
        <v>5</v>
      </c>
      <c r="V3272">
        <v>2024</v>
      </c>
      <c r="W3272" t="s">
        <v>28</v>
      </c>
      <c r="X3272">
        <v>7</v>
      </c>
    </row>
    <row r="3273" spans="1:24" x14ac:dyDescent="0.3">
      <c r="A3273">
        <v>3272</v>
      </c>
      <c r="B3273" t="s">
        <v>41</v>
      </c>
      <c r="C3273" t="str">
        <f>_xlfn.XLOOKUP(B3273,Lookup_table!B:B,Lookup_table!C:C)</f>
        <v>Data</v>
      </c>
      <c r="D3273" t="s">
        <v>22</v>
      </c>
      <c r="E3273" t="s">
        <v>15</v>
      </c>
      <c r="F3273" t="s">
        <v>29</v>
      </c>
      <c r="G3273" t="s">
        <v>30</v>
      </c>
      <c r="H3273" t="str">
        <f t="shared" si="204"/>
        <v>Onsite/Hybrid</v>
      </c>
      <c r="I3273" t="s">
        <v>26</v>
      </c>
      <c r="J3273" t="str">
        <f t="shared" si="205"/>
        <v>3-6 yrs</v>
      </c>
      <c r="K3273">
        <f t="shared" ca="1" si="207"/>
        <v>3</v>
      </c>
      <c r="L3273" t="s">
        <v>19</v>
      </c>
      <c r="M3273">
        <v>1</v>
      </c>
      <c r="N3273">
        <v>1</v>
      </c>
      <c r="O3273">
        <v>1</v>
      </c>
      <c r="P3273">
        <v>0</v>
      </c>
      <c r="Q3273">
        <v>0</v>
      </c>
      <c r="R3273">
        <f>SUM(M3273:N3273:O3273:P3273:Q3273)</f>
        <v>3</v>
      </c>
      <c r="S3273" s="1">
        <v>111802</v>
      </c>
      <c r="T3273" s="1" t="str">
        <f t="shared" si="206"/>
        <v>Medium</v>
      </c>
      <c r="U3273">
        <v>10</v>
      </c>
      <c r="V3273">
        <v>2024</v>
      </c>
      <c r="W3273" t="s">
        <v>20</v>
      </c>
      <c r="X3273">
        <v>5</v>
      </c>
    </row>
    <row r="3274" spans="1:24" x14ac:dyDescent="0.3">
      <c r="A3274">
        <v>3273</v>
      </c>
      <c r="B3274" t="s">
        <v>31</v>
      </c>
      <c r="C3274" t="str">
        <f>_xlfn.XLOOKUP(B3274,Lookup_table!B:B,Lookup_table!C:C)</f>
        <v>Business</v>
      </c>
      <c r="D3274" t="s">
        <v>34</v>
      </c>
      <c r="E3274" t="s">
        <v>42</v>
      </c>
      <c r="F3274" t="s">
        <v>51</v>
      </c>
      <c r="G3274" t="s">
        <v>30</v>
      </c>
      <c r="H3274" t="str">
        <f t="shared" si="204"/>
        <v>Onsite/Hybrid</v>
      </c>
      <c r="I3274" t="s">
        <v>18</v>
      </c>
      <c r="J3274" t="str">
        <f t="shared" si="205"/>
        <v>7+ yrs</v>
      </c>
      <c r="K3274">
        <f t="shared" ca="1" si="207"/>
        <v>11</v>
      </c>
      <c r="L3274" t="s">
        <v>27</v>
      </c>
      <c r="M3274">
        <v>1</v>
      </c>
      <c r="N3274">
        <v>1</v>
      </c>
      <c r="O3274">
        <v>0</v>
      </c>
      <c r="P3274">
        <v>0</v>
      </c>
      <c r="Q3274">
        <v>0</v>
      </c>
      <c r="R3274">
        <f>SUM(M3274:N3274:O3274:P3274:Q3274)</f>
        <v>2</v>
      </c>
      <c r="S3274" s="1">
        <v>102824</v>
      </c>
      <c r="T3274" s="1" t="str">
        <f t="shared" si="206"/>
        <v>Medium</v>
      </c>
      <c r="U3274">
        <v>1</v>
      </c>
      <c r="V3274">
        <v>2020</v>
      </c>
      <c r="W3274" t="s">
        <v>28</v>
      </c>
      <c r="X3274">
        <v>7</v>
      </c>
    </row>
    <row r="3275" spans="1:24" x14ac:dyDescent="0.3">
      <c r="A3275">
        <v>3274</v>
      </c>
      <c r="B3275" t="s">
        <v>36</v>
      </c>
      <c r="C3275" t="str">
        <f>_xlfn.XLOOKUP(B3275,Lookup_table!B:B,Lookup_table!C:C)</f>
        <v>Data</v>
      </c>
      <c r="D3275" t="s">
        <v>34</v>
      </c>
      <c r="E3275" t="s">
        <v>40</v>
      </c>
      <c r="F3275" t="s">
        <v>51</v>
      </c>
      <c r="G3275" t="s">
        <v>25</v>
      </c>
      <c r="H3275" t="str">
        <f t="shared" si="204"/>
        <v>Onsite/Hybrid</v>
      </c>
      <c r="I3275" t="s">
        <v>18</v>
      </c>
      <c r="J3275" t="str">
        <f t="shared" si="205"/>
        <v>7+ yrs</v>
      </c>
      <c r="K3275">
        <f t="shared" ca="1" si="207"/>
        <v>12</v>
      </c>
      <c r="L3275" t="s">
        <v>27</v>
      </c>
      <c r="M3275">
        <v>1</v>
      </c>
      <c r="N3275">
        <v>1</v>
      </c>
      <c r="O3275">
        <v>0</v>
      </c>
      <c r="P3275">
        <v>0</v>
      </c>
      <c r="Q3275">
        <v>0</v>
      </c>
      <c r="R3275">
        <f>SUM(M3275:N3275:O3275:P3275:Q3275)</f>
        <v>2</v>
      </c>
      <c r="S3275" s="1">
        <v>100010</v>
      </c>
      <c r="T3275" s="1" t="str">
        <f t="shared" si="206"/>
        <v>Medium</v>
      </c>
      <c r="U3275">
        <v>2</v>
      </c>
      <c r="V3275">
        <v>2022</v>
      </c>
      <c r="W3275" t="s">
        <v>28</v>
      </c>
      <c r="X3275">
        <v>9</v>
      </c>
    </row>
    <row r="3276" spans="1:24" x14ac:dyDescent="0.3">
      <c r="A3276">
        <v>3275</v>
      </c>
      <c r="B3276" t="s">
        <v>50</v>
      </c>
      <c r="C3276" t="str">
        <f>_xlfn.XLOOKUP(B3276,Lookup_table!B:B,Lookup_table!C:C)</f>
        <v>AI</v>
      </c>
      <c r="D3276" t="s">
        <v>37</v>
      </c>
      <c r="E3276" t="s">
        <v>23</v>
      </c>
      <c r="F3276" t="s">
        <v>44</v>
      </c>
      <c r="G3276" t="s">
        <v>25</v>
      </c>
      <c r="H3276" t="str">
        <f t="shared" si="204"/>
        <v>Onsite/Hybrid</v>
      </c>
      <c r="I3276" t="s">
        <v>26</v>
      </c>
      <c r="J3276" t="str">
        <f t="shared" si="205"/>
        <v>3-6 yrs</v>
      </c>
      <c r="K3276">
        <f t="shared" ca="1" si="207"/>
        <v>6</v>
      </c>
      <c r="L3276" t="s">
        <v>27</v>
      </c>
      <c r="M3276">
        <v>0</v>
      </c>
      <c r="N3276">
        <v>0</v>
      </c>
      <c r="O3276">
        <v>0</v>
      </c>
      <c r="P3276">
        <v>0</v>
      </c>
      <c r="Q3276">
        <v>0</v>
      </c>
      <c r="R3276">
        <f>SUM(M3276:N3276:O3276:P3276:Q3276)</f>
        <v>0</v>
      </c>
      <c r="S3276" s="1">
        <v>113621</v>
      </c>
      <c r="T3276" s="1" t="str">
        <f t="shared" si="206"/>
        <v>Medium</v>
      </c>
      <c r="U3276">
        <v>9</v>
      </c>
      <c r="V3276">
        <v>2020</v>
      </c>
      <c r="W3276" t="s">
        <v>20</v>
      </c>
      <c r="X3276">
        <v>1</v>
      </c>
    </row>
    <row r="3277" spans="1:24" x14ac:dyDescent="0.3">
      <c r="A3277">
        <v>3276</v>
      </c>
      <c r="B3277" t="s">
        <v>36</v>
      </c>
      <c r="C3277" t="str">
        <f>_xlfn.XLOOKUP(B3277,Lookup_table!B:B,Lookup_table!C:C)</f>
        <v>Data</v>
      </c>
      <c r="D3277" t="s">
        <v>22</v>
      </c>
      <c r="E3277" t="s">
        <v>42</v>
      </c>
      <c r="F3277" t="s">
        <v>16</v>
      </c>
      <c r="G3277" t="s">
        <v>17</v>
      </c>
      <c r="H3277" t="str">
        <f t="shared" si="204"/>
        <v>Remote</v>
      </c>
      <c r="I3277" t="s">
        <v>26</v>
      </c>
      <c r="J3277" t="str">
        <f t="shared" si="205"/>
        <v>3-6 yrs</v>
      </c>
      <c r="K3277">
        <f t="shared" ca="1" si="207"/>
        <v>5</v>
      </c>
      <c r="L3277" t="s">
        <v>39</v>
      </c>
      <c r="M3277">
        <v>1</v>
      </c>
      <c r="N3277">
        <v>0</v>
      </c>
      <c r="O3277">
        <v>1</v>
      </c>
      <c r="P3277">
        <v>1</v>
      </c>
      <c r="Q3277">
        <v>0</v>
      </c>
      <c r="R3277">
        <f>SUM(M3277:N3277:O3277:P3277:Q3277)</f>
        <v>3</v>
      </c>
      <c r="S3277" s="1">
        <v>121440</v>
      </c>
      <c r="T3277" s="1" t="str">
        <f t="shared" si="206"/>
        <v>High</v>
      </c>
      <c r="U3277">
        <v>2</v>
      </c>
      <c r="V3277">
        <v>2020</v>
      </c>
      <c r="W3277" t="s">
        <v>28</v>
      </c>
      <c r="X3277">
        <v>7</v>
      </c>
    </row>
    <row r="3278" spans="1:24" x14ac:dyDescent="0.3">
      <c r="A3278">
        <v>3277</v>
      </c>
      <c r="B3278" t="s">
        <v>41</v>
      </c>
      <c r="C3278" t="str">
        <f>_xlfn.XLOOKUP(B3278,Lookup_table!B:B,Lookup_table!C:C)</f>
        <v>Data</v>
      </c>
      <c r="D3278" t="s">
        <v>22</v>
      </c>
      <c r="E3278" t="s">
        <v>42</v>
      </c>
      <c r="F3278" t="s">
        <v>51</v>
      </c>
      <c r="G3278" t="s">
        <v>30</v>
      </c>
      <c r="H3278" t="str">
        <f t="shared" si="204"/>
        <v>Onsite/Hybrid</v>
      </c>
      <c r="I3278" t="s">
        <v>26</v>
      </c>
      <c r="J3278" t="str">
        <f t="shared" si="205"/>
        <v>3-6 yrs</v>
      </c>
      <c r="K3278">
        <f t="shared" ca="1" si="207"/>
        <v>5</v>
      </c>
      <c r="L3278" t="s">
        <v>27</v>
      </c>
      <c r="M3278">
        <v>0</v>
      </c>
      <c r="N3278">
        <v>1</v>
      </c>
      <c r="O3278">
        <v>0</v>
      </c>
      <c r="P3278">
        <v>1</v>
      </c>
      <c r="Q3278">
        <v>1</v>
      </c>
      <c r="R3278">
        <f>SUM(M3278:N3278:O3278:P3278:Q3278)</f>
        <v>3</v>
      </c>
      <c r="S3278" s="1">
        <v>116045</v>
      </c>
      <c r="T3278" s="1" t="str">
        <f t="shared" si="206"/>
        <v>Medium</v>
      </c>
      <c r="U3278">
        <v>12</v>
      </c>
      <c r="V3278">
        <v>2021</v>
      </c>
      <c r="W3278" t="s">
        <v>20</v>
      </c>
      <c r="X3278">
        <v>6</v>
      </c>
    </row>
    <row r="3279" spans="1:24" x14ac:dyDescent="0.3">
      <c r="A3279">
        <v>3278</v>
      </c>
      <c r="B3279" t="s">
        <v>21</v>
      </c>
      <c r="C3279" t="str">
        <f>_xlfn.XLOOKUP(B3279,Lookup_table!B:B,Lookup_table!C:C)</f>
        <v>AI</v>
      </c>
      <c r="D3279" t="s">
        <v>14</v>
      </c>
      <c r="E3279" t="s">
        <v>23</v>
      </c>
      <c r="F3279" t="s">
        <v>44</v>
      </c>
      <c r="G3279" t="s">
        <v>25</v>
      </c>
      <c r="H3279" t="str">
        <f t="shared" si="204"/>
        <v>Onsite/Hybrid</v>
      </c>
      <c r="I3279" t="s">
        <v>18</v>
      </c>
      <c r="J3279" t="str">
        <f t="shared" si="205"/>
        <v>7+ yrs</v>
      </c>
      <c r="K3279">
        <f t="shared" ca="1" si="207"/>
        <v>13</v>
      </c>
      <c r="L3279" t="s">
        <v>39</v>
      </c>
      <c r="M3279">
        <v>1</v>
      </c>
      <c r="N3279">
        <v>1</v>
      </c>
      <c r="O3279">
        <v>1</v>
      </c>
      <c r="P3279">
        <v>0</v>
      </c>
      <c r="Q3279">
        <v>0</v>
      </c>
      <c r="R3279">
        <f>SUM(M3279:N3279:O3279:P3279:Q3279)</f>
        <v>3</v>
      </c>
      <c r="S3279" s="1">
        <v>158651</v>
      </c>
      <c r="T3279" s="1" t="str">
        <f t="shared" si="206"/>
        <v>High</v>
      </c>
      <c r="U3279">
        <v>10</v>
      </c>
      <c r="V3279">
        <v>2024</v>
      </c>
      <c r="W3279" t="s">
        <v>34</v>
      </c>
      <c r="X3279">
        <v>6</v>
      </c>
    </row>
    <row r="3280" spans="1:24" x14ac:dyDescent="0.3">
      <c r="A3280">
        <v>3279</v>
      </c>
      <c r="B3280" t="s">
        <v>36</v>
      </c>
      <c r="C3280" t="str">
        <f>_xlfn.XLOOKUP(B3280,Lookup_table!B:B,Lookup_table!C:C)</f>
        <v>Data</v>
      </c>
      <c r="D3280" t="s">
        <v>37</v>
      </c>
      <c r="E3280" t="s">
        <v>23</v>
      </c>
      <c r="F3280" t="s">
        <v>43</v>
      </c>
      <c r="G3280" t="s">
        <v>25</v>
      </c>
      <c r="H3280" t="str">
        <f t="shared" si="204"/>
        <v>Onsite/Hybrid</v>
      </c>
      <c r="I3280" t="s">
        <v>26</v>
      </c>
      <c r="J3280" t="str">
        <f t="shared" si="205"/>
        <v>3-6 yrs</v>
      </c>
      <c r="K3280">
        <f t="shared" ca="1" si="207"/>
        <v>5</v>
      </c>
      <c r="L3280" t="s">
        <v>39</v>
      </c>
      <c r="M3280">
        <v>1</v>
      </c>
      <c r="N3280">
        <v>1</v>
      </c>
      <c r="O3280">
        <v>1</v>
      </c>
      <c r="P3280">
        <v>1</v>
      </c>
      <c r="Q3280">
        <v>0</v>
      </c>
      <c r="R3280">
        <f>SUM(M3280:N3280:O3280:P3280:Q3280)</f>
        <v>4</v>
      </c>
      <c r="S3280" s="1">
        <v>104538</v>
      </c>
      <c r="T3280" s="1" t="str">
        <f t="shared" si="206"/>
        <v>Medium</v>
      </c>
      <c r="U3280">
        <v>11</v>
      </c>
      <c r="V3280">
        <v>2022</v>
      </c>
      <c r="W3280" t="s">
        <v>28</v>
      </c>
      <c r="X3280">
        <v>6</v>
      </c>
    </row>
    <row r="3281" spans="1:24" x14ac:dyDescent="0.3">
      <c r="A3281">
        <v>3280</v>
      </c>
      <c r="B3281" t="s">
        <v>21</v>
      </c>
      <c r="C3281" t="str">
        <f>_xlfn.XLOOKUP(B3281,Lookup_table!B:B,Lookup_table!C:C)</f>
        <v>AI</v>
      </c>
      <c r="D3281" t="s">
        <v>34</v>
      </c>
      <c r="E3281" t="s">
        <v>15</v>
      </c>
      <c r="F3281" t="s">
        <v>51</v>
      </c>
      <c r="G3281" t="s">
        <v>17</v>
      </c>
      <c r="H3281" t="str">
        <f t="shared" si="204"/>
        <v>Remote</v>
      </c>
      <c r="I3281" t="s">
        <v>26</v>
      </c>
      <c r="J3281" t="str">
        <f t="shared" si="205"/>
        <v>3-6 yrs</v>
      </c>
      <c r="K3281">
        <f t="shared" ca="1" si="207"/>
        <v>6</v>
      </c>
      <c r="L3281" t="s">
        <v>19</v>
      </c>
      <c r="M3281">
        <v>0</v>
      </c>
      <c r="N3281">
        <v>0</v>
      </c>
      <c r="O3281">
        <v>1</v>
      </c>
      <c r="P3281">
        <v>1</v>
      </c>
      <c r="Q3281">
        <v>0</v>
      </c>
      <c r="R3281">
        <f>SUM(M3281:N3281:O3281:P3281:Q3281)</f>
        <v>2</v>
      </c>
      <c r="S3281" s="1">
        <v>142420</v>
      </c>
      <c r="T3281" s="1" t="str">
        <f t="shared" si="206"/>
        <v>High</v>
      </c>
      <c r="U3281">
        <v>1</v>
      </c>
      <c r="V3281">
        <v>2025</v>
      </c>
      <c r="W3281" t="s">
        <v>28</v>
      </c>
      <c r="X3281">
        <v>4</v>
      </c>
    </row>
    <row r="3282" spans="1:24" x14ac:dyDescent="0.3">
      <c r="A3282">
        <v>3281</v>
      </c>
      <c r="B3282" t="s">
        <v>50</v>
      </c>
      <c r="C3282" t="str">
        <f>_xlfn.XLOOKUP(B3282,Lookup_table!B:B,Lookup_table!C:C)</f>
        <v>AI</v>
      </c>
      <c r="D3282" t="s">
        <v>14</v>
      </c>
      <c r="E3282" t="s">
        <v>23</v>
      </c>
      <c r="F3282" t="s">
        <v>44</v>
      </c>
      <c r="G3282" t="s">
        <v>25</v>
      </c>
      <c r="H3282" t="str">
        <f t="shared" si="204"/>
        <v>Onsite/Hybrid</v>
      </c>
      <c r="I3282" t="s">
        <v>18</v>
      </c>
      <c r="J3282" t="str">
        <f t="shared" si="205"/>
        <v>7+ yrs</v>
      </c>
      <c r="K3282">
        <f t="shared" ca="1" si="207"/>
        <v>11</v>
      </c>
      <c r="L3282" t="s">
        <v>39</v>
      </c>
      <c r="M3282">
        <v>0</v>
      </c>
      <c r="N3282">
        <v>1</v>
      </c>
      <c r="O3282">
        <v>0</v>
      </c>
      <c r="P3282">
        <v>1</v>
      </c>
      <c r="Q3282">
        <v>0</v>
      </c>
      <c r="R3282">
        <f>SUM(M3282:N3282:O3282:P3282:Q3282)</f>
        <v>2</v>
      </c>
      <c r="S3282" s="1">
        <v>156460</v>
      </c>
      <c r="T3282" s="1" t="str">
        <f t="shared" si="206"/>
        <v>High</v>
      </c>
      <c r="U3282">
        <v>10</v>
      </c>
      <c r="V3282">
        <v>2026</v>
      </c>
      <c r="W3282" t="s">
        <v>28</v>
      </c>
      <c r="X3282">
        <v>9</v>
      </c>
    </row>
    <row r="3283" spans="1:24" x14ac:dyDescent="0.3">
      <c r="A3283">
        <v>3282</v>
      </c>
      <c r="B3283" t="s">
        <v>21</v>
      </c>
      <c r="C3283" t="str">
        <f>_xlfn.XLOOKUP(B3283,Lookup_table!B:B,Lookup_table!C:C)</f>
        <v>AI</v>
      </c>
      <c r="D3283" t="s">
        <v>22</v>
      </c>
      <c r="E3283" t="s">
        <v>23</v>
      </c>
      <c r="F3283" t="s">
        <v>24</v>
      </c>
      <c r="G3283" t="s">
        <v>17</v>
      </c>
      <c r="H3283" t="str">
        <f t="shared" si="204"/>
        <v>Remote</v>
      </c>
      <c r="I3283" t="s">
        <v>18</v>
      </c>
      <c r="J3283" t="str">
        <f t="shared" si="205"/>
        <v>7+ yrs</v>
      </c>
      <c r="K3283">
        <f t="shared" ca="1" si="207"/>
        <v>9</v>
      </c>
      <c r="L3283" t="s">
        <v>27</v>
      </c>
      <c r="M3283">
        <v>0</v>
      </c>
      <c r="N3283">
        <v>0</v>
      </c>
      <c r="O3283">
        <v>1</v>
      </c>
      <c r="P3283">
        <v>1</v>
      </c>
      <c r="Q3283">
        <v>1</v>
      </c>
      <c r="R3283">
        <f>SUM(M3283:N3283:O3283:P3283:Q3283)</f>
        <v>3</v>
      </c>
      <c r="S3283" s="1">
        <v>196465</v>
      </c>
      <c r="T3283" s="1" t="str">
        <f t="shared" si="206"/>
        <v>High</v>
      </c>
      <c r="U3283">
        <v>1</v>
      </c>
      <c r="V3283">
        <v>2023</v>
      </c>
      <c r="W3283" t="s">
        <v>28</v>
      </c>
      <c r="X3283">
        <v>2</v>
      </c>
    </row>
    <row r="3284" spans="1:24" x14ac:dyDescent="0.3">
      <c r="A3284">
        <v>3283</v>
      </c>
      <c r="B3284" t="s">
        <v>50</v>
      </c>
      <c r="C3284" t="str">
        <f>_xlfn.XLOOKUP(B3284,Lookup_table!B:B,Lookup_table!C:C)</f>
        <v>AI</v>
      </c>
      <c r="D3284" t="s">
        <v>34</v>
      </c>
      <c r="E3284" t="s">
        <v>15</v>
      </c>
      <c r="F3284" t="s">
        <v>16</v>
      </c>
      <c r="G3284" t="s">
        <v>25</v>
      </c>
      <c r="H3284" t="str">
        <f t="shared" si="204"/>
        <v>Onsite/Hybrid</v>
      </c>
      <c r="I3284" t="s">
        <v>26</v>
      </c>
      <c r="J3284" t="str">
        <f t="shared" si="205"/>
        <v>3-6 yrs</v>
      </c>
      <c r="K3284">
        <f t="shared" ca="1" si="207"/>
        <v>6</v>
      </c>
      <c r="L3284" t="s">
        <v>39</v>
      </c>
      <c r="M3284">
        <v>1</v>
      </c>
      <c r="N3284">
        <v>0</v>
      </c>
      <c r="O3284">
        <v>0</v>
      </c>
      <c r="P3284">
        <v>0</v>
      </c>
      <c r="Q3284">
        <v>1</v>
      </c>
      <c r="R3284">
        <f>SUM(M3284:N3284:O3284:P3284:Q3284)</f>
        <v>2</v>
      </c>
      <c r="S3284" s="1">
        <v>120805</v>
      </c>
      <c r="T3284" s="1" t="str">
        <f t="shared" si="206"/>
        <v>High</v>
      </c>
      <c r="U3284">
        <v>6</v>
      </c>
      <c r="V3284">
        <v>2021</v>
      </c>
      <c r="W3284" t="s">
        <v>28</v>
      </c>
      <c r="X3284">
        <v>7</v>
      </c>
    </row>
    <row r="3285" spans="1:24" x14ac:dyDescent="0.3">
      <c r="A3285">
        <v>3284</v>
      </c>
      <c r="B3285" t="s">
        <v>33</v>
      </c>
      <c r="C3285" t="str">
        <f>_xlfn.XLOOKUP(B3285,Lookup_table!B:B,Lookup_table!C:C)</f>
        <v>Data</v>
      </c>
      <c r="D3285" t="s">
        <v>34</v>
      </c>
      <c r="E3285" t="s">
        <v>32</v>
      </c>
      <c r="F3285" t="s">
        <v>29</v>
      </c>
      <c r="G3285" t="s">
        <v>17</v>
      </c>
      <c r="H3285" t="str">
        <f t="shared" si="204"/>
        <v>Remote</v>
      </c>
      <c r="I3285" t="s">
        <v>35</v>
      </c>
      <c r="J3285" t="str">
        <f t="shared" si="205"/>
        <v>0-2 yrs</v>
      </c>
      <c r="K3285">
        <f t="shared" ca="1" si="207"/>
        <v>1</v>
      </c>
      <c r="L3285" t="s">
        <v>39</v>
      </c>
      <c r="M3285">
        <v>0</v>
      </c>
      <c r="N3285">
        <v>0</v>
      </c>
      <c r="O3285">
        <v>1</v>
      </c>
      <c r="P3285">
        <v>1</v>
      </c>
      <c r="Q3285">
        <v>1</v>
      </c>
      <c r="R3285">
        <f>SUM(M3285:N3285:O3285:P3285:Q3285)</f>
        <v>3</v>
      </c>
      <c r="S3285" s="1">
        <v>86742</v>
      </c>
      <c r="T3285" s="1" t="str">
        <f t="shared" si="206"/>
        <v>Medium</v>
      </c>
      <c r="U3285">
        <v>4</v>
      </c>
      <c r="V3285">
        <v>2024</v>
      </c>
      <c r="W3285" t="s">
        <v>28</v>
      </c>
      <c r="X3285">
        <v>4</v>
      </c>
    </row>
    <row r="3286" spans="1:24" x14ac:dyDescent="0.3">
      <c r="A3286">
        <v>3285</v>
      </c>
      <c r="B3286" t="s">
        <v>21</v>
      </c>
      <c r="C3286" t="str">
        <f>_xlfn.XLOOKUP(B3286,Lookup_table!B:B,Lookup_table!C:C)</f>
        <v>AI</v>
      </c>
      <c r="D3286" t="s">
        <v>22</v>
      </c>
      <c r="E3286" t="s">
        <v>23</v>
      </c>
      <c r="F3286" t="s">
        <v>29</v>
      </c>
      <c r="G3286" t="s">
        <v>30</v>
      </c>
      <c r="H3286" t="str">
        <f t="shared" si="204"/>
        <v>Onsite/Hybrid</v>
      </c>
      <c r="I3286" t="s">
        <v>18</v>
      </c>
      <c r="J3286" t="str">
        <f t="shared" si="205"/>
        <v>7+ yrs</v>
      </c>
      <c r="K3286">
        <f t="shared" ca="1" si="207"/>
        <v>13</v>
      </c>
      <c r="L3286" t="s">
        <v>27</v>
      </c>
      <c r="M3286">
        <v>1</v>
      </c>
      <c r="N3286">
        <v>0</v>
      </c>
      <c r="O3286">
        <v>0</v>
      </c>
      <c r="P3286">
        <v>1</v>
      </c>
      <c r="Q3286">
        <v>0</v>
      </c>
      <c r="R3286">
        <f>SUM(M3286:N3286:O3286:P3286:Q3286)</f>
        <v>2</v>
      </c>
      <c r="S3286" s="1">
        <v>175829</v>
      </c>
      <c r="T3286" s="1" t="str">
        <f t="shared" si="206"/>
        <v>High</v>
      </c>
      <c r="U3286">
        <v>10</v>
      </c>
      <c r="V3286">
        <v>2022</v>
      </c>
      <c r="W3286" t="s">
        <v>20</v>
      </c>
      <c r="X3286">
        <v>6</v>
      </c>
    </row>
    <row r="3287" spans="1:24" x14ac:dyDescent="0.3">
      <c r="A3287">
        <v>3286</v>
      </c>
      <c r="B3287" t="s">
        <v>21</v>
      </c>
      <c r="C3287" t="str">
        <f>_xlfn.XLOOKUP(B3287,Lookup_table!B:B,Lookup_table!C:C)</f>
        <v>AI</v>
      </c>
      <c r="D3287" t="s">
        <v>14</v>
      </c>
      <c r="E3287" t="s">
        <v>40</v>
      </c>
      <c r="F3287" t="s">
        <v>44</v>
      </c>
      <c r="G3287" t="s">
        <v>30</v>
      </c>
      <c r="H3287" t="str">
        <f t="shared" si="204"/>
        <v>Onsite/Hybrid</v>
      </c>
      <c r="I3287" t="s">
        <v>35</v>
      </c>
      <c r="J3287" t="str">
        <f t="shared" si="205"/>
        <v>0-2 yrs</v>
      </c>
      <c r="K3287">
        <f t="shared" ca="1" si="207"/>
        <v>2</v>
      </c>
      <c r="L3287" t="s">
        <v>19</v>
      </c>
      <c r="M3287">
        <v>0</v>
      </c>
      <c r="N3287">
        <v>1</v>
      </c>
      <c r="O3287">
        <v>1</v>
      </c>
      <c r="P3287">
        <v>1</v>
      </c>
      <c r="Q3287">
        <v>1</v>
      </c>
      <c r="R3287">
        <f>SUM(M3287:N3287:O3287:P3287:Q3287)</f>
        <v>4</v>
      </c>
      <c r="S3287" s="1">
        <v>130429</v>
      </c>
      <c r="T3287" s="1" t="str">
        <f t="shared" si="206"/>
        <v>High</v>
      </c>
      <c r="U3287">
        <v>3</v>
      </c>
      <c r="V3287">
        <v>2020</v>
      </c>
      <c r="W3287" t="s">
        <v>28</v>
      </c>
      <c r="X3287">
        <v>6</v>
      </c>
    </row>
    <row r="3288" spans="1:24" x14ac:dyDescent="0.3">
      <c r="A3288">
        <v>3287</v>
      </c>
      <c r="B3288" t="s">
        <v>21</v>
      </c>
      <c r="C3288" t="str">
        <f>_xlfn.XLOOKUP(B3288,Lookup_table!B:B,Lookup_table!C:C)</f>
        <v>AI</v>
      </c>
      <c r="D3288" t="s">
        <v>14</v>
      </c>
      <c r="E3288" t="s">
        <v>23</v>
      </c>
      <c r="F3288" t="s">
        <v>52</v>
      </c>
      <c r="G3288" t="s">
        <v>17</v>
      </c>
      <c r="H3288" t="str">
        <f t="shared" si="204"/>
        <v>Remote</v>
      </c>
      <c r="I3288" t="s">
        <v>18</v>
      </c>
      <c r="J3288" t="str">
        <f t="shared" si="205"/>
        <v>7+ yrs</v>
      </c>
      <c r="K3288">
        <f t="shared" ca="1" si="207"/>
        <v>12</v>
      </c>
      <c r="L3288" t="s">
        <v>39</v>
      </c>
      <c r="M3288">
        <v>0</v>
      </c>
      <c r="N3288">
        <v>1</v>
      </c>
      <c r="O3288">
        <v>0</v>
      </c>
      <c r="P3288">
        <v>1</v>
      </c>
      <c r="Q3288">
        <v>1</v>
      </c>
      <c r="R3288">
        <f>SUM(M3288:N3288:O3288:P3288:Q3288)</f>
        <v>3</v>
      </c>
      <c r="S3288" s="1">
        <v>164944</v>
      </c>
      <c r="T3288" s="1" t="str">
        <f t="shared" si="206"/>
        <v>High</v>
      </c>
      <c r="U3288">
        <v>9</v>
      </c>
      <c r="V3288">
        <v>2023</v>
      </c>
      <c r="W3288" t="s">
        <v>34</v>
      </c>
      <c r="X3288">
        <v>3</v>
      </c>
    </row>
    <row r="3289" spans="1:24" x14ac:dyDescent="0.3">
      <c r="A3289">
        <v>3288</v>
      </c>
      <c r="B3289" t="s">
        <v>33</v>
      </c>
      <c r="C3289" t="str">
        <f>_xlfn.XLOOKUP(B3289,Lookup_table!B:B,Lookup_table!C:C)</f>
        <v>Data</v>
      </c>
      <c r="D3289" t="s">
        <v>37</v>
      </c>
      <c r="E3289" t="s">
        <v>42</v>
      </c>
      <c r="F3289" t="s">
        <v>44</v>
      </c>
      <c r="G3289" t="s">
        <v>30</v>
      </c>
      <c r="H3289" t="str">
        <f t="shared" si="204"/>
        <v>Onsite/Hybrid</v>
      </c>
      <c r="I3289" t="s">
        <v>35</v>
      </c>
      <c r="J3289" t="str">
        <f t="shared" si="205"/>
        <v>0-2 yrs</v>
      </c>
      <c r="K3289">
        <f t="shared" ca="1" si="207"/>
        <v>2</v>
      </c>
      <c r="L3289" t="s">
        <v>39</v>
      </c>
      <c r="M3289">
        <v>0</v>
      </c>
      <c r="N3289">
        <v>1</v>
      </c>
      <c r="O3289">
        <v>1</v>
      </c>
      <c r="P3289">
        <v>1</v>
      </c>
      <c r="Q3289">
        <v>1</v>
      </c>
      <c r="R3289">
        <f>SUM(M3289:N3289:O3289:P3289:Q3289)</f>
        <v>4</v>
      </c>
      <c r="S3289" s="1">
        <v>87146</v>
      </c>
      <c r="T3289" s="1" t="str">
        <f t="shared" si="206"/>
        <v>Medium</v>
      </c>
      <c r="U3289">
        <v>5</v>
      </c>
      <c r="V3289">
        <v>2020</v>
      </c>
      <c r="W3289" t="s">
        <v>28</v>
      </c>
      <c r="X3289">
        <v>2</v>
      </c>
    </row>
    <row r="3290" spans="1:24" x14ac:dyDescent="0.3">
      <c r="A3290">
        <v>3289</v>
      </c>
      <c r="B3290" t="s">
        <v>36</v>
      </c>
      <c r="C3290" t="str">
        <f>_xlfn.XLOOKUP(B3290,Lookup_table!B:B,Lookup_table!C:C)</f>
        <v>Data</v>
      </c>
      <c r="D3290" t="s">
        <v>34</v>
      </c>
      <c r="E3290" t="s">
        <v>40</v>
      </c>
      <c r="F3290" t="s">
        <v>29</v>
      </c>
      <c r="G3290" t="s">
        <v>30</v>
      </c>
      <c r="H3290" t="str">
        <f t="shared" si="204"/>
        <v>Onsite/Hybrid</v>
      </c>
      <c r="I3290" t="s">
        <v>35</v>
      </c>
      <c r="J3290" t="str">
        <f t="shared" si="205"/>
        <v>0-2 yrs</v>
      </c>
      <c r="K3290">
        <f t="shared" ca="1" si="207"/>
        <v>2</v>
      </c>
      <c r="L3290" t="s">
        <v>39</v>
      </c>
      <c r="M3290">
        <v>1</v>
      </c>
      <c r="N3290">
        <v>1</v>
      </c>
      <c r="O3290">
        <v>0</v>
      </c>
      <c r="P3290">
        <v>0</v>
      </c>
      <c r="Q3290">
        <v>0</v>
      </c>
      <c r="R3290">
        <f>SUM(M3290:N3290:O3290:P3290:Q3290)</f>
        <v>2</v>
      </c>
      <c r="S3290" s="1">
        <v>48212</v>
      </c>
      <c r="T3290" s="1" t="str">
        <f t="shared" si="206"/>
        <v>Low</v>
      </c>
      <c r="U3290">
        <v>9</v>
      </c>
      <c r="V3290">
        <v>2020</v>
      </c>
      <c r="W3290" t="s">
        <v>28</v>
      </c>
      <c r="X3290">
        <v>7</v>
      </c>
    </row>
    <row r="3291" spans="1:24" x14ac:dyDescent="0.3">
      <c r="A3291">
        <v>3290</v>
      </c>
      <c r="B3291" t="s">
        <v>33</v>
      </c>
      <c r="C3291" t="str">
        <f>_xlfn.XLOOKUP(B3291,Lookup_table!B:B,Lookup_table!C:C)</f>
        <v>Data</v>
      </c>
      <c r="D3291" t="s">
        <v>34</v>
      </c>
      <c r="E3291" t="s">
        <v>15</v>
      </c>
      <c r="F3291" t="s">
        <v>16</v>
      </c>
      <c r="G3291" t="s">
        <v>17</v>
      </c>
      <c r="H3291" t="str">
        <f t="shared" si="204"/>
        <v>Remote</v>
      </c>
      <c r="I3291" t="s">
        <v>18</v>
      </c>
      <c r="J3291" t="str">
        <f t="shared" si="205"/>
        <v>7+ yrs</v>
      </c>
      <c r="K3291">
        <f t="shared" ca="1" si="207"/>
        <v>8</v>
      </c>
      <c r="L3291" t="s">
        <v>19</v>
      </c>
      <c r="M3291">
        <v>0</v>
      </c>
      <c r="N3291">
        <v>0</v>
      </c>
      <c r="O3291">
        <v>1</v>
      </c>
      <c r="P3291">
        <v>0</v>
      </c>
      <c r="Q3291">
        <v>1</v>
      </c>
      <c r="R3291">
        <f>SUM(M3291:N3291:O3291:P3291:Q3291)</f>
        <v>2</v>
      </c>
      <c r="S3291" s="1">
        <v>127101</v>
      </c>
      <c r="T3291" s="1" t="str">
        <f t="shared" si="206"/>
        <v>High</v>
      </c>
      <c r="U3291">
        <v>3</v>
      </c>
      <c r="V3291">
        <v>2022</v>
      </c>
      <c r="W3291" t="s">
        <v>34</v>
      </c>
      <c r="X3291">
        <v>3</v>
      </c>
    </row>
    <row r="3292" spans="1:24" x14ac:dyDescent="0.3">
      <c r="A3292">
        <v>3291</v>
      </c>
      <c r="B3292" t="s">
        <v>41</v>
      </c>
      <c r="C3292" t="str">
        <f>_xlfn.XLOOKUP(B3292,Lookup_table!B:B,Lookup_table!C:C)</f>
        <v>Data</v>
      </c>
      <c r="D3292" t="s">
        <v>22</v>
      </c>
      <c r="E3292" t="s">
        <v>23</v>
      </c>
      <c r="F3292" t="s">
        <v>52</v>
      </c>
      <c r="G3292" t="s">
        <v>25</v>
      </c>
      <c r="H3292" t="str">
        <f t="shared" si="204"/>
        <v>Onsite/Hybrid</v>
      </c>
      <c r="I3292" t="s">
        <v>35</v>
      </c>
      <c r="J3292" t="str">
        <f t="shared" si="205"/>
        <v>0-2 yrs</v>
      </c>
      <c r="K3292">
        <f t="shared" ca="1" si="207"/>
        <v>2</v>
      </c>
      <c r="L3292" t="s">
        <v>39</v>
      </c>
      <c r="M3292">
        <v>0</v>
      </c>
      <c r="N3292">
        <v>0</v>
      </c>
      <c r="O3292">
        <v>0</v>
      </c>
      <c r="P3292">
        <v>0</v>
      </c>
      <c r="Q3292">
        <v>0</v>
      </c>
      <c r="R3292">
        <f>SUM(M3292:N3292:O3292:P3292:Q3292)</f>
        <v>0</v>
      </c>
      <c r="S3292" s="1">
        <v>68700</v>
      </c>
      <c r="T3292" s="1" t="str">
        <f t="shared" si="206"/>
        <v>Low</v>
      </c>
      <c r="U3292">
        <v>4</v>
      </c>
      <c r="V3292">
        <v>2020</v>
      </c>
      <c r="W3292" t="s">
        <v>20</v>
      </c>
      <c r="X3292">
        <v>5</v>
      </c>
    </row>
    <row r="3293" spans="1:24" x14ac:dyDescent="0.3">
      <c r="A3293">
        <v>3292</v>
      </c>
      <c r="B3293" t="s">
        <v>41</v>
      </c>
      <c r="C3293" t="str">
        <f>_xlfn.XLOOKUP(B3293,Lookup_table!B:B,Lookup_table!C:C)</f>
        <v>Data</v>
      </c>
      <c r="D3293" t="s">
        <v>34</v>
      </c>
      <c r="E3293" t="s">
        <v>23</v>
      </c>
      <c r="F3293" t="s">
        <v>43</v>
      </c>
      <c r="G3293" t="s">
        <v>25</v>
      </c>
      <c r="H3293" t="str">
        <f t="shared" si="204"/>
        <v>Onsite/Hybrid</v>
      </c>
      <c r="I3293" t="s">
        <v>26</v>
      </c>
      <c r="J3293" t="str">
        <f t="shared" si="205"/>
        <v>3-6 yrs</v>
      </c>
      <c r="K3293">
        <f t="shared" ca="1" si="207"/>
        <v>3</v>
      </c>
      <c r="L3293" t="s">
        <v>19</v>
      </c>
      <c r="M3293">
        <v>0</v>
      </c>
      <c r="N3293">
        <v>0</v>
      </c>
      <c r="O3293">
        <v>0</v>
      </c>
      <c r="P3293">
        <v>0</v>
      </c>
      <c r="Q3293">
        <v>1</v>
      </c>
      <c r="R3293">
        <f>SUM(M3293:N3293:O3293:P3293:Q3293)</f>
        <v>1</v>
      </c>
      <c r="S3293" s="1">
        <v>89545</v>
      </c>
      <c r="T3293" s="1" t="str">
        <f t="shared" si="206"/>
        <v>Medium</v>
      </c>
      <c r="U3293">
        <v>5</v>
      </c>
      <c r="V3293">
        <v>2020</v>
      </c>
      <c r="W3293" t="s">
        <v>20</v>
      </c>
      <c r="X3293">
        <v>4</v>
      </c>
    </row>
    <row r="3294" spans="1:24" x14ac:dyDescent="0.3">
      <c r="A3294">
        <v>3293</v>
      </c>
      <c r="B3294" t="s">
        <v>36</v>
      </c>
      <c r="C3294" t="str">
        <f>_xlfn.XLOOKUP(B3294,Lookup_table!B:B,Lookup_table!C:C)</f>
        <v>Data</v>
      </c>
      <c r="D3294" t="s">
        <v>37</v>
      </c>
      <c r="E3294" t="s">
        <v>23</v>
      </c>
      <c r="F3294" t="s">
        <v>44</v>
      </c>
      <c r="G3294" t="s">
        <v>30</v>
      </c>
      <c r="H3294" t="str">
        <f t="shared" si="204"/>
        <v>Onsite/Hybrid</v>
      </c>
      <c r="I3294" t="s">
        <v>26</v>
      </c>
      <c r="J3294" t="str">
        <f t="shared" si="205"/>
        <v>3-6 yrs</v>
      </c>
      <c r="K3294">
        <f t="shared" ca="1" si="207"/>
        <v>5</v>
      </c>
      <c r="L3294" t="s">
        <v>39</v>
      </c>
      <c r="M3294">
        <v>1</v>
      </c>
      <c r="N3294">
        <v>0</v>
      </c>
      <c r="O3294">
        <v>1</v>
      </c>
      <c r="P3294">
        <v>1</v>
      </c>
      <c r="Q3294">
        <v>1</v>
      </c>
      <c r="R3294">
        <f>SUM(M3294:N3294:O3294:P3294:Q3294)</f>
        <v>4</v>
      </c>
      <c r="S3294" s="1">
        <v>110547</v>
      </c>
      <c r="T3294" s="1" t="str">
        <f t="shared" si="206"/>
        <v>Medium</v>
      </c>
      <c r="U3294">
        <v>5</v>
      </c>
      <c r="V3294">
        <v>2022</v>
      </c>
      <c r="W3294" t="s">
        <v>28</v>
      </c>
      <c r="X3294">
        <v>1</v>
      </c>
    </row>
    <row r="3295" spans="1:24" x14ac:dyDescent="0.3">
      <c r="A3295">
        <v>3294</v>
      </c>
      <c r="B3295" t="s">
        <v>21</v>
      </c>
      <c r="C3295" t="str">
        <f>_xlfn.XLOOKUP(B3295,Lookup_table!B:B,Lookup_table!C:C)</f>
        <v>AI</v>
      </c>
      <c r="D3295" t="s">
        <v>37</v>
      </c>
      <c r="E3295" t="s">
        <v>42</v>
      </c>
      <c r="F3295" t="s">
        <v>24</v>
      </c>
      <c r="G3295" t="s">
        <v>17</v>
      </c>
      <c r="H3295" t="str">
        <f t="shared" si="204"/>
        <v>Remote</v>
      </c>
      <c r="I3295" t="s">
        <v>18</v>
      </c>
      <c r="J3295" t="str">
        <f t="shared" si="205"/>
        <v>7+ yrs</v>
      </c>
      <c r="K3295">
        <f t="shared" ca="1" si="207"/>
        <v>11</v>
      </c>
      <c r="L3295" t="s">
        <v>39</v>
      </c>
      <c r="M3295">
        <v>0</v>
      </c>
      <c r="N3295">
        <v>1</v>
      </c>
      <c r="O3295">
        <v>1</v>
      </c>
      <c r="P3295">
        <v>1</v>
      </c>
      <c r="Q3295">
        <v>0</v>
      </c>
      <c r="R3295">
        <f>SUM(M3295:N3295:O3295:P3295:Q3295)</f>
        <v>3</v>
      </c>
      <c r="S3295" s="1">
        <v>172492</v>
      </c>
      <c r="T3295" s="1" t="str">
        <f t="shared" si="206"/>
        <v>High</v>
      </c>
      <c r="U3295">
        <v>9</v>
      </c>
      <c r="V3295">
        <v>2022</v>
      </c>
      <c r="W3295" t="s">
        <v>28</v>
      </c>
      <c r="X3295">
        <v>9</v>
      </c>
    </row>
    <row r="3296" spans="1:24" x14ac:dyDescent="0.3">
      <c r="A3296">
        <v>3295</v>
      </c>
      <c r="B3296" t="s">
        <v>41</v>
      </c>
      <c r="C3296" t="str">
        <f>_xlfn.XLOOKUP(B3296,Lookup_table!B:B,Lookup_table!C:C)</f>
        <v>Data</v>
      </c>
      <c r="D3296" t="s">
        <v>14</v>
      </c>
      <c r="E3296" t="s">
        <v>38</v>
      </c>
      <c r="F3296" t="s">
        <v>29</v>
      </c>
      <c r="G3296" t="s">
        <v>25</v>
      </c>
      <c r="H3296" t="str">
        <f t="shared" si="204"/>
        <v>Onsite/Hybrid</v>
      </c>
      <c r="I3296" t="s">
        <v>18</v>
      </c>
      <c r="J3296" t="str">
        <f t="shared" si="205"/>
        <v>7+ yrs</v>
      </c>
      <c r="K3296">
        <f t="shared" ca="1" si="207"/>
        <v>11</v>
      </c>
      <c r="L3296" t="s">
        <v>27</v>
      </c>
      <c r="M3296">
        <v>1</v>
      </c>
      <c r="N3296">
        <v>1</v>
      </c>
      <c r="O3296">
        <v>0</v>
      </c>
      <c r="P3296">
        <v>1</v>
      </c>
      <c r="Q3296">
        <v>0</v>
      </c>
      <c r="R3296">
        <f>SUM(M3296:N3296:O3296:P3296:Q3296)</f>
        <v>3</v>
      </c>
      <c r="S3296" s="1">
        <v>119571</v>
      </c>
      <c r="T3296" s="1" t="str">
        <f t="shared" si="206"/>
        <v>Medium</v>
      </c>
      <c r="U3296">
        <v>6</v>
      </c>
      <c r="V3296">
        <v>2024</v>
      </c>
      <c r="W3296" t="s">
        <v>20</v>
      </c>
      <c r="X3296">
        <v>5</v>
      </c>
    </row>
    <row r="3297" spans="1:24" x14ac:dyDescent="0.3">
      <c r="A3297">
        <v>3296</v>
      </c>
      <c r="B3297" t="s">
        <v>21</v>
      </c>
      <c r="C3297" t="str">
        <f>_xlfn.XLOOKUP(B3297,Lookup_table!B:B,Lookup_table!C:C)</f>
        <v>AI</v>
      </c>
      <c r="D3297" t="s">
        <v>14</v>
      </c>
      <c r="E3297" t="s">
        <v>15</v>
      </c>
      <c r="F3297" t="s">
        <v>29</v>
      </c>
      <c r="G3297" t="s">
        <v>17</v>
      </c>
      <c r="H3297" t="str">
        <f t="shared" si="204"/>
        <v>Remote</v>
      </c>
      <c r="I3297" t="s">
        <v>26</v>
      </c>
      <c r="J3297" t="str">
        <f t="shared" si="205"/>
        <v>3-6 yrs</v>
      </c>
      <c r="K3297">
        <f t="shared" ca="1" si="207"/>
        <v>5</v>
      </c>
      <c r="L3297" t="s">
        <v>27</v>
      </c>
      <c r="M3297">
        <v>1</v>
      </c>
      <c r="N3297">
        <v>0</v>
      </c>
      <c r="O3297">
        <v>0</v>
      </c>
      <c r="P3297">
        <v>0</v>
      </c>
      <c r="Q3297">
        <v>1</v>
      </c>
      <c r="R3297">
        <f>SUM(M3297:N3297:O3297:P3297:Q3297)</f>
        <v>2</v>
      </c>
      <c r="S3297" s="1">
        <v>121914</v>
      </c>
      <c r="T3297" s="1" t="str">
        <f t="shared" si="206"/>
        <v>High</v>
      </c>
      <c r="U3297">
        <v>7</v>
      </c>
      <c r="V3297">
        <v>2022</v>
      </c>
      <c r="W3297" t="s">
        <v>34</v>
      </c>
      <c r="X3297">
        <v>6</v>
      </c>
    </row>
    <row r="3298" spans="1:24" x14ac:dyDescent="0.3">
      <c r="A3298">
        <v>3297</v>
      </c>
      <c r="B3298" t="s">
        <v>41</v>
      </c>
      <c r="C3298" t="str">
        <f>_xlfn.XLOOKUP(B3298,Lookup_table!B:B,Lookup_table!C:C)</f>
        <v>Data</v>
      </c>
      <c r="D3298" t="s">
        <v>14</v>
      </c>
      <c r="E3298" t="s">
        <v>15</v>
      </c>
      <c r="F3298" t="s">
        <v>24</v>
      </c>
      <c r="G3298" t="s">
        <v>25</v>
      </c>
      <c r="H3298" t="str">
        <f t="shared" si="204"/>
        <v>Onsite/Hybrid</v>
      </c>
      <c r="I3298" t="s">
        <v>18</v>
      </c>
      <c r="J3298" t="str">
        <f t="shared" si="205"/>
        <v>7+ yrs</v>
      </c>
      <c r="K3298">
        <f t="shared" ca="1" si="207"/>
        <v>13</v>
      </c>
      <c r="L3298" t="s">
        <v>19</v>
      </c>
      <c r="M3298">
        <v>1</v>
      </c>
      <c r="N3298">
        <v>1</v>
      </c>
      <c r="O3298">
        <v>1</v>
      </c>
      <c r="P3298">
        <v>1</v>
      </c>
      <c r="Q3298">
        <v>0</v>
      </c>
      <c r="R3298">
        <f>SUM(M3298:N3298:O3298:P3298:Q3298)</f>
        <v>4</v>
      </c>
      <c r="S3298" s="1">
        <v>127652</v>
      </c>
      <c r="T3298" s="1" t="str">
        <f t="shared" si="206"/>
        <v>High</v>
      </c>
      <c r="U3298">
        <v>11</v>
      </c>
      <c r="V3298">
        <v>2020</v>
      </c>
      <c r="W3298" t="s">
        <v>28</v>
      </c>
      <c r="X3298">
        <v>7</v>
      </c>
    </row>
    <row r="3299" spans="1:24" x14ac:dyDescent="0.3">
      <c r="A3299">
        <v>3298</v>
      </c>
      <c r="B3299" t="s">
        <v>50</v>
      </c>
      <c r="C3299" t="str">
        <f>_xlfn.XLOOKUP(B3299,Lookup_table!B:B,Lookup_table!C:C)</f>
        <v>AI</v>
      </c>
      <c r="D3299" t="s">
        <v>34</v>
      </c>
      <c r="E3299" t="s">
        <v>42</v>
      </c>
      <c r="F3299" t="s">
        <v>51</v>
      </c>
      <c r="G3299" t="s">
        <v>30</v>
      </c>
      <c r="H3299" t="str">
        <f t="shared" si="204"/>
        <v>Onsite/Hybrid</v>
      </c>
      <c r="I3299" t="s">
        <v>18</v>
      </c>
      <c r="J3299" t="str">
        <f t="shared" si="205"/>
        <v>7+ yrs</v>
      </c>
      <c r="K3299">
        <f t="shared" ca="1" si="207"/>
        <v>7</v>
      </c>
      <c r="L3299" t="s">
        <v>27</v>
      </c>
      <c r="M3299">
        <v>0</v>
      </c>
      <c r="N3299">
        <v>0</v>
      </c>
      <c r="O3299">
        <v>0</v>
      </c>
      <c r="P3299">
        <v>1</v>
      </c>
      <c r="Q3299">
        <v>1</v>
      </c>
      <c r="R3299">
        <f>SUM(M3299:N3299:O3299:P3299:Q3299)</f>
        <v>2</v>
      </c>
      <c r="S3299" s="1">
        <v>164681</v>
      </c>
      <c r="T3299" s="1" t="str">
        <f t="shared" si="206"/>
        <v>High</v>
      </c>
      <c r="U3299">
        <v>2</v>
      </c>
      <c r="V3299">
        <v>2022</v>
      </c>
      <c r="W3299" t="s">
        <v>34</v>
      </c>
      <c r="X3299">
        <v>6</v>
      </c>
    </row>
    <row r="3300" spans="1:24" x14ac:dyDescent="0.3">
      <c r="A3300">
        <v>3299</v>
      </c>
      <c r="B3300" t="s">
        <v>50</v>
      </c>
      <c r="C3300" t="str">
        <f>_xlfn.XLOOKUP(B3300,Lookup_table!B:B,Lookup_table!C:C)</f>
        <v>AI</v>
      </c>
      <c r="D3300" t="s">
        <v>22</v>
      </c>
      <c r="E3300" t="s">
        <v>40</v>
      </c>
      <c r="F3300" t="s">
        <v>51</v>
      </c>
      <c r="G3300" t="s">
        <v>17</v>
      </c>
      <c r="H3300" t="str">
        <f t="shared" si="204"/>
        <v>Remote</v>
      </c>
      <c r="I3300" t="s">
        <v>18</v>
      </c>
      <c r="J3300" t="str">
        <f t="shared" si="205"/>
        <v>7+ yrs</v>
      </c>
      <c r="K3300">
        <f t="shared" ca="1" si="207"/>
        <v>8</v>
      </c>
      <c r="L3300" t="s">
        <v>39</v>
      </c>
      <c r="M3300">
        <v>1</v>
      </c>
      <c r="N3300">
        <v>1</v>
      </c>
      <c r="O3300">
        <v>0</v>
      </c>
      <c r="P3300">
        <v>1</v>
      </c>
      <c r="Q3300">
        <v>1</v>
      </c>
      <c r="R3300">
        <f>SUM(M3300:N3300:O3300:P3300:Q3300)</f>
        <v>4</v>
      </c>
      <c r="S3300" s="1">
        <v>181593</v>
      </c>
      <c r="T3300" s="1" t="str">
        <f t="shared" si="206"/>
        <v>High</v>
      </c>
      <c r="U3300">
        <v>2</v>
      </c>
      <c r="V3300">
        <v>2025</v>
      </c>
      <c r="W3300" t="s">
        <v>20</v>
      </c>
      <c r="X3300">
        <v>2</v>
      </c>
    </row>
    <row r="3301" spans="1:24" x14ac:dyDescent="0.3">
      <c r="A3301">
        <v>3300</v>
      </c>
      <c r="B3301" t="s">
        <v>31</v>
      </c>
      <c r="C3301" t="str">
        <f>_xlfn.XLOOKUP(B3301,Lookup_table!B:B,Lookup_table!C:C)</f>
        <v>Business</v>
      </c>
      <c r="D3301" t="s">
        <v>34</v>
      </c>
      <c r="E3301" t="s">
        <v>38</v>
      </c>
      <c r="F3301" t="s">
        <v>29</v>
      </c>
      <c r="G3301" t="s">
        <v>25</v>
      </c>
      <c r="H3301" t="str">
        <f t="shared" si="204"/>
        <v>Onsite/Hybrid</v>
      </c>
      <c r="I3301" t="s">
        <v>18</v>
      </c>
      <c r="J3301" t="str">
        <f t="shared" si="205"/>
        <v>7+ yrs</v>
      </c>
      <c r="K3301">
        <f t="shared" ca="1" si="207"/>
        <v>9</v>
      </c>
      <c r="L3301" t="s">
        <v>27</v>
      </c>
      <c r="M3301">
        <v>0</v>
      </c>
      <c r="N3301">
        <v>1</v>
      </c>
      <c r="O3301">
        <v>0</v>
      </c>
      <c r="P3301">
        <v>1</v>
      </c>
      <c r="Q3301">
        <v>0</v>
      </c>
      <c r="R3301">
        <f>SUM(M3301:N3301:O3301:P3301:Q3301)</f>
        <v>2</v>
      </c>
      <c r="S3301" s="1">
        <v>113529</v>
      </c>
      <c r="T3301" s="1" t="str">
        <f t="shared" si="206"/>
        <v>Medium</v>
      </c>
      <c r="U3301">
        <v>5</v>
      </c>
      <c r="V3301">
        <v>2020</v>
      </c>
      <c r="W3301" t="s">
        <v>28</v>
      </c>
      <c r="X3301">
        <v>7</v>
      </c>
    </row>
    <row r="3302" spans="1:24" x14ac:dyDescent="0.3">
      <c r="A3302">
        <v>3301</v>
      </c>
      <c r="B3302" t="s">
        <v>33</v>
      </c>
      <c r="C3302" t="str">
        <f>_xlfn.XLOOKUP(B3302,Lookup_table!B:B,Lookup_table!C:C)</f>
        <v>Data</v>
      </c>
      <c r="D3302" t="s">
        <v>37</v>
      </c>
      <c r="E3302" t="s">
        <v>23</v>
      </c>
      <c r="F3302" t="s">
        <v>52</v>
      </c>
      <c r="G3302" t="s">
        <v>25</v>
      </c>
      <c r="H3302" t="str">
        <f t="shared" si="204"/>
        <v>Onsite/Hybrid</v>
      </c>
      <c r="I3302" t="s">
        <v>18</v>
      </c>
      <c r="J3302" t="str">
        <f t="shared" si="205"/>
        <v>7+ yrs</v>
      </c>
      <c r="K3302">
        <f t="shared" ca="1" si="207"/>
        <v>12</v>
      </c>
      <c r="L3302" t="s">
        <v>27</v>
      </c>
      <c r="M3302">
        <v>1</v>
      </c>
      <c r="N3302">
        <v>1</v>
      </c>
      <c r="O3302">
        <v>0</v>
      </c>
      <c r="P3302">
        <v>1</v>
      </c>
      <c r="Q3302">
        <v>1</v>
      </c>
      <c r="R3302">
        <f>SUM(M3302:N3302:O3302:P3302:Q3302)</f>
        <v>4</v>
      </c>
      <c r="S3302" s="1">
        <v>127019</v>
      </c>
      <c r="T3302" s="1" t="str">
        <f t="shared" si="206"/>
        <v>High</v>
      </c>
      <c r="U3302">
        <v>7</v>
      </c>
      <c r="V3302">
        <v>2026</v>
      </c>
      <c r="W3302" t="s">
        <v>34</v>
      </c>
      <c r="X3302">
        <v>4</v>
      </c>
    </row>
    <row r="3303" spans="1:24" x14ac:dyDescent="0.3">
      <c r="A3303">
        <v>3302</v>
      </c>
      <c r="B3303" t="s">
        <v>41</v>
      </c>
      <c r="C3303" t="str">
        <f>_xlfn.XLOOKUP(B3303,Lookup_table!B:B,Lookup_table!C:C)</f>
        <v>Data</v>
      </c>
      <c r="D3303" t="s">
        <v>34</v>
      </c>
      <c r="E3303" t="s">
        <v>15</v>
      </c>
      <c r="F3303" t="s">
        <v>44</v>
      </c>
      <c r="G3303" t="s">
        <v>25</v>
      </c>
      <c r="H3303" t="str">
        <f t="shared" si="204"/>
        <v>Onsite/Hybrid</v>
      </c>
      <c r="I3303" t="s">
        <v>35</v>
      </c>
      <c r="J3303" t="str">
        <f t="shared" si="205"/>
        <v>0-2 yrs</v>
      </c>
      <c r="K3303">
        <f t="shared" ca="1" si="207"/>
        <v>1</v>
      </c>
      <c r="L3303" t="s">
        <v>27</v>
      </c>
      <c r="M3303">
        <v>1</v>
      </c>
      <c r="N3303">
        <v>0</v>
      </c>
      <c r="O3303">
        <v>0</v>
      </c>
      <c r="P3303">
        <v>0</v>
      </c>
      <c r="Q3303">
        <v>0</v>
      </c>
      <c r="R3303">
        <f>SUM(M3303:N3303:O3303:P3303:Q3303)</f>
        <v>1</v>
      </c>
      <c r="S3303" s="1">
        <v>54905</v>
      </c>
      <c r="T3303" s="1" t="str">
        <f t="shared" si="206"/>
        <v>Low</v>
      </c>
      <c r="U3303">
        <v>2</v>
      </c>
      <c r="V3303">
        <v>2026</v>
      </c>
      <c r="W3303" t="s">
        <v>28</v>
      </c>
      <c r="X3303">
        <v>7</v>
      </c>
    </row>
    <row r="3304" spans="1:24" x14ac:dyDescent="0.3">
      <c r="A3304">
        <v>3303</v>
      </c>
      <c r="B3304" t="s">
        <v>31</v>
      </c>
      <c r="C3304" t="str">
        <f>_xlfn.XLOOKUP(B3304,Lookup_table!B:B,Lookup_table!C:C)</f>
        <v>Business</v>
      </c>
      <c r="D3304" t="s">
        <v>34</v>
      </c>
      <c r="E3304" t="s">
        <v>38</v>
      </c>
      <c r="F3304" t="s">
        <v>52</v>
      </c>
      <c r="G3304" t="s">
        <v>30</v>
      </c>
      <c r="H3304" t="str">
        <f t="shared" si="204"/>
        <v>Onsite/Hybrid</v>
      </c>
      <c r="I3304" t="s">
        <v>26</v>
      </c>
      <c r="J3304" t="str">
        <f t="shared" si="205"/>
        <v>3-6 yrs</v>
      </c>
      <c r="K3304">
        <f t="shared" ca="1" si="207"/>
        <v>4</v>
      </c>
      <c r="L3304" t="s">
        <v>19</v>
      </c>
      <c r="M3304">
        <v>1</v>
      </c>
      <c r="N3304">
        <v>0</v>
      </c>
      <c r="O3304">
        <v>1</v>
      </c>
      <c r="P3304">
        <v>1</v>
      </c>
      <c r="Q3304">
        <v>0</v>
      </c>
      <c r="R3304">
        <f>SUM(M3304:N3304:O3304:P3304:Q3304)</f>
        <v>3</v>
      </c>
      <c r="S3304" s="1">
        <v>100149</v>
      </c>
      <c r="T3304" s="1" t="str">
        <f t="shared" si="206"/>
        <v>Medium</v>
      </c>
      <c r="U3304">
        <v>8</v>
      </c>
      <c r="V3304">
        <v>2021</v>
      </c>
      <c r="W3304" t="s">
        <v>28</v>
      </c>
      <c r="X3304">
        <v>8</v>
      </c>
    </row>
    <row r="3305" spans="1:24" x14ac:dyDescent="0.3">
      <c r="A3305">
        <v>3304</v>
      </c>
      <c r="B3305" t="s">
        <v>50</v>
      </c>
      <c r="C3305" t="str">
        <f>_xlfn.XLOOKUP(B3305,Lookup_table!B:B,Lookup_table!C:C)</f>
        <v>AI</v>
      </c>
      <c r="D3305" t="s">
        <v>34</v>
      </c>
      <c r="E3305" t="s">
        <v>15</v>
      </c>
      <c r="F3305" t="s">
        <v>16</v>
      </c>
      <c r="G3305" t="s">
        <v>25</v>
      </c>
      <c r="H3305" t="str">
        <f t="shared" si="204"/>
        <v>Onsite/Hybrid</v>
      </c>
      <c r="I3305" t="s">
        <v>26</v>
      </c>
      <c r="J3305" t="str">
        <f t="shared" si="205"/>
        <v>3-6 yrs</v>
      </c>
      <c r="K3305">
        <f t="shared" ca="1" si="207"/>
        <v>6</v>
      </c>
      <c r="L3305" t="s">
        <v>39</v>
      </c>
      <c r="M3305">
        <v>1</v>
      </c>
      <c r="N3305">
        <v>1</v>
      </c>
      <c r="O3305">
        <v>0</v>
      </c>
      <c r="P3305">
        <v>1</v>
      </c>
      <c r="Q3305">
        <v>0</v>
      </c>
      <c r="R3305">
        <f>SUM(M3305:N3305:O3305:P3305:Q3305)</f>
        <v>3</v>
      </c>
      <c r="S3305" s="1">
        <v>133181</v>
      </c>
      <c r="T3305" s="1" t="str">
        <f t="shared" si="206"/>
        <v>High</v>
      </c>
      <c r="U3305">
        <v>9</v>
      </c>
      <c r="V3305">
        <v>2022</v>
      </c>
      <c r="W3305" t="s">
        <v>28</v>
      </c>
      <c r="X3305">
        <v>7</v>
      </c>
    </row>
    <row r="3306" spans="1:24" x14ac:dyDescent="0.3">
      <c r="A3306">
        <v>3305</v>
      </c>
      <c r="B3306" t="s">
        <v>41</v>
      </c>
      <c r="C3306" t="str">
        <f>_xlfn.XLOOKUP(B3306,Lookup_table!B:B,Lookup_table!C:C)</f>
        <v>Data</v>
      </c>
      <c r="D3306" t="s">
        <v>14</v>
      </c>
      <c r="E3306" t="s">
        <v>38</v>
      </c>
      <c r="F3306" t="s">
        <v>43</v>
      </c>
      <c r="G3306" t="s">
        <v>25</v>
      </c>
      <c r="H3306" t="str">
        <f t="shared" si="204"/>
        <v>Onsite/Hybrid</v>
      </c>
      <c r="I3306" t="s">
        <v>26</v>
      </c>
      <c r="J3306" t="str">
        <f t="shared" si="205"/>
        <v>3-6 yrs</v>
      </c>
      <c r="K3306">
        <f t="shared" ca="1" si="207"/>
        <v>5</v>
      </c>
      <c r="L3306" t="s">
        <v>19</v>
      </c>
      <c r="M3306">
        <v>1</v>
      </c>
      <c r="N3306">
        <v>0</v>
      </c>
      <c r="O3306">
        <v>1</v>
      </c>
      <c r="P3306">
        <v>0</v>
      </c>
      <c r="Q3306">
        <v>1</v>
      </c>
      <c r="R3306">
        <f>SUM(M3306:N3306:O3306:P3306:Q3306)</f>
        <v>3</v>
      </c>
      <c r="S3306" s="1">
        <v>103288</v>
      </c>
      <c r="T3306" s="1" t="str">
        <f t="shared" si="206"/>
        <v>Medium</v>
      </c>
      <c r="U3306">
        <v>3</v>
      </c>
      <c r="V3306">
        <v>2022</v>
      </c>
      <c r="W3306" t="s">
        <v>28</v>
      </c>
      <c r="X3306">
        <v>9</v>
      </c>
    </row>
    <row r="3307" spans="1:24" x14ac:dyDescent="0.3">
      <c r="A3307">
        <v>3306</v>
      </c>
      <c r="B3307" t="s">
        <v>41</v>
      </c>
      <c r="C3307" t="str">
        <f>_xlfn.XLOOKUP(B3307,Lookup_table!B:B,Lookup_table!C:C)</f>
        <v>Data</v>
      </c>
      <c r="D3307" t="s">
        <v>14</v>
      </c>
      <c r="E3307" t="s">
        <v>15</v>
      </c>
      <c r="F3307" t="s">
        <v>43</v>
      </c>
      <c r="G3307" t="s">
        <v>25</v>
      </c>
      <c r="H3307" t="str">
        <f t="shared" si="204"/>
        <v>Onsite/Hybrid</v>
      </c>
      <c r="I3307" t="s">
        <v>26</v>
      </c>
      <c r="J3307" t="str">
        <f t="shared" si="205"/>
        <v>3-6 yrs</v>
      </c>
      <c r="K3307">
        <f t="shared" ca="1" si="207"/>
        <v>6</v>
      </c>
      <c r="L3307" t="s">
        <v>27</v>
      </c>
      <c r="M3307">
        <v>1</v>
      </c>
      <c r="N3307">
        <v>0</v>
      </c>
      <c r="O3307">
        <v>1</v>
      </c>
      <c r="P3307">
        <v>0</v>
      </c>
      <c r="Q3307">
        <v>0</v>
      </c>
      <c r="R3307">
        <f>SUM(M3307:N3307:O3307:P3307:Q3307)</f>
        <v>2</v>
      </c>
      <c r="S3307" s="1">
        <v>91816</v>
      </c>
      <c r="T3307" s="1" t="str">
        <f t="shared" si="206"/>
        <v>Medium</v>
      </c>
      <c r="U3307">
        <v>9</v>
      </c>
      <c r="V3307">
        <v>2026</v>
      </c>
      <c r="W3307" t="s">
        <v>20</v>
      </c>
      <c r="X3307">
        <v>2</v>
      </c>
    </row>
    <row r="3308" spans="1:24" x14ac:dyDescent="0.3">
      <c r="A3308">
        <v>3307</v>
      </c>
      <c r="B3308" t="s">
        <v>41</v>
      </c>
      <c r="C3308" t="str">
        <f>_xlfn.XLOOKUP(B3308,Lookup_table!B:B,Lookup_table!C:C)</f>
        <v>Data</v>
      </c>
      <c r="D3308" t="s">
        <v>14</v>
      </c>
      <c r="E3308" t="s">
        <v>38</v>
      </c>
      <c r="F3308" t="s">
        <v>16</v>
      </c>
      <c r="G3308" t="s">
        <v>17</v>
      </c>
      <c r="H3308" t="str">
        <f t="shared" si="204"/>
        <v>Remote</v>
      </c>
      <c r="I3308" t="s">
        <v>26</v>
      </c>
      <c r="J3308" t="str">
        <f t="shared" si="205"/>
        <v>3-6 yrs</v>
      </c>
      <c r="K3308">
        <f t="shared" ca="1" si="207"/>
        <v>4</v>
      </c>
      <c r="L3308" t="s">
        <v>19</v>
      </c>
      <c r="M3308">
        <v>1</v>
      </c>
      <c r="N3308">
        <v>1</v>
      </c>
      <c r="O3308">
        <v>0</v>
      </c>
      <c r="P3308">
        <v>0</v>
      </c>
      <c r="Q3308">
        <v>0</v>
      </c>
      <c r="R3308">
        <f>SUM(M3308:N3308:O3308:P3308:Q3308)</f>
        <v>2</v>
      </c>
      <c r="S3308" s="1">
        <v>75922</v>
      </c>
      <c r="T3308" s="1" t="str">
        <f t="shared" si="206"/>
        <v>Medium</v>
      </c>
      <c r="U3308">
        <v>8</v>
      </c>
      <c r="V3308">
        <v>2026</v>
      </c>
      <c r="W3308" t="s">
        <v>20</v>
      </c>
      <c r="X3308">
        <v>4</v>
      </c>
    </row>
    <row r="3309" spans="1:24" x14ac:dyDescent="0.3">
      <c r="A3309">
        <v>3308</v>
      </c>
      <c r="B3309" t="s">
        <v>31</v>
      </c>
      <c r="C3309" t="str">
        <f>_xlfn.XLOOKUP(B3309,Lookup_table!B:B,Lookup_table!C:C)</f>
        <v>Business</v>
      </c>
      <c r="D3309" t="s">
        <v>22</v>
      </c>
      <c r="E3309" t="s">
        <v>38</v>
      </c>
      <c r="F3309" t="s">
        <v>29</v>
      </c>
      <c r="G3309" t="s">
        <v>30</v>
      </c>
      <c r="H3309" t="str">
        <f t="shared" si="204"/>
        <v>Onsite/Hybrid</v>
      </c>
      <c r="I3309" t="s">
        <v>26</v>
      </c>
      <c r="J3309" t="str">
        <f t="shared" si="205"/>
        <v>3-6 yrs</v>
      </c>
      <c r="K3309">
        <f t="shared" ca="1" si="207"/>
        <v>3</v>
      </c>
      <c r="L3309" t="s">
        <v>19</v>
      </c>
      <c r="M3309">
        <v>0</v>
      </c>
      <c r="N3309">
        <v>0</v>
      </c>
      <c r="O3309">
        <v>1</v>
      </c>
      <c r="P3309">
        <v>1</v>
      </c>
      <c r="Q3309">
        <v>1</v>
      </c>
      <c r="R3309">
        <f>SUM(M3309:N3309:O3309:P3309:Q3309)</f>
        <v>3</v>
      </c>
      <c r="S3309" s="1">
        <v>138678</v>
      </c>
      <c r="T3309" s="1" t="str">
        <f t="shared" si="206"/>
        <v>High</v>
      </c>
      <c r="U3309">
        <v>4</v>
      </c>
      <c r="V3309">
        <v>2024</v>
      </c>
      <c r="W3309" t="s">
        <v>28</v>
      </c>
      <c r="X3309">
        <v>8</v>
      </c>
    </row>
    <row r="3310" spans="1:24" x14ac:dyDescent="0.3">
      <c r="A3310">
        <v>3309</v>
      </c>
      <c r="B3310" t="s">
        <v>41</v>
      </c>
      <c r="C3310" t="str">
        <f>_xlfn.XLOOKUP(B3310,Lookup_table!B:B,Lookup_table!C:C)</f>
        <v>Data</v>
      </c>
      <c r="D3310" t="s">
        <v>34</v>
      </c>
      <c r="E3310" t="s">
        <v>15</v>
      </c>
      <c r="F3310" t="s">
        <v>44</v>
      </c>
      <c r="G3310" t="s">
        <v>25</v>
      </c>
      <c r="H3310" t="str">
        <f t="shared" si="204"/>
        <v>Onsite/Hybrid</v>
      </c>
      <c r="I3310" t="s">
        <v>26</v>
      </c>
      <c r="J3310" t="str">
        <f t="shared" si="205"/>
        <v>3-6 yrs</v>
      </c>
      <c r="K3310">
        <f t="shared" ca="1" si="207"/>
        <v>4</v>
      </c>
      <c r="L3310" t="s">
        <v>39</v>
      </c>
      <c r="M3310">
        <v>1</v>
      </c>
      <c r="N3310">
        <v>1</v>
      </c>
      <c r="O3310">
        <v>1</v>
      </c>
      <c r="P3310">
        <v>0</v>
      </c>
      <c r="Q3310">
        <v>1</v>
      </c>
      <c r="R3310">
        <f>SUM(M3310:N3310:O3310:P3310:Q3310)</f>
        <v>4</v>
      </c>
      <c r="S3310" s="1">
        <v>99302</v>
      </c>
      <c r="T3310" s="1" t="str">
        <f t="shared" si="206"/>
        <v>Medium</v>
      </c>
      <c r="U3310">
        <v>6</v>
      </c>
      <c r="V3310">
        <v>2022</v>
      </c>
      <c r="W3310" t="s">
        <v>20</v>
      </c>
      <c r="X3310">
        <v>6</v>
      </c>
    </row>
    <row r="3311" spans="1:24" x14ac:dyDescent="0.3">
      <c r="A3311">
        <v>3310</v>
      </c>
      <c r="B3311" t="s">
        <v>50</v>
      </c>
      <c r="C3311" t="str">
        <f>_xlfn.XLOOKUP(B3311,Lookup_table!B:B,Lookup_table!C:C)</f>
        <v>AI</v>
      </c>
      <c r="D3311" t="s">
        <v>22</v>
      </c>
      <c r="E3311" t="s">
        <v>32</v>
      </c>
      <c r="F3311" t="s">
        <v>43</v>
      </c>
      <c r="G3311" t="s">
        <v>30</v>
      </c>
      <c r="H3311" t="str">
        <f t="shared" si="204"/>
        <v>Onsite/Hybrid</v>
      </c>
      <c r="I3311" t="s">
        <v>26</v>
      </c>
      <c r="J3311" t="str">
        <f t="shared" si="205"/>
        <v>3-6 yrs</v>
      </c>
      <c r="K3311">
        <f t="shared" ca="1" si="207"/>
        <v>3</v>
      </c>
      <c r="L3311" t="s">
        <v>27</v>
      </c>
      <c r="M3311">
        <v>1</v>
      </c>
      <c r="N3311">
        <v>0</v>
      </c>
      <c r="O3311">
        <v>0</v>
      </c>
      <c r="P3311">
        <v>0</v>
      </c>
      <c r="Q3311">
        <v>1</v>
      </c>
      <c r="R3311">
        <f>SUM(M3311:N3311:O3311:P3311:Q3311)</f>
        <v>2</v>
      </c>
      <c r="S3311" s="1">
        <v>144199</v>
      </c>
      <c r="T3311" s="1" t="str">
        <f t="shared" si="206"/>
        <v>High</v>
      </c>
      <c r="U3311">
        <v>9</v>
      </c>
      <c r="V3311">
        <v>2026</v>
      </c>
      <c r="W3311" t="s">
        <v>20</v>
      </c>
      <c r="X3311">
        <v>2</v>
      </c>
    </row>
    <row r="3312" spans="1:24" x14ac:dyDescent="0.3">
      <c r="A3312">
        <v>3311</v>
      </c>
      <c r="B3312" t="s">
        <v>21</v>
      </c>
      <c r="C3312" t="str">
        <f>_xlfn.XLOOKUP(B3312,Lookup_table!B:B,Lookup_table!C:C)</f>
        <v>AI</v>
      </c>
      <c r="D3312" t="s">
        <v>34</v>
      </c>
      <c r="E3312" t="s">
        <v>40</v>
      </c>
      <c r="F3312" t="s">
        <v>51</v>
      </c>
      <c r="G3312" t="s">
        <v>17</v>
      </c>
      <c r="H3312" t="str">
        <f t="shared" si="204"/>
        <v>Remote</v>
      </c>
      <c r="I3312" t="s">
        <v>35</v>
      </c>
      <c r="J3312" t="str">
        <f t="shared" si="205"/>
        <v>0-2 yrs</v>
      </c>
      <c r="K3312">
        <f t="shared" ca="1" si="207"/>
        <v>2</v>
      </c>
      <c r="L3312" t="s">
        <v>27</v>
      </c>
      <c r="M3312">
        <v>1</v>
      </c>
      <c r="N3312">
        <v>1</v>
      </c>
      <c r="O3312">
        <v>0</v>
      </c>
      <c r="P3312">
        <v>0</v>
      </c>
      <c r="Q3312">
        <v>0</v>
      </c>
      <c r="R3312">
        <f>SUM(M3312:N3312:O3312:P3312:Q3312)</f>
        <v>2</v>
      </c>
      <c r="S3312" s="1">
        <v>89342</v>
      </c>
      <c r="T3312" s="1" t="str">
        <f t="shared" si="206"/>
        <v>Medium</v>
      </c>
      <c r="U3312">
        <v>2</v>
      </c>
      <c r="V3312">
        <v>2022</v>
      </c>
      <c r="W3312" t="s">
        <v>34</v>
      </c>
      <c r="X3312">
        <v>2</v>
      </c>
    </row>
    <row r="3313" spans="1:24" x14ac:dyDescent="0.3">
      <c r="A3313">
        <v>3312</v>
      </c>
      <c r="B3313" t="s">
        <v>33</v>
      </c>
      <c r="C3313" t="str">
        <f>_xlfn.XLOOKUP(B3313,Lookup_table!B:B,Lookup_table!C:C)</f>
        <v>Data</v>
      </c>
      <c r="D3313" t="s">
        <v>22</v>
      </c>
      <c r="E3313" t="s">
        <v>32</v>
      </c>
      <c r="F3313" t="s">
        <v>24</v>
      </c>
      <c r="G3313" t="s">
        <v>25</v>
      </c>
      <c r="H3313" t="str">
        <f t="shared" si="204"/>
        <v>Onsite/Hybrid</v>
      </c>
      <c r="I3313" t="s">
        <v>18</v>
      </c>
      <c r="J3313" t="str">
        <f t="shared" si="205"/>
        <v>7+ yrs</v>
      </c>
      <c r="K3313">
        <f t="shared" ca="1" si="207"/>
        <v>11</v>
      </c>
      <c r="L3313" t="s">
        <v>27</v>
      </c>
      <c r="M3313">
        <v>1</v>
      </c>
      <c r="N3313">
        <v>0</v>
      </c>
      <c r="O3313">
        <v>0</v>
      </c>
      <c r="P3313">
        <v>1</v>
      </c>
      <c r="Q3313">
        <v>1</v>
      </c>
      <c r="R3313">
        <f>SUM(M3313:N3313:O3313:P3313:Q3313)</f>
        <v>3</v>
      </c>
      <c r="S3313" s="1">
        <v>149418</v>
      </c>
      <c r="T3313" s="1" t="str">
        <f t="shared" si="206"/>
        <v>High</v>
      </c>
      <c r="U3313">
        <v>10</v>
      </c>
      <c r="V3313">
        <v>2026</v>
      </c>
      <c r="W3313" t="s">
        <v>28</v>
      </c>
      <c r="X3313">
        <v>7</v>
      </c>
    </row>
    <row r="3314" spans="1:24" x14ac:dyDescent="0.3">
      <c r="A3314">
        <v>3313</v>
      </c>
      <c r="B3314" t="s">
        <v>50</v>
      </c>
      <c r="C3314" t="str">
        <f>_xlfn.XLOOKUP(B3314,Lookup_table!B:B,Lookup_table!C:C)</f>
        <v>AI</v>
      </c>
      <c r="D3314" t="s">
        <v>37</v>
      </c>
      <c r="E3314" t="s">
        <v>23</v>
      </c>
      <c r="F3314" t="s">
        <v>44</v>
      </c>
      <c r="G3314" t="s">
        <v>30</v>
      </c>
      <c r="H3314" t="str">
        <f t="shared" si="204"/>
        <v>Onsite/Hybrid</v>
      </c>
      <c r="I3314" t="s">
        <v>35</v>
      </c>
      <c r="J3314" t="str">
        <f t="shared" si="205"/>
        <v>0-2 yrs</v>
      </c>
      <c r="K3314">
        <f t="shared" ca="1" si="207"/>
        <v>1</v>
      </c>
      <c r="L3314" t="s">
        <v>27</v>
      </c>
      <c r="M3314">
        <v>1</v>
      </c>
      <c r="N3314">
        <v>1</v>
      </c>
      <c r="O3314">
        <v>1</v>
      </c>
      <c r="P3314">
        <v>0</v>
      </c>
      <c r="Q3314">
        <v>1</v>
      </c>
      <c r="R3314">
        <f>SUM(M3314:N3314:O3314:P3314:Q3314)</f>
        <v>4</v>
      </c>
      <c r="S3314" s="1">
        <v>111107</v>
      </c>
      <c r="T3314" s="1" t="str">
        <f t="shared" si="206"/>
        <v>Medium</v>
      </c>
      <c r="U3314">
        <v>4</v>
      </c>
      <c r="V3314">
        <v>2026</v>
      </c>
      <c r="W3314" t="s">
        <v>28</v>
      </c>
      <c r="X3314">
        <v>9</v>
      </c>
    </row>
    <row r="3315" spans="1:24" x14ac:dyDescent="0.3">
      <c r="A3315">
        <v>3314</v>
      </c>
      <c r="B3315" t="s">
        <v>31</v>
      </c>
      <c r="C3315" t="str">
        <f>_xlfn.XLOOKUP(B3315,Lookup_table!B:B,Lookup_table!C:C)</f>
        <v>Business</v>
      </c>
      <c r="D3315" t="s">
        <v>37</v>
      </c>
      <c r="E3315" t="s">
        <v>32</v>
      </c>
      <c r="F3315" t="s">
        <v>52</v>
      </c>
      <c r="G3315" t="s">
        <v>25</v>
      </c>
      <c r="H3315" t="str">
        <f t="shared" si="204"/>
        <v>Onsite/Hybrid</v>
      </c>
      <c r="I3315" t="s">
        <v>18</v>
      </c>
      <c r="J3315" t="str">
        <f t="shared" si="205"/>
        <v>7+ yrs</v>
      </c>
      <c r="K3315">
        <f t="shared" ca="1" si="207"/>
        <v>12</v>
      </c>
      <c r="L3315" t="s">
        <v>19</v>
      </c>
      <c r="M3315">
        <v>1</v>
      </c>
      <c r="N3315">
        <v>1</v>
      </c>
      <c r="O3315">
        <v>1</v>
      </c>
      <c r="P3315">
        <v>1</v>
      </c>
      <c r="Q3315">
        <v>0</v>
      </c>
      <c r="R3315">
        <f>SUM(M3315:N3315:O3315:P3315:Q3315)</f>
        <v>4</v>
      </c>
      <c r="S3315" s="1">
        <v>130418</v>
      </c>
      <c r="T3315" s="1" t="str">
        <f t="shared" si="206"/>
        <v>High</v>
      </c>
      <c r="U3315">
        <v>5</v>
      </c>
      <c r="V3315">
        <v>2022</v>
      </c>
      <c r="W3315" t="s">
        <v>28</v>
      </c>
      <c r="X3315">
        <v>7</v>
      </c>
    </row>
    <row r="3316" spans="1:24" x14ac:dyDescent="0.3">
      <c r="A3316">
        <v>3315</v>
      </c>
      <c r="B3316" t="s">
        <v>31</v>
      </c>
      <c r="C3316" t="str">
        <f>_xlfn.XLOOKUP(B3316,Lookup_table!B:B,Lookup_table!C:C)</f>
        <v>Business</v>
      </c>
      <c r="D3316" t="s">
        <v>37</v>
      </c>
      <c r="E3316" t="s">
        <v>23</v>
      </c>
      <c r="F3316" t="s">
        <v>29</v>
      </c>
      <c r="G3316" t="s">
        <v>25</v>
      </c>
      <c r="H3316" t="str">
        <f t="shared" si="204"/>
        <v>Onsite/Hybrid</v>
      </c>
      <c r="I3316" t="s">
        <v>18</v>
      </c>
      <c r="J3316" t="str">
        <f t="shared" si="205"/>
        <v>7+ yrs</v>
      </c>
      <c r="K3316">
        <f t="shared" ca="1" si="207"/>
        <v>7</v>
      </c>
      <c r="L3316" t="s">
        <v>27</v>
      </c>
      <c r="M3316">
        <v>0</v>
      </c>
      <c r="N3316">
        <v>1</v>
      </c>
      <c r="O3316">
        <v>1</v>
      </c>
      <c r="P3316">
        <v>1</v>
      </c>
      <c r="Q3316">
        <v>1</v>
      </c>
      <c r="R3316">
        <f>SUM(M3316:N3316:O3316:P3316:Q3316)</f>
        <v>4</v>
      </c>
      <c r="S3316" s="1">
        <v>135609</v>
      </c>
      <c r="T3316" s="1" t="str">
        <f t="shared" si="206"/>
        <v>High</v>
      </c>
      <c r="U3316">
        <v>2</v>
      </c>
      <c r="V3316">
        <v>2025</v>
      </c>
      <c r="W3316" t="s">
        <v>28</v>
      </c>
      <c r="X3316">
        <v>4</v>
      </c>
    </row>
    <row r="3317" spans="1:24" x14ac:dyDescent="0.3">
      <c r="A3317">
        <v>3316</v>
      </c>
      <c r="B3317" t="s">
        <v>50</v>
      </c>
      <c r="C3317" t="str">
        <f>_xlfn.XLOOKUP(B3317,Lookup_table!B:B,Lookup_table!C:C)</f>
        <v>AI</v>
      </c>
      <c r="D3317" t="s">
        <v>34</v>
      </c>
      <c r="E3317" t="s">
        <v>15</v>
      </c>
      <c r="F3317" t="s">
        <v>16</v>
      </c>
      <c r="G3317" t="s">
        <v>25</v>
      </c>
      <c r="H3317" t="str">
        <f t="shared" si="204"/>
        <v>Onsite/Hybrid</v>
      </c>
      <c r="I3317" t="s">
        <v>26</v>
      </c>
      <c r="J3317" t="str">
        <f t="shared" si="205"/>
        <v>3-6 yrs</v>
      </c>
      <c r="K3317">
        <f t="shared" ca="1" si="207"/>
        <v>5</v>
      </c>
      <c r="L3317" t="s">
        <v>19</v>
      </c>
      <c r="M3317">
        <v>1</v>
      </c>
      <c r="N3317">
        <v>0</v>
      </c>
      <c r="O3317">
        <v>1</v>
      </c>
      <c r="P3317">
        <v>0</v>
      </c>
      <c r="Q3317">
        <v>1</v>
      </c>
      <c r="R3317">
        <f>SUM(M3317:N3317:O3317:P3317:Q3317)</f>
        <v>3</v>
      </c>
      <c r="S3317" s="1">
        <v>141970</v>
      </c>
      <c r="T3317" s="1" t="str">
        <f t="shared" si="206"/>
        <v>High</v>
      </c>
      <c r="U3317">
        <v>7</v>
      </c>
      <c r="V3317">
        <v>2024</v>
      </c>
      <c r="W3317" t="s">
        <v>20</v>
      </c>
      <c r="X3317">
        <v>4</v>
      </c>
    </row>
    <row r="3318" spans="1:24" x14ac:dyDescent="0.3">
      <c r="A3318">
        <v>3317</v>
      </c>
      <c r="B3318" t="s">
        <v>21</v>
      </c>
      <c r="C3318" t="str">
        <f>_xlfn.XLOOKUP(B3318,Lookup_table!B:B,Lookup_table!C:C)</f>
        <v>AI</v>
      </c>
      <c r="D3318" t="s">
        <v>22</v>
      </c>
      <c r="E3318" t="s">
        <v>32</v>
      </c>
      <c r="F3318" t="s">
        <v>44</v>
      </c>
      <c r="G3318" t="s">
        <v>30</v>
      </c>
      <c r="H3318" t="str">
        <f t="shared" si="204"/>
        <v>Onsite/Hybrid</v>
      </c>
      <c r="I3318" t="s">
        <v>35</v>
      </c>
      <c r="J3318" t="str">
        <f t="shared" si="205"/>
        <v>0-2 yrs</v>
      </c>
      <c r="K3318">
        <f t="shared" ca="1" si="207"/>
        <v>1</v>
      </c>
      <c r="L3318" t="s">
        <v>27</v>
      </c>
      <c r="M3318">
        <v>1</v>
      </c>
      <c r="N3318">
        <v>1</v>
      </c>
      <c r="O3318">
        <v>1</v>
      </c>
      <c r="P3318">
        <v>1</v>
      </c>
      <c r="Q3318">
        <v>1</v>
      </c>
      <c r="R3318">
        <f>SUM(M3318:N3318:O3318:P3318:Q3318)</f>
        <v>5</v>
      </c>
      <c r="S3318" s="1">
        <v>146761</v>
      </c>
      <c r="T3318" s="1" t="str">
        <f t="shared" si="206"/>
        <v>High</v>
      </c>
      <c r="U3318">
        <v>8</v>
      </c>
      <c r="V3318">
        <v>2026</v>
      </c>
      <c r="W3318" t="s">
        <v>28</v>
      </c>
      <c r="X3318">
        <v>2</v>
      </c>
    </row>
    <row r="3319" spans="1:24" x14ac:dyDescent="0.3">
      <c r="A3319">
        <v>3318</v>
      </c>
      <c r="B3319" t="s">
        <v>41</v>
      </c>
      <c r="C3319" t="str">
        <f>_xlfn.XLOOKUP(B3319,Lookup_table!B:B,Lookup_table!C:C)</f>
        <v>Data</v>
      </c>
      <c r="D3319" t="s">
        <v>37</v>
      </c>
      <c r="E3319" t="s">
        <v>42</v>
      </c>
      <c r="F3319" t="s">
        <v>44</v>
      </c>
      <c r="G3319" t="s">
        <v>25</v>
      </c>
      <c r="H3319" t="str">
        <f t="shared" si="204"/>
        <v>Onsite/Hybrid</v>
      </c>
      <c r="I3319" t="s">
        <v>35</v>
      </c>
      <c r="J3319" t="str">
        <f t="shared" si="205"/>
        <v>0-2 yrs</v>
      </c>
      <c r="K3319">
        <f t="shared" ca="1" si="207"/>
        <v>2</v>
      </c>
      <c r="L3319" t="s">
        <v>19</v>
      </c>
      <c r="M3319">
        <v>0</v>
      </c>
      <c r="N3319">
        <v>0</v>
      </c>
      <c r="O3319">
        <v>1</v>
      </c>
      <c r="P3319">
        <v>0</v>
      </c>
      <c r="Q3319">
        <v>0</v>
      </c>
      <c r="R3319">
        <f>SUM(M3319:N3319:O3319:P3319:Q3319)</f>
        <v>1</v>
      </c>
      <c r="S3319" s="1">
        <v>63202</v>
      </c>
      <c r="T3319" s="1" t="str">
        <f t="shared" si="206"/>
        <v>Low</v>
      </c>
      <c r="U3319">
        <v>7</v>
      </c>
      <c r="V3319">
        <v>2021</v>
      </c>
      <c r="W3319" t="s">
        <v>20</v>
      </c>
      <c r="X3319">
        <v>4</v>
      </c>
    </row>
    <row r="3320" spans="1:24" x14ac:dyDescent="0.3">
      <c r="A3320">
        <v>3319</v>
      </c>
      <c r="B3320" t="s">
        <v>21</v>
      </c>
      <c r="C3320" t="str">
        <f>_xlfn.XLOOKUP(B3320,Lookup_table!B:B,Lookup_table!C:C)</f>
        <v>AI</v>
      </c>
      <c r="D3320" t="s">
        <v>22</v>
      </c>
      <c r="E3320" t="s">
        <v>23</v>
      </c>
      <c r="F3320" t="s">
        <v>44</v>
      </c>
      <c r="G3320" t="s">
        <v>25</v>
      </c>
      <c r="H3320" t="str">
        <f t="shared" si="204"/>
        <v>Onsite/Hybrid</v>
      </c>
      <c r="I3320" t="s">
        <v>26</v>
      </c>
      <c r="J3320" t="str">
        <f t="shared" si="205"/>
        <v>3-6 yrs</v>
      </c>
      <c r="K3320">
        <f t="shared" ca="1" si="207"/>
        <v>3</v>
      </c>
      <c r="L3320" t="s">
        <v>39</v>
      </c>
      <c r="M3320">
        <v>1</v>
      </c>
      <c r="N3320">
        <v>0</v>
      </c>
      <c r="O3320">
        <v>0</v>
      </c>
      <c r="P3320">
        <v>0</v>
      </c>
      <c r="Q3320">
        <v>1</v>
      </c>
      <c r="R3320">
        <f>SUM(M3320:N3320:O3320:P3320:Q3320)</f>
        <v>2</v>
      </c>
      <c r="S3320" s="1">
        <v>142951</v>
      </c>
      <c r="T3320" s="1" t="str">
        <f t="shared" si="206"/>
        <v>High</v>
      </c>
      <c r="U3320">
        <v>2</v>
      </c>
      <c r="V3320">
        <v>2024</v>
      </c>
      <c r="W3320" t="s">
        <v>20</v>
      </c>
      <c r="X3320">
        <v>5</v>
      </c>
    </row>
    <row r="3321" spans="1:24" x14ac:dyDescent="0.3">
      <c r="A3321">
        <v>3320</v>
      </c>
      <c r="B3321" t="s">
        <v>33</v>
      </c>
      <c r="C3321" t="str">
        <f>_xlfn.XLOOKUP(B3321,Lookup_table!B:B,Lookup_table!C:C)</f>
        <v>Data</v>
      </c>
      <c r="D3321" t="s">
        <v>34</v>
      </c>
      <c r="E3321" t="s">
        <v>38</v>
      </c>
      <c r="F3321" t="s">
        <v>51</v>
      </c>
      <c r="G3321" t="s">
        <v>17</v>
      </c>
      <c r="H3321" t="str">
        <f t="shared" si="204"/>
        <v>Remote</v>
      </c>
      <c r="I3321" t="s">
        <v>18</v>
      </c>
      <c r="J3321" t="str">
        <f t="shared" si="205"/>
        <v>7+ yrs</v>
      </c>
      <c r="K3321">
        <f t="shared" ca="1" si="207"/>
        <v>13</v>
      </c>
      <c r="L3321" t="s">
        <v>27</v>
      </c>
      <c r="M3321">
        <v>0</v>
      </c>
      <c r="N3321">
        <v>0</v>
      </c>
      <c r="O3321">
        <v>1</v>
      </c>
      <c r="P3321">
        <v>0</v>
      </c>
      <c r="Q3321">
        <v>1</v>
      </c>
      <c r="R3321">
        <f>SUM(M3321:N3321:O3321:P3321:Q3321)</f>
        <v>2</v>
      </c>
      <c r="S3321" s="1">
        <v>120923</v>
      </c>
      <c r="T3321" s="1" t="str">
        <f t="shared" si="206"/>
        <v>High</v>
      </c>
      <c r="U3321">
        <v>2</v>
      </c>
      <c r="V3321">
        <v>2022</v>
      </c>
      <c r="W3321" t="s">
        <v>20</v>
      </c>
      <c r="X3321">
        <v>4</v>
      </c>
    </row>
    <row r="3322" spans="1:24" x14ac:dyDescent="0.3">
      <c r="A3322">
        <v>3321</v>
      </c>
      <c r="B3322" t="s">
        <v>50</v>
      </c>
      <c r="C3322" t="str">
        <f>_xlfn.XLOOKUP(B3322,Lookup_table!B:B,Lookup_table!C:C)</f>
        <v>AI</v>
      </c>
      <c r="D3322" t="s">
        <v>22</v>
      </c>
      <c r="E3322" t="s">
        <v>38</v>
      </c>
      <c r="F3322" t="s">
        <v>16</v>
      </c>
      <c r="G3322" t="s">
        <v>25</v>
      </c>
      <c r="H3322" t="str">
        <f t="shared" si="204"/>
        <v>Onsite/Hybrid</v>
      </c>
      <c r="I3322" t="s">
        <v>35</v>
      </c>
      <c r="J3322" t="str">
        <f t="shared" si="205"/>
        <v>0-2 yrs</v>
      </c>
      <c r="K3322">
        <f t="shared" ca="1" si="207"/>
        <v>1</v>
      </c>
      <c r="L3322" t="s">
        <v>39</v>
      </c>
      <c r="M3322">
        <v>1</v>
      </c>
      <c r="N3322">
        <v>1</v>
      </c>
      <c r="O3322">
        <v>0</v>
      </c>
      <c r="P3322">
        <v>1</v>
      </c>
      <c r="Q3322">
        <v>0</v>
      </c>
      <c r="R3322">
        <f>SUM(M3322:N3322:O3322:P3322:Q3322)</f>
        <v>3</v>
      </c>
      <c r="S3322" s="1">
        <v>126544</v>
      </c>
      <c r="T3322" s="1" t="str">
        <f t="shared" si="206"/>
        <v>High</v>
      </c>
      <c r="U3322">
        <v>9</v>
      </c>
      <c r="V3322">
        <v>2020</v>
      </c>
      <c r="W3322" t="s">
        <v>34</v>
      </c>
      <c r="X3322">
        <v>3</v>
      </c>
    </row>
    <row r="3323" spans="1:24" x14ac:dyDescent="0.3">
      <c r="A3323">
        <v>3322</v>
      </c>
      <c r="B3323" t="s">
        <v>50</v>
      </c>
      <c r="C3323" t="str">
        <f>_xlfn.XLOOKUP(B3323,Lookup_table!B:B,Lookup_table!C:C)</f>
        <v>AI</v>
      </c>
      <c r="D3323" t="s">
        <v>37</v>
      </c>
      <c r="E3323" t="s">
        <v>23</v>
      </c>
      <c r="F3323" t="s">
        <v>52</v>
      </c>
      <c r="G3323" t="s">
        <v>30</v>
      </c>
      <c r="H3323" t="str">
        <f t="shared" si="204"/>
        <v>Onsite/Hybrid</v>
      </c>
      <c r="I3323" t="s">
        <v>26</v>
      </c>
      <c r="J3323" t="str">
        <f t="shared" si="205"/>
        <v>3-6 yrs</v>
      </c>
      <c r="K3323">
        <f t="shared" ca="1" si="207"/>
        <v>6</v>
      </c>
      <c r="L3323" t="s">
        <v>27</v>
      </c>
      <c r="M3323">
        <v>1</v>
      </c>
      <c r="N3323">
        <v>1</v>
      </c>
      <c r="O3323">
        <v>1</v>
      </c>
      <c r="P3323">
        <v>1</v>
      </c>
      <c r="Q3323">
        <v>1</v>
      </c>
      <c r="R3323">
        <f>SUM(M3323:N3323:O3323:P3323:Q3323)</f>
        <v>5</v>
      </c>
      <c r="S3323" s="1">
        <v>152259</v>
      </c>
      <c r="T3323" s="1" t="str">
        <f t="shared" si="206"/>
        <v>High</v>
      </c>
      <c r="U3323">
        <v>11</v>
      </c>
      <c r="V3323">
        <v>2026</v>
      </c>
      <c r="W3323" t="s">
        <v>28</v>
      </c>
      <c r="X3323">
        <v>5</v>
      </c>
    </row>
    <row r="3324" spans="1:24" x14ac:dyDescent="0.3">
      <c r="A3324">
        <v>3323</v>
      </c>
      <c r="B3324" t="s">
        <v>41</v>
      </c>
      <c r="C3324" t="str">
        <f>_xlfn.XLOOKUP(B3324,Lookup_table!B:B,Lookup_table!C:C)</f>
        <v>Data</v>
      </c>
      <c r="D3324" t="s">
        <v>14</v>
      </c>
      <c r="E3324" t="s">
        <v>15</v>
      </c>
      <c r="F3324" t="s">
        <v>51</v>
      </c>
      <c r="G3324" t="s">
        <v>25</v>
      </c>
      <c r="H3324" t="str">
        <f t="shared" si="204"/>
        <v>Onsite/Hybrid</v>
      </c>
      <c r="I3324" t="s">
        <v>35</v>
      </c>
      <c r="J3324" t="str">
        <f t="shared" si="205"/>
        <v>0-2 yrs</v>
      </c>
      <c r="K3324">
        <f t="shared" ca="1" si="207"/>
        <v>2</v>
      </c>
      <c r="L3324" t="s">
        <v>27</v>
      </c>
      <c r="M3324">
        <v>0</v>
      </c>
      <c r="N3324">
        <v>1</v>
      </c>
      <c r="O3324">
        <v>1</v>
      </c>
      <c r="P3324">
        <v>1</v>
      </c>
      <c r="Q3324">
        <v>0</v>
      </c>
      <c r="R3324">
        <f>SUM(M3324:N3324:O3324:P3324:Q3324)</f>
        <v>3</v>
      </c>
      <c r="S3324" s="1">
        <v>84382</v>
      </c>
      <c r="T3324" s="1" t="str">
        <f t="shared" si="206"/>
        <v>Medium</v>
      </c>
      <c r="U3324">
        <v>7</v>
      </c>
      <c r="V3324">
        <v>2024</v>
      </c>
      <c r="W3324" t="s">
        <v>28</v>
      </c>
      <c r="X3324">
        <v>4</v>
      </c>
    </row>
    <row r="3325" spans="1:24" x14ac:dyDescent="0.3">
      <c r="A3325">
        <v>3324</v>
      </c>
      <c r="B3325" t="s">
        <v>41</v>
      </c>
      <c r="C3325" t="str">
        <f>_xlfn.XLOOKUP(B3325,Lookup_table!B:B,Lookup_table!C:C)</f>
        <v>Data</v>
      </c>
      <c r="D3325" t="s">
        <v>34</v>
      </c>
      <c r="E3325" t="s">
        <v>38</v>
      </c>
      <c r="F3325" t="s">
        <v>51</v>
      </c>
      <c r="G3325" t="s">
        <v>25</v>
      </c>
      <c r="H3325" t="str">
        <f t="shared" si="204"/>
        <v>Onsite/Hybrid</v>
      </c>
      <c r="I3325" t="s">
        <v>18</v>
      </c>
      <c r="J3325" t="str">
        <f t="shared" si="205"/>
        <v>7+ yrs</v>
      </c>
      <c r="K3325">
        <f t="shared" ca="1" si="207"/>
        <v>8</v>
      </c>
      <c r="L3325" t="s">
        <v>39</v>
      </c>
      <c r="M3325">
        <v>0</v>
      </c>
      <c r="N3325">
        <v>1</v>
      </c>
      <c r="O3325">
        <v>0</v>
      </c>
      <c r="P3325">
        <v>0</v>
      </c>
      <c r="Q3325">
        <v>1</v>
      </c>
      <c r="R3325">
        <f>SUM(M3325:N3325:O3325:P3325:Q3325)</f>
        <v>2</v>
      </c>
      <c r="S3325" s="1">
        <v>112153</v>
      </c>
      <c r="T3325" s="1" t="str">
        <f t="shared" si="206"/>
        <v>Medium</v>
      </c>
      <c r="U3325">
        <v>10</v>
      </c>
      <c r="V3325">
        <v>2024</v>
      </c>
      <c r="W3325" t="s">
        <v>20</v>
      </c>
      <c r="X3325">
        <v>3</v>
      </c>
    </row>
    <row r="3326" spans="1:24" x14ac:dyDescent="0.3">
      <c r="A3326">
        <v>3325</v>
      </c>
      <c r="B3326" t="s">
        <v>33</v>
      </c>
      <c r="C3326" t="str">
        <f>_xlfn.XLOOKUP(B3326,Lookup_table!B:B,Lookup_table!C:C)</f>
        <v>Data</v>
      </c>
      <c r="D3326" t="s">
        <v>22</v>
      </c>
      <c r="E3326" t="s">
        <v>15</v>
      </c>
      <c r="F3326" t="s">
        <v>24</v>
      </c>
      <c r="G3326" t="s">
        <v>30</v>
      </c>
      <c r="H3326" t="str">
        <f t="shared" si="204"/>
        <v>Onsite/Hybrid</v>
      </c>
      <c r="I3326" t="s">
        <v>26</v>
      </c>
      <c r="J3326" t="str">
        <f t="shared" si="205"/>
        <v>3-6 yrs</v>
      </c>
      <c r="K3326">
        <f t="shared" ca="1" si="207"/>
        <v>5</v>
      </c>
      <c r="L3326" t="s">
        <v>39</v>
      </c>
      <c r="M3326">
        <v>1</v>
      </c>
      <c r="N3326">
        <v>1</v>
      </c>
      <c r="O3326">
        <v>1</v>
      </c>
      <c r="P3326">
        <v>0</v>
      </c>
      <c r="Q3326">
        <v>0</v>
      </c>
      <c r="R3326">
        <f>SUM(M3326:N3326:O3326:P3326:Q3326)</f>
        <v>3</v>
      </c>
      <c r="S3326" s="1">
        <v>112774</v>
      </c>
      <c r="T3326" s="1" t="str">
        <f t="shared" si="206"/>
        <v>Medium</v>
      </c>
      <c r="U3326">
        <v>2</v>
      </c>
      <c r="V3326">
        <v>2020</v>
      </c>
      <c r="W3326" t="s">
        <v>34</v>
      </c>
      <c r="X3326">
        <v>1</v>
      </c>
    </row>
    <row r="3327" spans="1:24" x14ac:dyDescent="0.3">
      <c r="A3327">
        <v>3326</v>
      </c>
      <c r="B3327" t="s">
        <v>21</v>
      </c>
      <c r="C3327" t="str">
        <f>_xlfn.XLOOKUP(B3327,Lookup_table!B:B,Lookup_table!C:C)</f>
        <v>AI</v>
      </c>
      <c r="D3327" t="s">
        <v>37</v>
      </c>
      <c r="E3327" t="s">
        <v>42</v>
      </c>
      <c r="F3327" t="s">
        <v>51</v>
      </c>
      <c r="G3327" t="s">
        <v>17</v>
      </c>
      <c r="H3327" t="str">
        <f t="shared" si="204"/>
        <v>Remote</v>
      </c>
      <c r="I3327" t="s">
        <v>26</v>
      </c>
      <c r="J3327" t="str">
        <f t="shared" si="205"/>
        <v>3-6 yrs</v>
      </c>
      <c r="K3327">
        <f t="shared" ca="1" si="207"/>
        <v>5</v>
      </c>
      <c r="L3327" t="s">
        <v>19</v>
      </c>
      <c r="M3327">
        <v>1</v>
      </c>
      <c r="N3327">
        <v>0</v>
      </c>
      <c r="O3327">
        <v>0</v>
      </c>
      <c r="P3327">
        <v>0</v>
      </c>
      <c r="Q3327">
        <v>1</v>
      </c>
      <c r="R3327">
        <f>SUM(M3327:N3327:O3327:P3327:Q3327)</f>
        <v>2</v>
      </c>
      <c r="S3327" s="1">
        <v>126570</v>
      </c>
      <c r="T3327" s="1" t="str">
        <f t="shared" si="206"/>
        <v>High</v>
      </c>
      <c r="U3327">
        <v>9</v>
      </c>
      <c r="V3327">
        <v>2020</v>
      </c>
      <c r="W3327" t="s">
        <v>34</v>
      </c>
      <c r="X3327">
        <v>5</v>
      </c>
    </row>
    <row r="3328" spans="1:24" x14ac:dyDescent="0.3">
      <c r="A3328">
        <v>3327</v>
      </c>
      <c r="B3328" t="s">
        <v>21</v>
      </c>
      <c r="C3328" t="str">
        <f>_xlfn.XLOOKUP(B3328,Lookup_table!B:B,Lookup_table!C:C)</f>
        <v>AI</v>
      </c>
      <c r="D3328" t="s">
        <v>22</v>
      </c>
      <c r="E3328" t="s">
        <v>40</v>
      </c>
      <c r="F3328" t="s">
        <v>44</v>
      </c>
      <c r="G3328" t="s">
        <v>30</v>
      </c>
      <c r="H3328" t="str">
        <f t="shared" si="204"/>
        <v>Onsite/Hybrid</v>
      </c>
      <c r="I3328" t="s">
        <v>26</v>
      </c>
      <c r="J3328" t="str">
        <f t="shared" si="205"/>
        <v>3-6 yrs</v>
      </c>
      <c r="K3328">
        <f t="shared" ca="1" si="207"/>
        <v>4</v>
      </c>
      <c r="L3328" t="s">
        <v>19</v>
      </c>
      <c r="M3328">
        <v>1</v>
      </c>
      <c r="N3328">
        <v>0</v>
      </c>
      <c r="O3328">
        <v>1</v>
      </c>
      <c r="P3328">
        <v>0</v>
      </c>
      <c r="Q3328">
        <v>0</v>
      </c>
      <c r="R3328">
        <f>SUM(M3328:N3328:O3328:P3328:Q3328)</f>
        <v>2</v>
      </c>
      <c r="S3328" s="1">
        <v>154352</v>
      </c>
      <c r="T3328" s="1" t="str">
        <f t="shared" si="206"/>
        <v>High</v>
      </c>
      <c r="U3328">
        <v>5</v>
      </c>
      <c r="V3328">
        <v>2025</v>
      </c>
      <c r="W3328" t="s">
        <v>34</v>
      </c>
      <c r="X3328">
        <v>3</v>
      </c>
    </row>
    <row r="3329" spans="1:24" x14ac:dyDescent="0.3">
      <c r="A3329">
        <v>3328</v>
      </c>
      <c r="B3329" t="s">
        <v>50</v>
      </c>
      <c r="C3329" t="str">
        <f>_xlfn.XLOOKUP(B3329,Lookup_table!B:B,Lookup_table!C:C)</f>
        <v>AI</v>
      </c>
      <c r="D3329" t="s">
        <v>14</v>
      </c>
      <c r="E3329" t="s">
        <v>32</v>
      </c>
      <c r="F3329" t="s">
        <v>51</v>
      </c>
      <c r="G3329" t="s">
        <v>30</v>
      </c>
      <c r="H3329" t="str">
        <f t="shared" si="204"/>
        <v>Onsite/Hybrid</v>
      </c>
      <c r="I3329" t="s">
        <v>35</v>
      </c>
      <c r="J3329" t="str">
        <f t="shared" si="205"/>
        <v>0-2 yrs</v>
      </c>
      <c r="K3329">
        <f t="shared" ca="1" si="207"/>
        <v>0</v>
      </c>
      <c r="L3329" t="s">
        <v>39</v>
      </c>
      <c r="M3329">
        <v>1</v>
      </c>
      <c r="N3329">
        <v>1</v>
      </c>
      <c r="O3329">
        <v>0</v>
      </c>
      <c r="P3329">
        <v>0</v>
      </c>
      <c r="Q3329">
        <v>1</v>
      </c>
      <c r="R3329">
        <f>SUM(M3329:N3329:O3329:P3329:Q3329)</f>
        <v>3</v>
      </c>
      <c r="S3329" s="1">
        <v>99671</v>
      </c>
      <c r="T3329" s="1" t="str">
        <f t="shared" si="206"/>
        <v>Medium</v>
      </c>
      <c r="U3329">
        <v>12</v>
      </c>
      <c r="V3329">
        <v>2023</v>
      </c>
      <c r="W3329" t="s">
        <v>20</v>
      </c>
      <c r="X3329">
        <v>5</v>
      </c>
    </row>
    <row r="3330" spans="1:24" x14ac:dyDescent="0.3">
      <c r="A3330">
        <v>3329</v>
      </c>
      <c r="B3330" t="s">
        <v>50</v>
      </c>
      <c r="C3330" t="str">
        <f>_xlfn.XLOOKUP(B3330,Lookup_table!B:B,Lookup_table!C:C)</f>
        <v>AI</v>
      </c>
      <c r="D3330" t="s">
        <v>14</v>
      </c>
      <c r="E3330" t="s">
        <v>23</v>
      </c>
      <c r="F3330" t="s">
        <v>51</v>
      </c>
      <c r="G3330" t="s">
        <v>25</v>
      </c>
      <c r="H3330" t="str">
        <f t="shared" ref="H3330:H3393" si="208">IF(G3330="Remote","Remote","Onsite/Hybrid")</f>
        <v>Onsite/Hybrid</v>
      </c>
      <c r="I3330" t="s">
        <v>35</v>
      </c>
      <c r="J3330" t="str">
        <f t="shared" ref="J3330:J3393" si="209">IF(I3330="Entry","0-2 yrs",IF(I3330="Mid","3-6 yrs","7+ yrs"))</f>
        <v>0-2 yrs</v>
      </c>
      <c r="K3330">
        <f t="shared" ca="1" si="207"/>
        <v>0</v>
      </c>
      <c r="L3330" t="s">
        <v>39</v>
      </c>
      <c r="M3330">
        <v>0</v>
      </c>
      <c r="N3330">
        <v>0</v>
      </c>
      <c r="O3330">
        <v>1</v>
      </c>
      <c r="P3330">
        <v>0</v>
      </c>
      <c r="Q3330">
        <v>1</v>
      </c>
      <c r="R3330">
        <f>SUM(M3330:N3330:O3330:P3330:Q3330)</f>
        <v>2</v>
      </c>
      <c r="S3330" s="1">
        <v>111067</v>
      </c>
      <c r="T3330" s="1" t="str">
        <f t="shared" ref="T3330:T3393" si="210">IF(S3330&lt;=70000,"Low",IF(S3330&lt;=120000,"Medium","High"))</f>
        <v>Medium</v>
      </c>
      <c r="U3330">
        <v>2</v>
      </c>
      <c r="V3330">
        <v>2022</v>
      </c>
      <c r="W3330" t="s">
        <v>28</v>
      </c>
      <c r="X3330">
        <v>9</v>
      </c>
    </row>
    <row r="3331" spans="1:24" x14ac:dyDescent="0.3">
      <c r="A3331">
        <v>3330</v>
      </c>
      <c r="B3331" t="s">
        <v>31</v>
      </c>
      <c r="C3331" t="str">
        <f>_xlfn.XLOOKUP(B3331,Lookup_table!B:B,Lookup_table!C:C)</f>
        <v>Business</v>
      </c>
      <c r="D3331" t="s">
        <v>14</v>
      </c>
      <c r="E3331" t="s">
        <v>32</v>
      </c>
      <c r="F3331" t="s">
        <v>16</v>
      </c>
      <c r="G3331" t="s">
        <v>30</v>
      </c>
      <c r="H3331" t="str">
        <f t="shared" si="208"/>
        <v>Onsite/Hybrid</v>
      </c>
      <c r="I3331" t="s">
        <v>18</v>
      </c>
      <c r="J3331" t="str">
        <f t="shared" si="209"/>
        <v>7+ yrs</v>
      </c>
      <c r="K3331">
        <f t="shared" ref="K3331:K3394" ca="1" si="211">IF(J3331="0-2 yrs",RANDBETWEEN(0,2),IF(J3331="3-6 yrs", RANDBETWEEN(3,6),IF(J3331="7+ yrs", RANDBETWEEN(7,15)," ")))</f>
        <v>12</v>
      </c>
      <c r="L3331" t="s">
        <v>19</v>
      </c>
      <c r="M3331">
        <v>0</v>
      </c>
      <c r="N3331">
        <v>0</v>
      </c>
      <c r="O3331">
        <v>0</v>
      </c>
      <c r="P3331">
        <v>1</v>
      </c>
      <c r="Q3331">
        <v>0</v>
      </c>
      <c r="R3331">
        <f>SUM(M3331:N3331:O3331:P3331:Q3331)</f>
        <v>1</v>
      </c>
      <c r="S3331" s="1">
        <v>110388</v>
      </c>
      <c r="T3331" s="1" t="str">
        <f t="shared" si="210"/>
        <v>Medium</v>
      </c>
      <c r="U3331">
        <v>12</v>
      </c>
      <c r="V3331">
        <v>2021</v>
      </c>
      <c r="W3331" t="s">
        <v>28</v>
      </c>
      <c r="X3331">
        <v>8</v>
      </c>
    </row>
    <row r="3332" spans="1:24" x14ac:dyDescent="0.3">
      <c r="A3332">
        <v>3331</v>
      </c>
      <c r="B3332" t="s">
        <v>41</v>
      </c>
      <c r="C3332" t="str">
        <f>_xlfn.XLOOKUP(B3332,Lookup_table!B:B,Lookup_table!C:C)</f>
        <v>Data</v>
      </c>
      <c r="D3332" t="s">
        <v>34</v>
      </c>
      <c r="E3332" t="s">
        <v>23</v>
      </c>
      <c r="F3332" t="s">
        <v>24</v>
      </c>
      <c r="G3332" t="s">
        <v>17</v>
      </c>
      <c r="H3332" t="str">
        <f t="shared" si="208"/>
        <v>Remote</v>
      </c>
      <c r="I3332" t="s">
        <v>35</v>
      </c>
      <c r="J3332" t="str">
        <f t="shared" si="209"/>
        <v>0-2 yrs</v>
      </c>
      <c r="K3332">
        <f t="shared" ca="1" si="211"/>
        <v>2</v>
      </c>
      <c r="L3332" t="s">
        <v>27</v>
      </c>
      <c r="M3332">
        <v>0</v>
      </c>
      <c r="N3332">
        <v>1</v>
      </c>
      <c r="O3332">
        <v>1</v>
      </c>
      <c r="P3332">
        <v>1</v>
      </c>
      <c r="Q3332">
        <v>0</v>
      </c>
      <c r="R3332">
        <f>SUM(M3332:N3332:O3332:P3332:Q3332)</f>
        <v>3</v>
      </c>
      <c r="S3332" s="1">
        <v>78662</v>
      </c>
      <c r="T3332" s="1" t="str">
        <f t="shared" si="210"/>
        <v>Medium</v>
      </c>
      <c r="U3332">
        <v>9</v>
      </c>
      <c r="V3332">
        <v>2026</v>
      </c>
      <c r="W3332" t="s">
        <v>28</v>
      </c>
      <c r="X3332">
        <v>6</v>
      </c>
    </row>
    <row r="3333" spans="1:24" x14ac:dyDescent="0.3">
      <c r="A3333">
        <v>3332</v>
      </c>
      <c r="B3333" t="s">
        <v>41</v>
      </c>
      <c r="C3333" t="str">
        <f>_xlfn.XLOOKUP(B3333,Lookup_table!B:B,Lookup_table!C:C)</f>
        <v>Data</v>
      </c>
      <c r="D3333" t="s">
        <v>34</v>
      </c>
      <c r="E3333" t="s">
        <v>38</v>
      </c>
      <c r="F3333" t="s">
        <v>29</v>
      </c>
      <c r="G3333" t="s">
        <v>30</v>
      </c>
      <c r="H3333" t="str">
        <f t="shared" si="208"/>
        <v>Onsite/Hybrid</v>
      </c>
      <c r="I3333" t="s">
        <v>35</v>
      </c>
      <c r="J3333" t="str">
        <f t="shared" si="209"/>
        <v>0-2 yrs</v>
      </c>
      <c r="K3333">
        <f t="shared" ca="1" si="211"/>
        <v>2</v>
      </c>
      <c r="L3333" t="s">
        <v>39</v>
      </c>
      <c r="M3333">
        <v>1</v>
      </c>
      <c r="N3333">
        <v>0</v>
      </c>
      <c r="O3333">
        <v>1</v>
      </c>
      <c r="P3333">
        <v>0</v>
      </c>
      <c r="Q3333">
        <v>0</v>
      </c>
      <c r="R3333">
        <f>SUM(M3333:N3333:O3333:P3333:Q3333)</f>
        <v>2</v>
      </c>
      <c r="S3333" s="1">
        <v>68946</v>
      </c>
      <c r="T3333" s="1" t="str">
        <f t="shared" si="210"/>
        <v>Low</v>
      </c>
      <c r="U3333">
        <v>10</v>
      </c>
      <c r="V3333">
        <v>2023</v>
      </c>
      <c r="W3333" t="s">
        <v>20</v>
      </c>
      <c r="X3333">
        <v>1</v>
      </c>
    </row>
    <row r="3334" spans="1:24" x14ac:dyDescent="0.3">
      <c r="A3334">
        <v>3333</v>
      </c>
      <c r="B3334" t="s">
        <v>41</v>
      </c>
      <c r="C3334" t="str">
        <f>_xlfn.XLOOKUP(B3334,Lookup_table!B:B,Lookup_table!C:C)</f>
        <v>Data</v>
      </c>
      <c r="D3334" t="s">
        <v>14</v>
      </c>
      <c r="E3334" t="s">
        <v>23</v>
      </c>
      <c r="F3334" t="s">
        <v>24</v>
      </c>
      <c r="G3334" t="s">
        <v>30</v>
      </c>
      <c r="H3334" t="str">
        <f t="shared" si="208"/>
        <v>Onsite/Hybrid</v>
      </c>
      <c r="I3334" t="s">
        <v>18</v>
      </c>
      <c r="J3334" t="str">
        <f t="shared" si="209"/>
        <v>7+ yrs</v>
      </c>
      <c r="K3334">
        <f t="shared" ca="1" si="211"/>
        <v>10</v>
      </c>
      <c r="L3334" t="s">
        <v>19</v>
      </c>
      <c r="M3334">
        <v>0</v>
      </c>
      <c r="N3334">
        <v>0</v>
      </c>
      <c r="O3334">
        <v>1</v>
      </c>
      <c r="P3334">
        <v>1</v>
      </c>
      <c r="Q3334">
        <v>0</v>
      </c>
      <c r="R3334">
        <f>SUM(M3334:N3334:O3334:P3334:Q3334)</f>
        <v>2</v>
      </c>
      <c r="S3334" s="1">
        <v>130752</v>
      </c>
      <c r="T3334" s="1" t="str">
        <f t="shared" si="210"/>
        <v>High</v>
      </c>
      <c r="U3334">
        <v>12</v>
      </c>
      <c r="V3334">
        <v>2024</v>
      </c>
      <c r="W3334" t="s">
        <v>28</v>
      </c>
      <c r="X3334">
        <v>9</v>
      </c>
    </row>
    <row r="3335" spans="1:24" x14ac:dyDescent="0.3">
      <c r="A3335">
        <v>3334</v>
      </c>
      <c r="B3335" t="s">
        <v>50</v>
      </c>
      <c r="C3335" t="str">
        <f>_xlfn.XLOOKUP(B3335,Lookup_table!B:B,Lookup_table!C:C)</f>
        <v>AI</v>
      </c>
      <c r="D3335" t="s">
        <v>34</v>
      </c>
      <c r="E3335" t="s">
        <v>42</v>
      </c>
      <c r="F3335" t="s">
        <v>29</v>
      </c>
      <c r="G3335" t="s">
        <v>30</v>
      </c>
      <c r="H3335" t="str">
        <f t="shared" si="208"/>
        <v>Onsite/Hybrid</v>
      </c>
      <c r="I3335" t="s">
        <v>18</v>
      </c>
      <c r="J3335" t="str">
        <f t="shared" si="209"/>
        <v>7+ yrs</v>
      </c>
      <c r="K3335">
        <f t="shared" ca="1" si="211"/>
        <v>9</v>
      </c>
      <c r="L3335" t="s">
        <v>27</v>
      </c>
      <c r="M3335">
        <v>0</v>
      </c>
      <c r="N3335">
        <v>1</v>
      </c>
      <c r="O3335">
        <v>0</v>
      </c>
      <c r="P3335">
        <v>0</v>
      </c>
      <c r="Q3335">
        <v>0</v>
      </c>
      <c r="R3335">
        <f>SUM(M3335:N3335:O3335:P3335:Q3335)</f>
        <v>1</v>
      </c>
      <c r="S3335" s="1">
        <v>140029</v>
      </c>
      <c r="T3335" s="1" t="str">
        <f t="shared" si="210"/>
        <v>High</v>
      </c>
      <c r="U3335">
        <v>5</v>
      </c>
      <c r="V3335">
        <v>2022</v>
      </c>
      <c r="W3335" t="s">
        <v>34</v>
      </c>
      <c r="X3335">
        <v>2</v>
      </c>
    </row>
    <row r="3336" spans="1:24" x14ac:dyDescent="0.3">
      <c r="A3336">
        <v>3335</v>
      </c>
      <c r="B3336" t="s">
        <v>21</v>
      </c>
      <c r="C3336" t="str">
        <f>_xlfn.XLOOKUP(B3336,Lookup_table!B:B,Lookup_table!C:C)</f>
        <v>AI</v>
      </c>
      <c r="D3336" t="s">
        <v>22</v>
      </c>
      <c r="E3336" t="s">
        <v>42</v>
      </c>
      <c r="F3336" t="s">
        <v>44</v>
      </c>
      <c r="G3336" t="s">
        <v>17</v>
      </c>
      <c r="H3336" t="str">
        <f t="shared" si="208"/>
        <v>Remote</v>
      </c>
      <c r="I3336" t="s">
        <v>26</v>
      </c>
      <c r="J3336" t="str">
        <f t="shared" si="209"/>
        <v>3-6 yrs</v>
      </c>
      <c r="K3336">
        <f t="shared" ca="1" si="211"/>
        <v>4</v>
      </c>
      <c r="L3336" t="s">
        <v>27</v>
      </c>
      <c r="M3336">
        <v>1</v>
      </c>
      <c r="N3336">
        <v>0</v>
      </c>
      <c r="O3336">
        <v>1</v>
      </c>
      <c r="P3336">
        <v>0</v>
      </c>
      <c r="Q3336">
        <v>1</v>
      </c>
      <c r="R3336">
        <f>SUM(M3336:N3336:O3336:P3336:Q3336)</f>
        <v>3</v>
      </c>
      <c r="S3336" s="1">
        <v>164721</v>
      </c>
      <c r="T3336" s="1" t="str">
        <f t="shared" si="210"/>
        <v>High</v>
      </c>
      <c r="U3336">
        <v>7</v>
      </c>
      <c r="V3336">
        <v>2024</v>
      </c>
      <c r="W3336" t="s">
        <v>34</v>
      </c>
      <c r="X3336">
        <v>1</v>
      </c>
    </row>
    <row r="3337" spans="1:24" x14ac:dyDescent="0.3">
      <c r="A3337">
        <v>3336</v>
      </c>
      <c r="B3337" t="s">
        <v>33</v>
      </c>
      <c r="C3337" t="str">
        <f>_xlfn.XLOOKUP(B3337,Lookup_table!B:B,Lookup_table!C:C)</f>
        <v>Data</v>
      </c>
      <c r="D3337" t="s">
        <v>14</v>
      </c>
      <c r="E3337" t="s">
        <v>23</v>
      </c>
      <c r="F3337" t="s">
        <v>16</v>
      </c>
      <c r="G3337" t="s">
        <v>17</v>
      </c>
      <c r="H3337" t="str">
        <f t="shared" si="208"/>
        <v>Remote</v>
      </c>
      <c r="I3337" t="s">
        <v>18</v>
      </c>
      <c r="J3337" t="str">
        <f t="shared" si="209"/>
        <v>7+ yrs</v>
      </c>
      <c r="K3337">
        <f t="shared" ca="1" si="211"/>
        <v>11</v>
      </c>
      <c r="L3337" t="s">
        <v>39</v>
      </c>
      <c r="M3337">
        <v>1</v>
      </c>
      <c r="N3337">
        <v>1</v>
      </c>
      <c r="O3337">
        <v>1</v>
      </c>
      <c r="P3337">
        <v>0</v>
      </c>
      <c r="Q3337">
        <v>0</v>
      </c>
      <c r="R3337">
        <f>SUM(M3337:N3337:O3337:P3337:Q3337)</f>
        <v>3</v>
      </c>
      <c r="S3337" s="1">
        <v>112387</v>
      </c>
      <c r="T3337" s="1" t="str">
        <f t="shared" si="210"/>
        <v>Medium</v>
      </c>
      <c r="U3337">
        <v>6</v>
      </c>
      <c r="V3337">
        <v>2024</v>
      </c>
      <c r="W3337" t="s">
        <v>28</v>
      </c>
      <c r="X3337">
        <v>8</v>
      </c>
    </row>
    <row r="3338" spans="1:24" x14ac:dyDescent="0.3">
      <c r="A3338">
        <v>3337</v>
      </c>
      <c r="B3338" t="s">
        <v>31</v>
      </c>
      <c r="C3338" t="str">
        <f>_xlfn.XLOOKUP(B3338,Lookup_table!B:B,Lookup_table!C:C)</f>
        <v>Business</v>
      </c>
      <c r="D3338" t="s">
        <v>34</v>
      </c>
      <c r="E3338" t="s">
        <v>40</v>
      </c>
      <c r="F3338" t="s">
        <v>29</v>
      </c>
      <c r="G3338" t="s">
        <v>30</v>
      </c>
      <c r="H3338" t="str">
        <f t="shared" si="208"/>
        <v>Onsite/Hybrid</v>
      </c>
      <c r="I3338" t="s">
        <v>35</v>
      </c>
      <c r="J3338" t="str">
        <f t="shared" si="209"/>
        <v>0-2 yrs</v>
      </c>
      <c r="K3338">
        <f t="shared" ca="1" si="211"/>
        <v>1</v>
      </c>
      <c r="L3338" t="s">
        <v>27</v>
      </c>
      <c r="M3338">
        <v>0</v>
      </c>
      <c r="N3338">
        <v>1</v>
      </c>
      <c r="O3338">
        <v>0</v>
      </c>
      <c r="P3338">
        <v>0</v>
      </c>
      <c r="Q3338">
        <v>0</v>
      </c>
      <c r="R3338">
        <f>SUM(M3338:N3338:O3338:P3338:Q3338)</f>
        <v>1</v>
      </c>
      <c r="S3338" s="1">
        <v>54056</v>
      </c>
      <c r="T3338" s="1" t="str">
        <f t="shared" si="210"/>
        <v>Low</v>
      </c>
      <c r="U3338">
        <v>5</v>
      </c>
      <c r="V3338">
        <v>2024</v>
      </c>
      <c r="W3338" t="s">
        <v>34</v>
      </c>
      <c r="X3338">
        <v>4</v>
      </c>
    </row>
    <row r="3339" spans="1:24" x14ac:dyDescent="0.3">
      <c r="A3339">
        <v>3338</v>
      </c>
      <c r="B3339" t="s">
        <v>36</v>
      </c>
      <c r="C3339" t="str">
        <f>_xlfn.XLOOKUP(B3339,Lookup_table!B:B,Lookup_table!C:C)</f>
        <v>Data</v>
      </c>
      <c r="D3339" t="s">
        <v>14</v>
      </c>
      <c r="E3339" t="s">
        <v>38</v>
      </c>
      <c r="F3339" t="s">
        <v>51</v>
      </c>
      <c r="G3339" t="s">
        <v>30</v>
      </c>
      <c r="H3339" t="str">
        <f t="shared" si="208"/>
        <v>Onsite/Hybrid</v>
      </c>
      <c r="I3339" t="s">
        <v>35</v>
      </c>
      <c r="J3339" t="str">
        <f t="shared" si="209"/>
        <v>0-2 yrs</v>
      </c>
      <c r="K3339">
        <f t="shared" ca="1" si="211"/>
        <v>0</v>
      </c>
      <c r="L3339" t="s">
        <v>39</v>
      </c>
      <c r="M3339">
        <v>0</v>
      </c>
      <c r="N3339">
        <v>0</v>
      </c>
      <c r="O3339">
        <v>1</v>
      </c>
      <c r="P3339">
        <v>0</v>
      </c>
      <c r="Q3339">
        <v>1</v>
      </c>
      <c r="R3339">
        <f>SUM(M3339:N3339:O3339:P3339:Q3339)</f>
        <v>2</v>
      </c>
      <c r="S3339" s="1">
        <v>72486</v>
      </c>
      <c r="T3339" s="1" t="str">
        <f t="shared" si="210"/>
        <v>Medium</v>
      </c>
      <c r="U3339">
        <v>2</v>
      </c>
      <c r="V3339">
        <v>2023</v>
      </c>
      <c r="W3339" t="s">
        <v>28</v>
      </c>
      <c r="X3339">
        <v>9</v>
      </c>
    </row>
    <row r="3340" spans="1:24" x14ac:dyDescent="0.3">
      <c r="A3340">
        <v>3339</v>
      </c>
      <c r="B3340" t="s">
        <v>36</v>
      </c>
      <c r="C3340" t="str">
        <f>_xlfn.XLOOKUP(B3340,Lookup_table!B:B,Lookup_table!C:C)</f>
        <v>Data</v>
      </c>
      <c r="D3340" t="s">
        <v>37</v>
      </c>
      <c r="E3340" t="s">
        <v>42</v>
      </c>
      <c r="F3340" t="s">
        <v>43</v>
      </c>
      <c r="G3340" t="s">
        <v>17</v>
      </c>
      <c r="H3340" t="str">
        <f t="shared" si="208"/>
        <v>Remote</v>
      </c>
      <c r="I3340" t="s">
        <v>35</v>
      </c>
      <c r="J3340" t="str">
        <f t="shared" si="209"/>
        <v>0-2 yrs</v>
      </c>
      <c r="K3340">
        <f t="shared" ca="1" si="211"/>
        <v>0</v>
      </c>
      <c r="L3340" t="s">
        <v>39</v>
      </c>
      <c r="M3340">
        <v>0</v>
      </c>
      <c r="N3340">
        <v>1</v>
      </c>
      <c r="O3340">
        <v>0</v>
      </c>
      <c r="P3340">
        <v>1</v>
      </c>
      <c r="Q3340">
        <v>0</v>
      </c>
      <c r="R3340">
        <f>SUM(M3340:N3340:O3340:P3340:Q3340)</f>
        <v>2</v>
      </c>
      <c r="S3340" s="1">
        <v>62163</v>
      </c>
      <c r="T3340" s="1" t="str">
        <f t="shared" si="210"/>
        <v>Low</v>
      </c>
      <c r="U3340">
        <v>7</v>
      </c>
      <c r="V3340">
        <v>2025</v>
      </c>
      <c r="W3340" t="s">
        <v>20</v>
      </c>
      <c r="X3340">
        <v>4</v>
      </c>
    </row>
    <row r="3341" spans="1:24" x14ac:dyDescent="0.3">
      <c r="A3341">
        <v>3340</v>
      </c>
      <c r="B3341" t="s">
        <v>21</v>
      </c>
      <c r="C3341" t="str">
        <f>_xlfn.XLOOKUP(B3341,Lookup_table!B:B,Lookup_table!C:C)</f>
        <v>AI</v>
      </c>
      <c r="D3341" t="s">
        <v>14</v>
      </c>
      <c r="E3341" t="s">
        <v>42</v>
      </c>
      <c r="F3341" t="s">
        <v>24</v>
      </c>
      <c r="G3341" t="s">
        <v>30</v>
      </c>
      <c r="H3341" t="str">
        <f t="shared" si="208"/>
        <v>Onsite/Hybrid</v>
      </c>
      <c r="I3341" t="s">
        <v>18</v>
      </c>
      <c r="J3341" t="str">
        <f t="shared" si="209"/>
        <v>7+ yrs</v>
      </c>
      <c r="K3341">
        <f t="shared" ca="1" si="211"/>
        <v>7</v>
      </c>
      <c r="L3341" t="s">
        <v>19</v>
      </c>
      <c r="M3341">
        <v>0</v>
      </c>
      <c r="N3341">
        <v>1</v>
      </c>
      <c r="O3341">
        <v>0</v>
      </c>
      <c r="P3341">
        <v>0</v>
      </c>
      <c r="Q3341">
        <v>1</v>
      </c>
      <c r="R3341">
        <f>SUM(M3341:N3341:O3341:P3341:Q3341)</f>
        <v>2</v>
      </c>
      <c r="S3341" s="1">
        <v>152906</v>
      </c>
      <c r="T3341" s="1" t="str">
        <f t="shared" si="210"/>
        <v>High</v>
      </c>
      <c r="U3341">
        <v>4</v>
      </c>
      <c r="V3341">
        <v>2023</v>
      </c>
      <c r="W3341" t="s">
        <v>28</v>
      </c>
      <c r="X3341">
        <v>8</v>
      </c>
    </row>
    <row r="3342" spans="1:24" x14ac:dyDescent="0.3">
      <c r="A3342">
        <v>3341</v>
      </c>
      <c r="B3342" t="s">
        <v>33</v>
      </c>
      <c r="C3342" t="str">
        <f>_xlfn.XLOOKUP(B3342,Lookup_table!B:B,Lookup_table!C:C)</f>
        <v>Data</v>
      </c>
      <c r="D3342" t="s">
        <v>37</v>
      </c>
      <c r="E3342" t="s">
        <v>23</v>
      </c>
      <c r="F3342" t="s">
        <v>44</v>
      </c>
      <c r="G3342" t="s">
        <v>25</v>
      </c>
      <c r="H3342" t="str">
        <f t="shared" si="208"/>
        <v>Onsite/Hybrid</v>
      </c>
      <c r="I3342" t="s">
        <v>26</v>
      </c>
      <c r="J3342" t="str">
        <f t="shared" si="209"/>
        <v>3-6 yrs</v>
      </c>
      <c r="K3342">
        <f t="shared" ca="1" si="211"/>
        <v>5</v>
      </c>
      <c r="L3342" t="s">
        <v>19</v>
      </c>
      <c r="M3342">
        <v>0</v>
      </c>
      <c r="N3342">
        <v>0</v>
      </c>
      <c r="O3342">
        <v>1</v>
      </c>
      <c r="P3342">
        <v>1</v>
      </c>
      <c r="Q3342">
        <v>1</v>
      </c>
      <c r="R3342">
        <f>SUM(M3342:N3342:O3342:P3342:Q3342)</f>
        <v>3</v>
      </c>
      <c r="S3342" s="1">
        <v>111667</v>
      </c>
      <c r="T3342" s="1" t="str">
        <f t="shared" si="210"/>
        <v>Medium</v>
      </c>
      <c r="U3342">
        <v>4</v>
      </c>
      <c r="V3342">
        <v>2022</v>
      </c>
      <c r="W3342" t="s">
        <v>28</v>
      </c>
      <c r="X3342">
        <v>6</v>
      </c>
    </row>
    <row r="3343" spans="1:24" x14ac:dyDescent="0.3">
      <c r="A3343">
        <v>3342</v>
      </c>
      <c r="B3343" t="s">
        <v>21</v>
      </c>
      <c r="C3343" t="str">
        <f>_xlfn.XLOOKUP(B3343,Lookup_table!B:B,Lookup_table!C:C)</f>
        <v>AI</v>
      </c>
      <c r="D3343" t="s">
        <v>22</v>
      </c>
      <c r="E3343" t="s">
        <v>32</v>
      </c>
      <c r="F3343" t="s">
        <v>44</v>
      </c>
      <c r="G3343" t="s">
        <v>25</v>
      </c>
      <c r="H3343" t="str">
        <f t="shared" si="208"/>
        <v>Onsite/Hybrid</v>
      </c>
      <c r="I3343" t="s">
        <v>26</v>
      </c>
      <c r="J3343" t="str">
        <f t="shared" si="209"/>
        <v>3-6 yrs</v>
      </c>
      <c r="K3343">
        <f t="shared" ca="1" si="211"/>
        <v>4</v>
      </c>
      <c r="L3343" t="s">
        <v>39</v>
      </c>
      <c r="M3343">
        <v>1</v>
      </c>
      <c r="N3343">
        <v>1</v>
      </c>
      <c r="O3343">
        <v>1</v>
      </c>
      <c r="P3343">
        <v>1</v>
      </c>
      <c r="Q3343">
        <v>0</v>
      </c>
      <c r="R3343">
        <f>SUM(M3343:N3343:O3343:P3343:Q3343)</f>
        <v>4</v>
      </c>
      <c r="S3343" s="1">
        <v>161620</v>
      </c>
      <c r="T3343" s="1" t="str">
        <f t="shared" si="210"/>
        <v>High</v>
      </c>
      <c r="U3343">
        <v>4</v>
      </c>
      <c r="V3343">
        <v>2026</v>
      </c>
      <c r="W3343" t="s">
        <v>28</v>
      </c>
      <c r="X3343">
        <v>3</v>
      </c>
    </row>
    <row r="3344" spans="1:24" x14ac:dyDescent="0.3">
      <c r="A3344">
        <v>3343</v>
      </c>
      <c r="B3344" t="s">
        <v>21</v>
      </c>
      <c r="C3344" t="str">
        <f>_xlfn.XLOOKUP(B3344,Lookup_table!B:B,Lookup_table!C:C)</f>
        <v>AI</v>
      </c>
      <c r="D3344" t="s">
        <v>37</v>
      </c>
      <c r="E3344" t="s">
        <v>40</v>
      </c>
      <c r="F3344" t="s">
        <v>43</v>
      </c>
      <c r="G3344" t="s">
        <v>30</v>
      </c>
      <c r="H3344" t="str">
        <f t="shared" si="208"/>
        <v>Onsite/Hybrid</v>
      </c>
      <c r="I3344" t="s">
        <v>35</v>
      </c>
      <c r="J3344" t="str">
        <f t="shared" si="209"/>
        <v>0-2 yrs</v>
      </c>
      <c r="K3344">
        <f t="shared" ca="1" si="211"/>
        <v>2</v>
      </c>
      <c r="L3344" t="s">
        <v>39</v>
      </c>
      <c r="M3344">
        <v>0</v>
      </c>
      <c r="N3344">
        <v>0</v>
      </c>
      <c r="O3344">
        <v>1</v>
      </c>
      <c r="P3344">
        <v>0</v>
      </c>
      <c r="Q3344">
        <v>1</v>
      </c>
      <c r="R3344">
        <f>SUM(M3344:N3344:O3344:P3344:Q3344)</f>
        <v>2</v>
      </c>
      <c r="S3344" s="1">
        <v>110156</v>
      </c>
      <c r="T3344" s="1" t="str">
        <f t="shared" si="210"/>
        <v>Medium</v>
      </c>
      <c r="U3344">
        <v>7</v>
      </c>
      <c r="V3344">
        <v>2026</v>
      </c>
      <c r="W3344" t="s">
        <v>34</v>
      </c>
      <c r="X3344">
        <v>3</v>
      </c>
    </row>
    <row r="3345" spans="1:24" x14ac:dyDescent="0.3">
      <c r="A3345">
        <v>3344</v>
      </c>
      <c r="B3345" t="s">
        <v>21</v>
      </c>
      <c r="C3345" t="str">
        <f>_xlfn.XLOOKUP(B3345,Lookup_table!B:B,Lookup_table!C:C)</f>
        <v>AI</v>
      </c>
      <c r="D3345" t="s">
        <v>34</v>
      </c>
      <c r="E3345" t="s">
        <v>23</v>
      </c>
      <c r="F3345" t="s">
        <v>24</v>
      </c>
      <c r="G3345" t="s">
        <v>30</v>
      </c>
      <c r="H3345" t="str">
        <f t="shared" si="208"/>
        <v>Onsite/Hybrid</v>
      </c>
      <c r="I3345" t="s">
        <v>18</v>
      </c>
      <c r="J3345" t="str">
        <f t="shared" si="209"/>
        <v>7+ yrs</v>
      </c>
      <c r="K3345">
        <f t="shared" ca="1" si="211"/>
        <v>11</v>
      </c>
      <c r="L3345" t="s">
        <v>27</v>
      </c>
      <c r="M3345">
        <v>1</v>
      </c>
      <c r="N3345">
        <v>0</v>
      </c>
      <c r="O3345">
        <v>0</v>
      </c>
      <c r="P3345">
        <v>1</v>
      </c>
      <c r="Q3345">
        <v>1</v>
      </c>
      <c r="R3345">
        <f>SUM(M3345:N3345:O3345:P3345:Q3345)</f>
        <v>3</v>
      </c>
      <c r="S3345" s="1">
        <v>163757</v>
      </c>
      <c r="T3345" s="1" t="str">
        <f t="shared" si="210"/>
        <v>High</v>
      </c>
      <c r="U3345">
        <v>6</v>
      </c>
      <c r="V3345">
        <v>2023</v>
      </c>
      <c r="W3345" t="s">
        <v>20</v>
      </c>
      <c r="X3345">
        <v>3</v>
      </c>
    </row>
    <row r="3346" spans="1:24" x14ac:dyDescent="0.3">
      <c r="A3346">
        <v>3345</v>
      </c>
      <c r="B3346" t="s">
        <v>31</v>
      </c>
      <c r="C3346" t="str">
        <f>_xlfn.XLOOKUP(B3346,Lookup_table!B:B,Lookup_table!C:C)</f>
        <v>Business</v>
      </c>
      <c r="D3346" t="s">
        <v>37</v>
      </c>
      <c r="E3346" t="s">
        <v>15</v>
      </c>
      <c r="F3346" t="s">
        <v>29</v>
      </c>
      <c r="G3346" t="s">
        <v>25</v>
      </c>
      <c r="H3346" t="str">
        <f t="shared" si="208"/>
        <v>Onsite/Hybrid</v>
      </c>
      <c r="I3346" t="s">
        <v>18</v>
      </c>
      <c r="J3346" t="str">
        <f t="shared" si="209"/>
        <v>7+ yrs</v>
      </c>
      <c r="K3346">
        <f t="shared" ca="1" si="211"/>
        <v>8</v>
      </c>
      <c r="L3346" t="s">
        <v>27</v>
      </c>
      <c r="M3346">
        <v>0</v>
      </c>
      <c r="N3346">
        <v>1</v>
      </c>
      <c r="O3346">
        <v>0</v>
      </c>
      <c r="P3346">
        <v>0</v>
      </c>
      <c r="Q3346">
        <v>0</v>
      </c>
      <c r="R3346">
        <f>SUM(M3346:N3346:O3346:P3346:Q3346)</f>
        <v>1</v>
      </c>
      <c r="S3346" s="1">
        <v>96586</v>
      </c>
      <c r="T3346" s="1" t="str">
        <f t="shared" si="210"/>
        <v>Medium</v>
      </c>
      <c r="U3346">
        <v>10</v>
      </c>
      <c r="V3346">
        <v>2021</v>
      </c>
      <c r="W3346" t="s">
        <v>20</v>
      </c>
      <c r="X3346">
        <v>3</v>
      </c>
    </row>
    <row r="3347" spans="1:24" x14ac:dyDescent="0.3">
      <c r="A3347">
        <v>3346</v>
      </c>
      <c r="B3347" t="s">
        <v>50</v>
      </c>
      <c r="C3347" t="str">
        <f>_xlfn.XLOOKUP(B3347,Lookup_table!B:B,Lookup_table!C:C)</f>
        <v>AI</v>
      </c>
      <c r="D3347" t="s">
        <v>37</v>
      </c>
      <c r="E3347" t="s">
        <v>40</v>
      </c>
      <c r="F3347" t="s">
        <v>51</v>
      </c>
      <c r="G3347" t="s">
        <v>30</v>
      </c>
      <c r="H3347" t="str">
        <f t="shared" si="208"/>
        <v>Onsite/Hybrid</v>
      </c>
      <c r="I3347" t="s">
        <v>18</v>
      </c>
      <c r="J3347" t="str">
        <f t="shared" si="209"/>
        <v>7+ yrs</v>
      </c>
      <c r="K3347">
        <f t="shared" ca="1" si="211"/>
        <v>13</v>
      </c>
      <c r="L3347" t="s">
        <v>19</v>
      </c>
      <c r="M3347">
        <v>0</v>
      </c>
      <c r="N3347">
        <v>0</v>
      </c>
      <c r="O3347">
        <v>1</v>
      </c>
      <c r="P3347">
        <v>0</v>
      </c>
      <c r="Q3347">
        <v>1</v>
      </c>
      <c r="R3347">
        <f>SUM(M3347:N3347:O3347:P3347:Q3347)</f>
        <v>2</v>
      </c>
      <c r="S3347" s="1">
        <v>167501</v>
      </c>
      <c r="T3347" s="1" t="str">
        <f t="shared" si="210"/>
        <v>High</v>
      </c>
      <c r="U3347">
        <v>8</v>
      </c>
      <c r="V3347">
        <v>2025</v>
      </c>
      <c r="W3347" t="s">
        <v>20</v>
      </c>
      <c r="X3347">
        <v>2</v>
      </c>
    </row>
    <row r="3348" spans="1:24" x14ac:dyDescent="0.3">
      <c r="A3348">
        <v>3347</v>
      </c>
      <c r="B3348" t="s">
        <v>21</v>
      </c>
      <c r="C3348" t="str">
        <f>_xlfn.XLOOKUP(B3348,Lookup_table!B:B,Lookup_table!C:C)</f>
        <v>AI</v>
      </c>
      <c r="D3348" t="s">
        <v>37</v>
      </c>
      <c r="E3348" t="s">
        <v>23</v>
      </c>
      <c r="F3348" t="s">
        <v>44</v>
      </c>
      <c r="G3348" t="s">
        <v>17</v>
      </c>
      <c r="H3348" t="str">
        <f t="shared" si="208"/>
        <v>Remote</v>
      </c>
      <c r="I3348" t="s">
        <v>26</v>
      </c>
      <c r="J3348" t="str">
        <f t="shared" si="209"/>
        <v>3-6 yrs</v>
      </c>
      <c r="K3348">
        <f t="shared" ca="1" si="211"/>
        <v>4</v>
      </c>
      <c r="L3348" t="s">
        <v>39</v>
      </c>
      <c r="M3348">
        <v>0</v>
      </c>
      <c r="N3348">
        <v>1</v>
      </c>
      <c r="O3348">
        <v>0</v>
      </c>
      <c r="P3348">
        <v>0</v>
      </c>
      <c r="Q3348">
        <v>0</v>
      </c>
      <c r="R3348">
        <f>SUM(M3348:N3348:O3348:P3348:Q3348)</f>
        <v>1</v>
      </c>
      <c r="S3348" s="1">
        <v>117817</v>
      </c>
      <c r="T3348" s="1" t="str">
        <f t="shared" si="210"/>
        <v>Medium</v>
      </c>
      <c r="U3348">
        <v>10</v>
      </c>
      <c r="V3348">
        <v>2023</v>
      </c>
      <c r="W3348" t="s">
        <v>20</v>
      </c>
      <c r="X3348">
        <v>1</v>
      </c>
    </row>
    <row r="3349" spans="1:24" x14ac:dyDescent="0.3">
      <c r="A3349">
        <v>3348</v>
      </c>
      <c r="B3349" t="s">
        <v>41</v>
      </c>
      <c r="C3349" t="str">
        <f>_xlfn.XLOOKUP(B3349,Lookup_table!B:B,Lookup_table!C:C)</f>
        <v>Data</v>
      </c>
      <c r="D3349" t="s">
        <v>37</v>
      </c>
      <c r="E3349" t="s">
        <v>23</v>
      </c>
      <c r="F3349" t="s">
        <v>29</v>
      </c>
      <c r="G3349" t="s">
        <v>17</v>
      </c>
      <c r="H3349" t="str">
        <f t="shared" si="208"/>
        <v>Remote</v>
      </c>
      <c r="I3349" t="s">
        <v>35</v>
      </c>
      <c r="J3349" t="str">
        <f t="shared" si="209"/>
        <v>0-2 yrs</v>
      </c>
      <c r="K3349">
        <f t="shared" ca="1" si="211"/>
        <v>2</v>
      </c>
      <c r="L3349" t="s">
        <v>19</v>
      </c>
      <c r="M3349">
        <v>1</v>
      </c>
      <c r="N3349">
        <v>1</v>
      </c>
      <c r="O3349">
        <v>0</v>
      </c>
      <c r="P3349">
        <v>0</v>
      </c>
      <c r="Q3349">
        <v>1</v>
      </c>
      <c r="R3349">
        <f>SUM(M3349:N3349:O3349:P3349:Q3349)</f>
        <v>3</v>
      </c>
      <c r="S3349" s="1">
        <v>56927</v>
      </c>
      <c r="T3349" s="1" t="str">
        <f t="shared" si="210"/>
        <v>Low</v>
      </c>
      <c r="U3349">
        <v>1</v>
      </c>
      <c r="V3349">
        <v>2022</v>
      </c>
      <c r="W3349" t="s">
        <v>20</v>
      </c>
      <c r="X3349">
        <v>5</v>
      </c>
    </row>
    <row r="3350" spans="1:24" x14ac:dyDescent="0.3">
      <c r="A3350">
        <v>3349</v>
      </c>
      <c r="B3350" t="s">
        <v>31</v>
      </c>
      <c r="C3350" t="str">
        <f>_xlfn.XLOOKUP(B3350,Lookup_table!B:B,Lookup_table!C:C)</f>
        <v>Business</v>
      </c>
      <c r="D3350" t="s">
        <v>22</v>
      </c>
      <c r="E3350" t="s">
        <v>15</v>
      </c>
      <c r="F3350" t="s">
        <v>51</v>
      </c>
      <c r="G3350" t="s">
        <v>25</v>
      </c>
      <c r="H3350" t="str">
        <f t="shared" si="208"/>
        <v>Onsite/Hybrid</v>
      </c>
      <c r="I3350" t="s">
        <v>26</v>
      </c>
      <c r="J3350" t="str">
        <f t="shared" si="209"/>
        <v>3-6 yrs</v>
      </c>
      <c r="K3350">
        <f t="shared" ca="1" si="211"/>
        <v>6</v>
      </c>
      <c r="L3350" t="s">
        <v>27</v>
      </c>
      <c r="M3350">
        <v>1</v>
      </c>
      <c r="N3350">
        <v>1</v>
      </c>
      <c r="O3350">
        <v>1</v>
      </c>
      <c r="P3350">
        <v>1</v>
      </c>
      <c r="Q3350">
        <v>0</v>
      </c>
      <c r="R3350">
        <f>SUM(M3350:N3350:O3350:P3350:Q3350)</f>
        <v>4</v>
      </c>
      <c r="S3350" s="1">
        <v>128066</v>
      </c>
      <c r="T3350" s="1" t="str">
        <f t="shared" si="210"/>
        <v>High</v>
      </c>
      <c r="U3350">
        <v>5</v>
      </c>
      <c r="V3350">
        <v>2024</v>
      </c>
      <c r="W3350" t="s">
        <v>28</v>
      </c>
      <c r="X3350">
        <v>4</v>
      </c>
    </row>
    <row r="3351" spans="1:24" x14ac:dyDescent="0.3">
      <c r="A3351">
        <v>3350</v>
      </c>
      <c r="B3351" t="s">
        <v>41</v>
      </c>
      <c r="C3351" t="str">
        <f>_xlfn.XLOOKUP(B3351,Lookup_table!B:B,Lookup_table!C:C)</f>
        <v>Data</v>
      </c>
      <c r="D3351" t="s">
        <v>37</v>
      </c>
      <c r="E3351" t="s">
        <v>15</v>
      </c>
      <c r="F3351" t="s">
        <v>52</v>
      </c>
      <c r="G3351" t="s">
        <v>17</v>
      </c>
      <c r="H3351" t="str">
        <f t="shared" si="208"/>
        <v>Remote</v>
      </c>
      <c r="I3351" t="s">
        <v>26</v>
      </c>
      <c r="J3351" t="str">
        <f t="shared" si="209"/>
        <v>3-6 yrs</v>
      </c>
      <c r="K3351">
        <f t="shared" ca="1" si="211"/>
        <v>3</v>
      </c>
      <c r="L3351" t="s">
        <v>27</v>
      </c>
      <c r="M3351">
        <v>0</v>
      </c>
      <c r="N3351">
        <v>0</v>
      </c>
      <c r="O3351">
        <v>1</v>
      </c>
      <c r="P3351">
        <v>0</v>
      </c>
      <c r="Q3351">
        <v>0</v>
      </c>
      <c r="R3351">
        <f>SUM(M3351:N3351:O3351:P3351:Q3351)</f>
        <v>1</v>
      </c>
      <c r="S3351" s="1">
        <v>92655</v>
      </c>
      <c r="T3351" s="1" t="str">
        <f t="shared" si="210"/>
        <v>Medium</v>
      </c>
      <c r="U3351">
        <v>3</v>
      </c>
      <c r="V3351">
        <v>2024</v>
      </c>
      <c r="W3351" t="s">
        <v>28</v>
      </c>
      <c r="X3351">
        <v>7</v>
      </c>
    </row>
    <row r="3352" spans="1:24" x14ac:dyDescent="0.3">
      <c r="A3352">
        <v>3351</v>
      </c>
      <c r="B3352" t="s">
        <v>33</v>
      </c>
      <c r="C3352" t="str">
        <f>_xlfn.XLOOKUP(B3352,Lookup_table!B:B,Lookup_table!C:C)</f>
        <v>Data</v>
      </c>
      <c r="D3352" t="s">
        <v>37</v>
      </c>
      <c r="E3352" t="s">
        <v>38</v>
      </c>
      <c r="F3352" t="s">
        <v>44</v>
      </c>
      <c r="G3352" t="s">
        <v>25</v>
      </c>
      <c r="H3352" t="str">
        <f t="shared" si="208"/>
        <v>Onsite/Hybrid</v>
      </c>
      <c r="I3352" t="s">
        <v>26</v>
      </c>
      <c r="J3352" t="str">
        <f t="shared" si="209"/>
        <v>3-6 yrs</v>
      </c>
      <c r="K3352">
        <f t="shared" ca="1" si="211"/>
        <v>6</v>
      </c>
      <c r="L3352" t="s">
        <v>39</v>
      </c>
      <c r="M3352">
        <v>0</v>
      </c>
      <c r="N3352">
        <v>0</v>
      </c>
      <c r="O3352">
        <v>0</v>
      </c>
      <c r="P3352">
        <v>1</v>
      </c>
      <c r="Q3352">
        <v>1</v>
      </c>
      <c r="R3352">
        <f>SUM(M3352:N3352:O3352:P3352:Q3352)</f>
        <v>2</v>
      </c>
      <c r="S3352" s="1">
        <v>102889</v>
      </c>
      <c r="T3352" s="1" t="str">
        <f t="shared" si="210"/>
        <v>Medium</v>
      </c>
      <c r="U3352">
        <v>9</v>
      </c>
      <c r="V3352">
        <v>2024</v>
      </c>
      <c r="W3352" t="s">
        <v>20</v>
      </c>
      <c r="X3352">
        <v>6</v>
      </c>
    </row>
    <row r="3353" spans="1:24" x14ac:dyDescent="0.3">
      <c r="A3353">
        <v>3352</v>
      </c>
      <c r="B3353" t="s">
        <v>21</v>
      </c>
      <c r="C3353" t="str">
        <f>_xlfn.XLOOKUP(B3353,Lookup_table!B:B,Lookup_table!C:C)</f>
        <v>AI</v>
      </c>
      <c r="D3353" t="s">
        <v>22</v>
      </c>
      <c r="E3353" t="s">
        <v>23</v>
      </c>
      <c r="F3353" t="s">
        <v>52</v>
      </c>
      <c r="G3353" t="s">
        <v>30</v>
      </c>
      <c r="H3353" t="str">
        <f t="shared" si="208"/>
        <v>Onsite/Hybrid</v>
      </c>
      <c r="I3353" t="s">
        <v>35</v>
      </c>
      <c r="J3353" t="str">
        <f t="shared" si="209"/>
        <v>0-2 yrs</v>
      </c>
      <c r="K3353">
        <f t="shared" ca="1" si="211"/>
        <v>0</v>
      </c>
      <c r="L3353" t="s">
        <v>19</v>
      </c>
      <c r="M3353">
        <v>0</v>
      </c>
      <c r="N3353">
        <v>1</v>
      </c>
      <c r="O3353">
        <v>0</v>
      </c>
      <c r="P3353">
        <v>1</v>
      </c>
      <c r="Q3353">
        <v>1</v>
      </c>
      <c r="R3353">
        <f>SUM(M3353:N3353:O3353:P3353:Q3353)</f>
        <v>3</v>
      </c>
      <c r="S3353" s="1">
        <v>137122</v>
      </c>
      <c r="T3353" s="1" t="str">
        <f t="shared" si="210"/>
        <v>High</v>
      </c>
      <c r="U3353">
        <v>11</v>
      </c>
      <c r="V3353">
        <v>2026</v>
      </c>
      <c r="W3353" t="s">
        <v>20</v>
      </c>
      <c r="X3353">
        <v>5</v>
      </c>
    </row>
    <row r="3354" spans="1:24" x14ac:dyDescent="0.3">
      <c r="A3354">
        <v>3353</v>
      </c>
      <c r="B3354" t="s">
        <v>21</v>
      </c>
      <c r="C3354" t="str">
        <f>_xlfn.XLOOKUP(B3354,Lookup_table!B:B,Lookup_table!C:C)</f>
        <v>AI</v>
      </c>
      <c r="D3354" t="s">
        <v>37</v>
      </c>
      <c r="E3354" t="s">
        <v>38</v>
      </c>
      <c r="F3354" t="s">
        <v>29</v>
      </c>
      <c r="G3354" t="s">
        <v>17</v>
      </c>
      <c r="H3354" t="str">
        <f t="shared" si="208"/>
        <v>Remote</v>
      </c>
      <c r="I3354" t="s">
        <v>18</v>
      </c>
      <c r="J3354" t="str">
        <f t="shared" si="209"/>
        <v>7+ yrs</v>
      </c>
      <c r="K3354">
        <f t="shared" ca="1" si="211"/>
        <v>12</v>
      </c>
      <c r="L3354" t="s">
        <v>19</v>
      </c>
      <c r="M3354">
        <v>0</v>
      </c>
      <c r="N3354">
        <v>1</v>
      </c>
      <c r="O3354">
        <v>0</v>
      </c>
      <c r="P3354">
        <v>0</v>
      </c>
      <c r="Q3354">
        <v>0</v>
      </c>
      <c r="R3354">
        <f>SUM(M3354:N3354:O3354:P3354:Q3354)</f>
        <v>1</v>
      </c>
      <c r="S3354" s="1">
        <v>139020</v>
      </c>
      <c r="T3354" s="1" t="str">
        <f t="shared" si="210"/>
        <v>High</v>
      </c>
      <c r="U3354">
        <v>4</v>
      </c>
      <c r="V3354">
        <v>2024</v>
      </c>
      <c r="W3354" t="s">
        <v>34</v>
      </c>
      <c r="X3354">
        <v>1</v>
      </c>
    </row>
    <row r="3355" spans="1:24" x14ac:dyDescent="0.3">
      <c r="A3355">
        <v>3354</v>
      </c>
      <c r="B3355" t="s">
        <v>33</v>
      </c>
      <c r="C3355" t="str">
        <f>_xlfn.XLOOKUP(B3355,Lookup_table!B:B,Lookup_table!C:C)</f>
        <v>Data</v>
      </c>
      <c r="D3355" t="s">
        <v>37</v>
      </c>
      <c r="E3355" t="s">
        <v>23</v>
      </c>
      <c r="F3355" t="s">
        <v>51</v>
      </c>
      <c r="G3355" t="s">
        <v>25</v>
      </c>
      <c r="H3355" t="str">
        <f t="shared" si="208"/>
        <v>Onsite/Hybrid</v>
      </c>
      <c r="I3355" t="s">
        <v>35</v>
      </c>
      <c r="J3355" t="str">
        <f t="shared" si="209"/>
        <v>0-2 yrs</v>
      </c>
      <c r="K3355">
        <f t="shared" ca="1" si="211"/>
        <v>1</v>
      </c>
      <c r="L3355" t="s">
        <v>39</v>
      </c>
      <c r="M3355">
        <v>1</v>
      </c>
      <c r="N3355">
        <v>0</v>
      </c>
      <c r="O3355">
        <v>0</v>
      </c>
      <c r="P3355">
        <v>0</v>
      </c>
      <c r="Q3355">
        <v>1</v>
      </c>
      <c r="R3355">
        <f>SUM(M3355:N3355:O3355:P3355:Q3355)</f>
        <v>2</v>
      </c>
      <c r="S3355" s="1">
        <v>61688</v>
      </c>
      <c r="T3355" s="1" t="str">
        <f t="shared" si="210"/>
        <v>Low</v>
      </c>
      <c r="U3355">
        <v>8</v>
      </c>
      <c r="V3355">
        <v>2023</v>
      </c>
      <c r="W3355" t="s">
        <v>20</v>
      </c>
      <c r="X3355">
        <v>1</v>
      </c>
    </row>
    <row r="3356" spans="1:24" x14ac:dyDescent="0.3">
      <c r="A3356">
        <v>3355</v>
      </c>
      <c r="B3356" t="s">
        <v>50</v>
      </c>
      <c r="C3356" t="str">
        <f>_xlfn.XLOOKUP(B3356,Lookup_table!B:B,Lookup_table!C:C)</f>
        <v>AI</v>
      </c>
      <c r="D3356" t="s">
        <v>34</v>
      </c>
      <c r="E3356" t="s">
        <v>32</v>
      </c>
      <c r="F3356" t="s">
        <v>51</v>
      </c>
      <c r="G3356" t="s">
        <v>25</v>
      </c>
      <c r="H3356" t="str">
        <f t="shared" si="208"/>
        <v>Onsite/Hybrid</v>
      </c>
      <c r="I3356" t="s">
        <v>26</v>
      </c>
      <c r="J3356" t="str">
        <f t="shared" si="209"/>
        <v>3-6 yrs</v>
      </c>
      <c r="K3356">
        <f t="shared" ca="1" si="211"/>
        <v>6</v>
      </c>
      <c r="L3356" t="s">
        <v>27</v>
      </c>
      <c r="M3356">
        <v>1</v>
      </c>
      <c r="N3356">
        <v>1</v>
      </c>
      <c r="O3356">
        <v>1</v>
      </c>
      <c r="P3356">
        <v>1</v>
      </c>
      <c r="Q3356">
        <v>0</v>
      </c>
      <c r="R3356">
        <f>SUM(M3356:N3356:O3356:P3356:Q3356)</f>
        <v>4</v>
      </c>
      <c r="S3356" s="1">
        <v>143730</v>
      </c>
      <c r="T3356" s="1" t="str">
        <f t="shared" si="210"/>
        <v>High</v>
      </c>
      <c r="U3356">
        <v>3</v>
      </c>
      <c r="V3356">
        <v>2024</v>
      </c>
      <c r="W3356" t="s">
        <v>28</v>
      </c>
      <c r="X3356">
        <v>5</v>
      </c>
    </row>
    <row r="3357" spans="1:24" x14ac:dyDescent="0.3">
      <c r="A3357">
        <v>3356</v>
      </c>
      <c r="B3357" t="s">
        <v>50</v>
      </c>
      <c r="C3357" t="str">
        <f>_xlfn.XLOOKUP(B3357,Lookup_table!B:B,Lookup_table!C:C)</f>
        <v>AI</v>
      </c>
      <c r="D3357" t="s">
        <v>37</v>
      </c>
      <c r="E3357" t="s">
        <v>15</v>
      </c>
      <c r="F3357" t="s">
        <v>43</v>
      </c>
      <c r="G3357" t="s">
        <v>17</v>
      </c>
      <c r="H3357" t="str">
        <f t="shared" si="208"/>
        <v>Remote</v>
      </c>
      <c r="I3357" t="s">
        <v>35</v>
      </c>
      <c r="J3357" t="str">
        <f t="shared" si="209"/>
        <v>0-2 yrs</v>
      </c>
      <c r="K3357">
        <f t="shared" ca="1" si="211"/>
        <v>0</v>
      </c>
      <c r="L3357" t="s">
        <v>19</v>
      </c>
      <c r="M3357">
        <v>1</v>
      </c>
      <c r="N3357">
        <v>1</v>
      </c>
      <c r="O3357">
        <v>0</v>
      </c>
      <c r="P3357">
        <v>0</v>
      </c>
      <c r="Q3357">
        <v>0</v>
      </c>
      <c r="R3357">
        <f>SUM(M3357:N3357:O3357:P3357:Q3357)</f>
        <v>2</v>
      </c>
      <c r="S3357" s="1">
        <v>86818</v>
      </c>
      <c r="T3357" s="1" t="str">
        <f t="shared" si="210"/>
        <v>Medium</v>
      </c>
      <c r="U3357">
        <v>7</v>
      </c>
      <c r="V3357">
        <v>2025</v>
      </c>
      <c r="W3357" t="s">
        <v>28</v>
      </c>
      <c r="X3357">
        <v>7</v>
      </c>
    </row>
    <row r="3358" spans="1:24" x14ac:dyDescent="0.3">
      <c r="A3358">
        <v>3357</v>
      </c>
      <c r="B3358" t="s">
        <v>33</v>
      </c>
      <c r="C3358" t="str">
        <f>_xlfn.XLOOKUP(B3358,Lookup_table!B:B,Lookup_table!C:C)</f>
        <v>Data</v>
      </c>
      <c r="D3358" t="s">
        <v>22</v>
      </c>
      <c r="E3358" t="s">
        <v>23</v>
      </c>
      <c r="F3358" t="s">
        <v>44</v>
      </c>
      <c r="G3358" t="s">
        <v>30</v>
      </c>
      <c r="H3358" t="str">
        <f t="shared" si="208"/>
        <v>Onsite/Hybrid</v>
      </c>
      <c r="I3358" t="s">
        <v>18</v>
      </c>
      <c r="J3358" t="str">
        <f t="shared" si="209"/>
        <v>7+ yrs</v>
      </c>
      <c r="K3358">
        <f t="shared" ca="1" si="211"/>
        <v>10</v>
      </c>
      <c r="L3358" t="s">
        <v>27</v>
      </c>
      <c r="M3358">
        <v>0</v>
      </c>
      <c r="N3358">
        <v>1</v>
      </c>
      <c r="O3358">
        <v>1</v>
      </c>
      <c r="P3358">
        <v>0</v>
      </c>
      <c r="Q3358">
        <v>0</v>
      </c>
      <c r="R3358">
        <f>SUM(M3358:N3358:O3358:P3358:Q3358)</f>
        <v>2</v>
      </c>
      <c r="S3358" s="1">
        <v>136686</v>
      </c>
      <c r="T3358" s="1" t="str">
        <f t="shared" si="210"/>
        <v>High</v>
      </c>
      <c r="U3358">
        <v>5</v>
      </c>
      <c r="V3358">
        <v>2026</v>
      </c>
      <c r="W3358" t="s">
        <v>28</v>
      </c>
      <c r="X3358">
        <v>9</v>
      </c>
    </row>
    <row r="3359" spans="1:24" x14ac:dyDescent="0.3">
      <c r="A3359">
        <v>3358</v>
      </c>
      <c r="B3359" t="s">
        <v>41</v>
      </c>
      <c r="C3359" t="str">
        <f>_xlfn.XLOOKUP(B3359,Lookup_table!B:B,Lookup_table!C:C)</f>
        <v>Data</v>
      </c>
      <c r="D3359" t="s">
        <v>37</v>
      </c>
      <c r="E3359" t="s">
        <v>38</v>
      </c>
      <c r="F3359" t="s">
        <v>44</v>
      </c>
      <c r="G3359" t="s">
        <v>17</v>
      </c>
      <c r="H3359" t="str">
        <f t="shared" si="208"/>
        <v>Remote</v>
      </c>
      <c r="I3359" t="s">
        <v>18</v>
      </c>
      <c r="J3359" t="str">
        <f t="shared" si="209"/>
        <v>7+ yrs</v>
      </c>
      <c r="K3359">
        <f t="shared" ca="1" si="211"/>
        <v>9</v>
      </c>
      <c r="L3359" t="s">
        <v>27</v>
      </c>
      <c r="M3359">
        <v>0</v>
      </c>
      <c r="N3359">
        <v>1</v>
      </c>
      <c r="O3359">
        <v>0</v>
      </c>
      <c r="P3359">
        <v>0</v>
      </c>
      <c r="Q3359">
        <v>1</v>
      </c>
      <c r="R3359">
        <f>SUM(M3359:N3359:O3359:P3359:Q3359)</f>
        <v>2</v>
      </c>
      <c r="S3359" s="1">
        <v>111874</v>
      </c>
      <c r="T3359" s="1" t="str">
        <f t="shared" si="210"/>
        <v>Medium</v>
      </c>
      <c r="U3359">
        <v>6</v>
      </c>
      <c r="V3359">
        <v>2025</v>
      </c>
      <c r="W3359" t="s">
        <v>28</v>
      </c>
      <c r="X3359">
        <v>8</v>
      </c>
    </row>
    <row r="3360" spans="1:24" x14ac:dyDescent="0.3">
      <c r="A3360">
        <v>3359</v>
      </c>
      <c r="B3360" t="s">
        <v>41</v>
      </c>
      <c r="C3360" t="str">
        <f>_xlfn.XLOOKUP(B3360,Lookup_table!B:B,Lookup_table!C:C)</f>
        <v>Data</v>
      </c>
      <c r="D3360" t="s">
        <v>22</v>
      </c>
      <c r="E3360" t="s">
        <v>40</v>
      </c>
      <c r="F3360" t="s">
        <v>43</v>
      </c>
      <c r="G3360" t="s">
        <v>30</v>
      </c>
      <c r="H3360" t="str">
        <f t="shared" si="208"/>
        <v>Onsite/Hybrid</v>
      </c>
      <c r="I3360" t="s">
        <v>26</v>
      </c>
      <c r="J3360" t="str">
        <f t="shared" si="209"/>
        <v>3-6 yrs</v>
      </c>
      <c r="K3360">
        <f t="shared" ca="1" si="211"/>
        <v>4</v>
      </c>
      <c r="L3360" t="s">
        <v>19</v>
      </c>
      <c r="M3360">
        <v>1</v>
      </c>
      <c r="N3360">
        <v>1</v>
      </c>
      <c r="O3360">
        <v>1</v>
      </c>
      <c r="P3360">
        <v>0</v>
      </c>
      <c r="Q3360">
        <v>1</v>
      </c>
      <c r="R3360">
        <f>SUM(M3360:N3360:O3360:P3360:Q3360)</f>
        <v>4</v>
      </c>
      <c r="S3360" s="1">
        <v>118587</v>
      </c>
      <c r="T3360" s="1" t="str">
        <f t="shared" si="210"/>
        <v>Medium</v>
      </c>
      <c r="U3360">
        <v>10</v>
      </c>
      <c r="V3360">
        <v>2024</v>
      </c>
      <c r="W3360" t="s">
        <v>20</v>
      </c>
      <c r="X3360">
        <v>4</v>
      </c>
    </row>
    <row r="3361" spans="1:24" x14ac:dyDescent="0.3">
      <c r="A3361">
        <v>3360</v>
      </c>
      <c r="B3361" t="s">
        <v>50</v>
      </c>
      <c r="C3361" t="str">
        <f>_xlfn.XLOOKUP(B3361,Lookup_table!B:B,Lookup_table!C:C)</f>
        <v>AI</v>
      </c>
      <c r="D3361" t="s">
        <v>37</v>
      </c>
      <c r="E3361" t="s">
        <v>23</v>
      </c>
      <c r="F3361" t="s">
        <v>29</v>
      </c>
      <c r="G3361" t="s">
        <v>30</v>
      </c>
      <c r="H3361" t="str">
        <f t="shared" si="208"/>
        <v>Onsite/Hybrid</v>
      </c>
      <c r="I3361" t="s">
        <v>26</v>
      </c>
      <c r="J3361" t="str">
        <f t="shared" si="209"/>
        <v>3-6 yrs</v>
      </c>
      <c r="K3361">
        <f t="shared" ca="1" si="211"/>
        <v>5</v>
      </c>
      <c r="L3361" t="s">
        <v>39</v>
      </c>
      <c r="M3361">
        <v>1</v>
      </c>
      <c r="N3361">
        <v>0</v>
      </c>
      <c r="O3361">
        <v>0</v>
      </c>
      <c r="P3361">
        <v>1</v>
      </c>
      <c r="Q3361">
        <v>1</v>
      </c>
      <c r="R3361">
        <f>SUM(M3361:N3361:O3361:P3361:Q3361)</f>
        <v>3</v>
      </c>
      <c r="S3361" s="1">
        <v>141109</v>
      </c>
      <c r="T3361" s="1" t="str">
        <f t="shared" si="210"/>
        <v>High</v>
      </c>
      <c r="U3361">
        <v>9</v>
      </c>
      <c r="V3361">
        <v>2021</v>
      </c>
      <c r="W3361" t="s">
        <v>20</v>
      </c>
      <c r="X3361">
        <v>4</v>
      </c>
    </row>
    <row r="3362" spans="1:24" x14ac:dyDescent="0.3">
      <c r="A3362">
        <v>3361</v>
      </c>
      <c r="B3362" t="s">
        <v>36</v>
      </c>
      <c r="C3362" t="str">
        <f>_xlfn.XLOOKUP(B3362,Lookup_table!B:B,Lookup_table!C:C)</f>
        <v>Data</v>
      </c>
      <c r="D3362" t="s">
        <v>34</v>
      </c>
      <c r="E3362" t="s">
        <v>38</v>
      </c>
      <c r="F3362" t="s">
        <v>43</v>
      </c>
      <c r="G3362" t="s">
        <v>17</v>
      </c>
      <c r="H3362" t="str">
        <f t="shared" si="208"/>
        <v>Remote</v>
      </c>
      <c r="I3362" t="s">
        <v>18</v>
      </c>
      <c r="J3362" t="str">
        <f t="shared" si="209"/>
        <v>7+ yrs</v>
      </c>
      <c r="K3362">
        <f t="shared" ca="1" si="211"/>
        <v>9</v>
      </c>
      <c r="L3362" t="s">
        <v>19</v>
      </c>
      <c r="M3362">
        <v>1</v>
      </c>
      <c r="N3362">
        <v>1</v>
      </c>
      <c r="O3362">
        <v>0</v>
      </c>
      <c r="P3362">
        <v>1</v>
      </c>
      <c r="Q3362">
        <v>1</v>
      </c>
      <c r="R3362">
        <f>SUM(M3362:N3362:O3362:P3362:Q3362)</f>
        <v>4</v>
      </c>
      <c r="S3362" s="1">
        <v>125009</v>
      </c>
      <c r="T3362" s="1" t="str">
        <f t="shared" si="210"/>
        <v>High</v>
      </c>
      <c r="U3362">
        <v>7</v>
      </c>
      <c r="V3362">
        <v>2020</v>
      </c>
      <c r="W3362" t="s">
        <v>34</v>
      </c>
      <c r="X3362">
        <v>2</v>
      </c>
    </row>
    <row r="3363" spans="1:24" x14ac:dyDescent="0.3">
      <c r="A3363">
        <v>3362</v>
      </c>
      <c r="B3363" t="s">
        <v>36</v>
      </c>
      <c r="C3363" t="str">
        <f>_xlfn.XLOOKUP(B3363,Lookup_table!B:B,Lookup_table!C:C)</f>
        <v>Data</v>
      </c>
      <c r="D3363" t="s">
        <v>37</v>
      </c>
      <c r="E3363" t="s">
        <v>32</v>
      </c>
      <c r="F3363" t="s">
        <v>16</v>
      </c>
      <c r="G3363" t="s">
        <v>25</v>
      </c>
      <c r="H3363" t="str">
        <f t="shared" si="208"/>
        <v>Onsite/Hybrid</v>
      </c>
      <c r="I3363" t="s">
        <v>26</v>
      </c>
      <c r="J3363" t="str">
        <f t="shared" si="209"/>
        <v>3-6 yrs</v>
      </c>
      <c r="K3363">
        <f t="shared" ca="1" si="211"/>
        <v>5</v>
      </c>
      <c r="L3363" t="s">
        <v>27</v>
      </c>
      <c r="M3363">
        <v>0</v>
      </c>
      <c r="N3363">
        <v>0</v>
      </c>
      <c r="O3363">
        <v>1</v>
      </c>
      <c r="P3363">
        <v>0</v>
      </c>
      <c r="Q3363">
        <v>1</v>
      </c>
      <c r="R3363">
        <f>SUM(M3363:N3363:O3363:P3363:Q3363)</f>
        <v>2</v>
      </c>
      <c r="S3363" s="1">
        <v>100097</v>
      </c>
      <c r="T3363" s="1" t="str">
        <f t="shared" si="210"/>
        <v>Medium</v>
      </c>
      <c r="U3363">
        <v>11</v>
      </c>
      <c r="V3363">
        <v>2026</v>
      </c>
      <c r="W3363" t="s">
        <v>34</v>
      </c>
      <c r="X3363">
        <v>5</v>
      </c>
    </row>
    <row r="3364" spans="1:24" x14ac:dyDescent="0.3">
      <c r="A3364">
        <v>3363</v>
      </c>
      <c r="B3364" t="s">
        <v>21</v>
      </c>
      <c r="C3364" t="str">
        <f>_xlfn.XLOOKUP(B3364,Lookup_table!B:B,Lookup_table!C:C)</f>
        <v>AI</v>
      </c>
      <c r="D3364" t="s">
        <v>37</v>
      </c>
      <c r="E3364" t="s">
        <v>23</v>
      </c>
      <c r="F3364" t="s">
        <v>51</v>
      </c>
      <c r="G3364" t="s">
        <v>25</v>
      </c>
      <c r="H3364" t="str">
        <f t="shared" si="208"/>
        <v>Onsite/Hybrid</v>
      </c>
      <c r="I3364" t="s">
        <v>26</v>
      </c>
      <c r="J3364" t="str">
        <f t="shared" si="209"/>
        <v>3-6 yrs</v>
      </c>
      <c r="K3364">
        <f t="shared" ca="1" si="211"/>
        <v>6</v>
      </c>
      <c r="L3364" t="s">
        <v>39</v>
      </c>
      <c r="M3364">
        <v>0</v>
      </c>
      <c r="N3364">
        <v>1</v>
      </c>
      <c r="O3364">
        <v>1</v>
      </c>
      <c r="P3364">
        <v>0</v>
      </c>
      <c r="Q3364">
        <v>1</v>
      </c>
      <c r="R3364">
        <f>SUM(M3364:N3364:O3364:P3364:Q3364)</f>
        <v>3</v>
      </c>
      <c r="S3364" s="1">
        <v>143696</v>
      </c>
      <c r="T3364" s="1" t="str">
        <f t="shared" si="210"/>
        <v>High</v>
      </c>
      <c r="U3364">
        <v>1</v>
      </c>
      <c r="V3364">
        <v>2020</v>
      </c>
      <c r="W3364" t="s">
        <v>20</v>
      </c>
      <c r="X3364">
        <v>2</v>
      </c>
    </row>
    <row r="3365" spans="1:24" x14ac:dyDescent="0.3">
      <c r="A3365">
        <v>3364</v>
      </c>
      <c r="B3365" t="s">
        <v>41</v>
      </c>
      <c r="C3365" t="str">
        <f>_xlfn.XLOOKUP(B3365,Lookup_table!B:B,Lookup_table!C:C)</f>
        <v>Data</v>
      </c>
      <c r="D3365" t="s">
        <v>22</v>
      </c>
      <c r="E3365" t="s">
        <v>15</v>
      </c>
      <c r="F3365" t="s">
        <v>51</v>
      </c>
      <c r="G3365" t="s">
        <v>17</v>
      </c>
      <c r="H3365" t="str">
        <f t="shared" si="208"/>
        <v>Remote</v>
      </c>
      <c r="I3365" t="s">
        <v>18</v>
      </c>
      <c r="J3365" t="str">
        <f t="shared" si="209"/>
        <v>7+ yrs</v>
      </c>
      <c r="K3365">
        <f t="shared" ca="1" si="211"/>
        <v>9</v>
      </c>
      <c r="L3365" t="s">
        <v>19</v>
      </c>
      <c r="M3365">
        <v>1</v>
      </c>
      <c r="N3365">
        <v>1</v>
      </c>
      <c r="O3365">
        <v>0</v>
      </c>
      <c r="P3365">
        <v>0</v>
      </c>
      <c r="Q3365">
        <v>0</v>
      </c>
      <c r="R3365">
        <f>SUM(M3365:N3365:O3365:P3365:Q3365)</f>
        <v>2</v>
      </c>
      <c r="S3365" s="1">
        <v>119158</v>
      </c>
      <c r="T3365" s="1" t="str">
        <f t="shared" si="210"/>
        <v>Medium</v>
      </c>
      <c r="U3365">
        <v>3</v>
      </c>
      <c r="V3365">
        <v>2022</v>
      </c>
      <c r="W3365" t="s">
        <v>20</v>
      </c>
      <c r="X3365">
        <v>5</v>
      </c>
    </row>
    <row r="3366" spans="1:24" x14ac:dyDescent="0.3">
      <c r="A3366">
        <v>3365</v>
      </c>
      <c r="B3366" t="s">
        <v>36</v>
      </c>
      <c r="C3366" t="str">
        <f>_xlfn.XLOOKUP(B3366,Lookup_table!B:B,Lookup_table!C:C)</f>
        <v>Data</v>
      </c>
      <c r="D3366" t="s">
        <v>37</v>
      </c>
      <c r="E3366" t="s">
        <v>15</v>
      </c>
      <c r="F3366" t="s">
        <v>52</v>
      </c>
      <c r="G3366" t="s">
        <v>25</v>
      </c>
      <c r="H3366" t="str">
        <f t="shared" si="208"/>
        <v>Onsite/Hybrid</v>
      </c>
      <c r="I3366" t="s">
        <v>35</v>
      </c>
      <c r="J3366" t="str">
        <f t="shared" si="209"/>
        <v>0-2 yrs</v>
      </c>
      <c r="K3366">
        <f t="shared" ca="1" si="211"/>
        <v>0</v>
      </c>
      <c r="L3366" t="s">
        <v>39</v>
      </c>
      <c r="M3366">
        <v>1</v>
      </c>
      <c r="N3366">
        <v>1</v>
      </c>
      <c r="O3366">
        <v>1</v>
      </c>
      <c r="P3366">
        <v>0</v>
      </c>
      <c r="Q3366">
        <v>1</v>
      </c>
      <c r="R3366">
        <f>SUM(M3366:N3366:O3366:P3366:Q3366)</f>
        <v>4</v>
      </c>
      <c r="S3366" s="1">
        <v>77421</v>
      </c>
      <c r="T3366" s="1" t="str">
        <f t="shared" si="210"/>
        <v>Medium</v>
      </c>
      <c r="U3366">
        <v>11</v>
      </c>
      <c r="V3366">
        <v>2025</v>
      </c>
      <c r="W3366" t="s">
        <v>34</v>
      </c>
      <c r="X3366">
        <v>3</v>
      </c>
    </row>
    <row r="3367" spans="1:24" x14ac:dyDescent="0.3">
      <c r="A3367">
        <v>3366</v>
      </c>
      <c r="B3367" t="s">
        <v>50</v>
      </c>
      <c r="C3367" t="str">
        <f>_xlfn.XLOOKUP(B3367,Lookup_table!B:B,Lookup_table!C:C)</f>
        <v>AI</v>
      </c>
      <c r="D3367" t="s">
        <v>34</v>
      </c>
      <c r="E3367" t="s">
        <v>15</v>
      </c>
      <c r="F3367" t="s">
        <v>16</v>
      </c>
      <c r="G3367" t="s">
        <v>17</v>
      </c>
      <c r="H3367" t="str">
        <f t="shared" si="208"/>
        <v>Remote</v>
      </c>
      <c r="I3367" t="s">
        <v>18</v>
      </c>
      <c r="J3367" t="str">
        <f t="shared" si="209"/>
        <v>7+ yrs</v>
      </c>
      <c r="K3367">
        <f t="shared" ca="1" si="211"/>
        <v>14</v>
      </c>
      <c r="L3367" t="s">
        <v>39</v>
      </c>
      <c r="M3367">
        <v>1</v>
      </c>
      <c r="N3367">
        <v>0</v>
      </c>
      <c r="O3367">
        <v>0</v>
      </c>
      <c r="P3367">
        <v>1</v>
      </c>
      <c r="Q3367">
        <v>0</v>
      </c>
      <c r="R3367">
        <f>SUM(M3367:N3367:O3367:P3367:Q3367)</f>
        <v>2</v>
      </c>
      <c r="S3367" s="1">
        <v>153284</v>
      </c>
      <c r="T3367" s="1" t="str">
        <f t="shared" si="210"/>
        <v>High</v>
      </c>
      <c r="U3367">
        <v>5</v>
      </c>
      <c r="V3367">
        <v>2026</v>
      </c>
      <c r="W3367" t="s">
        <v>28</v>
      </c>
      <c r="X3367">
        <v>8</v>
      </c>
    </row>
    <row r="3368" spans="1:24" x14ac:dyDescent="0.3">
      <c r="A3368">
        <v>3367</v>
      </c>
      <c r="B3368" t="s">
        <v>41</v>
      </c>
      <c r="C3368" t="str">
        <f>_xlfn.XLOOKUP(B3368,Lookup_table!B:B,Lookup_table!C:C)</f>
        <v>Data</v>
      </c>
      <c r="D3368" t="s">
        <v>37</v>
      </c>
      <c r="E3368" t="s">
        <v>40</v>
      </c>
      <c r="F3368" t="s">
        <v>24</v>
      </c>
      <c r="G3368" t="s">
        <v>30</v>
      </c>
      <c r="H3368" t="str">
        <f t="shared" si="208"/>
        <v>Onsite/Hybrid</v>
      </c>
      <c r="I3368" t="s">
        <v>26</v>
      </c>
      <c r="J3368" t="str">
        <f t="shared" si="209"/>
        <v>3-6 yrs</v>
      </c>
      <c r="K3368">
        <f t="shared" ca="1" si="211"/>
        <v>4</v>
      </c>
      <c r="L3368" t="s">
        <v>27</v>
      </c>
      <c r="M3368">
        <v>1</v>
      </c>
      <c r="N3368">
        <v>1</v>
      </c>
      <c r="O3368">
        <v>1</v>
      </c>
      <c r="P3368">
        <v>1</v>
      </c>
      <c r="Q3368">
        <v>1</v>
      </c>
      <c r="R3368">
        <f>SUM(M3368:N3368:O3368:P3368:Q3368)</f>
        <v>5</v>
      </c>
      <c r="S3368" s="1">
        <v>115276</v>
      </c>
      <c r="T3368" s="1" t="str">
        <f t="shared" si="210"/>
        <v>Medium</v>
      </c>
      <c r="U3368">
        <v>7</v>
      </c>
      <c r="V3368">
        <v>2025</v>
      </c>
      <c r="W3368" t="s">
        <v>28</v>
      </c>
      <c r="X3368">
        <v>1</v>
      </c>
    </row>
    <row r="3369" spans="1:24" x14ac:dyDescent="0.3">
      <c r="A3369">
        <v>3368</v>
      </c>
      <c r="B3369" t="s">
        <v>50</v>
      </c>
      <c r="C3369" t="str">
        <f>_xlfn.XLOOKUP(B3369,Lookup_table!B:B,Lookup_table!C:C)</f>
        <v>AI</v>
      </c>
      <c r="D3369" t="s">
        <v>14</v>
      </c>
      <c r="E3369" t="s">
        <v>40</v>
      </c>
      <c r="F3369" t="s">
        <v>44</v>
      </c>
      <c r="G3369" t="s">
        <v>30</v>
      </c>
      <c r="H3369" t="str">
        <f t="shared" si="208"/>
        <v>Onsite/Hybrid</v>
      </c>
      <c r="I3369" t="s">
        <v>26</v>
      </c>
      <c r="J3369" t="str">
        <f t="shared" si="209"/>
        <v>3-6 yrs</v>
      </c>
      <c r="K3369">
        <f t="shared" ca="1" si="211"/>
        <v>4</v>
      </c>
      <c r="L3369" t="s">
        <v>27</v>
      </c>
      <c r="M3369">
        <v>1</v>
      </c>
      <c r="N3369">
        <v>0</v>
      </c>
      <c r="O3369">
        <v>1</v>
      </c>
      <c r="P3369">
        <v>1</v>
      </c>
      <c r="Q3369">
        <v>0</v>
      </c>
      <c r="R3369">
        <f>SUM(M3369:N3369:O3369:P3369:Q3369)</f>
        <v>3</v>
      </c>
      <c r="S3369" s="1">
        <v>144011</v>
      </c>
      <c r="T3369" s="1" t="str">
        <f t="shared" si="210"/>
        <v>High</v>
      </c>
      <c r="U3369">
        <v>5</v>
      </c>
      <c r="V3369">
        <v>2025</v>
      </c>
      <c r="W3369" t="s">
        <v>28</v>
      </c>
      <c r="X3369">
        <v>2</v>
      </c>
    </row>
    <row r="3370" spans="1:24" x14ac:dyDescent="0.3">
      <c r="A3370">
        <v>3369</v>
      </c>
      <c r="B3370" t="s">
        <v>50</v>
      </c>
      <c r="C3370" t="str">
        <f>_xlfn.XLOOKUP(B3370,Lookup_table!B:B,Lookup_table!C:C)</f>
        <v>AI</v>
      </c>
      <c r="D3370" t="s">
        <v>22</v>
      </c>
      <c r="E3370" t="s">
        <v>42</v>
      </c>
      <c r="F3370" t="s">
        <v>43</v>
      </c>
      <c r="G3370" t="s">
        <v>30</v>
      </c>
      <c r="H3370" t="str">
        <f t="shared" si="208"/>
        <v>Onsite/Hybrid</v>
      </c>
      <c r="I3370" t="s">
        <v>18</v>
      </c>
      <c r="J3370" t="str">
        <f t="shared" si="209"/>
        <v>7+ yrs</v>
      </c>
      <c r="K3370">
        <f t="shared" ca="1" si="211"/>
        <v>9</v>
      </c>
      <c r="L3370" t="s">
        <v>39</v>
      </c>
      <c r="M3370">
        <v>1</v>
      </c>
      <c r="N3370">
        <v>0</v>
      </c>
      <c r="O3370">
        <v>1</v>
      </c>
      <c r="P3370">
        <v>0</v>
      </c>
      <c r="Q3370">
        <v>1</v>
      </c>
      <c r="R3370">
        <f>SUM(M3370:N3370:O3370:P3370:Q3370)</f>
        <v>3</v>
      </c>
      <c r="S3370" s="1">
        <v>186360</v>
      </c>
      <c r="T3370" s="1" t="str">
        <f t="shared" si="210"/>
        <v>High</v>
      </c>
      <c r="U3370">
        <v>12</v>
      </c>
      <c r="V3370">
        <v>2024</v>
      </c>
      <c r="W3370" t="s">
        <v>34</v>
      </c>
      <c r="X3370">
        <v>5</v>
      </c>
    </row>
    <row r="3371" spans="1:24" x14ac:dyDescent="0.3">
      <c r="A3371">
        <v>3370</v>
      </c>
      <c r="B3371" t="s">
        <v>41</v>
      </c>
      <c r="C3371" t="str">
        <f>_xlfn.XLOOKUP(B3371,Lookup_table!B:B,Lookup_table!C:C)</f>
        <v>Data</v>
      </c>
      <c r="D3371" t="s">
        <v>37</v>
      </c>
      <c r="E3371" t="s">
        <v>15</v>
      </c>
      <c r="F3371" t="s">
        <v>44</v>
      </c>
      <c r="G3371" t="s">
        <v>30</v>
      </c>
      <c r="H3371" t="str">
        <f t="shared" si="208"/>
        <v>Onsite/Hybrid</v>
      </c>
      <c r="I3371" t="s">
        <v>18</v>
      </c>
      <c r="J3371" t="str">
        <f t="shared" si="209"/>
        <v>7+ yrs</v>
      </c>
      <c r="K3371">
        <f t="shared" ca="1" si="211"/>
        <v>14</v>
      </c>
      <c r="L3371" t="s">
        <v>27</v>
      </c>
      <c r="M3371">
        <v>0</v>
      </c>
      <c r="N3371">
        <v>0</v>
      </c>
      <c r="O3371">
        <v>0</v>
      </c>
      <c r="P3371">
        <v>1</v>
      </c>
      <c r="Q3371">
        <v>1</v>
      </c>
      <c r="R3371">
        <f>SUM(M3371:N3371:O3371:P3371:Q3371)</f>
        <v>2</v>
      </c>
      <c r="S3371" s="1">
        <v>125019</v>
      </c>
      <c r="T3371" s="1" t="str">
        <f t="shared" si="210"/>
        <v>High</v>
      </c>
      <c r="U3371">
        <v>4</v>
      </c>
      <c r="V3371">
        <v>2022</v>
      </c>
      <c r="W3371" t="s">
        <v>28</v>
      </c>
      <c r="X3371">
        <v>8</v>
      </c>
    </row>
    <row r="3372" spans="1:24" x14ac:dyDescent="0.3">
      <c r="A3372">
        <v>3371</v>
      </c>
      <c r="B3372" t="s">
        <v>31</v>
      </c>
      <c r="C3372" t="str">
        <f>_xlfn.XLOOKUP(B3372,Lookup_table!B:B,Lookup_table!C:C)</f>
        <v>Business</v>
      </c>
      <c r="D3372" t="s">
        <v>34</v>
      </c>
      <c r="E3372" t="s">
        <v>15</v>
      </c>
      <c r="F3372" t="s">
        <v>29</v>
      </c>
      <c r="G3372" t="s">
        <v>17</v>
      </c>
      <c r="H3372" t="str">
        <f t="shared" si="208"/>
        <v>Remote</v>
      </c>
      <c r="I3372" t="s">
        <v>26</v>
      </c>
      <c r="J3372" t="str">
        <f t="shared" si="209"/>
        <v>3-6 yrs</v>
      </c>
      <c r="K3372">
        <f t="shared" ca="1" si="211"/>
        <v>6</v>
      </c>
      <c r="L3372" t="s">
        <v>27</v>
      </c>
      <c r="M3372">
        <v>1</v>
      </c>
      <c r="N3372">
        <v>0</v>
      </c>
      <c r="O3372">
        <v>0</v>
      </c>
      <c r="P3372">
        <v>0</v>
      </c>
      <c r="Q3372">
        <v>1</v>
      </c>
      <c r="R3372">
        <f>SUM(M3372:N3372:O3372:P3372:Q3372)</f>
        <v>2</v>
      </c>
      <c r="S3372" s="1">
        <v>85979</v>
      </c>
      <c r="T3372" s="1" t="str">
        <f t="shared" si="210"/>
        <v>Medium</v>
      </c>
      <c r="U3372">
        <v>11</v>
      </c>
      <c r="V3372">
        <v>2023</v>
      </c>
      <c r="W3372" t="s">
        <v>20</v>
      </c>
      <c r="X3372">
        <v>1</v>
      </c>
    </row>
    <row r="3373" spans="1:24" x14ac:dyDescent="0.3">
      <c r="A3373">
        <v>3372</v>
      </c>
      <c r="B3373" t="s">
        <v>41</v>
      </c>
      <c r="C3373" t="str">
        <f>_xlfn.XLOOKUP(B3373,Lookup_table!B:B,Lookup_table!C:C)</f>
        <v>Data</v>
      </c>
      <c r="D3373" t="s">
        <v>34</v>
      </c>
      <c r="E3373" t="s">
        <v>15</v>
      </c>
      <c r="F3373" t="s">
        <v>51</v>
      </c>
      <c r="G3373" t="s">
        <v>25</v>
      </c>
      <c r="H3373" t="str">
        <f t="shared" si="208"/>
        <v>Onsite/Hybrid</v>
      </c>
      <c r="I3373" t="s">
        <v>35</v>
      </c>
      <c r="J3373" t="str">
        <f t="shared" si="209"/>
        <v>0-2 yrs</v>
      </c>
      <c r="K3373">
        <f t="shared" ca="1" si="211"/>
        <v>1</v>
      </c>
      <c r="L3373" t="s">
        <v>19</v>
      </c>
      <c r="M3373">
        <v>0</v>
      </c>
      <c r="N3373">
        <v>0</v>
      </c>
      <c r="O3373">
        <v>1</v>
      </c>
      <c r="P3373">
        <v>0</v>
      </c>
      <c r="Q3373">
        <v>1</v>
      </c>
      <c r="R3373">
        <f>SUM(M3373:N3373:O3373:P3373:Q3373)</f>
        <v>2</v>
      </c>
      <c r="S3373" s="1">
        <v>77033</v>
      </c>
      <c r="T3373" s="1" t="str">
        <f t="shared" si="210"/>
        <v>Medium</v>
      </c>
      <c r="U3373">
        <v>1</v>
      </c>
      <c r="V3373">
        <v>2023</v>
      </c>
      <c r="W3373" t="s">
        <v>28</v>
      </c>
      <c r="X3373">
        <v>8</v>
      </c>
    </row>
    <row r="3374" spans="1:24" x14ac:dyDescent="0.3">
      <c r="A3374">
        <v>3373</v>
      </c>
      <c r="B3374" t="s">
        <v>33</v>
      </c>
      <c r="C3374" t="str">
        <f>_xlfn.XLOOKUP(B3374,Lookup_table!B:B,Lookup_table!C:C)</f>
        <v>Data</v>
      </c>
      <c r="D3374" t="s">
        <v>14</v>
      </c>
      <c r="E3374" t="s">
        <v>38</v>
      </c>
      <c r="F3374" t="s">
        <v>24</v>
      </c>
      <c r="G3374" t="s">
        <v>30</v>
      </c>
      <c r="H3374" t="str">
        <f t="shared" si="208"/>
        <v>Onsite/Hybrid</v>
      </c>
      <c r="I3374" t="s">
        <v>26</v>
      </c>
      <c r="J3374" t="str">
        <f t="shared" si="209"/>
        <v>3-6 yrs</v>
      </c>
      <c r="K3374">
        <f t="shared" ca="1" si="211"/>
        <v>5</v>
      </c>
      <c r="L3374" t="s">
        <v>27</v>
      </c>
      <c r="M3374">
        <v>0</v>
      </c>
      <c r="N3374">
        <v>0</v>
      </c>
      <c r="O3374">
        <v>0</v>
      </c>
      <c r="P3374">
        <v>0</v>
      </c>
      <c r="Q3374">
        <v>1</v>
      </c>
      <c r="R3374">
        <f>SUM(M3374:N3374:O3374:P3374:Q3374)</f>
        <v>1</v>
      </c>
      <c r="S3374" s="1">
        <v>84193</v>
      </c>
      <c r="T3374" s="1" t="str">
        <f t="shared" si="210"/>
        <v>Medium</v>
      </c>
      <c r="U3374">
        <v>3</v>
      </c>
      <c r="V3374">
        <v>2025</v>
      </c>
      <c r="W3374" t="s">
        <v>28</v>
      </c>
      <c r="X3374">
        <v>9</v>
      </c>
    </row>
    <row r="3375" spans="1:24" x14ac:dyDescent="0.3">
      <c r="A3375">
        <v>3374</v>
      </c>
      <c r="B3375" t="s">
        <v>36</v>
      </c>
      <c r="C3375" t="str">
        <f>_xlfn.XLOOKUP(B3375,Lookup_table!B:B,Lookup_table!C:C)</f>
        <v>Data</v>
      </c>
      <c r="D3375" t="s">
        <v>37</v>
      </c>
      <c r="E3375" t="s">
        <v>32</v>
      </c>
      <c r="F3375" t="s">
        <v>43</v>
      </c>
      <c r="G3375" t="s">
        <v>17</v>
      </c>
      <c r="H3375" t="str">
        <f t="shared" si="208"/>
        <v>Remote</v>
      </c>
      <c r="I3375" t="s">
        <v>26</v>
      </c>
      <c r="J3375" t="str">
        <f t="shared" si="209"/>
        <v>3-6 yrs</v>
      </c>
      <c r="K3375">
        <f t="shared" ca="1" si="211"/>
        <v>4</v>
      </c>
      <c r="L3375" t="s">
        <v>27</v>
      </c>
      <c r="M3375">
        <v>0</v>
      </c>
      <c r="N3375">
        <v>1</v>
      </c>
      <c r="O3375">
        <v>0</v>
      </c>
      <c r="P3375">
        <v>1</v>
      </c>
      <c r="Q3375">
        <v>0</v>
      </c>
      <c r="R3375">
        <f>SUM(M3375:N3375:O3375:P3375:Q3375)</f>
        <v>2</v>
      </c>
      <c r="S3375" s="1">
        <v>91660</v>
      </c>
      <c r="T3375" s="1" t="str">
        <f t="shared" si="210"/>
        <v>Medium</v>
      </c>
      <c r="U3375">
        <v>1</v>
      </c>
      <c r="V3375">
        <v>2026</v>
      </c>
      <c r="W3375" t="s">
        <v>20</v>
      </c>
      <c r="X3375">
        <v>4</v>
      </c>
    </row>
    <row r="3376" spans="1:24" x14ac:dyDescent="0.3">
      <c r="A3376">
        <v>3375</v>
      </c>
      <c r="B3376" t="s">
        <v>41</v>
      </c>
      <c r="C3376" t="str">
        <f>_xlfn.XLOOKUP(B3376,Lookup_table!B:B,Lookup_table!C:C)</f>
        <v>Data</v>
      </c>
      <c r="D3376" t="s">
        <v>34</v>
      </c>
      <c r="E3376" t="s">
        <v>42</v>
      </c>
      <c r="F3376" t="s">
        <v>51</v>
      </c>
      <c r="G3376" t="s">
        <v>30</v>
      </c>
      <c r="H3376" t="str">
        <f t="shared" si="208"/>
        <v>Onsite/Hybrid</v>
      </c>
      <c r="I3376" t="s">
        <v>35</v>
      </c>
      <c r="J3376" t="str">
        <f t="shared" si="209"/>
        <v>0-2 yrs</v>
      </c>
      <c r="K3376">
        <f t="shared" ca="1" si="211"/>
        <v>2</v>
      </c>
      <c r="L3376" t="s">
        <v>19</v>
      </c>
      <c r="M3376">
        <v>1</v>
      </c>
      <c r="N3376">
        <v>1</v>
      </c>
      <c r="O3376">
        <v>0</v>
      </c>
      <c r="P3376">
        <v>1</v>
      </c>
      <c r="Q3376">
        <v>1</v>
      </c>
      <c r="R3376">
        <f>SUM(M3376:N3376:O3376:P3376:Q3376)</f>
        <v>4</v>
      </c>
      <c r="S3376" s="1">
        <v>73351</v>
      </c>
      <c r="T3376" s="1" t="str">
        <f t="shared" si="210"/>
        <v>Medium</v>
      </c>
      <c r="U3376">
        <v>9</v>
      </c>
      <c r="V3376">
        <v>2025</v>
      </c>
      <c r="W3376" t="s">
        <v>20</v>
      </c>
      <c r="X3376">
        <v>5</v>
      </c>
    </row>
    <row r="3377" spans="1:24" x14ac:dyDescent="0.3">
      <c r="A3377">
        <v>3376</v>
      </c>
      <c r="B3377" t="s">
        <v>31</v>
      </c>
      <c r="C3377" t="str">
        <f>_xlfn.XLOOKUP(B3377,Lookup_table!B:B,Lookup_table!C:C)</f>
        <v>Business</v>
      </c>
      <c r="D3377" t="s">
        <v>37</v>
      </c>
      <c r="E3377" t="s">
        <v>32</v>
      </c>
      <c r="F3377" t="s">
        <v>43</v>
      </c>
      <c r="G3377" t="s">
        <v>17</v>
      </c>
      <c r="H3377" t="str">
        <f t="shared" si="208"/>
        <v>Remote</v>
      </c>
      <c r="I3377" t="s">
        <v>18</v>
      </c>
      <c r="J3377" t="str">
        <f t="shared" si="209"/>
        <v>7+ yrs</v>
      </c>
      <c r="K3377">
        <f t="shared" ca="1" si="211"/>
        <v>14</v>
      </c>
      <c r="L3377" t="s">
        <v>27</v>
      </c>
      <c r="M3377">
        <v>1</v>
      </c>
      <c r="N3377">
        <v>0</v>
      </c>
      <c r="O3377">
        <v>1</v>
      </c>
      <c r="P3377">
        <v>1</v>
      </c>
      <c r="Q3377">
        <v>1</v>
      </c>
      <c r="R3377">
        <f>SUM(M3377:N3377:O3377:P3377:Q3377)</f>
        <v>4</v>
      </c>
      <c r="S3377" s="1">
        <v>141787</v>
      </c>
      <c r="T3377" s="1" t="str">
        <f t="shared" si="210"/>
        <v>High</v>
      </c>
      <c r="U3377">
        <v>3</v>
      </c>
      <c r="V3377">
        <v>2022</v>
      </c>
      <c r="W3377" t="s">
        <v>28</v>
      </c>
      <c r="X3377">
        <v>3</v>
      </c>
    </row>
    <row r="3378" spans="1:24" x14ac:dyDescent="0.3">
      <c r="A3378">
        <v>3377</v>
      </c>
      <c r="B3378" t="s">
        <v>21</v>
      </c>
      <c r="C3378" t="str">
        <f>_xlfn.XLOOKUP(B3378,Lookup_table!B:B,Lookup_table!C:C)</f>
        <v>AI</v>
      </c>
      <c r="D3378" t="s">
        <v>34</v>
      </c>
      <c r="E3378" t="s">
        <v>42</v>
      </c>
      <c r="F3378" t="s">
        <v>43</v>
      </c>
      <c r="G3378" t="s">
        <v>25</v>
      </c>
      <c r="H3378" t="str">
        <f t="shared" si="208"/>
        <v>Onsite/Hybrid</v>
      </c>
      <c r="I3378" t="s">
        <v>26</v>
      </c>
      <c r="J3378" t="str">
        <f t="shared" si="209"/>
        <v>3-6 yrs</v>
      </c>
      <c r="K3378">
        <f t="shared" ca="1" si="211"/>
        <v>6</v>
      </c>
      <c r="L3378" t="s">
        <v>19</v>
      </c>
      <c r="M3378">
        <v>1</v>
      </c>
      <c r="N3378">
        <v>1</v>
      </c>
      <c r="O3378">
        <v>1</v>
      </c>
      <c r="P3378">
        <v>1</v>
      </c>
      <c r="Q3378">
        <v>1</v>
      </c>
      <c r="R3378">
        <f>SUM(M3378:N3378:O3378:P3378:Q3378)</f>
        <v>5</v>
      </c>
      <c r="S3378" s="1">
        <v>152254</v>
      </c>
      <c r="T3378" s="1" t="str">
        <f t="shared" si="210"/>
        <v>High</v>
      </c>
      <c r="U3378">
        <v>9</v>
      </c>
      <c r="V3378">
        <v>2022</v>
      </c>
      <c r="W3378" t="s">
        <v>28</v>
      </c>
      <c r="X3378">
        <v>6</v>
      </c>
    </row>
    <row r="3379" spans="1:24" x14ac:dyDescent="0.3">
      <c r="A3379">
        <v>3378</v>
      </c>
      <c r="B3379" t="s">
        <v>41</v>
      </c>
      <c r="C3379" t="str">
        <f>_xlfn.XLOOKUP(B3379,Lookup_table!B:B,Lookup_table!C:C)</f>
        <v>Data</v>
      </c>
      <c r="D3379" t="s">
        <v>37</v>
      </c>
      <c r="E3379" t="s">
        <v>32</v>
      </c>
      <c r="F3379" t="s">
        <v>44</v>
      </c>
      <c r="G3379" t="s">
        <v>25</v>
      </c>
      <c r="H3379" t="str">
        <f t="shared" si="208"/>
        <v>Onsite/Hybrid</v>
      </c>
      <c r="I3379" t="s">
        <v>26</v>
      </c>
      <c r="J3379" t="str">
        <f t="shared" si="209"/>
        <v>3-6 yrs</v>
      </c>
      <c r="K3379">
        <f t="shared" ca="1" si="211"/>
        <v>3</v>
      </c>
      <c r="L3379" t="s">
        <v>19</v>
      </c>
      <c r="M3379">
        <v>0</v>
      </c>
      <c r="N3379">
        <v>0</v>
      </c>
      <c r="O3379">
        <v>1</v>
      </c>
      <c r="P3379">
        <v>0</v>
      </c>
      <c r="Q3379">
        <v>0</v>
      </c>
      <c r="R3379">
        <f>SUM(M3379:N3379:O3379:P3379:Q3379)</f>
        <v>1</v>
      </c>
      <c r="S3379" s="1">
        <v>86225</v>
      </c>
      <c r="T3379" s="1" t="str">
        <f t="shared" si="210"/>
        <v>Medium</v>
      </c>
      <c r="U3379">
        <v>12</v>
      </c>
      <c r="V3379">
        <v>2026</v>
      </c>
      <c r="W3379" t="s">
        <v>20</v>
      </c>
      <c r="X3379">
        <v>2</v>
      </c>
    </row>
    <row r="3380" spans="1:24" x14ac:dyDescent="0.3">
      <c r="A3380">
        <v>3379</v>
      </c>
      <c r="B3380" t="s">
        <v>33</v>
      </c>
      <c r="C3380" t="str">
        <f>_xlfn.XLOOKUP(B3380,Lookup_table!B:B,Lookup_table!C:C)</f>
        <v>Data</v>
      </c>
      <c r="D3380" t="s">
        <v>34</v>
      </c>
      <c r="E3380" t="s">
        <v>42</v>
      </c>
      <c r="F3380" t="s">
        <v>52</v>
      </c>
      <c r="G3380" t="s">
        <v>17</v>
      </c>
      <c r="H3380" t="str">
        <f t="shared" si="208"/>
        <v>Remote</v>
      </c>
      <c r="I3380" t="s">
        <v>26</v>
      </c>
      <c r="J3380" t="str">
        <f t="shared" si="209"/>
        <v>3-6 yrs</v>
      </c>
      <c r="K3380">
        <f t="shared" ca="1" si="211"/>
        <v>4</v>
      </c>
      <c r="L3380" t="s">
        <v>27</v>
      </c>
      <c r="M3380">
        <v>0</v>
      </c>
      <c r="N3380">
        <v>1</v>
      </c>
      <c r="O3380">
        <v>1</v>
      </c>
      <c r="P3380">
        <v>0</v>
      </c>
      <c r="Q3380">
        <v>1</v>
      </c>
      <c r="R3380">
        <f>SUM(M3380:N3380:O3380:P3380:Q3380)</f>
        <v>3</v>
      </c>
      <c r="S3380" s="1">
        <v>98174</v>
      </c>
      <c r="T3380" s="1" t="str">
        <f t="shared" si="210"/>
        <v>Medium</v>
      </c>
      <c r="U3380">
        <v>7</v>
      </c>
      <c r="V3380">
        <v>2025</v>
      </c>
      <c r="W3380" t="s">
        <v>28</v>
      </c>
      <c r="X3380">
        <v>7</v>
      </c>
    </row>
    <row r="3381" spans="1:24" x14ac:dyDescent="0.3">
      <c r="A3381">
        <v>3380</v>
      </c>
      <c r="B3381" t="s">
        <v>41</v>
      </c>
      <c r="C3381" t="str">
        <f>_xlfn.XLOOKUP(B3381,Lookup_table!B:B,Lookup_table!C:C)</f>
        <v>Data</v>
      </c>
      <c r="D3381" t="s">
        <v>22</v>
      </c>
      <c r="E3381" t="s">
        <v>38</v>
      </c>
      <c r="F3381" t="s">
        <v>29</v>
      </c>
      <c r="G3381" t="s">
        <v>30</v>
      </c>
      <c r="H3381" t="str">
        <f t="shared" si="208"/>
        <v>Onsite/Hybrid</v>
      </c>
      <c r="I3381" t="s">
        <v>35</v>
      </c>
      <c r="J3381" t="str">
        <f t="shared" si="209"/>
        <v>0-2 yrs</v>
      </c>
      <c r="K3381">
        <f t="shared" ca="1" si="211"/>
        <v>0</v>
      </c>
      <c r="L3381" t="s">
        <v>39</v>
      </c>
      <c r="M3381">
        <v>1</v>
      </c>
      <c r="N3381">
        <v>0</v>
      </c>
      <c r="O3381">
        <v>0</v>
      </c>
      <c r="P3381">
        <v>0</v>
      </c>
      <c r="Q3381">
        <v>0</v>
      </c>
      <c r="R3381">
        <f>SUM(M3381:N3381:O3381:P3381:Q3381)</f>
        <v>1</v>
      </c>
      <c r="S3381" s="1">
        <v>74078</v>
      </c>
      <c r="T3381" s="1" t="str">
        <f t="shared" si="210"/>
        <v>Medium</v>
      </c>
      <c r="U3381">
        <v>3</v>
      </c>
      <c r="V3381">
        <v>2025</v>
      </c>
      <c r="W3381" t="s">
        <v>20</v>
      </c>
      <c r="X3381">
        <v>6</v>
      </c>
    </row>
    <row r="3382" spans="1:24" x14ac:dyDescent="0.3">
      <c r="A3382">
        <v>3381</v>
      </c>
      <c r="B3382" t="s">
        <v>41</v>
      </c>
      <c r="C3382" t="str">
        <f>_xlfn.XLOOKUP(B3382,Lookup_table!B:B,Lookup_table!C:C)</f>
        <v>Data</v>
      </c>
      <c r="D3382" t="s">
        <v>37</v>
      </c>
      <c r="E3382" t="s">
        <v>23</v>
      </c>
      <c r="F3382" t="s">
        <v>43</v>
      </c>
      <c r="G3382" t="s">
        <v>25</v>
      </c>
      <c r="H3382" t="str">
        <f t="shared" si="208"/>
        <v>Onsite/Hybrid</v>
      </c>
      <c r="I3382" t="s">
        <v>26</v>
      </c>
      <c r="J3382" t="str">
        <f t="shared" si="209"/>
        <v>3-6 yrs</v>
      </c>
      <c r="K3382">
        <f t="shared" ca="1" si="211"/>
        <v>3</v>
      </c>
      <c r="L3382" t="s">
        <v>19</v>
      </c>
      <c r="M3382">
        <v>0</v>
      </c>
      <c r="N3382">
        <v>0</v>
      </c>
      <c r="O3382">
        <v>0</v>
      </c>
      <c r="P3382">
        <v>0</v>
      </c>
      <c r="Q3382">
        <v>0</v>
      </c>
      <c r="R3382">
        <f>SUM(M3382:N3382:O3382:P3382:Q3382)</f>
        <v>0</v>
      </c>
      <c r="S3382" s="1">
        <v>76156</v>
      </c>
      <c r="T3382" s="1" t="str">
        <f t="shared" si="210"/>
        <v>Medium</v>
      </c>
      <c r="U3382">
        <v>2</v>
      </c>
      <c r="V3382">
        <v>2020</v>
      </c>
      <c r="W3382" t="s">
        <v>28</v>
      </c>
      <c r="X3382">
        <v>8</v>
      </c>
    </row>
    <row r="3383" spans="1:24" x14ac:dyDescent="0.3">
      <c r="A3383">
        <v>3382</v>
      </c>
      <c r="B3383" t="s">
        <v>33</v>
      </c>
      <c r="C3383" t="str">
        <f>_xlfn.XLOOKUP(B3383,Lookup_table!B:B,Lookup_table!C:C)</f>
        <v>Data</v>
      </c>
      <c r="D3383" t="s">
        <v>34</v>
      </c>
      <c r="E3383" t="s">
        <v>23</v>
      </c>
      <c r="F3383" t="s">
        <v>44</v>
      </c>
      <c r="G3383" t="s">
        <v>30</v>
      </c>
      <c r="H3383" t="str">
        <f t="shared" si="208"/>
        <v>Onsite/Hybrid</v>
      </c>
      <c r="I3383" t="s">
        <v>35</v>
      </c>
      <c r="J3383" t="str">
        <f t="shared" si="209"/>
        <v>0-2 yrs</v>
      </c>
      <c r="K3383">
        <f t="shared" ca="1" si="211"/>
        <v>1</v>
      </c>
      <c r="L3383" t="s">
        <v>39</v>
      </c>
      <c r="M3383">
        <v>0</v>
      </c>
      <c r="N3383">
        <v>0</v>
      </c>
      <c r="O3383">
        <v>0</v>
      </c>
      <c r="P3383">
        <v>1</v>
      </c>
      <c r="Q3383">
        <v>0</v>
      </c>
      <c r="R3383">
        <f>SUM(M3383:N3383:O3383:P3383:Q3383)</f>
        <v>1</v>
      </c>
      <c r="S3383" s="1">
        <v>62673</v>
      </c>
      <c r="T3383" s="1" t="str">
        <f t="shared" si="210"/>
        <v>Low</v>
      </c>
      <c r="U3383">
        <v>1</v>
      </c>
      <c r="V3383">
        <v>2021</v>
      </c>
      <c r="W3383" t="s">
        <v>28</v>
      </c>
      <c r="X3383">
        <v>8</v>
      </c>
    </row>
    <row r="3384" spans="1:24" x14ac:dyDescent="0.3">
      <c r="A3384">
        <v>3383</v>
      </c>
      <c r="B3384" t="s">
        <v>41</v>
      </c>
      <c r="C3384" t="str">
        <f>_xlfn.XLOOKUP(B3384,Lookup_table!B:B,Lookup_table!C:C)</f>
        <v>Data</v>
      </c>
      <c r="D3384" t="s">
        <v>34</v>
      </c>
      <c r="E3384" t="s">
        <v>38</v>
      </c>
      <c r="F3384" t="s">
        <v>51</v>
      </c>
      <c r="G3384" t="s">
        <v>17</v>
      </c>
      <c r="H3384" t="str">
        <f t="shared" si="208"/>
        <v>Remote</v>
      </c>
      <c r="I3384" t="s">
        <v>35</v>
      </c>
      <c r="J3384" t="str">
        <f t="shared" si="209"/>
        <v>0-2 yrs</v>
      </c>
      <c r="K3384">
        <f t="shared" ca="1" si="211"/>
        <v>1</v>
      </c>
      <c r="L3384" t="s">
        <v>19</v>
      </c>
      <c r="M3384">
        <v>1</v>
      </c>
      <c r="N3384">
        <v>1</v>
      </c>
      <c r="O3384">
        <v>0</v>
      </c>
      <c r="P3384">
        <v>1</v>
      </c>
      <c r="Q3384">
        <v>0</v>
      </c>
      <c r="R3384">
        <f>SUM(M3384:N3384:O3384:P3384:Q3384)</f>
        <v>3</v>
      </c>
      <c r="S3384" s="1">
        <v>62039</v>
      </c>
      <c r="T3384" s="1" t="str">
        <f t="shared" si="210"/>
        <v>Low</v>
      </c>
      <c r="U3384">
        <v>2</v>
      </c>
      <c r="V3384">
        <v>2023</v>
      </c>
      <c r="W3384" t="s">
        <v>20</v>
      </c>
      <c r="X3384">
        <v>5</v>
      </c>
    </row>
    <row r="3385" spans="1:24" x14ac:dyDescent="0.3">
      <c r="A3385">
        <v>3384</v>
      </c>
      <c r="B3385" t="s">
        <v>41</v>
      </c>
      <c r="C3385" t="str">
        <f>_xlfn.XLOOKUP(B3385,Lookup_table!B:B,Lookup_table!C:C)</f>
        <v>Data</v>
      </c>
      <c r="D3385" t="s">
        <v>14</v>
      </c>
      <c r="E3385" t="s">
        <v>23</v>
      </c>
      <c r="F3385" t="s">
        <v>24</v>
      </c>
      <c r="G3385" t="s">
        <v>17</v>
      </c>
      <c r="H3385" t="str">
        <f t="shared" si="208"/>
        <v>Remote</v>
      </c>
      <c r="I3385" t="s">
        <v>18</v>
      </c>
      <c r="J3385" t="str">
        <f t="shared" si="209"/>
        <v>7+ yrs</v>
      </c>
      <c r="K3385">
        <f t="shared" ca="1" si="211"/>
        <v>11</v>
      </c>
      <c r="L3385" t="s">
        <v>39</v>
      </c>
      <c r="M3385">
        <v>0</v>
      </c>
      <c r="N3385">
        <v>0</v>
      </c>
      <c r="O3385">
        <v>1</v>
      </c>
      <c r="P3385">
        <v>1</v>
      </c>
      <c r="Q3385">
        <v>1</v>
      </c>
      <c r="R3385">
        <f>SUM(M3385:N3385:O3385:P3385:Q3385)</f>
        <v>3</v>
      </c>
      <c r="S3385" s="1">
        <v>136778</v>
      </c>
      <c r="T3385" s="1" t="str">
        <f t="shared" si="210"/>
        <v>High</v>
      </c>
      <c r="U3385">
        <v>7</v>
      </c>
      <c r="V3385">
        <v>2024</v>
      </c>
      <c r="W3385" t="s">
        <v>28</v>
      </c>
      <c r="X3385">
        <v>2</v>
      </c>
    </row>
    <row r="3386" spans="1:24" x14ac:dyDescent="0.3">
      <c r="A3386">
        <v>3385</v>
      </c>
      <c r="B3386" t="s">
        <v>36</v>
      </c>
      <c r="C3386" t="str">
        <f>_xlfn.XLOOKUP(B3386,Lookup_table!B:B,Lookup_table!C:C)</f>
        <v>Data</v>
      </c>
      <c r="D3386" t="s">
        <v>14</v>
      </c>
      <c r="E3386" t="s">
        <v>32</v>
      </c>
      <c r="F3386" t="s">
        <v>16</v>
      </c>
      <c r="G3386" t="s">
        <v>17</v>
      </c>
      <c r="H3386" t="str">
        <f t="shared" si="208"/>
        <v>Remote</v>
      </c>
      <c r="I3386" t="s">
        <v>18</v>
      </c>
      <c r="J3386" t="str">
        <f t="shared" si="209"/>
        <v>7+ yrs</v>
      </c>
      <c r="K3386">
        <f t="shared" ca="1" si="211"/>
        <v>11</v>
      </c>
      <c r="L3386" t="s">
        <v>19</v>
      </c>
      <c r="M3386">
        <v>0</v>
      </c>
      <c r="N3386">
        <v>0</v>
      </c>
      <c r="O3386">
        <v>0</v>
      </c>
      <c r="P3386">
        <v>1</v>
      </c>
      <c r="Q3386">
        <v>1</v>
      </c>
      <c r="R3386">
        <f>SUM(M3386:N3386:O3386:P3386:Q3386)</f>
        <v>2</v>
      </c>
      <c r="S3386" s="1">
        <v>121631</v>
      </c>
      <c r="T3386" s="1" t="str">
        <f t="shared" si="210"/>
        <v>High</v>
      </c>
      <c r="U3386">
        <v>12</v>
      </c>
      <c r="V3386">
        <v>2020</v>
      </c>
      <c r="W3386" t="s">
        <v>20</v>
      </c>
      <c r="X3386">
        <v>3</v>
      </c>
    </row>
    <row r="3387" spans="1:24" x14ac:dyDescent="0.3">
      <c r="A3387">
        <v>3386</v>
      </c>
      <c r="B3387" t="s">
        <v>21</v>
      </c>
      <c r="C3387" t="str">
        <f>_xlfn.XLOOKUP(B3387,Lookup_table!B:B,Lookup_table!C:C)</f>
        <v>AI</v>
      </c>
      <c r="D3387" t="s">
        <v>14</v>
      </c>
      <c r="E3387" t="s">
        <v>15</v>
      </c>
      <c r="F3387" t="s">
        <v>43</v>
      </c>
      <c r="G3387" t="s">
        <v>30</v>
      </c>
      <c r="H3387" t="str">
        <f t="shared" si="208"/>
        <v>Onsite/Hybrid</v>
      </c>
      <c r="I3387" t="s">
        <v>26</v>
      </c>
      <c r="J3387" t="str">
        <f t="shared" si="209"/>
        <v>3-6 yrs</v>
      </c>
      <c r="K3387">
        <f t="shared" ca="1" si="211"/>
        <v>5</v>
      </c>
      <c r="L3387" t="s">
        <v>19</v>
      </c>
      <c r="M3387">
        <v>0</v>
      </c>
      <c r="N3387">
        <v>1</v>
      </c>
      <c r="O3387">
        <v>1</v>
      </c>
      <c r="P3387">
        <v>1</v>
      </c>
      <c r="Q3387">
        <v>1</v>
      </c>
      <c r="R3387">
        <f>SUM(M3387:N3387:O3387:P3387:Q3387)</f>
        <v>4</v>
      </c>
      <c r="S3387" s="1">
        <v>157252</v>
      </c>
      <c r="T3387" s="1" t="str">
        <f t="shared" si="210"/>
        <v>High</v>
      </c>
      <c r="U3387">
        <v>8</v>
      </c>
      <c r="V3387">
        <v>2020</v>
      </c>
      <c r="W3387" t="s">
        <v>28</v>
      </c>
      <c r="X3387">
        <v>3</v>
      </c>
    </row>
    <row r="3388" spans="1:24" x14ac:dyDescent="0.3">
      <c r="A3388">
        <v>3387</v>
      </c>
      <c r="B3388" t="s">
        <v>33</v>
      </c>
      <c r="C3388" t="str">
        <f>_xlfn.XLOOKUP(B3388,Lookup_table!B:B,Lookup_table!C:C)</f>
        <v>Data</v>
      </c>
      <c r="D3388" t="s">
        <v>22</v>
      </c>
      <c r="E3388" t="s">
        <v>40</v>
      </c>
      <c r="F3388" t="s">
        <v>24</v>
      </c>
      <c r="G3388" t="s">
        <v>17</v>
      </c>
      <c r="H3388" t="str">
        <f t="shared" si="208"/>
        <v>Remote</v>
      </c>
      <c r="I3388" t="s">
        <v>35</v>
      </c>
      <c r="J3388" t="str">
        <f t="shared" si="209"/>
        <v>0-2 yrs</v>
      </c>
      <c r="K3388">
        <f t="shared" ca="1" si="211"/>
        <v>2</v>
      </c>
      <c r="L3388" t="s">
        <v>27</v>
      </c>
      <c r="M3388">
        <v>0</v>
      </c>
      <c r="N3388">
        <v>0</v>
      </c>
      <c r="O3388">
        <v>1</v>
      </c>
      <c r="P3388">
        <v>0</v>
      </c>
      <c r="Q3388">
        <v>1</v>
      </c>
      <c r="R3388">
        <f>SUM(M3388:N3388:O3388:P3388:Q3388)</f>
        <v>2</v>
      </c>
      <c r="S3388" s="1">
        <v>93973</v>
      </c>
      <c r="T3388" s="1" t="str">
        <f t="shared" si="210"/>
        <v>Medium</v>
      </c>
      <c r="U3388">
        <v>9</v>
      </c>
      <c r="V3388">
        <v>2026</v>
      </c>
      <c r="W3388" t="s">
        <v>34</v>
      </c>
      <c r="X3388">
        <v>1</v>
      </c>
    </row>
    <row r="3389" spans="1:24" x14ac:dyDescent="0.3">
      <c r="A3389">
        <v>3388</v>
      </c>
      <c r="B3389" t="s">
        <v>50</v>
      </c>
      <c r="C3389" t="str">
        <f>_xlfn.XLOOKUP(B3389,Lookup_table!B:B,Lookup_table!C:C)</f>
        <v>AI</v>
      </c>
      <c r="D3389" t="s">
        <v>34</v>
      </c>
      <c r="E3389" t="s">
        <v>32</v>
      </c>
      <c r="F3389" t="s">
        <v>52</v>
      </c>
      <c r="G3389" t="s">
        <v>30</v>
      </c>
      <c r="H3389" t="str">
        <f t="shared" si="208"/>
        <v>Onsite/Hybrid</v>
      </c>
      <c r="I3389" t="s">
        <v>18</v>
      </c>
      <c r="J3389" t="str">
        <f t="shared" si="209"/>
        <v>7+ yrs</v>
      </c>
      <c r="K3389">
        <f t="shared" ca="1" si="211"/>
        <v>13</v>
      </c>
      <c r="L3389" t="s">
        <v>39</v>
      </c>
      <c r="M3389">
        <v>1</v>
      </c>
      <c r="N3389">
        <v>0</v>
      </c>
      <c r="O3389">
        <v>0</v>
      </c>
      <c r="P3389">
        <v>1</v>
      </c>
      <c r="Q3389">
        <v>0</v>
      </c>
      <c r="R3389">
        <f>SUM(M3389:N3389:O3389:P3389:Q3389)</f>
        <v>2</v>
      </c>
      <c r="S3389" s="1">
        <v>157430</v>
      </c>
      <c r="T3389" s="1" t="str">
        <f t="shared" si="210"/>
        <v>High</v>
      </c>
      <c r="U3389">
        <v>6</v>
      </c>
      <c r="V3389">
        <v>2023</v>
      </c>
      <c r="W3389" t="s">
        <v>20</v>
      </c>
      <c r="X3389">
        <v>6</v>
      </c>
    </row>
    <row r="3390" spans="1:24" x14ac:dyDescent="0.3">
      <c r="A3390">
        <v>3389</v>
      </c>
      <c r="B3390" t="s">
        <v>36</v>
      </c>
      <c r="C3390" t="str">
        <f>_xlfn.XLOOKUP(B3390,Lookup_table!B:B,Lookup_table!C:C)</f>
        <v>Data</v>
      </c>
      <c r="D3390" t="s">
        <v>22</v>
      </c>
      <c r="E3390" t="s">
        <v>38</v>
      </c>
      <c r="F3390" t="s">
        <v>52</v>
      </c>
      <c r="G3390" t="s">
        <v>25</v>
      </c>
      <c r="H3390" t="str">
        <f t="shared" si="208"/>
        <v>Onsite/Hybrid</v>
      </c>
      <c r="I3390" t="s">
        <v>26</v>
      </c>
      <c r="J3390" t="str">
        <f t="shared" si="209"/>
        <v>3-6 yrs</v>
      </c>
      <c r="K3390">
        <f t="shared" ca="1" si="211"/>
        <v>3</v>
      </c>
      <c r="L3390" t="s">
        <v>39</v>
      </c>
      <c r="M3390">
        <v>0</v>
      </c>
      <c r="N3390">
        <v>0</v>
      </c>
      <c r="O3390">
        <v>1</v>
      </c>
      <c r="P3390">
        <v>0</v>
      </c>
      <c r="Q3390">
        <v>1</v>
      </c>
      <c r="R3390">
        <f>SUM(M3390:N3390:O3390:P3390:Q3390)</f>
        <v>2</v>
      </c>
      <c r="S3390" s="1">
        <v>120860</v>
      </c>
      <c r="T3390" s="1" t="str">
        <f t="shared" si="210"/>
        <v>High</v>
      </c>
      <c r="U3390">
        <v>11</v>
      </c>
      <c r="V3390">
        <v>2025</v>
      </c>
      <c r="W3390" t="s">
        <v>28</v>
      </c>
      <c r="X3390">
        <v>9</v>
      </c>
    </row>
    <row r="3391" spans="1:24" x14ac:dyDescent="0.3">
      <c r="A3391">
        <v>3390</v>
      </c>
      <c r="B3391" t="s">
        <v>31</v>
      </c>
      <c r="C3391" t="str">
        <f>_xlfn.XLOOKUP(B3391,Lookup_table!B:B,Lookup_table!C:C)</f>
        <v>Business</v>
      </c>
      <c r="D3391" t="s">
        <v>14</v>
      </c>
      <c r="E3391" t="s">
        <v>15</v>
      </c>
      <c r="F3391" t="s">
        <v>24</v>
      </c>
      <c r="G3391" t="s">
        <v>30</v>
      </c>
      <c r="H3391" t="str">
        <f t="shared" si="208"/>
        <v>Onsite/Hybrid</v>
      </c>
      <c r="I3391" t="s">
        <v>18</v>
      </c>
      <c r="J3391" t="str">
        <f t="shared" si="209"/>
        <v>7+ yrs</v>
      </c>
      <c r="K3391">
        <f t="shared" ca="1" si="211"/>
        <v>15</v>
      </c>
      <c r="L3391" t="s">
        <v>19</v>
      </c>
      <c r="M3391">
        <v>1</v>
      </c>
      <c r="N3391">
        <v>1</v>
      </c>
      <c r="O3391">
        <v>1</v>
      </c>
      <c r="P3391">
        <v>0</v>
      </c>
      <c r="Q3391">
        <v>0</v>
      </c>
      <c r="R3391">
        <f>SUM(M3391:N3391:O3391:P3391:Q3391)</f>
        <v>3</v>
      </c>
      <c r="S3391" s="1">
        <v>111192</v>
      </c>
      <c r="T3391" s="1" t="str">
        <f t="shared" si="210"/>
        <v>Medium</v>
      </c>
      <c r="U3391">
        <v>1</v>
      </c>
      <c r="V3391">
        <v>2026</v>
      </c>
      <c r="W3391" t="s">
        <v>34</v>
      </c>
      <c r="X3391">
        <v>1</v>
      </c>
    </row>
    <row r="3392" spans="1:24" x14ac:dyDescent="0.3">
      <c r="A3392">
        <v>3391</v>
      </c>
      <c r="B3392" t="s">
        <v>50</v>
      </c>
      <c r="C3392" t="str">
        <f>_xlfn.XLOOKUP(B3392,Lookup_table!B:B,Lookup_table!C:C)</f>
        <v>AI</v>
      </c>
      <c r="D3392" t="s">
        <v>22</v>
      </c>
      <c r="E3392" t="s">
        <v>32</v>
      </c>
      <c r="F3392" t="s">
        <v>52</v>
      </c>
      <c r="G3392" t="s">
        <v>17</v>
      </c>
      <c r="H3392" t="str">
        <f t="shared" si="208"/>
        <v>Remote</v>
      </c>
      <c r="I3392" t="s">
        <v>35</v>
      </c>
      <c r="J3392" t="str">
        <f t="shared" si="209"/>
        <v>0-2 yrs</v>
      </c>
      <c r="K3392">
        <f t="shared" ca="1" si="211"/>
        <v>1</v>
      </c>
      <c r="L3392" t="s">
        <v>19</v>
      </c>
      <c r="M3392">
        <v>1</v>
      </c>
      <c r="N3392">
        <v>1</v>
      </c>
      <c r="O3392">
        <v>0</v>
      </c>
      <c r="P3392">
        <v>1</v>
      </c>
      <c r="Q3392">
        <v>0</v>
      </c>
      <c r="R3392">
        <f>SUM(M3392:N3392:O3392:P3392:Q3392)</f>
        <v>3</v>
      </c>
      <c r="S3392" s="1">
        <v>123569</v>
      </c>
      <c r="T3392" s="1" t="str">
        <f t="shared" si="210"/>
        <v>High</v>
      </c>
      <c r="U3392">
        <v>8</v>
      </c>
      <c r="V3392">
        <v>2024</v>
      </c>
      <c r="W3392" t="s">
        <v>28</v>
      </c>
      <c r="X3392">
        <v>7</v>
      </c>
    </row>
    <row r="3393" spans="1:24" x14ac:dyDescent="0.3">
      <c r="A3393">
        <v>3392</v>
      </c>
      <c r="B3393" t="s">
        <v>36</v>
      </c>
      <c r="C3393" t="str">
        <f>_xlfn.XLOOKUP(B3393,Lookup_table!B:B,Lookup_table!C:C)</f>
        <v>Data</v>
      </c>
      <c r="D3393" t="s">
        <v>34</v>
      </c>
      <c r="E3393" t="s">
        <v>23</v>
      </c>
      <c r="F3393" t="s">
        <v>52</v>
      </c>
      <c r="G3393" t="s">
        <v>25</v>
      </c>
      <c r="H3393" t="str">
        <f t="shared" si="208"/>
        <v>Onsite/Hybrid</v>
      </c>
      <c r="I3393" t="s">
        <v>18</v>
      </c>
      <c r="J3393" t="str">
        <f t="shared" si="209"/>
        <v>7+ yrs</v>
      </c>
      <c r="K3393">
        <f t="shared" ca="1" si="211"/>
        <v>7</v>
      </c>
      <c r="L3393" t="s">
        <v>39</v>
      </c>
      <c r="M3393">
        <v>1</v>
      </c>
      <c r="N3393">
        <v>0</v>
      </c>
      <c r="O3393">
        <v>0</v>
      </c>
      <c r="P3393">
        <v>1</v>
      </c>
      <c r="Q3393">
        <v>1</v>
      </c>
      <c r="R3393">
        <f>SUM(M3393:N3393:O3393:P3393:Q3393)</f>
        <v>3</v>
      </c>
      <c r="S3393" s="1">
        <v>120479</v>
      </c>
      <c r="T3393" s="1" t="str">
        <f t="shared" si="210"/>
        <v>High</v>
      </c>
      <c r="U3393">
        <v>3</v>
      </c>
      <c r="V3393">
        <v>2026</v>
      </c>
      <c r="W3393" t="s">
        <v>20</v>
      </c>
      <c r="X3393">
        <v>4</v>
      </c>
    </row>
    <row r="3394" spans="1:24" x14ac:dyDescent="0.3">
      <c r="A3394">
        <v>3393</v>
      </c>
      <c r="B3394" t="s">
        <v>31</v>
      </c>
      <c r="C3394" t="str">
        <f>_xlfn.XLOOKUP(B3394,Lookup_table!B:B,Lookup_table!C:C)</f>
        <v>Business</v>
      </c>
      <c r="D3394" t="s">
        <v>22</v>
      </c>
      <c r="E3394" t="s">
        <v>38</v>
      </c>
      <c r="F3394" t="s">
        <v>24</v>
      </c>
      <c r="G3394" t="s">
        <v>17</v>
      </c>
      <c r="H3394" t="str">
        <f t="shared" ref="H3394:H3457" si="212">IF(G3394="Remote","Remote","Onsite/Hybrid")</f>
        <v>Remote</v>
      </c>
      <c r="I3394" t="s">
        <v>18</v>
      </c>
      <c r="J3394" t="str">
        <f t="shared" ref="J3394:J3457" si="213">IF(I3394="Entry","0-2 yrs",IF(I3394="Mid","3-6 yrs","7+ yrs"))</f>
        <v>7+ yrs</v>
      </c>
      <c r="K3394">
        <f t="shared" ca="1" si="211"/>
        <v>12</v>
      </c>
      <c r="L3394" t="s">
        <v>19</v>
      </c>
      <c r="M3394">
        <v>1</v>
      </c>
      <c r="N3394">
        <v>1</v>
      </c>
      <c r="O3394">
        <v>0</v>
      </c>
      <c r="P3394">
        <v>0</v>
      </c>
      <c r="Q3394">
        <v>1</v>
      </c>
      <c r="R3394">
        <f>SUM(M3394:N3394:O3394:P3394:Q3394)</f>
        <v>3</v>
      </c>
      <c r="S3394" s="1">
        <v>132413</v>
      </c>
      <c r="T3394" s="1" t="str">
        <f t="shared" ref="T3394:T3457" si="214">IF(S3394&lt;=70000,"Low",IF(S3394&lt;=120000,"Medium","High"))</f>
        <v>High</v>
      </c>
      <c r="U3394">
        <v>10</v>
      </c>
      <c r="V3394">
        <v>2025</v>
      </c>
      <c r="W3394" t="s">
        <v>28</v>
      </c>
      <c r="X3394">
        <v>7</v>
      </c>
    </row>
    <row r="3395" spans="1:24" x14ac:dyDescent="0.3">
      <c r="A3395">
        <v>3394</v>
      </c>
      <c r="B3395" t="s">
        <v>36</v>
      </c>
      <c r="C3395" t="str">
        <f>_xlfn.XLOOKUP(B3395,Lookup_table!B:B,Lookup_table!C:C)</f>
        <v>Data</v>
      </c>
      <c r="D3395" t="s">
        <v>22</v>
      </c>
      <c r="E3395" t="s">
        <v>42</v>
      </c>
      <c r="F3395" t="s">
        <v>44</v>
      </c>
      <c r="G3395" t="s">
        <v>17</v>
      </c>
      <c r="H3395" t="str">
        <f t="shared" si="212"/>
        <v>Remote</v>
      </c>
      <c r="I3395" t="s">
        <v>35</v>
      </c>
      <c r="J3395" t="str">
        <f t="shared" si="213"/>
        <v>0-2 yrs</v>
      </c>
      <c r="K3395">
        <f t="shared" ref="K3395:K3458" ca="1" si="215">IF(J3395="0-2 yrs",RANDBETWEEN(0,2),IF(J3395="3-6 yrs", RANDBETWEEN(3,6),IF(J3395="7+ yrs", RANDBETWEEN(7,15)," ")))</f>
        <v>2</v>
      </c>
      <c r="L3395" t="s">
        <v>27</v>
      </c>
      <c r="M3395">
        <v>1</v>
      </c>
      <c r="N3395">
        <v>0</v>
      </c>
      <c r="O3395">
        <v>0</v>
      </c>
      <c r="P3395">
        <v>1</v>
      </c>
      <c r="Q3395">
        <v>1</v>
      </c>
      <c r="R3395">
        <f>SUM(M3395:N3395:O3395:P3395:Q3395)</f>
        <v>3</v>
      </c>
      <c r="S3395" s="1">
        <v>91841</v>
      </c>
      <c r="T3395" s="1" t="str">
        <f t="shared" si="214"/>
        <v>Medium</v>
      </c>
      <c r="U3395">
        <v>2</v>
      </c>
      <c r="V3395">
        <v>2023</v>
      </c>
      <c r="W3395" t="s">
        <v>20</v>
      </c>
      <c r="X3395">
        <v>5</v>
      </c>
    </row>
    <row r="3396" spans="1:24" x14ac:dyDescent="0.3">
      <c r="A3396">
        <v>3395</v>
      </c>
      <c r="B3396" t="s">
        <v>21</v>
      </c>
      <c r="C3396" t="str">
        <f>_xlfn.XLOOKUP(B3396,Lookup_table!B:B,Lookup_table!C:C)</f>
        <v>AI</v>
      </c>
      <c r="D3396" t="s">
        <v>22</v>
      </c>
      <c r="E3396" t="s">
        <v>15</v>
      </c>
      <c r="F3396" t="s">
        <v>16</v>
      </c>
      <c r="G3396" t="s">
        <v>25</v>
      </c>
      <c r="H3396" t="str">
        <f t="shared" si="212"/>
        <v>Onsite/Hybrid</v>
      </c>
      <c r="I3396" t="s">
        <v>26</v>
      </c>
      <c r="J3396" t="str">
        <f t="shared" si="213"/>
        <v>3-6 yrs</v>
      </c>
      <c r="K3396">
        <f t="shared" ca="1" si="215"/>
        <v>3</v>
      </c>
      <c r="L3396" t="s">
        <v>19</v>
      </c>
      <c r="M3396">
        <v>1</v>
      </c>
      <c r="N3396">
        <v>1</v>
      </c>
      <c r="O3396">
        <v>1</v>
      </c>
      <c r="P3396">
        <v>0</v>
      </c>
      <c r="Q3396">
        <v>1</v>
      </c>
      <c r="R3396">
        <f>SUM(M3396:N3396:O3396:P3396:Q3396)</f>
        <v>4</v>
      </c>
      <c r="S3396" s="1">
        <v>162735</v>
      </c>
      <c r="T3396" s="1" t="str">
        <f t="shared" si="214"/>
        <v>High</v>
      </c>
      <c r="U3396">
        <v>12</v>
      </c>
      <c r="V3396">
        <v>2026</v>
      </c>
      <c r="W3396" t="s">
        <v>34</v>
      </c>
      <c r="X3396">
        <v>5</v>
      </c>
    </row>
    <row r="3397" spans="1:24" x14ac:dyDescent="0.3">
      <c r="A3397">
        <v>3396</v>
      </c>
      <c r="B3397" t="s">
        <v>33</v>
      </c>
      <c r="C3397" t="str">
        <f>_xlfn.XLOOKUP(B3397,Lookup_table!B:B,Lookup_table!C:C)</f>
        <v>Data</v>
      </c>
      <c r="D3397" t="s">
        <v>34</v>
      </c>
      <c r="E3397" t="s">
        <v>23</v>
      </c>
      <c r="F3397" t="s">
        <v>29</v>
      </c>
      <c r="G3397" t="s">
        <v>17</v>
      </c>
      <c r="H3397" t="str">
        <f t="shared" si="212"/>
        <v>Remote</v>
      </c>
      <c r="I3397" t="s">
        <v>18</v>
      </c>
      <c r="J3397" t="str">
        <f t="shared" si="213"/>
        <v>7+ yrs</v>
      </c>
      <c r="K3397">
        <f t="shared" ca="1" si="215"/>
        <v>11</v>
      </c>
      <c r="L3397" t="s">
        <v>39</v>
      </c>
      <c r="M3397">
        <v>0</v>
      </c>
      <c r="N3397">
        <v>0</v>
      </c>
      <c r="O3397">
        <v>1</v>
      </c>
      <c r="P3397">
        <v>0</v>
      </c>
      <c r="Q3397">
        <v>0</v>
      </c>
      <c r="R3397">
        <f>SUM(M3397:N3397:O3397:P3397:Q3397)</f>
        <v>1</v>
      </c>
      <c r="S3397" s="1">
        <v>111881</v>
      </c>
      <c r="T3397" s="1" t="str">
        <f t="shared" si="214"/>
        <v>Medium</v>
      </c>
      <c r="U3397">
        <v>4</v>
      </c>
      <c r="V3397">
        <v>2022</v>
      </c>
      <c r="W3397" t="s">
        <v>20</v>
      </c>
      <c r="X3397">
        <v>5</v>
      </c>
    </row>
    <row r="3398" spans="1:24" x14ac:dyDescent="0.3">
      <c r="A3398">
        <v>3397</v>
      </c>
      <c r="B3398" t="s">
        <v>41</v>
      </c>
      <c r="C3398" t="str">
        <f>_xlfn.XLOOKUP(B3398,Lookup_table!B:B,Lookup_table!C:C)</f>
        <v>Data</v>
      </c>
      <c r="D3398" t="s">
        <v>34</v>
      </c>
      <c r="E3398" t="s">
        <v>15</v>
      </c>
      <c r="F3398" t="s">
        <v>52</v>
      </c>
      <c r="G3398" t="s">
        <v>25</v>
      </c>
      <c r="H3398" t="str">
        <f t="shared" si="212"/>
        <v>Onsite/Hybrid</v>
      </c>
      <c r="I3398" t="s">
        <v>26</v>
      </c>
      <c r="J3398" t="str">
        <f t="shared" si="213"/>
        <v>3-6 yrs</v>
      </c>
      <c r="K3398">
        <f t="shared" ca="1" si="215"/>
        <v>4</v>
      </c>
      <c r="L3398" t="s">
        <v>39</v>
      </c>
      <c r="M3398">
        <v>0</v>
      </c>
      <c r="N3398">
        <v>1</v>
      </c>
      <c r="O3398">
        <v>0</v>
      </c>
      <c r="P3398">
        <v>0</v>
      </c>
      <c r="Q3398">
        <v>1</v>
      </c>
      <c r="R3398">
        <f>SUM(M3398:N3398:O3398:P3398:Q3398)</f>
        <v>2</v>
      </c>
      <c r="S3398" s="1">
        <v>85487</v>
      </c>
      <c r="T3398" s="1" t="str">
        <f t="shared" si="214"/>
        <v>Medium</v>
      </c>
      <c r="U3398">
        <v>10</v>
      </c>
      <c r="V3398">
        <v>2025</v>
      </c>
      <c r="W3398" t="s">
        <v>20</v>
      </c>
      <c r="X3398">
        <v>3</v>
      </c>
    </row>
    <row r="3399" spans="1:24" x14ac:dyDescent="0.3">
      <c r="A3399">
        <v>3398</v>
      </c>
      <c r="B3399" t="s">
        <v>36</v>
      </c>
      <c r="C3399" t="str">
        <f>_xlfn.XLOOKUP(B3399,Lookup_table!B:B,Lookup_table!C:C)</f>
        <v>Data</v>
      </c>
      <c r="D3399" t="s">
        <v>22</v>
      </c>
      <c r="E3399" t="s">
        <v>32</v>
      </c>
      <c r="F3399" t="s">
        <v>24</v>
      </c>
      <c r="G3399" t="s">
        <v>17</v>
      </c>
      <c r="H3399" t="str">
        <f t="shared" si="212"/>
        <v>Remote</v>
      </c>
      <c r="I3399" t="s">
        <v>18</v>
      </c>
      <c r="J3399" t="str">
        <f t="shared" si="213"/>
        <v>7+ yrs</v>
      </c>
      <c r="K3399">
        <f t="shared" ca="1" si="215"/>
        <v>7</v>
      </c>
      <c r="L3399" t="s">
        <v>39</v>
      </c>
      <c r="M3399">
        <v>1</v>
      </c>
      <c r="N3399">
        <v>1</v>
      </c>
      <c r="O3399">
        <v>1</v>
      </c>
      <c r="P3399">
        <v>0</v>
      </c>
      <c r="Q3399">
        <v>1</v>
      </c>
      <c r="R3399">
        <f>SUM(M3399:N3399:O3399:P3399:Q3399)</f>
        <v>4</v>
      </c>
      <c r="S3399" s="1">
        <v>146955</v>
      </c>
      <c r="T3399" s="1" t="str">
        <f t="shared" si="214"/>
        <v>High</v>
      </c>
      <c r="U3399">
        <v>6</v>
      </c>
      <c r="V3399">
        <v>2023</v>
      </c>
      <c r="W3399" t="s">
        <v>28</v>
      </c>
      <c r="X3399">
        <v>9</v>
      </c>
    </row>
    <row r="3400" spans="1:24" x14ac:dyDescent="0.3">
      <c r="A3400">
        <v>3399</v>
      </c>
      <c r="B3400" t="s">
        <v>41</v>
      </c>
      <c r="C3400" t="str">
        <f>_xlfn.XLOOKUP(B3400,Lookup_table!B:B,Lookup_table!C:C)</f>
        <v>Data</v>
      </c>
      <c r="D3400" t="s">
        <v>22</v>
      </c>
      <c r="E3400" t="s">
        <v>23</v>
      </c>
      <c r="F3400" t="s">
        <v>51</v>
      </c>
      <c r="G3400" t="s">
        <v>25</v>
      </c>
      <c r="H3400" t="str">
        <f t="shared" si="212"/>
        <v>Onsite/Hybrid</v>
      </c>
      <c r="I3400" t="s">
        <v>26</v>
      </c>
      <c r="J3400" t="str">
        <f t="shared" si="213"/>
        <v>3-6 yrs</v>
      </c>
      <c r="K3400">
        <f t="shared" ca="1" si="215"/>
        <v>6</v>
      </c>
      <c r="L3400" t="s">
        <v>19</v>
      </c>
      <c r="M3400">
        <v>1</v>
      </c>
      <c r="N3400">
        <v>0</v>
      </c>
      <c r="O3400">
        <v>0</v>
      </c>
      <c r="P3400">
        <v>1</v>
      </c>
      <c r="Q3400">
        <v>1</v>
      </c>
      <c r="R3400">
        <f>SUM(M3400:N3400:O3400:P3400:Q3400)</f>
        <v>3</v>
      </c>
      <c r="S3400" s="1">
        <v>123453</v>
      </c>
      <c r="T3400" s="1" t="str">
        <f t="shared" si="214"/>
        <v>High</v>
      </c>
      <c r="U3400">
        <v>2</v>
      </c>
      <c r="V3400">
        <v>2026</v>
      </c>
      <c r="W3400" t="s">
        <v>20</v>
      </c>
      <c r="X3400">
        <v>4</v>
      </c>
    </row>
    <row r="3401" spans="1:24" x14ac:dyDescent="0.3">
      <c r="A3401">
        <v>3400</v>
      </c>
      <c r="B3401" t="s">
        <v>36</v>
      </c>
      <c r="C3401" t="str">
        <f>_xlfn.XLOOKUP(B3401,Lookup_table!B:B,Lookup_table!C:C)</f>
        <v>Data</v>
      </c>
      <c r="D3401" t="s">
        <v>37</v>
      </c>
      <c r="E3401" t="s">
        <v>38</v>
      </c>
      <c r="F3401" t="s">
        <v>29</v>
      </c>
      <c r="G3401" t="s">
        <v>25</v>
      </c>
      <c r="H3401" t="str">
        <f t="shared" si="212"/>
        <v>Onsite/Hybrid</v>
      </c>
      <c r="I3401" t="s">
        <v>26</v>
      </c>
      <c r="J3401" t="str">
        <f t="shared" si="213"/>
        <v>3-6 yrs</v>
      </c>
      <c r="K3401">
        <f t="shared" ca="1" si="215"/>
        <v>5</v>
      </c>
      <c r="L3401" t="s">
        <v>19</v>
      </c>
      <c r="M3401">
        <v>1</v>
      </c>
      <c r="N3401">
        <v>0</v>
      </c>
      <c r="O3401">
        <v>1</v>
      </c>
      <c r="P3401">
        <v>0</v>
      </c>
      <c r="Q3401">
        <v>1</v>
      </c>
      <c r="R3401">
        <f>SUM(M3401:N3401:O3401:P3401:Q3401)</f>
        <v>3</v>
      </c>
      <c r="S3401" s="1">
        <v>102477</v>
      </c>
      <c r="T3401" s="1" t="str">
        <f t="shared" si="214"/>
        <v>Medium</v>
      </c>
      <c r="U3401">
        <v>5</v>
      </c>
      <c r="V3401">
        <v>2025</v>
      </c>
      <c r="W3401" t="s">
        <v>34</v>
      </c>
      <c r="X3401">
        <v>1</v>
      </c>
    </row>
    <row r="3402" spans="1:24" x14ac:dyDescent="0.3">
      <c r="A3402">
        <v>3401</v>
      </c>
      <c r="B3402" t="s">
        <v>31</v>
      </c>
      <c r="C3402" t="str">
        <f>_xlfn.XLOOKUP(B3402,Lookup_table!B:B,Lookup_table!C:C)</f>
        <v>Business</v>
      </c>
      <c r="D3402" t="s">
        <v>14</v>
      </c>
      <c r="E3402" t="s">
        <v>23</v>
      </c>
      <c r="F3402" t="s">
        <v>43</v>
      </c>
      <c r="G3402" t="s">
        <v>17</v>
      </c>
      <c r="H3402" t="str">
        <f t="shared" si="212"/>
        <v>Remote</v>
      </c>
      <c r="I3402" t="s">
        <v>18</v>
      </c>
      <c r="J3402" t="str">
        <f t="shared" si="213"/>
        <v>7+ yrs</v>
      </c>
      <c r="K3402">
        <f t="shared" ca="1" si="215"/>
        <v>10</v>
      </c>
      <c r="L3402" t="s">
        <v>27</v>
      </c>
      <c r="M3402">
        <v>1</v>
      </c>
      <c r="N3402">
        <v>1</v>
      </c>
      <c r="O3402">
        <v>1</v>
      </c>
      <c r="P3402">
        <v>1</v>
      </c>
      <c r="Q3402">
        <v>1</v>
      </c>
      <c r="R3402">
        <f>SUM(M3402:N3402:O3402:P3402:Q3402)</f>
        <v>5</v>
      </c>
      <c r="S3402" s="1">
        <v>143012</v>
      </c>
      <c r="T3402" s="1" t="str">
        <f t="shared" si="214"/>
        <v>High</v>
      </c>
      <c r="U3402">
        <v>8</v>
      </c>
      <c r="V3402">
        <v>2025</v>
      </c>
      <c r="W3402" t="s">
        <v>28</v>
      </c>
      <c r="X3402">
        <v>3</v>
      </c>
    </row>
    <row r="3403" spans="1:24" x14ac:dyDescent="0.3">
      <c r="A3403">
        <v>3402</v>
      </c>
      <c r="B3403" t="s">
        <v>41</v>
      </c>
      <c r="C3403" t="str">
        <f>_xlfn.XLOOKUP(B3403,Lookup_table!B:B,Lookup_table!C:C)</f>
        <v>Data</v>
      </c>
      <c r="D3403" t="s">
        <v>14</v>
      </c>
      <c r="E3403" t="s">
        <v>32</v>
      </c>
      <c r="F3403" t="s">
        <v>52</v>
      </c>
      <c r="G3403" t="s">
        <v>25</v>
      </c>
      <c r="H3403" t="str">
        <f t="shared" si="212"/>
        <v>Onsite/Hybrid</v>
      </c>
      <c r="I3403" t="s">
        <v>35</v>
      </c>
      <c r="J3403" t="str">
        <f t="shared" si="213"/>
        <v>0-2 yrs</v>
      </c>
      <c r="K3403">
        <f t="shared" ca="1" si="215"/>
        <v>2</v>
      </c>
      <c r="L3403" t="s">
        <v>39</v>
      </c>
      <c r="M3403">
        <v>0</v>
      </c>
      <c r="N3403">
        <v>0</v>
      </c>
      <c r="O3403">
        <v>0</v>
      </c>
      <c r="P3403">
        <v>1</v>
      </c>
      <c r="Q3403">
        <v>0</v>
      </c>
      <c r="R3403">
        <f>SUM(M3403:N3403:O3403:P3403:Q3403)</f>
        <v>1</v>
      </c>
      <c r="S3403" s="1">
        <v>64064</v>
      </c>
      <c r="T3403" s="1" t="str">
        <f t="shared" si="214"/>
        <v>Low</v>
      </c>
      <c r="U3403">
        <v>11</v>
      </c>
      <c r="V3403">
        <v>2024</v>
      </c>
      <c r="W3403" t="s">
        <v>20</v>
      </c>
      <c r="X3403">
        <v>3</v>
      </c>
    </row>
    <row r="3404" spans="1:24" x14ac:dyDescent="0.3">
      <c r="A3404">
        <v>3403</v>
      </c>
      <c r="B3404" t="s">
        <v>31</v>
      </c>
      <c r="C3404" t="str">
        <f>_xlfn.XLOOKUP(B3404,Lookup_table!B:B,Lookup_table!C:C)</f>
        <v>Business</v>
      </c>
      <c r="D3404" t="s">
        <v>37</v>
      </c>
      <c r="E3404" t="s">
        <v>40</v>
      </c>
      <c r="F3404" t="s">
        <v>16</v>
      </c>
      <c r="G3404" t="s">
        <v>25</v>
      </c>
      <c r="H3404" t="str">
        <f t="shared" si="212"/>
        <v>Onsite/Hybrid</v>
      </c>
      <c r="I3404" t="s">
        <v>18</v>
      </c>
      <c r="J3404" t="str">
        <f t="shared" si="213"/>
        <v>7+ yrs</v>
      </c>
      <c r="K3404">
        <f t="shared" ca="1" si="215"/>
        <v>9</v>
      </c>
      <c r="L3404" t="s">
        <v>39</v>
      </c>
      <c r="M3404">
        <v>0</v>
      </c>
      <c r="N3404">
        <v>1</v>
      </c>
      <c r="O3404">
        <v>1</v>
      </c>
      <c r="P3404">
        <v>1</v>
      </c>
      <c r="Q3404">
        <v>1</v>
      </c>
      <c r="R3404">
        <f>SUM(M3404:N3404:O3404:P3404:Q3404)</f>
        <v>4</v>
      </c>
      <c r="S3404" s="1">
        <v>141537</v>
      </c>
      <c r="T3404" s="1" t="str">
        <f t="shared" si="214"/>
        <v>High</v>
      </c>
      <c r="U3404">
        <v>9</v>
      </c>
      <c r="V3404">
        <v>2025</v>
      </c>
      <c r="W3404" t="s">
        <v>28</v>
      </c>
      <c r="X3404">
        <v>5</v>
      </c>
    </row>
    <row r="3405" spans="1:24" x14ac:dyDescent="0.3">
      <c r="A3405">
        <v>3404</v>
      </c>
      <c r="B3405" t="s">
        <v>33</v>
      </c>
      <c r="C3405" t="str">
        <f>_xlfn.XLOOKUP(B3405,Lookup_table!B:B,Lookup_table!C:C)</f>
        <v>Data</v>
      </c>
      <c r="D3405" t="s">
        <v>22</v>
      </c>
      <c r="E3405" t="s">
        <v>23</v>
      </c>
      <c r="F3405" t="s">
        <v>29</v>
      </c>
      <c r="G3405" t="s">
        <v>17</v>
      </c>
      <c r="H3405" t="str">
        <f t="shared" si="212"/>
        <v>Remote</v>
      </c>
      <c r="I3405" t="s">
        <v>26</v>
      </c>
      <c r="J3405" t="str">
        <f t="shared" si="213"/>
        <v>3-6 yrs</v>
      </c>
      <c r="K3405">
        <f t="shared" ca="1" si="215"/>
        <v>4</v>
      </c>
      <c r="L3405" t="s">
        <v>27</v>
      </c>
      <c r="M3405">
        <v>0</v>
      </c>
      <c r="N3405">
        <v>0</v>
      </c>
      <c r="O3405">
        <v>0</v>
      </c>
      <c r="P3405">
        <v>1</v>
      </c>
      <c r="Q3405">
        <v>1</v>
      </c>
      <c r="R3405">
        <f>SUM(M3405:N3405:O3405:P3405:Q3405)</f>
        <v>2</v>
      </c>
      <c r="S3405" s="1">
        <v>122747</v>
      </c>
      <c r="T3405" s="1" t="str">
        <f t="shared" si="214"/>
        <v>High</v>
      </c>
      <c r="U3405">
        <v>1</v>
      </c>
      <c r="V3405">
        <v>2024</v>
      </c>
      <c r="W3405" t="s">
        <v>34</v>
      </c>
      <c r="X3405">
        <v>2</v>
      </c>
    </row>
    <row r="3406" spans="1:24" x14ac:dyDescent="0.3">
      <c r="A3406">
        <v>3405</v>
      </c>
      <c r="B3406" t="s">
        <v>36</v>
      </c>
      <c r="C3406" t="str">
        <f>_xlfn.XLOOKUP(B3406,Lookup_table!B:B,Lookup_table!C:C)</f>
        <v>Data</v>
      </c>
      <c r="D3406" t="s">
        <v>14</v>
      </c>
      <c r="E3406" t="s">
        <v>32</v>
      </c>
      <c r="F3406" t="s">
        <v>16</v>
      </c>
      <c r="G3406" t="s">
        <v>30</v>
      </c>
      <c r="H3406" t="str">
        <f t="shared" si="212"/>
        <v>Onsite/Hybrid</v>
      </c>
      <c r="I3406" t="s">
        <v>26</v>
      </c>
      <c r="J3406" t="str">
        <f t="shared" si="213"/>
        <v>3-6 yrs</v>
      </c>
      <c r="K3406">
        <f t="shared" ca="1" si="215"/>
        <v>4</v>
      </c>
      <c r="L3406" t="s">
        <v>27</v>
      </c>
      <c r="M3406">
        <v>0</v>
      </c>
      <c r="N3406">
        <v>0</v>
      </c>
      <c r="O3406">
        <v>0</v>
      </c>
      <c r="P3406">
        <v>1</v>
      </c>
      <c r="Q3406">
        <v>1</v>
      </c>
      <c r="R3406">
        <f>SUM(M3406:N3406:O3406:P3406:Q3406)</f>
        <v>2</v>
      </c>
      <c r="S3406" s="1">
        <v>99120</v>
      </c>
      <c r="T3406" s="1" t="str">
        <f t="shared" si="214"/>
        <v>Medium</v>
      </c>
      <c r="U3406">
        <v>1</v>
      </c>
      <c r="V3406">
        <v>2021</v>
      </c>
      <c r="W3406" t="s">
        <v>28</v>
      </c>
      <c r="X3406">
        <v>7</v>
      </c>
    </row>
    <row r="3407" spans="1:24" x14ac:dyDescent="0.3">
      <c r="A3407">
        <v>3406</v>
      </c>
      <c r="B3407" t="s">
        <v>41</v>
      </c>
      <c r="C3407" t="str">
        <f>_xlfn.XLOOKUP(B3407,Lookup_table!B:B,Lookup_table!C:C)</f>
        <v>Data</v>
      </c>
      <c r="D3407" t="s">
        <v>22</v>
      </c>
      <c r="E3407" t="s">
        <v>38</v>
      </c>
      <c r="F3407" t="s">
        <v>44</v>
      </c>
      <c r="G3407" t="s">
        <v>25</v>
      </c>
      <c r="H3407" t="str">
        <f t="shared" si="212"/>
        <v>Onsite/Hybrid</v>
      </c>
      <c r="I3407" t="s">
        <v>35</v>
      </c>
      <c r="J3407" t="str">
        <f t="shared" si="213"/>
        <v>0-2 yrs</v>
      </c>
      <c r="K3407">
        <f t="shared" ca="1" si="215"/>
        <v>0</v>
      </c>
      <c r="L3407" t="s">
        <v>39</v>
      </c>
      <c r="M3407">
        <v>0</v>
      </c>
      <c r="N3407">
        <v>0</v>
      </c>
      <c r="O3407">
        <v>0</v>
      </c>
      <c r="P3407">
        <v>1</v>
      </c>
      <c r="Q3407">
        <v>0</v>
      </c>
      <c r="R3407">
        <f>SUM(M3407:N3407:O3407:P3407:Q3407)</f>
        <v>1</v>
      </c>
      <c r="S3407" s="1">
        <v>85653</v>
      </c>
      <c r="T3407" s="1" t="str">
        <f t="shared" si="214"/>
        <v>Medium</v>
      </c>
      <c r="U3407">
        <v>7</v>
      </c>
      <c r="V3407">
        <v>2026</v>
      </c>
      <c r="W3407" t="s">
        <v>20</v>
      </c>
      <c r="X3407">
        <v>1</v>
      </c>
    </row>
    <row r="3408" spans="1:24" x14ac:dyDescent="0.3">
      <c r="A3408">
        <v>3407</v>
      </c>
      <c r="B3408" t="s">
        <v>21</v>
      </c>
      <c r="C3408" t="str">
        <f>_xlfn.XLOOKUP(B3408,Lookup_table!B:B,Lookup_table!C:C)</f>
        <v>AI</v>
      </c>
      <c r="D3408" t="s">
        <v>37</v>
      </c>
      <c r="E3408" t="s">
        <v>23</v>
      </c>
      <c r="F3408" t="s">
        <v>16</v>
      </c>
      <c r="G3408" t="s">
        <v>30</v>
      </c>
      <c r="H3408" t="str">
        <f t="shared" si="212"/>
        <v>Onsite/Hybrid</v>
      </c>
      <c r="I3408" t="s">
        <v>26</v>
      </c>
      <c r="J3408" t="str">
        <f t="shared" si="213"/>
        <v>3-6 yrs</v>
      </c>
      <c r="K3408">
        <f t="shared" ca="1" si="215"/>
        <v>4</v>
      </c>
      <c r="L3408" t="s">
        <v>27</v>
      </c>
      <c r="M3408">
        <v>0</v>
      </c>
      <c r="N3408">
        <v>0</v>
      </c>
      <c r="O3408">
        <v>0</v>
      </c>
      <c r="P3408">
        <v>0</v>
      </c>
      <c r="Q3408">
        <v>1</v>
      </c>
      <c r="R3408">
        <f>SUM(M3408:N3408:O3408:P3408:Q3408)</f>
        <v>1</v>
      </c>
      <c r="S3408" s="1">
        <v>129702</v>
      </c>
      <c r="T3408" s="1" t="str">
        <f t="shared" si="214"/>
        <v>High</v>
      </c>
      <c r="U3408">
        <v>3</v>
      </c>
      <c r="V3408">
        <v>2023</v>
      </c>
      <c r="W3408" t="s">
        <v>34</v>
      </c>
      <c r="X3408">
        <v>5</v>
      </c>
    </row>
    <row r="3409" spans="1:24" x14ac:dyDescent="0.3">
      <c r="A3409">
        <v>3408</v>
      </c>
      <c r="B3409" t="s">
        <v>33</v>
      </c>
      <c r="C3409" t="str">
        <f>_xlfn.XLOOKUP(B3409,Lookup_table!B:B,Lookup_table!C:C)</f>
        <v>Data</v>
      </c>
      <c r="D3409" t="s">
        <v>14</v>
      </c>
      <c r="E3409" t="s">
        <v>32</v>
      </c>
      <c r="F3409" t="s">
        <v>24</v>
      </c>
      <c r="G3409" t="s">
        <v>30</v>
      </c>
      <c r="H3409" t="str">
        <f t="shared" si="212"/>
        <v>Onsite/Hybrid</v>
      </c>
      <c r="I3409" t="s">
        <v>26</v>
      </c>
      <c r="J3409" t="str">
        <f t="shared" si="213"/>
        <v>3-6 yrs</v>
      </c>
      <c r="K3409">
        <f t="shared" ca="1" si="215"/>
        <v>5</v>
      </c>
      <c r="L3409" t="s">
        <v>27</v>
      </c>
      <c r="M3409">
        <v>0</v>
      </c>
      <c r="N3409">
        <v>1</v>
      </c>
      <c r="O3409">
        <v>1</v>
      </c>
      <c r="P3409">
        <v>0</v>
      </c>
      <c r="Q3409">
        <v>1</v>
      </c>
      <c r="R3409">
        <f>SUM(M3409:N3409:O3409:P3409:Q3409)</f>
        <v>3</v>
      </c>
      <c r="S3409" s="1">
        <v>97420</v>
      </c>
      <c r="T3409" s="1" t="str">
        <f t="shared" si="214"/>
        <v>Medium</v>
      </c>
      <c r="U3409">
        <v>3</v>
      </c>
      <c r="V3409">
        <v>2023</v>
      </c>
      <c r="W3409" t="s">
        <v>20</v>
      </c>
      <c r="X3409">
        <v>2</v>
      </c>
    </row>
    <row r="3410" spans="1:24" x14ac:dyDescent="0.3">
      <c r="A3410">
        <v>3409</v>
      </c>
      <c r="B3410" t="s">
        <v>36</v>
      </c>
      <c r="C3410" t="str">
        <f>_xlfn.XLOOKUP(B3410,Lookup_table!B:B,Lookup_table!C:C)</f>
        <v>Data</v>
      </c>
      <c r="D3410" t="s">
        <v>37</v>
      </c>
      <c r="E3410" t="s">
        <v>40</v>
      </c>
      <c r="F3410" t="s">
        <v>24</v>
      </c>
      <c r="G3410" t="s">
        <v>25</v>
      </c>
      <c r="H3410" t="str">
        <f t="shared" si="212"/>
        <v>Onsite/Hybrid</v>
      </c>
      <c r="I3410" t="s">
        <v>18</v>
      </c>
      <c r="J3410" t="str">
        <f t="shared" si="213"/>
        <v>7+ yrs</v>
      </c>
      <c r="K3410">
        <f t="shared" ca="1" si="215"/>
        <v>15</v>
      </c>
      <c r="L3410" t="s">
        <v>39</v>
      </c>
      <c r="M3410">
        <v>1</v>
      </c>
      <c r="N3410">
        <v>0</v>
      </c>
      <c r="O3410">
        <v>1</v>
      </c>
      <c r="P3410">
        <v>1</v>
      </c>
      <c r="Q3410">
        <v>0</v>
      </c>
      <c r="R3410">
        <f>SUM(M3410:N3410:O3410:P3410:Q3410)</f>
        <v>3</v>
      </c>
      <c r="S3410" s="1">
        <v>126562</v>
      </c>
      <c r="T3410" s="1" t="str">
        <f t="shared" si="214"/>
        <v>High</v>
      </c>
      <c r="U3410">
        <v>3</v>
      </c>
      <c r="V3410">
        <v>2021</v>
      </c>
      <c r="W3410" t="s">
        <v>28</v>
      </c>
      <c r="X3410">
        <v>7</v>
      </c>
    </row>
    <row r="3411" spans="1:24" x14ac:dyDescent="0.3">
      <c r="A3411">
        <v>3410</v>
      </c>
      <c r="B3411" t="s">
        <v>36</v>
      </c>
      <c r="C3411" t="str">
        <f>_xlfn.XLOOKUP(B3411,Lookup_table!B:B,Lookup_table!C:C)</f>
        <v>Data</v>
      </c>
      <c r="D3411" t="s">
        <v>37</v>
      </c>
      <c r="E3411" t="s">
        <v>23</v>
      </c>
      <c r="F3411" t="s">
        <v>43</v>
      </c>
      <c r="G3411" t="s">
        <v>30</v>
      </c>
      <c r="H3411" t="str">
        <f t="shared" si="212"/>
        <v>Onsite/Hybrid</v>
      </c>
      <c r="I3411" t="s">
        <v>18</v>
      </c>
      <c r="J3411" t="str">
        <f t="shared" si="213"/>
        <v>7+ yrs</v>
      </c>
      <c r="K3411">
        <f t="shared" ca="1" si="215"/>
        <v>14</v>
      </c>
      <c r="L3411" t="s">
        <v>27</v>
      </c>
      <c r="M3411">
        <v>1</v>
      </c>
      <c r="N3411">
        <v>0</v>
      </c>
      <c r="O3411">
        <v>0</v>
      </c>
      <c r="P3411">
        <v>0</v>
      </c>
      <c r="Q3411">
        <v>1</v>
      </c>
      <c r="R3411">
        <f>SUM(M3411:N3411:O3411:P3411:Q3411)</f>
        <v>2</v>
      </c>
      <c r="S3411" s="1">
        <v>108140</v>
      </c>
      <c r="T3411" s="1" t="str">
        <f t="shared" si="214"/>
        <v>Medium</v>
      </c>
      <c r="U3411">
        <v>12</v>
      </c>
      <c r="V3411">
        <v>2021</v>
      </c>
      <c r="W3411" t="s">
        <v>20</v>
      </c>
      <c r="X3411">
        <v>6</v>
      </c>
    </row>
    <row r="3412" spans="1:24" x14ac:dyDescent="0.3">
      <c r="A3412">
        <v>3411</v>
      </c>
      <c r="B3412" t="s">
        <v>21</v>
      </c>
      <c r="C3412" t="str">
        <f>_xlfn.XLOOKUP(B3412,Lookup_table!B:B,Lookup_table!C:C)</f>
        <v>AI</v>
      </c>
      <c r="D3412" t="s">
        <v>37</v>
      </c>
      <c r="E3412" t="s">
        <v>15</v>
      </c>
      <c r="F3412" t="s">
        <v>44</v>
      </c>
      <c r="G3412" t="s">
        <v>25</v>
      </c>
      <c r="H3412" t="str">
        <f t="shared" si="212"/>
        <v>Onsite/Hybrid</v>
      </c>
      <c r="I3412" t="s">
        <v>18</v>
      </c>
      <c r="J3412" t="str">
        <f t="shared" si="213"/>
        <v>7+ yrs</v>
      </c>
      <c r="K3412">
        <f t="shared" ca="1" si="215"/>
        <v>8</v>
      </c>
      <c r="L3412" t="s">
        <v>39</v>
      </c>
      <c r="M3412">
        <v>1</v>
      </c>
      <c r="N3412">
        <v>0</v>
      </c>
      <c r="O3412">
        <v>0</v>
      </c>
      <c r="P3412">
        <v>0</v>
      </c>
      <c r="Q3412">
        <v>0</v>
      </c>
      <c r="R3412">
        <f>SUM(M3412:N3412:O3412:P3412:Q3412)</f>
        <v>1</v>
      </c>
      <c r="S3412" s="1">
        <v>139131</v>
      </c>
      <c r="T3412" s="1" t="str">
        <f t="shared" si="214"/>
        <v>High</v>
      </c>
      <c r="U3412">
        <v>11</v>
      </c>
      <c r="V3412">
        <v>2020</v>
      </c>
      <c r="W3412" t="s">
        <v>20</v>
      </c>
      <c r="X3412">
        <v>2</v>
      </c>
    </row>
    <row r="3413" spans="1:24" x14ac:dyDescent="0.3">
      <c r="A3413">
        <v>3412</v>
      </c>
      <c r="B3413" t="s">
        <v>21</v>
      </c>
      <c r="C3413" t="str">
        <f>_xlfn.XLOOKUP(B3413,Lookup_table!B:B,Lookup_table!C:C)</f>
        <v>AI</v>
      </c>
      <c r="D3413" t="s">
        <v>14</v>
      </c>
      <c r="E3413" t="s">
        <v>42</v>
      </c>
      <c r="F3413" t="s">
        <v>29</v>
      </c>
      <c r="G3413" t="s">
        <v>25</v>
      </c>
      <c r="H3413" t="str">
        <f t="shared" si="212"/>
        <v>Onsite/Hybrid</v>
      </c>
      <c r="I3413" t="s">
        <v>18</v>
      </c>
      <c r="J3413" t="str">
        <f t="shared" si="213"/>
        <v>7+ yrs</v>
      </c>
      <c r="K3413">
        <f t="shared" ca="1" si="215"/>
        <v>13</v>
      </c>
      <c r="L3413" t="s">
        <v>39</v>
      </c>
      <c r="M3413">
        <v>1</v>
      </c>
      <c r="N3413">
        <v>1</v>
      </c>
      <c r="O3413">
        <v>0</v>
      </c>
      <c r="P3413">
        <v>0</v>
      </c>
      <c r="Q3413">
        <v>0</v>
      </c>
      <c r="R3413">
        <f>SUM(M3413:N3413:O3413:P3413:Q3413)</f>
        <v>2</v>
      </c>
      <c r="S3413" s="1">
        <v>143634</v>
      </c>
      <c r="T3413" s="1" t="str">
        <f t="shared" si="214"/>
        <v>High</v>
      </c>
      <c r="U3413">
        <v>10</v>
      </c>
      <c r="V3413">
        <v>2025</v>
      </c>
      <c r="W3413" t="s">
        <v>28</v>
      </c>
      <c r="X3413">
        <v>8</v>
      </c>
    </row>
    <row r="3414" spans="1:24" x14ac:dyDescent="0.3">
      <c r="A3414">
        <v>3413</v>
      </c>
      <c r="B3414" t="s">
        <v>41</v>
      </c>
      <c r="C3414" t="str">
        <f>_xlfn.XLOOKUP(B3414,Lookup_table!B:B,Lookup_table!C:C)</f>
        <v>Data</v>
      </c>
      <c r="D3414" t="s">
        <v>37</v>
      </c>
      <c r="E3414" t="s">
        <v>42</v>
      </c>
      <c r="F3414" t="s">
        <v>24</v>
      </c>
      <c r="G3414" t="s">
        <v>25</v>
      </c>
      <c r="H3414" t="str">
        <f t="shared" si="212"/>
        <v>Onsite/Hybrid</v>
      </c>
      <c r="I3414" t="s">
        <v>35</v>
      </c>
      <c r="J3414" t="str">
        <f t="shared" si="213"/>
        <v>0-2 yrs</v>
      </c>
      <c r="K3414">
        <f t="shared" ca="1" si="215"/>
        <v>0</v>
      </c>
      <c r="L3414" t="s">
        <v>39</v>
      </c>
      <c r="M3414">
        <v>0</v>
      </c>
      <c r="N3414">
        <v>1</v>
      </c>
      <c r="O3414">
        <v>1</v>
      </c>
      <c r="P3414">
        <v>1</v>
      </c>
      <c r="Q3414">
        <v>0</v>
      </c>
      <c r="R3414">
        <f>SUM(M3414:N3414:O3414:P3414:Q3414)</f>
        <v>3</v>
      </c>
      <c r="S3414" s="1">
        <v>81967</v>
      </c>
      <c r="T3414" s="1" t="str">
        <f t="shared" si="214"/>
        <v>Medium</v>
      </c>
      <c r="U3414">
        <v>9</v>
      </c>
      <c r="V3414">
        <v>2022</v>
      </c>
      <c r="W3414" t="s">
        <v>28</v>
      </c>
      <c r="X3414">
        <v>9</v>
      </c>
    </row>
    <row r="3415" spans="1:24" x14ac:dyDescent="0.3">
      <c r="A3415">
        <v>3414</v>
      </c>
      <c r="B3415" t="s">
        <v>36</v>
      </c>
      <c r="C3415" t="str">
        <f>_xlfn.XLOOKUP(B3415,Lookup_table!B:B,Lookup_table!C:C)</f>
        <v>Data</v>
      </c>
      <c r="D3415" t="s">
        <v>14</v>
      </c>
      <c r="E3415" t="s">
        <v>32</v>
      </c>
      <c r="F3415" t="s">
        <v>51</v>
      </c>
      <c r="G3415" t="s">
        <v>17</v>
      </c>
      <c r="H3415" t="str">
        <f t="shared" si="212"/>
        <v>Remote</v>
      </c>
      <c r="I3415" t="s">
        <v>35</v>
      </c>
      <c r="J3415" t="str">
        <f t="shared" si="213"/>
        <v>0-2 yrs</v>
      </c>
      <c r="K3415">
        <f t="shared" ca="1" si="215"/>
        <v>1</v>
      </c>
      <c r="L3415" t="s">
        <v>27</v>
      </c>
      <c r="M3415">
        <v>1</v>
      </c>
      <c r="N3415">
        <v>0</v>
      </c>
      <c r="O3415">
        <v>0</v>
      </c>
      <c r="P3415">
        <v>0</v>
      </c>
      <c r="Q3415">
        <v>0</v>
      </c>
      <c r="R3415">
        <f>SUM(M3415:N3415:O3415:P3415:Q3415)</f>
        <v>1</v>
      </c>
      <c r="S3415" s="1">
        <v>54085</v>
      </c>
      <c r="T3415" s="1" t="str">
        <f t="shared" si="214"/>
        <v>Low</v>
      </c>
      <c r="U3415">
        <v>11</v>
      </c>
      <c r="V3415">
        <v>2024</v>
      </c>
      <c r="W3415" t="s">
        <v>34</v>
      </c>
      <c r="X3415">
        <v>4</v>
      </c>
    </row>
    <row r="3416" spans="1:24" x14ac:dyDescent="0.3">
      <c r="A3416">
        <v>3415</v>
      </c>
      <c r="B3416" t="s">
        <v>33</v>
      </c>
      <c r="C3416" t="str">
        <f>_xlfn.XLOOKUP(B3416,Lookup_table!B:B,Lookup_table!C:C)</f>
        <v>Data</v>
      </c>
      <c r="D3416" t="s">
        <v>22</v>
      </c>
      <c r="E3416" t="s">
        <v>38</v>
      </c>
      <c r="F3416" t="s">
        <v>51</v>
      </c>
      <c r="G3416" t="s">
        <v>30</v>
      </c>
      <c r="H3416" t="str">
        <f t="shared" si="212"/>
        <v>Onsite/Hybrid</v>
      </c>
      <c r="I3416" t="s">
        <v>18</v>
      </c>
      <c r="J3416" t="str">
        <f t="shared" si="213"/>
        <v>7+ yrs</v>
      </c>
      <c r="K3416">
        <f t="shared" ca="1" si="215"/>
        <v>8</v>
      </c>
      <c r="L3416" t="s">
        <v>27</v>
      </c>
      <c r="M3416">
        <v>1</v>
      </c>
      <c r="N3416">
        <v>1</v>
      </c>
      <c r="O3416">
        <v>1</v>
      </c>
      <c r="P3416">
        <v>0</v>
      </c>
      <c r="Q3416">
        <v>1</v>
      </c>
      <c r="R3416">
        <f>SUM(M3416:N3416:O3416:P3416:Q3416)</f>
        <v>4</v>
      </c>
      <c r="S3416" s="1">
        <v>145320</v>
      </c>
      <c r="T3416" s="1" t="str">
        <f t="shared" si="214"/>
        <v>High</v>
      </c>
      <c r="U3416">
        <v>5</v>
      </c>
      <c r="V3416">
        <v>2024</v>
      </c>
      <c r="W3416" t="s">
        <v>20</v>
      </c>
      <c r="X3416">
        <v>1</v>
      </c>
    </row>
    <row r="3417" spans="1:24" x14ac:dyDescent="0.3">
      <c r="A3417">
        <v>3416</v>
      </c>
      <c r="B3417" t="s">
        <v>41</v>
      </c>
      <c r="C3417" t="str">
        <f>_xlfn.XLOOKUP(B3417,Lookup_table!B:B,Lookup_table!C:C)</f>
        <v>Data</v>
      </c>
      <c r="D3417" t="s">
        <v>37</v>
      </c>
      <c r="E3417" t="s">
        <v>23</v>
      </c>
      <c r="F3417" t="s">
        <v>52</v>
      </c>
      <c r="G3417" t="s">
        <v>30</v>
      </c>
      <c r="H3417" t="str">
        <f t="shared" si="212"/>
        <v>Onsite/Hybrid</v>
      </c>
      <c r="I3417" t="s">
        <v>18</v>
      </c>
      <c r="J3417" t="str">
        <f t="shared" si="213"/>
        <v>7+ yrs</v>
      </c>
      <c r="K3417">
        <f t="shared" ca="1" si="215"/>
        <v>15</v>
      </c>
      <c r="L3417" t="s">
        <v>39</v>
      </c>
      <c r="M3417">
        <v>0</v>
      </c>
      <c r="N3417">
        <v>0</v>
      </c>
      <c r="O3417">
        <v>0</v>
      </c>
      <c r="P3417">
        <v>0</v>
      </c>
      <c r="Q3417">
        <v>1</v>
      </c>
      <c r="R3417">
        <f>SUM(M3417:N3417:O3417:P3417:Q3417)</f>
        <v>1</v>
      </c>
      <c r="S3417" s="1">
        <v>114769</v>
      </c>
      <c r="T3417" s="1" t="str">
        <f t="shared" si="214"/>
        <v>Medium</v>
      </c>
      <c r="U3417">
        <v>9</v>
      </c>
      <c r="V3417">
        <v>2024</v>
      </c>
      <c r="W3417" t="s">
        <v>20</v>
      </c>
      <c r="X3417">
        <v>2</v>
      </c>
    </row>
    <row r="3418" spans="1:24" x14ac:dyDescent="0.3">
      <c r="A3418">
        <v>3417</v>
      </c>
      <c r="B3418" t="s">
        <v>36</v>
      </c>
      <c r="C3418" t="str">
        <f>_xlfn.XLOOKUP(B3418,Lookup_table!B:B,Lookup_table!C:C)</f>
        <v>Data</v>
      </c>
      <c r="D3418" t="s">
        <v>34</v>
      </c>
      <c r="E3418" t="s">
        <v>42</v>
      </c>
      <c r="F3418" t="s">
        <v>52</v>
      </c>
      <c r="G3418" t="s">
        <v>25</v>
      </c>
      <c r="H3418" t="str">
        <f t="shared" si="212"/>
        <v>Onsite/Hybrid</v>
      </c>
      <c r="I3418" t="s">
        <v>26</v>
      </c>
      <c r="J3418" t="str">
        <f t="shared" si="213"/>
        <v>3-6 yrs</v>
      </c>
      <c r="K3418">
        <f t="shared" ca="1" si="215"/>
        <v>5</v>
      </c>
      <c r="L3418" t="s">
        <v>19</v>
      </c>
      <c r="M3418">
        <v>1</v>
      </c>
      <c r="N3418">
        <v>1</v>
      </c>
      <c r="O3418">
        <v>1</v>
      </c>
      <c r="P3418">
        <v>0</v>
      </c>
      <c r="Q3418">
        <v>0</v>
      </c>
      <c r="R3418">
        <f>SUM(M3418:N3418:O3418:P3418:Q3418)</f>
        <v>3</v>
      </c>
      <c r="S3418" s="1">
        <v>93120</v>
      </c>
      <c r="T3418" s="1" t="str">
        <f t="shared" si="214"/>
        <v>Medium</v>
      </c>
      <c r="U3418">
        <v>12</v>
      </c>
      <c r="V3418">
        <v>2026</v>
      </c>
      <c r="W3418" t="s">
        <v>28</v>
      </c>
      <c r="X3418">
        <v>9</v>
      </c>
    </row>
    <row r="3419" spans="1:24" x14ac:dyDescent="0.3">
      <c r="A3419">
        <v>3418</v>
      </c>
      <c r="B3419" t="s">
        <v>36</v>
      </c>
      <c r="C3419" t="str">
        <f>_xlfn.XLOOKUP(B3419,Lookup_table!B:B,Lookup_table!C:C)</f>
        <v>Data</v>
      </c>
      <c r="D3419" t="s">
        <v>34</v>
      </c>
      <c r="E3419" t="s">
        <v>32</v>
      </c>
      <c r="F3419" t="s">
        <v>24</v>
      </c>
      <c r="G3419" t="s">
        <v>17</v>
      </c>
      <c r="H3419" t="str">
        <f t="shared" si="212"/>
        <v>Remote</v>
      </c>
      <c r="I3419" t="s">
        <v>18</v>
      </c>
      <c r="J3419" t="str">
        <f t="shared" si="213"/>
        <v>7+ yrs</v>
      </c>
      <c r="K3419">
        <f t="shared" ca="1" si="215"/>
        <v>12</v>
      </c>
      <c r="L3419" t="s">
        <v>39</v>
      </c>
      <c r="M3419">
        <v>1</v>
      </c>
      <c r="N3419">
        <v>1</v>
      </c>
      <c r="O3419">
        <v>0</v>
      </c>
      <c r="P3419">
        <v>0</v>
      </c>
      <c r="Q3419">
        <v>1</v>
      </c>
      <c r="R3419">
        <f>SUM(M3419:N3419:O3419:P3419:Q3419)</f>
        <v>3</v>
      </c>
      <c r="S3419" s="1">
        <v>110487</v>
      </c>
      <c r="T3419" s="1" t="str">
        <f t="shared" si="214"/>
        <v>Medium</v>
      </c>
      <c r="U3419">
        <v>12</v>
      </c>
      <c r="V3419">
        <v>2021</v>
      </c>
      <c r="W3419" t="s">
        <v>34</v>
      </c>
      <c r="X3419">
        <v>1</v>
      </c>
    </row>
    <row r="3420" spans="1:24" x14ac:dyDescent="0.3">
      <c r="A3420">
        <v>3419</v>
      </c>
      <c r="B3420" t="s">
        <v>31</v>
      </c>
      <c r="C3420" t="str">
        <f>_xlfn.XLOOKUP(B3420,Lookup_table!B:B,Lookup_table!C:C)</f>
        <v>Business</v>
      </c>
      <c r="D3420" t="s">
        <v>34</v>
      </c>
      <c r="E3420" t="s">
        <v>42</v>
      </c>
      <c r="F3420" t="s">
        <v>16</v>
      </c>
      <c r="G3420" t="s">
        <v>17</v>
      </c>
      <c r="H3420" t="str">
        <f t="shared" si="212"/>
        <v>Remote</v>
      </c>
      <c r="I3420" t="s">
        <v>35</v>
      </c>
      <c r="J3420" t="str">
        <f t="shared" si="213"/>
        <v>0-2 yrs</v>
      </c>
      <c r="K3420">
        <f t="shared" ca="1" si="215"/>
        <v>1</v>
      </c>
      <c r="L3420" t="s">
        <v>39</v>
      </c>
      <c r="M3420">
        <v>0</v>
      </c>
      <c r="N3420">
        <v>0</v>
      </c>
      <c r="O3420">
        <v>0</v>
      </c>
      <c r="P3420">
        <v>0</v>
      </c>
      <c r="Q3420">
        <v>0</v>
      </c>
      <c r="R3420">
        <f>SUM(M3420:N3420:O3420:P3420:Q3420)</f>
        <v>0</v>
      </c>
      <c r="S3420" s="1">
        <v>53766</v>
      </c>
      <c r="T3420" s="1" t="str">
        <f t="shared" si="214"/>
        <v>Low</v>
      </c>
      <c r="U3420">
        <v>6</v>
      </c>
      <c r="V3420">
        <v>2026</v>
      </c>
      <c r="W3420" t="s">
        <v>20</v>
      </c>
      <c r="X3420">
        <v>3</v>
      </c>
    </row>
    <row r="3421" spans="1:24" x14ac:dyDescent="0.3">
      <c r="A3421">
        <v>3420</v>
      </c>
      <c r="B3421" t="s">
        <v>41</v>
      </c>
      <c r="C3421" t="str">
        <f>_xlfn.XLOOKUP(B3421,Lookup_table!B:B,Lookup_table!C:C)</f>
        <v>Data</v>
      </c>
      <c r="D3421" t="s">
        <v>37</v>
      </c>
      <c r="E3421" t="s">
        <v>42</v>
      </c>
      <c r="F3421" t="s">
        <v>43</v>
      </c>
      <c r="G3421" t="s">
        <v>17</v>
      </c>
      <c r="H3421" t="str">
        <f t="shared" si="212"/>
        <v>Remote</v>
      </c>
      <c r="I3421" t="s">
        <v>18</v>
      </c>
      <c r="J3421" t="str">
        <f t="shared" si="213"/>
        <v>7+ yrs</v>
      </c>
      <c r="K3421">
        <f t="shared" ca="1" si="215"/>
        <v>15</v>
      </c>
      <c r="L3421" t="s">
        <v>39</v>
      </c>
      <c r="M3421">
        <v>1</v>
      </c>
      <c r="N3421">
        <v>0</v>
      </c>
      <c r="O3421">
        <v>1</v>
      </c>
      <c r="P3421">
        <v>0</v>
      </c>
      <c r="Q3421">
        <v>0</v>
      </c>
      <c r="R3421">
        <f>SUM(M3421:N3421:O3421:P3421:Q3421)</f>
        <v>2</v>
      </c>
      <c r="S3421" s="1">
        <v>118488</v>
      </c>
      <c r="T3421" s="1" t="str">
        <f t="shared" si="214"/>
        <v>Medium</v>
      </c>
      <c r="U3421">
        <v>11</v>
      </c>
      <c r="V3421">
        <v>2026</v>
      </c>
      <c r="W3421" t="s">
        <v>34</v>
      </c>
      <c r="X3421">
        <v>6</v>
      </c>
    </row>
    <row r="3422" spans="1:24" x14ac:dyDescent="0.3">
      <c r="A3422">
        <v>3421</v>
      </c>
      <c r="B3422" t="s">
        <v>36</v>
      </c>
      <c r="C3422" t="str">
        <f>_xlfn.XLOOKUP(B3422,Lookup_table!B:B,Lookup_table!C:C)</f>
        <v>Data</v>
      </c>
      <c r="D3422" t="s">
        <v>34</v>
      </c>
      <c r="E3422" t="s">
        <v>32</v>
      </c>
      <c r="F3422" t="s">
        <v>43</v>
      </c>
      <c r="G3422" t="s">
        <v>17</v>
      </c>
      <c r="H3422" t="str">
        <f t="shared" si="212"/>
        <v>Remote</v>
      </c>
      <c r="I3422" t="s">
        <v>18</v>
      </c>
      <c r="J3422" t="str">
        <f t="shared" si="213"/>
        <v>7+ yrs</v>
      </c>
      <c r="K3422">
        <f t="shared" ca="1" si="215"/>
        <v>13</v>
      </c>
      <c r="L3422" t="s">
        <v>19</v>
      </c>
      <c r="M3422">
        <v>0</v>
      </c>
      <c r="N3422">
        <v>0</v>
      </c>
      <c r="O3422">
        <v>1</v>
      </c>
      <c r="P3422">
        <v>1</v>
      </c>
      <c r="Q3422">
        <v>1</v>
      </c>
      <c r="R3422">
        <f>SUM(M3422:N3422:O3422:P3422:Q3422)</f>
        <v>3</v>
      </c>
      <c r="S3422" s="1">
        <v>136585</v>
      </c>
      <c r="T3422" s="1" t="str">
        <f t="shared" si="214"/>
        <v>High</v>
      </c>
      <c r="U3422">
        <v>10</v>
      </c>
      <c r="V3422">
        <v>2021</v>
      </c>
      <c r="W3422" t="s">
        <v>28</v>
      </c>
      <c r="X3422">
        <v>3</v>
      </c>
    </row>
    <row r="3423" spans="1:24" x14ac:dyDescent="0.3">
      <c r="A3423">
        <v>3422</v>
      </c>
      <c r="B3423" t="s">
        <v>31</v>
      </c>
      <c r="C3423" t="str">
        <f>_xlfn.XLOOKUP(B3423,Lookup_table!B:B,Lookup_table!C:C)</f>
        <v>Business</v>
      </c>
      <c r="D3423" t="s">
        <v>14</v>
      </c>
      <c r="E3423" t="s">
        <v>42</v>
      </c>
      <c r="F3423" t="s">
        <v>24</v>
      </c>
      <c r="G3423" t="s">
        <v>30</v>
      </c>
      <c r="H3423" t="str">
        <f t="shared" si="212"/>
        <v>Onsite/Hybrid</v>
      </c>
      <c r="I3423" t="s">
        <v>18</v>
      </c>
      <c r="J3423" t="str">
        <f t="shared" si="213"/>
        <v>7+ yrs</v>
      </c>
      <c r="K3423">
        <f t="shared" ca="1" si="215"/>
        <v>11</v>
      </c>
      <c r="L3423" t="s">
        <v>19</v>
      </c>
      <c r="M3423">
        <v>0</v>
      </c>
      <c r="N3423">
        <v>0</v>
      </c>
      <c r="O3423">
        <v>1</v>
      </c>
      <c r="P3423">
        <v>1</v>
      </c>
      <c r="Q3423">
        <v>1</v>
      </c>
      <c r="R3423">
        <f>SUM(M3423:N3423:O3423:P3423:Q3423)</f>
        <v>3</v>
      </c>
      <c r="S3423" s="1">
        <v>138658</v>
      </c>
      <c r="T3423" s="1" t="str">
        <f t="shared" si="214"/>
        <v>High</v>
      </c>
      <c r="U3423">
        <v>2</v>
      </c>
      <c r="V3423">
        <v>2021</v>
      </c>
      <c r="W3423" t="s">
        <v>28</v>
      </c>
      <c r="X3423">
        <v>8</v>
      </c>
    </row>
    <row r="3424" spans="1:24" x14ac:dyDescent="0.3">
      <c r="A3424">
        <v>3423</v>
      </c>
      <c r="B3424" t="s">
        <v>21</v>
      </c>
      <c r="C3424" t="str">
        <f>_xlfn.XLOOKUP(B3424,Lookup_table!B:B,Lookup_table!C:C)</f>
        <v>AI</v>
      </c>
      <c r="D3424" t="s">
        <v>34</v>
      </c>
      <c r="E3424" t="s">
        <v>23</v>
      </c>
      <c r="F3424" t="s">
        <v>52</v>
      </c>
      <c r="G3424" t="s">
        <v>30</v>
      </c>
      <c r="H3424" t="str">
        <f t="shared" si="212"/>
        <v>Onsite/Hybrid</v>
      </c>
      <c r="I3424" t="s">
        <v>35</v>
      </c>
      <c r="J3424" t="str">
        <f t="shared" si="213"/>
        <v>0-2 yrs</v>
      </c>
      <c r="K3424">
        <f t="shared" ca="1" si="215"/>
        <v>2</v>
      </c>
      <c r="L3424" t="s">
        <v>27</v>
      </c>
      <c r="M3424">
        <v>1</v>
      </c>
      <c r="N3424">
        <v>0</v>
      </c>
      <c r="O3424">
        <v>0</v>
      </c>
      <c r="P3424">
        <v>1</v>
      </c>
      <c r="Q3424">
        <v>0</v>
      </c>
      <c r="R3424">
        <f>SUM(M3424:N3424:O3424:P3424:Q3424)</f>
        <v>2</v>
      </c>
      <c r="S3424" s="1">
        <v>107773</v>
      </c>
      <c r="T3424" s="1" t="str">
        <f t="shared" si="214"/>
        <v>Medium</v>
      </c>
      <c r="U3424">
        <v>8</v>
      </c>
      <c r="V3424">
        <v>2025</v>
      </c>
      <c r="W3424" t="s">
        <v>20</v>
      </c>
      <c r="X3424">
        <v>6</v>
      </c>
    </row>
    <row r="3425" spans="1:24" x14ac:dyDescent="0.3">
      <c r="A3425">
        <v>3424</v>
      </c>
      <c r="B3425" t="s">
        <v>21</v>
      </c>
      <c r="C3425" t="str">
        <f>_xlfn.XLOOKUP(B3425,Lookup_table!B:B,Lookup_table!C:C)</f>
        <v>AI</v>
      </c>
      <c r="D3425" t="s">
        <v>34</v>
      </c>
      <c r="E3425" t="s">
        <v>40</v>
      </c>
      <c r="F3425" t="s">
        <v>29</v>
      </c>
      <c r="G3425" t="s">
        <v>30</v>
      </c>
      <c r="H3425" t="str">
        <f t="shared" si="212"/>
        <v>Onsite/Hybrid</v>
      </c>
      <c r="I3425" t="s">
        <v>26</v>
      </c>
      <c r="J3425" t="str">
        <f t="shared" si="213"/>
        <v>3-6 yrs</v>
      </c>
      <c r="K3425">
        <f t="shared" ca="1" si="215"/>
        <v>5</v>
      </c>
      <c r="L3425" t="s">
        <v>19</v>
      </c>
      <c r="M3425">
        <v>0</v>
      </c>
      <c r="N3425">
        <v>0</v>
      </c>
      <c r="O3425">
        <v>0</v>
      </c>
      <c r="P3425">
        <v>1</v>
      </c>
      <c r="Q3425">
        <v>0</v>
      </c>
      <c r="R3425">
        <f>SUM(M3425:N3425:O3425:P3425:Q3425)</f>
        <v>1</v>
      </c>
      <c r="S3425" s="1">
        <v>129993</v>
      </c>
      <c r="T3425" s="1" t="str">
        <f t="shared" si="214"/>
        <v>High</v>
      </c>
      <c r="U3425">
        <v>11</v>
      </c>
      <c r="V3425">
        <v>2021</v>
      </c>
      <c r="W3425" t="s">
        <v>34</v>
      </c>
      <c r="X3425">
        <v>1</v>
      </c>
    </row>
    <row r="3426" spans="1:24" x14ac:dyDescent="0.3">
      <c r="A3426">
        <v>3425</v>
      </c>
      <c r="B3426" t="s">
        <v>41</v>
      </c>
      <c r="C3426" t="str">
        <f>_xlfn.XLOOKUP(B3426,Lookup_table!B:B,Lookup_table!C:C)</f>
        <v>Data</v>
      </c>
      <c r="D3426" t="s">
        <v>22</v>
      </c>
      <c r="E3426" t="s">
        <v>42</v>
      </c>
      <c r="F3426" t="s">
        <v>24</v>
      </c>
      <c r="G3426" t="s">
        <v>25</v>
      </c>
      <c r="H3426" t="str">
        <f t="shared" si="212"/>
        <v>Onsite/Hybrid</v>
      </c>
      <c r="I3426" t="s">
        <v>35</v>
      </c>
      <c r="J3426" t="str">
        <f t="shared" si="213"/>
        <v>0-2 yrs</v>
      </c>
      <c r="K3426">
        <f t="shared" ca="1" si="215"/>
        <v>1</v>
      </c>
      <c r="L3426" t="s">
        <v>27</v>
      </c>
      <c r="M3426">
        <v>1</v>
      </c>
      <c r="N3426">
        <v>1</v>
      </c>
      <c r="O3426">
        <v>1</v>
      </c>
      <c r="P3426">
        <v>1</v>
      </c>
      <c r="Q3426">
        <v>0</v>
      </c>
      <c r="R3426">
        <f>SUM(M3426:N3426:O3426:P3426:Q3426)</f>
        <v>4</v>
      </c>
      <c r="S3426" s="1">
        <v>101937</v>
      </c>
      <c r="T3426" s="1" t="str">
        <f t="shared" si="214"/>
        <v>Medium</v>
      </c>
      <c r="U3426">
        <v>8</v>
      </c>
      <c r="V3426">
        <v>2023</v>
      </c>
      <c r="W3426" t="s">
        <v>28</v>
      </c>
      <c r="X3426">
        <v>8</v>
      </c>
    </row>
    <row r="3427" spans="1:24" x14ac:dyDescent="0.3">
      <c r="A3427">
        <v>3426</v>
      </c>
      <c r="B3427" t="s">
        <v>41</v>
      </c>
      <c r="C3427" t="str">
        <f>_xlfn.XLOOKUP(B3427,Lookup_table!B:B,Lookup_table!C:C)</f>
        <v>Data</v>
      </c>
      <c r="D3427" t="s">
        <v>37</v>
      </c>
      <c r="E3427" t="s">
        <v>40</v>
      </c>
      <c r="F3427" t="s">
        <v>43</v>
      </c>
      <c r="G3427" t="s">
        <v>30</v>
      </c>
      <c r="H3427" t="str">
        <f t="shared" si="212"/>
        <v>Onsite/Hybrid</v>
      </c>
      <c r="I3427" t="s">
        <v>35</v>
      </c>
      <c r="J3427" t="str">
        <f t="shared" si="213"/>
        <v>0-2 yrs</v>
      </c>
      <c r="K3427">
        <f t="shared" ca="1" si="215"/>
        <v>2</v>
      </c>
      <c r="L3427" t="s">
        <v>19</v>
      </c>
      <c r="M3427">
        <v>1</v>
      </c>
      <c r="N3427">
        <v>1</v>
      </c>
      <c r="O3427">
        <v>0</v>
      </c>
      <c r="P3427">
        <v>1</v>
      </c>
      <c r="Q3427">
        <v>0</v>
      </c>
      <c r="R3427">
        <f>SUM(M3427:N3427:O3427:P3427:Q3427)</f>
        <v>3</v>
      </c>
      <c r="S3427" s="1">
        <v>66905</v>
      </c>
      <c r="T3427" s="1" t="str">
        <f t="shared" si="214"/>
        <v>Low</v>
      </c>
      <c r="U3427">
        <v>10</v>
      </c>
      <c r="V3427">
        <v>2021</v>
      </c>
      <c r="W3427" t="s">
        <v>28</v>
      </c>
      <c r="X3427">
        <v>9</v>
      </c>
    </row>
    <row r="3428" spans="1:24" x14ac:dyDescent="0.3">
      <c r="A3428">
        <v>3427</v>
      </c>
      <c r="B3428" t="s">
        <v>21</v>
      </c>
      <c r="C3428" t="str">
        <f>_xlfn.XLOOKUP(B3428,Lookup_table!B:B,Lookup_table!C:C)</f>
        <v>AI</v>
      </c>
      <c r="D3428" t="s">
        <v>37</v>
      </c>
      <c r="E3428" t="s">
        <v>40</v>
      </c>
      <c r="F3428" t="s">
        <v>29</v>
      </c>
      <c r="G3428" t="s">
        <v>30</v>
      </c>
      <c r="H3428" t="str">
        <f t="shared" si="212"/>
        <v>Onsite/Hybrid</v>
      </c>
      <c r="I3428" t="s">
        <v>18</v>
      </c>
      <c r="J3428" t="str">
        <f t="shared" si="213"/>
        <v>7+ yrs</v>
      </c>
      <c r="K3428">
        <f t="shared" ca="1" si="215"/>
        <v>12</v>
      </c>
      <c r="L3428" t="s">
        <v>39</v>
      </c>
      <c r="M3428">
        <v>0</v>
      </c>
      <c r="N3428">
        <v>0</v>
      </c>
      <c r="O3428">
        <v>1</v>
      </c>
      <c r="P3428">
        <v>1</v>
      </c>
      <c r="Q3428">
        <v>1</v>
      </c>
      <c r="R3428">
        <f>SUM(M3428:N3428:O3428:P3428:Q3428)</f>
        <v>3</v>
      </c>
      <c r="S3428" s="1">
        <v>176104</v>
      </c>
      <c r="T3428" s="1" t="str">
        <f t="shared" si="214"/>
        <v>High</v>
      </c>
      <c r="U3428">
        <v>4</v>
      </c>
      <c r="V3428">
        <v>2023</v>
      </c>
      <c r="W3428" t="s">
        <v>28</v>
      </c>
      <c r="X3428">
        <v>7</v>
      </c>
    </row>
    <row r="3429" spans="1:24" x14ac:dyDescent="0.3">
      <c r="A3429">
        <v>3428</v>
      </c>
      <c r="B3429" t="s">
        <v>31</v>
      </c>
      <c r="C3429" t="str">
        <f>_xlfn.XLOOKUP(B3429,Lookup_table!B:B,Lookup_table!C:C)</f>
        <v>Business</v>
      </c>
      <c r="D3429" t="s">
        <v>14</v>
      </c>
      <c r="E3429" t="s">
        <v>23</v>
      </c>
      <c r="F3429" t="s">
        <v>44</v>
      </c>
      <c r="G3429" t="s">
        <v>30</v>
      </c>
      <c r="H3429" t="str">
        <f t="shared" si="212"/>
        <v>Onsite/Hybrid</v>
      </c>
      <c r="I3429" t="s">
        <v>26</v>
      </c>
      <c r="J3429" t="str">
        <f t="shared" si="213"/>
        <v>3-6 yrs</v>
      </c>
      <c r="K3429">
        <f t="shared" ca="1" si="215"/>
        <v>3</v>
      </c>
      <c r="L3429" t="s">
        <v>19</v>
      </c>
      <c r="M3429">
        <v>0</v>
      </c>
      <c r="N3429">
        <v>1</v>
      </c>
      <c r="O3429">
        <v>1</v>
      </c>
      <c r="P3429">
        <v>0</v>
      </c>
      <c r="Q3429">
        <v>0</v>
      </c>
      <c r="R3429">
        <f>SUM(M3429:N3429:O3429:P3429:Q3429)</f>
        <v>2</v>
      </c>
      <c r="S3429" s="1">
        <v>87792</v>
      </c>
      <c r="T3429" s="1" t="str">
        <f t="shared" si="214"/>
        <v>Medium</v>
      </c>
      <c r="U3429">
        <v>4</v>
      </c>
      <c r="V3429">
        <v>2020</v>
      </c>
      <c r="W3429" t="s">
        <v>20</v>
      </c>
      <c r="X3429">
        <v>1</v>
      </c>
    </row>
    <row r="3430" spans="1:24" x14ac:dyDescent="0.3">
      <c r="A3430">
        <v>3429</v>
      </c>
      <c r="B3430" t="s">
        <v>31</v>
      </c>
      <c r="C3430" t="str">
        <f>_xlfn.XLOOKUP(B3430,Lookup_table!B:B,Lookup_table!C:C)</f>
        <v>Business</v>
      </c>
      <c r="D3430" t="s">
        <v>34</v>
      </c>
      <c r="E3430" t="s">
        <v>32</v>
      </c>
      <c r="F3430" t="s">
        <v>29</v>
      </c>
      <c r="G3430" t="s">
        <v>17</v>
      </c>
      <c r="H3430" t="str">
        <f t="shared" si="212"/>
        <v>Remote</v>
      </c>
      <c r="I3430" t="s">
        <v>18</v>
      </c>
      <c r="J3430" t="str">
        <f t="shared" si="213"/>
        <v>7+ yrs</v>
      </c>
      <c r="K3430">
        <f t="shared" ca="1" si="215"/>
        <v>13</v>
      </c>
      <c r="L3430" t="s">
        <v>19</v>
      </c>
      <c r="M3430">
        <v>0</v>
      </c>
      <c r="N3430">
        <v>0</v>
      </c>
      <c r="O3430">
        <v>0</v>
      </c>
      <c r="P3430">
        <v>0</v>
      </c>
      <c r="Q3430">
        <v>0</v>
      </c>
      <c r="R3430">
        <f>SUM(M3430:N3430:O3430:P3430:Q3430)</f>
        <v>0</v>
      </c>
      <c r="S3430" s="1">
        <v>98639</v>
      </c>
      <c r="T3430" s="1" t="str">
        <f t="shared" si="214"/>
        <v>Medium</v>
      </c>
      <c r="U3430">
        <v>3</v>
      </c>
      <c r="V3430">
        <v>2022</v>
      </c>
      <c r="W3430" t="s">
        <v>28</v>
      </c>
      <c r="X3430">
        <v>8</v>
      </c>
    </row>
    <row r="3431" spans="1:24" x14ac:dyDescent="0.3">
      <c r="A3431">
        <v>3430</v>
      </c>
      <c r="B3431" t="s">
        <v>33</v>
      </c>
      <c r="C3431" t="str">
        <f>_xlfn.XLOOKUP(B3431,Lookup_table!B:B,Lookup_table!C:C)</f>
        <v>Data</v>
      </c>
      <c r="D3431" t="s">
        <v>34</v>
      </c>
      <c r="E3431" t="s">
        <v>23</v>
      </c>
      <c r="F3431" t="s">
        <v>52</v>
      </c>
      <c r="G3431" t="s">
        <v>25</v>
      </c>
      <c r="H3431" t="str">
        <f t="shared" si="212"/>
        <v>Onsite/Hybrid</v>
      </c>
      <c r="I3431" t="s">
        <v>35</v>
      </c>
      <c r="J3431" t="str">
        <f t="shared" si="213"/>
        <v>0-2 yrs</v>
      </c>
      <c r="K3431">
        <f t="shared" ca="1" si="215"/>
        <v>0</v>
      </c>
      <c r="L3431" t="s">
        <v>19</v>
      </c>
      <c r="M3431">
        <v>1</v>
      </c>
      <c r="N3431">
        <v>0</v>
      </c>
      <c r="O3431">
        <v>1</v>
      </c>
      <c r="P3431">
        <v>0</v>
      </c>
      <c r="Q3431">
        <v>1</v>
      </c>
      <c r="R3431">
        <f>SUM(M3431:N3431:O3431:P3431:Q3431)</f>
        <v>3</v>
      </c>
      <c r="S3431" s="1">
        <v>71815</v>
      </c>
      <c r="T3431" s="1" t="str">
        <f t="shared" si="214"/>
        <v>Medium</v>
      </c>
      <c r="U3431">
        <v>5</v>
      </c>
      <c r="V3431">
        <v>2024</v>
      </c>
      <c r="W3431" t="s">
        <v>34</v>
      </c>
      <c r="X3431">
        <v>2</v>
      </c>
    </row>
    <row r="3432" spans="1:24" x14ac:dyDescent="0.3">
      <c r="A3432">
        <v>3431</v>
      </c>
      <c r="B3432" t="s">
        <v>36</v>
      </c>
      <c r="C3432" t="str">
        <f>_xlfn.XLOOKUP(B3432,Lookup_table!B:B,Lookup_table!C:C)</f>
        <v>Data</v>
      </c>
      <c r="D3432" t="s">
        <v>34</v>
      </c>
      <c r="E3432" t="s">
        <v>38</v>
      </c>
      <c r="F3432" t="s">
        <v>44</v>
      </c>
      <c r="G3432" t="s">
        <v>30</v>
      </c>
      <c r="H3432" t="str">
        <f t="shared" si="212"/>
        <v>Onsite/Hybrid</v>
      </c>
      <c r="I3432" t="s">
        <v>18</v>
      </c>
      <c r="J3432" t="str">
        <f t="shared" si="213"/>
        <v>7+ yrs</v>
      </c>
      <c r="K3432">
        <f t="shared" ca="1" si="215"/>
        <v>10</v>
      </c>
      <c r="L3432" t="s">
        <v>27</v>
      </c>
      <c r="M3432">
        <v>0</v>
      </c>
      <c r="N3432">
        <v>0</v>
      </c>
      <c r="O3432">
        <v>0</v>
      </c>
      <c r="P3432">
        <v>1</v>
      </c>
      <c r="Q3432">
        <v>0</v>
      </c>
      <c r="R3432">
        <f>SUM(M3432:N3432:O3432:P3432:Q3432)</f>
        <v>1</v>
      </c>
      <c r="S3432" s="1">
        <v>115352</v>
      </c>
      <c r="T3432" s="1" t="str">
        <f t="shared" si="214"/>
        <v>Medium</v>
      </c>
      <c r="U3432">
        <v>1</v>
      </c>
      <c r="V3432">
        <v>2025</v>
      </c>
      <c r="W3432" t="s">
        <v>34</v>
      </c>
      <c r="X3432">
        <v>5</v>
      </c>
    </row>
    <row r="3433" spans="1:24" x14ac:dyDescent="0.3">
      <c r="A3433">
        <v>3432</v>
      </c>
      <c r="B3433" t="s">
        <v>50</v>
      </c>
      <c r="C3433" t="str">
        <f>_xlfn.XLOOKUP(B3433,Lookup_table!B:B,Lookup_table!C:C)</f>
        <v>AI</v>
      </c>
      <c r="D3433" t="s">
        <v>22</v>
      </c>
      <c r="E3433" t="s">
        <v>40</v>
      </c>
      <c r="F3433" t="s">
        <v>24</v>
      </c>
      <c r="G3433" t="s">
        <v>17</v>
      </c>
      <c r="H3433" t="str">
        <f t="shared" si="212"/>
        <v>Remote</v>
      </c>
      <c r="I3433" t="s">
        <v>18</v>
      </c>
      <c r="J3433" t="str">
        <f t="shared" si="213"/>
        <v>7+ yrs</v>
      </c>
      <c r="K3433">
        <f t="shared" ca="1" si="215"/>
        <v>9</v>
      </c>
      <c r="L3433" t="s">
        <v>27</v>
      </c>
      <c r="M3433">
        <v>1</v>
      </c>
      <c r="N3433">
        <v>0</v>
      </c>
      <c r="O3433">
        <v>0</v>
      </c>
      <c r="P3433">
        <v>1</v>
      </c>
      <c r="Q3433">
        <v>0</v>
      </c>
      <c r="R3433">
        <f>SUM(M3433:N3433:O3433:P3433:Q3433)</f>
        <v>2</v>
      </c>
      <c r="S3433" s="1">
        <v>178759</v>
      </c>
      <c r="T3433" s="1" t="str">
        <f t="shared" si="214"/>
        <v>High</v>
      </c>
      <c r="U3433">
        <v>7</v>
      </c>
      <c r="V3433">
        <v>2022</v>
      </c>
      <c r="W3433" t="s">
        <v>20</v>
      </c>
      <c r="X3433">
        <v>5</v>
      </c>
    </row>
    <row r="3434" spans="1:24" x14ac:dyDescent="0.3">
      <c r="A3434">
        <v>3433</v>
      </c>
      <c r="B3434" t="s">
        <v>21</v>
      </c>
      <c r="C3434" t="str">
        <f>_xlfn.XLOOKUP(B3434,Lookup_table!B:B,Lookup_table!C:C)</f>
        <v>AI</v>
      </c>
      <c r="D3434" t="s">
        <v>22</v>
      </c>
      <c r="E3434" t="s">
        <v>42</v>
      </c>
      <c r="F3434" t="s">
        <v>51</v>
      </c>
      <c r="G3434" t="s">
        <v>17</v>
      </c>
      <c r="H3434" t="str">
        <f t="shared" si="212"/>
        <v>Remote</v>
      </c>
      <c r="I3434" t="s">
        <v>26</v>
      </c>
      <c r="J3434" t="str">
        <f t="shared" si="213"/>
        <v>3-6 yrs</v>
      </c>
      <c r="K3434">
        <f t="shared" ca="1" si="215"/>
        <v>5</v>
      </c>
      <c r="L3434" t="s">
        <v>19</v>
      </c>
      <c r="M3434">
        <v>0</v>
      </c>
      <c r="N3434">
        <v>0</v>
      </c>
      <c r="O3434">
        <v>1</v>
      </c>
      <c r="P3434">
        <v>0</v>
      </c>
      <c r="Q3434">
        <v>1</v>
      </c>
      <c r="R3434">
        <f>SUM(M3434:N3434:O3434:P3434:Q3434)</f>
        <v>2</v>
      </c>
      <c r="S3434" s="1">
        <v>161014</v>
      </c>
      <c r="T3434" s="1" t="str">
        <f t="shared" si="214"/>
        <v>High</v>
      </c>
      <c r="U3434">
        <v>5</v>
      </c>
      <c r="V3434">
        <v>2024</v>
      </c>
      <c r="W3434" t="s">
        <v>34</v>
      </c>
      <c r="X3434">
        <v>6</v>
      </c>
    </row>
    <row r="3435" spans="1:24" x14ac:dyDescent="0.3">
      <c r="A3435">
        <v>3434</v>
      </c>
      <c r="B3435" t="s">
        <v>41</v>
      </c>
      <c r="C3435" t="str">
        <f>_xlfn.XLOOKUP(B3435,Lookup_table!B:B,Lookup_table!C:C)</f>
        <v>Data</v>
      </c>
      <c r="D3435" t="s">
        <v>37</v>
      </c>
      <c r="E3435" t="s">
        <v>23</v>
      </c>
      <c r="F3435" t="s">
        <v>43</v>
      </c>
      <c r="G3435" t="s">
        <v>30</v>
      </c>
      <c r="H3435" t="str">
        <f t="shared" si="212"/>
        <v>Onsite/Hybrid</v>
      </c>
      <c r="I3435" t="s">
        <v>26</v>
      </c>
      <c r="J3435" t="str">
        <f t="shared" si="213"/>
        <v>3-6 yrs</v>
      </c>
      <c r="K3435">
        <f t="shared" ca="1" si="215"/>
        <v>5</v>
      </c>
      <c r="L3435" t="s">
        <v>27</v>
      </c>
      <c r="M3435">
        <v>0</v>
      </c>
      <c r="N3435">
        <v>0</v>
      </c>
      <c r="O3435">
        <v>0</v>
      </c>
      <c r="P3435">
        <v>0</v>
      </c>
      <c r="Q3435">
        <v>1</v>
      </c>
      <c r="R3435">
        <f>SUM(M3435:N3435:O3435:P3435:Q3435)</f>
        <v>1</v>
      </c>
      <c r="S3435" s="1">
        <v>81797</v>
      </c>
      <c r="T3435" s="1" t="str">
        <f t="shared" si="214"/>
        <v>Medium</v>
      </c>
      <c r="U3435">
        <v>7</v>
      </c>
      <c r="V3435">
        <v>2024</v>
      </c>
      <c r="W3435" t="s">
        <v>20</v>
      </c>
      <c r="X3435">
        <v>5</v>
      </c>
    </row>
    <row r="3436" spans="1:24" x14ac:dyDescent="0.3">
      <c r="A3436">
        <v>3435</v>
      </c>
      <c r="B3436" t="s">
        <v>50</v>
      </c>
      <c r="C3436" t="str">
        <f>_xlfn.XLOOKUP(B3436,Lookup_table!B:B,Lookup_table!C:C)</f>
        <v>AI</v>
      </c>
      <c r="D3436" t="s">
        <v>14</v>
      </c>
      <c r="E3436" t="s">
        <v>23</v>
      </c>
      <c r="F3436" t="s">
        <v>16</v>
      </c>
      <c r="G3436" t="s">
        <v>17</v>
      </c>
      <c r="H3436" t="str">
        <f t="shared" si="212"/>
        <v>Remote</v>
      </c>
      <c r="I3436" t="s">
        <v>18</v>
      </c>
      <c r="J3436" t="str">
        <f t="shared" si="213"/>
        <v>7+ yrs</v>
      </c>
      <c r="K3436">
        <f t="shared" ca="1" si="215"/>
        <v>9</v>
      </c>
      <c r="L3436" t="s">
        <v>39</v>
      </c>
      <c r="M3436">
        <v>1</v>
      </c>
      <c r="N3436">
        <v>1</v>
      </c>
      <c r="O3436">
        <v>1</v>
      </c>
      <c r="P3436">
        <v>0</v>
      </c>
      <c r="Q3436">
        <v>0</v>
      </c>
      <c r="R3436">
        <f>SUM(M3436:N3436:O3436:P3436:Q3436)</f>
        <v>3</v>
      </c>
      <c r="S3436" s="1">
        <v>157038</v>
      </c>
      <c r="T3436" s="1" t="str">
        <f t="shared" si="214"/>
        <v>High</v>
      </c>
      <c r="U3436">
        <v>8</v>
      </c>
      <c r="V3436">
        <v>2022</v>
      </c>
      <c r="W3436" t="s">
        <v>20</v>
      </c>
      <c r="X3436">
        <v>6</v>
      </c>
    </row>
    <row r="3437" spans="1:24" x14ac:dyDescent="0.3">
      <c r="A3437">
        <v>3436</v>
      </c>
      <c r="B3437" t="s">
        <v>33</v>
      </c>
      <c r="C3437" t="str">
        <f>_xlfn.XLOOKUP(B3437,Lookup_table!B:B,Lookup_table!C:C)</f>
        <v>Data</v>
      </c>
      <c r="D3437" t="s">
        <v>34</v>
      </c>
      <c r="E3437" t="s">
        <v>32</v>
      </c>
      <c r="F3437" t="s">
        <v>44</v>
      </c>
      <c r="G3437" t="s">
        <v>30</v>
      </c>
      <c r="H3437" t="str">
        <f t="shared" si="212"/>
        <v>Onsite/Hybrid</v>
      </c>
      <c r="I3437" t="s">
        <v>26</v>
      </c>
      <c r="J3437" t="str">
        <f t="shared" si="213"/>
        <v>3-6 yrs</v>
      </c>
      <c r="K3437">
        <f t="shared" ca="1" si="215"/>
        <v>5</v>
      </c>
      <c r="L3437" t="s">
        <v>19</v>
      </c>
      <c r="M3437">
        <v>0</v>
      </c>
      <c r="N3437">
        <v>1</v>
      </c>
      <c r="O3437">
        <v>0</v>
      </c>
      <c r="P3437">
        <v>0</v>
      </c>
      <c r="Q3437">
        <v>1</v>
      </c>
      <c r="R3437">
        <f>SUM(M3437:N3437:O3437:P3437:Q3437)</f>
        <v>2</v>
      </c>
      <c r="S3437" s="1">
        <v>87524</v>
      </c>
      <c r="T3437" s="1" t="str">
        <f t="shared" si="214"/>
        <v>Medium</v>
      </c>
      <c r="U3437">
        <v>1</v>
      </c>
      <c r="V3437">
        <v>2026</v>
      </c>
      <c r="W3437" t="s">
        <v>28</v>
      </c>
      <c r="X3437">
        <v>8</v>
      </c>
    </row>
    <row r="3438" spans="1:24" x14ac:dyDescent="0.3">
      <c r="A3438">
        <v>3437</v>
      </c>
      <c r="B3438" t="s">
        <v>33</v>
      </c>
      <c r="C3438" t="str">
        <f>_xlfn.XLOOKUP(B3438,Lookup_table!B:B,Lookup_table!C:C)</f>
        <v>Data</v>
      </c>
      <c r="D3438" t="s">
        <v>34</v>
      </c>
      <c r="E3438" t="s">
        <v>42</v>
      </c>
      <c r="F3438" t="s">
        <v>44</v>
      </c>
      <c r="G3438" t="s">
        <v>30</v>
      </c>
      <c r="H3438" t="str">
        <f t="shared" si="212"/>
        <v>Onsite/Hybrid</v>
      </c>
      <c r="I3438" t="s">
        <v>35</v>
      </c>
      <c r="J3438" t="str">
        <f t="shared" si="213"/>
        <v>0-2 yrs</v>
      </c>
      <c r="K3438">
        <f t="shared" ca="1" si="215"/>
        <v>0</v>
      </c>
      <c r="L3438" t="s">
        <v>19</v>
      </c>
      <c r="M3438">
        <v>0</v>
      </c>
      <c r="N3438">
        <v>1</v>
      </c>
      <c r="O3438">
        <v>0</v>
      </c>
      <c r="P3438">
        <v>1</v>
      </c>
      <c r="Q3438">
        <v>1</v>
      </c>
      <c r="R3438">
        <f>SUM(M3438:N3438:O3438:P3438:Q3438)</f>
        <v>3</v>
      </c>
      <c r="S3438" s="1">
        <v>73290</v>
      </c>
      <c r="T3438" s="1" t="str">
        <f t="shared" si="214"/>
        <v>Medium</v>
      </c>
      <c r="U3438">
        <v>12</v>
      </c>
      <c r="V3438">
        <v>2023</v>
      </c>
      <c r="W3438" t="s">
        <v>28</v>
      </c>
      <c r="X3438">
        <v>8</v>
      </c>
    </row>
    <row r="3439" spans="1:24" x14ac:dyDescent="0.3">
      <c r="A3439">
        <v>3438</v>
      </c>
      <c r="B3439" t="s">
        <v>36</v>
      </c>
      <c r="C3439" t="str">
        <f>_xlfn.XLOOKUP(B3439,Lookup_table!B:B,Lookup_table!C:C)</f>
        <v>Data</v>
      </c>
      <c r="D3439" t="s">
        <v>22</v>
      </c>
      <c r="E3439" t="s">
        <v>15</v>
      </c>
      <c r="F3439" t="s">
        <v>51</v>
      </c>
      <c r="G3439" t="s">
        <v>25</v>
      </c>
      <c r="H3439" t="str">
        <f t="shared" si="212"/>
        <v>Onsite/Hybrid</v>
      </c>
      <c r="I3439" t="s">
        <v>18</v>
      </c>
      <c r="J3439" t="str">
        <f t="shared" si="213"/>
        <v>7+ yrs</v>
      </c>
      <c r="K3439">
        <f t="shared" ca="1" si="215"/>
        <v>7</v>
      </c>
      <c r="L3439" t="s">
        <v>27</v>
      </c>
      <c r="M3439">
        <v>1</v>
      </c>
      <c r="N3439">
        <v>0</v>
      </c>
      <c r="O3439">
        <v>0</v>
      </c>
      <c r="P3439">
        <v>1</v>
      </c>
      <c r="Q3439">
        <v>1</v>
      </c>
      <c r="R3439">
        <f>SUM(M3439:N3439:O3439:P3439:Q3439)</f>
        <v>3</v>
      </c>
      <c r="S3439" s="1">
        <v>146377</v>
      </c>
      <c r="T3439" s="1" t="str">
        <f t="shared" si="214"/>
        <v>High</v>
      </c>
      <c r="U3439">
        <v>2</v>
      </c>
      <c r="V3439">
        <v>2026</v>
      </c>
      <c r="W3439" t="s">
        <v>20</v>
      </c>
      <c r="X3439">
        <v>3</v>
      </c>
    </row>
    <row r="3440" spans="1:24" x14ac:dyDescent="0.3">
      <c r="A3440">
        <v>3439</v>
      </c>
      <c r="B3440" t="s">
        <v>36</v>
      </c>
      <c r="C3440" t="str">
        <f>_xlfn.XLOOKUP(B3440,Lookup_table!B:B,Lookup_table!C:C)</f>
        <v>Data</v>
      </c>
      <c r="D3440" t="s">
        <v>22</v>
      </c>
      <c r="E3440" t="s">
        <v>38</v>
      </c>
      <c r="F3440" t="s">
        <v>24</v>
      </c>
      <c r="G3440" t="s">
        <v>25</v>
      </c>
      <c r="H3440" t="str">
        <f t="shared" si="212"/>
        <v>Onsite/Hybrid</v>
      </c>
      <c r="I3440" t="s">
        <v>18</v>
      </c>
      <c r="J3440" t="str">
        <f t="shared" si="213"/>
        <v>7+ yrs</v>
      </c>
      <c r="K3440">
        <f t="shared" ca="1" si="215"/>
        <v>14</v>
      </c>
      <c r="L3440" t="s">
        <v>19</v>
      </c>
      <c r="M3440">
        <v>1</v>
      </c>
      <c r="N3440">
        <v>1</v>
      </c>
      <c r="O3440">
        <v>1</v>
      </c>
      <c r="P3440">
        <v>1</v>
      </c>
      <c r="Q3440">
        <v>1</v>
      </c>
      <c r="R3440">
        <f>SUM(M3440:N3440:O3440:P3440:Q3440)</f>
        <v>5</v>
      </c>
      <c r="S3440" s="1">
        <v>162897</v>
      </c>
      <c r="T3440" s="1" t="str">
        <f t="shared" si="214"/>
        <v>High</v>
      </c>
      <c r="U3440">
        <v>10</v>
      </c>
      <c r="V3440">
        <v>2024</v>
      </c>
      <c r="W3440" t="s">
        <v>28</v>
      </c>
      <c r="X3440">
        <v>5</v>
      </c>
    </row>
    <row r="3441" spans="1:24" x14ac:dyDescent="0.3">
      <c r="A3441">
        <v>3440</v>
      </c>
      <c r="B3441" t="s">
        <v>50</v>
      </c>
      <c r="C3441" t="str">
        <f>_xlfn.XLOOKUP(B3441,Lookup_table!B:B,Lookup_table!C:C)</f>
        <v>AI</v>
      </c>
      <c r="D3441" t="s">
        <v>37</v>
      </c>
      <c r="E3441" t="s">
        <v>38</v>
      </c>
      <c r="F3441" t="s">
        <v>29</v>
      </c>
      <c r="G3441" t="s">
        <v>17</v>
      </c>
      <c r="H3441" t="str">
        <f t="shared" si="212"/>
        <v>Remote</v>
      </c>
      <c r="I3441" t="s">
        <v>18</v>
      </c>
      <c r="J3441" t="str">
        <f t="shared" si="213"/>
        <v>7+ yrs</v>
      </c>
      <c r="K3441">
        <f t="shared" ca="1" si="215"/>
        <v>13</v>
      </c>
      <c r="L3441" t="s">
        <v>19</v>
      </c>
      <c r="M3441">
        <v>0</v>
      </c>
      <c r="N3441">
        <v>1</v>
      </c>
      <c r="O3441">
        <v>0</v>
      </c>
      <c r="P3441">
        <v>0</v>
      </c>
      <c r="Q3441">
        <v>1</v>
      </c>
      <c r="R3441">
        <f>SUM(M3441:N3441:O3441:P3441:Q3441)</f>
        <v>2</v>
      </c>
      <c r="S3441" s="1">
        <v>146289</v>
      </c>
      <c r="T3441" s="1" t="str">
        <f t="shared" si="214"/>
        <v>High</v>
      </c>
      <c r="U3441">
        <v>12</v>
      </c>
      <c r="V3441">
        <v>2026</v>
      </c>
      <c r="W3441" t="s">
        <v>20</v>
      </c>
      <c r="X3441">
        <v>2</v>
      </c>
    </row>
    <row r="3442" spans="1:24" x14ac:dyDescent="0.3">
      <c r="A3442">
        <v>3441</v>
      </c>
      <c r="B3442" t="s">
        <v>33</v>
      </c>
      <c r="C3442" t="str">
        <f>_xlfn.XLOOKUP(B3442,Lookup_table!B:B,Lookup_table!C:C)</f>
        <v>Data</v>
      </c>
      <c r="D3442" t="s">
        <v>14</v>
      </c>
      <c r="E3442" t="s">
        <v>15</v>
      </c>
      <c r="F3442" t="s">
        <v>51</v>
      </c>
      <c r="G3442" t="s">
        <v>17</v>
      </c>
      <c r="H3442" t="str">
        <f t="shared" si="212"/>
        <v>Remote</v>
      </c>
      <c r="I3442" t="s">
        <v>35</v>
      </c>
      <c r="J3442" t="str">
        <f t="shared" si="213"/>
        <v>0-2 yrs</v>
      </c>
      <c r="K3442">
        <f t="shared" ca="1" si="215"/>
        <v>2</v>
      </c>
      <c r="L3442" t="s">
        <v>27</v>
      </c>
      <c r="M3442">
        <v>0</v>
      </c>
      <c r="N3442">
        <v>1</v>
      </c>
      <c r="O3442">
        <v>0</v>
      </c>
      <c r="P3442">
        <v>0</v>
      </c>
      <c r="Q3442">
        <v>0</v>
      </c>
      <c r="R3442">
        <f>SUM(M3442:N3442:O3442:P3442:Q3442)</f>
        <v>1</v>
      </c>
      <c r="S3442" s="1">
        <v>48983</v>
      </c>
      <c r="T3442" s="1" t="str">
        <f t="shared" si="214"/>
        <v>Low</v>
      </c>
      <c r="U3442">
        <v>10</v>
      </c>
      <c r="V3442">
        <v>2025</v>
      </c>
      <c r="W3442" t="s">
        <v>28</v>
      </c>
      <c r="X3442">
        <v>8</v>
      </c>
    </row>
    <row r="3443" spans="1:24" x14ac:dyDescent="0.3">
      <c r="A3443">
        <v>3442</v>
      </c>
      <c r="B3443" t="s">
        <v>36</v>
      </c>
      <c r="C3443" t="str">
        <f>_xlfn.XLOOKUP(B3443,Lookup_table!B:B,Lookup_table!C:C)</f>
        <v>Data</v>
      </c>
      <c r="D3443" t="s">
        <v>34</v>
      </c>
      <c r="E3443" t="s">
        <v>15</v>
      </c>
      <c r="F3443" t="s">
        <v>43</v>
      </c>
      <c r="G3443" t="s">
        <v>25</v>
      </c>
      <c r="H3443" t="str">
        <f t="shared" si="212"/>
        <v>Onsite/Hybrid</v>
      </c>
      <c r="I3443" t="s">
        <v>35</v>
      </c>
      <c r="J3443" t="str">
        <f t="shared" si="213"/>
        <v>0-2 yrs</v>
      </c>
      <c r="K3443">
        <f t="shared" ca="1" si="215"/>
        <v>1</v>
      </c>
      <c r="L3443" t="s">
        <v>39</v>
      </c>
      <c r="M3443">
        <v>0</v>
      </c>
      <c r="N3443">
        <v>1</v>
      </c>
      <c r="O3443">
        <v>1</v>
      </c>
      <c r="P3443">
        <v>1</v>
      </c>
      <c r="Q3443">
        <v>0</v>
      </c>
      <c r="R3443">
        <f>SUM(M3443:N3443:O3443:P3443:Q3443)</f>
        <v>3</v>
      </c>
      <c r="S3443" s="1">
        <v>76492</v>
      </c>
      <c r="T3443" s="1" t="str">
        <f t="shared" si="214"/>
        <v>Medium</v>
      </c>
      <c r="U3443">
        <v>4</v>
      </c>
      <c r="V3443">
        <v>2022</v>
      </c>
      <c r="W3443" t="s">
        <v>28</v>
      </c>
      <c r="X3443">
        <v>8</v>
      </c>
    </row>
    <row r="3444" spans="1:24" x14ac:dyDescent="0.3">
      <c r="A3444">
        <v>3443</v>
      </c>
      <c r="B3444" t="s">
        <v>31</v>
      </c>
      <c r="C3444" t="str">
        <f>_xlfn.XLOOKUP(B3444,Lookup_table!B:B,Lookup_table!C:C)</f>
        <v>Business</v>
      </c>
      <c r="D3444" t="s">
        <v>22</v>
      </c>
      <c r="E3444" t="s">
        <v>38</v>
      </c>
      <c r="F3444" t="s">
        <v>51</v>
      </c>
      <c r="G3444" t="s">
        <v>30</v>
      </c>
      <c r="H3444" t="str">
        <f t="shared" si="212"/>
        <v>Onsite/Hybrid</v>
      </c>
      <c r="I3444" t="s">
        <v>35</v>
      </c>
      <c r="J3444" t="str">
        <f t="shared" si="213"/>
        <v>0-2 yrs</v>
      </c>
      <c r="K3444">
        <f t="shared" ca="1" si="215"/>
        <v>2</v>
      </c>
      <c r="L3444" t="s">
        <v>39</v>
      </c>
      <c r="M3444">
        <v>1</v>
      </c>
      <c r="N3444">
        <v>1</v>
      </c>
      <c r="O3444">
        <v>1</v>
      </c>
      <c r="P3444">
        <v>0</v>
      </c>
      <c r="Q3444">
        <v>0</v>
      </c>
      <c r="R3444">
        <f>SUM(M3444:N3444:O3444:P3444:Q3444)</f>
        <v>3</v>
      </c>
      <c r="S3444" s="1">
        <v>80536</v>
      </c>
      <c r="T3444" s="1" t="str">
        <f t="shared" si="214"/>
        <v>Medium</v>
      </c>
      <c r="U3444">
        <v>9</v>
      </c>
      <c r="V3444">
        <v>2022</v>
      </c>
      <c r="W3444" t="s">
        <v>28</v>
      </c>
      <c r="X3444">
        <v>7</v>
      </c>
    </row>
    <row r="3445" spans="1:24" x14ac:dyDescent="0.3">
      <c r="A3445">
        <v>3444</v>
      </c>
      <c r="B3445" t="s">
        <v>50</v>
      </c>
      <c r="C3445" t="str">
        <f>_xlfn.XLOOKUP(B3445,Lookup_table!B:B,Lookup_table!C:C)</f>
        <v>AI</v>
      </c>
      <c r="D3445" t="s">
        <v>37</v>
      </c>
      <c r="E3445" t="s">
        <v>40</v>
      </c>
      <c r="F3445" t="s">
        <v>52</v>
      </c>
      <c r="G3445" t="s">
        <v>17</v>
      </c>
      <c r="H3445" t="str">
        <f t="shared" si="212"/>
        <v>Remote</v>
      </c>
      <c r="I3445" t="s">
        <v>26</v>
      </c>
      <c r="J3445" t="str">
        <f t="shared" si="213"/>
        <v>3-6 yrs</v>
      </c>
      <c r="K3445">
        <f t="shared" ca="1" si="215"/>
        <v>3</v>
      </c>
      <c r="L3445" t="s">
        <v>27</v>
      </c>
      <c r="M3445">
        <v>0</v>
      </c>
      <c r="N3445">
        <v>1</v>
      </c>
      <c r="O3445">
        <v>0</v>
      </c>
      <c r="P3445">
        <v>0</v>
      </c>
      <c r="Q3445">
        <v>1</v>
      </c>
      <c r="R3445">
        <f>SUM(M3445:N3445:O3445:P3445:Q3445)</f>
        <v>2</v>
      </c>
      <c r="S3445" s="1">
        <v>128578</v>
      </c>
      <c r="T3445" s="1" t="str">
        <f t="shared" si="214"/>
        <v>High</v>
      </c>
      <c r="U3445">
        <v>2</v>
      </c>
      <c r="V3445">
        <v>2022</v>
      </c>
      <c r="W3445" t="s">
        <v>20</v>
      </c>
      <c r="X3445">
        <v>2</v>
      </c>
    </row>
    <row r="3446" spans="1:24" x14ac:dyDescent="0.3">
      <c r="A3446">
        <v>3445</v>
      </c>
      <c r="B3446" t="s">
        <v>50</v>
      </c>
      <c r="C3446" t="str">
        <f>_xlfn.XLOOKUP(B3446,Lookup_table!B:B,Lookup_table!C:C)</f>
        <v>AI</v>
      </c>
      <c r="D3446" t="s">
        <v>34</v>
      </c>
      <c r="E3446" t="s">
        <v>38</v>
      </c>
      <c r="F3446" t="s">
        <v>29</v>
      </c>
      <c r="G3446" t="s">
        <v>25</v>
      </c>
      <c r="H3446" t="str">
        <f t="shared" si="212"/>
        <v>Onsite/Hybrid</v>
      </c>
      <c r="I3446" t="s">
        <v>35</v>
      </c>
      <c r="J3446" t="str">
        <f t="shared" si="213"/>
        <v>0-2 yrs</v>
      </c>
      <c r="K3446">
        <f t="shared" ca="1" si="215"/>
        <v>1</v>
      </c>
      <c r="L3446" t="s">
        <v>39</v>
      </c>
      <c r="M3446">
        <v>1</v>
      </c>
      <c r="N3446">
        <v>0</v>
      </c>
      <c r="O3446">
        <v>1</v>
      </c>
      <c r="P3446">
        <v>1</v>
      </c>
      <c r="Q3446">
        <v>1</v>
      </c>
      <c r="R3446">
        <f>SUM(M3446:N3446:O3446:P3446:Q3446)</f>
        <v>4</v>
      </c>
      <c r="S3446" s="1">
        <v>131982</v>
      </c>
      <c r="T3446" s="1" t="str">
        <f t="shared" si="214"/>
        <v>High</v>
      </c>
      <c r="U3446">
        <v>9</v>
      </c>
      <c r="V3446">
        <v>2024</v>
      </c>
      <c r="W3446" t="s">
        <v>28</v>
      </c>
      <c r="X3446">
        <v>7</v>
      </c>
    </row>
    <row r="3447" spans="1:24" x14ac:dyDescent="0.3">
      <c r="A3447">
        <v>3446</v>
      </c>
      <c r="B3447" t="s">
        <v>50</v>
      </c>
      <c r="C3447" t="str">
        <f>_xlfn.XLOOKUP(B3447,Lookup_table!B:B,Lookup_table!C:C)</f>
        <v>AI</v>
      </c>
      <c r="D3447" t="s">
        <v>37</v>
      </c>
      <c r="E3447" t="s">
        <v>38</v>
      </c>
      <c r="F3447" t="s">
        <v>44</v>
      </c>
      <c r="G3447" t="s">
        <v>25</v>
      </c>
      <c r="H3447" t="str">
        <f t="shared" si="212"/>
        <v>Onsite/Hybrid</v>
      </c>
      <c r="I3447" t="s">
        <v>35</v>
      </c>
      <c r="J3447" t="str">
        <f t="shared" si="213"/>
        <v>0-2 yrs</v>
      </c>
      <c r="K3447">
        <f t="shared" ca="1" si="215"/>
        <v>0</v>
      </c>
      <c r="L3447" t="s">
        <v>27</v>
      </c>
      <c r="M3447">
        <v>0</v>
      </c>
      <c r="N3447">
        <v>1</v>
      </c>
      <c r="O3447">
        <v>0</v>
      </c>
      <c r="P3447">
        <v>1</v>
      </c>
      <c r="Q3447">
        <v>1</v>
      </c>
      <c r="R3447">
        <f>SUM(M3447:N3447:O3447:P3447:Q3447)</f>
        <v>3</v>
      </c>
      <c r="S3447" s="1">
        <v>115484</v>
      </c>
      <c r="T3447" s="1" t="str">
        <f t="shared" si="214"/>
        <v>Medium</v>
      </c>
      <c r="U3447">
        <v>5</v>
      </c>
      <c r="V3447">
        <v>2020</v>
      </c>
      <c r="W3447" t="s">
        <v>28</v>
      </c>
      <c r="X3447">
        <v>7</v>
      </c>
    </row>
    <row r="3448" spans="1:24" x14ac:dyDescent="0.3">
      <c r="A3448">
        <v>3447</v>
      </c>
      <c r="B3448" t="s">
        <v>21</v>
      </c>
      <c r="C3448" t="str">
        <f>_xlfn.XLOOKUP(B3448,Lookup_table!B:B,Lookup_table!C:C)</f>
        <v>AI</v>
      </c>
      <c r="D3448" t="s">
        <v>14</v>
      </c>
      <c r="E3448" t="s">
        <v>32</v>
      </c>
      <c r="F3448" t="s">
        <v>29</v>
      </c>
      <c r="G3448" t="s">
        <v>30</v>
      </c>
      <c r="H3448" t="str">
        <f t="shared" si="212"/>
        <v>Onsite/Hybrid</v>
      </c>
      <c r="I3448" t="s">
        <v>18</v>
      </c>
      <c r="J3448" t="str">
        <f t="shared" si="213"/>
        <v>7+ yrs</v>
      </c>
      <c r="K3448">
        <f t="shared" ca="1" si="215"/>
        <v>12</v>
      </c>
      <c r="L3448" t="s">
        <v>19</v>
      </c>
      <c r="M3448">
        <v>0</v>
      </c>
      <c r="N3448">
        <v>0</v>
      </c>
      <c r="O3448">
        <v>0</v>
      </c>
      <c r="P3448">
        <v>0</v>
      </c>
      <c r="Q3448">
        <v>1</v>
      </c>
      <c r="R3448">
        <f>SUM(M3448:N3448:O3448:P3448:Q3448)</f>
        <v>1</v>
      </c>
      <c r="S3448" s="1">
        <v>153756</v>
      </c>
      <c r="T3448" s="1" t="str">
        <f t="shared" si="214"/>
        <v>High</v>
      </c>
      <c r="U3448">
        <v>9</v>
      </c>
      <c r="V3448">
        <v>2026</v>
      </c>
      <c r="W3448" t="s">
        <v>28</v>
      </c>
      <c r="X3448">
        <v>8</v>
      </c>
    </row>
    <row r="3449" spans="1:24" x14ac:dyDescent="0.3">
      <c r="A3449">
        <v>3448</v>
      </c>
      <c r="B3449" t="s">
        <v>31</v>
      </c>
      <c r="C3449" t="str">
        <f>_xlfn.XLOOKUP(B3449,Lookup_table!B:B,Lookup_table!C:C)</f>
        <v>Business</v>
      </c>
      <c r="D3449" t="s">
        <v>37</v>
      </c>
      <c r="E3449" t="s">
        <v>32</v>
      </c>
      <c r="F3449" t="s">
        <v>44</v>
      </c>
      <c r="G3449" t="s">
        <v>17</v>
      </c>
      <c r="H3449" t="str">
        <f t="shared" si="212"/>
        <v>Remote</v>
      </c>
      <c r="I3449" t="s">
        <v>26</v>
      </c>
      <c r="J3449" t="str">
        <f t="shared" si="213"/>
        <v>3-6 yrs</v>
      </c>
      <c r="K3449">
        <f t="shared" ca="1" si="215"/>
        <v>5</v>
      </c>
      <c r="L3449" t="s">
        <v>39</v>
      </c>
      <c r="M3449">
        <v>0</v>
      </c>
      <c r="N3449">
        <v>0</v>
      </c>
      <c r="O3449">
        <v>1</v>
      </c>
      <c r="P3449">
        <v>0</v>
      </c>
      <c r="Q3449">
        <v>0</v>
      </c>
      <c r="R3449">
        <f>SUM(M3449:N3449:O3449:P3449:Q3449)</f>
        <v>1</v>
      </c>
      <c r="S3449" s="1">
        <v>93359</v>
      </c>
      <c r="T3449" s="1" t="str">
        <f t="shared" si="214"/>
        <v>Medium</v>
      </c>
      <c r="U3449">
        <v>5</v>
      </c>
      <c r="V3449">
        <v>2026</v>
      </c>
      <c r="W3449" t="s">
        <v>20</v>
      </c>
      <c r="X3449">
        <v>1</v>
      </c>
    </row>
    <row r="3450" spans="1:24" x14ac:dyDescent="0.3">
      <c r="A3450">
        <v>3449</v>
      </c>
      <c r="B3450" t="s">
        <v>33</v>
      </c>
      <c r="C3450" t="str">
        <f>_xlfn.XLOOKUP(B3450,Lookup_table!B:B,Lookup_table!C:C)</f>
        <v>Data</v>
      </c>
      <c r="D3450" t="s">
        <v>34</v>
      </c>
      <c r="E3450" t="s">
        <v>38</v>
      </c>
      <c r="F3450" t="s">
        <v>44</v>
      </c>
      <c r="G3450" t="s">
        <v>17</v>
      </c>
      <c r="H3450" t="str">
        <f t="shared" si="212"/>
        <v>Remote</v>
      </c>
      <c r="I3450" t="s">
        <v>35</v>
      </c>
      <c r="J3450" t="str">
        <f t="shared" si="213"/>
        <v>0-2 yrs</v>
      </c>
      <c r="K3450">
        <f t="shared" ca="1" si="215"/>
        <v>2</v>
      </c>
      <c r="L3450" t="s">
        <v>27</v>
      </c>
      <c r="M3450">
        <v>1</v>
      </c>
      <c r="N3450">
        <v>1</v>
      </c>
      <c r="O3450">
        <v>1</v>
      </c>
      <c r="P3450">
        <v>1</v>
      </c>
      <c r="Q3450">
        <v>0</v>
      </c>
      <c r="R3450">
        <f>SUM(M3450:N3450:O3450:P3450:Q3450)</f>
        <v>4</v>
      </c>
      <c r="S3450" s="1">
        <v>79194</v>
      </c>
      <c r="T3450" s="1" t="str">
        <f t="shared" si="214"/>
        <v>Medium</v>
      </c>
      <c r="U3450">
        <v>4</v>
      </c>
      <c r="V3450">
        <v>2020</v>
      </c>
      <c r="W3450" t="s">
        <v>28</v>
      </c>
      <c r="X3450">
        <v>3</v>
      </c>
    </row>
    <row r="3451" spans="1:24" x14ac:dyDescent="0.3">
      <c r="A3451">
        <v>3450</v>
      </c>
      <c r="B3451" t="s">
        <v>31</v>
      </c>
      <c r="C3451" t="str">
        <f>_xlfn.XLOOKUP(B3451,Lookup_table!B:B,Lookup_table!C:C)</f>
        <v>Business</v>
      </c>
      <c r="D3451" t="s">
        <v>22</v>
      </c>
      <c r="E3451" t="s">
        <v>23</v>
      </c>
      <c r="F3451" t="s">
        <v>24</v>
      </c>
      <c r="G3451" t="s">
        <v>17</v>
      </c>
      <c r="H3451" t="str">
        <f t="shared" si="212"/>
        <v>Remote</v>
      </c>
      <c r="I3451" t="s">
        <v>35</v>
      </c>
      <c r="J3451" t="str">
        <f t="shared" si="213"/>
        <v>0-2 yrs</v>
      </c>
      <c r="K3451">
        <f t="shared" ca="1" si="215"/>
        <v>2</v>
      </c>
      <c r="L3451" t="s">
        <v>27</v>
      </c>
      <c r="M3451">
        <v>1</v>
      </c>
      <c r="N3451">
        <v>0</v>
      </c>
      <c r="O3451">
        <v>0</v>
      </c>
      <c r="P3451">
        <v>1</v>
      </c>
      <c r="Q3451">
        <v>0</v>
      </c>
      <c r="R3451">
        <f>SUM(M3451:N3451:O3451:P3451:Q3451)</f>
        <v>2</v>
      </c>
      <c r="S3451" s="1">
        <v>82301</v>
      </c>
      <c r="T3451" s="1" t="str">
        <f t="shared" si="214"/>
        <v>Medium</v>
      </c>
      <c r="U3451">
        <v>1</v>
      </c>
      <c r="V3451">
        <v>2024</v>
      </c>
      <c r="W3451" t="s">
        <v>34</v>
      </c>
      <c r="X3451">
        <v>3</v>
      </c>
    </row>
    <row r="3452" spans="1:24" x14ac:dyDescent="0.3">
      <c r="A3452">
        <v>3451</v>
      </c>
      <c r="B3452" t="s">
        <v>50</v>
      </c>
      <c r="C3452" t="str">
        <f>_xlfn.XLOOKUP(B3452,Lookup_table!B:B,Lookup_table!C:C)</f>
        <v>AI</v>
      </c>
      <c r="D3452" t="s">
        <v>22</v>
      </c>
      <c r="E3452" t="s">
        <v>38</v>
      </c>
      <c r="F3452" t="s">
        <v>43</v>
      </c>
      <c r="G3452" t="s">
        <v>30</v>
      </c>
      <c r="H3452" t="str">
        <f t="shared" si="212"/>
        <v>Onsite/Hybrid</v>
      </c>
      <c r="I3452" t="s">
        <v>18</v>
      </c>
      <c r="J3452" t="str">
        <f t="shared" si="213"/>
        <v>7+ yrs</v>
      </c>
      <c r="K3452">
        <f t="shared" ca="1" si="215"/>
        <v>11</v>
      </c>
      <c r="L3452" t="s">
        <v>19</v>
      </c>
      <c r="M3452">
        <v>0</v>
      </c>
      <c r="N3452">
        <v>1</v>
      </c>
      <c r="O3452">
        <v>0</v>
      </c>
      <c r="P3452">
        <v>1</v>
      </c>
      <c r="Q3452">
        <v>1</v>
      </c>
      <c r="R3452">
        <f>SUM(M3452:N3452:O3452:P3452:Q3452)</f>
        <v>3</v>
      </c>
      <c r="S3452" s="1">
        <v>183635</v>
      </c>
      <c r="T3452" s="1" t="str">
        <f t="shared" si="214"/>
        <v>High</v>
      </c>
      <c r="U3452">
        <v>12</v>
      </c>
      <c r="V3452">
        <v>2020</v>
      </c>
      <c r="W3452" t="s">
        <v>20</v>
      </c>
      <c r="X3452">
        <v>3</v>
      </c>
    </row>
    <row r="3453" spans="1:24" x14ac:dyDescent="0.3">
      <c r="A3453">
        <v>3452</v>
      </c>
      <c r="B3453" t="s">
        <v>36</v>
      </c>
      <c r="C3453" t="str">
        <f>_xlfn.XLOOKUP(B3453,Lookup_table!B:B,Lookup_table!C:C)</f>
        <v>Data</v>
      </c>
      <c r="D3453" t="s">
        <v>14</v>
      </c>
      <c r="E3453" t="s">
        <v>15</v>
      </c>
      <c r="F3453" t="s">
        <v>44</v>
      </c>
      <c r="G3453" t="s">
        <v>17</v>
      </c>
      <c r="H3453" t="str">
        <f t="shared" si="212"/>
        <v>Remote</v>
      </c>
      <c r="I3453" t="s">
        <v>35</v>
      </c>
      <c r="J3453" t="str">
        <f t="shared" si="213"/>
        <v>0-2 yrs</v>
      </c>
      <c r="K3453">
        <f t="shared" ca="1" si="215"/>
        <v>0</v>
      </c>
      <c r="L3453" t="s">
        <v>27</v>
      </c>
      <c r="M3453">
        <v>0</v>
      </c>
      <c r="N3453">
        <v>1</v>
      </c>
      <c r="O3453">
        <v>0</v>
      </c>
      <c r="P3453">
        <v>1</v>
      </c>
      <c r="Q3453">
        <v>1</v>
      </c>
      <c r="R3453">
        <f>SUM(M3453:N3453:O3453:P3453:Q3453)</f>
        <v>3</v>
      </c>
      <c r="S3453" s="1">
        <v>77798</v>
      </c>
      <c r="T3453" s="1" t="str">
        <f t="shared" si="214"/>
        <v>Medium</v>
      </c>
      <c r="U3453">
        <v>7</v>
      </c>
      <c r="V3453">
        <v>2025</v>
      </c>
      <c r="W3453" t="s">
        <v>20</v>
      </c>
      <c r="X3453">
        <v>3</v>
      </c>
    </row>
    <row r="3454" spans="1:24" x14ac:dyDescent="0.3">
      <c r="A3454">
        <v>3453</v>
      </c>
      <c r="B3454" t="s">
        <v>50</v>
      </c>
      <c r="C3454" t="str">
        <f>_xlfn.XLOOKUP(B3454,Lookup_table!B:B,Lookup_table!C:C)</f>
        <v>AI</v>
      </c>
      <c r="D3454" t="s">
        <v>22</v>
      </c>
      <c r="E3454" t="s">
        <v>23</v>
      </c>
      <c r="F3454" t="s">
        <v>51</v>
      </c>
      <c r="G3454" t="s">
        <v>25</v>
      </c>
      <c r="H3454" t="str">
        <f t="shared" si="212"/>
        <v>Onsite/Hybrid</v>
      </c>
      <c r="I3454" t="s">
        <v>26</v>
      </c>
      <c r="J3454" t="str">
        <f t="shared" si="213"/>
        <v>3-6 yrs</v>
      </c>
      <c r="K3454">
        <f t="shared" ca="1" si="215"/>
        <v>4</v>
      </c>
      <c r="L3454" t="s">
        <v>39</v>
      </c>
      <c r="M3454">
        <v>0</v>
      </c>
      <c r="N3454">
        <v>1</v>
      </c>
      <c r="O3454">
        <v>1</v>
      </c>
      <c r="P3454">
        <v>0</v>
      </c>
      <c r="Q3454">
        <v>1</v>
      </c>
      <c r="R3454">
        <f>SUM(M3454:N3454:O3454:P3454:Q3454)</f>
        <v>3</v>
      </c>
      <c r="S3454" s="1">
        <v>164592</v>
      </c>
      <c r="T3454" s="1" t="str">
        <f t="shared" si="214"/>
        <v>High</v>
      </c>
      <c r="U3454">
        <v>2</v>
      </c>
      <c r="V3454">
        <v>2021</v>
      </c>
      <c r="W3454" t="s">
        <v>34</v>
      </c>
      <c r="X3454">
        <v>2</v>
      </c>
    </row>
    <row r="3455" spans="1:24" x14ac:dyDescent="0.3">
      <c r="A3455">
        <v>3454</v>
      </c>
      <c r="B3455" t="s">
        <v>36</v>
      </c>
      <c r="C3455" t="str">
        <f>_xlfn.XLOOKUP(B3455,Lookup_table!B:B,Lookup_table!C:C)</f>
        <v>Data</v>
      </c>
      <c r="D3455" t="s">
        <v>37</v>
      </c>
      <c r="E3455" t="s">
        <v>32</v>
      </c>
      <c r="F3455" t="s">
        <v>44</v>
      </c>
      <c r="G3455" t="s">
        <v>30</v>
      </c>
      <c r="H3455" t="str">
        <f t="shared" si="212"/>
        <v>Onsite/Hybrid</v>
      </c>
      <c r="I3455" t="s">
        <v>35</v>
      </c>
      <c r="J3455" t="str">
        <f t="shared" si="213"/>
        <v>0-2 yrs</v>
      </c>
      <c r="K3455">
        <f t="shared" ca="1" si="215"/>
        <v>2</v>
      </c>
      <c r="L3455" t="s">
        <v>39</v>
      </c>
      <c r="M3455">
        <v>0</v>
      </c>
      <c r="N3455">
        <v>0</v>
      </c>
      <c r="O3455">
        <v>0</v>
      </c>
      <c r="P3455">
        <v>0</v>
      </c>
      <c r="Q3455">
        <v>1</v>
      </c>
      <c r="R3455">
        <f>SUM(M3455:N3455:O3455:P3455:Q3455)</f>
        <v>1</v>
      </c>
      <c r="S3455" s="1">
        <v>59048</v>
      </c>
      <c r="T3455" s="1" t="str">
        <f t="shared" si="214"/>
        <v>Low</v>
      </c>
      <c r="U3455">
        <v>1</v>
      </c>
      <c r="V3455">
        <v>2026</v>
      </c>
      <c r="W3455" t="s">
        <v>28</v>
      </c>
      <c r="X3455">
        <v>7</v>
      </c>
    </row>
    <row r="3456" spans="1:24" x14ac:dyDescent="0.3">
      <c r="A3456">
        <v>3455</v>
      </c>
      <c r="B3456" t="s">
        <v>21</v>
      </c>
      <c r="C3456" t="str">
        <f>_xlfn.XLOOKUP(B3456,Lookup_table!B:B,Lookup_table!C:C)</f>
        <v>AI</v>
      </c>
      <c r="D3456" t="s">
        <v>14</v>
      </c>
      <c r="E3456" t="s">
        <v>32</v>
      </c>
      <c r="F3456" t="s">
        <v>52</v>
      </c>
      <c r="G3456" t="s">
        <v>17</v>
      </c>
      <c r="H3456" t="str">
        <f t="shared" si="212"/>
        <v>Remote</v>
      </c>
      <c r="I3456" t="s">
        <v>26</v>
      </c>
      <c r="J3456" t="str">
        <f t="shared" si="213"/>
        <v>3-6 yrs</v>
      </c>
      <c r="K3456">
        <f t="shared" ca="1" si="215"/>
        <v>5</v>
      </c>
      <c r="L3456" t="s">
        <v>19</v>
      </c>
      <c r="M3456">
        <v>1</v>
      </c>
      <c r="N3456">
        <v>1</v>
      </c>
      <c r="O3456">
        <v>1</v>
      </c>
      <c r="P3456">
        <v>1</v>
      </c>
      <c r="Q3456">
        <v>1</v>
      </c>
      <c r="R3456">
        <f>SUM(M3456:N3456:O3456:P3456:Q3456)</f>
        <v>5</v>
      </c>
      <c r="S3456" s="1">
        <v>150768</v>
      </c>
      <c r="T3456" s="1" t="str">
        <f t="shared" si="214"/>
        <v>High</v>
      </c>
      <c r="U3456">
        <v>3</v>
      </c>
      <c r="V3456">
        <v>2020</v>
      </c>
      <c r="W3456" t="s">
        <v>28</v>
      </c>
      <c r="X3456">
        <v>3</v>
      </c>
    </row>
    <row r="3457" spans="1:24" x14ac:dyDescent="0.3">
      <c r="A3457">
        <v>3456</v>
      </c>
      <c r="B3457" t="s">
        <v>36</v>
      </c>
      <c r="C3457" t="str">
        <f>_xlfn.XLOOKUP(B3457,Lookup_table!B:B,Lookup_table!C:C)</f>
        <v>Data</v>
      </c>
      <c r="D3457" t="s">
        <v>22</v>
      </c>
      <c r="E3457" t="s">
        <v>15</v>
      </c>
      <c r="F3457" t="s">
        <v>16</v>
      </c>
      <c r="G3457" t="s">
        <v>30</v>
      </c>
      <c r="H3457" t="str">
        <f t="shared" si="212"/>
        <v>Onsite/Hybrid</v>
      </c>
      <c r="I3457" t="s">
        <v>26</v>
      </c>
      <c r="J3457" t="str">
        <f t="shared" si="213"/>
        <v>3-6 yrs</v>
      </c>
      <c r="K3457">
        <f t="shared" ca="1" si="215"/>
        <v>4</v>
      </c>
      <c r="L3457" t="s">
        <v>19</v>
      </c>
      <c r="M3457">
        <v>0</v>
      </c>
      <c r="N3457">
        <v>0</v>
      </c>
      <c r="O3457">
        <v>0</v>
      </c>
      <c r="P3457">
        <v>0</v>
      </c>
      <c r="Q3457">
        <v>0</v>
      </c>
      <c r="R3457">
        <f>SUM(M3457:N3457:O3457:P3457:Q3457)</f>
        <v>0</v>
      </c>
      <c r="S3457" s="1">
        <v>92659</v>
      </c>
      <c r="T3457" s="1" t="str">
        <f t="shared" si="214"/>
        <v>Medium</v>
      </c>
      <c r="U3457">
        <v>10</v>
      </c>
      <c r="V3457">
        <v>2024</v>
      </c>
      <c r="W3457" t="s">
        <v>28</v>
      </c>
      <c r="X3457">
        <v>9</v>
      </c>
    </row>
    <row r="3458" spans="1:24" x14ac:dyDescent="0.3">
      <c r="A3458">
        <v>3457</v>
      </c>
      <c r="B3458" t="s">
        <v>31</v>
      </c>
      <c r="C3458" t="str">
        <f>_xlfn.XLOOKUP(B3458,Lookup_table!B:B,Lookup_table!C:C)</f>
        <v>Business</v>
      </c>
      <c r="D3458" t="s">
        <v>14</v>
      </c>
      <c r="E3458" t="s">
        <v>38</v>
      </c>
      <c r="F3458" t="s">
        <v>43</v>
      </c>
      <c r="G3458" t="s">
        <v>30</v>
      </c>
      <c r="H3458" t="str">
        <f t="shared" ref="H3458:H3521" si="216">IF(G3458="Remote","Remote","Onsite/Hybrid")</f>
        <v>Onsite/Hybrid</v>
      </c>
      <c r="I3458" t="s">
        <v>18</v>
      </c>
      <c r="J3458" t="str">
        <f t="shared" ref="J3458:J3521" si="217">IF(I3458="Entry","0-2 yrs",IF(I3458="Mid","3-6 yrs","7+ yrs"))</f>
        <v>7+ yrs</v>
      </c>
      <c r="K3458">
        <f t="shared" ca="1" si="215"/>
        <v>8</v>
      </c>
      <c r="L3458" t="s">
        <v>39</v>
      </c>
      <c r="M3458">
        <v>0</v>
      </c>
      <c r="N3458">
        <v>1</v>
      </c>
      <c r="O3458">
        <v>0</v>
      </c>
      <c r="P3458">
        <v>0</v>
      </c>
      <c r="Q3458">
        <v>1</v>
      </c>
      <c r="R3458">
        <f>SUM(M3458:N3458:O3458:P3458:Q3458)</f>
        <v>2</v>
      </c>
      <c r="S3458" s="1">
        <v>114622</v>
      </c>
      <c r="T3458" s="1" t="str">
        <f t="shared" ref="T3458:T3521" si="218">IF(S3458&lt;=70000,"Low",IF(S3458&lt;=120000,"Medium","High"))</f>
        <v>Medium</v>
      </c>
      <c r="U3458">
        <v>4</v>
      </c>
      <c r="V3458">
        <v>2020</v>
      </c>
      <c r="W3458" t="s">
        <v>28</v>
      </c>
      <c r="X3458">
        <v>9</v>
      </c>
    </row>
    <row r="3459" spans="1:24" x14ac:dyDescent="0.3">
      <c r="A3459">
        <v>3458</v>
      </c>
      <c r="B3459" t="s">
        <v>50</v>
      </c>
      <c r="C3459" t="str">
        <f>_xlfn.XLOOKUP(B3459,Lookup_table!B:B,Lookup_table!C:C)</f>
        <v>AI</v>
      </c>
      <c r="D3459" t="s">
        <v>14</v>
      </c>
      <c r="E3459" t="s">
        <v>15</v>
      </c>
      <c r="F3459" t="s">
        <v>44</v>
      </c>
      <c r="G3459" t="s">
        <v>17</v>
      </c>
      <c r="H3459" t="str">
        <f t="shared" si="216"/>
        <v>Remote</v>
      </c>
      <c r="I3459" t="s">
        <v>18</v>
      </c>
      <c r="J3459" t="str">
        <f t="shared" si="217"/>
        <v>7+ yrs</v>
      </c>
      <c r="K3459">
        <f t="shared" ref="K3459:K3522" ca="1" si="219">IF(J3459="0-2 yrs",RANDBETWEEN(0,2),IF(J3459="3-6 yrs", RANDBETWEEN(3,6),IF(J3459="7+ yrs", RANDBETWEEN(7,15)," ")))</f>
        <v>12</v>
      </c>
      <c r="L3459" t="s">
        <v>27</v>
      </c>
      <c r="M3459">
        <v>1</v>
      </c>
      <c r="N3459">
        <v>0</v>
      </c>
      <c r="O3459">
        <v>1</v>
      </c>
      <c r="P3459">
        <v>1</v>
      </c>
      <c r="Q3459">
        <v>1</v>
      </c>
      <c r="R3459">
        <f>SUM(M3459:N3459:O3459:P3459:Q3459)</f>
        <v>4</v>
      </c>
      <c r="S3459" s="1">
        <v>183681</v>
      </c>
      <c r="T3459" s="1" t="str">
        <f t="shared" si="218"/>
        <v>High</v>
      </c>
      <c r="U3459">
        <v>1</v>
      </c>
      <c r="V3459">
        <v>2024</v>
      </c>
      <c r="W3459" t="s">
        <v>28</v>
      </c>
      <c r="X3459">
        <v>6</v>
      </c>
    </row>
    <row r="3460" spans="1:24" x14ac:dyDescent="0.3">
      <c r="A3460">
        <v>3459</v>
      </c>
      <c r="B3460" t="s">
        <v>31</v>
      </c>
      <c r="C3460" t="str">
        <f>_xlfn.XLOOKUP(B3460,Lookup_table!B:B,Lookup_table!C:C)</f>
        <v>Business</v>
      </c>
      <c r="D3460" t="s">
        <v>22</v>
      </c>
      <c r="E3460" t="s">
        <v>38</v>
      </c>
      <c r="F3460" t="s">
        <v>24</v>
      </c>
      <c r="G3460" t="s">
        <v>17</v>
      </c>
      <c r="H3460" t="str">
        <f t="shared" si="216"/>
        <v>Remote</v>
      </c>
      <c r="I3460" t="s">
        <v>35</v>
      </c>
      <c r="J3460" t="str">
        <f t="shared" si="217"/>
        <v>0-2 yrs</v>
      </c>
      <c r="K3460">
        <f t="shared" ca="1" si="219"/>
        <v>2</v>
      </c>
      <c r="L3460" t="s">
        <v>27</v>
      </c>
      <c r="M3460">
        <v>1</v>
      </c>
      <c r="N3460">
        <v>0</v>
      </c>
      <c r="O3460">
        <v>0</v>
      </c>
      <c r="P3460">
        <v>0</v>
      </c>
      <c r="Q3460">
        <v>0</v>
      </c>
      <c r="R3460">
        <f>SUM(M3460:N3460:O3460:P3460:Q3460)</f>
        <v>1</v>
      </c>
      <c r="S3460" s="1">
        <v>72053</v>
      </c>
      <c r="T3460" s="1" t="str">
        <f t="shared" si="218"/>
        <v>Medium</v>
      </c>
      <c r="U3460">
        <v>8</v>
      </c>
      <c r="V3460">
        <v>2025</v>
      </c>
      <c r="W3460" t="s">
        <v>34</v>
      </c>
      <c r="X3460">
        <v>1</v>
      </c>
    </row>
    <row r="3461" spans="1:24" x14ac:dyDescent="0.3">
      <c r="A3461">
        <v>3460</v>
      </c>
      <c r="B3461" t="s">
        <v>50</v>
      </c>
      <c r="C3461" t="str">
        <f>_xlfn.XLOOKUP(B3461,Lookup_table!B:B,Lookup_table!C:C)</f>
        <v>AI</v>
      </c>
      <c r="D3461" t="s">
        <v>14</v>
      </c>
      <c r="E3461" t="s">
        <v>15</v>
      </c>
      <c r="F3461" t="s">
        <v>43</v>
      </c>
      <c r="G3461" t="s">
        <v>25</v>
      </c>
      <c r="H3461" t="str">
        <f t="shared" si="216"/>
        <v>Onsite/Hybrid</v>
      </c>
      <c r="I3461" t="s">
        <v>35</v>
      </c>
      <c r="J3461" t="str">
        <f t="shared" si="217"/>
        <v>0-2 yrs</v>
      </c>
      <c r="K3461">
        <f t="shared" ca="1" si="219"/>
        <v>2</v>
      </c>
      <c r="L3461" t="s">
        <v>39</v>
      </c>
      <c r="M3461">
        <v>0</v>
      </c>
      <c r="N3461">
        <v>1</v>
      </c>
      <c r="O3461">
        <v>1</v>
      </c>
      <c r="P3461">
        <v>0</v>
      </c>
      <c r="Q3461">
        <v>1</v>
      </c>
      <c r="R3461">
        <f>SUM(M3461:N3461:O3461:P3461:Q3461)</f>
        <v>3</v>
      </c>
      <c r="S3461" s="1">
        <v>115204</v>
      </c>
      <c r="T3461" s="1" t="str">
        <f t="shared" si="218"/>
        <v>Medium</v>
      </c>
      <c r="U3461">
        <v>10</v>
      </c>
      <c r="V3461">
        <v>2022</v>
      </c>
      <c r="W3461" t="s">
        <v>34</v>
      </c>
      <c r="X3461">
        <v>5</v>
      </c>
    </row>
    <row r="3462" spans="1:24" x14ac:dyDescent="0.3">
      <c r="A3462">
        <v>3461</v>
      </c>
      <c r="B3462" t="s">
        <v>50</v>
      </c>
      <c r="C3462" t="str">
        <f>_xlfn.XLOOKUP(B3462,Lookup_table!B:B,Lookup_table!C:C)</f>
        <v>AI</v>
      </c>
      <c r="D3462" t="s">
        <v>22</v>
      </c>
      <c r="E3462" t="s">
        <v>42</v>
      </c>
      <c r="F3462" t="s">
        <v>24</v>
      </c>
      <c r="G3462" t="s">
        <v>25</v>
      </c>
      <c r="H3462" t="str">
        <f t="shared" si="216"/>
        <v>Onsite/Hybrid</v>
      </c>
      <c r="I3462" t="s">
        <v>26</v>
      </c>
      <c r="J3462" t="str">
        <f t="shared" si="217"/>
        <v>3-6 yrs</v>
      </c>
      <c r="K3462">
        <f t="shared" ca="1" si="219"/>
        <v>6</v>
      </c>
      <c r="L3462" t="s">
        <v>27</v>
      </c>
      <c r="M3462">
        <v>1</v>
      </c>
      <c r="N3462">
        <v>1</v>
      </c>
      <c r="O3462">
        <v>0</v>
      </c>
      <c r="P3462">
        <v>1</v>
      </c>
      <c r="Q3462">
        <v>0</v>
      </c>
      <c r="R3462">
        <f>SUM(M3462:N3462:O3462:P3462:Q3462)</f>
        <v>3</v>
      </c>
      <c r="S3462" s="1">
        <v>149682</v>
      </c>
      <c r="T3462" s="1" t="str">
        <f t="shared" si="218"/>
        <v>High</v>
      </c>
      <c r="U3462">
        <v>2</v>
      </c>
      <c r="V3462">
        <v>2020</v>
      </c>
      <c r="W3462" t="s">
        <v>20</v>
      </c>
      <c r="X3462">
        <v>3</v>
      </c>
    </row>
    <row r="3463" spans="1:24" x14ac:dyDescent="0.3">
      <c r="A3463">
        <v>3462</v>
      </c>
      <c r="B3463" t="s">
        <v>41</v>
      </c>
      <c r="C3463" t="str">
        <f>_xlfn.XLOOKUP(B3463,Lookup_table!B:B,Lookup_table!C:C)</f>
        <v>Data</v>
      </c>
      <c r="D3463" t="s">
        <v>22</v>
      </c>
      <c r="E3463" t="s">
        <v>23</v>
      </c>
      <c r="F3463" t="s">
        <v>16</v>
      </c>
      <c r="G3463" t="s">
        <v>25</v>
      </c>
      <c r="H3463" t="str">
        <f t="shared" si="216"/>
        <v>Onsite/Hybrid</v>
      </c>
      <c r="I3463" t="s">
        <v>35</v>
      </c>
      <c r="J3463" t="str">
        <f t="shared" si="217"/>
        <v>0-2 yrs</v>
      </c>
      <c r="K3463">
        <f t="shared" ca="1" si="219"/>
        <v>1</v>
      </c>
      <c r="L3463" t="s">
        <v>39</v>
      </c>
      <c r="M3463">
        <v>1</v>
      </c>
      <c r="N3463">
        <v>0</v>
      </c>
      <c r="O3463">
        <v>1</v>
      </c>
      <c r="P3463">
        <v>1</v>
      </c>
      <c r="Q3463">
        <v>1</v>
      </c>
      <c r="R3463">
        <f>SUM(M3463:N3463:O3463:P3463:Q3463)</f>
        <v>4</v>
      </c>
      <c r="S3463" s="1">
        <v>108402</v>
      </c>
      <c r="T3463" s="1" t="str">
        <f t="shared" si="218"/>
        <v>Medium</v>
      </c>
      <c r="U3463">
        <v>4</v>
      </c>
      <c r="V3463">
        <v>2021</v>
      </c>
      <c r="W3463" t="s">
        <v>28</v>
      </c>
      <c r="X3463">
        <v>4</v>
      </c>
    </row>
    <row r="3464" spans="1:24" x14ac:dyDescent="0.3">
      <c r="A3464">
        <v>3463</v>
      </c>
      <c r="B3464" t="s">
        <v>36</v>
      </c>
      <c r="C3464" t="str">
        <f>_xlfn.XLOOKUP(B3464,Lookup_table!B:B,Lookup_table!C:C)</f>
        <v>Data</v>
      </c>
      <c r="D3464" t="s">
        <v>22</v>
      </c>
      <c r="E3464" t="s">
        <v>40</v>
      </c>
      <c r="F3464" t="s">
        <v>52</v>
      </c>
      <c r="G3464" t="s">
        <v>17</v>
      </c>
      <c r="H3464" t="str">
        <f t="shared" si="216"/>
        <v>Remote</v>
      </c>
      <c r="I3464" t="s">
        <v>26</v>
      </c>
      <c r="J3464" t="str">
        <f t="shared" si="217"/>
        <v>3-6 yrs</v>
      </c>
      <c r="K3464">
        <f t="shared" ca="1" si="219"/>
        <v>3</v>
      </c>
      <c r="L3464" t="s">
        <v>27</v>
      </c>
      <c r="M3464">
        <v>1</v>
      </c>
      <c r="N3464">
        <v>0</v>
      </c>
      <c r="O3464">
        <v>0</v>
      </c>
      <c r="P3464">
        <v>1</v>
      </c>
      <c r="Q3464">
        <v>1</v>
      </c>
      <c r="R3464">
        <f>SUM(M3464:N3464:O3464:P3464:Q3464)</f>
        <v>3</v>
      </c>
      <c r="S3464" s="1">
        <v>122141</v>
      </c>
      <c r="T3464" s="1" t="str">
        <f t="shared" si="218"/>
        <v>High</v>
      </c>
      <c r="U3464">
        <v>6</v>
      </c>
      <c r="V3464">
        <v>2025</v>
      </c>
      <c r="W3464" t="s">
        <v>20</v>
      </c>
      <c r="X3464">
        <v>6</v>
      </c>
    </row>
    <row r="3465" spans="1:24" x14ac:dyDescent="0.3">
      <c r="A3465">
        <v>3464</v>
      </c>
      <c r="B3465" t="s">
        <v>50</v>
      </c>
      <c r="C3465" t="str">
        <f>_xlfn.XLOOKUP(B3465,Lookup_table!B:B,Lookup_table!C:C)</f>
        <v>AI</v>
      </c>
      <c r="D3465" t="s">
        <v>34</v>
      </c>
      <c r="E3465" t="s">
        <v>40</v>
      </c>
      <c r="F3465" t="s">
        <v>29</v>
      </c>
      <c r="G3465" t="s">
        <v>30</v>
      </c>
      <c r="H3465" t="str">
        <f t="shared" si="216"/>
        <v>Onsite/Hybrid</v>
      </c>
      <c r="I3465" t="s">
        <v>35</v>
      </c>
      <c r="J3465" t="str">
        <f t="shared" si="217"/>
        <v>0-2 yrs</v>
      </c>
      <c r="K3465">
        <f t="shared" ca="1" si="219"/>
        <v>2</v>
      </c>
      <c r="L3465" t="s">
        <v>19</v>
      </c>
      <c r="M3465">
        <v>0</v>
      </c>
      <c r="N3465">
        <v>0</v>
      </c>
      <c r="O3465">
        <v>0</v>
      </c>
      <c r="P3465">
        <v>0</v>
      </c>
      <c r="Q3465">
        <v>1</v>
      </c>
      <c r="R3465">
        <f>SUM(M3465:N3465:O3465:P3465:Q3465)</f>
        <v>1</v>
      </c>
      <c r="S3465" s="1">
        <v>104177</v>
      </c>
      <c r="T3465" s="1" t="str">
        <f t="shared" si="218"/>
        <v>Medium</v>
      </c>
      <c r="U3465">
        <v>10</v>
      </c>
      <c r="V3465">
        <v>2025</v>
      </c>
      <c r="W3465" t="s">
        <v>28</v>
      </c>
      <c r="X3465">
        <v>7</v>
      </c>
    </row>
    <row r="3466" spans="1:24" x14ac:dyDescent="0.3">
      <c r="A3466">
        <v>3465</v>
      </c>
      <c r="B3466" t="s">
        <v>31</v>
      </c>
      <c r="C3466" t="str">
        <f>_xlfn.XLOOKUP(B3466,Lookup_table!B:B,Lookup_table!C:C)</f>
        <v>Business</v>
      </c>
      <c r="D3466" t="s">
        <v>14</v>
      </c>
      <c r="E3466" t="s">
        <v>40</v>
      </c>
      <c r="F3466" t="s">
        <v>51</v>
      </c>
      <c r="G3466" t="s">
        <v>17</v>
      </c>
      <c r="H3466" t="str">
        <f t="shared" si="216"/>
        <v>Remote</v>
      </c>
      <c r="I3466" t="s">
        <v>18</v>
      </c>
      <c r="J3466" t="str">
        <f t="shared" si="217"/>
        <v>7+ yrs</v>
      </c>
      <c r="K3466">
        <f t="shared" ca="1" si="219"/>
        <v>14</v>
      </c>
      <c r="L3466" t="s">
        <v>19</v>
      </c>
      <c r="M3466">
        <v>0</v>
      </c>
      <c r="N3466">
        <v>1</v>
      </c>
      <c r="O3466">
        <v>0</v>
      </c>
      <c r="P3466">
        <v>0</v>
      </c>
      <c r="Q3466">
        <v>0</v>
      </c>
      <c r="R3466">
        <f>SUM(M3466:N3466:O3466:P3466:Q3466)</f>
        <v>1</v>
      </c>
      <c r="S3466" s="1">
        <v>99914</v>
      </c>
      <c r="T3466" s="1" t="str">
        <f t="shared" si="218"/>
        <v>Medium</v>
      </c>
      <c r="U3466">
        <v>5</v>
      </c>
      <c r="V3466">
        <v>2021</v>
      </c>
      <c r="W3466" t="s">
        <v>34</v>
      </c>
      <c r="X3466">
        <v>4</v>
      </c>
    </row>
    <row r="3467" spans="1:24" x14ac:dyDescent="0.3">
      <c r="A3467">
        <v>3466</v>
      </c>
      <c r="B3467" t="s">
        <v>36</v>
      </c>
      <c r="C3467" t="str">
        <f>_xlfn.XLOOKUP(B3467,Lookup_table!B:B,Lookup_table!C:C)</f>
        <v>Data</v>
      </c>
      <c r="D3467" t="s">
        <v>34</v>
      </c>
      <c r="E3467" t="s">
        <v>32</v>
      </c>
      <c r="F3467" t="s">
        <v>24</v>
      </c>
      <c r="G3467" t="s">
        <v>30</v>
      </c>
      <c r="H3467" t="str">
        <f t="shared" si="216"/>
        <v>Onsite/Hybrid</v>
      </c>
      <c r="I3467" t="s">
        <v>26</v>
      </c>
      <c r="J3467" t="str">
        <f t="shared" si="217"/>
        <v>3-6 yrs</v>
      </c>
      <c r="K3467">
        <f t="shared" ca="1" si="219"/>
        <v>5</v>
      </c>
      <c r="L3467" t="s">
        <v>19</v>
      </c>
      <c r="M3467">
        <v>0</v>
      </c>
      <c r="N3467">
        <v>0</v>
      </c>
      <c r="O3467">
        <v>0</v>
      </c>
      <c r="P3467">
        <v>0</v>
      </c>
      <c r="Q3467">
        <v>1</v>
      </c>
      <c r="R3467">
        <f>SUM(M3467:N3467:O3467:P3467:Q3467)</f>
        <v>1</v>
      </c>
      <c r="S3467" s="1">
        <v>81682</v>
      </c>
      <c r="T3467" s="1" t="str">
        <f t="shared" si="218"/>
        <v>Medium</v>
      </c>
      <c r="U3467">
        <v>8</v>
      </c>
      <c r="V3467">
        <v>2026</v>
      </c>
      <c r="W3467" t="s">
        <v>28</v>
      </c>
      <c r="X3467">
        <v>7</v>
      </c>
    </row>
    <row r="3468" spans="1:24" x14ac:dyDescent="0.3">
      <c r="A3468">
        <v>3467</v>
      </c>
      <c r="B3468" t="s">
        <v>50</v>
      </c>
      <c r="C3468" t="str">
        <f>_xlfn.XLOOKUP(B3468,Lookup_table!B:B,Lookup_table!C:C)</f>
        <v>AI</v>
      </c>
      <c r="D3468" t="s">
        <v>14</v>
      </c>
      <c r="E3468" t="s">
        <v>42</v>
      </c>
      <c r="F3468" t="s">
        <v>16</v>
      </c>
      <c r="G3468" t="s">
        <v>25</v>
      </c>
      <c r="H3468" t="str">
        <f t="shared" si="216"/>
        <v>Onsite/Hybrid</v>
      </c>
      <c r="I3468" t="s">
        <v>18</v>
      </c>
      <c r="J3468" t="str">
        <f t="shared" si="217"/>
        <v>7+ yrs</v>
      </c>
      <c r="K3468">
        <f t="shared" ca="1" si="219"/>
        <v>11</v>
      </c>
      <c r="L3468" t="s">
        <v>19</v>
      </c>
      <c r="M3468">
        <v>0</v>
      </c>
      <c r="N3468">
        <v>0</v>
      </c>
      <c r="O3468">
        <v>0</v>
      </c>
      <c r="P3468">
        <v>1</v>
      </c>
      <c r="Q3468">
        <v>1</v>
      </c>
      <c r="R3468">
        <f>SUM(M3468:N3468:O3468:P3468:Q3468)</f>
        <v>2</v>
      </c>
      <c r="S3468" s="1">
        <v>168616</v>
      </c>
      <c r="T3468" s="1" t="str">
        <f t="shared" si="218"/>
        <v>High</v>
      </c>
      <c r="U3468">
        <v>3</v>
      </c>
      <c r="V3468">
        <v>2026</v>
      </c>
      <c r="W3468" t="s">
        <v>34</v>
      </c>
      <c r="X3468">
        <v>4</v>
      </c>
    </row>
    <row r="3469" spans="1:24" x14ac:dyDescent="0.3">
      <c r="A3469">
        <v>3468</v>
      </c>
      <c r="B3469" t="s">
        <v>36</v>
      </c>
      <c r="C3469" t="str">
        <f>_xlfn.XLOOKUP(B3469,Lookup_table!B:B,Lookup_table!C:C)</f>
        <v>Data</v>
      </c>
      <c r="D3469" t="s">
        <v>37</v>
      </c>
      <c r="E3469" t="s">
        <v>32</v>
      </c>
      <c r="F3469" t="s">
        <v>29</v>
      </c>
      <c r="G3469" t="s">
        <v>30</v>
      </c>
      <c r="H3469" t="str">
        <f t="shared" si="216"/>
        <v>Onsite/Hybrid</v>
      </c>
      <c r="I3469" t="s">
        <v>26</v>
      </c>
      <c r="J3469" t="str">
        <f t="shared" si="217"/>
        <v>3-6 yrs</v>
      </c>
      <c r="K3469">
        <f t="shared" ca="1" si="219"/>
        <v>4</v>
      </c>
      <c r="L3469" t="s">
        <v>39</v>
      </c>
      <c r="M3469">
        <v>0</v>
      </c>
      <c r="N3469">
        <v>0</v>
      </c>
      <c r="O3469">
        <v>0</v>
      </c>
      <c r="P3469">
        <v>1</v>
      </c>
      <c r="Q3469">
        <v>0</v>
      </c>
      <c r="R3469">
        <f>SUM(M3469:N3469:O3469:P3469:Q3469)</f>
        <v>1</v>
      </c>
      <c r="S3469" s="1">
        <v>91862</v>
      </c>
      <c r="T3469" s="1" t="str">
        <f t="shared" si="218"/>
        <v>Medium</v>
      </c>
      <c r="U3469">
        <v>7</v>
      </c>
      <c r="V3469">
        <v>2022</v>
      </c>
      <c r="W3469" t="s">
        <v>28</v>
      </c>
      <c r="X3469">
        <v>9</v>
      </c>
    </row>
    <row r="3470" spans="1:24" x14ac:dyDescent="0.3">
      <c r="A3470">
        <v>3469</v>
      </c>
      <c r="B3470" t="s">
        <v>31</v>
      </c>
      <c r="C3470" t="str">
        <f>_xlfn.XLOOKUP(B3470,Lookup_table!B:B,Lookup_table!C:C)</f>
        <v>Business</v>
      </c>
      <c r="D3470" t="s">
        <v>34</v>
      </c>
      <c r="E3470" t="s">
        <v>40</v>
      </c>
      <c r="F3470" t="s">
        <v>44</v>
      </c>
      <c r="G3470" t="s">
        <v>17</v>
      </c>
      <c r="H3470" t="str">
        <f t="shared" si="216"/>
        <v>Remote</v>
      </c>
      <c r="I3470" t="s">
        <v>18</v>
      </c>
      <c r="J3470" t="str">
        <f t="shared" si="217"/>
        <v>7+ yrs</v>
      </c>
      <c r="K3470">
        <f t="shared" ca="1" si="219"/>
        <v>12</v>
      </c>
      <c r="L3470" t="s">
        <v>27</v>
      </c>
      <c r="M3470">
        <v>1</v>
      </c>
      <c r="N3470">
        <v>1</v>
      </c>
      <c r="O3470">
        <v>1</v>
      </c>
      <c r="P3470">
        <v>0</v>
      </c>
      <c r="Q3470">
        <v>1</v>
      </c>
      <c r="R3470">
        <f>SUM(M3470:N3470:O3470:P3470:Q3470)</f>
        <v>4</v>
      </c>
      <c r="S3470" s="1">
        <v>126745</v>
      </c>
      <c r="T3470" s="1" t="str">
        <f t="shared" si="218"/>
        <v>High</v>
      </c>
      <c r="U3470">
        <v>6</v>
      </c>
      <c r="V3470">
        <v>2022</v>
      </c>
      <c r="W3470" t="s">
        <v>34</v>
      </c>
      <c r="X3470">
        <v>1</v>
      </c>
    </row>
    <row r="3471" spans="1:24" x14ac:dyDescent="0.3">
      <c r="A3471">
        <v>3470</v>
      </c>
      <c r="B3471" t="s">
        <v>41</v>
      </c>
      <c r="C3471" t="str">
        <f>_xlfn.XLOOKUP(B3471,Lookup_table!B:B,Lookup_table!C:C)</f>
        <v>Data</v>
      </c>
      <c r="D3471" t="s">
        <v>22</v>
      </c>
      <c r="E3471" t="s">
        <v>42</v>
      </c>
      <c r="F3471" t="s">
        <v>44</v>
      </c>
      <c r="G3471" t="s">
        <v>17</v>
      </c>
      <c r="H3471" t="str">
        <f t="shared" si="216"/>
        <v>Remote</v>
      </c>
      <c r="I3471" t="s">
        <v>26</v>
      </c>
      <c r="J3471" t="str">
        <f t="shared" si="217"/>
        <v>3-6 yrs</v>
      </c>
      <c r="K3471">
        <f t="shared" ca="1" si="219"/>
        <v>4</v>
      </c>
      <c r="L3471" t="s">
        <v>39</v>
      </c>
      <c r="M3471">
        <v>0</v>
      </c>
      <c r="N3471">
        <v>1</v>
      </c>
      <c r="O3471">
        <v>1</v>
      </c>
      <c r="P3471">
        <v>0</v>
      </c>
      <c r="Q3471">
        <v>0</v>
      </c>
      <c r="R3471">
        <f>SUM(M3471:N3471:O3471:P3471:Q3471)</f>
        <v>2</v>
      </c>
      <c r="S3471" s="1">
        <v>109436</v>
      </c>
      <c r="T3471" s="1" t="str">
        <f t="shared" si="218"/>
        <v>Medium</v>
      </c>
      <c r="U3471">
        <v>10</v>
      </c>
      <c r="V3471">
        <v>2026</v>
      </c>
      <c r="W3471" t="s">
        <v>28</v>
      </c>
      <c r="X3471">
        <v>9</v>
      </c>
    </row>
    <row r="3472" spans="1:24" x14ac:dyDescent="0.3">
      <c r="A3472">
        <v>3471</v>
      </c>
      <c r="B3472" t="s">
        <v>36</v>
      </c>
      <c r="C3472" t="str">
        <f>_xlfn.XLOOKUP(B3472,Lookup_table!B:B,Lookup_table!C:C)</f>
        <v>Data</v>
      </c>
      <c r="D3472" t="s">
        <v>22</v>
      </c>
      <c r="E3472" t="s">
        <v>32</v>
      </c>
      <c r="F3472" t="s">
        <v>29</v>
      </c>
      <c r="G3472" t="s">
        <v>25</v>
      </c>
      <c r="H3472" t="str">
        <f t="shared" si="216"/>
        <v>Onsite/Hybrid</v>
      </c>
      <c r="I3472" t="s">
        <v>26</v>
      </c>
      <c r="J3472" t="str">
        <f t="shared" si="217"/>
        <v>3-6 yrs</v>
      </c>
      <c r="K3472">
        <f t="shared" ca="1" si="219"/>
        <v>4</v>
      </c>
      <c r="L3472" t="s">
        <v>39</v>
      </c>
      <c r="M3472">
        <v>1</v>
      </c>
      <c r="N3472">
        <v>0</v>
      </c>
      <c r="O3472">
        <v>0</v>
      </c>
      <c r="P3472">
        <v>1</v>
      </c>
      <c r="Q3472">
        <v>1</v>
      </c>
      <c r="R3472">
        <f>SUM(M3472:N3472:O3472:P3472:Q3472)</f>
        <v>3</v>
      </c>
      <c r="S3472" s="1">
        <v>116615</v>
      </c>
      <c r="T3472" s="1" t="str">
        <f t="shared" si="218"/>
        <v>Medium</v>
      </c>
      <c r="U3472">
        <v>2</v>
      </c>
      <c r="V3472">
        <v>2024</v>
      </c>
      <c r="W3472" t="s">
        <v>34</v>
      </c>
      <c r="X3472">
        <v>5</v>
      </c>
    </row>
    <row r="3473" spans="1:24" x14ac:dyDescent="0.3">
      <c r="A3473">
        <v>3472</v>
      </c>
      <c r="B3473" t="s">
        <v>33</v>
      </c>
      <c r="C3473" t="str">
        <f>_xlfn.XLOOKUP(B3473,Lookup_table!B:B,Lookup_table!C:C)</f>
        <v>Data</v>
      </c>
      <c r="D3473" t="s">
        <v>37</v>
      </c>
      <c r="E3473" t="s">
        <v>40</v>
      </c>
      <c r="F3473" t="s">
        <v>43</v>
      </c>
      <c r="G3473" t="s">
        <v>30</v>
      </c>
      <c r="H3473" t="str">
        <f t="shared" si="216"/>
        <v>Onsite/Hybrid</v>
      </c>
      <c r="I3473" t="s">
        <v>18</v>
      </c>
      <c r="J3473" t="str">
        <f t="shared" si="217"/>
        <v>7+ yrs</v>
      </c>
      <c r="K3473">
        <f t="shared" ca="1" si="219"/>
        <v>13</v>
      </c>
      <c r="L3473" t="s">
        <v>19</v>
      </c>
      <c r="M3473">
        <v>1</v>
      </c>
      <c r="N3473">
        <v>1</v>
      </c>
      <c r="O3473">
        <v>0</v>
      </c>
      <c r="P3473">
        <v>0</v>
      </c>
      <c r="Q3473">
        <v>0</v>
      </c>
      <c r="R3473">
        <f>SUM(M3473:N3473:O3473:P3473:Q3473)</f>
        <v>2</v>
      </c>
      <c r="S3473" s="1">
        <v>102218</v>
      </c>
      <c r="T3473" s="1" t="str">
        <f t="shared" si="218"/>
        <v>Medium</v>
      </c>
      <c r="U3473">
        <v>3</v>
      </c>
      <c r="V3473">
        <v>2023</v>
      </c>
      <c r="W3473" t="s">
        <v>20</v>
      </c>
      <c r="X3473">
        <v>6</v>
      </c>
    </row>
    <row r="3474" spans="1:24" x14ac:dyDescent="0.3">
      <c r="A3474">
        <v>3473</v>
      </c>
      <c r="B3474" t="s">
        <v>33</v>
      </c>
      <c r="C3474" t="str">
        <f>_xlfn.XLOOKUP(B3474,Lookup_table!B:B,Lookup_table!C:C)</f>
        <v>Data</v>
      </c>
      <c r="D3474" t="s">
        <v>22</v>
      </c>
      <c r="E3474" t="s">
        <v>42</v>
      </c>
      <c r="F3474" t="s">
        <v>24</v>
      </c>
      <c r="G3474" t="s">
        <v>30</v>
      </c>
      <c r="H3474" t="str">
        <f t="shared" si="216"/>
        <v>Onsite/Hybrid</v>
      </c>
      <c r="I3474" t="s">
        <v>26</v>
      </c>
      <c r="J3474" t="str">
        <f t="shared" si="217"/>
        <v>3-6 yrs</v>
      </c>
      <c r="K3474">
        <f t="shared" ca="1" si="219"/>
        <v>3</v>
      </c>
      <c r="L3474" t="s">
        <v>27</v>
      </c>
      <c r="M3474">
        <v>1</v>
      </c>
      <c r="N3474">
        <v>1</v>
      </c>
      <c r="O3474">
        <v>0</v>
      </c>
      <c r="P3474">
        <v>1</v>
      </c>
      <c r="Q3474">
        <v>0</v>
      </c>
      <c r="R3474">
        <f>SUM(M3474:N3474:O3474:P3474:Q3474)</f>
        <v>3</v>
      </c>
      <c r="S3474" s="1">
        <v>107512</v>
      </c>
      <c r="T3474" s="1" t="str">
        <f t="shared" si="218"/>
        <v>Medium</v>
      </c>
      <c r="U3474">
        <v>6</v>
      </c>
      <c r="V3474">
        <v>2021</v>
      </c>
      <c r="W3474" t="s">
        <v>28</v>
      </c>
      <c r="X3474">
        <v>8</v>
      </c>
    </row>
    <row r="3475" spans="1:24" x14ac:dyDescent="0.3">
      <c r="A3475">
        <v>3474</v>
      </c>
      <c r="B3475" t="s">
        <v>36</v>
      </c>
      <c r="C3475" t="str">
        <f>_xlfn.XLOOKUP(B3475,Lookup_table!B:B,Lookup_table!C:C)</f>
        <v>Data</v>
      </c>
      <c r="D3475" t="s">
        <v>22</v>
      </c>
      <c r="E3475" t="s">
        <v>42</v>
      </c>
      <c r="F3475" t="s">
        <v>16</v>
      </c>
      <c r="G3475" t="s">
        <v>25</v>
      </c>
      <c r="H3475" t="str">
        <f t="shared" si="216"/>
        <v>Onsite/Hybrid</v>
      </c>
      <c r="I3475" t="s">
        <v>18</v>
      </c>
      <c r="J3475" t="str">
        <f t="shared" si="217"/>
        <v>7+ yrs</v>
      </c>
      <c r="K3475">
        <f t="shared" ca="1" si="219"/>
        <v>13</v>
      </c>
      <c r="L3475" t="s">
        <v>27</v>
      </c>
      <c r="M3475">
        <v>1</v>
      </c>
      <c r="N3475">
        <v>1</v>
      </c>
      <c r="O3475">
        <v>1</v>
      </c>
      <c r="P3475">
        <v>1</v>
      </c>
      <c r="Q3475">
        <v>1</v>
      </c>
      <c r="R3475">
        <f>SUM(M3475:N3475:O3475:P3475:Q3475)</f>
        <v>5</v>
      </c>
      <c r="S3475" s="1">
        <v>164544</v>
      </c>
      <c r="T3475" s="1" t="str">
        <f t="shared" si="218"/>
        <v>High</v>
      </c>
      <c r="U3475">
        <v>12</v>
      </c>
      <c r="V3475">
        <v>2023</v>
      </c>
      <c r="W3475" t="s">
        <v>28</v>
      </c>
      <c r="X3475">
        <v>1</v>
      </c>
    </row>
    <row r="3476" spans="1:24" x14ac:dyDescent="0.3">
      <c r="A3476">
        <v>3475</v>
      </c>
      <c r="B3476" t="s">
        <v>41</v>
      </c>
      <c r="C3476" t="str">
        <f>_xlfn.XLOOKUP(B3476,Lookup_table!B:B,Lookup_table!C:C)</f>
        <v>Data</v>
      </c>
      <c r="D3476" t="s">
        <v>22</v>
      </c>
      <c r="E3476" t="s">
        <v>23</v>
      </c>
      <c r="F3476" t="s">
        <v>44</v>
      </c>
      <c r="G3476" t="s">
        <v>25</v>
      </c>
      <c r="H3476" t="str">
        <f t="shared" si="216"/>
        <v>Onsite/Hybrid</v>
      </c>
      <c r="I3476" t="s">
        <v>26</v>
      </c>
      <c r="J3476" t="str">
        <f t="shared" si="217"/>
        <v>3-6 yrs</v>
      </c>
      <c r="K3476">
        <f t="shared" ca="1" si="219"/>
        <v>5</v>
      </c>
      <c r="L3476" t="s">
        <v>39</v>
      </c>
      <c r="M3476">
        <v>1</v>
      </c>
      <c r="N3476">
        <v>0</v>
      </c>
      <c r="O3476">
        <v>0</v>
      </c>
      <c r="P3476">
        <v>1</v>
      </c>
      <c r="Q3476">
        <v>0</v>
      </c>
      <c r="R3476">
        <f>SUM(M3476:N3476:O3476:P3476:Q3476)</f>
        <v>2</v>
      </c>
      <c r="S3476" s="1">
        <v>110526</v>
      </c>
      <c r="T3476" s="1" t="str">
        <f t="shared" si="218"/>
        <v>Medium</v>
      </c>
      <c r="U3476">
        <v>6</v>
      </c>
      <c r="V3476">
        <v>2025</v>
      </c>
      <c r="W3476" t="s">
        <v>34</v>
      </c>
      <c r="X3476">
        <v>5</v>
      </c>
    </row>
    <row r="3477" spans="1:24" x14ac:dyDescent="0.3">
      <c r="A3477">
        <v>3476</v>
      </c>
      <c r="B3477" t="s">
        <v>50</v>
      </c>
      <c r="C3477" t="str">
        <f>_xlfn.XLOOKUP(B3477,Lookup_table!B:B,Lookup_table!C:C)</f>
        <v>AI</v>
      </c>
      <c r="D3477" t="s">
        <v>37</v>
      </c>
      <c r="E3477" t="s">
        <v>32</v>
      </c>
      <c r="F3477" t="s">
        <v>52</v>
      </c>
      <c r="G3477" t="s">
        <v>30</v>
      </c>
      <c r="H3477" t="str">
        <f t="shared" si="216"/>
        <v>Onsite/Hybrid</v>
      </c>
      <c r="I3477" t="s">
        <v>35</v>
      </c>
      <c r="J3477" t="str">
        <f t="shared" si="217"/>
        <v>0-2 yrs</v>
      </c>
      <c r="K3477">
        <f t="shared" ca="1" si="219"/>
        <v>2</v>
      </c>
      <c r="L3477" t="s">
        <v>39</v>
      </c>
      <c r="M3477">
        <v>1</v>
      </c>
      <c r="N3477">
        <v>1</v>
      </c>
      <c r="O3477">
        <v>1</v>
      </c>
      <c r="P3477">
        <v>0</v>
      </c>
      <c r="Q3477">
        <v>0</v>
      </c>
      <c r="R3477">
        <f>SUM(M3477:N3477:O3477:P3477:Q3477)</f>
        <v>3</v>
      </c>
      <c r="S3477" s="1">
        <v>103185</v>
      </c>
      <c r="T3477" s="1" t="str">
        <f t="shared" si="218"/>
        <v>Medium</v>
      </c>
      <c r="U3477">
        <v>6</v>
      </c>
      <c r="V3477">
        <v>2025</v>
      </c>
      <c r="W3477" t="s">
        <v>34</v>
      </c>
      <c r="X3477">
        <v>2</v>
      </c>
    </row>
    <row r="3478" spans="1:24" x14ac:dyDescent="0.3">
      <c r="A3478">
        <v>3477</v>
      </c>
      <c r="B3478" t="s">
        <v>41</v>
      </c>
      <c r="C3478" t="str">
        <f>_xlfn.XLOOKUP(B3478,Lookup_table!B:B,Lookup_table!C:C)</f>
        <v>Data</v>
      </c>
      <c r="D3478" t="s">
        <v>22</v>
      </c>
      <c r="E3478" t="s">
        <v>15</v>
      </c>
      <c r="F3478" t="s">
        <v>24</v>
      </c>
      <c r="G3478" t="s">
        <v>30</v>
      </c>
      <c r="H3478" t="str">
        <f t="shared" si="216"/>
        <v>Onsite/Hybrid</v>
      </c>
      <c r="I3478" t="s">
        <v>18</v>
      </c>
      <c r="J3478" t="str">
        <f t="shared" si="217"/>
        <v>7+ yrs</v>
      </c>
      <c r="K3478">
        <f t="shared" ca="1" si="219"/>
        <v>14</v>
      </c>
      <c r="L3478" t="s">
        <v>39</v>
      </c>
      <c r="M3478">
        <v>1</v>
      </c>
      <c r="N3478">
        <v>0</v>
      </c>
      <c r="O3478">
        <v>0</v>
      </c>
      <c r="P3478">
        <v>0</v>
      </c>
      <c r="Q3478">
        <v>1</v>
      </c>
      <c r="R3478">
        <f>SUM(M3478:N3478:O3478:P3478:Q3478)</f>
        <v>2</v>
      </c>
      <c r="S3478" s="1">
        <v>128675</v>
      </c>
      <c r="T3478" s="1" t="str">
        <f t="shared" si="218"/>
        <v>High</v>
      </c>
      <c r="U3478">
        <v>8</v>
      </c>
      <c r="V3478">
        <v>2022</v>
      </c>
      <c r="W3478" t="s">
        <v>20</v>
      </c>
      <c r="X3478">
        <v>6</v>
      </c>
    </row>
    <row r="3479" spans="1:24" x14ac:dyDescent="0.3">
      <c r="A3479">
        <v>3478</v>
      </c>
      <c r="B3479" t="s">
        <v>33</v>
      </c>
      <c r="C3479" t="str">
        <f>_xlfn.XLOOKUP(B3479,Lookup_table!B:B,Lookup_table!C:C)</f>
        <v>Data</v>
      </c>
      <c r="D3479" t="s">
        <v>14</v>
      </c>
      <c r="E3479" t="s">
        <v>15</v>
      </c>
      <c r="F3479" t="s">
        <v>24</v>
      </c>
      <c r="G3479" t="s">
        <v>17</v>
      </c>
      <c r="H3479" t="str">
        <f t="shared" si="216"/>
        <v>Remote</v>
      </c>
      <c r="I3479" t="s">
        <v>26</v>
      </c>
      <c r="J3479" t="str">
        <f t="shared" si="217"/>
        <v>3-6 yrs</v>
      </c>
      <c r="K3479">
        <f t="shared" ca="1" si="219"/>
        <v>4</v>
      </c>
      <c r="L3479" t="s">
        <v>27</v>
      </c>
      <c r="M3479">
        <v>1</v>
      </c>
      <c r="N3479">
        <v>0</v>
      </c>
      <c r="O3479">
        <v>0</v>
      </c>
      <c r="P3479">
        <v>0</v>
      </c>
      <c r="Q3479">
        <v>0</v>
      </c>
      <c r="R3479">
        <f>SUM(M3479:N3479:O3479:P3479:Q3479)</f>
        <v>1</v>
      </c>
      <c r="S3479" s="1">
        <v>73752</v>
      </c>
      <c r="T3479" s="1" t="str">
        <f t="shared" si="218"/>
        <v>Medium</v>
      </c>
      <c r="U3479">
        <v>1</v>
      </c>
      <c r="V3479">
        <v>2023</v>
      </c>
      <c r="W3479" t="s">
        <v>34</v>
      </c>
      <c r="X3479">
        <v>3</v>
      </c>
    </row>
    <row r="3480" spans="1:24" x14ac:dyDescent="0.3">
      <c r="A3480">
        <v>3479</v>
      </c>
      <c r="B3480" t="s">
        <v>36</v>
      </c>
      <c r="C3480" t="str">
        <f>_xlfn.XLOOKUP(B3480,Lookup_table!B:B,Lookup_table!C:C)</f>
        <v>Data</v>
      </c>
      <c r="D3480" t="s">
        <v>37</v>
      </c>
      <c r="E3480" t="s">
        <v>42</v>
      </c>
      <c r="F3480" t="s">
        <v>24</v>
      </c>
      <c r="G3480" t="s">
        <v>25</v>
      </c>
      <c r="H3480" t="str">
        <f t="shared" si="216"/>
        <v>Onsite/Hybrid</v>
      </c>
      <c r="I3480" t="s">
        <v>18</v>
      </c>
      <c r="J3480" t="str">
        <f t="shared" si="217"/>
        <v>7+ yrs</v>
      </c>
      <c r="K3480">
        <f t="shared" ca="1" si="219"/>
        <v>13</v>
      </c>
      <c r="L3480" t="s">
        <v>19</v>
      </c>
      <c r="M3480">
        <v>1</v>
      </c>
      <c r="N3480">
        <v>1</v>
      </c>
      <c r="O3480">
        <v>1</v>
      </c>
      <c r="P3480">
        <v>1</v>
      </c>
      <c r="Q3480">
        <v>0</v>
      </c>
      <c r="R3480">
        <f>SUM(M3480:N3480:O3480:P3480:Q3480)</f>
        <v>4</v>
      </c>
      <c r="S3480" s="1">
        <v>129416</v>
      </c>
      <c r="T3480" s="1" t="str">
        <f t="shared" si="218"/>
        <v>High</v>
      </c>
      <c r="U3480">
        <v>1</v>
      </c>
      <c r="V3480">
        <v>2025</v>
      </c>
      <c r="W3480" t="s">
        <v>28</v>
      </c>
      <c r="X3480">
        <v>3</v>
      </c>
    </row>
    <row r="3481" spans="1:24" x14ac:dyDescent="0.3">
      <c r="A3481">
        <v>3480</v>
      </c>
      <c r="B3481" t="s">
        <v>50</v>
      </c>
      <c r="C3481" t="str">
        <f>_xlfn.XLOOKUP(B3481,Lookup_table!B:B,Lookup_table!C:C)</f>
        <v>AI</v>
      </c>
      <c r="D3481" t="s">
        <v>34</v>
      </c>
      <c r="E3481" t="s">
        <v>40</v>
      </c>
      <c r="F3481" t="s">
        <v>24</v>
      </c>
      <c r="G3481" t="s">
        <v>25</v>
      </c>
      <c r="H3481" t="str">
        <f t="shared" si="216"/>
        <v>Onsite/Hybrid</v>
      </c>
      <c r="I3481" t="s">
        <v>18</v>
      </c>
      <c r="J3481" t="str">
        <f t="shared" si="217"/>
        <v>7+ yrs</v>
      </c>
      <c r="K3481">
        <f t="shared" ca="1" si="219"/>
        <v>9</v>
      </c>
      <c r="L3481" t="s">
        <v>27</v>
      </c>
      <c r="M3481">
        <v>1</v>
      </c>
      <c r="N3481">
        <v>1</v>
      </c>
      <c r="O3481">
        <v>1</v>
      </c>
      <c r="P3481">
        <v>0</v>
      </c>
      <c r="Q3481">
        <v>0</v>
      </c>
      <c r="R3481">
        <f>SUM(M3481:N3481:O3481:P3481:Q3481)</f>
        <v>3</v>
      </c>
      <c r="S3481" s="1">
        <v>159539</v>
      </c>
      <c r="T3481" s="1" t="str">
        <f t="shared" si="218"/>
        <v>High</v>
      </c>
      <c r="U3481">
        <v>2</v>
      </c>
      <c r="V3481">
        <v>2023</v>
      </c>
      <c r="W3481" t="s">
        <v>28</v>
      </c>
      <c r="X3481">
        <v>8</v>
      </c>
    </row>
    <row r="3482" spans="1:24" x14ac:dyDescent="0.3">
      <c r="A3482">
        <v>3481</v>
      </c>
      <c r="B3482" t="s">
        <v>31</v>
      </c>
      <c r="C3482" t="str">
        <f>_xlfn.XLOOKUP(B3482,Lookup_table!B:B,Lookup_table!C:C)</f>
        <v>Business</v>
      </c>
      <c r="D3482" t="s">
        <v>14</v>
      </c>
      <c r="E3482" t="s">
        <v>38</v>
      </c>
      <c r="F3482" t="s">
        <v>43</v>
      </c>
      <c r="G3482" t="s">
        <v>30</v>
      </c>
      <c r="H3482" t="str">
        <f t="shared" si="216"/>
        <v>Onsite/Hybrid</v>
      </c>
      <c r="I3482" t="s">
        <v>35</v>
      </c>
      <c r="J3482" t="str">
        <f t="shared" si="217"/>
        <v>0-2 yrs</v>
      </c>
      <c r="K3482">
        <f t="shared" ca="1" si="219"/>
        <v>1</v>
      </c>
      <c r="L3482" t="s">
        <v>39</v>
      </c>
      <c r="M3482">
        <v>0</v>
      </c>
      <c r="N3482">
        <v>1</v>
      </c>
      <c r="O3482">
        <v>1</v>
      </c>
      <c r="P3482">
        <v>1</v>
      </c>
      <c r="Q3482">
        <v>1</v>
      </c>
      <c r="R3482">
        <f>SUM(M3482:N3482:O3482:P3482:Q3482)</f>
        <v>4</v>
      </c>
      <c r="S3482" s="1">
        <v>92639</v>
      </c>
      <c r="T3482" s="1" t="str">
        <f t="shared" si="218"/>
        <v>Medium</v>
      </c>
      <c r="U3482">
        <v>11</v>
      </c>
      <c r="V3482">
        <v>2024</v>
      </c>
      <c r="W3482" t="s">
        <v>28</v>
      </c>
      <c r="X3482">
        <v>6</v>
      </c>
    </row>
    <row r="3483" spans="1:24" x14ac:dyDescent="0.3">
      <c r="A3483">
        <v>3482</v>
      </c>
      <c r="B3483" t="s">
        <v>33</v>
      </c>
      <c r="C3483" t="str">
        <f>_xlfn.XLOOKUP(B3483,Lookup_table!B:B,Lookup_table!C:C)</f>
        <v>Data</v>
      </c>
      <c r="D3483" t="s">
        <v>22</v>
      </c>
      <c r="E3483" t="s">
        <v>15</v>
      </c>
      <c r="F3483" t="s">
        <v>44</v>
      </c>
      <c r="G3483" t="s">
        <v>30</v>
      </c>
      <c r="H3483" t="str">
        <f t="shared" si="216"/>
        <v>Onsite/Hybrid</v>
      </c>
      <c r="I3483" t="s">
        <v>35</v>
      </c>
      <c r="J3483" t="str">
        <f t="shared" si="217"/>
        <v>0-2 yrs</v>
      </c>
      <c r="K3483">
        <f t="shared" ca="1" si="219"/>
        <v>2</v>
      </c>
      <c r="L3483" t="s">
        <v>27</v>
      </c>
      <c r="M3483">
        <v>0</v>
      </c>
      <c r="N3483">
        <v>1</v>
      </c>
      <c r="O3483">
        <v>0</v>
      </c>
      <c r="P3483">
        <v>1</v>
      </c>
      <c r="Q3483">
        <v>1</v>
      </c>
      <c r="R3483">
        <f>SUM(M3483:N3483:O3483:P3483:Q3483)</f>
        <v>3</v>
      </c>
      <c r="S3483" s="1">
        <v>91456</v>
      </c>
      <c r="T3483" s="1" t="str">
        <f t="shared" si="218"/>
        <v>Medium</v>
      </c>
      <c r="U3483">
        <v>6</v>
      </c>
      <c r="V3483">
        <v>2025</v>
      </c>
      <c r="W3483" t="s">
        <v>20</v>
      </c>
      <c r="X3483">
        <v>5</v>
      </c>
    </row>
    <row r="3484" spans="1:24" x14ac:dyDescent="0.3">
      <c r="A3484">
        <v>3483</v>
      </c>
      <c r="B3484" t="s">
        <v>36</v>
      </c>
      <c r="C3484" t="str">
        <f>_xlfn.XLOOKUP(B3484,Lookup_table!B:B,Lookup_table!C:C)</f>
        <v>Data</v>
      </c>
      <c r="D3484" t="s">
        <v>22</v>
      </c>
      <c r="E3484" t="s">
        <v>42</v>
      </c>
      <c r="F3484" t="s">
        <v>44</v>
      </c>
      <c r="G3484" t="s">
        <v>30</v>
      </c>
      <c r="H3484" t="str">
        <f t="shared" si="216"/>
        <v>Onsite/Hybrid</v>
      </c>
      <c r="I3484" t="s">
        <v>26</v>
      </c>
      <c r="J3484" t="str">
        <f t="shared" si="217"/>
        <v>3-6 yrs</v>
      </c>
      <c r="K3484">
        <f t="shared" ca="1" si="219"/>
        <v>6</v>
      </c>
      <c r="L3484" t="s">
        <v>39</v>
      </c>
      <c r="M3484">
        <v>0</v>
      </c>
      <c r="N3484">
        <v>0</v>
      </c>
      <c r="O3484">
        <v>1</v>
      </c>
      <c r="P3484">
        <v>0</v>
      </c>
      <c r="Q3484">
        <v>0</v>
      </c>
      <c r="R3484">
        <f>SUM(M3484:N3484:O3484:P3484:Q3484)</f>
        <v>1</v>
      </c>
      <c r="S3484" s="1">
        <v>112289</v>
      </c>
      <c r="T3484" s="1" t="str">
        <f t="shared" si="218"/>
        <v>Medium</v>
      </c>
      <c r="U3484">
        <v>1</v>
      </c>
      <c r="V3484">
        <v>2024</v>
      </c>
      <c r="W3484" t="s">
        <v>28</v>
      </c>
      <c r="X3484">
        <v>8</v>
      </c>
    </row>
    <row r="3485" spans="1:24" x14ac:dyDescent="0.3">
      <c r="A3485">
        <v>3484</v>
      </c>
      <c r="B3485" t="s">
        <v>31</v>
      </c>
      <c r="C3485" t="str">
        <f>_xlfn.XLOOKUP(B3485,Lookup_table!B:B,Lookup_table!C:C)</f>
        <v>Business</v>
      </c>
      <c r="D3485" t="s">
        <v>37</v>
      </c>
      <c r="E3485" t="s">
        <v>42</v>
      </c>
      <c r="F3485" t="s">
        <v>24</v>
      </c>
      <c r="G3485" t="s">
        <v>17</v>
      </c>
      <c r="H3485" t="str">
        <f t="shared" si="216"/>
        <v>Remote</v>
      </c>
      <c r="I3485" t="s">
        <v>35</v>
      </c>
      <c r="J3485" t="str">
        <f t="shared" si="217"/>
        <v>0-2 yrs</v>
      </c>
      <c r="K3485">
        <f t="shared" ca="1" si="219"/>
        <v>0</v>
      </c>
      <c r="L3485" t="s">
        <v>27</v>
      </c>
      <c r="M3485">
        <v>1</v>
      </c>
      <c r="N3485">
        <v>1</v>
      </c>
      <c r="O3485">
        <v>0</v>
      </c>
      <c r="P3485">
        <v>1</v>
      </c>
      <c r="Q3485">
        <v>1</v>
      </c>
      <c r="R3485">
        <f>SUM(M3485:N3485:O3485:P3485:Q3485)</f>
        <v>4</v>
      </c>
      <c r="S3485" s="1">
        <v>75234</v>
      </c>
      <c r="T3485" s="1" t="str">
        <f t="shared" si="218"/>
        <v>Medium</v>
      </c>
      <c r="U3485">
        <v>12</v>
      </c>
      <c r="V3485">
        <v>2021</v>
      </c>
      <c r="W3485" t="s">
        <v>28</v>
      </c>
      <c r="X3485">
        <v>9</v>
      </c>
    </row>
    <row r="3486" spans="1:24" x14ac:dyDescent="0.3">
      <c r="A3486">
        <v>3485</v>
      </c>
      <c r="B3486" t="s">
        <v>50</v>
      </c>
      <c r="C3486" t="str">
        <f>_xlfn.XLOOKUP(B3486,Lookup_table!B:B,Lookup_table!C:C)</f>
        <v>AI</v>
      </c>
      <c r="D3486" t="s">
        <v>22</v>
      </c>
      <c r="E3486" t="s">
        <v>38</v>
      </c>
      <c r="F3486" t="s">
        <v>29</v>
      </c>
      <c r="G3486" t="s">
        <v>17</v>
      </c>
      <c r="H3486" t="str">
        <f t="shared" si="216"/>
        <v>Remote</v>
      </c>
      <c r="I3486" t="s">
        <v>26</v>
      </c>
      <c r="J3486" t="str">
        <f t="shared" si="217"/>
        <v>3-6 yrs</v>
      </c>
      <c r="K3486">
        <f t="shared" ca="1" si="219"/>
        <v>4</v>
      </c>
      <c r="L3486" t="s">
        <v>27</v>
      </c>
      <c r="M3486">
        <v>1</v>
      </c>
      <c r="N3486">
        <v>1</v>
      </c>
      <c r="O3486">
        <v>0</v>
      </c>
      <c r="P3486">
        <v>1</v>
      </c>
      <c r="Q3486">
        <v>0</v>
      </c>
      <c r="R3486">
        <f>SUM(M3486:N3486:O3486:P3486:Q3486)</f>
        <v>3</v>
      </c>
      <c r="S3486" s="1">
        <v>152584</v>
      </c>
      <c r="T3486" s="1" t="str">
        <f t="shared" si="218"/>
        <v>High</v>
      </c>
      <c r="U3486">
        <v>11</v>
      </c>
      <c r="V3486">
        <v>2022</v>
      </c>
      <c r="W3486" t="s">
        <v>34</v>
      </c>
      <c r="X3486">
        <v>3</v>
      </c>
    </row>
    <row r="3487" spans="1:24" x14ac:dyDescent="0.3">
      <c r="A3487">
        <v>3486</v>
      </c>
      <c r="B3487" t="s">
        <v>31</v>
      </c>
      <c r="C3487" t="str">
        <f>_xlfn.XLOOKUP(B3487,Lookup_table!B:B,Lookup_table!C:C)</f>
        <v>Business</v>
      </c>
      <c r="D3487" t="s">
        <v>22</v>
      </c>
      <c r="E3487" t="s">
        <v>23</v>
      </c>
      <c r="F3487" t="s">
        <v>24</v>
      </c>
      <c r="G3487" t="s">
        <v>30</v>
      </c>
      <c r="H3487" t="str">
        <f t="shared" si="216"/>
        <v>Onsite/Hybrid</v>
      </c>
      <c r="I3487" t="s">
        <v>18</v>
      </c>
      <c r="J3487" t="str">
        <f t="shared" si="217"/>
        <v>7+ yrs</v>
      </c>
      <c r="K3487">
        <f t="shared" ca="1" si="219"/>
        <v>11</v>
      </c>
      <c r="L3487" t="s">
        <v>19</v>
      </c>
      <c r="M3487">
        <v>0</v>
      </c>
      <c r="N3487">
        <v>0</v>
      </c>
      <c r="O3487">
        <v>1</v>
      </c>
      <c r="P3487">
        <v>1</v>
      </c>
      <c r="Q3487">
        <v>0</v>
      </c>
      <c r="R3487">
        <f>SUM(M3487:N3487:O3487:P3487:Q3487)</f>
        <v>2</v>
      </c>
      <c r="S3487" s="1">
        <v>153052</v>
      </c>
      <c r="T3487" s="1" t="str">
        <f t="shared" si="218"/>
        <v>High</v>
      </c>
      <c r="U3487">
        <v>3</v>
      </c>
      <c r="V3487">
        <v>2022</v>
      </c>
      <c r="W3487" t="s">
        <v>28</v>
      </c>
      <c r="X3487">
        <v>3</v>
      </c>
    </row>
    <row r="3488" spans="1:24" x14ac:dyDescent="0.3">
      <c r="A3488">
        <v>3487</v>
      </c>
      <c r="B3488" t="s">
        <v>41</v>
      </c>
      <c r="C3488" t="str">
        <f>_xlfn.XLOOKUP(B3488,Lookup_table!B:B,Lookup_table!C:C)</f>
        <v>Data</v>
      </c>
      <c r="D3488" t="s">
        <v>22</v>
      </c>
      <c r="E3488" t="s">
        <v>42</v>
      </c>
      <c r="F3488" t="s">
        <v>16</v>
      </c>
      <c r="G3488" t="s">
        <v>25</v>
      </c>
      <c r="H3488" t="str">
        <f t="shared" si="216"/>
        <v>Onsite/Hybrid</v>
      </c>
      <c r="I3488" t="s">
        <v>26</v>
      </c>
      <c r="J3488" t="str">
        <f t="shared" si="217"/>
        <v>3-6 yrs</v>
      </c>
      <c r="K3488">
        <f t="shared" ca="1" si="219"/>
        <v>5</v>
      </c>
      <c r="L3488" t="s">
        <v>27</v>
      </c>
      <c r="M3488">
        <v>1</v>
      </c>
      <c r="N3488">
        <v>0</v>
      </c>
      <c r="O3488">
        <v>1</v>
      </c>
      <c r="P3488">
        <v>1</v>
      </c>
      <c r="Q3488">
        <v>1</v>
      </c>
      <c r="R3488">
        <f>SUM(M3488:N3488:O3488:P3488:Q3488)</f>
        <v>4</v>
      </c>
      <c r="S3488" s="1">
        <v>137889</v>
      </c>
      <c r="T3488" s="1" t="str">
        <f t="shared" si="218"/>
        <v>High</v>
      </c>
      <c r="U3488">
        <v>3</v>
      </c>
      <c r="V3488">
        <v>2022</v>
      </c>
      <c r="W3488" t="s">
        <v>28</v>
      </c>
      <c r="X3488">
        <v>3</v>
      </c>
    </row>
    <row r="3489" spans="1:24" x14ac:dyDescent="0.3">
      <c r="A3489">
        <v>3488</v>
      </c>
      <c r="B3489" t="s">
        <v>33</v>
      </c>
      <c r="C3489" t="str">
        <f>_xlfn.XLOOKUP(B3489,Lookup_table!B:B,Lookup_table!C:C)</f>
        <v>Data</v>
      </c>
      <c r="D3489" t="s">
        <v>37</v>
      </c>
      <c r="E3489" t="s">
        <v>15</v>
      </c>
      <c r="F3489" t="s">
        <v>29</v>
      </c>
      <c r="G3489" t="s">
        <v>17</v>
      </c>
      <c r="H3489" t="str">
        <f t="shared" si="216"/>
        <v>Remote</v>
      </c>
      <c r="I3489" t="s">
        <v>35</v>
      </c>
      <c r="J3489" t="str">
        <f t="shared" si="217"/>
        <v>0-2 yrs</v>
      </c>
      <c r="K3489">
        <f t="shared" ca="1" si="219"/>
        <v>2</v>
      </c>
      <c r="L3489" t="s">
        <v>27</v>
      </c>
      <c r="M3489">
        <v>1</v>
      </c>
      <c r="N3489">
        <v>0</v>
      </c>
      <c r="O3489">
        <v>1</v>
      </c>
      <c r="P3489">
        <v>0</v>
      </c>
      <c r="Q3489">
        <v>1</v>
      </c>
      <c r="R3489">
        <f>SUM(M3489:N3489:O3489:P3489:Q3489)</f>
        <v>3</v>
      </c>
      <c r="S3489" s="1">
        <v>70215</v>
      </c>
      <c r="T3489" s="1" t="str">
        <f t="shared" si="218"/>
        <v>Medium</v>
      </c>
      <c r="U3489">
        <v>12</v>
      </c>
      <c r="V3489">
        <v>2024</v>
      </c>
      <c r="W3489" t="s">
        <v>20</v>
      </c>
      <c r="X3489">
        <v>1</v>
      </c>
    </row>
    <row r="3490" spans="1:24" x14ac:dyDescent="0.3">
      <c r="A3490">
        <v>3489</v>
      </c>
      <c r="B3490" t="s">
        <v>41</v>
      </c>
      <c r="C3490" t="str">
        <f>_xlfn.XLOOKUP(B3490,Lookup_table!B:B,Lookup_table!C:C)</f>
        <v>Data</v>
      </c>
      <c r="D3490" t="s">
        <v>22</v>
      </c>
      <c r="E3490" t="s">
        <v>42</v>
      </c>
      <c r="F3490" t="s">
        <v>29</v>
      </c>
      <c r="G3490" t="s">
        <v>17</v>
      </c>
      <c r="H3490" t="str">
        <f t="shared" si="216"/>
        <v>Remote</v>
      </c>
      <c r="I3490" t="s">
        <v>35</v>
      </c>
      <c r="J3490" t="str">
        <f t="shared" si="217"/>
        <v>0-2 yrs</v>
      </c>
      <c r="K3490">
        <f t="shared" ca="1" si="219"/>
        <v>0</v>
      </c>
      <c r="L3490" t="s">
        <v>27</v>
      </c>
      <c r="M3490">
        <v>0</v>
      </c>
      <c r="N3490">
        <v>1</v>
      </c>
      <c r="O3490">
        <v>0</v>
      </c>
      <c r="P3490">
        <v>0</v>
      </c>
      <c r="Q3490">
        <v>1</v>
      </c>
      <c r="R3490">
        <f>SUM(M3490:N3490:O3490:P3490:Q3490)</f>
        <v>2</v>
      </c>
      <c r="S3490" s="1">
        <v>84694</v>
      </c>
      <c r="T3490" s="1" t="str">
        <f t="shared" si="218"/>
        <v>Medium</v>
      </c>
      <c r="U3490">
        <v>7</v>
      </c>
      <c r="V3490">
        <v>2020</v>
      </c>
      <c r="W3490" t="s">
        <v>28</v>
      </c>
      <c r="X3490">
        <v>8</v>
      </c>
    </row>
    <row r="3491" spans="1:24" x14ac:dyDescent="0.3">
      <c r="A3491">
        <v>3490</v>
      </c>
      <c r="B3491" t="s">
        <v>33</v>
      </c>
      <c r="C3491" t="str">
        <f>_xlfn.XLOOKUP(B3491,Lookup_table!B:B,Lookup_table!C:C)</f>
        <v>Data</v>
      </c>
      <c r="D3491" t="s">
        <v>14</v>
      </c>
      <c r="E3491" t="s">
        <v>32</v>
      </c>
      <c r="F3491" t="s">
        <v>44</v>
      </c>
      <c r="G3491" t="s">
        <v>25</v>
      </c>
      <c r="H3491" t="str">
        <f t="shared" si="216"/>
        <v>Onsite/Hybrid</v>
      </c>
      <c r="I3491" t="s">
        <v>35</v>
      </c>
      <c r="J3491" t="str">
        <f t="shared" si="217"/>
        <v>0-2 yrs</v>
      </c>
      <c r="K3491">
        <f t="shared" ca="1" si="219"/>
        <v>2</v>
      </c>
      <c r="L3491" t="s">
        <v>27</v>
      </c>
      <c r="M3491">
        <v>0</v>
      </c>
      <c r="N3491">
        <v>1</v>
      </c>
      <c r="O3491">
        <v>1</v>
      </c>
      <c r="P3491">
        <v>0</v>
      </c>
      <c r="Q3491">
        <v>1</v>
      </c>
      <c r="R3491">
        <f>SUM(M3491:N3491:O3491:P3491:Q3491)</f>
        <v>3</v>
      </c>
      <c r="S3491" s="1">
        <v>76520</v>
      </c>
      <c r="T3491" s="1" t="str">
        <f t="shared" si="218"/>
        <v>Medium</v>
      </c>
      <c r="U3491">
        <v>12</v>
      </c>
      <c r="V3491">
        <v>2026</v>
      </c>
      <c r="W3491" t="s">
        <v>20</v>
      </c>
      <c r="X3491">
        <v>3</v>
      </c>
    </row>
    <row r="3492" spans="1:24" x14ac:dyDescent="0.3">
      <c r="A3492">
        <v>3491</v>
      </c>
      <c r="B3492" t="s">
        <v>50</v>
      </c>
      <c r="C3492" t="str">
        <f>_xlfn.XLOOKUP(B3492,Lookup_table!B:B,Lookup_table!C:C)</f>
        <v>AI</v>
      </c>
      <c r="D3492" t="s">
        <v>22</v>
      </c>
      <c r="E3492" t="s">
        <v>38</v>
      </c>
      <c r="F3492" t="s">
        <v>16</v>
      </c>
      <c r="G3492" t="s">
        <v>25</v>
      </c>
      <c r="H3492" t="str">
        <f t="shared" si="216"/>
        <v>Onsite/Hybrid</v>
      </c>
      <c r="I3492" t="s">
        <v>18</v>
      </c>
      <c r="J3492" t="str">
        <f t="shared" si="217"/>
        <v>7+ yrs</v>
      </c>
      <c r="K3492">
        <f t="shared" ca="1" si="219"/>
        <v>14</v>
      </c>
      <c r="L3492" t="s">
        <v>27</v>
      </c>
      <c r="M3492">
        <v>0</v>
      </c>
      <c r="N3492">
        <v>0</v>
      </c>
      <c r="O3492">
        <v>1</v>
      </c>
      <c r="P3492">
        <v>0</v>
      </c>
      <c r="Q3492">
        <v>0</v>
      </c>
      <c r="R3492">
        <f>SUM(M3492:N3492:O3492:P3492:Q3492)</f>
        <v>1</v>
      </c>
      <c r="S3492" s="1">
        <v>178021</v>
      </c>
      <c r="T3492" s="1" t="str">
        <f t="shared" si="218"/>
        <v>High</v>
      </c>
      <c r="U3492">
        <v>2</v>
      </c>
      <c r="V3492">
        <v>2021</v>
      </c>
      <c r="W3492" t="s">
        <v>28</v>
      </c>
      <c r="X3492">
        <v>9</v>
      </c>
    </row>
    <row r="3493" spans="1:24" x14ac:dyDescent="0.3">
      <c r="A3493">
        <v>3492</v>
      </c>
      <c r="B3493" t="s">
        <v>33</v>
      </c>
      <c r="C3493" t="str">
        <f>_xlfn.XLOOKUP(B3493,Lookup_table!B:B,Lookup_table!C:C)</f>
        <v>Data</v>
      </c>
      <c r="D3493" t="s">
        <v>22</v>
      </c>
      <c r="E3493" t="s">
        <v>42</v>
      </c>
      <c r="F3493" t="s">
        <v>24</v>
      </c>
      <c r="G3493" t="s">
        <v>25</v>
      </c>
      <c r="H3493" t="str">
        <f t="shared" si="216"/>
        <v>Onsite/Hybrid</v>
      </c>
      <c r="I3493" t="s">
        <v>18</v>
      </c>
      <c r="J3493" t="str">
        <f t="shared" si="217"/>
        <v>7+ yrs</v>
      </c>
      <c r="K3493">
        <f t="shared" ca="1" si="219"/>
        <v>10</v>
      </c>
      <c r="L3493" t="s">
        <v>19</v>
      </c>
      <c r="M3493">
        <v>1</v>
      </c>
      <c r="N3493">
        <v>1</v>
      </c>
      <c r="O3493">
        <v>0</v>
      </c>
      <c r="P3493">
        <v>1</v>
      </c>
      <c r="Q3493">
        <v>1</v>
      </c>
      <c r="R3493">
        <f>SUM(M3493:N3493:O3493:P3493:Q3493)</f>
        <v>4</v>
      </c>
      <c r="S3493" s="1">
        <v>146705</v>
      </c>
      <c r="T3493" s="1" t="str">
        <f t="shared" si="218"/>
        <v>High</v>
      </c>
      <c r="U3493">
        <v>8</v>
      </c>
      <c r="V3493">
        <v>2024</v>
      </c>
      <c r="W3493" t="s">
        <v>34</v>
      </c>
      <c r="X3493">
        <v>3</v>
      </c>
    </row>
    <row r="3494" spans="1:24" x14ac:dyDescent="0.3">
      <c r="A3494">
        <v>3493</v>
      </c>
      <c r="B3494" t="s">
        <v>31</v>
      </c>
      <c r="C3494" t="str">
        <f>_xlfn.XLOOKUP(B3494,Lookup_table!B:B,Lookup_table!C:C)</f>
        <v>Business</v>
      </c>
      <c r="D3494" t="s">
        <v>22</v>
      </c>
      <c r="E3494" t="s">
        <v>15</v>
      </c>
      <c r="F3494" t="s">
        <v>43</v>
      </c>
      <c r="G3494" t="s">
        <v>17</v>
      </c>
      <c r="H3494" t="str">
        <f t="shared" si="216"/>
        <v>Remote</v>
      </c>
      <c r="I3494" t="s">
        <v>18</v>
      </c>
      <c r="J3494" t="str">
        <f t="shared" si="217"/>
        <v>7+ yrs</v>
      </c>
      <c r="K3494">
        <f t="shared" ca="1" si="219"/>
        <v>9</v>
      </c>
      <c r="L3494" t="s">
        <v>27</v>
      </c>
      <c r="M3494">
        <v>0</v>
      </c>
      <c r="N3494">
        <v>1</v>
      </c>
      <c r="O3494">
        <v>0</v>
      </c>
      <c r="P3494">
        <v>0</v>
      </c>
      <c r="Q3494">
        <v>0</v>
      </c>
      <c r="R3494">
        <f>SUM(M3494:N3494:O3494:P3494:Q3494)</f>
        <v>1</v>
      </c>
      <c r="S3494" s="1">
        <v>120349</v>
      </c>
      <c r="T3494" s="1" t="str">
        <f t="shared" si="218"/>
        <v>High</v>
      </c>
      <c r="U3494">
        <v>3</v>
      </c>
      <c r="V3494">
        <v>2026</v>
      </c>
      <c r="W3494" t="s">
        <v>20</v>
      </c>
      <c r="X3494">
        <v>3</v>
      </c>
    </row>
    <row r="3495" spans="1:24" x14ac:dyDescent="0.3">
      <c r="A3495">
        <v>3494</v>
      </c>
      <c r="B3495" t="s">
        <v>50</v>
      </c>
      <c r="C3495" t="str">
        <f>_xlfn.XLOOKUP(B3495,Lookup_table!B:B,Lookup_table!C:C)</f>
        <v>AI</v>
      </c>
      <c r="D3495" t="s">
        <v>37</v>
      </c>
      <c r="E3495" t="s">
        <v>23</v>
      </c>
      <c r="F3495" t="s">
        <v>16</v>
      </c>
      <c r="G3495" t="s">
        <v>25</v>
      </c>
      <c r="H3495" t="str">
        <f t="shared" si="216"/>
        <v>Onsite/Hybrid</v>
      </c>
      <c r="I3495" t="s">
        <v>18</v>
      </c>
      <c r="J3495" t="str">
        <f t="shared" si="217"/>
        <v>7+ yrs</v>
      </c>
      <c r="K3495">
        <f t="shared" ca="1" si="219"/>
        <v>14</v>
      </c>
      <c r="L3495" t="s">
        <v>19</v>
      </c>
      <c r="M3495">
        <v>0</v>
      </c>
      <c r="N3495">
        <v>0</v>
      </c>
      <c r="O3495">
        <v>1</v>
      </c>
      <c r="P3495">
        <v>0</v>
      </c>
      <c r="Q3495">
        <v>0</v>
      </c>
      <c r="R3495">
        <f>SUM(M3495:N3495:O3495:P3495:Q3495)</f>
        <v>1</v>
      </c>
      <c r="S3495" s="1">
        <v>155412</v>
      </c>
      <c r="T3495" s="1" t="str">
        <f t="shared" si="218"/>
        <v>High</v>
      </c>
      <c r="U3495">
        <v>3</v>
      </c>
      <c r="V3495">
        <v>2021</v>
      </c>
      <c r="W3495" t="s">
        <v>20</v>
      </c>
      <c r="X3495">
        <v>1</v>
      </c>
    </row>
    <row r="3496" spans="1:24" x14ac:dyDescent="0.3">
      <c r="A3496">
        <v>3495</v>
      </c>
      <c r="B3496" t="s">
        <v>50</v>
      </c>
      <c r="C3496" t="str">
        <f>_xlfn.XLOOKUP(B3496,Lookup_table!B:B,Lookup_table!C:C)</f>
        <v>AI</v>
      </c>
      <c r="D3496" t="s">
        <v>34</v>
      </c>
      <c r="E3496" t="s">
        <v>38</v>
      </c>
      <c r="F3496" t="s">
        <v>52</v>
      </c>
      <c r="G3496" t="s">
        <v>17</v>
      </c>
      <c r="H3496" t="str">
        <f t="shared" si="216"/>
        <v>Remote</v>
      </c>
      <c r="I3496" t="s">
        <v>26</v>
      </c>
      <c r="J3496" t="str">
        <f t="shared" si="217"/>
        <v>3-6 yrs</v>
      </c>
      <c r="K3496">
        <f t="shared" ca="1" si="219"/>
        <v>3</v>
      </c>
      <c r="L3496" t="s">
        <v>39</v>
      </c>
      <c r="M3496">
        <v>0</v>
      </c>
      <c r="N3496">
        <v>0</v>
      </c>
      <c r="O3496">
        <v>1</v>
      </c>
      <c r="P3496">
        <v>0</v>
      </c>
      <c r="Q3496">
        <v>0</v>
      </c>
      <c r="R3496">
        <f>SUM(M3496:N3496:O3496:P3496:Q3496)</f>
        <v>1</v>
      </c>
      <c r="S3496" s="1">
        <v>132727</v>
      </c>
      <c r="T3496" s="1" t="str">
        <f t="shared" si="218"/>
        <v>High</v>
      </c>
      <c r="U3496">
        <v>8</v>
      </c>
      <c r="V3496">
        <v>2023</v>
      </c>
      <c r="W3496" t="s">
        <v>20</v>
      </c>
      <c r="X3496">
        <v>2</v>
      </c>
    </row>
    <row r="3497" spans="1:24" x14ac:dyDescent="0.3">
      <c r="A3497">
        <v>3496</v>
      </c>
      <c r="B3497" t="s">
        <v>50</v>
      </c>
      <c r="C3497" t="str">
        <f>_xlfn.XLOOKUP(B3497,Lookup_table!B:B,Lookup_table!C:C)</f>
        <v>AI</v>
      </c>
      <c r="D3497" t="s">
        <v>22</v>
      </c>
      <c r="E3497" t="s">
        <v>23</v>
      </c>
      <c r="F3497" t="s">
        <v>16</v>
      </c>
      <c r="G3497" t="s">
        <v>17</v>
      </c>
      <c r="H3497" t="str">
        <f t="shared" si="216"/>
        <v>Remote</v>
      </c>
      <c r="I3497" t="s">
        <v>18</v>
      </c>
      <c r="J3497" t="str">
        <f t="shared" si="217"/>
        <v>7+ yrs</v>
      </c>
      <c r="K3497">
        <f t="shared" ca="1" si="219"/>
        <v>9</v>
      </c>
      <c r="L3497" t="s">
        <v>19</v>
      </c>
      <c r="M3497">
        <v>1</v>
      </c>
      <c r="N3497">
        <v>0</v>
      </c>
      <c r="O3497">
        <v>1</v>
      </c>
      <c r="P3497">
        <v>1</v>
      </c>
      <c r="Q3497">
        <v>0</v>
      </c>
      <c r="R3497">
        <f>SUM(M3497:N3497:O3497:P3497:Q3497)</f>
        <v>3</v>
      </c>
      <c r="S3497" s="1">
        <v>192865</v>
      </c>
      <c r="T3497" s="1" t="str">
        <f t="shared" si="218"/>
        <v>High</v>
      </c>
      <c r="U3497">
        <v>12</v>
      </c>
      <c r="V3497">
        <v>2021</v>
      </c>
      <c r="W3497" t="s">
        <v>28</v>
      </c>
      <c r="X3497">
        <v>5</v>
      </c>
    </row>
    <row r="3498" spans="1:24" x14ac:dyDescent="0.3">
      <c r="A3498">
        <v>3497</v>
      </c>
      <c r="B3498" t="s">
        <v>31</v>
      </c>
      <c r="C3498" t="str">
        <f>_xlfn.XLOOKUP(B3498,Lookup_table!B:B,Lookup_table!C:C)</f>
        <v>Business</v>
      </c>
      <c r="D3498" t="s">
        <v>37</v>
      </c>
      <c r="E3498" t="s">
        <v>40</v>
      </c>
      <c r="F3498" t="s">
        <v>51</v>
      </c>
      <c r="G3498" t="s">
        <v>30</v>
      </c>
      <c r="H3498" t="str">
        <f t="shared" si="216"/>
        <v>Onsite/Hybrid</v>
      </c>
      <c r="I3498" t="s">
        <v>18</v>
      </c>
      <c r="J3498" t="str">
        <f t="shared" si="217"/>
        <v>7+ yrs</v>
      </c>
      <c r="K3498">
        <f t="shared" ca="1" si="219"/>
        <v>14</v>
      </c>
      <c r="L3498" t="s">
        <v>27</v>
      </c>
      <c r="M3498">
        <v>0</v>
      </c>
      <c r="N3498">
        <v>1</v>
      </c>
      <c r="O3498">
        <v>0</v>
      </c>
      <c r="P3498">
        <v>1</v>
      </c>
      <c r="Q3498">
        <v>0</v>
      </c>
      <c r="R3498">
        <f>SUM(M3498:N3498:O3498:P3498:Q3498)</f>
        <v>2</v>
      </c>
      <c r="S3498" s="1">
        <v>111268</v>
      </c>
      <c r="T3498" s="1" t="str">
        <f t="shared" si="218"/>
        <v>Medium</v>
      </c>
      <c r="U3498">
        <v>10</v>
      </c>
      <c r="V3498">
        <v>2025</v>
      </c>
      <c r="W3498" t="s">
        <v>20</v>
      </c>
      <c r="X3498">
        <v>2</v>
      </c>
    </row>
    <row r="3499" spans="1:24" x14ac:dyDescent="0.3">
      <c r="A3499">
        <v>3498</v>
      </c>
      <c r="B3499" t="s">
        <v>36</v>
      </c>
      <c r="C3499" t="str">
        <f>_xlfn.XLOOKUP(B3499,Lookup_table!B:B,Lookup_table!C:C)</f>
        <v>Data</v>
      </c>
      <c r="D3499" t="s">
        <v>37</v>
      </c>
      <c r="E3499" t="s">
        <v>15</v>
      </c>
      <c r="F3499" t="s">
        <v>43</v>
      </c>
      <c r="G3499" t="s">
        <v>17</v>
      </c>
      <c r="H3499" t="str">
        <f t="shared" si="216"/>
        <v>Remote</v>
      </c>
      <c r="I3499" t="s">
        <v>26</v>
      </c>
      <c r="J3499" t="str">
        <f t="shared" si="217"/>
        <v>3-6 yrs</v>
      </c>
      <c r="K3499">
        <f t="shared" ca="1" si="219"/>
        <v>5</v>
      </c>
      <c r="L3499" t="s">
        <v>19</v>
      </c>
      <c r="M3499">
        <v>1</v>
      </c>
      <c r="N3499">
        <v>1</v>
      </c>
      <c r="O3499">
        <v>0</v>
      </c>
      <c r="P3499">
        <v>0</v>
      </c>
      <c r="Q3499">
        <v>1</v>
      </c>
      <c r="R3499">
        <f>SUM(M3499:N3499:O3499:P3499:Q3499)</f>
        <v>3</v>
      </c>
      <c r="S3499" s="1">
        <v>84677</v>
      </c>
      <c r="T3499" s="1" t="str">
        <f t="shared" si="218"/>
        <v>Medium</v>
      </c>
      <c r="U3499">
        <v>1</v>
      </c>
      <c r="V3499">
        <v>2024</v>
      </c>
      <c r="W3499" t="s">
        <v>34</v>
      </c>
      <c r="X3499">
        <v>3</v>
      </c>
    </row>
    <row r="3500" spans="1:24" x14ac:dyDescent="0.3">
      <c r="A3500">
        <v>3499</v>
      </c>
      <c r="B3500" t="s">
        <v>21</v>
      </c>
      <c r="C3500" t="str">
        <f>_xlfn.XLOOKUP(B3500,Lookup_table!B:B,Lookup_table!C:C)</f>
        <v>AI</v>
      </c>
      <c r="D3500" t="s">
        <v>14</v>
      </c>
      <c r="E3500" t="s">
        <v>42</v>
      </c>
      <c r="F3500" t="s">
        <v>43</v>
      </c>
      <c r="G3500" t="s">
        <v>25</v>
      </c>
      <c r="H3500" t="str">
        <f t="shared" si="216"/>
        <v>Onsite/Hybrid</v>
      </c>
      <c r="I3500" t="s">
        <v>35</v>
      </c>
      <c r="J3500" t="str">
        <f t="shared" si="217"/>
        <v>0-2 yrs</v>
      </c>
      <c r="K3500">
        <f t="shared" ca="1" si="219"/>
        <v>1</v>
      </c>
      <c r="L3500" t="s">
        <v>19</v>
      </c>
      <c r="M3500">
        <v>0</v>
      </c>
      <c r="N3500">
        <v>0</v>
      </c>
      <c r="O3500">
        <v>0</v>
      </c>
      <c r="P3500">
        <v>1</v>
      </c>
      <c r="Q3500">
        <v>1</v>
      </c>
      <c r="R3500">
        <f>SUM(M3500:N3500:O3500:P3500:Q3500)</f>
        <v>2</v>
      </c>
      <c r="S3500" s="1">
        <v>114662</v>
      </c>
      <c r="T3500" s="1" t="str">
        <f t="shared" si="218"/>
        <v>Medium</v>
      </c>
      <c r="U3500">
        <v>11</v>
      </c>
      <c r="V3500">
        <v>2020</v>
      </c>
      <c r="W3500" t="s">
        <v>20</v>
      </c>
      <c r="X3500">
        <v>3</v>
      </c>
    </row>
    <row r="3501" spans="1:24" x14ac:dyDescent="0.3">
      <c r="A3501">
        <v>3500</v>
      </c>
      <c r="B3501" t="s">
        <v>21</v>
      </c>
      <c r="C3501" t="str">
        <f>_xlfn.XLOOKUP(B3501,Lookup_table!B:B,Lookup_table!C:C)</f>
        <v>AI</v>
      </c>
      <c r="D3501" t="s">
        <v>14</v>
      </c>
      <c r="E3501" t="s">
        <v>40</v>
      </c>
      <c r="F3501" t="s">
        <v>43</v>
      </c>
      <c r="G3501" t="s">
        <v>17</v>
      </c>
      <c r="H3501" t="str">
        <f t="shared" si="216"/>
        <v>Remote</v>
      </c>
      <c r="I3501" t="s">
        <v>35</v>
      </c>
      <c r="J3501" t="str">
        <f t="shared" si="217"/>
        <v>0-2 yrs</v>
      </c>
      <c r="K3501">
        <f t="shared" ca="1" si="219"/>
        <v>0</v>
      </c>
      <c r="L3501" t="s">
        <v>27</v>
      </c>
      <c r="M3501">
        <v>1</v>
      </c>
      <c r="N3501">
        <v>0</v>
      </c>
      <c r="O3501">
        <v>1</v>
      </c>
      <c r="P3501">
        <v>1</v>
      </c>
      <c r="Q3501">
        <v>0</v>
      </c>
      <c r="R3501">
        <f>SUM(M3501:N3501:O3501:P3501:Q3501)</f>
        <v>3</v>
      </c>
      <c r="S3501" s="1">
        <v>124890</v>
      </c>
      <c r="T3501" s="1" t="str">
        <f t="shared" si="218"/>
        <v>High</v>
      </c>
      <c r="U3501">
        <v>4</v>
      </c>
      <c r="V3501">
        <v>2021</v>
      </c>
      <c r="W3501" t="s">
        <v>28</v>
      </c>
      <c r="X3501">
        <v>9</v>
      </c>
    </row>
    <row r="3502" spans="1:24" x14ac:dyDescent="0.3">
      <c r="A3502">
        <v>3501</v>
      </c>
      <c r="B3502" t="s">
        <v>31</v>
      </c>
      <c r="C3502" t="str">
        <f>_xlfn.XLOOKUP(B3502,Lookup_table!B:B,Lookup_table!C:C)</f>
        <v>Business</v>
      </c>
      <c r="D3502" t="s">
        <v>37</v>
      </c>
      <c r="E3502" t="s">
        <v>42</v>
      </c>
      <c r="F3502" t="s">
        <v>52</v>
      </c>
      <c r="G3502" t="s">
        <v>25</v>
      </c>
      <c r="H3502" t="str">
        <f t="shared" si="216"/>
        <v>Onsite/Hybrid</v>
      </c>
      <c r="I3502" t="s">
        <v>18</v>
      </c>
      <c r="J3502" t="str">
        <f t="shared" si="217"/>
        <v>7+ yrs</v>
      </c>
      <c r="K3502">
        <f t="shared" ca="1" si="219"/>
        <v>7</v>
      </c>
      <c r="L3502" t="s">
        <v>19</v>
      </c>
      <c r="M3502">
        <v>0</v>
      </c>
      <c r="N3502">
        <v>1</v>
      </c>
      <c r="O3502">
        <v>1</v>
      </c>
      <c r="P3502">
        <v>1</v>
      </c>
      <c r="Q3502">
        <v>0</v>
      </c>
      <c r="R3502">
        <f>SUM(M3502:N3502:O3502:P3502:Q3502)</f>
        <v>3</v>
      </c>
      <c r="S3502" s="1">
        <v>134792</v>
      </c>
      <c r="T3502" s="1" t="str">
        <f t="shared" si="218"/>
        <v>High</v>
      </c>
      <c r="U3502">
        <v>1</v>
      </c>
      <c r="V3502">
        <v>2024</v>
      </c>
      <c r="W3502" t="s">
        <v>28</v>
      </c>
      <c r="X3502">
        <v>7</v>
      </c>
    </row>
    <row r="3503" spans="1:24" x14ac:dyDescent="0.3">
      <c r="A3503">
        <v>3502</v>
      </c>
      <c r="B3503" t="s">
        <v>41</v>
      </c>
      <c r="C3503" t="str">
        <f>_xlfn.XLOOKUP(B3503,Lookup_table!B:B,Lookup_table!C:C)</f>
        <v>Data</v>
      </c>
      <c r="D3503" t="s">
        <v>34</v>
      </c>
      <c r="E3503" t="s">
        <v>32</v>
      </c>
      <c r="F3503" t="s">
        <v>44</v>
      </c>
      <c r="G3503" t="s">
        <v>25</v>
      </c>
      <c r="H3503" t="str">
        <f t="shared" si="216"/>
        <v>Onsite/Hybrid</v>
      </c>
      <c r="I3503" t="s">
        <v>26</v>
      </c>
      <c r="J3503" t="str">
        <f t="shared" si="217"/>
        <v>3-6 yrs</v>
      </c>
      <c r="K3503">
        <f t="shared" ca="1" si="219"/>
        <v>6</v>
      </c>
      <c r="L3503" t="s">
        <v>39</v>
      </c>
      <c r="M3503">
        <v>1</v>
      </c>
      <c r="N3503">
        <v>1</v>
      </c>
      <c r="O3503">
        <v>0</v>
      </c>
      <c r="P3503">
        <v>0</v>
      </c>
      <c r="Q3503">
        <v>0</v>
      </c>
      <c r="R3503">
        <f>SUM(M3503:N3503:O3503:P3503:Q3503)</f>
        <v>2</v>
      </c>
      <c r="S3503" s="1">
        <v>71327</v>
      </c>
      <c r="T3503" s="1" t="str">
        <f t="shared" si="218"/>
        <v>Medium</v>
      </c>
      <c r="U3503">
        <v>10</v>
      </c>
      <c r="V3503">
        <v>2026</v>
      </c>
      <c r="W3503" t="s">
        <v>28</v>
      </c>
      <c r="X3503">
        <v>8</v>
      </c>
    </row>
    <row r="3504" spans="1:24" x14ac:dyDescent="0.3">
      <c r="A3504">
        <v>3503</v>
      </c>
      <c r="B3504" t="s">
        <v>33</v>
      </c>
      <c r="C3504" t="str">
        <f>_xlfn.XLOOKUP(B3504,Lookup_table!B:B,Lookup_table!C:C)</f>
        <v>Data</v>
      </c>
      <c r="D3504" t="s">
        <v>37</v>
      </c>
      <c r="E3504" t="s">
        <v>23</v>
      </c>
      <c r="F3504" t="s">
        <v>52</v>
      </c>
      <c r="G3504" t="s">
        <v>17</v>
      </c>
      <c r="H3504" t="str">
        <f t="shared" si="216"/>
        <v>Remote</v>
      </c>
      <c r="I3504" t="s">
        <v>18</v>
      </c>
      <c r="J3504" t="str">
        <f t="shared" si="217"/>
        <v>7+ yrs</v>
      </c>
      <c r="K3504">
        <f t="shared" ca="1" si="219"/>
        <v>10</v>
      </c>
      <c r="L3504" t="s">
        <v>19</v>
      </c>
      <c r="M3504">
        <v>1</v>
      </c>
      <c r="N3504">
        <v>0</v>
      </c>
      <c r="O3504">
        <v>1</v>
      </c>
      <c r="P3504">
        <v>1</v>
      </c>
      <c r="Q3504">
        <v>0</v>
      </c>
      <c r="R3504">
        <f>SUM(M3504:N3504:O3504:P3504:Q3504)</f>
        <v>3</v>
      </c>
      <c r="S3504" s="1">
        <v>134877</v>
      </c>
      <c r="T3504" s="1" t="str">
        <f t="shared" si="218"/>
        <v>High</v>
      </c>
      <c r="U3504">
        <v>8</v>
      </c>
      <c r="V3504">
        <v>2025</v>
      </c>
      <c r="W3504" t="s">
        <v>28</v>
      </c>
      <c r="X3504">
        <v>8</v>
      </c>
    </row>
    <row r="3505" spans="1:24" x14ac:dyDescent="0.3">
      <c r="A3505">
        <v>3504</v>
      </c>
      <c r="B3505" t="s">
        <v>41</v>
      </c>
      <c r="C3505" t="str">
        <f>_xlfn.XLOOKUP(B3505,Lookup_table!B:B,Lookup_table!C:C)</f>
        <v>Data</v>
      </c>
      <c r="D3505" t="s">
        <v>22</v>
      </c>
      <c r="E3505" t="s">
        <v>32</v>
      </c>
      <c r="F3505" t="s">
        <v>51</v>
      </c>
      <c r="G3505" t="s">
        <v>30</v>
      </c>
      <c r="H3505" t="str">
        <f t="shared" si="216"/>
        <v>Onsite/Hybrid</v>
      </c>
      <c r="I3505" t="s">
        <v>18</v>
      </c>
      <c r="J3505" t="str">
        <f t="shared" si="217"/>
        <v>7+ yrs</v>
      </c>
      <c r="K3505">
        <f t="shared" ca="1" si="219"/>
        <v>10</v>
      </c>
      <c r="L3505" t="s">
        <v>27</v>
      </c>
      <c r="M3505">
        <v>0</v>
      </c>
      <c r="N3505">
        <v>0</v>
      </c>
      <c r="O3505">
        <v>1</v>
      </c>
      <c r="P3505">
        <v>1</v>
      </c>
      <c r="Q3505">
        <v>1</v>
      </c>
      <c r="R3505">
        <f>SUM(M3505:N3505:O3505:P3505:Q3505)</f>
        <v>3</v>
      </c>
      <c r="S3505" s="1">
        <v>163638</v>
      </c>
      <c r="T3505" s="1" t="str">
        <f t="shared" si="218"/>
        <v>High</v>
      </c>
      <c r="U3505">
        <v>11</v>
      </c>
      <c r="V3505">
        <v>2021</v>
      </c>
      <c r="W3505" t="s">
        <v>28</v>
      </c>
      <c r="X3505">
        <v>2</v>
      </c>
    </row>
    <row r="3506" spans="1:24" x14ac:dyDescent="0.3">
      <c r="A3506">
        <v>3505</v>
      </c>
      <c r="B3506" t="s">
        <v>50</v>
      </c>
      <c r="C3506" t="str">
        <f>_xlfn.XLOOKUP(B3506,Lookup_table!B:B,Lookup_table!C:C)</f>
        <v>AI</v>
      </c>
      <c r="D3506" t="s">
        <v>34</v>
      </c>
      <c r="E3506" t="s">
        <v>40</v>
      </c>
      <c r="F3506" t="s">
        <v>16</v>
      </c>
      <c r="G3506" t="s">
        <v>25</v>
      </c>
      <c r="H3506" t="str">
        <f t="shared" si="216"/>
        <v>Onsite/Hybrid</v>
      </c>
      <c r="I3506" t="s">
        <v>18</v>
      </c>
      <c r="J3506" t="str">
        <f t="shared" si="217"/>
        <v>7+ yrs</v>
      </c>
      <c r="K3506">
        <f t="shared" ca="1" si="219"/>
        <v>9</v>
      </c>
      <c r="L3506" t="s">
        <v>27</v>
      </c>
      <c r="M3506">
        <v>1</v>
      </c>
      <c r="N3506">
        <v>0</v>
      </c>
      <c r="O3506">
        <v>0</v>
      </c>
      <c r="P3506">
        <v>0</v>
      </c>
      <c r="Q3506">
        <v>1</v>
      </c>
      <c r="R3506">
        <f>SUM(M3506:N3506:O3506:P3506:Q3506)</f>
        <v>2</v>
      </c>
      <c r="S3506" s="1">
        <v>145283</v>
      </c>
      <c r="T3506" s="1" t="str">
        <f t="shared" si="218"/>
        <v>High</v>
      </c>
      <c r="U3506">
        <v>5</v>
      </c>
      <c r="V3506">
        <v>2026</v>
      </c>
      <c r="W3506" t="s">
        <v>34</v>
      </c>
      <c r="X3506">
        <v>4</v>
      </c>
    </row>
    <row r="3507" spans="1:24" x14ac:dyDescent="0.3">
      <c r="A3507">
        <v>3506</v>
      </c>
      <c r="B3507" t="s">
        <v>36</v>
      </c>
      <c r="C3507" t="str">
        <f>_xlfn.XLOOKUP(B3507,Lookup_table!B:B,Lookup_table!C:C)</f>
        <v>Data</v>
      </c>
      <c r="D3507" t="s">
        <v>14</v>
      </c>
      <c r="E3507" t="s">
        <v>32</v>
      </c>
      <c r="F3507" t="s">
        <v>51</v>
      </c>
      <c r="G3507" t="s">
        <v>17</v>
      </c>
      <c r="H3507" t="str">
        <f t="shared" si="216"/>
        <v>Remote</v>
      </c>
      <c r="I3507" t="s">
        <v>18</v>
      </c>
      <c r="J3507" t="str">
        <f t="shared" si="217"/>
        <v>7+ yrs</v>
      </c>
      <c r="K3507">
        <f t="shared" ca="1" si="219"/>
        <v>12</v>
      </c>
      <c r="L3507" t="s">
        <v>19</v>
      </c>
      <c r="M3507">
        <v>1</v>
      </c>
      <c r="N3507">
        <v>0</v>
      </c>
      <c r="O3507">
        <v>1</v>
      </c>
      <c r="P3507">
        <v>1</v>
      </c>
      <c r="Q3507">
        <v>1</v>
      </c>
      <c r="R3507">
        <f>SUM(M3507:N3507:O3507:P3507:Q3507)</f>
        <v>4</v>
      </c>
      <c r="S3507" s="1">
        <v>144235</v>
      </c>
      <c r="T3507" s="1" t="str">
        <f t="shared" si="218"/>
        <v>High</v>
      </c>
      <c r="U3507">
        <v>11</v>
      </c>
      <c r="V3507">
        <v>2023</v>
      </c>
      <c r="W3507" t="s">
        <v>28</v>
      </c>
      <c r="X3507">
        <v>4</v>
      </c>
    </row>
    <row r="3508" spans="1:24" x14ac:dyDescent="0.3">
      <c r="A3508">
        <v>3507</v>
      </c>
      <c r="B3508" t="s">
        <v>50</v>
      </c>
      <c r="C3508" t="str">
        <f>_xlfn.XLOOKUP(B3508,Lookup_table!B:B,Lookup_table!C:C)</f>
        <v>AI</v>
      </c>
      <c r="D3508" t="s">
        <v>34</v>
      </c>
      <c r="E3508" t="s">
        <v>32</v>
      </c>
      <c r="F3508" t="s">
        <v>16</v>
      </c>
      <c r="G3508" t="s">
        <v>17</v>
      </c>
      <c r="H3508" t="str">
        <f t="shared" si="216"/>
        <v>Remote</v>
      </c>
      <c r="I3508" t="s">
        <v>18</v>
      </c>
      <c r="J3508" t="str">
        <f t="shared" si="217"/>
        <v>7+ yrs</v>
      </c>
      <c r="K3508">
        <f t="shared" ca="1" si="219"/>
        <v>14</v>
      </c>
      <c r="L3508" t="s">
        <v>19</v>
      </c>
      <c r="M3508">
        <v>0</v>
      </c>
      <c r="N3508">
        <v>0</v>
      </c>
      <c r="O3508">
        <v>1</v>
      </c>
      <c r="P3508">
        <v>1</v>
      </c>
      <c r="Q3508">
        <v>0</v>
      </c>
      <c r="R3508">
        <f>SUM(M3508:N3508:O3508:P3508:Q3508)</f>
        <v>2</v>
      </c>
      <c r="S3508" s="1">
        <v>167042</v>
      </c>
      <c r="T3508" s="1" t="str">
        <f t="shared" si="218"/>
        <v>High</v>
      </c>
      <c r="U3508">
        <v>6</v>
      </c>
      <c r="V3508">
        <v>2025</v>
      </c>
      <c r="W3508" t="s">
        <v>28</v>
      </c>
      <c r="X3508">
        <v>7</v>
      </c>
    </row>
    <row r="3509" spans="1:24" x14ac:dyDescent="0.3">
      <c r="A3509">
        <v>3508</v>
      </c>
      <c r="B3509" t="s">
        <v>21</v>
      </c>
      <c r="C3509" t="str">
        <f>_xlfn.XLOOKUP(B3509,Lookup_table!B:B,Lookup_table!C:C)</f>
        <v>AI</v>
      </c>
      <c r="D3509" t="s">
        <v>34</v>
      </c>
      <c r="E3509" t="s">
        <v>42</v>
      </c>
      <c r="F3509" t="s">
        <v>52</v>
      </c>
      <c r="G3509" t="s">
        <v>17</v>
      </c>
      <c r="H3509" t="str">
        <f t="shared" si="216"/>
        <v>Remote</v>
      </c>
      <c r="I3509" t="s">
        <v>35</v>
      </c>
      <c r="J3509" t="str">
        <f t="shared" si="217"/>
        <v>0-2 yrs</v>
      </c>
      <c r="K3509">
        <f t="shared" ca="1" si="219"/>
        <v>1</v>
      </c>
      <c r="L3509" t="s">
        <v>39</v>
      </c>
      <c r="M3509">
        <v>1</v>
      </c>
      <c r="N3509">
        <v>0</v>
      </c>
      <c r="O3509">
        <v>1</v>
      </c>
      <c r="P3509">
        <v>0</v>
      </c>
      <c r="Q3509">
        <v>0</v>
      </c>
      <c r="R3509">
        <f>SUM(M3509:N3509:O3509:P3509:Q3509)</f>
        <v>2</v>
      </c>
      <c r="S3509" s="1">
        <v>105614</v>
      </c>
      <c r="T3509" s="1" t="str">
        <f t="shared" si="218"/>
        <v>Medium</v>
      </c>
      <c r="U3509">
        <v>2</v>
      </c>
      <c r="V3509">
        <v>2021</v>
      </c>
      <c r="W3509" t="s">
        <v>34</v>
      </c>
      <c r="X3509">
        <v>3</v>
      </c>
    </row>
    <row r="3510" spans="1:24" x14ac:dyDescent="0.3">
      <c r="A3510">
        <v>3509</v>
      </c>
      <c r="B3510" t="s">
        <v>50</v>
      </c>
      <c r="C3510" t="str">
        <f>_xlfn.XLOOKUP(B3510,Lookup_table!B:B,Lookup_table!C:C)</f>
        <v>AI</v>
      </c>
      <c r="D3510" t="s">
        <v>22</v>
      </c>
      <c r="E3510" t="s">
        <v>23</v>
      </c>
      <c r="F3510" t="s">
        <v>51</v>
      </c>
      <c r="G3510" t="s">
        <v>30</v>
      </c>
      <c r="H3510" t="str">
        <f t="shared" si="216"/>
        <v>Onsite/Hybrid</v>
      </c>
      <c r="I3510" t="s">
        <v>18</v>
      </c>
      <c r="J3510" t="str">
        <f t="shared" si="217"/>
        <v>7+ yrs</v>
      </c>
      <c r="K3510">
        <f t="shared" ca="1" si="219"/>
        <v>9</v>
      </c>
      <c r="L3510" t="s">
        <v>19</v>
      </c>
      <c r="M3510">
        <v>0</v>
      </c>
      <c r="N3510">
        <v>0</v>
      </c>
      <c r="O3510">
        <v>0</v>
      </c>
      <c r="P3510">
        <v>0</v>
      </c>
      <c r="Q3510">
        <v>1</v>
      </c>
      <c r="R3510">
        <f>SUM(M3510:N3510:O3510:P3510:Q3510)</f>
        <v>1</v>
      </c>
      <c r="S3510" s="1">
        <v>172667</v>
      </c>
      <c r="T3510" s="1" t="str">
        <f t="shared" si="218"/>
        <v>High</v>
      </c>
      <c r="U3510">
        <v>4</v>
      </c>
      <c r="V3510">
        <v>2024</v>
      </c>
      <c r="W3510" t="s">
        <v>20</v>
      </c>
      <c r="X3510">
        <v>1</v>
      </c>
    </row>
    <row r="3511" spans="1:24" x14ac:dyDescent="0.3">
      <c r="A3511">
        <v>3510</v>
      </c>
      <c r="B3511" t="s">
        <v>41</v>
      </c>
      <c r="C3511" t="str">
        <f>_xlfn.XLOOKUP(B3511,Lookup_table!B:B,Lookup_table!C:C)</f>
        <v>Data</v>
      </c>
      <c r="D3511" t="s">
        <v>34</v>
      </c>
      <c r="E3511" t="s">
        <v>42</v>
      </c>
      <c r="F3511" t="s">
        <v>29</v>
      </c>
      <c r="G3511" t="s">
        <v>17</v>
      </c>
      <c r="H3511" t="str">
        <f t="shared" si="216"/>
        <v>Remote</v>
      </c>
      <c r="I3511" t="s">
        <v>35</v>
      </c>
      <c r="J3511" t="str">
        <f t="shared" si="217"/>
        <v>0-2 yrs</v>
      </c>
      <c r="K3511">
        <f t="shared" ca="1" si="219"/>
        <v>0</v>
      </c>
      <c r="L3511" t="s">
        <v>39</v>
      </c>
      <c r="M3511">
        <v>0</v>
      </c>
      <c r="N3511">
        <v>1</v>
      </c>
      <c r="O3511">
        <v>0</v>
      </c>
      <c r="P3511">
        <v>0</v>
      </c>
      <c r="Q3511">
        <v>1</v>
      </c>
      <c r="R3511">
        <f>SUM(M3511:N3511:O3511:P3511:Q3511)</f>
        <v>2</v>
      </c>
      <c r="S3511" s="1">
        <v>59182</v>
      </c>
      <c r="T3511" s="1" t="str">
        <f t="shared" si="218"/>
        <v>Low</v>
      </c>
      <c r="U3511">
        <v>1</v>
      </c>
      <c r="V3511">
        <v>2025</v>
      </c>
      <c r="W3511" t="s">
        <v>20</v>
      </c>
      <c r="X3511">
        <v>5</v>
      </c>
    </row>
    <row r="3512" spans="1:24" x14ac:dyDescent="0.3">
      <c r="A3512">
        <v>3511</v>
      </c>
      <c r="B3512" t="s">
        <v>50</v>
      </c>
      <c r="C3512" t="str">
        <f>_xlfn.XLOOKUP(B3512,Lookup_table!B:B,Lookup_table!C:C)</f>
        <v>AI</v>
      </c>
      <c r="D3512" t="s">
        <v>34</v>
      </c>
      <c r="E3512" t="s">
        <v>40</v>
      </c>
      <c r="F3512" t="s">
        <v>29</v>
      </c>
      <c r="G3512" t="s">
        <v>30</v>
      </c>
      <c r="H3512" t="str">
        <f t="shared" si="216"/>
        <v>Onsite/Hybrid</v>
      </c>
      <c r="I3512" t="s">
        <v>18</v>
      </c>
      <c r="J3512" t="str">
        <f t="shared" si="217"/>
        <v>7+ yrs</v>
      </c>
      <c r="K3512">
        <f t="shared" ca="1" si="219"/>
        <v>7</v>
      </c>
      <c r="L3512" t="s">
        <v>19</v>
      </c>
      <c r="M3512">
        <v>1</v>
      </c>
      <c r="N3512">
        <v>1</v>
      </c>
      <c r="O3512">
        <v>1</v>
      </c>
      <c r="P3512">
        <v>1</v>
      </c>
      <c r="Q3512">
        <v>0</v>
      </c>
      <c r="R3512">
        <f>SUM(M3512:N3512:O3512:P3512:Q3512)</f>
        <v>4</v>
      </c>
      <c r="S3512" s="1">
        <v>170594</v>
      </c>
      <c r="T3512" s="1" t="str">
        <f t="shared" si="218"/>
        <v>High</v>
      </c>
      <c r="U3512">
        <v>12</v>
      </c>
      <c r="V3512">
        <v>2025</v>
      </c>
      <c r="W3512" t="s">
        <v>28</v>
      </c>
      <c r="X3512">
        <v>4</v>
      </c>
    </row>
    <row r="3513" spans="1:24" x14ac:dyDescent="0.3">
      <c r="A3513">
        <v>3512</v>
      </c>
      <c r="B3513" t="s">
        <v>33</v>
      </c>
      <c r="C3513" t="str">
        <f>_xlfn.XLOOKUP(B3513,Lookup_table!B:B,Lookup_table!C:C)</f>
        <v>Data</v>
      </c>
      <c r="D3513" t="s">
        <v>22</v>
      </c>
      <c r="E3513" t="s">
        <v>40</v>
      </c>
      <c r="F3513" t="s">
        <v>43</v>
      </c>
      <c r="G3513" t="s">
        <v>17</v>
      </c>
      <c r="H3513" t="str">
        <f t="shared" si="216"/>
        <v>Remote</v>
      </c>
      <c r="I3513" t="s">
        <v>35</v>
      </c>
      <c r="J3513" t="str">
        <f t="shared" si="217"/>
        <v>0-2 yrs</v>
      </c>
      <c r="K3513">
        <f t="shared" ca="1" si="219"/>
        <v>2</v>
      </c>
      <c r="L3513" t="s">
        <v>39</v>
      </c>
      <c r="M3513">
        <v>1</v>
      </c>
      <c r="N3513">
        <v>0</v>
      </c>
      <c r="O3513">
        <v>0</v>
      </c>
      <c r="P3513">
        <v>0</v>
      </c>
      <c r="Q3513">
        <v>1</v>
      </c>
      <c r="R3513">
        <f>SUM(M3513:N3513:O3513:P3513:Q3513)</f>
        <v>2</v>
      </c>
      <c r="S3513" s="1">
        <v>84301</v>
      </c>
      <c r="T3513" s="1" t="str">
        <f t="shared" si="218"/>
        <v>Medium</v>
      </c>
      <c r="U3513">
        <v>12</v>
      </c>
      <c r="V3513">
        <v>2025</v>
      </c>
      <c r="W3513" t="s">
        <v>28</v>
      </c>
      <c r="X3513">
        <v>8</v>
      </c>
    </row>
    <row r="3514" spans="1:24" x14ac:dyDescent="0.3">
      <c r="A3514">
        <v>3513</v>
      </c>
      <c r="B3514" t="s">
        <v>31</v>
      </c>
      <c r="C3514" t="str">
        <f>_xlfn.XLOOKUP(B3514,Lookup_table!B:B,Lookup_table!C:C)</f>
        <v>Business</v>
      </c>
      <c r="D3514" t="s">
        <v>14</v>
      </c>
      <c r="E3514" t="s">
        <v>23</v>
      </c>
      <c r="F3514" t="s">
        <v>43</v>
      </c>
      <c r="G3514" t="s">
        <v>17</v>
      </c>
      <c r="H3514" t="str">
        <f t="shared" si="216"/>
        <v>Remote</v>
      </c>
      <c r="I3514" t="s">
        <v>18</v>
      </c>
      <c r="J3514" t="str">
        <f t="shared" si="217"/>
        <v>7+ yrs</v>
      </c>
      <c r="K3514">
        <f t="shared" ca="1" si="219"/>
        <v>12</v>
      </c>
      <c r="L3514" t="s">
        <v>19</v>
      </c>
      <c r="M3514">
        <v>0</v>
      </c>
      <c r="N3514">
        <v>0</v>
      </c>
      <c r="O3514">
        <v>0</v>
      </c>
      <c r="P3514">
        <v>1</v>
      </c>
      <c r="Q3514">
        <v>0</v>
      </c>
      <c r="R3514">
        <f>SUM(M3514:N3514:O3514:P3514:Q3514)</f>
        <v>1</v>
      </c>
      <c r="S3514" s="1">
        <v>117194</v>
      </c>
      <c r="T3514" s="1" t="str">
        <f t="shared" si="218"/>
        <v>Medium</v>
      </c>
      <c r="U3514">
        <v>10</v>
      </c>
      <c r="V3514">
        <v>2025</v>
      </c>
      <c r="W3514" t="s">
        <v>20</v>
      </c>
      <c r="X3514">
        <v>5</v>
      </c>
    </row>
    <row r="3515" spans="1:24" x14ac:dyDescent="0.3">
      <c r="A3515">
        <v>3514</v>
      </c>
      <c r="B3515" t="s">
        <v>33</v>
      </c>
      <c r="C3515" t="str">
        <f>_xlfn.XLOOKUP(B3515,Lookup_table!B:B,Lookup_table!C:C)</f>
        <v>Data</v>
      </c>
      <c r="D3515" t="s">
        <v>34</v>
      </c>
      <c r="E3515" t="s">
        <v>15</v>
      </c>
      <c r="F3515" t="s">
        <v>29</v>
      </c>
      <c r="G3515" t="s">
        <v>17</v>
      </c>
      <c r="H3515" t="str">
        <f t="shared" si="216"/>
        <v>Remote</v>
      </c>
      <c r="I3515" t="s">
        <v>18</v>
      </c>
      <c r="J3515" t="str">
        <f t="shared" si="217"/>
        <v>7+ yrs</v>
      </c>
      <c r="K3515">
        <f t="shared" ca="1" si="219"/>
        <v>10</v>
      </c>
      <c r="L3515" t="s">
        <v>39</v>
      </c>
      <c r="M3515">
        <v>0</v>
      </c>
      <c r="N3515">
        <v>0</v>
      </c>
      <c r="O3515">
        <v>0</v>
      </c>
      <c r="P3515">
        <v>1</v>
      </c>
      <c r="Q3515">
        <v>1</v>
      </c>
      <c r="R3515">
        <f>SUM(M3515:N3515:O3515:P3515:Q3515)</f>
        <v>2</v>
      </c>
      <c r="S3515" s="1">
        <v>122887</v>
      </c>
      <c r="T3515" s="1" t="str">
        <f t="shared" si="218"/>
        <v>High</v>
      </c>
      <c r="U3515">
        <v>5</v>
      </c>
      <c r="V3515">
        <v>2025</v>
      </c>
      <c r="W3515" t="s">
        <v>20</v>
      </c>
      <c r="X3515">
        <v>6</v>
      </c>
    </row>
    <row r="3516" spans="1:24" x14ac:dyDescent="0.3">
      <c r="A3516">
        <v>3515</v>
      </c>
      <c r="B3516" t="s">
        <v>36</v>
      </c>
      <c r="C3516" t="str">
        <f>_xlfn.XLOOKUP(B3516,Lookup_table!B:B,Lookup_table!C:C)</f>
        <v>Data</v>
      </c>
      <c r="D3516" t="s">
        <v>37</v>
      </c>
      <c r="E3516" t="s">
        <v>32</v>
      </c>
      <c r="F3516" t="s">
        <v>24</v>
      </c>
      <c r="G3516" t="s">
        <v>25</v>
      </c>
      <c r="H3516" t="str">
        <f t="shared" si="216"/>
        <v>Onsite/Hybrid</v>
      </c>
      <c r="I3516" t="s">
        <v>26</v>
      </c>
      <c r="J3516" t="str">
        <f t="shared" si="217"/>
        <v>3-6 yrs</v>
      </c>
      <c r="K3516">
        <f t="shared" ca="1" si="219"/>
        <v>6</v>
      </c>
      <c r="L3516" t="s">
        <v>19</v>
      </c>
      <c r="M3516">
        <v>1</v>
      </c>
      <c r="N3516">
        <v>1</v>
      </c>
      <c r="O3516">
        <v>1</v>
      </c>
      <c r="P3516">
        <v>0</v>
      </c>
      <c r="Q3516">
        <v>0</v>
      </c>
      <c r="R3516">
        <f>SUM(M3516:N3516:O3516:P3516:Q3516)</f>
        <v>3</v>
      </c>
      <c r="S3516" s="1">
        <v>85755</v>
      </c>
      <c r="T3516" s="1" t="str">
        <f t="shared" si="218"/>
        <v>Medium</v>
      </c>
      <c r="U3516">
        <v>9</v>
      </c>
      <c r="V3516">
        <v>2021</v>
      </c>
      <c r="W3516" t="s">
        <v>20</v>
      </c>
      <c r="X3516">
        <v>3</v>
      </c>
    </row>
    <row r="3517" spans="1:24" x14ac:dyDescent="0.3">
      <c r="A3517">
        <v>3516</v>
      </c>
      <c r="B3517" t="s">
        <v>31</v>
      </c>
      <c r="C3517" t="str">
        <f>_xlfn.XLOOKUP(B3517,Lookup_table!B:B,Lookup_table!C:C)</f>
        <v>Business</v>
      </c>
      <c r="D3517" t="s">
        <v>22</v>
      </c>
      <c r="E3517" t="s">
        <v>42</v>
      </c>
      <c r="F3517" t="s">
        <v>16</v>
      </c>
      <c r="G3517" t="s">
        <v>17</v>
      </c>
      <c r="H3517" t="str">
        <f t="shared" si="216"/>
        <v>Remote</v>
      </c>
      <c r="I3517" t="s">
        <v>26</v>
      </c>
      <c r="J3517" t="str">
        <f t="shared" si="217"/>
        <v>3-6 yrs</v>
      </c>
      <c r="K3517">
        <f t="shared" ca="1" si="219"/>
        <v>3</v>
      </c>
      <c r="L3517" t="s">
        <v>39</v>
      </c>
      <c r="M3517">
        <v>1</v>
      </c>
      <c r="N3517">
        <v>1</v>
      </c>
      <c r="O3517">
        <v>0</v>
      </c>
      <c r="P3517">
        <v>0</v>
      </c>
      <c r="Q3517">
        <v>0</v>
      </c>
      <c r="R3517">
        <f>SUM(M3517:N3517:O3517:P3517:Q3517)</f>
        <v>2</v>
      </c>
      <c r="S3517" s="1">
        <v>96977</v>
      </c>
      <c r="T3517" s="1" t="str">
        <f t="shared" si="218"/>
        <v>Medium</v>
      </c>
      <c r="U3517">
        <v>3</v>
      </c>
      <c r="V3517">
        <v>2023</v>
      </c>
      <c r="W3517" t="s">
        <v>20</v>
      </c>
      <c r="X3517">
        <v>3</v>
      </c>
    </row>
    <row r="3518" spans="1:24" x14ac:dyDescent="0.3">
      <c r="A3518">
        <v>3517</v>
      </c>
      <c r="B3518" t="s">
        <v>50</v>
      </c>
      <c r="C3518" t="str">
        <f>_xlfn.XLOOKUP(B3518,Lookup_table!B:B,Lookup_table!C:C)</f>
        <v>AI</v>
      </c>
      <c r="D3518" t="s">
        <v>14</v>
      </c>
      <c r="E3518" t="s">
        <v>15</v>
      </c>
      <c r="F3518" t="s">
        <v>51</v>
      </c>
      <c r="G3518" t="s">
        <v>25</v>
      </c>
      <c r="H3518" t="str">
        <f t="shared" si="216"/>
        <v>Onsite/Hybrid</v>
      </c>
      <c r="I3518" t="s">
        <v>35</v>
      </c>
      <c r="J3518" t="str">
        <f t="shared" si="217"/>
        <v>0-2 yrs</v>
      </c>
      <c r="K3518">
        <f t="shared" ca="1" si="219"/>
        <v>2</v>
      </c>
      <c r="L3518" t="s">
        <v>27</v>
      </c>
      <c r="M3518">
        <v>1</v>
      </c>
      <c r="N3518">
        <v>1</v>
      </c>
      <c r="O3518">
        <v>0</v>
      </c>
      <c r="P3518">
        <v>0</v>
      </c>
      <c r="Q3518">
        <v>0</v>
      </c>
      <c r="R3518">
        <f>SUM(M3518:N3518:O3518:P3518:Q3518)</f>
        <v>2</v>
      </c>
      <c r="S3518" s="1">
        <v>93080</v>
      </c>
      <c r="T3518" s="1" t="str">
        <f t="shared" si="218"/>
        <v>Medium</v>
      </c>
      <c r="U3518">
        <v>12</v>
      </c>
      <c r="V3518">
        <v>2024</v>
      </c>
      <c r="W3518" t="s">
        <v>20</v>
      </c>
      <c r="X3518">
        <v>6</v>
      </c>
    </row>
    <row r="3519" spans="1:24" x14ac:dyDescent="0.3">
      <c r="A3519">
        <v>3518</v>
      </c>
      <c r="B3519" t="s">
        <v>41</v>
      </c>
      <c r="C3519" t="str">
        <f>_xlfn.XLOOKUP(B3519,Lookup_table!B:B,Lookup_table!C:C)</f>
        <v>Data</v>
      </c>
      <c r="D3519" t="s">
        <v>34</v>
      </c>
      <c r="E3519" t="s">
        <v>38</v>
      </c>
      <c r="F3519" t="s">
        <v>29</v>
      </c>
      <c r="G3519" t="s">
        <v>25</v>
      </c>
      <c r="H3519" t="str">
        <f t="shared" si="216"/>
        <v>Onsite/Hybrid</v>
      </c>
      <c r="I3519" t="s">
        <v>35</v>
      </c>
      <c r="J3519" t="str">
        <f t="shared" si="217"/>
        <v>0-2 yrs</v>
      </c>
      <c r="K3519">
        <f t="shared" ca="1" si="219"/>
        <v>2</v>
      </c>
      <c r="L3519" t="s">
        <v>27</v>
      </c>
      <c r="M3519">
        <v>1</v>
      </c>
      <c r="N3519">
        <v>1</v>
      </c>
      <c r="O3519">
        <v>0</v>
      </c>
      <c r="P3519">
        <v>1</v>
      </c>
      <c r="Q3519">
        <v>1</v>
      </c>
      <c r="R3519">
        <f>SUM(M3519:N3519:O3519:P3519:Q3519)</f>
        <v>4</v>
      </c>
      <c r="S3519" s="1">
        <v>75561</v>
      </c>
      <c r="T3519" s="1" t="str">
        <f t="shared" si="218"/>
        <v>Medium</v>
      </c>
      <c r="U3519">
        <v>11</v>
      </c>
      <c r="V3519">
        <v>2021</v>
      </c>
      <c r="W3519" t="s">
        <v>28</v>
      </c>
      <c r="X3519">
        <v>8</v>
      </c>
    </row>
    <row r="3520" spans="1:24" x14ac:dyDescent="0.3">
      <c r="A3520">
        <v>3519</v>
      </c>
      <c r="B3520" t="s">
        <v>31</v>
      </c>
      <c r="C3520" t="str">
        <f>_xlfn.XLOOKUP(B3520,Lookup_table!B:B,Lookup_table!C:C)</f>
        <v>Business</v>
      </c>
      <c r="D3520" t="s">
        <v>37</v>
      </c>
      <c r="E3520" t="s">
        <v>38</v>
      </c>
      <c r="F3520" t="s">
        <v>29</v>
      </c>
      <c r="G3520" t="s">
        <v>30</v>
      </c>
      <c r="H3520" t="str">
        <f t="shared" si="216"/>
        <v>Onsite/Hybrid</v>
      </c>
      <c r="I3520" t="s">
        <v>35</v>
      </c>
      <c r="J3520" t="str">
        <f t="shared" si="217"/>
        <v>0-2 yrs</v>
      </c>
      <c r="K3520">
        <f t="shared" ca="1" si="219"/>
        <v>0</v>
      </c>
      <c r="L3520" t="s">
        <v>39</v>
      </c>
      <c r="M3520">
        <v>0</v>
      </c>
      <c r="N3520">
        <v>1</v>
      </c>
      <c r="O3520">
        <v>1</v>
      </c>
      <c r="P3520">
        <v>0</v>
      </c>
      <c r="Q3520">
        <v>1</v>
      </c>
      <c r="R3520">
        <f>SUM(M3520:N3520:O3520:P3520:Q3520)</f>
        <v>3</v>
      </c>
      <c r="S3520" s="1">
        <v>79125</v>
      </c>
      <c r="T3520" s="1" t="str">
        <f t="shared" si="218"/>
        <v>Medium</v>
      </c>
      <c r="U3520">
        <v>6</v>
      </c>
      <c r="V3520">
        <v>2023</v>
      </c>
      <c r="W3520" t="s">
        <v>34</v>
      </c>
      <c r="X3520">
        <v>3</v>
      </c>
    </row>
    <row r="3521" spans="1:24" x14ac:dyDescent="0.3">
      <c r="A3521">
        <v>3520</v>
      </c>
      <c r="B3521" t="s">
        <v>50</v>
      </c>
      <c r="C3521" t="str">
        <f>_xlfn.XLOOKUP(B3521,Lookup_table!B:B,Lookup_table!C:C)</f>
        <v>AI</v>
      </c>
      <c r="D3521" t="s">
        <v>22</v>
      </c>
      <c r="E3521" t="s">
        <v>42</v>
      </c>
      <c r="F3521" t="s">
        <v>43</v>
      </c>
      <c r="G3521" t="s">
        <v>17</v>
      </c>
      <c r="H3521" t="str">
        <f t="shared" si="216"/>
        <v>Remote</v>
      </c>
      <c r="I3521" t="s">
        <v>35</v>
      </c>
      <c r="J3521" t="str">
        <f t="shared" si="217"/>
        <v>0-2 yrs</v>
      </c>
      <c r="K3521">
        <f t="shared" ca="1" si="219"/>
        <v>2</v>
      </c>
      <c r="L3521" t="s">
        <v>27</v>
      </c>
      <c r="M3521">
        <v>1</v>
      </c>
      <c r="N3521">
        <v>1</v>
      </c>
      <c r="O3521">
        <v>0</v>
      </c>
      <c r="P3521">
        <v>1</v>
      </c>
      <c r="Q3521">
        <v>1</v>
      </c>
      <c r="R3521">
        <f>SUM(M3521:N3521:O3521:P3521:Q3521)</f>
        <v>4</v>
      </c>
      <c r="S3521" s="1">
        <v>137935</v>
      </c>
      <c r="T3521" s="1" t="str">
        <f t="shared" si="218"/>
        <v>High</v>
      </c>
      <c r="U3521">
        <v>11</v>
      </c>
      <c r="V3521">
        <v>2022</v>
      </c>
      <c r="W3521" t="s">
        <v>34</v>
      </c>
      <c r="X3521">
        <v>6</v>
      </c>
    </row>
    <row r="3522" spans="1:24" x14ac:dyDescent="0.3">
      <c r="A3522">
        <v>3521</v>
      </c>
      <c r="B3522" t="s">
        <v>31</v>
      </c>
      <c r="C3522" t="str">
        <f>_xlfn.XLOOKUP(B3522,Lookup_table!B:B,Lookup_table!C:C)</f>
        <v>Business</v>
      </c>
      <c r="D3522" t="s">
        <v>22</v>
      </c>
      <c r="E3522" t="s">
        <v>23</v>
      </c>
      <c r="F3522" t="s">
        <v>51</v>
      </c>
      <c r="G3522" t="s">
        <v>25</v>
      </c>
      <c r="H3522" t="str">
        <f t="shared" ref="H3522:H3585" si="220">IF(G3522="Remote","Remote","Onsite/Hybrid")</f>
        <v>Onsite/Hybrid</v>
      </c>
      <c r="I3522" t="s">
        <v>18</v>
      </c>
      <c r="J3522" t="str">
        <f t="shared" ref="J3522:J3585" si="221">IF(I3522="Entry","0-2 yrs",IF(I3522="Mid","3-6 yrs","7+ yrs"))</f>
        <v>7+ yrs</v>
      </c>
      <c r="K3522">
        <f t="shared" ca="1" si="219"/>
        <v>12</v>
      </c>
      <c r="L3522" t="s">
        <v>39</v>
      </c>
      <c r="M3522">
        <v>0</v>
      </c>
      <c r="N3522">
        <v>1</v>
      </c>
      <c r="O3522">
        <v>1</v>
      </c>
      <c r="P3522">
        <v>1</v>
      </c>
      <c r="Q3522">
        <v>1</v>
      </c>
      <c r="R3522">
        <f>SUM(M3522:N3522:O3522:P3522:Q3522)</f>
        <v>4</v>
      </c>
      <c r="S3522" s="1">
        <v>161191</v>
      </c>
      <c r="T3522" s="1" t="str">
        <f t="shared" ref="T3522:T3585" si="222">IF(S3522&lt;=70000,"Low",IF(S3522&lt;=120000,"Medium","High"))</f>
        <v>High</v>
      </c>
      <c r="U3522">
        <v>5</v>
      </c>
      <c r="V3522">
        <v>2020</v>
      </c>
      <c r="W3522" t="s">
        <v>28</v>
      </c>
      <c r="X3522">
        <v>8</v>
      </c>
    </row>
    <row r="3523" spans="1:24" x14ac:dyDescent="0.3">
      <c r="A3523">
        <v>3522</v>
      </c>
      <c r="B3523" t="s">
        <v>41</v>
      </c>
      <c r="C3523" t="str">
        <f>_xlfn.XLOOKUP(B3523,Lookup_table!B:B,Lookup_table!C:C)</f>
        <v>Data</v>
      </c>
      <c r="D3523" t="s">
        <v>34</v>
      </c>
      <c r="E3523" t="s">
        <v>23</v>
      </c>
      <c r="F3523" t="s">
        <v>16</v>
      </c>
      <c r="G3523" t="s">
        <v>25</v>
      </c>
      <c r="H3523" t="str">
        <f t="shared" si="220"/>
        <v>Onsite/Hybrid</v>
      </c>
      <c r="I3523" t="s">
        <v>18</v>
      </c>
      <c r="J3523" t="str">
        <f t="shared" si="221"/>
        <v>7+ yrs</v>
      </c>
      <c r="K3523">
        <f t="shared" ref="K3523:K3586" ca="1" si="223">IF(J3523="0-2 yrs",RANDBETWEEN(0,2),IF(J3523="3-6 yrs", RANDBETWEEN(3,6),IF(J3523="7+ yrs", RANDBETWEEN(7,15)," ")))</f>
        <v>8</v>
      </c>
      <c r="L3523" t="s">
        <v>39</v>
      </c>
      <c r="M3523">
        <v>0</v>
      </c>
      <c r="N3523">
        <v>0</v>
      </c>
      <c r="O3523">
        <v>1</v>
      </c>
      <c r="P3523">
        <v>0</v>
      </c>
      <c r="Q3523">
        <v>1</v>
      </c>
      <c r="R3523">
        <f>SUM(M3523:N3523:O3523:P3523:Q3523)</f>
        <v>2</v>
      </c>
      <c r="S3523" s="1">
        <v>129040</v>
      </c>
      <c r="T3523" s="1" t="str">
        <f t="shared" si="222"/>
        <v>High</v>
      </c>
      <c r="U3523">
        <v>5</v>
      </c>
      <c r="V3523">
        <v>2021</v>
      </c>
      <c r="W3523" t="s">
        <v>34</v>
      </c>
      <c r="X3523">
        <v>5</v>
      </c>
    </row>
    <row r="3524" spans="1:24" x14ac:dyDescent="0.3">
      <c r="A3524">
        <v>3523</v>
      </c>
      <c r="B3524" t="s">
        <v>36</v>
      </c>
      <c r="C3524" t="str">
        <f>_xlfn.XLOOKUP(B3524,Lookup_table!B:B,Lookup_table!C:C)</f>
        <v>Data</v>
      </c>
      <c r="D3524" t="s">
        <v>14</v>
      </c>
      <c r="E3524" t="s">
        <v>38</v>
      </c>
      <c r="F3524" t="s">
        <v>24</v>
      </c>
      <c r="G3524" t="s">
        <v>30</v>
      </c>
      <c r="H3524" t="str">
        <f t="shared" si="220"/>
        <v>Onsite/Hybrid</v>
      </c>
      <c r="I3524" t="s">
        <v>18</v>
      </c>
      <c r="J3524" t="str">
        <f t="shared" si="221"/>
        <v>7+ yrs</v>
      </c>
      <c r="K3524">
        <f t="shared" ca="1" si="223"/>
        <v>8</v>
      </c>
      <c r="L3524" t="s">
        <v>27</v>
      </c>
      <c r="M3524">
        <v>1</v>
      </c>
      <c r="N3524">
        <v>0</v>
      </c>
      <c r="O3524">
        <v>0</v>
      </c>
      <c r="P3524">
        <v>0</v>
      </c>
      <c r="Q3524">
        <v>1</v>
      </c>
      <c r="R3524">
        <f>SUM(M3524:N3524:O3524:P3524:Q3524)</f>
        <v>2</v>
      </c>
      <c r="S3524" s="1">
        <v>109559</v>
      </c>
      <c r="T3524" s="1" t="str">
        <f t="shared" si="222"/>
        <v>Medium</v>
      </c>
      <c r="U3524">
        <v>1</v>
      </c>
      <c r="V3524">
        <v>2021</v>
      </c>
      <c r="W3524" t="s">
        <v>34</v>
      </c>
      <c r="X3524">
        <v>1</v>
      </c>
    </row>
    <row r="3525" spans="1:24" x14ac:dyDescent="0.3">
      <c r="A3525">
        <v>3524</v>
      </c>
      <c r="B3525" t="s">
        <v>50</v>
      </c>
      <c r="C3525" t="str">
        <f>_xlfn.XLOOKUP(B3525,Lookup_table!B:B,Lookup_table!C:C)</f>
        <v>AI</v>
      </c>
      <c r="D3525" t="s">
        <v>34</v>
      </c>
      <c r="E3525" t="s">
        <v>38</v>
      </c>
      <c r="F3525" t="s">
        <v>16</v>
      </c>
      <c r="G3525" t="s">
        <v>30</v>
      </c>
      <c r="H3525" t="str">
        <f t="shared" si="220"/>
        <v>Onsite/Hybrid</v>
      </c>
      <c r="I3525" t="s">
        <v>26</v>
      </c>
      <c r="J3525" t="str">
        <f t="shared" si="221"/>
        <v>3-6 yrs</v>
      </c>
      <c r="K3525">
        <f t="shared" ca="1" si="223"/>
        <v>6</v>
      </c>
      <c r="L3525" t="s">
        <v>19</v>
      </c>
      <c r="M3525">
        <v>1</v>
      </c>
      <c r="N3525">
        <v>1</v>
      </c>
      <c r="O3525">
        <v>1</v>
      </c>
      <c r="P3525">
        <v>1</v>
      </c>
      <c r="Q3525">
        <v>1</v>
      </c>
      <c r="R3525">
        <f>SUM(M3525:N3525:O3525:P3525:Q3525)</f>
        <v>5</v>
      </c>
      <c r="S3525" s="1">
        <v>158611</v>
      </c>
      <c r="T3525" s="1" t="str">
        <f t="shared" si="222"/>
        <v>High</v>
      </c>
      <c r="U3525">
        <v>6</v>
      </c>
      <c r="V3525">
        <v>2024</v>
      </c>
      <c r="W3525" t="s">
        <v>28</v>
      </c>
      <c r="X3525">
        <v>3</v>
      </c>
    </row>
    <row r="3526" spans="1:24" x14ac:dyDescent="0.3">
      <c r="A3526">
        <v>3525</v>
      </c>
      <c r="B3526" t="s">
        <v>41</v>
      </c>
      <c r="C3526" t="str">
        <f>_xlfn.XLOOKUP(B3526,Lookup_table!B:B,Lookup_table!C:C)</f>
        <v>Data</v>
      </c>
      <c r="D3526" t="s">
        <v>34</v>
      </c>
      <c r="E3526" t="s">
        <v>23</v>
      </c>
      <c r="F3526" t="s">
        <v>24</v>
      </c>
      <c r="G3526" t="s">
        <v>30</v>
      </c>
      <c r="H3526" t="str">
        <f t="shared" si="220"/>
        <v>Onsite/Hybrid</v>
      </c>
      <c r="I3526" t="s">
        <v>18</v>
      </c>
      <c r="J3526" t="str">
        <f t="shared" si="221"/>
        <v>7+ yrs</v>
      </c>
      <c r="K3526">
        <f t="shared" ca="1" si="223"/>
        <v>14</v>
      </c>
      <c r="L3526" t="s">
        <v>39</v>
      </c>
      <c r="M3526">
        <v>1</v>
      </c>
      <c r="N3526">
        <v>1</v>
      </c>
      <c r="O3526">
        <v>1</v>
      </c>
      <c r="P3526">
        <v>1</v>
      </c>
      <c r="Q3526">
        <v>0</v>
      </c>
      <c r="R3526">
        <f>SUM(M3526:N3526:O3526:P3526:Q3526)</f>
        <v>4</v>
      </c>
      <c r="S3526" s="1">
        <v>132113</v>
      </c>
      <c r="T3526" s="1" t="str">
        <f t="shared" si="222"/>
        <v>High</v>
      </c>
      <c r="U3526">
        <v>11</v>
      </c>
      <c r="V3526">
        <v>2020</v>
      </c>
      <c r="W3526" t="s">
        <v>28</v>
      </c>
      <c r="X3526">
        <v>9</v>
      </c>
    </row>
    <row r="3527" spans="1:24" x14ac:dyDescent="0.3">
      <c r="A3527">
        <v>3526</v>
      </c>
      <c r="B3527" t="s">
        <v>21</v>
      </c>
      <c r="C3527" t="str">
        <f>_xlfn.XLOOKUP(B3527,Lookup_table!B:B,Lookup_table!C:C)</f>
        <v>AI</v>
      </c>
      <c r="D3527" t="s">
        <v>14</v>
      </c>
      <c r="E3527" t="s">
        <v>23</v>
      </c>
      <c r="F3527" t="s">
        <v>24</v>
      </c>
      <c r="G3527" t="s">
        <v>30</v>
      </c>
      <c r="H3527" t="str">
        <f t="shared" si="220"/>
        <v>Onsite/Hybrid</v>
      </c>
      <c r="I3527" t="s">
        <v>35</v>
      </c>
      <c r="J3527" t="str">
        <f t="shared" si="221"/>
        <v>0-2 yrs</v>
      </c>
      <c r="K3527">
        <f t="shared" ca="1" si="223"/>
        <v>1</v>
      </c>
      <c r="L3527" t="s">
        <v>19</v>
      </c>
      <c r="M3527">
        <v>1</v>
      </c>
      <c r="N3527">
        <v>0</v>
      </c>
      <c r="O3527">
        <v>1</v>
      </c>
      <c r="P3527">
        <v>0</v>
      </c>
      <c r="Q3527">
        <v>1</v>
      </c>
      <c r="R3527">
        <f>SUM(M3527:N3527:O3527:P3527:Q3527)</f>
        <v>3</v>
      </c>
      <c r="S3527" s="1">
        <v>111695</v>
      </c>
      <c r="T3527" s="1" t="str">
        <f t="shared" si="222"/>
        <v>Medium</v>
      </c>
      <c r="U3527">
        <v>5</v>
      </c>
      <c r="V3527">
        <v>2022</v>
      </c>
      <c r="W3527" t="s">
        <v>34</v>
      </c>
      <c r="X3527">
        <v>4</v>
      </c>
    </row>
    <row r="3528" spans="1:24" x14ac:dyDescent="0.3">
      <c r="A3528">
        <v>3527</v>
      </c>
      <c r="B3528" t="s">
        <v>31</v>
      </c>
      <c r="C3528" t="str">
        <f>_xlfn.XLOOKUP(B3528,Lookup_table!B:B,Lookup_table!C:C)</f>
        <v>Business</v>
      </c>
      <c r="D3528" t="s">
        <v>22</v>
      </c>
      <c r="E3528" t="s">
        <v>40</v>
      </c>
      <c r="F3528" t="s">
        <v>51</v>
      </c>
      <c r="G3528" t="s">
        <v>30</v>
      </c>
      <c r="H3528" t="str">
        <f t="shared" si="220"/>
        <v>Onsite/Hybrid</v>
      </c>
      <c r="I3528" t="s">
        <v>35</v>
      </c>
      <c r="J3528" t="str">
        <f t="shared" si="221"/>
        <v>0-2 yrs</v>
      </c>
      <c r="K3528">
        <f t="shared" ca="1" si="223"/>
        <v>0</v>
      </c>
      <c r="L3528" t="s">
        <v>27</v>
      </c>
      <c r="M3528">
        <v>1</v>
      </c>
      <c r="N3528">
        <v>0</v>
      </c>
      <c r="O3528">
        <v>1</v>
      </c>
      <c r="P3528">
        <v>0</v>
      </c>
      <c r="Q3528">
        <v>0</v>
      </c>
      <c r="R3528">
        <f>SUM(M3528:N3528:O3528:P3528:Q3528)</f>
        <v>2</v>
      </c>
      <c r="S3528" s="1">
        <v>86941</v>
      </c>
      <c r="T3528" s="1" t="str">
        <f t="shared" si="222"/>
        <v>Medium</v>
      </c>
      <c r="U3528">
        <v>7</v>
      </c>
      <c r="V3528">
        <v>2020</v>
      </c>
      <c r="W3528" t="s">
        <v>20</v>
      </c>
      <c r="X3528">
        <v>5</v>
      </c>
    </row>
    <row r="3529" spans="1:24" x14ac:dyDescent="0.3">
      <c r="A3529">
        <v>3528</v>
      </c>
      <c r="B3529" t="s">
        <v>41</v>
      </c>
      <c r="C3529" t="str">
        <f>_xlfn.XLOOKUP(B3529,Lookup_table!B:B,Lookup_table!C:C)</f>
        <v>Data</v>
      </c>
      <c r="D3529" t="s">
        <v>14</v>
      </c>
      <c r="E3529" t="s">
        <v>15</v>
      </c>
      <c r="F3529" t="s">
        <v>29</v>
      </c>
      <c r="G3529" t="s">
        <v>30</v>
      </c>
      <c r="H3529" t="str">
        <f t="shared" si="220"/>
        <v>Onsite/Hybrid</v>
      </c>
      <c r="I3529" t="s">
        <v>35</v>
      </c>
      <c r="J3529" t="str">
        <f t="shared" si="221"/>
        <v>0-2 yrs</v>
      </c>
      <c r="K3529">
        <f t="shared" ca="1" si="223"/>
        <v>1</v>
      </c>
      <c r="L3529" t="s">
        <v>19</v>
      </c>
      <c r="M3529">
        <v>0</v>
      </c>
      <c r="N3529">
        <v>1</v>
      </c>
      <c r="O3529">
        <v>0</v>
      </c>
      <c r="P3529">
        <v>1</v>
      </c>
      <c r="Q3529">
        <v>1</v>
      </c>
      <c r="R3529">
        <f>SUM(M3529:N3529:O3529:P3529:Q3529)</f>
        <v>3</v>
      </c>
      <c r="S3529" s="1">
        <v>71482</v>
      </c>
      <c r="T3529" s="1" t="str">
        <f t="shared" si="222"/>
        <v>Medium</v>
      </c>
      <c r="U3529">
        <v>1</v>
      </c>
      <c r="V3529">
        <v>2022</v>
      </c>
      <c r="W3529" t="s">
        <v>34</v>
      </c>
      <c r="X3529">
        <v>6</v>
      </c>
    </row>
    <row r="3530" spans="1:24" x14ac:dyDescent="0.3">
      <c r="A3530">
        <v>3529</v>
      </c>
      <c r="B3530" t="s">
        <v>36</v>
      </c>
      <c r="C3530" t="str">
        <f>_xlfn.XLOOKUP(B3530,Lookup_table!B:B,Lookup_table!C:C)</f>
        <v>Data</v>
      </c>
      <c r="D3530" t="s">
        <v>22</v>
      </c>
      <c r="E3530" t="s">
        <v>40</v>
      </c>
      <c r="F3530" t="s">
        <v>44</v>
      </c>
      <c r="G3530" t="s">
        <v>17</v>
      </c>
      <c r="H3530" t="str">
        <f t="shared" si="220"/>
        <v>Remote</v>
      </c>
      <c r="I3530" t="s">
        <v>26</v>
      </c>
      <c r="J3530" t="str">
        <f t="shared" si="221"/>
        <v>3-6 yrs</v>
      </c>
      <c r="K3530">
        <f t="shared" ca="1" si="223"/>
        <v>6</v>
      </c>
      <c r="L3530" t="s">
        <v>27</v>
      </c>
      <c r="M3530">
        <v>0</v>
      </c>
      <c r="N3530">
        <v>0</v>
      </c>
      <c r="O3530">
        <v>1</v>
      </c>
      <c r="P3530">
        <v>0</v>
      </c>
      <c r="Q3530">
        <v>1</v>
      </c>
      <c r="R3530">
        <f>SUM(M3530:N3530:O3530:P3530:Q3530)</f>
        <v>2</v>
      </c>
      <c r="S3530" s="1">
        <v>124543</v>
      </c>
      <c r="T3530" s="1" t="str">
        <f t="shared" si="222"/>
        <v>High</v>
      </c>
      <c r="U3530">
        <v>8</v>
      </c>
      <c r="V3530">
        <v>2025</v>
      </c>
      <c r="W3530" t="s">
        <v>20</v>
      </c>
      <c r="X3530">
        <v>2</v>
      </c>
    </row>
    <row r="3531" spans="1:24" x14ac:dyDescent="0.3">
      <c r="A3531">
        <v>3530</v>
      </c>
      <c r="B3531" t="s">
        <v>31</v>
      </c>
      <c r="C3531" t="str">
        <f>_xlfn.XLOOKUP(B3531,Lookup_table!B:B,Lookup_table!C:C)</f>
        <v>Business</v>
      </c>
      <c r="D3531" t="s">
        <v>34</v>
      </c>
      <c r="E3531" t="s">
        <v>23</v>
      </c>
      <c r="F3531" t="s">
        <v>29</v>
      </c>
      <c r="G3531" t="s">
        <v>25</v>
      </c>
      <c r="H3531" t="str">
        <f t="shared" si="220"/>
        <v>Onsite/Hybrid</v>
      </c>
      <c r="I3531" t="s">
        <v>35</v>
      </c>
      <c r="J3531" t="str">
        <f t="shared" si="221"/>
        <v>0-2 yrs</v>
      </c>
      <c r="K3531">
        <f t="shared" ca="1" si="223"/>
        <v>0</v>
      </c>
      <c r="L3531" t="s">
        <v>39</v>
      </c>
      <c r="M3531">
        <v>1</v>
      </c>
      <c r="N3531">
        <v>0</v>
      </c>
      <c r="O3531">
        <v>1</v>
      </c>
      <c r="P3531">
        <v>0</v>
      </c>
      <c r="Q3531">
        <v>1</v>
      </c>
      <c r="R3531">
        <f>SUM(M3531:N3531:O3531:P3531:Q3531)</f>
        <v>3</v>
      </c>
      <c r="S3531" s="1">
        <v>77949</v>
      </c>
      <c r="T3531" s="1" t="str">
        <f t="shared" si="222"/>
        <v>Medium</v>
      </c>
      <c r="U3531">
        <v>10</v>
      </c>
      <c r="V3531">
        <v>2020</v>
      </c>
      <c r="W3531" t="s">
        <v>20</v>
      </c>
      <c r="X3531">
        <v>4</v>
      </c>
    </row>
    <row r="3532" spans="1:24" x14ac:dyDescent="0.3">
      <c r="A3532">
        <v>3531</v>
      </c>
      <c r="B3532" t="s">
        <v>33</v>
      </c>
      <c r="C3532" t="str">
        <f>_xlfn.XLOOKUP(B3532,Lookup_table!B:B,Lookup_table!C:C)</f>
        <v>Data</v>
      </c>
      <c r="D3532" t="s">
        <v>22</v>
      </c>
      <c r="E3532" t="s">
        <v>38</v>
      </c>
      <c r="F3532" t="s">
        <v>24</v>
      </c>
      <c r="G3532" t="s">
        <v>25</v>
      </c>
      <c r="H3532" t="str">
        <f t="shared" si="220"/>
        <v>Onsite/Hybrid</v>
      </c>
      <c r="I3532" t="s">
        <v>26</v>
      </c>
      <c r="J3532" t="str">
        <f t="shared" si="221"/>
        <v>3-6 yrs</v>
      </c>
      <c r="K3532">
        <f t="shared" ca="1" si="223"/>
        <v>5</v>
      </c>
      <c r="L3532" t="s">
        <v>19</v>
      </c>
      <c r="M3532">
        <v>1</v>
      </c>
      <c r="N3532">
        <v>0</v>
      </c>
      <c r="O3532">
        <v>1</v>
      </c>
      <c r="P3532">
        <v>0</v>
      </c>
      <c r="Q3532">
        <v>1</v>
      </c>
      <c r="R3532">
        <f>SUM(M3532:N3532:O3532:P3532:Q3532)</f>
        <v>3</v>
      </c>
      <c r="S3532" s="1">
        <v>119693</v>
      </c>
      <c r="T3532" s="1" t="str">
        <f t="shared" si="222"/>
        <v>Medium</v>
      </c>
      <c r="U3532">
        <v>2</v>
      </c>
      <c r="V3532">
        <v>2026</v>
      </c>
      <c r="W3532" t="s">
        <v>28</v>
      </c>
      <c r="X3532">
        <v>9</v>
      </c>
    </row>
    <row r="3533" spans="1:24" x14ac:dyDescent="0.3">
      <c r="A3533">
        <v>3532</v>
      </c>
      <c r="B3533" t="s">
        <v>36</v>
      </c>
      <c r="C3533" t="str">
        <f>_xlfn.XLOOKUP(B3533,Lookup_table!B:B,Lookup_table!C:C)</f>
        <v>Data</v>
      </c>
      <c r="D3533" t="s">
        <v>34</v>
      </c>
      <c r="E3533" t="s">
        <v>40</v>
      </c>
      <c r="F3533" t="s">
        <v>52</v>
      </c>
      <c r="G3533" t="s">
        <v>17</v>
      </c>
      <c r="H3533" t="str">
        <f t="shared" si="220"/>
        <v>Remote</v>
      </c>
      <c r="I3533" t="s">
        <v>35</v>
      </c>
      <c r="J3533" t="str">
        <f t="shared" si="221"/>
        <v>0-2 yrs</v>
      </c>
      <c r="K3533">
        <f t="shared" ca="1" si="223"/>
        <v>2</v>
      </c>
      <c r="L3533" t="s">
        <v>27</v>
      </c>
      <c r="M3533">
        <v>1</v>
      </c>
      <c r="N3533">
        <v>0</v>
      </c>
      <c r="O3533">
        <v>1</v>
      </c>
      <c r="P3533">
        <v>1</v>
      </c>
      <c r="Q3533">
        <v>1</v>
      </c>
      <c r="R3533">
        <f>SUM(M3533:N3533:O3533:P3533:Q3533)</f>
        <v>4</v>
      </c>
      <c r="S3533" s="1">
        <v>91198</v>
      </c>
      <c r="T3533" s="1" t="str">
        <f t="shared" si="222"/>
        <v>Medium</v>
      </c>
      <c r="U3533">
        <v>6</v>
      </c>
      <c r="V3533">
        <v>2023</v>
      </c>
      <c r="W3533" t="s">
        <v>28</v>
      </c>
      <c r="X3533">
        <v>8</v>
      </c>
    </row>
    <row r="3534" spans="1:24" x14ac:dyDescent="0.3">
      <c r="A3534">
        <v>3533</v>
      </c>
      <c r="B3534" t="s">
        <v>21</v>
      </c>
      <c r="C3534" t="str">
        <f>_xlfn.XLOOKUP(B3534,Lookup_table!B:B,Lookup_table!C:C)</f>
        <v>AI</v>
      </c>
      <c r="D3534" t="s">
        <v>14</v>
      </c>
      <c r="E3534" t="s">
        <v>38</v>
      </c>
      <c r="F3534" t="s">
        <v>44</v>
      </c>
      <c r="G3534" t="s">
        <v>25</v>
      </c>
      <c r="H3534" t="str">
        <f t="shared" si="220"/>
        <v>Onsite/Hybrid</v>
      </c>
      <c r="I3534" t="s">
        <v>35</v>
      </c>
      <c r="J3534" t="str">
        <f t="shared" si="221"/>
        <v>0-2 yrs</v>
      </c>
      <c r="K3534">
        <f t="shared" ca="1" si="223"/>
        <v>0</v>
      </c>
      <c r="L3534" t="s">
        <v>39</v>
      </c>
      <c r="M3534">
        <v>1</v>
      </c>
      <c r="N3534">
        <v>0</v>
      </c>
      <c r="O3534">
        <v>0</v>
      </c>
      <c r="P3534">
        <v>1</v>
      </c>
      <c r="Q3534">
        <v>1</v>
      </c>
      <c r="R3534">
        <f>SUM(M3534:N3534:O3534:P3534:Q3534)</f>
        <v>3</v>
      </c>
      <c r="S3534" s="1">
        <v>117529</v>
      </c>
      <c r="T3534" s="1" t="str">
        <f t="shared" si="222"/>
        <v>Medium</v>
      </c>
      <c r="U3534">
        <v>6</v>
      </c>
      <c r="V3534">
        <v>2020</v>
      </c>
      <c r="W3534" t="s">
        <v>34</v>
      </c>
      <c r="X3534">
        <v>3</v>
      </c>
    </row>
    <row r="3535" spans="1:24" x14ac:dyDescent="0.3">
      <c r="A3535">
        <v>3534</v>
      </c>
      <c r="B3535" t="s">
        <v>41</v>
      </c>
      <c r="C3535" t="str">
        <f>_xlfn.XLOOKUP(B3535,Lookup_table!B:B,Lookup_table!C:C)</f>
        <v>Data</v>
      </c>
      <c r="D3535" t="s">
        <v>22</v>
      </c>
      <c r="E3535" t="s">
        <v>32</v>
      </c>
      <c r="F3535" t="s">
        <v>24</v>
      </c>
      <c r="G3535" t="s">
        <v>25</v>
      </c>
      <c r="H3535" t="str">
        <f t="shared" si="220"/>
        <v>Onsite/Hybrid</v>
      </c>
      <c r="I3535" t="s">
        <v>35</v>
      </c>
      <c r="J3535" t="str">
        <f t="shared" si="221"/>
        <v>0-2 yrs</v>
      </c>
      <c r="K3535">
        <f t="shared" ca="1" si="223"/>
        <v>2</v>
      </c>
      <c r="L3535" t="s">
        <v>19</v>
      </c>
      <c r="M3535">
        <v>1</v>
      </c>
      <c r="N3535">
        <v>1</v>
      </c>
      <c r="O3535">
        <v>0</v>
      </c>
      <c r="P3535">
        <v>1</v>
      </c>
      <c r="Q3535">
        <v>1</v>
      </c>
      <c r="R3535">
        <f>SUM(M3535:N3535:O3535:P3535:Q3535)</f>
        <v>4</v>
      </c>
      <c r="S3535" s="1">
        <v>94210</v>
      </c>
      <c r="T3535" s="1" t="str">
        <f t="shared" si="222"/>
        <v>Medium</v>
      </c>
      <c r="U3535">
        <v>4</v>
      </c>
      <c r="V3535">
        <v>2021</v>
      </c>
      <c r="W3535" t="s">
        <v>20</v>
      </c>
      <c r="X3535">
        <v>1</v>
      </c>
    </row>
    <row r="3536" spans="1:24" x14ac:dyDescent="0.3">
      <c r="A3536">
        <v>3535</v>
      </c>
      <c r="B3536" t="s">
        <v>50</v>
      </c>
      <c r="C3536" t="str">
        <f>_xlfn.XLOOKUP(B3536,Lookup_table!B:B,Lookup_table!C:C)</f>
        <v>AI</v>
      </c>
      <c r="D3536" t="s">
        <v>34</v>
      </c>
      <c r="E3536" t="s">
        <v>40</v>
      </c>
      <c r="F3536" t="s">
        <v>24</v>
      </c>
      <c r="G3536" t="s">
        <v>30</v>
      </c>
      <c r="H3536" t="str">
        <f t="shared" si="220"/>
        <v>Onsite/Hybrid</v>
      </c>
      <c r="I3536" t="s">
        <v>18</v>
      </c>
      <c r="J3536" t="str">
        <f t="shared" si="221"/>
        <v>7+ yrs</v>
      </c>
      <c r="K3536">
        <f t="shared" ca="1" si="223"/>
        <v>14</v>
      </c>
      <c r="L3536" t="s">
        <v>19</v>
      </c>
      <c r="M3536">
        <v>0</v>
      </c>
      <c r="N3536">
        <v>0</v>
      </c>
      <c r="O3536">
        <v>0</v>
      </c>
      <c r="P3536">
        <v>1</v>
      </c>
      <c r="Q3536">
        <v>1</v>
      </c>
      <c r="R3536">
        <f>SUM(M3536:N3536:O3536:P3536:Q3536)</f>
        <v>2</v>
      </c>
      <c r="S3536" s="1">
        <v>165461</v>
      </c>
      <c r="T3536" s="1" t="str">
        <f t="shared" si="222"/>
        <v>High</v>
      </c>
      <c r="U3536">
        <v>4</v>
      </c>
      <c r="V3536">
        <v>2023</v>
      </c>
      <c r="W3536" t="s">
        <v>28</v>
      </c>
      <c r="X3536">
        <v>8</v>
      </c>
    </row>
    <row r="3537" spans="1:24" x14ac:dyDescent="0.3">
      <c r="A3537">
        <v>3536</v>
      </c>
      <c r="B3537" t="s">
        <v>31</v>
      </c>
      <c r="C3537" t="str">
        <f>_xlfn.XLOOKUP(B3537,Lookup_table!B:B,Lookup_table!C:C)</f>
        <v>Business</v>
      </c>
      <c r="D3537" t="s">
        <v>37</v>
      </c>
      <c r="E3537" t="s">
        <v>23</v>
      </c>
      <c r="F3537" t="s">
        <v>24</v>
      </c>
      <c r="G3537" t="s">
        <v>30</v>
      </c>
      <c r="H3537" t="str">
        <f t="shared" si="220"/>
        <v>Onsite/Hybrid</v>
      </c>
      <c r="I3537" t="s">
        <v>18</v>
      </c>
      <c r="J3537" t="str">
        <f t="shared" si="221"/>
        <v>7+ yrs</v>
      </c>
      <c r="K3537">
        <f t="shared" ca="1" si="223"/>
        <v>7</v>
      </c>
      <c r="L3537" t="s">
        <v>27</v>
      </c>
      <c r="M3537">
        <v>0</v>
      </c>
      <c r="N3537">
        <v>0</v>
      </c>
      <c r="O3537">
        <v>0</v>
      </c>
      <c r="P3537">
        <v>1</v>
      </c>
      <c r="Q3537">
        <v>1</v>
      </c>
      <c r="R3537">
        <f>SUM(M3537:N3537:O3537:P3537:Q3537)</f>
        <v>2</v>
      </c>
      <c r="S3537" s="1">
        <v>129352</v>
      </c>
      <c r="T3537" s="1" t="str">
        <f t="shared" si="222"/>
        <v>High</v>
      </c>
      <c r="U3537">
        <v>12</v>
      </c>
      <c r="V3537">
        <v>2022</v>
      </c>
      <c r="W3537" t="s">
        <v>34</v>
      </c>
      <c r="X3537">
        <v>4</v>
      </c>
    </row>
    <row r="3538" spans="1:24" x14ac:dyDescent="0.3">
      <c r="A3538">
        <v>3537</v>
      </c>
      <c r="B3538" t="s">
        <v>31</v>
      </c>
      <c r="C3538" t="str">
        <f>_xlfn.XLOOKUP(B3538,Lookup_table!B:B,Lookup_table!C:C)</f>
        <v>Business</v>
      </c>
      <c r="D3538" t="s">
        <v>34</v>
      </c>
      <c r="E3538" t="s">
        <v>23</v>
      </c>
      <c r="F3538" t="s">
        <v>44</v>
      </c>
      <c r="G3538" t="s">
        <v>30</v>
      </c>
      <c r="H3538" t="str">
        <f t="shared" si="220"/>
        <v>Onsite/Hybrid</v>
      </c>
      <c r="I3538" t="s">
        <v>26</v>
      </c>
      <c r="J3538" t="str">
        <f t="shared" si="221"/>
        <v>3-6 yrs</v>
      </c>
      <c r="K3538">
        <f t="shared" ca="1" si="223"/>
        <v>4</v>
      </c>
      <c r="L3538" t="s">
        <v>27</v>
      </c>
      <c r="M3538">
        <v>1</v>
      </c>
      <c r="N3538">
        <v>0</v>
      </c>
      <c r="O3538">
        <v>1</v>
      </c>
      <c r="P3538">
        <v>1</v>
      </c>
      <c r="Q3538">
        <v>1</v>
      </c>
      <c r="R3538">
        <f>SUM(M3538:N3538:O3538:P3538:Q3538)</f>
        <v>4</v>
      </c>
      <c r="S3538" s="1">
        <v>119778</v>
      </c>
      <c r="T3538" s="1" t="str">
        <f t="shared" si="222"/>
        <v>Medium</v>
      </c>
      <c r="U3538">
        <v>11</v>
      </c>
      <c r="V3538">
        <v>2024</v>
      </c>
      <c r="W3538" t="s">
        <v>28</v>
      </c>
      <c r="X3538">
        <v>7</v>
      </c>
    </row>
    <row r="3539" spans="1:24" x14ac:dyDescent="0.3">
      <c r="A3539">
        <v>3538</v>
      </c>
      <c r="B3539" t="s">
        <v>31</v>
      </c>
      <c r="C3539" t="str">
        <f>_xlfn.XLOOKUP(B3539,Lookup_table!B:B,Lookup_table!C:C)</f>
        <v>Business</v>
      </c>
      <c r="D3539" t="s">
        <v>22</v>
      </c>
      <c r="E3539" t="s">
        <v>38</v>
      </c>
      <c r="F3539" t="s">
        <v>52</v>
      </c>
      <c r="G3539" t="s">
        <v>25</v>
      </c>
      <c r="H3539" t="str">
        <f t="shared" si="220"/>
        <v>Onsite/Hybrid</v>
      </c>
      <c r="I3539" t="s">
        <v>18</v>
      </c>
      <c r="J3539" t="str">
        <f t="shared" si="221"/>
        <v>7+ yrs</v>
      </c>
      <c r="K3539">
        <f t="shared" ca="1" si="223"/>
        <v>14</v>
      </c>
      <c r="L3539" t="s">
        <v>27</v>
      </c>
      <c r="M3539">
        <v>0</v>
      </c>
      <c r="N3539">
        <v>1</v>
      </c>
      <c r="O3539">
        <v>0</v>
      </c>
      <c r="P3539">
        <v>1</v>
      </c>
      <c r="Q3539">
        <v>0</v>
      </c>
      <c r="R3539">
        <f>SUM(M3539:N3539:O3539:P3539:Q3539)</f>
        <v>2</v>
      </c>
      <c r="S3539" s="1">
        <v>137655</v>
      </c>
      <c r="T3539" s="1" t="str">
        <f t="shared" si="222"/>
        <v>High</v>
      </c>
      <c r="U3539">
        <v>6</v>
      </c>
      <c r="V3539">
        <v>2021</v>
      </c>
      <c r="W3539" t="s">
        <v>20</v>
      </c>
      <c r="X3539">
        <v>6</v>
      </c>
    </row>
    <row r="3540" spans="1:24" x14ac:dyDescent="0.3">
      <c r="A3540">
        <v>3539</v>
      </c>
      <c r="B3540" t="s">
        <v>31</v>
      </c>
      <c r="C3540" t="str">
        <f>_xlfn.XLOOKUP(B3540,Lookup_table!B:B,Lookup_table!C:C)</f>
        <v>Business</v>
      </c>
      <c r="D3540" t="s">
        <v>34</v>
      </c>
      <c r="E3540" t="s">
        <v>40</v>
      </c>
      <c r="F3540" t="s">
        <v>16</v>
      </c>
      <c r="G3540" t="s">
        <v>30</v>
      </c>
      <c r="H3540" t="str">
        <f t="shared" si="220"/>
        <v>Onsite/Hybrid</v>
      </c>
      <c r="I3540" t="s">
        <v>18</v>
      </c>
      <c r="J3540" t="str">
        <f t="shared" si="221"/>
        <v>7+ yrs</v>
      </c>
      <c r="K3540">
        <f t="shared" ca="1" si="223"/>
        <v>9</v>
      </c>
      <c r="L3540" t="s">
        <v>39</v>
      </c>
      <c r="M3540">
        <v>1</v>
      </c>
      <c r="N3540">
        <v>1</v>
      </c>
      <c r="O3540">
        <v>1</v>
      </c>
      <c r="P3540">
        <v>0</v>
      </c>
      <c r="Q3540">
        <v>1</v>
      </c>
      <c r="R3540">
        <f>SUM(M3540:N3540:O3540:P3540:Q3540)</f>
        <v>4</v>
      </c>
      <c r="S3540" s="1">
        <v>128699</v>
      </c>
      <c r="T3540" s="1" t="str">
        <f t="shared" si="222"/>
        <v>High</v>
      </c>
      <c r="U3540">
        <v>4</v>
      </c>
      <c r="V3540">
        <v>2022</v>
      </c>
      <c r="W3540" t="s">
        <v>20</v>
      </c>
      <c r="X3540">
        <v>4</v>
      </c>
    </row>
    <row r="3541" spans="1:24" x14ac:dyDescent="0.3">
      <c r="A3541">
        <v>3540</v>
      </c>
      <c r="B3541" t="s">
        <v>50</v>
      </c>
      <c r="C3541" t="str">
        <f>_xlfn.XLOOKUP(B3541,Lookup_table!B:B,Lookup_table!C:C)</f>
        <v>AI</v>
      </c>
      <c r="D3541" t="s">
        <v>34</v>
      </c>
      <c r="E3541" t="s">
        <v>42</v>
      </c>
      <c r="F3541" t="s">
        <v>16</v>
      </c>
      <c r="G3541" t="s">
        <v>17</v>
      </c>
      <c r="H3541" t="str">
        <f t="shared" si="220"/>
        <v>Remote</v>
      </c>
      <c r="I3541" t="s">
        <v>26</v>
      </c>
      <c r="J3541" t="str">
        <f t="shared" si="221"/>
        <v>3-6 yrs</v>
      </c>
      <c r="K3541">
        <f t="shared" ca="1" si="223"/>
        <v>4</v>
      </c>
      <c r="L3541" t="s">
        <v>39</v>
      </c>
      <c r="M3541">
        <v>1</v>
      </c>
      <c r="N3541">
        <v>0</v>
      </c>
      <c r="O3541">
        <v>0</v>
      </c>
      <c r="P3541">
        <v>1</v>
      </c>
      <c r="Q3541">
        <v>1</v>
      </c>
      <c r="R3541">
        <f>SUM(M3541:N3541:O3541:P3541:Q3541)</f>
        <v>3</v>
      </c>
      <c r="S3541" s="1">
        <v>141591</v>
      </c>
      <c r="T3541" s="1" t="str">
        <f t="shared" si="222"/>
        <v>High</v>
      </c>
      <c r="U3541">
        <v>5</v>
      </c>
      <c r="V3541">
        <v>2026</v>
      </c>
      <c r="W3541" t="s">
        <v>34</v>
      </c>
      <c r="X3541">
        <v>1</v>
      </c>
    </row>
    <row r="3542" spans="1:24" x14ac:dyDescent="0.3">
      <c r="A3542">
        <v>3541</v>
      </c>
      <c r="B3542" t="s">
        <v>33</v>
      </c>
      <c r="C3542" t="str">
        <f>_xlfn.XLOOKUP(B3542,Lookup_table!B:B,Lookup_table!C:C)</f>
        <v>Data</v>
      </c>
      <c r="D3542" t="s">
        <v>14</v>
      </c>
      <c r="E3542" t="s">
        <v>40</v>
      </c>
      <c r="F3542" t="s">
        <v>44</v>
      </c>
      <c r="G3542" t="s">
        <v>30</v>
      </c>
      <c r="H3542" t="str">
        <f t="shared" si="220"/>
        <v>Onsite/Hybrid</v>
      </c>
      <c r="I3542" t="s">
        <v>35</v>
      </c>
      <c r="J3542" t="str">
        <f t="shared" si="221"/>
        <v>0-2 yrs</v>
      </c>
      <c r="K3542">
        <f t="shared" ca="1" si="223"/>
        <v>0</v>
      </c>
      <c r="L3542" t="s">
        <v>19</v>
      </c>
      <c r="M3542">
        <v>0</v>
      </c>
      <c r="N3542">
        <v>0</v>
      </c>
      <c r="O3542">
        <v>1</v>
      </c>
      <c r="P3542">
        <v>1</v>
      </c>
      <c r="Q3542">
        <v>1</v>
      </c>
      <c r="R3542">
        <f>SUM(M3542:N3542:O3542:P3542:Q3542)</f>
        <v>3</v>
      </c>
      <c r="S3542" s="1">
        <v>86620</v>
      </c>
      <c r="T3542" s="1" t="str">
        <f t="shared" si="222"/>
        <v>Medium</v>
      </c>
      <c r="U3542">
        <v>8</v>
      </c>
      <c r="V3542">
        <v>2024</v>
      </c>
      <c r="W3542" t="s">
        <v>28</v>
      </c>
      <c r="X3542">
        <v>4</v>
      </c>
    </row>
    <row r="3543" spans="1:24" x14ac:dyDescent="0.3">
      <c r="A3543">
        <v>3542</v>
      </c>
      <c r="B3543" t="s">
        <v>41</v>
      </c>
      <c r="C3543" t="str">
        <f>_xlfn.XLOOKUP(B3543,Lookup_table!B:B,Lookup_table!C:C)</f>
        <v>Data</v>
      </c>
      <c r="D3543" t="s">
        <v>34</v>
      </c>
      <c r="E3543" t="s">
        <v>40</v>
      </c>
      <c r="F3543" t="s">
        <v>44</v>
      </c>
      <c r="G3543" t="s">
        <v>17</v>
      </c>
      <c r="H3543" t="str">
        <f t="shared" si="220"/>
        <v>Remote</v>
      </c>
      <c r="I3543" t="s">
        <v>35</v>
      </c>
      <c r="J3543" t="str">
        <f t="shared" si="221"/>
        <v>0-2 yrs</v>
      </c>
      <c r="K3543">
        <f t="shared" ca="1" si="223"/>
        <v>0</v>
      </c>
      <c r="L3543" t="s">
        <v>19</v>
      </c>
      <c r="M3543">
        <v>0</v>
      </c>
      <c r="N3543">
        <v>0</v>
      </c>
      <c r="O3543">
        <v>0</v>
      </c>
      <c r="P3543">
        <v>1</v>
      </c>
      <c r="Q3543">
        <v>1</v>
      </c>
      <c r="R3543">
        <f>SUM(M3543:N3543:O3543:P3543:Q3543)</f>
        <v>2</v>
      </c>
      <c r="S3543" s="1">
        <v>78379</v>
      </c>
      <c r="T3543" s="1" t="str">
        <f t="shared" si="222"/>
        <v>Medium</v>
      </c>
      <c r="U3543">
        <v>5</v>
      </c>
      <c r="V3543">
        <v>2022</v>
      </c>
      <c r="W3543" t="s">
        <v>28</v>
      </c>
      <c r="X3543">
        <v>9</v>
      </c>
    </row>
    <row r="3544" spans="1:24" x14ac:dyDescent="0.3">
      <c r="A3544">
        <v>3543</v>
      </c>
      <c r="B3544" t="s">
        <v>36</v>
      </c>
      <c r="C3544" t="str">
        <f>_xlfn.XLOOKUP(B3544,Lookup_table!B:B,Lookup_table!C:C)</f>
        <v>Data</v>
      </c>
      <c r="D3544" t="s">
        <v>34</v>
      </c>
      <c r="E3544" t="s">
        <v>15</v>
      </c>
      <c r="F3544" t="s">
        <v>29</v>
      </c>
      <c r="G3544" t="s">
        <v>30</v>
      </c>
      <c r="H3544" t="str">
        <f t="shared" si="220"/>
        <v>Onsite/Hybrid</v>
      </c>
      <c r="I3544" t="s">
        <v>35</v>
      </c>
      <c r="J3544" t="str">
        <f t="shared" si="221"/>
        <v>0-2 yrs</v>
      </c>
      <c r="K3544">
        <f t="shared" ca="1" si="223"/>
        <v>2</v>
      </c>
      <c r="L3544" t="s">
        <v>19</v>
      </c>
      <c r="M3544">
        <v>0</v>
      </c>
      <c r="N3544">
        <v>0</v>
      </c>
      <c r="O3544">
        <v>0</v>
      </c>
      <c r="P3544">
        <v>0</v>
      </c>
      <c r="Q3544">
        <v>1</v>
      </c>
      <c r="R3544">
        <f>SUM(M3544:N3544:O3544:P3544:Q3544)</f>
        <v>1</v>
      </c>
      <c r="S3544" s="1">
        <v>57007</v>
      </c>
      <c r="T3544" s="1" t="str">
        <f t="shared" si="222"/>
        <v>Low</v>
      </c>
      <c r="U3544">
        <v>12</v>
      </c>
      <c r="V3544">
        <v>2020</v>
      </c>
      <c r="W3544" t="s">
        <v>34</v>
      </c>
      <c r="X3544">
        <v>2</v>
      </c>
    </row>
    <row r="3545" spans="1:24" x14ac:dyDescent="0.3">
      <c r="A3545">
        <v>3544</v>
      </c>
      <c r="B3545" t="s">
        <v>36</v>
      </c>
      <c r="C3545" t="str">
        <f>_xlfn.XLOOKUP(B3545,Lookup_table!B:B,Lookup_table!C:C)</f>
        <v>Data</v>
      </c>
      <c r="D3545" t="s">
        <v>14</v>
      </c>
      <c r="E3545" t="s">
        <v>23</v>
      </c>
      <c r="F3545" t="s">
        <v>43</v>
      </c>
      <c r="G3545" t="s">
        <v>25</v>
      </c>
      <c r="H3545" t="str">
        <f t="shared" si="220"/>
        <v>Onsite/Hybrid</v>
      </c>
      <c r="I3545" t="s">
        <v>18</v>
      </c>
      <c r="J3545" t="str">
        <f t="shared" si="221"/>
        <v>7+ yrs</v>
      </c>
      <c r="K3545">
        <f t="shared" ca="1" si="223"/>
        <v>10</v>
      </c>
      <c r="L3545" t="s">
        <v>19</v>
      </c>
      <c r="M3545">
        <v>1</v>
      </c>
      <c r="N3545">
        <v>1</v>
      </c>
      <c r="O3545">
        <v>1</v>
      </c>
      <c r="P3545">
        <v>1</v>
      </c>
      <c r="Q3545">
        <v>1</v>
      </c>
      <c r="R3545">
        <f>SUM(M3545:N3545:O3545:P3545:Q3545)</f>
        <v>5</v>
      </c>
      <c r="S3545" s="1">
        <v>137075</v>
      </c>
      <c r="T3545" s="1" t="str">
        <f t="shared" si="222"/>
        <v>High</v>
      </c>
      <c r="U3545">
        <v>11</v>
      </c>
      <c r="V3545">
        <v>2020</v>
      </c>
      <c r="W3545" t="s">
        <v>28</v>
      </c>
      <c r="X3545">
        <v>7</v>
      </c>
    </row>
    <row r="3546" spans="1:24" x14ac:dyDescent="0.3">
      <c r="A3546">
        <v>3545</v>
      </c>
      <c r="B3546" t="s">
        <v>33</v>
      </c>
      <c r="C3546" t="str">
        <f>_xlfn.XLOOKUP(B3546,Lookup_table!B:B,Lookup_table!C:C)</f>
        <v>Data</v>
      </c>
      <c r="D3546" t="s">
        <v>37</v>
      </c>
      <c r="E3546" t="s">
        <v>23</v>
      </c>
      <c r="F3546" t="s">
        <v>29</v>
      </c>
      <c r="G3546" t="s">
        <v>25</v>
      </c>
      <c r="H3546" t="str">
        <f t="shared" si="220"/>
        <v>Onsite/Hybrid</v>
      </c>
      <c r="I3546" t="s">
        <v>35</v>
      </c>
      <c r="J3546" t="str">
        <f t="shared" si="221"/>
        <v>0-2 yrs</v>
      </c>
      <c r="K3546">
        <f t="shared" ca="1" si="223"/>
        <v>0</v>
      </c>
      <c r="L3546" t="s">
        <v>39</v>
      </c>
      <c r="M3546">
        <v>0</v>
      </c>
      <c r="N3546">
        <v>1</v>
      </c>
      <c r="O3546">
        <v>1</v>
      </c>
      <c r="P3546">
        <v>0</v>
      </c>
      <c r="Q3546">
        <v>0</v>
      </c>
      <c r="R3546">
        <f>SUM(M3546:N3546:O3546:P3546:Q3546)</f>
        <v>2</v>
      </c>
      <c r="S3546" s="1">
        <v>63268</v>
      </c>
      <c r="T3546" s="1" t="str">
        <f t="shared" si="222"/>
        <v>Low</v>
      </c>
      <c r="U3546">
        <v>5</v>
      </c>
      <c r="V3546">
        <v>2023</v>
      </c>
      <c r="W3546" t="s">
        <v>20</v>
      </c>
      <c r="X3546">
        <v>2</v>
      </c>
    </row>
    <row r="3547" spans="1:24" x14ac:dyDescent="0.3">
      <c r="A3547">
        <v>3546</v>
      </c>
      <c r="B3547" t="s">
        <v>21</v>
      </c>
      <c r="C3547" t="str">
        <f>_xlfn.XLOOKUP(B3547,Lookup_table!B:B,Lookup_table!C:C)</f>
        <v>AI</v>
      </c>
      <c r="D3547" t="s">
        <v>34</v>
      </c>
      <c r="E3547" t="s">
        <v>32</v>
      </c>
      <c r="F3547" t="s">
        <v>44</v>
      </c>
      <c r="G3547" t="s">
        <v>17</v>
      </c>
      <c r="H3547" t="str">
        <f t="shared" si="220"/>
        <v>Remote</v>
      </c>
      <c r="I3547" t="s">
        <v>35</v>
      </c>
      <c r="J3547" t="str">
        <f t="shared" si="221"/>
        <v>0-2 yrs</v>
      </c>
      <c r="K3547">
        <f t="shared" ca="1" si="223"/>
        <v>0</v>
      </c>
      <c r="L3547" t="s">
        <v>27</v>
      </c>
      <c r="M3547">
        <v>1</v>
      </c>
      <c r="N3547">
        <v>1</v>
      </c>
      <c r="O3547">
        <v>0</v>
      </c>
      <c r="P3547">
        <v>0</v>
      </c>
      <c r="Q3547">
        <v>0</v>
      </c>
      <c r="R3547">
        <f>SUM(M3547:N3547:O3547:P3547:Q3547)</f>
        <v>2</v>
      </c>
      <c r="S3547" s="1">
        <v>94640</v>
      </c>
      <c r="T3547" s="1" t="str">
        <f t="shared" si="222"/>
        <v>Medium</v>
      </c>
      <c r="U3547">
        <v>3</v>
      </c>
      <c r="V3547">
        <v>2024</v>
      </c>
      <c r="W3547" t="s">
        <v>20</v>
      </c>
      <c r="X3547">
        <v>4</v>
      </c>
    </row>
    <row r="3548" spans="1:24" x14ac:dyDescent="0.3">
      <c r="A3548">
        <v>3547</v>
      </c>
      <c r="B3548" t="s">
        <v>31</v>
      </c>
      <c r="C3548" t="str">
        <f>_xlfn.XLOOKUP(B3548,Lookup_table!B:B,Lookup_table!C:C)</f>
        <v>Business</v>
      </c>
      <c r="D3548" t="s">
        <v>22</v>
      </c>
      <c r="E3548" t="s">
        <v>32</v>
      </c>
      <c r="F3548" t="s">
        <v>44</v>
      </c>
      <c r="G3548" t="s">
        <v>17</v>
      </c>
      <c r="H3548" t="str">
        <f t="shared" si="220"/>
        <v>Remote</v>
      </c>
      <c r="I3548" t="s">
        <v>18</v>
      </c>
      <c r="J3548" t="str">
        <f t="shared" si="221"/>
        <v>7+ yrs</v>
      </c>
      <c r="K3548">
        <f t="shared" ca="1" si="223"/>
        <v>8</v>
      </c>
      <c r="L3548" t="s">
        <v>27</v>
      </c>
      <c r="M3548">
        <v>0</v>
      </c>
      <c r="N3548">
        <v>1</v>
      </c>
      <c r="O3548">
        <v>0</v>
      </c>
      <c r="P3548">
        <v>1</v>
      </c>
      <c r="Q3548">
        <v>1</v>
      </c>
      <c r="R3548">
        <f>SUM(M3548:N3548:O3548:P3548:Q3548)</f>
        <v>3</v>
      </c>
      <c r="S3548" s="1">
        <v>145110</v>
      </c>
      <c r="T3548" s="1" t="str">
        <f t="shared" si="222"/>
        <v>High</v>
      </c>
      <c r="U3548">
        <v>2</v>
      </c>
      <c r="V3548">
        <v>2025</v>
      </c>
      <c r="W3548" t="s">
        <v>20</v>
      </c>
      <c r="X3548">
        <v>3</v>
      </c>
    </row>
    <row r="3549" spans="1:24" x14ac:dyDescent="0.3">
      <c r="A3549">
        <v>3548</v>
      </c>
      <c r="B3549" t="s">
        <v>50</v>
      </c>
      <c r="C3549" t="str">
        <f>_xlfn.XLOOKUP(B3549,Lookup_table!B:B,Lookup_table!C:C)</f>
        <v>AI</v>
      </c>
      <c r="D3549" t="s">
        <v>22</v>
      </c>
      <c r="E3549" t="s">
        <v>32</v>
      </c>
      <c r="F3549" t="s">
        <v>51</v>
      </c>
      <c r="G3549" t="s">
        <v>30</v>
      </c>
      <c r="H3549" t="str">
        <f t="shared" si="220"/>
        <v>Onsite/Hybrid</v>
      </c>
      <c r="I3549" t="s">
        <v>35</v>
      </c>
      <c r="J3549" t="str">
        <f t="shared" si="221"/>
        <v>0-2 yrs</v>
      </c>
      <c r="K3549">
        <f t="shared" ca="1" si="223"/>
        <v>0</v>
      </c>
      <c r="L3549" t="s">
        <v>19</v>
      </c>
      <c r="M3549">
        <v>1</v>
      </c>
      <c r="N3549">
        <v>0</v>
      </c>
      <c r="O3549">
        <v>0</v>
      </c>
      <c r="P3549">
        <v>1</v>
      </c>
      <c r="Q3549">
        <v>1</v>
      </c>
      <c r="R3549">
        <f>SUM(M3549:N3549:O3549:P3549:Q3549)</f>
        <v>3</v>
      </c>
      <c r="S3549" s="1">
        <v>137931</v>
      </c>
      <c r="T3549" s="1" t="str">
        <f t="shared" si="222"/>
        <v>High</v>
      </c>
      <c r="U3549">
        <v>3</v>
      </c>
      <c r="V3549">
        <v>2023</v>
      </c>
      <c r="W3549" t="s">
        <v>34</v>
      </c>
      <c r="X3549">
        <v>1</v>
      </c>
    </row>
    <row r="3550" spans="1:24" x14ac:dyDescent="0.3">
      <c r="A3550">
        <v>3549</v>
      </c>
      <c r="B3550" t="s">
        <v>50</v>
      </c>
      <c r="C3550" t="str">
        <f>_xlfn.XLOOKUP(B3550,Lookup_table!B:B,Lookup_table!C:C)</f>
        <v>AI</v>
      </c>
      <c r="D3550" t="s">
        <v>22</v>
      </c>
      <c r="E3550" t="s">
        <v>42</v>
      </c>
      <c r="F3550" t="s">
        <v>29</v>
      </c>
      <c r="G3550" t="s">
        <v>17</v>
      </c>
      <c r="H3550" t="str">
        <f t="shared" si="220"/>
        <v>Remote</v>
      </c>
      <c r="I3550" t="s">
        <v>35</v>
      </c>
      <c r="J3550" t="str">
        <f t="shared" si="221"/>
        <v>0-2 yrs</v>
      </c>
      <c r="K3550">
        <f t="shared" ca="1" si="223"/>
        <v>0</v>
      </c>
      <c r="L3550" t="s">
        <v>27</v>
      </c>
      <c r="M3550">
        <v>0</v>
      </c>
      <c r="N3550">
        <v>0</v>
      </c>
      <c r="O3550">
        <v>0</v>
      </c>
      <c r="P3550">
        <v>0</v>
      </c>
      <c r="Q3550">
        <v>1</v>
      </c>
      <c r="R3550">
        <f>SUM(M3550:N3550:O3550:P3550:Q3550)</f>
        <v>1</v>
      </c>
      <c r="S3550" s="1">
        <v>118532</v>
      </c>
      <c r="T3550" s="1" t="str">
        <f t="shared" si="222"/>
        <v>Medium</v>
      </c>
      <c r="U3550">
        <v>5</v>
      </c>
      <c r="V3550">
        <v>2022</v>
      </c>
      <c r="W3550" t="s">
        <v>34</v>
      </c>
      <c r="X3550">
        <v>6</v>
      </c>
    </row>
    <row r="3551" spans="1:24" x14ac:dyDescent="0.3">
      <c r="A3551">
        <v>3550</v>
      </c>
      <c r="B3551" t="s">
        <v>31</v>
      </c>
      <c r="C3551" t="str">
        <f>_xlfn.XLOOKUP(B3551,Lookup_table!B:B,Lookup_table!C:C)</f>
        <v>Business</v>
      </c>
      <c r="D3551" t="s">
        <v>37</v>
      </c>
      <c r="E3551" t="s">
        <v>23</v>
      </c>
      <c r="F3551" t="s">
        <v>29</v>
      </c>
      <c r="G3551" t="s">
        <v>17</v>
      </c>
      <c r="H3551" t="str">
        <f t="shared" si="220"/>
        <v>Remote</v>
      </c>
      <c r="I3551" t="s">
        <v>35</v>
      </c>
      <c r="J3551" t="str">
        <f t="shared" si="221"/>
        <v>0-2 yrs</v>
      </c>
      <c r="K3551">
        <f t="shared" ca="1" si="223"/>
        <v>0</v>
      </c>
      <c r="L3551" t="s">
        <v>39</v>
      </c>
      <c r="M3551">
        <v>1</v>
      </c>
      <c r="N3551">
        <v>0</v>
      </c>
      <c r="O3551">
        <v>1</v>
      </c>
      <c r="P3551">
        <v>0</v>
      </c>
      <c r="Q3551">
        <v>0</v>
      </c>
      <c r="R3551">
        <f>SUM(M3551:N3551:O3551:P3551:Q3551)</f>
        <v>2</v>
      </c>
      <c r="S3551" s="1">
        <v>60118</v>
      </c>
      <c r="T3551" s="1" t="str">
        <f t="shared" si="222"/>
        <v>Low</v>
      </c>
      <c r="U3551">
        <v>1</v>
      </c>
      <c r="V3551">
        <v>2023</v>
      </c>
      <c r="W3551" t="s">
        <v>34</v>
      </c>
      <c r="X3551">
        <v>4</v>
      </c>
    </row>
    <row r="3552" spans="1:24" x14ac:dyDescent="0.3">
      <c r="A3552">
        <v>3551</v>
      </c>
      <c r="B3552" t="s">
        <v>41</v>
      </c>
      <c r="C3552" t="str">
        <f>_xlfn.XLOOKUP(B3552,Lookup_table!B:B,Lookup_table!C:C)</f>
        <v>Data</v>
      </c>
      <c r="D3552" t="s">
        <v>34</v>
      </c>
      <c r="E3552" t="s">
        <v>40</v>
      </c>
      <c r="F3552" t="s">
        <v>52</v>
      </c>
      <c r="G3552" t="s">
        <v>30</v>
      </c>
      <c r="H3552" t="str">
        <f t="shared" si="220"/>
        <v>Onsite/Hybrid</v>
      </c>
      <c r="I3552" t="s">
        <v>26</v>
      </c>
      <c r="J3552" t="str">
        <f t="shared" si="221"/>
        <v>3-6 yrs</v>
      </c>
      <c r="K3552">
        <f t="shared" ca="1" si="223"/>
        <v>6</v>
      </c>
      <c r="L3552" t="s">
        <v>27</v>
      </c>
      <c r="M3552">
        <v>0</v>
      </c>
      <c r="N3552">
        <v>0</v>
      </c>
      <c r="O3552">
        <v>1</v>
      </c>
      <c r="P3552">
        <v>0</v>
      </c>
      <c r="Q3552">
        <v>1</v>
      </c>
      <c r="R3552">
        <f>SUM(M3552:N3552:O3552:P3552:Q3552)</f>
        <v>2</v>
      </c>
      <c r="S3552" s="1">
        <v>97708</v>
      </c>
      <c r="T3552" s="1" t="str">
        <f t="shared" si="222"/>
        <v>Medium</v>
      </c>
      <c r="U3552">
        <v>12</v>
      </c>
      <c r="V3552">
        <v>2024</v>
      </c>
      <c r="W3552" t="s">
        <v>20</v>
      </c>
      <c r="X3552">
        <v>4</v>
      </c>
    </row>
    <row r="3553" spans="1:24" x14ac:dyDescent="0.3">
      <c r="A3553">
        <v>3552</v>
      </c>
      <c r="B3553" t="s">
        <v>36</v>
      </c>
      <c r="C3553" t="str">
        <f>_xlfn.XLOOKUP(B3553,Lookup_table!B:B,Lookup_table!C:C)</f>
        <v>Data</v>
      </c>
      <c r="D3553" t="s">
        <v>14</v>
      </c>
      <c r="E3553" t="s">
        <v>38</v>
      </c>
      <c r="F3553" t="s">
        <v>29</v>
      </c>
      <c r="G3553" t="s">
        <v>30</v>
      </c>
      <c r="H3553" t="str">
        <f t="shared" si="220"/>
        <v>Onsite/Hybrid</v>
      </c>
      <c r="I3553" t="s">
        <v>35</v>
      </c>
      <c r="J3553" t="str">
        <f t="shared" si="221"/>
        <v>0-2 yrs</v>
      </c>
      <c r="K3553">
        <f t="shared" ca="1" si="223"/>
        <v>1</v>
      </c>
      <c r="L3553" t="s">
        <v>19</v>
      </c>
      <c r="M3553">
        <v>0</v>
      </c>
      <c r="N3553">
        <v>0</v>
      </c>
      <c r="O3553">
        <v>0</v>
      </c>
      <c r="P3553">
        <v>1</v>
      </c>
      <c r="Q3553">
        <v>0</v>
      </c>
      <c r="R3553">
        <f>SUM(M3553:N3553:O3553:P3553:Q3553)</f>
        <v>1</v>
      </c>
      <c r="S3553" s="1">
        <v>67393</v>
      </c>
      <c r="T3553" s="1" t="str">
        <f t="shared" si="222"/>
        <v>Low</v>
      </c>
      <c r="U3553">
        <v>8</v>
      </c>
      <c r="V3553">
        <v>2022</v>
      </c>
      <c r="W3553" t="s">
        <v>28</v>
      </c>
      <c r="X3553">
        <v>8</v>
      </c>
    </row>
    <row r="3554" spans="1:24" x14ac:dyDescent="0.3">
      <c r="A3554">
        <v>3553</v>
      </c>
      <c r="B3554" t="s">
        <v>31</v>
      </c>
      <c r="C3554" t="str">
        <f>_xlfn.XLOOKUP(B3554,Lookup_table!B:B,Lookup_table!C:C)</f>
        <v>Business</v>
      </c>
      <c r="D3554" t="s">
        <v>34</v>
      </c>
      <c r="E3554" t="s">
        <v>32</v>
      </c>
      <c r="F3554" t="s">
        <v>16</v>
      </c>
      <c r="G3554" t="s">
        <v>30</v>
      </c>
      <c r="H3554" t="str">
        <f t="shared" si="220"/>
        <v>Onsite/Hybrid</v>
      </c>
      <c r="I3554" t="s">
        <v>35</v>
      </c>
      <c r="J3554" t="str">
        <f t="shared" si="221"/>
        <v>0-2 yrs</v>
      </c>
      <c r="K3554">
        <f t="shared" ca="1" si="223"/>
        <v>0</v>
      </c>
      <c r="L3554" t="s">
        <v>27</v>
      </c>
      <c r="M3554">
        <v>1</v>
      </c>
      <c r="N3554">
        <v>1</v>
      </c>
      <c r="O3554">
        <v>1</v>
      </c>
      <c r="P3554">
        <v>0</v>
      </c>
      <c r="Q3554">
        <v>1</v>
      </c>
      <c r="R3554">
        <f>SUM(M3554:N3554:O3554:P3554:Q3554)</f>
        <v>4</v>
      </c>
      <c r="S3554" s="1">
        <v>70965</v>
      </c>
      <c r="T3554" s="1" t="str">
        <f t="shared" si="222"/>
        <v>Medium</v>
      </c>
      <c r="U3554">
        <v>11</v>
      </c>
      <c r="V3554">
        <v>2023</v>
      </c>
      <c r="W3554" t="s">
        <v>34</v>
      </c>
      <c r="X3554">
        <v>1</v>
      </c>
    </row>
    <row r="3555" spans="1:24" x14ac:dyDescent="0.3">
      <c r="A3555">
        <v>3554</v>
      </c>
      <c r="B3555" t="s">
        <v>33</v>
      </c>
      <c r="C3555" t="str">
        <f>_xlfn.XLOOKUP(B3555,Lookup_table!B:B,Lookup_table!C:C)</f>
        <v>Data</v>
      </c>
      <c r="D3555" t="s">
        <v>14</v>
      </c>
      <c r="E3555" t="s">
        <v>40</v>
      </c>
      <c r="F3555" t="s">
        <v>44</v>
      </c>
      <c r="G3555" t="s">
        <v>30</v>
      </c>
      <c r="H3555" t="str">
        <f t="shared" si="220"/>
        <v>Onsite/Hybrid</v>
      </c>
      <c r="I3555" t="s">
        <v>35</v>
      </c>
      <c r="J3555" t="str">
        <f t="shared" si="221"/>
        <v>0-2 yrs</v>
      </c>
      <c r="K3555">
        <f t="shared" ca="1" si="223"/>
        <v>2</v>
      </c>
      <c r="L3555" t="s">
        <v>39</v>
      </c>
      <c r="M3555">
        <v>0</v>
      </c>
      <c r="N3555">
        <v>1</v>
      </c>
      <c r="O3555">
        <v>0</v>
      </c>
      <c r="P3555">
        <v>1</v>
      </c>
      <c r="Q3555">
        <v>0</v>
      </c>
      <c r="R3555">
        <f>SUM(M3555:N3555:O3555:P3555:Q3555)</f>
        <v>2</v>
      </c>
      <c r="S3555" s="1">
        <v>68249</v>
      </c>
      <c r="T3555" s="1" t="str">
        <f t="shared" si="222"/>
        <v>Low</v>
      </c>
      <c r="U3555">
        <v>9</v>
      </c>
      <c r="V3555">
        <v>2022</v>
      </c>
      <c r="W3555" t="s">
        <v>20</v>
      </c>
      <c r="X3555">
        <v>1</v>
      </c>
    </row>
    <row r="3556" spans="1:24" x14ac:dyDescent="0.3">
      <c r="A3556">
        <v>3555</v>
      </c>
      <c r="B3556" t="s">
        <v>21</v>
      </c>
      <c r="C3556" t="str">
        <f>_xlfn.XLOOKUP(B3556,Lookup_table!B:B,Lookup_table!C:C)</f>
        <v>AI</v>
      </c>
      <c r="D3556" t="s">
        <v>22</v>
      </c>
      <c r="E3556" t="s">
        <v>23</v>
      </c>
      <c r="F3556" t="s">
        <v>51</v>
      </c>
      <c r="G3556" t="s">
        <v>17</v>
      </c>
      <c r="H3556" t="str">
        <f t="shared" si="220"/>
        <v>Remote</v>
      </c>
      <c r="I3556" t="s">
        <v>35</v>
      </c>
      <c r="J3556" t="str">
        <f t="shared" si="221"/>
        <v>0-2 yrs</v>
      </c>
      <c r="K3556">
        <f t="shared" ca="1" si="223"/>
        <v>0</v>
      </c>
      <c r="L3556" t="s">
        <v>27</v>
      </c>
      <c r="M3556">
        <v>1</v>
      </c>
      <c r="N3556">
        <v>1</v>
      </c>
      <c r="O3556">
        <v>0</v>
      </c>
      <c r="P3556">
        <v>1</v>
      </c>
      <c r="Q3556">
        <v>1</v>
      </c>
      <c r="R3556">
        <f>SUM(M3556:N3556:O3556:P3556:Q3556)</f>
        <v>4</v>
      </c>
      <c r="S3556" s="1">
        <v>139312</v>
      </c>
      <c r="T3556" s="1" t="str">
        <f t="shared" si="222"/>
        <v>High</v>
      </c>
      <c r="U3556">
        <v>8</v>
      </c>
      <c r="V3556">
        <v>2020</v>
      </c>
      <c r="W3556" t="s">
        <v>20</v>
      </c>
      <c r="X3556">
        <v>2</v>
      </c>
    </row>
    <row r="3557" spans="1:24" x14ac:dyDescent="0.3">
      <c r="A3557">
        <v>3556</v>
      </c>
      <c r="B3557" t="s">
        <v>31</v>
      </c>
      <c r="C3557" t="str">
        <f>_xlfn.XLOOKUP(B3557,Lookup_table!B:B,Lookup_table!C:C)</f>
        <v>Business</v>
      </c>
      <c r="D3557" t="s">
        <v>14</v>
      </c>
      <c r="E3557" t="s">
        <v>38</v>
      </c>
      <c r="F3557" t="s">
        <v>44</v>
      </c>
      <c r="G3557" t="s">
        <v>30</v>
      </c>
      <c r="H3557" t="str">
        <f t="shared" si="220"/>
        <v>Onsite/Hybrid</v>
      </c>
      <c r="I3557" t="s">
        <v>35</v>
      </c>
      <c r="J3557" t="str">
        <f t="shared" si="221"/>
        <v>0-2 yrs</v>
      </c>
      <c r="K3557">
        <f t="shared" ca="1" si="223"/>
        <v>2</v>
      </c>
      <c r="L3557" t="s">
        <v>39</v>
      </c>
      <c r="M3557">
        <v>1</v>
      </c>
      <c r="N3557">
        <v>1</v>
      </c>
      <c r="O3557">
        <v>1</v>
      </c>
      <c r="P3557">
        <v>0</v>
      </c>
      <c r="Q3557">
        <v>0</v>
      </c>
      <c r="R3557">
        <f>SUM(M3557:N3557:O3557:P3557:Q3557)</f>
        <v>3</v>
      </c>
      <c r="S3557" s="1">
        <v>64058</v>
      </c>
      <c r="T3557" s="1" t="str">
        <f t="shared" si="222"/>
        <v>Low</v>
      </c>
      <c r="U3557">
        <v>4</v>
      </c>
      <c r="V3557">
        <v>2025</v>
      </c>
      <c r="W3557" t="s">
        <v>28</v>
      </c>
      <c r="X3557">
        <v>7</v>
      </c>
    </row>
    <row r="3558" spans="1:24" x14ac:dyDescent="0.3">
      <c r="A3558">
        <v>3557</v>
      </c>
      <c r="B3558" t="s">
        <v>21</v>
      </c>
      <c r="C3558" t="str">
        <f>_xlfn.XLOOKUP(B3558,Lookup_table!B:B,Lookup_table!C:C)</f>
        <v>AI</v>
      </c>
      <c r="D3558" t="s">
        <v>14</v>
      </c>
      <c r="E3558" t="s">
        <v>40</v>
      </c>
      <c r="F3558" t="s">
        <v>52</v>
      </c>
      <c r="G3558" t="s">
        <v>30</v>
      </c>
      <c r="H3558" t="str">
        <f t="shared" si="220"/>
        <v>Onsite/Hybrid</v>
      </c>
      <c r="I3558" t="s">
        <v>26</v>
      </c>
      <c r="J3558" t="str">
        <f t="shared" si="221"/>
        <v>3-6 yrs</v>
      </c>
      <c r="K3558">
        <f t="shared" ca="1" si="223"/>
        <v>3</v>
      </c>
      <c r="L3558" t="s">
        <v>19</v>
      </c>
      <c r="M3558">
        <v>0</v>
      </c>
      <c r="N3558">
        <v>0</v>
      </c>
      <c r="O3558">
        <v>0</v>
      </c>
      <c r="P3558">
        <v>1</v>
      </c>
      <c r="Q3558">
        <v>1</v>
      </c>
      <c r="R3558">
        <f>SUM(M3558:N3558:O3558:P3558:Q3558)</f>
        <v>2</v>
      </c>
      <c r="S3558" s="1">
        <v>144182</v>
      </c>
      <c r="T3558" s="1" t="str">
        <f t="shared" si="222"/>
        <v>High</v>
      </c>
      <c r="U3558">
        <v>5</v>
      </c>
      <c r="V3558">
        <v>2021</v>
      </c>
      <c r="W3558" t="s">
        <v>20</v>
      </c>
      <c r="X3558">
        <v>4</v>
      </c>
    </row>
    <row r="3559" spans="1:24" x14ac:dyDescent="0.3">
      <c r="A3559">
        <v>3558</v>
      </c>
      <c r="B3559" t="s">
        <v>41</v>
      </c>
      <c r="C3559" t="str">
        <f>_xlfn.XLOOKUP(B3559,Lookup_table!B:B,Lookup_table!C:C)</f>
        <v>Data</v>
      </c>
      <c r="D3559" t="s">
        <v>34</v>
      </c>
      <c r="E3559" t="s">
        <v>32</v>
      </c>
      <c r="F3559" t="s">
        <v>43</v>
      </c>
      <c r="G3559" t="s">
        <v>30</v>
      </c>
      <c r="H3559" t="str">
        <f t="shared" si="220"/>
        <v>Onsite/Hybrid</v>
      </c>
      <c r="I3559" t="s">
        <v>35</v>
      </c>
      <c r="J3559" t="str">
        <f t="shared" si="221"/>
        <v>0-2 yrs</v>
      </c>
      <c r="K3559">
        <f t="shared" ca="1" si="223"/>
        <v>0</v>
      </c>
      <c r="L3559" t="s">
        <v>19</v>
      </c>
      <c r="M3559">
        <v>1</v>
      </c>
      <c r="N3559">
        <v>1</v>
      </c>
      <c r="O3559">
        <v>1</v>
      </c>
      <c r="P3559">
        <v>0</v>
      </c>
      <c r="Q3559">
        <v>1</v>
      </c>
      <c r="R3559">
        <f>SUM(M3559:N3559:O3559:P3559:Q3559)</f>
        <v>4</v>
      </c>
      <c r="S3559" s="1">
        <v>73420</v>
      </c>
      <c r="T3559" s="1" t="str">
        <f t="shared" si="222"/>
        <v>Medium</v>
      </c>
      <c r="U3559">
        <v>1</v>
      </c>
      <c r="V3559">
        <v>2021</v>
      </c>
      <c r="W3559" t="s">
        <v>20</v>
      </c>
      <c r="X3559">
        <v>3</v>
      </c>
    </row>
    <row r="3560" spans="1:24" x14ac:dyDescent="0.3">
      <c r="A3560">
        <v>3559</v>
      </c>
      <c r="B3560" t="s">
        <v>21</v>
      </c>
      <c r="C3560" t="str">
        <f>_xlfn.XLOOKUP(B3560,Lookup_table!B:B,Lookup_table!C:C)</f>
        <v>AI</v>
      </c>
      <c r="D3560" t="s">
        <v>37</v>
      </c>
      <c r="E3560" t="s">
        <v>38</v>
      </c>
      <c r="F3560" t="s">
        <v>52</v>
      </c>
      <c r="G3560" t="s">
        <v>17</v>
      </c>
      <c r="H3560" t="str">
        <f t="shared" si="220"/>
        <v>Remote</v>
      </c>
      <c r="I3560" t="s">
        <v>26</v>
      </c>
      <c r="J3560" t="str">
        <f t="shared" si="221"/>
        <v>3-6 yrs</v>
      </c>
      <c r="K3560">
        <f t="shared" ca="1" si="223"/>
        <v>4</v>
      </c>
      <c r="L3560" t="s">
        <v>27</v>
      </c>
      <c r="M3560">
        <v>1</v>
      </c>
      <c r="N3560">
        <v>1</v>
      </c>
      <c r="O3560">
        <v>1</v>
      </c>
      <c r="P3560">
        <v>0</v>
      </c>
      <c r="Q3560">
        <v>1</v>
      </c>
      <c r="R3560">
        <f>SUM(M3560:N3560:O3560:P3560:Q3560)</f>
        <v>4</v>
      </c>
      <c r="S3560" s="1">
        <v>139539</v>
      </c>
      <c r="T3560" s="1" t="str">
        <f t="shared" si="222"/>
        <v>High</v>
      </c>
      <c r="U3560">
        <v>9</v>
      </c>
      <c r="V3560">
        <v>2021</v>
      </c>
      <c r="W3560" t="s">
        <v>28</v>
      </c>
      <c r="X3560">
        <v>7</v>
      </c>
    </row>
    <row r="3561" spans="1:24" x14ac:dyDescent="0.3">
      <c r="A3561">
        <v>3560</v>
      </c>
      <c r="B3561" t="s">
        <v>36</v>
      </c>
      <c r="C3561" t="str">
        <f>_xlfn.XLOOKUP(B3561,Lookup_table!B:B,Lookup_table!C:C)</f>
        <v>Data</v>
      </c>
      <c r="D3561" t="s">
        <v>22</v>
      </c>
      <c r="E3561" t="s">
        <v>42</v>
      </c>
      <c r="F3561" t="s">
        <v>16</v>
      </c>
      <c r="G3561" t="s">
        <v>25</v>
      </c>
      <c r="H3561" t="str">
        <f t="shared" si="220"/>
        <v>Onsite/Hybrid</v>
      </c>
      <c r="I3561" t="s">
        <v>35</v>
      </c>
      <c r="J3561" t="str">
        <f t="shared" si="221"/>
        <v>0-2 yrs</v>
      </c>
      <c r="K3561">
        <f t="shared" ca="1" si="223"/>
        <v>2</v>
      </c>
      <c r="L3561" t="s">
        <v>27</v>
      </c>
      <c r="M3561">
        <v>0</v>
      </c>
      <c r="N3561">
        <v>0</v>
      </c>
      <c r="O3561">
        <v>1</v>
      </c>
      <c r="P3561">
        <v>1</v>
      </c>
      <c r="Q3561">
        <v>0</v>
      </c>
      <c r="R3561">
        <f>SUM(M3561:N3561:O3561:P3561:Q3561)</f>
        <v>2</v>
      </c>
      <c r="S3561" s="1">
        <v>98880</v>
      </c>
      <c r="T3561" s="1" t="str">
        <f t="shared" si="222"/>
        <v>Medium</v>
      </c>
      <c r="U3561">
        <v>3</v>
      </c>
      <c r="V3561">
        <v>2020</v>
      </c>
      <c r="W3561" t="s">
        <v>28</v>
      </c>
      <c r="X3561">
        <v>5</v>
      </c>
    </row>
    <row r="3562" spans="1:24" x14ac:dyDescent="0.3">
      <c r="A3562">
        <v>3561</v>
      </c>
      <c r="B3562" t="s">
        <v>21</v>
      </c>
      <c r="C3562" t="str">
        <f>_xlfn.XLOOKUP(B3562,Lookup_table!B:B,Lookup_table!C:C)</f>
        <v>AI</v>
      </c>
      <c r="D3562" t="s">
        <v>34</v>
      </c>
      <c r="E3562" t="s">
        <v>32</v>
      </c>
      <c r="F3562" t="s">
        <v>16</v>
      </c>
      <c r="G3562" t="s">
        <v>17</v>
      </c>
      <c r="H3562" t="str">
        <f t="shared" si="220"/>
        <v>Remote</v>
      </c>
      <c r="I3562" t="s">
        <v>35</v>
      </c>
      <c r="J3562" t="str">
        <f t="shared" si="221"/>
        <v>0-2 yrs</v>
      </c>
      <c r="K3562">
        <f t="shared" ca="1" si="223"/>
        <v>0</v>
      </c>
      <c r="L3562" t="s">
        <v>39</v>
      </c>
      <c r="M3562">
        <v>0</v>
      </c>
      <c r="N3562">
        <v>1</v>
      </c>
      <c r="O3562">
        <v>1</v>
      </c>
      <c r="P3562">
        <v>0</v>
      </c>
      <c r="Q3562">
        <v>1</v>
      </c>
      <c r="R3562">
        <f>SUM(M3562:N3562:O3562:P3562:Q3562)</f>
        <v>3</v>
      </c>
      <c r="S3562" s="1">
        <v>114501</v>
      </c>
      <c r="T3562" s="1" t="str">
        <f t="shared" si="222"/>
        <v>Medium</v>
      </c>
      <c r="U3562">
        <v>5</v>
      </c>
      <c r="V3562">
        <v>2022</v>
      </c>
      <c r="W3562" t="s">
        <v>28</v>
      </c>
      <c r="X3562">
        <v>7</v>
      </c>
    </row>
    <row r="3563" spans="1:24" x14ac:dyDescent="0.3">
      <c r="A3563">
        <v>3562</v>
      </c>
      <c r="B3563" t="s">
        <v>21</v>
      </c>
      <c r="C3563" t="str">
        <f>_xlfn.XLOOKUP(B3563,Lookup_table!B:B,Lookup_table!C:C)</f>
        <v>AI</v>
      </c>
      <c r="D3563" t="s">
        <v>14</v>
      </c>
      <c r="E3563" t="s">
        <v>42</v>
      </c>
      <c r="F3563" t="s">
        <v>29</v>
      </c>
      <c r="G3563" t="s">
        <v>17</v>
      </c>
      <c r="H3563" t="str">
        <f t="shared" si="220"/>
        <v>Remote</v>
      </c>
      <c r="I3563" t="s">
        <v>26</v>
      </c>
      <c r="J3563" t="str">
        <f t="shared" si="221"/>
        <v>3-6 yrs</v>
      </c>
      <c r="K3563">
        <f t="shared" ca="1" si="223"/>
        <v>3</v>
      </c>
      <c r="L3563" t="s">
        <v>39</v>
      </c>
      <c r="M3563">
        <v>1</v>
      </c>
      <c r="N3563">
        <v>1</v>
      </c>
      <c r="O3563">
        <v>1</v>
      </c>
      <c r="P3563">
        <v>0</v>
      </c>
      <c r="Q3563">
        <v>1</v>
      </c>
      <c r="R3563">
        <f>SUM(M3563:N3563:O3563:P3563:Q3563)</f>
        <v>4</v>
      </c>
      <c r="S3563" s="1">
        <v>136378</v>
      </c>
      <c r="T3563" s="1" t="str">
        <f t="shared" si="222"/>
        <v>High</v>
      </c>
      <c r="U3563">
        <v>6</v>
      </c>
      <c r="V3563">
        <v>2023</v>
      </c>
      <c r="W3563" t="s">
        <v>34</v>
      </c>
      <c r="X3563">
        <v>1</v>
      </c>
    </row>
    <row r="3564" spans="1:24" x14ac:dyDescent="0.3">
      <c r="A3564">
        <v>3563</v>
      </c>
      <c r="B3564" t="s">
        <v>36</v>
      </c>
      <c r="C3564" t="str">
        <f>_xlfn.XLOOKUP(B3564,Lookup_table!B:B,Lookup_table!C:C)</f>
        <v>Data</v>
      </c>
      <c r="D3564" t="s">
        <v>34</v>
      </c>
      <c r="E3564" t="s">
        <v>42</v>
      </c>
      <c r="F3564" t="s">
        <v>29</v>
      </c>
      <c r="G3564" t="s">
        <v>30</v>
      </c>
      <c r="H3564" t="str">
        <f t="shared" si="220"/>
        <v>Onsite/Hybrid</v>
      </c>
      <c r="I3564" t="s">
        <v>35</v>
      </c>
      <c r="J3564" t="str">
        <f t="shared" si="221"/>
        <v>0-2 yrs</v>
      </c>
      <c r="K3564">
        <f t="shared" ca="1" si="223"/>
        <v>0</v>
      </c>
      <c r="L3564" t="s">
        <v>27</v>
      </c>
      <c r="M3564">
        <v>1</v>
      </c>
      <c r="N3564">
        <v>0</v>
      </c>
      <c r="O3564">
        <v>0</v>
      </c>
      <c r="P3564">
        <v>1</v>
      </c>
      <c r="Q3564">
        <v>0</v>
      </c>
      <c r="R3564">
        <f>SUM(M3564:N3564:O3564:P3564:Q3564)</f>
        <v>2</v>
      </c>
      <c r="S3564" s="1">
        <v>65257</v>
      </c>
      <c r="T3564" s="1" t="str">
        <f t="shared" si="222"/>
        <v>Low</v>
      </c>
      <c r="U3564">
        <v>6</v>
      </c>
      <c r="V3564">
        <v>2025</v>
      </c>
      <c r="W3564" t="s">
        <v>28</v>
      </c>
      <c r="X3564">
        <v>8</v>
      </c>
    </row>
    <row r="3565" spans="1:24" x14ac:dyDescent="0.3">
      <c r="A3565">
        <v>3564</v>
      </c>
      <c r="B3565" t="s">
        <v>31</v>
      </c>
      <c r="C3565" t="str">
        <f>_xlfn.XLOOKUP(B3565,Lookup_table!B:B,Lookup_table!C:C)</f>
        <v>Business</v>
      </c>
      <c r="D3565" t="s">
        <v>14</v>
      </c>
      <c r="E3565" t="s">
        <v>42</v>
      </c>
      <c r="F3565" t="s">
        <v>51</v>
      </c>
      <c r="G3565" t="s">
        <v>17</v>
      </c>
      <c r="H3565" t="str">
        <f t="shared" si="220"/>
        <v>Remote</v>
      </c>
      <c r="I3565" t="s">
        <v>26</v>
      </c>
      <c r="J3565" t="str">
        <f t="shared" si="221"/>
        <v>3-6 yrs</v>
      </c>
      <c r="K3565">
        <f t="shared" ca="1" si="223"/>
        <v>4</v>
      </c>
      <c r="L3565" t="s">
        <v>39</v>
      </c>
      <c r="M3565">
        <v>1</v>
      </c>
      <c r="N3565">
        <v>0</v>
      </c>
      <c r="O3565">
        <v>0</v>
      </c>
      <c r="P3565">
        <v>1</v>
      </c>
      <c r="Q3565">
        <v>0</v>
      </c>
      <c r="R3565">
        <f>SUM(M3565:N3565:O3565:P3565:Q3565)</f>
        <v>2</v>
      </c>
      <c r="S3565" s="1">
        <v>91766</v>
      </c>
      <c r="T3565" s="1" t="str">
        <f t="shared" si="222"/>
        <v>Medium</v>
      </c>
      <c r="U3565">
        <v>11</v>
      </c>
      <c r="V3565">
        <v>2026</v>
      </c>
      <c r="W3565" t="s">
        <v>34</v>
      </c>
      <c r="X3565">
        <v>3</v>
      </c>
    </row>
    <row r="3566" spans="1:24" x14ac:dyDescent="0.3">
      <c r="A3566">
        <v>3565</v>
      </c>
      <c r="B3566" t="s">
        <v>50</v>
      </c>
      <c r="C3566" t="str">
        <f>_xlfn.XLOOKUP(B3566,Lookup_table!B:B,Lookup_table!C:C)</f>
        <v>AI</v>
      </c>
      <c r="D3566" t="s">
        <v>14</v>
      </c>
      <c r="E3566" t="s">
        <v>32</v>
      </c>
      <c r="F3566" t="s">
        <v>43</v>
      </c>
      <c r="G3566" t="s">
        <v>25</v>
      </c>
      <c r="H3566" t="str">
        <f t="shared" si="220"/>
        <v>Onsite/Hybrid</v>
      </c>
      <c r="I3566" t="s">
        <v>26</v>
      </c>
      <c r="J3566" t="str">
        <f t="shared" si="221"/>
        <v>3-6 yrs</v>
      </c>
      <c r="K3566">
        <f t="shared" ca="1" si="223"/>
        <v>3</v>
      </c>
      <c r="L3566" t="s">
        <v>19</v>
      </c>
      <c r="M3566">
        <v>1</v>
      </c>
      <c r="N3566">
        <v>0</v>
      </c>
      <c r="O3566">
        <v>1</v>
      </c>
      <c r="P3566">
        <v>1</v>
      </c>
      <c r="Q3566">
        <v>1</v>
      </c>
      <c r="R3566">
        <f>SUM(M3566:N3566:O3566:P3566:Q3566)</f>
        <v>4</v>
      </c>
      <c r="S3566" s="1">
        <v>156838</v>
      </c>
      <c r="T3566" s="1" t="str">
        <f t="shared" si="222"/>
        <v>High</v>
      </c>
      <c r="U3566">
        <v>5</v>
      </c>
      <c r="V3566">
        <v>2026</v>
      </c>
      <c r="W3566" t="s">
        <v>28</v>
      </c>
      <c r="X3566">
        <v>2</v>
      </c>
    </row>
    <row r="3567" spans="1:24" x14ac:dyDescent="0.3">
      <c r="A3567">
        <v>3566</v>
      </c>
      <c r="B3567" t="s">
        <v>21</v>
      </c>
      <c r="C3567" t="str">
        <f>_xlfn.XLOOKUP(B3567,Lookup_table!B:B,Lookup_table!C:C)</f>
        <v>AI</v>
      </c>
      <c r="D3567" t="s">
        <v>22</v>
      </c>
      <c r="E3567" t="s">
        <v>40</v>
      </c>
      <c r="F3567" t="s">
        <v>29</v>
      </c>
      <c r="G3567" t="s">
        <v>17</v>
      </c>
      <c r="H3567" t="str">
        <f t="shared" si="220"/>
        <v>Remote</v>
      </c>
      <c r="I3567" t="s">
        <v>18</v>
      </c>
      <c r="J3567" t="str">
        <f t="shared" si="221"/>
        <v>7+ yrs</v>
      </c>
      <c r="K3567">
        <f t="shared" ca="1" si="223"/>
        <v>15</v>
      </c>
      <c r="L3567" t="s">
        <v>19</v>
      </c>
      <c r="M3567">
        <v>0</v>
      </c>
      <c r="N3567">
        <v>1</v>
      </c>
      <c r="O3567">
        <v>1</v>
      </c>
      <c r="P3567">
        <v>0</v>
      </c>
      <c r="Q3567">
        <v>0</v>
      </c>
      <c r="R3567">
        <f>SUM(M3567:N3567:O3567:P3567:Q3567)</f>
        <v>2</v>
      </c>
      <c r="S3567" s="1">
        <v>178452</v>
      </c>
      <c r="T3567" s="1" t="str">
        <f t="shared" si="222"/>
        <v>High</v>
      </c>
      <c r="U3567">
        <v>12</v>
      </c>
      <c r="V3567">
        <v>2020</v>
      </c>
      <c r="W3567" t="s">
        <v>34</v>
      </c>
      <c r="X3567">
        <v>3</v>
      </c>
    </row>
    <row r="3568" spans="1:24" x14ac:dyDescent="0.3">
      <c r="A3568">
        <v>3567</v>
      </c>
      <c r="B3568" t="s">
        <v>31</v>
      </c>
      <c r="C3568" t="str">
        <f>_xlfn.XLOOKUP(B3568,Lookup_table!B:B,Lookup_table!C:C)</f>
        <v>Business</v>
      </c>
      <c r="D3568" t="s">
        <v>37</v>
      </c>
      <c r="E3568" t="s">
        <v>32</v>
      </c>
      <c r="F3568" t="s">
        <v>44</v>
      </c>
      <c r="G3568" t="s">
        <v>17</v>
      </c>
      <c r="H3568" t="str">
        <f t="shared" si="220"/>
        <v>Remote</v>
      </c>
      <c r="I3568" t="s">
        <v>35</v>
      </c>
      <c r="J3568" t="str">
        <f t="shared" si="221"/>
        <v>0-2 yrs</v>
      </c>
      <c r="K3568">
        <f t="shared" ca="1" si="223"/>
        <v>0</v>
      </c>
      <c r="L3568" t="s">
        <v>27</v>
      </c>
      <c r="M3568">
        <v>1</v>
      </c>
      <c r="N3568">
        <v>0</v>
      </c>
      <c r="O3568">
        <v>0</v>
      </c>
      <c r="P3568">
        <v>1</v>
      </c>
      <c r="Q3568">
        <v>1</v>
      </c>
      <c r="R3568">
        <f>SUM(M3568:N3568:O3568:P3568:Q3568)</f>
        <v>3</v>
      </c>
      <c r="S3568" s="1">
        <v>77521</v>
      </c>
      <c r="T3568" s="1" t="str">
        <f t="shared" si="222"/>
        <v>Medium</v>
      </c>
      <c r="U3568">
        <v>3</v>
      </c>
      <c r="V3568">
        <v>2021</v>
      </c>
      <c r="W3568" t="s">
        <v>20</v>
      </c>
      <c r="X3568">
        <v>3</v>
      </c>
    </row>
    <row r="3569" spans="1:24" x14ac:dyDescent="0.3">
      <c r="A3569">
        <v>3568</v>
      </c>
      <c r="B3569" t="s">
        <v>41</v>
      </c>
      <c r="C3569" t="str">
        <f>_xlfn.XLOOKUP(B3569,Lookup_table!B:B,Lookup_table!C:C)</f>
        <v>Data</v>
      </c>
      <c r="D3569" t="s">
        <v>22</v>
      </c>
      <c r="E3569" t="s">
        <v>15</v>
      </c>
      <c r="F3569" t="s">
        <v>16</v>
      </c>
      <c r="G3569" t="s">
        <v>25</v>
      </c>
      <c r="H3569" t="str">
        <f t="shared" si="220"/>
        <v>Onsite/Hybrid</v>
      </c>
      <c r="I3569" t="s">
        <v>18</v>
      </c>
      <c r="J3569" t="str">
        <f t="shared" si="221"/>
        <v>7+ yrs</v>
      </c>
      <c r="K3569">
        <f t="shared" ca="1" si="223"/>
        <v>12</v>
      </c>
      <c r="L3569" t="s">
        <v>19</v>
      </c>
      <c r="M3569">
        <v>0</v>
      </c>
      <c r="N3569">
        <v>1</v>
      </c>
      <c r="O3569">
        <v>0</v>
      </c>
      <c r="P3569">
        <v>0</v>
      </c>
      <c r="Q3569">
        <v>0</v>
      </c>
      <c r="R3569">
        <f>SUM(M3569:N3569:O3569:P3569:Q3569)</f>
        <v>1</v>
      </c>
      <c r="S3569" s="1">
        <v>115568</v>
      </c>
      <c r="T3569" s="1" t="str">
        <f t="shared" si="222"/>
        <v>Medium</v>
      </c>
      <c r="U3569">
        <v>9</v>
      </c>
      <c r="V3569">
        <v>2026</v>
      </c>
      <c r="W3569" t="s">
        <v>28</v>
      </c>
      <c r="X3569">
        <v>8</v>
      </c>
    </row>
    <row r="3570" spans="1:24" x14ac:dyDescent="0.3">
      <c r="A3570">
        <v>3569</v>
      </c>
      <c r="B3570" t="s">
        <v>50</v>
      </c>
      <c r="C3570" t="str">
        <f>_xlfn.XLOOKUP(B3570,Lookup_table!B:B,Lookup_table!C:C)</f>
        <v>AI</v>
      </c>
      <c r="D3570" t="s">
        <v>22</v>
      </c>
      <c r="E3570" t="s">
        <v>23</v>
      </c>
      <c r="F3570" t="s">
        <v>16</v>
      </c>
      <c r="G3570" t="s">
        <v>30</v>
      </c>
      <c r="H3570" t="str">
        <f t="shared" si="220"/>
        <v>Onsite/Hybrid</v>
      </c>
      <c r="I3570" t="s">
        <v>35</v>
      </c>
      <c r="J3570" t="str">
        <f t="shared" si="221"/>
        <v>0-2 yrs</v>
      </c>
      <c r="K3570">
        <f t="shared" ca="1" si="223"/>
        <v>2</v>
      </c>
      <c r="L3570" t="s">
        <v>27</v>
      </c>
      <c r="M3570">
        <v>1</v>
      </c>
      <c r="N3570">
        <v>0</v>
      </c>
      <c r="O3570">
        <v>1</v>
      </c>
      <c r="P3570">
        <v>1</v>
      </c>
      <c r="Q3570">
        <v>0</v>
      </c>
      <c r="R3570">
        <f>SUM(M3570:N3570:O3570:P3570:Q3570)</f>
        <v>3</v>
      </c>
      <c r="S3570" s="1">
        <v>138875</v>
      </c>
      <c r="T3570" s="1" t="str">
        <f t="shared" si="222"/>
        <v>High</v>
      </c>
      <c r="U3570">
        <v>11</v>
      </c>
      <c r="V3570">
        <v>2023</v>
      </c>
      <c r="W3570" t="s">
        <v>28</v>
      </c>
      <c r="X3570">
        <v>5</v>
      </c>
    </row>
    <row r="3571" spans="1:24" x14ac:dyDescent="0.3">
      <c r="A3571">
        <v>3570</v>
      </c>
      <c r="B3571" t="s">
        <v>36</v>
      </c>
      <c r="C3571" t="str">
        <f>_xlfn.XLOOKUP(B3571,Lookup_table!B:B,Lookup_table!C:C)</f>
        <v>Data</v>
      </c>
      <c r="D3571" t="s">
        <v>22</v>
      </c>
      <c r="E3571" t="s">
        <v>23</v>
      </c>
      <c r="F3571" t="s">
        <v>43</v>
      </c>
      <c r="G3571" t="s">
        <v>25</v>
      </c>
      <c r="H3571" t="str">
        <f t="shared" si="220"/>
        <v>Onsite/Hybrid</v>
      </c>
      <c r="I3571" t="s">
        <v>26</v>
      </c>
      <c r="J3571" t="str">
        <f t="shared" si="221"/>
        <v>3-6 yrs</v>
      </c>
      <c r="K3571">
        <f t="shared" ca="1" si="223"/>
        <v>3</v>
      </c>
      <c r="L3571" t="s">
        <v>27</v>
      </c>
      <c r="M3571">
        <v>0</v>
      </c>
      <c r="N3571">
        <v>0</v>
      </c>
      <c r="O3571">
        <v>1</v>
      </c>
      <c r="P3571">
        <v>0</v>
      </c>
      <c r="Q3571">
        <v>1</v>
      </c>
      <c r="R3571">
        <f>SUM(M3571:N3571:O3571:P3571:Q3571)</f>
        <v>2</v>
      </c>
      <c r="S3571" s="1">
        <v>120283</v>
      </c>
      <c r="T3571" s="1" t="str">
        <f t="shared" si="222"/>
        <v>High</v>
      </c>
      <c r="U3571">
        <v>4</v>
      </c>
      <c r="V3571">
        <v>2023</v>
      </c>
      <c r="W3571" t="s">
        <v>28</v>
      </c>
      <c r="X3571">
        <v>7</v>
      </c>
    </row>
    <row r="3572" spans="1:24" x14ac:dyDescent="0.3">
      <c r="A3572">
        <v>3571</v>
      </c>
      <c r="B3572" t="s">
        <v>21</v>
      </c>
      <c r="C3572" t="str">
        <f>_xlfn.XLOOKUP(B3572,Lookup_table!B:B,Lookup_table!C:C)</f>
        <v>AI</v>
      </c>
      <c r="D3572" t="s">
        <v>37</v>
      </c>
      <c r="E3572" t="s">
        <v>23</v>
      </c>
      <c r="F3572" t="s">
        <v>52</v>
      </c>
      <c r="G3572" t="s">
        <v>17</v>
      </c>
      <c r="H3572" t="str">
        <f t="shared" si="220"/>
        <v>Remote</v>
      </c>
      <c r="I3572" t="s">
        <v>35</v>
      </c>
      <c r="J3572" t="str">
        <f t="shared" si="221"/>
        <v>0-2 yrs</v>
      </c>
      <c r="K3572">
        <f t="shared" ca="1" si="223"/>
        <v>1</v>
      </c>
      <c r="L3572" t="s">
        <v>39</v>
      </c>
      <c r="M3572">
        <v>1</v>
      </c>
      <c r="N3572">
        <v>1</v>
      </c>
      <c r="O3572">
        <v>1</v>
      </c>
      <c r="P3572">
        <v>1</v>
      </c>
      <c r="Q3572">
        <v>1</v>
      </c>
      <c r="R3572">
        <f>SUM(M3572:N3572:O3572:P3572:Q3572)</f>
        <v>5</v>
      </c>
      <c r="S3572" s="1">
        <v>126061</v>
      </c>
      <c r="T3572" s="1" t="str">
        <f t="shared" si="222"/>
        <v>High</v>
      </c>
      <c r="U3572">
        <v>7</v>
      </c>
      <c r="V3572">
        <v>2026</v>
      </c>
      <c r="W3572" t="s">
        <v>28</v>
      </c>
      <c r="X3572">
        <v>8</v>
      </c>
    </row>
    <row r="3573" spans="1:24" x14ac:dyDescent="0.3">
      <c r="A3573">
        <v>3572</v>
      </c>
      <c r="B3573" t="s">
        <v>21</v>
      </c>
      <c r="C3573" t="str">
        <f>_xlfn.XLOOKUP(B3573,Lookup_table!B:B,Lookup_table!C:C)</f>
        <v>AI</v>
      </c>
      <c r="D3573" t="s">
        <v>34</v>
      </c>
      <c r="E3573" t="s">
        <v>15</v>
      </c>
      <c r="F3573" t="s">
        <v>44</v>
      </c>
      <c r="G3573" t="s">
        <v>25</v>
      </c>
      <c r="H3573" t="str">
        <f t="shared" si="220"/>
        <v>Onsite/Hybrid</v>
      </c>
      <c r="I3573" t="s">
        <v>26</v>
      </c>
      <c r="J3573" t="str">
        <f t="shared" si="221"/>
        <v>3-6 yrs</v>
      </c>
      <c r="K3573">
        <f t="shared" ca="1" si="223"/>
        <v>5</v>
      </c>
      <c r="L3573" t="s">
        <v>27</v>
      </c>
      <c r="M3573">
        <v>0</v>
      </c>
      <c r="N3573">
        <v>1</v>
      </c>
      <c r="O3573">
        <v>1</v>
      </c>
      <c r="P3573">
        <v>1</v>
      </c>
      <c r="Q3573">
        <v>0</v>
      </c>
      <c r="R3573">
        <f>SUM(M3573:N3573:O3573:P3573:Q3573)</f>
        <v>3</v>
      </c>
      <c r="S3573" s="1">
        <v>147070</v>
      </c>
      <c r="T3573" s="1" t="str">
        <f t="shared" si="222"/>
        <v>High</v>
      </c>
      <c r="U3573">
        <v>5</v>
      </c>
      <c r="V3573">
        <v>2024</v>
      </c>
      <c r="W3573" t="s">
        <v>28</v>
      </c>
      <c r="X3573">
        <v>8</v>
      </c>
    </row>
    <row r="3574" spans="1:24" x14ac:dyDescent="0.3">
      <c r="A3574">
        <v>3573</v>
      </c>
      <c r="B3574" t="s">
        <v>21</v>
      </c>
      <c r="C3574" t="str">
        <f>_xlfn.XLOOKUP(B3574,Lookup_table!B:B,Lookup_table!C:C)</f>
        <v>AI</v>
      </c>
      <c r="D3574" t="s">
        <v>14</v>
      </c>
      <c r="E3574" t="s">
        <v>15</v>
      </c>
      <c r="F3574" t="s">
        <v>52</v>
      </c>
      <c r="G3574" t="s">
        <v>25</v>
      </c>
      <c r="H3574" t="str">
        <f t="shared" si="220"/>
        <v>Onsite/Hybrid</v>
      </c>
      <c r="I3574" t="s">
        <v>35</v>
      </c>
      <c r="J3574" t="str">
        <f t="shared" si="221"/>
        <v>0-2 yrs</v>
      </c>
      <c r="K3574">
        <f t="shared" ca="1" si="223"/>
        <v>2</v>
      </c>
      <c r="L3574" t="s">
        <v>39</v>
      </c>
      <c r="M3574">
        <v>1</v>
      </c>
      <c r="N3574">
        <v>1</v>
      </c>
      <c r="O3574">
        <v>0</v>
      </c>
      <c r="P3574">
        <v>1</v>
      </c>
      <c r="Q3574">
        <v>1</v>
      </c>
      <c r="R3574">
        <f>SUM(M3574:N3574:O3574:P3574:Q3574)</f>
        <v>4</v>
      </c>
      <c r="S3574" s="1">
        <v>117777</v>
      </c>
      <c r="T3574" s="1" t="str">
        <f t="shared" si="222"/>
        <v>Medium</v>
      </c>
      <c r="U3574">
        <v>9</v>
      </c>
      <c r="V3574">
        <v>2023</v>
      </c>
      <c r="W3574" t="s">
        <v>28</v>
      </c>
      <c r="X3574">
        <v>9</v>
      </c>
    </row>
    <row r="3575" spans="1:24" x14ac:dyDescent="0.3">
      <c r="A3575">
        <v>3574</v>
      </c>
      <c r="B3575" t="s">
        <v>36</v>
      </c>
      <c r="C3575" t="str">
        <f>_xlfn.XLOOKUP(B3575,Lookup_table!B:B,Lookup_table!C:C)</f>
        <v>Data</v>
      </c>
      <c r="D3575" t="s">
        <v>14</v>
      </c>
      <c r="E3575" t="s">
        <v>38</v>
      </c>
      <c r="F3575" t="s">
        <v>44</v>
      </c>
      <c r="G3575" t="s">
        <v>17</v>
      </c>
      <c r="H3575" t="str">
        <f t="shared" si="220"/>
        <v>Remote</v>
      </c>
      <c r="I3575" t="s">
        <v>26</v>
      </c>
      <c r="J3575" t="str">
        <f t="shared" si="221"/>
        <v>3-6 yrs</v>
      </c>
      <c r="K3575">
        <f t="shared" ca="1" si="223"/>
        <v>5</v>
      </c>
      <c r="L3575" t="s">
        <v>39</v>
      </c>
      <c r="M3575">
        <v>0</v>
      </c>
      <c r="N3575">
        <v>0</v>
      </c>
      <c r="O3575">
        <v>0</v>
      </c>
      <c r="P3575">
        <v>0</v>
      </c>
      <c r="Q3575">
        <v>1</v>
      </c>
      <c r="R3575">
        <f>SUM(M3575:N3575:O3575:P3575:Q3575)</f>
        <v>1</v>
      </c>
      <c r="S3575" s="1">
        <v>86500</v>
      </c>
      <c r="T3575" s="1" t="str">
        <f t="shared" si="222"/>
        <v>Medium</v>
      </c>
      <c r="U3575">
        <v>6</v>
      </c>
      <c r="V3575">
        <v>2020</v>
      </c>
      <c r="W3575" t="s">
        <v>20</v>
      </c>
      <c r="X3575">
        <v>5</v>
      </c>
    </row>
    <row r="3576" spans="1:24" x14ac:dyDescent="0.3">
      <c r="A3576">
        <v>3575</v>
      </c>
      <c r="B3576" t="s">
        <v>41</v>
      </c>
      <c r="C3576" t="str">
        <f>_xlfn.XLOOKUP(B3576,Lookup_table!B:B,Lookup_table!C:C)</f>
        <v>Data</v>
      </c>
      <c r="D3576" t="s">
        <v>14</v>
      </c>
      <c r="E3576" t="s">
        <v>42</v>
      </c>
      <c r="F3576" t="s">
        <v>51</v>
      </c>
      <c r="G3576" t="s">
        <v>25</v>
      </c>
      <c r="H3576" t="str">
        <f t="shared" si="220"/>
        <v>Onsite/Hybrid</v>
      </c>
      <c r="I3576" t="s">
        <v>26</v>
      </c>
      <c r="J3576" t="str">
        <f t="shared" si="221"/>
        <v>3-6 yrs</v>
      </c>
      <c r="K3576">
        <f t="shared" ca="1" si="223"/>
        <v>3</v>
      </c>
      <c r="L3576" t="s">
        <v>39</v>
      </c>
      <c r="M3576">
        <v>1</v>
      </c>
      <c r="N3576">
        <v>0</v>
      </c>
      <c r="O3576">
        <v>1</v>
      </c>
      <c r="P3576">
        <v>1</v>
      </c>
      <c r="Q3576">
        <v>0</v>
      </c>
      <c r="R3576">
        <f>SUM(M3576:N3576:O3576:P3576:Q3576)</f>
        <v>3</v>
      </c>
      <c r="S3576" s="1">
        <v>105529</v>
      </c>
      <c r="T3576" s="1" t="str">
        <f t="shared" si="222"/>
        <v>Medium</v>
      </c>
      <c r="U3576">
        <v>7</v>
      </c>
      <c r="V3576">
        <v>2026</v>
      </c>
      <c r="W3576" t="s">
        <v>28</v>
      </c>
      <c r="X3576">
        <v>9</v>
      </c>
    </row>
    <row r="3577" spans="1:24" x14ac:dyDescent="0.3">
      <c r="A3577">
        <v>3576</v>
      </c>
      <c r="B3577" t="s">
        <v>36</v>
      </c>
      <c r="C3577" t="str">
        <f>_xlfn.XLOOKUP(B3577,Lookup_table!B:B,Lookup_table!C:C)</f>
        <v>Data</v>
      </c>
      <c r="D3577" t="s">
        <v>37</v>
      </c>
      <c r="E3577" t="s">
        <v>38</v>
      </c>
      <c r="F3577" t="s">
        <v>44</v>
      </c>
      <c r="G3577" t="s">
        <v>30</v>
      </c>
      <c r="H3577" t="str">
        <f t="shared" si="220"/>
        <v>Onsite/Hybrid</v>
      </c>
      <c r="I3577" t="s">
        <v>26</v>
      </c>
      <c r="J3577" t="str">
        <f t="shared" si="221"/>
        <v>3-6 yrs</v>
      </c>
      <c r="K3577">
        <f t="shared" ca="1" si="223"/>
        <v>5</v>
      </c>
      <c r="L3577" t="s">
        <v>27</v>
      </c>
      <c r="M3577">
        <v>0</v>
      </c>
      <c r="N3577">
        <v>1</v>
      </c>
      <c r="O3577">
        <v>1</v>
      </c>
      <c r="P3577">
        <v>1</v>
      </c>
      <c r="Q3577">
        <v>0</v>
      </c>
      <c r="R3577">
        <f>SUM(M3577:N3577:O3577:P3577:Q3577)</f>
        <v>3</v>
      </c>
      <c r="S3577" s="1">
        <v>106683</v>
      </c>
      <c r="T3577" s="1" t="str">
        <f t="shared" si="222"/>
        <v>Medium</v>
      </c>
      <c r="U3577">
        <v>4</v>
      </c>
      <c r="V3577">
        <v>2022</v>
      </c>
      <c r="W3577" t="s">
        <v>28</v>
      </c>
      <c r="X3577">
        <v>9</v>
      </c>
    </row>
    <row r="3578" spans="1:24" x14ac:dyDescent="0.3">
      <c r="A3578">
        <v>3577</v>
      </c>
      <c r="B3578" t="s">
        <v>21</v>
      </c>
      <c r="C3578" t="str">
        <f>_xlfn.XLOOKUP(B3578,Lookup_table!B:B,Lookup_table!C:C)</f>
        <v>AI</v>
      </c>
      <c r="D3578" t="s">
        <v>37</v>
      </c>
      <c r="E3578" t="s">
        <v>42</v>
      </c>
      <c r="F3578" t="s">
        <v>16</v>
      </c>
      <c r="G3578" t="s">
        <v>25</v>
      </c>
      <c r="H3578" t="str">
        <f t="shared" si="220"/>
        <v>Onsite/Hybrid</v>
      </c>
      <c r="I3578" t="s">
        <v>35</v>
      </c>
      <c r="J3578" t="str">
        <f t="shared" si="221"/>
        <v>0-2 yrs</v>
      </c>
      <c r="K3578">
        <f t="shared" ca="1" si="223"/>
        <v>1</v>
      </c>
      <c r="L3578" t="s">
        <v>39</v>
      </c>
      <c r="M3578">
        <v>1</v>
      </c>
      <c r="N3578">
        <v>1</v>
      </c>
      <c r="O3578">
        <v>0</v>
      </c>
      <c r="P3578">
        <v>0</v>
      </c>
      <c r="Q3578">
        <v>0</v>
      </c>
      <c r="R3578">
        <f>SUM(M3578:N3578:O3578:P3578:Q3578)</f>
        <v>2</v>
      </c>
      <c r="S3578" s="1">
        <v>86918</v>
      </c>
      <c r="T3578" s="1" t="str">
        <f t="shared" si="222"/>
        <v>Medium</v>
      </c>
      <c r="U3578">
        <v>9</v>
      </c>
      <c r="V3578">
        <v>2025</v>
      </c>
      <c r="W3578" t="s">
        <v>34</v>
      </c>
      <c r="X3578">
        <v>4</v>
      </c>
    </row>
    <row r="3579" spans="1:24" x14ac:dyDescent="0.3">
      <c r="A3579">
        <v>3578</v>
      </c>
      <c r="B3579" t="s">
        <v>21</v>
      </c>
      <c r="C3579" t="str">
        <f>_xlfn.XLOOKUP(B3579,Lookup_table!B:B,Lookup_table!C:C)</f>
        <v>AI</v>
      </c>
      <c r="D3579" t="s">
        <v>34</v>
      </c>
      <c r="E3579" t="s">
        <v>15</v>
      </c>
      <c r="F3579" t="s">
        <v>16</v>
      </c>
      <c r="G3579" t="s">
        <v>25</v>
      </c>
      <c r="H3579" t="str">
        <f t="shared" si="220"/>
        <v>Onsite/Hybrid</v>
      </c>
      <c r="I3579" t="s">
        <v>35</v>
      </c>
      <c r="J3579" t="str">
        <f t="shared" si="221"/>
        <v>0-2 yrs</v>
      </c>
      <c r="K3579">
        <f t="shared" ca="1" si="223"/>
        <v>2</v>
      </c>
      <c r="L3579" t="s">
        <v>27</v>
      </c>
      <c r="M3579">
        <v>1</v>
      </c>
      <c r="N3579">
        <v>0</v>
      </c>
      <c r="O3579">
        <v>1</v>
      </c>
      <c r="P3579">
        <v>1</v>
      </c>
      <c r="Q3579">
        <v>1</v>
      </c>
      <c r="R3579">
        <f>SUM(M3579:N3579:O3579:P3579:Q3579)</f>
        <v>4</v>
      </c>
      <c r="S3579" s="1">
        <v>130716</v>
      </c>
      <c r="T3579" s="1" t="str">
        <f t="shared" si="222"/>
        <v>High</v>
      </c>
      <c r="U3579">
        <v>4</v>
      </c>
      <c r="V3579">
        <v>2024</v>
      </c>
      <c r="W3579" t="s">
        <v>28</v>
      </c>
      <c r="X3579">
        <v>3</v>
      </c>
    </row>
    <row r="3580" spans="1:24" x14ac:dyDescent="0.3">
      <c r="A3580">
        <v>3579</v>
      </c>
      <c r="B3580" t="s">
        <v>36</v>
      </c>
      <c r="C3580" t="str">
        <f>_xlfn.XLOOKUP(B3580,Lookup_table!B:B,Lookup_table!C:C)</f>
        <v>Data</v>
      </c>
      <c r="D3580" t="s">
        <v>34</v>
      </c>
      <c r="E3580" t="s">
        <v>15</v>
      </c>
      <c r="F3580" t="s">
        <v>29</v>
      </c>
      <c r="G3580" t="s">
        <v>25</v>
      </c>
      <c r="H3580" t="str">
        <f t="shared" si="220"/>
        <v>Onsite/Hybrid</v>
      </c>
      <c r="I3580" t="s">
        <v>18</v>
      </c>
      <c r="J3580" t="str">
        <f t="shared" si="221"/>
        <v>7+ yrs</v>
      </c>
      <c r="K3580">
        <f t="shared" ca="1" si="223"/>
        <v>7</v>
      </c>
      <c r="L3580" t="s">
        <v>27</v>
      </c>
      <c r="M3580">
        <v>0</v>
      </c>
      <c r="N3580">
        <v>1</v>
      </c>
      <c r="O3580">
        <v>1</v>
      </c>
      <c r="P3580">
        <v>1</v>
      </c>
      <c r="Q3580">
        <v>1</v>
      </c>
      <c r="R3580">
        <f>SUM(M3580:N3580:O3580:P3580:Q3580)</f>
        <v>4</v>
      </c>
      <c r="S3580" s="1">
        <v>142366</v>
      </c>
      <c r="T3580" s="1" t="str">
        <f t="shared" si="222"/>
        <v>High</v>
      </c>
      <c r="U3580">
        <v>7</v>
      </c>
      <c r="V3580">
        <v>2023</v>
      </c>
      <c r="W3580" t="s">
        <v>28</v>
      </c>
      <c r="X3580">
        <v>8</v>
      </c>
    </row>
    <row r="3581" spans="1:24" x14ac:dyDescent="0.3">
      <c r="A3581">
        <v>3580</v>
      </c>
      <c r="B3581" t="s">
        <v>41</v>
      </c>
      <c r="C3581" t="str">
        <f>_xlfn.XLOOKUP(B3581,Lookup_table!B:B,Lookup_table!C:C)</f>
        <v>Data</v>
      </c>
      <c r="D3581" t="s">
        <v>14</v>
      </c>
      <c r="E3581" t="s">
        <v>32</v>
      </c>
      <c r="F3581" t="s">
        <v>51</v>
      </c>
      <c r="G3581" t="s">
        <v>30</v>
      </c>
      <c r="H3581" t="str">
        <f t="shared" si="220"/>
        <v>Onsite/Hybrid</v>
      </c>
      <c r="I3581" t="s">
        <v>26</v>
      </c>
      <c r="J3581" t="str">
        <f t="shared" si="221"/>
        <v>3-6 yrs</v>
      </c>
      <c r="K3581">
        <f t="shared" ca="1" si="223"/>
        <v>4</v>
      </c>
      <c r="L3581" t="s">
        <v>19</v>
      </c>
      <c r="M3581">
        <v>0</v>
      </c>
      <c r="N3581">
        <v>1</v>
      </c>
      <c r="O3581">
        <v>0</v>
      </c>
      <c r="P3581">
        <v>1</v>
      </c>
      <c r="Q3581">
        <v>1</v>
      </c>
      <c r="R3581">
        <f>SUM(M3581:N3581:O3581:P3581:Q3581)</f>
        <v>3</v>
      </c>
      <c r="S3581" s="1">
        <v>102671</v>
      </c>
      <c r="T3581" s="1" t="str">
        <f t="shared" si="222"/>
        <v>Medium</v>
      </c>
      <c r="U3581">
        <v>12</v>
      </c>
      <c r="V3581">
        <v>2026</v>
      </c>
      <c r="W3581" t="s">
        <v>34</v>
      </c>
      <c r="X3581">
        <v>2</v>
      </c>
    </row>
    <row r="3582" spans="1:24" x14ac:dyDescent="0.3">
      <c r="A3582">
        <v>3581</v>
      </c>
      <c r="B3582" t="s">
        <v>36</v>
      </c>
      <c r="C3582" t="str">
        <f>_xlfn.XLOOKUP(B3582,Lookup_table!B:B,Lookup_table!C:C)</f>
        <v>Data</v>
      </c>
      <c r="D3582" t="s">
        <v>14</v>
      </c>
      <c r="E3582" t="s">
        <v>32</v>
      </c>
      <c r="F3582" t="s">
        <v>43</v>
      </c>
      <c r="G3582" t="s">
        <v>17</v>
      </c>
      <c r="H3582" t="str">
        <f t="shared" si="220"/>
        <v>Remote</v>
      </c>
      <c r="I3582" t="s">
        <v>35</v>
      </c>
      <c r="J3582" t="str">
        <f t="shared" si="221"/>
        <v>0-2 yrs</v>
      </c>
      <c r="K3582">
        <f t="shared" ca="1" si="223"/>
        <v>1</v>
      </c>
      <c r="L3582" t="s">
        <v>27</v>
      </c>
      <c r="M3582">
        <v>0</v>
      </c>
      <c r="N3582">
        <v>1</v>
      </c>
      <c r="O3582">
        <v>1</v>
      </c>
      <c r="P3582">
        <v>1</v>
      </c>
      <c r="Q3582">
        <v>0</v>
      </c>
      <c r="R3582">
        <f>SUM(M3582:N3582:O3582:P3582:Q3582)</f>
        <v>3</v>
      </c>
      <c r="S3582" s="1">
        <v>75026</v>
      </c>
      <c r="T3582" s="1" t="str">
        <f t="shared" si="222"/>
        <v>Medium</v>
      </c>
      <c r="U3582">
        <v>8</v>
      </c>
      <c r="V3582">
        <v>2026</v>
      </c>
      <c r="W3582" t="s">
        <v>28</v>
      </c>
      <c r="X3582">
        <v>5</v>
      </c>
    </row>
    <row r="3583" spans="1:24" x14ac:dyDescent="0.3">
      <c r="A3583">
        <v>3582</v>
      </c>
      <c r="B3583" t="s">
        <v>50</v>
      </c>
      <c r="C3583" t="str">
        <f>_xlfn.XLOOKUP(B3583,Lookup_table!B:B,Lookup_table!C:C)</f>
        <v>AI</v>
      </c>
      <c r="D3583" t="s">
        <v>22</v>
      </c>
      <c r="E3583" t="s">
        <v>38</v>
      </c>
      <c r="F3583" t="s">
        <v>51</v>
      </c>
      <c r="G3583" t="s">
        <v>30</v>
      </c>
      <c r="H3583" t="str">
        <f t="shared" si="220"/>
        <v>Onsite/Hybrid</v>
      </c>
      <c r="I3583" t="s">
        <v>35</v>
      </c>
      <c r="J3583" t="str">
        <f t="shared" si="221"/>
        <v>0-2 yrs</v>
      </c>
      <c r="K3583">
        <f t="shared" ca="1" si="223"/>
        <v>2</v>
      </c>
      <c r="L3583" t="s">
        <v>27</v>
      </c>
      <c r="M3583">
        <v>0</v>
      </c>
      <c r="N3583">
        <v>1</v>
      </c>
      <c r="O3583">
        <v>1</v>
      </c>
      <c r="P3583">
        <v>0</v>
      </c>
      <c r="Q3583">
        <v>1</v>
      </c>
      <c r="R3583">
        <f>SUM(M3583:N3583:O3583:P3583:Q3583)</f>
        <v>3</v>
      </c>
      <c r="S3583" s="1">
        <v>136101</v>
      </c>
      <c r="T3583" s="1" t="str">
        <f t="shared" si="222"/>
        <v>High</v>
      </c>
      <c r="U3583">
        <v>6</v>
      </c>
      <c r="V3583">
        <v>2025</v>
      </c>
      <c r="W3583" t="s">
        <v>20</v>
      </c>
      <c r="X3583">
        <v>1</v>
      </c>
    </row>
    <row r="3584" spans="1:24" x14ac:dyDescent="0.3">
      <c r="A3584">
        <v>3583</v>
      </c>
      <c r="B3584" t="s">
        <v>21</v>
      </c>
      <c r="C3584" t="str">
        <f>_xlfn.XLOOKUP(B3584,Lookup_table!B:B,Lookup_table!C:C)</f>
        <v>AI</v>
      </c>
      <c r="D3584" t="s">
        <v>14</v>
      </c>
      <c r="E3584" t="s">
        <v>40</v>
      </c>
      <c r="F3584" t="s">
        <v>24</v>
      </c>
      <c r="G3584" t="s">
        <v>17</v>
      </c>
      <c r="H3584" t="str">
        <f t="shared" si="220"/>
        <v>Remote</v>
      </c>
      <c r="I3584" t="s">
        <v>26</v>
      </c>
      <c r="J3584" t="str">
        <f t="shared" si="221"/>
        <v>3-6 yrs</v>
      </c>
      <c r="K3584">
        <f t="shared" ca="1" si="223"/>
        <v>5</v>
      </c>
      <c r="L3584" t="s">
        <v>27</v>
      </c>
      <c r="M3584">
        <v>0</v>
      </c>
      <c r="N3584">
        <v>0</v>
      </c>
      <c r="O3584">
        <v>0</v>
      </c>
      <c r="P3584">
        <v>0</v>
      </c>
      <c r="Q3584">
        <v>0</v>
      </c>
      <c r="R3584">
        <f>SUM(M3584:N3584:O3584:P3584:Q3584)</f>
        <v>0</v>
      </c>
      <c r="S3584" s="1">
        <v>111925</v>
      </c>
      <c r="T3584" s="1" t="str">
        <f t="shared" si="222"/>
        <v>Medium</v>
      </c>
      <c r="U3584">
        <v>2</v>
      </c>
      <c r="V3584">
        <v>2026</v>
      </c>
      <c r="W3584" t="s">
        <v>20</v>
      </c>
      <c r="X3584">
        <v>6</v>
      </c>
    </row>
    <row r="3585" spans="1:24" x14ac:dyDescent="0.3">
      <c r="A3585">
        <v>3584</v>
      </c>
      <c r="B3585" t="s">
        <v>21</v>
      </c>
      <c r="C3585" t="str">
        <f>_xlfn.XLOOKUP(B3585,Lookup_table!B:B,Lookup_table!C:C)</f>
        <v>AI</v>
      </c>
      <c r="D3585" t="s">
        <v>37</v>
      </c>
      <c r="E3585" t="s">
        <v>38</v>
      </c>
      <c r="F3585" t="s">
        <v>52</v>
      </c>
      <c r="G3585" t="s">
        <v>30</v>
      </c>
      <c r="H3585" t="str">
        <f t="shared" si="220"/>
        <v>Onsite/Hybrid</v>
      </c>
      <c r="I3585" t="s">
        <v>26</v>
      </c>
      <c r="J3585" t="str">
        <f t="shared" si="221"/>
        <v>3-6 yrs</v>
      </c>
      <c r="K3585">
        <f t="shared" ca="1" si="223"/>
        <v>3</v>
      </c>
      <c r="L3585" t="s">
        <v>39</v>
      </c>
      <c r="M3585">
        <v>0</v>
      </c>
      <c r="N3585">
        <v>1</v>
      </c>
      <c r="O3585">
        <v>1</v>
      </c>
      <c r="P3585">
        <v>0</v>
      </c>
      <c r="Q3585">
        <v>0</v>
      </c>
      <c r="R3585">
        <f>SUM(M3585:N3585:O3585:P3585:Q3585)</f>
        <v>2</v>
      </c>
      <c r="S3585" s="1">
        <v>128444</v>
      </c>
      <c r="T3585" s="1" t="str">
        <f t="shared" si="222"/>
        <v>High</v>
      </c>
      <c r="U3585">
        <v>7</v>
      </c>
      <c r="V3585">
        <v>2026</v>
      </c>
      <c r="W3585" t="s">
        <v>34</v>
      </c>
      <c r="X3585">
        <v>4</v>
      </c>
    </row>
    <row r="3586" spans="1:24" x14ac:dyDescent="0.3">
      <c r="A3586">
        <v>3585</v>
      </c>
      <c r="B3586" t="s">
        <v>31</v>
      </c>
      <c r="C3586" t="str">
        <f>_xlfn.XLOOKUP(B3586,Lookup_table!B:B,Lookup_table!C:C)</f>
        <v>Business</v>
      </c>
      <c r="D3586" t="s">
        <v>22</v>
      </c>
      <c r="E3586" t="s">
        <v>38</v>
      </c>
      <c r="F3586" t="s">
        <v>16</v>
      </c>
      <c r="G3586" t="s">
        <v>17</v>
      </c>
      <c r="H3586" t="str">
        <f t="shared" ref="H3586:H3649" si="224">IF(G3586="Remote","Remote","Onsite/Hybrid")</f>
        <v>Remote</v>
      </c>
      <c r="I3586" t="s">
        <v>35</v>
      </c>
      <c r="J3586" t="str">
        <f t="shared" ref="J3586:J3649" si="225">IF(I3586="Entry","0-2 yrs",IF(I3586="Mid","3-6 yrs","7+ yrs"))</f>
        <v>0-2 yrs</v>
      </c>
      <c r="K3586">
        <f t="shared" ca="1" si="223"/>
        <v>1</v>
      </c>
      <c r="L3586" t="s">
        <v>19</v>
      </c>
      <c r="M3586">
        <v>1</v>
      </c>
      <c r="N3586">
        <v>1</v>
      </c>
      <c r="O3586">
        <v>0</v>
      </c>
      <c r="P3586">
        <v>1</v>
      </c>
      <c r="Q3586">
        <v>1</v>
      </c>
      <c r="R3586">
        <f>SUM(M3586:N3586:O3586:P3586:Q3586)</f>
        <v>4</v>
      </c>
      <c r="S3586" s="1">
        <v>99458</v>
      </c>
      <c r="T3586" s="1" t="str">
        <f t="shared" ref="T3586:T3649" si="226">IF(S3586&lt;=70000,"Low",IF(S3586&lt;=120000,"Medium","High"))</f>
        <v>Medium</v>
      </c>
      <c r="U3586">
        <v>8</v>
      </c>
      <c r="V3586">
        <v>2023</v>
      </c>
      <c r="W3586" t="s">
        <v>34</v>
      </c>
      <c r="X3586">
        <v>5</v>
      </c>
    </row>
    <row r="3587" spans="1:24" x14ac:dyDescent="0.3">
      <c r="A3587">
        <v>3586</v>
      </c>
      <c r="B3587" t="s">
        <v>50</v>
      </c>
      <c r="C3587" t="str">
        <f>_xlfn.XLOOKUP(B3587,Lookup_table!B:B,Lookup_table!C:C)</f>
        <v>AI</v>
      </c>
      <c r="D3587" t="s">
        <v>34</v>
      </c>
      <c r="E3587" t="s">
        <v>15</v>
      </c>
      <c r="F3587" t="s">
        <v>51</v>
      </c>
      <c r="G3587" t="s">
        <v>25</v>
      </c>
      <c r="H3587" t="str">
        <f t="shared" si="224"/>
        <v>Onsite/Hybrid</v>
      </c>
      <c r="I3587" t="s">
        <v>26</v>
      </c>
      <c r="J3587" t="str">
        <f t="shared" si="225"/>
        <v>3-6 yrs</v>
      </c>
      <c r="K3587">
        <f t="shared" ref="K3587:K3650" ca="1" si="227">IF(J3587="0-2 yrs",RANDBETWEEN(0,2),IF(J3587="3-6 yrs", RANDBETWEEN(3,6),IF(J3587="7+ yrs", RANDBETWEEN(7,15)," ")))</f>
        <v>5</v>
      </c>
      <c r="L3587" t="s">
        <v>27</v>
      </c>
      <c r="M3587">
        <v>0</v>
      </c>
      <c r="N3587">
        <v>0</v>
      </c>
      <c r="O3587">
        <v>1</v>
      </c>
      <c r="P3587">
        <v>1</v>
      </c>
      <c r="Q3587">
        <v>1</v>
      </c>
      <c r="R3587">
        <f>SUM(M3587:N3587:O3587:P3587:Q3587)</f>
        <v>3</v>
      </c>
      <c r="S3587" s="1">
        <v>155072</v>
      </c>
      <c r="T3587" s="1" t="str">
        <f t="shared" si="226"/>
        <v>High</v>
      </c>
      <c r="U3587">
        <v>7</v>
      </c>
      <c r="V3587">
        <v>2025</v>
      </c>
      <c r="W3587" t="s">
        <v>28</v>
      </c>
      <c r="X3587">
        <v>2</v>
      </c>
    </row>
    <row r="3588" spans="1:24" x14ac:dyDescent="0.3">
      <c r="A3588">
        <v>3587</v>
      </c>
      <c r="B3588" t="s">
        <v>41</v>
      </c>
      <c r="C3588" t="str">
        <f>_xlfn.XLOOKUP(B3588,Lookup_table!B:B,Lookup_table!C:C)</f>
        <v>Data</v>
      </c>
      <c r="D3588" t="s">
        <v>22</v>
      </c>
      <c r="E3588" t="s">
        <v>32</v>
      </c>
      <c r="F3588" t="s">
        <v>44</v>
      </c>
      <c r="G3588" t="s">
        <v>30</v>
      </c>
      <c r="H3588" t="str">
        <f t="shared" si="224"/>
        <v>Onsite/Hybrid</v>
      </c>
      <c r="I3588" t="s">
        <v>35</v>
      </c>
      <c r="J3588" t="str">
        <f t="shared" si="225"/>
        <v>0-2 yrs</v>
      </c>
      <c r="K3588">
        <f t="shared" ca="1" si="227"/>
        <v>0</v>
      </c>
      <c r="L3588" t="s">
        <v>19</v>
      </c>
      <c r="M3588">
        <v>1</v>
      </c>
      <c r="N3588">
        <v>1</v>
      </c>
      <c r="O3588">
        <v>0</v>
      </c>
      <c r="P3588">
        <v>0</v>
      </c>
      <c r="Q3588">
        <v>1</v>
      </c>
      <c r="R3588">
        <f>SUM(M3588:N3588:O3588:P3588:Q3588)</f>
        <v>3</v>
      </c>
      <c r="S3588" s="1">
        <v>77998</v>
      </c>
      <c r="T3588" s="1" t="str">
        <f t="shared" si="226"/>
        <v>Medium</v>
      </c>
      <c r="U3588">
        <v>6</v>
      </c>
      <c r="V3588">
        <v>2020</v>
      </c>
      <c r="W3588" t="s">
        <v>20</v>
      </c>
      <c r="X3588">
        <v>3</v>
      </c>
    </row>
    <row r="3589" spans="1:24" x14ac:dyDescent="0.3">
      <c r="A3589">
        <v>3588</v>
      </c>
      <c r="B3589" t="s">
        <v>33</v>
      </c>
      <c r="C3589" t="str">
        <f>_xlfn.XLOOKUP(B3589,Lookup_table!B:B,Lookup_table!C:C)</f>
        <v>Data</v>
      </c>
      <c r="D3589" t="s">
        <v>37</v>
      </c>
      <c r="E3589" t="s">
        <v>40</v>
      </c>
      <c r="F3589" t="s">
        <v>52</v>
      </c>
      <c r="G3589" t="s">
        <v>17</v>
      </c>
      <c r="H3589" t="str">
        <f t="shared" si="224"/>
        <v>Remote</v>
      </c>
      <c r="I3589" t="s">
        <v>26</v>
      </c>
      <c r="J3589" t="str">
        <f t="shared" si="225"/>
        <v>3-6 yrs</v>
      </c>
      <c r="K3589">
        <f t="shared" ca="1" si="227"/>
        <v>6</v>
      </c>
      <c r="L3589" t="s">
        <v>19</v>
      </c>
      <c r="M3589">
        <v>1</v>
      </c>
      <c r="N3589">
        <v>1</v>
      </c>
      <c r="O3589">
        <v>1</v>
      </c>
      <c r="P3589">
        <v>0</v>
      </c>
      <c r="Q3589">
        <v>0</v>
      </c>
      <c r="R3589">
        <f>SUM(M3589:N3589:O3589:P3589:Q3589)</f>
        <v>3</v>
      </c>
      <c r="S3589" s="1">
        <v>87858</v>
      </c>
      <c r="T3589" s="1" t="str">
        <f t="shared" si="226"/>
        <v>Medium</v>
      </c>
      <c r="U3589">
        <v>8</v>
      </c>
      <c r="V3589">
        <v>2020</v>
      </c>
      <c r="W3589" t="s">
        <v>20</v>
      </c>
      <c r="X3589">
        <v>1</v>
      </c>
    </row>
    <row r="3590" spans="1:24" x14ac:dyDescent="0.3">
      <c r="A3590">
        <v>3589</v>
      </c>
      <c r="B3590" t="s">
        <v>50</v>
      </c>
      <c r="C3590" t="str">
        <f>_xlfn.XLOOKUP(B3590,Lookup_table!B:B,Lookup_table!C:C)</f>
        <v>AI</v>
      </c>
      <c r="D3590" t="s">
        <v>37</v>
      </c>
      <c r="E3590" t="s">
        <v>40</v>
      </c>
      <c r="F3590" t="s">
        <v>43</v>
      </c>
      <c r="G3590" t="s">
        <v>30</v>
      </c>
      <c r="H3590" t="str">
        <f t="shared" si="224"/>
        <v>Onsite/Hybrid</v>
      </c>
      <c r="I3590" t="s">
        <v>18</v>
      </c>
      <c r="J3590" t="str">
        <f t="shared" si="225"/>
        <v>7+ yrs</v>
      </c>
      <c r="K3590">
        <f t="shared" ca="1" si="227"/>
        <v>9</v>
      </c>
      <c r="L3590" t="s">
        <v>19</v>
      </c>
      <c r="M3590">
        <v>1</v>
      </c>
      <c r="N3590">
        <v>0</v>
      </c>
      <c r="O3590">
        <v>1</v>
      </c>
      <c r="P3590">
        <v>0</v>
      </c>
      <c r="Q3590">
        <v>1</v>
      </c>
      <c r="R3590">
        <f>SUM(M3590:N3590:O3590:P3590:Q3590)</f>
        <v>3</v>
      </c>
      <c r="S3590" s="1">
        <v>164973</v>
      </c>
      <c r="T3590" s="1" t="str">
        <f t="shared" si="226"/>
        <v>High</v>
      </c>
      <c r="U3590">
        <v>1</v>
      </c>
      <c r="V3590">
        <v>2023</v>
      </c>
      <c r="W3590" t="s">
        <v>20</v>
      </c>
      <c r="X3590">
        <v>3</v>
      </c>
    </row>
    <row r="3591" spans="1:24" x14ac:dyDescent="0.3">
      <c r="A3591">
        <v>3590</v>
      </c>
      <c r="B3591" t="s">
        <v>41</v>
      </c>
      <c r="C3591" t="str">
        <f>_xlfn.XLOOKUP(B3591,Lookup_table!B:B,Lookup_table!C:C)</f>
        <v>Data</v>
      </c>
      <c r="D3591" t="s">
        <v>34</v>
      </c>
      <c r="E3591" t="s">
        <v>15</v>
      </c>
      <c r="F3591" t="s">
        <v>52</v>
      </c>
      <c r="G3591" t="s">
        <v>25</v>
      </c>
      <c r="H3591" t="str">
        <f t="shared" si="224"/>
        <v>Onsite/Hybrid</v>
      </c>
      <c r="I3591" t="s">
        <v>26</v>
      </c>
      <c r="J3591" t="str">
        <f t="shared" si="225"/>
        <v>3-6 yrs</v>
      </c>
      <c r="K3591">
        <f t="shared" ca="1" si="227"/>
        <v>6</v>
      </c>
      <c r="L3591" t="s">
        <v>39</v>
      </c>
      <c r="M3591">
        <v>0</v>
      </c>
      <c r="N3591">
        <v>0</v>
      </c>
      <c r="O3591">
        <v>0</v>
      </c>
      <c r="P3591">
        <v>0</v>
      </c>
      <c r="Q3591">
        <v>1</v>
      </c>
      <c r="R3591">
        <f>SUM(M3591:N3591:O3591:P3591:Q3591)</f>
        <v>1</v>
      </c>
      <c r="S3591" s="1">
        <v>85366</v>
      </c>
      <c r="T3591" s="1" t="str">
        <f t="shared" si="226"/>
        <v>Medium</v>
      </c>
      <c r="U3591">
        <v>5</v>
      </c>
      <c r="V3591">
        <v>2021</v>
      </c>
      <c r="W3591" t="s">
        <v>28</v>
      </c>
      <c r="X3591">
        <v>8</v>
      </c>
    </row>
    <row r="3592" spans="1:24" x14ac:dyDescent="0.3">
      <c r="A3592">
        <v>3591</v>
      </c>
      <c r="B3592" t="s">
        <v>41</v>
      </c>
      <c r="C3592" t="str">
        <f>_xlfn.XLOOKUP(B3592,Lookup_table!B:B,Lookup_table!C:C)</f>
        <v>Data</v>
      </c>
      <c r="D3592" t="s">
        <v>22</v>
      </c>
      <c r="E3592" t="s">
        <v>15</v>
      </c>
      <c r="F3592" t="s">
        <v>43</v>
      </c>
      <c r="G3592" t="s">
        <v>30</v>
      </c>
      <c r="H3592" t="str">
        <f t="shared" si="224"/>
        <v>Onsite/Hybrid</v>
      </c>
      <c r="I3592" t="s">
        <v>26</v>
      </c>
      <c r="J3592" t="str">
        <f t="shared" si="225"/>
        <v>3-6 yrs</v>
      </c>
      <c r="K3592">
        <f t="shared" ca="1" si="227"/>
        <v>4</v>
      </c>
      <c r="L3592" t="s">
        <v>19</v>
      </c>
      <c r="M3592">
        <v>1</v>
      </c>
      <c r="N3592">
        <v>0</v>
      </c>
      <c r="O3592">
        <v>1</v>
      </c>
      <c r="P3592">
        <v>1</v>
      </c>
      <c r="Q3592">
        <v>0</v>
      </c>
      <c r="R3592">
        <f>SUM(M3592:N3592:O3592:P3592:Q3592)</f>
        <v>3</v>
      </c>
      <c r="S3592" s="1">
        <v>121016</v>
      </c>
      <c r="T3592" s="1" t="str">
        <f t="shared" si="226"/>
        <v>High</v>
      </c>
      <c r="U3592">
        <v>9</v>
      </c>
      <c r="V3592">
        <v>2025</v>
      </c>
      <c r="W3592" t="s">
        <v>28</v>
      </c>
      <c r="X3592">
        <v>1</v>
      </c>
    </row>
    <row r="3593" spans="1:24" x14ac:dyDescent="0.3">
      <c r="A3593">
        <v>3592</v>
      </c>
      <c r="B3593" t="s">
        <v>21</v>
      </c>
      <c r="C3593" t="str">
        <f>_xlfn.XLOOKUP(B3593,Lookup_table!B:B,Lookup_table!C:C)</f>
        <v>AI</v>
      </c>
      <c r="D3593" t="s">
        <v>34</v>
      </c>
      <c r="E3593" t="s">
        <v>40</v>
      </c>
      <c r="F3593" t="s">
        <v>51</v>
      </c>
      <c r="G3593" t="s">
        <v>17</v>
      </c>
      <c r="H3593" t="str">
        <f t="shared" si="224"/>
        <v>Remote</v>
      </c>
      <c r="I3593" t="s">
        <v>35</v>
      </c>
      <c r="J3593" t="str">
        <f t="shared" si="225"/>
        <v>0-2 yrs</v>
      </c>
      <c r="K3593">
        <f t="shared" ca="1" si="227"/>
        <v>1</v>
      </c>
      <c r="L3593" t="s">
        <v>27</v>
      </c>
      <c r="M3593">
        <v>0</v>
      </c>
      <c r="N3593">
        <v>0</v>
      </c>
      <c r="O3593">
        <v>0</v>
      </c>
      <c r="P3593">
        <v>0</v>
      </c>
      <c r="Q3593">
        <v>0</v>
      </c>
      <c r="R3593">
        <f>SUM(M3593:N3593:O3593:P3593:Q3593)</f>
        <v>0</v>
      </c>
      <c r="S3593" s="1">
        <v>93785</v>
      </c>
      <c r="T3593" s="1" t="str">
        <f t="shared" si="226"/>
        <v>Medium</v>
      </c>
      <c r="U3593">
        <v>12</v>
      </c>
      <c r="V3593">
        <v>2024</v>
      </c>
      <c r="W3593" t="s">
        <v>20</v>
      </c>
      <c r="X3593">
        <v>6</v>
      </c>
    </row>
    <row r="3594" spans="1:24" x14ac:dyDescent="0.3">
      <c r="A3594">
        <v>3593</v>
      </c>
      <c r="B3594" t="s">
        <v>33</v>
      </c>
      <c r="C3594" t="str">
        <f>_xlfn.XLOOKUP(B3594,Lookup_table!B:B,Lookup_table!C:C)</f>
        <v>Data</v>
      </c>
      <c r="D3594" t="s">
        <v>22</v>
      </c>
      <c r="E3594" t="s">
        <v>32</v>
      </c>
      <c r="F3594" t="s">
        <v>24</v>
      </c>
      <c r="G3594" t="s">
        <v>30</v>
      </c>
      <c r="H3594" t="str">
        <f t="shared" si="224"/>
        <v>Onsite/Hybrid</v>
      </c>
      <c r="I3594" t="s">
        <v>35</v>
      </c>
      <c r="J3594" t="str">
        <f t="shared" si="225"/>
        <v>0-2 yrs</v>
      </c>
      <c r="K3594">
        <f t="shared" ca="1" si="227"/>
        <v>2</v>
      </c>
      <c r="L3594" t="s">
        <v>27</v>
      </c>
      <c r="M3594">
        <v>1</v>
      </c>
      <c r="N3594">
        <v>1</v>
      </c>
      <c r="O3594">
        <v>1</v>
      </c>
      <c r="P3594">
        <v>0</v>
      </c>
      <c r="Q3594">
        <v>1</v>
      </c>
      <c r="R3594">
        <f>SUM(M3594:N3594:O3594:P3594:Q3594)</f>
        <v>4</v>
      </c>
      <c r="S3594" s="1">
        <v>91454</v>
      </c>
      <c r="T3594" s="1" t="str">
        <f t="shared" si="226"/>
        <v>Medium</v>
      </c>
      <c r="U3594">
        <v>4</v>
      </c>
      <c r="V3594">
        <v>2020</v>
      </c>
      <c r="W3594" t="s">
        <v>34</v>
      </c>
      <c r="X3594">
        <v>4</v>
      </c>
    </row>
    <row r="3595" spans="1:24" x14ac:dyDescent="0.3">
      <c r="A3595">
        <v>3594</v>
      </c>
      <c r="B3595" t="s">
        <v>41</v>
      </c>
      <c r="C3595" t="str">
        <f>_xlfn.XLOOKUP(B3595,Lookup_table!B:B,Lookup_table!C:C)</f>
        <v>Data</v>
      </c>
      <c r="D3595" t="s">
        <v>22</v>
      </c>
      <c r="E3595" t="s">
        <v>38</v>
      </c>
      <c r="F3595" t="s">
        <v>44</v>
      </c>
      <c r="G3595" t="s">
        <v>17</v>
      </c>
      <c r="H3595" t="str">
        <f t="shared" si="224"/>
        <v>Remote</v>
      </c>
      <c r="I3595" t="s">
        <v>26</v>
      </c>
      <c r="J3595" t="str">
        <f t="shared" si="225"/>
        <v>3-6 yrs</v>
      </c>
      <c r="K3595">
        <f t="shared" ca="1" si="227"/>
        <v>4</v>
      </c>
      <c r="L3595" t="s">
        <v>27</v>
      </c>
      <c r="M3595">
        <v>1</v>
      </c>
      <c r="N3595">
        <v>1</v>
      </c>
      <c r="O3595">
        <v>0</v>
      </c>
      <c r="P3595">
        <v>0</v>
      </c>
      <c r="Q3595">
        <v>0</v>
      </c>
      <c r="R3595">
        <f>SUM(M3595:N3595:O3595:P3595:Q3595)</f>
        <v>2</v>
      </c>
      <c r="S3595" s="1">
        <v>94993</v>
      </c>
      <c r="T3595" s="1" t="str">
        <f t="shared" si="226"/>
        <v>Medium</v>
      </c>
      <c r="U3595">
        <v>8</v>
      </c>
      <c r="V3595">
        <v>2023</v>
      </c>
      <c r="W3595" t="s">
        <v>20</v>
      </c>
      <c r="X3595">
        <v>2</v>
      </c>
    </row>
    <row r="3596" spans="1:24" x14ac:dyDescent="0.3">
      <c r="A3596">
        <v>3595</v>
      </c>
      <c r="B3596" t="s">
        <v>36</v>
      </c>
      <c r="C3596" t="str">
        <f>_xlfn.XLOOKUP(B3596,Lookup_table!B:B,Lookup_table!C:C)</f>
        <v>Data</v>
      </c>
      <c r="D3596" t="s">
        <v>22</v>
      </c>
      <c r="E3596" t="s">
        <v>32</v>
      </c>
      <c r="F3596" t="s">
        <v>52</v>
      </c>
      <c r="G3596" t="s">
        <v>17</v>
      </c>
      <c r="H3596" t="str">
        <f t="shared" si="224"/>
        <v>Remote</v>
      </c>
      <c r="I3596" t="s">
        <v>35</v>
      </c>
      <c r="J3596" t="str">
        <f t="shared" si="225"/>
        <v>0-2 yrs</v>
      </c>
      <c r="K3596">
        <f t="shared" ca="1" si="227"/>
        <v>0</v>
      </c>
      <c r="L3596" t="s">
        <v>39</v>
      </c>
      <c r="M3596">
        <v>0</v>
      </c>
      <c r="N3596">
        <v>0</v>
      </c>
      <c r="O3596">
        <v>0</v>
      </c>
      <c r="P3596">
        <v>0</v>
      </c>
      <c r="Q3596">
        <v>1</v>
      </c>
      <c r="R3596">
        <f>SUM(M3596:N3596:O3596:P3596:Q3596)</f>
        <v>1</v>
      </c>
      <c r="S3596" s="1">
        <v>76955</v>
      </c>
      <c r="T3596" s="1" t="str">
        <f t="shared" si="226"/>
        <v>Medium</v>
      </c>
      <c r="U3596">
        <v>1</v>
      </c>
      <c r="V3596">
        <v>2024</v>
      </c>
      <c r="W3596" t="s">
        <v>28</v>
      </c>
      <c r="X3596">
        <v>7</v>
      </c>
    </row>
    <row r="3597" spans="1:24" x14ac:dyDescent="0.3">
      <c r="A3597">
        <v>3596</v>
      </c>
      <c r="B3597" t="s">
        <v>36</v>
      </c>
      <c r="C3597" t="str">
        <f>_xlfn.XLOOKUP(B3597,Lookup_table!B:B,Lookup_table!C:C)</f>
        <v>Data</v>
      </c>
      <c r="D3597" t="s">
        <v>37</v>
      </c>
      <c r="E3597" t="s">
        <v>32</v>
      </c>
      <c r="F3597" t="s">
        <v>52</v>
      </c>
      <c r="G3597" t="s">
        <v>25</v>
      </c>
      <c r="H3597" t="str">
        <f t="shared" si="224"/>
        <v>Onsite/Hybrid</v>
      </c>
      <c r="I3597" t="s">
        <v>18</v>
      </c>
      <c r="J3597" t="str">
        <f t="shared" si="225"/>
        <v>7+ yrs</v>
      </c>
      <c r="K3597">
        <f t="shared" ca="1" si="227"/>
        <v>13</v>
      </c>
      <c r="L3597" t="s">
        <v>19</v>
      </c>
      <c r="M3597">
        <v>1</v>
      </c>
      <c r="N3597">
        <v>1</v>
      </c>
      <c r="O3597">
        <v>0</v>
      </c>
      <c r="P3597">
        <v>1</v>
      </c>
      <c r="Q3597">
        <v>1</v>
      </c>
      <c r="R3597">
        <f>SUM(M3597:N3597:O3597:P3597:Q3597)</f>
        <v>4</v>
      </c>
      <c r="S3597" s="1">
        <v>120458</v>
      </c>
      <c r="T3597" s="1" t="str">
        <f t="shared" si="226"/>
        <v>High</v>
      </c>
      <c r="U3597">
        <v>4</v>
      </c>
      <c r="V3597">
        <v>2024</v>
      </c>
      <c r="W3597" t="s">
        <v>28</v>
      </c>
      <c r="X3597">
        <v>7</v>
      </c>
    </row>
    <row r="3598" spans="1:24" x14ac:dyDescent="0.3">
      <c r="A3598">
        <v>3597</v>
      </c>
      <c r="B3598" t="s">
        <v>50</v>
      </c>
      <c r="C3598" t="str">
        <f>_xlfn.XLOOKUP(B3598,Lookup_table!B:B,Lookup_table!C:C)</f>
        <v>AI</v>
      </c>
      <c r="D3598" t="s">
        <v>37</v>
      </c>
      <c r="E3598" t="s">
        <v>42</v>
      </c>
      <c r="F3598" t="s">
        <v>43</v>
      </c>
      <c r="G3598" t="s">
        <v>25</v>
      </c>
      <c r="H3598" t="str">
        <f t="shared" si="224"/>
        <v>Onsite/Hybrid</v>
      </c>
      <c r="I3598" t="s">
        <v>18</v>
      </c>
      <c r="J3598" t="str">
        <f t="shared" si="225"/>
        <v>7+ yrs</v>
      </c>
      <c r="K3598">
        <f t="shared" ca="1" si="227"/>
        <v>12</v>
      </c>
      <c r="L3598" t="s">
        <v>39</v>
      </c>
      <c r="M3598">
        <v>0</v>
      </c>
      <c r="N3598">
        <v>0</v>
      </c>
      <c r="O3598">
        <v>0</v>
      </c>
      <c r="P3598">
        <v>1</v>
      </c>
      <c r="Q3598">
        <v>1</v>
      </c>
      <c r="R3598">
        <f>SUM(M3598:N3598:O3598:P3598:Q3598)</f>
        <v>2</v>
      </c>
      <c r="S3598" s="1">
        <v>166808</v>
      </c>
      <c r="T3598" s="1" t="str">
        <f t="shared" si="226"/>
        <v>High</v>
      </c>
      <c r="U3598">
        <v>12</v>
      </c>
      <c r="V3598">
        <v>2023</v>
      </c>
      <c r="W3598" t="s">
        <v>28</v>
      </c>
      <c r="X3598">
        <v>7</v>
      </c>
    </row>
    <row r="3599" spans="1:24" x14ac:dyDescent="0.3">
      <c r="A3599">
        <v>3598</v>
      </c>
      <c r="B3599" t="s">
        <v>33</v>
      </c>
      <c r="C3599" t="str">
        <f>_xlfn.XLOOKUP(B3599,Lookup_table!B:B,Lookup_table!C:C)</f>
        <v>Data</v>
      </c>
      <c r="D3599" t="s">
        <v>14</v>
      </c>
      <c r="E3599" t="s">
        <v>42</v>
      </c>
      <c r="F3599" t="s">
        <v>44</v>
      </c>
      <c r="G3599" t="s">
        <v>30</v>
      </c>
      <c r="H3599" t="str">
        <f t="shared" si="224"/>
        <v>Onsite/Hybrid</v>
      </c>
      <c r="I3599" t="s">
        <v>35</v>
      </c>
      <c r="J3599" t="str">
        <f t="shared" si="225"/>
        <v>0-2 yrs</v>
      </c>
      <c r="K3599">
        <f t="shared" ca="1" si="227"/>
        <v>1</v>
      </c>
      <c r="L3599" t="s">
        <v>39</v>
      </c>
      <c r="M3599">
        <v>1</v>
      </c>
      <c r="N3599">
        <v>1</v>
      </c>
      <c r="O3599">
        <v>0</v>
      </c>
      <c r="P3599">
        <v>0</v>
      </c>
      <c r="Q3599">
        <v>0</v>
      </c>
      <c r="R3599">
        <f>SUM(M3599:N3599:O3599:P3599:Q3599)</f>
        <v>2</v>
      </c>
      <c r="S3599" s="1">
        <v>46556</v>
      </c>
      <c r="T3599" s="1" t="str">
        <f t="shared" si="226"/>
        <v>Low</v>
      </c>
      <c r="U3599">
        <v>2</v>
      </c>
      <c r="V3599">
        <v>2025</v>
      </c>
      <c r="W3599" t="s">
        <v>20</v>
      </c>
      <c r="X3599">
        <v>5</v>
      </c>
    </row>
    <row r="3600" spans="1:24" x14ac:dyDescent="0.3">
      <c r="A3600">
        <v>3599</v>
      </c>
      <c r="B3600" t="s">
        <v>31</v>
      </c>
      <c r="C3600" t="str">
        <f>_xlfn.XLOOKUP(B3600,Lookup_table!B:B,Lookup_table!C:C)</f>
        <v>Business</v>
      </c>
      <c r="D3600" t="s">
        <v>22</v>
      </c>
      <c r="E3600" t="s">
        <v>23</v>
      </c>
      <c r="F3600" t="s">
        <v>44</v>
      </c>
      <c r="G3600" t="s">
        <v>25</v>
      </c>
      <c r="H3600" t="str">
        <f t="shared" si="224"/>
        <v>Onsite/Hybrid</v>
      </c>
      <c r="I3600" t="s">
        <v>35</v>
      </c>
      <c r="J3600" t="str">
        <f t="shared" si="225"/>
        <v>0-2 yrs</v>
      </c>
      <c r="K3600">
        <f t="shared" ca="1" si="227"/>
        <v>0</v>
      </c>
      <c r="L3600" t="s">
        <v>27</v>
      </c>
      <c r="M3600">
        <v>1</v>
      </c>
      <c r="N3600">
        <v>0</v>
      </c>
      <c r="O3600">
        <v>0</v>
      </c>
      <c r="P3600">
        <v>0</v>
      </c>
      <c r="Q3600">
        <v>0</v>
      </c>
      <c r="R3600">
        <f>SUM(M3600:N3600:O3600:P3600:Q3600)</f>
        <v>1</v>
      </c>
      <c r="S3600" s="1">
        <v>69702</v>
      </c>
      <c r="T3600" s="1" t="str">
        <f t="shared" si="226"/>
        <v>Low</v>
      </c>
      <c r="U3600">
        <v>7</v>
      </c>
      <c r="V3600">
        <v>2024</v>
      </c>
      <c r="W3600" t="s">
        <v>34</v>
      </c>
      <c r="X3600">
        <v>4</v>
      </c>
    </row>
    <row r="3601" spans="1:24" x14ac:dyDescent="0.3">
      <c r="A3601">
        <v>3600</v>
      </c>
      <c r="B3601" t="s">
        <v>50</v>
      </c>
      <c r="C3601" t="str">
        <f>_xlfn.XLOOKUP(B3601,Lookup_table!B:B,Lookup_table!C:C)</f>
        <v>AI</v>
      </c>
      <c r="D3601" t="s">
        <v>34</v>
      </c>
      <c r="E3601" t="s">
        <v>23</v>
      </c>
      <c r="F3601" t="s">
        <v>29</v>
      </c>
      <c r="G3601" t="s">
        <v>30</v>
      </c>
      <c r="H3601" t="str">
        <f t="shared" si="224"/>
        <v>Onsite/Hybrid</v>
      </c>
      <c r="I3601" t="s">
        <v>26</v>
      </c>
      <c r="J3601" t="str">
        <f t="shared" si="225"/>
        <v>3-6 yrs</v>
      </c>
      <c r="K3601">
        <f t="shared" ca="1" si="227"/>
        <v>6</v>
      </c>
      <c r="L3601" t="s">
        <v>27</v>
      </c>
      <c r="M3601">
        <v>1</v>
      </c>
      <c r="N3601">
        <v>0</v>
      </c>
      <c r="O3601">
        <v>0</v>
      </c>
      <c r="P3601">
        <v>0</v>
      </c>
      <c r="Q3601">
        <v>1</v>
      </c>
      <c r="R3601">
        <f>SUM(M3601:N3601:O3601:P3601:Q3601)</f>
        <v>2</v>
      </c>
      <c r="S3601" s="1">
        <v>122533</v>
      </c>
      <c r="T3601" s="1" t="str">
        <f t="shared" si="226"/>
        <v>High</v>
      </c>
      <c r="U3601">
        <v>3</v>
      </c>
      <c r="V3601">
        <v>2024</v>
      </c>
      <c r="W3601" t="s">
        <v>28</v>
      </c>
      <c r="X3601">
        <v>9</v>
      </c>
    </row>
    <row r="3602" spans="1:24" x14ac:dyDescent="0.3">
      <c r="A3602">
        <v>3601</v>
      </c>
      <c r="B3602" t="s">
        <v>41</v>
      </c>
      <c r="C3602" t="str">
        <f>_xlfn.XLOOKUP(B3602,Lookup_table!B:B,Lookup_table!C:C)</f>
        <v>Data</v>
      </c>
      <c r="D3602" t="s">
        <v>34</v>
      </c>
      <c r="E3602" t="s">
        <v>15</v>
      </c>
      <c r="F3602" t="s">
        <v>16</v>
      </c>
      <c r="G3602" t="s">
        <v>25</v>
      </c>
      <c r="H3602" t="str">
        <f t="shared" si="224"/>
        <v>Onsite/Hybrid</v>
      </c>
      <c r="I3602" t="s">
        <v>35</v>
      </c>
      <c r="J3602" t="str">
        <f t="shared" si="225"/>
        <v>0-2 yrs</v>
      </c>
      <c r="K3602">
        <f t="shared" ca="1" si="227"/>
        <v>2</v>
      </c>
      <c r="L3602" t="s">
        <v>27</v>
      </c>
      <c r="M3602">
        <v>0</v>
      </c>
      <c r="N3602">
        <v>1</v>
      </c>
      <c r="O3602">
        <v>0</v>
      </c>
      <c r="P3602">
        <v>1</v>
      </c>
      <c r="Q3602">
        <v>1</v>
      </c>
      <c r="R3602">
        <f>SUM(M3602:N3602:O3602:P3602:Q3602)</f>
        <v>3</v>
      </c>
      <c r="S3602" s="1">
        <v>70209</v>
      </c>
      <c r="T3602" s="1" t="str">
        <f t="shared" si="226"/>
        <v>Medium</v>
      </c>
      <c r="U3602">
        <v>2</v>
      </c>
      <c r="V3602">
        <v>2021</v>
      </c>
      <c r="W3602" t="s">
        <v>34</v>
      </c>
      <c r="X3602">
        <v>1</v>
      </c>
    </row>
    <row r="3603" spans="1:24" x14ac:dyDescent="0.3">
      <c r="A3603">
        <v>3602</v>
      </c>
      <c r="B3603" t="s">
        <v>36</v>
      </c>
      <c r="C3603" t="str">
        <f>_xlfn.XLOOKUP(B3603,Lookup_table!B:B,Lookup_table!C:C)</f>
        <v>Data</v>
      </c>
      <c r="D3603" t="s">
        <v>14</v>
      </c>
      <c r="E3603" t="s">
        <v>38</v>
      </c>
      <c r="F3603" t="s">
        <v>44</v>
      </c>
      <c r="G3603" t="s">
        <v>25</v>
      </c>
      <c r="H3603" t="str">
        <f t="shared" si="224"/>
        <v>Onsite/Hybrid</v>
      </c>
      <c r="I3603" t="s">
        <v>18</v>
      </c>
      <c r="J3603" t="str">
        <f t="shared" si="225"/>
        <v>7+ yrs</v>
      </c>
      <c r="K3603">
        <f t="shared" ca="1" si="227"/>
        <v>7</v>
      </c>
      <c r="L3603" t="s">
        <v>39</v>
      </c>
      <c r="M3603">
        <v>0</v>
      </c>
      <c r="N3603">
        <v>1</v>
      </c>
      <c r="O3603">
        <v>0</v>
      </c>
      <c r="P3603">
        <v>0</v>
      </c>
      <c r="Q3603">
        <v>0</v>
      </c>
      <c r="R3603">
        <f>SUM(M3603:N3603:O3603:P3603:Q3603)</f>
        <v>1</v>
      </c>
      <c r="S3603" s="1">
        <v>98761</v>
      </c>
      <c r="T3603" s="1" t="str">
        <f t="shared" si="226"/>
        <v>Medium</v>
      </c>
      <c r="U3603">
        <v>12</v>
      </c>
      <c r="V3603">
        <v>2025</v>
      </c>
      <c r="W3603" t="s">
        <v>28</v>
      </c>
      <c r="X3603">
        <v>9</v>
      </c>
    </row>
    <row r="3604" spans="1:24" x14ac:dyDescent="0.3">
      <c r="A3604">
        <v>3603</v>
      </c>
      <c r="B3604" t="s">
        <v>36</v>
      </c>
      <c r="C3604" t="str">
        <f>_xlfn.XLOOKUP(B3604,Lookup_table!B:B,Lookup_table!C:C)</f>
        <v>Data</v>
      </c>
      <c r="D3604" t="s">
        <v>34</v>
      </c>
      <c r="E3604" t="s">
        <v>15</v>
      </c>
      <c r="F3604" t="s">
        <v>51</v>
      </c>
      <c r="G3604" t="s">
        <v>30</v>
      </c>
      <c r="H3604" t="str">
        <f t="shared" si="224"/>
        <v>Onsite/Hybrid</v>
      </c>
      <c r="I3604" t="s">
        <v>35</v>
      </c>
      <c r="J3604" t="str">
        <f t="shared" si="225"/>
        <v>0-2 yrs</v>
      </c>
      <c r="K3604">
        <f t="shared" ca="1" si="227"/>
        <v>1</v>
      </c>
      <c r="L3604" t="s">
        <v>27</v>
      </c>
      <c r="M3604">
        <v>1</v>
      </c>
      <c r="N3604">
        <v>1</v>
      </c>
      <c r="O3604">
        <v>0</v>
      </c>
      <c r="P3604">
        <v>1</v>
      </c>
      <c r="Q3604">
        <v>1</v>
      </c>
      <c r="R3604">
        <f>SUM(M3604:N3604:O3604:P3604:Q3604)</f>
        <v>4</v>
      </c>
      <c r="S3604" s="1">
        <v>78948</v>
      </c>
      <c r="T3604" s="1" t="str">
        <f t="shared" si="226"/>
        <v>Medium</v>
      </c>
      <c r="U3604">
        <v>1</v>
      </c>
      <c r="V3604">
        <v>2020</v>
      </c>
      <c r="W3604" t="s">
        <v>28</v>
      </c>
      <c r="X3604">
        <v>8</v>
      </c>
    </row>
    <row r="3605" spans="1:24" x14ac:dyDescent="0.3">
      <c r="A3605">
        <v>3604</v>
      </c>
      <c r="B3605" t="s">
        <v>33</v>
      </c>
      <c r="C3605" t="str">
        <f>_xlfn.XLOOKUP(B3605,Lookup_table!B:B,Lookup_table!C:C)</f>
        <v>Data</v>
      </c>
      <c r="D3605" t="s">
        <v>34</v>
      </c>
      <c r="E3605" t="s">
        <v>15</v>
      </c>
      <c r="F3605" t="s">
        <v>51</v>
      </c>
      <c r="G3605" t="s">
        <v>25</v>
      </c>
      <c r="H3605" t="str">
        <f t="shared" si="224"/>
        <v>Onsite/Hybrid</v>
      </c>
      <c r="I3605" t="s">
        <v>35</v>
      </c>
      <c r="J3605" t="str">
        <f t="shared" si="225"/>
        <v>0-2 yrs</v>
      </c>
      <c r="K3605">
        <f t="shared" ca="1" si="227"/>
        <v>2</v>
      </c>
      <c r="L3605" t="s">
        <v>27</v>
      </c>
      <c r="M3605">
        <v>1</v>
      </c>
      <c r="N3605">
        <v>1</v>
      </c>
      <c r="O3605">
        <v>0</v>
      </c>
      <c r="P3605">
        <v>0</v>
      </c>
      <c r="Q3605">
        <v>1</v>
      </c>
      <c r="R3605">
        <f>SUM(M3605:N3605:O3605:P3605:Q3605)</f>
        <v>3</v>
      </c>
      <c r="S3605" s="1">
        <v>61214</v>
      </c>
      <c r="T3605" s="1" t="str">
        <f t="shared" si="226"/>
        <v>Low</v>
      </c>
      <c r="U3605">
        <v>2</v>
      </c>
      <c r="V3605">
        <v>2025</v>
      </c>
      <c r="W3605" t="s">
        <v>34</v>
      </c>
      <c r="X3605">
        <v>6</v>
      </c>
    </row>
    <row r="3606" spans="1:24" x14ac:dyDescent="0.3">
      <c r="A3606">
        <v>3605</v>
      </c>
      <c r="B3606" t="s">
        <v>31</v>
      </c>
      <c r="C3606" t="str">
        <f>_xlfn.XLOOKUP(B3606,Lookup_table!B:B,Lookup_table!C:C)</f>
        <v>Business</v>
      </c>
      <c r="D3606" t="s">
        <v>34</v>
      </c>
      <c r="E3606" t="s">
        <v>15</v>
      </c>
      <c r="F3606" t="s">
        <v>16</v>
      </c>
      <c r="G3606" t="s">
        <v>25</v>
      </c>
      <c r="H3606" t="str">
        <f t="shared" si="224"/>
        <v>Onsite/Hybrid</v>
      </c>
      <c r="I3606" t="s">
        <v>18</v>
      </c>
      <c r="J3606" t="str">
        <f t="shared" si="225"/>
        <v>7+ yrs</v>
      </c>
      <c r="K3606">
        <f t="shared" ca="1" si="227"/>
        <v>11</v>
      </c>
      <c r="L3606" t="s">
        <v>39</v>
      </c>
      <c r="M3606">
        <v>0</v>
      </c>
      <c r="N3606">
        <v>0</v>
      </c>
      <c r="O3606">
        <v>0</v>
      </c>
      <c r="P3606">
        <v>1</v>
      </c>
      <c r="Q3606">
        <v>0</v>
      </c>
      <c r="R3606">
        <f>SUM(M3606:N3606:O3606:P3606:Q3606)</f>
        <v>1</v>
      </c>
      <c r="S3606" s="1">
        <v>113454</v>
      </c>
      <c r="T3606" s="1" t="str">
        <f t="shared" si="226"/>
        <v>Medium</v>
      </c>
      <c r="U3606">
        <v>9</v>
      </c>
      <c r="V3606">
        <v>2025</v>
      </c>
      <c r="W3606" t="s">
        <v>28</v>
      </c>
      <c r="X3606">
        <v>7</v>
      </c>
    </row>
    <row r="3607" spans="1:24" x14ac:dyDescent="0.3">
      <c r="A3607">
        <v>3606</v>
      </c>
      <c r="B3607" t="s">
        <v>33</v>
      </c>
      <c r="C3607" t="str">
        <f>_xlfn.XLOOKUP(B3607,Lookup_table!B:B,Lookup_table!C:C)</f>
        <v>Data</v>
      </c>
      <c r="D3607" t="s">
        <v>14</v>
      </c>
      <c r="E3607" t="s">
        <v>32</v>
      </c>
      <c r="F3607" t="s">
        <v>43</v>
      </c>
      <c r="G3607" t="s">
        <v>25</v>
      </c>
      <c r="H3607" t="str">
        <f t="shared" si="224"/>
        <v>Onsite/Hybrid</v>
      </c>
      <c r="I3607" t="s">
        <v>35</v>
      </c>
      <c r="J3607" t="str">
        <f t="shared" si="225"/>
        <v>0-2 yrs</v>
      </c>
      <c r="K3607">
        <f t="shared" ca="1" si="227"/>
        <v>0</v>
      </c>
      <c r="L3607" t="s">
        <v>19</v>
      </c>
      <c r="M3607">
        <v>0</v>
      </c>
      <c r="N3607">
        <v>0</v>
      </c>
      <c r="O3607">
        <v>1</v>
      </c>
      <c r="P3607">
        <v>1</v>
      </c>
      <c r="Q3607">
        <v>0</v>
      </c>
      <c r="R3607">
        <f>SUM(M3607:N3607:O3607:P3607:Q3607)</f>
        <v>2</v>
      </c>
      <c r="S3607" s="1">
        <v>77974</v>
      </c>
      <c r="T3607" s="1" t="str">
        <f t="shared" si="226"/>
        <v>Medium</v>
      </c>
      <c r="U3607">
        <v>11</v>
      </c>
      <c r="V3607">
        <v>2022</v>
      </c>
      <c r="W3607" t="s">
        <v>28</v>
      </c>
      <c r="X3607">
        <v>7</v>
      </c>
    </row>
    <row r="3608" spans="1:24" x14ac:dyDescent="0.3">
      <c r="A3608">
        <v>3607</v>
      </c>
      <c r="B3608" t="s">
        <v>41</v>
      </c>
      <c r="C3608" t="str">
        <f>_xlfn.XLOOKUP(B3608,Lookup_table!B:B,Lookup_table!C:C)</f>
        <v>Data</v>
      </c>
      <c r="D3608" t="s">
        <v>34</v>
      </c>
      <c r="E3608" t="s">
        <v>23</v>
      </c>
      <c r="F3608" t="s">
        <v>44</v>
      </c>
      <c r="G3608" t="s">
        <v>17</v>
      </c>
      <c r="H3608" t="str">
        <f t="shared" si="224"/>
        <v>Remote</v>
      </c>
      <c r="I3608" t="s">
        <v>26</v>
      </c>
      <c r="J3608" t="str">
        <f t="shared" si="225"/>
        <v>3-6 yrs</v>
      </c>
      <c r="K3608">
        <f t="shared" ca="1" si="227"/>
        <v>4</v>
      </c>
      <c r="L3608" t="s">
        <v>19</v>
      </c>
      <c r="M3608">
        <v>0</v>
      </c>
      <c r="N3608">
        <v>0</v>
      </c>
      <c r="O3608">
        <v>0</v>
      </c>
      <c r="P3608">
        <v>1</v>
      </c>
      <c r="Q3608">
        <v>1</v>
      </c>
      <c r="R3608">
        <f>SUM(M3608:N3608:O3608:P3608:Q3608)</f>
        <v>2</v>
      </c>
      <c r="S3608" s="1">
        <v>102435</v>
      </c>
      <c r="T3608" s="1" t="str">
        <f t="shared" si="226"/>
        <v>Medium</v>
      </c>
      <c r="U3608">
        <v>8</v>
      </c>
      <c r="V3608">
        <v>2020</v>
      </c>
      <c r="W3608" t="s">
        <v>34</v>
      </c>
      <c r="X3608">
        <v>4</v>
      </c>
    </row>
    <row r="3609" spans="1:24" x14ac:dyDescent="0.3">
      <c r="A3609">
        <v>3608</v>
      </c>
      <c r="B3609" t="s">
        <v>21</v>
      </c>
      <c r="C3609" t="str">
        <f>_xlfn.XLOOKUP(B3609,Lookup_table!B:B,Lookup_table!C:C)</f>
        <v>AI</v>
      </c>
      <c r="D3609" t="s">
        <v>37</v>
      </c>
      <c r="E3609" t="s">
        <v>40</v>
      </c>
      <c r="F3609" t="s">
        <v>24</v>
      </c>
      <c r="G3609" t="s">
        <v>17</v>
      </c>
      <c r="H3609" t="str">
        <f t="shared" si="224"/>
        <v>Remote</v>
      </c>
      <c r="I3609" t="s">
        <v>18</v>
      </c>
      <c r="J3609" t="str">
        <f t="shared" si="225"/>
        <v>7+ yrs</v>
      </c>
      <c r="K3609">
        <f t="shared" ca="1" si="227"/>
        <v>8</v>
      </c>
      <c r="L3609" t="s">
        <v>19</v>
      </c>
      <c r="M3609">
        <v>0</v>
      </c>
      <c r="N3609">
        <v>0</v>
      </c>
      <c r="O3609">
        <v>0</v>
      </c>
      <c r="P3609">
        <v>1</v>
      </c>
      <c r="Q3609">
        <v>0</v>
      </c>
      <c r="R3609">
        <f>SUM(M3609:N3609:O3609:P3609:Q3609)</f>
        <v>1</v>
      </c>
      <c r="S3609" s="1">
        <v>158173</v>
      </c>
      <c r="T3609" s="1" t="str">
        <f t="shared" si="226"/>
        <v>High</v>
      </c>
      <c r="U3609">
        <v>1</v>
      </c>
      <c r="V3609">
        <v>2020</v>
      </c>
      <c r="W3609" t="s">
        <v>20</v>
      </c>
      <c r="X3609">
        <v>5</v>
      </c>
    </row>
    <row r="3610" spans="1:24" x14ac:dyDescent="0.3">
      <c r="A3610">
        <v>3609</v>
      </c>
      <c r="B3610" t="s">
        <v>36</v>
      </c>
      <c r="C3610" t="str">
        <f>_xlfn.XLOOKUP(B3610,Lookup_table!B:B,Lookup_table!C:C)</f>
        <v>Data</v>
      </c>
      <c r="D3610" t="s">
        <v>37</v>
      </c>
      <c r="E3610" t="s">
        <v>42</v>
      </c>
      <c r="F3610" t="s">
        <v>29</v>
      </c>
      <c r="G3610" t="s">
        <v>17</v>
      </c>
      <c r="H3610" t="str">
        <f t="shared" si="224"/>
        <v>Remote</v>
      </c>
      <c r="I3610" t="s">
        <v>26</v>
      </c>
      <c r="J3610" t="str">
        <f t="shared" si="225"/>
        <v>3-6 yrs</v>
      </c>
      <c r="K3610">
        <f t="shared" ca="1" si="227"/>
        <v>5</v>
      </c>
      <c r="L3610" t="s">
        <v>19</v>
      </c>
      <c r="M3610">
        <v>1</v>
      </c>
      <c r="N3610">
        <v>0</v>
      </c>
      <c r="O3610">
        <v>0</v>
      </c>
      <c r="P3610">
        <v>0</v>
      </c>
      <c r="Q3610">
        <v>0</v>
      </c>
      <c r="R3610">
        <f>SUM(M3610:N3610:O3610:P3610:Q3610)</f>
        <v>1</v>
      </c>
      <c r="S3610" s="1">
        <v>71699</v>
      </c>
      <c r="T3610" s="1" t="str">
        <f t="shared" si="226"/>
        <v>Medium</v>
      </c>
      <c r="U3610">
        <v>7</v>
      </c>
      <c r="V3610">
        <v>2026</v>
      </c>
      <c r="W3610" t="s">
        <v>20</v>
      </c>
      <c r="X3610">
        <v>1</v>
      </c>
    </row>
    <row r="3611" spans="1:24" x14ac:dyDescent="0.3">
      <c r="A3611">
        <v>3610</v>
      </c>
      <c r="B3611" t="s">
        <v>41</v>
      </c>
      <c r="C3611" t="str">
        <f>_xlfn.XLOOKUP(B3611,Lookup_table!B:B,Lookup_table!C:C)</f>
        <v>Data</v>
      </c>
      <c r="D3611" t="s">
        <v>14</v>
      </c>
      <c r="E3611" t="s">
        <v>32</v>
      </c>
      <c r="F3611" t="s">
        <v>43</v>
      </c>
      <c r="G3611" t="s">
        <v>30</v>
      </c>
      <c r="H3611" t="str">
        <f t="shared" si="224"/>
        <v>Onsite/Hybrid</v>
      </c>
      <c r="I3611" t="s">
        <v>26</v>
      </c>
      <c r="J3611" t="str">
        <f t="shared" si="225"/>
        <v>3-6 yrs</v>
      </c>
      <c r="K3611">
        <f t="shared" ca="1" si="227"/>
        <v>6</v>
      </c>
      <c r="L3611" t="s">
        <v>39</v>
      </c>
      <c r="M3611">
        <v>1</v>
      </c>
      <c r="N3611">
        <v>0</v>
      </c>
      <c r="O3611">
        <v>0</v>
      </c>
      <c r="P3611">
        <v>0</v>
      </c>
      <c r="Q3611">
        <v>0</v>
      </c>
      <c r="R3611">
        <f>SUM(M3611:N3611:O3611:P3611:Q3611)</f>
        <v>1</v>
      </c>
      <c r="S3611" s="1">
        <v>77405</v>
      </c>
      <c r="T3611" s="1" t="str">
        <f t="shared" si="226"/>
        <v>Medium</v>
      </c>
      <c r="U3611">
        <v>8</v>
      </c>
      <c r="V3611">
        <v>2023</v>
      </c>
      <c r="W3611" t="s">
        <v>28</v>
      </c>
      <c r="X3611">
        <v>8</v>
      </c>
    </row>
    <row r="3612" spans="1:24" x14ac:dyDescent="0.3">
      <c r="A3612">
        <v>3611</v>
      </c>
      <c r="B3612" t="s">
        <v>21</v>
      </c>
      <c r="C3612" t="str">
        <f>_xlfn.XLOOKUP(B3612,Lookup_table!B:B,Lookup_table!C:C)</f>
        <v>AI</v>
      </c>
      <c r="D3612" t="s">
        <v>37</v>
      </c>
      <c r="E3612" t="s">
        <v>38</v>
      </c>
      <c r="F3612" t="s">
        <v>29</v>
      </c>
      <c r="G3612" t="s">
        <v>17</v>
      </c>
      <c r="H3612" t="str">
        <f t="shared" si="224"/>
        <v>Remote</v>
      </c>
      <c r="I3612" t="s">
        <v>26</v>
      </c>
      <c r="J3612" t="str">
        <f t="shared" si="225"/>
        <v>3-6 yrs</v>
      </c>
      <c r="K3612">
        <f t="shared" ca="1" si="227"/>
        <v>6</v>
      </c>
      <c r="L3612" t="s">
        <v>27</v>
      </c>
      <c r="M3612">
        <v>1</v>
      </c>
      <c r="N3612">
        <v>1</v>
      </c>
      <c r="O3612">
        <v>0</v>
      </c>
      <c r="P3612">
        <v>1</v>
      </c>
      <c r="Q3612">
        <v>1</v>
      </c>
      <c r="R3612">
        <f>SUM(M3612:N3612:O3612:P3612:Q3612)</f>
        <v>4</v>
      </c>
      <c r="S3612" s="1">
        <v>144237</v>
      </c>
      <c r="T3612" s="1" t="str">
        <f t="shared" si="226"/>
        <v>High</v>
      </c>
      <c r="U3612">
        <v>4</v>
      </c>
      <c r="V3612">
        <v>2026</v>
      </c>
      <c r="W3612" t="s">
        <v>28</v>
      </c>
      <c r="X3612">
        <v>7</v>
      </c>
    </row>
    <row r="3613" spans="1:24" x14ac:dyDescent="0.3">
      <c r="A3613">
        <v>3612</v>
      </c>
      <c r="B3613" t="s">
        <v>36</v>
      </c>
      <c r="C3613" t="str">
        <f>_xlfn.XLOOKUP(B3613,Lookup_table!B:B,Lookup_table!C:C)</f>
        <v>Data</v>
      </c>
      <c r="D3613" t="s">
        <v>37</v>
      </c>
      <c r="E3613" t="s">
        <v>40</v>
      </c>
      <c r="F3613" t="s">
        <v>24</v>
      </c>
      <c r="G3613" t="s">
        <v>25</v>
      </c>
      <c r="H3613" t="str">
        <f t="shared" si="224"/>
        <v>Onsite/Hybrid</v>
      </c>
      <c r="I3613" t="s">
        <v>18</v>
      </c>
      <c r="J3613" t="str">
        <f t="shared" si="225"/>
        <v>7+ yrs</v>
      </c>
      <c r="K3613">
        <f t="shared" ca="1" si="227"/>
        <v>11</v>
      </c>
      <c r="L3613" t="s">
        <v>19</v>
      </c>
      <c r="M3613">
        <v>1</v>
      </c>
      <c r="N3613">
        <v>1</v>
      </c>
      <c r="O3613">
        <v>0</v>
      </c>
      <c r="P3613">
        <v>1</v>
      </c>
      <c r="Q3613">
        <v>1</v>
      </c>
      <c r="R3613">
        <f>SUM(M3613:N3613:O3613:P3613:Q3613)</f>
        <v>4</v>
      </c>
      <c r="S3613" s="1">
        <v>128611</v>
      </c>
      <c r="T3613" s="1" t="str">
        <f t="shared" si="226"/>
        <v>High</v>
      </c>
      <c r="U3613">
        <v>2</v>
      </c>
      <c r="V3613">
        <v>2020</v>
      </c>
      <c r="W3613" t="s">
        <v>34</v>
      </c>
      <c r="X3613">
        <v>3</v>
      </c>
    </row>
    <row r="3614" spans="1:24" x14ac:dyDescent="0.3">
      <c r="A3614">
        <v>3613</v>
      </c>
      <c r="B3614" t="s">
        <v>50</v>
      </c>
      <c r="C3614" t="str">
        <f>_xlfn.XLOOKUP(B3614,Lookup_table!B:B,Lookup_table!C:C)</f>
        <v>AI</v>
      </c>
      <c r="D3614" t="s">
        <v>34</v>
      </c>
      <c r="E3614" t="s">
        <v>32</v>
      </c>
      <c r="F3614" t="s">
        <v>51</v>
      </c>
      <c r="G3614" t="s">
        <v>30</v>
      </c>
      <c r="H3614" t="str">
        <f t="shared" si="224"/>
        <v>Onsite/Hybrid</v>
      </c>
      <c r="I3614" t="s">
        <v>35</v>
      </c>
      <c r="J3614" t="str">
        <f t="shared" si="225"/>
        <v>0-2 yrs</v>
      </c>
      <c r="K3614">
        <f t="shared" ca="1" si="227"/>
        <v>2</v>
      </c>
      <c r="L3614" t="s">
        <v>19</v>
      </c>
      <c r="M3614">
        <v>0</v>
      </c>
      <c r="N3614">
        <v>1</v>
      </c>
      <c r="O3614">
        <v>0</v>
      </c>
      <c r="P3614">
        <v>1</v>
      </c>
      <c r="Q3614">
        <v>0</v>
      </c>
      <c r="R3614">
        <f>SUM(M3614:N3614:O3614:P3614:Q3614)</f>
        <v>2</v>
      </c>
      <c r="S3614" s="1">
        <v>107135</v>
      </c>
      <c r="T3614" s="1" t="str">
        <f t="shared" si="226"/>
        <v>Medium</v>
      </c>
      <c r="U3614">
        <v>12</v>
      </c>
      <c r="V3614">
        <v>2022</v>
      </c>
      <c r="W3614" t="s">
        <v>20</v>
      </c>
      <c r="X3614">
        <v>4</v>
      </c>
    </row>
    <row r="3615" spans="1:24" x14ac:dyDescent="0.3">
      <c r="A3615">
        <v>3614</v>
      </c>
      <c r="B3615" t="s">
        <v>21</v>
      </c>
      <c r="C3615" t="str">
        <f>_xlfn.XLOOKUP(B3615,Lookup_table!B:B,Lookup_table!C:C)</f>
        <v>AI</v>
      </c>
      <c r="D3615" t="s">
        <v>34</v>
      </c>
      <c r="E3615" t="s">
        <v>42</v>
      </c>
      <c r="F3615" t="s">
        <v>29</v>
      </c>
      <c r="G3615" t="s">
        <v>30</v>
      </c>
      <c r="H3615" t="str">
        <f t="shared" si="224"/>
        <v>Onsite/Hybrid</v>
      </c>
      <c r="I3615" t="s">
        <v>26</v>
      </c>
      <c r="J3615" t="str">
        <f t="shared" si="225"/>
        <v>3-6 yrs</v>
      </c>
      <c r="K3615">
        <f t="shared" ca="1" si="227"/>
        <v>5</v>
      </c>
      <c r="L3615" t="s">
        <v>19</v>
      </c>
      <c r="M3615">
        <v>1</v>
      </c>
      <c r="N3615">
        <v>1</v>
      </c>
      <c r="O3615">
        <v>1</v>
      </c>
      <c r="P3615">
        <v>1</v>
      </c>
      <c r="Q3615">
        <v>1</v>
      </c>
      <c r="R3615">
        <f>SUM(M3615:N3615:O3615:P3615:Q3615)</f>
        <v>5</v>
      </c>
      <c r="S3615" s="1">
        <v>155889</v>
      </c>
      <c r="T3615" s="1" t="str">
        <f t="shared" si="226"/>
        <v>High</v>
      </c>
      <c r="U3615">
        <v>10</v>
      </c>
      <c r="V3615">
        <v>2023</v>
      </c>
      <c r="W3615" t="s">
        <v>28</v>
      </c>
      <c r="X3615">
        <v>9</v>
      </c>
    </row>
    <row r="3616" spans="1:24" x14ac:dyDescent="0.3">
      <c r="A3616">
        <v>3615</v>
      </c>
      <c r="B3616" t="s">
        <v>36</v>
      </c>
      <c r="C3616" t="str">
        <f>_xlfn.XLOOKUP(B3616,Lookup_table!B:B,Lookup_table!C:C)</f>
        <v>Data</v>
      </c>
      <c r="D3616" t="s">
        <v>22</v>
      </c>
      <c r="E3616" t="s">
        <v>38</v>
      </c>
      <c r="F3616" t="s">
        <v>44</v>
      </c>
      <c r="G3616" t="s">
        <v>30</v>
      </c>
      <c r="H3616" t="str">
        <f t="shared" si="224"/>
        <v>Onsite/Hybrid</v>
      </c>
      <c r="I3616" t="s">
        <v>35</v>
      </c>
      <c r="J3616" t="str">
        <f t="shared" si="225"/>
        <v>0-2 yrs</v>
      </c>
      <c r="K3616">
        <f t="shared" ca="1" si="227"/>
        <v>1</v>
      </c>
      <c r="L3616" t="s">
        <v>19</v>
      </c>
      <c r="M3616">
        <v>0</v>
      </c>
      <c r="N3616">
        <v>0</v>
      </c>
      <c r="O3616">
        <v>1</v>
      </c>
      <c r="P3616">
        <v>1</v>
      </c>
      <c r="Q3616">
        <v>0</v>
      </c>
      <c r="R3616">
        <f>SUM(M3616:N3616:O3616:P3616:Q3616)</f>
        <v>2</v>
      </c>
      <c r="S3616" s="1">
        <v>96622</v>
      </c>
      <c r="T3616" s="1" t="str">
        <f t="shared" si="226"/>
        <v>Medium</v>
      </c>
      <c r="U3616">
        <v>6</v>
      </c>
      <c r="V3616">
        <v>2022</v>
      </c>
      <c r="W3616" t="s">
        <v>28</v>
      </c>
      <c r="X3616">
        <v>1</v>
      </c>
    </row>
    <row r="3617" spans="1:24" x14ac:dyDescent="0.3">
      <c r="A3617">
        <v>3616</v>
      </c>
      <c r="B3617" t="s">
        <v>50</v>
      </c>
      <c r="C3617" t="str">
        <f>_xlfn.XLOOKUP(B3617,Lookup_table!B:B,Lookup_table!C:C)</f>
        <v>AI</v>
      </c>
      <c r="D3617" t="s">
        <v>22</v>
      </c>
      <c r="E3617" t="s">
        <v>32</v>
      </c>
      <c r="F3617" t="s">
        <v>44</v>
      </c>
      <c r="G3617" t="s">
        <v>30</v>
      </c>
      <c r="H3617" t="str">
        <f t="shared" si="224"/>
        <v>Onsite/Hybrid</v>
      </c>
      <c r="I3617" t="s">
        <v>18</v>
      </c>
      <c r="J3617" t="str">
        <f t="shared" si="225"/>
        <v>7+ yrs</v>
      </c>
      <c r="K3617">
        <f t="shared" ca="1" si="227"/>
        <v>7</v>
      </c>
      <c r="L3617" t="s">
        <v>39</v>
      </c>
      <c r="M3617">
        <v>1</v>
      </c>
      <c r="N3617">
        <v>0</v>
      </c>
      <c r="O3617">
        <v>1</v>
      </c>
      <c r="P3617">
        <v>1</v>
      </c>
      <c r="Q3617">
        <v>0</v>
      </c>
      <c r="R3617">
        <f>SUM(M3617:N3617:O3617:P3617:Q3617)</f>
        <v>3</v>
      </c>
      <c r="S3617" s="1">
        <v>192204</v>
      </c>
      <c r="T3617" s="1" t="str">
        <f t="shared" si="226"/>
        <v>High</v>
      </c>
      <c r="U3617">
        <v>12</v>
      </c>
      <c r="V3617">
        <v>2021</v>
      </c>
      <c r="W3617" t="s">
        <v>28</v>
      </c>
      <c r="X3617">
        <v>7</v>
      </c>
    </row>
    <row r="3618" spans="1:24" x14ac:dyDescent="0.3">
      <c r="A3618">
        <v>3617</v>
      </c>
      <c r="B3618" t="s">
        <v>36</v>
      </c>
      <c r="C3618" t="str">
        <f>_xlfn.XLOOKUP(B3618,Lookup_table!B:B,Lookup_table!C:C)</f>
        <v>Data</v>
      </c>
      <c r="D3618" t="s">
        <v>14</v>
      </c>
      <c r="E3618" t="s">
        <v>38</v>
      </c>
      <c r="F3618" t="s">
        <v>24</v>
      </c>
      <c r="G3618" t="s">
        <v>30</v>
      </c>
      <c r="H3618" t="str">
        <f t="shared" si="224"/>
        <v>Onsite/Hybrid</v>
      </c>
      <c r="I3618" t="s">
        <v>18</v>
      </c>
      <c r="J3618" t="str">
        <f t="shared" si="225"/>
        <v>7+ yrs</v>
      </c>
      <c r="K3618">
        <f t="shared" ca="1" si="227"/>
        <v>12</v>
      </c>
      <c r="L3618" t="s">
        <v>19</v>
      </c>
      <c r="M3618">
        <v>1</v>
      </c>
      <c r="N3618">
        <v>0</v>
      </c>
      <c r="O3618">
        <v>0</v>
      </c>
      <c r="P3618">
        <v>1</v>
      </c>
      <c r="Q3618">
        <v>0</v>
      </c>
      <c r="R3618">
        <f>SUM(M3618:N3618:O3618:P3618:Q3618)</f>
        <v>2</v>
      </c>
      <c r="S3618" s="1">
        <v>117073</v>
      </c>
      <c r="T3618" s="1" t="str">
        <f t="shared" si="226"/>
        <v>Medium</v>
      </c>
      <c r="U3618">
        <v>9</v>
      </c>
      <c r="V3618">
        <v>2020</v>
      </c>
      <c r="W3618" t="s">
        <v>34</v>
      </c>
      <c r="X3618">
        <v>1</v>
      </c>
    </row>
    <row r="3619" spans="1:24" x14ac:dyDescent="0.3">
      <c r="A3619">
        <v>3618</v>
      </c>
      <c r="B3619" t="s">
        <v>41</v>
      </c>
      <c r="C3619" t="str">
        <f>_xlfn.XLOOKUP(B3619,Lookup_table!B:B,Lookup_table!C:C)</f>
        <v>Data</v>
      </c>
      <c r="D3619" t="s">
        <v>37</v>
      </c>
      <c r="E3619" t="s">
        <v>23</v>
      </c>
      <c r="F3619" t="s">
        <v>43</v>
      </c>
      <c r="G3619" t="s">
        <v>17</v>
      </c>
      <c r="H3619" t="str">
        <f t="shared" si="224"/>
        <v>Remote</v>
      </c>
      <c r="I3619" t="s">
        <v>18</v>
      </c>
      <c r="J3619" t="str">
        <f t="shared" si="225"/>
        <v>7+ yrs</v>
      </c>
      <c r="K3619">
        <f t="shared" ca="1" si="227"/>
        <v>11</v>
      </c>
      <c r="L3619" t="s">
        <v>39</v>
      </c>
      <c r="M3619">
        <v>1</v>
      </c>
      <c r="N3619">
        <v>1</v>
      </c>
      <c r="O3619">
        <v>1</v>
      </c>
      <c r="P3619">
        <v>0</v>
      </c>
      <c r="Q3619">
        <v>0</v>
      </c>
      <c r="R3619">
        <f>SUM(M3619:N3619:O3619:P3619:Q3619)</f>
        <v>3</v>
      </c>
      <c r="S3619" s="1">
        <v>114991</v>
      </c>
      <c r="T3619" s="1" t="str">
        <f t="shared" si="226"/>
        <v>Medium</v>
      </c>
      <c r="U3619">
        <v>11</v>
      </c>
      <c r="V3619">
        <v>2025</v>
      </c>
      <c r="W3619" t="s">
        <v>20</v>
      </c>
      <c r="X3619">
        <v>4</v>
      </c>
    </row>
    <row r="3620" spans="1:24" x14ac:dyDescent="0.3">
      <c r="A3620">
        <v>3619</v>
      </c>
      <c r="B3620" t="s">
        <v>33</v>
      </c>
      <c r="C3620" t="str">
        <f>_xlfn.XLOOKUP(B3620,Lookup_table!B:B,Lookup_table!C:C)</f>
        <v>Data</v>
      </c>
      <c r="D3620" t="s">
        <v>14</v>
      </c>
      <c r="E3620" t="s">
        <v>15</v>
      </c>
      <c r="F3620" t="s">
        <v>43</v>
      </c>
      <c r="G3620" t="s">
        <v>30</v>
      </c>
      <c r="H3620" t="str">
        <f t="shared" si="224"/>
        <v>Onsite/Hybrid</v>
      </c>
      <c r="I3620" t="s">
        <v>18</v>
      </c>
      <c r="J3620" t="str">
        <f t="shared" si="225"/>
        <v>7+ yrs</v>
      </c>
      <c r="K3620">
        <f t="shared" ca="1" si="227"/>
        <v>15</v>
      </c>
      <c r="L3620" t="s">
        <v>27</v>
      </c>
      <c r="M3620">
        <v>1</v>
      </c>
      <c r="N3620">
        <v>0</v>
      </c>
      <c r="O3620">
        <v>1</v>
      </c>
      <c r="P3620">
        <v>0</v>
      </c>
      <c r="Q3620">
        <v>1</v>
      </c>
      <c r="R3620">
        <f>SUM(M3620:N3620:O3620:P3620:Q3620)</f>
        <v>3</v>
      </c>
      <c r="S3620" s="1">
        <v>127179</v>
      </c>
      <c r="T3620" s="1" t="str">
        <f t="shared" si="226"/>
        <v>High</v>
      </c>
      <c r="U3620">
        <v>6</v>
      </c>
      <c r="V3620">
        <v>2021</v>
      </c>
      <c r="W3620" t="s">
        <v>34</v>
      </c>
      <c r="X3620">
        <v>2</v>
      </c>
    </row>
    <row r="3621" spans="1:24" x14ac:dyDescent="0.3">
      <c r="A3621">
        <v>3620</v>
      </c>
      <c r="B3621" t="s">
        <v>50</v>
      </c>
      <c r="C3621" t="str">
        <f>_xlfn.XLOOKUP(B3621,Lookup_table!B:B,Lookup_table!C:C)</f>
        <v>AI</v>
      </c>
      <c r="D3621" t="s">
        <v>22</v>
      </c>
      <c r="E3621" t="s">
        <v>38</v>
      </c>
      <c r="F3621" t="s">
        <v>51</v>
      </c>
      <c r="G3621" t="s">
        <v>30</v>
      </c>
      <c r="H3621" t="str">
        <f t="shared" si="224"/>
        <v>Onsite/Hybrid</v>
      </c>
      <c r="I3621" t="s">
        <v>26</v>
      </c>
      <c r="J3621" t="str">
        <f t="shared" si="225"/>
        <v>3-6 yrs</v>
      </c>
      <c r="K3621">
        <f t="shared" ca="1" si="227"/>
        <v>5</v>
      </c>
      <c r="L3621" t="s">
        <v>39</v>
      </c>
      <c r="M3621">
        <v>1</v>
      </c>
      <c r="N3621">
        <v>0</v>
      </c>
      <c r="O3621">
        <v>0</v>
      </c>
      <c r="P3621">
        <v>1</v>
      </c>
      <c r="Q3621">
        <v>1</v>
      </c>
      <c r="R3621">
        <f>SUM(M3621:N3621:O3621:P3621:Q3621)</f>
        <v>3</v>
      </c>
      <c r="S3621" s="1">
        <v>164673</v>
      </c>
      <c r="T3621" s="1" t="str">
        <f t="shared" si="226"/>
        <v>High</v>
      </c>
      <c r="U3621">
        <v>11</v>
      </c>
      <c r="V3621">
        <v>2023</v>
      </c>
      <c r="W3621" t="s">
        <v>34</v>
      </c>
      <c r="X3621">
        <v>1</v>
      </c>
    </row>
    <row r="3622" spans="1:24" x14ac:dyDescent="0.3">
      <c r="A3622">
        <v>3621</v>
      </c>
      <c r="B3622" t="s">
        <v>36</v>
      </c>
      <c r="C3622" t="str">
        <f>_xlfn.XLOOKUP(B3622,Lookup_table!B:B,Lookup_table!C:C)</f>
        <v>Data</v>
      </c>
      <c r="D3622" t="s">
        <v>34</v>
      </c>
      <c r="E3622" t="s">
        <v>32</v>
      </c>
      <c r="F3622" t="s">
        <v>43</v>
      </c>
      <c r="G3622" t="s">
        <v>25</v>
      </c>
      <c r="H3622" t="str">
        <f t="shared" si="224"/>
        <v>Onsite/Hybrid</v>
      </c>
      <c r="I3622" t="s">
        <v>35</v>
      </c>
      <c r="J3622" t="str">
        <f t="shared" si="225"/>
        <v>0-2 yrs</v>
      </c>
      <c r="K3622">
        <f t="shared" ca="1" si="227"/>
        <v>2</v>
      </c>
      <c r="L3622" t="s">
        <v>19</v>
      </c>
      <c r="M3622">
        <v>1</v>
      </c>
      <c r="N3622">
        <v>0</v>
      </c>
      <c r="O3622">
        <v>1</v>
      </c>
      <c r="P3622">
        <v>1</v>
      </c>
      <c r="Q3622">
        <v>1</v>
      </c>
      <c r="R3622">
        <f>SUM(M3622:N3622:O3622:P3622:Q3622)</f>
        <v>4</v>
      </c>
      <c r="S3622" s="1">
        <v>85211</v>
      </c>
      <c r="T3622" s="1" t="str">
        <f t="shared" si="226"/>
        <v>Medium</v>
      </c>
      <c r="U3622">
        <v>11</v>
      </c>
      <c r="V3622">
        <v>2022</v>
      </c>
      <c r="W3622" t="s">
        <v>28</v>
      </c>
      <c r="X3622">
        <v>8</v>
      </c>
    </row>
    <row r="3623" spans="1:24" x14ac:dyDescent="0.3">
      <c r="A3623">
        <v>3622</v>
      </c>
      <c r="B3623" t="s">
        <v>21</v>
      </c>
      <c r="C3623" t="str">
        <f>_xlfn.XLOOKUP(B3623,Lookup_table!B:B,Lookup_table!C:C)</f>
        <v>AI</v>
      </c>
      <c r="D3623" t="s">
        <v>22</v>
      </c>
      <c r="E3623" t="s">
        <v>38</v>
      </c>
      <c r="F3623" t="s">
        <v>51</v>
      </c>
      <c r="G3623" t="s">
        <v>30</v>
      </c>
      <c r="H3623" t="str">
        <f t="shared" si="224"/>
        <v>Onsite/Hybrid</v>
      </c>
      <c r="I3623" t="s">
        <v>26</v>
      </c>
      <c r="J3623" t="str">
        <f t="shared" si="225"/>
        <v>3-6 yrs</v>
      </c>
      <c r="K3623">
        <f t="shared" ca="1" si="227"/>
        <v>5</v>
      </c>
      <c r="L3623" t="s">
        <v>39</v>
      </c>
      <c r="M3623">
        <v>1</v>
      </c>
      <c r="N3623">
        <v>0</v>
      </c>
      <c r="O3623">
        <v>0</v>
      </c>
      <c r="P3623">
        <v>0</v>
      </c>
      <c r="Q3623">
        <v>0</v>
      </c>
      <c r="R3623">
        <f>SUM(M3623:N3623:O3623:P3623:Q3623)</f>
        <v>1</v>
      </c>
      <c r="S3623" s="1">
        <v>133398</v>
      </c>
      <c r="T3623" s="1" t="str">
        <f t="shared" si="226"/>
        <v>High</v>
      </c>
      <c r="U3623">
        <v>8</v>
      </c>
      <c r="V3623">
        <v>2025</v>
      </c>
      <c r="W3623" t="s">
        <v>20</v>
      </c>
      <c r="X3623">
        <v>2</v>
      </c>
    </row>
    <row r="3624" spans="1:24" x14ac:dyDescent="0.3">
      <c r="A3624">
        <v>3623</v>
      </c>
      <c r="B3624" t="s">
        <v>31</v>
      </c>
      <c r="C3624" t="str">
        <f>_xlfn.XLOOKUP(B3624,Lookup_table!B:B,Lookup_table!C:C)</f>
        <v>Business</v>
      </c>
      <c r="D3624" t="s">
        <v>37</v>
      </c>
      <c r="E3624" t="s">
        <v>32</v>
      </c>
      <c r="F3624" t="s">
        <v>16</v>
      </c>
      <c r="G3624" t="s">
        <v>17</v>
      </c>
      <c r="H3624" t="str">
        <f t="shared" si="224"/>
        <v>Remote</v>
      </c>
      <c r="I3624" t="s">
        <v>26</v>
      </c>
      <c r="J3624" t="str">
        <f t="shared" si="225"/>
        <v>3-6 yrs</v>
      </c>
      <c r="K3624">
        <f t="shared" ca="1" si="227"/>
        <v>6</v>
      </c>
      <c r="L3624" t="s">
        <v>19</v>
      </c>
      <c r="M3624">
        <v>0</v>
      </c>
      <c r="N3624">
        <v>0</v>
      </c>
      <c r="O3624">
        <v>1</v>
      </c>
      <c r="P3624">
        <v>0</v>
      </c>
      <c r="Q3624">
        <v>1</v>
      </c>
      <c r="R3624">
        <f>SUM(M3624:N3624:O3624:P3624:Q3624)</f>
        <v>2</v>
      </c>
      <c r="S3624" s="1">
        <v>101553</v>
      </c>
      <c r="T3624" s="1" t="str">
        <f t="shared" si="226"/>
        <v>Medium</v>
      </c>
      <c r="U3624">
        <v>8</v>
      </c>
      <c r="V3624">
        <v>2026</v>
      </c>
      <c r="W3624" t="s">
        <v>20</v>
      </c>
      <c r="X3624">
        <v>3</v>
      </c>
    </row>
    <row r="3625" spans="1:24" x14ac:dyDescent="0.3">
      <c r="A3625">
        <v>3624</v>
      </c>
      <c r="B3625" t="s">
        <v>31</v>
      </c>
      <c r="C3625" t="str">
        <f>_xlfn.XLOOKUP(B3625,Lookup_table!B:B,Lookup_table!C:C)</f>
        <v>Business</v>
      </c>
      <c r="D3625" t="s">
        <v>22</v>
      </c>
      <c r="E3625" t="s">
        <v>32</v>
      </c>
      <c r="F3625" t="s">
        <v>44</v>
      </c>
      <c r="G3625" t="s">
        <v>25</v>
      </c>
      <c r="H3625" t="str">
        <f t="shared" si="224"/>
        <v>Onsite/Hybrid</v>
      </c>
      <c r="I3625" t="s">
        <v>18</v>
      </c>
      <c r="J3625" t="str">
        <f t="shared" si="225"/>
        <v>7+ yrs</v>
      </c>
      <c r="K3625">
        <f t="shared" ca="1" si="227"/>
        <v>14</v>
      </c>
      <c r="L3625" t="s">
        <v>19</v>
      </c>
      <c r="M3625">
        <v>0</v>
      </c>
      <c r="N3625">
        <v>1</v>
      </c>
      <c r="O3625">
        <v>1</v>
      </c>
      <c r="P3625">
        <v>1</v>
      </c>
      <c r="Q3625">
        <v>1</v>
      </c>
      <c r="R3625">
        <f>SUM(M3625:N3625:O3625:P3625:Q3625)</f>
        <v>4</v>
      </c>
      <c r="S3625" s="1">
        <v>160304</v>
      </c>
      <c r="T3625" s="1" t="str">
        <f t="shared" si="226"/>
        <v>High</v>
      </c>
      <c r="U3625">
        <v>10</v>
      </c>
      <c r="V3625">
        <v>2021</v>
      </c>
      <c r="W3625" t="s">
        <v>28</v>
      </c>
      <c r="X3625">
        <v>8</v>
      </c>
    </row>
    <row r="3626" spans="1:24" x14ac:dyDescent="0.3">
      <c r="A3626">
        <v>3625</v>
      </c>
      <c r="B3626" t="s">
        <v>33</v>
      </c>
      <c r="C3626" t="str">
        <f>_xlfn.XLOOKUP(B3626,Lookup_table!B:B,Lookup_table!C:C)</f>
        <v>Data</v>
      </c>
      <c r="D3626" t="s">
        <v>37</v>
      </c>
      <c r="E3626" t="s">
        <v>42</v>
      </c>
      <c r="F3626" t="s">
        <v>29</v>
      </c>
      <c r="G3626" t="s">
        <v>17</v>
      </c>
      <c r="H3626" t="str">
        <f t="shared" si="224"/>
        <v>Remote</v>
      </c>
      <c r="I3626" t="s">
        <v>18</v>
      </c>
      <c r="J3626" t="str">
        <f t="shared" si="225"/>
        <v>7+ yrs</v>
      </c>
      <c r="K3626">
        <f t="shared" ca="1" si="227"/>
        <v>14</v>
      </c>
      <c r="L3626" t="s">
        <v>19</v>
      </c>
      <c r="M3626">
        <v>1</v>
      </c>
      <c r="N3626">
        <v>0</v>
      </c>
      <c r="O3626">
        <v>0</v>
      </c>
      <c r="P3626">
        <v>0</v>
      </c>
      <c r="Q3626">
        <v>0</v>
      </c>
      <c r="R3626">
        <f>SUM(M3626:N3626:O3626:P3626:Q3626)</f>
        <v>1</v>
      </c>
      <c r="S3626" s="1">
        <v>99631</v>
      </c>
      <c r="T3626" s="1" t="str">
        <f t="shared" si="226"/>
        <v>Medium</v>
      </c>
      <c r="U3626">
        <v>10</v>
      </c>
      <c r="V3626">
        <v>2025</v>
      </c>
      <c r="W3626" t="s">
        <v>20</v>
      </c>
      <c r="X3626">
        <v>5</v>
      </c>
    </row>
    <row r="3627" spans="1:24" x14ac:dyDescent="0.3">
      <c r="A3627">
        <v>3626</v>
      </c>
      <c r="B3627" t="s">
        <v>21</v>
      </c>
      <c r="C3627" t="str">
        <f>_xlfn.XLOOKUP(B3627,Lookup_table!B:B,Lookup_table!C:C)</f>
        <v>AI</v>
      </c>
      <c r="D3627" t="s">
        <v>14</v>
      </c>
      <c r="E3627" t="s">
        <v>32</v>
      </c>
      <c r="F3627" t="s">
        <v>16</v>
      </c>
      <c r="G3627" t="s">
        <v>30</v>
      </c>
      <c r="H3627" t="str">
        <f t="shared" si="224"/>
        <v>Onsite/Hybrid</v>
      </c>
      <c r="I3627" t="s">
        <v>35</v>
      </c>
      <c r="J3627" t="str">
        <f t="shared" si="225"/>
        <v>0-2 yrs</v>
      </c>
      <c r="K3627">
        <f t="shared" ca="1" si="227"/>
        <v>1</v>
      </c>
      <c r="L3627" t="s">
        <v>19</v>
      </c>
      <c r="M3627">
        <v>0</v>
      </c>
      <c r="N3627">
        <v>0</v>
      </c>
      <c r="O3627">
        <v>0</v>
      </c>
      <c r="P3627">
        <v>1</v>
      </c>
      <c r="Q3627">
        <v>0</v>
      </c>
      <c r="R3627">
        <f>SUM(M3627:N3627:O3627:P3627:Q3627)</f>
        <v>1</v>
      </c>
      <c r="S3627" s="1">
        <v>100508</v>
      </c>
      <c r="T3627" s="1" t="str">
        <f t="shared" si="226"/>
        <v>Medium</v>
      </c>
      <c r="U3627">
        <v>2</v>
      </c>
      <c r="V3627">
        <v>2023</v>
      </c>
      <c r="W3627" t="s">
        <v>34</v>
      </c>
      <c r="X3627">
        <v>4</v>
      </c>
    </row>
    <row r="3628" spans="1:24" x14ac:dyDescent="0.3">
      <c r="A3628">
        <v>3627</v>
      </c>
      <c r="B3628" t="s">
        <v>50</v>
      </c>
      <c r="C3628" t="str">
        <f>_xlfn.XLOOKUP(B3628,Lookup_table!B:B,Lookup_table!C:C)</f>
        <v>AI</v>
      </c>
      <c r="D3628" t="s">
        <v>22</v>
      </c>
      <c r="E3628" t="s">
        <v>23</v>
      </c>
      <c r="F3628" t="s">
        <v>16</v>
      </c>
      <c r="G3628" t="s">
        <v>30</v>
      </c>
      <c r="H3628" t="str">
        <f t="shared" si="224"/>
        <v>Onsite/Hybrid</v>
      </c>
      <c r="I3628" t="s">
        <v>26</v>
      </c>
      <c r="J3628" t="str">
        <f t="shared" si="225"/>
        <v>3-6 yrs</v>
      </c>
      <c r="K3628">
        <f t="shared" ca="1" si="227"/>
        <v>6</v>
      </c>
      <c r="L3628" t="s">
        <v>19</v>
      </c>
      <c r="M3628">
        <v>0</v>
      </c>
      <c r="N3628">
        <v>0</v>
      </c>
      <c r="O3628">
        <v>1</v>
      </c>
      <c r="P3628">
        <v>1</v>
      </c>
      <c r="Q3628">
        <v>1</v>
      </c>
      <c r="R3628">
        <f>SUM(M3628:N3628:O3628:P3628:Q3628)</f>
        <v>3</v>
      </c>
      <c r="S3628" s="1">
        <v>178961</v>
      </c>
      <c r="T3628" s="1" t="str">
        <f t="shared" si="226"/>
        <v>High</v>
      </c>
      <c r="U3628">
        <v>12</v>
      </c>
      <c r="V3628">
        <v>2022</v>
      </c>
      <c r="W3628" t="s">
        <v>28</v>
      </c>
      <c r="X3628">
        <v>1</v>
      </c>
    </row>
    <row r="3629" spans="1:24" x14ac:dyDescent="0.3">
      <c r="A3629">
        <v>3628</v>
      </c>
      <c r="B3629" t="s">
        <v>50</v>
      </c>
      <c r="C3629" t="str">
        <f>_xlfn.XLOOKUP(B3629,Lookup_table!B:B,Lookup_table!C:C)</f>
        <v>AI</v>
      </c>
      <c r="D3629" t="s">
        <v>14</v>
      </c>
      <c r="E3629" t="s">
        <v>38</v>
      </c>
      <c r="F3629" t="s">
        <v>51</v>
      </c>
      <c r="G3629" t="s">
        <v>30</v>
      </c>
      <c r="H3629" t="str">
        <f t="shared" si="224"/>
        <v>Onsite/Hybrid</v>
      </c>
      <c r="I3629" t="s">
        <v>26</v>
      </c>
      <c r="J3629" t="str">
        <f t="shared" si="225"/>
        <v>3-6 yrs</v>
      </c>
      <c r="K3629">
        <f t="shared" ca="1" si="227"/>
        <v>6</v>
      </c>
      <c r="L3629" t="s">
        <v>39</v>
      </c>
      <c r="M3629">
        <v>0</v>
      </c>
      <c r="N3629">
        <v>0</v>
      </c>
      <c r="O3629">
        <v>1</v>
      </c>
      <c r="P3629">
        <v>1</v>
      </c>
      <c r="Q3629">
        <v>0</v>
      </c>
      <c r="R3629">
        <f>SUM(M3629:N3629:O3629:P3629:Q3629)</f>
        <v>2</v>
      </c>
      <c r="S3629" s="1">
        <v>146502</v>
      </c>
      <c r="T3629" s="1" t="str">
        <f t="shared" si="226"/>
        <v>High</v>
      </c>
      <c r="U3629">
        <v>12</v>
      </c>
      <c r="V3629">
        <v>2026</v>
      </c>
      <c r="W3629" t="s">
        <v>28</v>
      </c>
      <c r="X3629">
        <v>2</v>
      </c>
    </row>
    <row r="3630" spans="1:24" x14ac:dyDescent="0.3">
      <c r="A3630">
        <v>3629</v>
      </c>
      <c r="B3630" t="s">
        <v>50</v>
      </c>
      <c r="C3630" t="str">
        <f>_xlfn.XLOOKUP(B3630,Lookup_table!B:B,Lookup_table!C:C)</f>
        <v>AI</v>
      </c>
      <c r="D3630" t="s">
        <v>34</v>
      </c>
      <c r="E3630" t="s">
        <v>42</v>
      </c>
      <c r="F3630" t="s">
        <v>52</v>
      </c>
      <c r="G3630" t="s">
        <v>17</v>
      </c>
      <c r="H3630" t="str">
        <f t="shared" si="224"/>
        <v>Remote</v>
      </c>
      <c r="I3630" t="s">
        <v>18</v>
      </c>
      <c r="J3630" t="str">
        <f t="shared" si="225"/>
        <v>7+ yrs</v>
      </c>
      <c r="K3630">
        <f t="shared" ca="1" si="227"/>
        <v>13</v>
      </c>
      <c r="L3630" t="s">
        <v>39</v>
      </c>
      <c r="M3630">
        <v>0</v>
      </c>
      <c r="N3630">
        <v>1</v>
      </c>
      <c r="O3630">
        <v>0</v>
      </c>
      <c r="P3630">
        <v>1</v>
      </c>
      <c r="Q3630">
        <v>1</v>
      </c>
      <c r="R3630">
        <f>SUM(M3630:N3630:O3630:P3630:Q3630)</f>
        <v>3</v>
      </c>
      <c r="S3630" s="1">
        <v>167196</v>
      </c>
      <c r="T3630" s="1" t="str">
        <f t="shared" si="226"/>
        <v>High</v>
      </c>
      <c r="U3630">
        <v>2</v>
      </c>
      <c r="V3630">
        <v>2026</v>
      </c>
      <c r="W3630" t="s">
        <v>20</v>
      </c>
      <c r="X3630">
        <v>1</v>
      </c>
    </row>
    <row r="3631" spans="1:24" x14ac:dyDescent="0.3">
      <c r="A3631">
        <v>3630</v>
      </c>
      <c r="B3631" t="s">
        <v>31</v>
      </c>
      <c r="C3631" t="str">
        <f>_xlfn.XLOOKUP(B3631,Lookup_table!B:B,Lookup_table!C:C)</f>
        <v>Business</v>
      </c>
      <c r="D3631" t="s">
        <v>37</v>
      </c>
      <c r="E3631" t="s">
        <v>40</v>
      </c>
      <c r="F3631" t="s">
        <v>29</v>
      </c>
      <c r="G3631" t="s">
        <v>17</v>
      </c>
      <c r="H3631" t="str">
        <f t="shared" si="224"/>
        <v>Remote</v>
      </c>
      <c r="I3631" t="s">
        <v>18</v>
      </c>
      <c r="J3631" t="str">
        <f t="shared" si="225"/>
        <v>7+ yrs</v>
      </c>
      <c r="K3631">
        <f t="shared" ca="1" si="227"/>
        <v>7</v>
      </c>
      <c r="L3631" t="s">
        <v>19</v>
      </c>
      <c r="M3631">
        <v>1</v>
      </c>
      <c r="N3631">
        <v>0</v>
      </c>
      <c r="O3631">
        <v>1</v>
      </c>
      <c r="P3631">
        <v>0</v>
      </c>
      <c r="Q3631">
        <v>0</v>
      </c>
      <c r="R3631">
        <f>SUM(M3631:N3631:O3631:P3631:Q3631)</f>
        <v>2</v>
      </c>
      <c r="S3631" s="1">
        <v>115605</v>
      </c>
      <c r="T3631" s="1" t="str">
        <f t="shared" si="226"/>
        <v>Medium</v>
      </c>
      <c r="U3631">
        <v>6</v>
      </c>
      <c r="V3631">
        <v>2025</v>
      </c>
      <c r="W3631" t="s">
        <v>28</v>
      </c>
      <c r="X3631">
        <v>9</v>
      </c>
    </row>
    <row r="3632" spans="1:24" x14ac:dyDescent="0.3">
      <c r="A3632">
        <v>3631</v>
      </c>
      <c r="B3632" t="s">
        <v>36</v>
      </c>
      <c r="C3632" t="str">
        <f>_xlfn.XLOOKUP(B3632,Lookup_table!B:B,Lookup_table!C:C)</f>
        <v>Data</v>
      </c>
      <c r="D3632" t="s">
        <v>22</v>
      </c>
      <c r="E3632" t="s">
        <v>23</v>
      </c>
      <c r="F3632" t="s">
        <v>24</v>
      </c>
      <c r="G3632" t="s">
        <v>25</v>
      </c>
      <c r="H3632" t="str">
        <f t="shared" si="224"/>
        <v>Onsite/Hybrid</v>
      </c>
      <c r="I3632" t="s">
        <v>26</v>
      </c>
      <c r="J3632" t="str">
        <f t="shared" si="225"/>
        <v>3-6 yrs</v>
      </c>
      <c r="K3632">
        <f t="shared" ca="1" si="227"/>
        <v>4</v>
      </c>
      <c r="L3632" t="s">
        <v>39</v>
      </c>
      <c r="M3632">
        <v>0</v>
      </c>
      <c r="N3632">
        <v>1</v>
      </c>
      <c r="O3632">
        <v>1</v>
      </c>
      <c r="P3632">
        <v>0</v>
      </c>
      <c r="Q3632">
        <v>1</v>
      </c>
      <c r="R3632">
        <f>SUM(M3632:N3632:O3632:P3632:Q3632)</f>
        <v>3</v>
      </c>
      <c r="S3632" s="1">
        <v>122230</v>
      </c>
      <c r="T3632" s="1" t="str">
        <f t="shared" si="226"/>
        <v>High</v>
      </c>
      <c r="U3632">
        <v>11</v>
      </c>
      <c r="V3632">
        <v>2020</v>
      </c>
      <c r="W3632" t="s">
        <v>20</v>
      </c>
      <c r="X3632">
        <v>5</v>
      </c>
    </row>
    <row r="3633" spans="1:24" x14ac:dyDescent="0.3">
      <c r="A3633">
        <v>3632</v>
      </c>
      <c r="B3633" t="s">
        <v>33</v>
      </c>
      <c r="C3633" t="str">
        <f>_xlfn.XLOOKUP(B3633,Lookup_table!B:B,Lookup_table!C:C)</f>
        <v>Data</v>
      </c>
      <c r="D3633" t="s">
        <v>22</v>
      </c>
      <c r="E3633" t="s">
        <v>40</v>
      </c>
      <c r="F3633" t="s">
        <v>29</v>
      </c>
      <c r="G3633" t="s">
        <v>30</v>
      </c>
      <c r="H3633" t="str">
        <f t="shared" si="224"/>
        <v>Onsite/Hybrid</v>
      </c>
      <c r="I3633" t="s">
        <v>18</v>
      </c>
      <c r="J3633" t="str">
        <f t="shared" si="225"/>
        <v>7+ yrs</v>
      </c>
      <c r="K3633">
        <f t="shared" ca="1" si="227"/>
        <v>14</v>
      </c>
      <c r="L3633" t="s">
        <v>27</v>
      </c>
      <c r="M3633">
        <v>1</v>
      </c>
      <c r="N3633">
        <v>0</v>
      </c>
      <c r="O3633">
        <v>0</v>
      </c>
      <c r="P3633">
        <v>0</v>
      </c>
      <c r="Q3633">
        <v>1</v>
      </c>
      <c r="R3633">
        <f>SUM(M3633:N3633:O3633:P3633:Q3633)</f>
        <v>2</v>
      </c>
      <c r="S3633" s="1">
        <v>130116</v>
      </c>
      <c r="T3633" s="1" t="str">
        <f t="shared" si="226"/>
        <v>High</v>
      </c>
      <c r="U3633">
        <v>9</v>
      </c>
      <c r="V3633">
        <v>2021</v>
      </c>
      <c r="W3633" t="s">
        <v>34</v>
      </c>
      <c r="X3633">
        <v>5</v>
      </c>
    </row>
    <row r="3634" spans="1:24" x14ac:dyDescent="0.3">
      <c r="A3634">
        <v>3633</v>
      </c>
      <c r="B3634" t="s">
        <v>36</v>
      </c>
      <c r="C3634" t="str">
        <f>_xlfn.XLOOKUP(B3634,Lookup_table!B:B,Lookup_table!C:C)</f>
        <v>Data</v>
      </c>
      <c r="D3634" t="s">
        <v>34</v>
      </c>
      <c r="E3634" t="s">
        <v>42</v>
      </c>
      <c r="F3634" t="s">
        <v>52</v>
      </c>
      <c r="G3634" t="s">
        <v>25</v>
      </c>
      <c r="H3634" t="str">
        <f t="shared" si="224"/>
        <v>Onsite/Hybrid</v>
      </c>
      <c r="I3634" t="s">
        <v>18</v>
      </c>
      <c r="J3634" t="str">
        <f t="shared" si="225"/>
        <v>7+ yrs</v>
      </c>
      <c r="K3634">
        <f t="shared" ca="1" si="227"/>
        <v>10</v>
      </c>
      <c r="L3634" t="s">
        <v>19</v>
      </c>
      <c r="M3634">
        <v>1</v>
      </c>
      <c r="N3634">
        <v>0</v>
      </c>
      <c r="O3634">
        <v>1</v>
      </c>
      <c r="P3634">
        <v>1</v>
      </c>
      <c r="Q3634">
        <v>1</v>
      </c>
      <c r="R3634">
        <f>SUM(M3634:N3634:O3634:P3634:Q3634)</f>
        <v>4</v>
      </c>
      <c r="S3634" s="1">
        <v>143305</v>
      </c>
      <c r="T3634" s="1" t="str">
        <f t="shared" si="226"/>
        <v>High</v>
      </c>
      <c r="U3634">
        <v>4</v>
      </c>
      <c r="V3634">
        <v>2024</v>
      </c>
      <c r="W3634" t="s">
        <v>28</v>
      </c>
      <c r="X3634">
        <v>8</v>
      </c>
    </row>
    <row r="3635" spans="1:24" x14ac:dyDescent="0.3">
      <c r="A3635">
        <v>3634</v>
      </c>
      <c r="B3635" t="s">
        <v>50</v>
      </c>
      <c r="C3635" t="str">
        <f>_xlfn.XLOOKUP(B3635,Lookup_table!B:B,Lookup_table!C:C)</f>
        <v>AI</v>
      </c>
      <c r="D3635" t="s">
        <v>14</v>
      </c>
      <c r="E3635" t="s">
        <v>42</v>
      </c>
      <c r="F3635" t="s">
        <v>29</v>
      </c>
      <c r="G3635" t="s">
        <v>30</v>
      </c>
      <c r="H3635" t="str">
        <f t="shared" si="224"/>
        <v>Onsite/Hybrid</v>
      </c>
      <c r="I3635" t="s">
        <v>18</v>
      </c>
      <c r="J3635" t="str">
        <f t="shared" si="225"/>
        <v>7+ yrs</v>
      </c>
      <c r="K3635">
        <f t="shared" ca="1" si="227"/>
        <v>8</v>
      </c>
      <c r="L3635" t="s">
        <v>39</v>
      </c>
      <c r="M3635">
        <v>0</v>
      </c>
      <c r="N3635">
        <v>0</v>
      </c>
      <c r="O3635">
        <v>1</v>
      </c>
      <c r="P3635">
        <v>1</v>
      </c>
      <c r="Q3635">
        <v>0</v>
      </c>
      <c r="R3635">
        <f>SUM(M3635:N3635:O3635:P3635:Q3635)</f>
        <v>2</v>
      </c>
      <c r="S3635" s="1">
        <v>174619</v>
      </c>
      <c r="T3635" s="1" t="str">
        <f t="shared" si="226"/>
        <v>High</v>
      </c>
      <c r="U3635">
        <v>10</v>
      </c>
      <c r="V3635">
        <v>2025</v>
      </c>
      <c r="W3635" t="s">
        <v>28</v>
      </c>
      <c r="X3635">
        <v>6</v>
      </c>
    </row>
    <row r="3636" spans="1:24" x14ac:dyDescent="0.3">
      <c r="A3636">
        <v>3635</v>
      </c>
      <c r="B3636" t="s">
        <v>21</v>
      </c>
      <c r="C3636" t="str">
        <f>_xlfn.XLOOKUP(B3636,Lookup_table!B:B,Lookup_table!C:C)</f>
        <v>AI</v>
      </c>
      <c r="D3636" t="s">
        <v>34</v>
      </c>
      <c r="E3636" t="s">
        <v>42</v>
      </c>
      <c r="F3636" t="s">
        <v>44</v>
      </c>
      <c r="G3636" t="s">
        <v>25</v>
      </c>
      <c r="H3636" t="str">
        <f t="shared" si="224"/>
        <v>Onsite/Hybrid</v>
      </c>
      <c r="I3636" t="s">
        <v>35</v>
      </c>
      <c r="J3636" t="str">
        <f t="shared" si="225"/>
        <v>0-2 yrs</v>
      </c>
      <c r="K3636">
        <f t="shared" ca="1" si="227"/>
        <v>0</v>
      </c>
      <c r="L3636" t="s">
        <v>39</v>
      </c>
      <c r="M3636">
        <v>0</v>
      </c>
      <c r="N3636">
        <v>0</v>
      </c>
      <c r="O3636">
        <v>0</v>
      </c>
      <c r="P3636">
        <v>1</v>
      </c>
      <c r="Q3636">
        <v>0</v>
      </c>
      <c r="R3636">
        <f>SUM(M3636:N3636:O3636:P3636:Q3636)</f>
        <v>1</v>
      </c>
      <c r="S3636" s="1">
        <v>109659</v>
      </c>
      <c r="T3636" s="1" t="str">
        <f t="shared" si="226"/>
        <v>Medium</v>
      </c>
      <c r="U3636">
        <v>9</v>
      </c>
      <c r="V3636">
        <v>2023</v>
      </c>
      <c r="W3636" t="s">
        <v>34</v>
      </c>
      <c r="X3636">
        <v>3</v>
      </c>
    </row>
    <row r="3637" spans="1:24" x14ac:dyDescent="0.3">
      <c r="A3637">
        <v>3636</v>
      </c>
      <c r="B3637" t="s">
        <v>31</v>
      </c>
      <c r="C3637" t="str">
        <f>_xlfn.XLOOKUP(B3637,Lookup_table!B:B,Lookup_table!C:C)</f>
        <v>Business</v>
      </c>
      <c r="D3637" t="s">
        <v>34</v>
      </c>
      <c r="E3637" t="s">
        <v>42</v>
      </c>
      <c r="F3637" t="s">
        <v>52</v>
      </c>
      <c r="G3637" t="s">
        <v>25</v>
      </c>
      <c r="H3637" t="str">
        <f t="shared" si="224"/>
        <v>Onsite/Hybrid</v>
      </c>
      <c r="I3637" t="s">
        <v>18</v>
      </c>
      <c r="J3637" t="str">
        <f t="shared" si="225"/>
        <v>7+ yrs</v>
      </c>
      <c r="K3637">
        <f t="shared" ca="1" si="227"/>
        <v>8</v>
      </c>
      <c r="L3637" t="s">
        <v>39</v>
      </c>
      <c r="M3637">
        <v>0</v>
      </c>
      <c r="N3637">
        <v>0</v>
      </c>
      <c r="O3637">
        <v>0</v>
      </c>
      <c r="P3637">
        <v>1</v>
      </c>
      <c r="Q3637">
        <v>0</v>
      </c>
      <c r="R3637">
        <f>SUM(M3637:N3637:O3637:P3637:Q3637)</f>
        <v>1</v>
      </c>
      <c r="S3637" s="1">
        <v>111759</v>
      </c>
      <c r="T3637" s="1" t="str">
        <f t="shared" si="226"/>
        <v>Medium</v>
      </c>
      <c r="U3637">
        <v>10</v>
      </c>
      <c r="V3637">
        <v>2024</v>
      </c>
      <c r="W3637" t="s">
        <v>20</v>
      </c>
      <c r="X3637">
        <v>2</v>
      </c>
    </row>
    <row r="3638" spans="1:24" x14ac:dyDescent="0.3">
      <c r="A3638">
        <v>3637</v>
      </c>
      <c r="B3638" t="s">
        <v>33</v>
      </c>
      <c r="C3638" t="str">
        <f>_xlfn.XLOOKUP(B3638,Lookup_table!B:B,Lookup_table!C:C)</f>
        <v>Data</v>
      </c>
      <c r="D3638" t="s">
        <v>37</v>
      </c>
      <c r="E3638" t="s">
        <v>42</v>
      </c>
      <c r="F3638" t="s">
        <v>24</v>
      </c>
      <c r="G3638" t="s">
        <v>30</v>
      </c>
      <c r="H3638" t="str">
        <f t="shared" si="224"/>
        <v>Onsite/Hybrid</v>
      </c>
      <c r="I3638" t="s">
        <v>18</v>
      </c>
      <c r="J3638" t="str">
        <f t="shared" si="225"/>
        <v>7+ yrs</v>
      </c>
      <c r="K3638">
        <f t="shared" ca="1" si="227"/>
        <v>15</v>
      </c>
      <c r="L3638" t="s">
        <v>27</v>
      </c>
      <c r="M3638">
        <v>0</v>
      </c>
      <c r="N3638">
        <v>1</v>
      </c>
      <c r="O3638">
        <v>0</v>
      </c>
      <c r="P3638">
        <v>1</v>
      </c>
      <c r="Q3638">
        <v>1</v>
      </c>
      <c r="R3638">
        <f>SUM(M3638:N3638:O3638:P3638:Q3638)</f>
        <v>3</v>
      </c>
      <c r="S3638" s="1">
        <v>129339</v>
      </c>
      <c r="T3638" s="1" t="str">
        <f t="shared" si="226"/>
        <v>High</v>
      </c>
      <c r="U3638">
        <v>7</v>
      </c>
      <c r="V3638">
        <v>2020</v>
      </c>
      <c r="W3638" t="s">
        <v>20</v>
      </c>
      <c r="X3638">
        <v>3</v>
      </c>
    </row>
    <row r="3639" spans="1:24" x14ac:dyDescent="0.3">
      <c r="A3639">
        <v>3638</v>
      </c>
      <c r="B3639" t="s">
        <v>33</v>
      </c>
      <c r="C3639" t="str">
        <f>_xlfn.XLOOKUP(B3639,Lookup_table!B:B,Lookup_table!C:C)</f>
        <v>Data</v>
      </c>
      <c r="D3639" t="s">
        <v>37</v>
      </c>
      <c r="E3639" t="s">
        <v>38</v>
      </c>
      <c r="F3639" t="s">
        <v>24</v>
      </c>
      <c r="G3639" t="s">
        <v>30</v>
      </c>
      <c r="H3639" t="str">
        <f t="shared" si="224"/>
        <v>Onsite/Hybrid</v>
      </c>
      <c r="I3639" t="s">
        <v>26</v>
      </c>
      <c r="J3639" t="str">
        <f t="shared" si="225"/>
        <v>3-6 yrs</v>
      </c>
      <c r="K3639">
        <f t="shared" ca="1" si="227"/>
        <v>3</v>
      </c>
      <c r="L3639" t="s">
        <v>39</v>
      </c>
      <c r="M3639">
        <v>1</v>
      </c>
      <c r="N3639">
        <v>0</v>
      </c>
      <c r="O3639">
        <v>1</v>
      </c>
      <c r="P3639">
        <v>1</v>
      </c>
      <c r="Q3639">
        <v>1</v>
      </c>
      <c r="R3639">
        <f>SUM(M3639:N3639:O3639:P3639:Q3639)</f>
        <v>4</v>
      </c>
      <c r="S3639" s="1">
        <v>119046</v>
      </c>
      <c r="T3639" s="1" t="str">
        <f t="shared" si="226"/>
        <v>Medium</v>
      </c>
      <c r="U3639">
        <v>4</v>
      </c>
      <c r="V3639">
        <v>2021</v>
      </c>
      <c r="W3639" t="s">
        <v>28</v>
      </c>
      <c r="X3639">
        <v>4</v>
      </c>
    </row>
    <row r="3640" spans="1:24" x14ac:dyDescent="0.3">
      <c r="A3640">
        <v>3639</v>
      </c>
      <c r="B3640" t="s">
        <v>21</v>
      </c>
      <c r="C3640" t="str">
        <f>_xlfn.XLOOKUP(B3640,Lookup_table!B:B,Lookup_table!C:C)</f>
        <v>AI</v>
      </c>
      <c r="D3640" t="s">
        <v>37</v>
      </c>
      <c r="E3640" t="s">
        <v>42</v>
      </c>
      <c r="F3640" t="s">
        <v>16</v>
      </c>
      <c r="G3640" t="s">
        <v>17</v>
      </c>
      <c r="H3640" t="str">
        <f t="shared" si="224"/>
        <v>Remote</v>
      </c>
      <c r="I3640" t="s">
        <v>35</v>
      </c>
      <c r="J3640" t="str">
        <f t="shared" si="225"/>
        <v>0-2 yrs</v>
      </c>
      <c r="K3640">
        <f t="shared" ca="1" si="227"/>
        <v>1</v>
      </c>
      <c r="L3640" t="s">
        <v>19</v>
      </c>
      <c r="M3640">
        <v>0</v>
      </c>
      <c r="N3640">
        <v>1</v>
      </c>
      <c r="O3640">
        <v>0</v>
      </c>
      <c r="P3640">
        <v>0</v>
      </c>
      <c r="Q3640">
        <v>1</v>
      </c>
      <c r="R3640">
        <f>SUM(M3640:N3640:O3640:P3640:Q3640)</f>
        <v>2</v>
      </c>
      <c r="S3640" s="1">
        <v>102921</v>
      </c>
      <c r="T3640" s="1" t="str">
        <f t="shared" si="226"/>
        <v>Medium</v>
      </c>
      <c r="U3640">
        <v>2</v>
      </c>
      <c r="V3640">
        <v>2026</v>
      </c>
      <c r="W3640" t="s">
        <v>28</v>
      </c>
      <c r="X3640">
        <v>7</v>
      </c>
    </row>
    <row r="3641" spans="1:24" x14ac:dyDescent="0.3">
      <c r="A3641">
        <v>3640</v>
      </c>
      <c r="B3641" t="s">
        <v>50</v>
      </c>
      <c r="C3641" t="str">
        <f>_xlfn.XLOOKUP(B3641,Lookup_table!B:B,Lookup_table!C:C)</f>
        <v>AI</v>
      </c>
      <c r="D3641" t="s">
        <v>37</v>
      </c>
      <c r="E3641" t="s">
        <v>40</v>
      </c>
      <c r="F3641" t="s">
        <v>24</v>
      </c>
      <c r="G3641" t="s">
        <v>30</v>
      </c>
      <c r="H3641" t="str">
        <f t="shared" si="224"/>
        <v>Onsite/Hybrid</v>
      </c>
      <c r="I3641" t="s">
        <v>35</v>
      </c>
      <c r="J3641" t="str">
        <f t="shared" si="225"/>
        <v>0-2 yrs</v>
      </c>
      <c r="K3641">
        <f t="shared" ca="1" si="227"/>
        <v>2</v>
      </c>
      <c r="L3641" t="s">
        <v>19</v>
      </c>
      <c r="M3641">
        <v>0</v>
      </c>
      <c r="N3641">
        <v>0</v>
      </c>
      <c r="O3641">
        <v>1</v>
      </c>
      <c r="P3641">
        <v>0</v>
      </c>
      <c r="Q3641">
        <v>1</v>
      </c>
      <c r="R3641">
        <f>SUM(M3641:N3641:O3641:P3641:Q3641)</f>
        <v>2</v>
      </c>
      <c r="S3641" s="1">
        <v>116140</v>
      </c>
      <c r="T3641" s="1" t="str">
        <f t="shared" si="226"/>
        <v>Medium</v>
      </c>
      <c r="U3641">
        <v>7</v>
      </c>
      <c r="V3641">
        <v>2020</v>
      </c>
      <c r="W3641" t="s">
        <v>20</v>
      </c>
      <c r="X3641">
        <v>4</v>
      </c>
    </row>
    <row r="3642" spans="1:24" x14ac:dyDescent="0.3">
      <c r="A3642">
        <v>3641</v>
      </c>
      <c r="B3642" t="s">
        <v>33</v>
      </c>
      <c r="C3642" t="str">
        <f>_xlfn.XLOOKUP(B3642,Lookup_table!B:B,Lookup_table!C:C)</f>
        <v>Data</v>
      </c>
      <c r="D3642" t="s">
        <v>14</v>
      </c>
      <c r="E3642" t="s">
        <v>23</v>
      </c>
      <c r="F3642" t="s">
        <v>24</v>
      </c>
      <c r="G3642" t="s">
        <v>17</v>
      </c>
      <c r="H3642" t="str">
        <f t="shared" si="224"/>
        <v>Remote</v>
      </c>
      <c r="I3642" t="s">
        <v>26</v>
      </c>
      <c r="J3642" t="str">
        <f t="shared" si="225"/>
        <v>3-6 yrs</v>
      </c>
      <c r="K3642">
        <f t="shared" ca="1" si="227"/>
        <v>6</v>
      </c>
      <c r="L3642" t="s">
        <v>19</v>
      </c>
      <c r="M3642">
        <v>1</v>
      </c>
      <c r="N3642">
        <v>1</v>
      </c>
      <c r="O3642">
        <v>1</v>
      </c>
      <c r="P3642">
        <v>0</v>
      </c>
      <c r="Q3642">
        <v>1</v>
      </c>
      <c r="R3642">
        <f>SUM(M3642:N3642:O3642:P3642:Q3642)</f>
        <v>4</v>
      </c>
      <c r="S3642" s="1">
        <v>97562</v>
      </c>
      <c r="T3642" s="1" t="str">
        <f t="shared" si="226"/>
        <v>Medium</v>
      </c>
      <c r="U3642">
        <v>5</v>
      </c>
      <c r="V3642">
        <v>2021</v>
      </c>
      <c r="W3642" t="s">
        <v>20</v>
      </c>
      <c r="X3642">
        <v>3</v>
      </c>
    </row>
    <row r="3643" spans="1:24" x14ac:dyDescent="0.3">
      <c r="A3643">
        <v>3642</v>
      </c>
      <c r="B3643" t="s">
        <v>50</v>
      </c>
      <c r="C3643" t="str">
        <f>_xlfn.XLOOKUP(B3643,Lookup_table!B:B,Lookup_table!C:C)</f>
        <v>AI</v>
      </c>
      <c r="D3643" t="s">
        <v>22</v>
      </c>
      <c r="E3643" t="s">
        <v>23</v>
      </c>
      <c r="F3643" t="s">
        <v>24</v>
      </c>
      <c r="G3643" t="s">
        <v>30</v>
      </c>
      <c r="H3643" t="str">
        <f t="shared" si="224"/>
        <v>Onsite/Hybrid</v>
      </c>
      <c r="I3643" t="s">
        <v>18</v>
      </c>
      <c r="J3643" t="str">
        <f t="shared" si="225"/>
        <v>7+ yrs</v>
      </c>
      <c r="K3643">
        <f t="shared" ca="1" si="227"/>
        <v>10</v>
      </c>
      <c r="L3643" t="s">
        <v>19</v>
      </c>
      <c r="M3643">
        <v>0</v>
      </c>
      <c r="N3643">
        <v>0</v>
      </c>
      <c r="O3643">
        <v>1</v>
      </c>
      <c r="P3643">
        <v>0</v>
      </c>
      <c r="Q3643">
        <v>0</v>
      </c>
      <c r="R3643">
        <f>SUM(M3643:N3643:O3643:P3643:Q3643)</f>
        <v>1</v>
      </c>
      <c r="S3643" s="1">
        <v>173307</v>
      </c>
      <c r="T3643" s="1" t="str">
        <f t="shared" si="226"/>
        <v>High</v>
      </c>
      <c r="U3643">
        <v>2</v>
      </c>
      <c r="V3643">
        <v>2020</v>
      </c>
      <c r="W3643" t="s">
        <v>34</v>
      </c>
      <c r="X3643">
        <v>6</v>
      </c>
    </row>
    <row r="3644" spans="1:24" x14ac:dyDescent="0.3">
      <c r="A3644">
        <v>3643</v>
      </c>
      <c r="B3644" t="s">
        <v>33</v>
      </c>
      <c r="C3644" t="str">
        <f>_xlfn.XLOOKUP(B3644,Lookup_table!B:B,Lookup_table!C:C)</f>
        <v>Data</v>
      </c>
      <c r="D3644" t="s">
        <v>22</v>
      </c>
      <c r="E3644" t="s">
        <v>40</v>
      </c>
      <c r="F3644" t="s">
        <v>24</v>
      </c>
      <c r="G3644" t="s">
        <v>25</v>
      </c>
      <c r="H3644" t="str">
        <f t="shared" si="224"/>
        <v>Onsite/Hybrid</v>
      </c>
      <c r="I3644" t="s">
        <v>18</v>
      </c>
      <c r="J3644" t="str">
        <f t="shared" si="225"/>
        <v>7+ yrs</v>
      </c>
      <c r="K3644">
        <f t="shared" ca="1" si="227"/>
        <v>15</v>
      </c>
      <c r="L3644" t="s">
        <v>19</v>
      </c>
      <c r="M3644">
        <v>1</v>
      </c>
      <c r="N3644">
        <v>0</v>
      </c>
      <c r="O3644">
        <v>0</v>
      </c>
      <c r="P3644">
        <v>1</v>
      </c>
      <c r="Q3644">
        <v>0</v>
      </c>
      <c r="R3644">
        <f>SUM(M3644:N3644:O3644:P3644:Q3644)</f>
        <v>2</v>
      </c>
      <c r="S3644" s="1">
        <v>134010</v>
      </c>
      <c r="T3644" s="1" t="str">
        <f t="shared" si="226"/>
        <v>High</v>
      </c>
      <c r="U3644">
        <v>6</v>
      </c>
      <c r="V3644">
        <v>2021</v>
      </c>
      <c r="W3644" t="s">
        <v>34</v>
      </c>
      <c r="X3644">
        <v>1</v>
      </c>
    </row>
    <row r="3645" spans="1:24" x14ac:dyDescent="0.3">
      <c r="A3645">
        <v>3644</v>
      </c>
      <c r="B3645" t="s">
        <v>31</v>
      </c>
      <c r="C3645" t="str">
        <f>_xlfn.XLOOKUP(B3645,Lookup_table!B:B,Lookup_table!C:C)</f>
        <v>Business</v>
      </c>
      <c r="D3645" t="s">
        <v>34</v>
      </c>
      <c r="E3645" t="s">
        <v>32</v>
      </c>
      <c r="F3645" t="s">
        <v>16</v>
      </c>
      <c r="G3645" t="s">
        <v>30</v>
      </c>
      <c r="H3645" t="str">
        <f t="shared" si="224"/>
        <v>Onsite/Hybrid</v>
      </c>
      <c r="I3645" t="s">
        <v>18</v>
      </c>
      <c r="J3645" t="str">
        <f t="shared" si="225"/>
        <v>7+ yrs</v>
      </c>
      <c r="K3645">
        <f t="shared" ca="1" si="227"/>
        <v>11</v>
      </c>
      <c r="L3645" t="s">
        <v>19</v>
      </c>
      <c r="M3645">
        <v>0</v>
      </c>
      <c r="N3645">
        <v>0</v>
      </c>
      <c r="O3645">
        <v>1</v>
      </c>
      <c r="P3645">
        <v>0</v>
      </c>
      <c r="Q3645">
        <v>0</v>
      </c>
      <c r="R3645">
        <f>SUM(M3645:N3645:O3645:P3645:Q3645)</f>
        <v>1</v>
      </c>
      <c r="S3645" s="1">
        <v>118835</v>
      </c>
      <c r="T3645" s="1" t="str">
        <f t="shared" si="226"/>
        <v>Medium</v>
      </c>
      <c r="U3645">
        <v>1</v>
      </c>
      <c r="V3645">
        <v>2026</v>
      </c>
      <c r="W3645" t="s">
        <v>28</v>
      </c>
      <c r="X3645">
        <v>7</v>
      </c>
    </row>
    <row r="3646" spans="1:24" x14ac:dyDescent="0.3">
      <c r="A3646">
        <v>3645</v>
      </c>
      <c r="B3646" t="s">
        <v>41</v>
      </c>
      <c r="C3646" t="str">
        <f>_xlfn.XLOOKUP(B3646,Lookup_table!B:B,Lookup_table!C:C)</f>
        <v>Data</v>
      </c>
      <c r="D3646" t="s">
        <v>37</v>
      </c>
      <c r="E3646" t="s">
        <v>23</v>
      </c>
      <c r="F3646" t="s">
        <v>44</v>
      </c>
      <c r="G3646" t="s">
        <v>17</v>
      </c>
      <c r="H3646" t="str">
        <f t="shared" si="224"/>
        <v>Remote</v>
      </c>
      <c r="I3646" t="s">
        <v>18</v>
      </c>
      <c r="J3646" t="str">
        <f t="shared" si="225"/>
        <v>7+ yrs</v>
      </c>
      <c r="K3646">
        <f t="shared" ca="1" si="227"/>
        <v>9</v>
      </c>
      <c r="L3646" t="s">
        <v>19</v>
      </c>
      <c r="M3646">
        <v>0</v>
      </c>
      <c r="N3646">
        <v>1</v>
      </c>
      <c r="O3646">
        <v>0</v>
      </c>
      <c r="P3646">
        <v>0</v>
      </c>
      <c r="Q3646">
        <v>1</v>
      </c>
      <c r="R3646">
        <f>SUM(M3646:N3646:O3646:P3646:Q3646)</f>
        <v>2</v>
      </c>
      <c r="S3646" s="1">
        <v>114992</v>
      </c>
      <c r="T3646" s="1" t="str">
        <f t="shared" si="226"/>
        <v>Medium</v>
      </c>
      <c r="U3646">
        <v>4</v>
      </c>
      <c r="V3646">
        <v>2020</v>
      </c>
      <c r="W3646" t="s">
        <v>20</v>
      </c>
      <c r="X3646">
        <v>5</v>
      </c>
    </row>
    <row r="3647" spans="1:24" x14ac:dyDescent="0.3">
      <c r="A3647">
        <v>3646</v>
      </c>
      <c r="B3647" t="s">
        <v>33</v>
      </c>
      <c r="C3647" t="str">
        <f>_xlfn.XLOOKUP(B3647,Lookup_table!B:B,Lookup_table!C:C)</f>
        <v>Data</v>
      </c>
      <c r="D3647" t="s">
        <v>22</v>
      </c>
      <c r="E3647" t="s">
        <v>15</v>
      </c>
      <c r="F3647" t="s">
        <v>24</v>
      </c>
      <c r="G3647" t="s">
        <v>17</v>
      </c>
      <c r="H3647" t="str">
        <f t="shared" si="224"/>
        <v>Remote</v>
      </c>
      <c r="I3647" t="s">
        <v>35</v>
      </c>
      <c r="J3647" t="str">
        <f t="shared" si="225"/>
        <v>0-2 yrs</v>
      </c>
      <c r="K3647">
        <f t="shared" ca="1" si="227"/>
        <v>0</v>
      </c>
      <c r="L3647" t="s">
        <v>27</v>
      </c>
      <c r="M3647">
        <v>1</v>
      </c>
      <c r="N3647">
        <v>1</v>
      </c>
      <c r="O3647">
        <v>1</v>
      </c>
      <c r="P3647">
        <v>0</v>
      </c>
      <c r="Q3647">
        <v>1</v>
      </c>
      <c r="R3647">
        <f>SUM(M3647:N3647:O3647:P3647:Q3647)</f>
        <v>4</v>
      </c>
      <c r="S3647" s="1">
        <v>91688</v>
      </c>
      <c r="T3647" s="1" t="str">
        <f t="shared" si="226"/>
        <v>Medium</v>
      </c>
      <c r="U3647">
        <v>11</v>
      </c>
      <c r="V3647">
        <v>2022</v>
      </c>
      <c r="W3647" t="s">
        <v>28</v>
      </c>
      <c r="X3647">
        <v>7</v>
      </c>
    </row>
    <row r="3648" spans="1:24" x14ac:dyDescent="0.3">
      <c r="A3648">
        <v>3647</v>
      </c>
      <c r="B3648" t="s">
        <v>31</v>
      </c>
      <c r="C3648" t="str">
        <f>_xlfn.XLOOKUP(B3648,Lookup_table!B:B,Lookup_table!C:C)</f>
        <v>Business</v>
      </c>
      <c r="D3648" t="s">
        <v>37</v>
      </c>
      <c r="E3648" t="s">
        <v>40</v>
      </c>
      <c r="F3648" t="s">
        <v>16</v>
      </c>
      <c r="G3648" t="s">
        <v>30</v>
      </c>
      <c r="H3648" t="str">
        <f t="shared" si="224"/>
        <v>Onsite/Hybrid</v>
      </c>
      <c r="I3648" t="s">
        <v>35</v>
      </c>
      <c r="J3648" t="str">
        <f t="shared" si="225"/>
        <v>0-2 yrs</v>
      </c>
      <c r="K3648">
        <f t="shared" ca="1" si="227"/>
        <v>0</v>
      </c>
      <c r="L3648" t="s">
        <v>39</v>
      </c>
      <c r="M3648">
        <v>0</v>
      </c>
      <c r="N3648">
        <v>0</v>
      </c>
      <c r="O3648">
        <v>1</v>
      </c>
      <c r="P3648">
        <v>1</v>
      </c>
      <c r="Q3648">
        <v>0</v>
      </c>
      <c r="R3648">
        <f>SUM(M3648:N3648:O3648:P3648:Q3648)</f>
        <v>2</v>
      </c>
      <c r="S3648" s="1">
        <v>82915</v>
      </c>
      <c r="T3648" s="1" t="str">
        <f t="shared" si="226"/>
        <v>Medium</v>
      </c>
      <c r="U3648">
        <v>6</v>
      </c>
      <c r="V3648">
        <v>2021</v>
      </c>
      <c r="W3648" t="s">
        <v>28</v>
      </c>
      <c r="X3648">
        <v>3</v>
      </c>
    </row>
    <row r="3649" spans="1:24" x14ac:dyDescent="0.3">
      <c r="A3649">
        <v>3648</v>
      </c>
      <c r="B3649" t="s">
        <v>31</v>
      </c>
      <c r="C3649" t="str">
        <f>_xlfn.XLOOKUP(B3649,Lookup_table!B:B,Lookup_table!C:C)</f>
        <v>Business</v>
      </c>
      <c r="D3649" t="s">
        <v>14</v>
      </c>
      <c r="E3649" t="s">
        <v>23</v>
      </c>
      <c r="F3649" t="s">
        <v>29</v>
      </c>
      <c r="G3649" t="s">
        <v>25</v>
      </c>
      <c r="H3649" t="str">
        <f t="shared" si="224"/>
        <v>Onsite/Hybrid</v>
      </c>
      <c r="I3649" t="s">
        <v>35</v>
      </c>
      <c r="J3649" t="str">
        <f t="shared" si="225"/>
        <v>0-2 yrs</v>
      </c>
      <c r="K3649">
        <f t="shared" ca="1" si="227"/>
        <v>0</v>
      </c>
      <c r="L3649" t="s">
        <v>27</v>
      </c>
      <c r="M3649">
        <v>1</v>
      </c>
      <c r="N3649">
        <v>1</v>
      </c>
      <c r="O3649">
        <v>0</v>
      </c>
      <c r="P3649">
        <v>0</v>
      </c>
      <c r="Q3649">
        <v>0</v>
      </c>
      <c r="R3649">
        <f>SUM(M3649:N3649:O3649:P3649:Q3649)</f>
        <v>2</v>
      </c>
      <c r="S3649" s="1">
        <v>46232</v>
      </c>
      <c r="T3649" s="1" t="str">
        <f t="shared" si="226"/>
        <v>Low</v>
      </c>
      <c r="U3649">
        <v>12</v>
      </c>
      <c r="V3649">
        <v>2023</v>
      </c>
      <c r="W3649" t="s">
        <v>20</v>
      </c>
      <c r="X3649">
        <v>6</v>
      </c>
    </row>
    <row r="3650" spans="1:24" x14ac:dyDescent="0.3">
      <c r="A3650">
        <v>3649</v>
      </c>
      <c r="B3650" t="s">
        <v>33</v>
      </c>
      <c r="C3650" t="str">
        <f>_xlfn.XLOOKUP(B3650,Lookup_table!B:B,Lookup_table!C:C)</f>
        <v>Data</v>
      </c>
      <c r="D3650" t="s">
        <v>22</v>
      </c>
      <c r="E3650" t="s">
        <v>32</v>
      </c>
      <c r="F3650" t="s">
        <v>24</v>
      </c>
      <c r="G3650" t="s">
        <v>30</v>
      </c>
      <c r="H3650" t="str">
        <f t="shared" ref="H3650:H3713" si="228">IF(G3650="Remote","Remote","Onsite/Hybrid")</f>
        <v>Onsite/Hybrid</v>
      </c>
      <c r="I3650" t="s">
        <v>18</v>
      </c>
      <c r="J3650" t="str">
        <f t="shared" ref="J3650:J3713" si="229">IF(I3650="Entry","0-2 yrs",IF(I3650="Mid","3-6 yrs","7+ yrs"))</f>
        <v>7+ yrs</v>
      </c>
      <c r="K3650">
        <f t="shared" ca="1" si="227"/>
        <v>10</v>
      </c>
      <c r="L3650" t="s">
        <v>39</v>
      </c>
      <c r="M3650">
        <v>0</v>
      </c>
      <c r="N3650">
        <v>1</v>
      </c>
      <c r="O3650">
        <v>0</v>
      </c>
      <c r="P3650">
        <v>0</v>
      </c>
      <c r="Q3650">
        <v>1</v>
      </c>
      <c r="R3650">
        <f>SUM(M3650:N3650:O3650:P3650:Q3650)</f>
        <v>2</v>
      </c>
      <c r="S3650" s="1">
        <v>132394</v>
      </c>
      <c r="T3650" s="1" t="str">
        <f t="shared" ref="T3650:T3713" si="230">IF(S3650&lt;=70000,"Low",IF(S3650&lt;=120000,"Medium","High"))</f>
        <v>High</v>
      </c>
      <c r="U3650">
        <v>2</v>
      </c>
      <c r="V3650">
        <v>2025</v>
      </c>
      <c r="W3650" t="s">
        <v>34</v>
      </c>
      <c r="X3650">
        <v>5</v>
      </c>
    </row>
    <row r="3651" spans="1:24" x14ac:dyDescent="0.3">
      <c r="A3651">
        <v>3650</v>
      </c>
      <c r="B3651" t="s">
        <v>33</v>
      </c>
      <c r="C3651" t="str">
        <f>_xlfn.XLOOKUP(B3651,Lookup_table!B:B,Lookup_table!C:C)</f>
        <v>Data</v>
      </c>
      <c r="D3651" t="s">
        <v>37</v>
      </c>
      <c r="E3651" t="s">
        <v>40</v>
      </c>
      <c r="F3651" t="s">
        <v>43</v>
      </c>
      <c r="G3651" t="s">
        <v>25</v>
      </c>
      <c r="H3651" t="str">
        <f t="shared" si="228"/>
        <v>Onsite/Hybrid</v>
      </c>
      <c r="I3651" t="s">
        <v>26</v>
      </c>
      <c r="J3651" t="str">
        <f t="shared" si="229"/>
        <v>3-6 yrs</v>
      </c>
      <c r="K3651">
        <f t="shared" ref="K3651:K3714" ca="1" si="231">IF(J3651="0-2 yrs",RANDBETWEEN(0,2),IF(J3651="3-6 yrs", RANDBETWEEN(3,6),IF(J3651="7+ yrs", RANDBETWEEN(7,15)," ")))</f>
        <v>6</v>
      </c>
      <c r="L3651" t="s">
        <v>39</v>
      </c>
      <c r="M3651">
        <v>0</v>
      </c>
      <c r="N3651">
        <v>0</v>
      </c>
      <c r="O3651">
        <v>0</v>
      </c>
      <c r="P3651">
        <v>0</v>
      </c>
      <c r="Q3651">
        <v>0</v>
      </c>
      <c r="R3651">
        <f>SUM(M3651:N3651:O3651:P3651:Q3651)</f>
        <v>0</v>
      </c>
      <c r="S3651" s="1">
        <v>71506</v>
      </c>
      <c r="T3651" s="1" t="str">
        <f t="shared" si="230"/>
        <v>Medium</v>
      </c>
      <c r="U3651">
        <v>9</v>
      </c>
      <c r="V3651">
        <v>2021</v>
      </c>
      <c r="W3651" t="s">
        <v>20</v>
      </c>
      <c r="X3651">
        <v>1</v>
      </c>
    </row>
    <row r="3652" spans="1:24" x14ac:dyDescent="0.3">
      <c r="A3652">
        <v>3651</v>
      </c>
      <c r="B3652" t="s">
        <v>33</v>
      </c>
      <c r="C3652" t="str">
        <f>_xlfn.XLOOKUP(B3652,Lookup_table!B:B,Lookup_table!C:C)</f>
        <v>Data</v>
      </c>
      <c r="D3652" t="s">
        <v>14</v>
      </c>
      <c r="E3652" t="s">
        <v>42</v>
      </c>
      <c r="F3652" t="s">
        <v>51</v>
      </c>
      <c r="G3652" t="s">
        <v>17</v>
      </c>
      <c r="H3652" t="str">
        <f t="shared" si="228"/>
        <v>Remote</v>
      </c>
      <c r="I3652" t="s">
        <v>26</v>
      </c>
      <c r="J3652" t="str">
        <f t="shared" si="229"/>
        <v>3-6 yrs</v>
      </c>
      <c r="K3652">
        <f t="shared" ca="1" si="231"/>
        <v>3</v>
      </c>
      <c r="L3652" t="s">
        <v>19</v>
      </c>
      <c r="M3652">
        <v>1</v>
      </c>
      <c r="N3652">
        <v>1</v>
      </c>
      <c r="O3652">
        <v>1</v>
      </c>
      <c r="P3652">
        <v>0</v>
      </c>
      <c r="Q3652">
        <v>0</v>
      </c>
      <c r="R3652">
        <f>SUM(M3652:N3652:O3652:P3652:Q3652)</f>
        <v>3</v>
      </c>
      <c r="S3652" s="1">
        <v>85739</v>
      </c>
      <c r="T3652" s="1" t="str">
        <f t="shared" si="230"/>
        <v>Medium</v>
      </c>
      <c r="U3652">
        <v>8</v>
      </c>
      <c r="V3652">
        <v>2020</v>
      </c>
      <c r="W3652" t="s">
        <v>20</v>
      </c>
      <c r="X3652">
        <v>3</v>
      </c>
    </row>
    <row r="3653" spans="1:24" x14ac:dyDescent="0.3">
      <c r="A3653">
        <v>3652</v>
      </c>
      <c r="B3653" t="s">
        <v>21</v>
      </c>
      <c r="C3653" t="str">
        <f>_xlfn.XLOOKUP(B3653,Lookup_table!B:B,Lookup_table!C:C)</f>
        <v>AI</v>
      </c>
      <c r="D3653" t="s">
        <v>34</v>
      </c>
      <c r="E3653" t="s">
        <v>40</v>
      </c>
      <c r="F3653" t="s">
        <v>24</v>
      </c>
      <c r="G3653" t="s">
        <v>30</v>
      </c>
      <c r="H3653" t="str">
        <f t="shared" si="228"/>
        <v>Onsite/Hybrid</v>
      </c>
      <c r="I3653" t="s">
        <v>18</v>
      </c>
      <c r="J3653" t="str">
        <f t="shared" si="229"/>
        <v>7+ yrs</v>
      </c>
      <c r="K3653">
        <f t="shared" ca="1" si="231"/>
        <v>10</v>
      </c>
      <c r="L3653" t="s">
        <v>27</v>
      </c>
      <c r="M3653">
        <v>0</v>
      </c>
      <c r="N3653">
        <v>1</v>
      </c>
      <c r="O3653">
        <v>1</v>
      </c>
      <c r="P3653">
        <v>0</v>
      </c>
      <c r="Q3653">
        <v>1</v>
      </c>
      <c r="R3653">
        <f>SUM(M3653:N3653:O3653:P3653:Q3653)</f>
        <v>3</v>
      </c>
      <c r="S3653" s="1">
        <v>169983</v>
      </c>
      <c r="T3653" s="1" t="str">
        <f t="shared" si="230"/>
        <v>High</v>
      </c>
      <c r="U3653">
        <v>4</v>
      </c>
      <c r="V3653">
        <v>2023</v>
      </c>
      <c r="W3653" t="s">
        <v>20</v>
      </c>
      <c r="X3653">
        <v>5</v>
      </c>
    </row>
    <row r="3654" spans="1:24" x14ac:dyDescent="0.3">
      <c r="A3654">
        <v>3653</v>
      </c>
      <c r="B3654" t="s">
        <v>31</v>
      </c>
      <c r="C3654" t="str">
        <f>_xlfn.XLOOKUP(B3654,Lookup_table!B:B,Lookup_table!C:C)</f>
        <v>Business</v>
      </c>
      <c r="D3654" t="s">
        <v>37</v>
      </c>
      <c r="E3654" t="s">
        <v>38</v>
      </c>
      <c r="F3654" t="s">
        <v>29</v>
      </c>
      <c r="G3654" t="s">
        <v>25</v>
      </c>
      <c r="H3654" t="str">
        <f t="shared" si="228"/>
        <v>Onsite/Hybrid</v>
      </c>
      <c r="I3654" t="s">
        <v>18</v>
      </c>
      <c r="J3654" t="str">
        <f t="shared" si="229"/>
        <v>7+ yrs</v>
      </c>
      <c r="K3654">
        <f t="shared" ca="1" si="231"/>
        <v>13</v>
      </c>
      <c r="L3654" t="s">
        <v>39</v>
      </c>
      <c r="M3654">
        <v>1</v>
      </c>
      <c r="N3654">
        <v>0</v>
      </c>
      <c r="O3654">
        <v>1</v>
      </c>
      <c r="P3654">
        <v>0</v>
      </c>
      <c r="Q3654">
        <v>1</v>
      </c>
      <c r="R3654">
        <f>SUM(M3654:N3654:O3654:P3654:Q3654)</f>
        <v>3</v>
      </c>
      <c r="S3654" s="1">
        <v>126981</v>
      </c>
      <c r="T3654" s="1" t="str">
        <f t="shared" si="230"/>
        <v>High</v>
      </c>
      <c r="U3654">
        <v>7</v>
      </c>
      <c r="V3654">
        <v>2025</v>
      </c>
      <c r="W3654" t="s">
        <v>28</v>
      </c>
      <c r="X3654">
        <v>9</v>
      </c>
    </row>
    <row r="3655" spans="1:24" x14ac:dyDescent="0.3">
      <c r="A3655">
        <v>3654</v>
      </c>
      <c r="B3655" t="s">
        <v>21</v>
      </c>
      <c r="C3655" t="str">
        <f>_xlfn.XLOOKUP(B3655,Lookup_table!B:B,Lookup_table!C:C)</f>
        <v>AI</v>
      </c>
      <c r="D3655" t="s">
        <v>14</v>
      </c>
      <c r="E3655" t="s">
        <v>38</v>
      </c>
      <c r="F3655" t="s">
        <v>16</v>
      </c>
      <c r="G3655" t="s">
        <v>30</v>
      </c>
      <c r="H3655" t="str">
        <f t="shared" si="228"/>
        <v>Onsite/Hybrid</v>
      </c>
      <c r="I3655" t="s">
        <v>18</v>
      </c>
      <c r="J3655" t="str">
        <f t="shared" si="229"/>
        <v>7+ yrs</v>
      </c>
      <c r="K3655">
        <f t="shared" ca="1" si="231"/>
        <v>9</v>
      </c>
      <c r="L3655" t="s">
        <v>27</v>
      </c>
      <c r="M3655">
        <v>0</v>
      </c>
      <c r="N3655">
        <v>0</v>
      </c>
      <c r="O3655">
        <v>0</v>
      </c>
      <c r="P3655">
        <v>1</v>
      </c>
      <c r="Q3655">
        <v>1</v>
      </c>
      <c r="R3655">
        <f>SUM(M3655:N3655:O3655:P3655:Q3655)</f>
        <v>2</v>
      </c>
      <c r="S3655" s="1">
        <v>162279</v>
      </c>
      <c r="T3655" s="1" t="str">
        <f t="shared" si="230"/>
        <v>High</v>
      </c>
      <c r="U3655">
        <v>5</v>
      </c>
      <c r="V3655">
        <v>2025</v>
      </c>
      <c r="W3655" t="s">
        <v>28</v>
      </c>
      <c r="X3655">
        <v>7</v>
      </c>
    </row>
    <row r="3656" spans="1:24" x14ac:dyDescent="0.3">
      <c r="A3656">
        <v>3655</v>
      </c>
      <c r="B3656" t="s">
        <v>50</v>
      </c>
      <c r="C3656" t="str">
        <f>_xlfn.XLOOKUP(B3656,Lookup_table!B:B,Lookup_table!C:C)</f>
        <v>AI</v>
      </c>
      <c r="D3656" t="s">
        <v>37</v>
      </c>
      <c r="E3656" t="s">
        <v>23</v>
      </c>
      <c r="F3656" t="s">
        <v>16</v>
      </c>
      <c r="G3656" t="s">
        <v>17</v>
      </c>
      <c r="H3656" t="str">
        <f t="shared" si="228"/>
        <v>Remote</v>
      </c>
      <c r="I3656" t="s">
        <v>26</v>
      </c>
      <c r="J3656" t="str">
        <f t="shared" si="229"/>
        <v>3-6 yrs</v>
      </c>
      <c r="K3656">
        <f t="shared" ca="1" si="231"/>
        <v>5</v>
      </c>
      <c r="L3656" t="s">
        <v>27</v>
      </c>
      <c r="M3656">
        <v>1</v>
      </c>
      <c r="N3656">
        <v>0</v>
      </c>
      <c r="O3656">
        <v>1</v>
      </c>
      <c r="P3656">
        <v>1</v>
      </c>
      <c r="Q3656">
        <v>1</v>
      </c>
      <c r="R3656">
        <f>SUM(M3656:N3656:O3656:P3656:Q3656)</f>
        <v>4</v>
      </c>
      <c r="S3656" s="1">
        <v>159253</v>
      </c>
      <c r="T3656" s="1" t="str">
        <f t="shared" si="230"/>
        <v>High</v>
      </c>
      <c r="U3656">
        <v>9</v>
      </c>
      <c r="V3656">
        <v>2025</v>
      </c>
      <c r="W3656" t="s">
        <v>28</v>
      </c>
      <c r="X3656">
        <v>8</v>
      </c>
    </row>
    <row r="3657" spans="1:24" x14ac:dyDescent="0.3">
      <c r="A3657">
        <v>3656</v>
      </c>
      <c r="B3657" t="s">
        <v>36</v>
      </c>
      <c r="C3657" t="str">
        <f>_xlfn.XLOOKUP(B3657,Lookup_table!B:B,Lookup_table!C:C)</f>
        <v>Data</v>
      </c>
      <c r="D3657" t="s">
        <v>37</v>
      </c>
      <c r="E3657" t="s">
        <v>23</v>
      </c>
      <c r="F3657" t="s">
        <v>16</v>
      </c>
      <c r="G3657" t="s">
        <v>25</v>
      </c>
      <c r="H3657" t="str">
        <f t="shared" si="228"/>
        <v>Onsite/Hybrid</v>
      </c>
      <c r="I3657" t="s">
        <v>26</v>
      </c>
      <c r="J3657" t="str">
        <f t="shared" si="229"/>
        <v>3-6 yrs</v>
      </c>
      <c r="K3657">
        <f t="shared" ca="1" si="231"/>
        <v>4</v>
      </c>
      <c r="L3657" t="s">
        <v>39</v>
      </c>
      <c r="M3657">
        <v>1</v>
      </c>
      <c r="N3657">
        <v>1</v>
      </c>
      <c r="O3657">
        <v>1</v>
      </c>
      <c r="P3657">
        <v>0</v>
      </c>
      <c r="Q3657">
        <v>0</v>
      </c>
      <c r="R3657">
        <f>SUM(M3657:N3657:O3657:P3657:Q3657)</f>
        <v>3</v>
      </c>
      <c r="S3657" s="1">
        <v>92573</v>
      </c>
      <c r="T3657" s="1" t="str">
        <f t="shared" si="230"/>
        <v>Medium</v>
      </c>
      <c r="U3657">
        <v>3</v>
      </c>
      <c r="V3657">
        <v>2020</v>
      </c>
      <c r="W3657" t="s">
        <v>28</v>
      </c>
      <c r="X3657">
        <v>8</v>
      </c>
    </row>
    <row r="3658" spans="1:24" x14ac:dyDescent="0.3">
      <c r="A3658">
        <v>3657</v>
      </c>
      <c r="B3658" t="s">
        <v>21</v>
      </c>
      <c r="C3658" t="str">
        <f>_xlfn.XLOOKUP(B3658,Lookup_table!B:B,Lookup_table!C:C)</f>
        <v>AI</v>
      </c>
      <c r="D3658" t="s">
        <v>37</v>
      </c>
      <c r="E3658" t="s">
        <v>42</v>
      </c>
      <c r="F3658" t="s">
        <v>24</v>
      </c>
      <c r="G3658" t="s">
        <v>30</v>
      </c>
      <c r="H3658" t="str">
        <f t="shared" si="228"/>
        <v>Onsite/Hybrid</v>
      </c>
      <c r="I3658" t="s">
        <v>26</v>
      </c>
      <c r="J3658" t="str">
        <f t="shared" si="229"/>
        <v>3-6 yrs</v>
      </c>
      <c r="K3658">
        <f t="shared" ca="1" si="231"/>
        <v>6</v>
      </c>
      <c r="L3658" t="s">
        <v>19</v>
      </c>
      <c r="M3658">
        <v>1</v>
      </c>
      <c r="N3658">
        <v>0</v>
      </c>
      <c r="O3658">
        <v>0</v>
      </c>
      <c r="P3658">
        <v>1</v>
      </c>
      <c r="Q3658">
        <v>0</v>
      </c>
      <c r="R3658">
        <f>SUM(M3658:N3658:O3658:P3658:Q3658)</f>
        <v>2</v>
      </c>
      <c r="S3658" s="1">
        <v>128501</v>
      </c>
      <c r="T3658" s="1" t="str">
        <f t="shared" si="230"/>
        <v>High</v>
      </c>
      <c r="U3658">
        <v>3</v>
      </c>
      <c r="V3658">
        <v>2025</v>
      </c>
      <c r="W3658" t="s">
        <v>20</v>
      </c>
      <c r="X3658">
        <v>6</v>
      </c>
    </row>
    <row r="3659" spans="1:24" x14ac:dyDescent="0.3">
      <c r="A3659">
        <v>3658</v>
      </c>
      <c r="B3659" t="s">
        <v>36</v>
      </c>
      <c r="C3659" t="str">
        <f>_xlfn.XLOOKUP(B3659,Lookup_table!B:B,Lookup_table!C:C)</f>
        <v>Data</v>
      </c>
      <c r="D3659" t="s">
        <v>22</v>
      </c>
      <c r="E3659" t="s">
        <v>40</v>
      </c>
      <c r="F3659" t="s">
        <v>52</v>
      </c>
      <c r="G3659" t="s">
        <v>30</v>
      </c>
      <c r="H3659" t="str">
        <f t="shared" si="228"/>
        <v>Onsite/Hybrid</v>
      </c>
      <c r="I3659" t="s">
        <v>26</v>
      </c>
      <c r="J3659" t="str">
        <f t="shared" si="229"/>
        <v>3-6 yrs</v>
      </c>
      <c r="K3659">
        <f t="shared" ca="1" si="231"/>
        <v>5</v>
      </c>
      <c r="L3659" t="s">
        <v>27</v>
      </c>
      <c r="M3659">
        <v>0</v>
      </c>
      <c r="N3659">
        <v>1</v>
      </c>
      <c r="O3659">
        <v>1</v>
      </c>
      <c r="P3659">
        <v>1</v>
      </c>
      <c r="Q3659">
        <v>0</v>
      </c>
      <c r="R3659">
        <f>SUM(M3659:N3659:O3659:P3659:Q3659)</f>
        <v>3</v>
      </c>
      <c r="S3659" s="1">
        <v>121954</v>
      </c>
      <c r="T3659" s="1" t="str">
        <f t="shared" si="230"/>
        <v>High</v>
      </c>
      <c r="U3659">
        <v>10</v>
      </c>
      <c r="V3659">
        <v>2021</v>
      </c>
      <c r="W3659" t="s">
        <v>28</v>
      </c>
      <c r="X3659">
        <v>6</v>
      </c>
    </row>
    <row r="3660" spans="1:24" x14ac:dyDescent="0.3">
      <c r="A3660">
        <v>3659</v>
      </c>
      <c r="B3660" t="s">
        <v>41</v>
      </c>
      <c r="C3660" t="str">
        <f>_xlfn.XLOOKUP(B3660,Lookup_table!B:B,Lookup_table!C:C)</f>
        <v>Data</v>
      </c>
      <c r="D3660" t="s">
        <v>34</v>
      </c>
      <c r="E3660" t="s">
        <v>15</v>
      </c>
      <c r="F3660" t="s">
        <v>43</v>
      </c>
      <c r="G3660" t="s">
        <v>17</v>
      </c>
      <c r="H3660" t="str">
        <f t="shared" si="228"/>
        <v>Remote</v>
      </c>
      <c r="I3660" t="s">
        <v>35</v>
      </c>
      <c r="J3660" t="str">
        <f t="shared" si="229"/>
        <v>0-2 yrs</v>
      </c>
      <c r="K3660">
        <f t="shared" ca="1" si="231"/>
        <v>1</v>
      </c>
      <c r="L3660" t="s">
        <v>27</v>
      </c>
      <c r="M3660">
        <v>0</v>
      </c>
      <c r="N3660">
        <v>1</v>
      </c>
      <c r="O3660">
        <v>0</v>
      </c>
      <c r="P3660">
        <v>1</v>
      </c>
      <c r="Q3660">
        <v>0</v>
      </c>
      <c r="R3660">
        <f>SUM(M3660:N3660:O3660:P3660:Q3660)</f>
        <v>2</v>
      </c>
      <c r="S3660" s="1">
        <v>60096</v>
      </c>
      <c r="T3660" s="1" t="str">
        <f t="shared" si="230"/>
        <v>Low</v>
      </c>
      <c r="U3660">
        <v>6</v>
      </c>
      <c r="V3660">
        <v>2025</v>
      </c>
      <c r="W3660" t="s">
        <v>28</v>
      </c>
      <c r="X3660">
        <v>8</v>
      </c>
    </row>
    <row r="3661" spans="1:24" x14ac:dyDescent="0.3">
      <c r="A3661">
        <v>3660</v>
      </c>
      <c r="B3661" t="s">
        <v>36</v>
      </c>
      <c r="C3661" t="str">
        <f>_xlfn.XLOOKUP(B3661,Lookup_table!B:B,Lookup_table!C:C)</f>
        <v>Data</v>
      </c>
      <c r="D3661" t="s">
        <v>34</v>
      </c>
      <c r="E3661" t="s">
        <v>40</v>
      </c>
      <c r="F3661" t="s">
        <v>51</v>
      </c>
      <c r="G3661" t="s">
        <v>30</v>
      </c>
      <c r="H3661" t="str">
        <f t="shared" si="228"/>
        <v>Onsite/Hybrid</v>
      </c>
      <c r="I3661" t="s">
        <v>18</v>
      </c>
      <c r="J3661" t="str">
        <f t="shared" si="229"/>
        <v>7+ yrs</v>
      </c>
      <c r="K3661">
        <f t="shared" ca="1" si="231"/>
        <v>9</v>
      </c>
      <c r="L3661" t="s">
        <v>39</v>
      </c>
      <c r="M3661">
        <v>0</v>
      </c>
      <c r="N3661">
        <v>0</v>
      </c>
      <c r="O3661">
        <v>0</v>
      </c>
      <c r="P3661">
        <v>1</v>
      </c>
      <c r="Q3661">
        <v>1</v>
      </c>
      <c r="R3661">
        <f>SUM(M3661:N3661:O3661:P3661:Q3661)</f>
        <v>2</v>
      </c>
      <c r="S3661" s="1">
        <v>122030</v>
      </c>
      <c r="T3661" s="1" t="str">
        <f t="shared" si="230"/>
        <v>High</v>
      </c>
      <c r="U3661">
        <v>6</v>
      </c>
      <c r="V3661">
        <v>2021</v>
      </c>
      <c r="W3661" t="s">
        <v>28</v>
      </c>
      <c r="X3661">
        <v>9</v>
      </c>
    </row>
    <row r="3662" spans="1:24" x14ac:dyDescent="0.3">
      <c r="A3662">
        <v>3661</v>
      </c>
      <c r="B3662" t="s">
        <v>50</v>
      </c>
      <c r="C3662" t="str">
        <f>_xlfn.XLOOKUP(B3662,Lookup_table!B:B,Lookup_table!C:C)</f>
        <v>AI</v>
      </c>
      <c r="D3662" t="s">
        <v>37</v>
      </c>
      <c r="E3662" t="s">
        <v>42</v>
      </c>
      <c r="F3662" t="s">
        <v>43</v>
      </c>
      <c r="G3662" t="s">
        <v>30</v>
      </c>
      <c r="H3662" t="str">
        <f t="shared" si="228"/>
        <v>Onsite/Hybrid</v>
      </c>
      <c r="I3662" t="s">
        <v>18</v>
      </c>
      <c r="J3662" t="str">
        <f t="shared" si="229"/>
        <v>7+ yrs</v>
      </c>
      <c r="K3662">
        <f t="shared" ca="1" si="231"/>
        <v>12</v>
      </c>
      <c r="L3662" t="s">
        <v>39</v>
      </c>
      <c r="M3662">
        <v>0</v>
      </c>
      <c r="N3662">
        <v>1</v>
      </c>
      <c r="O3662">
        <v>0</v>
      </c>
      <c r="P3662">
        <v>1</v>
      </c>
      <c r="Q3662">
        <v>1</v>
      </c>
      <c r="R3662">
        <f>SUM(M3662:N3662:O3662:P3662:Q3662)</f>
        <v>3</v>
      </c>
      <c r="S3662" s="1">
        <v>163970</v>
      </c>
      <c r="T3662" s="1" t="str">
        <f t="shared" si="230"/>
        <v>High</v>
      </c>
      <c r="U3662">
        <v>10</v>
      </c>
      <c r="V3662">
        <v>2026</v>
      </c>
      <c r="W3662" t="s">
        <v>34</v>
      </c>
      <c r="X3662">
        <v>2</v>
      </c>
    </row>
    <row r="3663" spans="1:24" x14ac:dyDescent="0.3">
      <c r="A3663">
        <v>3662</v>
      </c>
      <c r="B3663" t="s">
        <v>50</v>
      </c>
      <c r="C3663" t="str">
        <f>_xlfn.XLOOKUP(B3663,Lookup_table!B:B,Lookup_table!C:C)</f>
        <v>AI</v>
      </c>
      <c r="D3663" t="s">
        <v>37</v>
      </c>
      <c r="E3663" t="s">
        <v>23</v>
      </c>
      <c r="F3663" t="s">
        <v>16</v>
      </c>
      <c r="G3663" t="s">
        <v>30</v>
      </c>
      <c r="H3663" t="str">
        <f t="shared" si="228"/>
        <v>Onsite/Hybrid</v>
      </c>
      <c r="I3663" t="s">
        <v>18</v>
      </c>
      <c r="J3663" t="str">
        <f t="shared" si="229"/>
        <v>7+ yrs</v>
      </c>
      <c r="K3663">
        <f t="shared" ca="1" si="231"/>
        <v>15</v>
      </c>
      <c r="L3663" t="s">
        <v>19</v>
      </c>
      <c r="M3663">
        <v>0</v>
      </c>
      <c r="N3663">
        <v>1</v>
      </c>
      <c r="O3663">
        <v>1</v>
      </c>
      <c r="P3663">
        <v>0</v>
      </c>
      <c r="Q3663">
        <v>1</v>
      </c>
      <c r="R3663">
        <f>SUM(M3663:N3663:O3663:P3663:Q3663)</f>
        <v>3</v>
      </c>
      <c r="S3663" s="1">
        <v>167811</v>
      </c>
      <c r="T3663" s="1" t="str">
        <f t="shared" si="230"/>
        <v>High</v>
      </c>
      <c r="U3663">
        <v>3</v>
      </c>
      <c r="V3663">
        <v>2024</v>
      </c>
      <c r="W3663" t="s">
        <v>34</v>
      </c>
      <c r="X3663">
        <v>5</v>
      </c>
    </row>
    <row r="3664" spans="1:24" x14ac:dyDescent="0.3">
      <c r="A3664">
        <v>3663</v>
      </c>
      <c r="B3664" t="s">
        <v>31</v>
      </c>
      <c r="C3664" t="str">
        <f>_xlfn.XLOOKUP(B3664,Lookup_table!B:B,Lookup_table!C:C)</f>
        <v>Business</v>
      </c>
      <c r="D3664" t="s">
        <v>14</v>
      </c>
      <c r="E3664" t="s">
        <v>15</v>
      </c>
      <c r="F3664" t="s">
        <v>52</v>
      </c>
      <c r="G3664" t="s">
        <v>17</v>
      </c>
      <c r="H3664" t="str">
        <f t="shared" si="228"/>
        <v>Remote</v>
      </c>
      <c r="I3664" t="s">
        <v>35</v>
      </c>
      <c r="J3664" t="str">
        <f t="shared" si="229"/>
        <v>0-2 yrs</v>
      </c>
      <c r="K3664">
        <f t="shared" ca="1" si="231"/>
        <v>1</v>
      </c>
      <c r="L3664" t="s">
        <v>19</v>
      </c>
      <c r="M3664">
        <v>0</v>
      </c>
      <c r="N3664">
        <v>1</v>
      </c>
      <c r="O3664">
        <v>0</v>
      </c>
      <c r="P3664">
        <v>0</v>
      </c>
      <c r="Q3664">
        <v>1</v>
      </c>
      <c r="R3664">
        <f>SUM(M3664:N3664:O3664:P3664:Q3664)</f>
        <v>2</v>
      </c>
      <c r="S3664" s="1">
        <v>60727</v>
      </c>
      <c r="T3664" s="1" t="str">
        <f t="shared" si="230"/>
        <v>Low</v>
      </c>
      <c r="U3664">
        <v>4</v>
      </c>
      <c r="V3664">
        <v>2026</v>
      </c>
      <c r="W3664" t="s">
        <v>28</v>
      </c>
      <c r="X3664">
        <v>9</v>
      </c>
    </row>
    <row r="3665" spans="1:24" x14ac:dyDescent="0.3">
      <c r="A3665">
        <v>3664</v>
      </c>
      <c r="B3665" t="s">
        <v>33</v>
      </c>
      <c r="C3665" t="str">
        <f>_xlfn.XLOOKUP(B3665,Lookup_table!B:B,Lookup_table!C:C)</f>
        <v>Data</v>
      </c>
      <c r="D3665" t="s">
        <v>37</v>
      </c>
      <c r="E3665" t="s">
        <v>32</v>
      </c>
      <c r="F3665" t="s">
        <v>24</v>
      </c>
      <c r="G3665" t="s">
        <v>17</v>
      </c>
      <c r="H3665" t="str">
        <f t="shared" si="228"/>
        <v>Remote</v>
      </c>
      <c r="I3665" t="s">
        <v>26</v>
      </c>
      <c r="J3665" t="str">
        <f t="shared" si="229"/>
        <v>3-6 yrs</v>
      </c>
      <c r="K3665">
        <f t="shared" ca="1" si="231"/>
        <v>6</v>
      </c>
      <c r="L3665" t="s">
        <v>39</v>
      </c>
      <c r="M3665">
        <v>1</v>
      </c>
      <c r="N3665">
        <v>0</v>
      </c>
      <c r="O3665">
        <v>1</v>
      </c>
      <c r="P3665">
        <v>0</v>
      </c>
      <c r="Q3665">
        <v>1</v>
      </c>
      <c r="R3665">
        <f>SUM(M3665:N3665:O3665:P3665:Q3665)</f>
        <v>3</v>
      </c>
      <c r="S3665" s="1">
        <v>100000</v>
      </c>
      <c r="T3665" s="1" t="str">
        <f t="shared" si="230"/>
        <v>Medium</v>
      </c>
      <c r="U3665">
        <v>2</v>
      </c>
      <c r="V3665">
        <v>2023</v>
      </c>
      <c r="W3665" t="s">
        <v>28</v>
      </c>
      <c r="X3665">
        <v>8</v>
      </c>
    </row>
    <row r="3666" spans="1:24" x14ac:dyDescent="0.3">
      <c r="A3666">
        <v>3665</v>
      </c>
      <c r="B3666" t="s">
        <v>36</v>
      </c>
      <c r="C3666" t="str">
        <f>_xlfn.XLOOKUP(B3666,Lookup_table!B:B,Lookup_table!C:C)</f>
        <v>Data</v>
      </c>
      <c r="D3666" t="s">
        <v>34</v>
      </c>
      <c r="E3666" t="s">
        <v>32</v>
      </c>
      <c r="F3666" t="s">
        <v>51</v>
      </c>
      <c r="G3666" t="s">
        <v>30</v>
      </c>
      <c r="H3666" t="str">
        <f t="shared" si="228"/>
        <v>Onsite/Hybrid</v>
      </c>
      <c r="I3666" t="s">
        <v>26</v>
      </c>
      <c r="J3666" t="str">
        <f t="shared" si="229"/>
        <v>3-6 yrs</v>
      </c>
      <c r="K3666">
        <f t="shared" ca="1" si="231"/>
        <v>3</v>
      </c>
      <c r="L3666" t="s">
        <v>39</v>
      </c>
      <c r="M3666">
        <v>1</v>
      </c>
      <c r="N3666">
        <v>1</v>
      </c>
      <c r="O3666">
        <v>0</v>
      </c>
      <c r="P3666">
        <v>1</v>
      </c>
      <c r="Q3666">
        <v>1</v>
      </c>
      <c r="R3666">
        <f>SUM(M3666:N3666:O3666:P3666:Q3666)</f>
        <v>4</v>
      </c>
      <c r="S3666" s="1">
        <v>95517</v>
      </c>
      <c r="T3666" s="1" t="str">
        <f t="shared" si="230"/>
        <v>Medium</v>
      </c>
      <c r="U3666">
        <v>7</v>
      </c>
      <c r="V3666">
        <v>2023</v>
      </c>
      <c r="W3666" t="s">
        <v>20</v>
      </c>
      <c r="X3666">
        <v>5</v>
      </c>
    </row>
    <row r="3667" spans="1:24" x14ac:dyDescent="0.3">
      <c r="A3667">
        <v>3666</v>
      </c>
      <c r="B3667" t="s">
        <v>41</v>
      </c>
      <c r="C3667" t="str">
        <f>_xlfn.XLOOKUP(B3667,Lookup_table!B:B,Lookup_table!C:C)</f>
        <v>Data</v>
      </c>
      <c r="D3667" t="s">
        <v>14</v>
      </c>
      <c r="E3667" t="s">
        <v>38</v>
      </c>
      <c r="F3667" t="s">
        <v>51</v>
      </c>
      <c r="G3667" t="s">
        <v>25</v>
      </c>
      <c r="H3667" t="str">
        <f t="shared" si="228"/>
        <v>Onsite/Hybrid</v>
      </c>
      <c r="I3667" t="s">
        <v>26</v>
      </c>
      <c r="J3667" t="str">
        <f t="shared" si="229"/>
        <v>3-6 yrs</v>
      </c>
      <c r="K3667">
        <f t="shared" ca="1" si="231"/>
        <v>4</v>
      </c>
      <c r="L3667" t="s">
        <v>19</v>
      </c>
      <c r="M3667">
        <v>0</v>
      </c>
      <c r="N3667">
        <v>0</v>
      </c>
      <c r="O3667">
        <v>0</v>
      </c>
      <c r="P3667">
        <v>1</v>
      </c>
      <c r="Q3667">
        <v>0</v>
      </c>
      <c r="R3667">
        <f>SUM(M3667:N3667:O3667:P3667:Q3667)</f>
        <v>1</v>
      </c>
      <c r="S3667" s="1">
        <v>93791</v>
      </c>
      <c r="T3667" s="1" t="str">
        <f t="shared" si="230"/>
        <v>Medium</v>
      </c>
      <c r="U3667">
        <v>4</v>
      </c>
      <c r="V3667">
        <v>2020</v>
      </c>
      <c r="W3667" t="s">
        <v>20</v>
      </c>
      <c r="X3667">
        <v>6</v>
      </c>
    </row>
    <row r="3668" spans="1:24" x14ac:dyDescent="0.3">
      <c r="A3668">
        <v>3667</v>
      </c>
      <c r="B3668" t="s">
        <v>50</v>
      </c>
      <c r="C3668" t="str">
        <f>_xlfn.XLOOKUP(B3668,Lookup_table!B:B,Lookup_table!C:C)</f>
        <v>AI</v>
      </c>
      <c r="D3668" t="s">
        <v>22</v>
      </c>
      <c r="E3668" t="s">
        <v>38</v>
      </c>
      <c r="F3668" t="s">
        <v>51</v>
      </c>
      <c r="G3668" t="s">
        <v>25</v>
      </c>
      <c r="H3668" t="str">
        <f t="shared" si="228"/>
        <v>Onsite/Hybrid</v>
      </c>
      <c r="I3668" t="s">
        <v>18</v>
      </c>
      <c r="J3668" t="str">
        <f t="shared" si="229"/>
        <v>7+ yrs</v>
      </c>
      <c r="K3668">
        <f t="shared" ca="1" si="231"/>
        <v>14</v>
      </c>
      <c r="L3668" t="s">
        <v>39</v>
      </c>
      <c r="M3668">
        <v>0</v>
      </c>
      <c r="N3668">
        <v>0</v>
      </c>
      <c r="O3668">
        <v>1</v>
      </c>
      <c r="P3668">
        <v>1</v>
      </c>
      <c r="Q3668">
        <v>1</v>
      </c>
      <c r="R3668">
        <f>SUM(M3668:N3668:O3668:P3668:Q3668)</f>
        <v>3</v>
      </c>
      <c r="S3668" s="1">
        <v>195781</v>
      </c>
      <c r="T3668" s="1" t="str">
        <f t="shared" si="230"/>
        <v>High</v>
      </c>
      <c r="U3668">
        <v>2</v>
      </c>
      <c r="V3668">
        <v>2020</v>
      </c>
      <c r="W3668" t="s">
        <v>28</v>
      </c>
      <c r="X3668">
        <v>7</v>
      </c>
    </row>
    <row r="3669" spans="1:24" x14ac:dyDescent="0.3">
      <c r="A3669">
        <v>3668</v>
      </c>
      <c r="B3669" t="s">
        <v>50</v>
      </c>
      <c r="C3669" t="str">
        <f>_xlfn.XLOOKUP(B3669,Lookup_table!B:B,Lookup_table!C:C)</f>
        <v>AI</v>
      </c>
      <c r="D3669" t="s">
        <v>34</v>
      </c>
      <c r="E3669" t="s">
        <v>42</v>
      </c>
      <c r="F3669" t="s">
        <v>52</v>
      </c>
      <c r="G3669" t="s">
        <v>30</v>
      </c>
      <c r="H3669" t="str">
        <f t="shared" si="228"/>
        <v>Onsite/Hybrid</v>
      </c>
      <c r="I3669" t="s">
        <v>18</v>
      </c>
      <c r="J3669" t="str">
        <f t="shared" si="229"/>
        <v>7+ yrs</v>
      </c>
      <c r="K3669">
        <f t="shared" ca="1" si="231"/>
        <v>13</v>
      </c>
      <c r="L3669" t="s">
        <v>39</v>
      </c>
      <c r="M3669">
        <v>1</v>
      </c>
      <c r="N3669">
        <v>1</v>
      </c>
      <c r="O3669">
        <v>1</v>
      </c>
      <c r="P3669">
        <v>1</v>
      </c>
      <c r="Q3669">
        <v>0</v>
      </c>
      <c r="R3669">
        <f>SUM(M3669:N3669:O3669:P3669:Q3669)</f>
        <v>4</v>
      </c>
      <c r="S3669" s="1">
        <v>167899</v>
      </c>
      <c r="T3669" s="1" t="str">
        <f t="shared" si="230"/>
        <v>High</v>
      </c>
      <c r="U3669">
        <v>9</v>
      </c>
      <c r="V3669">
        <v>2025</v>
      </c>
      <c r="W3669" t="s">
        <v>28</v>
      </c>
      <c r="X3669">
        <v>4</v>
      </c>
    </row>
    <row r="3670" spans="1:24" x14ac:dyDescent="0.3">
      <c r="A3670">
        <v>3669</v>
      </c>
      <c r="B3670" t="s">
        <v>33</v>
      </c>
      <c r="C3670" t="str">
        <f>_xlfn.XLOOKUP(B3670,Lookup_table!B:B,Lookup_table!C:C)</f>
        <v>Data</v>
      </c>
      <c r="D3670" t="s">
        <v>14</v>
      </c>
      <c r="E3670" t="s">
        <v>42</v>
      </c>
      <c r="F3670" t="s">
        <v>16</v>
      </c>
      <c r="G3670" t="s">
        <v>30</v>
      </c>
      <c r="H3670" t="str">
        <f t="shared" si="228"/>
        <v>Onsite/Hybrid</v>
      </c>
      <c r="I3670" t="s">
        <v>18</v>
      </c>
      <c r="J3670" t="str">
        <f t="shared" si="229"/>
        <v>7+ yrs</v>
      </c>
      <c r="K3670">
        <f t="shared" ca="1" si="231"/>
        <v>15</v>
      </c>
      <c r="L3670" t="s">
        <v>39</v>
      </c>
      <c r="M3670">
        <v>1</v>
      </c>
      <c r="N3670">
        <v>1</v>
      </c>
      <c r="O3670">
        <v>1</v>
      </c>
      <c r="P3670">
        <v>0</v>
      </c>
      <c r="Q3670">
        <v>1</v>
      </c>
      <c r="R3670">
        <f>SUM(M3670:N3670:O3670:P3670:Q3670)</f>
        <v>4</v>
      </c>
      <c r="S3670" s="1">
        <v>129709</v>
      </c>
      <c r="T3670" s="1" t="str">
        <f t="shared" si="230"/>
        <v>High</v>
      </c>
      <c r="U3670">
        <v>12</v>
      </c>
      <c r="V3670">
        <v>2026</v>
      </c>
      <c r="W3670" t="s">
        <v>28</v>
      </c>
      <c r="X3670">
        <v>9</v>
      </c>
    </row>
    <row r="3671" spans="1:24" x14ac:dyDescent="0.3">
      <c r="A3671">
        <v>3670</v>
      </c>
      <c r="B3671" t="s">
        <v>31</v>
      </c>
      <c r="C3671" t="str">
        <f>_xlfn.XLOOKUP(B3671,Lookup_table!B:B,Lookup_table!C:C)</f>
        <v>Business</v>
      </c>
      <c r="D3671" t="s">
        <v>14</v>
      </c>
      <c r="E3671" t="s">
        <v>15</v>
      </c>
      <c r="F3671" t="s">
        <v>16</v>
      </c>
      <c r="G3671" t="s">
        <v>17</v>
      </c>
      <c r="H3671" t="str">
        <f t="shared" si="228"/>
        <v>Remote</v>
      </c>
      <c r="I3671" t="s">
        <v>35</v>
      </c>
      <c r="J3671" t="str">
        <f t="shared" si="229"/>
        <v>0-2 yrs</v>
      </c>
      <c r="K3671">
        <f t="shared" ca="1" si="231"/>
        <v>1</v>
      </c>
      <c r="L3671" t="s">
        <v>19</v>
      </c>
      <c r="M3671">
        <v>0</v>
      </c>
      <c r="N3671">
        <v>1</v>
      </c>
      <c r="O3671">
        <v>0</v>
      </c>
      <c r="P3671">
        <v>1</v>
      </c>
      <c r="Q3671">
        <v>1</v>
      </c>
      <c r="R3671">
        <f>SUM(M3671:N3671:O3671:P3671:Q3671)</f>
        <v>3</v>
      </c>
      <c r="S3671" s="1">
        <v>75707</v>
      </c>
      <c r="T3671" s="1" t="str">
        <f t="shared" si="230"/>
        <v>Medium</v>
      </c>
      <c r="U3671">
        <v>3</v>
      </c>
      <c r="V3671">
        <v>2026</v>
      </c>
      <c r="W3671" t="s">
        <v>20</v>
      </c>
      <c r="X3671">
        <v>3</v>
      </c>
    </row>
    <row r="3672" spans="1:24" x14ac:dyDescent="0.3">
      <c r="A3672">
        <v>3671</v>
      </c>
      <c r="B3672" t="s">
        <v>21</v>
      </c>
      <c r="C3672" t="str">
        <f>_xlfn.XLOOKUP(B3672,Lookup_table!B:B,Lookup_table!C:C)</f>
        <v>AI</v>
      </c>
      <c r="D3672" t="s">
        <v>14</v>
      </c>
      <c r="E3672" t="s">
        <v>15</v>
      </c>
      <c r="F3672" t="s">
        <v>16</v>
      </c>
      <c r="G3672" t="s">
        <v>30</v>
      </c>
      <c r="H3672" t="str">
        <f t="shared" si="228"/>
        <v>Onsite/Hybrid</v>
      </c>
      <c r="I3672" t="s">
        <v>35</v>
      </c>
      <c r="J3672" t="str">
        <f t="shared" si="229"/>
        <v>0-2 yrs</v>
      </c>
      <c r="K3672">
        <f t="shared" ca="1" si="231"/>
        <v>0</v>
      </c>
      <c r="L3672" t="s">
        <v>19</v>
      </c>
      <c r="M3672">
        <v>1</v>
      </c>
      <c r="N3672">
        <v>1</v>
      </c>
      <c r="O3672">
        <v>1</v>
      </c>
      <c r="P3672">
        <v>1</v>
      </c>
      <c r="Q3672">
        <v>0</v>
      </c>
      <c r="R3672">
        <f>SUM(M3672:N3672:O3672:P3672:Q3672)</f>
        <v>4</v>
      </c>
      <c r="S3672" s="1">
        <v>124441</v>
      </c>
      <c r="T3672" s="1" t="str">
        <f t="shared" si="230"/>
        <v>High</v>
      </c>
      <c r="U3672">
        <v>10</v>
      </c>
      <c r="V3672">
        <v>2025</v>
      </c>
      <c r="W3672" t="s">
        <v>28</v>
      </c>
      <c r="X3672">
        <v>5</v>
      </c>
    </row>
    <row r="3673" spans="1:24" x14ac:dyDescent="0.3">
      <c r="A3673">
        <v>3672</v>
      </c>
      <c r="B3673" t="s">
        <v>21</v>
      </c>
      <c r="C3673" t="str">
        <f>_xlfn.XLOOKUP(B3673,Lookup_table!B:B,Lookup_table!C:C)</f>
        <v>AI</v>
      </c>
      <c r="D3673" t="s">
        <v>37</v>
      </c>
      <c r="E3673" t="s">
        <v>23</v>
      </c>
      <c r="F3673" t="s">
        <v>43</v>
      </c>
      <c r="G3673" t="s">
        <v>30</v>
      </c>
      <c r="H3673" t="str">
        <f t="shared" si="228"/>
        <v>Onsite/Hybrid</v>
      </c>
      <c r="I3673" t="s">
        <v>35</v>
      </c>
      <c r="J3673" t="str">
        <f t="shared" si="229"/>
        <v>0-2 yrs</v>
      </c>
      <c r="K3673">
        <f t="shared" ca="1" si="231"/>
        <v>2</v>
      </c>
      <c r="L3673" t="s">
        <v>27</v>
      </c>
      <c r="M3673">
        <v>1</v>
      </c>
      <c r="N3673">
        <v>1</v>
      </c>
      <c r="O3673">
        <v>0</v>
      </c>
      <c r="P3673">
        <v>0</v>
      </c>
      <c r="Q3673">
        <v>0</v>
      </c>
      <c r="R3673">
        <f>SUM(M3673:N3673:O3673:P3673:Q3673)</f>
        <v>2</v>
      </c>
      <c r="S3673" s="1">
        <v>89526</v>
      </c>
      <c r="T3673" s="1" t="str">
        <f t="shared" si="230"/>
        <v>Medium</v>
      </c>
      <c r="U3673">
        <v>3</v>
      </c>
      <c r="V3673">
        <v>2020</v>
      </c>
      <c r="W3673" t="s">
        <v>34</v>
      </c>
      <c r="X3673">
        <v>1</v>
      </c>
    </row>
    <row r="3674" spans="1:24" x14ac:dyDescent="0.3">
      <c r="A3674">
        <v>3673</v>
      </c>
      <c r="B3674" t="s">
        <v>33</v>
      </c>
      <c r="C3674" t="str">
        <f>_xlfn.XLOOKUP(B3674,Lookup_table!B:B,Lookup_table!C:C)</f>
        <v>Data</v>
      </c>
      <c r="D3674" t="s">
        <v>37</v>
      </c>
      <c r="E3674" t="s">
        <v>32</v>
      </c>
      <c r="F3674" t="s">
        <v>29</v>
      </c>
      <c r="G3674" t="s">
        <v>30</v>
      </c>
      <c r="H3674" t="str">
        <f t="shared" si="228"/>
        <v>Onsite/Hybrid</v>
      </c>
      <c r="I3674" t="s">
        <v>35</v>
      </c>
      <c r="J3674" t="str">
        <f t="shared" si="229"/>
        <v>0-2 yrs</v>
      </c>
      <c r="K3674">
        <f t="shared" ca="1" si="231"/>
        <v>0</v>
      </c>
      <c r="L3674" t="s">
        <v>27</v>
      </c>
      <c r="M3674">
        <v>1</v>
      </c>
      <c r="N3674">
        <v>1</v>
      </c>
      <c r="O3674">
        <v>0</v>
      </c>
      <c r="P3674">
        <v>0</v>
      </c>
      <c r="Q3674">
        <v>0</v>
      </c>
      <c r="R3674">
        <f>SUM(M3674:N3674:O3674:P3674:Q3674)</f>
        <v>2</v>
      </c>
      <c r="S3674" s="1">
        <v>50340</v>
      </c>
      <c r="T3674" s="1" t="str">
        <f t="shared" si="230"/>
        <v>Low</v>
      </c>
      <c r="U3674">
        <v>1</v>
      </c>
      <c r="V3674">
        <v>2025</v>
      </c>
      <c r="W3674" t="s">
        <v>20</v>
      </c>
      <c r="X3674">
        <v>6</v>
      </c>
    </row>
    <row r="3675" spans="1:24" x14ac:dyDescent="0.3">
      <c r="A3675">
        <v>3674</v>
      </c>
      <c r="B3675" t="s">
        <v>36</v>
      </c>
      <c r="C3675" t="str">
        <f>_xlfn.XLOOKUP(B3675,Lookup_table!B:B,Lookup_table!C:C)</f>
        <v>Data</v>
      </c>
      <c r="D3675" t="s">
        <v>22</v>
      </c>
      <c r="E3675" t="s">
        <v>38</v>
      </c>
      <c r="F3675" t="s">
        <v>29</v>
      </c>
      <c r="G3675" t="s">
        <v>17</v>
      </c>
      <c r="H3675" t="str">
        <f t="shared" si="228"/>
        <v>Remote</v>
      </c>
      <c r="I3675" t="s">
        <v>35</v>
      </c>
      <c r="J3675" t="str">
        <f t="shared" si="229"/>
        <v>0-2 yrs</v>
      </c>
      <c r="K3675">
        <f t="shared" ca="1" si="231"/>
        <v>2</v>
      </c>
      <c r="L3675" t="s">
        <v>27</v>
      </c>
      <c r="M3675">
        <v>0</v>
      </c>
      <c r="N3675">
        <v>1</v>
      </c>
      <c r="O3675">
        <v>0</v>
      </c>
      <c r="P3675">
        <v>1</v>
      </c>
      <c r="Q3675">
        <v>1</v>
      </c>
      <c r="R3675">
        <f>SUM(M3675:N3675:O3675:P3675:Q3675)</f>
        <v>3</v>
      </c>
      <c r="S3675" s="1">
        <v>90803</v>
      </c>
      <c r="T3675" s="1" t="str">
        <f t="shared" si="230"/>
        <v>Medium</v>
      </c>
      <c r="U3675">
        <v>4</v>
      </c>
      <c r="V3675">
        <v>2020</v>
      </c>
      <c r="W3675" t="s">
        <v>28</v>
      </c>
      <c r="X3675">
        <v>9</v>
      </c>
    </row>
    <row r="3676" spans="1:24" x14ac:dyDescent="0.3">
      <c r="A3676">
        <v>3675</v>
      </c>
      <c r="B3676" t="s">
        <v>21</v>
      </c>
      <c r="C3676" t="str">
        <f>_xlfn.XLOOKUP(B3676,Lookup_table!B:B,Lookup_table!C:C)</f>
        <v>AI</v>
      </c>
      <c r="D3676" t="s">
        <v>34</v>
      </c>
      <c r="E3676" t="s">
        <v>32</v>
      </c>
      <c r="F3676" t="s">
        <v>52</v>
      </c>
      <c r="G3676" t="s">
        <v>30</v>
      </c>
      <c r="H3676" t="str">
        <f t="shared" si="228"/>
        <v>Onsite/Hybrid</v>
      </c>
      <c r="I3676" t="s">
        <v>35</v>
      </c>
      <c r="J3676" t="str">
        <f t="shared" si="229"/>
        <v>0-2 yrs</v>
      </c>
      <c r="K3676">
        <f t="shared" ca="1" si="231"/>
        <v>1</v>
      </c>
      <c r="L3676" t="s">
        <v>19</v>
      </c>
      <c r="M3676">
        <v>0</v>
      </c>
      <c r="N3676">
        <v>0</v>
      </c>
      <c r="O3676">
        <v>0</v>
      </c>
      <c r="P3676">
        <v>1</v>
      </c>
      <c r="Q3676">
        <v>0</v>
      </c>
      <c r="R3676">
        <f>SUM(M3676:N3676:O3676:P3676:Q3676)</f>
        <v>1</v>
      </c>
      <c r="S3676" s="1">
        <v>104455</v>
      </c>
      <c r="T3676" s="1" t="str">
        <f t="shared" si="230"/>
        <v>Medium</v>
      </c>
      <c r="U3676">
        <v>6</v>
      </c>
      <c r="V3676">
        <v>2024</v>
      </c>
      <c r="W3676" t="s">
        <v>28</v>
      </c>
      <c r="X3676">
        <v>9</v>
      </c>
    </row>
    <row r="3677" spans="1:24" x14ac:dyDescent="0.3">
      <c r="A3677">
        <v>3676</v>
      </c>
      <c r="B3677" t="s">
        <v>31</v>
      </c>
      <c r="C3677" t="str">
        <f>_xlfn.XLOOKUP(B3677,Lookup_table!B:B,Lookup_table!C:C)</f>
        <v>Business</v>
      </c>
      <c r="D3677" t="s">
        <v>14</v>
      </c>
      <c r="E3677" t="s">
        <v>42</v>
      </c>
      <c r="F3677" t="s">
        <v>24</v>
      </c>
      <c r="G3677" t="s">
        <v>17</v>
      </c>
      <c r="H3677" t="str">
        <f t="shared" si="228"/>
        <v>Remote</v>
      </c>
      <c r="I3677" t="s">
        <v>18</v>
      </c>
      <c r="J3677" t="str">
        <f t="shared" si="229"/>
        <v>7+ yrs</v>
      </c>
      <c r="K3677">
        <f t="shared" ca="1" si="231"/>
        <v>15</v>
      </c>
      <c r="L3677" t="s">
        <v>27</v>
      </c>
      <c r="M3677">
        <v>1</v>
      </c>
      <c r="N3677">
        <v>0</v>
      </c>
      <c r="O3677">
        <v>1</v>
      </c>
      <c r="P3677">
        <v>0</v>
      </c>
      <c r="Q3677">
        <v>0</v>
      </c>
      <c r="R3677">
        <f>SUM(M3677:N3677:O3677:P3677:Q3677)</f>
        <v>2</v>
      </c>
      <c r="S3677" s="1">
        <v>113991</v>
      </c>
      <c r="T3677" s="1" t="str">
        <f t="shared" si="230"/>
        <v>Medium</v>
      </c>
      <c r="U3677">
        <v>12</v>
      </c>
      <c r="V3677">
        <v>2024</v>
      </c>
      <c r="W3677" t="s">
        <v>20</v>
      </c>
      <c r="X3677">
        <v>1</v>
      </c>
    </row>
    <row r="3678" spans="1:24" x14ac:dyDescent="0.3">
      <c r="A3678">
        <v>3677</v>
      </c>
      <c r="B3678" t="s">
        <v>41</v>
      </c>
      <c r="C3678" t="str">
        <f>_xlfn.XLOOKUP(B3678,Lookup_table!B:B,Lookup_table!C:C)</f>
        <v>Data</v>
      </c>
      <c r="D3678" t="s">
        <v>34</v>
      </c>
      <c r="E3678" t="s">
        <v>38</v>
      </c>
      <c r="F3678" t="s">
        <v>44</v>
      </c>
      <c r="G3678" t="s">
        <v>25</v>
      </c>
      <c r="H3678" t="str">
        <f t="shared" si="228"/>
        <v>Onsite/Hybrid</v>
      </c>
      <c r="I3678" t="s">
        <v>26</v>
      </c>
      <c r="J3678" t="str">
        <f t="shared" si="229"/>
        <v>3-6 yrs</v>
      </c>
      <c r="K3678">
        <f t="shared" ca="1" si="231"/>
        <v>4</v>
      </c>
      <c r="L3678" t="s">
        <v>19</v>
      </c>
      <c r="M3678">
        <v>0</v>
      </c>
      <c r="N3678">
        <v>0</v>
      </c>
      <c r="O3678">
        <v>1</v>
      </c>
      <c r="P3678">
        <v>0</v>
      </c>
      <c r="Q3678">
        <v>1</v>
      </c>
      <c r="R3678">
        <f>SUM(M3678:N3678:O3678:P3678:Q3678)</f>
        <v>2</v>
      </c>
      <c r="S3678" s="1">
        <v>99649</v>
      </c>
      <c r="T3678" s="1" t="str">
        <f t="shared" si="230"/>
        <v>Medium</v>
      </c>
      <c r="U3678">
        <v>12</v>
      </c>
      <c r="V3678">
        <v>2026</v>
      </c>
      <c r="W3678" t="s">
        <v>34</v>
      </c>
      <c r="X3678">
        <v>3</v>
      </c>
    </row>
    <row r="3679" spans="1:24" x14ac:dyDescent="0.3">
      <c r="A3679">
        <v>3678</v>
      </c>
      <c r="B3679" t="s">
        <v>21</v>
      </c>
      <c r="C3679" t="str">
        <f>_xlfn.XLOOKUP(B3679,Lookup_table!B:B,Lookup_table!C:C)</f>
        <v>AI</v>
      </c>
      <c r="D3679" t="s">
        <v>14</v>
      </c>
      <c r="E3679" t="s">
        <v>23</v>
      </c>
      <c r="F3679" t="s">
        <v>43</v>
      </c>
      <c r="G3679" t="s">
        <v>17</v>
      </c>
      <c r="H3679" t="str">
        <f t="shared" si="228"/>
        <v>Remote</v>
      </c>
      <c r="I3679" t="s">
        <v>26</v>
      </c>
      <c r="J3679" t="str">
        <f t="shared" si="229"/>
        <v>3-6 yrs</v>
      </c>
      <c r="K3679">
        <f t="shared" ca="1" si="231"/>
        <v>3</v>
      </c>
      <c r="L3679" t="s">
        <v>19</v>
      </c>
      <c r="M3679">
        <v>0</v>
      </c>
      <c r="N3679">
        <v>1</v>
      </c>
      <c r="O3679">
        <v>1</v>
      </c>
      <c r="P3679">
        <v>1</v>
      </c>
      <c r="Q3679">
        <v>1</v>
      </c>
      <c r="R3679">
        <f>SUM(M3679:N3679:O3679:P3679:Q3679)</f>
        <v>4</v>
      </c>
      <c r="S3679" s="1">
        <v>150236</v>
      </c>
      <c r="T3679" s="1" t="str">
        <f t="shared" si="230"/>
        <v>High</v>
      </c>
      <c r="U3679">
        <v>7</v>
      </c>
      <c r="V3679">
        <v>2025</v>
      </c>
      <c r="W3679" t="s">
        <v>28</v>
      </c>
      <c r="X3679">
        <v>3</v>
      </c>
    </row>
    <row r="3680" spans="1:24" x14ac:dyDescent="0.3">
      <c r="A3680">
        <v>3679</v>
      </c>
      <c r="B3680" t="s">
        <v>31</v>
      </c>
      <c r="C3680" t="str">
        <f>_xlfn.XLOOKUP(B3680,Lookup_table!B:B,Lookup_table!C:C)</f>
        <v>Business</v>
      </c>
      <c r="D3680" t="s">
        <v>34</v>
      </c>
      <c r="E3680" t="s">
        <v>40</v>
      </c>
      <c r="F3680" t="s">
        <v>29</v>
      </c>
      <c r="G3680" t="s">
        <v>30</v>
      </c>
      <c r="H3680" t="str">
        <f t="shared" si="228"/>
        <v>Onsite/Hybrid</v>
      </c>
      <c r="I3680" t="s">
        <v>18</v>
      </c>
      <c r="J3680" t="str">
        <f t="shared" si="229"/>
        <v>7+ yrs</v>
      </c>
      <c r="K3680">
        <f t="shared" ca="1" si="231"/>
        <v>15</v>
      </c>
      <c r="L3680" t="s">
        <v>39</v>
      </c>
      <c r="M3680">
        <v>1</v>
      </c>
      <c r="N3680">
        <v>1</v>
      </c>
      <c r="O3680">
        <v>0</v>
      </c>
      <c r="P3680">
        <v>0</v>
      </c>
      <c r="Q3680">
        <v>0</v>
      </c>
      <c r="R3680">
        <f>SUM(M3680:N3680:O3680:P3680:Q3680)</f>
        <v>2</v>
      </c>
      <c r="S3680" s="1">
        <v>97373</v>
      </c>
      <c r="T3680" s="1" t="str">
        <f t="shared" si="230"/>
        <v>Medium</v>
      </c>
      <c r="U3680">
        <v>9</v>
      </c>
      <c r="V3680">
        <v>2022</v>
      </c>
      <c r="W3680" t="s">
        <v>20</v>
      </c>
      <c r="X3680">
        <v>5</v>
      </c>
    </row>
    <row r="3681" spans="1:24" x14ac:dyDescent="0.3">
      <c r="A3681">
        <v>3680</v>
      </c>
      <c r="B3681" t="s">
        <v>50</v>
      </c>
      <c r="C3681" t="str">
        <f>_xlfn.XLOOKUP(B3681,Lookup_table!B:B,Lookup_table!C:C)</f>
        <v>AI</v>
      </c>
      <c r="D3681" t="s">
        <v>22</v>
      </c>
      <c r="E3681" t="s">
        <v>38</v>
      </c>
      <c r="F3681" t="s">
        <v>43</v>
      </c>
      <c r="G3681" t="s">
        <v>17</v>
      </c>
      <c r="H3681" t="str">
        <f t="shared" si="228"/>
        <v>Remote</v>
      </c>
      <c r="I3681" t="s">
        <v>26</v>
      </c>
      <c r="J3681" t="str">
        <f t="shared" si="229"/>
        <v>3-6 yrs</v>
      </c>
      <c r="K3681">
        <f t="shared" ca="1" si="231"/>
        <v>6</v>
      </c>
      <c r="L3681" t="s">
        <v>19</v>
      </c>
      <c r="M3681">
        <v>1</v>
      </c>
      <c r="N3681">
        <v>1</v>
      </c>
      <c r="O3681">
        <v>0</v>
      </c>
      <c r="P3681">
        <v>0</v>
      </c>
      <c r="Q3681">
        <v>0</v>
      </c>
      <c r="R3681">
        <f>SUM(M3681:N3681:O3681:P3681:Q3681)</f>
        <v>2</v>
      </c>
      <c r="S3681" s="1">
        <v>132386</v>
      </c>
      <c r="T3681" s="1" t="str">
        <f t="shared" si="230"/>
        <v>High</v>
      </c>
      <c r="U3681">
        <v>8</v>
      </c>
      <c r="V3681">
        <v>2024</v>
      </c>
      <c r="W3681" t="s">
        <v>34</v>
      </c>
      <c r="X3681">
        <v>5</v>
      </c>
    </row>
    <row r="3682" spans="1:24" x14ac:dyDescent="0.3">
      <c r="A3682">
        <v>3681</v>
      </c>
      <c r="B3682" t="s">
        <v>33</v>
      </c>
      <c r="C3682" t="str">
        <f>_xlfn.XLOOKUP(B3682,Lookup_table!B:B,Lookup_table!C:C)</f>
        <v>Data</v>
      </c>
      <c r="D3682" t="s">
        <v>14</v>
      </c>
      <c r="E3682" t="s">
        <v>42</v>
      </c>
      <c r="F3682" t="s">
        <v>24</v>
      </c>
      <c r="G3682" t="s">
        <v>17</v>
      </c>
      <c r="H3682" t="str">
        <f t="shared" si="228"/>
        <v>Remote</v>
      </c>
      <c r="I3682" t="s">
        <v>18</v>
      </c>
      <c r="J3682" t="str">
        <f t="shared" si="229"/>
        <v>7+ yrs</v>
      </c>
      <c r="K3682">
        <f t="shared" ca="1" si="231"/>
        <v>7</v>
      </c>
      <c r="L3682" t="s">
        <v>19</v>
      </c>
      <c r="M3682">
        <v>0</v>
      </c>
      <c r="N3682">
        <v>1</v>
      </c>
      <c r="O3682">
        <v>0</v>
      </c>
      <c r="P3682">
        <v>1</v>
      </c>
      <c r="Q3682">
        <v>1</v>
      </c>
      <c r="R3682">
        <f>SUM(M3682:N3682:O3682:P3682:Q3682)</f>
        <v>3</v>
      </c>
      <c r="S3682" s="1">
        <v>124720</v>
      </c>
      <c r="T3682" s="1" t="str">
        <f t="shared" si="230"/>
        <v>High</v>
      </c>
      <c r="U3682">
        <v>2</v>
      </c>
      <c r="V3682">
        <v>2022</v>
      </c>
      <c r="W3682" t="s">
        <v>34</v>
      </c>
      <c r="X3682">
        <v>2</v>
      </c>
    </row>
    <row r="3683" spans="1:24" x14ac:dyDescent="0.3">
      <c r="A3683">
        <v>3682</v>
      </c>
      <c r="B3683" t="s">
        <v>50</v>
      </c>
      <c r="C3683" t="str">
        <f>_xlfn.XLOOKUP(B3683,Lookup_table!B:B,Lookup_table!C:C)</f>
        <v>AI</v>
      </c>
      <c r="D3683" t="s">
        <v>14</v>
      </c>
      <c r="E3683" t="s">
        <v>40</v>
      </c>
      <c r="F3683" t="s">
        <v>24</v>
      </c>
      <c r="G3683" t="s">
        <v>30</v>
      </c>
      <c r="H3683" t="str">
        <f t="shared" si="228"/>
        <v>Onsite/Hybrid</v>
      </c>
      <c r="I3683" t="s">
        <v>18</v>
      </c>
      <c r="J3683" t="str">
        <f t="shared" si="229"/>
        <v>7+ yrs</v>
      </c>
      <c r="K3683">
        <f t="shared" ca="1" si="231"/>
        <v>12</v>
      </c>
      <c r="L3683" t="s">
        <v>39</v>
      </c>
      <c r="M3683">
        <v>0</v>
      </c>
      <c r="N3683">
        <v>1</v>
      </c>
      <c r="O3683">
        <v>0</v>
      </c>
      <c r="P3683">
        <v>1</v>
      </c>
      <c r="Q3683">
        <v>1</v>
      </c>
      <c r="R3683">
        <f>SUM(M3683:N3683:O3683:P3683:Q3683)</f>
        <v>3</v>
      </c>
      <c r="S3683" s="1">
        <v>165162</v>
      </c>
      <c r="T3683" s="1" t="str">
        <f t="shared" si="230"/>
        <v>High</v>
      </c>
      <c r="U3683">
        <v>2</v>
      </c>
      <c r="V3683">
        <v>2021</v>
      </c>
      <c r="W3683" t="s">
        <v>34</v>
      </c>
      <c r="X3683">
        <v>3</v>
      </c>
    </row>
    <row r="3684" spans="1:24" x14ac:dyDescent="0.3">
      <c r="A3684">
        <v>3683</v>
      </c>
      <c r="B3684" t="s">
        <v>31</v>
      </c>
      <c r="C3684" t="str">
        <f>_xlfn.XLOOKUP(B3684,Lookup_table!B:B,Lookup_table!C:C)</f>
        <v>Business</v>
      </c>
      <c r="D3684" t="s">
        <v>37</v>
      </c>
      <c r="E3684" t="s">
        <v>38</v>
      </c>
      <c r="F3684" t="s">
        <v>44</v>
      </c>
      <c r="G3684" t="s">
        <v>25</v>
      </c>
      <c r="H3684" t="str">
        <f t="shared" si="228"/>
        <v>Onsite/Hybrid</v>
      </c>
      <c r="I3684" t="s">
        <v>35</v>
      </c>
      <c r="J3684" t="str">
        <f t="shared" si="229"/>
        <v>0-2 yrs</v>
      </c>
      <c r="K3684">
        <f t="shared" ca="1" si="231"/>
        <v>0</v>
      </c>
      <c r="L3684" t="s">
        <v>27</v>
      </c>
      <c r="M3684">
        <v>1</v>
      </c>
      <c r="N3684">
        <v>0</v>
      </c>
      <c r="O3684">
        <v>0</v>
      </c>
      <c r="P3684">
        <v>0</v>
      </c>
      <c r="Q3684">
        <v>1</v>
      </c>
      <c r="R3684">
        <f>SUM(M3684:N3684:O3684:P3684:Q3684)</f>
        <v>2</v>
      </c>
      <c r="S3684" s="1">
        <v>55816</v>
      </c>
      <c r="T3684" s="1" t="str">
        <f t="shared" si="230"/>
        <v>Low</v>
      </c>
      <c r="U3684">
        <v>1</v>
      </c>
      <c r="V3684">
        <v>2022</v>
      </c>
      <c r="W3684" t="s">
        <v>20</v>
      </c>
      <c r="X3684">
        <v>3</v>
      </c>
    </row>
    <row r="3685" spans="1:24" x14ac:dyDescent="0.3">
      <c r="A3685">
        <v>3684</v>
      </c>
      <c r="B3685" t="s">
        <v>31</v>
      </c>
      <c r="C3685" t="str">
        <f>_xlfn.XLOOKUP(B3685,Lookup_table!B:B,Lookup_table!C:C)</f>
        <v>Business</v>
      </c>
      <c r="D3685" t="s">
        <v>37</v>
      </c>
      <c r="E3685" t="s">
        <v>40</v>
      </c>
      <c r="F3685" t="s">
        <v>43</v>
      </c>
      <c r="G3685" t="s">
        <v>25</v>
      </c>
      <c r="H3685" t="str">
        <f t="shared" si="228"/>
        <v>Onsite/Hybrid</v>
      </c>
      <c r="I3685" t="s">
        <v>35</v>
      </c>
      <c r="J3685" t="str">
        <f t="shared" si="229"/>
        <v>0-2 yrs</v>
      </c>
      <c r="K3685">
        <f t="shared" ca="1" si="231"/>
        <v>0</v>
      </c>
      <c r="L3685" t="s">
        <v>39</v>
      </c>
      <c r="M3685">
        <v>0</v>
      </c>
      <c r="N3685">
        <v>0</v>
      </c>
      <c r="O3685">
        <v>1</v>
      </c>
      <c r="P3685">
        <v>1</v>
      </c>
      <c r="Q3685">
        <v>0</v>
      </c>
      <c r="R3685">
        <f>SUM(M3685:N3685:O3685:P3685:Q3685)</f>
        <v>2</v>
      </c>
      <c r="S3685" s="1">
        <v>84504</v>
      </c>
      <c r="T3685" s="1" t="str">
        <f t="shared" si="230"/>
        <v>Medium</v>
      </c>
      <c r="U3685">
        <v>10</v>
      </c>
      <c r="V3685">
        <v>2021</v>
      </c>
      <c r="W3685" t="s">
        <v>28</v>
      </c>
      <c r="X3685">
        <v>7</v>
      </c>
    </row>
    <row r="3686" spans="1:24" x14ac:dyDescent="0.3">
      <c r="A3686">
        <v>3685</v>
      </c>
      <c r="B3686" t="s">
        <v>36</v>
      </c>
      <c r="C3686" t="str">
        <f>_xlfn.XLOOKUP(B3686,Lookup_table!B:B,Lookup_table!C:C)</f>
        <v>Data</v>
      </c>
      <c r="D3686" t="s">
        <v>14</v>
      </c>
      <c r="E3686" t="s">
        <v>42</v>
      </c>
      <c r="F3686" t="s">
        <v>44</v>
      </c>
      <c r="G3686" t="s">
        <v>30</v>
      </c>
      <c r="H3686" t="str">
        <f t="shared" si="228"/>
        <v>Onsite/Hybrid</v>
      </c>
      <c r="I3686" t="s">
        <v>35</v>
      </c>
      <c r="J3686" t="str">
        <f t="shared" si="229"/>
        <v>0-2 yrs</v>
      </c>
      <c r="K3686">
        <f t="shared" ca="1" si="231"/>
        <v>0</v>
      </c>
      <c r="L3686" t="s">
        <v>39</v>
      </c>
      <c r="M3686">
        <v>0</v>
      </c>
      <c r="N3686">
        <v>1</v>
      </c>
      <c r="O3686">
        <v>1</v>
      </c>
      <c r="P3686">
        <v>1</v>
      </c>
      <c r="Q3686">
        <v>0</v>
      </c>
      <c r="R3686">
        <f>SUM(M3686:N3686:O3686:P3686:Q3686)</f>
        <v>3</v>
      </c>
      <c r="S3686" s="1">
        <v>83471</v>
      </c>
      <c r="T3686" s="1" t="str">
        <f t="shared" si="230"/>
        <v>Medium</v>
      </c>
      <c r="U3686">
        <v>7</v>
      </c>
      <c r="V3686">
        <v>2023</v>
      </c>
      <c r="W3686" t="s">
        <v>28</v>
      </c>
      <c r="X3686">
        <v>3</v>
      </c>
    </row>
    <row r="3687" spans="1:24" x14ac:dyDescent="0.3">
      <c r="A3687">
        <v>3686</v>
      </c>
      <c r="B3687" t="s">
        <v>41</v>
      </c>
      <c r="C3687" t="str">
        <f>_xlfn.XLOOKUP(B3687,Lookup_table!B:B,Lookup_table!C:C)</f>
        <v>Data</v>
      </c>
      <c r="D3687" t="s">
        <v>14</v>
      </c>
      <c r="E3687" t="s">
        <v>42</v>
      </c>
      <c r="F3687" t="s">
        <v>51</v>
      </c>
      <c r="G3687" t="s">
        <v>25</v>
      </c>
      <c r="H3687" t="str">
        <f t="shared" si="228"/>
        <v>Onsite/Hybrid</v>
      </c>
      <c r="I3687" t="s">
        <v>26</v>
      </c>
      <c r="J3687" t="str">
        <f t="shared" si="229"/>
        <v>3-6 yrs</v>
      </c>
      <c r="K3687">
        <f t="shared" ca="1" si="231"/>
        <v>6</v>
      </c>
      <c r="L3687" t="s">
        <v>19</v>
      </c>
      <c r="M3687">
        <v>0</v>
      </c>
      <c r="N3687">
        <v>1</v>
      </c>
      <c r="O3687">
        <v>1</v>
      </c>
      <c r="P3687">
        <v>0</v>
      </c>
      <c r="Q3687">
        <v>1</v>
      </c>
      <c r="R3687">
        <f>SUM(M3687:N3687:O3687:P3687:Q3687)</f>
        <v>3</v>
      </c>
      <c r="S3687" s="1">
        <v>104130</v>
      </c>
      <c r="T3687" s="1" t="str">
        <f t="shared" si="230"/>
        <v>Medium</v>
      </c>
      <c r="U3687">
        <v>1</v>
      </c>
      <c r="V3687">
        <v>2024</v>
      </c>
      <c r="W3687" t="s">
        <v>20</v>
      </c>
      <c r="X3687">
        <v>4</v>
      </c>
    </row>
    <row r="3688" spans="1:24" x14ac:dyDescent="0.3">
      <c r="A3688">
        <v>3687</v>
      </c>
      <c r="B3688" t="s">
        <v>50</v>
      </c>
      <c r="C3688" t="str">
        <f>_xlfn.XLOOKUP(B3688,Lookup_table!B:B,Lookup_table!C:C)</f>
        <v>AI</v>
      </c>
      <c r="D3688" t="s">
        <v>22</v>
      </c>
      <c r="E3688" t="s">
        <v>23</v>
      </c>
      <c r="F3688" t="s">
        <v>44</v>
      </c>
      <c r="G3688" t="s">
        <v>25</v>
      </c>
      <c r="H3688" t="str">
        <f t="shared" si="228"/>
        <v>Onsite/Hybrid</v>
      </c>
      <c r="I3688" t="s">
        <v>18</v>
      </c>
      <c r="J3688" t="str">
        <f t="shared" si="229"/>
        <v>7+ yrs</v>
      </c>
      <c r="K3688">
        <f t="shared" ca="1" si="231"/>
        <v>15</v>
      </c>
      <c r="L3688" t="s">
        <v>19</v>
      </c>
      <c r="M3688">
        <v>1</v>
      </c>
      <c r="N3688">
        <v>1</v>
      </c>
      <c r="O3688">
        <v>1</v>
      </c>
      <c r="P3688">
        <v>1</v>
      </c>
      <c r="Q3688">
        <v>1</v>
      </c>
      <c r="R3688">
        <f>SUM(M3688:N3688:O3688:P3688:Q3688)</f>
        <v>5</v>
      </c>
      <c r="S3688" s="1">
        <v>201230</v>
      </c>
      <c r="T3688" s="1" t="str">
        <f t="shared" si="230"/>
        <v>High</v>
      </c>
      <c r="U3688">
        <v>10</v>
      </c>
      <c r="V3688">
        <v>2025</v>
      </c>
      <c r="W3688" t="s">
        <v>28</v>
      </c>
      <c r="X3688">
        <v>5</v>
      </c>
    </row>
    <row r="3689" spans="1:24" x14ac:dyDescent="0.3">
      <c r="A3689">
        <v>3688</v>
      </c>
      <c r="B3689" t="s">
        <v>31</v>
      </c>
      <c r="C3689" t="str">
        <f>_xlfn.XLOOKUP(B3689,Lookup_table!B:B,Lookup_table!C:C)</f>
        <v>Business</v>
      </c>
      <c r="D3689" t="s">
        <v>22</v>
      </c>
      <c r="E3689" t="s">
        <v>40</v>
      </c>
      <c r="F3689" t="s">
        <v>52</v>
      </c>
      <c r="G3689" t="s">
        <v>25</v>
      </c>
      <c r="H3689" t="str">
        <f t="shared" si="228"/>
        <v>Onsite/Hybrid</v>
      </c>
      <c r="I3689" t="s">
        <v>18</v>
      </c>
      <c r="J3689" t="str">
        <f t="shared" si="229"/>
        <v>7+ yrs</v>
      </c>
      <c r="K3689">
        <f t="shared" ca="1" si="231"/>
        <v>8</v>
      </c>
      <c r="L3689" t="s">
        <v>27</v>
      </c>
      <c r="M3689">
        <v>1</v>
      </c>
      <c r="N3689">
        <v>0</v>
      </c>
      <c r="O3689">
        <v>1</v>
      </c>
      <c r="P3689">
        <v>1</v>
      </c>
      <c r="Q3689">
        <v>1</v>
      </c>
      <c r="R3689">
        <f>SUM(M3689:N3689:O3689:P3689:Q3689)</f>
        <v>4</v>
      </c>
      <c r="S3689" s="1">
        <v>155242</v>
      </c>
      <c r="T3689" s="1" t="str">
        <f t="shared" si="230"/>
        <v>High</v>
      </c>
      <c r="U3689">
        <v>9</v>
      </c>
      <c r="V3689">
        <v>2026</v>
      </c>
      <c r="W3689" t="s">
        <v>28</v>
      </c>
      <c r="X3689">
        <v>4</v>
      </c>
    </row>
    <row r="3690" spans="1:24" x14ac:dyDescent="0.3">
      <c r="A3690">
        <v>3689</v>
      </c>
      <c r="B3690" t="s">
        <v>33</v>
      </c>
      <c r="C3690" t="str">
        <f>_xlfn.XLOOKUP(B3690,Lookup_table!B:B,Lookup_table!C:C)</f>
        <v>Data</v>
      </c>
      <c r="D3690" t="s">
        <v>22</v>
      </c>
      <c r="E3690" t="s">
        <v>15</v>
      </c>
      <c r="F3690" t="s">
        <v>44</v>
      </c>
      <c r="G3690" t="s">
        <v>25</v>
      </c>
      <c r="H3690" t="str">
        <f t="shared" si="228"/>
        <v>Onsite/Hybrid</v>
      </c>
      <c r="I3690" t="s">
        <v>18</v>
      </c>
      <c r="J3690" t="str">
        <f t="shared" si="229"/>
        <v>7+ yrs</v>
      </c>
      <c r="K3690">
        <f t="shared" ca="1" si="231"/>
        <v>11</v>
      </c>
      <c r="L3690" t="s">
        <v>39</v>
      </c>
      <c r="M3690">
        <v>1</v>
      </c>
      <c r="N3690">
        <v>1</v>
      </c>
      <c r="O3690">
        <v>1</v>
      </c>
      <c r="P3690">
        <v>1</v>
      </c>
      <c r="Q3690">
        <v>0</v>
      </c>
      <c r="R3690">
        <f>SUM(M3690:N3690:O3690:P3690:Q3690)</f>
        <v>4</v>
      </c>
      <c r="S3690" s="1">
        <v>153470</v>
      </c>
      <c r="T3690" s="1" t="str">
        <f t="shared" si="230"/>
        <v>High</v>
      </c>
      <c r="U3690">
        <v>3</v>
      </c>
      <c r="V3690">
        <v>2020</v>
      </c>
      <c r="W3690" t="s">
        <v>28</v>
      </c>
      <c r="X3690">
        <v>4</v>
      </c>
    </row>
    <row r="3691" spans="1:24" x14ac:dyDescent="0.3">
      <c r="A3691">
        <v>3690</v>
      </c>
      <c r="B3691" t="s">
        <v>21</v>
      </c>
      <c r="C3691" t="str">
        <f>_xlfn.XLOOKUP(B3691,Lookup_table!B:B,Lookup_table!C:C)</f>
        <v>AI</v>
      </c>
      <c r="D3691" t="s">
        <v>22</v>
      </c>
      <c r="E3691" t="s">
        <v>40</v>
      </c>
      <c r="F3691" t="s">
        <v>24</v>
      </c>
      <c r="G3691" t="s">
        <v>30</v>
      </c>
      <c r="H3691" t="str">
        <f t="shared" si="228"/>
        <v>Onsite/Hybrid</v>
      </c>
      <c r="I3691" t="s">
        <v>26</v>
      </c>
      <c r="J3691" t="str">
        <f t="shared" si="229"/>
        <v>3-6 yrs</v>
      </c>
      <c r="K3691">
        <f t="shared" ca="1" si="231"/>
        <v>4</v>
      </c>
      <c r="L3691" t="s">
        <v>27</v>
      </c>
      <c r="M3691">
        <v>0</v>
      </c>
      <c r="N3691">
        <v>0</v>
      </c>
      <c r="O3691">
        <v>0</v>
      </c>
      <c r="P3691">
        <v>1</v>
      </c>
      <c r="Q3691">
        <v>0</v>
      </c>
      <c r="R3691">
        <f>SUM(M3691:N3691:O3691:P3691:Q3691)</f>
        <v>1</v>
      </c>
      <c r="S3691" s="1">
        <v>145293</v>
      </c>
      <c r="T3691" s="1" t="str">
        <f t="shared" si="230"/>
        <v>High</v>
      </c>
      <c r="U3691">
        <v>4</v>
      </c>
      <c r="V3691">
        <v>2020</v>
      </c>
      <c r="W3691" t="s">
        <v>34</v>
      </c>
      <c r="X3691">
        <v>6</v>
      </c>
    </row>
    <row r="3692" spans="1:24" x14ac:dyDescent="0.3">
      <c r="A3692">
        <v>3691</v>
      </c>
      <c r="B3692" t="s">
        <v>50</v>
      </c>
      <c r="C3692" t="str">
        <f>_xlfn.XLOOKUP(B3692,Lookup_table!B:B,Lookup_table!C:C)</f>
        <v>AI</v>
      </c>
      <c r="D3692" t="s">
        <v>37</v>
      </c>
      <c r="E3692" t="s">
        <v>42</v>
      </c>
      <c r="F3692" t="s">
        <v>44</v>
      </c>
      <c r="G3692" t="s">
        <v>25</v>
      </c>
      <c r="H3692" t="str">
        <f t="shared" si="228"/>
        <v>Onsite/Hybrid</v>
      </c>
      <c r="I3692" t="s">
        <v>18</v>
      </c>
      <c r="J3692" t="str">
        <f t="shared" si="229"/>
        <v>7+ yrs</v>
      </c>
      <c r="K3692">
        <f t="shared" ca="1" si="231"/>
        <v>7</v>
      </c>
      <c r="L3692" t="s">
        <v>19</v>
      </c>
      <c r="M3692">
        <v>1</v>
      </c>
      <c r="N3692">
        <v>1</v>
      </c>
      <c r="O3692">
        <v>0</v>
      </c>
      <c r="P3692">
        <v>0</v>
      </c>
      <c r="Q3692">
        <v>1</v>
      </c>
      <c r="R3692">
        <f>SUM(M3692:N3692:O3692:P3692:Q3692)</f>
        <v>3</v>
      </c>
      <c r="S3692" s="1">
        <v>151246</v>
      </c>
      <c r="T3692" s="1" t="str">
        <f t="shared" si="230"/>
        <v>High</v>
      </c>
      <c r="U3692">
        <v>5</v>
      </c>
      <c r="V3692">
        <v>2022</v>
      </c>
      <c r="W3692" t="s">
        <v>34</v>
      </c>
      <c r="X3692">
        <v>4</v>
      </c>
    </row>
    <row r="3693" spans="1:24" x14ac:dyDescent="0.3">
      <c r="A3693">
        <v>3692</v>
      </c>
      <c r="B3693" t="s">
        <v>33</v>
      </c>
      <c r="C3693" t="str">
        <f>_xlfn.XLOOKUP(B3693,Lookup_table!B:B,Lookup_table!C:C)</f>
        <v>Data</v>
      </c>
      <c r="D3693" t="s">
        <v>34</v>
      </c>
      <c r="E3693" t="s">
        <v>42</v>
      </c>
      <c r="F3693" t="s">
        <v>24</v>
      </c>
      <c r="G3693" t="s">
        <v>30</v>
      </c>
      <c r="H3693" t="str">
        <f t="shared" si="228"/>
        <v>Onsite/Hybrid</v>
      </c>
      <c r="I3693" t="s">
        <v>35</v>
      </c>
      <c r="J3693" t="str">
        <f t="shared" si="229"/>
        <v>0-2 yrs</v>
      </c>
      <c r="K3693">
        <f t="shared" ca="1" si="231"/>
        <v>1</v>
      </c>
      <c r="L3693" t="s">
        <v>39</v>
      </c>
      <c r="M3693">
        <v>1</v>
      </c>
      <c r="N3693">
        <v>1</v>
      </c>
      <c r="O3693">
        <v>0</v>
      </c>
      <c r="P3693">
        <v>0</v>
      </c>
      <c r="Q3693">
        <v>1</v>
      </c>
      <c r="R3693">
        <f>SUM(M3693:N3693:O3693:P3693:Q3693)</f>
        <v>3</v>
      </c>
      <c r="S3693" s="1">
        <v>58377</v>
      </c>
      <c r="T3693" s="1" t="str">
        <f t="shared" si="230"/>
        <v>Low</v>
      </c>
      <c r="U3693">
        <v>6</v>
      </c>
      <c r="V3693">
        <v>2022</v>
      </c>
      <c r="W3693" t="s">
        <v>28</v>
      </c>
      <c r="X3693">
        <v>8</v>
      </c>
    </row>
    <row r="3694" spans="1:24" x14ac:dyDescent="0.3">
      <c r="A3694">
        <v>3693</v>
      </c>
      <c r="B3694" t="s">
        <v>33</v>
      </c>
      <c r="C3694" t="str">
        <f>_xlfn.XLOOKUP(B3694,Lookup_table!B:B,Lookup_table!C:C)</f>
        <v>Data</v>
      </c>
      <c r="D3694" t="s">
        <v>14</v>
      </c>
      <c r="E3694" t="s">
        <v>42</v>
      </c>
      <c r="F3694" t="s">
        <v>24</v>
      </c>
      <c r="G3694" t="s">
        <v>25</v>
      </c>
      <c r="H3694" t="str">
        <f t="shared" si="228"/>
        <v>Onsite/Hybrid</v>
      </c>
      <c r="I3694" t="s">
        <v>35</v>
      </c>
      <c r="J3694" t="str">
        <f t="shared" si="229"/>
        <v>0-2 yrs</v>
      </c>
      <c r="K3694">
        <f t="shared" ca="1" si="231"/>
        <v>1</v>
      </c>
      <c r="L3694" t="s">
        <v>39</v>
      </c>
      <c r="M3694">
        <v>0</v>
      </c>
      <c r="N3694">
        <v>0</v>
      </c>
      <c r="O3694">
        <v>1</v>
      </c>
      <c r="P3694">
        <v>1</v>
      </c>
      <c r="Q3694">
        <v>1</v>
      </c>
      <c r="R3694">
        <f>SUM(M3694:N3694:O3694:P3694:Q3694)</f>
        <v>3</v>
      </c>
      <c r="S3694" s="1">
        <v>90956</v>
      </c>
      <c r="T3694" s="1" t="str">
        <f t="shared" si="230"/>
        <v>Medium</v>
      </c>
      <c r="U3694">
        <v>10</v>
      </c>
      <c r="V3694">
        <v>2021</v>
      </c>
      <c r="W3694" t="s">
        <v>28</v>
      </c>
      <c r="X3694">
        <v>6</v>
      </c>
    </row>
    <row r="3695" spans="1:24" x14ac:dyDescent="0.3">
      <c r="A3695">
        <v>3694</v>
      </c>
      <c r="B3695" t="s">
        <v>36</v>
      </c>
      <c r="C3695" t="str">
        <f>_xlfn.XLOOKUP(B3695,Lookup_table!B:B,Lookup_table!C:C)</f>
        <v>Data</v>
      </c>
      <c r="D3695" t="s">
        <v>14</v>
      </c>
      <c r="E3695" t="s">
        <v>23</v>
      </c>
      <c r="F3695" t="s">
        <v>24</v>
      </c>
      <c r="G3695" t="s">
        <v>17</v>
      </c>
      <c r="H3695" t="str">
        <f t="shared" si="228"/>
        <v>Remote</v>
      </c>
      <c r="I3695" t="s">
        <v>35</v>
      </c>
      <c r="J3695" t="str">
        <f t="shared" si="229"/>
        <v>0-2 yrs</v>
      </c>
      <c r="K3695">
        <f t="shared" ca="1" si="231"/>
        <v>0</v>
      </c>
      <c r="L3695" t="s">
        <v>19</v>
      </c>
      <c r="M3695">
        <v>0</v>
      </c>
      <c r="N3695">
        <v>0</v>
      </c>
      <c r="O3695">
        <v>0</v>
      </c>
      <c r="P3695">
        <v>0</v>
      </c>
      <c r="Q3695">
        <v>0</v>
      </c>
      <c r="R3695">
        <f>SUM(M3695:N3695:O3695:P3695:Q3695)</f>
        <v>0</v>
      </c>
      <c r="S3695" s="1">
        <v>53651</v>
      </c>
      <c r="T3695" s="1" t="str">
        <f t="shared" si="230"/>
        <v>Low</v>
      </c>
      <c r="U3695">
        <v>2</v>
      </c>
      <c r="V3695">
        <v>2022</v>
      </c>
      <c r="W3695" t="s">
        <v>34</v>
      </c>
      <c r="X3695">
        <v>6</v>
      </c>
    </row>
    <row r="3696" spans="1:24" x14ac:dyDescent="0.3">
      <c r="A3696">
        <v>3695</v>
      </c>
      <c r="B3696" t="s">
        <v>21</v>
      </c>
      <c r="C3696" t="str">
        <f>_xlfn.XLOOKUP(B3696,Lookup_table!B:B,Lookup_table!C:C)</f>
        <v>AI</v>
      </c>
      <c r="D3696" t="s">
        <v>22</v>
      </c>
      <c r="E3696" t="s">
        <v>23</v>
      </c>
      <c r="F3696" t="s">
        <v>51</v>
      </c>
      <c r="G3696" t="s">
        <v>30</v>
      </c>
      <c r="H3696" t="str">
        <f t="shared" si="228"/>
        <v>Onsite/Hybrid</v>
      </c>
      <c r="I3696" t="s">
        <v>26</v>
      </c>
      <c r="J3696" t="str">
        <f t="shared" si="229"/>
        <v>3-6 yrs</v>
      </c>
      <c r="K3696">
        <f t="shared" ca="1" si="231"/>
        <v>6</v>
      </c>
      <c r="L3696" t="s">
        <v>19</v>
      </c>
      <c r="M3696">
        <v>0</v>
      </c>
      <c r="N3696">
        <v>0</v>
      </c>
      <c r="O3696">
        <v>1</v>
      </c>
      <c r="P3696">
        <v>1</v>
      </c>
      <c r="Q3696">
        <v>1</v>
      </c>
      <c r="R3696">
        <f>SUM(M3696:N3696:O3696:P3696:Q3696)</f>
        <v>3</v>
      </c>
      <c r="S3696" s="1">
        <v>170471</v>
      </c>
      <c r="T3696" s="1" t="str">
        <f t="shared" si="230"/>
        <v>High</v>
      </c>
      <c r="U3696">
        <v>3</v>
      </c>
      <c r="V3696">
        <v>2021</v>
      </c>
      <c r="W3696" t="s">
        <v>28</v>
      </c>
      <c r="X3696">
        <v>3</v>
      </c>
    </row>
    <row r="3697" spans="1:24" x14ac:dyDescent="0.3">
      <c r="A3697">
        <v>3696</v>
      </c>
      <c r="B3697" t="s">
        <v>31</v>
      </c>
      <c r="C3697" t="str">
        <f>_xlfn.XLOOKUP(B3697,Lookup_table!B:B,Lookup_table!C:C)</f>
        <v>Business</v>
      </c>
      <c r="D3697" t="s">
        <v>14</v>
      </c>
      <c r="E3697" t="s">
        <v>38</v>
      </c>
      <c r="F3697" t="s">
        <v>52</v>
      </c>
      <c r="G3697" t="s">
        <v>17</v>
      </c>
      <c r="H3697" t="str">
        <f t="shared" si="228"/>
        <v>Remote</v>
      </c>
      <c r="I3697" t="s">
        <v>18</v>
      </c>
      <c r="J3697" t="str">
        <f t="shared" si="229"/>
        <v>7+ yrs</v>
      </c>
      <c r="K3697">
        <f t="shared" ca="1" si="231"/>
        <v>15</v>
      </c>
      <c r="L3697" t="s">
        <v>19</v>
      </c>
      <c r="M3697">
        <v>1</v>
      </c>
      <c r="N3697">
        <v>1</v>
      </c>
      <c r="O3697">
        <v>1</v>
      </c>
      <c r="P3697">
        <v>1</v>
      </c>
      <c r="Q3697">
        <v>1</v>
      </c>
      <c r="R3697">
        <f>SUM(M3697:N3697:O3697:P3697:Q3697)</f>
        <v>5</v>
      </c>
      <c r="S3697" s="1">
        <v>143697</v>
      </c>
      <c r="T3697" s="1" t="str">
        <f t="shared" si="230"/>
        <v>High</v>
      </c>
      <c r="U3697">
        <v>1</v>
      </c>
      <c r="V3697">
        <v>2021</v>
      </c>
      <c r="W3697" t="s">
        <v>28</v>
      </c>
      <c r="X3697">
        <v>8</v>
      </c>
    </row>
    <row r="3698" spans="1:24" x14ac:dyDescent="0.3">
      <c r="A3698">
        <v>3697</v>
      </c>
      <c r="B3698" t="s">
        <v>41</v>
      </c>
      <c r="C3698" t="str">
        <f>_xlfn.XLOOKUP(B3698,Lookup_table!B:B,Lookup_table!C:C)</f>
        <v>Data</v>
      </c>
      <c r="D3698" t="s">
        <v>14</v>
      </c>
      <c r="E3698" t="s">
        <v>32</v>
      </c>
      <c r="F3698" t="s">
        <v>29</v>
      </c>
      <c r="G3698" t="s">
        <v>17</v>
      </c>
      <c r="H3698" t="str">
        <f t="shared" si="228"/>
        <v>Remote</v>
      </c>
      <c r="I3698" t="s">
        <v>35</v>
      </c>
      <c r="J3698" t="str">
        <f t="shared" si="229"/>
        <v>0-2 yrs</v>
      </c>
      <c r="K3698">
        <f t="shared" ca="1" si="231"/>
        <v>2</v>
      </c>
      <c r="L3698" t="s">
        <v>39</v>
      </c>
      <c r="M3698">
        <v>1</v>
      </c>
      <c r="N3698">
        <v>1</v>
      </c>
      <c r="O3698">
        <v>1</v>
      </c>
      <c r="P3698">
        <v>1</v>
      </c>
      <c r="Q3698">
        <v>1</v>
      </c>
      <c r="R3698">
        <f>SUM(M3698:N3698:O3698:P3698:Q3698)</f>
        <v>5</v>
      </c>
      <c r="S3698" s="1">
        <v>89971</v>
      </c>
      <c r="T3698" s="1" t="str">
        <f t="shared" si="230"/>
        <v>Medium</v>
      </c>
      <c r="U3698">
        <v>12</v>
      </c>
      <c r="V3698">
        <v>2024</v>
      </c>
      <c r="W3698" t="s">
        <v>28</v>
      </c>
      <c r="X3698">
        <v>2</v>
      </c>
    </row>
    <row r="3699" spans="1:24" x14ac:dyDescent="0.3">
      <c r="A3699">
        <v>3698</v>
      </c>
      <c r="B3699" t="s">
        <v>50</v>
      </c>
      <c r="C3699" t="str">
        <f>_xlfn.XLOOKUP(B3699,Lookup_table!B:B,Lookup_table!C:C)</f>
        <v>AI</v>
      </c>
      <c r="D3699" t="s">
        <v>37</v>
      </c>
      <c r="E3699" t="s">
        <v>32</v>
      </c>
      <c r="F3699" t="s">
        <v>52</v>
      </c>
      <c r="G3699" t="s">
        <v>17</v>
      </c>
      <c r="H3699" t="str">
        <f t="shared" si="228"/>
        <v>Remote</v>
      </c>
      <c r="I3699" t="s">
        <v>35</v>
      </c>
      <c r="J3699" t="str">
        <f t="shared" si="229"/>
        <v>0-2 yrs</v>
      </c>
      <c r="K3699">
        <f t="shared" ca="1" si="231"/>
        <v>1</v>
      </c>
      <c r="L3699" t="s">
        <v>27</v>
      </c>
      <c r="M3699">
        <v>0</v>
      </c>
      <c r="N3699">
        <v>0</v>
      </c>
      <c r="O3699">
        <v>1</v>
      </c>
      <c r="P3699">
        <v>1</v>
      </c>
      <c r="Q3699">
        <v>0</v>
      </c>
      <c r="R3699">
        <f>SUM(M3699:N3699:O3699:P3699:Q3699)</f>
        <v>2</v>
      </c>
      <c r="S3699" s="1">
        <v>122866</v>
      </c>
      <c r="T3699" s="1" t="str">
        <f t="shared" si="230"/>
        <v>High</v>
      </c>
      <c r="U3699">
        <v>6</v>
      </c>
      <c r="V3699">
        <v>2023</v>
      </c>
      <c r="W3699" t="s">
        <v>28</v>
      </c>
      <c r="X3699">
        <v>6</v>
      </c>
    </row>
    <row r="3700" spans="1:24" x14ac:dyDescent="0.3">
      <c r="A3700">
        <v>3699</v>
      </c>
      <c r="B3700" t="s">
        <v>36</v>
      </c>
      <c r="C3700" t="str">
        <f>_xlfn.XLOOKUP(B3700,Lookup_table!B:B,Lookup_table!C:C)</f>
        <v>Data</v>
      </c>
      <c r="D3700" t="s">
        <v>34</v>
      </c>
      <c r="E3700" t="s">
        <v>32</v>
      </c>
      <c r="F3700" t="s">
        <v>16</v>
      </c>
      <c r="G3700" t="s">
        <v>30</v>
      </c>
      <c r="H3700" t="str">
        <f t="shared" si="228"/>
        <v>Onsite/Hybrid</v>
      </c>
      <c r="I3700" t="s">
        <v>26</v>
      </c>
      <c r="J3700" t="str">
        <f t="shared" si="229"/>
        <v>3-6 yrs</v>
      </c>
      <c r="K3700">
        <f t="shared" ca="1" si="231"/>
        <v>6</v>
      </c>
      <c r="L3700" t="s">
        <v>39</v>
      </c>
      <c r="M3700">
        <v>1</v>
      </c>
      <c r="N3700">
        <v>0</v>
      </c>
      <c r="O3700">
        <v>0</v>
      </c>
      <c r="P3700">
        <v>1</v>
      </c>
      <c r="Q3700">
        <v>0</v>
      </c>
      <c r="R3700">
        <f>SUM(M3700:N3700:O3700:P3700:Q3700)</f>
        <v>2</v>
      </c>
      <c r="S3700" s="1">
        <v>87744</v>
      </c>
      <c r="T3700" s="1" t="str">
        <f t="shared" si="230"/>
        <v>Medium</v>
      </c>
      <c r="U3700">
        <v>5</v>
      </c>
      <c r="V3700">
        <v>2020</v>
      </c>
      <c r="W3700" t="s">
        <v>20</v>
      </c>
      <c r="X3700">
        <v>1</v>
      </c>
    </row>
    <row r="3701" spans="1:24" x14ac:dyDescent="0.3">
      <c r="A3701">
        <v>3700</v>
      </c>
      <c r="B3701" t="s">
        <v>36</v>
      </c>
      <c r="C3701" t="str">
        <f>_xlfn.XLOOKUP(B3701,Lookup_table!B:B,Lookup_table!C:C)</f>
        <v>Data</v>
      </c>
      <c r="D3701" t="s">
        <v>34</v>
      </c>
      <c r="E3701" t="s">
        <v>32</v>
      </c>
      <c r="F3701" t="s">
        <v>24</v>
      </c>
      <c r="G3701" t="s">
        <v>17</v>
      </c>
      <c r="H3701" t="str">
        <f t="shared" si="228"/>
        <v>Remote</v>
      </c>
      <c r="I3701" t="s">
        <v>26</v>
      </c>
      <c r="J3701" t="str">
        <f t="shared" si="229"/>
        <v>3-6 yrs</v>
      </c>
      <c r="K3701">
        <f t="shared" ca="1" si="231"/>
        <v>6</v>
      </c>
      <c r="L3701" t="s">
        <v>39</v>
      </c>
      <c r="M3701">
        <v>0</v>
      </c>
      <c r="N3701">
        <v>0</v>
      </c>
      <c r="O3701">
        <v>1</v>
      </c>
      <c r="P3701">
        <v>0</v>
      </c>
      <c r="Q3701">
        <v>0</v>
      </c>
      <c r="R3701">
        <f>SUM(M3701:N3701:O3701:P3701:Q3701)</f>
        <v>1</v>
      </c>
      <c r="S3701" s="1">
        <v>91942</v>
      </c>
      <c r="T3701" s="1" t="str">
        <f t="shared" si="230"/>
        <v>Medium</v>
      </c>
      <c r="U3701">
        <v>2</v>
      </c>
      <c r="V3701">
        <v>2024</v>
      </c>
      <c r="W3701" t="s">
        <v>34</v>
      </c>
      <c r="X3701">
        <v>5</v>
      </c>
    </row>
    <row r="3702" spans="1:24" x14ac:dyDescent="0.3">
      <c r="A3702">
        <v>3701</v>
      </c>
      <c r="B3702" t="s">
        <v>33</v>
      </c>
      <c r="C3702" t="str">
        <f>_xlfn.XLOOKUP(B3702,Lookup_table!B:B,Lookup_table!C:C)</f>
        <v>Data</v>
      </c>
      <c r="D3702" t="s">
        <v>14</v>
      </c>
      <c r="E3702" t="s">
        <v>23</v>
      </c>
      <c r="F3702" t="s">
        <v>24</v>
      </c>
      <c r="G3702" t="s">
        <v>30</v>
      </c>
      <c r="H3702" t="str">
        <f t="shared" si="228"/>
        <v>Onsite/Hybrid</v>
      </c>
      <c r="I3702" t="s">
        <v>18</v>
      </c>
      <c r="J3702" t="str">
        <f t="shared" si="229"/>
        <v>7+ yrs</v>
      </c>
      <c r="K3702">
        <f t="shared" ca="1" si="231"/>
        <v>11</v>
      </c>
      <c r="L3702" t="s">
        <v>39</v>
      </c>
      <c r="M3702">
        <v>1</v>
      </c>
      <c r="N3702">
        <v>1</v>
      </c>
      <c r="O3702">
        <v>0</v>
      </c>
      <c r="P3702">
        <v>1</v>
      </c>
      <c r="Q3702">
        <v>0</v>
      </c>
      <c r="R3702">
        <f>SUM(M3702:N3702:O3702:P3702:Q3702)</f>
        <v>3</v>
      </c>
      <c r="S3702" s="1">
        <v>115268</v>
      </c>
      <c r="T3702" s="1" t="str">
        <f t="shared" si="230"/>
        <v>Medium</v>
      </c>
      <c r="U3702">
        <v>12</v>
      </c>
      <c r="V3702">
        <v>2021</v>
      </c>
      <c r="W3702" t="s">
        <v>20</v>
      </c>
      <c r="X3702">
        <v>5</v>
      </c>
    </row>
    <row r="3703" spans="1:24" x14ac:dyDescent="0.3">
      <c r="A3703">
        <v>3702</v>
      </c>
      <c r="B3703" t="s">
        <v>21</v>
      </c>
      <c r="C3703" t="str">
        <f>_xlfn.XLOOKUP(B3703,Lookup_table!B:B,Lookup_table!C:C)</f>
        <v>AI</v>
      </c>
      <c r="D3703" t="s">
        <v>37</v>
      </c>
      <c r="E3703" t="s">
        <v>32</v>
      </c>
      <c r="F3703" t="s">
        <v>16</v>
      </c>
      <c r="G3703" t="s">
        <v>17</v>
      </c>
      <c r="H3703" t="str">
        <f t="shared" si="228"/>
        <v>Remote</v>
      </c>
      <c r="I3703" t="s">
        <v>35</v>
      </c>
      <c r="J3703" t="str">
        <f t="shared" si="229"/>
        <v>0-2 yrs</v>
      </c>
      <c r="K3703">
        <f t="shared" ca="1" si="231"/>
        <v>1</v>
      </c>
      <c r="L3703" t="s">
        <v>27</v>
      </c>
      <c r="M3703">
        <v>1</v>
      </c>
      <c r="N3703">
        <v>1</v>
      </c>
      <c r="O3703">
        <v>0</v>
      </c>
      <c r="P3703">
        <v>0</v>
      </c>
      <c r="Q3703">
        <v>0</v>
      </c>
      <c r="R3703">
        <f>SUM(M3703:N3703:O3703:P3703:Q3703)</f>
        <v>2</v>
      </c>
      <c r="S3703" s="1">
        <v>89728</v>
      </c>
      <c r="T3703" s="1" t="str">
        <f t="shared" si="230"/>
        <v>Medium</v>
      </c>
      <c r="U3703">
        <v>11</v>
      </c>
      <c r="V3703">
        <v>2020</v>
      </c>
      <c r="W3703" t="s">
        <v>20</v>
      </c>
      <c r="X3703">
        <v>2</v>
      </c>
    </row>
    <row r="3704" spans="1:24" x14ac:dyDescent="0.3">
      <c r="A3704">
        <v>3703</v>
      </c>
      <c r="B3704" t="s">
        <v>50</v>
      </c>
      <c r="C3704" t="str">
        <f>_xlfn.XLOOKUP(B3704,Lookup_table!B:B,Lookup_table!C:C)</f>
        <v>AI</v>
      </c>
      <c r="D3704" t="s">
        <v>22</v>
      </c>
      <c r="E3704" t="s">
        <v>23</v>
      </c>
      <c r="F3704" t="s">
        <v>29</v>
      </c>
      <c r="G3704" t="s">
        <v>17</v>
      </c>
      <c r="H3704" t="str">
        <f t="shared" si="228"/>
        <v>Remote</v>
      </c>
      <c r="I3704" t="s">
        <v>35</v>
      </c>
      <c r="J3704" t="str">
        <f t="shared" si="229"/>
        <v>0-2 yrs</v>
      </c>
      <c r="K3704">
        <f t="shared" ca="1" si="231"/>
        <v>0</v>
      </c>
      <c r="L3704" t="s">
        <v>27</v>
      </c>
      <c r="M3704">
        <v>1</v>
      </c>
      <c r="N3704">
        <v>1</v>
      </c>
      <c r="O3704">
        <v>1</v>
      </c>
      <c r="P3704">
        <v>0</v>
      </c>
      <c r="Q3704">
        <v>0</v>
      </c>
      <c r="R3704">
        <f>SUM(M3704:N3704:O3704:P3704:Q3704)</f>
        <v>3</v>
      </c>
      <c r="S3704" s="1">
        <v>129738</v>
      </c>
      <c r="T3704" s="1" t="str">
        <f t="shared" si="230"/>
        <v>High</v>
      </c>
      <c r="U3704">
        <v>9</v>
      </c>
      <c r="V3704">
        <v>2024</v>
      </c>
      <c r="W3704" t="s">
        <v>20</v>
      </c>
      <c r="X3704">
        <v>3</v>
      </c>
    </row>
    <row r="3705" spans="1:24" x14ac:dyDescent="0.3">
      <c r="A3705">
        <v>3704</v>
      </c>
      <c r="B3705" t="s">
        <v>33</v>
      </c>
      <c r="C3705" t="str">
        <f>_xlfn.XLOOKUP(B3705,Lookup_table!B:B,Lookup_table!C:C)</f>
        <v>Data</v>
      </c>
      <c r="D3705" t="s">
        <v>34</v>
      </c>
      <c r="E3705" t="s">
        <v>23</v>
      </c>
      <c r="F3705" t="s">
        <v>44</v>
      </c>
      <c r="G3705" t="s">
        <v>25</v>
      </c>
      <c r="H3705" t="str">
        <f t="shared" si="228"/>
        <v>Onsite/Hybrid</v>
      </c>
      <c r="I3705" t="s">
        <v>26</v>
      </c>
      <c r="J3705" t="str">
        <f t="shared" si="229"/>
        <v>3-6 yrs</v>
      </c>
      <c r="K3705">
        <f t="shared" ca="1" si="231"/>
        <v>5</v>
      </c>
      <c r="L3705" t="s">
        <v>39</v>
      </c>
      <c r="M3705">
        <v>0</v>
      </c>
      <c r="N3705">
        <v>0</v>
      </c>
      <c r="O3705">
        <v>1</v>
      </c>
      <c r="P3705">
        <v>1</v>
      </c>
      <c r="Q3705">
        <v>1</v>
      </c>
      <c r="R3705">
        <f>SUM(M3705:N3705:O3705:P3705:Q3705)</f>
        <v>3</v>
      </c>
      <c r="S3705" s="1">
        <v>115107</v>
      </c>
      <c r="T3705" s="1" t="str">
        <f t="shared" si="230"/>
        <v>Medium</v>
      </c>
      <c r="U3705">
        <v>1</v>
      </c>
      <c r="V3705">
        <v>2020</v>
      </c>
      <c r="W3705" t="s">
        <v>28</v>
      </c>
      <c r="X3705">
        <v>9</v>
      </c>
    </row>
    <row r="3706" spans="1:24" x14ac:dyDescent="0.3">
      <c r="A3706">
        <v>3705</v>
      </c>
      <c r="B3706" t="s">
        <v>31</v>
      </c>
      <c r="C3706" t="str">
        <f>_xlfn.XLOOKUP(B3706,Lookup_table!B:B,Lookup_table!C:C)</f>
        <v>Business</v>
      </c>
      <c r="D3706" t="s">
        <v>34</v>
      </c>
      <c r="E3706" t="s">
        <v>38</v>
      </c>
      <c r="F3706" t="s">
        <v>16</v>
      </c>
      <c r="G3706" t="s">
        <v>25</v>
      </c>
      <c r="H3706" t="str">
        <f t="shared" si="228"/>
        <v>Onsite/Hybrid</v>
      </c>
      <c r="I3706" t="s">
        <v>26</v>
      </c>
      <c r="J3706" t="str">
        <f t="shared" si="229"/>
        <v>3-6 yrs</v>
      </c>
      <c r="K3706">
        <f t="shared" ca="1" si="231"/>
        <v>4</v>
      </c>
      <c r="L3706" t="s">
        <v>19</v>
      </c>
      <c r="M3706">
        <v>1</v>
      </c>
      <c r="N3706">
        <v>1</v>
      </c>
      <c r="O3706">
        <v>0</v>
      </c>
      <c r="P3706">
        <v>1</v>
      </c>
      <c r="Q3706">
        <v>0</v>
      </c>
      <c r="R3706">
        <f>SUM(M3706:N3706:O3706:P3706:Q3706)</f>
        <v>3</v>
      </c>
      <c r="S3706" s="1">
        <v>93146</v>
      </c>
      <c r="T3706" s="1" t="str">
        <f t="shared" si="230"/>
        <v>Medium</v>
      </c>
      <c r="U3706">
        <v>12</v>
      </c>
      <c r="V3706">
        <v>2024</v>
      </c>
      <c r="W3706" t="s">
        <v>34</v>
      </c>
      <c r="X3706">
        <v>2</v>
      </c>
    </row>
    <row r="3707" spans="1:24" x14ac:dyDescent="0.3">
      <c r="A3707">
        <v>3706</v>
      </c>
      <c r="B3707" t="s">
        <v>50</v>
      </c>
      <c r="C3707" t="str">
        <f>_xlfn.XLOOKUP(B3707,Lookup_table!B:B,Lookup_table!C:C)</f>
        <v>AI</v>
      </c>
      <c r="D3707" t="s">
        <v>14</v>
      </c>
      <c r="E3707" t="s">
        <v>42</v>
      </c>
      <c r="F3707" t="s">
        <v>43</v>
      </c>
      <c r="G3707" t="s">
        <v>30</v>
      </c>
      <c r="H3707" t="str">
        <f t="shared" si="228"/>
        <v>Onsite/Hybrid</v>
      </c>
      <c r="I3707" t="s">
        <v>35</v>
      </c>
      <c r="J3707" t="str">
        <f t="shared" si="229"/>
        <v>0-2 yrs</v>
      </c>
      <c r="K3707">
        <f t="shared" ca="1" si="231"/>
        <v>1</v>
      </c>
      <c r="L3707" t="s">
        <v>39</v>
      </c>
      <c r="M3707">
        <v>1</v>
      </c>
      <c r="N3707">
        <v>0</v>
      </c>
      <c r="O3707">
        <v>0</v>
      </c>
      <c r="P3707">
        <v>0</v>
      </c>
      <c r="Q3707">
        <v>1</v>
      </c>
      <c r="R3707">
        <f>SUM(M3707:N3707:O3707:P3707:Q3707)</f>
        <v>2</v>
      </c>
      <c r="S3707" s="1">
        <v>95343</v>
      </c>
      <c r="T3707" s="1" t="str">
        <f t="shared" si="230"/>
        <v>Medium</v>
      </c>
      <c r="U3707">
        <v>1</v>
      </c>
      <c r="V3707">
        <v>2023</v>
      </c>
      <c r="W3707" t="s">
        <v>28</v>
      </c>
      <c r="X3707">
        <v>9</v>
      </c>
    </row>
    <row r="3708" spans="1:24" x14ac:dyDescent="0.3">
      <c r="A3708">
        <v>3707</v>
      </c>
      <c r="B3708" t="s">
        <v>50</v>
      </c>
      <c r="C3708" t="str">
        <f>_xlfn.XLOOKUP(B3708,Lookup_table!B:B,Lookup_table!C:C)</f>
        <v>AI</v>
      </c>
      <c r="D3708" t="s">
        <v>14</v>
      </c>
      <c r="E3708" t="s">
        <v>42</v>
      </c>
      <c r="F3708" t="s">
        <v>16</v>
      </c>
      <c r="G3708" t="s">
        <v>17</v>
      </c>
      <c r="H3708" t="str">
        <f t="shared" si="228"/>
        <v>Remote</v>
      </c>
      <c r="I3708" t="s">
        <v>35</v>
      </c>
      <c r="J3708" t="str">
        <f t="shared" si="229"/>
        <v>0-2 yrs</v>
      </c>
      <c r="K3708">
        <f t="shared" ca="1" si="231"/>
        <v>1</v>
      </c>
      <c r="L3708" t="s">
        <v>27</v>
      </c>
      <c r="M3708">
        <v>0</v>
      </c>
      <c r="N3708">
        <v>1</v>
      </c>
      <c r="O3708">
        <v>1</v>
      </c>
      <c r="P3708">
        <v>1</v>
      </c>
      <c r="Q3708">
        <v>1</v>
      </c>
      <c r="R3708">
        <f>SUM(M3708:N3708:O3708:P3708:Q3708)</f>
        <v>4</v>
      </c>
      <c r="S3708" s="1">
        <v>126735</v>
      </c>
      <c r="T3708" s="1" t="str">
        <f t="shared" si="230"/>
        <v>High</v>
      </c>
      <c r="U3708">
        <v>7</v>
      </c>
      <c r="V3708">
        <v>2026</v>
      </c>
      <c r="W3708" t="s">
        <v>28</v>
      </c>
      <c r="X3708">
        <v>7</v>
      </c>
    </row>
    <row r="3709" spans="1:24" x14ac:dyDescent="0.3">
      <c r="A3709">
        <v>3708</v>
      </c>
      <c r="B3709" t="s">
        <v>36</v>
      </c>
      <c r="C3709" t="str">
        <f>_xlfn.XLOOKUP(B3709,Lookup_table!B:B,Lookup_table!C:C)</f>
        <v>Data</v>
      </c>
      <c r="D3709" t="s">
        <v>37</v>
      </c>
      <c r="E3709" t="s">
        <v>32</v>
      </c>
      <c r="F3709" t="s">
        <v>51</v>
      </c>
      <c r="G3709" t="s">
        <v>17</v>
      </c>
      <c r="H3709" t="str">
        <f t="shared" si="228"/>
        <v>Remote</v>
      </c>
      <c r="I3709" t="s">
        <v>18</v>
      </c>
      <c r="J3709" t="str">
        <f t="shared" si="229"/>
        <v>7+ yrs</v>
      </c>
      <c r="K3709">
        <f t="shared" ca="1" si="231"/>
        <v>7</v>
      </c>
      <c r="L3709" t="s">
        <v>19</v>
      </c>
      <c r="M3709">
        <v>1</v>
      </c>
      <c r="N3709">
        <v>1</v>
      </c>
      <c r="O3709">
        <v>0</v>
      </c>
      <c r="P3709">
        <v>0</v>
      </c>
      <c r="Q3709">
        <v>1</v>
      </c>
      <c r="R3709">
        <f>SUM(M3709:N3709:O3709:P3709:Q3709)</f>
        <v>3</v>
      </c>
      <c r="S3709" s="1">
        <v>106606</v>
      </c>
      <c r="T3709" s="1" t="str">
        <f t="shared" si="230"/>
        <v>Medium</v>
      </c>
      <c r="U3709">
        <v>3</v>
      </c>
      <c r="V3709">
        <v>2020</v>
      </c>
      <c r="W3709" t="s">
        <v>28</v>
      </c>
      <c r="X3709">
        <v>8</v>
      </c>
    </row>
    <row r="3710" spans="1:24" x14ac:dyDescent="0.3">
      <c r="A3710">
        <v>3709</v>
      </c>
      <c r="B3710" t="s">
        <v>50</v>
      </c>
      <c r="C3710" t="str">
        <f>_xlfn.XLOOKUP(B3710,Lookup_table!B:B,Lookup_table!C:C)</f>
        <v>AI</v>
      </c>
      <c r="D3710" t="s">
        <v>14</v>
      </c>
      <c r="E3710" t="s">
        <v>32</v>
      </c>
      <c r="F3710" t="s">
        <v>43</v>
      </c>
      <c r="G3710" t="s">
        <v>30</v>
      </c>
      <c r="H3710" t="str">
        <f t="shared" si="228"/>
        <v>Onsite/Hybrid</v>
      </c>
      <c r="I3710" t="s">
        <v>18</v>
      </c>
      <c r="J3710" t="str">
        <f t="shared" si="229"/>
        <v>7+ yrs</v>
      </c>
      <c r="K3710">
        <f t="shared" ca="1" si="231"/>
        <v>12</v>
      </c>
      <c r="L3710" t="s">
        <v>39</v>
      </c>
      <c r="M3710">
        <v>0</v>
      </c>
      <c r="N3710">
        <v>1</v>
      </c>
      <c r="O3710">
        <v>0</v>
      </c>
      <c r="P3710">
        <v>1</v>
      </c>
      <c r="Q3710">
        <v>0</v>
      </c>
      <c r="R3710">
        <f>SUM(M3710:N3710:O3710:P3710:Q3710)</f>
        <v>2</v>
      </c>
      <c r="S3710" s="1">
        <v>152894</v>
      </c>
      <c r="T3710" s="1" t="str">
        <f t="shared" si="230"/>
        <v>High</v>
      </c>
      <c r="U3710">
        <v>4</v>
      </c>
      <c r="V3710">
        <v>2020</v>
      </c>
      <c r="W3710" t="s">
        <v>34</v>
      </c>
      <c r="X3710">
        <v>5</v>
      </c>
    </row>
    <row r="3711" spans="1:24" x14ac:dyDescent="0.3">
      <c r="A3711">
        <v>3710</v>
      </c>
      <c r="B3711" t="s">
        <v>33</v>
      </c>
      <c r="C3711" t="str">
        <f>_xlfn.XLOOKUP(B3711,Lookup_table!B:B,Lookup_table!C:C)</f>
        <v>Data</v>
      </c>
      <c r="D3711" t="s">
        <v>14</v>
      </c>
      <c r="E3711" t="s">
        <v>23</v>
      </c>
      <c r="F3711" t="s">
        <v>44</v>
      </c>
      <c r="G3711" t="s">
        <v>17</v>
      </c>
      <c r="H3711" t="str">
        <f t="shared" si="228"/>
        <v>Remote</v>
      </c>
      <c r="I3711" t="s">
        <v>35</v>
      </c>
      <c r="J3711" t="str">
        <f t="shared" si="229"/>
        <v>0-2 yrs</v>
      </c>
      <c r="K3711">
        <f t="shared" ca="1" si="231"/>
        <v>1</v>
      </c>
      <c r="L3711" t="s">
        <v>27</v>
      </c>
      <c r="M3711">
        <v>1</v>
      </c>
      <c r="N3711">
        <v>1</v>
      </c>
      <c r="O3711">
        <v>1</v>
      </c>
      <c r="P3711">
        <v>1</v>
      </c>
      <c r="Q3711">
        <v>1</v>
      </c>
      <c r="R3711">
        <f>SUM(M3711:N3711:O3711:P3711:Q3711)</f>
        <v>5</v>
      </c>
      <c r="S3711" s="1">
        <v>85745</v>
      </c>
      <c r="T3711" s="1" t="str">
        <f t="shared" si="230"/>
        <v>Medium</v>
      </c>
      <c r="U3711">
        <v>3</v>
      </c>
      <c r="V3711">
        <v>2023</v>
      </c>
      <c r="W3711" t="s">
        <v>28</v>
      </c>
      <c r="X3711">
        <v>7</v>
      </c>
    </row>
    <row r="3712" spans="1:24" x14ac:dyDescent="0.3">
      <c r="A3712">
        <v>3711</v>
      </c>
      <c r="B3712" t="s">
        <v>36</v>
      </c>
      <c r="C3712" t="str">
        <f>_xlfn.XLOOKUP(B3712,Lookup_table!B:B,Lookup_table!C:C)</f>
        <v>Data</v>
      </c>
      <c r="D3712" t="s">
        <v>34</v>
      </c>
      <c r="E3712" t="s">
        <v>38</v>
      </c>
      <c r="F3712" t="s">
        <v>51</v>
      </c>
      <c r="G3712" t="s">
        <v>25</v>
      </c>
      <c r="H3712" t="str">
        <f t="shared" si="228"/>
        <v>Onsite/Hybrid</v>
      </c>
      <c r="I3712" t="s">
        <v>18</v>
      </c>
      <c r="J3712" t="str">
        <f t="shared" si="229"/>
        <v>7+ yrs</v>
      </c>
      <c r="K3712">
        <f t="shared" ca="1" si="231"/>
        <v>13</v>
      </c>
      <c r="L3712" t="s">
        <v>39</v>
      </c>
      <c r="M3712">
        <v>0</v>
      </c>
      <c r="N3712">
        <v>0</v>
      </c>
      <c r="O3712">
        <v>0</v>
      </c>
      <c r="P3712">
        <v>1</v>
      </c>
      <c r="Q3712">
        <v>1</v>
      </c>
      <c r="R3712">
        <f>SUM(M3712:N3712:O3712:P3712:Q3712)</f>
        <v>2</v>
      </c>
      <c r="S3712" s="1">
        <v>122663</v>
      </c>
      <c r="T3712" s="1" t="str">
        <f t="shared" si="230"/>
        <v>High</v>
      </c>
      <c r="U3712">
        <v>11</v>
      </c>
      <c r="V3712">
        <v>2022</v>
      </c>
      <c r="W3712" t="s">
        <v>28</v>
      </c>
      <c r="X3712">
        <v>9</v>
      </c>
    </row>
    <row r="3713" spans="1:24" x14ac:dyDescent="0.3">
      <c r="A3713">
        <v>3712</v>
      </c>
      <c r="B3713" t="s">
        <v>33</v>
      </c>
      <c r="C3713" t="str">
        <f>_xlfn.XLOOKUP(B3713,Lookup_table!B:B,Lookup_table!C:C)</f>
        <v>Data</v>
      </c>
      <c r="D3713" t="s">
        <v>22</v>
      </c>
      <c r="E3713" t="s">
        <v>40</v>
      </c>
      <c r="F3713" t="s">
        <v>43</v>
      </c>
      <c r="G3713" t="s">
        <v>25</v>
      </c>
      <c r="H3713" t="str">
        <f t="shared" si="228"/>
        <v>Onsite/Hybrid</v>
      </c>
      <c r="I3713" t="s">
        <v>26</v>
      </c>
      <c r="J3713" t="str">
        <f t="shared" si="229"/>
        <v>3-6 yrs</v>
      </c>
      <c r="K3713">
        <f t="shared" ca="1" si="231"/>
        <v>4</v>
      </c>
      <c r="L3713" t="s">
        <v>19</v>
      </c>
      <c r="M3713">
        <v>0</v>
      </c>
      <c r="N3713">
        <v>0</v>
      </c>
      <c r="O3713">
        <v>1</v>
      </c>
      <c r="P3713">
        <v>0</v>
      </c>
      <c r="Q3713">
        <v>0</v>
      </c>
      <c r="R3713">
        <f>SUM(M3713:N3713:O3713:P3713:Q3713)</f>
        <v>1</v>
      </c>
      <c r="S3713" s="1">
        <v>108881</v>
      </c>
      <c r="T3713" s="1" t="str">
        <f t="shared" si="230"/>
        <v>Medium</v>
      </c>
      <c r="U3713">
        <v>2</v>
      </c>
      <c r="V3713">
        <v>2024</v>
      </c>
      <c r="W3713" t="s">
        <v>34</v>
      </c>
      <c r="X3713">
        <v>1</v>
      </c>
    </row>
    <row r="3714" spans="1:24" x14ac:dyDescent="0.3">
      <c r="A3714">
        <v>3713</v>
      </c>
      <c r="B3714" t="s">
        <v>31</v>
      </c>
      <c r="C3714" t="str">
        <f>_xlfn.XLOOKUP(B3714,Lookup_table!B:B,Lookup_table!C:C)</f>
        <v>Business</v>
      </c>
      <c r="D3714" t="s">
        <v>14</v>
      </c>
      <c r="E3714" t="s">
        <v>23</v>
      </c>
      <c r="F3714" t="s">
        <v>16</v>
      </c>
      <c r="G3714" t="s">
        <v>25</v>
      </c>
      <c r="H3714" t="str">
        <f t="shared" ref="H3714:H3777" si="232">IF(G3714="Remote","Remote","Onsite/Hybrid")</f>
        <v>Onsite/Hybrid</v>
      </c>
      <c r="I3714" t="s">
        <v>18</v>
      </c>
      <c r="J3714" t="str">
        <f t="shared" ref="J3714:J3777" si="233">IF(I3714="Entry","0-2 yrs",IF(I3714="Mid","3-6 yrs","7+ yrs"))</f>
        <v>7+ yrs</v>
      </c>
      <c r="K3714">
        <f t="shared" ca="1" si="231"/>
        <v>15</v>
      </c>
      <c r="L3714" t="s">
        <v>39</v>
      </c>
      <c r="M3714">
        <v>1</v>
      </c>
      <c r="N3714">
        <v>0</v>
      </c>
      <c r="O3714">
        <v>0</v>
      </c>
      <c r="P3714">
        <v>0</v>
      </c>
      <c r="Q3714">
        <v>0</v>
      </c>
      <c r="R3714">
        <f>SUM(M3714:N3714:O3714:P3714:Q3714)</f>
        <v>1</v>
      </c>
      <c r="S3714" s="1">
        <v>96492</v>
      </c>
      <c r="T3714" s="1" t="str">
        <f t="shared" ref="T3714:T3777" si="234">IF(S3714&lt;=70000,"Low",IF(S3714&lt;=120000,"Medium","High"))</f>
        <v>Medium</v>
      </c>
      <c r="U3714">
        <v>5</v>
      </c>
      <c r="V3714">
        <v>2026</v>
      </c>
      <c r="W3714" t="s">
        <v>28</v>
      </c>
      <c r="X3714">
        <v>8</v>
      </c>
    </row>
    <row r="3715" spans="1:24" x14ac:dyDescent="0.3">
      <c r="A3715">
        <v>3714</v>
      </c>
      <c r="B3715" t="s">
        <v>41</v>
      </c>
      <c r="C3715" t="str">
        <f>_xlfn.XLOOKUP(B3715,Lookup_table!B:B,Lookup_table!C:C)</f>
        <v>Data</v>
      </c>
      <c r="D3715" t="s">
        <v>34</v>
      </c>
      <c r="E3715" t="s">
        <v>32</v>
      </c>
      <c r="F3715" t="s">
        <v>52</v>
      </c>
      <c r="G3715" t="s">
        <v>17</v>
      </c>
      <c r="H3715" t="str">
        <f t="shared" si="232"/>
        <v>Remote</v>
      </c>
      <c r="I3715" t="s">
        <v>35</v>
      </c>
      <c r="J3715" t="str">
        <f t="shared" si="233"/>
        <v>0-2 yrs</v>
      </c>
      <c r="K3715">
        <f t="shared" ref="K3715:K3778" ca="1" si="235">IF(J3715="0-2 yrs",RANDBETWEEN(0,2),IF(J3715="3-6 yrs", RANDBETWEEN(3,6),IF(J3715="7+ yrs", RANDBETWEEN(7,15)," ")))</f>
        <v>2</v>
      </c>
      <c r="L3715" t="s">
        <v>19</v>
      </c>
      <c r="M3715">
        <v>0</v>
      </c>
      <c r="N3715">
        <v>0</v>
      </c>
      <c r="O3715">
        <v>1</v>
      </c>
      <c r="P3715">
        <v>0</v>
      </c>
      <c r="Q3715">
        <v>0</v>
      </c>
      <c r="R3715">
        <f>SUM(M3715:N3715:O3715:P3715:Q3715)</f>
        <v>1</v>
      </c>
      <c r="S3715" s="1">
        <v>69715</v>
      </c>
      <c r="T3715" s="1" t="str">
        <f t="shared" si="234"/>
        <v>Low</v>
      </c>
      <c r="U3715">
        <v>5</v>
      </c>
      <c r="V3715">
        <v>2023</v>
      </c>
      <c r="W3715" t="s">
        <v>28</v>
      </c>
      <c r="X3715">
        <v>8</v>
      </c>
    </row>
    <row r="3716" spans="1:24" x14ac:dyDescent="0.3">
      <c r="A3716">
        <v>3715</v>
      </c>
      <c r="B3716" t="s">
        <v>50</v>
      </c>
      <c r="C3716" t="str">
        <f>_xlfn.XLOOKUP(B3716,Lookup_table!B:B,Lookup_table!C:C)</f>
        <v>AI</v>
      </c>
      <c r="D3716" t="s">
        <v>14</v>
      </c>
      <c r="E3716" t="s">
        <v>42</v>
      </c>
      <c r="F3716" t="s">
        <v>52</v>
      </c>
      <c r="G3716" t="s">
        <v>25</v>
      </c>
      <c r="H3716" t="str">
        <f t="shared" si="232"/>
        <v>Onsite/Hybrid</v>
      </c>
      <c r="I3716" t="s">
        <v>18</v>
      </c>
      <c r="J3716" t="str">
        <f t="shared" si="233"/>
        <v>7+ yrs</v>
      </c>
      <c r="K3716">
        <f t="shared" ca="1" si="235"/>
        <v>10</v>
      </c>
      <c r="L3716" t="s">
        <v>19</v>
      </c>
      <c r="M3716">
        <v>0</v>
      </c>
      <c r="N3716">
        <v>1</v>
      </c>
      <c r="O3716">
        <v>1</v>
      </c>
      <c r="P3716">
        <v>1</v>
      </c>
      <c r="Q3716">
        <v>1</v>
      </c>
      <c r="R3716">
        <f>SUM(M3716:N3716:O3716:P3716:Q3716)</f>
        <v>4</v>
      </c>
      <c r="S3716" s="1">
        <v>177803</v>
      </c>
      <c r="T3716" s="1" t="str">
        <f t="shared" si="234"/>
        <v>High</v>
      </c>
      <c r="U3716">
        <v>12</v>
      </c>
      <c r="V3716">
        <v>2020</v>
      </c>
      <c r="W3716" t="s">
        <v>28</v>
      </c>
      <c r="X3716">
        <v>7</v>
      </c>
    </row>
    <row r="3717" spans="1:24" x14ac:dyDescent="0.3">
      <c r="A3717">
        <v>3716</v>
      </c>
      <c r="B3717" t="s">
        <v>31</v>
      </c>
      <c r="C3717" t="str">
        <f>_xlfn.XLOOKUP(B3717,Lookup_table!B:B,Lookup_table!C:C)</f>
        <v>Business</v>
      </c>
      <c r="D3717" t="s">
        <v>34</v>
      </c>
      <c r="E3717" t="s">
        <v>38</v>
      </c>
      <c r="F3717" t="s">
        <v>52</v>
      </c>
      <c r="G3717" t="s">
        <v>30</v>
      </c>
      <c r="H3717" t="str">
        <f t="shared" si="232"/>
        <v>Onsite/Hybrid</v>
      </c>
      <c r="I3717" t="s">
        <v>35</v>
      </c>
      <c r="J3717" t="str">
        <f t="shared" si="233"/>
        <v>0-2 yrs</v>
      </c>
      <c r="K3717">
        <f t="shared" ca="1" si="235"/>
        <v>2</v>
      </c>
      <c r="L3717" t="s">
        <v>27</v>
      </c>
      <c r="M3717">
        <v>1</v>
      </c>
      <c r="N3717">
        <v>1</v>
      </c>
      <c r="O3717">
        <v>0</v>
      </c>
      <c r="P3717">
        <v>1</v>
      </c>
      <c r="Q3717">
        <v>1</v>
      </c>
      <c r="R3717">
        <f>SUM(M3717:N3717:O3717:P3717:Q3717)</f>
        <v>4</v>
      </c>
      <c r="S3717" s="1">
        <v>77818</v>
      </c>
      <c r="T3717" s="1" t="str">
        <f t="shared" si="234"/>
        <v>Medium</v>
      </c>
      <c r="U3717">
        <v>3</v>
      </c>
      <c r="V3717">
        <v>2024</v>
      </c>
      <c r="W3717" t="s">
        <v>28</v>
      </c>
      <c r="X3717">
        <v>7</v>
      </c>
    </row>
    <row r="3718" spans="1:24" x14ac:dyDescent="0.3">
      <c r="A3718">
        <v>3717</v>
      </c>
      <c r="B3718" t="s">
        <v>41</v>
      </c>
      <c r="C3718" t="str">
        <f>_xlfn.XLOOKUP(B3718,Lookup_table!B:B,Lookup_table!C:C)</f>
        <v>Data</v>
      </c>
      <c r="D3718" t="s">
        <v>37</v>
      </c>
      <c r="E3718" t="s">
        <v>32</v>
      </c>
      <c r="F3718" t="s">
        <v>43</v>
      </c>
      <c r="G3718" t="s">
        <v>25</v>
      </c>
      <c r="H3718" t="str">
        <f t="shared" si="232"/>
        <v>Onsite/Hybrid</v>
      </c>
      <c r="I3718" t="s">
        <v>35</v>
      </c>
      <c r="J3718" t="str">
        <f t="shared" si="233"/>
        <v>0-2 yrs</v>
      </c>
      <c r="K3718">
        <f t="shared" ca="1" si="235"/>
        <v>2</v>
      </c>
      <c r="L3718" t="s">
        <v>27</v>
      </c>
      <c r="M3718">
        <v>0</v>
      </c>
      <c r="N3718">
        <v>1</v>
      </c>
      <c r="O3718">
        <v>0</v>
      </c>
      <c r="P3718">
        <v>1</v>
      </c>
      <c r="Q3718">
        <v>1</v>
      </c>
      <c r="R3718">
        <f>SUM(M3718:N3718:O3718:P3718:Q3718)</f>
        <v>3</v>
      </c>
      <c r="S3718" s="1">
        <v>79490</v>
      </c>
      <c r="T3718" s="1" t="str">
        <f t="shared" si="234"/>
        <v>Medium</v>
      </c>
      <c r="U3718">
        <v>4</v>
      </c>
      <c r="V3718">
        <v>2022</v>
      </c>
      <c r="W3718" t="s">
        <v>20</v>
      </c>
      <c r="X3718">
        <v>1</v>
      </c>
    </row>
    <row r="3719" spans="1:24" x14ac:dyDescent="0.3">
      <c r="A3719">
        <v>3718</v>
      </c>
      <c r="B3719" t="s">
        <v>33</v>
      </c>
      <c r="C3719" t="str">
        <f>_xlfn.XLOOKUP(B3719,Lookup_table!B:B,Lookup_table!C:C)</f>
        <v>Data</v>
      </c>
      <c r="D3719" t="s">
        <v>37</v>
      </c>
      <c r="E3719" t="s">
        <v>23</v>
      </c>
      <c r="F3719" t="s">
        <v>43</v>
      </c>
      <c r="G3719" t="s">
        <v>30</v>
      </c>
      <c r="H3719" t="str">
        <f t="shared" si="232"/>
        <v>Onsite/Hybrid</v>
      </c>
      <c r="I3719" t="s">
        <v>35</v>
      </c>
      <c r="J3719" t="str">
        <f t="shared" si="233"/>
        <v>0-2 yrs</v>
      </c>
      <c r="K3719">
        <f t="shared" ca="1" si="235"/>
        <v>1</v>
      </c>
      <c r="L3719" t="s">
        <v>27</v>
      </c>
      <c r="M3719">
        <v>1</v>
      </c>
      <c r="N3719">
        <v>1</v>
      </c>
      <c r="O3719">
        <v>1</v>
      </c>
      <c r="P3719">
        <v>1</v>
      </c>
      <c r="Q3719">
        <v>1</v>
      </c>
      <c r="R3719">
        <f>SUM(M3719:N3719:O3719:P3719:Q3719)</f>
        <v>5</v>
      </c>
      <c r="S3719" s="1">
        <v>87556</v>
      </c>
      <c r="T3719" s="1" t="str">
        <f t="shared" si="234"/>
        <v>Medium</v>
      </c>
      <c r="U3719">
        <v>5</v>
      </c>
      <c r="V3719">
        <v>2021</v>
      </c>
      <c r="W3719" t="s">
        <v>28</v>
      </c>
      <c r="X3719">
        <v>3</v>
      </c>
    </row>
    <row r="3720" spans="1:24" x14ac:dyDescent="0.3">
      <c r="A3720">
        <v>3719</v>
      </c>
      <c r="B3720" t="s">
        <v>36</v>
      </c>
      <c r="C3720" t="str">
        <f>_xlfn.XLOOKUP(B3720,Lookup_table!B:B,Lookup_table!C:C)</f>
        <v>Data</v>
      </c>
      <c r="D3720" t="s">
        <v>22</v>
      </c>
      <c r="E3720" t="s">
        <v>42</v>
      </c>
      <c r="F3720" t="s">
        <v>16</v>
      </c>
      <c r="G3720" t="s">
        <v>30</v>
      </c>
      <c r="H3720" t="str">
        <f t="shared" si="232"/>
        <v>Onsite/Hybrid</v>
      </c>
      <c r="I3720" t="s">
        <v>18</v>
      </c>
      <c r="J3720" t="str">
        <f t="shared" si="233"/>
        <v>7+ yrs</v>
      </c>
      <c r="K3720">
        <f t="shared" ca="1" si="235"/>
        <v>10</v>
      </c>
      <c r="L3720" t="s">
        <v>19</v>
      </c>
      <c r="M3720">
        <v>0</v>
      </c>
      <c r="N3720">
        <v>0</v>
      </c>
      <c r="O3720">
        <v>0</v>
      </c>
      <c r="P3720">
        <v>0</v>
      </c>
      <c r="Q3720">
        <v>1</v>
      </c>
      <c r="R3720">
        <f>SUM(M3720:N3720:O3720:P3720:Q3720)</f>
        <v>1</v>
      </c>
      <c r="S3720" s="1">
        <v>134795</v>
      </c>
      <c r="T3720" s="1" t="str">
        <f t="shared" si="234"/>
        <v>High</v>
      </c>
      <c r="U3720">
        <v>4</v>
      </c>
      <c r="V3720">
        <v>2020</v>
      </c>
      <c r="W3720" t="s">
        <v>34</v>
      </c>
      <c r="X3720">
        <v>4</v>
      </c>
    </row>
    <row r="3721" spans="1:24" x14ac:dyDescent="0.3">
      <c r="A3721">
        <v>3720</v>
      </c>
      <c r="B3721" t="s">
        <v>33</v>
      </c>
      <c r="C3721" t="str">
        <f>_xlfn.XLOOKUP(B3721,Lookup_table!B:B,Lookup_table!C:C)</f>
        <v>Data</v>
      </c>
      <c r="D3721" t="s">
        <v>34</v>
      </c>
      <c r="E3721" t="s">
        <v>15</v>
      </c>
      <c r="F3721" t="s">
        <v>44</v>
      </c>
      <c r="G3721" t="s">
        <v>30</v>
      </c>
      <c r="H3721" t="str">
        <f t="shared" si="232"/>
        <v>Onsite/Hybrid</v>
      </c>
      <c r="I3721" t="s">
        <v>18</v>
      </c>
      <c r="J3721" t="str">
        <f t="shared" si="233"/>
        <v>7+ yrs</v>
      </c>
      <c r="K3721">
        <f t="shared" ca="1" si="235"/>
        <v>10</v>
      </c>
      <c r="L3721" t="s">
        <v>27</v>
      </c>
      <c r="M3721">
        <v>0</v>
      </c>
      <c r="N3721">
        <v>0</v>
      </c>
      <c r="O3721">
        <v>1</v>
      </c>
      <c r="P3721">
        <v>0</v>
      </c>
      <c r="Q3721">
        <v>0</v>
      </c>
      <c r="R3721">
        <f>SUM(M3721:N3721:O3721:P3721:Q3721)</f>
        <v>1</v>
      </c>
      <c r="S3721" s="1">
        <v>114050</v>
      </c>
      <c r="T3721" s="1" t="str">
        <f t="shared" si="234"/>
        <v>Medium</v>
      </c>
      <c r="U3721">
        <v>3</v>
      </c>
      <c r="V3721">
        <v>2021</v>
      </c>
      <c r="W3721" t="s">
        <v>20</v>
      </c>
      <c r="X3721">
        <v>1</v>
      </c>
    </row>
    <row r="3722" spans="1:24" x14ac:dyDescent="0.3">
      <c r="A3722">
        <v>3721</v>
      </c>
      <c r="B3722" t="s">
        <v>33</v>
      </c>
      <c r="C3722" t="str">
        <f>_xlfn.XLOOKUP(B3722,Lookup_table!B:B,Lookup_table!C:C)</f>
        <v>Data</v>
      </c>
      <c r="D3722" t="s">
        <v>22</v>
      </c>
      <c r="E3722" t="s">
        <v>23</v>
      </c>
      <c r="F3722" t="s">
        <v>29</v>
      </c>
      <c r="G3722" t="s">
        <v>25</v>
      </c>
      <c r="H3722" t="str">
        <f t="shared" si="232"/>
        <v>Onsite/Hybrid</v>
      </c>
      <c r="I3722" t="s">
        <v>26</v>
      </c>
      <c r="J3722" t="str">
        <f t="shared" si="233"/>
        <v>3-6 yrs</v>
      </c>
      <c r="K3722">
        <f t="shared" ca="1" si="235"/>
        <v>3</v>
      </c>
      <c r="L3722" t="s">
        <v>27</v>
      </c>
      <c r="M3722">
        <v>1</v>
      </c>
      <c r="N3722">
        <v>1</v>
      </c>
      <c r="O3722">
        <v>1</v>
      </c>
      <c r="P3722">
        <v>0</v>
      </c>
      <c r="Q3722">
        <v>0</v>
      </c>
      <c r="R3722">
        <f>SUM(M3722:N3722:O3722:P3722:Q3722)</f>
        <v>3</v>
      </c>
      <c r="S3722" s="1">
        <v>112650</v>
      </c>
      <c r="T3722" s="1" t="str">
        <f t="shared" si="234"/>
        <v>Medium</v>
      </c>
      <c r="U3722">
        <v>11</v>
      </c>
      <c r="V3722">
        <v>2024</v>
      </c>
      <c r="W3722" t="s">
        <v>34</v>
      </c>
      <c r="X3722">
        <v>2</v>
      </c>
    </row>
    <row r="3723" spans="1:24" x14ac:dyDescent="0.3">
      <c r="A3723">
        <v>3722</v>
      </c>
      <c r="B3723" t="s">
        <v>31</v>
      </c>
      <c r="C3723" t="str">
        <f>_xlfn.XLOOKUP(B3723,Lookup_table!B:B,Lookup_table!C:C)</f>
        <v>Business</v>
      </c>
      <c r="D3723" t="s">
        <v>14</v>
      </c>
      <c r="E3723" t="s">
        <v>32</v>
      </c>
      <c r="F3723" t="s">
        <v>44</v>
      </c>
      <c r="G3723" t="s">
        <v>25</v>
      </c>
      <c r="H3723" t="str">
        <f t="shared" si="232"/>
        <v>Onsite/Hybrid</v>
      </c>
      <c r="I3723" t="s">
        <v>35</v>
      </c>
      <c r="J3723" t="str">
        <f t="shared" si="233"/>
        <v>0-2 yrs</v>
      </c>
      <c r="K3723">
        <f t="shared" ca="1" si="235"/>
        <v>0</v>
      </c>
      <c r="L3723" t="s">
        <v>27</v>
      </c>
      <c r="M3723">
        <v>1</v>
      </c>
      <c r="N3723">
        <v>0</v>
      </c>
      <c r="O3723">
        <v>0</v>
      </c>
      <c r="P3723">
        <v>0</v>
      </c>
      <c r="Q3723">
        <v>1</v>
      </c>
      <c r="R3723">
        <f>SUM(M3723:N3723:O3723:P3723:Q3723)</f>
        <v>2</v>
      </c>
      <c r="S3723" s="1">
        <v>57951</v>
      </c>
      <c r="T3723" s="1" t="str">
        <f t="shared" si="234"/>
        <v>Low</v>
      </c>
      <c r="U3723">
        <v>6</v>
      </c>
      <c r="V3723">
        <v>2020</v>
      </c>
      <c r="W3723" t="s">
        <v>28</v>
      </c>
      <c r="X3723">
        <v>8</v>
      </c>
    </row>
    <row r="3724" spans="1:24" x14ac:dyDescent="0.3">
      <c r="A3724">
        <v>3723</v>
      </c>
      <c r="B3724" t="s">
        <v>21</v>
      </c>
      <c r="C3724" t="str">
        <f>_xlfn.XLOOKUP(B3724,Lookup_table!B:B,Lookup_table!C:C)</f>
        <v>AI</v>
      </c>
      <c r="D3724" t="s">
        <v>14</v>
      </c>
      <c r="E3724" t="s">
        <v>38</v>
      </c>
      <c r="F3724" t="s">
        <v>29</v>
      </c>
      <c r="G3724" t="s">
        <v>17</v>
      </c>
      <c r="H3724" t="str">
        <f t="shared" si="232"/>
        <v>Remote</v>
      </c>
      <c r="I3724" t="s">
        <v>35</v>
      </c>
      <c r="J3724" t="str">
        <f t="shared" si="233"/>
        <v>0-2 yrs</v>
      </c>
      <c r="K3724">
        <f t="shared" ca="1" si="235"/>
        <v>1</v>
      </c>
      <c r="L3724" t="s">
        <v>39</v>
      </c>
      <c r="M3724">
        <v>0</v>
      </c>
      <c r="N3724">
        <v>1</v>
      </c>
      <c r="O3724">
        <v>1</v>
      </c>
      <c r="P3724">
        <v>1</v>
      </c>
      <c r="Q3724">
        <v>0</v>
      </c>
      <c r="R3724">
        <f>SUM(M3724:N3724:O3724:P3724:Q3724)</f>
        <v>3</v>
      </c>
      <c r="S3724" s="1">
        <v>116750</v>
      </c>
      <c r="T3724" s="1" t="str">
        <f t="shared" si="234"/>
        <v>Medium</v>
      </c>
      <c r="U3724">
        <v>7</v>
      </c>
      <c r="V3724">
        <v>2025</v>
      </c>
      <c r="W3724" t="s">
        <v>28</v>
      </c>
      <c r="X3724">
        <v>2</v>
      </c>
    </row>
    <row r="3725" spans="1:24" x14ac:dyDescent="0.3">
      <c r="A3725">
        <v>3724</v>
      </c>
      <c r="B3725" t="s">
        <v>33</v>
      </c>
      <c r="C3725" t="str">
        <f>_xlfn.XLOOKUP(B3725,Lookup_table!B:B,Lookup_table!C:C)</f>
        <v>Data</v>
      </c>
      <c r="D3725" t="s">
        <v>34</v>
      </c>
      <c r="E3725" t="s">
        <v>40</v>
      </c>
      <c r="F3725" t="s">
        <v>51</v>
      </c>
      <c r="G3725" t="s">
        <v>17</v>
      </c>
      <c r="H3725" t="str">
        <f t="shared" si="232"/>
        <v>Remote</v>
      </c>
      <c r="I3725" t="s">
        <v>26</v>
      </c>
      <c r="J3725" t="str">
        <f t="shared" si="233"/>
        <v>3-6 yrs</v>
      </c>
      <c r="K3725">
        <f t="shared" ca="1" si="235"/>
        <v>6</v>
      </c>
      <c r="L3725" t="s">
        <v>19</v>
      </c>
      <c r="M3725">
        <v>1</v>
      </c>
      <c r="N3725">
        <v>1</v>
      </c>
      <c r="O3725">
        <v>1</v>
      </c>
      <c r="P3725">
        <v>0</v>
      </c>
      <c r="Q3725">
        <v>0</v>
      </c>
      <c r="R3725">
        <f>SUM(M3725:N3725:O3725:P3725:Q3725)</f>
        <v>3</v>
      </c>
      <c r="S3725" s="1">
        <v>91745</v>
      </c>
      <c r="T3725" s="1" t="str">
        <f t="shared" si="234"/>
        <v>Medium</v>
      </c>
      <c r="U3725">
        <v>7</v>
      </c>
      <c r="V3725">
        <v>2026</v>
      </c>
      <c r="W3725" t="s">
        <v>28</v>
      </c>
      <c r="X3725">
        <v>7</v>
      </c>
    </row>
    <row r="3726" spans="1:24" x14ac:dyDescent="0.3">
      <c r="A3726">
        <v>3725</v>
      </c>
      <c r="B3726" t="s">
        <v>50</v>
      </c>
      <c r="C3726" t="str">
        <f>_xlfn.XLOOKUP(B3726,Lookup_table!B:B,Lookup_table!C:C)</f>
        <v>AI</v>
      </c>
      <c r="D3726" t="s">
        <v>34</v>
      </c>
      <c r="E3726" t="s">
        <v>23</v>
      </c>
      <c r="F3726" t="s">
        <v>29</v>
      </c>
      <c r="G3726" t="s">
        <v>17</v>
      </c>
      <c r="H3726" t="str">
        <f t="shared" si="232"/>
        <v>Remote</v>
      </c>
      <c r="I3726" t="s">
        <v>18</v>
      </c>
      <c r="J3726" t="str">
        <f t="shared" si="233"/>
        <v>7+ yrs</v>
      </c>
      <c r="K3726">
        <f t="shared" ca="1" si="235"/>
        <v>7</v>
      </c>
      <c r="L3726" t="s">
        <v>27</v>
      </c>
      <c r="M3726">
        <v>1</v>
      </c>
      <c r="N3726">
        <v>1</v>
      </c>
      <c r="O3726">
        <v>1</v>
      </c>
      <c r="P3726">
        <v>0</v>
      </c>
      <c r="Q3726">
        <v>0</v>
      </c>
      <c r="R3726">
        <f>SUM(M3726:N3726:O3726:P3726:Q3726)</f>
        <v>3</v>
      </c>
      <c r="S3726" s="1">
        <v>150892</v>
      </c>
      <c r="T3726" s="1" t="str">
        <f t="shared" si="234"/>
        <v>High</v>
      </c>
      <c r="U3726">
        <v>7</v>
      </c>
      <c r="V3726">
        <v>2025</v>
      </c>
      <c r="W3726" t="s">
        <v>28</v>
      </c>
      <c r="X3726">
        <v>7</v>
      </c>
    </row>
    <row r="3727" spans="1:24" x14ac:dyDescent="0.3">
      <c r="A3727">
        <v>3726</v>
      </c>
      <c r="B3727" t="s">
        <v>50</v>
      </c>
      <c r="C3727" t="str">
        <f>_xlfn.XLOOKUP(B3727,Lookup_table!B:B,Lookup_table!C:C)</f>
        <v>AI</v>
      </c>
      <c r="D3727" t="s">
        <v>34</v>
      </c>
      <c r="E3727" t="s">
        <v>42</v>
      </c>
      <c r="F3727" t="s">
        <v>29</v>
      </c>
      <c r="G3727" t="s">
        <v>25</v>
      </c>
      <c r="H3727" t="str">
        <f t="shared" si="232"/>
        <v>Onsite/Hybrid</v>
      </c>
      <c r="I3727" t="s">
        <v>35</v>
      </c>
      <c r="J3727" t="str">
        <f t="shared" si="233"/>
        <v>0-2 yrs</v>
      </c>
      <c r="K3727">
        <f t="shared" ca="1" si="235"/>
        <v>1</v>
      </c>
      <c r="L3727" t="s">
        <v>39</v>
      </c>
      <c r="M3727">
        <v>1</v>
      </c>
      <c r="N3727">
        <v>1</v>
      </c>
      <c r="O3727">
        <v>0</v>
      </c>
      <c r="P3727">
        <v>1</v>
      </c>
      <c r="Q3727">
        <v>1</v>
      </c>
      <c r="R3727">
        <f>SUM(M3727:N3727:O3727:P3727:Q3727)</f>
        <v>4</v>
      </c>
      <c r="S3727" s="1">
        <v>113311</v>
      </c>
      <c r="T3727" s="1" t="str">
        <f t="shared" si="234"/>
        <v>Medium</v>
      </c>
      <c r="U3727">
        <v>2</v>
      </c>
      <c r="V3727">
        <v>2021</v>
      </c>
      <c r="W3727" t="s">
        <v>34</v>
      </c>
      <c r="X3727">
        <v>6</v>
      </c>
    </row>
    <row r="3728" spans="1:24" x14ac:dyDescent="0.3">
      <c r="A3728">
        <v>3727</v>
      </c>
      <c r="B3728" t="s">
        <v>50</v>
      </c>
      <c r="C3728" t="str">
        <f>_xlfn.XLOOKUP(B3728,Lookup_table!B:B,Lookup_table!C:C)</f>
        <v>AI</v>
      </c>
      <c r="D3728" t="s">
        <v>34</v>
      </c>
      <c r="E3728" t="s">
        <v>23</v>
      </c>
      <c r="F3728" t="s">
        <v>52</v>
      </c>
      <c r="G3728" t="s">
        <v>30</v>
      </c>
      <c r="H3728" t="str">
        <f t="shared" si="232"/>
        <v>Onsite/Hybrid</v>
      </c>
      <c r="I3728" t="s">
        <v>35</v>
      </c>
      <c r="J3728" t="str">
        <f t="shared" si="233"/>
        <v>0-2 yrs</v>
      </c>
      <c r="K3728">
        <f t="shared" ca="1" si="235"/>
        <v>0</v>
      </c>
      <c r="L3728" t="s">
        <v>39</v>
      </c>
      <c r="M3728">
        <v>0</v>
      </c>
      <c r="N3728">
        <v>0</v>
      </c>
      <c r="O3728">
        <v>0</v>
      </c>
      <c r="P3728">
        <v>0</v>
      </c>
      <c r="Q3728">
        <v>1</v>
      </c>
      <c r="R3728">
        <f>SUM(M3728:N3728:O3728:P3728:Q3728)</f>
        <v>1</v>
      </c>
      <c r="S3728" s="1">
        <v>104179</v>
      </c>
      <c r="T3728" s="1" t="str">
        <f t="shared" si="234"/>
        <v>Medium</v>
      </c>
      <c r="U3728">
        <v>4</v>
      </c>
      <c r="V3728">
        <v>2021</v>
      </c>
      <c r="W3728" t="s">
        <v>20</v>
      </c>
      <c r="X3728">
        <v>3</v>
      </c>
    </row>
    <row r="3729" spans="1:24" x14ac:dyDescent="0.3">
      <c r="A3729">
        <v>3728</v>
      </c>
      <c r="B3729" t="s">
        <v>36</v>
      </c>
      <c r="C3729" t="str">
        <f>_xlfn.XLOOKUP(B3729,Lookup_table!B:B,Lookup_table!C:C)</f>
        <v>Data</v>
      </c>
      <c r="D3729" t="s">
        <v>34</v>
      </c>
      <c r="E3729" t="s">
        <v>23</v>
      </c>
      <c r="F3729" t="s">
        <v>51</v>
      </c>
      <c r="G3729" t="s">
        <v>25</v>
      </c>
      <c r="H3729" t="str">
        <f t="shared" si="232"/>
        <v>Onsite/Hybrid</v>
      </c>
      <c r="I3729" t="s">
        <v>35</v>
      </c>
      <c r="J3729" t="str">
        <f t="shared" si="233"/>
        <v>0-2 yrs</v>
      </c>
      <c r="K3729">
        <f t="shared" ca="1" si="235"/>
        <v>2</v>
      </c>
      <c r="L3729" t="s">
        <v>27</v>
      </c>
      <c r="M3729">
        <v>1</v>
      </c>
      <c r="N3729">
        <v>1</v>
      </c>
      <c r="O3729">
        <v>1</v>
      </c>
      <c r="P3729">
        <v>0</v>
      </c>
      <c r="Q3729">
        <v>1</v>
      </c>
      <c r="R3729">
        <f>SUM(M3729:N3729:O3729:P3729:Q3729)</f>
        <v>4</v>
      </c>
      <c r="S3729" s="1">
        <v>70654</v>
      </c>
      <c r="T3729" s="1" t="str">
        <f t="shared" si="234"/>
        <v>Medium</v>
      </c>
      <c r="U3729">
        <v>1</v>
      </c>
      <c r="V3729">
        <v>2025</v>
      </c>
      <c r="W3729" t="s">
        <v>34</v>
      </c>
      <c r="X3729">
        <v>1</v>
      </c>
    </row>
    <row r="3730" spans="1:24" x14ac:dyDescent="0.3">
      <c r="A3730">
        <v>3729</v>
      </c>
      <c r="B3730" t="s">
        <v>31</v>
      </c>
      <c r="C3730" t="str">
        <f>_xlfn.XLOOKUP(B3730,Lookup_table!B:B,Lookup_table!C:C)</f>
        <v>Business</v>
      </c>
      <c r="D3730" t="s">
        <v>14</v>
      </c>
      <c r="E3730" t="s">
        <v>40</v>
      </c>
      <c r="F3730" t="s">
        <v>24</v>
      </c>
      <c r="G3730" t="s">
        <v>17</v>
      </c>
      <c r="H3730" t="str">
        <f t="shared" si="232"/>
        <v>Remote</v>
      </c>
      <c r="I3730" t="s">
        <v>35</v>
      </c>
      <c r="J3730" t="str">
        <f t="shared" si="233"/>
        <v>0-2 yrs</v>
      </c>
      <c r="K3730">
        <f t="shared" ca="1" si="235"/>
        <v>1</v>
      </c>
      <c r="L3730" t="s">
        <v>39</v>
      </c>
      <c r="M3730">
        <v>0</v>
      </c>
      <c r="N3730">
        <v>0</v>
      </c>
      <c r="O3730">
        <v>1</v>
      </c>
      <c r="P3730">
        <v>1</v>
      </c>
      <c r="Q3730">
        <v>0</v>
      </c>
      <c r="R3730">
        <f>SUM(M3730:N3730:O3730:P3730:Q3730)</f>
        <v>2</v>
      </c>
      <c r="S3730" s="1">
        <v>82350</v>
      </c>
      <c r="T3730" s="1" t="str">
        <f t="shared" si="234"/>
        <v>Medium</v>
      </c>
      <c r="U3730">
        <v>1</v>
      </c>
      <c r="V3730">
        <v>2020</v>
      </c>
      <c r="W3730" t="s">
        <v>28</v>
      </c>
      <c r="X3730">
        <v>9</v>
      </c>
    </row>
    <row r="3731" spans="1:24" x14ac:dyDescent="0.3">
      <c r="A3731">
        <v>3730</v>
      </c>
      <c r="B3731" t="s">
        <v>50</v>
      </c>
      <c r="C3731" t="str">
        <f>_xlfn.XLOOKUP(B3731,Lookup_table!B:B,Lookup_table!C:C)</f>
        <v>AI</v>
      </c>
      <c r="D3731" t="s">
        <v>22</v>
      </c>
      <c r="E3731" t="s">
        <v>32</v>
      </c>
      <c r="F3731" t="s">
        <v>16</v>
      </c>
      <c r="G3731" t="s">
        <v>30</v>
      </c>
      <c r="H3731" t="str">
        <f t="shared" si="232"/>
        <v>Onsite/Hybrid</v>
      </c>
      <c r="I3731" t="s">
        <v>26</v>
      </c>
      <c r="J3731" t="str">
        <f t="shared" si="233"/>
        <v>3-6 yrs</v>
      </c>
      <c r="K3731">
        <f t="shared" ca="1" si="235"/>
        <v>5</v>
      </c>
      <c r="L3731" t="s">
        <v>39</v>
      </c>
      <c r="M3731">
        <v>0</v>
      </c>
      <c r="N3731">
        <v>0</v>
      </c>
      <c r="O3731">
        <v>1</v>
      </c>
      <c r="P3731">
        <v>0</v>
      </c>
      <c r="Q3731">
        <v>1</v>
      </c>
      <c r="R3731">
        <f>SUM(M3731:N3731:O3731:P3731:Q3731)</f>
        <v>2</v>
      </c>
      <c r="S3731" s="1">
        <v>162335</v>
      </c>
      <c r="T3731" s="1" t="str">
        <f t="shared" si="234"/>
        <v>High</v>
      </c>
      <c r="U3731">
        <v>6</v>
      </c>
      <c r="V3731">
        <v>2020</v>
      </c>
      <c r="W3731" t="s">
        <v>28</v>
      </c>
      <c r="X3731">
        <v>9</v>
      </c>
    </row>
    <row r="3732" spans="1:24" x14ac:dyDescent="0.3">
      <c r="A3732">
        <v>3731</v>
      </c>
      <c r="B3732" t="s">
        <v>41</v>
      </c>
      <c r="C3732" t="str">
        <f>_xlfn.XLOOKUP(B3732,Lookup_table!B:B,Lookup_table!C:C)</f>
        <v>Data</v>
      </c>
      <c r="D3732" t="s">
        <v>22</v>
      </c>
      <c r="E3732" t="s">
        <v>38</v>
      </c>
      <c r="F3732" t="s">
        <v>44</v>
      </c>
      <c r="G3732" t="s">
        <v>30</v>
      </c>
      <c r="H3732" t="str">
        <f t="shared" si="232"/>
        <v>Onsite/Hybrid</v>
      </c>
      <c r="I3732" t="s">
        <v>26</v>
      </c>
      <c r="J3732" t="str">
        <f t="shared" si="233"/>
        <v>3-6 yrs</v>
      </c>
      <c r="K3732">
        <f t="shared" ca="1" si="235"/>
        <v>6</v>
      </c>
      <c r="L3732" t="s">
        <v>39</v>
      </c>
      <c r="M3732">
        <v>1</v>
      </c>
      <c r="N3732">
        <v>1</v>
      </c>
      <c r="O3732">
        <v>0</v>
      </c>
      <c r="P3732">
        <v>0</v>
      </c>
      <c r="Q3732">
        <v>1</v>
      </c>
      <c r="R3732">
        <f>SUM(M3732:N3732:O3732:P3732:Q3732)</f>
        <v>3</v>
      </c>
      <c r="S3732" s="1">
        <v>100246</v>
      </c>
      <c r="T3732" s="1" t="str">
        <f t="shared" si="234"/>
        <v>Medium</v>
      </c>
      <c r="U3732">
        <v>4</v>
      </c>
      <c r="V3732">
        <v>2022</v>
      </c>
      <c r="W3732" t="s">
        <v>20</v>
      </c>
      <c r="X3732">
        <v>3</v>
      </c>
    </row>
    <row r="3733" spans="1:24" x14ac:dyDescent="0.3">
      <c r="A3733">
        <v>3732</v>
      </c>
      <c r="B3733" t="s">
        <v>41</v>
      </c>
      <c r="C3733" t="str">
        <f>_xlfn.XLOOKUP(B3733,Lookup_table!B:B,Lookup_table!C:C)</f>
        <v>Data</v>
      </c>
      <c r="D3733" t="s">
        <v>14</v>
      </c>
      <c r="E3733" t="s">
        <v>23</v>
      </c>
      <c r="F3733" t="s">
        <v>29</v>
      </c>
      <c r="G3733" t="s">
        <v>17</v>
      </c>
      <c r="H3733" t="str">
        <f t="shared" si="232"/>
        <v>Remote</v>
      </c>
      <c r="I3733" t="s">
        <v>18</v>
      </c>
      <c r="J3733" t="str">
        <f t="shared" si="233"/>
        <v>7+ yrs</v>
      </c>
      <c r="K3733">
        <f t="shared" ca="1" si="235"/>
        <v>15</v>
      </c>
      <c r="L3733" t="s">
        <v>19</v>
      </c>
      <c r="M3733">
        <v>0</v>
      </c>
      <c r="N3733">
        <v>0</v>
      </c>
      <c r="O3733">
        <v>1</v>
      </c>
      <c r="P3733">
        <v>1</v>
      </c>
      <c r="Q3733">
        <v>1</v>
      </c>
      <c r="R3733">
        <f>SUM(M3733:N3733:O3733:P3733:Q3733)</f>
        <v>3</v>
      </c>
      <c r="S3733" s="1">
        <v>140226</v>
      </c>
      <c r="T3733" s="1" t="str">
        <f t="shared" si="234"/>
        <v>High</v>
      </c>
      <c r="U3733">
        <v>11</v>
      </c>
      <c r="V3733">
        <v>2020</v>
      </c>
      <c r="W3733" t="s">
        <v>28</v>
      </c>
      <c r="X3733">
        <v>5</v>
      </c>
    </row>
    <row r="3734" spans="1:24" x14ac:dyDescent="0.3">
      <c r="A3734">
        <v>3733</v>
      </c>
      <c r="B3734" t="s">
        <v>31</v>
      </c>
      <c r="C3734" t="str">
        <f>_xlfn.XLOOKUP(B3734,Lookup_table!B:B,Lookup_table!C:C)</f>
        <v>Business</v>
      </c>
      <c r="D3734" t="s">
        <v>14</v>
      </c>
      <c r="E3734" t="s">
        <v>23</v>
      </c>
      <c r="F3734" t="s">
        <v>52</v>
      </c>
      <c r="G3734" t="s">
        <v>25</v>
      </c>
      <c r="H3734" t="str">
        <f t="shared" si="232"/>
        <v>Onsite/Hybrid</v>
      </c>
      <c r="I3734" t="s">
        <v>35</v>
      </c>
      <c r="J3734" t="str">
        <f t="shared" si="233"/>
        <v>0-2 yrs</v>
      </c>
      <c r="K3734">
        <f t="shared" ca="1" si="235"/>
        <v>0</v>
      </c>
      <c r="L3734" t="s">
        <v>27</v>
      </c>
      <c r="M3734">
        <v>0</v>
      </c>
      <c r="N3734">
        <v>1</v>
      </c>
      <c r="O3734">
        <v>1</v>
      </c>
      <c r="P3734">
        <v>1</v>
      </c>
      <c r="Q3734">
        <v>0</v>
      </c>
      <c r="R3734">
        <f>SUM(M3734:N3734:O3734:P3734:Q3734)</f>
        <v>3</v>
      </c>
      <c r="S3734" s="1">
        <v>79823</v>
      </c>
      <c r="T3734" s="1" t="str">
        <f t="shared" si="234"/>
        <v>Medium</v>
      </c>
      <c r="U3734">
        <v>6</v>
      </c>
      <c r="V3734">
        <v>2023</v>
      </c>
      <c r="W3734" t="s">
        <v>28</v>
      </c>
      <c r="X3734">
        <v>4</v>
      </c>
    </row>
    <row r="3735" spans="1:24" x14ac:dyDescent="0.3">
      <c r="A3735">
        <v>3734</v>
      </c>
      <c r="B3735" t="s">
        <v>31</v>
      </c>
      <c r="C3735" t="str">
        <f>_xlfn.XLOOKUP(B3735,Lookup_table!B:B,Lookup_table!C:C)</f>
        <v>Business</v>
      </c>
      <c r="D3735" t="s">
        <v>14</v>
      </c>
      <c r="E3735" t="s">
        <v>15</v>
      </c>
      <c r="F3735" t="s">
        <v>24</v>
      </c>
      <c r="G3735" t="s">
        <v>30</v>
      </c>
      <c r="H3735" t="str">
        <f t="shared" si="232"/>
        <v>Onsite/Hybrid</v>
      </c>
      <c r="I3735" t="s">
        <v>18</v>
      </c>
      <c r="J3735" t="str">
        <f t="shared" si="233"/>
        <v>7+ yrs</v>
      </c>
      <c r="K3735">
        <f t="shared" ca="1" si="235"/>
        <v>15</v>
      </c>
      <c r="L3735" t="s">
        <v>19</v>
      </c>
      <c r="M3735">
        <v>0</v>
      </c>
      <c r="N3735">
        <v>0</v>
      </c>
      <c r="O3735">
        <v>0</v>
      </c>
      <c r="P3735">
        <v>1</v>
      </c>
      <c r="Q3735">
        <v>0</v>
      </c>
      <c r="R3735">
        <f>SUM(M3735:N3735:O3735:P3735:Q3735)</f>
        <v>1</v>
      </c>
      <c r="S3735" s="1">
        <v>119848</v>
      </c>
      <c r="T3735" s="1" t="str">
        <f t="shared" si="234"/>
        <v>Medium</v>
      </c>
      <c r="U3735">
        <v>12</v>
      </c>
      <c r="V3735">
        <v>2020</v>
      </c>
      <c r="W3735" t="s">
        <v>34</v>
      </c>
      <c r="X3735">
        <v>3</v>
      </c>
    </row>
    <row r="3736" spans="1:24" x14ac:dyDescent="0.3">
      <c r="A3736">
        <v>3735</v>
      </c>
      <c r="B3736" t="s">
        <v>41</v>
      </c>
      <c r="C3736" t="str">
        <f>_xlfn.XLOOKUP(B3736,Lookup_table!B:B,Lookup_table!C:C)</f>
        <v>Data</v>
      </c>
      <c r="D3736" t="s">
        <v>37</v>
      </c>
      <c r="E3736" t="s">
        <v>38</v>
      </c>
      <c r="F3736" t="s">
        <v>29</v>
      </c>
      <c r="G3736" t="s">
        <v>25</v>
      </c>
      <c r="H3736" t="str">
        <f t="shared" si="232"/>
        <v>Onsite/Hybrid</v>
      </c>
      <c r="I3736" t="s">
        <v>35</v>
      </c>
      <c r="J3736" t="str">
        <f t="shared" si="233"/>
        <v>0-2 yrs</v>
      </c>
      <c r="K3736">
        <f t="shared" ca="1" si="235"/>
        <v>1</v>
      </c>
      <c r="L3736" t="s">
        <v>27</v>
      </c>
      <c r="M3736">
        <v>1</v>
      </c>
      <c r="N3736">
        <v>1</v>
      </c>
      <c r="O3736">
        <v>0</v>
      </c>
      <c r="P3736">
        <v>0</v>
      </c>
      <c r="Q3736">
        <v>1</v>
      </c>
      <c r="R3736">
        <f>SUM(M3736:N3736:O3736:P3736:Q3736)</f>
        <v>3</v>
      </c>
      <c r="S3736" s="1">
        <v>64671</v>
      </c>
      <c r="T3736" s="1" t="str">
        <f t="shared" si="234"/>
        <v>Low</v>
      </c>
      <c r="U3736">
        <v>3</v>
      </c>
      <c r="V3736">
        <v>2023</v>
      </c>
      <c r="W3736" t="s">
        <v>20</v>
      </c>
      <c r="X3736">
        <v>2</v>
      </c>
    </row>
    <row r="3737" spans="1:24" x14ac:dyDescent="0.3">
      <c r="A3737">
        <v>3736</v>
      </c>
      <c r="B3737" t="s">
        <v>21</v>
      </c>
      <c r="C3737" t="str">
        <f>_xlfn.XLOOKUP(B3737,Lookup_table!B:B,Lookup_table!C:C)</f>
        <v>AI</v>
      </c>
      <c r="D3737" t="s">
        <v>14</v>
      </c>
      <c r="E3737" t="s">
        <v>40</v>
      </c>
      <c r="F3737" t="s">
        <v>43</v>
      </c>
      <c r="G3737" t="s">
        <v>25</v>
      </c>
      <c r="H3737" t="str">
        <f t="shared" si="232"/>
        <v>Onsite/Hybrid</v>
      </c>
      <c r="I3737" t="s">
        <v>26</v>
      </c>
      <c r="J3737" t="str">
        <f t="shared" si="233"/>
        <v>3-6 yrs</v>
      </c>
      <c r="K3737">
        <f t="shared" ca="1" si="235"/>
        <v>4</v>
      </c>
      <c r="L3737" t="s">
        <v>27</v>
      </c>
      <c r="M3737">
        <v>0</v>
      </c>
      <c r="N3737">
        <v>0</v>
      </c>
      <c r="O3737">
        <v>0</v>
      </c>
      <c r="P3737">
        <v>1</v>
      </c>
      <c r="Q3737">
        <v>0</v>
      </c>
      <c r="R3737">
        <f>SUM(M3737:N3737:O3737:P3737:Q3737)</f>
        <v>1</v>
      </c>
      <c r="S3737" s="1">
        <v>129035</v>
      </c>
      <c r="T3737" s="1" t="str">
        <f t="shared" si="234"/>
        <v>High</v>
      </c>
      <c r="U3737">
        <v>1</v>
      </c>
      <c r="V3737">
        <v>2022</v>
      </c>
      <c r="W3737" t="s">
        <v>34</v>
      </c>
      <c r="X3737">
        <v>3</v>
      </c>
    </row>
    <row r="3738" spans="1:24" x14ac:dyDescent="0.3">
      <c r="A3738">
        <v>3737</v>
      </c>
      <c r="B3738" t="s">
        <v>41</v>
      </c>
      <c r="C3738" t="str">
        <f>_xlfn.XLOOKUP(B3738,Lookup_table!B:B,Lookup_table!C:C)</f>
        <v>Data</v>
      </c>
      <c r="D3738" t="s">
        <v>34</v>
      </c>
      <c r="E3738" t="s">
        <v>38</v>
      </c>
      <c r="F3738" t="s">
        <v>44</v>
      </c>
      <c r="G3738" t="s">
        <v>17</v>
      </c>
      <c r="H3738" t="str">
        <f t="shared" si="232"/>
        <v>Remote</v>
      </c>
      <c r="I3738" t="s">
        <v>26</v>
      </c>
      <c r="J3738" t="str">
        <f t="shared" si="233"/>
        <v>3-6 yrs</v>
      </c>
      <c r="K3738">
        <f t="shared" ca="1" si="235"/>
        <v>6</v>
      </c>
      <c r="L3738" t="s">
        <v>39</v>
      </c>
      <c r="M3738">
        <v>0</v>
      </c>
      <c r="N3738">
        <v>0</v>
      </c>
      <c r="O3738">
        <v>1</v>
      </c>
      <c r="P3738">
        <v>1</v>
      </c>
      <c r="Q3738">
        <v>1</v>
      </c>
      <c r="R3738">
        <f>SUM(M3738:N3738:O3738:P3738:Q3738)</f>
        <v>3</v>
      </c>
      <c r="S3738" s="1">
        <v>116174</v>
      </c>
      <c r="T3738" s="1" t="str">
        <f t="shared" si="234"/>
        <v>Medium</v>
      </c>
      <c r="U3738">
        <v>1</v>
      </c>
      <c r="V3738">
        <v>2025</v>
      </c>
      <c r="W3738" t="s">
        <v>28</v>
      </c>
      <c r="X3738">
        <v>6</v>
      </c>
    </row>
    <row r="3739" spans="1:24" x14ac:dyDescent="0.3">
      <c r="A3739">
        <v>3738</v>
      </c>
      <c r="B3739" t="s">
        <v>33</v>
      </c>
      <c r="C3739" t="str">
        <f>_xlfn.XLOOKUP(B3739,Lookup_table!B:B,Lookup_table!C:C)</f>
        <v>Data</v>
      </c>
      <c r="D3739" t="s">
        <v>14</v>
      </c>
      <c r="E3739" t="s">
        <v>40</v>
      </c>
      <c r="F3739" t="s">
        <v>51</v>
      </c>
      <c r="G3739" t="s">
        <v>17</v>
      </c>
      <c r="H3739" t="str">
        <f t="shared" si="232"/>
        <v>Remote</v>
      </c>
      <c r="I3739" t="s">
        <v>35</v>
      </c>
      <c r="J3739" t="str">
        <f t="shared" si="233"/>
        <v>0-2 yrs</v>
      </c>
      <c r="K3739">
        <f t="shared" ca="1" si="235"/>
        <v>2</v>
      </c>
      <c r="L3739" t="s">
        <v>19</v>
      </c>
      <c r="M3739">
        <v>1</v>
      </c>
      <c r="N3739">
        <v>0</v>
      </c>
      <c r="O3739">
        <v>0</v>
      </c>
      <c r="P3739">
        <v>0</v>
      </c>
      <c r="Q3739">
        <v>1</v>
      </c>
      <c r="R3739">
        <f>SUM(M3739:N3739:O3739:P3739:Q3739)</f>
        <v>2</v>
      </c>
      <c r="S3739" s="1">
        <v>61646</v>
      </c>
      <c r="T3739" s="1" t="str">
        <f t="shared" si="234"/>
        <v>Low</v>
      </c>
      <c r="U3739">
        <v>4</v>
      </c>
      <c r="V3739">
        <v>2022</v>
      </c>
      <c r="W3739" t="s">
        <v>34</v>
      </c>
      <c r="X3739">
        <v>4</v>
      </c>
    </row>
    <row r="3740" spans="1:24" x14ac:dyDescent="0.3">
      <c r="A3740">
        <v>3739</v>
      </c>
      <c r="B3740" t="s">
        <v>50</v>
      </c>
      <c r="C3740" t="str">
        <f>_xlfn.XLOOKUP(B3740,Lookup_table!B:B,Lookup_table!C:C)</f>
        <v>AI</v>
      </c>
      <c r="D3740" t="s">
        <v>34</v>
      </c>
      <c r="E3740" t="s">
        <v>23</v>
      </c>
      <c r="F3740" t="s">
        <v>44</v>
      </c>
      <c r="G3740" t="s">
        <v>25</v>
      </c>
      <c r="H3740" t="str">
        <f t="shared" si="232"/>
        <v>Onsite/Hybrid</v>
      </c>
      <c r="I3740" t="s">
        <v>26</v>
      </c>
      <c r="J3740" t="str">
        <f t="shared" si="233"/>
        <v>3-6 yrs</v>
      </c>
      <c r="K3740">
        <f t="shared" ca="1" si="235"/>
        <v>5</v>
      </c>
      <c r="L3740" t="s">
        <v>19</v>
      </c>
      <c r="M3740">
        <v>0</v>
      </c>
      <c r="N3740">
        <v>0</v>
      </c>
      <c r="O3740">
        <v>0</v>
      </c>
      <c r="P3740">
        <v>0</v>
      </c>
      <c r="Q3740">
        <v>1</v>
      </c>
      <c r="R3740">
        <f>SUM(M3740:N3740:O3740:P3740:Q3740)</f>
        <v>1</v>
      </c>
      <c r="S3740" s="1">
        <v>120895</v>
      </c>
      <c r="T3740" s="1" t="str">
        <f t="shared" si="234"/>
        <v>High</v>
      </c>
      <c r="U3740">
        <v>5</v>
      </c>
      <c r="V3740">
        <v>2020</v>
      </c>
      <c r="W3740" t="s">
        <v>34</v>
      </c>
      <c r="X3740">
        <v>4</v>
      </c>
    </row>
    <row r="3741" spans="1:24" x14ac:dyDescent="0.3">
      <c r="A3741">
        <v>3740</v>
      </c>
      <c r="B3741" t="s">
        <v>21</v>
      </c>
      <c r="C3741" t="str">
        <f>_xlfn.XLOOKUP(B3741,Lookup_table!B:B,Lookup_table!C:C)</f>
        <v>AI</v>
      </c>
      <c r="D3741" t="s">
        <v>34</v>
      </c>
      <c r="E3741" t="s">
        <v>32</v>
      </c>
      <c r="F3741" t="s">
        <v>43</v>
      </c>
      <c r="G3741" t="s">
        <v>25</v>
      </c>
      <c r="H3741" t="str">
        <f t="shared" si="232"/>
        <v>Onsite/Hybrid</v>
      </c>
      <c r="I3741" t="s">
        <v>35</v>
      </c>
      <c r="J3741" t="str">
        <f t="shared" si="233"/>
        <v>0-2 yrs</v>
      </c>
      <c r="K3741">
        <f t="shared" ca="1" si="235"/>
        <v>1</v>
      </c>
      <c r="L3741" t="s">
        <v>39</v>
      </c>
      <c r="M3741">
        <v>0</v>
      </c>
      <c r="N3741">
        <v>0</v>
      </c>
      <c r="O3741">
        <v>0</v>
      </c>
      <c r="P3741">
        <v>0</v>
      </c>
      <c r="Q3741">
        <v>1</v>
      </c>
      <c r="R3741">
        <f>SUM(M3741:N3741:O3741:P3741:Q3741)</f>
        <v>1</v>
      </c>
      <c r="S3741" s="1">
        <v>102007</v>
      </c>
      <c r="T3741" s="1" t="str">
        <f t="shared" si="234"/>
        <v>Medium</v>
      </c>
      <c r="U3741">
        <v>1</v>
      </c>
      <c r="V3741">
        <v>2024</v>
      </c>
      <c r="W3741" t="s">
        <v>20</v>
      </c>
      <c r="X3741">
        <v>2</v>
      </c>
    </row>
    <row r="3742" spans="1:24" x14ac:dyDescent="0.3">
      <c r="A3742">
        <v>3741</v>
      </c>
      <c r="B3742" t="s">
        <v>50</v>
      </c>
      <c r="C3742" t="str">
        <f>_xlfn.XLOOKUP(B3742,Lookup_table!B:B,Lookup_table!C:C)</f>
        <v>AI</v>
      </c>
      <c r="D3742" t="s">
        <v>22</v>
      </c>
      <c r="E3742" t="s">
        <v>32</v>
      </c>
      <c r="F3742" t="s">
        <v>16</v>
      </c>
      <c r="G3742" t="s">
        <v>25</v>
      </c>
      <c r="H3742" t="str">
        <f t="shared" si="232"/>
        <v>Onsite/Hybrid</v>
      </c>
      <c r="I3742" t="s">
        <v>18</v>
      </c>
      <c r="J3742" t="str">
        <f t="shared" si="233"/>
        <v>7+ yrs</v>
      </c>
      <c r="K3742">
        <f t="shared" ca="1" si="235"/>
        <v>8</v>
      </c>
      <c r="L3742" t="s">
        <v>39</v>
      </c>
      <c r="M3742">
        <v>0</v>
      </c>
      <c r="N3742">
        <v>0</v>
      </c>
      <c r="O3742">
        <v>0</v>
      </c>
      <c r="P3742">
        <v>0</v>
      </c>
      <c r="Q3742">
        <v>1</v>
      </c>
      <c r="R3742">
        <f>SUM(M3742:N3742:O3742:P3742:Q3742)</f>
        <v>1</v>
      </c>
      <c r="S3742" s="1">
        <v>172280</v>
      </c>
      <c r="T3742" s="1" t="str">
        <f t="shared" si="234"/>
        <v>High</v>
      </c>
      <c r="U3742">
        <v>2</v>
      </c>
      <c r="V3742">
        <v>2025</v>
      </c>
      <c r="W3742" t="s">
        <v>28</v>
      </c>
      <c r="X3742">
        <v>9</v>
      </c>
    </row>
    <row r="3743" spans="1:24" x14ac:dyDescent="0.3">
      <c r="A3743">
        <v>3742</v>
      </c>
      <c r="B3743" t="s">
        <v>41</v>
      </c>
      <c r="C3743" t="str">
        <f>_xlfn.XLOOKUP(B3743,Lookup_table!B:B,Lookup_table!C:C)</f>
        <v>Data</v>
      </c>
      <c r="D3743" t="s">
        <v>22</v>
      </c>
      <c r="E3743" t="s">
        <v>15</v>
      </c>
      <c r="F3743" t="s">
        <v>51</v>
      </c>
      <c r="G3743" t="s">
        <v>30</v>
      </c>
      <c r="H3743" t="str">
        <f t="shared" si="232"/>
        <v>Onsite/Hybrid</v>
      </c>
      <c r="I3743" t="s">
        <v>26</v>
      </c>
      <c r="J3743" t="str">
        <f t="shared" si="233"/>
        <v>3-6 yrs</v>
      </c>
      <c r="K3743">
        <f t="shared" ca="1" si="235"/>
        <v>4</v>
      </c>
      <c r="L3743" t="s">
        <v>39</v>
      </c>
      <c r="M3743">
        <v>1</v>
      </c>
      <c r="N3743">
        <v>1</v>
      </c>
      <c r="O3743">
        <v>0</v>
      </c>
      <c r="P3743">
        <v>0</v>
      </c>
      <c r="Q3743">
        <v>1</v>
      </c>
      <c r="R3743">
        <f>SUM(M3743:N3743:O3743:P3743:Q3743)</f>
        <v>3</v>
      </c>
      <c r="S3743" s="1">
        <v>100973</v>
      </c>
      <c r="T3743" s="1" t="str">
        <f t="shared" si="234"/>
        <v>Medium</v>
      </c>
      <c r="U3743">
        <v>11</v>
      </c>
      <c r="V3743">
        <v>2021</v>
      </c>
      <c r="W3743" t="s">
        <v>28</v>
      </c>
      <c r="X3743">
        <v>9</v>
      </c>
    </row>
    <row r="3744" spans="1:24" x14ac:dyDescent="0.3">
      <c r="A3744">
        <v>3743</v>
      </c>
      <c r="B3744" t="s">
        <v>41</v>
      </c>
      <c r="C3744" t="str">
        <f>_xlfn.XLOOKUP(B3744,Lookup_table!B:B,Lookup_table!C:C)</f>
        <v>Data</v>
      </c>
      <c r="D3744" t="s">
        <v>22</v>
      </c>
      <c r="E3744" t="s">
        <v>42</v>
      </c>
      <c r="F3744" t="s">
        <v>29</v>
      </c>
      <c r="G3744" t="s">
        <v>17</v>
      </c>
      <c r="H3744" t="str">
        <f t="shared" si="232"/>
        <v>Remote</v>
      </c>
      <c r="I3744" t="s">
        <v>35</v>
      </c>
      <c r="J3744" t="str">
        <f t="shared" si="233"/>
        <v>0-2 yrs</v>
      </c>
      <c r="K3744">
        <f t="shared" ca="1" si="235"/>
        <v>2</v>
      </c>
      <c r="L3744" t="s">
        <v>27</v>
      </c>
      <c r="M3744">
        <v>1</v>
      </c>
      <c r="N3744">
        <v>0</v>
      </c>
      <c r="O3744">
        <v>0</v>
      </c>
      <c r="P3744">
        <v>0</v>
      </c>
      <c r="Q3744">
        <v>0</v>
      </c>
      <c r="R3744">
        <f>SUM(M3744:N3744:O3744:P3744:Q3744)</f>
        <v>1</v>
      </c>
      <c r="S3744" s="1">
        <v>70832</v>
      </c>
      <c r="T3744" s="1" t="str">
        <f t="shared" si="234"/>
        <v>Medium</v>
      </c>
      <c r="U3744">
        <v>5</v>
      </c>
      <c r="V3744">
        <v>2021</v>
      </c>
      <c r="W3744" t="s">
        <v>20</v>
      </c>
      <c r="X3744">
        <v>6</v>
      </c>
    </row>
    <row r="3745" spans="1:24" x14ac:dyDescent="0.3">
      <c r="A3745">
        <v>3744</v>
      </c>
      <c r="B3745" t="s">
        <v>36</v>
      </c>
      <c r="C3745" t="str">
        <f>_xlfn.XLOOKUP(B3745,Lookup_table!B:B,Lookup_table!C:C)</f>
        <v>Data</v>
      </c>
      <c r="D3745" t="s">
        <v>37</v>
      </c>
      <c r="E3745" t="s">
        <v>32</v>
      </c>
      <c r="F3745" t="s">
        <v>51</v>
      </c>
      <c r="G3745" t="s">
        <v>17</v>
      </c>
      <c r="H3745" t="str">
        <f t="shared" si="232"/>
        <v>Remote</v>
      </c>
      <c r="I3745" t="s">
        <v>35</v>
      </c>
      <c r="J3745" t="str">
        <f t="shared" si="233"/>
        <v>0-2 yrs</v>
      </c>
      <c r="K3745">
        <f t="shared" ca="1" si="235"/>
        <v>1</v>
      </c>
      <c r="L3745" t="s">
        <v>27</v>
      </c>
      <c r="M3745">
        <v>1</v>
      </c>
      <c r="N3745">
        <v>1</v>
      </c>
      <c r="O3745">
        <v>0</v>
      </c>
      <c r="P3745">
        <v>1</v>
      </c>
      <c r="Q3745">
        <v>1</v>
      </c>
      <c r="R3745">
        <f>SUM(M3745:N3745:O3745:P3745:Q3745)</f>
        <v>4</v>
      </c>
      <c r="S3745" s="1">
        <v>72025</v>
      </c>
      <c r="T3745" s="1" t="str">
        <f t="shared" si="234"/>
        <v>Medium</v>
      </c>
      <c r="U3745">
        <v>8</v>
      </c>
      <c r="V3745">
        <v>2025</v>
      </c>
      <c r="W3745" t="s">
        <v>28</v>
      </c>
      <c r="X3745">
        <v>9</v>
      </c>
    </row>
    <row r="3746" spans="1:24" x14ac:dyDescent="0.3">
      <c r="A3746">
        <v>3745</v>
      </c>
      <c r="B3746" t="s">
        <v>31</v>
      </c>
      <c r="C3746" t="str">
        <f>_xlfn.XLOOKUP(B3746,Lookup_table!B:B,Lookup_table!C:C)</f>
        <v>Business</v>
      </c>
      <c r="D3746" t="s">
        <v>34</v>
      </c>
      <c r="E3746" t="s">
        <v>38</v>
      </c>
      <c r="F3746" t="s">
        <v>52</v>
      </c>
      <c r="G3746" t="s">
        <v>17</v>
      </c>
      <c r="H3746" t="str">
        <f t="shared" si="232"/>
        <v>Remote</v>
      </c>
      <c r="I3746" t="s">
        <v>35</v>
      </c>
      <c r="J3746" t="str">
        <f t="shared" si="233"/>
        <v>0-2 yrs</v>
      </c>
      <c r="K3746">
        <f t="shared" ca="1" si="235"/>
        <v>2</v>
      </c>
      <c r="L3746" t="s">
        <v>27</v>
      </c>
      <c r="M3746">
        <v>0</v>
      </c>
      <c r="N3746">
        <v>0</v>
      </c>
      <c r="O3746">
        <v>1</v>
      </c>
      <c r="P3746">
        <v>1</v>
      </c>
      <c r="Q3746">
        <v>0</v>
      </c>
      <c r="R3746">
        <f>SUM(M3746:N3746:O3746:P3746:Q3746)</f>
        <v>2</v>
      </c>
      <c r="S3746" s="1">
        <v>81157</v>
      </c>
      <c r="T3746" s="1" t="str">
        <f t="shared" si="234"/>
        <v>Medium</v>
      </c>
      <c r="U3746">
        <v>7</v>
      </c>
      <c r="V3746">
        <v>2023</v>
      </c>
      <c r="W3746" t="s">
        <v>28</v>
      </c>
      <c r="X3746">
        <v>8</v>
      </c>
    </row>
    <row r="3747" spans="1:24" x14ac:dyDescent="0.3">
      <c r="A3747">
        <v>3746</v>
      </c>
      <c r="B3747" t="s">
        <v>21</v>
      </c>
      <c r="C3747" t="str">
        <f>_xlfn.XLOOKUP(B3747,Lookup_table!B:B,Lookup_table!C:C)</f>
        <v>AI</v>
      </c>
      <c r="D3747" t="s">
        <v>22</v>
      </c>
      <c r="E3747" t="s">
        <v>38</v>
      </c>
      <c r="F3747" t="s">
        <v>43</v>
      </c>
      <c r="G3747" t="s">
        <v>17</v>
      </c>
      <c r="H3747" t="str">
        <f t="shared" si="232"/>
        <v>Remote</v>
      </c>
      <c r="I3747" t="s">
        <v>26</v>
      </c>
      <c r="J3747" t="str">
        <f t="shared" si="233"/>
        <v>3-6 yrs</v>
      </c>
      <c r="K3747">
        <f t="shared" ca="1" si="235"/>
        <v>6</v>
      </c>
      <c r="L3747" t="s">
        <v>39</v>
      </c>
      <c r="M3747">
        <v>0</v>
      </c>
      <c r="N3747">
        <v>1</v>
      </c>
      <c r="O3747">
        <v>1</v>
      </c>
      <c r="P3747">
        <v>1</v>
      </c>
      <c r="Q3747">
        <v>0</v>
      </c>
      <c r="R3747">
        <f>SUM(M3747:N3747:O3747:P3747:Q3747)</f>
        <v>3</v>
      </c>
      <c r="S3747" s="1">
        <v>165138</v>
      </c>
      <c r="T3747" s="1" t="str">
        <f t="shared" si="234"/>
        <v>High</v>
      </c>
      <c r="U3747">
        <v>4</v>
      </c>
      <c r="V3747">
        <v>2025</v>
      </c>
      <c r="W3747" t="s">
        <v>28</v>
      </c>
      <c r="X3747">
        <v>5</v>
      </c>
    </row>
    <row r="3748" spans="1:24" x14ac:dyDescent="0.3">
      <c r="A3748">
        <v>3747</v>
      </c>
      <c r="B3748" t="s">
        <v>41</v>
      </c>
      <c r="C3748" t="str">
        <f>_xlfn.XLOOKUP(B3748,Lookup_table!B:B,Lookup_table!C:C)</f>
        <v>Data</v>
      </c>
      <c r="D3748" t="s">
        <v>37</v>
      </c>
      <c r="E3748" t="s">
        <v>40</v>
      </c>
      <c r="F3748" t="s">
        <v>44</v>
      </c>
      <c r="G3748" t="s">
        <v>30</v>
      </c>
      <c r="H3748" t="str">
        <f t="shared" si="232"/>
        <v>Onsite/Hybrid</v>
      </c>
      <c r="I3748" t="s">
        <v>26</v>
      </c>
      <c r="J3748" t="str">
        <f t="shared" si="233"/>
        <v>3-6 yrs</v>
      </c>
      <c r="K3748">
        <f t="shared" ca="1" si="235"/>
        <v>6</v>
      </c>
      <c r="L3748" t="s">
        <v>19</v>
      </c>
      <c r="M3748">
        <v>1</v>
      </c>
      <c r="N3748">
        <v>1</v>
      </c>
      <c r="O3748">
        <v>1</v>
      </c>
      <c r="P3748">
        <v>1</v>
      </c>
      <c r="Q3748">
        <v>1</v>
      </c>
      <c r="R3748">
        <f>SUM(M3748:N3748:O3748:P3748:Q3748)</f>
        <v>5</v>
      </c>
      <c r="S3748" s="1">
        <v>118705</v>
      </c>
      <c r="T3748" s="1" t="str">
        <f t="shared" si="234"/>
        <v>Medium</v>
      </c>
      <c r="U3748">
        <v>4</v>
      </c>
      <c r="V3748">
        <v>2024</v>
      </c>
      <c r="W3748" t="s">
        <v>28</v>
      </c>
      <c r="X3748">
        <v>3</v>
      </c>
    </row>
    <row r="3749" spans="1:24" x14ac:dyDescent="0.3">
      <c r="A3749">
        <v>3748</v>
      </c>
      <c r="B3749" t="s">
        <v>36</v>
      </c>
      <c r="C3749" t="str">
        <f>_xlfn.XLOOKUP(B3749,Lookup_table!B:B,Lookup_table!C:C)</f>
        <v>Data</v>
      </c>
      <c r="D3749" t="s">
        <v>14</v>
      </c>
      <c r="E3749" t="s">
        <v>40</v>
      </c>
      <c r="F3749" t="s">
        <v>16</v>
      </c>
      <c r="G3749" t="s">
        <v>17</v>
      </c>
      <c r="H3749" t="str">
        <f t="shared" si="232"/>
        <v>Remote</v>
      </c>
      <c r="I3749" t="s">
        <v>35</v>
      </c>
      <c r="J3749" t="str">
        <f t="shared" si="233"/>
        <v>0-2 yrs</v>
      </c>
      <c r="K3749">
        <f t="shared" ca="1" si="235"/>
        <v>0</v>
      </c>
      <c r="L3749" t="s">
        <v>39</v>
      </c>
      <c r="M3749">
        <v>1</v>
      </c>
      <c r="N3749">
        <v>1</v>
      </c>
      <c r="O3749">
        <v>1</v>
      </c>
      <c r="P3749">
        <v>0</v>
      </c>
      <c r="Q3749">
        <v>1</v>
      </c>
      <c r="R3749">
        <f>SUM(M3749:N3749:O3749:P3749:Q3749)</f>
        <v>4</v>
      </c>
      <c r="S3749" s="1">
        <v>75592</v>
      </c>
      <c r="T3749" s="1" t="str">
        <f t="shared" si="234"/>
        <v>Medium</v>
      </c>
      <c r="U3749">
        <v>3</v>
      </c>
      <c r="V3749">
        <v>2025</v>
      </c>
      <c r="W3749" t="s">
        <v>20</v>
      </c>
      <c r="X3749">
        <v>2</v>
      </c>
    </row>
    <row r="3750" spans="1:24" x14ac:dyDescent="0.3">
      <c r="A3750">
        <v>3749</v>
      </c>
      <c r="B3750" t="s">
        <v>41</v>
      </c>
      <c r="C3750" t="str">
        <f>_xlfn.XLOOKUP(B3750,Lookup_table!B:B,Lookup_table!C:C)</f>
        <v>Data</v>
      </c>
      <c r="D3750" t="s">
        <v>14</v>
      </c>
      <c r="E3750" t="s">
        <v>23</v>
      </c>
      <c r="F3750" t="s">
        <v>51</v>
      </c>
      <c r="G3750" t="s">
        <v>30</v>
      </c>
      <c r="H3750" t="str">
        <f t="shared" si="232"/>
        <v>Onsite/Hybrid</v>
      </c>
      <c r="I3750" t="s">
        <v>18</v>
      </c>
      <c r="J3750" t="str">
        <f t="shared" si="233"/>
        <v>7+ yrs</v>
      </c>
      <c r="K3750">
        <f t="shared" ca="1" si="235"/>
        <v>9</v>
      </c>
      <c r="L3750" t="s">
        <v>39</v>
      </c>
      <c r="M3750">
        <v>0</v>
      </c>
      <c r="N3750">
        <v>0</v>
      </c>
      <c r="O3750">
        <v>1</v>
      </c>
      <c r="P3750">
        <v>0</v>
      </c>
      <c r="Q3750">
        <v>1</v>
      </c>
      <c r="R3750">
        <f>SUM(M3750:N3750:O3750:P3750:Q3750)</f>
        <v>2</v>
      </c>
      <c r="S3750" s="1">
        <v>126861</v>
      </c>
      <c r="T3750" s="1" t="str">
        <f t="shared" si="234"/>
        <v>High</v>
      </c>
      <c r="U3750">
        <v>8</v>
      </c>
      <c r="V3750">
        <v>2021</v>
      </c>
      <c r="W3750" t="s">
        <v>20</v>
      </c>
      <c r="X3750">
        <v>6</v>
      </c>
    </row>
    <row r="3751" spans="1:24" x14ac:dyDescent="0.3">
      <c r="A3751">
        <v>3750</v>
      </c>
      <c r="B3751" t="s">
        <v>50</v>
      </c>
      <c r="C3751" t="str">
        <f>_xlfn.XLOOKUP(B3751,Lookup_table!B:B,Lookup_table!C:C)</f>
        <v>AI</v>
      </c>
      <c r="D3751" t="s">
        <v>37</v>
      </c>
      <c r="E3751" t="s">
        <v>15</v>
      </c>
      <c r="F3751" t="s">
        <v>44</v>
      </c>
      <c r="G3751" t="s">
        <v>25</v>
      </c>
      <c r="H3751" t="str">
        <f t="shared" si="232"/>
        <v>Onsite/Hybrid</v>
      </c>
      <c r="I3751" t="s">
        <v>18</v>
      </c>
      <c r="J3751" t="str">
        <f t="shared" si="233"/>
        <v>7+ yrs</v>
      </c>
      <c r="K3751">
        <f t="shared" ca="1" si="235"/>
        <v>7</v>
      </c>
      <c r="L3751" t="s">
        <v>39</v>
      </c>
      <c r="M3751">
        <v>1</v>
      </c>
      <c r="N3751">
        <v>1</v>
      </c>
      <c r="O3751">
        <v>0</v>
      </c>
      <c r="P3751">
        <v>0</v>
      </c>
      <c r="Q3751">
        <v>0</v>
      </c>
      <c r="R3751">
        <f>SUM(M3751:N3751:O3751:P3751:Q3751)</f>
        <v>2</v>
      </c>
      <c r="S3751" s="1">
        <v>142015</v>
      </c>
      <c r="T3751" s="1" t="str">
        <f t="shared" si="234"/>
        <v>High</v>
      </c>
      <c r="U3751">
        <v>8</v>
      </c>
      <c r="V3751">
        <v>2022</v>
      </c>
      <c r="W3751" t="s">
        <v>28</v>
      </c>
      <c r="X3751">
        <v>9</v>
      </c>
    </row>
    <row r="3752" spans="1:24" x14ac:dyDescent="0.3">
      <c r="A3752">
        <v>3751</v>
      </c>
      <c r="B3752" t="s">
        <v>31</v>
      </c>
      <c r="C3752" t="str">
        <f>_xlfn.XLOOKUP(B3752,Lookup_table!B:B,Lookup_table!C:C)</f>
        <v>Business</v>
      </c>
      <c r="D3752" t="s">
        <v>14</v>
      </c>
      <c r="E3752" t="s">
        <v>23</v>
      </c>
      <c r="F3752" t="s">
        <v>43</v>
      </c>
      <c r="G3752" t="s">
        <v>25</v>
      </c>
      <c r="H3752" t="str">
        <f t="shared" si="232"/>
        <v>Onsite/Hybrid</v>
      </c>
      <c r="I3752" t="s">
        <v>35</v>
      </c>
      <c r="J3752" t="str">
        <f t="shared" si="233"/>
        <v>0-2 yrs</v>
      </c>
      <c r="K3752">
        <f t="shared" ca="1" si="235"/>
        <v>2</v>
      </c>
      <c r="L3752" t="s">
        <v>19</v>
      </c>
      <c r="M3752">
        <v>1</v>
      </c>
      <c r="N3752">
        <v>0</v>
      </c>
      <c r="O3752">
        <v>1</v>
      </c>
      <c r="P3752">
        <v>0</v>
      </c>
      <c r="Q3752">
        <v>0</v>
      </c>
      <c r="R3752">
        <f>SUM(M3752:N3752:O3752:P3752:Q3752)</f>
        <v>2</v>
      </c>
      <c r="S3752" s="1">
        <v>69226</v>
      </c>
      <c r="T3752" s="1" t="str">
        <f t="shared" si="234"/>
        <v>Low</v>
      </c>
      <c r="U3752">
        <v>2</v>
      </c>
      <c r="V3752">
        <v>2020</v>
      </c>
      <c r="W3752" t="s">
        <v>20</v>
      </c>
      <c r="X3752">
        <v>1</v>
      </c>
    </row>
    <row r="3753" spans="1:24" x14ac:dyDescent="0.3">
      <c r="A3753">
        <v>3752</v>
      </c>
      <c r="B3753" t="s">
        <v>41</v>
      </c>
      <c r="C3753" t="str">
        <f>_xlfn.XLOOKUP(B3753,Lookup_table!B:B,Lookup_table!C:C)</f>
        <v>Data</v>
      </c>
      <c r="D3753" t="s">
        <v>37</v>
      </c>
      <c r="E3753" t="s">
        <v>42</v>
      </c>
      <c r="F3753" t="s">
        <v>16</v>
      </c>
      <c r="G3753" t="s">
        <v>17</v>
      </c>
      <c r="H3753" t="str">
        <f t="shared" si="232"/>
        <v>Remote</v>
      </c>
      <c r="I3753" t="s">
        <v>26</v>
      </c>
      <c r="J3753" t="str">
        <f t="shared" si="233"/>
        <v>3-6 yrs</v>
      </c>
      <c r="K3753">
        <f t="shared" ca="1" si="235"/>
        <v>4</v>
      </c>
      <c r="L3753" t="s">
        <v>19</v>
      </c>
      <c r="M3753">
        <v>1</v>
      </c>
      <c r="N3753">
        <v>1</v>
      </c>
      <c r="O3753">
        <v>0</v>
      </c>
      <c r="P3753">
        <v>0</v>
      </c>
      <c r="Q3753">
        <v>1</v>
      </c>
      <c r="R3753">
        <f>SUM(M3753:N3753:O3753:P3753:Q3753)</f>
        <v>3</v>
      </c>
      <c r="S3753" s="1">
        <v>82852</v>
      </c>
      <c r="T3753" s="1" t="str">
        <f t="shared" si="234"/>
        <v>Medium</v>
      </c>
      <c r="U3753">
        <v>1</v>
      </c>
      <c r="V3753">
        <v>2024</v>
      </c>
      <c r="W3753" t="s">
        <v>20</v>
      </c>
      <c r="X3753">
        <v>5</v>
      </c>
    </row>
    <row r="3754" spans="1:24" x14ac:dyDescent="0.3">
      <c r="A3754">
        <v>3753</v>
      </c>
      <c r="B3754" t="s">
        <v>31</v>
      </c>
      <c r="C3754" t="str">
        <f>_xlfn.XLOOKUP(B3754,Lookup_table!B:B,Lookup_table!C:C)</f>
        <v>Business</v>
      </c>
      <c r="D3754" t="s">
        <v>14</v>
      </c>
      <c r="E3754" t="s">
        <v>42</v>
      </c>
      <c r="F3754" t="s">
        <v>29</v>
      </c>
      <c r="G3754" t="s">
        <v>30</v>
      </c>
      <c r="H3754" t="str">
        <f t="shared" si="232"/>
        <v>Onsite/Hybrid</v>
      </c>
      <c r="I3754" t="s">
        <v>26</v>
      </c>
      <c r="J3754" t="str">
        <f t="shared" si="233"/>
        <v>3-6 yrs</v>
      </c>
      <c r="K3754">
        <f t="shared" ca="1" si="235"/>
        <v>4</v>
      </c>
      <c r="L3754" t="s">
        <v>39</v>
      </c>
      <c r="M3754">
        <v>0</v>
      </c>
      <c r="N3754">
        <v>1</v>
      </c>
      <c r="O3754">
        <v>0</v>
      </c>
      <c r="P3754">
        <v>0</v>
      </c>
      <c r="Q3754">
        <v>1</v>
      </c>
      <c r="R3754">
        <f>SUM(M3754:N3754:O3754:P3754:Q3754)</f>
        <v>2</v>
      </c>
      <c r="S3754" s="1">
        <v>82429</v>
      </c>
      <c r="T3754" s="1" t="str">
        <f t="shared" si="234"/>
        <v>Medium</v>
      </c>
      <c r="U3754">
        <v>10</v>
      </c>
      <c r="V3754">
        <v>2026</v>
      </c>
      <c r="W3754" t="s">
        <v>34</v>
      </c>
      <c r="X3754">
        <v>5</v>
      </c>
    </row>
    <row r="3755" spans="1:24" x14ac:dyDescent="0.3">
      <c r="A3755">
        <v>3754</v>
      </c>
      <c r="B3755" t="s">
        <v>41</v>
      </c>
      <c r="C3755" t="str">
        <f>_xlfn.XLOOKUP(B3755,Lookup_table!B:B,Lookup_table!C:C)</f>
        <v>Data</v>
      </c>
      <c r="D3755" t="s">
        <v>37</v>
      </c>
      <c r="E3755" t="s">
        <v>38</v>
      </c>
      <c r="F3755" t="s">
        <v>43</v>
      </c>
      <c r="G3755" t="s">
        <v>30</v>
      </c>
      <c r="H3755" t="str">
        <f t="shared" si="232"/>
        <v>Onsite/Hybrid</v>
      </c>
      <c r="I3755" t="s">
        <v>26</v>
      </c>
      <c r="J3755" t="str">
        <f t="shared" si="233"/>
        <v>3-6 yrs</v>
      </c>
      <c r="K3755">
        <f t="shared" ca="1" si="235"/>
        <v>3</v>
      </c>
      <c r="L3755" t="s">
        <v>39</v>
      </c>
      <c r="M3755">
        <v>1</v>
      </c>
      <c r="N3755">
        <v>0</v>
      </c>
      <c r="O3755">
        <v>1</v>
      </c>
      <c r="P3755">
        <v>0</v>
      </c>
      <c r="Q3755">
        <v>1</v>
      </c>
      <c r="R3755">
        <f>SUM(M3755:N3755:O3755:P3755:Q3755)</f>
        <v>3</v>
      </c>
      <c r="S3755" s="1">
        <v>99478</v>
      </c>
      <c r="T3755" s="1" t="str">
        <f t="shared" si="234"/>
        <v>Medium</v>
      </c>
      <c r="U3755">
        <v>7</v>
      </c>
      <c r="V3755">
        <v>2026</v>
      </c>
      <c r="W3755" t="s">
        <v>20</v>
      </c>
      <c r="X3755">
        <v>6</v>
      </c>
    </row>
    <row r="3756" spans="1:24" x14ac:dyDescent="0.3">
      <c r="A3756">
        <v>3755</v>
      </c>
      <c r="B3756" t="s">
        <v>36</v>
      </c>
      <c r="C3756" t="str">
        <f>_xlfn.XLOOKUP(B3756,Lookup_table!B:B,Lookup_table!C:C)</f>
        <v>Data</v>
      </c>
      <c r="D3756" t="s">
        <v>14</v>
      </c>
      <c r="E3756" t="s">
        <v>40</v>
      </c>
      <c r="F3756" t="s">
        <v>43</v>
      </c>
      <c r="G3756" t="s">
        <v>30</v>
      </c>
      <c r="H3756" t="str">
        <f t="shared" si="232"/>
        <v>Onsite/Hybrid</v>
      </c>
      <c r="I3756" t="s">
        <v>26</v>
      </c>
      <c r="J3756" t="str">
        <f t="shared" si="233"/>
        <v>3-6 yrs</v>
      </c>
      <c r="K3756">
        <f t="shared" ca="1" si="235"/>
        <v>6</v>
      </c>
      <c r="L3756" t="s">
        <v>39</v>
      </c>
      <c r="M3756">
        <v>0</v>
      </c>
      <c r="N3756">
        <v>1</v>
      </c>
      <c r="O3756">
        <v>1</v>
      </c>
      <c r="P3756">
        <v>1</v>
      </c>
      <c r="Q3756">
        <v>0</v>
      </c>
      <c r="R3756">
        <f>SUM(M3756:N3756:O3756:P3756:Q3756)</f>
        <v>3</v>
      </c>
      <c r="S3756" s="1">
        <v>107248</v>
      </c>
      <c r="T3756" s="1" t="str">
        <f t="shared" si="234"/>
        <v>Medium</v>
      </c>
      <c r="U3756">
        <v>6</v>
      </c>
      <c r="V3756">
        <v>2024</v>
      </c>
      <c r="W3756" t="s">
        <v>28</v>
      </c>
      <c r="X3756">
        <v>8</v>
      </c>
    </row>
    <row r="3757" spans="1:24" x14ac:dyDescent="0.3">
      <c r="A3757">
        <v>3756</v>
      </c>
      <c r="B3757" t="s">
        <v>36</v>
      </c>
      <c r="C3757" t="str">
        <f>_xlfn.XLOOKUP(B3757,Lookup_table!B:B,Lookup_table!C:C)</f>
        <v>Data</v>
      </c>
      <c r="D3757" t="s">
        <v>14</v>
      </c>
      <c r="E3757" t="s">
        <v>38</v>
      </c>
      <c r="F3757" t="s">
        <v>43</v>
      </c>
      <c r="G3757" t="s">
        <v>25</v>
      </c>
      <c r="H3757" t="str">
        <f t="shared" si="232"/>
        <v>Onsite/Hybrid</v>
      </c>
      <c r="I3757" t="s">
        <v>35</v>
      </c>
      <c r="J3757" t="str">
        <f t="shared" si="233"/>
        <v>0-2 yrs</v>
      </c>
      <c r="K3757">
        <f t="shared" ca="1" si="235"/>
        <v>0</v>
      </c>
      <c r="L3757" t="s">
        <v>39</v>
      </c>
      <c r="M3757">
        <v>1</v>
      </c>
      <c r="N3757">
        <v>1</v>
      </c>
      <c r="O3757">
        <v>1</v>
      </c>
      <c r="P3757">
        <v>0</v>
      </c>
      <c r="Q3757">
        <v>1</v>
      </c>
      <c r="R3757">
        <f>SUM(M3757:N3757:O3757:P3757:Q3757)</f>
        <v>4</v>
      </c>
      <c r="S3757" s="1">
        <v>76781</v>
      </c>
      <c r="T3757" s="1" t="str">
        <f t="shared" si="234"/>
        <v>Medium</v>
      </c>
      <c r="U3757">
        <v>9</v>
      </c>
      <c r="V3757">
        <v>2021</v>
      </c>
      <c r="W3757" t="s">
        <v>20</v>
      </c>
      <c r="X3757">
        <v>4</v>
      </c>
    </row>
    <row r="3758" spans="1:24" x14ac:dyDescent="0.3">
      <c r="A3758">
        <v>3757</v>
      </c>
      <c r="B3758" t="s">
        <v>50</v>
      </c>
      <c r="C3758" t="str">
        <f>_xlfn.XLOOKUP(B3758,Lookup_table!B:B,Lookup_table!C:C)</f>
        <v>AI</v>
      </c>
      <c r="D3758" t="s">
        <v>22</v>
      </c>
      <c r="E3758" t="s">
        <v>23</v>
      </c>
      <c r="F3758" t="s">
        <v>44</v>
      </c>
      <c r="G3758" t="s">
        <v>17</v>
      </c>
      <c r="H3758" t="str">
        <f t="shared" si="232"/>
        <v>Remote</v>
      </c>
      <c r="I3758" t="s">
        <v>18</v>
      </c>
      <c r="J3758" t="str">
        <f t="shared" si="233"/>
        <v>7+ yrs</v>
      </c>
      <c r="K3758">
        <f t="shared" ca="1" si="235"/>
        <v>11</v>
      </c>
      <c r="L3758" t="s">
        <v>39</v>
      </c>
      <c r="M3758">
        <v>1</v>
      </c>
      <c r="N3758">
        <v>0</v>
      </c>
      <c r="O3758">
        <v>0</v>
      </c>
      <c r="P3758">
        <v>1</v>
      </c>
      <c r="Q3758">
        <v>0</v>
      </c>
      <c r="R3758">
        <f>SUM(M3758:N3758:O3758:P3758:Q3758)</f>
        <v>2</v>
      </c>
      <c r="S3758" s="1">
        <v>175909</v>
      </c>
      <c r="T3758" s="1" t="str">
        <f t="shared" si="234"/>
        <v>High</v>
      </c>
      <c r="U3758">
        <v>2</v>
      </c>
      <c r="V3758">
        <v>2022</v>
      </c>
      <c r="W3758" t="s">
        <v>28</v>
      </c>
      <c r="X3758">
        <v>9</v>
      </c>
    </row>
    <row r="3759" spans="1:24" x14ac:dyDescent="0.3">
      <c r="A3759">
        <v>3758</v>
      </c>
      <c r="B3759" t="s">
        <v>36</v>
      </c>
      <c r="C3759" t="str">
        <f>_xlfn.XLOOKUP(B3759,Lookup_table!B:B,Lookup_table!C:C)</f>
        <v>Data</v>
      </c>
      <c r="D3759" t="s">
        <v>34</v>
      </c>
      <c r="E3759" t="s">
        <v>40</v>
      </c>
      <c r="F3759" t="s">
        <v>16</v>
      </c>
      <c r="G3759" t="s">
        <v>30</v>
      </c>
      <c r="H3759" t="str">
        <f t="shared" si="232"/>
        <v>Onsite/Hybrid</v>
      </c>
      <c r="I3759" t="s">
        <v>26</v>
      </c>
      <c r="J3759" t="str">
        <f t="shared" si="233"/>
        <v>3-6 yrs</v>
      </c>
      <c r="K3759">
        <f t="shared" ca="1" si="235"/>
        <v>4</v>
      </c>
      <c r="L3759" t="s">
        <v>39</v>
      </c>
      <c r="M3759">
        <v>1</v>
      </c>
      <c r="N3759">
        <v>0</v>
      </c>
      <c r="O3759">
        <v>1</v>
      </c>
      <c r="P3759">
        <v>0</v>
      </c>
      <c r="Q3759">
        <v>1</v>
      </c>
      <c r="R3759">
        <f>SUM(M3759:N3759:O3759:P3759:Q3759)</f>
        <v>3</v>
      </c>
      <c r="S3759" s="1">
        <v>103784</v>
      </c>
      <c r="T3759" s="1" t="str">
        <f t="shared" si="234"/>
        <v>Medium</v>
      </c>
      <c r="U3759">
        <v>7</v>
      </c>
      <c r="V3759">
        <v>2021</v>
      </c>
      <c r="W3759" t="s">
        <v>34</v>
      </c>
      <c r="X3759">
        <v>5</v>
      </c>
    </row>
    <row r="3760" spans="1:24" x14ac:dyDescent="0.3">
      <c r="A3760">
        <v>3759</v>
      </c>
      <c r="B3760" t="s">
        <v>36</v>
      </c>
      <c r="C3760" t="str">
        <f>_xlfn.XLOOKUP(B3760,Lookup_table!B:B,Lookup_table!C:C)</f>
        <v>Data</v>
      </c>
      <c r="D3760" t="s">
        <v>14</v>
      </c>
      <c r="E3760" t="s">
        <v>38</v>
      </c>
      <c r="F3760" t="s">
        <v>24</v>
      </c>
      <c r="G3760" t="s">
        <v>30</v>
      </c>
      <c r="H3760" t="str">
        <f t="shared" si="232"/>
        <v>Onsite/Hybrid</v>
      </c>
      <c r="I3760" t="s">
        <v>26</v>
      </c>
      <c r="J3760" t="str">
        <f t="shared" si="233"/>
        <v>3-6 yrs</v>
      </c>
      <c r="K3760">
        <f t="shared" ca="1" si="235"/>
        <v>3</v>
      </c>
      <c r="L3760" t="s">
        <v>19</v>
      </c>
      <c r="M3760">
        <v>1</v>
      </c>
      <c r="N3760">
        <v>0</v>
      </c>
      <c r="O3760">
        <v>0</v>
      </c>
      <c r="P3760">
        <v>1</v>
      </c>
      <c r="Q3760">
        <v>1</v>
      </c>
      <c r="R3760">
        <f>SUM(M3760:N3760:O3760:P3760:Q3760)</f>
        <v>3</v>
      </c>
      <c r="S3760" s="1">
        <v>95910</v>
      </c>
      <c r="T3760" s="1" t="str">
        <f t="shared" si="234"/>
        <v>Medium</v>
      </c>
      <c r="U3760">
        <v>4</v>
      </c>
      <c r="V3760">
        <v>2021</v>
      </c>
      <c r="W3760" t="s">
        <v>28</v>
      </c>
      <c r="X3760">
        <v>9</v>
      </c>
    </row>
    <row r="3761" spans="1:24" x14ac:dyDescent="0.3">
      <c r="A3761">
        <v>3760</v>
      </c>
      <c r="B3761" t="s">
        <v>21</v>
      </c>
      <c r="C3761" t="str">
        <f>_xlfn.XLOOKUP(B3761,Lookup_table!B:B,Lookup_table!C:C)</f>
        <v>AI</v>
      </c>
      <c r="D3761" t="s">
        <v>22</v>
      </c>
      <c r="E3761" t="s">
        <v>40</v>
      </c>
      <c r="F3761" t="s">
        <v>24</v>
      </c>
      <c r="G3761" t="s">
        <v>17</v>
      </c>
      <c r="H3761" t="str">
        <f t="shared" si="232"/>
        <v>Remote</v>
      </c>
      <c r="I3761" t="s">
        <v>26</v>
      </c>
      <c r="J3761" t="str">
        <f t="shared" si="233"/>
        <v>3-6 yrs</v>
      </c>
      <c r="K3761">
        <f t="shared" ca="1" si="235"/>
        <v>6</v>
      </c>
      <c r="L3761" t="s">
        <v>27</v>
      </c>
      <c r="M3761">
        <v>0</v>
      </c>
      <c r="N3761">
        <v>0</v>
      </c>
      <c r="O3761">
        <v>0</v>
      </c>
      <c r="P3761">
        <v>0</v>
      </c>
      <c r="Q3761">
        <v>1</v>
      </c>
      <c r="R3761">
        <f>SUM(M3761:N3761:O3761:P3761:Q3761)</f>
        <v>1</v>
      </c>
      <c r="S3761" s="1">
        <v>140202</v>
      </c>
      <c r="T3761" s="1" t="str">
        <f t="shared" si="234"/>
        <v>High</v>
      </c>
      <c r="U3761">
        <v>3</v>
      </c>
      <c r="V3761">
        <v>2021</v>
      </c>
      <c r="W3761" t="s">
        <v>34</v>
      </c>
      <c r="X3761">
        <v>6</v>
      </c>
    </row>
    <row r="3762" spans="1:24" x14ac:dyDescent="0.3">
      <c r="A3762">
        <v>3761</v>
      </c>
      <c r="B3762" t="s">
        <v>31</v>
      </c>
      <c r="C3762" t="str">
        <f>_xlfn.XLOOKUP(B3762,Lookup_table!B:B,Lookup_table!C:C)</f>
        <v>Business</v>
      </c>
      <c r="D3762" t="s">
        <v>34</v>
      </c>
      <c r="E3762" t="s">
        <v>15</v>
      </c>
      <c r="F3762" t="s">
        <v>29</v>
      </c>
      <c r="G3762" t="s">
        <v>17</v>
      </c>
      <c r="H3762" t="str">
        <f t="shared" si="232"/>
        <v>Remote</v>
      </c>
      <c r="I3762" t="s">
        <v>18</v>
      </c>
      <c r="J3762" t="str">
        <f t="shared" si="233"/>
        <v>7+ yrs</v>
      </c>
      <c r="K3762">
        <f t="shared" ca="1" si="235"/>
        <v>12</v>
      </c>
      <c r="L3762" t="s">
        <v>39</v>
      </c>
      <c r="M3762">
        <v>0</v>
      </c>
      <c r="N3762">
        <v>1</v>
      </c>
      <c r="O3762">
        <v>1</v>
      </c>
      <c r="P3762">
        <v>0</v>
      </c>
      <c r="Q3762">
        <v>0</v>
      </c>
      <c r="R3762">
        <f>SUM(M3762:N3762:O3762:P3762:Q3762)</f>
        <v>2</v>
      </c>
      <c r="S3762" s="1">
        <v>116558</v>
      </c>
      <c r="T3762" s="1" t="str">
        <f t="shared" si="234"/>
        <v>Medium</v>
      </c>
      <c r="U3762">
        <v>10</v>
      </c>
      <c r="V3762">
        <v>2026</v>
      </c>
      <c r="W3762" t="s">
        <v>20</v>
      </c>
      <c r="X3762">
        <v>1</v>
      </c>
    </row>
    <row r="3763" spans="1:24" x14ac:dyDescent="0.3">
      <c r="A3763">
        <v>3762</v>
      </c>
      <c r="B3763" t="s">
        <v>33</v>
      </c>
      <c r="C3763" t="str">
        <f>_xlfn.XLOOKUP(B3763,Lookup_table!B:B,Lookup_table!C:C)</f>
        <v>Data</v>
      </c>
      <c r="D3763" t="s">
        <v>34</v>
      </c>
      <c r="E3763" t="s">
        <v>42</v>
      </c>
      <c r="F3763" t="s">
        <v>51</v>
      </c>
      <c r="G3763" t="s">
        <v>25</v>
      </c>
      <c r="H3763" t="str">
        <f t="shared" si="232"/>
        <v>Onsite/Hybrid</v>
      </c>
      <c r="I3763" t="s">
        <v>35</v>
      </c>
      <c r="J3763" t="str">
        <f t="shared" si="233"/>
        <v>0-2 yrs</v>
      </c>
      <c r="K3763">
        <f t="shared" ca="1" si="235"/>
        <v>0</v>
      </c>
      <c r="L3763" t="s">
        <v>39</v>
      </c>
      <c r="M3763">
        <v>1</v>
      </c>
      <c r="N3763">
        <v>1</v>
      </c>
      <c r="O3763">
        <v>1</v>
      </c>
      <c r="P3763">
        <v>0</v>
      </c>
      <c r="Q3763">
        <v>0</v>
      </c>
      <c r="R3763">
        <f>SUM(M3763:N3763:O3763:P3763:Q3763)</f>
        <v>3</v>
      </c>
      <c r="S3763" s="1">
        <v>65090</v>
      </c>
      <c r="T3763" s="1" t="str">
        <f t="shared" si="234"/>
        <v>Low</v>
      </c>
      <c r="U3763">
        <v>12</v>
      </c>
      <c r="V3763">
        <v>2026</v>
      </c>
      <c r="W3763" t="s">
        <v>34</v>
      </c>
      <c r="X3763">
        <v>4</v>
      </c>
    </row>
    <row r="3764" spans="1:24" x14ac:dyDescent="0.3">
      <c r="A3764">
        <v>3763</v>
      </c>
      <c r="B3764" t="s">
        <v>50</v>
      </c>
      <c r="C3764" t="str">
        <f>_xlfn.XLOOKUP(B3764,Lookup_table!B:B,Lookup_table!C:C)</f>
        <v>AI</v>
      </c>
      <c r="D3764" t="s">
        <v>34</v>
      </c>
      <c r="E3764" t="s">
        <v>15</v>
      </c>
      <c r="F3764" t="s">
        <v>43</v>
      </c>
      <c r="G3764" t="s">
        <v>30</v>
      </c>
      <c r="H3764" t="str">
        <f t="shared" si="232"/>
        <v>Onsite/Hybrid</v>
      </c>
      <c r="I3764" t="s">
        <v>26</v>
      </c>
      <c r="J3764" t="str">
        <f t="shared" si="233"/>
        <v>3-6 yrs</v>
      </c>
      <c r="K3764">
        <f t="shared" ca="1" si="235"/>
        <v>6</v>
      </c>
      <c r="L3764" t="s">
        <v>19</v>
      </c>
      <c r="M3764">
        <v>0</v>
      </c>
      <c r="N3764">
        <v>1</v>
      </c>
      <c r="O3764">
        <v>0</v>
      </c>
      <c r="P3764">
        <v>1</v>
      </c>
      <c r="Q3764">
        <v>1</v>
      </c>
      <c r="R3764">
        <f>SUM(M3764:N3764:O3764:P3764:Q3764)</f>
        <v>3</v>
      </c>
      <c r="S3764" s="1">
        <v>142391</v>
      </c>
      <c r="T3764" s="1" t="str">
        <f t="shared" si="234"/>
        <v>High</v>
      </c>
      <c r="U3764">
        <v>2</v>
      </c>
      <c r="V3764">
        <v>2021</v>
      </c>
      <c r="W3764" t="s">
        <v>34</v>
      </c>
      <c r="X3764">
        <v>6</v>
      </c>
    </row>
    <row r="3765" spans="1:24" x14ac:dyDescent="0.3">
      <c r="A3765">
        <v>3764</v>
      </c>
      <c r="B3765" t="s">
        <v>33</v>
      </c>
      <c r="C3765" t="str">
        <f>_xlfn.XLOOKUP(B3765,Lookup_table!B:B,Lookup_table!C:C)</f>
        <v>Data</v>
      </c>
      <c r="D3765" t="s">
        <v>14</v>
      </c>
      <c r="E3765" t="s">
        <v>38</v>
      </c>
      <c r="F3765" t="s">
        <v>52</v>
      </c>
      <c r="G3765" t="s">
        <v>25</v>
      </c>
      <c r="H3765" t="str">
        <f t="shared" si="232"/>
        <v>Onsite/Hybrid</v>
      </c>
      <c r="I3765" t="s">
        <v>35</v>
      </c>
      <c r="J3765" t="str">
        <f t="shared" si="233"/>
        <v>0-2 yrs</v>
      </c>
      <c r="K3765">
        <f t="shared" ca="1" si="235"/>
        <v>0</v>
      </c>
      <c r="L3765" t="s">
        <v>19</v>
      </c>
      <c r="M3765">
        <v>0</v>
      </c>
      <c r="N3765">
        <v>0</v>
      </c>
      <c r="O3765">
        <v>0</v>
      </c>
      <c r="P3765">
        <v>1</v>
      </c>
      <c r="Q3765">
        <v>0</v>
      </c>
      <c r="R3765">
        <f>SUM(M3765:N3765:O3765:P3765:Q3765)</f>
        <v>1</v>
      </c>
      <c r="S3765" s="1">
        <v>62207</v>
      </c>
      <c r="T3765" s="1" t="str">
        <f t="shared" si="234"/>
        <v>Low</v>
      </c>
      <c r="U3765">
        <v>1</v>
      </c>
      <c r="V3765">
        <v>2022</v>
      </c>
      <c r="W3765" t="s">
        <v>20</v>
      </c>
      <c r="X3765">
        <v>4</v>
      </c>
    </row>
    <row r="3766" spans="1:24" x14ac:dyDescent="0.3">
      <c r="A3766">
        <v>3765</v>
      </c>
      <c r="B3766" t="s">
        <v>50</v>
      </c>
      <c r="C3766" t="str">
        <f>_xlfn.XLOOKUP(B3766,Lookup_table!B:B,Lookup_table!C:C)</f>
        <v>AI</v>
      </c>
      <c r="D3766" t="s">
        <v>37</v>
      </c>
      <c r="E3766" t="s">
        <v>40</v>
      </c>
      <c r="F3766" t="s">
        <v>43</v>
      </c>
      <c r="G3766" t="s">
        <v>25</v>
      </c>
      <c r="H3766" t="str">
        <f t="shared" si="232"/>
        <v>Onsite/Hybrid</v>
      </c>
      <c r="I3766" t="s">
        <v>26</v>
      </c>
      <c r="J3766" t="str">
        <f t="shared" si="233"/>
        <v>3-6 yrs</v>
      </c>
      <c r="K3766">
        <f t="shared" ca="1" si="235"/>
        <v>5</v>
      </c>
      <c r="L3766" t="s">
        <v>27</v>
      </c>
      <c r="M3766">
        <v>1</v>
      </c>
      <c r="N3766">
        <v>0</v>
      </c>
      <c r="O3766">
        <v>0</v>
      </c>
      <c r="P3766">
        <v>1</v>
      </c>
      <c r="Q3766">
        <v>1</v>
      </c>
      <c r="R3766">
        <f>SUM(M3766:N3766:O3766:P3766:Q3766)</f>
        <v>3</v>
      </c>
      <c r="S3766" s="1">
        <v>141357</v>
      </c>
      <c r="T3766" s="1" t="str">
        <f t="shared" si="234"/>
        <v>High</v>
      </c>
      <c r="U3766">
        <v>12</v>
      </c>
      <c r="V3766">
        <v>2024</v>
      </c>
      <c r="W3766" t="s">
        <v>20</v>
      </c>
      <c r="X3766">
        <v>4</v>
      </c>
    </row>
    <row r="3767" spans="1:24" x14ac:dyDescent="0.3">
      <c r="A3767">
        <v>3766</v>
      </c>
      <c r="B3767" t="s">
        <v>36</v>
      </c>
      <c r="C3767" t="str">
        <f>_xlfn.XLOOKUP(B3767,Lookup_table!B:B,Lookup_table!C:C)</f>
        <v>Data</v>
      </c>
      <c r="D3767" t="s">
        <v>34</v>
      </c>
      <c r="E3767" t="s">
        <v>42</v>
      </c>
      <c r="F3767" t="s">
        <v>24</v>
      </c>
      <c r="G3767" t="s">
        <v>17</v>
      </c>
      <c r="H3767" t="str">
        <f t="shared" si="232"/>
        <v>Remote</v>
      </c>
      <c r="I3767" t="s">
        <v>35</v>
      </c>
      <c r="J3767" t="str">
        <f t="shared" si="233"/>
        <v>0-2 yrs</v>
      </c>
      <c r="K3767">
        <f t="shared" ca="1" si="235"/>
        <v>1</v>
      </c>
      <c r="L3767" t="s">
        <v>39</v>
      </c>
      <c r="M3767">
        <v>0</v>
      </c>
      <c r="N3767">
        <v>0</v>
      </c>
      <c r="O3767">
        <v>0</v>
      </c>
      <c r="P3767">
        <v>1</v>
      </c>
      <c r="Q3767">
        <v>1</v>
      </c>
      <c r="R3767">
        <f>SUM(M3767:N3767:O3767:P3767:Q3767)</f>
        <v>2</v>
      </c>
      <c r="S3767" s="1">
        <v>78479</v>
      </c>
      <c r="T3767" s="1" t="str">
        <f t="shared" si="234"/>
        <v>Medium</v>
      </c>
      <c r="U3767">
        <v>10</v>
      </c>
      <c r="V3767">
        <v>2023</v>
      </c>
      <c r="W3767" t="s">
        <v>28</v>
      </c>
      <c r="X3767">
        <v>9</v>
      </c>
    </row>
    <row r="3768" spans="1:24" x14ac:dyDescent="0.3">
      <c r="A3768">
        <v>3767</v>
      </c>
      <c r="B3768" t="s">
        <v>41</v>
      </c>
      <c r="C3768" t="str">
        <f>_xlfn.XLOOKUP(B3768,Lookup_table!B:B,Lookup_table!C:C)</f>
        <v>Data</v>
      </c>
      <c r="D3768" t="s">
        <v>14</v>
      </c>
      <c r="E3768" t="s">
        <v>40</v>
      </c>
      <c r="F3768" t="s">
        <v>24</v>
      </c>
      <c r="G3768" t="s">
        <v>25</v>
      </c>
      <c r="H3768" t="str">
        <f t="shared" si="232"/>
        <v>Onsite/Hybrid</v>
      </c>
      <c r="I3768" t="s">
        <v>18</v>
      </c>
      <c r="J3768" t="str">
        <f t="shared" si="233"/>
        <v>7+ yrs</v>
      </c>
      <c r="K3768">
        <f t="shared" ca="1" si="235"/>
        <v>7</v>
      </c>
      <c r="L3768" t="s">
        <v>27</v>
      </c>
      <c r="M3768">
        <v>0</v>
      </c>
      <c r="N3768">
        <v>0</v>
      </c>
      <c r="O3768">
        <v>1</v>
      </c>
      <c r="P3768">
        <v>0</v>
      </c>
      <c r="Q3768">
        <v>1</v>
      </c>
      <c r="R3768">
        <f>SUM(M3768:N3768:O3768:P3768:Q3768)</f>
        <v>2</v>
      </c>
      <c r="S3768" s="1">
        <v>125933</v>
      </c>
      <c r="T3768" s="1" t="str">
        <f t="shared" si="234"/>
        <v>High</v>
      </c>
      <c r="U3768">
        <v>3</v>
      </c>
      <c r="V3768">
        <v>2024</v>
      </c>
      <c r="W3768" t="s">
        <v>28</v>
      </c>
      <c r="X3768">
        <v>7</v>
      </c>
    </row>
    <row r="3769" spans="1:24" x14ac:dyDescent="0.3">
      <c r="A3769">
        <v>3768</v>
      </c>
      <c r="B3769" t="s">
        <v>50</v>
      </c>
      <c r="C3769" t="str">
        <f>_xlfn.XLOOKUP(B3769,Lookup_table!B:B,Lookup_table!C:C)</f>
        <v>AI</v>
      </c>
      <c r="D3769" t="s">
        <v>14</v>
      </c>
      <c r="E3769" t="s">
        <v>38</v>
      </c>
      <c r="F3769" t="s">
        <v>16</v>
      </c>
      <c r="G3769" t="s">
        <v>30</v>
      </c>
      <c r="H3769" t="str">
        <f t="shared" si="232"/>
        <v>Onsite/Hybrid</v>
      </c>
      <c r="I3769" t="s">
        <v>18</v>
      </c>
      <c r="J3769" t="str">
        <f t="shared" si="233"/>
        <v>7+ yrs</v>
      </c>
      <c r="K3769">
        <f t="shared" ca="1" si="235"/>
        <v>9</v>
      </c>
      <c r="L3769" t="s">
        <v>19</v>
      </c>
      <c r="M3769">
        <v>1</v>
      </c>
      <c r="N3769">
        <v>1</v>
      </c>
      <c r="O3769">
        <v>0</v>
      </c>
      <c r="P3769">
        <v>1</v>
      </c>
      <c r="Q3769">
        <v>1</v>
      </c>
      <c r="R3769">
        <f>SUM(M3769:N3769:O3769:P3769:Q3769)</f>
        <v>4</v>
      </c>
      <c r="S3769" s="1">
        <v>169420</v>
      </c>
      <c r="T3769" s="1" t="str">
        <f t="shared" si="234"/>
        <v>High</v>
      </c>
      <c r="U3769">
        <v>11</v>
      </c>
      <c r="V3769">
        <v>2022</v>
      </c>
      <c r="W3769" t="s">
        <v>28</v>
      </c>
      <c r="X3769">
        <v>8</v>
      </c>
    </row>
    <row r="3770" spans="1:24" x14ac:dyDescent="0.3">
      <c r="A3770">
        <v>3769</v>
      </c>
      <c r="B3770" t="s">
        <v>41</v>
      </c>
      <c r="C3770" t="str">
        <f>_xlfn.XLOOKUP(B3770,Lookup_table!B:B,Lookup_table!C:C)</f>
        <v>Data</v>
      </c>
      <c r="D3770" t="s">
        <v>37</v>
      </c>
      <c r="E3770" t="s">
        <v>32</v>
      </c>
      <c r="F3770" t="s">
        <v>51</v>
      </c>
      <c r="G3770" t="s">
        <v>17</v>
      </c>
      <c r="H3770" t="str">
        <f t="shared" si="232"/>
        <v>Remote</v>
      </c>
      <c r="I3770" t="s">
        <v>35</v>
      </c>
      <c r="J3770" t="str">
        <f t="shared" si="233"/>
        <v>0-2 yrs</v>
      </c>
      <c r="K3770">
        <f t="shared" ca="1" si="235"/>
        <v>0</v>
      </c>
      <c r="L3770" t="s">
        <v>27</v>
      </c>
      <c r="M3770">
        <v>0</v>
      </c>
      <c r="N3770">
        <v>1</v>
      </c>
      <c r="O3770">
        <v>0</v>
      </c>
      <c r="P3770">
        <v>0</v>
      </c>
      <c r="Q3770">
        <v>1</v>
      </c>
      <c r="R3770">
        <f>SUM(M3770:N3770:O3770:P3770:Q3770)</f>
        <v>2</v>
      </c>
      <c r="S3770" s="1">
        <v>56066</v>
      </c>
      <c r="T3770" s="1" t="str">
        <f t="shared" si="234"/>
        <v>Low</v>
      </c>
      <c r="U3770">
        <v>9</v>
      </c>
      <c r="V3770">
        <v>2020</v>
      </c>
      <c r="W3770" t="s">
        <v>28</v>
      </c>
      <c r="X3770">
        <v>8</v>
      </c>
    </row>
    <row r="3771" spans="1:24" x14ac:dyDescent="0.3">
      <c r="A3771">
        <v>3770</v>
      </c>
      <c r="B3771" t="s">
        <v>41</v>
      </c>
      <c r="C3771" t="str">
        <f>_xlfn.XLOOKUP(B3771,Lookup_table!B:B,Lookup_table!C:C)</f>
        <v>Data</v>
      </c>
      <c r="D3771" t="s">
        <v>34</v>
      </c>
      <c r="E3771" t="s">
        <v>40</v>
      </c>
      <c r="F3771" t="s">
        <v>44</v>
      </c>
      <c r="G3771" t="s">
        <v>17</v>
      </c>
      <c r="H3771" t="str">
        <f t="shared" si="232"/>
        <v>Remote</v>
      </c>
      <c r="I3771" t="s">
        <v>35</v>
      </c>
      <c r="J3771" t="str">
        <f t="shared" si="233"/>
        <v>0-2 yrs</v>
      </c>
      <c r="K3771">
        <f t="shared" ca="1" si="235"/>
        <v>1</v>
      </c>
      <c r="L3771" t="s">
        <v>19</v>
      </c>
      <c r="M3771">
        <v>0</v>
      </c>
      <c r="N3771">
        <v>0</v>
      </c>
      <c r="O3771">
        <v>0</v>
      </c>
      <c r="P3771">
        <v>0</v>
      </c>
      <c r="Q3771">
        <v>0</v>
      </c>
      <c r="R3771">
        <f>SUM(M3771:N3771:O3771:P3771:Q3771)</f>
        <v>0</v>
      </c>
      <c r="S3771" s="1">
        <v>49133</v>
      </c>
      <c r="T3771" s="1" t="str">
        <f t="shared" si="234"/>
        <v>Low</v>
      </c>
      <c r="U3771">
        <v>6</v>
      </c>
      <c r="V3771">
        <v>2025</v>
      </c>
      <c r="W3771" t="s">
        <v>34</v>
      </c>
      <c r="X3771">
        <v>4</v>
      </c>
    </row>
    <row r="3772" spans="1:24" x14ac:dyDescent="0.3">
      <c r="A3772">
        <v>3771</v>
      </c>
      <c r="B3772" t="s">
        <v>50</v>
      </c>
      <c r="C3772" t="str">
        <f>_xlfn.XLOOKUP(B3772,Lookup_table!B:B,Lookup_table!C:C)</f>
        <v>AI</v>
      </c>
      <c r="D3772" t="s">
        <v>34</v>
      </c>
      <c r="E3772" t="s">
        <v>32</v>
      </c>
      <c r="F3772" t="s">
        <v>43</v>
      </c>
      <c r="G3772" t="s">
        <v>25</v>
      </c>
      <c r="H3772" t="str">
        <f t="shared" si="232"/>
        <v>Onsite/Hybrid</v>
      </c>
      <c r="I3772" t="s">
        <v>26</v>
      </c>
      <c r="J3772" t="str">
        <f t="shared" si="233"/>
        <v>3-6 yrs</v>
      </c>
      <c r="K3772">
        <f t="shared" ca="1" si="235"/>
        <v>4</v>
      </c>
      <c r="L3772" t="s">
        <v>27</v>
      </c>
      <c r="M3772">
        <v>1</v>
      </c>
      <c r="N3772">
        <v>0</v>
      </c>
      <c r="O3772">
        <v>0</v>
      </c>
      <c r="P3772">
        <v>0</v>
      </c>
      <c r="Q3772">
        <v>0</v>
      </c>
      <c r="R3772">
        <f>SUM(M3772:N3772:O3772:P3772:Q3772)</f>
        <v>1</v>
      </c>
      <c r="S3772" s="1">
        <v>111709</v>
      </c>
      <c r="T3772" s="1" t="str">
        <f t="shared" si="234"/>
        <v>Medium</v>
      </c>
      <c r="U3772">
        <v>3</v>
      </c>
      <c r="V3772">
        <v>2022</v>
      </c>
      <c r="W3772" t="s">
        <v>20</v>
      </c>
      <c r="X3772">
        <v>4</v>
      </c>
    </row>
    <row r="3773" spans="1:24" x14ac:dyDescent="0.3">
      <c r="A3773">
        <v>3772</v>
      </c>
      <c r="B3773" t="s">
        <v>33</v>
      </c>
      <c r="C3773" t="str">
        <f>_xlfn.XLOOKUP(B3773,Lookup_table!B:B,Lookup_table!C:C)</f>
        <v>Data</v>
      </c>
      <c r="D3773" t="s">
        <v>37</v>
      </c>
      <c r="E3773" t="s">
        <v>42</v>
      </c>
      <c r="F3773" t="s">
        <v>52</v>
      </c>
      <c r="G3773" t="s">
        <v>25</v>
      </c>
      <c r="H3773" t="str">
        <f t="shared" si="232"/>
        <v>Onsite/Hybrid</v>
      </c>
      <c r="I3773" t="s">
        <v>35</v>
      </c>
      <c r="J3773" t="str">
        <f t="shared" si="233"/>
        <v>0-2 yrs</v>
      </c>
      <c r="K3773">
        <f t="shared" ca="1" si="235"/>
        <v>0</v>
      </c>
      <c r="L3773" t="s">
        <v>27</v>
      </c>
      <c r="M3773">
        <v>1</v>
      </c>
      <c r="N3773">
        <v>0</v>
      </c>
      <c r="O3773">
        <v>1</v>
      </c>
      <c r="P3773">
        <v>1</v>
      </c>
      <c r="Q3773">
        <v>0</v>
      </c>
      <c r="R3773">
        <f>SUM(M3773:N3773:O3773:P3773:Q3773)</f>
        <v>3</v>
      </c>
      <c r="S3773" s="1">
        <v>76894</v>
      </c>
      <c r="T3773" s="1" t="str">
        <f t="shared" si="234"/>
        <v>Medium</v>
      </c>
      <c r="U3773">
        <v>1</v>
      </c>
      <c r="V3773">
        <v>2021</v>
      </c>
      <c r="W3773" t="s">
        <v>28</v>
      </c>
      <c r="X3773">
        <v>7</v>
      </c>
    </row>
    <row r="3774" spans="1:24" x14ac:dyDescent="0.3">
      <c r="A3774">
        <v>3773</v>
      </c>
      <c r="B3774" t="s">
        <v>31</v>
      </c>
      <c r="C3774" t="str">
        <f>_xlfn.XLOOKUP(B3774,Lookup_table!B:B,Lookup_table!C:C)</f>
        <v>Business</v>
      </c>
      <c r="D3774" t="s">
        <v>34</v>
      </c>
      <c r="E3774" t="s">
        <v>23</v>
      </c>
      <c r="F3774" t="s">
        <v>43</v>
      </c>
      <c r="G3774" t="s">
        <v>17</v>
      </c>
      <c r="H3774" t="str">
        <f t="shared" si="232"/>
        <v>Remote</v>
      </c>
      <c r="I3774" t="s">
        <v>35</v>
      </c>
      <c r="J3774" t="str">
        <f t="shared" si="233"/>
        <v>0-2 yrs</v>
      </c>
      <c r="K3774">
        <f t="shared" ca="1" si="235"/>
        <v>1</v>
      </c>
      <c r="L3774" t="s">
        <v>39</v>
      </c>
      <c r="M3774">
        <v>0</v>
      </c>
      <c r="N3774">
        <v>0</v>
      </c>
      <c r="O3774">
        <v>0</v>
      </c>
      <c r="P3774">
        <v>0</v>
      </c>
      <c r="Q3774">
        <v>0</v>
      </c>
      <c r="R3774">
        <f>SUM(M3774:N3774:O3774:P3774:Q3774)</f>
        <v>0</v>
      </c>
      <c r="S3774" s="1">
        <v>51021</v>
      </c>
      <c r="T3774" s="1" t="str">
        <f t="shared" si="234"/>
        <v>Low</v>
      </c>
      <c r="U3774">
        <v>7</v>
      </c>
      <c r="V3774">
        <v>2022</v>
      </c>
      <c r="W3774" t="s">
        <v>34</v>
      </c>
      <c r="X3774">
        <v>5</v>
      </c>
    </row>
    <row r="3775" spans="1:24" x14ac:dyDescent="0.3">
      <c r="A3775">
        <v>3774</v>
      </c>
      <c r="B3775" t="s">
        <v>41</v>
      </c>
      <c r="C3775" t="str">
        <f>_xlfn.XLOOKUP(B3775,Lookup_table!B:B,Lookup_table!C:C)</f>
        <v>Data</v>
      </c>
      <c r="D3775" t="s">
        <v>22</v>
      </c>
      <c r="E3775" t="s">
        <v>42</v>
      </c>
      <c r="F3775" t="s">
        <v>52</v>
      </c>
      <c r="G3775" t="s">
        <v>30</v>
      </c>
      <c r="H3775" t="str">
        <f t="shared" si="232"/>
        <v>Onsite/Hybrid</v>
      </c>
      <c r="I3775" t="s">
        <v>18</v>
      </c>
      <c r="J3775" t="str">
        <f t="shared" si="233"/>
        <v>7+ yrs</v>
      </c>
      <c r="K3775">
        <f t="shared" ca="1" si="235"/>
        <v>7</v>
      </c>
      <c r="L3775" t="s">
        <v>27</v>
      </c>
      <c r="M3775">
        <v>1</v>
      </c>
      <c r="N3775">
        <v>0</v>
      </c>
      <c r="O3775">
        <v>1</v>
      </c>
      <c r="P3775">
        <v>0</v>
      </c>
      <c r="Q3775">
        <v>1</v>
      </c>
      <c r="R3775">
        <f>SUM(M3775:N3775:O3775:P3775:Q3775)</f>
        <v>3</v>
      </c>
      <c r="S3775" s="1">
        <v>141012</v>
      </c>
      <c r="T3775" s="1" t="str">
        <f t="shared" si="234"/>
        <v>High</v>
      </c>
      <c r="U3775">
        <v>11</v>
      </c>
      <c r="V3775">
        <v>2025</v>
      </c>
      <c r="W3775" t="s">
        <v>28</v>
      </c>
      <c r="X3775">
        <v>9</v>
      </c>
    </row>
    <row r="3776" spans="1:24" x14ac:dyDescent="0.3">
      <c r="A3776">
        <v>3775</v>
      </c>
      <c r="B3776" t="s">
        <v>31</v>
      </c>
      <c r="C3776" t="str">
        <f>_xlfn.XLOOKUP(B3776,Lookup_table!B:B,Lookup_table!C:C)</f>
        <v>Business</v>
      </c>
      <c r="D3776" t="s">
        <v>14</v>
      </c>
      <c r="E3776" t="s">
        <v>40</v>
      </c>
      <c r="F3776" t="s">
        <v>24</v>
      </c>
      <c r="G3776" t="s">
        <v>25</v>
      </c>
      <c r="H3776" t="str">
        <f t="shared" si="232"/>
        <v>Onsite/Hybrid</v>
      </c>
      <c r="I3776" t="s">
        <v>18</v>
      </c>
      <c r="J3776" t="str">
        <f t="shared" si="233"/>
        <v>7+ yrs</v>
      </c>
      <c r="K3776">
        <f t="shared" ca="1" si="235"/>
        <v>12</v>
      </c>
      <c r="L3776" t="s">
        <v>27</v>
      </c>
      <c r="M3776">
        <v>1</v>
      </c>
      <c r="N3776">
        <v>0</v>
      </c>
      <c r="O3776">
        <v>1</v>
      </c>
      <c r="P3776">
        <v>1</v>
      </c>
      <c r="Q3776">
        <v>1</v>
      </c>
      <c r="R3776">
        <f>SUM(M3776:N3776:O3776:P3776:Q3776)</f>
        <v>4</v>
      </c>
      <c r="S3776" s="1">
        <v>139521</v>
      </c>
      <c r="T3776" s="1" t="str">
        <f t="shared" si="234"/>
        <v>High</v>
      </c>
      <c r="U3776">
        <v>10</v>
      </c>
      <c r="V3776">
        <v>2023</v>
      </c>
      <c r="W3776" t="s">
        <v>28</v>
      </c>
      <c r="X3776">
        <v>7</v>
      </c>
    </row>
    <row r="3777" spans="1:24" x14ac:dyDescent="0.3">
      <c r="A3777">
        <v>3776</v>
      </c>
      <c r="B3777" t="s">
        <v>41</v>
      </c>
      <c r="C3777" t="str">
        <f>_xlfn.XLOOKUP(B3777,Lookup_table!B:B,Lookup_table!C:C)</f>
        <v>Data</v>
      </c>
      <c r="D3777" t="s">
        <v>14</v>
      </c>
      <c r="E3777" t="s">
        <v>42</v>
      </c>
      <c r="F3777" t="s">
        <v>43</v>
      </c>
      <c r="G3777" t="s">
        <v>30</v>
      </c>
      <c r="H3777" t="str">
        <f t="shared" si="232"/>
        <v>Onsite/Hybrid</v>
      </c>
      <c r="I3777" t="s">
        <v>35</v>
      </c>
      <c r="J3777" t="str">
        <f t="shared" si="233"/>
        <v>0-2 yrs</v>
      </c>
      <c r="K3777">
        <f t="shared" ca="1" si="235"/>
        <v>0</v>
      </c>
      <c r="L3777" t="s">
        <v>39</v>
      </c>
      <c r="M3777">
        <v>0</v>
      </c>
      <c r="N3777">
        <v>1</v>
      </c>
      <c r="O3777">
        <v>0</v>
      </c>
      <c r="P3777">
        <v>1</v>
      </c>
      <c r="Q3777">
        <v>1</v>
      </c>
      <c r="R3777">
        <f>SUM(M3777:N3777:O3777:P3777:Q3777)</f>
        <v>3</v>
      </c>
      <c r="S3777" s="1">
        <v>78075</v>
      </c>
      <c r="T3777" s="1" t="str">
        <f t="shared" si="234"/>
        <v>Medium</v>
      </c>
      <c r="U3777">
        <v>12</v>
      </c>
      <c r="V3777">
        <v>2024</v>
      </c>
      <c r="W3777" t="s">
        <v>34</v>
      </c>
      <c r="X3777">
        <v>1</v>
      </c>
    </row>
    <row r="3778" spans="1:24" x14ac:dyDescent="0.3">
      <c r="A3778">
        <v>3777</v>
      </c>
      <c r="B3778" t="s">
        <v>21</v>
      </c>
      <c r="C3778" t="str">
        <f>_xlfn.XLOOKUP(B3778,Lookup_table!B:B,Lookup_table!C:C)</f>
        <v>AI</v>
      </c>
      <c r="D3778" t="s">
        <v>37</v>
      </c>
      <c r="E3778" t="s">
        <v>32</v>
      </c>
      <c r="F3778" t="s">
        <v>16</v>
      </c>
      <c r="G3778" t="s">
        <v>17</v>
      </c>
      <c r="H3778" t="str">
        <f t="shared" ref="H3778:H3841" si="236">IF(G3778="Remote","Remote","Onsite/Hybrid")</f>
        <v>Remote</v>
      </c>
      <c r="I3778" t="s">
        <v>35</v>
      </c>
      <c r="J3778" t="str">
        <f t="shared" ref="J3778:J3841" si="237">IF(I3778="Entry","0-2 yrs",IF(I3778="Mid","3-6 yrs","7+ yrs"))</f>
        <v>0-2 yrs</v>
      </c>
      <c r="K3778">
        <f t="shared" ca="1" si="235"/>
        <v>1</v>
      </c>
      <c r="L3778" t="s">
        <v>19</v>
      </c>
      <c r="M3778">
        <v>1</v>
      </c>
      <c r="N3778">
        <v>0</v>
      </c>
      <c r="O3778">
        <v>0</v>
      </c>
      <c r="P3778">
        <v>1</v>
      </c>
      <c r="Q3778">
        <v>1</v>
      </c>
      <c r="R3778">
        <f>SUM(M3778:N3778:O3778:P3778:Q3778)</f>
        <v>3</v>
      </c>
      <c r="S3778" s="1">
        <v>115119</v>
      </c>
      <c r="T3778" s="1" t="str">
        <f t="shared" ref="T3778:T3841" si="238">IF(S3778&lt;=70000,"Low",IF(S3778&lt;=120000,"Medium","High"))</f>
        <v>Medium</v>
      </c>
      <c r="U3778">
        <v>4</v>
      </c>
      <c r="V3778">
        <v>2023</v>
      </c>
      <c r="W3778" t="s">
        <v>28</v>
      </c>
      <c r="X3778">
        <v>7</v>
      </c>
    </row>
    <row r="3779" spans="1:24" x14ac:dyDescent="0.3">
      <c r="A3779">
        <v>3778</v>
      </c>
      <c r="B3779" t="s">
        <v>31</v>
      </c>
      <c r="C3779" t="str">
        <f>_xlfn.XLOOKUP(B3779,Lookup_table!B:B,Lookup_table!C:C)</f>
        <v>Business</v>
      </c>
      <c r="D3779" t="s">
        <v>34</v>
      </c>
      <c r="E3779" t="s">
        <v>15</v>
      </c>
      <c r="F3779" t="s">
        <v>44</v>
      </c>
      <c r="G3779" t="s">
        <v>17</v>
      </c>
      <c r="H3779" t="str">
        <f t="shared" si="236"/>
        <v>Remote</v>
      </c>
      <c r="I3779" t="s">
        <v>26</v>
      </c>
      <c r="J3779" t="str">
        <f t="shared" si="237"/>
        <v>3-6 yrs</v>
      </c>
      <c r="K3779">
        <f t="shared" ref="K3779:K3842" ca="1" si="239">IF(J3779="0-2 yrs",RANDBETWEEN(0,2),IF(J3779="3-6 yrs", RANDBETWEEN(3,6),IF(J3779="7+ yrs", RANDBETWEEN(7,15)," ")))</f>
        <v>6</v>
      </c>
      <c r="L3779" t="s">
        <v>39</v>
      </c>
      <c r="M3779">
        <v>0</v>
      </c>
      <c r="N3779">
        <v>1</v>
      </c>
      <c r="O3779">
        <v>0</v>
      </c>
      <c r="P3779">
        <v>1</v>
      </c>
      <c r="Q3779">
        <v>1</v>
      </c>
      <c r="R3779">
        <f>SUM(M3779:N3779:O3779:P3779:Q3779)</f>
        <v>3</v>
      </c>
      <c r="S3779" s="1">
        <v>104183</v>
      </c>
      <c r="T3779" s="1" t="str">
        <f t="shared" si="238"/>
        <v>Medium</v>
      </c>
      <c r="U3779">
        <v>5</v>
      </c>
      <c r="V3779">
        <v>2026</v>
      </c>
      <c r="W3779" t="s">
        <v>20</v>
      </c>
      <c r="X3779">
        <v>1</v>
      </c>
    </row>
    <row r="3780" spans="1:24" x14ac:dyDescent="0.3">
      <c r="A3780">
        <v>3779</v>
      </c>
      <c r="B3780" t="s">
        <v>41</v>
      </c>
      <c r="C3780" t="str">
        <f>_xlfn.XLOOKUP(B3780,Lookup_table!B:B,Lookup_table!C:C)</f>
        <v>Data</v>
      </c>
      <c r="D3780" t="s">
        <v>34</v>
      </c>
      <c r="E3780" t="s">
        <v>40</v>
      </c>
      <c r="F3780" t="s">
        <v>51</v>
      </c>
      <c r="G3780" t="s">
        <v>25</v>
      </c>
      <c r="H3780" t="str">
        <f t="shared" si="236"/>
        <v>Onsite/Hybrid</v>
      </c>
      <c r="I3780" t="s">
        <v>35</v>
      </c>
      <c r="J3780" t="str">
        <f t="shared" si="237"/>
        <v>0-2 yrs</v>
      </c>
      <c r="K3780">
        <f t="shared" ca="1" si="239"/>
        <v>1</v>
      </c>
      <c r="L3780" t="s">
        <v>19</v>
      </c>
      <c r="M3780">
        <v>0</v>
      </c>
      <c r="N3780">
        <v>1</v>
      </c>
      <c r="O3780">
        <v>0</v>
      </c>
      <c r="P3780">
        <v>0</v>
      </c>
      <c r="Q3780">
        <v>0</v>
      </c>
      <c r="R3780">
        <f>SUM(M3780:N3780:O3780:P3780:Q3780)</f>
        <v>1</v>
      </c>
      <c r="S3780" s="1">
        <v>51746</v>
      </c>
      <c r="T3780" s="1" t="str">
        <f t="shared" si="238"/>
        <v>Low</v>
      </c>
      <c r="U3780">
        <v>4</v>
      </c>
      <c r="V3780">
        <v>2025</v>
      </c>
      <c r="W3780" t="s">
        <v>20</v>
      </c>
      <c r="X3780">
        <v>2</v>
      </c>
    </row>
    <row r="3781" spans="1:24" x14ac:dyDescent="0.3">
      <c r="A3781">
        <v>3780</v>
      </c>
      <c r="B3781" t="s">
        <v>36</v>
      </c>
      <c r="C3781" t="str">
        <f>_xlfn.XLOOKUP(B3781,Lookup_table!B:B,Lookup_table!C:C)</f>
        <v>Data</v>
      </c>
      <c r="D3781" t="s">
        <v>37</v>
      </c>
      <c r="E3781" t="s">
        <v>23</v>
      </c>
      <c r="F3781" t="s">
        <v>43</v>
      </c>
      <c r="G3781" t="s">
        <v>25</v>
      </c>
      <c r="H3781" t="str">
        <f t="shared" si="236"/>
        <v>Onsite/Hybrid</v>
      </c>
      <c r="I3781" t="s">
        <v>18</v>
      </c>
      <c r="J3781" t="str">
        <f t="shared" si="237"/>
        <v>7+ yrs</v>
      </c>
      <c r="K3781">
        <f t="shared" ca="1" si="239"/>
        <v>7</v>
      </c>
      <c r="L3781" t="s">
        <v>27</v>
      </c>
      <c r="M3781">
        <v>0</v>
      </c>
      <c r="N3781">
        <v>0</v>
      </c>
      <c r="O3781">
        <v>1</v>
      </c>
      <c r="P3781">
        <v>1</v>
      </c>
      <c r="Q3781">
        <v>0</v>
      </c>
      <c r="R3781">
        <f>SUM(M3781:N3781:O3781:P3781:Q3781)</f>
        <v>2</v>
      </c>
      <c r="S3781" s="1">
        <v>131434</v>
      </c>
      <c r="T3781" s="1" t="str">
        <f t="shared" si="238"/>
        <v>High</v>
      </c>
      <c r="U3781">
        <v>3</v>
      </c>
      <c r="V3781">
        <v>2024</v>
      </c>
      <c r="W3781" t="s">
        <v>28</v>
      </c>
      <c r="X3781">
        <v>9</v>
      </c>
    </row>
    <row r="3782" spans="1:24" x14ac:dyDescent="0.3">
      <c r="A3782">
        <v>3781</v>
      </c>
      <c r="B3782" t="s">
        <v>31</v>
      </c>
      <c r="C3782" t="str">
        <f>_xlfn.XLOOKUP(B3782,Lookup_table!B:B,Lookup_table!C:C)</f>
        <v>Business</v>
      </c>
      <c r="D3782" t="s">
        <v>22</v>
      </c>
      <c r="E3782" t="s">
        <v>42</v>
      </c>
      <c r="F3782" t="s">
        <v>16</v>
      </c>
      <c r="G3782" t="s">
        <v>17</v>
      </c>
      <c r="H3782" t="str">
        <f t="shared" si="236"/>
        <v>Remote</v>
      </c>
      <c r="I3782" t="s">
        <v>18</v>
      </c>
      <c r="J3782" t="str">
        <f t="shared" si="237"/>
        <v>7+ yrs</v>
      </c>
      <c r="K3782">
        <f t="shared" ca="1" si="239"/>
        <v>13</v>
      </c>
      <c r="L3782" t="s">
        <v>19</v>
      </c>
      <c r="M3782">
        <v>0</v>
      </c>
      <c r="N3782">
        <v>0</v>
      </c>
      <c r="O3782">
        <v>1</v>
      </c>
      <c r="P3782">
        <v>1</v>
      </c>
      <c r="Q3782">
        <v>0</v>
      </c>
      <c r="R3782">
        <f>SUM(M3782:N3782:O3782:P3782:Q3782)</f>
        <v>2</v>
      </c>
      <c r="S3782" s="1">
        <v>150426</v>
      </c>
      <c r="T3782" s="1" t="str">
        <f t="shared" si="238"/>
        <v>High</v>
      </c>
      <c r="U3782">
        <v>2</v>
      </c>
      <c r="V3782">
        <v>2024</v>
      </c>
      <c r="W3782" t="s">
        <v>28</v>
      </c>
      <c r="X3782">
        <v>9</v>
      </c>
    </row>
    <row r="3783" spans="1:24" x14ac:dyDescent="0.3">
      <c r="A3783">
        <v>3782</v>
      </c>
      <c r="B3783" t="s">
        <v>33</v>
      </c>
      <c r="C3783" t="str">
        <f>_xlfn.XLOOKUP(B3783,Lookup_table!B:B,Lookup_table!C:C)</f>
        <v>Data</v>
      </c>
      <c r="D3783" t="s">
        <v>37</v>
      </c>
      <c r="E3783" t="s">
        <v>42</v>
      </c>
      <c r="F3783" t="s">
        <v>52</v>
      </c>
      <c r="G3783" t="s">
        <v>17</v>
      </c>
      <c r="H3783" t="str">
        <f t="shared" si="236"/>
        <v>Remote</v>
      </c>
      <c r="I3783" t="s">
        <v>35</v>
      </c>
      <c r="J3783" t="str">
        <f t="shared" si="237"/>
        <v>0-2 yrs</v>
      </c>
      <c r="K3783">
        <f t="shared" ca="1" si="239"/>
        <v>1</v>
      </c>
      <c r="L3783" t="s">
        <v>27</v>
      </c>
      <c r="M3783">
        <v>0</v>
      </c>
      <c r="N3783">
        <v>1</v>
      </c>
      <c r="O3783">
        <v>0</v>
      </c>
      <c r="P3783">
        <v>0</v>
      </c>
      <c r="Q3783">
        <v>1</v>
      </c>
      <c r="R3783">
        <f>SUM(M3783:N3783:O3783:P3783:Q3783)</f>
        <v>2</v>
      </c>
      <c r="S3783" s="1">
        <v>62668</v>
      </c>
      <c r="T3783" s="1" t="str">
        <f t="shared" si="238"/>
        <v>Low</v>
      </c>
      <c r="U3783">
        <v>3</v>
      </c>
      <c r="V3783">
        <v>2023</v>
      </c>
      <c r="W3783" t="s">
        <v>20</v>
      </c>
      <c r="X3783">
        <v>2</v>
      </c>
    </row>
    <row r="3784" spans="1:24" x14ac:dyDescent="0.3">
      <c r="A3784">
        <v>3783</v>
      </c>
      <c r="B3784" t="s">
        <v>41</v>
      </c>
      <c r="C3784" t="str">
        <f>_xlfn.XLOOKUP(B3784,Lookup_table!B:B,Lookup_table!C:C)</f>
        <v>Data</v>
      </c>
      <c r="D3784" t="s">
        <v>37</v>
      </c>
      <c r="E3784" t="s">
        <v>42</v>
      </c>
      <c r="F3784" t="s">
        <v>16</v>
      </c>
      <c r="G3784" t="s">
        <v>25</v>
      </c>
      <c r="H3784" t="str">
        <f t="shared" si="236"/>
        <v>Onsite/Hybrid</v>
      </c>
      <c r="I3784" t="s">
        <v>26</v>
      </c>
      <c r="J3784" t="str">
        <f t="shared" si="237"/>
        <v>3-6 yrs</v>
      </c>
      <c r="K3784">
        <f t="shared" ca="1" si="239"/>
        <v>4</v>
      </c>
      <c r="L3784" t="s">
        <v>39</v>
      </c>
      <c r="M3784">
        <v>1</v>
      </c>
      <c r="N3784">
        <v>1</v>
      </c>
      <c r="O3784">
        <v>1</v>
      </c>
      <c r="P3784">
        <v>1</v>
      </c>
      <c r="Q3784">
        <v>0</v>
      </c>
      <c r="R3784">
        <f>SUM(M3784:N3784:O3784:P3784:Q3784)</f>
        <v>4</v>
      </c>
      <c r="S3784" s="1">
        <v>104653</v>
      </c>
      <c r="T3784" s="1" t="str">
        <f t="shared" si="238"/>
        <v>Medium</v>
      </c>
      <c r="U3784">
        <v>12</v>
      </c>
      <c r="V3784">
        <v>2025</v>
      </c>
      <c r="W3784" t="s">
        <v>28</v>
      </c>
      <c r="X3784">
        <v>5</v>
      </c>
    </row>
    <row r="3785" spans="1:24" x14ac:dyDescent="0.3">
      <c r="A3785">
        <v>3784</v>
      </c>
      <c r="B3785" t="s">
        <v>41</v>
      </c>
      <c r="C3785" t="str">
        <f>_xlfn.XLOOKUP(B3785,Lookup_table!B:B,Lookup_table!C:C)</f>
        <v>Data</v>
      </c>
      <c r="D3785" t="s">
        <v>14</v>
      </c>
      <c r="E3785" t="s">
        <v>15</v>
      </c>
      <c r="F3785" t="s">
        <v>52</v>
      </c>
      <c r="G3785" t="s">
        <v>30</v>
      </c>
      <c r="H3785" t="str">
        <f t="shared" si="236"/>
        <v>Onsite/Hybrid</v>
      </c>
      <c r="I3785" t="s">
        <v>18</v>
      </c>
      <c r="J3785" t="str">
        <f t="shared" si="237"/>
        <v>7+ yrs</v>
      </c>
      <c r="K3785">
        <f t="shared" ca="1" si="239"/>
        <v>9</v>
      </c>
      <c r="L3785" t="s">
        <v>19</v>
      </c>
      <c r="M3785">
        <v>1</v>
      </c>
      <c r="N3785">
        <v>1</v>
      </c>
      <c r="O3785">
        <v>0</v>
      </c>
      <c r="P3785">
        <v>1</v>
      </c>
      <c r="Q3785">
        <v>1</v>
      </c>
      <c r="R3785">
        <f>SUM(M3785:N3785:O3785:P3785:Q3785)</f>
        <v>4</v>
      </c>
      <c r="S3785" s="1">
        <v>128200</v>
      </c>
      <c r="T3785" s="1" t="str">
        <f t="shared" si="238"/>
        <v>High</v>
      </c>
      <c r="U3785">
        <v>7</v>
      </c>
      <c r="V3785">
        <v>2025</v>
      </c>
      <c r="W3785" t="s">
        <v>20</v>
      </c>
      <c r="X3785">
        <v>4</v>
      </c>
    </row>
    <row r="3786" spans="1:24" x14ac:dyDescent="0.3">
      <c r="A3786">
        <v>3785</v>
      </c>
      <c r="B3786" t="s">
        <v>50</v>
      </c>
      <c r="C3786" t="str">
        <f>_xlfn.XLOOKUP(B3786,Lookup_table!B:B,Lookup_table!C:C)</f>
        <v>AI</v>
      </c>
      <c r="D3786" t="s">
        <v>22</v>
      </c>
      <c r="E3786" t="s">
        <v>38</v>
      </c>
      <c r="F3786" t="s">
        <v>16</v>
      </c>
      <c r="G3786" t="s">
        <v>30</v>
      </c>
      <c r="H3786" t="str">
        <f t="shared" si="236"/>
        <v>Onsite/Hybrid</v>
      </c>
      <c r="I3786" t="s">
        <v>26</v>
      </c>
      <c r="J3786" t="str">
        <f t="shared" si="237"/>
        <v>3-6 yrs</v>
      </c>
      <c r="K3786">
        <f t="shared" ca="1" si="239"/>
        <v>5</v>
      </c>
      <c r="L3786" t="s">
        <v>19</v>
      </c>
      <c r="M3786">
        <v>1</v>
      </c>
      <c r="N3786">
        <v>0</v>
      </c>
      <c r="O3786">
        <v>0</v>
      </c>
      <c r="P3786">
        <v>1</v>
      </c>
      <c r="Q3786">
        <v>0</v>
      </c>
      <c r="R3786">
        <f>SUM(M3786:N3786:O3786:P3786:Q3786)</f>
        <v>2</v>
      </c>
      <c r="S3786" s="1">
        <v>152571</v>
      </c>
      <c r="T3786" s="1" t="str">
        <f t="shared" si="238"/>
        <v>High</v>
      </c>
      <c r="U3786">
        <v>3</v>
      </c>
      <c r="V3786">
        <v>2025</v>
      </c>
      <c r="W3786" t="s">
        <v>28</v>
      </c>
      <c r="X3786">
        <v>7</v>
      </c>
    </row>
    <row r="3787" spans="1:24" x14ac:dyDescent="0.3">
      <c r="A3787">
        <v>3786</v>
      </c>
      <c r="B3787" t="s">
        <v>36</v>
      </c>
      <c r="C3787" t="str">
        <f>_xlfn.XLOOKUP(B3787,Lookup_table!B:B,Lookup_table!C:C)</f>
        <v>Data</v>
      </c>
      <c r="D3787" t="s">
        <v>37</v>
      </c>
      <c r="E3787" t="s">
        <v>38</v>
      </c>
      <c r="F3787" t="s">
        <v>43</v>
      </c>
      <c r="G3787" t="s">
        <v>30</v>
      </c>
      <c r="H3787" t="str">
        <f t="shared" si="236"/>
        <v>Onsite/Hybrid</v>
      </c>
      <c r="I3787" t="s">
        <v>35</v>
      </c>
      <c r="J3787" t="str">
        <f t="shared" si="237"/>
        <v>0-2 yrs</v>
      </c>
      <c r="K3787">
        <f t="shared" ca="1" si="239"/>
        <v>1</v>
      </c>
      <c r="L3787" t="s">
        <v>19</v>
      </c>
      <c r="M3787">
        <v>0</v>
      </c>
      <c r="N3787">
        <v>1</v>
      </c>
      <c r="O3787">
        <v>1</v>
      </c>
      <c r="P3787">
        <v>0</v>
      </c>
      <c r="Q3787">
        <v>1</v>
      </c>
      <c r="R3787">
        <f>SUM(M3787:N3787:O3787:P3787:Q3787)</f>
        <v>3</v>
      </c>
      <c r="S3787" s="1">
        <v>79077</v>
      </c>
      <c r="T3787" s="1" t="str">
        <f t="shared" si="238"/>
        <v>Medium</v>
      </c>
      <c r="U3787">
        <v>2</v>
      </c>
      <c r="V3787">
        <v>2026</v>
      </c>
      <c r="W3787" t="s">
        <v>20</v>
      </c>
      <c r="X3787">
        <v>6</v>
      </c>
    </row>
    <row r="3788" spans="1:24" x14ac:dyDescent="0.3">
      <c r="A3788">
        <v>3787</v>
      </c>
      <c r="B3788" t="s">
        <v>41</v>
      </c>
      <c r="C3788" t="str">
        <f>_xlfn.XLOOKUP(B3788,Lookup_table!B:B,Lookup_table!C:C)</f>
        <v>Data</v>
      </c>
      <c r="D3788" t="s">
        <v>22</v>
      </c>
      <c r="E3788" t="s">
        <v>38</v>
      </c>
      <c r="F3788" t="s">
        <v>16</v>
      </c>
      <c r="G3788" t="s">
        <v>25</v>
      </c>
      <c r="H3788" t="str">
        <f t="shared" si="236"/>
        <v>Onsite/Hybrid</v>
      </c>
      <c r="I3788" t="s">
        <v>18</v>
      </c>
      <c r="J3788" t="str">
        <f t="shared" si="237"/>
        <v>7+ yrs</v>
      </c>
      <c r="K3788">
        <f t="shared" ca="1" si="239"/>
        <v>8</v>
      </c>
      <c r="L3788" t="s">
        <v>27</v>
      </c>
      <c r="M3788">
        <v>0</v>
      </c>
      <c r="N3788">
        <v>1</v>
      </c>
      <c r="O3788">
        <v>1</v>
      </c>
      <c r="P3788">
        <v>0</v>
      </c>
      <c r="Q3788">
        <v>0</v>
      </c>
      <c r="R3788">
        <f>SUM(M3788:N3788:O3788:P3788:Q3788)</f>
        <v>2</v>
      </c>
      <c r="S3788" s="1">
        <v>133756</v>
      </c>
      <c r="T3788" s="1" t="str">
        <f t="shared" si="238"/>
        <v>High</v>
      </c>
      <c r="U3788">
        <v>4</v>
      </c>
      <c r="V3788">
        <v>2025</v>
      </c>
      <c r="W3788" t="s">
        <v>20</v>
      </c>
      <c r="X3788">
        <v>1</v>
      </c>
    </row>
    <row r="3789" spans="1:24" x14ac:dyDescent="0.3">
      <c r="A3789">
        <v>3788</v>
      </c>
      <c r="B3789" t="s">
        <v>31</v>
      </c>
      <c r="C3789" t="str">
        <f>_xlfn.XLOOKUP(B3789,Lookup_table!B:B,Lookup_table!C:C)</f>
        <v>Business</v>
      </c>
      <c r="D3789" t="s">
        <v>34</v>
      </c>
      <c r="E3789" t="s">
        <v>38</v>
      </c>
      <c r="F3789" t="s">
        <v>51</v>
      </c>
      <c r="G3789" t="s">
        <v>25</v>
      </c>
      <c r="H3789" t="str">
        <f t="shared" si="236"/>
        <v>Onsite/Hybrid</v>
      </c>
      <c r="I3789" t="s">
        <v>18</v>
      </c>
      <c r="J3789" t="str">
        <f t="shared" si="237"/>
        <v>7+ yrs</v>
      </c>
      <c r="K3789">
        <f t="shared" ca="1" si="239"/>
        <v>9</v>
      </c>
      <c r="L3789" t="s">
        <v>39</v>
      </c>
      <c r="M3789">
        <v>0</v>
      </c>
      <c r="N3789">
        <v>1</v>
      </c>
      <c r="O3789">
        <v>0</v>
      </c>
      <c r="P3789">
        <v>0</v>
      </c>
      <c r="Q3789">
        <v>0</v>
      </c>
      <c r="R3789">
        <f>SUM(M3789:N3789:O3789:P3789:Q3789)</f>
        <v>1</v>
      </c>
      <c r="S3789" s="1">
        <v>103276</v>
      </c>
      <c r="T3789" s="1" t="str">
        <f t="shared" si="238"/>
        <v>Medium</v>
      </c>
      <c r="U3789">
        <v>11</v>
      </c>
      <c r="V3789">
        <v>2020</v>
      </c>
      <c r="W3789" t="s">
        <v>28</v>
      </c>
      <c r="X3789">
        <v>8</v>
      </c>
    </row>
    <row r="3790" spans="1:24" x14ac:dyDescent="0.3">
      <c r="A3790">
        <v>3789</v>
      </c>
      <c r="B3790" t="s">
        <v>33</v>
      </c>
      <c r="C3790" t="str">
        <f>_xlfn.XLOOKUP(B3790,Lookup_table!B:B,Lookup_table!C:C)</f>
        <v>Data</v>
      </c>
      <c r="D3790" t="s">
        <v>34</v>
      </c>
      <c r="E3790" t="s">
        <v>23</v>
      </c>
      <c r="F3790" t="s">
        <v>44</v>
      </c>
      <c r="G3790" t="s">
        <v>30</v>
      </c>
      <c r="H3790" t="str">
        <f t="shared" si="236"/>
        <v>Onsite/Hybrid</v>
      </c>
      <c r="I3790" t="s">
        <v>18</v>
      </c>
      <c r="J3790" t="str">
        <f t="shared" si="237"/>
        <v>7+ yrs</v>
      </c>
      <c r="K3790">
        <f t="shared" ca="1" si="239"/>
        <v>11</v>
      </c>
      <c r="L3790" t="s">
        <v>39</v>
      </c>
      <c r="M3790">
        <v>0</v>
      </c>
      <c r="N3790">
        <v>1</v>
      </c>
      <c r="O3790">
        <v>0</v>
      </c>
      <c r="P3790">
        <v>0</v>
      </c>
      <c r="Q3790">
        <v>1</v>
      </c>
      <c r="R3790">
        <f>SUM(M3790:N3790:O3790:P3790:Q3790)</f>
        <v>2</v>
      </c>
      <c r="S3790" s="1">
        <v>106821</v>
      </c>
      <c r="T3790" s="1" t="str">
        <f t="shared" si="238"/>
        <v>Medium</v>
      </c>
      <c r="U3790">
        <v>4</v>
      </c>
      <c r="V3790">
        <v>2021</v>
      </c>
      <c r="W3790" t="s">
        <v>20</v>
      </c>
      <c r="X3790">
        <v>4</v>
      </c>
    </row>
    <row r="3791" spans="1:24" x14ac:dyDescent="0.3">
      <c r="A3791">
        <v>3790</v>
      </c>
      <c r="B3791" t="s">
        <v>21</v>
      </c>
      <c r="C3791" t="str">
        <f>_xlfn.XLOOKUP(B3791,Lookup_table!B:B,Lookup_table!C:C)</f>
        <v>AI</v>
      </c>
      <c r="D3791" t="s">
        <v>37</v>
      </c>
      <c r="E3791" t="s">
        <v>23</v>
      </c>
      <c r="F3791" t="s">
        <v>43</v>
      </c>
      <c r="G3791" t="s">
        <v>25</v>
      </c>
      <c r="H3791" t="str">
        <f t="shared" si="236"/>
        <v>Onsite/Hybrid</v>
      </c>
      <c r="I3791" t="s">
        <v>35</v>
      </c>
      <c r="J3791" t="str">
        <f t="shared" si="237"/>
        <v>0-2 yrs</v>
      </c>
      <c r="K3791">
        <f t="shared" ca="1" si="239"/>
        <v>2</v>
      </c>
      <c r="L3791" t="s">
        <v>19</v>
      </c>
      <c r="M3791">
        <v>0</v>
      </c>
      <c r="N3791">
        <v>1</v>
      </c>
      <c r="O3791">
        <v>1</v>
      </c>
      <c r="P3791">
        <v>0</v>
      </c>
      <c r="Q3791">
        <v>0</v>
      </c>
      <c r="R3791">
        <f>SUM(M3791:N3791:O3791:P3791:Q3791)</f>
        <v>2</v>
      </c>
      <c r="S3791" s="1">
        <v>101207</v>
      </c>
      <c r="T3791" s="1" t="str">
        <f t="shared" si="238"/>
        <v>Medium</v>
      </c>
      <c r="U3791">
        <v>11</v>
      </c>
      <c r="V3791">
        <v>2025</v>
      </c>
      <c r="W3791" t="s">
        <v>20</v>
      </c>
      <c r="X3791">
        <v>2</v>
      </c>
    </row>
    <row r="3792" spans="1:24" x14ac:dyDescent="0.3">
      <c r="A3792">
        <v>3791</v>
      </c>
      <c r="B3792" t="s">
        <v>41</v>
      </c>
      <c r="C3792" t="str">
        <f>_xlfn.XLOOKUP(B3792,Lookup_table!B:B,Lookup_table!C:C)</f>
        <v>Data</v>
      </c>
      <c r="D3792" t="s">
        <v>37</v>
      </c>
      <c r="E3792" t="s">
        <v>15</v>
      </c>
      <c r="F3792" t="s">
        <v>51</v>
      </c>
      <c r="G3792" t="s">
        <v>30</v>
      </c>
      <c r="H3792" t="str">
        <f t="shared" si="236"/>
        <v>Onsite/Hybrid</v>
      </c>
      <c r="I3792" t="s">
        <v>26</v>
      </c>
      <c r="J3792" t="str">
        <f t="shared" si="237"/>
        <v>3-6 yrs</v>
      </c>
      <c r="K3792">
        <f t="shared" ca="1" si="239"/>
        <v>4</v>
      </c>
      <c r="L3792" t="s">
        <v>39</v>
      </c>
      <c r="M3792">
        <v>0</v>
      </c>
      <c r="N3792">
        <v>1</v>
      </c>
      <c r="O3792">
        <v>0</v>
      </c>
      <c r="P3792">
        <v>0</v>
      </c>
      <c r="Q3792">
        <v>0</v>
      </c>
      <c r="R3792">
        <f>SUM(M3792:N3792:O3792:P3792:Q3792)</f>
        <v>1</v>
      </c>
      <c r="S3792" s="1">
        <v>76632</v>
      </c>
      <c r="T3792" s="1" t="str">
        <f t="shared" si="238"/>
        <v>Medium</v>
      </c>
      <c r="U3792">
        <v>7</v>
      </c>
      <c r="V3792">
        <v>2025</v>
      </c>
      <c r="W3792" t="s">
        <v>28</v>
      </c>
      <c r="X3792">
        <v>7</v>
      </c>
    </row>
    <row r="3793" spans="1:24" x14ac:dyDescent="0.3">
      <c r="A3793">
        <v>3792</v>
      </c>
      <c r="B3793" t="s">
        <v>21</v>
      </c>
      <c r="C3793" t="str">
        <f>_xlfn.XLOOKUP(B3793,Lookup_table!B:B,Lookup_table!C:C)</f>
        <v>AI</v>
      </c>
      <c r="D3793" t="s">
        <v>14</v>
      </c>
      <c r="E3793" t="s">
        <v>38</v>
      </c>
      <c r="F3793" t="s">
        <v>24</v>
      </c>
      <c r="G3793" t="s">
        <v>25</v>
      </c>
      <c r="H3793" t="str">
        <f t="shared" si="236"/>
        <v>Onsite/Hybrid</v>
      </c>
      <c r="I3793" t="s">
        <v>18</v>
      </c>
      <c r="J3793" t="str">
        <f t="shared" si="237"/>
        <v>7+ yrs</v>
      </c>
      <c r="K3793">
        <f t="shared" ca="1" si="239"/>
        <v>10</v>
      </c>
      <c r="L3793" t="s">
        <v>39</v>
      </c>
      <c r="M3793">
        <v>1</v>
      </c>
      <c r="N3793">
        <v>1</v>
      </c>
      <c r="O3793">
        <v>0</v>
      </c>
      <c r="P3793">
        <v>1</v>
      </c>
      <c r="Q3793">
        <v>1</v>
      </c>
      <c r="R3793">
        <f>SUM(M3793:N3793:O3793:P3793:Q3793)</f>
        <v>4</v>
      </c>
      <c r="S3793" s="1">
        <v>168995</v>
      </c>
      <c r="T3793" s="1" t="str">
        <f t="shared" si="238"/>
        <v>High</v>
      </c>
      <c r="U3793">
        <v>3</v>
      </c>
      <c r="V3793">
        <v>2021</v>
      </c>
      <c r="W3793" t="s">
        <v>20</v>
      </c>
      <c r="X3793">
        <v>2</v>
      </c>
    </row>
    <row r="3794" spans="1:24" x14ac:dyDescent="0.3">
      <c r="A3794">
        <v>3793</v>
      </c>
      <c r="B3794" t="s">
        <v>21</v>
      </c>
      <c r="C3794" t="str">
        <f>_xlfn.XLOOKUP(B3794,Lookup_table!B:B,Lookup_table!C:C)</f>
        <v>AI</v>
      </c>
      <c r="D3794" t="s">
        <v>37</v>
      </c>
      <c r="E3794" t="s">
        <v>32</v>
      </c>
      <c r="F3794" t="s">
        <v>29</v>
      </c>
      <c r="G3794" t="s">
        <v>30</v>
      </c>
      <c r="H3794" t="str">
        <f t="shared" si="236"/>
        <v>Onsite/Hybrid</v>
      </c>
      <c r="I3794" t="s">
        <v>18</v>
      </c>
      <c r="J3794" t="str">
        <f t="shared" si="237"/>
        <v>7+ yrs</v>
      </c>
      <c r="K3794">
        <f t="shared" ca="1" si="239"/>
        <v>12</v>
      </c>
      <c r="L3794" t="s">
        <v>39</v>
      </c>
      <c r="M3794">
        <v>0</v>
      </c>
      <c r="N3794">
        <v>1</v>
      </c>
      <c r="O3794">
        <v>0</v>
      </c>
      <c r="P3794">
        <v>0</v>
      </c>
      <c r="Q3794">
        <v>0</v>
      </c>
      <c r="R3794">
        <f>SUM(M3794:N3794:O3794:P3794:Q3794)</f>
        <v>1</v>
      </c>
      <c r="S3794" s="1">
        <v>137065</v>
      </c>
      <c r="T3794" s="1" t="str">
        <f t="shared" si="238"/>
        <v>High</v>
      </c>
      <c r="U3794">
        <v>3</v>
      </c>
      <c r="V3794">
        <v>2023</v>
      </c>
      <c r="W3794" t="s">
        <v>28</v>
      </c>
      <c r="X3794">
        <v>8</v>
      </c>
    </row>
    <row r="3795" spans="1:24" x14ac:dyDescent="0.3">
      <c r="A3795">
        <v>3794</v>
      </c>
      <c r="B3795" t="s">
        <v>36</v>
      </c>
      <c r="C3795" t="str">
        <f>_xlfn.XLOOKUP(B3795,Lookup_table!B:B,Lookup_table!C:C)</f>
        <v>Data</v>
      </c>
      <c r="D3795" t="s">
        <v>34</v>
      </c>
      <c r="E3795" t="s">
        <v>38</v>
      </c>
      <c r="F3795" t="s">
        <v>44</v>
      </c>
      <c r="G3795" t="s">
        <v>25</v>
      </c>
      <c r="H3795" t="str">
        <f t="shared" si="236"/>
        <v>Onsite/Hybrid</v>
      </c>
      <c r="I3795" t="s">
        <v>26</v>
      </c>
      <c r="J3795" t="str">
        <f t="shared" si="237"/>
        <v>3-6 yrs</v>
      </c>
      <c r="K3795">
        <f t="shared" ca="1" si="239"/>
        <v>4</v>
      </c>
      <c r="L3795" t="s">
        <v>27</v>
      </c>
      <c r="M3795">
        <v>1</v>
      </c>
      <c r="N3795">
        <v>1</v>
      </c>
      <c r="O3795">
        <v>0</v>
      </c>
      <c r="P3795">
        <v>1</v>
      </c>
      <c r="Q3795">
        <v>1</v>
      </c>
      <c r="R3795">
        <f>SUM(M3795:N3795:O3795:P3795:Q3795)</f>
        <v>4</v>
      </c>
      <c r="S3795" s="1">
        <v>101477</v>
      </c>
      <c r="T3795" s="1" t="str">
        <f t="shared" si="238"/>
        <v>Medium</v>
      </c>
      <c r="U3795">
        <v>3</v>
      </c>
      <c r="V3795">
        <v>2024</v>
      </c>
      <c r="W3795" t="s">
        <v>34</v>
      </c>
      <c r="X3795">
        <v>2</v>
      </c>
    </row>
    <row r="3796" spans="1:24" x14ac:dyDescent="0.3">
      <c r="A3796">
        <v>3795</v>
      </c>
      <c r="B3796" t="s">
        <v>50</v>
      </c>
      <c r="C3796" t="str">
        <f>_xlfn.XLOOKUP(B3796,Lookup_table!B:B,Lookup_table!C:C)</f>
        <v>AI</v>
      </c>
      <c r="D3796" t="s">
        <v>37</v>
      </c>
      <c r="E3796" t="s">
        <v>40</v>
      </c>
      <c r="F3796" t="s">
        <v>16</v>
      </c>
      <c r="G3796" t="s">
        <v>30</v>
      </c>
      <c r="H3796" t="str">
        <f t="shared" si="236"/>
        <v>Onsite/Hybrid</v>
      </c>
      <c r="I3796" t="s">
        <v>26</v>
      </c>
      <c r="J3796" t="str">
        <f t="shared" si="237"/>
        <v>3-6 yrs</v>
      </c>
      <c r="K3796">
        <f t="shared" ca="1" si="239"/>
        <v>5</v>
      </c>
      <c r="L3796" t="s">
        <v>27</v>
      </c>
      <c r="M3796">
        <v>1</v>
      </c>
      <c r="N3796">
        <v>0</v>
      </c>
      <c r="O3796">
        <v>0</v>
      </c>
      <c r="P3796">
        <v>1</v>
      </c>
      <c r="Q3796">
        <v>1</v>
      </c>
      <c r="R3796">
        <f>SUM(M3796:N3796:O3796:P3796:Q3796)</f>
        <v>3</v>
      </c>
      <c r="S3796" s="1">
        <v>140921</v>
      </c>
      <c r="T3796" s="1" t="str">
        <f t="shared" si="238"/>
        <v>High</v>
      </c>
      <c r="U3796">
        <v>1</v>
      </c>
      <c r="V3796">
        <v>2023</v>
      </c>
      <c r="W3796" t="s">
        <v>34</v>
      </c>
      <c r="X3796">
        <v>6</v>
      </c>
    </row>
    <row r="3797" spans="1:24" x14ac:dyDescent="0.3">
      <c r="A3797">
        <v>3796</v>
      </c>
      <c r="B3797" t="s">
        <v>41</v>
      </c>
      <c r="C3797" t="str">
        <f>_xlfn.XLOOKUP(B3797,Lookup_table!B:B,Lookup_table!C:C)</f>
        <v>Data</v>
      </c>
      <c r="D3797" t="s">
        <v>22</v>
      </c>
      <c r="E3797" t="s">
        <v>42</v>
      </c>
      <c r="F3797" t="s">
        <v>16</v>
      </c>
      <c r="G3797" t="s">
        <v>30</v>
      </c>
      <c r="H3797" t="str">
        <f t="shared" si="236"/>
        <v>Onsite/Hybrid</v>
      </c>
      <c r="I3797" t="s">
        <v>35</v>
      </c>
      <c r="J3797" t="str">
        <f t="shared" si="237"/>
        <v>0-2 yrs</v>
      </c>
      <c r="K3797">
        <f t="shared" ca="1" si="239"/>
        <v>1</v>
      </c>
      <c r="L3797" t="s">
        <v>19</v>
      </c>
      <c r="M3797">
        <v>0</v>
      </c>
      <c r="N3797">
        <v>0</v>
      </c>
      <c r="O3797">
        <v>1</v>
      </c>
      <c r="P3797">
        <v>0</v>
      </c>
      <c r="Q3797">
        <v>0</v>
      </c>
      <c r="R3797">
        <f>SUM(M3797:N3797:O3797:P3797:Q3797)</f>
        <v>1</v>
      </c>
      <c r="S3797" s="1">
        <v>89924</v>
      </c>
      <c r="T3797" s="1" t="str">
        <f t="shared" si="238"/>
        <v>Medium</v>
      </c>
      <c r="U3797">
        <v>7</v>
      </c>
      <c r="V3797">
        <v>2024</v>
      </c>
      <c r="W3797" t="s">
        <v>28</v>
      </c>
      <c r="X3797">
        <v>8</v>
      </c>
    </row>
    <row r="3798" spans="1:24" x14ac:dyDescent="0.3">
      <c r="A3798">
        <v>3797</v>
      </c>
      <c r="B3798" t="s">
        <v>41</v>
      </c>
      <c r="C3798" t="str">
        <f>_xlfn.XLOOKUP(B3798,Lookup_table!B:B,Lookup_table!C:C)</f>
        <v>Data</v>
      </c>
      <c r="D3798" t="s">
        <v>22</v>
      </c>
      <c r="E3798" t="s">
        <v>38</v>
      </c>
      <c r="F3798" t="s">
        <v>51</v>
      </c>
      <c r="G3798" t="s">
        <v>30</v>
      </c>
      <c r="H3798" t="str">
        <f t="shared" si="236"/>
        <v>Onsite/Hybrid</v>
      </c>
      <c r="I3798" t="s">
        <v>26</v>
      </c>
      <c r="J3798" t="str">
        <f t="shared" si="237"/>
        <v>3-6 yrs</v>
      </c>
      <c r="K3798">
        <f t="shared" ca="1" si="239"/>
        <v>3</v>
      </c>
      <c r="L3798" t="s">
        <v>19</v>
      </c>
      <c r="M3798">
        <v>1</v>
      </c>
      <c r="N3798">
        <v>1</v>
      </c>
      <c r="O3798">
        <v>0</v>
      </c>
      <c r="P3798">
        <v>0</v>
      </c>
      <c r="Q3798">
        <v>1</v>
      </c>
      <c r="R3798">
        <f>SUM(M3798:N3798:O3798:P3798:Q3798)</f>
        <v>3</v>
      </c>
      <c r="S3798" s="1">
        <v>104052</v>
      </c>
      <c r="T3798" s="1" t="str">
        <f t="shared" si="238"/>
        <v>Medium</v>
      </c>
      <c r="U3798">
        <v>12</v>
      </c>
      <c r="V3798">
        <v>2020</v>
      </c>
      <c r="W3798" t="s">
        <v>20</v>
      </c>
      <c r="X3798">
        <v>6</v>
      </c>
    </row>
    <row r="3799" spans="1:24" x14ac:dyDescent="0.3">
      <c r="A3799">
        <v>3798</v>
      </c>
      <c r="B3799" t="s">
        <v>21</v>
      </c>
      <c r="C3799" t="str">
        <f>_xlfn.XLOOKUP(B3799,Lookup_table!B:B,Lookup_table!C:C)</f>
        <v>AI</v>
      </c>
      <c r="D3799" t="s">
        <v>22</v>
      </c>
      <c r="E3799" t="s">
        <v>15</v>
      </c>
      <c r="F3799" t="s">
        <v>52</v>
      </c>
      <c r="G3799" t="s">
        <v>25</v>
      </c>
      <c r="H3799" t="str">
        <f t="shared" si="236"/>
        <v>Onsite/Hybrid</v>
      </c>
      <c r="I3799" t="s">
        <v>18</v>
      </c>
      <c r="J3799" t="str">
        <f t="shared" si="237"/>
        <v>7+ yrs</v>
      </c>
      <c r="K3799">
        <f t="shared" ca="1" si="239"/>
        <v>13</v>
      </c>
      <c r="L3799" t="s">
        <v>27</v>
      </c>
      <c r="M3799">
        <v>1</v>
      </c>
      <c r="N3799">
        <v>0</v>
      </c>
      <c r="O3799">
        <v>0</v>
      </c>
      <c r="P3799">
        <v>1</v>
      </c>
      <c r="Q3799">
        <v>1</v>
      </c>
      <c r="R3799">
        <f>SUM(M3799:N3799:O3799:P3799:Q3799)</f>
        <v>3</v>
      </c>
      <c r="S3799" s="1">
        <v>182537</v>
      </c>
      <c r="T3799" s="1" t="str">
        <f t="shared" si="238"/>
        <v>High</v>
      </c>
      <c r="U3799">
        <v>4</v>
      </c>
      <c r="V3799">
        <v>2023</v>
      </c>
      <c r="W3799" t="s">
        <v>20</v>
      </c>
      <c r="X3799">
        <v>2</v>
      </c>
    </row>
    <row r="3800" spans="1:24" x14ac:dyDescent="0.3">
      <c r="A3800">
        <v>3799</v>
      </c>
      <c r="B3800" t="s">
        <v>50</v>
      </c>
      <c r="C3800" t="str">
        <f>_xlfn.XLOOKUP(B3800,Lookup_table!B:B,Lookup_table!C:C)</f>
        <v>AI</v>
      </c>
      <c r="D3800" t="s">
        <v>37</v>
      </c>
      <c r="E3800" t="s">
        <v>23</v>
      </c>
      <c r="F3800" t="s">
        <v>51</v>
      </c>
      <c r="G3800" t="s">
        <v>30</v>
      </c>
      <c r="H3800" t="str">
        <f t="shared" si="236"/>
        <v>Onsite/Hybrid</v>
      </c>
      <c r="I3800" t="s">
        <v>18</v>
      </c>
      <c r="J3800" t="str">
        <f t="shared" si="237"/>
        <v>7+ yrs</v>
      </c>
      <c r="K3800">
        <f t="shared" ca="1" si="239"/>
        <v>7</v>
      </c>
      <c r="L3800" t="s">
        <v>39</v>
      </c>
      <c r="M3800">
        <v>1</v>
      </c>
      <c r="N3800">
        <v>1</v>
      </c>
      <c r="O3800">
        <v>1</v>
      </c>
      <c r="P3800">
        <v>1</v>
      </c>
      <c r="Q3800">
        <v>0</v>
      </c>
      <c r="R3800">
        <f>SUM(M3800:N3800:O3800:P3800:Q3800)</f>
        <v>4</v>
      </c>
      <c r="S3800" s="1">
        <v>171518</v>
      </c>
      <c r="T3800" s="1" t="str">
        <f t="shared" si="238"/>
        <v>High</v>
      </c>
      <c r="U3800">
        <v>12</v>
      </c>
      <c r="V3800">
        <v>2021</v>
      </c>
      <c r="W3800" t="s">
        <v>28</v>
      </c>
      <c r="X3800">
        <v>2</v>
      </c>
    </row>
    <row r="3801" spans="1:24" x14ac:dyDescent="0.3">
      <c r="A3801">
        <v>3800</v>
      </c>
      <c r="B3801" t="s">
        <v>50</v>
      </c>
      <c r="C3801" t="str">
        <f>_xlfn.XLOOKUP(B3801,Lookup_table!B:B,Lookup_table!C:C)</f>
        <v>AI</v>
      </c>
      <c r="D3801" t="s">
        <v>22</v>
      </c>
      <c r="E3801" t="s">
        <v>15</v>
      </c>
      <c r="F3801" t="s">
        <v>16</v>
      </c>
      <c r="G3801" t="s">
        <v>17</v>
      </c>
      <c r="H3801" t="str">
        <f t="shared" si="236"/>
        <v>Remote</v>
      </c>
      <c r="I3801" t="s">
        <v>18</v>
      </c>
      <c r="J3801" t="str">
        <f t="shared" si="237"/>
        <v>7+ yrs</v>
      </c>
      <c r="K3801">
        <f t="shared" ca="1" si="239"/>
        <v>14</v>
      </c>
      <c r="L3801" t="s">
        <v>19</v>
      </c>
      <c r="M3801">
        <v>1</v>
      </c>
      <c r="N3801">
        <v>0</v>
      </c>
      <c r="O3801">
        <v>0</v>
      </c>
      <c r="P3801">
        <v>0</v>
      </c>
      <c r="Q3801">
        <v>0</v>
      </c>
      <c r="R3801">
        <f>SUM(M3801:N3801:O3801:P3801:Q3801)</f>
        <v>1</v>
      </c>
      <c r="S3801" s="1">
        <v>155785</v>
      </c>
      <c r="T3801" s="1" t="str">
        <f t="shared" si="238"/>
        <v>High</v>
      </c>
      <c r="U3801">
        <v>3</v>
      </c>
      <c r="V3801">
        <v>2020</v>
      </c>
      <c r="W3801" t="s">
        <v>34</v>
      </c>
      <c r="X3801">
        <v>2</v>
      </c>
    </row>
    <row r="3802" spans="1:24" x14ac:dyDescent="0.3">
      <c r="A3802">
        <v>3801</v>
      </c>
      <c r="B3802" t="s">
        <v>36</v>
      </c>
      <c r="C3802" t="str">
        <f>_xlfn.XLOOKUP(B3802,Lookup_table!B:B,Lookup_table!C:C)</f>
        <v>Data</v>
      </c>
      <c r="D3802" t="s">
        <v>34</v>
      </c>
      <c r="E3802" t="s">
        <v>15</v>
      </c>
      <c r="F3802" t="s">
        <v>16</v>
      </c>
      <c r="G3802" t="s">
        <v>17</v>
      </c>
      <c r="H3802" t="str">
        <f t="shared" si="236"/>
        <v>Remote</v>
      </c>
      <c r="I3802" t="s">
        <v>26</v>
      </c>
      <c r="J3802" t="str">
        <f t="shared" si="237"/>
        <v>3-6 yrs</v>
      </c>
      <c r="K3802">
        <f t="shared" ca="1" si="239"/>
        <v>4</v>
      </c>
      <c r="L3802" t="s">
        <v>19</v>
      </c>
      <c r="M3802">
        <v>0</v>
      </c>
      <c r="N3802">
        <v>0</v>
      </c>
      <c r="O3802">
        <v>0</v>
      </c>
      <c r="P3802">
        <v>1</v>
      </c>
      <c r="Q3802">
        <v>0</v>
      </c>
      <c r="R3802">
        <f>SUM(M3802:N3802:O3802:P3802:Q3802)</f>
        <v>1</v>
      </c>
      <c r="S3802" s="1">
        <v>90637</v>
      </c>
      <c r="T3802" s="1" t="str">
        <f t="shared" si="238"/>
        <v>Medium</v>
      </c>
      <c r="U3802">
        <v>4</v>
      </c>
      <c r="V3802">
        <v>2020</v>
      </c>
      <c r="W3802" t="s">
        <v>28</v>
      </c>
      <c r="X3802">
        <v>8</v>
      </c>
    </row>
    <row r="3803" spans="1:24" x14ac:dyDescent="0.3">
      <c r="A3803">
        <v>3802</v>
      </c>
      <c r="B3803" t="s">
        <v>31</v>
      </c>
      <c r="C3803" t="str">
        <f>_xlfn.XLOOKUP(B3803,Lookup_table!B:B,Lookup_table!C:C)</f>
        <v>Business</v>
      </c>
      <c r="D3803" t="s">
        <v>22</v>
      </c>
      <c r="E3803" t="s">
        <v>40</v>
      </c>
      <c r="F3803" t="s">
        <v>52</v>
      </c>
      <c r="G3803" t="s">
        <v>25</v>
      </c>
      <c r="H3803" t="str">
        <f t="shared" si="236"/>
        <v>Onsite/Hybrid</v>
      </c>
      <c r="I3803" t="s">
        <v>18</v>
      </c>
      <c r="J3803" t="str">
        <f t="shared" si="237"/>
        <v>7+ yrs</v>
      </c>
      <c r="K3803">
        <f t="shared" ca="1" si="239"/>
        <v>9</v>
      </c>
      <c r="L3803" t="s">
        <v>39</v>
      </c>
      <c r="M3803">
        <v>0</v>
      </c>
      <c r="N3803">
        <v>1</v>
      </c>
      <c r="O3803">
        <v>0</v>
      </c>
      <c r="P3803">
        <v>1</v>
      </c>
      <c r="Q3803">
        <v>1</v>
      </c>
      <c r="R3803">
        <f>SUM(M3803:N3803:O3803:P3803:Q3803)</f>
        <v>3</v>
      </c>
      <c r="S3803" s="1">
        <v>144140</v>
      </c>
      <c r="T3803" s="1" t="str">
        <f t="shared" si="238"/>
        <v>High</v>
      </c>
      <c r="U3803">
        <v>5</v>
      </c>
      <c r="V3803">
        <v>2021</v>
      </c>
      <c r="W3803" t="s">
        <v>28</v>
      </c>
      <c r="X3803">
        <v>9</v>
      </c>
    </row>
    <row r="3804" spans="1:24" x14ac:dyDescent="0.3">
      <c r="A3804">
        <v>3803</v>
      </c>
      <c r="B3804" t="s">
        <v>36</v>
      </c>
      <c r="C3804" t="str">
        <f>_xlfn.XLOOKUP(B3804,Lookup_table!B:B,Lookup_table!C:C)</f>
        <v>Data</v>
      </c>
      <c r="D3804" t="s">
        <v>22</v>
      </c>
      <c r="E3804" t="s">
        <v>40</v>
      </c>
      <c r="F3804" t="s">
        <v>16</v>
      </c>
      <c r="G3804" t="s">
        <v>17</v>
      </c>
      <c r="H3804" t="str">
        <f t="shared" si="236"/>
        <v>Remote</v>
      </c>
      <c r="I3804" t="s">
        <v>26</v>
      </c>
      <c r="J3804" t="str">
        <f t="shared" si="237"/>
        <v>3-6 yrs</v>
      </c>
      <c r="K3804">
        <f t="shared" ca="1" si="239"/>
        <v>4</v>
      </c>
      <c r="L3804" t="s">
        <v>27</v>
      </c>
      <c r="M3804">
        <v>1</v>
      </c>
      <c r="N3804">
        <v>0</v>
      </c>
      <c r="O3804">
        <v>0</v>
      </c>
      <c r="P3804">
        <v>0</v>
      </c>
      <c r="Q3804">
        <v>0</v>
      </c>
      <c r="R3804">
        <f>SUM(M3804:N3804:O3804:P3804:Q3804)</f>
        <v>1</v>
      </c>
      <c r="S3804" s="1">
        <v>92790</v>
      </c>
      <c r="T3804" s="1" t="str">
        <f t="shared" si="238"/>
        <v>Medium</v>
      </c>
      <c r="U3804">
        <v>1</v>
      </c>
      <c r="V3804">
        <v>2024</v>
      </c>
      <c r="W3804" t="s">
        <v>20</v>
      </c>
      <c r="X3804">
        <v>3</v>
      </c>
    </row>
    <row r="3805" spans="1:24" x14ac:dyDescent="0.3">
      <c r="A3805">
        <v>3804</v>
      </c>
      <c r="B3805" t="s">
        <v>41</v>
      </c>
      <c r="C3805" t="str">
        <f>_xlfn.XLOOKUP(B3805,Lookup_table!B:B,Lookup_table!C:C)</f>
        <v>Data</v>
      </c>
      <c r="D3805" t="s">
        <v>14</v>
      </c>
      <c r="E3805" t="s">
        <v>40</v>
      </c>
      <c r="F3805" t="s">
        <v>43</v>
      </c>
      <c r="G3805" t="s">
        <v>25</v>
      </c>
      <c r="H3805" t="str">
        <f t="shared" si="236"/>
        <v>Onsite/Hybrid</v>
      </c>
      <c r="I3805" t="s">
        <v>26</v>
      </c>
      <c r="J3805" t="str">
        <f t="shared" si="237"/>
        <v>3-6 yrs</v>
      </c>
      <c r="K3805">
        <f t="shared" ca="1" si="239"/>
        <v>3</v>
      </c>
      <c r="L3805" t="s">
        <v>27</v>
      </c>
      <c r="M3805">
        <v>0</v>
      </c>
      <c r="N3805">
        <v>0</v>
      </c>
      <c r="O3805">
        <v>0</v>
      </c>
      <c r="P3805">
        <v>0</v>
      </c>
      <c r="Q3805">
        <v>1</v>
      </c>
      <c r="R3805">
        <f>SUM(M3805:N3805:O3805:P3805:Q3805)</f>
        <v>1</v>
      </c>
      <c r="S3805" s="1">
        <v>82843</v>
      </c>
      <c r="T3805" s="1" t="str">
        <f t="shared" si="238"/>
        <v>Medium</v>
      </c>
      <c r="U3805">
        <v>3</v>
      </c>
      <c r="V3805">
        <v>2023</v>
      </c>
      <c r="W3805" t="s">
        <v>28</v>
      </c>
      <c r="X3805">
        <v>7</v>
      </c>
    </row>
    <row r="3806" spans="1:24" x14ac:dyDescent="0.3">
      <c r="A3806">
        <v>3805</v>
      </c>
      <c r="B3806" t="s">
        <v>36</v>
      </c>
      <c r="C3806" t="str">
        <f>_xlfn.XLOOKUP(B3806,Lookup_table!B:B,Lookup_table!C:C)</f>
        <v>Data</v>
      </c>
      <c r="D3806" t="s">
        <v>37</v>
      </c>
      <c r="E3806" t="s">
        <v>42</v>
      </c>
      <c r="F3806" t="s">
        <v>16</v>
      </c>
      <c r="G3806" t="s">
        <v>25</v>
      </c>
      <c r="H3806" t="str">
        <f t="shared" si="236"/>
        <v>Onsite/Hybrid</v>
      </c>
      <c r="I3806" t="s">
        <v>26</v>
      </c>
      <c r="J3806" t="str">
        <f t="shared" si="237"/>
        <v>3-6 yrs</v>
      </c>
      <c r="K3806">
        <f t="shared" ca="1" si="239"/>
        <v>4</v>
      </c>
      <c r="L3806" t="s">
        <v>27</v>
      </c>
      <c r="M3806">
        <v>0</v>
      </c>
      <c r="N3806">
        <v>1</v>
      </c>
      <c r="O3806">
        <v>0</v>
      </c>
      <c r="P3806">
        <v>1</v>
      </c>
      <c r="Q3806">
        <v>1</v>
      </c>
      <c r="R3806">
        <f>SUM(M3806:N3806:O3806:P3806:Q3806)</f>
        <v>3</v>
      </c>
      <c r="S3806" s="1">
        <v>100261</v>
      </c>
      <c r="T3806" s="1" t="str">
        <f t="shared" si="238"/>
        <v>Medium</v>
      </c>
      <c r="U3806">
        <v>2</v>
      </c>
      <c r="V3806">
        <v>2026</v>
      </c>
      <c r="W3806" t="s">
        <v>34</v>
      </c>
      <c r="X3806">
        <v>1</v>
      </c>
    </row>
    <row r="3807" spans="1:24" x14ac:dyDescent="0.3">
      <c r="A3807">
        <v>3806</v>
      </c>
      <c r="B3807" t="s">
        <v>21</v>
      </c>
      <c r="C3807" t="str">
        <f>_xlfn.XLOOKUP(B3807,Lookup_table!B:B,Lookup_table!C:C)</f>
        <v>AI</v>
      </c>
      <c r="D3807" t="s">
        <v>14</v>
      </c>
      <c r="E3807" t="s">
        <v>40</v>
      </c>
      <c r="F3807" t="s">
        <v>43</v>
      </c>
      <c r="G3807" t="s">
        <v>17</v>
      </c>
      <c r="H3807" t="str">
        <f t="shared" si="236"/>
        <v>Remote</v>
      </c>
      <c r="I3807" t="s">
        <v>26</v>
      </c>
      <c r="J3807" t="str">
        <f t="shared" si="237"/>
        <v>3-6 yrs</v>
      </c>
      <c r="K3807">
        <f t="shared" ca="1" si="239"/>
        <v>5</v>
      </c>
      <c r="L3807" t="s">
        <v>27</v>
      </c>
      <c r="M3807">
        <v>0</v>
      </c>
      <c r="N3807">
        <v>1</v>
      </c>
      <c r="O3807">
        <v>1</v>
      </c>
      <c r="P3807">
        <v>1</v>
      </c>
      <c r="Q3807">
        <v>0</v>
      </c>
      <c r="R3807">
        <f>SUM(M3807:N3807:O3807:P3807:Q3807)</f>
        <v>3</v>
      </c>
      <c r="S3807" s="1">
        <v>149870</v>
      </c>
      <c r="T3807" s="1" t="str">
        <f t="shared" si="238"/>
        <v>High</v>
      </c>
      <c r="U3807">
        <v>6</v>
      </c>
      <c r="V3807">
        <v>2023</v>
      </c>
      <c r="W3807" t="s">
        <v>28</v>
      </c>
      <c r="X3807">
        <v>2</v>
      </c>
    </row>
    <row r="3808" spans="1:24" x14ac:dyDescent="0.3">
      <c r="A3808">
        <v>3807</v>
      </c>
      <c r="B3808" t="s">
        <v>31</v>
      </c>
      <c r="C3808" t="str">
        <f>_xlfn.XLOOKUP(B3808,Lookup_table!B:B,Lookup_table!C:C)</f>
        <v>Business</v>
      </c>
      <c r="D3808" t="s">
        <v>14</v>
      </c>
      <c r="E3808" t="s">
        <v>15</v>
      </c>
      <c r="F3808" t="s">
        <v>44</v>
      </c>
      <c r="G3808" t="s">
        <v>30</v>
      </c>
      <c r="H3808" t="str">
        <f t="shared" si="236"/>
        <v>Onsite/Hybrid</v>
      </c>
      <c r="I3808" t="s">
        <v>35</v>
      </c>
      <c r="J3808" t="str">
        <f t="shared" si="237"/>
        <v>0-2 yrs</v>
      </c>
      <c r="K3808">
        <f t="shared" ca="1" si="239"/>
        <v>2</v>
      </c>
      <c r="L3808" t="s">
        <v>19</v>
      </c>
      <c r="M3808">
        <v>1</v>
      </c>
      <c r="N3808">
        <v>1</v>
      </c>
      <c r="O3808">
        <v>0</v>
      </c>
      <c r="P3808">
        <v>1</v>
      </c>
      <c r="Q3808">
        <v>0</v>
      </c>
      <c r="R3808">
        <f>SUM(M3808:N3808:O3808:P3808:Q3808)</f>
        <v>3</v>
      </c>
      <c r="S3808" s="1">
        <v>63838</v>
      </c>
      <c r="T3808" s="1" t="str">
        <f t="shared" si="238"/>
        <v>Low</v>
      </c>
      <c r="U3808">
        <v>6</v>
      </c>
      <c r="V3808">
        <v>2021</v>
      </c>
      <c r="W3808" t="s">
        <v>28</v>
      </c>
      <c r="X3808">
        <v>8</v>
      </c>
    </row>
    <row r="3809" spans="1:24" x14ac:dyDescent="0.3">
      <c r="A3809">
        <v>3808</v>
      </c>
      <c r="B3809" t="s">
        <v>21</v>
      </c>
      <c r="C3809" t="str">
        <f>_xlfn.XLOOKUP(B3809,Lookup_table!B:B,Lookup_table!C:C)</f>
        <v>AI</v>
      </c>
      <c r="D3809" t="s">
        <v>14</v>
      </c>
      <c r="E3809" t="s">
        <v>32</v>
      </c>
      <c r="F3809" t="s">
        <v>43</v>
      </c>
      <c r="G3809" t="s">
        <v>17</v>
      </c>
      <c r="H3809" t="str">
        <f t="shared" si="236"/>
        <v>Remote</v>
      </c>
      <c r="I3809" t="s">
        <v>26</v>
      </c>
      <c r="J3809" t="str">
        <f t="shared" si="237"/>
        <v>3-6 yrs</v>
      </c>
      <c r="K3809">
        <f t="shared" ca="1" si="239"/>
        <v>6</v>
      </c>
      <c r="L3809" t="s">
        <v>39</v>
      </c>
      <c r="M3809">
        <v>0</v>
      </c>
      <c r="N3809">
        <v>0</v>
      </c>
      <c r="O3809">
        <v>0</v>
      </c>
      <c r="P3809">
        <v>0</v>
      </c>
      <c r="Q3809">
        <v>0</v>
      </c>
      <c r="R3809">
        <f>SUM(M3809:N3809:O3809:P3809:Q3809)</f>
        <v>0</v>
      </c>
      <c r="S3809" s="1">
        <v>114836</v>
      </c>
      <c r="T3809" s="1" t="str">
        <f t="shared" si="238"/>
        <v>Medium</v>
      </c>
      <c r="U3809">
        <v>6</v>
      </c>
      <c r="V3809">
        <v>2026</v>
      </c>
      <c r="W3809" t="s">
        <v>28</v>
      </c>
      <c r="X3809">
        <v>9</v>
      </c>
    </row>
    <row r="3810" spans="1:24" x14ac:dyDescent="0.3">
      <c r="A3810">
        <v>3809</v>
      </c>
      <c r="B3810" t="s">
        <v>21</v>
      </c>
      <c r="C3810" t="str">
        <f>_xlfn.XLOOKUP(B3810,Lookup_table!B:B,Lookup_table!C:C)</f>
        <v>AI</v>
      </c>
      <c r="D3810" t="s">
        <v>34</v>
      </c>
      <c r="E3810" t="s">
        <v>32</v>
      </c>
      <c r="F3810" t="s">
        <v>24</v>
      </c>
      <c r="G3810" t="s">
        <v>17</v>
      </c>
      <c r="H3810" t="str">
        <f t="shared" si="236"/>
        <v>Remote</v>
      </c>
      <c r="I3810" t="s">
        <v>35</v>
      </c>
      <c r="J3810" t="str">
        <f t="shared" si="237"/>
        <v>0-2 yrs</v>
      </c>
      <c r="K3810">
        <f t="shared" ca="1" si="239"/>
        <v>2</v>
      </c>
      <c r="L3810" t="s">
        <v>27</v>
      </c>
      <c r="M3810">
        <v>0</v>
      </c>
      <c r="N3810">
        <v>1</v>
      </c>
      <c r="O3810">
        <v>1</v>
      </c>
      <c r="P3810">
        <v>1</v>
      </c>
      <c r="Q3810">
        <v>1</v>
      </c>
      <c r="R3810">
        <f>SUM(M3810:N3810:O3810:P3810:Q3810)</f>
        <v>4</v>
      </c>
      <c r="S3810" s="1">
        <v>127460</v>
      </c>
      <c r="T3810" s="1" t="str">
        <f t="shared" si="238"/>
        <v>High</v>
      </c>
      <c r="U3810">
        <v>3</v>
      </c>
      <c r="V3810">
        <v>2023</v>
      </c>
      <c r="W3810" t="s">
        <v>28</v>
      </c>
      <c r="X3810">
        <v>6</v>
      </c>
    </row>
    <row r="3811" spans="1:24" x14ac:dyDescent="0.3">
      <c r="A3811">
        <v>3810</v>
      </c>
      <c r="B3811" t="s">
        <v>36</v>
      </c>
      <c r="C3811" t="str">
        <f>_xlfn.XLOOKUP(B3811,Lookup_table!B:B,Lookup_table!C:C)</f>
        <v>Data</v>
      </c>
      <c r="D3811" t="s">
        <v>14</v>
      </c>
      <c r="E3811" t="s">
        <v>15</v>
      </c>
      <c r="F3811" t="s">
        <v>51</v>
      </c>
      <c r="G3811" t="s">
        <v>25</v>
      </c>
      <c r="H3811" t="str">
        <f t="shared" si="236"/>
        <v>Onsite/Hybrid</v>
      </c>
      <c r="I3811" t="s">
        <v>18</v>
      </c>
      <c r="J3811" t="str">
        <f t="shared" si="237"/>
        <v>7+ yrs</v>
      </c>
      <c r="K3811">
        <f t="shared" ca="1" si="239"/>
        <v>9</v>
      </c>
      <c r="L3811" t="s">
        <v>27</v>
      </c>
      <c r="M3811">
        <v>1</v>
      </c>
      <c r="N3811">
        <v>1</v>
      </c>
      <c r="O3811">
        <v>0</v>
      </c>
      <c r="P3811">
        <v>1</v>
      </c>
      <c r="Q3811">
        <v>1</v>
      </c>
      <c r="R3811">
        <f>SUM(M3811:N3811:O3811:P3811:Q3811)</f>
        <v>4</v>
      </c>
      <c r="S3811" s="1">
        <v>125976</v>
      </c>
      <c r="T3811" s="1" t="str">
        <f t="shared" si="238"/>
        <v>High</v>
      </c>
      <c r="U3811">
        <v>3</v>
      </c>
      <c r="V3811">
        <v>2021</v>
      </c>
      <c r="W3811" t="s">
        <v>34</v>
      </c>
      <c r="X3811">
        <v>4</v>
      </c>
    </row>
    <row r="3812" spans="1:24" x14ac:dyDescent="0.3">
      <c r="A3812">
        <v>3811</v>
      </c>
      <c r="B3812" t="s">
        <v>36</v>
      </c>
      <c r="C3812" t="str">
        <f>_xlfn.XLOOKUP(B3812,Lookup_table!B:B,Lookup_table!C:C)</f>
        <v>Data</v>
      </c>
      <c r="D3812" t="s">
        <v>14</v>
      </c>
      <c r="E3812" t="s">
        <v>38</v>
      </c>
      <c r="F3812" t="s">
        <v>44</v>
      </c>
      <c r="G3812" t="s">
        <v>17</v>
      </c>
      <c r="H3812" t="str">
        <f t="shared" si="236"/>
        <v>Remote</v>
      </c>
      <c r="I3812" t="s">
        <v>35</v>
      </c>
      <c r="J3812" t="str">
        <f t="shared" si="237"/>
        <v>0-2 yrs</v>
      </c>
      <c r="K3812">
        <f t="shared" ca="1" si="239"/>
        <v>0</v>
      </c>
      <c r="L3812" t="s">
        <v>19</v>
      </c>
      <c r="M3812">
        <v>1</v>
      </c>
      <c r="N3812">
        <v>0</v>
      </c>
      <c r="O3812">
        <v>0</v>
      </c>
      <c r="P3812">
        <v>1</v>
      </c>
      <c r="Q3812">
        <v>1</v>
      </c>
      <c r="R3812">
        <f>SUM(M3812:N3812:O3812:P3812:Q3812)</f>
        <v>3</v>
      </c>
      <c r="S3812" s="1">
        <v>71096</v>
      </c>
      <c r="T3812" s="1" t="str">
        <f t="shared" si="238"/>
        <v>Medium</v>
      </c>
      <c r="U3812">
        <v>1</v>
      </c>
      <c r="V3812">
        <v>2023</v>
      </c>
      <c r="W3812" t="s">
        <v>28</v>
      </c>
      <c r="X3812">
        <v>7</v>
      </c>
    </row>
    <row r="3813" spans="1:24" x14ac:dyDescent="0.3">
      <c r="A3813">
        <v>3812</v>
      </c>
      <c r="B3813" t="s">
        <v>21</v>
      </c>
      <c r="C3813" t="str">
        <f>_xlfn.XLOOKUP(B3813,Lookup_table!B:B,Lookup_table!C:C)</f>
        <v>AI</v>
      </c>
      <c r="D3813" t="s">
        <v>22</v>
      </c>
      <c r="E3813" t="s">
        <v>40</v>
      </c>
      <c r="F3813" t="s">
        <v>29</v>
      </c>
      <c r="G3813" t="s">
        <v>30</v>
      </c>
      <c r="H3813" t="str">
        <f t="shared" si="236"/>
        <v>Onsite/Hybrid</v>
      </c>
      <c r="I3813" t="s">
        <v>26</v>
      </c>
      <c r="J3813" t="str">
        <f t="shared" si="237"/>
        <v>3-6 yrs</v>
      </c>
      <c r="K3813">
        <f t="shared" ca="1" si="239"/>
        <v>3</v>
      </c>
      <c r="L3813" t="s">
        <v>39</v>
      </c>
      <c r="M3813">
        <v>1</v>
      </c>
      <c r="N3813">
        <v>1</v>
      </c>
      <c r="O3813">
        <v>1</v>
      </c>
      <c r="P3813">
        <v>0</v>
      </c>
      <c r="Q3813">
        <v>0</v>
      </c>
      <c r="R3813">
        <f>SUM(M3813:N3813:O3813:P3813:Q3813)</f>
        <v>3</v>
      </c>
      <c r="S3813" s="1">
        <v>153980</v>
      </c>
      <c r="T3813" s="1" t="str">
        <f t="shared" si="238"/>
        <v>High</v>
      </c>
      <c r="U3813">
        <v>11</v>
      </c>
      <c r="V3813">
        <v>2020</v>
      </c>
      <c r="W3813" t="s">
        <v>20</v>
      </c>
      <c r="X3813">
        <v>5</v>
      </c>
    </row>
    <row r="3814" spans="1:24" x14ac:dyDescent="0.3">
      <c r="A3814">
        <v>3813</v>
      </c>
      <c r="B3814" t="s">
        <v>50</v>
      </c>
      <c r="C3814" t="str">
        <f>_xlfn.XLOOKUP(B3814,Lookup_table!B:B,Lookup_table!C:C)</f>
        <v>AI</v>
      </c>
      <c r="D3814" t="s">
        <v>14</v>
      </c>
      <c r="E3814" t="s">
        <v>32</v>
      </c>
      <c r="F3814" t="s">
        <v>24</v>
      </c>
      <c r="G3814" t="s">
        <v>25</v>
      </c>
      <c r="H3814" t="str">
        <f t="shared" si="236"/>
        <v>Onsite/Hybrid</v>
      </c>
      <c r="I3814" t="s">
        <v>35</v>
      </c>
      <c r="J3814" t="str">
        <f t="shared" si="237"/>
        <v>0-2 yrs</v>
      </c>
      <c r="K3814">
        <f t="shared" ca="1" si="239"/>
        <v>2</v>
      </c>
      <c r="L3814" t="s">
        <v>27</v>
      </c>
      <c r="M3814">
        <v>1</v>
      </c>
      <c r="N3814">
        <v>0</v>
      </c>
      <c r="O3814">
        <v>1</v>
      </c>
      <c r="P3814">
        <v>0</v>
      </c>
      <c r="Q3814">
        <v>0</v>
      </c>
      <c r="R3814">
        <f>SUM(M3814:N3814:O3814:P3814:Q3814)</f>
        <v>2</v>
      </c>
      <c r="S3814" s="1">
        <v>101438</v>
      </c>
      <c r="T3814" s="1" t="str">
        <f t="shared" si="238"/>
        <v>Medium</v>
      </c>
      <c r="U3814">
        <v>11</v>
      </c>
      <c r="V3814">
        <v>2025</v>
      </c>
      <c r="W3814" t="s">
        <v>28</v>
      </c>
      <c r="X3814">
        <v>7</v>
      </c>
    </row>
    <row r="3815" spans="1:24" x14ac:dyDescent="0.3">
      <c r="A3815">
        <v>3814</v>
      </c>
      <c r="B3815" t="s">
        <v>50</v>
      </c>
      <c r="C3815" t="str">
        <f>_xlfn.XLOOKUP(B3815,Lookup_table!B:B,Lookup_table!C:C)</f>
        <v>AI</v>
      </c>
      <c r="D3815" t="s">
        <v>22</v>
      </c>
      <c r="E3815" t="s">
        <v>38</v>
      </c>
      <c r="F3815" t="s">
        <v>52</v>
      </c>
      <c r="G3815" t="s">
        <v>25</v>
      </c>
      <c r="H3815" t="str">
        <f t="shared" si="236"/>
        <v>Onsite/Hybrid</v>
      </c>
      <c r="I3815" t="s">
        <v>26</v>
      </c>
      <c r="J3815" t="str">
        <f t="shared" si="237"/>
        <v>3-6 yrs</v>
      </c>
      <c r="K3815">
        <f t="shared" ca="1" si="239"/>
        <v>3</v>
      </c>
      <c r="L3815" t="s">
        <v>19</v>
      </c>
      <c r="M3815">
        <v>0</v>
      </c>
      <c r="N3815">
        <v>1</v>
      </c>
      <c r="O3815">
        <v>0</v>
      </c>
      <c r="P3815">
        <v>0</v>
      </c>
      <c r="Q3815">
        <v>0</v>
      </c>
      <c r="R3815">
        <f>SUM(M3815:N3815:O3815:P3815:Q3815)</f>
        <v>1</v>
      </c>
      <c r="S3815" s="1">
        <v>130819</v>
      </c>
      <c r="T3815" s="1" t="str">
        <f t="shared" si="238"/>
        <v>High</v>
      </c>
      <c r="U3815">
        <v>3</v>
      </c>
      <c r="V3815">
        <v>2021</v>
      </c>
      <c r="W3815" t="s">
        <v>28</v>
      </c>
      <c r="X3815">
        <v>7</v>
      </c>
    </row>
    <row r="3816" spans="1:24" x14ac:dyDescent="0.3">
      <c r="A3816">
        <v>3815</v>
      </c>
      <c r="B3816" t="s">
        <v>31</v>
      </c>
      <c r="C3816" t="str">
        <f>_xlfn.XLOOKUP(B3816,Lookup_table!B:B,Lookup_table!C:C)</f>
        <v>Business</v>
      </c>
      <c r="D3816" t="s">
        <v>34</v>
      </c>
      <c r="E3816" t="s">
        <v>38</v>
      </c>
      <c r="F3816" t="s">
        <v>16</v>
      </c>
      <c r="G3816" t="s">
        <v>25</v>
      </c>
      <c r="H3816" t="str">
        <f t="shared" si="236"/>
        <v>Onsite/Hybrid</v>
      </c>
      <c r="I3816" t="s">
        <v>35</v>
      </c>
      <c r="J3816" t="str">
        <f t="shared" si="237"/>
        <v>0-2 yrs</v>
      </c>
      <c r="K3816">
        <f t="shared" ca="1" si="239"/>
        <v>2</v>
      </c>
      <c r="L3816" t="s">
        <v>19</v>
      </c>
      <c r="M3816">
        <v>0</v>
      </c>
      <c r="N3816">
        <v>0</v>
      </c>
      <c r="O3816">
        <v>1</v>
      </c>
      <c r="P3816">
        <v>1</v>
      </c>
      <c r="Q3816">
        <v>0</v>
      </c>
      <c r="R3816">
        <f>SUM(M3816:N3816:O3816:P3816:Q3816)</f>
        <v>2</v>
      </c>
      <c r="S3816" s="1">
        <v>78644</v>
      </c>
      <c r="T3816" s="1" t="str">
        <f t="shared" si="238"/>
        <v>Medium</v>
      </c>
      <c r="U3816">
        <v>8</v>
      </c>
      <c r="V3816">
        <v>2026</v>
      </c>
      <c r="W3816" t="s">
        <v>28</v>
      </c>
      <c r="X3816">
        <v>5</v>
      </c>
    </row>
    <row r="3817" spans="1:24" x14ac:dyDescent="0.3">
      <c r="A3817">
        <v>3816</v>
      </c>
      <c r="B3817" t="s">
        <v>33</v>
      </c>
      <c r="C3817" t="str">
        <f>_xlfn.XLOOKUP(B3817,Lookup_table!B:B,Lookup_table!C:C)</f>
        <v>Data</v>
      </c>
      <c r="D3817" t="s">
        <v>14</v>
      </c>
      <c r="E3817" t="s">
        <v>15</v>
      </c>
      <c r="F3817" t="s">
        <v>16</v>
      </c>
      <c r="G3817" t="s">
        <v>30</v>
      </c>
      <c r="H3817" t="str">
        <f t="shared" si="236"/>
        <v>Onsite/Hybrid</v>
      </c>
      <c r="I3817" t="s">
        <v>18</v>
      </c>
      <c r="J3817" t="str">
        <f t="shared" si="237"/>
        <v>7+ yrs</v>
      </c>
      <c r="K3817">
        <f t="shared" ca="1" si="239"/>
        <v>13</v>
      </c>
      <c r="L3817" t="s">
        <v>39</v>
      </c>
      <c r="M3817">
        <v>1</v>
      </c>
      <c r="N3817">
        <v>1</v>
      </c>
      <c r="O3817">
        <v>1</v>
      </c>
      <c r="P3817">
        <v>1</v>
      </c>
      <c r="Q3817">
        <v>0</v>
      </c>
      <c r="R3817">
        <f>SUM(M3817:N3817:O3817:P3817:Q3817)</f>
        <v>4</v>
      </c>
      <c r="S3817" s="1">
        <v>131567</v>
      </c>
      <c r="T3817" s="1" t="str">
        <f t="shared" si="238"/>
        <v>High</v>
      </c>
      <c r="U3817">
        <v>5</v>
      </c>
      <c r="V3817">
        <v>2020</v>
      </c>
      <c r="W3817" t="s">
        <v>28</v>
      </c>
      <c r="X3817">
        <v>4</v>
      </c>
    </row>
    <row r="3818" spans="1:24" x14ac:dyDescent="0.3">
      <c r="A3818">
        <v>3817</v>
      </c>
      <c r="B3818" t="s">
        <v>21</v>
      </c>
      <c r="C3818" t="str">
        <f>_xlfn.XLOOKUP(B3818,Lookup_table!B:B,Lookup_table!C:C)</f>
        <v>AI</v>
      </c>
      <c r="D3818" t="s">
        <v>37</v>
      </c>
      <c r="E3818" t="s">
        <v>42</v>
      </c>
      <c r="F3818" t="s">
        <v>52</v>
      </c>
      <c r="G3818" t="s">
        <v>17</v>
      </c>
      <c r="H3818" t="str">
        <f t="shared" si="236"/>
        <v>Remote</v>
      </c>
      <c r="I3818" t="s">
        <v>18</v>
      </c>
      <c r="J3818" t="str">
        <f t="shared" si="237"/>
        <v>7+ yrs</v>
      </c>
      <c r="K3818">
        <f t="shared" ca="1" si="239"/>
        <v>9</v>
      </c>
      <c r="L3818" t="s">
        <v>19</v>
      </c>
      <c r="M3818">
        <v>1</v>
      </c>
      <c r="N3818">
        <v>0</v>
      </c>
      <c r="O3818">
        <v>1</v>
      </c>
      <c r="P3818">
        <v>0</v>
      </c>
      <c r="Q3818">
        <v>1</v>
      </c>
      <c r="R3818">
        <f>SUM(M3818:N3818:O3818:P3818:Q3818)</f>
        <v>3</v>
      </c>
      <c r="S3818" s="1">
        <v>162632</v>
      </c>
      <c r="T3818" s="1" t="str">
        <f t="shared" si="238"/>
        <v>High</v>
      </c>
      <c r="U3818">
        <v>12</v>
      </c>
      <c r="V3818">
        <v>2021</v>
      </c>
      <c r="W3818" t="s">
        <v>34</v>
      </c>
      <c r="X3818">
        <v>4</v>
      </c>
    </row>
    <row r="3819" spans="1:24" x14ac:dyDescent="0.3">
      <c r="A3819">
        <v>3818</v>
      </c>
      <c r="B3819" t="s">
        <v>21</v>
      </c>
      <c r="C3819" t="str">
        <f>_xlfn.XLOOKUP(B3819,Lookup_table!B:B,Lookup_table!C:C)</f>
        <v>AI</v>
      </c>
      <c r="D3819" t="s">
        <v>37</v>
      </c>
      <c r="E3819" t="s">
        <v>15</v>
      </c>
      <c r="F3819" t="s">
        <v>43</v>
      </c>
      <c r="G3819" t="s">
        <v>30</v>
      </c>
      <c r="H3819" t="str">
        <f t="shared" si="236"/>
        <v>Onsite/Hybrid</v>
      </c>
      <c r="I3819" t="s">
        <v>26</v>
      </c>
      <c r="J3819" t="str">
        <f t="shared" si="237"/>
        <v>3-6 yrs</v>
      </c>
      <c r="K3819">
        <f t="shared" ca="1" si="239"/>
        <v>6</v>
      </c>
      <c r="L3819" t="s">
        <v>39</v>
      </c>
      <c r="M3819">
        <v>0</v>
      </c>
      <c r="N3819">
        <v>1</v>
      </c>
      <c r="O3819">
        <v>0</v>
      </c>
      <c r="P3819">
        <v>0</v>
      </c>
      <c r="Q3819">
        <v>0</v>
      </c>
      <c r="R3819">
        <f>SUM(M3819:N3819:O3819:P3819:Q3819)</f>
        <v>1</v>
      </c>
      <c r="S3819" s="1">
        <v>112345</v>
      </c>
      <c r="T3819" s="1" t="str">
        <f t="shared" si="238"/>
        <v>Medium</v>
      </c>
      <c r="U3819">
        <v>9</v>
      </c>
      <c r="V3819">
        <v>2025</v>
      </c>
      <c r="W3819" t="s">
        <v>28</v>
      </c>
      <c r="X3819">
        <v>7</v>
      </c>
    </row>
    <row r="3820" spans="1:24" x14ac:dyDescent="0.3">
      <c r="A3820">
        <v>3819</v>
      </c>
      <c r="B3820" t="s">
        <v>36</v>
      </c>
      <c r="C3820" t="str">
        <f>_xlfn.XLOOKUP(B3820,Lookup_table!B:B,Lookup_table!C:C)</f>
        <v>Data</v>
      </c>
      <c r="D3820" t="s">
        <v>37</v>
      </c>
      <c r="E3820" t="s">
        <v>23</v>
      </c>
      <c r="F3820" t="s">
        <v>44</v>
      </c>
      <c r="G3820" t="s">
        <v>17</v>
      </c>
      <c r="H3820" t="str">
        <f t="shared" si="236"/>
        <v>Remote</v>
      </c>
      <c r="I3820" t="s">
        <v>35</v>
      </c>
      <c r="J3820" t="str">
        <f t="shared" si="237"/>
        <v>0-2 yrs</v>
      </c>
      <c r="K3820">
        <f t="shared" ca="1" si="239"/>
        <v>1</v>
      </c>
      <c r="L3820" t="s">
        <v>27</v>
      </c>
      <c r="M3820">
        <v>0</v>
      </c>
      <c r="N3820">
        <v>1</v>
      </c>
      <c r="O3820">
        <v>1</v>
      </c>
      <c r="P3820">
        <v>1</v>
      </c>
      <c r="Q3820">
        <v>0</v>
      </c>
      <c r="R3820">
        <f>SUM(M3820:N3820:O3820:P3820:Q3820)</f>
        <v>3</v>
      </c>
      <c r="S3820" s="1">
        <v>76429</v>
      </c>
      <c r="T3820" s="1" t="str">
        <f t="shared" si="238"/>
        <v>Medium</v>
      </c>
      <c r="U3820">
        <v>10</v>
      </c>
      <c r="V3820">
        <v>2023</v>
      </c>
      <c r="W3820" t="s">
        <v>28</v>
      </c>
      <c r="X3820">
        <v>7</v>
      </c>
    </row>
    <row r="3821" spans="1:24" x14ac:dyDescent="0.3">
      <c r="A3821">
        <v>3820</v>
      </c>
      <c r="B3821" t="s">
        <v>21</v>
      </c>
      <c r="C3821" t="str">
        <f>_xlfn.XLOOKUP(B3821,Lookup_table!B:B,Lookup_table!C:C)</f>
        <v>AI</v>
      </c>
      <c r="D3821" t="s">
        <v>37</v>
      </c>
      <c r="E3821" t="s">
        <v>15</v>
      </c>
      <c r="F3821" t="s">
        <v>29</v>
      </c>
      <c r="G3821" t="s">
        <v>30</v>
      </c>
      <c r="H3821" t="str">
        <f t="shared" si="236"/>
        <v>Onsite/Hybrid</v>
      </c>
      <c r="I3821" t="s">
        <v>26</v>
      </c>
      <c r="J3821" t="str">
        <f t="shared" si="237"/>
        <v>3-6 yrs</v>
      </c>
      <c r="K3821">
        <f t="shared" ca="1" si="239"/>
        <v>4</v>
      </c>
      <c r="L3821" t="s">
        <v>39</v>
      </c>
      <c r="M3821">
        <v>1</v>
      </c>
      <c r="N3821">
        <v>0</v>
      </c>
      <c r="O3821">
        <v>1</v>
      </c>
      <c r="P3821">
        <v>1</v>
      </c>
      <c r="Q3821">
        <v>0</v>
      </c>
      <c r="R3821">
        <f>SUM(M3821:N3821:O3821:P3821:Q3821)</f>
        <v>3</v>
      </c>
      <c r="S3821" s="1">
        <v>142828</v>
      </c>
      <c r="T3821" s="1" t="str">
        <f t="shared" si="238"/>
        <v>High</v>
      </c>
      <c r="U3821">
        <v>3</v>
      </c>
      <c r="V3821">
        <v>2021</v>
      </c>
      <c r="W3821" t="s">
        <v>28</v>
      </c>
      <c r="X3821">
        <v>5</v>
      </c>
    </row>
    <row r="3822" spans="1:24" x14ac:dyDescent="0.3">
      <c r="A3822">
        <v>3821</v>
      </c>
      <c r="B3822" t="s">
        <v>50</v>
      </c>
      <c r="C3822" t="str">
        <f>_xlfn.XLOOKUP(B3822,Lookup_table!B:B,Lookup_table!C:C)</f>
        <v>AI</v>
      </c>
      <c r="D3822" t="s">
        <v>14</v>
      </c>
      <c r="E3822" t="s">
        <v>38</v>
      </c>
      <c r="F3822" t="s">
        <v>43</v>
      </c>
      <c r="G3822" t="s">
        <v>30</v>
      </c>
      <c r="H3822" t="str">
        <f t="shared" si="236"/>
        <v>Onsite/Hybrid</v>
      </c>
      <c r="I3822" t="s">
        <v>35</v>
      </c>
      <c r="J3822" t="str">
        <f t="shared" si="237"/>
        <v>0-2 yrs</v>
      </c>
      <c r="K3822">
        <f t="shared" ca="1" si="239"/>
        <v>1</v>
      </c>
      <c r="L3822" t="s">
        <v>19</v>
      </c>
      <c r="M3822">
        <v>0</v>
      </c>
      <c r="N3822">
        <v>1</v>
      </c>
      <c r="O3822">
        <v>0</v>
      </c>
      <c r="P3822">
        <v>1</v>
      </c>
      <c r="Q3822">
        <v>0</v>
      </c>
      <c r="R3822">
        <f>SUM(M3822:N3822:O3822:P3822:Q3822)</f>
        <v>2</v>
      </c>
      <c r="S3822" s="1">
        <v>103080</v>
      </c>
      <c r="T3822" s="1" t="str">
        <f t="shared" si="238"/>
        <v>Medium</v>
      </c>
      <c r="U3822">
        <v>8</v>
      </c>
      <c r="V3822">
        <v>2020</v>
      </c>
      <c r="W3822" t="s">
        <v>20</v>
      </c>
      <c r="X3822">
        <v>2</v>
      </c>
    </row>
    <row r="3823" spans="1:24" x14ac:dyDescent="0.3">
      <c r="A3823">
        <v>3822</v>
      </c>
      <c r="B3823" t="s">
        <v>50</v>
      </c>
      <c r="C3823" t="str">
        <f>_xlfn.XLOOKUP(B3823,Lookup_table!B:B,Lookup_table!C:C)</f>
        <v>AI</v>
      </c>
      <c r="D3823" t="s">
        <v>14</v>
      </c>
      <c r="E3823" t="s">
        <v>23</v>
      </c>
      <c r="F3823" t="s">
        <v>43</v>
      </c>
      <c r="G3823" t="s">
        <v>17</v>
      </c>
      <c r="H3823" t="str">
        <f t="shared" si="236"/>
        <v>Remote</v>
      </c>
      <c r="I3823" t="s">
        <v>26</v>
      </c>
      <c r="J3823" t="str">
        <f t="shared" si="237"/>
        <v>3-6 yrs</v>
      </c>
      <c r="K3823">
        <f t="shared" ca="1" si="239"/>
        <v>5</v>
      </c>
      <c r="L3823" t="s">
        <v>39</v>
      </c>
      <c r="M3823">
        <v>0</v>
      </c>
      <c r="N3823">
        <v>0</v>
      </c>
      <c r="O3823">
        <v>1</v>
      </c>
      <c r="P3823">
        <v>0</v>
      </c>
      <c r="Q3823">
        <v>1</v>
      </c>
      <c r="R3823">
        <f>SUM(M3823:N3823:O3823:P3823:Q3823)</f>
        <v>2</v>
      </c>
      <c r="S3823" s="1">
        <v>143381</v>
      </c>
      <c r="T3823" s="1" t="str">
        <f t="shared" si="238"/>
        <v>High</v>
      </c>
      <c r="U3823">
        <v>2</v>
      </c>
      <c r="V3823">
        <v>2022</v>
      </c>
      <c r="W3823" t="s">
        <v>20</v>
      </c>
      <c r="X3823">
        <v>2</v>
      </c>
    </row>
    <row r="3824" spans="1:24" x14ac:dyDescent="0.3">
      <c r="A3824">
        <v>3823</v>
      </c>
      <c r="B3824" t="s">
        <v>50</v>
      </c>
      <c r="C3824" t="str">
        <f>_xlfn.XLOOKUP(B3824,Lookup_table!B:B,Lookup_table!C:C)</f>
        <v>AI</v>
      </c>
      <c r="D3824" t="s">
        <v>34</v>
      </c>
      <c r="E3824" t="s">
        <v>40</v>
      </c>
      <c r="F3824" t="s">
        <v>24</v>
      </c>
      <c r="G3824" t="s">
        <v>25</v>
      </c>
      <c r="H3824" t="str">
        <f t="shared" si="236"/>
        <v>Onsite/Hybrid</v>
      </c>
      <c r="I3824" t="s">
        <v>26</v>
      </c>
      <c r="J3824" t="str">
        <f t="shared" si="237"/>
        <v>3-6 yrs</v>
      </c>
      <c r="K3824">
        <f t="shared" ca="1" si="239"/>
        <v>6</v>
      </c>
      <c r="L3824" t="s">
        <v>19</v>
      </c>
      <c r="M3824">
        <v>1</v>
      </c>
      <c r="N3824">
        <v>0</v>
      </c>
      <c r="O3824">
        <v>0</v>
      </c>
      <c r="P3824">
        <v>0</v>
      </c>
      <c r="Q3824">
        <v>1</v>
      </c>
      <c r="R3824">
        <f>SUM(M3824:N3824:O3824:P3824:Q3824)</f>
        <v>2</v>
      </c>
      <c r="S3824" s="1">
        <v>120913</v>
      </c>
      <c r="T3824" s="1" t="str">
        <f t="shared" si="238"/>
        <v>High</v>
      </c>
      <c r="U3824">
        <v>7</v>
      </c>
      <c r="V3824">
        <v>2025</v>
      </c>
      <c r="W3824" t="s">
        <v>28</v>
      </c>
      <c r="X3824">
        <v>8</v>
      </c>
    </row>
    <row r="3825" spans="1:24" x14ac:dyDescent="0.3">
      <c r="A3825">
        <v>3824</v>
      </c>
      <c r="B3825" t="s">
        <v>21</v>
      </c>
      <c r="C3825" t="str">
        <f>_xlfn.XLOOKUP(B3825,Lookup_table!B:B,Lookup_table!C:C)</f>
        <v>AI</v>
      </c>
      <c r="D3825" t="s">
        <v>34</v>
      </c>
      <c r="E3825" t="s">
        <v>38</v>
      </c>
      <c r="F3825" t="s">
        <v>24</v>
      </c>
      <c r="G3825" t="s">
        <v>17</v>
      </c>
      <c r="H3825" t="str">
        <f t="shared" si="236"/>
        <v>Remote</v>
      </c>
      <c r="I3825" t="s">
        <v>26</v>
      </c>
      <c r="J3825" t="str">
        <f t="shared" si="237"/>
        <v>3-6 yrs</v>
      </c>
      <c r="K3825">
        <f t="shared" ca="1" si="239"/>
        <v>6</v>
      </c>
      <c r="L3825" t="s">
        <v>19</v>
      </c>
      <c r="M3825">
        <v>1</v>
      </c>
      <c r="N3825">
        <v>0</v>
      </c>
      <c r="O3825">
        <v>1</v>
      </c>
      <c r="P3825">
        <v>1</v>
      </c>
      <c r="Q3825">
        <v>1</v>
      </c>
      <c r="R3825">
        <f>SUM(M3825:N3825:O3825:P3825:Q3825)</f>
        <v>4</v>
      </c>
      <c r="S3825" s="1">
        <v>156609</v>
      </c>
      <c r="T3825" s="1" t="str">
        <f t="shared" si="238"/>
        <v>High</v>
      </c>
      <c r="U3825">
        <v>5</v>
      </c>
      <c r="V3825">
        <v>2021</v>
      </c>
      <c r="W3825" t="s">
        <v>28</v>
      </c>
      <c r="X3825">
        <v>5</v>
      </c>
    </row>
    <row r="3826" spans="1:24" x14ac:dyDescent="0.3">
      <c r="A3826">
        <v>3825</v>
      </c>
      <c r="B3826" t="s">
        <v>33</v>
      </c>
      <c r="C3826" t="str">
        <f>_xlfn.XLOOKUP(B3826,Lookup_table!B:B,Lookup_table!C:C)</f>
        <v>Data</v>
      </c>
      <c r="D3826" t="s">
        <v>14</v>
      </c>
      <c r="E3826" t="s">
        <v>38</v>
      </c>
      <c r="F3826" t="s">
        <v>52</v>
      </c>
      <c r="G3826" t="s">
        <v>25</v>
      </c>
      <c r="H3826" t="str">
        <f t="shared" si="236"/>
        <v>Onsite/Hybrid</v>
      </c>
      <c r="I3826" t="s">
        <v>18</v>
      </c>
      <c r="J3826" t="str">
        <f t="shared" si="237"/>
        <v>7+ yrs</v>
      </c>
      <c r="K3826">
        <f t="shared" ca="1" si="239"/>
        <v>7</v>
      </c>
      <c r="L3826" t="s">
        <v>27</v>
      </c>
      <c r="M3826">
        <v>0</v>
      </c>
      <c r="N3826">
        <v>0</v>
      </c>
      <c r="O3826">
        <v>1</v>
      </c>
      <c r="P3826">
        <v>0</v>
      </c>
      <c r="Q3826">
        <v>0</v>
      </c>
      <c r="R3826">
        <f>SUM(M3826:N3826:O3826:P3826:Q3826)</f>
        <v>1</v>
      </c>
      <c r="S3826" s="1">
        <v>113807</v>
      </c>
      <c r="T3826" s="1" t="str">
        <f t="shared" si="238"/>
        <v>Medium</v>
      </c>
      <c r="U3826">
        <v>6</v>
      </c>
      <c r="V3826">
        <v>2021</v>
      </c>
      <c r="W3826" t="s">
        <v>28</v>
      </c>
      <c r="X3826">
        <v>9</v>
      </c>
    </row>
    <row r="3827" spans="1:24" x14ac:dyDescent="0.3">
      <c r="A3827">
        <v>3826</v>
      </c>
      <c r="B3827" t="s">
        <v>21</v>
      </c>
      <c r="C3827" t="str">
        <f>_xlfn.XLOOKUP(B3827,Lookup_table!B:B,Lookup_table!C:C)</f>
        <v>AI</v>
      </c>
      <c r="D3827" t="s">
        <v>34</v>
      </c>
      <c r="E3827" t="s">
        <v>23</v>
      </c>
      <c r="F3827" t="s">
        <v>16</v>
      </c>
      <c r="G3827" t="s">
        <v>30</v>
      </c>
      <c r="H3827" t="str">
        <f t="shared" si="236"/>
        <v>Onsite/Hybrid</v>
      </c>
      <c r="I3827" t="s">
        <v>26</v>
      </c>
      <c r="J3827" t="str">
        <f t="shared" si="237"/>
        <v>3-6 yrs</v>
      </c>
      <c r="K3827">
        <f t="shared" ca="1" si="239"/>
        <v>5</v>
      </c>
      <c r="L3827" t="s">
        <v>19</v>
      </c>
      <c r="M3827">
        <v>1</v>
      </c>
      <c r="N3827">
        <v>1</v>
      </c>
      <c r="O3827">
        <v>0</v>
      </c>
      <c r="P3827">
        <v>1</v>
      </c>
      <c r="Q3827">
        <v>0</v>
      </c>
      <c r="R3827">
        <f>SUM(M3827:N3827:O3827:P3827:Q3827)</f>
        <v>3</v>
      </c>
      <c r="S3827" s="1">
        <v>130054</v>
      </c>
      <c r="T3827" s="1" t="str">
        <f t="shared" si="238"/>
        <v>High</v>
      </c>
      <c r="U3827">
        <v>11</v>
      </c>
      <c r="V3827">
        <v>2023</v>
      </c>
      <c r="W3827" t="s">
        <v>28</v>
      </c>
      <c r="X3827">
        <v>7</v>
      </c>
    </row>
    <row r="3828" spans="1:24" x14ac:dyDescent="0.3">
      <c r="A3828">
        <v>3827</v>
      </c>
      <c r="B3828" t="s">
        <v>41</v>
      </c>
      <c r="C3828" t="str">
        <f>_xlfn.XLOOKUP(B3828,Lookup_table!B:B,Lookup_table!C:C)</f>
        <v>Data</v>
      </c>
      <c r="D3828" t="s">
        <v>37</v>
      </c>
      <c r="E3828" t="s">
        <v>42</v>
      </c>
      <c r="F3828" t="s">
        <v>43</v>
      </c>
      <c r="G3828" t="s">
        <v>30</v>
      </c>
      <c r="H3828" t="str">
        <f t="shared" si="236"/>
        <v>Onsite/Hybrid</v>
      </c>
      <c r="I3828" t="s">
        <v>18</v>
      </c>
      <c r="J3828" t="str">
        <f t="shared" si="237"/>
        <v>7+ yrs</v>
      </c>
      <c r="K3828">
        <f t="shared" ca="1" si="239"/>
        <v>13</v>
      </c>
      <c r="L3828" t="s">
        <v>27</v>
      </c>
      <c r="M3828">
        <v>1</v>
      </c>
      <c r="N3828">
        <v>1</v>
      </c>
      <c r="O3828">
        <v>0</v>
      </c>
      <c r="P3828">
        <v>1</v>
      </c>
      <c r="Q3828">
        <v>0</v>
      </c>
      <c r="R3828">
        <f>SUM(M3828:N3828:O3828:P3828:Q3828)</f>
        <v>3</v>
      </c>
      <c r="S3828" s="1">
        <v>119745</v>
      </c>
      <c r="T3828" s="1" t="str">
        <f t="shared" si="238"/>
        <v>Medium</v>
      </c>
      <c r="U3828">
        <v>6</v>
      </c>
      <c r="V3828">
        <v>2022</v>
      </c>
      <c r="W3828" t="s">
        <v>28</v>
      </c>
      <c r="X3828">
        <v>9</v>
      </c>
    </row>
    <row r="3829" spans="1:24" x14ac:dyDescent="0.3">
      <c r="A3829">
        <v>3828</v>
      </c>
      <c r="B3829" t="s">
        <v>41</v>
      </c>
      <c r="C3829" t="str">
        <f>_xlfn.XLOOKUP(B3829,Lookup_table!B:B,Lookup_table!C:C)</f>
        <v>Data</v>
      </c>
      <c r="D3829" t="s">
        <v>22</v>
      </c>
      <c r="E3829" t="s">
        <v>38</v>
      </c>
      <c r="F3829" t="s">
        <v>51</v>
      </c>
      <c r="G3829" t="s">
        <v>25</v>
      </c>
      <c r="H3829" t="str">
        <f t="shared" si="236"/>
        <v>Onsite/Hybrid</v>
      </c>
      <c r="I3829" t="s">
        <v>18</v>
      </c>
      <c r="J3829" t="str">
        <f t="shared" si="237"/>
        <v>7+ yrs</v>
      </c>
      <c r="K3829">
        <f t="shared" ca="1" si="239"/>
        <v>11</v>
      </c>
      <c r="L3829" t="s">
        <v>19</v>
      </c>
      <c r="M3829">
        <v>0</v>
      </c>
      <c r="N3829">
        <v>0</v>
      </c>
      <c r="O3829">
        <v>0</v>
      </c>
      <c r="P3829">
        <v>1</v>
      </c>
      <c r="Q3829">
        <v>0</v>
      </c>
      <c r="R3829">
        <f>SUM(M3829:N3829:O3829:P3829:Q3829)</f>
        <v>1</v>
      </c>
      <c r="S3829" s="1">
        <v>131281</v>
      </c>
      <c r="T3829" s="1" t="str">
        <f t="shared" si="238"/>
        <v>High</v>
      </c>
      <c r="U3829">
        <v>1</v>
      </c>
      <c r="V3829">
        <v>2024</v>
      </c>
      <c r="W3829" t="s">
        <v>28</v>
      </c>
      <c r="X3829">
        <v>7</v>
      </c>
    </row>
    <row r="3830" spans="1:24" x14ac:dyDescent="0.3">
      <c r="A3830">
        <v>3829</v>
      </c>
      <c r="B3830" t="s">
        <v>36</v>
      </c>
      <c r="C3830" t="str">
        <f>_xlfn.XLOOKUP(B3830,Lookup_table!B:B,Lookup_table!C:C)</f>
        <v>Data</v>
      </c>
      <c r="D3830" t="s">
        <v>37</v>
      </c>
      <c r="E3830" t="s">
        <v>40</v>
      </c>
      <c r="F3830" t="s">
        <v>51</v>
      </c>
      <c r="G3830" t="s">
        <v>30</v>
      </c>
      <c r="H3830" t="str">
        <f t="shared" si="236"/>
        <v>Onsite/Hybrid</v>
      </c>
      <c r="I3830" t="s">
        <v>26</v>
      </c>
      <c r="J3830" t="str">
        <f t="shared" si="237"/>
        <v>3-6 yrs</v>
      </c>
      <c r="K3830">
        <f t="shared" ca="1" si="239"/>
        <v>4</v>
      </c>
      <c r="L3830" t="s">
        <v>39</v>
      </c>
      <c r="M3830">
        <v>1</v>
      </c>
      <c r="N3830">
        <v>0</v>
      </c>
      <c r="O3830">
        <v>1</v>
      </c>
      <c r="P3830">
        <v>0</v>
      </c>
      <c r="Q3830">
        <v>0</v>
      </c>
      <c r="R3830">
        <f>SUM(M3830:N3830:O3830:P3830:Q3830)</f>
        <v>2</v>
      </c>
      <c r="S3830" s="1">
        <v>94951</v>
      </c>
      <c r="T3830" s="1" t="str">
        <f t="shared" si="238"/>
        <v>Medium</v>
      </c>
      <c r="U3830">
        <v>10</v>
      </c>
      <c r="V3830">
        <v>2021</v>
      </c>
      <c r="W3830" t="s">
        <v>34</v>
      </c>
      <c r="X3830">
        <v>4</v>
      </c>
    </row>
    <row r="3831" spans="1:24" x14ac:dyDescent="0.3">
      <c r="A3831">
        <v>3830</v>
      </c>
      <c r="B3831" t="s">
        <v>36</v>
      </c>
      <c r="C3831" t="str">
        <f>_xlfn.XLOOKUP(B3831,Lookup_table!B:B,Lookup_table!C:C)</f>
        <v>Data</v>
      </c>
      <c r="D3831" t="s">
        <v>22</v>
      </c>
      <c r="E3831" t="s">
        <v>38</v>
      </c>
      <c r="F3831" t="s">
        <v>16</v>
      </c>
      <c r="G3831" t="s">
        <v>25</v>
      </c>
      <c r="H3831" t="str">
        <f t="shared" si="236"/>
        <v>Onsite/Hybrid</v>
      </c>
      <c r="I3831" t="s">
        <v>18</v>
      </c>
      <c r="J3831" t="str">
        <f t="shared" si="237"/>
        <v>7+ yrs</v>
      </c>
      <c r="K3831">
        <f t="shared" ca="1" si="239"/>
        <v>15</v>
      </c>
      <c r="L3831" t="s">
        <v>19</v>
      </c>
      <c r="M3831">
        <v>1</v>
      </c>
      <c r="N3831">
        <v>1</v>
      </c>
      <c r="O3831">
        <v>1</v>
      </c>
      <c r="P3831">
        <v>1</v>
      </c>
      <c r="Q3831">
        <v>1</v>
      </c>
      <c r="R3831">
        <f>SUM(M3831:N3831:O3831:P3831:Q3831)</f>
        <v>5</v>
      </c>
      <c r="S3831" s="1">
        <v>155323</v>
      </c>
      <c r="T3831" s="1" t="str">
        <f t="shared" si="238"/>
        <v>High</v>
      </c>
      <c r="U3831">
        <v>5</v>
      </c>
      <c r="V3831">
        <v>2025</v>
      </c>
      <c r="W3831" t="s">
        <v>28</v>
      </c>
      <c r="X3831">
        <v>7</v>
      </c>
    </row>
    <row r="3832" spans="1:24" x14ac:dyDescent="0.3">
      <c r="A3832">
        <v>3831</v>
      </c>
      <c r="B3832" t="s">
        <v>41</v>
      </c>
      <c r="C3832" t="str">
        <f>_xlfn.XLOOKUP(B3832,Lookup_table!B:B,Lookup_table!C:C)</f>
        <v>Data</v>
      </c>
      <c r="D3832" t="s">
        <v>37</v>
      </c>
      <c r="E3832" t="s">
        <v>38</v>
      </c>
      <c r="F3832" t="s">
        <v>29</v>
      </c>
      <c r="G3832" t="s">
        <v>17</v>
      </c>
      <c r="H3832" t="str">
        <f t="shared" si="236"/>
        <v>Remote</v>
      </c>
      <c r="I3832" t="s">
        <v>18</v>
      </c>
      <c r="J3832" t="str">
        <f t="shared" si="237"/>
        <v>7+ yrs</v>
      </c>
      <c r="K3832">
        <f t="shared" ca="1" si="239"/>
        <v>12</v>
      </c>
      <c r="L3832" t="s">
        <v>19</v>
      </c>
      <c r="M3832">
        <v>1</v>
      </c>
      <c r="N3832">
        <v>1</v>
      </c>
      <c r="O3832">
        <v>1</v>
      </c>
      <c r="P3832">
        <v>0</v>
      </c>
      <c r="Q3832">
        <v>1</v>
      </c>
      <c r="R3832">
        <f>SUM(M3832:N3832:O3832:P3832:Q3832)</f>
        <v>4</v>
      </c>
      <c r="S3832" s="1">
        <v>121958</v>
      </c>
      <c r="T3832" s="1" t="str">
        <f t="shared" si="238"/>
        <v>High</v>
      </c>
      <c r="U3832">
        <v>1</v>
      </c>
      <c r="V3832">
        <v>2025</v>
      </c>
      <c r="W3832" t="s">
        <v>20</v>
      </c>
      <c r="X3832">
        <v>3</v>
      </c>
    </row>
    <row r="3833" spans="1:24" x14ac:dyDescent="0.3">
      <c r="A3833">
        <v>3832</v>
      </c>
      <c r="B3833" t="s">
        <v>36</v>
      </c>
      <c r="C3833" t="str">
        <f>_xlfn.XLOOKUP(B3833,Lookup_table!B:B,Lookup_table!C:C)</f>
        <v>Data</v>
      </c>
      <c r="D3833" t="s">
        <v>37</v>
      </c>
      <c r="E3833" t="s">
        <v>40</v>
      </c>
      <c r="F3833" t="s">
        <v>29</v>
      </c>
      <c r="G3833" t="s">
        <v>17</v>
      </c>
      <c r="H3833" t="str">
        <f t="shared" si="236"/>
        <v>Remote</v>
      </c>
      <c r="I3833" t="s">
        <v>18</v>
      </c>
      <c r="J3833" t="str">
        <f t="shared" si="237"/>
        <v>7+ yrs</v>
      </c>
      <c r="K3833">
        <f t="shared" ca="1" si="239"/>
        <v>11</v>
      </c>
      <c r="L3833" t="s">
        <v>39</v>
      </c>
      <c r="M3833">
        <v>0</v>
      </c>
      <c r="N3833">
        <v>1</v>
      </c>
      <c r="O3833">
        <v>0</v>
      </c>
      <c r="P3833">
        <v>0</v>
      </c>
      <c r="Q3833">
        <v>1</v>
      </c>
      <c r="R3833">
        <f>SUM(M3833:N3833:O3833:P3833:Q3833)</f>
        <v>2</v>
      </c>
      <c r="S3833" s="1">
        <v>111361</v>
      </c>
      <c r="T3833" s="1" t="str">
        <f t="shared" si="238"/>
        <v>Medium</v>
      </c>
      <c r="U3833">
        <v>6</v>
      </c>
      <c r="V3833">
        <v>2021</v>
      </c>
      <c r="W3833" t="s">
        <v>20</v>
      </c>
      <c r="X3833">
        <v>4</v>
      </c>
    </row>
    <row r="3834" spans="1:24" x14ac:dyDescent="0.3">
      <c r="A3834">
        <v>3833</v>
      </c>
      <c r="B3834" t="s">
        <v>33</v>
      </c>
      <c r="C3834" t="str">
        <f>_xlfn.XLOOKUP(B3834,Lookup_table!B:B,Lookup_table!C:C)</f>
        <v>Data</v>
      </c>
      <c r="D3834" t="s">
        <v>14</v>
      </c>
      <c r="E3834" t="s">
        <v>42</v>
      </c>
      <c r="F3834" t="s">
        <v>29</v>
      </c>
      <c r="G3834" t="s">
        <v>30</v>
      </c>
      <c r="H3834" t="str">
        <f t="shared" si="236"/>
        <v>Onsite/Hybrid</v>
      </c>
      <c r="I3834" t="s">
        <v>26</v>
      </c>
      <c r="J3834" t="str">
        <f t="shared" si="237"/>
        <v>3-6 yrs</v>
      </c>
      <c r="K3834">
        <f t="shared" ca="1" si="239"/>
        <v>5</v>
      </c>
      <c r="L3834" t="s">
        <v>39</v>
      </c>
      <c r="M3834">
        <v>1</v>
      </c>
      <c r="N3834">
        <v>1</v>
      </c>
      <c r="O3834">
        <v>1</v>
      </c>
      <c r="P3834">
        <v>0</v>
      </c>
      <c r="Q3834">
        <v>0</v>
      </c>
      <c r="R3834">
        <f>SUM(M3834:N3834:O3834:P3834:Q3834)</f>
        <v>3</v>
      </c>
      <c r="S3834" s="1">
        <v>87525</v>
      </c>
      <c r="T3834" s="1" t="str">
        <f t="shared" si="238"/>
        <v>Medium</v>
      </c>
      <c r="U3834">
        <v>11</v>
      </c>
      <c r="V3834">
        <v>2021</v>
      </c>
      <c r="W3834" t="s">
        <v>28</v>
      </c>
      <c r="X3834">
        <v>9</v>
      </c>
    </row>
    <row r="3835" spans="1:24" x14ac:dyDescent="0.3">
      <c r="A3835">
        <v>3834</v>
      </c>
      <c r="B3835" t="s">
        <v>50</v>
      </c>
      <c r="C3835" t="str">
        <f>_xlfn.XLOOKUP(B3835,Lookup_table!B:B,Lookup_table!C:C)</f>
        <v>AI</v>
      </c>
      <c r="D3835" t="s">
        <v>22</v>
      </c>
      <c r="E3835" t="s">
        <v>42</v>
      </c>
      <c r="F3835" t="s">
        <v>24</v>
      </c>
      <c r="G3835" t="s">
        <v>30</v>
      </c>
      <c r="H3835" t="str">
        <f t="shared" si="236"/>
        <v>Onsite/Hybrid</v>
      </c>
      <c r="I3835" t="s">
        <v>35</v>
      </c>
      <c r="J3835" t="str">
        <f t="shared" si="237"/>
        <v>0-2 yrs</v>
      </c>
      <c r="K3835">
        <f t="shared" ca="1" si="239"/>
        <v>0</v>
      </c>
      <c r="L3835" t="s">
        <v>27</v>
      </c>
      <c r="M3835">
        <v>0</v>
      </c>
      <c r="N3835">
        <v>1</v>
      </c>
      <c r="O3835">
        <v>1</v>
      </c>
      <c r="P3835">
        <v>1</v>
      </c>
      <c r="Q3835">
        <v>0</v>
      </c>
      <c r="R3835">
        <f>SUM(M3835:N3835:O3835:P3835:Q3835)</f>
        <v>3</v>
      </c>
      <c r="S3835" s="1">
        <v>136666</v>
      </c>
      <c r="T3835" s="1" t="str">
        <f t="shared" si="238"/>
        <v>High</v>
      </c>
      <c r="U3835">
        <v>4</v>
      </c>
      <c r="V3835">
        <v>2023</v>
      </c>
      <c r="W3835" t="s">
        <v>28</v>
      </c>
      <c r="X3835">
        <v>2</v>
      </c>
    </row>
    <row r="3836" spans="1:24" x14ac:dyDescent="0.3">
      <c r="A3836">
        <v>3835</v>
      </c>
      <c r="B3836" t="s">
        <v>21</v>
      </c>
      <c r="C3836" t="str">
        <f>_xlfn.XLOOKUP(B3836,Lookup_table!B:B,Lookup_table!C:C)</f>
        <v>AI</v>
      </c>
      <c r="D3836" t="s">
        <v>22</v>
      </c>
      <c r="E3836" t="s">
        <v>40</v>
      </c>
      <c r="F3836" t="s">
        <v>52</v>
      </c>
      <c r="G3836" t="s">
        <v>25</v>
      </c>
      <c r="H3836" t="str">
        <f t="shared" si="236"/>
        <v>Onsite/Hybrid</v>
      </c>
      <c r="I3836" t="s">
        <v>18</v>
      </c>
      <c r="J3836" t="str">
        <f t="shared" si="237"/>
        <v>7+ yrs</v>
      </c>
      <c r="K3836">
        <f t="shared" ca="1" si="239"/>
        <v>8</v>
      </c>
      <c r="L3836" t="s">
        <v>19</v>
      </c>
      <c r="M3836">
        <v>0</v>
      </c>
      <c r="N3836">
        <v>1</v>
      </c>
      <c r="O3836">
        <v>1</v>
      </c>
      <c r="P3836">
        <v>1</v>
      </c>
      <c r="Q3836">
        <v>0</v>
      </c>
      <c r="R3836">
        <f>SUM(M3836:N3836:O3836:P3836:Q3836)</f>
        <v>3</v>
      </c>
      <c r="S3836" s="1">
        <v>193368</v>
      </c>
      <c r="T3836" s="1" t="str">
        <f t="shared" si="238"/>
        <v>High</v>
      </c>
      <c r="U3836">
        <v>9</v>
      </c>
      <c r="V3836">
        <v>2022</v>
      </c>
      <c r="W3836" t="s">
        <v>28</v>
      </c>
      <c r="X3836">
        <v>1</v>
      </c>
    </row>
    <row r="3837" spans="1:24" x14ac:dyDescent="0.3">
      <c r="A3837">
        <v>3836</v>
      </c>
      <c r="B3837" t="s">
        <v>33</v>
      </c>
      <c r="C3837" t="str">
        <f>_xlfn.XLOOKUP(B3837,Lookup_table!B:B,Lookup_table!C:C)</f>
        <v>Data</v>
      </c>
      <c r="D3837" t="s">
        <v>14</v>
      </c>
      <c r="E3837" t="s">
        <v>38</v>
      </c>
      <c r="F3837" t="s">
        <v>43</v>
      </c>
      <c r="G3837" t="s">
        <v>30</v>
      </c>
      <c r="H3837" t="str">
        <f t="shared" si="236"/>
        <v>Onsite/Hybrid</v>
      </c>
      <c r="I3837" t="s">
        <v>26</v>
      </c>
      <c r="J3837" t="str">
        <f t="shared" si="237"/>
        <v>3-6 yrs</v>
      </c>
      <c r="K3837">
        <f t="shared" ca="1" si="239"/>
        <v>3</v>
      </c>
      <c r="L3837" t="s">
        <v>27</v>
      </c>
      <c r="M3837">
        <v>0</v>
      </c>
      <c r="N3837">
        <v>1</v>
      </c>
      <c r="O3837">
        <v>0</v>
      </c>
      <c r="P3837">
        <v>1</v>
      </c>
      <c r="Q3837">
        <v>0</v>
      </c>
      <c r="R3837">
        <f>SUM(M3837:N3837:O3837:P3837:Q3837)</f>
        <v>2</v>
      </c>
      <c r="S3837" s="1">
        <v>87886</v>
      </c>
      <c r="T3837" s="1" t="str">
        <f t="shared" si="238"/>
        <v>Medium</v>
      </c>
      <c r="U3837">
        <v>4</v>
      </c>
      <c r="V3837">
        <v>2024</v>
      </c>
      <c r="W3837" t="s">
        <v>20</v>
      </c>
      <c r="X3837">
        <v>3</v>
      </c>
    </row>
    <row r="3838" spans="1:24" x14ac:dyDescent="0.3">
      <c r="A3838">
        <v>3837</v>
      </c>
      <c r="B3838" t="s">
        <v>50</v>
      </c>
      <c r="C3838" t="str">
        <f>_xlfn.XLOOKUP(B3838,Lookup_table!B:B,Lookup_table!C:C)</f>
        <v>AI</v>
      </c>
      <c r="D3838" t="s">
        <v>22</v>
      </c>
      <c r="E3838" t="s">
        <v>38</v>
      </c>
      <c r="F3838" t="s">
        <v>51</v>
      </c>
      <c r="G3838" t="s">
        <v>30</v>
      </c>
      <c r="H3838" t="str">
        <f t="shared" si="236"/>
        <v>Onsite/Hybrid</v>
      </c>
      <c r="I3838" t="s">
        <v>35</v>
      </c>
      <c r="J3838" t="str">
        <f t="shared" si="237"/>
        <v>0-2 yrs</v>
      </c>
      <c r="K3838">
        <f t="shared" ca="1" si="239"/>
        <v>1</v>
      </c>
      <c r="L3838" t="s">
        <v>27</v>
      </c>
      <c r="M3838">
        <v>1</v>
      </c>
      <c r="N3838">
        <v>0</v>
      </c>
      <c r="O3838">
        <v>0</v>
      </c>
      <c r="P3838">
        <v>1</v>
      </c>
      <c r="Q3838">
        <v>0</v>
      </c>
      <c r="R3838">
        <f>SUM(M3838:N3838:O3838:P3838:Q3838)</f>
        <v>2</v>
      </c>
      <c r="S3838" s="1">
        <v>127300</v>
      </c>
      <c r="T3838" s="1" t="str">
        <f t="shared" si="238"/>
        <v>High</v>
      </c>
      <c r="U3838">
        <v>12</v>
      </c>
      <c r="V3838">
        <v>2026</v>
      </c>
      <c r="W3838" t="s">
        <v>34</v>
      </c>
      <c r="X3838">
        <v>6</v>
      </c>
    </row>
    <row r="3839" spans="1:24" x14ac:dyDescent="0.3">
      <c r="A3839">
        <v>3838</v>
      </c>
      <c r="B3839" t="s">
        <v>21</v>
      </c>
      <c r="C3839" t="str">
        <f>_xlfn.XLOOKUP(B3839,Lookup_table!B:B,Lookup_table!C:C)</f>
        <v>AI</v>
      </c>
      <c r="D3839" t="s">
        <v>14</v>
      </c>
      <c r="E3839" t="s">
        <v>15</v>
      </c>
      <c r="F3839" t="s">
        <v>51</v>
      </c>
      <c r="G3839" t="s">
        <v>25</v>
      </c>
      <c r="H3839" t="str">
        <f t="shared" si="236"/>
        <v>Onsite/Hybrid</v>
      </c>
      <c r="I3839" t="s">
        <v>35</v>
      </c>
      <c r="J3839" t="str">
        <f t="shared" si="237"/>
        <v>0-2 yrs</v>
      </c>
      <c r="K3839">
        <f t="shared" ca="1" si="239"/>
        <v>2</v>
      </c>
      <c r="L3839" t="s">
        <v>39</v>
      </c>
      <c r="M3839">
        <v>1</v>
      </c>
      <c r="N3839">
        <v>1</v>
      </c>
      <c r="O3839">
        <v>0</v>
      </c>
      <c r="P3839">
        <v>1</v>
      </c>
      <c r="Q3839">
        <v>1</v>
      </c>
      <c r="R3839">
        <f>SUM(M3839:N3839:O3839:P3839:Q3839)</f>
        <v>4</v>
      </c>
      <c r="S3839" s="1">
        <v>113527</v>
      </c>
      <c r="T3839" s="1" t="str">
        <f t="shared" si="238"/>
        <v>Medium</v>
      </c>
      <c r="U3839">
        <v>10</v>
      </c>
      <c r="V3839">
        <v>2024</v>
      </c>
      <c r="W3839" t="s">
        <v>28</v>
      </c>
      <c r="X3839">
        <v>8</v>
      </c>
    </row>
    <row r="3840" spans="1:24" x14ac:dyDescent="0.3">
      <c r="A3840">
        <v>3839</v>
      </c>
      <c r="B3840" t="s">
        <v>36</v>
      </c>
      <c r="C3840" t="str">
        <f>_xlfn.XLOOKUP(B3840,Lookup_table!B:B,Lookup_table!C:C)</f>
        <v>Data</v>
      </c>
      <c r="D3840" t="s">
        <v>14</v>
      </c>
      <c r="E3840" t="s">
        <v>38</v>
      </c>
      <c r="F3840" t="s">
        <v>16</v>
      </c>
      <c r="G3840" t="s">
        <v>25</v>
      </c>
      <c r="H3840" t="str">
        <f t="shared" si="236"/>
        <v>Onsite/Hybrid</v>
      </c>
      <c r="I3840" t="s">
        <v>26</v>
      </c>
      <c r="J3840" t="str">
        <f t="shared" si="237"/>
        <v>3-6 yrs</v>
      </c>
      <c r="K3840">
        <f t="shared" ca="1" si="239"/>
        <v>3</v>
      </c>
      <c r="L3840" t="s">
        <v>27</v>
      </c>
      <c r="M3840">
        <v>1</v>
      </c>
      <c r="N3840">
        <v>0</v>
      </c>
      <c r="O3840">
        <v>0</v>
      </c>
      <c r="P3840">
        <v>0</v>
      </c>
      <c r="Q3840">
        <v>1</v>
      </c>
      <c r="R3840">
        <f>SUM(M3840:N3840:O3840:P3840:Q3840)</f>
        <v>2</v>
      </c>
      <c r="S3840" s="1">
        <v>83778</v>
      </c>
      <c r="T3840" s="1" t="str">
        <f t="shared" si="238"/>
        <v>Medium</v>
      </c>
      <c r="U3840">
        <v>4</v>
      </c>
      <c r="V3840">
        <v>2024</v>
      </c>
      <c r="W3840" t="s">
        <v>20</v>
      </c>
      <c r="X3840">
        <v>2</v>
      </c>
    </row>
    <row r="3841" spans="1:24" x14ac:dyDescent="0.3">
      <c r="A3841">
        <v>3840</v>
      </c>
      <c r="B3841" t="s">
        <v>33</v>
      </c>
      <c r="C3841" t="str">
        <f>_xlfn.XLOOKUP(B3841,Lookup_table!B:B,Lookup_table!C:C)</f>
        <v>Data</v>
      </c>
      <c r="D3841" t="s">
        <v>14</v>
      </c>
      <c r="E3841" t="s">
        <v>40</v>
      </c>
      <c r="F3841" t="s">
        <v>51</v>
      </c>
      <c r="G3841" t="s">
        <v>30</v>
      </c>
      <c r="H3841" t="str">
        <f t="shared" si="236"/>
        <v>Onsite/Hybrid</v>
      </c>
      <c r="I3841" t="s">
        <v>18</v>
      </c>
      <c r="J3841" t="str">
        <f t="shared" si="237"/>
        <v>7+ yrs</v>
      </c>
      <c r="K3841">
        <f t="shared" ca="1" si="239"/>
        <v>11</v>
      </c>
      <c r="L3841" t="s">
        <v>39</v>
      </c>
      <c r="M3841">
        <v>0</v>
      </c>
      <c r="N3841">
        <v>1</v>
      </c>
      <c r="O3841">
        <v>0</v>
      </c>
      <c r="P3841">
        <v>0</v>
      </c>
      <c r="Q3841">
        <v>1</v>
      </c>
      <c r="R3841">
        <f>SUM(M3841:N3841:O3841:P3841:Q3841)</f>
        <v>2</v>
      </c>
      <c r="S3841" s="1">
        <v>112911</v>
      </c>
      <c r="T3841" s="1" t="str">
        <f t="shared" si="238"/>
        <v>Medium</v>
      </c>
      <c r="U3841">
        <v>3</v>
      </c>
      <c r="V3841">
        <v>2022</v>
      </c>
      <c r="W3841" t="s">
        <v>20</v>
      </c>
      <c r="X3841">
        <v>3</v>
      </c>
    </row>
    <row r="3842" spans="1:24" x14ac:dyDescent="0.3">
      <c r="A3842">
        <v>3841</v>
      </c>
      <c r="B3842" t="s">
        <v>33</v>
      </c>
      <c r="C3842" t="str">
        <f>_xlfn.XLOOKUP(B3842,Lookup_table!B:B,Lookup_table!C:C)</f>
        <v>Data</v>
      </c>
      <c r="D3842" t="s">
        <v>37</v>
      </c>
      <c r="E3842" t="s">
        <v>42</v>
      </c>
      <c r="F3842" t="s">
        <v>24</v>
      </c>
      <c r="G3842" t="s">
        <v>17</v>
      </c>
      <c r="H3842" t="str">
        <f t="shared" ref="H3842:H3905" si="240">IF(G3842="Remote","Remote","Onsite/Hybrid")</f>
        <v>Remote</v>
      </c>
      <c r="I3842" t="s">
        <v>35</v>
      </c>
      <c r="J3842" t="str">
        <f t="shared" ref="J3842:J3905" si="241">IF(I3842="Entry","0-2 yrs",IF(I3842="Mid","3-6 yrs","7+ yrs"))</f>
        <v>0-2 yrs</v>
      </c>
      <c r="K3842">
        <f t="shared" ca="1" si="239"/>
        <v>1</v>
      </c>
      <c r="L3842" t="s">
        <v>39</v>
      </c>
      <c r="M3842">
        <v>1</v>
      </c>
      <c r="N3842">
        <v>0</v>
      </c>
      <c r="O3842">
        <v>0</v>
      </c>
      <c r="P3842">
        <v>0</v>
      </c>
      <c r="Q3842">
        <v>1</v>
      </c>
      <c r="R3842">
        <f>SUM(M3842:N3842:O3842:P3842:Q3842)</f>
        <v>2</v>
      </c>
      <c r="S3842" s="1">
        <v>63615</v>
      </c>
      <c r="T3842" s="1" t="str">
        <f t="shared" ref="T3842:T3905" si="242">IF(S3842&lt;=70000,"Low",IF(S3842&lt;=120000,"Medium","High"))</f>
        <v>Low</v>
      </c>
      <c r="U3842">
        <v>10</v>
      </c>
      <c r="V3842">
        <v>2025</v>
      </c>
      <c r="W3842" t="s">
        <v>28</v>
      </c>
      <c r="X3842">
        <v>7</v>
      </c>
    </row>
    <row r="3843" spans="1:24" x14ac:dyDescent="0.3">
      <c r="A3843">
        <v>3842</v>
      </c>
      <c r="B3843" t="s">
        <v>21</v>
      </c>
      <c r="C3843" t="str">
        <f>_xlfn.XLOOKUP(B3843,Lookup_table!B:B,Lookup_table!C:C)</f>
        <v>AI</v>
      </c>
      <c r="D3843" t="s">
        <v>14</v>
      </c>
      <c r="E3843" t="s">
        <v>15</v>
      </c>
      <c r="F3843" t="s">
        <v>52</v>
      </c>
      <c r="G3843" t="s">
        <v>30</v>
      </c>
      <c r="H3843" t="str">
        <f t="shared" si="240"/>
        <v>Onsite/Hybrid</v>
      </c>
      <c r="I3843" t="s">
        <v>26</v>
      </c>
      <c r="J3843" t="str">
        <f t="shared" si="241"/>
        <v>3-6 yrs</v>
      </c>
      <c r="K3843">
        <f t="shared" ref="K3843:K3906" ca="1" si="243">IF(J3843="0-2 yrs",RANDBETWEEN(0,2),IF(J3843="3-6 yrs", RANDBETWEEN(3,6),IF(J3843="7+ yrs", RANDBETWEEN(7,15)," ")))</f>
        <v>5</v>
      </c>
      <c r="L3843" t="s">
        <v>19</v>
      </c>
      <c r="M3843">
        <v>1</v>
      </c>
      <c r="N3843">
        <v>0</v>
      </c>
      <c r="O3843">
        <v>0</v>
      </c>
      <c r="P3843">
        <v>1</v>
      </c>
      <c r="Q3843">
        <v>0</v>
      </c>
      <c r="R3843">
        <f>SUM(M3843:N3843:O3843:P3843:Q3843)</f>
        <v>2</v>
      </c>
      <c r="S3843" s="1">
        <v>132358</v>
      </c>
      <c r="T3843" s="1" t="str">
        <f t="shared" si="242"/>
        <v>High</v>
      </c>
      <c r="U3843">
        <v>6</v>
      </c>
      <c r="V3843">
        <v>2026</v>
      </c>
      <c r="W3843" t="s">
        <v>34</v>
      </c>
      <c r="X3843">
        <v>6</v>
      </c>
    </row>
    <row r="3844" spans="1:24" x14ac:dyDescent="0.3">
      <c r="A3844">
        <v>3843</v>
      </c>
      <c r="B3844" t="s">
        <v>21</v>
      </c>
      <c r="C3844" t="str">
        <f>_xlfn.XLOOKUP(B3844,Lookup_table!B:B,Lookup_table!C:C)</f>
        <v>AI</v>
      </c>
      <c r="D3844" t="s">
        <v>14</v>
      </c>
      <c r="E3844" t="s">
        <v>15</v>
      </c>
      <c r="F3844" t="s">
        <v>29</v>
      </c>
      <c r="G3844" t="s">
        <v>30</v>
      </c>
      <c r="H3844" t="str">
        <f t="shared" si="240"/>
        <v>Onsite/Hybrid</v>
      </c>
      <c r="I3844" t="s">
        <v>35</v>
      </c>
      <c r="J3844" t="str">
        <f t="shared" si="241"/>
        <v>0-2 yrs</v>
      </c>
      <c r="K3844">
        <f t="shared" ca="1" si="243"/>
        <v>1</v>
      </c>
      <c r="L3844" t="s">
        <v>27</v>
      </c>
      <c r="M3844">
        <v>1</v>
      </c>
      <c r="N3844">
        <v>1</v>
      </c>
      <c r="O3844">
        <v>0</v>
      </c>
      <c r="P3844">
        <v>1</v>
      </c>
      <c r="Q3844">
        <v>1</v>
      </c>
      <c r="R3844">
        <f>SUM(M3844:N3844:O3844:P3844:Q3844)</f>
        <v>4</v>
      </c>
      <c r="S3844" s="1">
        <v>118811</v>
      </c>
      <c r="T3844" s="1" t="str">
        <f t="shared" si="242"/>
        <v>Medium</v>
      </c>
      <c r="U3844">
        <v>8</v>
      </c>
      <c r="V3844">
        <v>2020</v>
      </c>
      <c r="W3844" t="s">
        <v>28</v>
      </c>
      <c r="X3844">
        <v>8</v>
      </c>
    </row>
    <row r="3845" spans="1:24" x14ac:dyDescent="0.3">
      <c r="A3845">
        <v>3844</v>
      </c>
      <c r="B3845" t="s">
        <v>21</v>
      </c>
      <c r="C3845" t="str">
        <f>_xlfn.XLOOKUP(B3845,Lookup_table!B:B,Lookup_table!C:C)</f>
        <v>AI</v>
      </c>
      <c r="D3845" t="s">
        <v>37</v>
      </c>
      <c r="E3845" t="s">
        <v>15</v>
      </c>
      <c r="F3845" t="s">
        <v>16</v>
      </c>
      <c r="G3845" t="s">
        <v>30</v>
      </c>
      <c r="H3845" t="str">
        <f t="shared" si="240"/>
        <v>Onsite/Hybrid</v>
      </c>
      <c r="I3845" t="s">
        <v>26</v>
      </c>
      <c r="J3845" t="str">
        <f t="shared" si="241"/>
        <v>3-6 yrs</v>
      </c>
      <c r="K3845">
        <f t="shared" ca="1" si="243"/>
        <v>6</v>
      </c>
      <c r="L3845" t="s">
        <v>39</v>
      </c>
      <c r="M3845">
        <v>1</v>
      </c>
      <c r="N3845">
        <v>0</v>
      </c>
      <c r="O3845">
        <v>0</v>
      </c>
      <c r="P3845">
        <v>1</v>
      </c>
      <c r="Q3845">
        <v>0</v>
      </c>
      <c r="R3845">
        <f>SUM(M3845:N3845:O3845:P3845:Q3845)</f>
        <v>2</v>
      </c>
      <c r="S3845" s="1">
        <v>133408</v>
      </c>
      <c r="T3845" s="1" t="str">
        <f t="shared" si="242"/>
        <v>High</v>
      </c>
      <c r="U3845">
        <v>10</v>
      </c>
      <c r="V3845">
        <v>2021</v>
      </c>
      <c r="W3845" t="s">
        <v>34</v>
      </c>
      <c r="X3845">
        <v>1</v>
      </c>
    </row>
    <row r="3846" spans="1:24" x14ac:dyDescent="0.3">
      <c r="A3846">
        <v>3845</v>
      </c>
      <c r="B3846" t="s">
        <v>41</v>
      </c>
      <c r="C3846" t="str">
        <f>_xlfn.XLOOKUP(B3846,Lookup_table!B:B,Lookup_table!C:C)</f>
        <v>Data</v>
      </c>
      <c r="D3846" t="s">
        <v>34</v>
      </c>
      <c r="E3846" t="s">
        <v>42</v>
      </c>
      <c r="F3846" t="s">
        <v>24</v>
      </c>
      <c r="G3846" t="s">
        <v>25</v>
      </c>
      <c r="H3846" t="str">
        <f t="shared" si="240"/>
        <v>Onsite/Hybrid</v>
      </c>
      <c r="I3846" t="s">
        <v>26</v>
      </c>
      <c r="J3846" t="str">
        <f t="shared" si="241"/>
        <v>3-6 yrs</v>
      </c>
      <c r="K3846">
        <f t="shared" ca="1" si="243"/>
        <v>6</v>
      </c>
      <c r="L3846" t="s">
        <v>39</v>
      </c>
      <c r="M3846">
        <v>0</v>
      </c>
      <c r="N3846">
        <v>1</v>
      </c>
      <c r="O3846">
        <v>1</v>
      </c>
      <c r="P3846">
        <v>0</v>
      </c>
      <c r="Q3846">
        <v>1</v>
      </c>
      <c r="R3846">
        <f>SUM(M3846:N3846:O3846:P3846:Q3846)</f>
        <v>3</v>
      </c>
      <c r="S3846" s="1">
        <v>104811</v>
      </c>
      <c r="T3846" s="1" t="str">
        <f t="shared" si="242"/>
        <v>Medium</v>
      </c>
      <c r="U3846">
        <v>7</v>
      </c>
      <c r="V3846">
        <v>2023</v>
      </c>
      <c r="W3846" t="s">
        <v>28</v>
      </c>
      <c r="X3846">
        <v>7</v>
      </c>
    </row>
    <row r="3847" spans="1:24" x14ac:dyDescent="0.3">
      <c r="A3847">
        <v>3846</v>
      </c>
      <c r="B3847" t="s">
        <v>50</v>
      </c>
      <c r="C3847" t="str">
        <f>_xlfn.XLOOKUP(B3847,Lookup_table!B:B,Lookup_table!C:C)</f>
        <v>AI</v>
      </c>
      <c r="D3847" t="s">
        <v>37</v>
      </c>
      <c r="E3847" t="s">
        <v>40</v>
      </c>
      <c r="F3847" t="s">
        <v>24</v>
      </c>
      <c r="G3847" t="s">
        <v>17</v>
      </c>
      <c r="H3847" t="str">
        <f t="shared" si="240"/>
        <v>Remote</v>
      </c>
      <c r="I3847" t="s">
        <v>35</v>
      </c>
      <c r="J3847" t="str">
        <f t="shared" si="241"/>
        <v>0-2 yrs</v>
      </c>
      <c r="K3847">
        <f t="shared" ca="1" si="243"/>
        <v>0</v>
      </c>
      <c r="L3847" t="s">
        <v>39</v>
      </c>
      <c r="M3847">
        <v>1</v>
      </c>
      <c r="N3847">
        <v>0</v>
      </c>
      <c r="O3847">
        <v>0</v>
      </c>
      <c r="P3847">
        <v>1</v>
      </c>
      <c r="Q3847">
        <v>0</v>
      </c>
      <c r="R3847">
        <f>SUM(M3847:N3847:O3847:P3847:Q3847)</f>
        <v>2</v>
      </c>
      <c r="S3847" s="1">
        <v>108190</v>
      </c>
      <c r="T3847" s="1" t="str">
        <f t="shared" si="242"/>
        <v>Medium</v>
      </c>
      <c r="U3847">
        <v>6</v>
      </c>
      <c r="V3847">
        <v>2021</v>
      </c>
      <c r="W3847" t="s">
        <v>28</v>
      </c>
      <c r="X3847">
        <v>7</v>
      </c>
    </row>
    <row r="3848" spans="1:24" x14ac:dyDescent="0.3">
      <c r="A3848">
        <v>3847</v>
      </c>
      <c r="B3848" t="s">
        <v>41</v>
      </c>
      <c r="C3848" t="str">
        <f>_xlfn.XLOOKUP(B3848,Lookup_table!B:B,Lookup_table!C:C)</f>
        <v>Data</v>
      </c>
      <c r="D3848" t="s">
        <v>22</v>
      </c>
      <c r="E3848" t="s">
        <v>42</v>
      </c>
      <c r="F3848" t="s">
        <v>52</v>
      </c>
      <c r="G3848" t="s">
        <v>30</v>
      </c>
      <c r="H3848" t="str">
        <f t="shared" si="240"/>
        <v>Onsite/Hybrid</v>
      </c>
      <c r="I3848" t="s">
        <v>26</v>
      </c>
      <c r="J3848" t="str">
        <f t="shared" si="241"/>
        <v>3-6 yrs</v>
      </c>
      <c r="K3848">
        <f t="shared" ca="1" si="243"/>
        <v>4</v>
      </c>
      <c r="L3848" t="s">
        <v>39</v>
      </c>
      <c r="M3848">
        <v>1</v>
      </c>
      <c r="N3848">
        <v>0</v>
      </c>
      <c r="O3848">
        <v>0</v>
      </c>
      <c r="P3848">
        <v>0</v>
      </c>
      <c r="Q3848">
        <v>0</v>
      </c>
      <c r="R3848">
        <f>SUM(M3848:N3848:O3848:P3848:Q3848)</f>
        <v>1</v>
      </c>
      <c r="S3848" s="1">
        <v>96093</v>
      </c>
      <c r="T3848" s="1" t="str">
        <f t="shared" si="242"/>
        <v>Medium</v>
      </c>
      <c r="U3848">
        <v>10</v>
      </c>
      <c r="V3848">
        <v>2020</v>
      </c>
      <c r="W3848" t="s">
        <v>20</v>
      </c>
      <c r="X3848">
        <v>6</v>
      </c>
    </row>
    <row r="3849" spans="1:24" x14ac:dyDescent="0.3">
      <c r="A3849">
        <v>3848</v>
      </c>
      <c r="B3849" t="s">
        <v>41</v>
      </c>
      <c r="C3849" t="str">
        <f>_xlfn.XLOOKUP(B3849,Lookup_table!B:B,Lookup_table!C:C)</f>
        <v>Data</v>
      </c>
      <c r="D3849" t="s">
        <v>14</v>
      </c>
      <c r="E3849" t="s">
        <v>23</v>
      </c>
      <c r="F3849" t="s">
        <v>29</v>
      </c>
      <c r="G3849" t="s">
        <v>17</v>
      </c>
      <c r="H3849" t="str">
        <f t="shared" si="240"/>
        <v>Remote</v>
      </c>
      <c r="I3849" t="s">
        <v>26</v>
      </c>
      <c r="J3849" t="str">
        <f t="shared" si="241"/>
        <v>3-6 yrs</v>
      </c>
      <c r="K3849">
        <f t="shared" ca="1" si="243"/>
        <v>6</v>
      </c>
      <c r="L3849" t="s">
        <v>19</v>
      </c>
      <c r="M3849">
        <v>0</v>
      </c>
      <c r="N3849">
        <v>1</v>
      </c>
      <c r="O3849">
        <v>1</v>
      </c>
      <c r="P3849">
        <v>1</v>
      </c>
      <c r="Q3849">
        <v>0</v>
      </c>
      <c r="R3849">
        <f>SUM(M3849:N3849:O3849:P3849:Q3849)</f>
        <v>3</v>
      </c>
      <c r="S3849" s="1">
        <v>101455</v>
      </c>
      <c r="T3849" s="1" t="str">
        <f t="shared" si="242"/>
        <v>Medium</v>
      </c>
      <c r="U3849">
        <v>3</v>
      </c>
      <c r="V3849">
        <v>2026</v>
      </c>
      <c r="W3849" t="s">
        <v>28</v>
      </c>
      <c r="X3849">
        <v>5</v>
      </c>
    </row>
    <row r="3850" spans="1:24" x14ac:dyDescent="0.3">
      <c r="A3850">
        <v>3849</v>
      </c>
      <c r="B3850" t="s">
        <v>36</v>
      </c>
      <c r="C3850" t="str">
        <f>_xlfn.XLOOKUP(B3850,Lookup_table!B:B,Lookup_table!C:C)</f>
        <v>Data</v>
      </c>
      <c r="D3850" t="s">
        <v>37</v>
      </c>
      <c r="E3850" t="s">
        <v>15</v>
      </c>
      <c r="F3850" t="s">
        <v>29</v>
      </c>
      <c r="G3850" t="s">
        <v>25</v>
      </c>
      <c r="H3850" t="str">
        <f t="shared" si="240"/>
        <v>Onsite/Hybrid</v>
      </c>
      <c r="I3850" t="s">
        <v>35</v>
      </c>
      <c r="J3850" t="str">
        <f t="shared" si="241"/>
        <v>0-2 yrs</v>
      </c>
      <c r="K3850">
        <f t="shared" ca="1" si="243"/>
        <v>2</v>
      </c>
      <c r="L3850" t="s">
        <v>27</v>
      </c>
      <c r="M3850">
        <v>0</v>
      </c>
      <c r="N3850">
        <v>1</v>
      </c>
      <c r="O3850">
        <v>0</v>
      </c>
      <c r="P3850">
        <v>1</v>
      </c>
      <c r="Q3850">
        <v>0</v>
      </c>
      <c r="R3850">
        <f>SUM(M3850:N3850:O3850:P3850:Q3850)</f>
        <v>2</v>
      </c>
      <c r="S3850" s="1">
        <v>67347</v>
      </c>
      <c r="T3850" s="1" t="str">
        <f t="shared" si="242"/>
        <v>Low</v>
      </c>
      <c r="U3850">
        <v>4</v>
      </c>
      <c r="V3850">
        <v>2022</v>
      </c>
      <c r="W3850" t="s">
        <v>20</v>
      </c>
      <c r="X3850">
        <v>1</v>
      </c>
    </row>
    <row r="3851" spans="1:24" x14ac:dyDescent="0.3">
      <c r="A3851">
        <v>3850</v>
      </c>
      <c r="B3851" t="s">
        <v>21</v>
      </c>
      <c r="C3851" t="str">
        <f>_xlfn.XLOOKUP(B3851,Lookup_table!B:B,Lookup_table!C:C)</f>
        <v>AI</v>
      </c>
      <c r="D3851" t="s">
        <v>37</v>
      </c>
      <c r="E3851" t="s">
        <v>38</v>
      </c>
      <c r="F3851" t="s">
        <v>51</v>
      </c>
      <c r="G3851" t="s">
        <v>25</v>
      </c>
      <c r="H3851" t="str">
        <f t="shared" si="240"/>
        <v>Onsite/Hybrid</v>
      </c>
      <c r="I3851" t="s">
        <v>18</v>
      </c>
      <c r="J3851" t="str">
        <f t="shared" si="241"/>
        <v>7+ yrs</v>
      </c>
      <c r="K3851">
        <f t="shared" ca="1" si="243"/>
        <v>10</v>
      </c>
      <c r="L3851" t="s">
        <v>27</v>
      </c>
      <c r="M3851">
        <v>1</v>
      </c>
      <c r="N3851">
        <v>0</v>
      </c>
      <c r="O3851">
        <v>0</v>
      </c>
      <c r="P3851">
        <v>0</v>
      </c>
      <c r="Q3851">
        <v>0</v>
      </c>
      <c r="R3851">
        <f>SUM(M3851:N3851:O3851:P3851:Q3851)</f>
        <v>1</v>
      </c>
      <c r="S3851" s="1">
        <v>139496</v>
      </c>
      <c r="T3851" s="1" t="str">
        <f t="shared" si="242"/>
        <v>High</v>
      </c>
      <c r="U3851">
        <v>8</v>
      </c>
      <c r="V3851">
        <v>2024</v>
      </c>
      <c r="W3851" t="s">
        <v>28</v>
      </c>
      <c r="X3851">
        <v>8</v>
      </c>
    </row>
    <row r="3852" spans="1:24" x14ac:dyDescent="0.3">
      <c r="A3852">
        <v>3851</v>
      </c>
      <c r="B3852" t="s">
        <v>41</v>
      </c>
      <c r="C3852" t="str">
        <f>_xlfn.XLOOKUP(B3852,Lookup_table!B:B,Lookup_table!C:C)</f>
        <v>Data</v>
      </c>
      <c r="D3852" t="s">
        <v>34</v>
      </c>
      <c r="E3852" t="s">
        <v>32</v>
      </c>
      <c r="F3852" t="s">
        <v>52</v>
      </c>
      <c r="G3852" t="s">
        <v>30</v>
      </c>
      <c r="H3852" t="str">
        <f t="shared" si="240"/>
        <v>Onsite/Hybrid</v>
      </c>
      <c r="I3852" t="s">
        <v>18</v>
      </c>
      <c r="J3852" t="str">
        <f t="shared" si="241"/>
        <v>7+ yrs</v>
      </c>
      <c r="K3852">
        <f t="shared" ca="1" si="243"/>
        <v>15</v>
      </c>
      <c r="L3852" t="s">
        <v>39</v>
      </c>
      <c r="M3852">
        <v>0</v>
      </c>
      <c r="N3852">
        <v>1</v>
      </c>
      <c r="O3852">
        <v>0</v>
      </c>
      <c r="P3852">
        <v>1</v>
      </c>
      <c r="Q3852">
        <v>1</v>
      </c>
      <c r="R3852">
        <f>SUM(M3852:N3852:O3852:P3852:Q3852)</f>
        <v>3</v>
      </c>
      <c r="S3852" s="1">
        <v>120901</v>
      </c>
      <c r="T3852" s="1" t="str">
        <f t="shared" si="242"/>
        <v>High</v>
      </c>
      <c r="U3852">
        <v>12</v>
      </c>
      <c r="V3852">
        <v>2023</v>
      </c>
      <c r="W3852" t="s">
        <v>28</v>
      </c>
      <c r="X3852">
        <v>7</v>
      </c>
    </row>
    <row r="3853" spans="1:24" x14ac:dyDescent="0.3">
      <c r="A3853">
        <v>3852</v>
      </c>
      <c r="B3853" t="s">
        <v>31</v>
      </c>
      <c r="C3853" t="str">
        <f>_xlfn.XLOOKUP(B3853,Lookup_table!B:B,Lookup_table!C:C)</f>
        <v>Business</v>
      </c>
      <c r="D3853" t="s">
        <v>37</v>
      </c>
      <c r="E3853" t="s">
        <v>32</v>
      </c>
      <c r="F3853" t="s">
        <v>29</v>
      </c>
      <c r="G3853" t="s">
        <v>30</v>
      </c>
      <c r="H3853" t="str">
        <f t="shared" si="240"/>
        <v>Onsite/Hybrid</v>
      </c>
      <c r="I3853" t="s">
        <v>35</v>
      </c>
      <c r="J3853" t="str">
        <f t="shared" si="241"/>
        <v>0-2 yrs</v>
      </c>
      <c r="K3853">
        <f t="shared" ca="1" si="243"/>
        <v>0</v>
      </c>
      <c r="L3853" t="s">
        <v>39</v>
      </c>
      <c r="M3853">
        <v>0</v>
      </c>
      <c r="N3853">
        <v>0</v>
      </c>
      <c r="O3853">
        <v>0</v>
      </c>
      <c r="P3853">
        <v>1</v>
      </c>
      <c r="Q3853">
        <v>1</v>
      </c>
      <c r="R3853">
        <f>SUM(M3853:N3853:O3853:P3853:Q3853)</f>
        <v>2</v>
      </c>
      <c r="S3853" s="1">
        <v>72582</v>
      </c>
      <c r="T3853" s="1" t="str">
        <f t="shared" si="242"/>
        <v>Medium</v>
      </c>
      <c r="U3853">
        <v>7</v>
      </c>
      <c r="V3853">
        <v>2024</v>
      </c>
      <c r="W3853" t="s">
        <v>34</v>
      </c>
      <c r="X3853">
        <v>2</v>
      </c>
    </row>
    <row r="3854" spans="1:24" x14ac:dyDescent="0.3">
      <c r="A3854">
        <v>3853</v>
      </c>
      <c r="B3854" t="s">
        <v>36</v>
      </c>
      <c r="C3854" t="str">
        <f>_xlfn.XLOOKUP(B3854,Lookup_table!B:B,Lookup_table!C:C)</f>
        <v>Data</v>
      </c>
      <c r="D3854" t="s">
        <v>34</v>
      </c>
      <c r="E3854" t="s">
        <v>23</v>
      </c>
      <c r="F3854" t="s">
        <v>29</v>
      </c>
      <c r="G3854" t="s">
        <v>30</v>
      </c>
      <c r="H3854" t="str">
        <f t="shared" si="240"/>
        <v>Onsite/Hybrid</v>
      </c>
      <c r="I3854" t="s">
        <v>18</v>
      </c>
      <c r="J3854" t="str">
        <f t="shared" si="241"/>
        <v>7+ yrs</v>
      </c>
      <c r="K3854">
        <f t="shared" ca="1" si="243"/>
        <v>10</v>
      </c>
      <c r="L3854" t="s">
        <v>27</v>
      </c>
      <c r="M3854">
        <v>0</v>
      </c>
      <c r="N3854">
        <v>0</v>
      </c>
      <c r="O3854">
        <v>1</v>
      </c>
      <c r="P3854">
        <v>0</v>
      </c>
      <c r="Q3854">
        <v>1</v>
      </c>
      <c r="R3854">
        <f>SUM(M3854:N3854:O3854:P3854:Q3854)</f>
        <v>2</v>
      </c>
      <c r="S3854" s="1">
        <v>129729</v>
      </c>
      <c r="T3854" s="1" t="str">
        <f t="shared" si="242"/>
        <v>High</v>
      </c>
      <c r="U3854">
        <v>5</v>
      </c>
      <c r="V3854">
        <v>2025</v>
      </c>
      <c r="W3854" t="s">
        <v>28</v>
      </c>
      <c r="X3854">
        <v>9</v>
      </c>
    </row>
    <row r="3855" spans="1:24" x14ac:dyDescent="0.3">
      <c r="A3855">
        <v>3854</v>
      </c>
      <c r="B3855" t="s">
        <v>31</v>
      </c>
      <c r="C3855" t="str">
        <f>_xlfn.XLOOKUP(B3855,Lookup_table!B:B,Lookup_table!C:C)</f>
        <v>Business</v>
      </c>
      <c r="D3855" t="s">
        <v>14</v>
      </c>
      <c r="E3855" t="s">
        <v>42</v>
      </c>
      <c r="F3855" t="s">
        <v>51</v>
      </c>
      <c r="G3855" t="s">
        <v>17</v>
      </c>
      <c r="H3855" t="str">
        <f t="shared" si="240"/>
        <v>Remote</v>
      </c>
      <c r="I3855" t="s">
        <v>18</v>
      </c>
      <c r="J3855" t="str">
        <f t="shared" si="241"/>
        <v>7+ yrs</v>
      </c>
      <c r="K3855">
        <f t="shared" ca="1" si="243"/>
        <v>12</v>
      </c>
      <c r="L3855" t="s">
        <v>39</v>
      </c>
      <c r="M3855">
        <v>1</v>
      </c>
      <c r="N3855">
        <v>0</v>
      </c>
      <c r="O3855">
        <v>1</v>
      </c>
      <c r="P3855">
        <v>0</v>
      </c>
      <c r="Q3855">
        <v>0</v>
      </c>
      <c r="R3855">
        <f>SUM(M3855:N3855:O3855:P3855:Q3855)</f>
        <v>2</v>
      </c>
      <c r="S3855" s="1">
        <v>113138</v>
      </c>
      <c r="T3855" s="1" t="str">
        <f t="shared" si="242"/>
        <v>Medium</v>
      </c>
      <c r="U3855">
        <v>3</v>
      </c>
      <c r="V3855">
        <v>2023</v>
      </c>
      <c r="W3855" t="s">
        <v>20</v>
      </c>
      <c r="X3855">
        <v>1</v>
      </c>
    </row>
    <row r="3856" spans="1:24" x14ac:dyDescent="0.3">
      <c r="A3856">
        <v>3855</v>
      </c>
      <c r="B3856" t="s">
        <v>31</v>
      </c>
      <c r="C3856" t="str">
        <f>_xlfn.XLOOKUP(B3856,Lookup_table!B:B,Lookup_table!C:C)</f>
        <v>Business</v>
      </c>
      <c r="D3856" t="s">
        <v>37</v>
      </c>
      <c r="E3856" t="s">
        <v>32</v>
      </c>
      <c r="F3856" t="s">
        <v>24</v>
      </c>
      <c r="G3856" t="s">
        <v>25</v>
      </c>
      <c r="H3856" t="str">
        <f t="shared" si="240"/>
        <v>Onsite/Hybrid</v>
      </c>
      <c r="I3856" t="s">
        <v>18</v>
      </c>
      <c r="J3856" t="str">
        <f t="shared" si="241"/>
        <v>7+ yrs</v>
      </c>
      <c r="K3856">
        <f t="shared" ca="1" si="243"/>
        <v>9</v>
      </c>
      <c r="L3856" t="s">
        <v>27</v>
      </c>
      <c r="M3856">
        <v>0</v>
      </c>
      <c r="N3856">
        <v>0</v>
      </c>
      <c r="O3856">
        <v>1</v>
      </c>
      <c r="P3856">
        <v>0</v>
      </c>
      <c r="Q3856">
        <v>1</v>
      </c>
      <c r="R3856">
        <f>SUM(M3856:N3856:O3856:P3856:Q3856)</f>
        <v>2</v>
      </c>
      <c r="S3856" s="1">
        <v>125467</v>
      </c>
      <c r="T3856" s="1" t="str">
        <f t="shared" si="242"/>
        <v>High</v>
      </c>
      <c r="U3856">
        <v>3</v>
      </c>
      <c r="V3856">
        <v>2022</v>
      </c>
      <c r="W3856" t="s">
        <v>34</v>
      </c>
      <c r="X3856">
        <v>4</v>
      </c>
    </row>
    <row r="3857" spans="1:24" x14ac:dyDescent="0.3">
      <c r="A3857">
        <v>3856</v>
      </c>
      <c r="B3857" t="s">
        <v>50</v>
      </c>
      <c r="C3857" t="str">
        <f>_xlfn.XLOOKUP(B3857,Lookup_table!B:B,Lookup_table!C:C)</f>
        <v>AI</v>
      </c>
      <c r="D3857" t="s">
        <v>22</v>
      </c>
      <c r="E3857" t="s">
        <v>23</v>
      </c>
      <c r="F3857" t="s">
        <v>52</v>
      </c>
      <c r="G3857" t="s">
        <v>17</v>
      </c>
      <c r="H3857" t="str">
        <f t="shared" si="240"/>
        <v>Remote</v>
      </c>
      <c r="I3857" t="s">
        <v>26</v>
      </c>
      <c r="J3857" t="str">
        <f t="shared" si="241"/>
        <v>3-6 yrs</v>
      </c>
      <c r="K3857">
        <f t="shared" ca="1" si="243"/>
        <v>6</v>
      </c>
      <c r="L3857" t="s">
        <v>19</v>
      </c>
      <c r="M3857">
        <v>1</v>
      </c>
      <c r="N3857">
        <v>0</v>
      </c>
      <c r="O3857">
        <v>0</v>
      </c>
      <c r="P3857">
        <v>1</v>
      </c>
      <c r="Q3857">
        <v>1</v>
      </c>
      <c r="R3857">
        <f>SUM(M3857:N3857:O3857:P3857:Q3857)</f>
        <v>3</v>
      </c>
      <c r="S3857" s="1">
        <v>157381</v>
      </c>
      <c r="T3857" s="1" t="str">
        <f t="shared" si="242"/>
        <v>High</v>
      </c>
      <c r="U3857">
        <v>9</v>
      </c>
      <c r="V3857">
        <v>2021</v>
      </c>
      <c r="W3857" t="s">
        <v>28</v>
      </c>
      <c r="X3857">
        <v>9</v>
      </c>
    </row>
    <row r="3858" spans="1:24" x14ac:dyDescent="0.3">
      <c r="A3858">
        <v>3857</v>
      </c>
      <c r="B3858" t="s">
        <v>36</v>
      </c>
      <c r="C3858" t="str">
        <f>_xlfn.XLOOKUP(B3858,Lookup_table!B:B,Lookup_table!C:C)</f>
        <v>Data</v>
      </c>
      <c r="D3858" t="s">
        <v>34</v>
      </c>
      <c r="E3858" t="s">
        <v>15</v>
      </c>
      <c r="F3858" t="s">
        <v>43</v>
      </c>
      <c r="G3858" t="s">
        <v>25</v>
      </c>
      <c r="H3858" t="str">
        <f t="shared" si="240"/>
        <v>Onsite/Hybrid</v>
      </c>
      <c r="I3858" t="s">
        <v>35</v>
      </c>
      <c r="J3858" t="str">
        <f t="shared" si="241"/>
        <v>0-2 yrs</v>
      </c>
      <c r="K3858">
        <f t="shared" ca="1" si="243"/>
        <v>0</v>
      </c>
      <c r="L3858" t="s">
        <v>19</v>
      </c>
      <c r="M3858">
        <v>0</v>
      </c>
      <c r="N3858">
        <v>0</v>
      </c>
      <c r="O3858">
        <v>0</v>
      </c>
      <c r="P3858">
        <v>0</v>
      </c>
      <c r="Q3858">
        <v>1</v>
      </c>
      <c r="R3858">
        <f>SUM(M3858:N3858:O3858:P3858:Q3858)</f>
        <v>1</v>
      </c>
      <c r="S3858" s="1">
        <v>63624</v>
      </c>
      <c r="T3858" s="1" t="str">
        <f t="shared" si="242"/>
        <v>Low</v>
      </c>
      <c r="U3858">
        <v>12</v>
      </c>
      <c r="V3858">
        <v>2023</v>
      </c>
      <c r="W3858" t="s">
        <v>34</v>
      </c>
      <c r="X3858">
        <v>3</v>
      </c>
    </row>
    <row r="3859" spans="1:24" x14ac:dyDescent="0.3">
      <c r="A3859">
        <v>3858</v>
      </c>
      <c r="B3859" t="s">
        <v>36</v>
      </c>
      <c r="C3859" t="str">
        <f>_xlfn.XLOOKUP(B3859,Lookup_table!B:B,Lookup_table!C:C)</f>
        <v>Data</v>
      </c>
      <c r="D3859" t="s">
        <v>34</v>
      </c>
      <c r="E3859" t="s">
        <v>15</v>
      </c>
      <c r="F3859" t="s">
        <v>43</v>
      </c>
      <c r="G3859" t="s">
        <v>17</v>
      </c>
      <c r="H3859" t="str">
        <f t="shared" si="240"/>
        <v>Remote</v>
      </c>
      <c r="I3859" t="s">
        <v>26</v>
      </c>
      <c r="J3859" t="str">
        <f t="shared" si="241"/>
        <v>3-6 yrs</v>
      </c>
      <c r="K3859">
        <f t="shared" ca="1" si="243"/>
        <v>4</v>
      </c>
      <c r="L3859" t="s">
        <v>19</v>
      </c>
      <c r="M3859">
        <v>0</v>
      </c>
      <c r="N3859">
        <v>0</v>
      </c>
      <c r="O3859">
        <v>1</v>
      </c>
      <c r="P3859">
        <v>1</v>
      </c>
      <c r="Q3859">
        <v>0</v>
      </c>
      <c r="R3859">
        <f>SUM(M3859:N3859:O3859:P3859:Q3859)</f>
        <v>2</v>
      </c>
      <c r="S3859" s="1">
        <v>107816</v>
      </c>
      <c r="T3859" s="1" t="str">
        <f t="shared" si="242"/>
        <v>Medium</v>
      </c>
      <c r="U3859">
        <v>3</v>
      </c>
      <c r="V3859">
        <v>2025</v>
      </c>
      <c r="W3859" t="s">
        <v>28</v>
      </c>
      <c r="X3859">
        <v>1</v>
      </c>
    </row>
    <row r="3860" spans="1:24" x14ac:dyDescent="0.3">
      <c r="A3860">
        <v>3859</v>
      </c>
      <c r="B3860" t="s">
        <v>21</v>
      </c>
      <c r="C3860" t="str">
        <f>_xlfn.XLOOKUP(B3860,Lookup_table!B:B,Lookup_table!C:C)</f>
        <v>AI</v>
      </c>
      <c r="D3860" t="s">
        <v>22</v>
      </c>
      <c r="E3860" t="s">
        <v>40</v>
      </c>
      <c r="F3860" t="s">
        <v>29</v>
      </c>
      <c r="G3860" t="s">
        <v>17</v>
      </c>
      <c r="H3860" t="str">
        <f t="shared" si="240"/>
        <v>Remote</v>
      </c>
      <c r="I3860" t="s">
        <v>18</v>
      </c>
      <c r="J3860" t="str">
        <f t="shared" si="241"/>
        <v>7+ yrs</v>
      </c>
      <c r="K3860">
        <f t="shared" ca="1" si="243"/>
        <v>13</v>
      </c>
      <c r="L3860" t="s">
        <v>27</v>
      </c>
      <c r="M3860">
        <v>0</v>
      </c>
      <c r="N3860">
        <v>1</v>
      </c>
      <c r="O3860">
        <v>0</v>
      </c>
      <c r="P3860">
        <v>1</v>
      </c>
      <c r="Q3860">
        <v>0</v>
      </c>
      <c r="R3860">
        <f>SUM(M3860:N3860:O3860:P3860:Q3860)</f>
        <v>2</v>
      </c>
      <c r="S3860" s="1">
        <v>173508</v>
      </c>
      <c r="T3860" s="1" t="str">
        <f t="shared" si="242"/>
        <v>High</v>
      </c>
      <c r="U3860">
        <v>7</v>
      </c>
      <c r="V3860">
        <v>2026</v>
      </c>
      <c r="W3860" t="s">
        <v>28</v>
      </c>
      <c r="X3860">
        <v>8</v>
      </c>
    </row>
    <row r="3861" spans="1:24" x14ac:dyDescent="0.3">
      <c r="A3861">
        <v>3860</v>
      </c>
      <c r="B3861" t="s">
        <v>33</v>
      </c>
      <c r="C3861" t="str">
        <f>_xlfn.XLOOKUP(B3861,Lookup_table!B:B,Lookup_table!C:C)</f>
        <v>Data</v>
      </c>
      <c r="D3861" t="s">
        <v>14</v>
      </c>
      <c r="E3861" t="s">
        <v>32</v>
      </c>
      <c r="F3861" t="s">
        <v>24</v>
      </c>
      <c r="G3861" t="s">
        <v>17</v>
      </c>
      <c r="H3861" t="str">
        <f t="shared" si="240"/>
        <v>Remote</v>
      </c>
      <c r="I3861" t="s">
        <v>26</v>
      </c>
      <c r="J3861" t="str">
        <f t="shared" si="241"/>
        <v>3-6 yrs</v>
      </c>
      <c r="K3861">
        <f t="shared" ca="1" si="243"/>
        <v>6</v>
      </c>
      <c r="L3861" t="s">
        <v>19</v>
      </c>
      <c r="M3861">
        <v>0</v>
      </c>
      <c r="N3861">
        <v>0</v>
      </c>
      <c r="O3861">
        <v>0</v>
      </c>
      <c r="P3861">
        <v>1</v>
      </c>
      <c r="Q3861">
        <v>0</v>
      </c>
      <c r="R3861">
        <f>SUM(M3861:N3861:O3861:P3861:Q3861)</f>
        <v>1</v>
      </c>
      <c r="S3861" s="1">
        <v>91363</v>
      </c>
      <c r="T3861" s="1" t="str">
        <f t="shared" si="242"/>
        <v>Medium</v>
      </c>
      <c r="U3861">
        <v>10</v>
      </c>
      <c r="V3861">
        <v>2023</v>
      </c>
      <c r="W3861" t="s">
        <v>20</v>
      </c>
      <c r="X3861">
        <v>6</v>
      </c>
    </row>
    <row r="3862" spans="1:24" x14ac:dyDescent="0.3">
      <c r="A3862">
        <v>3861</v>
      </c>
      <c r="B3862" t="s">
        <v>41</v>
      </c>
      <c r="C3862" t="str">
        <f>_xlfn.XLOOKUP(B3862,Lookup_table!B:B,Lookup_table!C:C)</f>
        <v>Data</v>
      </c>
      <c r="D3862" t="s">
        <v>34</v>
      </c>
      <c r="E3862" t="s">
        <v>32</v>
      </c>
      <c r="F3862" t="s">
        <v>51</v>
      </c>
      <c r="G3862" t="s">
        <v>17</v>
      </c>
      <c r="H3862" t="str">
        <f t="shared" si="240"/>
        <v>Remote</v>
      </c>
      <c r="I3862" t="s">
        <v>18</v>
      </c>
      <c r="J3862" t="str">
        <f t="shared" si="241"/>
        <v>7+ yrs</v>
      </c>
      <c r="K3862">
        <f t="shared" ca="1" si="243"/>
        <v>8</v>
      </c>
      <c r="L3862" t="s">
        <v>39</v>
      </c>
      <c r="M3862">
        <v>1</v>
      </c>
      <c r="N3862">
        <v>1</v>
      </c>
      <c r="O3862">
        <v>1</v>
      </c>
      <c r="P3862">
        <v>1</v>
      </c>
      <c r="Q3862">
        <v>0</v>
      </c>
      <c r="R3862">
        <f>SUM(M3862:N3862:O3862:P3862:Q3862)</f>
        <v>4</v>
      </c>
      <c r="S3862" s="1">
        <v>126944</v>
      </c>
      <c r="T3862" s="1" t="str">
        <f t="shared" si="242"/>
        <v>High</v>
      </c>
      <c r="U3862">
        <v>5</v>
      </c>
      <c r="V3862">
        <v>2024</v>
      </c>
      <c r="W3862" t="s">
        <v>28</v>
      </c>
      <c r="X3862">
        <v>7</v>
      </c>
    </row>
    <row r="3863" spans="1:24" x14ac:dyDescent="0.3">
      <c r="A3863">
        <v>3862</v>
      </c>
      <c r="B3863" t="s">
        <v>31</v>
      </c>
      <c r="C3863" t="str">
        <f>_xlfn.XLOOKUP(B3863,Lookup_table!B:B,Lookup_table!C:C)</f>
        <v>Business</v>
      </c>
      <c r="D3863" t="s">
        <v>22</v>
      </c>
      <c r="E3863" t="s">
        <v>42</v>
      </c>
      <c r="F3863" t="s">
        <v>44</v>
      </c>
      <c r="G3863" t="s">
        <v>17</v>
      </c>
      <c r="H3863" t="str">
        <f t="shared" si="240"/>
        <v>Remote</v>
      </c>
      <c r="I3863" t="s">
        <v>18</v>
      </c>
      <c r="J3863" t="str">
        <f t="shared" si="241"/>
        <v>7+ yrs</v>
      </c>
      <c r="K3863">
        <f t="shared" ca="1" si="243"/>
        <v>14</v>
      </c>
      <c r="L3863" t="s">
        <v>19</v>
      </c>
      <c r="M3863">
        <v>1</v>
      </c>
      <c r="N3863">
        <v>1</v>
      </c>
      <c r="O3863">
        <v>0</v>
      </c>
      <c r="P3863">
        <v>0</v>
      </c>
      <c r="Q3863">
        <v>0</v>
      </c>
      <c r="R3863">
        <f>SUM(M3863:N3863:O3863:P3863:Q3863)</f>
        <v>2</v>
      </c>
      <c r="S3863" s="1">
        <v>120403</v>
      </c>
      <c r="T3863" s="1" t="str">
        <f t="shared" si="242"/>
        <v>High</v>
      </c>
      <c r="U3863">
        <v>4</v>
      </c>
      <c r="V3863">
        <v>2024</v>
      </c>
      <c r="W3863" t="s">
        <v>28</v>
      </c>
      <c r="X3863">
        <v>8</v>
      </c>
    </row>
    <row r="3864" spans="1:24" x14ac:dyDescent="0.3">
      <c r="A3864">
        <v>3863</v>
      </c>
      <c r="B3864" t="s">
        <v>31</v>
      </c>
      <c r="C3864" t="str">
        <f>_xlfn.XLOOKUP(B3864,Lookup_table!B:B,Lookup_table!C:C)</f>
        <v>Business</v>
      </c>
      <c r="D3864" t="s">
        <v>34</v>
      </c>
      <c r="E3864" t="s">
        <v>32</v>
      </c>
      <c r="F3864" t="s">
        <v>24</v>
      </c>
      <c r="G3864" t="s">
        <v>30</v>
      </c>
      <c r="H3864" t="str">
        <f t="shared" si="240"/>
        <v>Onsite/Hybrid</v>
      </c>
      <c r="I3864" t="s">
        <v>35</v>
      </c>
      <c r="J3864" t="str">
        <f t="shared" si="241"/>
        <v>0-2 yrs</v>
      </c>
      <c r="K3864">
        <f t="shared" ca="1" si="243"/>
        <v>1</v>
      </c>
      <c r="L3864" t="s">
        <v>19</v>
      </c>
      <c r="M3864">
        <v>1</v>
      </c>
      <c r="N3864">
        <v>1</v>
      </c>
      <c r="O3864">
        <v>1</v>
      </c>
      <c r="P3864">
        <v>0</v>
      </c>
      <c r="Q3864">
        <v>1</v>
      </c>
      <c r="R3864">
        <f>SUM(M3864:N3864:O3864:P3864:Q3864)</f>
        <v>4</v>
      </c>
      <c r="S3864" s="1">
        <v>73985</v>
      </c>
      <c r="T3864" s="1" t="str">
        <f t="shared" si="242"/>
        <v>Medium</v>
      </c>
      <c r="U3864">
        <v>5</v>
      </c>
      <c r="V3864">
        <v>2025</v>
      </c>
      <c r="W3864" t="s">
        <v>28</v>
      </c>
      <c r="X3864">
        <v>9</v>
      </c>
    </row>
    <row r="3865" spans="1:24" x14ac:dyDescent="0.3">
      <c r="A3865">
        <v>3864</v>
      </c>
      <c r="B3865" t="s">
        <v>41</v>
      </c>
      <c r="C3865" t="str">
        <f>_xlfn.XLOOKUP(B3865,Lookup_table!B:B,Lookup_table!C:C)</f>
        <v>Data</v>
      </c>
      <c r="D3865" t="s">
        <v>37</v>
      </c>
      <c r="E3865" t="s">
        <v>42</v>
      </c>
      <c r="F3865" t="s">
        <v>24</v>
      </c>
      <c r="G3865" t="s">
        <v>30</v>
      </c>
      <c r="H3865" t="str">
        <f t="shared" si="240"/>
        <v>Onsite/Hybrid</v>
      </c>
      <c r="I3865" t="s">
        <v>35</v>
      </c>
      <c r="J3865" t="str">
        <f t="shared" si="241"/>
        <v>0-2 yrs</v>
      </c>
      <c r="K3865">
        <f t="shared" ca="1" si="243"/>
        <v>1</v>
      </c>
      <c r="L3865" t="s">
        <v>19</v>
      </c>
      <c r="M3865">
        <v>1</v>
      </c>
      <c r="N3865">
        <v>1</v>
      </c>
      <c r="O3865">
        <v>0</v>
      </c>
      <c r="P3865">
        <v>0</v>
      </c>
      <c r="Q3865">
        <v>1</v>
      </c>
      <c r="R3865">
        <f>SUM(M3865:N3865:O3865:P3865:Q3865)</f>
        <v>3</v>
      </c>
      <c r="S3865" s="1">
        <v>64775</v>
      </c>
      <c r="T3865" s="1" t="str">
        <f t="shared" si="242"/>
        <v>Low</v>
      </c>
      <c r="U3865">
        <v>6</v>
      </c>
      <c r="V3865">
        <v>2023</v>
      </c>
      <c r="W3865" t="s">
        <v>34</v>
      </c>
      <c r="X3865">
        <v>3</v>
      </c>
    </row>
    <row r="3866" spans="1:24" x14ac:dyDescent="0.3">
      <c r="A3866">
        <v>3865</v>
      </c>
      <c r="B3866" t="s">
        <v>41</v>
      </c>
      <c r="C3866" t="str">
        <f>_xlfn.XLOOKUP(B3866,Lookup_table!B:B,Lookup_table!C:C)</f>
        <v>Data</v>
      </c>
      <c r="D3866" t="s">
        <v>37</v>
      </c>
      <c r="E3866" t="s">
        <v>23</v>
      </c>
      <c r="F3866" t="s">
        <v>51</v>
      </c>
      <c r="G3866" t="s">
        <v>25</v>
      </c>
      <c r="H3866" t="str">
        <f t="shared" si="240"/>
        <v>Onsite/Hybrid</v>
      </c>
      <c r="I3866" t="s">
        <v>35</v>
      </c>
      <c r="J3866" t="str">
        <f t="shared" si="241"/>
        <v>0-2 yrs</v>
      </c>
      <c r="K3866">
        <f t="shared" ca="1" si="243"/>
        <v>0</v>
      </c>
      <c r="L3866" t="s">
        <v>27</v>
      </c>
      <c r="M3866">
        <v>0</v>
      </c>
      <c r="N3866">
        <v>0</v>
      </c>
      <c r="O3866">
        <v>0</v>
      </c>
      <c r="P3866">
        <v>1</v>
      </c>
      <c r="Q3866">
        <v>0</v>
      </c>
      <c r="R3866">
        <f>SUM(M3866:N3866:O3866:P3866:Q3866)</f>
        <v>1</v>
      </c>
      <c r="S3866" s="1">
        <v>67552</v>
      </c>
      <c r="T3866" s="1" t="str">
        <f t="shared" si="242"/>
        <v>Low</v>
      </c>
      <c r="U3866">
        <v>11</v>
      </c>
      <c r="V3866">
        <v>2023</v>
      </c>
      <c r="W3866" t="s">
        <v>20</v>
      </c>
      <c r="X3866">
        <v>3</v>
      </c>
    </row>
    <row r="3867" spans="1:24" x14ac:dyDescent="0.3">
      <c r="A3867">
        <v>3866</v>
      </c>
      <c r="B3867" t="s">
        <v>36</v>
      </c>
      <c r="C3867" t="str">
        <f>_xlfn.XLOOKUP(B3867,Lookup_table!B:B,Lookup_table!C:C)</f>
        <v>Data</v>
      </c>
      <c r="D3867" t="s">
        <v>37</v>
      </c>
      <c r="E3867" t="s">
        <v>32</v>
      </c>
      <c r="F3867" t="s">
        <v>51</v>
      </c>
      <c r="G3867" t="s">
        <v>30</v>
      </c>
      <c r="H3867" t="str">
        <f t="shared" si="240"/>
        <v>Onsite/Hybrid</v>
      </c>
      <c r="I3867" t="s">
        <v>35</v>
      </c>
      <c r="J3867" t="str">
        <f t="shared" si="241"/>
        <v>0-2 yrs</v>
      </c>
      <c r="K3867">
        <f t="shared" ca="1" si="243"/>
        <v>0</v>
      </c>
      <c r="L3867" t="s">
        <v>19</v>
      </c>
      <c r="M3867">
        <v>0</v>
      </c>
      <c r="N3867">
        <v>1</v>
      </c>
      <c r="O3867">
        <v>1</v>
      </c>
      <c r="P3867">
        <v>1</v>
      </c>
      <c r="Q3867">
        <v>1</v>
      </c>
      <c r="R3867">
        <f>SUM(M3867:N3867:O3867:P3867:Q3867)</f>
        <v>4</v>
      </c>
      <c r="S3867" s="1">
        <v>88372</v>
      </c>
      <c r="T3867" s="1" t="str">
        <f t="shared" si="242"/>
        <v>Medium</v>
      </c>
      <c r="U3867">
        <v>11</v>
      </c>
      <c r="V3867">
        <v>2020</v>
      </c>
      <c r="W3867" t="s">
        <v>28</v>
      </c>
      <c r="X3867">
        <v>8</v>
      </c>
    </row>
    <row r="3868" spans="1:24" x14ac:dyDescent="0.3">
      <c r="A3868">
        <v>3867</v>
      </c>
      <c r="B3868" t="s">
        <v>33</v>
      </c>
      <c r="C3868" t="str">
        <f>_xlfn.XLOOKUP(B3868,Lookup_table!B:B,Lookup_table!C:C)</f>
        <v>Data</v>
      </c>
      <c r="D3868" t="s">
        <v>14</v>
      </c>
      <c r="E3868" t="s">
        <v>38</v>
      </c>
      <c r="F3868" t="s">
        <v>43</v>
      </c>
      <c r="G3868" t="s">
        <v>30</v>
      </c>
      <c r="H3868" t="str">
        <f t="shared" si="240"/>
        <v>Onsite/Hybrid</v>
      </c>
      <c r="I3868" t="s">
        <v>35</v>
      </c>
      <c r="J3868" t="str">
        <f t="shared" si="241"/>
        <v>0-2 yrs</v>
      </c>
      <c r="K3868">
        <f t="shared" ca="1" si="243"/>
        <v>2</v>
      </c>
      <c r="L3868" t="s">
        <v>39</v>
      </c>
      <c r="M3868">
        <v>0</v>
      </c>
      <c r="N3868">
        <v>1</v>
      </c>
      <c r="O3868">
        <v>1</v>
      </c>
      <c r="P3868">
        <v>0</v>
      </c>
      <c r="Q3868">
        <v>0</v>
      </c>
      <c r="R3868">
        <f>SUM(M3868:N3868:O3868:P3868:Q3868)</f>
        <v>2</v>
      </c>
      <c r="S3868" s="1">
        <v>65249</v>
      </c>
      <c r="T3868" s="1" t="str">
        <f t="shared" si="242"/>
        <v>Low</v>
      </c>
      <c r="U3868">
        <v>2</v>
      </c>
      <c r="V3868">
        <v>2020</v>
      </c>
      <c r="W3868" t="s">
        <v>34</v>
      </c>
      <c r="X3868">
        <v>3</v>
      </c>
    </row>
    <row r="3869" spans="1:24" x14ac:dyDescent="0.3">
      <c r="A3869">
        <v>3868</v>
      </c>
      <c r="B3869" t="s">
        <v>41</v>
      </c>
      <c r="C3869" t="str">
        <f>_xlfn.XLOOKUP(B3869,Lookup_table!B:B,Lookup_table!C:C)</f>
        <v>Data</v>
      </c>
      <c r="D3869" t="s">
        <v>22</v>
      </c>
      <c r="E3869" t="s">
        <v>32</v>
      </c>
      <c r="F3869" t="s">
        <v>24</v>
      </c>
      <c r="G3869" t="s">
        <v>17</v>
      </c>
      <c r="H3869" t="str">
        <f t="shared" si="240"/>
        <v>Remote</v>
      </c>
      <c r="I3869" t="s">
        <v>18</v>
      </c>
      <c r="J3869" t="str">
        <f t="shared" si="241"/>
        <v>7+ yrs</v>
      </c>
      <c r="K3869">
        <f t="shared" ca="1" si="243"/>
        <v>10</v>
      </c>
      <c r="L3869" t="s">
        <v>39</v>
      </c>
      <c r="M3869">
        <v>1</v>
      </c>
      <c r="N3869">
        <v>0</v>
      </c>
      <c r="O3869">
        <v>1</v>
      </c>
      <c r="P3869">
        <v>0</v>
      </c>
      <c r="Q3869">
        <v>1</v>
      </c>
      <c r="R3869">
        <f>SUM(M3869:N3869:O3869:P3869:Q3869)</f>
        <v>3</v>
      </c>
      <c r="S3869" s="1">
        <v>143148</v>
      </c>
      <c r="T3869" s="1" t="str">
        <f t="shared" si="242"/>
        <v>High</v>
      </c>
      <c r="U3869">
        <v>11</v>
      </c>
      <c r="V3869">
        <v>2022</v>
      </c>
      <c r="W3869" t="s">
        <v>20</v>
      </c>
      <c r="X3869">
        <v>3</v>
      </c>
    </row>
    <row r="3870" spans="1:24" x14ac:dyDescent="0.3">
      <c r="A3870">
        <v>3869</v>
      </c>
      <c r="B3870" t="s">
        <v>31</v>
      </c>
      <c r="C3870" t="str">
        <f>_xlfn.XLOOKUP(B3870,Lookup_table!B:B,Lookup_table!C:C)</f>
        <v>Business</v>
      </c>
      <c r="D3870" t="s">
        <v>37</v>
      </c>
      <c r="E3870" t="s">
        <v>15</v>
      </c>
      <c r="F3870" t="s">
        <v>51</v>
      </c>
      <c r="G3870" t="s">
        <v>17</v>
      </c>
      <c r="H3870" t="str">
        <f t="shared" si="240"/>
        <v>Remote</v>
      </c>
      <c r="I3870" t="s">
        <v>35</v>
      </c>
      <c r="J3870" t="str">
        <f t="shared" si="241"/>
        <v>0-2 yrs</v>
      </c>
      <c r="K3870">
        <f t="shared" ca="1" si="243"/>
        <v>2</v>
      </c>
      <c r="L3870" t="s">
        <v>19</v>
      </c>
      <c r="M3870">
        <v>1</v>
      </c>
      <c r="N3870">
        <v>0</v>
      </c>
      <c r="O3870">
        <v>1</v>
      </c>
      <c r="P3870">
        <v>0</v>
      </c>
      <c r="Q3870">
        <v>0</v>
      </c>
      <c r="R3870">
        <f>SUM(M3870:N3870:O3870:P3870:Q3870)</f>
        <v>2</v>
      </c>
      <c r="S3870" s="1">
        <v>68131</v>
      </c>
      <c r="T3870" s="1" t="str">
        <f t="shared" si="242"/>
        <v>Low</v>
      </c>
      <c r="U3870">
        <v>8</v>
      </c>
      <c r="V3870">
        <v>2024</v>
      </c>
      <c r="W3870" t="s">
        <v>28</v>
      </c>
      <c r="X3870">
        <v>8</v>
      </c>
    </row>
    <row r="3871" spans="1:24" x14ac:dyDescent="0.3">
      <c r="A3871">
        <v>3870</v>
      </c>
      <c r="B3871" t="s">
        <v>41</v>
      </c>
      <c r="C3871" t="str">
        <f>_xlfn.XLOOKUP(B3871,Lookup_table!B:B,Lookup_table!C:C)</f>
        <v>Data</v>
      </c>
      <c r="D3871" t="s">
        <v>22</v>
      </c>
      <c r="E3871" t="s">
        <v>38</v>
      </c>
      <c r="F3871" t="s">
        <v>43</v>
      </c>
      <c r="G3871" t="s">
        <v>30</v>
      </c>
      <c r="H3871" t="str">
        <f t="shared" si="240"/>
        <v>Onsite/Hybrid</v>
      </c>
      <c r="I3871" t="s">
        <v>26</v>
      </c>
      <c r="J3871" t="str">
        <f t="shared" si="241"/>
        <v>3-6 yrs</v>
      </c>
      <c r="K3871">
        <f t="shared" ca="1" si="243"/>
        <v>5</v>
      </c>
      <c r="L3871" t="s">
        <v>19</v>
      </c>
      <c r="M3871">
        <v>0</v>
      </c>
      <c r="N3871">
        <v>1</v>
      </c>
      <c r="O3871">
        <v>0</v>
      </c>
      <c r="P3871">
        <v>1</v>
      </c>
      <c r="Q3871">
        <v>1</v>
      </c>
      <c r="R3871">
        <f>SUM(M3871:N3871:O3871:P3871:Q3871)</f>
        <v>3</v>
      </c>
      <c r="S3871" s="1">
        <v>117965</v>
      </c>
      <c r="T3871" s="1" t="str">
        <f t="shared" si="242"/>
        <v>Medium</v>
      </c>
      <c r="U3871">
        <v>7</v>
      </c>
      <c r="V3871">
        <v>2025</v>
      </c>
      <c r="W3871" t="s">
        <v>20</v>
      </c>
      <c r="X3871">
        <v>5</v>
      </c>
    </row>
    <row r="3872" spans="1:24" x14ac:dyDescent="0.3">
      <c r="A3872">
        <v>3871</v>
      </c>
      <c r="B3872" t="s">
        <v>33</v>
      </c>
      <c r="C3872" t="str">
        <f>_xlfn.XLOOKUP(B3872,Lookup_table!B:B,Lookup_table!C:C)</f>
        <v>Data</v>
      </c>
      <c r="D3872" t="s">
        <v>37</v>
      </c>
      <c r="E3872" t="s">
        <v>42</v>
      </c>
      <c r="F3872" t="s">
        <v>29</v>
      </c>
      <c r="G3872" t="s">
        <v>30</v>
      </c>
      <c r="H3872" t="str">
        <f t="shared" si="240"/>
        <v>Onsite/Hybrid</v>
      </c>
      <c r="I3872" t="s">
        <v>35</v>
      </c>
      <c r="J3872" t="str">
        <f t="shared" si="241"/>
        <v>0-2 yrs</v>
      </c>
      <c r="K3872">
        <f t="shared" ca="1" si="243"/>
        <v>0</v>
      </c>
      <c r="L3872" t="s">
        <v>19</v>
      </c>
      <c r="M3872">
        <v>1</v>
      </c>
      <c r="N3872">
        <v>0</v>
      </c>
      <c r="O3872">
        <v>0</v>
      </c>
      <c r="P3872">
        <v>0</v>
      </c>
      <c r="Q3872">
        <v>1</v>
      </c>
      <c r="R3872">
        <f>SUM(M3872:N3872:O3872:P3872:Q3872)</f>
        <v>2</v>
      </c>
      <c r="S3872" s="1">
        <v>60015</v>
      </c>
      <c r="T3872" s="1" t="str">
        <f t="shared" si="242"/>
        <v>Low</v>
      </c>
      <c r="U3872">
        <v>5</v>
      </c>
      <c r="V3872">
        <v>2025</v>
      </c>
      <c r="W3872" t="s">
        <v>34</v>
      </c>
      <c r="X3872">
        <v>2</v>
      </c>
    </row>
    <row r="3873" spans="1:24" x14ac:dyDescent="0.3">
      <c r="A3873">
        <v>3872</v>
      </c>
      <c r="B3873" t="s">
        <v>33</v>
      </c>
      <c r="C3873" t="str">
        <f>_xlfn.XLOOKUP(B3873,Lookup_table!B:B,Lookup_table!C:C)</f>
        <v>Data</v>
      </c>
      <c r="D3873" t="s">
        <v>14</v>
      </c>
      <c r="E3873" t="s">
        <v>32</v>
      </c>
      <c r="F3873" t="s">
        <v>43</v>
      </c>
      <c r="G3873" t="s">
        <v>25</v>
      </c>
      <c r="H3873" t="str">
        <f t="shared" si="240"/>
        <v>Onsite/Hybrid</v>
      </c>
      <c r="I3873" t="s">
        <v>18</v>
      </c>
      <c r="J3873" t="str">
        <f t="shared" si="241"/>
        <v>7+ yrs</v>
      </c>
      <c r="K3873">
        <f t="shared" ca="1" si="243"/>
        <v>8</v>
      </c>
      <c r="L3873" t="s">
        <v>19</v>
      </c>
      <c r="M3873">
        <v>1</v>
      </c>
      <c r="N3873">
        <v>1</v>
      </c>
      <c r="O3873">
        <v>0</v>
      </c>
      <c r="P3873">
        <v>0</v>
      </c>
      <c r="Q3873">
        <v>0</v>
      </c>
      <c r="R3873">
        <f>SUM(M3873:N3873:O3873:P3873:Q3873)</f>
        <v>2</v>
      </c>
      <c r="S3873" s="1">
        <v>95231</v>
      </c>
      <c r="T3873" s="1" t="str">
        <f t="shared" si="242"/>
        <v>Medium</v>
      </c>
      <c r="U3873">
        <v>12</v>
      </c>
      <c r="V3873">
        <v>2024</v>
      </c>
      <c r="W3873" t="s">
        <v>28</v>
      </c>
      <c r="X3873">
        <v>8</v>
      </c>
    </row>
    <row r="3874" spans="1:24" x14ac:dyDescent="0.3">
      <c r="A3874">
        <v>3873</v>
      </c>
      <c r="B3874" t="s">
        <v>21</v>
      </c>
      <c r="C3874" t="str">
        <f>_xlfn.XLOOKUP(B3874,Lookup_table!B:B,Lookup_table!C:C)</f>
        <v>AI</v>
      </c>
      <c r="D3874" t="s">
        <v>34</v>
      </c>
      <c r="E3874" t="s">
        <v>40</v>
      </c>
      <c r="F3874" t="s">
        <v>43</v>
      </c>
      <c r="G3874" t="s">
        <v>25</v>
      </c>
      <c r="H3874" t="str">
        <f t="shared" si="240"/>
        <v>Onsite/Hybrid</v>
      </c>
      <c r="I3874" t="s">
        <v>35</v>
      </c>
      <c r="J3874" t="str">
        <f t="shared" si="241"/>
        <v>0-2 yrs</v>
      </c>
      <c r="K3874">
        <f t="shared" ca="1" si="243"/>
        <v>2</v>
      </c>
      <c r="L3874" t="s">
        <v>27</v>
      </c>
      <c r="M3874">
        <v>1</v>
      </c>
      <c r="N3874">
        <v>0</v>
      </c>
      <c r="O3874">
        <v>0</v>
      </c>
      <c r="P3874">
        <v>0</v>
      </c>
      <c r="Q3874">
        <v>0</v>
      </c>
      <c r="R3874">
        <f>SUM(M3874:N3874:O3874:P3874:Q3874)</f>
        <v>1</v>
      </c>
      <c r="S3874" s="1">
        <v>93505</v>
      </c>
      <c r="T3874" s="1" t="str">
        <f t="shared" si="242"/>
        <v>Medium</v>
      </c>
      <c r="U3874">
        <v>3</v>
      </c>
      <c r="V3874">
        <v>2022</v>
      </c>
      <c r="W3874" t="s">
        <v>28</v>
      </c>
      <c r="X3874">
        <v>8</v>
      </c>
    </row>
    <row r="3875" spans="1:24" x14ac:dyDescent="0.3">
      <c r="A3875">
        <v>3874</v>
      </c>
      <c r="B3875" t="s">
        <v>33</v>
      </c>
      <c r="C3875" t="str">
        <f>_xlfn.XLOOKUP(B3875,Lookup_table!B:B,Lookup_table!C:C)</f>
        <v>Data</v>
      </c>
      <c r="D3875" t="s">
        <v>22</v>
      </c>
      <c r="E3875" t="s">
        <v>38</v>
      </c>
      <c r="F3875" t="s">
        <v>16</v>
      </c>
      <c r="G3875" t="s">
        <v>30</v>
      </c>
      <c r="H3875" t="str">
        <f t="shared" si="240"/>
        <v>Onsite/Hybrid</v>
      </c>
      <c r="I3875" t="s">
        <v>35</v>
      </c>
      <c r="J3875" t="str">
        <f t="shared" si="241"/>
        <v>0-2 yrs</v>
      </c>
      <c r="K3875">
        <f t="shared" ca="1" si="243"/>
        <v>0</v>
      </c>
      <c r="L3875" t="s">
        <v>27</v>
      </c>
      <c r="M3875">
        <v>0</v>
      </c>
      <c r="N3875">
        <v>0</v>
      </c>
      <c r="O3875">
        <v>1</v>
      </c>
      <c r="P3875">
        <v>1</v>
      </c>
      <c r="Q3875">
        <v>1</v>
      </c>
      <c r="R3875">
        <f>SUM(M3875:N3875:O3875:P3875:Q3875)</f>
        <v>3</v>
      </c>
      <c r="S3875" s="1">
        <v>110680</v>
      </c>
      <c r="T3875" s="1" t="str">
        <f t="shared" si="242"/>
        <v>Medium</v>
      </c>
      <c r="U3875">
        <v>4</v>
      </c>
      <c r="V3875">
        <v>2026</v>
      </c>
      <c r="W3875" t="s">
        <v>28</v>
      </c>
      <c r="X3875">
        <v>8</v>
      </c>
    </row>
    <row r="3876" spans="1:24" x14ac:dyDescent="0.3">
      <c r="A3876">
        <v>3875</v>
      </c>
      <c r="B3876" t="s">
        <v>41</v>
      </c>
      <c r="C3876" t="str">
        <f>_xlfn.XLOOKUP(B3876,Lookup_table!B:B,Lookup_table!C:C)</f>
        <v>Data</v>
      </c>
      <c r="D3876" t="s">
        <v>22</v>
      </c>
      <c r="E3876" t="s">
        <v>38</v>
      </c>
      <c r="F3876" t="s">
        <v>24</v>
      </c>
      <c r="G3876" t="s">
        <v>25</v>
      </c>
      <c r="H3876" t="str">
        <f t="shared" si="240"/>
        <v>Onsite/Hybrid</v>
      </c>
      <c r="I3876" t="s">
        <v>26</v>
      </c>
      <c r="J3876" t="str">
        <f t="shared" si="241"/>
        <v>3-6 yrs</v>
      </c>
      <c r="K3876">
        <f t="shared" ca="1" si="243"/>
        <v>4</v>
      </c>
      <c r="L3876" t="s">
        <v>19</v>
      </c>
      <c r="M3876">
        <v>0</v>
      </c>
      <c r="N3876">
        <v>0</v>
      </c>
      <c r="O3876">
        <v>0</v>
      </c>
      <c r="P3876">
        <v>0</v>
      </c>
      <c r="Q3876">
        <v>1</v>
      </c>
      <c r="R3876">
        <f>SUM(M3876:N3876:O3876:P3876:Q3876)</f>
        <v>1</v>
      </c>
      <c r="S3876" s="1">
        <v>106372</v>
      </c>
      <c r="T3876" s="1" t="str">
        <f t="shared" si="242"/>
        <v>Medium</v>
      </c>
      <c r="U3876">
        <v>7</v>
      </c>
      <c r="V3876">
        <v>2022</v>
      </c>
      <c r="W3876" t="s">
        <v>34</v>
      </c>
      <c r="X3876">
        <v>1</v>
      </c>
    </row>
    <row r="3877" spans="1:24" x14ac:dyDescent="0.3">
      <c r="A3877">
        <v>3876</v>
      </c>
      <c r="B3877" t="s">
        <v>41</v>
      </c>
      <c r="C3877" t="str">
        <f>_xlfn.XLOOKUP(B3877,Lookup_table!B:B,Lookup_table!C:C)</f>
        <v>Data</v>
      </c>
      <c r="D3877" t="s">
        <v>22</v>
      </c>
      <c r="E3877" t="s">
        <v>15</v>
      </c>
      <c r="F3877" t="s">
        <v>29</v>
      </c>
      <c r="G3877" t="s">
        <v>17</v>
      </c>
      <c r="H3877" t="str">
        <f t="shared" si="240"/>
        <v>Remote</v>
      </c>
      <c r="I3877" t="s">
        <v>26</v>
      </c>
      <c r="J3877" t="str">
        <f t="shared" si="241"/>
        <v>3-6 yrs</v>
      </c>
      <c r="K3877">
        <f t="shared" ca="1" si="243"/>
        <v>6</v>
      </c>
      <c r="L3877" t="s">
        <v>19</v>
      </c>
      <c r="M3877">
        <v>1</v>
      </c>
      <c r="N3877">
        <v>1</v>
      </c>
      <c r="O3877">
        <v>0</v>
      </c>
      <c r="P3877">
        <v>1</v>
      </c>
      <c r="Q3877">
        <v>1</v>
      </c>
      <c r="R3877">
        <f>SUM(M3877:N3877:O3877:P3877:Q3877)</f>
        <v>4</v>
      </c>
      <c r="S3877" s="1">
        <v>123876</v>
      </c>
      <c r="T3877" s="1" t="str">
        <f t="shared" si="242"/>
        <v>High</v>
      </c>
      <c r="U3877">
        <v>1</v>
      </c>
      <c r="V3877">
        <v>2024</v>
      </c>
      <c r="W3877" t="s">
        <v>20</v>
      </c>
      <c r="X3877">
        <v>5</v>
      </c>
    </row>
    <row r="3878" spans="1:24" x14ac:dyDescent="0.3">
      <c r="A3878">
        <v>3877</v>
      </c>
      <c r="B3878" t="s">
        <v>33</v>
      </c>
      <c r="C3878" t="str">
        <f>_xlfn.XLOOKUP(B3878,Lookup_table!B:B,Lookup_table!C:C)</f>
        <v>Data</v>
      </c>
      <c r="D3878" t="s">
        <v>37</v>
      </c>
      <c r="E3878" t="s">
        <v>32</v>
      </c>
      <c r="F3878" t="s">
        <v>29</v>
      </c>
      <c r="G3878" t="s">
        <v>25</v>
      </c>
      <c r="H3878" t="str">
        <f t="shared" si="240"/>
        <v>Onsite/Hybrid</v>
      </c>
      <c r="I3878" t="s">
        <v>26</v>
      </c>
      <c r="J3878" t="str">
        <f t="shared" si="241"/>
        <v>3-6 yrs</v>
      </c>
      <c r="K3878">
        <f t="shared" ca="1" si="243"/>
        <v>6</v>
      </c>
      <c r="L3878" t="s">
        <v>39</v>
      </c>
      <c r="M3878">
        <v>0</v>
      </c>
      <c r="N3878">
        <v>1</v>
      </c>
      <c r="O3878">
        <v>0</v>
      </c>
      <c r="P3878">
        <v>1</v>
      </c>
      <c r="Q3878">
        <v>0</v>
      </c>
      <c r="R3878">
        <f>SUM(M3878:N3878:O3878:P3878:Q3878)</f>
        <v>2</v>
      </c>
      <c r="S3878" s="1">
        <v>94324</v>
      </c>
      <c r="T3878" s="1" t="str">
        <f t="shared" si="242"/>
        <v>Medium</v>
      </c>
      <c r="U3878">
        <v>4</v>
      </c>
      <c r="V3878">
        <v>2020</v>
      </c>
      <c r="W3878" t="s">
        <v>20</v>
      </c>
      <c r="X3878">
        <v>4</v>
      </c>
    </row>
    <row r="3879" spans="1:24" x14ac:dyDescent="0.3">
      <c r="A3879">
        <v>3878</v>
      </c>
      <c r="B3879" t="s">
        <v>31</v>
      </c>
      <c r="C3879" t="str">
        <f>_xlfn.XLOOKUP(B3879,Lookup_table!B:B,Lookup_table!C:C)</f>
        <v>Business</v>
      </c>
      <c r="D3879" t="s">
        <v>34</v>
      </c>
      <c r="E3879" t="s">
        <v>15</v>
      </c>
      <c r="F3879" t="s">
        <v>29</v>
      </c>
      <c r="G3879" t="s">
        <v>17</v>
      </c>
      <c r="H3879" t="str">
        <f t="shared" si="240"/>
        <v>Remote</v>
      </c>
      <c r="I3879" t="s">
        <v>18</v>
      </c>
      <c r="J3879" t="str">
        <f t="shared" si="241"/>
        <v>7+ yrs</v>
      </c>
      <c r="K3879">
        <f t="shared" ca="1" si="243"/>
        <v>15</v>
      </c>
      <c r="L3879" t="s">
        <v>27</v>
      </c>
      <c r="M3879">
        <v>0</v>
      </c>
      <c r="N3879">
        <v>1</v>
      </c>
      <c r="O3879">
        <v>1</v>
      </c>
      <c r="P3879">
        <v>0</v>
      </c>
      <c r="Q3879">
        <v>1</v>
      </c>
      <c r="R3879">
        <f>SUM(M3879:N3879:O3879:P3879:Q3879)</f>
        <v>3</v>
      </c>
      <c r="S3879" s="1">
        <v>121933</v>
      </c>
      <c r="T3879" s="1" t="str">
        <f t="shared" si="242"/>
        <v>High</v>
      </c>
      <c r="U3879">
        <v>1</v>
      </c>
      <c r="V3879">
        <v>2020</v>
      </c>
      <c r="W3879" t="s">
        <v>34</v>
      </c>
      <c r="X3879">
        <v>2</v>
      </c>
    </row>
    <row r="3880" spans="1:24" x14ac:dyDescent="0.3">
      <c r="A3880">
        <v>3879</v>
      </c>
      <c r="B3880" t="s">
        <v>41</v>
      </c>
      <c r="C3880" t="str">
        <f>_xlfn.XLOOKUP(B3880,Lookup_table!B:B,Lookup_table!C:C)</f>
        <v>Data</v>
      </c>
      <c r="D3880" t="s">
        <v>14</v>
      </c>
      <c r="E3880" t="s">
        <v>42</v>
      </c>
      <c r="F3880" t="s">
        <v>43</v>
      </c>
      <c r="G3880" t="s">
        <v>30</v>
      </c>
      <c r="H3880" t="str">
        <f t="shared" si="240"/>
        <v>Onsite/Hybrid</v>
      </c>
      <c r="I3880" t="s">
        <v>26</v>
      </c>
      <c r="J3880" t="str">
        <f t="shared" si="241"/>
        <v>3-6 yrs</v>
      </c>
      <c r="K3880">
        <f t="shared" ca="1" si="243"/>
        <v>4</v>
      </c>
      <c r="L3880" t="s">
        <v>19</v>
      </c>
      <c r="M3880">
        <v>1</v>
      </c>
      <c r="N3880">
        <v>0</v>
      </c>
      <c r="O3880">
        <v>0</v>
      </c>
      <c r="P3880">
        <v>1</v>
      </c>
      <c r="Q3880">
        <v>1</v>
      </c>
      <c r="R3880">
        <f>SUM(M3880:N3880:O3880:P3880:Q3880)</f>
        <v>3</v>
      </c>
      <c r="S3880" s="1">
        <v>104070</v>
      </c>
      <c r="T3880" s="1" t="str">
        <f t="shared" si="242"/>
        <v>Medium</v>
      </c>
      <c r="U3880">
        <v>1</v>
      </c>
      <c r="V3880">
        <v>2025</v>
      </c>
      <c r="W3880" t="s">
        <v>20</v>
      </c>
      <c r="X3880">
        <v>2</v>
      </c>
    </row>
    <row r="3881" spans="1:24" x14ac:dyDescent="0.3">
      <c r="A3881">
        <v>3880</v>
      </c>
      <c r="B3881" t="s">
        <v>33</v>
      </c>
      <c r="C3881" t="str">
        <f>_xlfn.XLOOKUP(B3881,Lookup_table!B:B,Lookup_table!C:C)</f>
        <v>Data</v>
      </c>
      <c r="D3881" t="s">
        <v>22</v>
      </c>
      <c r="E3881" t="s">
        <v>40</v>
      </c>
      <c r="F3881" t="s">
        <v>43</v>
      </c>
      <c r="G3881" t="s">
        <v>25</v>
      </c>
      <c r="H3881" t="str">
        <f t="shared" si="240"/>
        <v>Onsite/Hybrid</v>
      </c>
      <c r="I3881" t="s">
        <v>26</v>
      </c>
      <c r="J3881" t="str">
        <f t="shared" si="241"/>
        <v>3-6 yrs</v>
      </c>
      <c r="K3881">
        <f t="shared" ca="1" si="243"/>
        <v>5</v>
      </c>
      <c r="L3881" t="s">
        <v>39</v>
      </c>
      <c r="M3881">
        <v>1</v>
      </c>
      <c r="N3881">
        <v>1</v>
      </c>
      <c r="O3881">
        <v>1</v>
      </c>
      <c r="P3881">
        <v>1</v>
      </c>
      <c r="Q3881">
        <v>1</v>
      </c>
      <c r="R3881">
        <f>SUM(M3881:N3881:O3881:P3881:Q3881)</f>
        <v>5</v>
      </c>
      <c r="S3881" s="1">
        <v>134581</v>
      </c>
      <c r="T3881" s="1" t="str">
        <f t="shared" si="242"/>
        <v>High</v>
      </c>
      <c r="U3881">
        <v>12</v>
      </c>
      <c r="V3881">
        <v>2022</v>
      </c>
      <c r="W3881" t="s">
        <v>28</v>
      </c>
      <c r="X3881">
        <v>4</v>
      </c>
    </row>
    <row r="3882" spans="1:24" x14ac:dyDescent="0.3">
      <c r="A3882">
        <v>3881</v>
      </c>
      <c r="B3882" t="s">
        <v>21</v>
      </c>
      <c r="C3882" t="str">
        <f>_xlfn.XLOOKUP(B3882,Lookup_table!B:B,Lookup_table!C:C)</f>
        <v>AI</v>
      </c>
      <c r="D3882" t="s">
        <v>37</v>
      </c>
      <c r="E3882" t="s">
        <v>42</v>
      </c>
      <c r="F3882" t="s">
        <v>16</v>
      </c>
      <c r="G3882" t="s">
        <v>25</v>
      </c>
      <c r="H3882" t="str">
        <f t="shared" si="240"/>
        <v>Onsite/Hybrid</v>
      </c>
      <c r="I3882" t="s">
        <v>35</v>
      </c>
      <c r="J3882" t="str">
        <f t="shared" si="241"/>
        <v>0-2 yrs</v>
      </c>
      <c r="K3882">
        <f t="shared" ca="1" si="243"/>
        <v>1</v>
      </c>
      <c r="L3882" t="s">
        <v>39</v>
      </c>
      <c r="M3882">
        <v>0</v>
      </c>
      <c r="N3882">
        <v>1</v>
      </c>
      <c r="O3882">
        <v>0</v>
      </c>
      <c r="P3882">
        <v>1</v>
      </c>
      <c r="Q3882">
        <v>0</v>
      </c>
      <c r="R3882">
        <f>SUM(M3882:N3882:O3882:P3882:Q3882)</f>
        <v>2</v>
      </c>
      <c r="S3882" s="1">
        <v>108219</v>
      </c>
      <c r="T3882" s="1" t="str">
        <f t="shared" si="242"/>
        <v>Medium</v>
      </c>
      <c r="U3882">
        <v>10</v>
      </c>
      <c r="V3882">
        <v>2023</v>
      </c>
      <c r="W3882" t="s">
        <v>34</v>
      </c>
      <c r="X3882">
        <v>3</v>
      </c>
    </row>
    <row r="3883" spans="1:24" x14ac:dyDescent="0.3">
      <c r="A3883">
        <v>3882</v>
      </c>
      <c r="B3883" t="s">
        <v>36</v>
      </c>
      <c r="C3883" t="str">
        <f>_xlfn.XLOOKUP(B3883,Lookup_table!B:B,Lookup_table!C:C)</f>
        <v>Data</v>
      </c>
      <c r="D3883" t="s">
        <v>14</v>
      </c>
      <c r="E3883" t="s">
        <v>32</v>
      </c>
      <c r="F3883" t="s">
        <v>44</v>
      </c>
      <c r="G3883" t="s">
        <v>17</v>
      </c>
      <c r="H3883" t="str">
        <f t="shared" si="240"/>
        <v>Remote</v>
      </c>
      <c r="I3883" t="s">
        <v>35</v>
      </c>
      <c r="J3883" t="str">
        <f t="shared" si="241"/>
        <v>0-2 yrs</v>
      </c>
      <c r="K3883">
        <f t="shared" ca="1" si="243"/>
        <v>2</v>
      </c>
      <c r="L3883" t="s">
        <v>19</v>
      </c>
      <c r="M3883">
        <v>1</v>
      </c>
      <c r="N3883">
        <v>0</v>
      </c>
      <c r="O3883">
        <v>1</v>
      </c>
      <c r="P3883">
        <v>0</v>
      </c>
      <c r="Q3883">
        <v>0</v>
      </c>
      <c r="R3883">
        <f>SUM(M3883:N3883:O3883:P3883:Q3883)</f>
        <v>2</v>
      </c>
      <c r="S3883" s="1">
        <v>68091</v>
      </c>
      <c r="T3883" s="1" t="str">
        <f t="shared" si="242"/>
        <v>Low</v>
      </c>
      <c r="U3883">
        <v>9</v>
      </c>
      <c r="V3883">
        <v>2023</v>
      </c>
      <c r="W3883" t="s">
        <v>20</v>
      </c>
      <c r="X3883">
        <v>1</v>
      </c>
    </row>
    <row r="3884" spans="1:24" x14ac:dyDescent="0.3">
      <c r="A3884">
        <v>3883</v>
      </c>
      <c r="B3884" t="s">
        <v>21</v>
      </c>
      <c r="C3884" t="str">
        <f>_xlfn.XLOOKUP(B3884,Lookup_table!B:B,Lookup_table!C:C)</f>
        <v>AI</v>
      </c>
      <c r="D3884" t="s">
        <v>22</v>
      </c>
      <c r="E3884" t="s">
        <v>32</v>
      </c>
      <c r="F3884" t="s">
        <v>24</v>
      </c>
      <c r="G3884" t="s">
        <v>25</v>
      </c>
      <c r="H3884" t="str">
        <f t="shared" si="240"/>
        <v>Onsite/Hybrid</v>
      </c>
      <c r="I3884" t="s">
        <v>18</v>
      </c>
      <c r="J3884" t="str">
        <f t="shared" si="241"/>
        <v>7+ yrs</v>
      </c>
      <c r="K3884">
        <f t="shared" ca="1" si="243"/>
        <v>8</v>
      </c>
      <c r="L3884" t="s">
        <v>39</v>
      </c>
      <c r="M3884">
        <v>0</v>
      </c>
      <c r="N3884">
        <v>0</v>
      </c>
      <c r="O3884">
        <v>0</v>
      </c>
      <c r="P3884">
        <v>1</v>
      </c>
      <c r="Q3884">
        <v>1</v>
      </c>
      <c r="R3884">
        <f>SUM(M3884:N3884:O3884:P3884:Q3884)</f>
        <v>2</v>
      </c>
      <c r="S3884" s="1">
        <v>181051</v>
      </c>
      <c r="T3884" s="1" t="str">
        <f t="shared" si="242"/>
        <v>High</v>
      </c>
      <c r="U3884">
        <v>1</v>
      </c>
      <c r="V3884">
        <v>2026</v>
      </c>
      <c r="W3884" t="s">
        <v>28</v>
      </c>
      <c r="X3884">
        <v>9</v>
      </c>
    </row>
    <row r="3885" spans="1:24" x14ac:dyDescent="0.3">
      <c r="A3885">
        <v>3884</v>
      </c>
      <c r="B3885" t="s">
        <v>21</v>
      </c>
      <c r="C3885" t="str">
        <f>_xlfn.XLOOKUP(B3885,Lookup_table!B:B,Lookup_table!C:C)</f>
        <v>AI</v>
      </c>
      <c r="D3885" t="s">
        <v>22</v>
      </c>
      <c r="E3885" t="s">
        <v>15</v>
      </c>
      <c r="F3885" t="s">
        <v>51</v>
      </c>
      <c r="G3885" t="s">
        <v>30</v>
      </c>
      <c r="H3885" t="str">
        <f t="shared" si="240"/>
        <v>Onsite/Hybrid</v>
      </c>
      <c r="I3885" t="s">
        <v>18</v>
      </c>
      <c r="J3885" t="str">
        <f t="shared" si="241"/>
        <v>7+ yrs</v>
      </c>
      <c r="K3885">
        <f t="shared" ca="1" si="243"/>
        <v>14</v>
      </c>
      <c r="L3885" t="s">
        <v>19</v>
      </c>
      <c r="M3885">
        <v>0</v>
      </c>
      <c r="N3885">
        <v>0</v>
      </c>
      <c r="O3885">
        <v>0</v>
      </c>
      <c r="P3885">
        <v>0</v>
      </c>
      <c r="Q3885">
        <v>1</v>
      </c>
      <c r="R3885">
        <f>SUM(M3885:N3885:O3885:P3885:Q3885)</f>
        <v>1</v>
      </c>
      <c r="S3885" s="1">
        <v>165360</v>
      </c>
      <c r="T3885" s="1" t="str">
        <f t="shared" si="242"/>
        <v>High</v>
      </c>
      <c r="U3885">
        <v>12</v>
      </c>
      <c r="V3885">
        <v>2022</v>
      </c>
      <c r="W3885" t="s">
        <v>28</v>
      </c>
      <c r="X3885">
        <v>7</v>
      </c>
    </row>
    <row r="3886" spans="1:24" x14ac:dyDescent="0.3">
      <c r="A3886">
        <v>3885</v>
      </c>
      <c r="B3886" t="s">
        <v>33</v>
      </c>
      <c r="C3886" t="str">
        <f>_xlfn.XLOOKUP(B3886,Lookup_table!B:B,Lookup_table!C:C)</f>
        <v>Data</v>
      </c>
      <c r="D3886" t="s">
        <v>34</v>
      </c>
      <c r="E3886" t="s">
        <v>32</v>
      </c>
      <c r="F3886" t="s">
        <v>51</v>
      </c>
      <c r="G3886" t="s">
        <v>30</v>
      </c>
      <c r="H3886" t="str">
        <f t="shared" si="240"/>
        <v>Onsite/Hybrid</v>
      </c>
      <c r="I3886" t="s">
        <v>18</v>
      </c>
      <c r="J3886" t="str">
        <f t="shared" si="241"/>
        <v>7+ yrs</v>
      </c>
      <c r="K3886">
        <f t="shared" ca="1" si="243"/>
        <v>15</v>
      </c>
      <c r="L3886" t="s">
        <v>19</v>
      </c>
      <c r="M3886">
        <v>0</v>
      </c>
      <c r="N3886">
        <v>0</v>
      </c>
      <c r="O3886">
        <v>0</v>
      </c>
      <c r="P3886">
        <v>1</v>
      </c>
      <c r="Q3886">
        <v>1</v>
      </c>
      <c r="R3886">
        <f>SUM(M3886:N3886:O3886:P3886:Q3886)</f>
        <v>2</v>
      </c>
      <c r="S3886" s="1">
        <v>123328</v>
      </c>
      <c r="T3886" s="1" t="str">
        <f t="shared" si="242"/>
        <v>High</v>
      </c>
      <c r="U3886">
        <v>10</v>
      </c>
      <c r="V3886">
        <v>2024</v>
      </c>
      <c r="W3886" t="s">
        <v>28</v>
      </c>
      <c r="X3886">
        <v>9</v>
      </c>
    </row>
    <row r="3887" spans="1:24" x14ac:dyDescent="0.3">
      <c r="A3887">
        <v>3886</v>
      </c>
      <c r="B3887" t="s">
        <v>41</v>
      </c>
      <c r="C3887" t="str">
        <f>_xlfn.XLOOKUP(B3887,Lookup_table!B:B,Lookup_table!C:C)</f>
        <v>Data</v>
      </c>
      <c r="D3887" t="s">
        <v>37</v>
      </c>
      <c r="E3887" t="s">
        <v>40</v>
      </c>
      <c r="F3887" t="s">
        <v>51</v>
      </c>
      <c r="G3887" t="s">
        <v>30</v>
      </c>
      <c r="H3887" t="str">
        <f t="shared" si="240"/>
        <v>Onsite/Hybrid</v>
      </c>
      <c r="I3887" t="s">
        <v>26</v>
      </c>
      <c r="J3887" t="str">
        <f t="shared" si="241"/>
        <v>3-6 yrs</v>
      </c>
      <c r="K3887">
        <f t="shared" ca="1" si="243"/>
        <v>5</v>
      </c>
      <c r="L3887" t="s">
        <v>27</v>
      </c>
      <c r="M3887">
        <v>0</v>
      </c>
      <c r="N3887">
        <v>0</v>
      </c>
      <c r="O3887">
        <v>1</v>
      </c>
      <c r="P3887">
        <v>1</v>
      </c>
      <c r="Q3887">
        <v>1</v>
      </c>
      <c r="R3887">
        <f>SUM(M3887:N3887:O3887:P3887:Q3887)</f>
        <v>3</v>
      </c>
      <c r="S3887" s="1">
        <v>115678</v>
      </c>
      <c r="T3887" s="1" t="str">
        <f t="shared" si="242"/>
        <v>Medium</v>
      </c>
      <c r="U3887">
        <v>10</v>
      </c>
      <c r="V3887">
        <v>2021</v>
      </c>
      <c r="W3887" t="s">
        <v>28</v>
      </c>
      <c r="X3887">
        <v>1</v>
      </c>
    </row>
    <row r="3888" spans="1:24" x14ac:dyDescent="0.3">
      <c r="A3888">
        <v>3887</v>
      </c>
      <c r="B3888" t="s">
        <v>50</v>
      </c>
      <c r="C3888" t="str">
        <f>_xlfn.XLOOKUP(B3888,Lookup_table!B:B,Lookup_table!C:C)</f>
        <v>AI</v>
      </c>
      <c r="D3888" t="s">
        <v>34</v>
      </c>
      <c r="E3888" t="s">
        <v>40</v>
      </c>
      <c r="F3888" t="s">
        <v>51</v>
      </c>
      <c r="G3888" t="s">
        <v>25</v>
      </c>
      <c r="H3888" t="str">
        <f t="shared" si="240"/>
        <v>Onsite/Hybrid</v>
      </c>
      <c r="I3888" t="s">
        <v>35</v>
      </c>
      <c r="J3888" t="str">
        <f t="shared" si="241"/>
        <v>0-2 yrs</v>
      </c>
      <c r="K3888">
        <f t="shared" ca="1" si="243"/>
        <v>0</v>
      </c>
      <c r="L3888" t="s">
        <v>39</v>
      </c>
      <c r="M3888">
        <v>1</v>
      </c>
      <c r="N3888">
        <v>1</v>
      </c>
      <c r="O3888">
        <v>1</v>
      </c>
      <c r="P3888">
        <v>0</v>
      </c>
      <c r="Q3888">
        <v>0</v>
      </c>
      <c r="R3888">
        <f>SUM(M3888:N3888:O3888:P3888:Q3888)</f>
        <v>3</v>
      </c>
      <c r="S3888" s="1">
        <v>104200</v>
      </c>
      <c r="T3888" s="1" t="str">
        <f t="shared" si="242"/>
        <v>Medium</v>
      </c>
      <c r="U3888">
        <v>10</v>
      </c>
      <c r="V3888">
        <v>2021</v>
      </c>
      <c r="W3888" t="s">
        <v>28</v>
      </c>
      <c r="X3888">
        <v>7</v>
      </c>
    </row>
    <row r="3889" spans="1:24" x14ac:dyDescent="0.3">
      <c r="A3889">
        <v>3888</v>
      </c>
      <c r="B3889" t="s">
        <v>33</v>
      </c>
      <c r="C3889" t="str">
        <f>_xlfn.XLOOKUP(B3889,Lookup_table!B:B,Lookup_table!C:C)</f>
        <v>Data</v>
      </c>
      <c r="D3889" t="s">
        <v>37</v>
      </c>
      <c r="E3889" t="s">
        <v>38</v>
      </c>
      <c r="F3889" t="s">
        <v>51</v>
      </c>
      <c r="G3889" t="s">
        <v>30</v>
      </c>
      <c r="H3889" t="str">
        <f t="shared" si="240"/>
        <v>Onsite/Hybrid</v>
      </c>
      <c r="I3889" t="s">
        <v>35</v>
      </c>
      <c r="J3889" t="str">
        <f t="shared" si="241"/>
        <v>0-2 yrs</v>
      </c>
      <c r="K3889">
        <f t="shared" ca="1" si="243"/>
        <v>2</v>
      </c>
      <c r="L3889" t="s">
        <v>39</v>
      </c>
      <c r="M3889">
        <v>0</v>
      </c>
      <c r="N3889">
        <v>1</v>
      </c>
      <c r="O3889">
        <v>1</v>
      </c>
      <c r="P3889">
        <v>1</v>
      </c>
      <c r="Q3889">
        <v>0</v>
      </c>
      <c r="R3889">
        <f>SUM(M3889:N3889:O3889:P3889:Q3889)</f>
        <v>3</v>
      </c>
      <c r="S3889" s="1">
        <v>83061</v>
      </c>
      <c r="T3889" s="1" t="str">
        <f t="shared" si="242"/>
        <v>Medium</v>
      </c>
      <c r="U3889">
        <v>11</v>
      </c>
      <c r="V3889">
        <v>2021</v>
      </c>
      <c r="W3889" t="s">
        <v>28</v>
      </c>
      <c r="X3889">
        <v>9</v>
      </c>
    </row>
    <row r="3890" spans="1:24" x14ac:dyDescent="0.3">
      <c r="A3890">
        <v>3889</v>
      </c>
      <c r="B3890" t="s">
        <v>31</v>
      </c>
      <c r="C3890" t="str">
        <f>_xlfn.XLOOKUP(B3890,Lookup_table!B:B,Lookup_table!C:C)</f>
        <v>Business</v>
      </c>
      <c r="D3890" t="s">
        <v>34</v>
      </c>
      <c r="E3890" t="s">
        <v>40</v>
      </c>
      <c r="F3890" t="s">
        <v>51</v>
      </c>
      <c r="G3890" t="s">
        <v>17</v>
      </c>
      <c r="H3890" t="str">
        <f t="shared" si="240"/>
        <v>Remote</v>
      </c>
      <c r="I3890" t="s">
        <v>35</v>
      </c>
      <c r="J3890" t="str">
        <f t="shared" si="241"/>
        <v>0-2 yrs</v>
      </c>
      <c r="K3890">
        <f t="shared" ca="1" si="243"/>
        <v>2</v>
      </c>
      <c r="L3890" t="s">
        <v>19</v>
      </c>
      <c r="M3890">
        <v>1</v>
      </c>
      <c r="N3890">
        <v>1</v>
      </c>
      <c r="O3890">
        <v>1</v>
      </c>
      <c r="P3890">
        <v>0</v>
      </c>
      <c r="Q3890">
        <v>1</v>
      </c>
      <c r="R3890">
        <f>SUM(M3890:N3890:O3890:P3890:Q3890)</f>
        <v>4</v>
      </c>
      <c r="S3890" s="1">
        <v>78556</v>
      </c>
      <c r="T3890" s="1" t="str">
        <f t="shared" si="242"/>
        <v>Medium</v>
      </c>
      <c r="U3890">
        <v>6</v>
      </c>
      <c r="V3890">
        <v>2023</v>
      </c>
      <c r="W3890" t="s">
        <v>28</v>
      </c>
      <c r="X3890">
        <v>7</v>
      </c>
    </row>
    <row r="3891" spans="1:24" x14ac:dyDescent="0.3">
      <c r="A3891">
        <v>3890</v>
      </c>
      <c r="B3891" t="s">
        <v>33</v>
      </c>
      <c r="C3891" t="str">
        <f>_xlfn.XLOOKUP(B3891,Lookup_table!B:B,Lookup_table!C:C)</f>
        <v>Data</v>
      </c>
      <c r="D3891" t="s">
        <v>22</v>
      </c>
      <c r="E3891" t="s">
        <v>32</v>
      </c>
      <c r="F3891" t="s">
        <v>16</v>
      </c>
      <c r="G3891" t="s">
        <v>30</v>
      </c>
      <c r="H3891" t="str">
        <f t="shared" si="240"/>
        <v>Onsite/Hybrid</v>
      </c>
      <c r="I3891" t="s">
        <v>26</v>
      </c>
      <c r="J3891" t="str">
        <f t="shared" si="241"/>
        <v>3-6 yrs</v>
      </c>
      <c r="K3891">
        <f t="shared" ca="1" si="243"/>
        <v>6</v>
      </c>
      <c r="L3891" t="s">
        <v>19</v>
      </c>
      <c r="M3891">
        <v>1</v>
      </c>
      <c r="N3891">
        <v>0</v>
      </c>
      <c r="O3891">
        <v>0</v>
      </c>
      <c r="P3891">
        <v>0</v>
      </c>
      <c r="Q3891">
        <v>0</v>
      </c>
      <c r="R3891">
        <f>SUM(M3891:N3891:O3891:P3891:Q3891)</f>
        <v>1</v>
      </c>
      <c r="S3891" s="1">
        <v>93975</v>
      </c>
      <c r="T3891" s="1" t="str">
        <f t="shared" si="242"/>
        <v>Medium</v>
      </c>
      <c r="U3891">
        <v>9</v>
      </c>
      <c r="V3891">
        <v>2022</v>
      </c>
      <c r="W3891" t="s">
        <v>20</v>
      </c>
      <c r="X3891">
        <v>3</v>
      </c>
    </row>
    <row r="3892" spans="1:24" x14ac:dyDescent="0.3">
      <c r="A3892">
        <v>3891</v>
      </c>
      <c r="B3892" t="s">
        <v>36</v>
      </c>
      <c r="C3892" t="str">
        <f>_xlfn.XLOOKUP(B3892,Lookup_table!B:B,Lookup_table!C:C)</f>
        <v>Data</v>
      </c>
      <c r="D3892" t="s">
        <v>37</v>
      </c>
      <c r="E3892" t="s">
        <v>42</v>
      </c>
      <c r="F3892" t="s">
        <v>24</v>
      </c>
      <c r="G3892" t="s">
        <v>17</v>
      </c>
      <c r="H3892" t="str">
        <f t="shared" si="240"/>
        <v>Remote</v>
      </c>
      <c r="I3892" t="s">
        <v>18</v>
      </c>
      <c r="J3892" t="str">
        <f t="shared" si="241"/>
        <v>7+ yrs</v>
      </c>
      <c r="K3892">
        <f t="shared" ca="1" si="243"/>
        <v>13</v>
      </c>
      <c r="L3892" t="s">
        <v>19</v>
      </c>
      <c r="M3892">
        <v>0</v>
      </c>
      <c r="N3892">
        <v>0</v>
      </c>
      <c r="O3892">
        <v>0</v>
      </c>
      <c r="P3892">
        <v>0</v>
      </c>
      <c r="Q3892">
        <v>0</v>
      </c>
      <c r="R3892">
        <f>SUM(M3892:N3892:O3892:P3892:Q3892)</f>
        <v>0</v>
      </c>
      <c r="S3892" s="1">
        <v>101168</v>
      </c>
      <c r="T3892" s="1" t="str">
        <f t="shared" si="242"/>
        <v>Medium</v>
      </c>
      <c r="U3892">
        <v>2</v>
      </c>
      <c r="V3892">
        <v>2021</v>
      </c>
      <c r="W3892" t="s">
        <v>20</v>
      </c>
      <c r="X3892">
        <v>6</v>
      </c>
    </row>
    <row r="3893" spans="1:24" x14ac:dyDescent="0.3">
      <c r="A3893">
        <v>3892</v>
      </c>
      <c r="B3893" t="s">
        <v>31</v>
      </c>
      <c r="C3893" t="str">
        <f>_xlfn.XLOOKUP(B3893,Lookup_table!B:B,Lookup_table!C:C)</f>
        <v>Business</v>
      </c>
      <c r="D3893" t="s">
        <v>34</v>
      </c>
      <c r="E3893" t="s">
        <v>32</v>
      </c>
      <c r="F3893" t="s">
        <v>52</v>
      </c>
      <c r="G3893" t="s">
        <v>25</v>
      </c>
      <c r="H3893" t="str">
        <f t="shared" si="240"/>
        <v>Onsite/Hybrid</v>
      </c>
      <c r="I3893" t="s">
        <v>18</v>
      </c>
      <c r="J3893" t="str">
        <f t="shared" si="241"/>
        <v>7+ yrs</v>
      </c>
      <c r="K3893">
        <f t="shared" ca="1" si="243"/>
        <v>8</v>
      </c>
      <c r="L3893" t="s">
        <v>27</v>
      </c>
      <c r="M3893">
        <v>1</v>
      </c>
      <c r="N3893">
        <v>0</v>
      </c>
      <c r="O3893">
        <v>0</v>
      </c>
      <c r="P3893">
        <v>1</v>
      </c>
      <c r="Q3893">
        <v>1</v>
      </c>
      <c r="R3893">
        <f>SUM(M3893:N3893:O3893:P3893:Q3893)</f>
        <v>3</v>
      </c>
      <c r="S3893" s="1">
        <v>128546</v>
      </c>
      <c r="T3893" s="1" t="str">
        <f t="shared" si="242"/>
        <v>High</v>
      </c>
      <c r="U3893">
        <v>10</v>
      </c>
      <c r="V3893">
        <v>2021</v>
      </c>
      <c r="W3893" t="s">
        <v>28</v>
      </c>
      <c r="X3893">
        <v>9</v>
      </c>
    </row>
    <row r="3894" spans="1:24" x14ac:dyDescent="0.3">
      <c r="A3894">
        <v>3893</v>
      </c>
      <c r="B3894" t="s">
        <v>31</v>
      </c>
      <c r="C3894" t="str">
        <f>_xlfn.XLOOKUP(B3894,Lookup_table!B:B,Lookup_table!C:C)</f>
        <v>Business</v>
      </c>
      <c r="D3894" t="s">
        <v>22</v>
      </c>
      <c r="E3894" t="s">
        <v>40</v>
      </c>
      <c r="F3894" t="s">
        <v>44</v>
      </c>
      <c r="G3894" t="s">
        <v>25</v>
      </c>
      <c r="H3894" t="str">
        <f t="shared" si="240"/>
        <v>Onsite/Hybrid</v>
      </c>
      <c r="I3894" t="s">
        <v>35</v>
      </c>
      <c r="J3894" t="str">
        <f t="shared" si="241"/>
        <v>0-2 yrs</v>
      </c>
      <c r="K3894">
        <f t="shared" ca="1" si="243"/>
        <v>0</v>
      </c>
      <c r="L3894" t="s">
        <v>39</v>
      </c>
      <c r="M3894">
        <v>0</v>
      </c>
      <c r="N3894">
        <v>1</v>
      </c>
      <c r="O3894">
        <v>0</v>
      </c>
      <c r="P3894">
        <v>0</v>
      </c>
      <c r="Q3894">
        <v>0</v>
      </c>
      <c r="R3894">
        <f>SUM(M3894:N3894:O3894:P3894:Q3894)</f>
        <v>1</v>
      </c>
      <c r="S3894" s="1">
        <v>69799</v>
      </c>
      <c r="T3894" s="1" t="str">
        <f t="shared" si="242"/>
        <v>Low</v>
      </c>
      <c r="U3894">
        <v>5</v>
      </c>
      <c r="V3894">
        <v>2023</v>
      </c>
      <c r="W3894" t="s">
        <v>34</v>
      </c>
      <c r="X3894">
        <v>4</v>
      </c>
    </row>
    <row r="3895" spans="1:24" x14ac:dyDescent="0.3">
      <c r="A3895">
        <v>3894</v>
      </c>
      <c r="B3895" t="s">
        <v>21</v>
      </c>
      <c r="C3895" t="str">
        <f>_xlfn.XLOOKUP(B3895,Lookup_table!B:B,Lookup_table!C:C)</f>
        <v>AI</v>
      </c>
      <c r="D3895" t="s">
        <v>37</v>
      </c>
      <c r="E3895" t="s">
        <v>38</v>
      </c>
      <c r="F3895" t="s">
        <v>52</v>
      </c>
      <c r="G3895" t="s">
        <v>17</v>
      </c>
      <c r="H3895" t="str">
        <f t="shared" si="240"/>
        <v>Remote</v>
      </c>
      <c r="I3895" t="s">
        <v>26</v>
      </c>
      <c r="J3895" t="str">
        <f t="shared" si="241"/>
        <v>3-6 yrs</v>
      </c>
      <c r="K3895">
        <f t="shared" ca="1" si="243"/>
        <v>3</v>
      </c>
      <c r="L3895" t="s">
        <v>27</v>
      </c>
      <c r="M3895">
        <v>1</v>
      </c>
      <c r="N3895">
        <v>0</v>
      </c>
      <c r="O3895">
        <v>1</v>
      </c>
      <c r="P3895">
        <v>1</v>
      </c>
      <c r="Q3895">
        <v>1</v>
      </c>
      <c r="R3895">
        <f>SUM(M3895:N3895:O3895:P3895:Q3895)</f>
        <v>4</v>
      </c>
      <c r="S3895" s="1">
        <v>159397</v>
      </c>
      <c r="T3895" s="1" t="str">
        <f t="shared" si="242"/>
        <v>High</v>
      </c>
      <c r="U3895">
        <v>1</v>
      </c>
      <c r="V3895">
        <v>2020</v>
      </c>
      <c r="W3895" t="s">
        <v>28</v>
      </c>
      <c r="X3895">
        <v>4</v>
      </c>
    </row>
    <row r="3896" spans="1:24" x14ac:dyDescent="0.3">
      <c r="A3896">
        <v>3895</v>
      </c>
      <c r="B3896" t="s">
        <v>36</v>
      </c>
      <c r="C3896" t="str">
        <f>_xlfn.XLOOKUP(B3896,Lookup_table!B:B,Lookup_table!C:C)</f>
        <v>Data</v>
      </c>
      <c r="D3896" t="s">
        <v>14</v>
      </c>
      <c r="E3896" t="s">
        <v>23</v>
      </c>
      <c r="F3896" t="s">
        <v>51</v>
      </c>
      <c r="G3896" t="s">
        <v>30</v>
      </c>
      <c r="H3896" t="str">
        <f t="shared" si="240"/>
        <v>Onsite/Hybrid</v>
      </c>
      <c r="I3896" t="s">
        <v>18</v>
      </c>
      <c r="J3896" t="str">
        <f t="shared" si="241"/>
        <v>7+ yrs</v>
      </c>
      <c r="K3896">
        <f t="shared" ca="1" si="243"/>
        <v>10</v>
      </c>
      <c r="L3896" t="s">
        <v>27</v>
      </c>
      <c r="M3896">
        <v>0</v>
      </c>
      <c r="N3896">
        <v>0</v>
      </c>
      <c r="O3896">
        <v>0</v>
      </c>
      <c r="P3896">
        <v>0</v>
      </c>
      <c r="Q3896">
        <v>0</v>
      </c>
      <c r="R3896">
        <f>SUM(M3896:N3896:O3896:P3896:Q3896)</f>
        <v>0</v>
      </c>
      <c r="S3896" s="1">
        <v>101524</v>
      </c>
      <c r="T3896" s="1" t="str">
        <f t="shared" si="242"/>
        <v>Medium</v>
      </c>
      <c r="U3896">
        <v>8</v>
      </c>
      <c r="V3896">
        <v>2026</v>
      </c>
      <c r="W3896" t="s">
        <v>34</v>
      </c>
      <c r="X3896">
        <v>1</v>
      </c>
    </row>
    <row r="3897" spans="1:24" x14ac:dyDescent="0.3">
      <c r="A3897">
        <v>3896</v>
      </c>
      <c r="B3897" t="s">
        <v>33</v>
      </c>
      <c r="C3897" t="str">
        <f>_xlfn.XLOOKUP(B3897,Lookup_table!B:B,Lookup_table!C:C)</f>
        <v>Data</v>
      </c>
      <c r="D3897" t="s">
        <v>22</v>
      </c>
      <c r="E3897" t="s">
        <v>23</v>
      </c>
      <c r="F3897" t="s">
        <v>24</v>
      </c>
      <c r="G3897" t="s">
        <v>25</v>
      </c>
      <c r="H3897" t="str">
        <f t="shared" si="240"/>
        <v>Onsite/Hybrid</v>
      </c>
      <c r="I3897" t="s">
        <v>26</v>
      </c>
      <c r="J3897" t="str">
        <f t="shared" si="241"/>
        <v>3-6 yrs</v>
      </c>
      <c r="K3897">
        <f t="shared" ca="1" si="243"/>
        <v>3</v>
      </c>
      <c r="L3897" t="s">
        <v>27</v>
      </c>
      <c r="M3897">
        <v>1</v>
      </c>
      <c r="N3897">
        <v>1</v>
      </c>
      <c r="O3897">
        <v>1</v>
      </c>
      <c r="P3897">
        <v>0</v>
      </c>
      <c r="Q3897">
        <v>1</v>
      </c>
      <c r="R3897">
        <f>SUM(M3897:N3897:O3897:P3897:Q3897)</f>
        <v>4</v>
      </c>
      <c r="S3897" s="1">
        <v>116403</v>
      </c>
      <c r="T3897" s="1" t="str">
        <f t="shared" si="242"/>
        <v>Medium</v>
      </c>
      <c r="U3897">
        <v>4</v>
      </c>
      <c r="V3897">
        <v>2025</v>
      </c>
      <c r="W3897" t="s">
        <v>34</v>
      </c>
      <c r="X3897">
        <v>6</v>
      </c>
    </row>
    <row r="3898" spans="1:24" x14ac:dyDescent="0.3">
      <c r="A3898">
        <v>3897</v>
      </c>
      <c r="B3898" t="s">
        <v>36</v>
      </c>
      <c r="C3898" t="str">
        <f>_xlfn.XLOOKUP(B3898,Lookup_table!B:B,Lookup_table!C:C)</f>
        <v>Data</v>
      </c>
      <c r="D3898" t="s">
        <v>37</v>
      </c>
      <c r="E3898" t="s">
        <v>40</v>
      </c>
      <c r="F3898" t="s">
        <v>43</v>
      </c>
      <c r="G3898" t="s">
        <v>17</v>
      </c>
      <c r="H3898" t="str">
        <f t="shared" si="240"/>
        <v>Remote</v>
      </c>
      <c r="I3898" t="s">
        <v>18</v>
      </c>
      <c r="J3898" t="str">
        <f t="shared" si="241"/>
        <v>7+ yrs</v>
      </c>
      <c r="K3898">
        <f t="shared" ca="1" si="243"/>
        <v>15</v>
      </c>
      <c r="L3898" t="s">
        <v>27</v>
      </c>
      <c r="M3898">
        <v>0</v>
      </c>
      <c r="N3898">
        <v>0</v>
      </c>
      <c r="O3898">
        <v>0</v>
      </c>
      <c r="P3898">
        <v>0</v>
      </c>
      <c r="Q3898">
        <v>0</v>
      </c>
      <c r="R3898">
        <f>SUM(M3898:N3898:O3898:P3898:Q3898)</f>
        <v>0</v>
      </c>
      <c r="S3898" s="1">
        <v>96279</v>
      </c>
      <c r="T3898" s="1" t="str">
        <f t="shared" si="242"/>
        <v>Medium</v>
      </c>
      <c r="U3898">
        <v>6</v>
      </c>
      <c r="V3898">
        <v>2021</v>
      </c>
      <c r="W3898" t="s">
        <v>34</v>
      </c>
      <c r="X3898">
        <v>5</v>
      </c>
    </row>
    <row r="3899" spans="1:24" x14ac:dyDescent="0.3">
      <c r="A3899">
        <v>3898</v>
      </c>
      <c r="B3899" t="s">
        <v>50</v>
      </c>
      <c r="C3899" t="str">
        <f>_xlfn.XLOOKUP(B3899,Lookup_table!B:B,Lookup_table!C:C)</f>
        <v>AI</v>
      </c>
      <c r="D3899" t="s">
        <v>14</v>
      </c>
      <c r="E3899" t="s">
        <v>40</v>
      </c>
      <c r="F3899" t="s">
        <v>43</v>
      </c>
      <c r="G3899" t="s">
        <v>30</v>
      </c>
      <c r="H3899" t="str">
        <f t="shared" si="240"/>
        <v>Onsite/Hybrid</v>
      </c>
      <c r="I3899" t="s">
        <v>35</v>
      </c>
      <c r="J3899" t="str">
        <f t="shared" si="241"/>
        <v>0-2 yrs</v>
      </c>
      <c r="K3899">
        <f t="shared" ca="1" si="243"/>
        <v>1</v>
      </c>
      <c r="L3899" t="s">
        <v>39</v>
      </c>
      <c r="M3899">
        <v>1</v>
      </c>
      <c r="N3899">
        <v>1</v>
      </c>
      <c r="O3899">
        <v>0</v>
      </c>
      <c r="P3899">
        <v>1</v>
      </c>
      <c r="Q3899">
        <v>0</v>
      </c>
      <c r="R3899">
        <f>SUM(M3899:N3899:O3899:P3899:Q3899)</f>
        <v>3</v>
      </c>
      <c r="S3899" s="1">
        <v>102888</v>
      </c>
      <c r="T3899" s="1" t="str">
        <f t="shared" si="242"/>
        <v>Medium</v>
      </c>
      <c r="U3899">
        <v>10</v>
      </c>
      <c r="V3899">
        <v>2022</v>
      </c>
      <c r="W3899" t="s">
        <v>28</v>
      </c>
      <c r="X3899">
        <v>7</v>
      </c>
    </row>
    <row r="3900" spans="1:24" x14ac:dyDescent="0.3">
      <c r="A3900">
        <v>3899</v>
      </c>
      <c r="B3900" t="s">
        <v>50</v>
      </c>
      <c r="C3900" t="str">
        <f>_xlfn.XLOOKUP(B3900,Lookup_table!B:B,Lookup_table!C:C)</f>
        <v>AI</v>
      </c>
      <c r="D3900" t="s">
        <v>14</v>
      </c>
      <c r="E3900" t="s">
        <v>15</v>
      </c>
      <c r="F3900" t="s">
        <v>24</v>
      </c>
      <c r="G3900" t="s">
        <v>30</v>
      </c>
      <c r="H3900" t="str">
        <f t="shared" si="240"/>
        <v>Onsite/Hybrid</v>
      </c>
      <c r="I3900" t="s">
        <v>35</v>
      </c>
      <c r="J3900" t="str">
        <f t="shared" si="241"/>
        <v>0-2 yrs</v>
      </c>
      <c r="K3900">
        <f t="shared" ca="1" si="243"/>
        <v>1</v>
      </c>
      <c r="L3900" t="s">
        <v>27</v>
      </c>
      <c r="M3900">
        <v>1</v>
      </c>
      <c r="N3900">
        <v>0</v>
      </c>
      <c r="O3900">
        <v>1</v>
      </c>
      <c r="P3900">
        <v>0</v>
      </c>
      <c r="Q3900">
        <v>0</v>
      </c>
      <c r="R3900">
        <f>SUM(M3900:N3900:O3900:P3900:Q3900)</f>
        <v>2</v>
      </c>
      <c r="S3900" s="1">
        <v>100792</v>
      </c>
      <c r="T3900" s="1" t="str">
        <f t="shared" si="242"/>
        <v>Medium</v>
      </c>
      <c r="U3900">
        <v>3</v>
      </c>
      <c r="V3900">
        <v>2021</v>
      </c>
      <c r="W3900" t="s">
        <v>20</v>
      </c>
      <c r="X3900">
        <v>6</v>
      </c>
    </row>
    <row r="3901" spans="1:24" x14ac:dyDescent="0.3">
      <c r="A3901">
        <v>3900</v>
      </c>
      <c r="B3901" t="s">
        <v>31</v>
      </c>
      <c r="C3901" t="str">
        <f>_xlfn.XLOOKUP(B3901,Lookup_table!B:B,Lookup_table!C:C)</f>
        <v>Business</v>
      </c>
      <c r="D3901" t="s">
        <v>37</v>
      </c>
      <c r="E3901" t="s">
        <v>32</v>
      </c>
      <c r="F3901" t="s">
        <v>16</v>
      </c>
      <c r="G3901" t="s">
        <v>30</v>
      </c>
      <c r="H3901" t="str">
        <f t="shared" si="240"/>
        <v>Onsite/Hybrid</v>
      </c>
      <c r="I3901" t="s">
        <v>18</v>
      </c>
      <c r="J3901" t="str">
        <f t="shared" si="241"/>
        <v>7+ yrs</v>
      </c>
      <c r="K3901">
        <f t="shared" ca="1" si="243"/>
        <v>7</v>
      </c>
      <c r="L3901" t="s">
        <v>39</v>
      </c>
      <c r="M3901">
        <v>0</v>
      </c>
      <c r="N3901">
        <v>0</v>
      </c>
      <c r="O3901">
        <v>1</v>
      </c>
      <c r="P3901">
        <v>1</v>
      </c>
      <c r="Q3901">
        <v>0</v>
      </c>
      <c r="R3901">
        <f>SUM(M3901:N3901:O3901:P3901:Q3901)</f>
        <v>2</v>
      </c>
      <c r="S3901" s="1">
        <v>125608</v>
      </c>
      <c r="T3901" s="1" t="str">
        <f t="shared" si="242"/>
        <v>High</v>
      </c>
      <c r="U3901">
        <v>1</v>
      </c>
      <c r="V3901">
        <v>2021</v>
      </c>
      <c r="W3901" t="s">
        <v>28</v>
      </c>
      <c r="X3901">
        <v>2</v>
      </c>
    </row>
    <row r="3902" spans="1:24" x14ac:dyDescent="0.3">
      <c r="A3902">
        <v>3901</v>
      </c>
      <c r="B3902" t="s">
        <v>36</v>
      </c>
      <c r="C3902" t="str">
        <f>_xlfn.XLOOKUP(B3902,Lookup_table!B:B,Lookup_table!C:C)</f>
        <v>Data</v>
      </c>
      <c r="D3902" t="s">
        <v>37</v>
      </c>
      <c r="E3902" t="s">
        <v>40</v>
      </c>
      <c r="F3902" t="s">
        <v>51</v>
      </c>
      <c r="G3902" t="s">
        <v>25</v>
      </c>
      <c r="H3902" t="str">
        <f t="shared" si="240"/>
        <v>Onsite/Hybrid</v>
      </c>
      <c r="I3902" t="s">
        <v>35</v>
      </c>
      <c r="J3902" t="str">
        <f t="shared" si="241"/>
        <v>0-2 yrs</v>
      </c>
      <c r="K3902">
        <f t="shared" ca="1" si="243"/>
        <v>1</v>
      </c>
      <c r="L3902" t="s">
        <v>39</v>
      </c>
      <c r="M3902">
        <v>0</v>
      </c>
      <c r="N3902">
        <v>0</v>
      </c>
      <c r="O3902">
        <v>0</v>
      </c>
      <c r="P3902">
        <v>0</v>
      </c>
      <c r="Q3902">
        <v>1</v>
      </c>
      <c r="R3902">
        <f>SUM(M3902:N3902:O3902:P3902:Q3902)</f>
        <v>1</v>
      </c>
      <c r="S3902" s="1">
        <v>63125</v>
      </c>
      <c r="T3902" s="1" t="str">
        <f t="shared" si="242"/>
        <v>Low</v>
      </c>
      <c r="U3902">
        <v>3</v>
      </c>
      <c r="V3902">
        <v>2021</v>
      </c>
      <c r="W3902" t="s">
        <v>20</v>
      </c>
      <c r="X3902">
        <v>3</v>
      </c>
    </row>
    <row r="3903" spans="1:24" x14ac:dyDescent="0.3">
      <c r="A3903">
        <v>3902</v>
      </c>
      <c r="B3903" t="s">
        <v>33</v>
      </c>
      <c r="C3903" t="str">
        <f>_xlfn.XLOOKUP(B3903,Lookup_table!B:B,Lookup_table!C:C)</f>
        <v>Data</v>
      </c>
      <c r="D3903" t="s">
        <v>22</v>
      </c>
      <c r="E3903" t="s">
        <v>15</v>
      </c>
      <c r="F3903" t="s">
        <v>16</v>
      </c>
      <c r="G3903" t="s">
        <v>17</v>
      </c>
      <c r="H3903" t="str">
        <f t="shared" si="240"/>
        <v>Remote</v>
      </c>
      <c r="I3903" t="s">
        <v>18</v>
      </c>
      <c r="J3903" t="str">
        <f t="shared" si="241"/>
        <v>7+ yrs</v>
      </c>
      <c r="K3903">
        <f t="shared" ca="1" si="243"/>
        <v>15</v>
      </c>
      <c r="L3903" t="s">
        <v>39</v>
      </c>
      <c r="M3903">
        <v>0</v>
      </c>
      <c r="N3903">
        <v>0</v>
      </c>
      <c r="O3903">
        <v>1</v>
      </c>
      <c r="P3903">
        <v>1</v>
      </c>
      <c r="Q3903">
        <v>0</v>
      </c>
      <c r="R3903">
        <f>SUM(M3903:N3903:O3903:P3903:Q3903)</f>
        <v>2</v>
      </c>
      <c r="S3903" s="1">
        <v>153943</v>
      </c>
      <c r="T3903" s="1" t="str">
        <f t="shared" si="242"/>
        <v>High</v>
      </c>
      <c r="U3903">
        <v>8</v>
      </c>
      <c r="V3903">
        <v>2024</v>
      </c>
      <c r="W3903" t="s">
        <v>28</v>
      </c>
      <c r="X3903">
        <v>7</v>
      </c>
    </row>
    <row r="3904" spans="1:24" x14ac:dyDescent="0.3">
      <c r="A3904">
        <v>3903</v>
      </c>
      <c r="B3904" t="s">
        <v>33</v>
      </c>
      <c r="C3904" t="str">
        <f>_xlfn.XLOOKUP(B3904,Lookup_table!B:B,Lookup_table!C:C)</f>
        <v>Data</v>
      </c>
      <c r="D3904" t="s">
        <v>37</v>
      </c>
      <c r="E3904" t="s">
        <v>32</v>
      </c>
      <c r="F3904" t="s">
        <v>51</v>
      </c>
      <c r="G3904" t="s">
        <v>30</v>
      </c>
      <c r="H3904" t="str">
        <f t="shared" si="240"/>
        <v>Onsite/Hybrid</v>
      </c>
      <c r="I3904" t="s">
        <v>35</v>
      </c>
      <c r="J3904" t="str">
        <f t="shared" si="241"/>
        <v>0-2 yrs</v>
      </c>
      <c r="K3904">
        <f t="shared" ca="1" si="243"/>
        <v>2</v>
      </c>
      <c r="L3904" t="s">
        <v>39</v>
      </c>
      <c r="M3904">
        <v>0</v>
      </c>
      <c r="N3904">
        <v>0</v>
      </c>
      <c r="O3904">
        <v>1</v>
      </c>
      <c r="P3904">
        <v>1</v>
      </c>
      <c r="Q3904">
        <v>1</v>
      </c>
      <c r="R3904">
        <f>SUM(M3904:N3904:O3904:P3904:Q3904)</f>
        <v>3</v>
      </c>
      <c r="S3904" s="1">
        <v>87000</v>
      </c>
      <c r="T3904" s="1" t="str">
        <f t="shared" si="242"/>
        <v>Medium</v>
      </c>
      <c r="U3904">
        <v>10</v>
      </c>
      <c r="V3904">
        <v>2026</v>
      </c>
      <c r="W3904" t="s">
        <v>28</v>
      </c>
      <c r="X3904">
        <v>6</v>
      </c>
    </row>
    <row r="3905" spans="1:24" x14ac:dyDescent="0.3">
      <c r="A3905">
        <v>3904</v>
      </c>
      <c r="B3905" t="s">
        <v>21</v>
      </c>
      <c r="C3905" t="str">
        <f>_xlfn.XLOOKUP(B3905,Lookup_table!B:B,Lookup_table!C:C)</f>
        <v>AI</v>
      </c>
      <c r="D3905" t="s">
        <v>37</v>
      </c>
      <c r="E3905" t="s">
        <v>23</v>
      </c>
      <c r="F3905" t="s">
        <v>29</v>
      </c>
      <c r="G3905" t="s">
        <v>30</v>
      </c>
      <c r="H3905" t="str">
        <f t="shared" si="240"/>
        <v>Onsite/Hybrid</v>
      </c>
      <c r="I3905" t="s">
        <v>26</v>
      </c>
      <c r="J3905" t="str">
        <f t="shared" si="241"/>
        <v>3-6 yrs</v>
      </c>
      <c r="K3905">
        <f t="shared" ca="1" si="243"/>
        <v>5</v>
      </c>
      <c r="L3905" t="s">
        <v>39</v>
      </c>
      <c r="M3905">
        <v>1</v>
      </c>
      <c r="N3905">
        <v>0</v>
      </c>
      <c r="O3905">
        <v>1</v>
      </c>
      <c r="P3905">
        <v>1</v>
      </c>
      <c r="Q3905">
        <v>0</v>
      </c>
      <c r="R3905">
        <f>SUM(M3905:N3905:O3905:P3905:Q3905)</f>
        <v>3</v>
      </c>
      <c r="S3905" s="1">
        <v>145065</v>
      </c>
      <c r="T3905" s="1" t="str">
        <f t="shared" si="242"/>
        <v>High</v>
      </c>
      <c r="U3905">
        <v>8</v>
      </c>
      <c r="V3905">
        <v>2024</v>
      </c>
      <c r="W3905" t="s">
        <v>28</v>
      </c>
      <c r="X3905">
        <v>4</v>
      </c>
    </row>
    <row r="3906" spans="1:24" x14ac:dyDescent="0.3">
      <c r="A3906">
        <v>3905</v>
      </c>
      <c r="B3906" t="s">
        <v>31</v>
      </c>
      <c r="C3906" t="str">
        <f>_xlfn.XLOOKUP(B3906,Lookup_table!B:B,Lookup_table!C:C)</f>
        <v>Business</v>
      </c>
      <c r="D3906" t="s">
        <v>22</v>
      </c>
      <c r="E3906" t="s">
        <v>38</v>
      </c>
      <c r="F3906" t="s">
        <v>29</v>
      </c>
      <c r="G3906" t="s">
        <v>17</v>
      </c>
      <c r="H3906" t="str">
        <f t="shared" ref="H3906:H3969" si="244">IF(G3906="Remote","Remote","Onsite/Hybrid")</f>
        <v>Remote</v>
      </c>
      <c r="I3906" t="s">
        <v>26</v>
      </c>
      <c r="J3906" t="str">
        <f t="shared" ref="J3906:J3969" si="245">IF(I3906="Entry","0-2 yrs",IF(I3906="Mid","3-6 yrs","7+ yrs"))</f>
        <v>3-6 yrs</v>
      </c>
      <c r="K3906">
        <f t="shared" ca="1" si="243"/>
        <v>6</v>
      </c>
      <c r="L3906" t="s">
        <v>39</v>
      </c>
      <c r="M3906">
        <v>0</v>
      </c>
      <c r="N3906">
        <v>0</v>
      </c>
      <c r="O3906">
        <v>1</v>
      </c>
      <c r="P3906">
        <v>0</v>
      </c>
      <c r="Q3906">
        <v>0</v>
      </c>
      <c r="R3906">
        <f>SUM(M3906:N3906:O3906:P3906:Q3906)</f>
        <v>1</v>
      </c>
      <c r="S3906" s="1">
        <v>110968</v>
      </c>
      <c r="T3906" s="1" t="str">
        <f t="shared" ref="T3906:T3969" si="246">IF(S3906&lt;=70000,"Low",IF(S3906&lt;=120000,"Medium","High"))</f>
        <v>Medium</v>
      </c>
      <c r="U3906">
        <v>7</v>
      </c>
      <c r="V3906">
        <v>2024</v>
      </c>
      <c r="W3906" t="s">
        <v>34</v>
      </c>
      <c r="X3906">
        <v>3</v>
      </c>
    </row>
    <row r="3907" spans="1:24" x14ac:dyDescent="0.3">
      <c r="A3907">
        <v>3906</v>
      </c>
      <c r="B3907" t="s">
        <v>50</v>
      </c>
      <c r="C3907" t="str">
        <f>_xlfn.XLOOKUP(B3907,Lookup_table!B:B,Lookup_table!C:C)</f>
        <v>AI</v>
      </c>
      <c r="D3907" t="s">
        <v>22</v>
      </c>
      <c r="E3907" t="s">
        <v>40</v>
      </c>
      <c r="F3907" t="s">
        <v>43</v>
      </c>
      <c r="G3907" t="s">
        <v>17</v>
      </c>
      <c r="H3907" t="str">
        <f t="shared" si="244"/>
        <v>Remote</v>
      </c>
      <c r="I3907" t="s">
        <v>26</v>
      </c>
      <c r="J3907" t="str">
        <f t="shared" si="245"/>
        <v>3-6 yrs</v>
      </c>
      <c r="K3907">
        <f t="shared" ref="K3907:K3970" ca="1" si="247">IF(J3907="0-2 yrs",RANDBETWEEN(0,2),IF(J3907="3-6 yrs", RANDBETWEEN(3,6),IF(J3907="7+ yrs", RANDBETWEEN(7,15)," ")))</f>
        <v>3</v>
      </c>
      <c r="L3907" t="s">
        <v>19</v>
      </c>
      <c r="M3907">
        <v>1</v>
      </c>
      <c r="N3907">
        <v>1</v>
      </c>
      <c r="O3907">
        <v>0</v>
      </c>
      <c r="P3907">
        <v>1</v>
      </c>
      <c r="Q3907">
        <v>1</v>
      </c>
      <c r="R3907">
        <f>SUM(M3907:N3907:O3907:P3907:Q3907)</f>
        <v>4</v>
      </c>
      <c r="S3907" s="1">
        <v>160676</v>
      </c>
      <c r="T3907" s="1" t="str">
        <f t="shared" si="246"/>
        <v>High</v>
      </c>
      <c r="U3907">
        <v>3</v>
      </c>
      <c r="V3907">
        <v>2024</v>
      </c>
      <c r="W3907" t="s">
        <v>28</v>
      </c>
      <c r="X3907">
        <v>9</v>
      </c>
    </row>
    <row r="3908" spans="1:24" x14ac:dyDescent="0.3">
      <c r="A3908">
        <v>3907</v>
      </c>
      <c r="B3908" t="s">
        <v>36</v>
      </c>
      <c r="C3908" t="str">
        <f>_xlfn.XLOOKUP(B3908,Lookup_table!B:B,Lookup_table!C:C)</f>
        <v>Data</v>
      </c>
      <c r="D3908" t="s">
        <v>14</v>
      </c>
      <c r="E3908" t="s">
        <v>42</v>
      </c>
      <c r="F3908" t="s">
        <v>44</v>
      </c>
      <c r="G3908" t="s">
        <v>25</v>
      </c>
      <c r="H3908" t="str">
        <f t="shared" si="244"/>
        <v>Onsite/Hybrid</v>
      </c>
      <c r="I3908" t="s">
        <v>18</v>
      </c>
      <c r="J3908" t="str">
        <f t="shared" si="245"/>
        <v>7+ yrs</v>
      </c>
      <c r="K3908">
        <f t="shared" ca="1" si="247"/>
        <v>7</v>
      </c>
      <c r="L3908" t="s">
        <v>39</v>
      </c>
      <c r="M3908">
        <v>0</v>
      </c>
      <c r="N3908">
        <v>0</v>
      </c>
      <c r="O3908">
        <v>0</v>
      </c>
      <c r="P3908">
        <v>1</v>
      </c>
      <c r="Q3908">
        <v>0</v>
      </c>
      <c r="R3908">
        <f>SUM(M3908:N3908:O3908:P3908:Q3908)</f>
        <v>1</v>
      </c>
      <c r="S3908" s="1">
        <v>117190</v>
      </c>
      <c r="T3908" s="1" t="str">
        <f t="shared" si="246"/>
        <v>Medium</v>
      </c>
      <c r="U3908">
        <v>10</v>
      </c>
      <c r="V3908">
        <v>2023</v>
      </c>
      <c r="W3908" t="s">
        <v>34</v>
      </c>
      <c r="X3908">
        <v>2</v>
      </c>
    </row>
    <row r="3909" spans="1:24" x14ac:dyDescent="0.3">
      <c r="A3909">
        <v>3908</v>
      </c>
      <c r="B3909" t="s">
        <v>21</v>
      </c>
      <c r="C3909" t="str">
        <f>_xlfn.XLOOKUP(B3909,Lookup_table!B:B,Lookup_table!C:C)</f>
        <v>AI</v>
      </c>
      <c r="D3909" t="s">
        <v>22</v>
      </c>
      <c r="E3909" t="s">
        <v>40</v>
      </c>
      <c r="F3909" t="s">
        <v>52</v>
      </c>
      <c r="G3909" t="s">
        <v>25</v>
      </c>
      <c r="H3909" t="str">
        <f t="shared" si="244"/>
        <v>Onsite/Hybrid</v>
      </c>
      <c r="I3909" t="s">
        <v>18</v>
      </c>
      <c r="J3909" t="str">
        <f t="shared" si="245"/>
        <v>7+ yrs</v>
      </c>
      <c r="K3909">
        <f t="shared" ca="1" si="247"/>
        <v>7</v>
      </c>
      <c r="L3909" t="s">
        <v>39</v>
      </c>
      <c r="M3909">
        <v>0</v>
      </c>
      <c r="N3909">
        <v>1</v>
      </c>
      <c r="O3909">
        <v>0</v>
      </c>
      <c r="P3909">
        <v>1</v>
      </c>
      <c r="Q3909">
        <v>0</v>
      </c>
      <c r="R3909">
        <f>SUM(M3909:N3909:O3909:P3909:Q3909)</f>
        <v>2</v>
      </c>
      <c r="S3909" s="1">
        <v>174060</v>
      </c>
      <c r="T3909" s="1" t="str">
        <f t="shared" si="246"/>
        <v>High</v>
      </c>
      <c r="U3909">
        <v>9</v>
      </c>
      <c r="V3909">
        <v>2024</v>
      </c>
      <c r="W3909" t="s">
        <v>20</v>
      </c>
      <c r="X3909">
        <v>2</v>
      </c>
    </row>
    <row r="3910" spans="1:24" x14ac:dyDescent="0.3">
      <c r="A3910">
        <v>3909</v>
      </c>
      <c r="B3910" t="s">
        <v>31</v>
      </c>
      <c r="C3910" t="str">
        <f>_xlfn.XLOOKUP(B3910,Lookup_table!B:B,Lookup_table!C:C)</f>
        <v>Business</v>
      </c>
      <c r="D3910" t="s">
        <v>22</v>
      </c>
      <c r="E3910" t="s">
        <v>42</v>
      </c>
      <c r="F3910" t="s">
        <v>52</v>
      </c>
      <c r="G3910" t="s">
        <v>17</v>
      </c>
      <c r="H3910" t="str">
        <f t="shared" si="244"/>
        <v>Remote</v>
      </c>
      <c r="I3910" t="s">
        <v>18</v>
      </c>
      <c r="J3910" t="str">
        <f t="shared" si="245"/>
        <v>7+ yrs</v>
      </c>
      <c r="K3910">
        <f t="shared" ca="1" si="247"/>
        <v>8</v>
      </c>
      <c r="L3910" t="s">
        <v>19</v>
      </c>
      <c r="M3910">
        <v>0</v>
      </c>
      <c r="N3910">
        <v>0</v>
      </c>
      <c r="O3910">
        <v>1</v>
      </c>
      <c r="P3910">
        <v>0</v>
      </c>
      <c r="Q3910">
        <v>1</v>
      </c>
      <c r="R3910">
        <f>SUM(M3910:N3910:O3910:P3910:Q3910)</f>
        <v>2</v>
      </c>
      <c r="S3910" s="1">
        <v>149183</v>
      </c>
      <c r="T3910" s="1" t="str">
        <f t="shared" si="246"/>
        <v>High</v>
      </c>
      <c r="U3910">
        <v>8</v>
      </c>
      <c r="V3910">
        <v>2024</v>
      </c>
      <c r="W3910" t="s">
        <v>28</v>
      </c>
      <c r="X3910">
        <v>7</v>
      </c>
    </row>
    <row r="3911" spans="1:24" x14ac:dyDescent="0.3">
      <c r="A3911">
        <v>3910</v>
      </c>
      <c r="B3911" t="s">
        <v>50</v>
      </c>
      <c r="C3911" t="str">
        <f>_xlfn.XLOOKUP(B3911,Lookup_table!B:B,Lookup_table!C:C)</f>
        <v>AI</v>
      </c>
      <c r="D3911" t="s">
        <v>14</v>
      </c>
      <c r="E3911" t="s">
        <v>32</v>
      </c>
      <c r="F3911" t="s">
        <v>44</v>
      </c>
      <c r="G3911" t="s">
        <v>30</v>
      </c>
      <c r="H3911" t="str">
        <f t="shared" si="244"/>
        <v>Onsite/Hybrid</v>
      </c>
      <c r="I3911" t="s">
        <v>26</v>
      </c>
      <c r="J3911" t="str">
        <f t="shared" si="245"/>
        <v>3-6 yrs</v>
      </c>
      <c r="K3911">
        <f t="shared" ca="1" si="247"/>
        <v>3</v>
      </c>
      <c r="L3911" t="s">
        <v>19</v>
      </c>
      <c r="M3911">
        <v>0</v>
      </c>
      <c r="N3911">
        <v>1</v>
      </c>
      <c r="O3911">
        <v>1</v>
      </c>
      <c r="P3911">
        <v>0</v>
      </c>
      <c r="Q3911">
        <v>1</v>
      </c>
      <c r="R3911">
        <f>SUM(M3911:N3911:O3911:P3911:Q3911)</f>
        <v>3</v>
      </c>
      <c r="S3911" s="1">
        <v>139619</v>
      </c>
      <c r="T3911" s="1" t="str">
        <f t="shared" si="246"/>
        <v>High</v>
      </c>
      <c r="U3911">
        <v>11</v>
      </c>
      <c r="V3911">
        <v>2025</v>
      </c>
      <c r="W3911" t="s">
        <v>28</v>
      </c>
      <c r="X3911">
        <v>7</v>
      </c>
    </row>
    <row r="3912" spans="1:24" x14ac:dyDescent="0.3">
      <c r="A3912">
        <v>3911</v>
      </c>
      <c r="B3912" t="s">
        <v>50</v>
      </c>
      <c r="C3912" t="str">
        <f>_xlfn.XLOOKUP(B3912,Lookup_table!B:B,Lookup_table!C:C)</f>
        <v>AI</v>
      </c>
      <c r="D3912" t="s">
        <v>14</v>
      </c>
      <c r="E3912" t="s">
        <v>15</v>
      </c>
      <c r="F3912" t="s">
        <v>43</v>
      </c>
      <c r="G3912" t="s">
        <v>30</v>
      </c>
      <c r="H3912" t="str">
        <f t="shared" si="244"/>
        <v>Onsite/Hybrid</v>
      </c>
      <c r="I3912" t="s">
        <v>26</v>
      </c>
      <c r="J3912" t="str">
        <f t="shared" si="245"/>
        <v>3-6 yrs</v>
      </c>
      <c r="K3912">
        <f t="shared" ca="1" si="247"/>
        <v>3</v>
      </c>
      <c r="L3912" t="s">
        <v>39</v>
      </c>
      <c r="M3912">
        <v>0</v>
      </c>
      <c r="N3912">
        <v>0</v>
      </c>
      <c r="O3912">
        <v>0</v>
      </c>
      <c r="P3912">
        <v>1</v>
      </c>
      <c r="Q3912">
        <v>1</v>
      </c>
      <c r="R3912">
        <f>SUM(M3912:N3912:O3912:P3912:Q3912)</f>
        <v>2</v>
      </c>
      <c r="S3912" s="1">
        <v>139305</v>
      </c>
      <c r="T3912" s="1" t="str">
        <f t="shared" si="246"/>
        <v>High</v>
      </c>
      <c r="U3912">
        <v>4</v>
      </c>
      <c r="V3912">
        <v>2020</v>
      </c>
      <c r="W3912" t="s">
        <v>28</v>
      </c>
      <c r="X3912">
        <v>7</v>
      </c>
    </row>
    <row r="3913" spans="1:24" x14ac:dyDescent="0.3">
      <c r="A3913">
        <v>3912</v>
      </c>
      <c r="B3913" t="s">
        <v>21</v>
      </c>
      <c r="C3913" t="str">
        <f>_xlfn.XLOOKUP(B3913,Lookup_table!B:B,Lookup_table!C:C)</f>
        <v>AI</v>
      </c>
      <c r="D3913" t="s">
        <v>37</v>
      </c>
      <c r="E3913" t="s">
        <v>42</v>
      </c>
      <c r="F3913" t="s">
        <v>44</v>
      </c>
      <c r="G3913" t="s">
        <v>30</v>
      </c>
      <c r="H3913" t="str">
        <f t="shared" si="244"/>
        <v>Onsite/Hybrid</v>
      </c>
      <c r="I3913" t="s">
        <v>26</v>
      </c>
      <c r="J3913" t="str">
        <f t="shared" si="245"/>
        <v>3-6 yrs</v>
      </c>
      <c r="K3913">
        <f t="shared" ca="1" si="247"/>
        <v>5</v>
      </c>
      <c r="L3913" t="s">
        <v>39</v>
      </c>
      <c r="M3913">
        <v>1</v>
      </c>
      <c r="N3913">
        <v>1</v>
      </c>
      <c r="O3913">
        <v>0</v>
      </c>
      <c r="P3913">
        <v>1</v>
      </c>
      <c r="Q3913">
        <v>0</v>
      </c>
      <c r="R3913">
        <f>SUM(M3913:N3913:O3913:P3913:Q3913)</f>
        <v>3</v>
      </c>
      <c r="S3913" s="1">
        <v>132682</v>
      </c>
      <c r="T3913" s="1" t="str">
        <f t="shared" si="246"/>
        <v>High</v>
      </c>
      <c r="U3913">
        <v>4</v>
      </c>
      <c r="V3913">
        <v>2026</v>
      </c>
      <c r="W3913" t="s">
        <v>20</v>
      </c>
      <c r="X3913">
        <v>2</v>
      </c>
    </row>
    <row r="3914" spans="1:24" x14ac:dyDescent="0.3">
      <c r="A3914">
        <v>3913</v>
      </c>
      <c r="B3914" t="s">
        <v>41</v>
      </c>
      <c r="C3914" t="str">
        <f>_xlfn.XLOOKUP(B3914,Lookup_table!B:B,Lookup_table!C:C)</f>
        <v>Data</v>
      </c>
      <c r="D3914" t="s">
        <v>34</v>
      </c>
      <c r="E3914" t="s">
        <v>42</v>
      </c>
      <c r="F3914" t="s">
        <v>24</v>
      </c>
      <c r="G3914" t="s">
        <v>25</v>
      </c>
      <c r="H3914" t="str">
        <f t="shared" si="244"/>
        <v>Onsite/Hybrid</v>
      </c>
      <c r="I3914" t="s">
        <v>18</v>
      </c>
      <c r="J3914" t="str">
        <f t="shared" si="245"/>
        <v>7+ yrs</v>
      </c>
      <c r="K3914">
        <f t="shared" ca="1" si="247"/>
        <v>7</v>
      </c>
      <c r="L3914" t="s">
        <v>27</v>
      </c>
      <c r="M3914">
        <v>0</v>
      </c>
      <c r="N3914">
        <v>1</v>
      </c>
      <c r="O3914">
        <v>0</v>
      </c>
      <c r="P3914">
        <v>1</v>
      </c>
      <c r="Q3914">
        <v>0</v>
      </c>
      <c r="R3914">
        <f>SUM(M3914:N3914:O3914:P3914:Q3914)</f>
        <v>2</v>
      </c>
      <c r="S3914" s="1">
        <v>116079</v>
      </c>
      <c r="T3914" s="1" t="str">
        <f t="shared" si="246"/>
        <v>Medium</v>
      </c>
      <c r="U3914">
        <v>3</v>
      </c>
      <c r="V3914">
        <v>2020</v>
      </c>
      <c r="W3914" t="s">
        <v>20</v>
      </c>
      <c r="X3914">
        <v>2</v>
      </c>
    </row>
    <row r="3915" spans="1:24" x14ac:dyDescent="0.3">
      <c r="A3915">
        <v>3914</v>
      </c>
      <c r="B3915" t="s">
        <v>31</v>
      </c>
      <c r="C3915" t="str">
        <f>_xlfn.XLOOKUP(B3915,Lookup_table!B:B,Lookup_table!C:C)</f>
        <v>Business</v>
      </c>
      <c r="D3915" t="s">
        <v>37</v>
      </c>
      <c r="E3915" t="s">
        <v>15</v>
      </c>
      <c r="F3915" t="s">
        <v>43</v>
      </c>
      <c r="G3915" t="s">
        <v>30</v>
      </c>
      <c r="H3915" t="str">
        <f t="shared" si="244"/>
        <v>Onsite/Hybrid</v>
      </c>
      <c r="I3915" t="s">
        <v>35</v>
      </c>
      <c r="J3915" t="str">
        <f t="shared" si="245"/>
        <v>0-2 yrs</v>
      </c>
      <c r="K3915">
        <f t="shared" ca="1" si="247"/>
        <v>2</v>
      </c>
      <c r="L3915" t="s">
        <v>27</v>
      </c>
      <c r="M3915">
        <v>0</v>
      </c>
      <c r="N3915">
        <v>1</v>
      </c>
      <c r="O3915">
        <v>1</v>
      </c>
      <c r="P3915">
        <v>0</v>
      </c>
      <c r="Q3915">
        <v>1</v>
      </c>
      <c r="R3915">
        <f>SUM(M3915:N3915:O3915:P3915:Q3915)</f>
        <v>3</v>
      </c>
      <c r="S3915" s="1">
        <v>70955</v>
      </c>
      <c r="T3915" s="1" t="str">
        <f t="shared" si="246"/>
        <v>Medium</v>
      </c>
      <c r="U3915">
        <v>1</v>
      </c>
      <c r="V3915">
        <v>2021</v>
      </c>
      <c r="W3915" t="s">
        <v>20</v>
      </c>
      <c r="X3915">
        <v>2</v>
      </c>
    </row>
    <row r="3916" spans="1:24" x14ac:dyDescent="0.3">
      <c r="A3916">
        <v>3915</v>
      </c>
      <c r="B3916" t="s">
        <v>36</v>
      </c>
      <c r="C3916" t="str">
        <f>_xlfn.XLOOKUP(B3916,Lookup_table!B:B,Lookup_table!C:C)</f>
        <v>Data</v>
      </c>
      <c r="D3916" t="s">
        <v>14</v>
      </c>
      <c r="E3916" t="s">
        <v>32</v>
      </c>
      <c r="F3916" t="s">
        <v>29</v>
      </c>
      <c r="G3916" t="s">
        <v>17</v>
      </c>
      <c r="H3916" t="str">
        <f t="shared" si="244"/>
        <v>Remote</v>
      </c>
      <c r="I3916" t="s">
        <v>26</v>
      </c>
      <c r="J3916" t="str">
        <f t="shared" si="245"/>
        <v>3-6 yrs</v>
      </c>
      <c r="K3916">
        <f t="shared" ca="1" si="247"/>
        <v>4</v>
      </c>
      <c r="L3916" t="s">
        <v>27</v>
      </c>
      <c r="M3916">
        <v>1</v>
      </c>
      <c r="N3916">
        <v>1</v>
      </c>
      <c r="O3916">
        <v>1</v>
      </c>
      <c r="P3916">
        <v>0</v>
      </c>
      <c r="Q3916">
        <v>0</v>
      </c>
      <c r="R3916">
        <f>SUM(M3916:N3916:O3916:P3916:Q3916)</f>
        <v>3</v>
      </c>
      <c r="S3916" s="1">
        <v>88727</v>
      </c>
      <c r="T3916" s="1" t="str">
        <f t="shared" si="246"/>
        <v>Medium</v>
      </c>
      <c r="U3916">
        <v>12</v>
      </c>
      <c r="V3916">
        <v>2022</v>
      </c>
      <c r="W3916" t="s">
        <v>20</v>
      </c>
      <c r="X3916">
        <v>6</v>
      </c>
    </row>
    <row r="3917" spans="1:24" x14ac:dyDescent="0.3">
      <c r="A3917">
        <v>3916</v>
      </c>
      <c r="B3917" t="s">
        <v>21</v>
      </c>
      <c r="C3917" t="str">
        <f>_xlfn.XLOOKUP(B3917,Lookup_table!B:B,Lookup_table!C:C)</f>
        <v>AI</v>
      </c>
      <c r="D3917" t="s">
        <v>37</v>
      </c>
      <c r="E3917" t="s">
        <v>32</v>
      </c>
      <c r="F3917" t="s">
        <v>16</v>
      </c>
      <c r="G3917" t="s">
        <v>17</v>
      </c>
      <c r="H3917" t="str">
        <f t="shared" si="244"/>
        <v>Remote</v>
      </c>
      <c r="I3917" t="s">
        <v>18</v>
      </c>
      <c r="J3917" t="str">
        <f t="shared" si="245"/>
        <v>7+ yrs</v>
      </c>
      <c r="K3917">
        <f t="shared" ca="1" si="247"/>
        <v>12</v>
      </c>
      <c r="L3917" t="s">
        <v>19</v>
      </c>
      <c r="M3917">
        <v>0</v>
      </c>
      <c r="N3917">
        <v>1</v>
      </c>
      <c r="O3917">
        <v>1</v>
      </c>
      <c r="P3917">
        <v>1</v>
      </c>
      <c r="Q3917">
        <v>0</v>
      </c>
      <c r="R3917">
        <f>SUM(M3917:N3917:O3917:P3917:Q3917)</f>
        <v>3</v>
      </c>
      <c r="S3917" s="1">
        <v>171786</v>
      </c>
      <c r="T3917" s="1" t="str">
        <f t="shared" si="246"/>
        <v>High</v>
      </c>
      <c r="U3917">
        <v>4</v>
      </c>
      <c r="V3917">
        <v>2025</v>
      </c>
      <c r="W3917" t="s">
        <v>28</v>
      </c>
      <c r="X3917">
        <v>1</v>
      </c>
    </row>
    <row r="3918" spans="1:24" x14ac:dyDescent="0.3">
      <c r="A3918">
        <v>3917</v>
      </c>
      <c r="B3918" t="s">
        <v>36</v>
      </c>
      <c r="C3918" t="str">
        <f>_xlfn.XLOOKUP(B3918,Lookup_table!B:B,Lookup_table!C:C)</f>
        <v>Data</v>
      </c>
      <c r="D3918" t="s">
        <v>22</v>
      </c>
      <c r="E3918" t="s">
        <v>42</v>
      </c>
      <c r="F3918" t="s">
        <v>51</v>
      </c>
      <c r="G3918" t="s">
        <v>30</v>
      </c>
      <c r="H3918" t="str">
        <f t="shared" si="244"/>
        <v>Onsite/Hybrid</v>
      </c>
      <c r="I3918" t="s">
        <v>26</v>
      </c>
      <c r="J3918" t="str">
        <f t="shared" si="245"/>
        <v>3-6 yrs</v>
      </c>
      <c r="K3918">
        <f t="shared" ca="1" si="247"/>
        <v>3</v>
      </c>
      <c r="L3918" t="s">
        <v>39</v>
      </c>
      <c r="M3918">
        <v>1</v>
      </c>
      <c r="N3918">
        <v>0</v>
      </c>
      <c r="O3918">
        <v>0</v>
      </c>
      <c r="P3918">
        <v>1</v>
      </c>
      <c r="Q3918">
        <v>0</v>
      </c>
      <c r="R3918">
        <f>SUM(M3918:N3918:O3918:P3918:Q3918)</f>
        <v>2</v>
      </c>
      <c r="S3918" s="1">
        <v>106452</v>
      </c>
      <c r="T3918" s="1" t="str">
        <f t="shared" si="246"/>
        <v>Medium</v>
      </c>
      <c r="U3918">
        <v>4</v>
      </c>
      <c r="V3918">
        <v>2020</v>
      </c>
      <c r="W3918" t="s">
        <v>20</v>
      </c>
      <c r="X3918">
        <v>4</v>
      </c>
    </row>
    <row r="3919" spans="1:24" x14ac:dyDescent="0.3">
      <c r="A3919">
        <v>3918</v>
      </c>
      <c r="B3919" t="s">
        <v>31</v>
      </c>
      <c r="C3919" t="str">
        <f>_xlfn.XLOOKUP(B3919,Lookup_table!B:B,Lookup_table!C:C)</f>
        <v>Business</v>
      </c>
      <c r="D3919" t="s">
        <v>14</v>
      </c>
      <c r="E3919" t="s">
        <v>23</v>
      </c>
      <c r="F3919" t="s">
        <v>29</v>
      </c>
      <c r="G3919" t="s">
        <v>30</v>
      </c>
      <c r="H3919" t="str">
        <f t="shared" si="244"/>
        <v>Onsite/Hybrid</v>
      </c>
      <c r="I3919" t="s">
        <v>18</v>
      </c>
      <c r="J3919" t="str">
        <f t="shared" si="245"/>
        <v>7+ yrs</v>
      </c>
      <c r="K3919">
        <f t="shared" ca="1" si="247"/>
        <v>14</v>
      </c>
      <c r="L3919" t="s">
        <v>39</v>
      </c>
      <c r="M3919">
        <v>0</v>
      </c>
      <c r="N3919">
        <v>0</v>
      </c>
      <c r="O3919">
        <v>1</v>
      </c>
      <c r="P3919">
        <v>1</v>
      </c>
      <c r="Q3919">
        <v>0</v>
      </c>
      <c r="R3919">
        <f>SUM(M3919:N3919:O3919:P3919:Q3919)</f>
        <v>2</v>
      </c>
      <c r="S3919" s="1">
        <v>131267</v>
      </c>
      <c r="T3919" s="1" t="str">
        <f t="shared" si="246"/>
        <v>High</v>
      </c>
      <c r="U3919">
        <v>1</v>
      </c>
      <c r="V3919">
        <v>2023</v>
      </c>
      <c r="W3919" t="s">
        <v>28</v>
      </c>
      <c r="X3919">
        <v>4</v>
      </c>
    </row>
    <row r="3920" spans="1:24" x14ac:dyDescent="0.3">
      <c r="A3920">
        <v>3919</v>
      </c>
      <c r="B3920" t="s">
        <v>21</v>
      </c>
      <c r="C3920" t="str">
        <f>_xlfn.XLOOKUP(B3920,Lookup_table!B:B,Lookup_table!C:C)</f>
        <v>AI</v>
      </c>
      <c r="D3920" t="s">
        <v>34</v>
      </c>
      <c r="E3920" t="s">
        <v>42</v>
      </c>
      <c r="F3920" t="s">
        <v>24</v>
      </c>
      <c r="G3920" t="s">
        <v>17</v>
      </c>
      <c r="H3920" t="str">
        <f t="shared" si="244"/>
        <v>Remote</v>
      </c>
      <c r="I3920" t="s">
        <v>18</v>
      </c>
      <c r="J3920" t="str">
        <f t="shared" si="245"/>
        <v>7+ yrs</v>
      </c>
      <c r="K3920">
        <f t="shared" ca="1" si="247"/>
        <v>7</v>
      </c>
      <c r="L3920" t="s">
        <v>39</v>
      </c>
      <c r="M3920">
        <v>0</v>
      </c>
      <c r="N3920">
        <v>1</v>
      </c>
      <c r="O3920">
        <v>0</v>
      </c>
      <c r="P3920">
        <v>1</v>
      </c>
      <c r="Q3920">
        <v>0</v>
      </c>
      <c r="R3920">
        <f>SUM(M3920:N3920:O3920:P3920:Q3920)</f>
        <v>2</v>
      </c>
      <c r="S3920" s="1">
        <v>154970</v>
      </c>
      <c r="T3920" s="1" t="str">
        <f t="shared" si="246"/>
        <v>High</v>
      </c>
      <c r="U3920">
        <v>12</v>
      </c>
      <c r="V3920">
        <v>2024</v>
      </c>
      <c r="W3920" t="s">
        <v>28</v>
      </c>
      <c r="X3920">
        <v>8</v>
      </c>
    </row>
    <row r="3921" spans="1:24" x14ac:dyDescent="0.3">
      <c r="A3921">
        <v>3920</v>
      </c>
      <c r="B3921" t="s">
        <v>21</v>
      </c>
      <c r="C3921" t="str">
        <f>_xlfn.XLOOKUP(B3921,Lookup_table!B:B,Lookup_table!C:C)</f>
        <v>AI</v>
      </c>
      <c r="D3921" t="s">
        <v>22</v>
      </c>
      <c r="E3921" t="s">
        <v>15</v>
      </c>
      <c r="F3921" t="s">
        <v>24</v>
      </c>
      <c r="G3921" t="s">
        <v>17</v>
      </c>
      <c r="H3921" t="str">
        <f t="shared" si="244"/>
        <v>Remote</v>
      </c>
      <c r="I3921" t="s">
        <v>35</v>
      </c>
      <c r="J3921" t="str">
        <f t="shared" si="245"/>
        <v>0-2 yrs</v>
      </c>
      <c r="K3921">
        <f t="shared" ca="1" si="247"/>
        <v>0</v>
      </c>
      <c r="L3921" t="s">
        <v>19</v>
      </c>
      <c r="M3921">
        <v>1</v>
      </c>
      <c r="N3921">
        <v>1</v>
      </c>
      <c r="O3921">
        <v>1</v>
      </c>
      <c r="P3921">
        <v>1</v>
      </c>
      <c r="Q3921">
        <v>0</v>
      </c>
      <c r="R3921">
        <f>SUM(M3921:N3921:O3921:P3921:Q3921)</f>
        <v>4</v>
      </c>
      <c r="S3921" s="1">
        <v>143884</v>
      </c>
      <c r="T3921" s="1" t="str">
        <f t="shared" si="246"/>
        <v>High</v>
      </c>
      <c r="U3921">
        <v>9</v>
      </c>
      <c r="V3921">
        <v>2022</v>
      </c>
      <c r="W3921" t="s">
        <v>28</v>
      </c>
      <c r="X3921">
        <v>2</v>
      </c>
    </row>
    <row r="3922" spans="1:24" x14ac:dyDescent="0.3">
      <c r="A3922">
        <v>3921</v>
      </c>
      <c r="B3922" t="s">
        <v>41</v>
      </c>
      <c r="C3922" t="str">
        <f>_xlfn.XLOOKUP(B3922,Lookup_table!B:B,Lookup_table!C:C)</f>
        <v>Data</v>
      </c>
      <c r="D3922" t="s">
        <v>22</v>
      </c>
      <c r="E3922" t="s">
        <v>23</v>
      </c>
      <c r="F3922" t="s">
        <v>51</v>
      </c>
      <c r="G3922" t="s">
        <v>25</v>
      </c>
      <c r="H3922" t="str">
        <f t="shared" si="244"/>
        <v>Onsite/Hybrid</v>
      </c>
      <c r="I3922" t="s">
        <v>35</v>
      </c>
      <c r="J3922" t="str">
        <f t="shared" si="245"/>
        <v>0-2 yrs</v>
      </c>
      <c r="K3922">
        <f t="shared" ca="1" si="247"/>
        <v>0</v>
      </c>
      <c r="L3922" t="s">
        <v>27</v>
      </c>
      <c r="M3922">
        <v>0</v>
      </c>
      <c r="N3922">
        <v>1</v>
      </c>
      <c r="O3922">
        <v>0</v>
      </c>
      <c r="P3922">
        <v>1</v>
      </c>
      <c r="Q3922">
        <v>1</v>
      </c>
      <c r="R3922">
        <f>SUM(M3922:N3922:O3922:P3922:Q3922)</f>
        <v>3</v>
      </c>
      <c r="S3922" s="1">
        <v>92000</v>
      </c>
      <c r="T3922" s="1" t="str">
        <f t="shared" si="246"/>
        <v>Medium</v>
      </c>
      <c r="U3922">
        <v>4</v>
      </c>
      <c r="V3922">
        <v>2026</v>
      </c>
      <c r="W3922" t="s">
        <v>34</v>
      </c>
      <c r="X3922">
        <v>1</v>
      </c>
    </row>
    <row r="3923" spans="1:24" x14ac:dyDescent="0.3">
      <c r="A3923">
        <v>3922</v>
      </c>
      <c r="B3923" t="s">
        <v>50</v>
      </c>
      <c r="C3923" t="str">
        <f>_xlfn.XLOOKUP(B3923,Lookup_table!B:B,Lookup_table!C:C)</f>
        <v>AI</v>
      </c>
      <c r="D3923" t="s">
        <v>34</v>
      </c>
      <c r="E3923" t="s">
        <v>15</v>
      </c>
      <c r="F3923" t="s">
        <v>43</v>
      </c>
      <c r="G3923" t="s">
        <v>17</v>
      </c>
      <c r="H3923" t="str">
        <f t="shared" si="244"/>
        <v>Remote</v>
      </c>
      <c r="I3923" t="s">
        <v>26</v>
      </c>
      <c r="J3923" t="str">
        <f t="shared" si="245"/>
        <v>3-6 yrs</v>
      </c>
      <c r="K3923">
        <f t="shared" ca="1" si="247"/>
        <v>4</v>
      </c>
      <c r="L3923" t="s">
        <v>19</v>
      </c>
      <c r="M3923">
        <v>0</v>
      </c>
      <c r="N3923">
        <v>0</v>
      </c>
      <c r="O3923">
        <v>1</v>
      </c>
      <c r="P3923">
        <v>1</v>
      </c>
      <c r="Q3923">
        <v>1</v>
      </c>
      <c r="R3923">
        <f>SUM(M3923:N3923:O3923:P3923:Q3923)</f>
        <v>3</v>
      </c>
      <c r="S3923" s="1">
        <v>154590</v>
      </c>
      <c r="T3923" s="1" t="str">
        <f t="shared" si="246"/>
        <v>High</v>
      </c>
      <c r="U3923">
        <v>2</v>
      </c>
      <c r="V3923">
        <v>2022</v>
      </c>
      <c r="W3923" t="s">
        <v>28</v>
      </c>
      <c r="X3923">
        <v>2</v>
      </c>
    </row>
    <row r="3924" spans="1:24" x14ac:dyDescent="0.3">
      <c r="A3924">
        <v>3923</v>
      </c>
      <c r="B3924" t="s">
        <v>31</v>
      </c>
      <c r="C3924" t="str">
        <f>_xlfn.XLOOKUP(B3924,Lookup_table!B:B,Lookup_table!C:C)</f>
        <v>Business</v>
      </c>
      <c r="D3924" t="s">
        <v>14</v>
      </c>
      <c r="E3924" t="s">
        <v>38</v>
      </c>
      <c r="F3924" t="s">
        <v>24</v>
      </c>
      <c r="G3924" t="s">
        <v>25</v>
      </c>
      <c r="H3924" t="str">
        <f t="shared" si="244"/>
        <v>Onsite/Hybrid</v>
      </c>
      <c r="I3924" t="s">
        <v>26</v>
      </c>
      <c r="J3924" t="str">
        <f t="shared" si="245"/>
        <v>3-6 yrs</v>
      </c>
      <c r="K3924">
        <f t="shared" ca="1" si="247"/>
        <v>3</v>
      </c>
      <c r="L3924" t="s">
        <v>27</v>
      </c>
      <c r="M3924">
        <v>0</v>
      </c>
      <c r="N3924">
        <v>0</v>
      </c>
      <c r="O3924">
        <v>0</v>
      </c>
      <c r="P3924">
        <v>0</v>
      </c>
      <c r="Q3924">
        <v>1</v>
      </c>
      <c r="R3924">
        <f>SUM(M3924:N3924:O3924:P3924:Q3924)</f>
        <v>1</v>
      </c>
      <c r="S3924" s="1">
        <v>85381</v>
      </c>
      <c r="T3924" s="1" t="str">
        <f t="shared" si="246"/>
        <v>Medium</v>
      </c>
      <c r="U3924">
        <v>4</v>
      </c>
      <c r="V3924">
        <v>2020</v>
      </c>
      <c r="W3924" t="s">
        <v>20</v>
      </c>
      <c r="X3924">
        <v>1</v>
      </c>
    </row>
    <row r="3925" spans="1:24" x14ac:dyDescent="0.3">
      <c r="A3925">
        <v>3924</v>
      </c>
      <c r="B3925" t="s">
        <v>41</v>
      </c>
      <c r="C3925" t="str">
        <f>_xlfn.XLOOKUP(B3925,Lookup_table!B:B,Lookup_table!C:C)</f>
        <v>Data</v>
      </c>
      <c r="D3925" t="s">
        <v>37</v>
      </c>
      <c r="E3925" t="s">
        <v>38</v>
      </c>
      <c r="F3925" t="s">
        <v>24</v>
      </c>
      <c r="G3925" t="s">
        <v>30</v>
      </c>
      <c r="H3925" t="str">
        <f t="shared" si="244"/>
        <v>Onsite/Hybrid</v>
      </c>
      <c r="I3925" t="s">
        <v>18</v>
      </c>
      <c r="J3925" t="str">
        <f t="shared" si="245"/>
        <v>7+ yrs</v>
      </c>
      <c r="K3925">
        <f t="shared" ca="1" si="247"/>
        <v>8</v>
      </c>
      <c r="L3925" t="s">
        <v>39</v>
      </c>
      <c r="M3925">
        <v>0</v>
      </c>
      <c r="N3925">
        <v>0</v>
      </c>
      <c r="O3925">
        <v>0</v>
      </c>
      <c r="P3925">
        <v>0</v>
      </c>
      <c r="Q3925">
        <v>1</v>
      </c>
      <c r="R3925">
        <f>SUM(M3925:N3925:O3925:P3925:Q3925)</f>
        <v>1</v>
      </c>
      <c r="S3925" s="1">
        <v>109044</v>
      </c>
      <c r="T3925" s="1" t="str">
        <f t="shared" si="246"/>
        <v>Medium</v>
      </c>
      <c r="U3925">
        <v>2</v>
      </c>
      <c r="V3925">
        <v>2025</v>
      </c>
      <c r="W3925" t="s">
        <v>20</v>
      </c>
      <c r="X3925">
        <v>6</v>
      </c>
    </row>
    <row r="3926" spans="1:24" x14ac:dyDescent="0.3">
      <c r="A3926">
        <v>3925</v>
      </c>
      <c r="B3926" t="s">
        <v>31</v>
      </c>
      <c r="C3926" t="str">
        <f>_xlfn.XLOOKUP(B3926,Lookup_table!B:B,Lookup_table!C:C)</f>
        <v>Business</v>
      </c>
      <c r="D3926" t="s">
        <v>37</v>
      </c>
      <c r="E3926" t="s">
        <v>40</v>
      </c>
      <c r="F3926" t="s">
        <v>29</v>
      </c>
      <c r="G3926" t="s">
        <v>25</v>
      </c>
      <c r="H3926" t="str">
        <f t="shared" si="244"/>
        <v>Onsite/Hybrid</v>
      </c>
      <c r="I3926" t="s">
        <v>18</v>
      </c>
      <c r="J3926" t="str">
        <f t="shared" si="245"/>
        <v>7+ yrs</v>
      </c>
      <c r="K3926">
        <f t="shared" ca="1" si="247"/>
        <v>9</v>
      </c>
      <c r="L3926" t="s">
        <v>27</v>
      </c>
      <c r="M3926">
        <v>0</v>
      </c>
      <c r="N3926">
        <v>1</v>
      </c>
      <c r="O3926">
        <v>1</v>
      </c>
      <c r="P3926">
        <v>0</v>
      </c>
      <c r="Q3926">
        <v>1</v>
      </c>
      <c r="R3926">
        <f>SUM(M3926:N3926:O3926:P3926:Q3926)</f>
        <v>3</v>
      </c>
      <c r="S3926" s="1">
        <v>120347</v>
      </c>
      <c r="T3926" s="1" t="str">
        <f t="shared" si="246"/>
        <v>High</v>
      </c>
      <c r="U3926">
        <v>10</v>
      </c>
      <c r="V3926">
        <v>2020</v>
      </c>
      <c r="W3926" t="s">
        <v>28</v>
      </c>
      <c r="X3926">
        <v>8</v>
      </c>
    </row>
    <row r="3927" spans="1:24" x14ac:dyDescent="0.3">
      <c r="A3927">
        <v>3926</v>
      </c>
      <c r="B3927" t="s">
        <v>21</v>
      </c>
      <c r="C3927" t="str">
        <f>_xlfn.XLOOKUP(B3927,Lookup_table!B:B,Lookup_table!C:C)</f>
        <v>AI</v>
      </c>
      <c r="D3927" t="s">
        <v>37</v>
      </c>
      <c r="E3927" t="s">
        <v>23</v>
      </c>
      <c r="F3927" t="s">
        <v>43</v>
      </c>
      <c r="G3927" t="s">
        <v>25</v>
      </c>
      <c r="H3927" t="str">
        <f t="shared" si="244"/>
        <v>Onsite/Hybrid</v>
      </c>
      <c r="I3927" t="s">
        <v>35</v>
      </c>
      <c r="J3927" t="str">
        <f t="shared" si="245"/>
        <v>0-2 yrs</v>
      </c>
      <c r="K3927">
        <f t="shared" ca="1" si="247"/>
        <v>2</v>
      </c>
      <c r="L3927" t="s">
        <v>19</v>
      </c>
      <c r="M3927">
        <v>1</v>
      </c>
      <c r="N3927">
        <v>0</v>
      </c>
      <c r="O3927">
        <v>1</v>
      </c>
      <c r="P3927">
        <v>1</v>
      </c>
      <c r="Q3927">
        <v>0</v>
      </c>
      <c r="R3927">
        <f>SUM(M3927:N3927:O3927:P3927:Q3927)</f>
        <v>3</v>
      </c>
      <c r="S3927" s="1">
        <v>116725</v>
      </c>
      <c r="T3927" s="1" t="str">
        <f t="shared" si="246"/>
        <v>Medium</v>
      </c>
      <c r="U3927">
        <v>3</v>
      </c>
      <c r="V3927">
        <v>2026</v>
      </c>
      <c r="W3927" t="s">
        <v>28</v>
      </c>
      <c r="X3927">
        <v>3</v>
      </c>
    </row>
    <row r="3928" spans="1:24" x14ac:dyDescent="0.3">
      <c r="A3928">
        <v>3927</v>
      </c>
      <c r="B3928" t="s">
        <v>31</v>
      </c>
      <c r="C3928" t="str">
        <f>_xlfn.XLOOKUP(B3928,Lookup_table!B:B,Lookup_table!C:C)</f>
        <v>Business</v>
      </c>
      <c r="D3928" t="s">
        <v>22</v>
      </c>
      <c r="E3928" t="s">
        <v>32</v>
      </c>
      <c r="F3928" t="s">
        <v>24</v>
      </c>
      <c r="G3928" t="s">
        <v>30</v>
      </c>
      <c r="H3928" t="str">
        <f t="shared" si="244"/>
        <v>Onsite/Hybrid</v>
      </c>
      <c r="I3928" t="s">
        <v>26</v>
      </c>
      <c r="J3928" t="str">
        <f t="shared" si="245"/>
        <v>3-6 yrs</v>
      </c>
      <c r="K3928">
        <f t="shared" ca="1" si="247"/>
        <v>4</v>
      </c>
      <c r="L3928" t="s">
        <v>19</v>
      </c>
      <c r="M3928">
        <v>0</v>
      </c>
      <c r="N3928">
        <v>1</v>
      </c>
      <c r="O3928">
        <v>1</v>
      </c>
      <c r="P3928">
        <v>0</v>
      </c>
      <c r="Q3928">
        <v>1</v>
      </c>
      <c r="R3928">
        <f>SUM(M3928:N3928:O3928:P3928:Q3928)</f>
        <v>3</v>
      </c>
      <c r="S3928" s="1">
        <v>117108</v>
      </c>
      <c r="T3928" s="1" t="str">
        <f t="shared" si="246"/>
        <v>Medium</v>
      </c>
      <c r="U3928">
        <v>3</v>
      </c>
      <c r="V3928">
        <v>2024</v>
      </c>
      <c r="W3928" t="s">
        <v>34</v>
      </c>
      <c r="X3928">
        <v>6</v>
      </c>
    </row>
    <row r="3929" spans="1:24" x14ac:dyDescent="0.3">
      <c r="A3929">
        <v>3928</v>
      </c>
      <c r="B3929" t="s">
        <v>36</v>
      </c>
      <c r="C3929" t="str">
        <f>_xlfn.XLOOKUP(B3929,Lookup_table!B:B,Lookup_table!C:C)</f>
        <v>Data</v>
      </c>
      <c r="D3929" t="s">
        <v>14</v>
      </c>
      <c r="E3929" t="s">
        <v>38</v>
      </c>
      <c r="F3929" t="s">
        <v>16</v>
      </c>
      <c r="G3929" t="s">
        <v>30</v>
      </c>
      <c r="H3929" t="str">
        <f t="shared" si="244"/>
        <v>Onsite/Hybrid</v>
      </c>
      <c r="I3929" t="s">
        <v>35</v>
      </c>
      <c r="J3929" t="str">
        <f t="shared" si="245"/>
        <v>0-2 yrs</v>
      </c>
      <c r="K3929">
        <f t="shared" ca="1" si="247"/>
        <v>0</v>
      </c>
      <c r="L3929" t="s">
        <v>27</v>
      </c>
      <c r="M3929">
        <v>1</v>
      </c>
      <c r="N3929">
        <v>0</v>
      </c>
      <c r="O3929">
        <v>1</v>
      </c>
      <c r="P3929">
        <v>0</v>
      </c>
      <c r="Q3929">
        <v>1</v>
      </c>
      <c r="R3929">
        <f>SUM(M3929:N3929:O3929:P3929:Q3929)</f>
        <v>3</v>
      </c>
      <c r="S3929" s="1">
        <v>70331</v>
      </c>
      <c r="T3929" s="1" t="str">
        <f t="shared" si="246"/>
        <v>Medium</v>
      </c>
      <c r="U3929">
        <v>10</v>
      </c>
      <c r="V3929">
        <v>2022</v>
      </c>
      <c r="W3929" t="s">
        <v>28</v>
      </c>
      <c r="X3929">
        <v>9</v>
      </c>
    </row>
    <row r="3930" spans="1:24" x14ac:dyDescent="0.3">
      <c r="A3930">
        <v>3929</v>
      </c>
      <c r="B3930" t="s">
        <v>21</v>
      </c>
      <c r="C3930" t="str">
        <f>_xlfn.XLOOKUP(B3930,Lookup_table!B:B,Lookup_table!C:C)</f>
        <v>AI</v>
      </c>
      <c r="D3930" t="s">
        <v>22</v>
      </c>
      <c r="E3930" t="s">
        <v>40</v>
      </c>
      <c r="F3930" t="s">
        <v>51</v>
      </c>
      <c r="G3930" t="s">
        <v>17</v>
      </c>
      <c r="H3930" t="str">
        <f t="shared" si="244"/>
        <v>Remote</v>
      </c>
      <c r="I3930" t="s">
        <v>35</v>
      </c>
      <c r="J3930" t="str">
        <f t="shared" si="245"/>
        <v>0-2 yrs</v>
      </c>
      <c r="K3930">
        <f t="shared" ca="1" si="247"/>
        <v>2</v>
      </c>
      <c r="L3930" t="s">
        <v>19</v>
      </c>
      <c r="M3930">
        <v>0</v>
      </c>
      <c r="N3930">
        <v>0</v>
      </c>
      <c r="O3930">
        <v>0</v>
      </c>
      <c r="P3930">
        <v>1</v>
      </c>
      <c r="Q3930">
        <v>1</v>
      </c>
      <c r="R3930">
        <f>SUM(M3930:N3930:O3930:P3930:Q3930)</f>
        <v>2</v>
      </c>
      <c r="S3930" s="1">
        <v>139432</v>
      </c>
      <c r="T3930" s="1" t="str">
        <f t="shared" si="246"/>
        <v>High</v>
      </c>
      <c r="U3930">
        <v>9</v>
      </c>
      <c r="V3930">
        <v>2025</v>
      </c>
      <c r="W3930" t="s">
        <v>20</v>
      </c>
      <c r="X3930">
        <v>5</v>
      </c>
    </row>
    <row r="3931" spans="1:24" x14ac:dyDescent="0.3">
      <c r="A3931">
        <v>3930</v>
      </c>
      <c r="B3931" t="s">
        <v>33</v>
      </c>
      <c r="C3931" t="str">
        <f>_xlfn.XLOOKUP(B3931,Lookup_table!B:B,Lookup_table!C:C)</f>
        <v>Data</v>
      </c>
      <c r="D3931" t="s">
        <v>14</v>
      </c>
      <c r="E3931" t="s">
        <v>42</v>
      </c>
      <c r="F3931" t="s">
        <v>16</v>
      </c>
      <c r="G3931" t="s">
        <v>30</v>
      </c>
      <c r="H3931" t="str">
        <f t="shared" si="244"/>
        <v>Onsite/Hybrid</v>
      </c>
      <c r="I3931" t="s">
        <v>18</v>
      </c>
      <c r="J3931" t="str">
        <f t="shared" si="245"/>
        <v>7+ yrs</v>
      </c>
      <c r="K3931">
        <f t="shared" ca="1" si="247"/>
        <v>14</v>
      </c>
      <c r="L3931" t="s">
        <v>27</v>
      </c>
      <c r="M3931">
        <v>1</v>
      </c>
      <c r="N3931">
        <v>0</v>
      </c>
      <c r="O3931">
        <v>1</v>
      </c>
      <c r="P3931">
        <v>1</v>
      </c>
      <c r="Q3931">
        <v>0</v>
      </c>
      <c r="R3931">
        <f>SUM(M3931:N3931:O3931:P3931:Q3931)</f>
        <v>3</v>
      </c>
      <c r="S3931" s="1">
        <v>131420</v>
      </c>
      <c r="T3931" s="1" t="str">
        <f t="shared" si="246"/>
        <v>High</v>
      </c>
      <c r="U3931">
        <v>9</v>
      </c>
      <c r="V3931">
        <v>2022</v>
      </c>
      <c r="W3931" t="s">
        <v>28</v>
      </c>
      <c r="X3931">
        <v>5</v>
      </c>
    </row>
    <row r="3932" spans="1:24" x14ac:dyDescent="0.3">
      <c r="A3932">
        <v>3931</v>
      </c>
      <c r="B3932" t="s">
        <v>41</v>
      </c>
      <c r="C3932" t="str">
        <f>_xlfn.XLOOKUP(B3932,Lookup_table!B:B,Lookup_table!C:C)</f>
        <v>Data</v>
      </c>
      <c r="D3932" t="s">
        <v>37</v>
      </c>
      <c r="E3932" t="s">
        <v>15</v>
      </c>
      <c r="F3932" t="s">
        <v>43</v>
      </c>
      <c r="G3932" t="s">
        <v>30</v>
      </c>
      <c r="H3932" t="str">
        <f t="shared" si="244"/>
        <v>Onsite/Hybrid</v>
      </c>
      <c r="I3932" t="s">
        <v>35</v>
      </c>
      <c r="J3932" t="str">
        <f t="shared" si="245"/>
        <v>0-2 yrs</v>
      </c>
      <c r="K3932">
        <f t="shared" ca="1" si="247"/>
        <v>1</v>
      </c>
      <c r="L3932" t="s">
        <v>39</v>
      </c>
      <c r="M3932">
        <v>1</v>
      </c>
      <c r="N3932">
        <v>1</v>
      </c>
      <c r="O3932">
        <v>1</v>
      </c>
      <c r="P3932">
        <v>1</v>
      </c>
      <c r="Q3932">
        <v>0</v>
      </c>
      <c r="R3932">
        <f>SUM(M3932:N3932:O3932:P3932:Q3932)</f>
        <v>4</v>
      </c>
      <c r="S3932" s="1">
        <v>79294</v>
      </c>
      <c r="T3932" s="1" t="str">
        <f t="shared" si="246"/>
        <v>Medium</v>
      </c>
      <c r="U3932">
        <v>8</v>
      </c>
      <c r="V3932">
        <v>2022</v>
      </c>
      <c r="W3932" t="s">
        <v>28</v>
      </c>
      <c r="X3932">
        <v>3</v>
      </c>
    </row>
    <row r="3933" spans="1:24" x14ac:dyDescent="0.3">
      <c r="A3933">
        <v>3932</v>
      </c>
      <c r="B3933" t="s">
        <v>41</v>
      </c>
      <c r="C3933" t="str">
        <f>_xlfn.XLOOKUP(B3933,Lookup_table!B:B,Lookup_table!C:C)</f>
        <v>Data</v>
      </c>
      <c r="D3933" t="s">
        <v>14</v>
      </c>
      <c r="E3933" t="s">
        <v>40</v>
      </c>
      <c r="F3933" t="s">
        <v>43</v>
      </c>
      <c r="G3933" t="s">
        <v>25</v>
      </c>
      <c r="H3933" t="str">
        <f t="shared" si="244"/>
        <v>Onsite/Hybrid</v>
      </c>
      <c r="I3933" t="s">
        <v>18</v>
      </c>
      <c r="J3933" t="str">
        <f t="shared" si="245"/>
        <v>7+ yrs</v>
      </c>
      <c r="K3933">
        <f t="shared" ca="1" si="247"/>
        <v>15</v>
      </c>
      <c r="L3933" t="s">
        <v>39</v>
      </c>
      <c r="M3933">
        <v>0</v>
      </c>
      <c r="N3933">
        <v>1</v>
      </c>
      <c r="O3933">
        <v>0</v>
      </c>
      <c r="P3933">
        <v>0</v>
      </c>
      <c r="Q3933">
        <v>0</v>
      </c>
      <c r="R3933">
        <f>SUM(M3933:N3933:O3933:P3933:Q3933)</f>
        <v>1</v>
      </c>
      <c r="S3933" s="1">
        <v>99950</v>
      </c>
      <c r="T3933" s="1" t="str">
        <f t="shared" si="246"/>
        <v>Medium</v>
      </c>
      <c r="U3933">
        <v>3</v>
      </c>
      <c r="V3933">
        <v>2024</v>
      </c>
      <c r="W3933" t="s">
        <v>28</v>
      </c>
      <c r="X3933">
        <v>9</v>
      </c>
    </row>
    <row r="3934" spans="1:24" x14ac:dyDescent="0.3">
      <c r="A3934">
        <v>3933</v>
      </c>
      <c r="B3934" t="s">
        <v>21</v>
      </c>
      <c r="C3934" t="str">
        <f>_xlfn.XLOOKUP(B3934,Lookup_table!B:B,Lookup_table!C:C)</f>
        <v>AI</v>
      </c>
      <c r="D3934" t="s">
        <v>14</v>
      </c>
      <c r="E3934" t="s">
        <v>42</v>
      </c>
      <c r="F3934" t="s">
        <v>44</v>
      </c>
      <c r="G3934" t="s">
        <v>30</v>
      </c>
      <c r="H3934" t="str">
        <f t="shared" si="244"/>
        <v>Onsite/Hybrid</v>
      </c>
      <c r="I3934" t="s">
        <v>18</v>
      </c>
      <c r="J3934" t="str">
        <f t="shared" si="245"/>
        <v>7+ yrs</v>
      </c>
      <c r="K3934">
        <f t="shared" ca="1" si="247"/>
        <v>14</v>
      </c>
      <c r="L3934" t="s">
        <v>19</v>
      </c>
      <c r="M3934">
        <v>0</v>
      </c>
      <c r="N3934">
        <v>1</v>
      </c>
      <c r="O3934">
        <v>1</v>
      </c>
      <c r="P3934">
        <v>1</v>
      </c>
      <c r="Q3934">
        <v>0</v>
      </c>
      <c r="R3934">
        <f>SUM(M3934:N3934:O3934:P3934:Q3934)</f>
        <v>3</v>
      </c>
      <c r="S3934" s="1">
        <v>174571</v>
      </c>
      <c r="T3934" s="1" t="str">
        <f t="shared" si="246"/>
        <v>High</v>
      </c>
      <c r="U3934">
        <v>6</v>
      </c>
      <c r="V3934">
        <v>2021</v>
      </c>
      <c r="W3934" t="s">
        <v>28</v>
      </c>
      <c r="X3934">
        <v>2</v>
      </c>
    </row>
    <row r="3935" spans="1:24" x14ac:dyDescent="0.3">
      <c r="A3935">
        <v>3934</v>
      </c>
      <c r="B3935" t="s">
        <v>21</v>
      </c>
      <c r="C3935" t="str">
        <f>_xlfn.XLOOKUP(B3935,Lookup_table!B:B,Lookup_table!C:C)</f>
        <v>AI</v>
      </c>
      <c r="D3935" t="s">
        <v>14</v>
      </c>
      <c r="E3935" t="s">
        <v>23</v>
      </c>
      <c r="F3935" t="s">
        <v>51</v>
      </c>
      <c r="G3935" t="s">
        <v>17</v>
      </c>
      <c r="H3935" t="str">
        <f t="shared" si="244"/>
        <v>Remote</v>
      </c>
      <c r="I3935" t="s">
        <v>26</v>
      </c>
      <c r="J3935" t="str">
        <f t="shared" si="245"/>
        <v>3-6 yrs</v>
      </c>
      <c r="K3935">
        <f t="shared" ca="1" si="247"/>
        <v>3</v>
      </c>
      <c r="L3935" t="s">
        <v>39</v>
      </c>
      <c r="M3935">
        <v>0</v>
      </c>
      <c r="N3935">
        <v>1</v>
      </c>
      <c r="O3935">
        <v>1</v>
      </c>
      <c r="P3935">
        <v>1</v>
      </c>
      <c r="Q3935">
        <v>0</v>
      </c>
      <c r="R3935">
        <f>SUM(M3935:N3935:O3935:P3935:Q3935)</f>
        <v>3</v>
      </c>
      <c r="S3935" s="1">
        <v>149980</v>
      </c>
      <c r="T3935" s="1" t="str">
        <f t="shared" si="246"/>
        <v>High</v>
      </c>
      <c r="U3935">
        <v>1</v>
      </c>
      <c r="V3935">
        <v>2025</v>
      </c>
      <c r="W3935" t="s">
        <v>28</v>
      </c>
      <c r="X3935">
        <v>4</v>
      </c>
    </row>
    <row r="3936" spans="1:24" x14ac:dyDescent="0.3">
      <c r="A3936">
        <v>3935</v>
      </c>
      <c r="B3936" t="s">
        <v>36</v>
      </c>
      <c r="C3936" t="str">
        <f>_xlfn.XLOOKUP(B3936,Lookup_table!B:B,Lookup_table!C:C)</f>
        <v>Data</v>
      </c>
      <c r="D3936" t="s">
        <v>14</v>
      </c>
      <c r="E3936" t="s">
        <v>40</v>
      </c>
      <c r="F3936" t="s">
        <v>43</v>
      </c>
      <c r="G3936" t="s">
        <v>25</v>
      </c>
      <c r="H3936" t="str">
        <f t="shared" si="244"/>
        <v>Onsite/Hybrid</v>
      </c>
      <c r="I3936" t="s">
        <v>26</v>
      </c>
      <c r="J3936" t="str">
        <f t="shared" si="245"/>
        <v>3-6 yrs</v>
      </c>
      <c r="K3936">
        <f t="shared" ca="1" si="247"/>
        <v>3</v>
      </c>
      <c r="L3936" t="s">
        <v>19</v>
      </c>
      <c r="M3936">
        <v>1</v>
      </c>
      <c r="N3936">
        <v>1</v>
      </c>
      <c r="O3936">
        <v>1</v>
      </c>
      <c r="P3936">
        <v>0</v>
      </c>
      <c r="Q3936">
        <v>1</v>
      </c>
      <c r="R3936">
        <f>SUM(M3936:N3936:O3936:P3936:Q3936)</f>
        <v>4</v>
      </c>
      <c r="S3936" s="1">
        <v>98889</v>
      </c>
      <c r="T3936" s="1" t="str">
        <f t="shared" si="246"/>
        <v>Medium</v>
      </c>
      <c r="U3936">
        <v>9</v>
      </c>
      <c r="V3936">
        <v>2023</v>
      </c>
      <c r="W3936" t="s">
        <v>34</v>
      </c>
      <c r="X3936">
        <v>4</v>
      </c>
    </row>
    <row r="3937" spans="1:24" x14ac:dyDescent="0.3">
      <c r="A3937">
        <v>3936</v>
      </c>
      <c r="B3937" t="s">
        <v>41</v>
      </c>
      <c r="C3937" t="str">
        <f>_xlfn.XLOOKUP(B3937,Lookup_table!B:B,Lookup_table!C:C)</f>
        <v>Data</v>
      </c>
      <c r="D3937" t="s">
        <v>22</v>
      </c>
      <c r="E3937" t="s">
        <v>32</v>
      </c>
      <c r="F3937" t="s">
        <v>44</v>
      </c>
      <c r="G3937" t="s">
        <v>17</v>
      </c>
      <c r="H3937" t="str">
        <f t="shared" si="244"/>
        <v>Remote</v>
      </c>
      <c r="I3937" t="s">
        <v>35</v>
      </c>
      <c r="J3937" t="str">
        <f t="shared" si="245"/>
        <v>0-2 yrs</v>
      </c>
      <c r="K3937">
        <f t="shared" ca="1" si="247"/>
        <v>0</v>
      </c>
      <c r="L3937" t="s">
        <v>27</v>
      </c>
      <c r="M3937">
        <v>0</v>
      </c>
      <c r="N3937">
        <v>1</v>
      </c>
      <c r="O3937">
        <v>1</v>
      </c>
      <c r="P3937">
        <v>0</v>
      </c>
      <c r="Q3937">
        <v>1</v>
      </c>
      <c r="R3937">
        <f>SUM(M3937:N3937:O3937:P3937:Q3937)</f>
        <v>3</v>
      </c>
      <c r="S3937" s="1">
        <v>95701</v>
      </c>
      <c r="T3937" s="1" t="str">
        <f t="shared" si="246"/>
        <v>Medium</v>
      </c>
      <c r="U3937">
        <v>4</v>
      </c>
      <c r="V3937">
        <v>2022</v>
      </c>
      <c r="W3937" t="s">
        <v>20</v>
      </c>
      <c r="X3937">
        <v>1</v>
      </c>
    </row>
    <row r="3938" spans="1:24" x14ac:dyDescent="0.3">
      <c r="A3938">
        <v>3937</v>
      </c>
      <c r="B3938" t="s">
        <v>50</v>
      </c>
      <c r="C3938" t="str">
        <f>_xlfn.XLOOKUP(B3938,Lookup_table!B:B,Lookup_table!C:C)</f>
        <v>AI</v>
      </c>
      <c r="D3938" t="s">
        <v>22</v>
      </c>
      <c r="E3938" t="s">
        <v>15</v>
      </c>
      <c r="F3938" t="s">
        <v>24</v>
      </c>
      <c r="G3938" t="s">
        <v>17</v>
      </c>
      <c r="H3938" t="str">
        <f t="shared" si="244"/>
        <v>Remote</v>
      </c>
      <c r="I3938" t="s">
        <v>35</v>
      </c>
      <c r="J3938" t="str">
        <f t="shared" si="245"/>
        <v>0-2 yrs</v>
      </c>
      <c r="K3938">
        <f t="shared" ca="1" si="247"/>
        <v>2</v>
      </c>
      <c r="L3938" t="s">
        <v>39</v>
      </c>
      <c r="M3938">
        <v>1</v>
      </c>
      <c r="N3938">
        <v>1</v>
      </c>
      <c r="O3938">
        <v>0</v>
      </c>
      <c r="P3938">
        <v>1</v>
      </c>
      <c r="Q3938">
        <v>1</v>
      </c>
      <c r="R3938">
        <f>SUM(M3938:N3938:O3938:P3938:Q3938)</f>
        <v>4</v>
      </c>
      <c r="S3938" s="1">
        <v>134156</v>
      </c>
      <c r="T3938" s="1" t="str">
        <f t="shared" si="246"/>
        <v>High</v>
      </c>
      <c r="U3938">
        <v>10</v>
      </c>
      <c r="V3938">
        <v>2022</v>
      </c>
      <c r="W3938" t="s">
        <v>34</v>
      </c>
      <c r="X3938">
        <v>6</v>
      </c>
    </row>
    <row r="3939" spans="1:24" x14ac:dyDescent="0.3">
      <c r="A3939">
        <v>3938</v>
      </c>
      <c r="B3939" t="s">
        <v>41</v>
      </c>
      <c r="C3939" t="str">
        <f>_xlfn.XLOOKUP(B3939,Lookup_table!B:B,Lookup_table!C:C)</f>
        <v>Data</v>
      </c>
      <c r="D3939" t="s">
        <v>34</v>
      </c>
      <c r="E3939" t="s">
        <v>23</v>
      </c>
      <c r="F3939" t="s">
        <v>43</v>
      </c>
      <c r="G3939" t="s">
        <v>17</v>
      </c>
      <c r="H3939" t="str">
        <f t="shared" si="244"/>
        <v>Remote</v>
      </c>
      <c r="I3939" t="s">
        <v>35</v>
      </c>
      <c r="J3939" t="str">
        <f t="shared" si="245"/>
        <v>0-2 yrs</v>
      </c>
      <c r="K3939">
        <f t="shared" ca="1" si="247"/>
        <v>0</v>
      </c>
      <c r="L3939" t="s">
        <v>27</v>
      </c>
      <c r="M3939">
        <v>1</v>
      </c>
      <c r="N3939">
        <v>1</v>
      </c>
      <c r="O3939">
        <v>0</v>
      </c>
      <c r="P3939">
        <v>0</v>
      </c>
      <c r="Q3939">
        <v>1</v>
      </c>
      <c r="R3939">
        <f>SUM(M3939:N3939:O3939:P3939:Q3939)</f>
        <v>3</v>
      </c>
      <c r="S3939" s="1">
        <v>60585</v>
      </c>
      <c r="T3939" s="1" t="str">
        <f t="shared" si="246"/>
        <v>Low</v>
      </c>
      <c r="U3939">
        <v>10</v>
      </c>
      <c r="V3939">
        <v>2020</v>
      </c>
      <c r="W3939" t="s">
        <v>20</v>
      </c>
      <c r="X3939">
        <v>3</v>
      </c>
    </row>
    <row r="3940" spans="1:24" x14ac:dyDescent="0.3">
      <c r="A3940">
        <v>3939</v>
      </c>
      <c r="B3940" t="s">
        <v>36</v>
      </c>
      <c r="C3940" t="str">
        <f>_xlfn.XLOOKUP(B3940,Lookup_table!B:B,Lookup_table!C:C)</f>
        <v>Data</v>
      </c>
      <c r="D3940" t="s">
        <v>22</v>
      </c>
      <c r="E3940" t="s">
        <v>32</v>
      </c>
      <c r="F3940" t="s">
        <v>51</v>
      </c>
      <c r="G3940" t="s">
        <v>25</v>
      </c>
      <c r="H3940" t="str">
        <f t="shared" si="244"/>
        <v>Onsite/Hybrid</v>
      </c>
      <c r="I3940" t="s">
        <v>35</v>
      </c>
      <c r="J3940" t="str">
        <f t="shared" si="245"/>
        <v>0-2 yrs</v>
      </c>
      <c r="K3940">
        <f t="shared" ca="1" si="247"/>
        <v>2</v>
      </c>
      <c r="L3940" t="s">
        <v>19</v>
      </c>
      <c r="M3940">
        <v>1</v>
      </c>
      <c r="N3940">
        <v>0</v>
      </c>
      <c r="O3940">
        <v>0</v>
      </c>
      <c r="P3940">
        <v>1</v>
      </c>
      <c r="Q3940">
        <v>1</v>
      </c>
      <c r="R3940">
        <f>SUM(M3940:N3940:O3940:P3940:Q3940)</f>
        <v>3</v>
      </c>
      <c r="S3940" s="1">
        <v>99211</v>
      </c>
      <c r="T3940" s="1" t="str">
        <f t="shared" si="246"/>
        <v>Medium</v>
      </c>
      <c r="U3940">
        <v>11</v>
      </c>
      <c r="V3940">
        <v>2026</v>
      </c>
      <c r="W3940" t="s">
        <v>28</v>
      </c>
      <c r="X3940">
        <v>8</v>
      </c>
    </row>
    <row r="3941" spans="1:24" x14ac:dyDescent="0.3">
      <c r="A3941">
        <v>3940</v>
      </c>
      <c r="B3941" t="s">
        <v>41</v>
      </c>
      <c r="C3941" t="str">
        <f>_xlfn.XLOOKUP(B3941,Lookup_table!B:B,Lookup_table!C:C)</f>
        <v>Data</v>
      </c>
      <c r="D3941" t="s">
        <v>37</v>
      </c>
      <c r="E3941" t="s">
        <v>32</v>
      </c>
      <c r="F3941" t="s">
        <v>51</v>
      </c>
      <c r="G3941" t="s">
        <v>17</v>
      </c>
      <c r="H3941" t="str">
        <f t="shared" si="244"/>
        <v>Remote</v>
      </c>
      <c r="I3941" t="s">
        <v>26</v>
      </c>
      <c r="J3941" t="str">
        <f t="shared" si="245"/>
        <v>3-6 yrs</v>
      </c>
      <c r="K3941">
        <f t="shared" ca="1" si="247"/>
        <v>3</v>
      </c>
      <c r="L3941" t="s">
        <v>27</v>
      </c>
      <c r="M3941">
        <v>1</v>
      </c>
      <c r="N3941">
        <v>1</v>
      </c>
      <c r="O3941">
        <v>1</v>
      </c>
      <c r="P3941">
        <v>1</v>
      </c>
      <c r="Q3941">
        <v>1</v>
      </c>
      <c r="R3941">
        <f>SUM(M3941:N3941:O3941:P3941:Q3941)</f>
        <v>5</v>
      </c>
      <c r="S3941" s="1">
        <v>117406</v>
      </c>
      <c r="T3941" s="1" t="str">
        <f t="shared" si="246"/>
        <v>Medium</v>
      </c>
      <c r="U3941">
        <v>9</v>
      </c>
      <c r="V3941">
        <v>2021</v>
      </c>
      <c r="W3941" t="s">
        <v>28</v>
      </c>
      <c r="X3941">
        <v>3</v>
      </c>
    </row>
    <row r="3942" spans="1:24" x14ac:dyDescent="0.3">
      <c r="A3942">
        <v>3941</v>
      </c>
      <c r="B3942" t="s">
        <v>31</v>
      </c>
      <c r="C3942" t="str">
        <f>_xlfn.XLOOKUP(B3942,Lookup_table!B:B,Lookup_table!C:C)</f>
        <v>Business</v>
      </c>
      <c r="D3942" t="s">
        <v>37</v>
      </c>
      <c r="E3942" t="s">
        <v>42</v>
      </c>
      <c r="F3942" t="s">
        <v>16</v>
      </c>
      <c r="G3942" t="s">
        <v>25</v>
      </c>
      <c r="H3942" t="str">
        <f t="shared" si="244"/>
        <v>Onsite/Hybrid</v>
      </c>
      <c r="I3942" t="s">
        <v>26</v>
      </c>
      <c r="J3942" t="str">
        <f t="shared" si="245"/>
        <v>3-6 yrs</v>
      </c>
      <c r="K3942">
        <f t="shared" ca="1" si="247"/>
        <v>4</v>
      </c>
      <c r="L3942" t="s">
        <v>27</v>
      </c>
      <c r="M3942">
        <v>0</v>
      </c>
      <c r="N3942">
        <v>0</v>
      </c>
      <c r="O3942">
        <v>0</v>
      </c>
      <c r="P3942">
        <v>0</v>
      </c>
      <c r="Q3942">
        <v>1</v>
      </c>
      <c r="R3942">
        <f>SUM(M3942:N3942:O3942:P3942:Q3942)</f>
        <v>1</v>
      </c>
      <c r="S3942" s="1">
        <v>84948</v>
      </c>
      <c r="T3942" s="1" t="str">
        <f t="shared" si="246"/>
        <v>Medium</v>
      </c>
      <c r="U3942">
        <v>1</v>
      </c>
      <c r="V3942">
        <v>2022</v>
      </c>
      <c r="W3942" t="s">
        <v>34</v>
      </c>
      <c r="X3942">
        <v>5</v>
      </c>
    </row>
    <row r="3943" spans="1:24" x14ac:dyDescent="0.3">
      <c r="A3943">
        <v>3942</v>
      </c>
      <c r="B3943" t="s">
        <v>50</v>
      </c>
      <c r="C3943" t="str">
        <f>_xlfn.XLOOKUP(B3943,Lookup_table!B:B,Lookup_table!C:C)</f>
        <v>AI</v>
      </c>
      <c r="D3943" t="s">
        <v>37</v>
      </c>
      <c r="E3943" t="s">
        <v>23</v>
      </c>
      <c r="F3943" t="s">
        <v>51</v>
      </c>
      <c r="G3943" t="s">
        <v>17</v>
      </c>
      <c r="H3943" t="str">
        <f t="shared" si="244"/>
        <v>Remote</v>
      </c>
      <c r="I3943" t="s">
        <v>18</v>
      </c>
      <c r="J3943" t="str">
        <f t="shared" si="245"/>
        <v>7+ yrs</v>
      </c>
      <c r="K3943">
        <f t="shared" ca="1" si="247"/>
        <v>8</v>
      </c>
      <c r="L3943" t="s">
        <v>27</v>
      </c>
      <c r="M3943">
        <v>0</v>
      </c>
      <c r="N3943">
        <v>0</v>
      </c>
      <c r="O3943">
        <v>0</v>
      </c>
      <c r="P3943">
        <v>0</v>
      </c>
      <c r="Q3943">
        <v>0</v>
      </c>
      <c r="R3943">
        <f>SUM(M3943:N3943:O3943:P3943:Q3943)</f>
        <v>0</v>
      </c>
      <c r="S3943" s="1">
        <v>140932</v>
      </c>
      <c r="T3943" s="1" t="str">
        <f t="shared" si="246"/>
        <v>High</v>
      </c>
      <c r="U3943">
        <v>12</v>
      </c>
      <c r="V3943">
        <v>2025</v>
      </c>
      <c r="W3943" t="s">
        <v>34</v>
      </c>
      <c r="X3943">
        <v>2</v>
      </c>
    </row>
    <row r="3944" spans="1:24" x14ac:dyDescent="0.3">
      <c r="A3944">
        <v>3943</v>
      </c>
      <c r="B3944" t="s">
        <v>31</v>
      </c>
      <c r="C3944" t="str">
        <f>_xlfn.XLOOKUP(B3944,Lookup_table!B:B,Lookup_table!C:C)</f>
        <v>Business</v>
      </c>
      <c r="D3944" t="s">
        <v>14</v>
      </c>
      <c r="E3944" t="s">
        <v>40</v>
      </c>
      <c r="F3944" t="s">
        <v>24</v>
      </c>
      <c r="G3944" t="s">
        <v>17</v>
      </c>
      <c r="H3944" t="str">
        <f t="shared" si="244"/>
        <v>Remote</v>
      </c>
      <c r="I3944" t="s">
        <v>26</v>
      </c>
      <c r="J3944" t="str">
        <f t="shared" si="245"/>
        <v>3-6 yrs</v>
      </c>
      <c r="K3944">
        <f t="shared" ca="1" si="247"/>
        <v>6</v>
      </c>
      <c r="L3944" t="s">
        <v>39</v>
      </c>
      <c r="M3944">
        <v>1</v>
      </c>
      <c r="N3944">
        <v>0</v>
      </c>
      <c r="O3944">
        <v>1</v>
      </c>
      <c r="P3944">
        <v>1</v>
      </c>
      <c r="Q3944">
        <v>1</v>
      </c>
      <c r="R3944">
        <f>SUM(M3944:N3944:O3944:P3944:Q3944)</f>
        <v>4</v>
      </c>
      <c r="S3944" s="1">
        <v>116473</v>
      </c>
      <c r="T3944" s="1" t="str">
        <f t="shared" si="246"/>
        <v>Medium</v>
      </c>
      <c r="U3944">
        <v>7</v>
      </c>
      <c r="V3944">
        <v>2021</v>
      </c>
      <c r="W3944" t="s">
        <v>28</v>
      </c>
      <c r="X3944">
        <v>7</v>
      </c>
    </row>
    <row r="3945" spans="1:24" x14ac:dyDescent="0.3">
      <c r="A3945">
        <v>3944</v>
      </c>
      <c r="B3945" t="s">
        <v>31</v>
      </c>
      <c r="C3945" t="str">
        <f>_xlfn.XLOOKUP(B3945,Lookup_table!B:B,Lookup_table!C:C)</f>
        <v>Business</v>
      </c>
      <c r="D3945" t="s">
        <v>22</v>
      </c>
      <c r="E3945" t="s">
        <v>38</v>
      </c>
      <c r="F3945" t="s">
        <v>16</v>
      </c>
      <c r="G3945" t="s">
        <v>17</v>
      </c>
      <c r="H3945" t="str">
        <f t="shared" si="244"/>
        <v>Remote</v>
      </c>
      <c r="I3945" t="s">
        <v>26</v>
      </c>
      <c r="J3945" t="str">
        <f t="shared" si="245"/>
        <v>3-6 yrs</v>
      </c>
      <c r="K3945">
        <f t="shared" ca="1" si="247"/>
        <v>6</v>
      </c>
      <c r="L3945" t="s">
        <v>39</v>
      </c>
      <c r="M3945">
        <v>1</v>
      </c>
      <c r="N3945">
        <v>1</v>
      </c>
      <c r="O3945">
        <v>1</v>
      </c>
      <c r="P3945">
        <v>1</v>
      </c>
      <c r="Q3945">
        <v>0</v>
      </c>
      <c r="R3945">
        <f>SUM(M3945:N3945:O3945:P3945:Q3945)</f>
        <v>4</v>
      </c>
      <c r="S3945" s="1">
        <v>124677</v>
      </c>
      <c r="T3945" s="1" t="str">
        <f t="shared" si="246"/>
        <v>High</v>
      </c>
      <c r="U3945">
        <v>11</v>
      </c>
      <c r="V3945">
        <v>2021</v>
      </c>
      <c r="W3945" t="s">
        <v>28</v>
      </c>
      <c r="X3945">
        <v>1</v>
      </c>
    </row>
    <row r="3946" spans="1:24" x14ac:dyDescent="0.3">
      <c r="A3946">
        <v>3945</v>
      </c>
      <c r="B3946" t="s">
        <v>33</v>
      </c>
      <c r="C3946" t="str">
        <f>_xlfn.XLOOKUP(B3946,Lookup_table!B:B,Lookup_table!C:C)</f>
        <v>Data</v>
      </c>
      <c r="D3946" t="s">
        <v>22</v>
      </c>
      <c r="E3946" t="s">
        <v>42</v>
      </c>
      <c r="F3946" t="s">
        <v>16</v>
      </c>
      <c r="G3946" t="s">
        <v>30</v>
      </c>
      <c r="H3946" t="str">
        <f t="shared" si="244"/>
        <v>Onsite/Hybrid</v>
      </c>
      <c r="I3946" t="s">
        <v>18</v>
      </c>
      <c r="J3946" t="str">
        <f t="shared" si="245"/>
        <v>7+ yrs</v>
      </c>
      <c r="K3946">
        <f t="shared" ca="1" si="247"/>
        <v>12</v>
      </c>
      <c r="L3946" t="s">
        <v>39</v>
      </c>
      <c r="M3946">
        <v>1</v>
      </c>
      <c r="N3946">
        <v>1</v>
      </c>
      <c r="O3946">
        <v>0</v>
      </c>
      <c r="P3946">
        <v>0</v>
      </c>
      <c r="Q3946">
        <v>0</v>
      </c>
      <c r="R3946">
        <f>SUM(M3946:N3946:O3946:P3946:Q3946)</f>
        <v>2</v>
      </c>
      <c r="S3946" s="1">
        <v>123962</v>
      </c>
      <c r="T3946" s="1" t="str">
        <f t="shared" si="246"/>
        <v>High</v>
      </c>
      <c r="U3946">
        <v>12</v>
      </c>
      <c r="V3946">
        <v>2026</v>
      </c>
      <c r="W3946" t="s">
        <v>34</v>
      </c>
      <c r="X3946">
        <v>5</v>
      </c>
    </row>
    <row r="3947" spans="1:24" x14ac:dyDescent="0.3">
      <c r="A3947">
        <v>3946</v>
      </c>
      <c r="B3947" t="s">
        <v>21</v>
      </c>
      <c r="C3947" t="str">
        <f>_xlfn.XLOOKUP(B3947,Lookup_table!B:B,Lookup_table!C:C)</f>
        <v>AI</v>
      </c>
      <c r="D3947" t="s">
        <v>22</v>
      </c>
      <c r="E3947" t="s">
        <v>38</v>
      </c>
      <c r="F3947" t="s">
        <v>51</v>
      </c>
      <c r="G3947" t="s">
        <v>25</v>
      </c>
      <c r="H3947" t="str">
        <f t="shared" si="244"/>
        <v>Onsite/Hybrid</v>
      </c>
      <c r="I3947" t="s">
        <v>26</v>
      </c>
      <c r="J3947" t="str">
        <f t="shared" si="245"/>
        <v>3-6 yrs</v>
      </c>
      <c r="K3947">
        <f t="shared" ca="1" si="247"/>
        <v>5</v>
      </c>
      <c r="L3947" t="s">
        <v>39</v>
      </c>
      <c r="M3947">
        <v>0</v>
      </c>
      <c r="N3947">
        <v>0</v>
      </c>
      <c r="O3947">
        <v>0</v>
      </c>
      <c r="P3947">
        <v>0</v>
      </c>
      <c r="Q3947">
        <v>1</v>
      </c>
      <c r="R3947">
        <f>SUM(M3947:N3947:O3947:P3947:Q3947)</f>
        <v>1</v>
      </c>
      <c r="S3947" s="1">
        <v>147675</v>
      </c>
      <c r="T3947" s="1" t="str">
        <f t="shared" si="246"/>
        <v>High</v>
      </c>
      <c r="U3947">
        <v>6</v>
      </c>
      <c r="V3947">
        <v>2025</v>
      </c>
      <c r="W3947" t="s">
        <v>20</v>
      </c>
      <c r="X3947">
        <v>5</v>
      </c>
    </row>
    <row r="3948" spans="1:24" x14ac:dyDescent="0.3">
      <c r="A3948">
        <v>3947</v>
      </c>
      <c r="B3948" t="s">
        <v>50</v>
      </c>
      <c r="C3948" t="str">
        <f>_xlfn.XLOOKUP(B3948,Lookup_table!B:B,Lookup_table!C:C)</f>
        <v>AI</v>
      </c>
      <c r="D3948" t="s">
        <v>34</v>
      </c>
      <c r="E3948" t="s">
        <v>38</v>
      </c>
      <c r="F3948" t="s">
        <v>24</v>
      </c>
      <c r="G3948" t="s">
        <v>17</v>
      </c>
      <c r="H3948" t="str">
        <f t="shared" si="244"/>
        <v>Remote</v>
      </c>
      <c r="I3948" t="s">
        <v>35</v>
      </c>
      <c r="J3948" t="str">
        <f t="shared" si="245"/>
        <v>0-2 yrs</v>
      </c>
      <c r="K3948">
        <f t="shared" ca="1" si="247"/>
        <v>2</v>
      </c>
      <c r="L3948" t="s">
        <v>27</v>
      </c>
      <c r="M3948">
        <v>1</v>
      </c>
      <c r="N3948">
        <v>1</v>
      </c>
      <c r="O3948">
        <v>0</v>
      </c>
      <c r="P3948">
        <v>0</v>
      </c>
      <c r="Q3948">
        <v>0</v>
      </c>
      <c r="R3948">
        <f>SUM(M3948:N3948:O3948:P3948:Q3948)</f>
        <v>2</v>
      </c>
      <c r="S3948" s="1">
        <v>86060</v>
      </c>
      <c r="T3948" s="1" t="str">
        <f t="shared" si="246"/>
        <v>Medium</v>
      </c>
      <c r="U3948">
        <v>9</v>
      </c>
      <c r="V3948">
        <v>2021</v>
      </c>
      <c r="W3948" t="s">
        <v>28</v>
      </c>
      <c r="X3948">
        <v>7</v>
      </c>
    </row>
    <row r="3949" spans="1:24" x14ac:dyDescent="0.3">
      <c r="A3949">
        <v>3948</v>
      </c>
      <c r="B3949" t="s">
        <v>50</v>
      </c>
      <c r="C3949" t="str">
        <f>_xlfn.XLOOKUP(B3949,Lookup_table!B:B,Lookup_table!C:C)</f>
        <v>AI</v>
      </c>
      <c r="D3949" t="s">
        <v>34</v>
      </c>
      <c r="E3949" t="s">
        <v>42</v>
      </c>
      <c r="F3949" t="s">
        <v>44</v>
      </c>
      <c r="G3949" t="s">
        <v>25</v>
      </c>
      <c r="H3949" t="str">
        <f t="shared" si="244"/>
        <v>Onsite/Hybrid</v>
      </c>
      <c r="I3949" t="s">
        <v>18</v>
      </c>
      <c r="J3949" t="str">
        <f t="shared" si="245"/>
        <v>7+ yrs</v>
      </c>
      <c r="K3949">
        <f t="shared" ca="1" si="247"/>
        <v>7</v>
      </c>
      <c r="L3949" t="s">
        <v>39</v>
      </c>
      <c r="M3949">
        <v>0</v>
      </c>
      <c r="N3949">
        <v>0</v>
      </c>
      <c r="O3949">
        <v>0</v>
      </c>
      <c r="P3949">
        <v>1</v>
      </c>
      <c r="Q3949">
        <v>0</v>
      </c>
      <c r="R3949">
        <f>SUM(M3949:N3949:O3949:P3949:Q3949)</f>
        <v>1</v>
      </c>
      <c r="S3949" s="1">
        <v>154412</v>
      </c>
      <c r="T3949" s="1" t="str">
        <f t="shared" si="246"/>
        <v>High</v>
      </c>
      <c r="U3949">
        <v>6</v>
      </c>
      <c r="V3949">
        <v>2024</v>
      </c>
      <c r="W3949" t="s">
        <v>28</v>
      </c>
      <c r="X3949">
        <v>7</v>
      </c>
    </row>
    <row r="3950" spans="1:24" x14ac:dyDescent="0.3">
      <c r="A3950">
        <v>3949</v>
      </c>
      <c r="B3950" t="s">
        <v>21</v>
      </c>
      <c r="C3950" t="str">
        <f>_xlfn.XLOOKUP(B3950,Lookup_table!B:B,Lookup_table!C:C)</f>
        <v>AI</v>
      </c>
      <c r="D3950" t="s">
        <v>34</v>
      </c>
      <c r="E3950" t="s">
        <v>38</v>
      </c>
      <c r="F3950" t="s">
        <v>16</v>
      </c>
      <c r="G3950" t="s">
        <v>30</v>
      </c>
      <c r="H3950" t="str">
        <f t="shared" si="244"/>
        <v>Onsite/Hybrid</v>
      </c>
      <c r="I3950" t="s">
        <v>35</v>
      </c>
      <c r="J3950" t="str">
        <f t="shared" si="245"/>
        <v>0-2 yrs</v>
      </c>
      <c r="K3950">
        <f t="shared" ca="1" si="247"/>
        <v>1</v>
      </c>
      <c r="L3950" t="s">
        <v>27</v>
      </c>
      <c r="M3950">
        <v>0</v>
      </c>
      <c r="N3950">
        <v>1</v>
      </c>
      <c r="O3950">
        <v>0</v>
      </c>
      <c r="P3950">
        <v>0</v>
      </c>
      <c r="Q3950">
        <v>1</v>
      </c>
      <c r="R3950">
        <f>SUM(M3950:N3950:O3950:P3950:Q3950)</f>
        <v>2</v>
      </c>
      <c r="S3950" s="1">
        <v>104106</v>
      </c>
      <c r="T3950" s="1" t="str">
        <f t="shared" si="246"/>
        <v>Medium</v>
      </c>
      <c r="U3950">
        <v>7</v>
      </c>
      <c r="V3950">
        <v>2021</v>
      </c>
      <c r="W3950" t="s">
        <v>28</v>
      </c>
      <c r="X3950">
        <v>8</v>
      </c>
    </row>
    <row r="3951" spans="1:24" x14ac:dyDescent="0.3">
      <c r="A3951">
        <v>3950</v>
      </c>
      <c r="B3951" t="s">
        <v>36</v>
      </c>
      <c r="C3951" t="str">
        <f>_xlfn.XLOOKUP(B3951,Lookup_table!B:B,Lookup_table!C:C)</f>
        <v>Data</v>
      </c>
      <c r="D3951" t="s">
        <v>34</v>
      </c>
      <c r="E3951" t="s">
        <v>23</v>
      </c>
      <c r="F3951" t="s">
        <v>16</v>
      </c>
      <c r="G3951" t="s">
        <v>25</v>
      </c>
      <c r="H3951" t="str">
        <f t="shared" si="244"/>
        <v>Onsite/Hybrid</v>
      </c>
      <c r="I3951" t="s">
        <v>26</v>
      </c>
      <c r="J3951" t="str">
        <f t="shared" si="245"/>
        <v>3-6 yrs</v>
      </c>
      <c r="K3951">
        <f t="shared" ca="1" si="247"/>
        <v>4</v>
      </c>
      <c r="L3951" t="s">
        <v>19</v>
      </c>
      <c r="M3951">
        <v>1</v>
      </c>
      <c r="N3951">
        <v>1</v>
      </c>
      <c r="O3951">
        <v>0</v>
      </c>
      <c r="P3951">
        <v>0</v>
      </c>
      <c r="Q3951">
        <v>0</v>
      </c>
      <c r="R3951">
        <f>SUM(M3951:N3951:O3951:P3951:Q3951)</f>
        <v>2</v>
      </c>
      <c r="S3951" s="1">
        <v>71951</v>
      </c>
      <c r="T3951" s="1" t="str">
        <f t="shared" si="246"/>
        <v>Medium</v>
      </c>
      <c r="U3951">
        <v>3</v>
      </c>
      <c r="V3951">
        <v>2021</v>
      </c>
      <c r="W3951" t="s">
        <v>20</v>
      </c>
      <c r="X3951">
        <v>6</v>
      </c>
    </row>
    <row r="3952" spans="1:24" x14ac:dyDescent="0.3">
      <c r="A3952">
        <v>3951</v>
      </c>
      <c r="B3952" t="s">
        <v>31</v>
      </c>
      <c r="C3952" t="str">
        <f>_xlfn.XLOOKUP(B3952,Lookup_table!B:B,Lookup_table!C:C)</f>
        <v>Business</v>
      </c>
      <c r="D3952" t="s">
        <v>22</v>
      </c>
      <c r="E3952" t="s">
        <v>23</v>
      </c>
      <c r="F3952" t="s">
        <v>24</v>
      </c>
      <c r="G3952" t="s">
        <v>17</v>
      </c>
      <c r="H3952" t="str">
        <f t="shared" si="244"/>
        <v>Remote</v>
      </c>
      <c r="I3952" t="s">
        <v>18</v>
      </c>
      <c r="J3952" t="str">
        <f t="shared" si="245"/>
        <v>7+ yrs</v>
      </c>
      <c r="K3952">
        <f t="shared" ca="1" si="247"/>
        <v>12</v>
      </c>
      <c r="L3952" t="s">
        <v>39</v>
      </c>
      <c r="M3952">
        <v>0</v>
      </c>
      <c r="N3952">
        <v>1</v>
      </c>
      <c r="O3952">
        <v>1</v>
      </c>
      <c r="P3952">
        <v>1</v>
      </c>
      <c r="Q3952">
        <v>1</v>
      </c>
      <c r="R3952">
        <f>SUM(M3952:N3952:O3952:P3952:Q3952)</f>
        <v>4</v>
      </c>
      <c r="S3952" s="1">
        <v>158277</v>
      </c>
      <c r="T3952" s="1" t="str">
        <f t="shared" si="246"/>
        <v>High</v>
      </c>
      <c r="U3952">
        <v>9</v>
      </c>
      <c r="V3952">
        <v>2020</v>
      </c>
      <c r="W3952" t="s">
        <v>28</v>
      </c>
      <c r="X3952">
        <v>7</v>
      </c>
    </row>
    <row r="3953" spans="1:24" x14ac:dyDescent="0.3">
      <c r="A3953">
        <v>3952</v>
      </c>
      <c r="B3953" t="s">
        <v>21</v>
      </c>
      <c r="C3953" t="str">
        <f>_xlfn.XLOOKUP(B3953,Lookup_table!B:B,Lookup_table!C:C)</f>
        <v>AI</v>
      </c>
      <c r="D3953" t="s">
        <v>34</v>
      </c>
      <c r="E3953" t="s">
        <v>38</v>
      </c>
      <c r="F3953" t="s">
        <v>52</v>
      </c>
      <c r="G3953" t="s">
        <v>30</v>
      </c>
      <c r="H3953" t="str">
        <f t="shared" si="244"/>
        <v>Onsite/Hybrid</v>
      </c>
      <c r="I3953" t="s">
        <v>26</v>
      </c>
      <c r="J3953" t="str">
        <f t="shared" si="245"/>
        <v>3-6 yrs</v>
      </c>
      <c r="K3953">
        <f t="shared" ca="1" si="247"/>
        <v>6</v>
      </c>
      <c r="L3953" t="s">
        <v>39</v>
      </c>
      <c r="M3953">
        <v>0</v>
      </c>
      <c r="N3953">
        <v>1</v>
      </c>
      <c r="O3953">
        <v>1</v>
      </c>
      <c r="P3953">
        <v>0</v>
      </c>
      <c r="Q3953">
        <v>0</v>
      </c>
      <c r="R3953">
        <f>SUM(M3953:N3953:O3953:P3953:Q3953)</f>
        <v>2</v>
      </c>
      <c r="S3953" s="1">
        <v>133194</v>
      </c>
      <c r="T3953" s="1" t="str">
        <f t="shared" si="246"/>
        <v>High</v>
      </c>
      <c r="U3953">
        <v>12</v>
      </c>
      <c r="V3953">
        <v>2023</v>
      </c>
      <c r="W3953" t="s">
        <v>34</v>
      </c>
      <c r="X3953">
        <v>4</v>
      </c>
    </row>
    <row r="3954" spans="1:24" x14ac:dyDescent="0.3">
      <c r="A3954">
        <v>3953</v>
      </c>
      <c r="B3954" t="s">
        <v>50</v>
      </c>
      <c r="C3954" t="str">
        <f>_xlfn.XLOOKUP(B3954,Lookup_table!B:B,Lookup_table!C:C)</f>
        <v>AI</v>
      </c>
      <c r="D3954" t="s">
        <v>37</v>
      </c>
      <c r="E3954" t="s">
        <v>38</v>
      </c>
      <c r="F3954" t="s">
        <v>24</v>
      </c>
      <c r="G3954" t="s">
        <v>25</v>
      </c>
      <c r="H3954" t="str">
        <f t="shared" si="244"/>
        <v>Onsite/Hybrid</v>
      </c>
      <c r="I3954" t="s">
        <v>26</v>
      </c>
      <c r="J3954" t="str">
        <f t="shared" si="245"/>
        <v>3-6 yrs</v>
      </c>
      <c r="K3954">
        <f t="shared" ca="1" si="247"/>
        <v>5</v>
      </c>
      <c r="L3954" t="s">
        <v>19</v>
      </c>
      <c r="M3954">
        <v>0</v>
      </c>
      <c r="N3954">
        <v>1</v>
      </c>
      <c r="O3954">
        <v>0</v>
      </c>
      <c r="P3954">
        <v>0</v>
      </c>
      <c r="Q3954">
        <v>0</v>
      </c>
      <c r="R3954">
        <f>SUM(M3954:N3954:O3954:P3954:Q3954)</f>
        <v>1</v>
      </c>
      <c r="S3954" s="1">
        <v>119063</v>
      </c>
      <c r="T3954" s="1" t="str">
        <f t="shared" si="246"/>
        <v>Medium</v>
      </c>
      <c r="U3954">
        <v>6</v>
      </c>
      <c r="V3954">
        <v>2023</v>
      </c>
      <c r="W3954" t="s">
        <v>20</v>
      </c>
      <c r="X3954">
        <v>1</v>
      </c>
    </row>
    <row r="3955" spans="1:24" x14ac:dyDescent="0.3">
      <c r="A3955">
        <v>3954</v>
      </c>
      <c r="B3955" t="s">
        <v>36</v>
      </c>
      <c r="C3955" t="str">
        <f>_xlfn.XLOOKUP(B3955,Lookup_table!B:B,Lookup_table!C:C)</f>
        <v>Data</v>
      </c>
      <c r="D3955" t="s">
        <v>14</v>
      </c>
      <c r="E3955" t="s">
        <v>38</v>
      </c>
      <c r="F3955" t="s">
        <v>52</v>
      </c>
      <c r="G3955" t="s">
        <v>30</v>
      </c>
      <c r="H3955" t="str">
        <f t="shared" si="244"/>
        <v>Onsite/Hybrid</v>
      </c>
      <c r="I3955" t="s">
        <v>18</v>
      </c>
      <c r="J3955" t="str">
        <f t="shared" si="245"/>
        <v>7+ yrs</v>
      </c>
      <c r="K3955">
        <f t="shared" ca="1" si="247"/>
        <v>15</v>
      </c>
      <c r="L3955" t="s">
        <v>19</v>
      </c>
      <c r="M3955">
        <v>1</v>
      </c>
      <c r="N3955">
        <v>0</v>
      </c>
      <c r="O3955">
        <v>1</v>
      </c>
      <c r="P3955">
        <v>0</v>
      </c>
      <c r="Q3955">
        <v>1</v>
      </c>
      <c r="R3955">
        <f>SUM(M3955:N3955:O3955:P3955:Q3955)</f>
        <v>3</v>
      </c>
      <c r="S3955" s="1">
        <v>125967</v>
      </c>
      <c r="T3955" s="1" t="str">
        <f t="shared" si="246"/>
        <v>High</v>
      </c>
      <c r="U3955">
        <v>7</v>
      </c>
      <c r="V3955">
        <v>2023</v>
      </c>
      <c r="W3955" t="s">
        <v>34</v>
      </c>
      <c r="X3955">
        <v>6</v>
      </c>
    </row>
    <row r="3956" spans="1:24" x14ac:dyDescent="0.3">
      <c r="A3956">
        <v>3955</v>
      </c>
      <c r="B3956" t="s">
        <v>50</v>
      </c>
      <c r="C3956" t="str">
        <f>_xlfn.XLOOKUP(B3956,Lookup_table!B:B,Lookup_table!C:C)</f>
        <v>AI</v>
      </c>
      <c r="D3956" t="s">
        <v>14</v>
      </c>
      <c r="E3956" t="s">
        <v>38</v>
      </c>
      <c r="F3956" t="s">
        <v>44</v>
      </c>
      <c r="G3956" t="s">
        <v>17</v>
      </c>
      <c r="H3956" t="str">
        <f t="shared" si="244"/>
        <v>Remote</v>
      </c>
      <c r="I3956" t="s">
        <v>35</v>
      </c>
      <c r="J3956" t="str">
        <f t="shared" si="245"/>
        <v>0-2 yrs</v>
      </c>
      <c r="K3956">
        <f t="shared" ca="1" si="247"/>
        <v>2</v>
      </c>
      <c r="L3956" t="s">
        <v>19</v>
      </c>
      <c r="M3956">
        <v>0</v>
      </c>
      <c r="N3956">
        <v>0</v>
      </c>
      <c r="O3956">
        <v>0</v>
      </c>
      <c r="P3956">
        <v>0</v>
      </c>
      <c r="Q3956">
        <v>0</v>
      </c>
      <c r="R3956">
        <f>SUM(M3956:N3956:O3956:P3956:Q3956)</f>
        <v>0</v>
      </c>
      <c r="S3956" s="1">
        <v>86974</v>
      </c>
      <c r="T3956" s="1" t="str">
        <f t="shared" si="246"/>
        <v>Medium</v>
      </c>
      <c r="U3956">
        <v>2</v>
      </c>
      <c r="V3956">
        <v>2025</v>
      </c>
      <c r="W3956" t="s">
        <v>20</v>
      </c>
      <c r="X3956">
        <v>1</v>
      </c>
    </row>
    <row r="3957" spans="1:24" x14ac:dyDescent="0.3">
      <c r="A3957">
        <v>3956</v>
      </c>
      <c r="B3957" t="s">
        <v>50</v>
      </c>
      <c r="C3957" t="str">
        <f>_xlfn.XLOOKUP(B3957,Lookup_table!B:B,Lookup_table!C:C)</f>
        <v>AI</v>
      </c>
      <c r="D3957" t="s">
        <v>22</v>
      </c>
      <c r="E3957" t="s">
        <v>42</v>
      </c>
      <c r="F3957" t="s">
        <v>51</v>
      </c>
      <c r="G3957" t="s">
        <v>17</v>
      </c>
      <c r="H3957" t="str">
        <f t="shared" si="244"/>
        <v>Remote</v>
      </c>
      <c r="I3957" t="s">
        <v>35</v>
      </c>
      <c r="J3957" t="str">
        <f t="shared" si="245"/>
        <v>0-2 yrs</v>
      </c>
      <c r="K3957">
        <f t="shared" ca="1" si="247"/>
        <v>0</v>
      </c>
      <c r="L3957" t="s">
        <v>39</v>
      </c>
      <c r="M3957">
        <v>0</v>
      </c>
      <c r="N3957">
        <v>1</v>
      </c>
      <c r="O3957">
        <v>0</v>
      </c>
      <c r="P3957">
        <v>0</v>
      </c>
      <c r="Q3957">
        <v>1</v>
      </c>
      <c r="R3957">
        <f>SUM(M3957:N3957:O3957:P3957:Q3957)</f>
        <v>2</v>
      </c>
      <c r="S3957" s="1">
        <v>119742</v>
      </c>
      <c r="T3957" s="1" t="str">
        <f t="shared" si="246"/>
        <v>Medium</v>
      </c>
      <c r="U3957">
        <v>6</v>
      </c>
      <c r="V3957">
        <v>2026</v>
      </c>
      <c r="W3957" t="s">
        <v>28</v>
      </c>
      <c r="X3957">
        <v>8</v>
      </c>
    </row>
    <row r="3958" spans="1:24" x14ac:dyDescent="0.3">
      <c r="A3958">
        <v>3957</v>
      </c>
      <c r="B3958" t="s">
        <v>21</v>
      </c>
      <c r="C3958" t="str">
        <f>_xlfn.XLOOKUP(B3958,Lookup_table!B:B,Lookup_table!C:C)</f>
        <v>AI</v>
      </c>
      <c r="D3958" t="s">
        <v>22</v>
      </c>
      <c r="E3958" t="s">
        <v>23</v>
      </c>
      <c r="F3958" t="s">
        <v>16</v>
      </c>
      <c r="G3958" t="s">
        <v>17</v>
      </c>
      <c r="H3958" t="str">
        <f t="shared" si="244"/>
        <v>Remote</v>
      </c>
      <c r="I3958" t="s">
        <v>26</v>
      </c>
      <c r="J3958" t="str">
        <f t="shared" si="245"/>
        <v>3-6 yrs</v>
      </c>
      <c r="K3958">
        <f t="shared" ca="1" si="247"/>
        <v>6</v>
      </c>
      <c r="L3958" t="s">
        <v>19</v>
      </c>
      <c r="M3958">
        <v>0</v>
      </c>
      <c r="N3958">
        <v>1</v>
      </c>
      <c r="O3958">
        <v>1</v>
      </c>
      <c r="P3958">
        <v>0</v>
      </c>
      <c r="Q3958">
        <v>1</v>
      </c>
      <c r="R3958">
        <f>SUM(M3958:N3958:O3958:P3958:Q3958)</f>
        <v>3</v>
      </c>
      <c r="S3958" s="1">
        <v>156461</v>
      </c>
      <c r="T3958" s="1" t="str">
        <f t="shared" si="246"/>
        <v>High</v>
      </c>
      <c r="U3958">
        <v>9</v>
      </c>
      <c r="V3958">
        <v>2025</v>
      </c>
      <c r="W3958" t="s">
        <v>20</v>
      </c>
      <c r="X3958">
        <v>4</v>
      </c>
    </row>
    <row r="3959" spans="1:24" x14ac:dyDescent="0.3">
      <c r="A3959">
        <v>3958</v>
      </c>
      <c r="B3959" t="s">
        <v>36</v>
      </c>
      <c r="C3959" t="str">
        <f>_xlfn.XLOOKUP(B3959,Lookup_table!B:B,Lookup_table!C:C)</f>
        <v>Data</v>
      </c>
      <c r="D3959" t="s">
        <v>22</v>
      </c>
      <c r="E3959" t="s">
        <v>23</v>
      </c>
      <c r="F3959" t="s">
        <v>24</v>
      </c>
      <c r="G3959" t="s">
        <v>17</v>
      </c>
      <c r="H3959" t="str">
        <f t="shared" si="244"/>
        <v>Remote</v>
      </c>
      <c r="I3959" t="s">
        <v>18</v>
      </c>
      <c r="J3959" t="str">
        <f t="shared" si="245"/>
        <v>7+ yrs</v>
      </c>
      <c r="K3959">
        <f t="shared" ca="1" si="247"/>
        <v>7</v>
      </c>
      <c r="L3959" t="s">
        <v>19</v>
      </c>
      <c r="M3959">
        <v>0</v>
      </c>
      <c r="N3959">
        <v>0</v>
      </c>
      <c r="O3959">
        <v>1</v>
      </c>
      <c r="P3959">
        <v>1</v>
      </c>
      <c r="Q3959">
        <v>0</v>
      </c>
      <c r="R3959">
        <f>SUM(M3959:N3959:O3959:P3959:Q3959)</f>
        <v>2</v>
      </c>
      <c r="S3959" s="1">
        <v>153696</v>
      </c>
      <c r="T3959" s="1" t="str">
        <f t="shared" si="246"/>
        <v>High</v>
      </c>
      <c r="U3959">
        <v>5</v>
      </c>
      <c r="V3959">
        <v>2020</v>
      </c>
      <c r="W3959" t="s">
        <v>28</v>
      </c>
      <c r="X3959">
        <v>7</v>
      </c>
    </row>
    <row r="3960" spans="1:24" x14ac:dyDescent="0.3">
      <c r="A3960">
        <v>3959</v>
      </c>
      <c r="B3960" t="s">
        <v>31</v>
      </c>
      <c r="C3960" t="str">
        <f>_xlfn.XLOOKUP(B3960,Lookup_table!B:B,Lookup_table!C:C)</f>
        <v>Business</v>
      </c>
      <c r="D3960" t="s">
        <v>22</v>
      </c>
      <c r="E3960" t="s">
        <v>40</v>
      </c>
      <c r="F3960" t="s">
        <v>29</v>
      </c>
      <c r="G3960" t="s">
        <v>17</v>
      </c>
      <c r="H3960" t="str">
        <f t="shared" si="244"/>
        <v>Remote</v>
      </c>
      <c r="I3960" t="s">
        <v>26</v>
      </c>
      <c r="J3960" t="str">
        <f t="shared" si="245"/>
        <v>3-6 yrs</v>
      </c>
      <c r="K3960">
        <f t="shared" ca="1" si="247"/>
        <v>6</v>
      </c>
      <c r="L3960" t="s">
        <v>27</v>
      </c>
      <c r="M3960">
        <v>1</v>
      </c>
      <c r="N3960">
        <v>0</v>
      </c>
      <c r="O3960">
        <v>0</v>
      </c>
      <c r="P3960">
        <v>1</v>
      </c>
      <c r="Q3960">
        <v>1</v>
      </c>
      <c r="R3960">
        <f>SUM(M3960:N3960:O3960:P3960:Q3960)</f>
        <v>3</v>
      </c>
      <c r="S3960" s="1">
        <v>122072</v>
      </c>
      <c r="T3960" s="1" t="str">
        <f t="shared" si="246"/>
        <v>High</v>
      </c>
      <c r="U3960">
        <v>3</v>
      </c>
      <c r="V3960">
        <v>2025</v>
      </c>
      <c r="W3960" t="s">
        <v>28</v>
      </c>
      <c r="X3960">
        <v>8</v>
      </c>
    </row>
    <row r="3961" spans="1:24" x14ac:dyDescent="0.3">
      <c r="A3961">
        <v>3960</v>
      </c>
      <c r="B3961" t="s">
        <v>33</v>
      </c>
      <c r="C3961" t="str">
        <f>_xlfn.XLOOKUP(B3961,Lookup_table!B:B,Lookup_table!C:C)</f>
        <v>Data</v>
      </c>
      <c r="D3961" t="s">
        <v>34</v>
      </c>
      <c r="E3961" t="s">
        <v>23</v>
      </c>
      <c r="F3961" t="s">
        <v>24</v>
      </c>
      <c r="G3961" t="s">
        <v>25</v>
      </c>
      <c r="H3961" t="str">
        <f t="shared" si="244"/>
        <v>Onsite/Hybrid</v>
      </c>
      <c r="I3961" t="s">
        <v>26</v>
      </c>
      <c r="J3961" t="str">
        <f t="shared" si="245"/>
        <v>3-6 yrs</v>
      </c>
      <c r="K3961">
        <f t="shared" ca="1" si="247"/>
        <v>4</v>
      </c>
      <c r="L3961" t="s">
        <v>19</v>
      </c>
      <c r="M3961">
        <v>0</v>
      </c>
      <c r="N3961">
        <v>1</v>
      </c>
      <c r="O3961">
        <v>1</v>
      </c>
      <c r="P3961">
        <v>0</v>
      </c>
      <c r="Q3961">
        <v>1</v>
      </c>
      <c r="R3961">
        <f>SUM(M3961:N3961:O3961:P3961:Q3961)</f>
        <v>3</v>
      </c>
      <c r="S3961" s="1">
        <v>104165</v>
      </c>
      <c r="T3961" s="1" t="str">
        <f t="shared" si="246"/>
        <v>Medium</v>
      </c>
      <c r="U3961">
        <v>12</v>
      </c>
      <c r="V3961">
        <v>2025</v>
      </c>
      <c r="W3961" t="s">
        <v>20</v>
      </c>
      <c r="X3961">
        <v>1</v>
      </c>
    </row>
    <row r="3962" spans="1:24" x14ac:dyDescent="0.3">
      <c r="A3962">
        <v>3961</v>
      </c>
      <c r="B3962" t="s">
        <v>41</v>
      </c>
      <c r="C3962" t="str">
        <f>_xlfn.XLOOKUP(B3962,Lookup_table!B:B,Lookup_table!C:C)</f>
        <v>Data</v>
      </c>
      <c r="D3962" t="s">
        <v>22</v>
      </c>
      <c r="E3962" t="s">
        <v>42</v>
      </c>
      <c r="F3962" t="s">
        <v>29</v>
      </c>
      <c r="G3962" t="s">
        <v>25</v>
      </c>
      <c r="H3962" t="str">
        <f t="shared" si="244"/>
        <v>Onsite/Hybrid</v>
      </c>
      <c r="I3962" t="s">
        <v>35</v>
      </c>
      <c r="J3962" t="str">
        <f t="shared" si="245"/>
        <v>0-2 yrs</v>
      </c>
      <c r="K3962">
        <f t="shared" ca="1" si="247"/>
        <v>0</v>
      </c>
      <c r="L3962" t="s">
        <v>39</v>
      </c>
      <c r="M3962">
        <v>0</v>
      </c>
      <c r="N3962">
        <v>1</v>
      </c>
      <c r="O3962">
        <v>0</v>
      </c>
      <c r="P3962">
        <v>1</v>
      </c>
      <c r="Q3962">
        <v>1</v>
      </c>
      <c r="R3962">
        <f>SUM(M3962:N3962:O3962:P3962:Q3962)</f>
        <v>3</v>
      </c>
      <c r="S3962" s="1">
        <v>90421</v>
      </c>
      <c r="T3962" s="1" t="str">
        <f t="shared" si="246"/>
        <v>Medium</v>
      </c>
      <c r="U3962">
        <v>8</v>
      </c>
      <c r="V3962">
        <v>2022</v>
      </c>
      <c r="W3962" t="s">
        <v>28</v>
      </c>
      <c r="X3962">
        <v>7</v>
      </c>
    </row>
    <row r="3963" spans="1:24" x14ac:dyDescent="0.3">
      <c r="A3963">
        <v>3962</v>
      </c>
      <c r="B3963" t="s">
        <v>36</v>
      </c>
      <c r="C3963" t="str">
        <f>_xlfn.XLOOKUP(B3963,Lookup_table!B:B,Lookup_table!C:C)</f>
        <v>Data</v>
      </c>
      <c r="D3963" t="s">
        <v>34</v>
      </c>
      <c r="E3963" t="s">
        <v>38</v>
      </c>
      <c r="F3963" t="s">
        <v>16</v>
      </c>
      <c r="G3963" t="s">
        <v>30</v>
      </c>
      <c r="H3963" t="str">
        <f t="shared" si="244"/>
        <v>Onsite/Hybrid</v>
      </c>
      <c r="I3963" t="s">
        <v>18</v>
      </c>
      <c r="J3963" t="str">
        <f t="shared" si="245"/>
        <v>7+ yrs</v>
      </c>
      <c r="K3963">
        <f t="shared" ca="1" si="247"/>
        <v>10</v>
      </c>
      <c r="L3963" t="s">
        <v>27</v>
      </c>
      <c r="M3963">
        <v>0</v>
      </c>
      <c r="N3963">
        <v>0</v>
      </c>
      <c r="O3963">
        <v>1</v>
      </c>
      <c r="P3963">
        <v>0</v>
      </c>
      <c r="Q3963">
        <v>1</v>
      </c>
      <c r="R3963">
        <f>SUM(M3963:N3963:O3963:P3963:Q3963)</f>
        <v>2</v>
      </c>
      <c r="S3963" s="1">
        <v>125232</v>
      </c>
      <c r="T3963" s="1" t="str">
        <f t="shared" si="246"/>
        <v>High</v>
      </c>
      <c r="U3963">
        <v>12</v>
      </c>
      <c r="V3963">
        <v>2025</v>
      </c>
      <c r="W3963" t="s">
        <v>20</v>
      </c>
      <c r="X3963">
        <v>3</v>
      </c>
    </row>
    <row r="3964" spans="1:24" x14ac:dyDescent="0.3">
      <c r="A3964">
        <v>3963</v>
      </c>
      <c r="B3964" t="s">
        <v>36</v>
      </c>
      <c r="C3964" t="str">
        <f>_xlfn.XLOOKUP(B3964,Lookup_table!B:B,Lookup_table!C:C)</f>
        <v>Data</v>
      </c>
      <c r="D3964" t="s">
        <v>22</v>
      </c>
      <c r="E3964" t="s">
        <v>15</v>
      </c>
      <c r="F3964" t="s">
        <v>24</v>
      </c>
      <c r="G3964" t="s">
        <v>30</v>
      </c>
      <c r="H3964" t="str">
        <f t="shared" si="244"/>
        <v>Onsite/Hybrid</v>
      </c>
      <c r="I3964" t="s">
        <v>26</v>
      </c>
      <c r="J3964" t="str">
        <f t="shared" si="245"/>
        <v>3-6 yrs</v>
      </c>
      <c r="K3964">
        <f t="shared" ca="1" si="247"/>
        <v>6</v>
      </c>
      <c r="L3964" t="s">
        <v>19</v>
      </c>
      <c r="M3964">
        <v>1</v>
      </c>
      <c r="N3964">
        <v>0</v>
      </c>
      <c r="O3964">
        <v>1</v>
      </c>
      <c r="P3964">
        <v>0</v>
      </c>
      <c r="Q3964">
        <v>0</v>
      </c>
      <c r="R3964">
        <f>SUM(M3964:N3964:O3964:P3964:Q3964)</f>
        <v>2</v>
      </c>
      <c r="S3964" s="1">
        <v>113436</v>
      </c>
      <c r="T3964" s="1" t="str">
        <f t="shared" si="246"/>
        <v>Medium</v>
      </c>
      <c r="U3964">
        <v>7</v>
      </c>
      <c r="V3964">
        <v>2026</v>
      </c>
      <c r="W3964" t="s">
        <v>34</v>
      </c>
      <c r="X3964">
        <v>2</v>
      </c>
    </row>
    <row r="3965" spans="1:24" x14ac:dyDescent="0.3">
      <c r="A3965">
        <v>3964</v>
      </c>
      <c r="B3965" t="s">
        <v>21</v>
      </c>
      <c r="C3965" t="str">
        <f>_xlfn.XLOOKUP(B3965,Lookup_table!B:B,Lookup_table!C:C)</f>
        <v>AI</v>
      </c>
      <c r="D3965" t="s">
        <v>37</v>
      </c>
      <c r="E3965" t="s">
        <v>23</v>
      </c>
      <c r="F3965" t="s">
        <v>51</v>
      </c>
      <c r="G3965" t="s">
        <v>30</v>
      </c>
      <c r="H3965" t="str">
        <f t="shared" si="244"/>
        <v>Onsite/Hybrid</v>
      </c>
      <c r="I3965" t="s">
        <v>18</v>
      </c>
      <c r="J3965" t="str">
        <f t="shared" si="245"/>
        <v>7+ yrs</v>
      </c>
      <c r="K3965">
        <f t="shared" ca="1" si="247"/>
        <v>12</v>
      </c>
      <c r="L3965" t="s">
        <v>19</v>
      </c>
      <c r="M3965">
        <v>1</v>
      </c>
      <c r="N3965">
        <v>1</v>
      </c>
      <c r="O3965">
        <v>0</v>
      </c>
      <c r="P3965">
        <v>0</v>
      </c>
      <c r="Q3965">
        <v>1</v>
      </c>
      <c r="R3965">
        <f>SUM(M3965:N3965:O3965:P3965:Q3965)</f>
        <v>3</v>
      </c>
      <c r="S3965" s="1">
        <v>148492</v>
      </c>
      <c r="T3965" s="1" t="str">
        <f t="shared" si="246"/>
        <v>High</v>
      </c>
      <c r="U3965">
        <v>2</v>
      </c>
      <c r="V3965">
        <v>2026</v>
      </c>
      <c r="W3965" t="s">
        <v>28</v>
      </c>
      <c r="X3965">
        <v>9</v>
      </c>
    </row>
    <row r="3966" spans="1:24" x14ac:dyDescent="0.3">
      <c r="A3966">
        <v>3965</v>
      </c>
      <c r="B3966" t="s">
        <v>33</v>
      </c>
      <c r="C3966" t="str">
        <f>_xlfn.XLOOKUP(B3966,Lookup_table!B:B,Lookup_table!C:C)</f>
        <v>Data</v>
      </c>
      <c r="D3966" t="s">
        <v>14</v>
      </c>
      <c r="E3966" t="s">
        <v>15</v>
      </c>
      <c r="F3966" t="s">
        <v>29</v>
      </c>
      <c r="G3966" t="s">
        <v>17</v>
      </c>
      <c r="H3966" t="str">
        <f t="shared" si="244"/>
        <v>Remote</v>
      </c>
      <c r="I3966" t="s">
        <v>18</v>
      </c>
      <c r="J3966" t="str">
        <f t="shared" si="245"/>
        <v>7+ yrs</v>
      </c>
      <c r="K3966">
        <f t="shared" ca="1" si="247"/>
        <v>13</v>
      </c>
      <c r="L3966" t="s">
        <v>19</v>
      </c>
      <c r="M3966">
        <v>0</v>
      </c>
      <c r="N3966">
        <v>0</v>
      </c>
      <c r="O3966">
        <v>1</v>
      </c>
      <c r="P3966">
        <v>0</v>
      </c>
      <c r="Q3966">
        <v>1</v>
      </c>
      <c r="R3966">
        <f>SUM(M3966:N3966:O3966:P3966:Q3966)</f>
        <v>2</v>
      </c>
      <c r="S3966" s="1">
        <v>123676</v>
      </c>
      <c r="T3966" s="1" t="str">
        <f t="shared" si="246"/>
        <v>High</v>
      </c>
      <c r="U3966">
        <v>4</v>
      </c>
      <c r="V3966">
        <v>2022</v>
      </c>
      <c r="W3966" t="s">
        <v>28</v>
      </c>
      <c r="X3966">
        <v>9</v>
      </c>
    </row>
    <row r="3967" spans="1:24" x14ac:dyDescent="0.3">
      <c r="A3967">
        <v>3966</v>
      </c>
      <c r="B3967" t="s">
        <v>33</v>
      </c>
      <c r="C3967" t="str">
        <f>_xlfn.XLOOKUP(B3967,Lookup_table!B:B,Lookup_table!C:C)</f>
        <v>Data</v>
      </c>
      <c r="D3967" t="s">
        <v>14</v>
      </c>
      <c r="E3967" t="s">
        <v>23</v>
      </c>
      <c r="F3967" t="s">
        <v>24</v>
      </c>
      <c r="G3967" t="s">
        <v>30</v>
      </c>
      <c r="H3967" t="str">
        <f t="shared" si="244"/>
        <v>Onsite/Hybrid</v>
      </c>
      <c r="I3967" t="s">
        <v>35</v>
      </c>
      <c r="J3967" t="str">
        <f t="shared" si="245"/>
        <v>0-2 yrs</v>
      </c>
      <c r="K3967">
        <f t="shared" ca="1" si="247"/>
        <v>1</v>
      </c>
      <c r="L3967" t="s">
        <v>27</v>
      </c>
      <c r="M3967">
        <v>1</v>
      </c>
      <c r="N3967">
        <v>1</v>
      </c>
      <c r="O3967">
        <v>0</v>
      </c>
      <c r="P3967">
        <v>0</v>
      </c>
      <c r="Q3967">
        <v>1</v>
      </c>
      <c r="R3967">
        <f>SUM(M3967:N3967:O3967:P3967:Q3967)</f>
        <v>3</v>
      </c>
      <c r="S3967" s="1">
        <v>60439</v>
      </c>
      <c r="T3967" s="1" t="str">
        <f t="shared" si="246"/>
        <v>Low</v>
      </c>
      <c r="U3967">
        <v>6</v>
      </c>
      <c r="V3967">
        <v>2021</v>
      </c>
      <c r="W3967" t="s">
        <v>34</v>
      </c>
      <c r="X3967">
        <v>6</v>
      </c>
    </row>
    <row r="3968" spans="1:24" x14ac:dyDescent="0.3">
      <c r="A3968">
        <v>3967</v>
      </c>
      <c r="B3968" t="s">
        <v>31</v>
      </c>
      <c r="C3968" t="str">
        <f>_xlfn.XLOOKUP(B3968,Lookup_table!B:B,Lookup_table!C:C)</f>
        <v>Business</v>
      </c>
      <c r="D3968" t="s">
        <v>34</v>
      </c>
      <c r="E3968" t="s">
        <v>40</v>
      </c>
      <c r="F3968" t="s">
        <v>43</v>
      </c>
      <c r="G3968" t="s">
        <v>25</v>
      </c>
      <c r="H3968" t="str">
        <f t="shared" si="244"/>
        <v>Onsite/Hybrid</v>
      </c>
      <c r="I3968" t="s">
        <v>26</v>
      </c>
      <c r="J3968" t="str">
        <f t="shared" si="245"/>
        <v>3-6 yrs</v>
      </c>
      <c r="K3968">
        <f t="shared" ca="1" si="247"/>
        <v>4</v>
      </c>
      <c r="L3968" t="s">
        <v>27</v>
      </c>
      <c r="M3968">
        <v>0</v>
      </c>
      <c r="N3968">
        <v>0</v>
      </c>
      <c r="O3968">
        <v>1</v>
      </c>
      <c r="P3968">
        <v>1</v>
      </c>
      <c r="Q3968">
        <v>1</v>
      </c>
      <c r="R3968">
        <f>SUM(M3968:N3968:O3968:P3968:Q3968)</f>
        <v>3</v>
      </c>
      <c r="S3968" s="1">
        <v>117764</v>
      </c>
      <c r="T3968" s="1" t="str">
        <f t="shared" si="246"/>
        <v>Medium</v>
      </c>
      <c r="U3968">
        <v>12</v>
      </c>
      <c r="V3968">
        <v>2026</v>
      </c>
      <c r="W3968" t="s">
        <v>28</v>
      </c>
      <c r="X3968">
        <v>8</v>
      </c>
    </row>
    <row r="3969" spans="1:24" x14ac:dyDescent="0.3">
      <c r="A3969">
        <v>3968</v>
      </c>
      <c r="B3969" t="s">
        <v>50</v>
      </c>
      <c r="C3969" t="str">
        <f>_xlfn.XLOOKUP(B3969,Lookup_table!B:B,Lookup_table!C:C)</f>
        <v>AI</v>
      </c>
      <c r="D3969" t="s">
        <v>34</v>
      </c>
      <c r="E3969" t="s">
        <v>23</v>
      </c>
      <c r="F3969" t="s">
        <v>16</v>
      </c>
      <c r="G3969" t="s">
        <v>17</v>
      </c>
      <c r="H3969" t="str">
        <f t="shared" si="244"/>
        <v>Remote</v>
      </c>
      <c r="I3969" t="s">
        <v>35</v>
      </c>
      <c r="J3969" t="str">
        <f t="shared" si="245"/>
        <v>0-2 yrs</v>
      </c>
      <c r="K3969">
        <f t="shared" ca="1" si="247"/>
        <v>2</v>
      </c>
      <c r="L3969" t="s">
        <v>39</v>
      </c>
      <c r="M3969">
        <v>1</v>
      </c>
      <c r="N3969">
        <v>0</v>
      </c>
      <c r="O3969">
        <v>1</v>
      </c>
      <c r="P3969">
        <v>0</v>
      </c>
      <c r="Q3969">
        <v>1</v>
      </c>
      <c r="R3969">
        <f>SUM(M3969:N3969:O3969:P3969:Q3969)</f>
        <v>3</v>
      </c>
      <c r="S3969" s="1">
        <v>114017</v>
      </c>
      <c r="T3969" s="1" t="str">
        <f t="shared" si="246"/>
        <v>Medium</v>
      </c>
      <c r="U3969">
        <v>6</v>
      </c>
      <c r="V3969">
        <v>2021</v>
      </c>
      <c r="W3969" t="s">
        <v>20</v>
      </c>
      <c r="X3969">
        <v>2</v>
      </c>
    </row>
    <row r="3970" spans="1:24" x14ac:dyDescent="0.3">
      <c r="A3970">
        <v>3969</v>
      </c>
      <c r="B3970" t="s">
        <v>41</v>
      </c>
      <c r="C3970" t="str">
        <f>_xlfn.XLOOKUP(B3970,Lookup_table!B:B,Lookup_table!C:C)</f>
        <v>Data</v>
      </c>
      <c r="D3970" t="s">
        <v>14</v>
      </c>
      <c r="E3970" t="s">
        <v>38</v>
      </c>
      <c r="F3970" t="s">
        <v>16</v>
      </c>
      <c r="G3970" t="s">
        <v>30</v>
      </c>
      <c r="H3970" t="str">
        <f t="shared" ref="H3970:H4033" si="248">IF(G3970="Remote","Remote","Onsite/Hybrid")</f>
        <v>Onsite/Hybrid</v>
      </c>
      <c r="I3970" t="s">
        <v>18</v>
      </c>
      <c r="J3970" t="str">
        <f t="shared" ref="J3970:J4033" si="249">IF(I3970="Entry","0-2 yrs",IF(I3970="Mid","3-6 yrs","7+ yrs"))</f>
        <v>7+ yrs</v>
      </c>
      <c r="K3970">
        <f t="shared" ca="1" si="247"/>
        <v>10</v>
      </c>
      <c r="L3970" t="s">
        <v>39</v>
      </c>
      <c r="M3970">
        <v>0</v>
      </c>
      <c r="N3970">
        <v>1</v>
      </c>
      <c r="O3970">
        <v>1</v>
      </c>
      <c r="P3970">
        <v>1</v>
      </c>
      <c r="Q3970">
        <v>1</v>
      </c>
      <c r="R3970">
        <f>SUM(M3970:N3970:O3970:P3970:Q3970)</f>
        <v>4</v>
      </c>
      <c r="S3970" s="1">
        <v>137564</v>
      </c>
      <c r="T3970" s="1" t="str">
        <f t="shared" ref="T3970:T4033" si="250">IF(S3970&lt;=70000,"Low",IF(S3970&lt;=120000,"Medium","High"))</f>
        <v>High</v>
      </c>
      <c r="U3970">
        <v>11</v>
      </c>
      <c r="V3970">
        <v>2026</v>
      </c>
      <c r="W3970" t="s">
        <v>28</v>
      </c>
      <c r="X3970">
        <v>3</v>
      </c>
    </row>
    <row r="3971" spans="1:24" x14ac:dyDescent="0.3">
      <c r="A3971">
        <v>3970</v>
      </c>
      <c r="B3971" t="s">
        <v>50</v>
      </c>
      <c r="C3971" t="str">
        <f>_xlfn.XLOOKUP(B3971,Lookup_table!B:B,Lookup_table!C:C)</f>
        <v>AI</v>
      </c>
      <c r="D3971" t="s">
        <v>22</v>
      </c>
      <c r="E3971" t="s">
        <v>15</v>
      </c>
      <c r="F3971" t="s">
        <v>29</v>
      </c>
      <c r="G3971" t="s">
        <v>25</v>
      </c>
      <c r="H3971" t="str">
        <f t="shared" si="248"/>
        <v>Onsite/Hybrid</v>
      </c>
      <c r="I3971" t="s">
        <v>35</v>
      </c>
      <c r="J3971" t="str">
        <f t="shared" si="249"/>
        <v>0-2 yrs</v>
      </c>
      <c r="K3971">
        <f t="shared" ref="K3971:K4034" ca="1" si="251">IF(J3971="0-2 yrs",RANDBETWEEN(0,2),IF(J3971="3-6 yrs", RANDBETWEEN(3,6),IF(J3971="7+ yrs", RANDBETWEEN(7,15)," ")))</f>
        <v>0</v>
      </c>
      <c r="L3971" t="s">
        <v>19</v>
      </c>
      <c r="M3971">
        <v>1</v>
      </c>
      <c r="N3971">
        <v>1</v>
      </c>
      <c r="O3971">
        <v>0</v>
      </c>
      <c r="P3971">
        <v>1</v>
      </c>
      <c r="Q3971">
        <v>1</v>
      </c>
      <c r="R3971">
        <f>SUM(M3971:N3971:O3971:P3971:Q3971)</f>
        <v>4</v>
      </c>
      <c r="S3971" s="1">
        <v>137054</v>
      </c>
      <c r="T3971" s="1" t="str">
        <f t="shared" si="250"/>
        <v>High</v>
      </c>
      <c r="U3971">
        <v>8</v>
      </c>
      <c r="V3971">
        <v>2025</v>
      </c>
      <c r="W3971" t="s">
        <v>34</v>
      </c>
      <c r="X3971">
        <v>3</v>
      </c>
    </row>
    <row r="3972" spans="1:24" x14ac:dyDescent="0.3">
      <c r="A3972">
        <v>3971</v>
      </c>
      <c r="B3972" t="s">
        <v>21</v>
      </c>
      <c r="C3972" t="str">
        <f>_xlfn.XLOOKUP(B3972,Lookup_table!B:B,Lookup_table!C:C)</f>
        <v>AI</v>
      </c>
      <c r="D3972" t="s">
        <v>22</v>
      </c>
      <c r="E3972" t="s">
        <v>42</v>
      </c>
      <c r="F3972" t="s">
        <v>52</v>
      </c>
      <c r="G3972" t="s">
        <v>30</v>
      </c>
      <c r="H3972" t="str">
        <f t="shared" si="248"/>
        <v>Onsite/Hybrid</v>
      </c>
      <c r="I3972" t="s">
        <v>35</v>
      </c>
      <c r="J3972" t="str">
        <f t="shared" si="249"/>
        <v>0-2 yrs</v>
      </c>
      <c r="K3972">
        <f t="shared" ca="1" si="251"/>
        <v>2</v>
      </c>
      <c r="L3972" t="s">
        <v>19</v>
      </c>
      <c r="M3972">
        <v>0</v>
      </c>
      <c r="N3972">
        <v>0</v>
      </c>
      <c r="O3972">
        <v>1</v>
      </c>
      <c r="P3972">
        <v>0</v>
      </c>
      <c r="Q3972">
        <v>1</v>
      </c>
      <c r="R3972">
        <f>SUM(M3972:N3972:O3972:P3972:Q3972)</f>
        <v>2</v>
      </c>
      <c r="S3972" s="1">
        <v>132785</v>
      </c>
      <c r="T3972" s="1" t="str">
        <f t="shared" si="250"/>
        <v>High</v>
      </c>
      <c r="U3972">
        <v>4</v>
      </c>
      <c r="V3972">
        <v>2024</v>
      </c>
      <c r="W3972" t="s">
        <v>28</v>
      </c>
      <c r="X3972">
        <v>9</v>
      </c>
    </row>
    <row r="3973" spans="1:24" x14ac:dyDescent="0.3">
      <c r="A3973">
        <v>3972</v>
      </c>
      <c r="B3973" t="s">
        <v>21</v>
      </c>
      <c r="C3973" t="str">
        <f>_xlfn.XLOOKUP(B3973,Lookup_table!B:B,Lookup_table!C:C)</f>
        <v>AI</v>
      </c>
      <c r="D3973" t="s">
        <v>14</v>
      </c>
      <c r="E3973" t="s">
        <v>32</v>
      </c>
      <c r="F3973" t="s">
        <v>43</v>
      </c>
      <c r="G3973" t="s">
        <v>17</v>
      </c>
      <c r="H3973" t="str">
        <f t="shared" si="248"/>
        <v>Remote</v>
      </c>
      <c r="I3973" t="s">
        <v>26</v>
      </c>
      <c r="J3973" t="str">
        <f t="shared" si="249"/>
        <v>3-6 yrs</v>
      </c>
      <c r="K3973">
        <f t="shared" ca="1" si="251"/>
        <v>4</v>
      </c>
      <c r="L3973" t="s">
        <v>27</v>
      </c>
      <c r="M3973">
        <v>1</v>
      </c>
      <c r="N3973">
        <v>0</v>
      </c>
      <c r="O3973">
        <v>0</v>
      </c>
      <c r="P3973">
        <v>1</v>
      </c>
      <c r="Q3973">
        <v>1</v>
      </c>
      <c r="R3973">
        <f>SUM(M3973:N3973:O3973:P3973:Q3973)</f>
        <v>3</v>
      </c>
      <c r="S3973" s="1">
        <v>138079</v>
      </c>
      <c r="T3973" s="1" t="str">
        <f t="shared" si="250"/>
        <v>High</v>
      </c>
      <c r="U3973">
        <v>11</v>
      </c>
      <c r="V3973">
        <v>2024</v>
      </c>
      <c r="W3973" t="s">
        <v>34</v>
      </c>
      <c r="X3973">
        <v>2</v>
      </c>
    </row>
    <row r="3974" spans="1:24" x14ac:dyDescent="0.3">
      <c r="A3974">
        <v>3973</v>
      </c>
      <c r="B3974" t="s">
        <v>41</v>
      </c>
      <c r="C3974" t="str">
        <f>_xlfn.XLOOKUP(B3974,Lookup_table!B:B,Lookup_table!C:C)</f>
        <v>Data</v>
      </c>
      <c r="D3974" t="s">
        <v>22</v>
      </c>
      <c r="E3974" t="s">
        <v>42</v>
      </c>
      <c r="F3974" t="s">
        <v>16</v>
      </c>
      <c r="G3974" t="s">
        <v>17</v>
      </c>
      <c r="H3974" t="str">
        <f t="shared" si="248"/>
        <v>Remote</v>
      </c>
      <c r="I3974" t="s">
        <v>26</v>
      </c>
      <c r="J3974" t="str">
        <f t="shared" si="249"/>
        <v>3-6 yrs</v>
      </c>
      <c r="K3974">
        <f t="shared" ca="1" si="251"/>
        <v>3</v>
      </c>
      <c r="L3974" t="s">
        <v>39</v>
      </c>
      <c r="M3974">
        <v>0</v>
      </c>
      <c r="N3974">
        <v>0</v>
      </c>
      <c r="O3974">
        <v>1</v>
      </c>
      <c r="P3974">
        <v>1</v>
      </c>
      <c r="Q3974">
        <v>0</v>
      </c>
      <c r="R3974">
        <f>SUM(M3974:N3974:O3974:P3974:Q3974)</f>
        <v>2</v>
      </c>
      <c r="S3974" s="1">
        <v>120073</v>
      </c>
      <c r="T3974" s="1" t="str">
        <f t="shared" si="250"/>
        <v>High</v>
      </c>
      <c r="U3974">
        <v>6</v>
      </c>
      <c r="V3974">
        <v>2024</v>
      </c>
      <c r="W3974" t="s">
        <v>28</v>
      </c>
      <c r="X3974">
        <v>7</v>
      </c>
    </row>
    <row r="3975" spans="1:24" x14ac:dyDescent="0.3">
      <c r="A3975">
        <v>3974</v>
      </c>
      <c r="B3975" t="s">
        <v>31</v>
      </c>
      <c r="C3975" t="str">
        <f>_xlfn.XLOOKUP(B3975,Lookup_table!B:B,Lookup_table!C:C)</f>
        <v>Business</v>
      </c>
      <c r="D3975" t="s">
        <v>37</v>
      </c>
      <c r="E3975" t="s">
        <v>38</v>
      </c>
      <c r="F3975" t="s">
        <v>44</v>
      </c>
      <c r="G3975" t="s">
        <v>17</v>
      </c>
      <c r="H3975" t="str">
        <f t="shared" si="248"/>
        <v>Remote</v>
      </c>
      <c r="I3975" t="s">
        <v>35</v>
      </c>
      <c r="J3975" t="str">
        <f t="shared" si="249"/>
        <v>0-2 yrs</v>
      </c>
      <c r="K3975">
        <f t="shared" ca="1" si="251"/>
        <v>1</v>
      </c>
      <c r="L3975" t="s">
        <v>19</v>
      </c>
      <c r="M3975">
        <v>0</v>
      </c>
      <c r="N3975">
        <v>0</v>
      </c>
      <c r="O3975">
        <v>0</v>
      </c>
      <c r="P3975">
        <v>0</v>
      </c>
      <c r="Q3975">
        <v>1</v>
      </c>
      <c r="R3975">
        <f>SUM(M3975:N3975:O3975:P3975:Q3975)</f>
        <v>1</v>
      </c>
      <c r="S3975" s="1">
        <v>57139</v>
      </c>
      <c r="T3975" s="1" t="str">
        <f t="shared" si="250"/>
        <v>Low</v>
      </c>
      <c r="U3975">
        <v>10</v>
      </c>
      <c r="V3975">
        <v>2021</v>
      </c>
      <c r="W3975" t="s">
        <v>28</v>
      </c>
      <c r="X3975">
        <v>7</v>
      </c>
    </row>
    <row r="3976" spans="1:24" x14ac:dyDescent="0.3">
      <c r="A3976">
        <v>3975</v>
      </c>
      <c r="B3976" t="s">
        <v>21</v>
      </c>
      <c r="C3976" t="str">
        <f>_xlfn.XLOOKUP(B3976,Lookup_table!B:B,Lookup_table!C:C)</f>
        <v>AI</v>
      </c>
      <c r="D3976" t="s">
        <v>34</v>
      </c>
      <c r="E3976" t="s">
        <v>32</v>
      </c>
      <c r="F3976" t="s">
        <v>44</v>
      </c>
      <c r="G3976" t="s">
        <v>25</v>
      </c>
      <c r="H3976" t="str">
        <f t="shared" si="248"/>
        <v>Onsite/Hybrid</v>
      </c>
      <c r="I3976" t="s">
        <v>26</v>
      </c>
      <c r="J3976" t="str">
        <f t="shared" si="249"/>
        <v>3-6 yrs</v>
      </c>
      <c r="K3976">
        <f t="shared" ca="1" si="251"/>
        <v>4</v>
      </c>
      <c r="L3976" t="s">
        <v>27</v>
      </c>
      <c r="M3976">
        <v>0</v>
      </c>
      <c r="N3976">
        <v>1</v>
      </c>
      <c r="O3976">
        <v>0</v>
      </c>
      <c r="P3976">
        <v>1</v>
      </c>
      <c r="Q3976">
        <v>0</v>
      </c>
      <c r="R3976">
        <f>SUM(M3976:N3976:O3976:P3976:Q3976)</f>
        <v>2</v>
      </c>
      <c r="S3976" s="1">
        <v>132444</v>
      </c>
      <c r="T3976" s="1" t="str">
        <f t="shared" si="250"/>
        <v>High</v>
      </c>
      <c r="U3976">
        <v>2</v>
      </c>
      <c r="V3976">
        <v>2022</v>
      </c>
      <c r="W3976" t="s">
        <v>20</v>
      </c>
      <c r="X3976">
        <v>3</v>
      </c>
    </row>
    <row r="3977" spans="1:24" x14ac:dyDescent="0.3">
      <c r="A3977">
        <v>3976</v>
      </c>
      <c r="B3977" t="s">
        <v>33</v>
      </c>
      <c r="C3977" t="str">
        <f>_xlfn.XLOOKUP(B3977,Lookup_table!B:B,Lookup_table!C:C)</f>
        <v>Data</v>
      </c>
      <c r="D3977" t="s">
        <v>14</v>
      </c>
      <c r="E3977" t="s">
        <v>23</v>
      </c>
      <c r="F3977" t="s">
        <v>44</v>
      </c>
      <c r="G3977" t="s">
        <v>25</v>
      </c>
      <c r="H3977" t="str">
        <f t="shared" si="248"/>
        <v>Onsite/Hybrid</v>
      </c>
      <c r="I3977" t="s">
        <v>35</v>
      </c>
      <c r="J3977" t="str">
        <f t="shared" si="249"/>
        <v>0-2 yrs</v>
      </c>
      <c r="K3977">
        <f t="shared" ca="1" si="251"/>
        <v>1</v>
      </c>
      <c r="L3977" t="s">
        <v>19</v>
      </c>
      <c r="M3977">
        <v>1</v>
      </c>
      <c r="N3977">
        <v>1</v>
      </c>
      <c r="O3977">
        <v>1</v>
      </c>
      <c r="P3977">
        <v>0</v>
      </c>
      <c r="Q3977">
        <v>1</v>
      </c>
      <c r="R3977">
        <f>SUM(M3977:N3977:O3977:P3977:Q3977)</f>
        <v>4</v>
      </c>
      <c r="S3977" s="1">
        <v>70448</v>
      </c>
      <c r="T3977" s="1" t="str">
        <f t="shared" si="250"/>
        <v>Medium</v>
      </c>
      <c r="U3977">
        <v>5</v>
      </c>
      <c r="V3977">
        <v>2020</v>
      </c>
      <c r="W3977" t="s">
        <v>28</v>
      </c>
      <c r="X3977">
        <v>8</v>
      </c>
    </row>
    <row r="3978" spans="1:24" x14ac:dyDescent="0.3">
      <c r="A3978">
        <v>3977</v>
      </c>
      <c r="B3978" t="s">
        <v>31</v>
      </c>
      <c r="C3978" t="str">
        <f>_xlfn.XLOOKUP(B3978,Lookup_table!B:B,Lookup_table!C:C)</f>
        <v>Business</v>
      </c>
      <c r="D3978" t="s">
        <v>14</v>
      </c>
      <c r="E3978" t="s">
        <v>32</v>
      </c>
      <c r="F3978" t="s">
        <v>43</v>
      </c>
      <c r="G3978" t="s">
        <v>25</v>
      </c>
      <c r="H3978" t="str">
        <f t="shared" si="248"/>
        <v>Onsite/Hybrid</v>
      </c>
      <c r="I3978" t="s">
        <v>18</v>
      </c>
      <c r="J3978" t="str">
        <f t="shared" si="249"/>
        <v>7+ yrs</v>
      </c>
      <c r="K3978">
        <f t="shared" ca="1" si="251"/>
        <v>12</v>
      </c>
      <c r="L3978" t="s">
        <v>27</v>
      </c>
      <c r="M3978">
        <v>1</v>
      </c>
      <c r="N3978">
        <v>0</v>
      </c>
      <c r="O3978">
        <v>0</v>
      </c>
      <c r="P3978">
        <v>0</v>
      </c>
      <c r="Q3978">
        <v>0</v>
      </c>
      <c r="R3978">
        <f>SUM(M3978:N3978:O3978:P3978:Q3978)</f>
        <v>1</v>
      </c>
      <c r="S3978" s="1">
        <v>104706</v>
      </c>
      <c r="T3978" s="1" t="str">
        <f t="shared" si="250"/>
        <v>Medium</v>
      </c>
      <c r="U3978">
        <v>12</v>
      </c>
      <c r="V3978">
        <v>2024</v>
      </c>
      <c r="W3978" t="s">
        <v>28</v>
      </c>
      <c r="X3978">
        <v>9</v>
      </c>
    </row>
    <row r="3979" spans="1:24" x14ac:dyDescent="0.3">
      <c r="A3979">
        <v>3978</v>
      </c>
      <c r="B3979" t="s">
        <v>33</v>
      </c>
      <c r="C3979" t="str">
        <f>_xlfn.XLOOKUP(B3979,Lookup_table!B:B,Lookup_table!C:C)</f>
        <v>Data</v>
      </c>
      <c r="D3979" t="s">
        <v>14</v>
      </c>
      <c r="E3979" t="s">
        <v>15</v>
      </c>
      <c r="F3979" t="s">
        <v>51</v>
      </c>
      <c r="G3979" t="s">
        <v>17</v>
      </c>
      <c r="H3979" t="str">
        <f t="shared" si="248"/>
        <v>Remote</v>
      </c>
      <c r="I3979" t="s">
        <v>26</v>
      </c>
      <c r="J3979" t="str">
        <f t="shared" si="249"/>
        <v>3-6 yrs</v>
      </c>
      <c r="K3979">
        <f t="shared" ca="1" si="251"/>
        <v>3</v>
      </c>
      <c r="L3979" t="s">
        <v>39</v>
      </c>
      <c r="M3979">
        <v>0</v>
      </c>
      <c r="N3979">
        <v>1</v>
      </c>
      <c r="O3979">
        <v>1</v>
      </c>
      <c r="P3979">
        <v>0</v>
      </c>
      <c r="Q3979">
        <v>0</v>
      </c>
      <c r="R3979">
        <f>SUM(M3979:N3979:O3979:P3979:Q3979)</f>
        <v>2</v>
      </c>
      <c r="S3979" s="1">
        <v>88086</v>
      </c>
      <c r="T3979" s="1" t="str">
        <f t="shared" si="250"/>
        <v>Medium</v>
      </c>
      <c r="U3979">
        <v>5</v>
      </c>
      <c r="V3979">
        <v>2023</v>
      </c>
      <c r="W3979" t="s">
        <v>34</v>
      </c>
      <c r="X3979">
        <v>4</v>
      </c>
    </row>
    <row r="3980" spans="1:24" x14ac:dyDescent="0.3">
      <c r="A3980">
        <v>3979</v>
      </c>
      <c r="B3980" t="s">
        <v>33</v>
      </c>
      <c r="C3980" t="str">
        <f>_xlfn.XLOOKUP(B3980,Lookup_table!B:B,Lookup_table!C:C)</f>
        <v>Data</v>
      </c>
      <c r="D3980" t="s">
        <v>37</v>
      </c>
      <c r="E3980" t="s">
        <v>40</v>
      </c>
      <c r="F3980" t="s">
        <v>16</v>
      </c>
      <c r="G3980" t="s">
        <v>30</v>
      </c>
      <c r="H3980" t="str">
        <f t="shared" si="248"/>
        <v>Onsite/Hybrid</v>
      </c>
      <c r="I3980" t="s">
        <v>18</v>
      </c>
      <c r="J3980" t="str">
        <f t="shared" si="249"/>
        <v>7+ yrs</v>
      </c>
      <c r="K3980">
        <f t="shared" ca="1" si="251"/>
        <v>9</v>
      </c>
      <c r="L3980" t="s">
        <v>27</v>
      </c>
      <c r="M3980">
        <v>0</v>
      </c>
      <c r="N3980">
        <v>0</v>
      </c>
      <c r="O3980">
        <v>0</v>
      </c>
      <c r="P3980">
        <v>1</v>
      </c>
      <c r="Q3980">
        <v>1</v>
      </c>
      <c r="R3980">
        <f>SUM(M3980:N3980:O3980:P3980:Q3980)</f>
        <v>2</v>
      </c>
      <c r="S3980" s="1">
        <v>128751</v>
      </c>
      <c r="T3980" s="1" t="str">
        <f t="shared" si="250"/>
        <v>High</v>
      </c>
      <c r="U3980">
        <v>12</v>
      </c>
      <c r="V3980">
        <v>2020</v>
      </c>
      <c r="W3980" t="s">
        <v>34</v>
      </c>
      <c r="X3980">
        <v>1</v>
      </c>
    </row>
    <row r="3981" spans="1:24" x14ac:dyDescent="0.3">
      <c r="A3981">
        <v>3980</v>
      </c>
      <c r="B3981" t="s">
        <v>33</v>
      </c>
      <c r="C3981" t="str">
        <f>_xlfn.XLOOKUP(B3981,Lookup_table!B:B,Lookup_table!C:C)</f>
        <v>Data</v>
      </c>
      <c r="D3981" t="s">
        <v>34</v>
      </c>
      <c r="E3981" t="s">
        <v>23</v>
      </c>
      <c r="F3981" t="s">
        <v>24</v>
      </c>
      <c r="G3981" t="s">
        <v>25</v>
      </c>
      <c r="H3981" t="str">
        <f t="shared" si="248"/>
        <v>Onsite/Hybrid</v>
      </c>
      <c r="I3981" t="s">
        <v>26</v>
      </c>
      <c r="J3981" t="str">
        <f t="shared" si="249"/>
        <v>3-6 yrs</v>
      </c>
      <c r="K3981">
        <f t="shared" ca="1" si="251"/>
        <v>5</v>
      </c>
      <c r="L3981" t="s">
        <v>19</v>
      </c>
      <c r="M3981">
        <v>0</v>
      </c>
      <c r="N3981">
        <v>1</v>
      </c>
      <c r="O3981">
        <v>1</v>
      </c>
      <c r="P3981">
        <v>1</v>
      </c>
      <c r="Q3981">
        <v>0</v>
      </c>
      <c r="R3981">
        <f>SUM(M3981:N3981:O3981:P3981:Q3981)</f>
        <v>3</v>
      </c>
      <c r="S3981" s="1">
        <v>105365</v>
      </c>
      <c r="T3981" s="1" t="str">
        <f t="shared" si="250"/>
        <v>Medium</v>
      </c>
      <c r="U3981">
        <v>12</v>
      </c>
      <c r="V3981">
        <v>2025</v>
      </c>
      <c r="W3981" t="s">
        <v>28</v>
      </c>
      <c r="X3981">
        <v>8</v>
      </c>
    </row>
    <row r="3982" spans="1:24" x14ac:dyDescent="0.3">
      <c r="A3982">
        <v>3981</v>
      </c>
      <c r="B3982" t="s">
        <v>21</v>
      </c>
      <c r="C3982" t="str">
        <f>_xlfn.XLOOKUP(B3982,Lookup_table!B:B,Lookup_table!C:C)</f>
        <v>AI</v>
      </c>
      <c r="D3982" t="s">
        <v>34</v>
      </c>
      <c r="E3982" t="s">
        <v>38</v>
      </c>
      <c r="F3982" t="s">
        <v>24</v>
      </c>
      <c r="G3982" t="s">
        <v>30</v>
      </c>
      <c r="H3982" t="str">
        <f t="shared" si="248"/>
        <v>Onsite/Hybrid</v>
      </c>
      <c r="I3982" t="s">
        <v>35</v>
      </c>
      <c r="J3982" t="str">
        <f t="shared" si="249"/>
        <v>0-2 yrs</v>
      </c>
      <c r="K3982">
        <f t="shared" ca="1" si="251"/>
        <v>1</v>
      </c>
      <c r="L3982" t="s">
        <v>39</v>
      </c>
      <c r="M3982">
        <v>1</v>
      </c>
      <c r="N3982">
        <v>0</v>
      </c>
      <c r="O3982">
        <v>1</v>
      </c>
      <c r="P3982">
        <v>1</v>
      </c>
      <c r="Q3982">
        <v>1</v>
      </c>
      <c r="R3982">
        <f>SUM(M3982:N3982:O3982:P3982:Q3982)</f>
        <v>4</v>
      </c>
      <c r="S3982" s="1">
        <v>127172</v>
      </c>
      <c r="T3982" s="1" t="str">
        <f t="shared" si="250"/>
        <v>High</v>
      </c>
      <c r="U3982">
        <v>12</v>
      </c>
      <c r="V3982">
        <v>2021</v>
      </c>
      <c r="W3982" t="s">
        <v>28</v>
      </c>
      <c r="X3982">
        <v>3</v>
      </c>
    </row>
    <row r="3983" spans="1:24" x14ac:dyDescent="0.3">
      <c r="A3983">
        <v>3982</v>
      </c>
      <c r="B3983" t="s">
        <v>33</v>
      </c>
      <c r="C3983" t="str">
        <f>_xlfn.XLOOKUP(B3983,Lookup_table!B:B,Lookup_table!C:C)</f>
        <v>Data</v>
      </c>
      <c r="D3983" t="s">
        <v>34</v>
      </c>
      <c r="E3983" t="s">
        <v>32</v>
      </c>
      <c r="F3983" t="s">
        <v>51</v>
      </c>
      <c r="G3983" t="s">
        <v>25</v>
      </c>
      <c r="H3983" t="str">
        <f t="shared" si="248"/>
        <v>Onsite/Hybrid</v>
      </c>
      <c r="I3983" t="s">
        <v>26</v>
      </c>
      <c r="J3983" t="str">
        <f t="shared" si="249"/>
        <v>3-6 yrs</v>
      </c>
      <c r="K3983">
        <f t="shared" ca="1" si="251"/>
        <v>5</v>
      </c>
      <c r="L3983" t="s">
        <v>27</v>
      </c>
      <c r="M3983">
        <v>0</v>
      </c>
      <c r="N3983">
        <v>1</v>
      </c>
      <c r="O3983">
        <v>1</v>
      </c>
      <c r="P3983">
        <v>1</v>
      </c>
      <c r="Q3983">
        <v>0</v>
      </c>
      <c r="R3983">
        <f>SUM(M3983:N3983:O3983:P3983:Q3983)</f>
        <v>3</v>
      </c>
      <c r="S3983" s="1">
        <v>107433</v>
      </c>
      <c r="T3983" s="1" t="str">
        <f t="shared" si="250"/>
        <v>Medium</v>
      </c>
      <c r="U3983">
        <v>12</v>
      </c>
      <c r="V3983">
        <v>2021</v>
      </c>
      <c r="W3983" t="s">
        <v>28</v>
      </c>
      <c r="X3983">
        <v>3</v>
      </c>
    </row>
    <row r="3984" spans="1:24" x14ac:dyDescent="0.3">
      <c r="A3984">
        <v>3983</v>
      </c>
      <c r="B3984" t="s">
        <v>36</v>
      </c>
      <c r="C3984" t="str">
        <f>_xlfn.XLOOKUP(B3984,Lookup_table!B:B,Lookup_table!C:C)</f>
        <v>Data</v>
      </c>
      <c r="D3984" t="s">
        <v>22</v>
      </c>
      <c r="E3984" t="s">
        <v>15</v>
      </c>
      <c r="F3984" t="s">
        <v>29</v>
      </c>
      <c r="G3984" t="s">
        <v>17</v>
      </c>
      <c r="H3984" t="str">
        <f t="shared" si="248"/>
        <v>Remote</v>
      </c>
      <c r="I3984" t="s">
        <v>18</v>
      </c>
      <c r="J3984" t="str">
        <f t="shared" si="249"/>
        <v>7+ yrs</v>
      </c>
      <c r="K3984">
        <f t="shared" ca="1" si="251"/>
        <v>14</v>
      </c>
      <c r="L3984" t="s">
        <v>27</v>
      </c>
      <c r="M3984">
        <v>0</v>
      </c>
      <c r="N3984">
        <v>0</v>
      </c>
      <c r="O3984">
        <v>0</v>
      </c>
      <c r="P3984">
        <v>1</v>
      </c>
      <c r="Q3984">
        <v>0</v>
      </c>
      <c r="R3984">
        <f>SUM(M3984:N3984:O3984:P3984:Q3984)</f>
        <v>1</v>
      </c>
      <c r="S3984" s="1">
        <v>136328</v>
      </c>
      <c r="T3984" s="1" t="str">
        <f t="shared" si="250"/>
        <v>High</v>
      </c>
      <c r="U3984">
        <v>10</v>
      </c>
      <c r="V3984">
        <v>2026</v>
      </c>
      <c r="W3984" t="s">
        <v>20</v>
      </c>
      <c r="X3984">
        <v>3</v>
      </c>
    </row>
    <row r="3985" spans="1:24" x14ac:dyDescent="0.3">
      <c r="A3985">
        <v>3984</v>
      </c>
      <c r="B3985" t="s">
        <v>31</v>
      </c>
      <c r="C3985" t="str">
        <f>_xlfn.XLOOKUP(B3985,Lookup_table!B:B,Lookup_table!C:C)</f>
        <v>Business</v>
      </c>
      <c r="D3985" t="s">
        <v>37</v>
      </c>
      <c r="E3985" t="s">
        <v>15</v>
      </c>
      <c r="F3985" t="s">
        <v>16</v>
      </c>
      <c r="G3985" t="s">
        <v>30</v>
      </c>
      <c r="H3985" t="str">
        <f t="shared" si="248"/>
        <v>Onsite/Hybrid</v>
      </c>
      <c r="I3985" t="s">
        <v>35</v>
      </c>
      <c r="J3985" t="str">
        <f t="shared" si="249"/>
        <v>0-2 yrs</v>
      </c>
      <c r="K3985">
        <f t="shared" ca="1" si="251"/>
        <v>2</v>
      </c>
      <c r="L3985" t="s">
        <v>27</v>
      </c>
      <c r="M3985">
        <v>1</v>
      </c>
      <c r="N3985">
        <v>1</v>
      </c>
      <c r="O3985">
        <v>0</v>
      </c>
      <c r="P3985">
        <v>1</v>
      </c>
      <c r="Q3985">
        <v>1</v>
      </c>
      <c r="R3985">
        <f>SUM(M3985:N3985:O3985:P3985:Q3985)</f>
        <v>4</v>
      </c>
      <c r="S3985" s="1">
        <v>77302</v>
      </c>
      <c r="T3985" s="1" t="str">
        <f t="shared" si="250"/>
        <v>Medium</v>
      </c>
      <c r="U3985">
        <v>11</v>
      </c>
      <c r="V3985">
        <v>2022</v>
      </c>
      <c r="W3985" t="s">
        <v>20</v>
      </c>
      <c r="X3985">
        <v>5</v>
      </c>
    </row>
    <row r="3986" spans="1:24" x14ac:dyDescent="0.3">
      <c r="A3986">
        <v>3985</v>
      </c>
      <c r="B3986" t="s">
        <v>41</v>
      </c>
      <c r="C3986" t="str">
        <f>_xlfn.XLOOKUP(B3986,Lookup_table!B:B,Lookup_table!C:C)</f>
        <v>Data</v>
      </c>
      <c r="D3986" t="s">
        <v>22</v>
      </c>
      <c r="E3986" t="s">
        <v>40</v>
      </c>
      <c r="F3986" t="s">
        <v>43</v>
      </c>
      <c r="G3986" t="s">
        <v>17</v>
      </c>
      <c r="H3986" t="str">
        <f t="shared" si="248"/>
        <v>Remote</v>
      </c>
      <c r="I3986" t="s">
        <v>35</v>
      </c>
      <c r="J3986" t="str">
        <f t="shared" si="249"/>
        <v>0-2 yrs</v>
      </c>
      <c r="K3986">
        <f t="shared" ca="1" si="251"/>
        <v>1</v>
      </c>
      <c r="L3986" t="s">
        <v>27</v>
      </c>
      <c r="M3986">
        <v>1</v>
      </c>
      <c r="N3986">
        <v>0</v>
      </c>
      <c r="O3986">
        <v>0</v>
      </c>
      <c r="P3986">
        <v>0</v>
      </c>
      <c r="Q3986">
        <v>0</v>
      </c>
      <c r="R3986">
        <f>SUM(M3986:N3986:O3986:P3986:Q3986)</f>
        <v>1</v>
      </c>
      <c r="S3986" s="1">
        <v>66612</v>
      </c>
      <c r="T3986" s="1" t="str">
        <f t="shared" si="250"/>
        <v>Low</v>
      </c>
      <c r="U3986">
        <v>10</v>
      </c>
      <c r="V3986">
        <v>2022</v>
      </c>
      <c r="W3986" t="s">
        <v>20</v>
      </c>
      <c r="X3986">
        <v>6</v>
      </c>
    </row>
    <row r="3987" spans="1:24" x14ac:dyDescent="0.3">
      <c r="A3987">
        <v>3986</v>
      </c>
      <c r="B3987" t="s">
        <v>33</v>
      </c>
      <c r="C3987" t="str">
        <f>_xlfn.XLOOKUP(B3987,Lookup_table!B:B,Lookup_table!C:C)</f>
        <v>Data</v>
      </c>
      <c r="D3987" t="s">
        <v>14</v>
      </c>
      <c r="E3987" t="s">
        <v>42</v>
      </c>
      <c r="F3987" t="s">
        <v>51</v>
      </c>
      <c r="G3987" t="s">
        <v>30</v>
      </c>
      <c r="H3987" t="str">
        <f t="shared" si="248"/>
        <v>Onsite/Hybrid</v>
      </c>
      <c r="I3987" t="s">
        <v>35</v>
      </c>
      <c r="J3987" t="str">
        <f t="shared" si="249"/>
        <v>0-2 yrs</v>
      </c>
      <c r="K3987">
        <f t="shared" ca="1" si="251"/>
        <v>0</v>
      </c>
      <c r="L3987" t="s">
        <v>39</v>
      </c>
      <c r="M3987">
        <v>1</v>
      </c>
      <c r="N3987">
        <v>1</v>
      </c>
      <c r="O3987">
        <v>0</v>
      </c>
      <c r="P3987">
        <v>0</v>
      </c>
      <c r="Q3987">
        <v>1</v>
      </c>
      <c r="R3987">
        <f>SUM(M3987:N3987:O3987:P3987:Q3987)</f>
        <v>3</v>
      </c>
      <c r="S3987" s="1">
        <v>57153</v>
      </c>
      <c r="T3987" s="1" t="str">
        <f t="shared" si="250"/>
        <v>Low</v>
      </c>
      <c r="U3987">
        <v>5</v>
      </c>
      <c r="V3987">
        <v>2026</v>
      </c>
      <c r="W3987" t="s">
        <v>34</v>
      </c>
      <c r="X3987">
        <v>6</v>
      </c>
    </row>
    <row r="3988" spans="1:24" x14ac:dyDescent="0.3">
      <c r="A3988">
        <v>3987</v>
      </c>
      <c r="B3988" t="s">
        <v>41</v>
      </c>
      <c r="C3988" t="str">
        <f>_xlfn.XLOOKUP(B3988,Lookup_table!B:B,Lookup_table!C:C)</f>
        <v>Data</v>
      </c>
      <c r="D3988" t="s">
        <v>34</v>
      </c>
      <c r="E3988" t="s">
        <v>42</v>
      </c>
      <c r="F3988" t="s">
        <v>51</v>
      </c>
      <c r="G3988" t="s">
        <v>30</v>
      </c>
      <c r="H3988" t="str">
        <f t="shared" si="248"/>
        <v>Onsite/Hybrid</v>
      </c>
      <c r="I3988" t="s">
        <v>35</v>
      </c>
      <c r="J3988" t="str">
        <f t="shared" si="249"/>
        <v>0-2 yrs</v>
      </c>
      <c r="K3988">
        <f t="shared" ca="1" si="251"/>
        <v>2</v>
      </c>
      <c r="L3988" t="s">
        <v>19</v>
      </c>
      <c r="M3988">
        <v>0</v>
      </c>
      <c r="N3988">
        <v>1</v>
      </c>
      <c r="O3988">
        <v>0</v>
      </c>
      <c r="P3988">
        <v>1</v>
      </c>
      <c r="Q3988">
        <v>1</v>
      </c>
      <c r="R3988">
        <f>SUM(M3988:N3988:O3988:P3988:Q3988)</f>
        <v>3</v>
      </c>
      <c r="S3988" s="1">
        <v>75886</v>
      </c>
      <c r="T3988" s="1" t="str">
        <f t="shared" si="250"/>
        <v>Medium</v>
      </c>
      <c r="U3988">
        <v>1</v>
      </c>
      <c r="V3988">
        <v>2023</v>
      </c>
      <c r="W3988" t="s">
        <v>20</v>
      </c>
      <c r="X3988">
        <v>1</v>
      </c>
    </row>
    <row r="3989" spans="1:24" x14ac:dyDescent="0.3">
      <c r="A3989">
        <v>3988</v>
      </c>
      <c r="B3989" t="s">
        <v>33</v>
      </c>
      <c r="C3989" t="str">
        <f>_xlfn.XLOOKUP(B3989,Lookup_table!B:B,Lookup_table!C:C)</f>
        <v>Data</v>
      </c>
      <c r="D3989" t="s">
        <v>22</v>
      </c>
      <c r="E3989" t="s">
        <v>15</v>
      </c>
      <c r="F3989" t="s">
        <v>44</v>
      </c>
      <c r="G3989" t="s">
        <v>17</v>
      </c>
      <c r="H3989" t="str">
        <f t="shared" si="248"/>
        <v>Remote</v>
      </c>
      <c r="I3989" t="s">
        <v>35</v>
      </c>
      <c r="J3989" t="str">
        <f t="shared" si="249"/>
        <v>0-2 yrs</v>
      </c>
      <c r="K3989">
        <f t="shared" ca="1" si="251"/>
        <v>1</v>
      </c>
      <c r="L3989" t="s">
        <v>19</v>
      </c>
      <c r="M3989">
        <v>1</v>
      </c>
      <c r="N3989">
        <v>1</v>
      </c>
      <c r="O3989">
        <v>1</v>
      </c>
      <c r="P3989">
        <v>1</v>
      </c>
      <c r="Q3989">
        <v>0</v>
      </c>
      <c r="R3989">
        <f>SUM(M3989:N3989:O3989:P3989:Q3989)</f>
        <v>4</v>
      </c>
      <c r="S3989" s="1">
        <v>100547</v>
      </c>
      <c r="T3989" s="1" t="str">
        <f t="shared" si="250"/>
        <v>Medium</v>
      </c>
      <c r="U3989">
        <v>7</v>
      </c>
      <c r="V3989">
        <v>2024</v>
      </c>
      <c r="W3989" t="s">
        <v>28</v>
      </c>
      <c r="X3989">
        <v>5</v>
      </c>
    </row>
    <row r="3990" spans="1:24" x14ac:dyDescent="0.3">
      <c r="A3990">
        <v>3989</v>
      </c>
      <c r="B3990" t="s">
        <v>36</v>
      </c>
      <c r="C3990" t="str">
        <f>_xlfn.XLOOKUP(B3990,Lookup_table!B:B,Lookup_table!C:C)</f>
        <v>Data</v>
      </c>
      <c r="D3990" t="s">
        <v>34</v>
      </c>
      <c r="E3990" t="s">
        <v>15</v>
      </c>
      <c r="F3990" t="s">
        <v>24</v>
      </c>
      <c r="G3990" t="s">
        <v>25</v>
      </c>
      <c r="H3990" t="str">
        <f t="shared" si="248"/>
        <v>Onsite/Hybrid</v>
      </c>
      <c r="I3990" t="s">
        <v>26</v>
      </c>
      <c r="J3990" t="str">
        <f t="shared" si="249"/>
        <v>3-6 yrs</v>
      </c>
      <c r="K3990">
        <f t="shared" ca="1" si="251"/>
        <v>5</v>
      </c>
      <c r="L3990" t="s">
        <v>27</v>
      </c>
      <c r="M3990">
        <v>1</v>
      </c>
      <c r="N3990">
        <v>0</v>
      </c>
      <c r="O3990">
        <v>1</v>
      </c>
      <c r="P3990">
        <v>1</v>
      </c>
      <c r="Q3990">
        <v>0</v>
      </c>
      <c r="R3990">
        <f>SUM(M3990:N3990:O3990:P3990:Q3990)</f>
        <v>3</v>
      </c>
      <c r="S3990" s="1">
        <v>109404</v>
      </c>
      <c r="T3990" s="1" t="str">
        <f t="shared" si="250"/>
        <v>Medium</v>
      </c>
      <c r="U3990">
        <v>9</v>
      </c>
      <c r="V3990">
        <v>2022</v>
      </c>
      <c r="W3990" t="s">
        <v>28</v>
      </c>
      <c r="X3990">
        <v>5</v>
      </c>
    </row>
    <row r="3991" spans="1:24" x14ac:dyDescent="0.3">
      <c r="A3991">
        <v>3990</v>
      </c>
      <c r="B3991" t="s">
        <v>31</v>
      </c>
      <c r="C3991" t="str">
        <f>_xlfn.XLOOKUP(B3991,Lookup_table!B:B,Lookup_table!C:C)</f>
        <v>Business</v>
      </c>
      <c r="D3991" t="s">
        <v>37</v>
      </c>
      <c r="E3991" t="s">
        <v>23</v>
      </c>
      <c r="F3991" t="s">
        <v>16</v>
      </c>
      <c r="G3991" t="s">
        <v>17</v>
      </c>
      <c r="H3991" t="str">
        <f t="shared" si="248"/>
        <v>Remote</v>
      </c>
      <c r="I3991" t="s">
        <v>18</v>
      </c>
      <c r="J3991" t="str">
        <f t="shared" si="249"/>
        <v>7+ yrs</v>
      </c>
      <c r="K3991">
        <f t="shared" ca="1" si="251"/>
        <v>14</v>
      </c>
      <c r="L3991" t="s">
        <v>19</v>
      </c>
      <c r="M3991">
        <v>1</v>
      </c>
      <c r="N3991">
        <v>0</v>
      </c>
      <c r="O3991">
        <v>1</v>
      </c>
      <c r="P3991">
        <v>0</v>
      </c>
      <c r="Q3991">
        <v>1</v>
      </c>
      <c r="R3991">
        <f>SUM(M3991:N3991:O3991:P3991:Q3991)</f>
        <v>3</v>
      </c>
      <c r="S3991" s="1">
        <v>121693</v>
      </c>
      <c r="T3991" s="1" t="str">
        <f t="shared" si="250"/>
        <v>High</v>
      </c>
      <c r="U3991">
        <v>9</v>
      </c>
      <c r="V3991">
        <v>2021</v>
      </c>
      <c r="W3991" t="s">
        <v>34</v>
      </c>
      <c r="X3991">
        <v>4</v>
      </c>
    </row>
    <row r="3992" spans="1:24" x14ac:dyDescent="0.3">
      <c r="A3992">
        <v>3991</v>
      </c>
      <c r="B3992" t="s">
        <v>41</v>
      </c>
      <c r="C3992" t="str">
        <f>_xlfn.XLOOKUP(B3992,Lookup_table!B:B,Lookup_table!C:C)</f>
        <v>Data</v>
      </c>
      <c r="D3992" t="s">
        <v>22</v>
      </c>
      <c r="E3992" t="s">
        <v>15</v>
      </c>
      <c r="F3992" t="s">
        <v>52</v>
      </c>
      <c r="G3992" t="s">
        <v>17</v>
      </c>
      <c r="H3992" t="str">
        <f t="shared" si="248"/>
        <v>Remote</v>
      </c>
      <c r="I3992" t="s">
        <v>35</v>
      </c>
      <c r="J3992" t="str">
        <f t="shared" si="249"/>
        <v>0-2 yrs</v>
      </c>
      <c r="K3992">
        <f t="shared" ca="1" si="251"/>
        <v>1</v>
      </c>
      <c r="L3992" t="s">
        <v>39</v>
      </c>
      <c r="M3992">
        <v>1</v>
      </c>
      <c r="N3992">
        <v>1</v>
      </c>
      <c r="O3992">
        <v>1</v>
      </c>
      <c r="P3992">
        <v>0</v>
      </c>
      <c r="Q3992">
        <v>0</v>
      </c>
      <c r="R3992">
        <f>SUM(M3992:N3992:O3992:P3992:Q3992)</f>
        <v>3</v>
      </c>
      <c r="S3992" s="1">
        <v>89964</v>
      </c>
      <c r="T3992" s="1" t="str">
        <f t="shared" si="250"/>
        <v>Medium</v>
      </c>
      <c r="U3992">
        <v>12</v>
      </c>
      <c r="V3992">
        <v>2021</v>
      </c>
      <c r="W3992" t="s">
        <v>28</v>
      </c>
      <c r="X3992">
        <v>7</v>
      </c>
    </row>
    <row r="3993" spans="1:24" x14ac:dyDescent="0.3">
      <c r="A3993">
        <v>3992</v>
      </c>
      <c r="B3993" t="s">
        <v>33</v>
      </c>
      <c r="C3993" t="str">
        <f>_xlfn.XLOOKUP(B3993,Lookup_table!B:B,Lookup_table!C:C)</f>
        <v>Data</v>
      </c>
      <c r="D3993" t="s">
        <v>34</v>
      </c>
      <c r="E3993" t="s">
        <v>32</v>
      </c>
      <c r="F3993" t="s">
        <v>51</v>
      </c>
      <c r="G3993" t="s">
        <v>25</v>
      </c>
      <c r="H3993" t="str">
        <f t="shared" si="248"/>
        <v>Onsite/Hybrid</v>
      </c>
      <c r="I3993" t="s">
        <v>35</v>
      </c>
      <c r="J3993" t="str">
        <f t="shared" si="249"/>
        <v>0-2 yrs</v>
      </c>
      <c r="K3993">
        <f t="shared" ca="1" si="251"/>
        <v>0</v>
      </c>
      <c r="L3993" t="s">
        <v>39</v>
      </c>
      <c r="M3993">
        <v>1</v>
      </c>
      <c r="N3993">
        <v>1</v>
      </c>
      <c r="O3993">
        <v>1</v>
      </c>
      <c r="P3993">
        <v>1</v>
      </c>
      <c r="Q3993">
        <v>0</v>
      </c>
      <c r="R3993">
        <f>SUM(M3993:N3993:O3993:P3993:Q3993)</f>
        <v>4</v>
      </c>
      <c r="S3993" s="1">
        <v>81316</v>
      </c>
      <c r="T3993" s="1" t="str">
        <f t="shared" si="250"/>
        <v>Medium</v>
      </c>
      <c r="U3993">
        <v>3</v>
      </c>
      <c r="V3993">
        <v>2023</v>
      </c>
      <c r="W3993" t="s">
        <v>28</v>
      </c>
      <c r="X3993">
        <v>1</v>
      </c>
    </row>
    <row r="3994" spans="1:24" x14ac:dyDescent="0.3">
      <c r="A3994">
        <v>3993</v>
      </c>
      <c r="B3994" t="s">
        <v>36</v>
      </c>
      <c r="C3994" t="str">
        <f>_xlfn.XLOOKUP(B3994,Lookup_table!B:B,Lookup_table!C:C)</f>
        <v>Data</v>
      </c>
      <c r="D3994" t="s">
        <v>34</v>
      </c>
      <c r="E3994" t="s">
        <v>32</v>
      </c>
      <c r="F3994" t="s">
        <v>16</v>
      </c>
      <c r="G3994" t="s">
        <v>17</v>
      </c>
      <c r="H3994" t="str">
        <f t="shared" si="248"/>
        <v>Remote</v>
      </c>
      <c r="I3994" t="s">
        <v>35</v>
      </c>
      <c r="J3994" t="str">
        <f t="shared" si="249"/>
        <v>0-2 yrs</v>
      </c>
      <c r="K3994">
        <f t="shared" ca="1" si="251"/>
        <v>2</v>
      </c>
      <c r="L3994" t="s">
        <v>19</v>
      </c>
      <c r="M3994">
        <v>1</v>
      </c>
      <c r="N3994">
        <v>0</v>
      </c>
      <c r="O3994">
        <v>0</v>
      </c>
      <c r="P3994">
        <v>0</v>
      </c>
      <c r="Q3994">
        <v>1</v>
      </c>
      <c r="R3994">
        <f>SUM(M3994:N3994:O3994:P3994:Q3994)</f>
        <v>2</v>
      </c>
      <c r="S3994" s="1">
        <v>64752</v>
      </c>
      <c r="T3994" s="1" t="str">
        <f t="shared" si="250"/>
        <v>Low</v>
      </c>
      <c r="U3994">
        <v>2</v>
      </c>
      <c r="V3994">
        <v>2026</v>
      </c>
      <c r="W3994" t="s">
        <v>28</v>
      </c>
      <c r="X3994">
        <v>8</v>
      </c>
    </row>
    <row r="3995" spans="1:24" x14ac:dyDescent="0.3">
      <c r="A3995">
        <v>3994</v>
      </c>
      <c r="B3995" t="s">
        <v>21</v>
      </c>
      <c r="C3995" t="str">
        <f>_xlfn.XLOOKUP(B3995,Lookup_table!B:B,Lookup_table!C:C)</f>
        <v>AI</v>
      </c>
      <c r="D3995" t="s">
        <v>37</v>
      </c>
      <c r="E3995" t="s">
        <v>32</v>
      </c>
      <c r="F3995" t="s">
        <v>52</v>
      </c>
      <c r="G3995" t="s">
        <v>17</v>
      </c>
      <c r="H3995" t="str">
        <f t="shared" si="248"/>
        <v>Remote</v>
      </c>
      <c r="I3995" t="s">
        <v>26</v>
      </c>
      <c r="J3995" t="str">
        <f t="shared" si="249"/>
        <v>3-6 yrs</v>
      </c>
      <c r="K3995">
        <f t="shared" ca="1" si="251"/>
        <v>6</v>
      </c>
      <c r="L3995" t="s">
        <v>19</v>
      </c>
      <c r="M3995">
        <v>0</v>
      </c>
      <c r="N3995">
        <v>1</v>
      </c>
      <c r="O3995">
        <v>0</v>
      </c>
      <c r="P3995">
        <v>1</v>
      </c>
      <c r="Q3995">
        <v>1</v>
      </c>
      <c r="R3995">
        <f>SUM(M3995:N3995:O3995:P3995:Q3995)</f>
        <v>3</v>
      </c>
      <c r="S3995" s="1">
        <v>144918</v>
      </c>
      <c r="T3995" s="1" t="str">
        <f t="shared" si="250"/>
        <v>High</v>
      </c>
      <c r="U3995">
        <v>1</v>
      </c>
      <c r="V3995">
        <v>2021</v>
      </c>
      <c r="W3995" t="s">
        <v>28</v>
      </c>
      <c r="X3995">
        <v>8</v>
      </c>
    </row>
    <row r="3996" spans="1:24" x14ac:dyDescent="0.3">
      <c r="A3996">
        <v>3995</v>
      </c>
      <c r="B3996" t="s">
        <v>31</v>
      </c>
      <c r="C3996" t="str">
        <f>_xlfn.XLOOKUP(B3996,Lookup_table!B:B,Lookup_table!C:C)</f>
        <v>Business</v>
      </c>
      <c r="D3996" t="s">
        <v>37</v>
      </c>
      <c r="E3996" t="s">
        <v>23</v>
      </c>
      <c r="F3996" t="s">
        <v>52</v>
      </c>
      <c r="G3996" t="s">
        <v>17</v>
      </c>
      <c r="H3996" t="str">
        <f t="shared" si="248"/>
        <v>Remote</v>
      </c>
      <c r="I3996" t="s">
        <v>35</v>
      </c>
      <c r="J3996" t="str">
        <f t="shared" si="249"/>
        <v>0-2 yrs</v>
      </c>
      <c r="K3996">
        <f t="shared" ca="1" si="251"/>
        <v>1</v>
      </c>
      <c r="L3996" t="s">
        <v>27</v>
      </c>
      <c r="M3996">
        <v>1</v>
      </c>
      <c r="N3996">
        <v>0</v>
      </c>
      <c r="O3996">
        <v>0</v>
      </c>
      <c r="P3996">
        <v>1</v>
      </c>
      <c r="Q3996">
        <v>1</v>
      </c>
      <c r="R3996">
        <f>SUM(M3996:N3996:O3996:P3996:Q3996)</f>
        <v>3</v>
      </c>
      <c r="S3996" s="1">
        <v>79980</v>
      </c>
      <c r="T3996" s="1" t="str">
        <f t="shared" si="250"/>
        <v>Medium</v>
      </c>
      <c r="U3996">
        <v>12</v>
      </c>
      <c r="V3996">
        <v>2020</v>
      </c>
      <c r="W3996" t="s">
        <v>20</v>
      </c>
      <c r="X3996">
        <v>6</v>
      </c>
    </row>
    <row r="3997" spans="1:24" x14ac:dyDescent="0.3">
      <c r="A3997">
        <v>3996</v>
      </c>
      <c r="B3997" t="s">
        <v>21</v>
      </c>
      <c r="C3997" t="str">
        <f>_xlfn.XLOOKUP(B3997,Lookup_table!B:B,Lookup_table!C:C)</f>
        <v>AI</v>
      </c>
      <c r="D3997" t="s">
        <v>22</v>
      </c>
      <c r="E3997" t="s">
        <v>15</v>
      </c>
      <c r="F3997" t="s">
        <v>24</v>
      </c>
      <c r="G3997" t="s">
        <v>30</v>
      </c>
      <c r="H3997" t="str">
        <f t="shared" si="248"/>
        <v>Onsite/Hybrid</v>
      </c>
      <c r="I3997" t="s">
        <v>35</v>
      </c>
      <c r="J3997" t="str">
        <f t="shared" si="249"/>
        <v>0-2 yrs</v>
      </c>
      <c r="K3997">
        <f t="shared" ca="1" si="251"/>
        <v>2</v>
      </c>
      <c r="L3997" t="s">
        <v>27</v>
      </c>
      <c r="M3997">
        <v>1</v>
      </c>
      <c r="N3997">
        <v>1</v>
      </c>
      <c r="O3997">
        <v>1</v>
      </c>
      <c r="P3997">
        <v>1</v>
      </c>
      <c r="Q3997">
        <v>1</v>
      </c>
      <c r="R3997">
        <f>SUM(M3997:N3997:O3997:P3997:Q3997)</f>
        <v>5</v>
      </c>
      <c r="S3997" s="1">
        <v>154125</v>
      </c>
      <c r="T3997" s="1" t="str">
        <f t="shared" si="250"/>
        <v>High</v>
      </c>
      <c r="U3997">
        <v>11</v>
      </c>
      <c r="V3997">
        <v>2023</v>
      </c>
      <c r="W3997" t="s">
        <v>28</v>
      </c>
      <c r="X3997">
        <v>2</v>
      </c>
    </row>
    <row r="3998" spans="1:24" x14ac:dyDescent="0.3">
      <c r="A3998">
        <v>3997</v>
      </c>
      <c r="B3998" t="s">
        <v>31</v>
      </c>
      <c r="C3998" t="str">
        <f>_xlfn.XLOOKUP(B3998,Lookup_table!B:B,Lookup_table!C:C)</f>
        <v>Business</v>
      </c>
      <c r="D3998" t="s">
        <v>14</v>
      </c>
      <c r="E3998" t="s">
        <v>38</v>
      </c>
      <c r="F3998" t="s">
        <v>44</v>
      </c>
      <c r="G3998" t="s">
        <v>17</v>
      </c>
      <c r="H3998" t="str">
        <f t="shared" si="248"/>
        <v>Remote</v>
      </c>
      <c r="I3998" t="s">
        <v>26</v>
      </c>
      <c r="J3998" t="str">
        <f t="shared" si="249"/>
        <v>3-6 yrs</v>
      </c>
      <c r="K3998">
        <f t="shared" ca="1" si="251"/>
        <v>4</v>
      </c>
      <c r="L3998" t="s">
        <v>39</v>
      </c>
      <c r="M3998">
        <v>0</v>
      </c>
      <c r="N3998">
        <v>1</v>
      </c>
      <c r="O3998">
        <v>1</v>
      </c>
      <c r="P3998">
        <v>0</v>
      </c>
      <c r="Q3998">
        <v>1</v>
      </c>
      <c r="R3998">
        <f>SUM(M3998:N3998:O3998:P3998:Q3998)</f>
        <v>3</v>
      </c>
      <c r="S3998" s="1">
        <v>95216</v>
      </c>
      <c r="T3998" s="1" t="str">
        <f t="shared" si="250"/>
        <v>Medium</v>
      </c>
      <c r="U3998">
        <v>10</v>
      </c>
      <c r="V3998">
        <v>2026</v>
      </c>
      <c r="W3998" t="s">
        <v>28</v>
      </c>
      <c r="X3998">
        <v>9</v>
      </c>
    </row>
    <row r="3999" spans="1:24" x14ac:dyDescent="0.3">
      <c r="A3999">
        <v>3998</v>
      </c>
      <c r="B3999" t="s">
        <v>41</v>
      </c>
      <c r="C3999" t="str">
        <f>_xlfn.XLOOKUP(B3999,Lookup_table!B:B,Lookup_table!C:C)</f>
        <v>Data</v>
      </c>
      <c r="D3999" t="s">
        <v>14</v>
      </c>
      <c r="E3999" t="s">
        <v>15</v>
      </c>
      <c r="F3999" t="s">
        <v>24</v>
      </c>
      <c r="G3999" t="s">
        <v>30</v>
      </c>
      <c r="H3999" t="str">
        <f t="shared" si="248"/>
        <v>Onsite/Hybrid</v>
      </c>
      <c r="I3999" t="s">
        <v>18</v>
      </c>
      <c r="J3999" t="str">
        <f t="shared" si="249"/>
        <v>7+ yrs</v>
      </c>
      <c r="K3999">
        <f t="shared" ca="1" si="251"/>
        <v>10</v>
      </c>
      <c r="L3999" t="s">
        <v>19</v>
      </c>
      <c r="M3999">
        <v>1</v>
      </c>
      <c r="N3999">
        <v>1</v>
      </c>
      <c r="O3999">
        <v>1</v>
      </c>
      <c r="P3999">
        <v>1</v>
      </c>
      <c r="Q3999">
        <v>0</v>
      </c>
      <c r="R3999">
        <f>SUM(M3999:N3999:O3999:P3999:Q3999)</f>
        <v>4</v>
      </c>
      <c r="S3999" s="1">
        <v>127164</v>
      </c>
      <c r="T3999" s="1" t="str">
        <f t="shared" si="250"/>
        <v>High</v>
      </c>
      <c r="U3999">
        <v>4</v>
      </c>
      <c r="V3999">
        <v>2023</v>
      </c>
      <c r="W3999" t="s">
        <v>28</v>
      </c>
      <c r="X3999">
        <v>8</v>
      </c>
    </row>
    <row r="4000" spans="1:24" x14ac:dyDescent="0.3">
      <c r="A4000">
        <v>3999</v>
      </c>
      <c r="B4000" t="s">
        <v>33</v>
      </c>
      <c r="C4000" t="str">
        <f>_xlfn.XLOOKUP(B4000,Lookup_table!B:B,Lookup_table!C:C)</f>
        <v>Data</v>
      </c>
      <c r="D4000" t="s">
        <v>37</v>
      </c>
      <c r="E4000" t="s">
        <v>38</v>
      </c>
      <c r="F4000" t="s">
        <v>29</v>
      </c>
      <c r="G4000" t="s">
        <v>17</v>
      </c>
      <c r="H4000" t="str">
        <f t="shared" si="248"/>
        <v>Remote</v>
      </c>
      <c r="I4000" t="s">
        <v>26</v>
      </c>
      <c r="J4000" t="str">
        <f t="shared" si="249"/>
        <v>3-6 yrs</v>
      </c>
      <c r="K4000">
        <f t="shared" ca="1" si="251"/>
        <v>5</v>
      </c>
      <c r="L4000" t="s">
        <v>39</v>
      </c>
      <c r="M4000">
        <v>0</v>
      </c>
      <c r="N4000">
        <v>0</v>
      </c>
      <c r="O4000">
        <v>0</v>
      </c>
      <c r="P4000">
        <v>0</v>
      </c>
      <c r="Q4000">
        <v>1</v>
      </c>
      <c r="R4000">
        <f>SUM(M4000:N4000:O4000:P4000:Q4000)</f>
        <v>1</v>
      </c>
      <c r="S4000" s="1">
        <v>89368</v>
      </c>
      <c r="T4000" s="1" t="str">
        <f t="shared" si="250"/>
        <v>Medium</v>
      </c>
      <c r="U4000">
        <v>7</v>
      </c>
      <c r="V4000">
        <v>2025</v>
      </c>
      <c r="W4000" t="s">
        <v>28</v>
      </c>
      <c r="X4000">
        <v>7</v>
      </c>
    </row>
    <row r="4001" spans="1:24" x14ac:dyDescent="0.3">
      <c r="A4001">
        <v>4000</v>
      </c>
      <c r="B4001" t="s">
        <v>33</v>
      </c>
      <c r="C4001" t="str">
        <f>_xlfn.XLOOKUP(B4001,Lookup_table!B:B,Lookup_table!C:C)</f>
        <v>Data</v>
      </c>
      <c r="D4001" t="s">
        <v>14</v>
      </c>
      <c r="E4001" t="s">
        <v>40</v>
      </c>
      <c r="F4001" t="s">
        <v>16</v>
      </c>
      <c r="G4001" t="s">
        <v>17</v>
      </c>
      <c r="H4001" t="str">
        <f t="shared" si="248"/>
        <v>Remote</v>
      </c>
      <c r="I4001" t="s">
        <v>35</v>
      </c>
      <c r="J4001" t="str">
        <f t="shared" si="249"/>
        <v>0-2 yrs</v>
      </c>
      <c r="K4001">
        <f t="shared" ca="1" si="251"/>
        <v>0</v>
      </c>
      <c r="L4001" t="s">
        <v>19</v>
      </c>
      <c r="M4001">
        <v>1</v>
      </c>
      <c r="N4001">
        <v>0</v>
      </c>
      <c r="O4001">
        <v>1</v>
      </c>
      <c r="P4001">
        <v>1</v>
      </c>
      <c r="Q4001">
        <v>1</v>
      </c>
      <c r="R4001">
        <f>SUM(M4001:N4001:O4001:P4001:Q4001)</f>
        <v>4</v>
      </c>
      <c r="S4001" s="1">
        <v>86040</v>
      </c>
      <c r="T4001" s="1" t="str">
        <f t="shared" si="250"/>
        <v>Medium</v>
      </c>
      <c r="U4001">
        <v>2</v>
      </c>
      <c r="V4001">
        <v>2022</v>
      </c>
      <c r="W4001" t="s">
        <v>28</v>
      </c>
      <c r="X4001">
        <v>6</v>
      </c>
    </row>
    <row r="4002" spans="1:24" x14ac:dyDescent="0.3">
      <c r="A4002">
        <v>4001</v>
      </c>
      <c r="B4002" t="s">
        <v>36</v>
      </c>
      <c r="C4002" t="str">
        <f>_xlfn.XLOOKUP(B4002,Lookup_table!B:B,Lookup_table!C:C)</f>
        <v>Data</v>
      </c>
      <c r="D4002" t="s">
        <v>34</v>
      </c>
      <c r="E4002" t="s">
        <v>40</v>
      </c>
      <c r="F4002" t="s">
        <v>29</v>
      </c>
      <c r="G4002" t="s">
        <v>25</v>
      </c>
      <c r="H4002" t="str">
        <f t="shared" si="248"/>
        <v>Onsite/Hybrid</v>
      </c>
      <c r="I4002" t="s">
        <v>26</v>
      </c>
      <c r="J4002" t="str">
        <f t="shared" si="249"/>
        <v>3-6 yrs</v>
      </c>
      <c r="K4002">
        <f t="shared" ca="1" si="251"/>
        <v>3</v>
      </c>
      <c r="L4002" t="s">
        <v>27</v>
      </c>
      <c r="M4002">
        <v>0</v>
      </c>
      <c r="N4002">
        <v>1</v>
      </c>
      <c r="O4002">
        <v>0</v>
      </c>
      <c r="P4002">
        <v>1</v>
      </c>
      <c r="Q4002">
        <v>1</v>
      </c>
      <c r="R4002">
        <f>SUM(M4002:N4002:O4002:P4002:Q4002)</f>
        <v>3</v>
      </c>
      <c r="S4002" s="1">
        <v>100306</v>
      </c>
      <c r="T4002" s="1" t="str">
        <f t="shared" si="250"/>
        <v>Medium</v>
      </c>
      <c r="U4002">
        <v>2</v>
      </c>
      <c r="V4002">
        <v>2026</v>
      </c>
      <c r="W4002" t="s">
        <v>20</v>
      </c>
      <c r="X4002">
        <v>6</v>
      </c>
    </row>
    <row r="4003" spans="1:24" x14ac:dyDescent="0.3">
      <c r="A4003">
        <v>4002</v>
      </c>
      <c r="B4003" t="s">
        <v>36</v>
      </c>
      <c r="C4003" t="str">
        <f>_xlfn.XLOOKUP(B4003,Lookup_table!B:B,Lookup_table!C:C)</f>
        <v>Data</v>
      </c>
      <c r="D4003" t="s">
        <v>14</v>
      </c>
      <c r="E4003" t="s">
        <v>38</v>
      </c>
      <c r="F4003" t="s">
        <v>24</v>
      </c>
      <c r="G4003" t="s">
        <v>30</v>
      </c>
      <c r="H4003" t="str">
        <f t="shared" si="248"/>
        <v>Onsite/Hybrid</v>
      </c>
      <c r="I4003" t="s">
        <v>35</v>
      </c>
      <c r="J4003" t="str">
        <f t="shared" si="249"/>
        <v>0-2 yrs</v>
      </c>
      <c r="K4003">
        <f t="shared" ca="1" si="251"/>
        <v>0</v>
      </c>
      <c r="L4003" t="s">
        <v>39</v>
      </c>
      <c r="M4003">
        <v>0</v>
      </c>
      <c r="N4003">
        <v>1</v>
      </c>
      <c r="O4003">
        <v>0</v>
      </c>
      <c r="P4003">
        <v>0</v>
      </c>
      <c r="Q4003">
        <v>1</v>
      </c>
      <c r="R4003">
        <f>SUM(M4003:N4003:O4003:P4003:Q4003)</f>
        <v>2</v>
      </c>
      <c r="S4003" s="1">
        <v>56793</v>
      </c>
      <c r="T4003" s="1" t="str">
        <f t="shared" si="250"/>
        <v>Low</v>
      </c>
      <c r="U4003">
        <v>5</v>
      </c>
      <c r="V4003">
        <v>2023</v>
      </c>
      <c r="W4003" t="s">
        <v>20</v>
      </c>
      <c r="X4003">
        <v>2</v>
      </c>
    </row>
    <row r="4004" spans="1:24" x14ac:dyDescent="0.3">
      <c r="A4004">
        <v>4003</v>
      </c>
      <c r="B4004" t="s">
        <v>21</v>
      </c>
      <c r="C4004" t="str">
        <f>_xlfn.XLOOKUP(B4004,Lookup_table!B:B,Lookup_table!C:C)</f>
        <v>AI</v>
      </c>
      <c r="D4004" t="s">
        <v>22</v>
      </c>
      <c r="E4004" t="s">
        <v>32</v>
      </c>
      <c r="F4004" t="s">
        <v>52</v>
      </c>
      <c r="G4004" t="s">
        <v>17</v>
      </c>
      <c r="H4004" t="str">
        <f t="shared" si="248"/>
        <v>Remote</v>
      </c>
      <c r="I4004" t="s">
        <v>26</v>
      </c>
      <c r="J4004" t="str">
        <f t="shared" si="249"/>
        <v>3-6 yrs</v>
      </c>
      <c r="K4004">
        <f t="shared" ca="1" si="251"/>
        <v>3</v>
      </c>
      <c r="L4004" t="s">
        <v>39</v>
      </c>
      <c r="M4004">
        <v>0</v>
      </c>
      <c r="N4004">
        <v>0</v>
      </c>
      <c r="O4004">
        <v>1</v>
      </c>
      <c r="P4004">
        <v>1</v>
      </c>
      <c r="Q4004">
        <v>0</v>
      </c>
      <c r="R4004">
        <f>SUM(M4004:N4004:O4004:P4004:Q4004)</f>
        <v>2</v>
      </c>
      <c r="S4004" s="1">
        <v>167888</v>
      </c>
      <c r="T4004" s="1" t="str">
        <f t="shared" si="250"/>
        <v>High</v>
      </c>
      <c r="U4004">
        <v>1</v>
      </c>
      <c r="V4004">
        <v>2021</v>
      </c>
      <c r="W4004" t="s">
        <v>28</v>
      </c>
      <c r="X4004">
        <v>2</v>
      </c>
    </row>
    <row r="4005" spans="1:24" x14ac:dyDescent="0.3">
      <c r="A4005">
        <v>4004</v>
      </c>
      <c r="B4005" t="s">
        <v>31</v>
      </c>
      <c r="C4005" t="str">
        <f>_xlfn.XLOOKUP(B4005,Lookup_table!B:B,Lookup_table!C:C)</f>
        <v>Business</v>
      </c>
      <c r="D4005" t="s">
        <v>22</v>
      </c>
      <c r="E4005" t="s">
        <v>42</v>
      </c>
      <c r="F4005" t="s">
        <v>24</v>
      </c>
      <c r="G4005" t="s">
        <v>25</v>
      </c>
      <c r="H4005" t="str">
        <f t="shared" si="248"/>
        <v>Onsite/Hybrid</v>
      </c>
      <c r="I4005" t="s">
        <v>18</v>
      </c>
      <c r="J4005" t="str">
        <f t="shared" si="249"/>
        <v>7+ yrs</v>
      </c>
      <c r="K4005">
        <f t="shared" ca="1" si="251"/>
        <v>10</v>
      </c>
      <c r="L4005" t="s">
        <v>27</v>
      </c>
      <c r="M4005">
        <v>0</v>
      </c>
      <c r="N4005">
        <v>0</v>
      </c>
      <c r="O4005">
        <v>1</v>
      </c>
      <c r="P4005">
        <v>1</v>
      </c>
      <c r="Q4005">
        <v>0</v>
      </c>
      <c r="R4005">
        <f>SUM(M4005:N4005:O4005:P4005:Q4005)</f>
        <v>2</v>
      </c>
      <c r="S4005" s="1">
        <v>150908</v>
      </c>
      <c r="T4005" s="1" t="str">
        <f t="shared" si="250"/>
        <v>High</v>
      </c>
      <c r="U4005">
        <v>4</v>
      </c>
      <c r="V4005">
        <v>2020</v>
      </c>
      <c r="W4005" t="s">
        <v>28</v>
      </c>
      <c r="X4005">
        <v>9</v>
      </c>
    </row>
    <row r="4006" spans="1:24" x14ac:dyDescent="0.3">
      <c r="A4006">
        <v>4005</v>
      </c>
      <c r="B4006" t="s">
        <v>41</v>
      </c>
      <c r="C4006" t="str">
        <f>_xlfn.XLOOKUP(B4006,Lookup_table!B:B,Lookup_table!C:C)</f>
        <v>Data</v>
      </c>
      <c r="D4006" t="s">
        <v>37</v>
      </c>
      <c r="E4006" t="s">
        <v>40</v>
      </c>
      <c r="F4006" t="s">
        <v>52</v>
      </c>
      <c r="G4006" t="s">
        <v>25</v>
      </c>
      <c r="H4006" t="str">
        <f t="shared" si="248"/>
        <v>Onsite/Hybrid</v>
      </c>
      <c r="I4006" t="s">
        <v>18</v>
      </c>
      <c r="J4006" t="str">
        <f t="shared" si="249"/>
        <v>7+ yrs</v>
      </c>
      <c r="K4006">
        <f t="shared" ca="1" si="251"/>
        <v>15</v>
      </c>
      <c r="L4006" t="s">
        <v>27</v>
      </c>
      <c r="M4006">
        <v>0</v>
      </c>
      <c r="N4006">
        <v>1</v>
      </c>
      <c r="O4006">
        <v>1</v>
      </c>
      <c r="P4006">
        <v>0</v>
      </c>
      <c r="Q4006">
        <v>1</v>
      </c>
      <c r="R4006">
        <f>SUM(M4006:N4006:O4006:P4006:Q4006)</f>
        <v>3</v>
      </c>
      <c r="S4006" s="1">
        <v>121789</v>
      </c>
      <c r="T4006" s="1" t="str">
        <f t="shared" si="250"/>
        <v>High</v>
      </c>
      <c r="U4006">
        <v>1</v>
      </c>
      <c r="V4006">
        <v>2026</v>
      </c>
      <c r="W4006" t="s">
        <v>28</v>
      </c>
      <c r="X4006">
        <v>7</v>
      </c>
    </row>
    <row r="4007" spans="1:24" x14ac:dyDescent="0.3">
      <c r="A4007">
        <v>4006</v>
      </c>
      <c r="B4007" t="s">
        <v>50</v>
      </c>
      <c r="C4007" t="str">
        <f>_xlfn.XLOOKUP(B4007,Lookup_table!B:B,Lookup_table!C:C)</f>
        <v>AI</v>
      </c>
      <c r="D4007" t="s">
        <v>22</v>
      </c>
      <c r="E4007" t="s">
        <v>42</v>
      </c>
      <c r="F4007" t="s">
        <v>29</v>
      </c>
      <c r="G4007" t="s">
        <v>30</v>
      </c>
      <c r="H4007" t="str">
        <f t="shared" si="248"/>
        <v>Onsite/Hybrid</v>
      </c>
      <c r="I4007" t="s">
        <v>18</v>
      </c>
      <c r="J4007" t="str">
        <f t="shared" si="249"/>
        <v>7+ yrs</v>
      </c>
      <c r="K4007">
        <f t="shared" ca="1" si="251"/>
        <v>8</v>
      </c>
      <c r="L4007" t="s">
        <v>39</v>
      </c>
      <c r="M4007">
        <v>1</v>
      </c>
      <c r="N4007">
        <v>0</v>
      </c>
      <c r="O4007">
        <v>0</v>
      </c>
      <c r="P4007">
        <v>0</v>
      </c>
      <c r="Q4007">
        <v>1</v>
      </c>
      <c r="R4007">
        <f>SUM(M4007:N4007:O4007:P4007:Q4007)</f>
        <v>2</v>
      </c>
      <c r="S4007" s="1">
        <v>174535</v>
      </c>
      <c r="T4007" s="1" t="str">
        <f t="shared" si="250"/>
        <v>High</v>
      </c>
      <c r="U4007">
        <v>10</v>
      </c>
      <c r="V4007">
        <v>2024</v>
      </c>
      <c r="W4007" t="s">
        <v>20</v>
      </c>
      <c r="X4007">
        <v>3</v>
      </c>
    </row>
    <row r="4008" spans="1:24" x14ac:dyDescent="0.3">
      <c r="A4008">
        <v>4007</v>
      </c>
      <c r="B4008" t="s">
        <v>41</v>
      </c>
      <c r="C4008" t="str">
        <f>_xlfn.XLOOKUP(B4008,Lookup_table!B:B,Lookup_table!C:C)</f>
        <v>Data</v>
      </c>
      <c r="D4008" t="s">
        <v>37</v>
      </c>
      <c r="E4008" t="s">
        <v>38</v>
      </c>
      <c r="F4008" t="s">
        <v>16</v>
      </c>
      <c r="G4008" t="s">
        <v>30</v>
      </c>
      <c r="H4008" t="str">
        <f t="shared" si="248"/>
        <v>Onsite/Hybrid</v>
      </c>
      <c r="I4008" t="s">
        <v>26</v>
      </c>
      <c r="J4008" t="str">
        <f t="shared" si="249"/>
        <v>3-6 yrs</v>
      </c>
      <c r="K4008">
        <f t="shared" ca="1" si="251"/>
        <v>5</v>
      </c>
      <c r="L4008" t="s">
        <v>27</v>
      </c>
      <c r="M4008">
        <v>1</v>
      </c>
      <c r="N4008">
        <v>1</v>
      </c>
      <c r="O4008">
        <v>1</v>
      </c>
      <c r="P4008">
        <v>0</v>
      </c>
      <c r="Q4008">
        <v>0</v>
      </c>
      <c r="R4008">
        <f>SUM(M4008:N4008:O4008:P4008:Q4008)</f>
        <v>3</v>
      </c>
      <c r="S4008" s="1">
        <v>94107</v>
      </c>
      <c r="T4008" s="1" t="str">
        <f t="shared" si="250"/>
        <v>Medium</v>
      </c>
      <c r="U4008">
        <v>5</v>
      </c>
      <c r="V4008">
        <v>2026</v>
      </c>
      <c r="W4008" t="s">
        <v>34</v>
      </c>
      <c r="X4008">
        <v>6</v>
      </c>
    </row>
    <row r="4009" spans="1:24" x14ac:dyDescent="0.3">
      <c r="A4009">
        <v>4008</v>
      </c>
      <c r="B4009" t="s">
        <v>31</v>
      </c>
      <c r="C4009" t="str">
        <f>_xlfn.XLOOKUP(B4009,Lookup_table!B:B,Lookup_table!C:C)</f>
        <v>Business</v>
      </c>
      <c r="D4009" t="s">
        <v>34</v>
      </c>
      <c r="E4009" t="s">
        <v>38</v>
      </c>
      <c r="F4009" t="s">
        <v>24</v>
      </c>
      <c r="G4009" t="s">
        <v>25</v>
      </c>
      <c r="H4009" t="str">
        <f t="shared" si="248"/>
        <v>Onsite/Hybrid</v>
      </c>
      <c r="I4009" t="s">
        <v>26</v>
      </c>
      <c r="J4009" t="str">
        <f t="shared" si="249"/>
        <v>3-6 yrs</v>
      </c>
      <c r="K4009">
        <f t="shared" ca="1" si="251"/>
        <v>5</v>
      </c>
      <c r="L4009" t="s">
        <v>27</v>
      </c>
      <c r="M4009">
        <v>1</v>
      </c>
      <c r="N4009">
        <v>1</v>
      </c>
      <c r="O4009">
        <v>0</v>
      </c>
      <c r="P4009">
        <v>1</v>
      </c>
      <c r="Q4009">
        <v>1</v>
      </c>
      <c r="R4009">
        <f>SUM(M4009:N4009:O4009:P4009:Q4009)</f>
        <v>4</v>
      </c>
      <c r="S4009" s="1">
        <v>100721</v>
      </c>
      <c r="T4009" s="1" t="str">
        <f t="shared" si="250"/>
        <v>Medium</v>
      </c>
      <c r="U4009">
        <v>5</v>
      </c>
      <c r="V4009">
        <v>2021</v>
      </c>
      <c r="W4009" t="s">
        <v>20</v>
      </c>
      <c r="X4009">
        <v>5</v>
      </c>
    </row>
    <row r="4010" spans="1:24" x14ac:dyDescent="0.3">
      <c r="A4010">
        <v>4009</v>
      </c>
      <c r="B4010" t="s">
        <v>50</v>
      </c>
      <c r="C4010" t="str">
        <f>_xlfn.XLOOKUP(B4010,Lookup_table!B:B,Lookup_table!C:C)</f>
        <v>AI</v>
      </c>
      <c r="D4010" t="s">
        <v>22</v>
      </c>
      <c r="E4010" t="s">
        <v>32</v>
      </c>
      <c r="F4010" t="s">
        <v>44</v>
      </c>
      <c r="G4010" t="s">
        <v>30</v>
      </c>
      <c r="H4010" t="str">
        <f t="shared" si="248"/>
        <v>Onsite/Hybrid</v>
      </c>
      <c r="I4010" t="s">
        <v>35</v>
      </c>
      <c r="J4010" t="str">
        <f t="shared" si="249"/>
        <v>0-2 yrs</v>
      </c>
      <c r="K4010">
        <f t="shared" ca="1" si="251"/>
        <v>1</v>
      </c>
      <c r="L4010" t="s">
        <v>39</v>
      </c>
      <c r="M4010">
        <v>1</v>
      </c>
      <c r="N4010">
        <v>0</v>
      </c>
      <c r="O4010">
        <v>0</v>
      </c>
      <c r="P4010">
        <v>1</v>
      </c>
      <c r="Q4010">
        <v>1</v>
      </c>
      <c r="R4010">
        <f>SUM(M4010:N4010:O4010:P4010:Q4010)</f>
        <v>3</v>
      </c>
      <c r="S4010" s="1">
        <v>133247</v>
      </c>
      <c r="T4010" s="1" t="str">
        <f t="shared" si="250"/>
        <v>High</v>
      </c>
      <c r="U4010">
        <v>1</v>
      </c>
      <c r="V4010">
        <v>2025</v>
      </c>
      <c r="W4010" t="s">
        <v>34</v>
      </c>
      <c r="X4010">
        <v>2</v>
      </c>
    </row>
    <row r="4011" spans="1:24" x14ac:dyDescent="0.3">
      <c r="A4011">
        <v>4010</v>
      </c>
      <c r="B4011" t="s">
        <v>41</v>
      </c>
      <c r="C4011" t="str">
        <f>_xlfn.XLOOKUP(B4011,Lookup_table!B:B,Lookup_table!C:C)</f>
        <v>Data</v>
      </c>
      <c r="D4011" t="s">
        <v>14</v>
      </c>
      <c r="E4011" t="s">
        <v>38</v>
      </c>
      <c r="F4011" t="s">
        <v>29</v>
      </c>
      <c r="G4011" t="s">
        <v>17</v>
      </c>
      <c r="H4011" t="str">
        <f t="shared" si="248"/>
        <v>Remote</v>
      </c>
      <c r="I4011" t="s">
        <v>35</v>
      </c>
      <c r="J4011" t="str">
        <f t="shared" si="249"/>
        <v>0-2 yrs</v>
      </c>
      <c r="K4011">
        <f t="shared" ca="1" si="251"/>
        <v>2</v>
      </c>
      <c r="L4011" t="s">
        <v>19</v>
      </c>
      <c r="M4011">
        <v>0</v>
      </c>
      <c r="N4011">
        <v>1</v>
      </c>
      <c r="O4011">
        <v>0</v>
      </c>
      <c r="P4011">
        <v>0</v>
      </c>
      <c r="Q4011">
        <v>1</v>
      </c>
      <c r="R4011">
        <f>SUM(M4011:N4011:O4011:P4011:Q4011)</f>
        <v>2</v>
      </c>
      <c r="S4011" s="1">
        <v>58172</v>
      </c>
      <c r="T4011" s="1" t="str">
        <f t="shared" si="250"/>
        <v>Low</v>
      </c>
      <c r="U4011">
        <v>5</v>
      </c>
      <c r="V4011">
        <v>2020</v>
      </c>
      <c r="W4011" t="s">
        <v>20</v>
      </c>
      <c r="X4011">
        <v>3</v>
      </c>
    </row>
    <row r="4012" spans="1:24" x14ac:dyDescent="0.3">
      <c r="A4012">
        <v>4011</v>
      </c>
      <c r="B4012" t="s">
        <v>33</v>
      </c>
      <c r="C4012" t="str">
        <f>_xlfn.XLOOKUP(B4012,Lookup_table!B:B,Lookup_table!C:C)</f>
        <v>Data</v>
      </c>
      <c r="D4012" t="s">
        <v>14</v>
      </c>
      <c r="E4012" t="s">
        <v>40</v>
      </c>
      <c r="F4012" t="s">
        <v>51</v>
      </c>
      <c r="G4012" t="s">
        <v>17</v>
      </c>
      <c r="H4012" t="str">
        <f t="shared" si="248"/>
        <v>Remote</v>
      </c>
      <c r="I4012" t="s">
        <v>35</v>
      </c>
      <c r="J4012" t="str">
        <f t="shared" si="249"/>
        <v>0-2 yrs</v>
      </c>
      <c r="K4012">
        <f t="shared" ca="1" si="251"/>
        <v>1</v>
      </c>
      <c r="L4012" t="s">
        <v>19</v>
      </c>
      <c r="M4012">
        <v>1</v>
      </c>
      <c r="N4012">
        <v>1</v>
      </c>
      <c r="O4012">
        <v>0</v>
      </c>
      <c r="P4012">
        <v>1</v>
      </c>
      <c r="Q4012">
        <v>0</v>
      </c>
      <c r="R4012">
        <f>SUM(M4012:N4012:O4012:P4012:Q4012)</f>
        <v>3</v>
      </c>
      <c r="S4012" s="1">
        <v>63128</v>
      </c>
      <c r="T4012" s="1" t="str">
        <f t="shared" si="250"/>
        <v>Low</v>
      </c>
      <c r="U4012">
        <v>7</v>
      </c>
      <c r="V4012">
        <v>2023</v>
      </c>
      <c r="W4012" t="s">
        <v>20</v>
      </c>
      <c r="X4012">
        <v>4</v>
      </c>
    </row>
    <row r="4013" spans="1:24" x14ac:dyDescent="0.3">
      <c r="A4013">
        <v>4012</v>
      </c>
      <c r="B4013" t="s">
        <v>33</v>
      </c>
      <c r="C4013" t="str">
        <f>_xlfn.XLOOKUP(B4013,Lookup_table!B:B,Lookup_table!C:C)</f>
        <v>Data</v>
      </c>
      <c r="D4013" t="s">
        <v>37</v>
      </c>
      <c r="E4013" t="s">
        <v>15</v>
      </c>
      <c r="F4013" t="s">
        <v>16</v>
      </c>
      <c r="G4013" t="s">
        <v>30</v>
      </c>
      <c r="H4013" t="str">
        <f t="shared" si="248"/>
        <v>Onsite/Hybrid</v>
      </c>
      <c r="I4013" t="s">
        <v>26</v>
      </c>
      <c r="J4013" t="str">
        <f t="shared" si="249"/>
        <v>3-6 yrs</v>
      </c>
      <c r="K4013">
        <f t="shared" ca="1" si="251"/>
        <v>3</v>
      </c>
      <c r="L4013" t="s">
        <v>19</v>
      </c>
      <c r="M4013">
        <v>1</v>
      </c>
      <c r="N4013">
        <v>1</v>
      </c>
      <c r="O4013">
        <v>1</v>
      </c>
      <c r="P4013">
        <v>0</v>
      </c>
      <c r="Q4013">
        <v>1</v>
      </c>
      <c r="R4013">
        <f>SUM(M4013:N4013:O4013:P4013:Q4013)</f>
        <v>4</v>
      </c>
      <c r="S4013" s="1">
        <v>104141</v>
      </c>
      <c r="T4013" s="1" t="str">
        <f t="shared" si="250"/>
        <v>Medium</v>
      </c>
      <c r="U4013">
        <v>1</v>
      </c>
      <c r="V4013">
        <v>2021</v>
      </c>
      <c r="W4013" t="s">
        <v>20</v>
      </c>
      <c r="X4013">
        <v>4</v>
      </c>
    </row>
    <row r="4014" spans="1:24" x14ac:dyDescent="0.3">
      <c r="A4014">
        <v>4013</v>
      </c>
      <c r="B4014" t="s">
        <v>41</v>
      </c>
      <c r="C4014" t="str">
        <f>_xlfn.XLOOKUP(B4014,Lookup_table!B:B,Lookup_table!C:C)</f>
        <v>Data</v>
      </c>
      <c r="D4014" t="s">
        <v>14</v>
      </c>
      <c r="E4014" t="s">
        <v>32</v>
      </c>
      <c r="F4014" t="s">
        <v>29</v>
      </c>
      <c r="G4014" t="s">
        <v>17</v>
      </c>
      <c r="H4014" t="str">
        <f t="shared" si="248"/>
        <v>Remote</v>
      </c>
      <c r="I4014" t="s">
        <v>18</v>
      </c>
      <c r="J4014" t="str">
        <f t="shared" si="249"/>
        <v>7+ yrs</v>
      </c>
      <c r="K4014">
        <f t="shared" ca="1" si="251"/>
        <v>8</v>
      </c>
      <c r="L4014" t="s">
        <v>19</v>
      </c>
      <c r="M4014">
        <v>1</v>
      </c>
      <c r="N4014">
        <v>0</v>
      </c>
      <c r="O4014">
        <v>1</v>
      </c>
      <c r="P4014">
        <v>1</v>
      </c>
      <c r="Q4014">
        <v>1</v>
      </c>
      <c r="R4014">
        <f>SUM(M4014:N4014:O4014:P4014:Q4014)</f>
        <v>4</v>
      </c>
      <c r="S4014" s="1">
        <v>139044</v>
      </c>
      <c r="T4014" s="1" t="str">
        <f t="shared" si="250"/>
        <v>High</v>
      </c>
      <c r="U4014">
        <v>5</v>
      </c>
      <c r="V4014">
        <v>2020</v>
      </c>
      <c r="W4014" t="s">
        <v>28</v>
      </c>
      <c r="X4014">
        <v>5</v>
      </c>
    </row>
    <row r="4015" spans="1:24" x14ac:dyDescent="0.3">
      <c r="A4015">
        <v>4014</v>
      </c>
      <c r="B4015" t="s">
        <v>50</v>
      </c>
      <c r="C4015" t="str">
        <f>_xlfn.XLOOKUP(B4015,Lookup_table!B:B,Lookup_table!C:C)</f>
        <v>AI</v>
      </c>
      <c r="D4015" t="s">
        <v>34</v>
      </c>
      <c r="E4015" t="s">
        <v>23</v>
      </c>
      <c r="F4015" t="s">
        <v>52</v>
      </c>
      <c r="G4015" t="s">
        <v>30</v>
      </c>
      <c r="H4015" t="str">
        <f t="shared" si="248"/>
        <v>Onsite/Hybrid</v>
      </c>
      <c r="I4015" t="s">
        <v>18</v>
      </c>
      <c r="J4015" t="str">
        <f t="shared" si="249"/>
        <v>7+ yrs</v>
      </c>
      <c r="K4015">
        <f t="shared" ca="1" si="251"/>
        <v>8</v>
      </c>
      <c r="L4015" t="s">
        <v>19</v>
      </c>
      <c r="M4015">
        <v>1</v>
      </c>
      <c r="N4015">
        <v>1</v>
      </c>
      <c r="O4015">
        <v>0</v>
      </c>
      <c r="P4015">
        <v>0</v>
      </c>
      <c r="Q4015">
        <v>0</v>
      </c>
      <c r="R4015">
        <f>SUM(M4015:N4015:O4015:P4015:Q4015)</f>
        <v>2</v>
      </c>
      <c r="S4015" s="1">
        <v>142179</v>
      </c>
      <c r="T4015" s="1" t="str">
        <f t="shared" si="250"/>
        <v>High</v>
      </c>
      <c r="U4015">
        <v>9</v>
      </c>
      <c r="V4015">
        <v>2026</v>
      </c>
      <c r="W4015" t="s">
        <v>34</v>
      </c>
      <c r="X4015">
        <v>5</v>
      </c>
    </row>
    <row r="4016" spans="1:24" x14ac:dyDescent="0.3">
      <c r="A4016">
        <v>4015</v>
      </c>
      <c r="B4016" t="s">
        <v>21</v>
      </c>
      <c r="C4016" t="str">
        <f>_xlfn.XLOOKUP(B4016,Lookup_table!B:B,Lookup_table!C:C)</f>
        <v>AI</v>
      </c>
      <c r="D4016" t="s">
        <v>37</v>
      </c>
      <c r="E4016" t="s">
        <v>15</v>
      </c>
      <c r="F4016" t="s">
        <v>52</v>
      </c>
      <c r="G4016" t="s">
        <v>25</v>
      </c>
      <c r="H4016" t="str">
        <f t="shared" si="248"/>
        <v>Onsite/Hybrid</v>
      </c>
      <c r="I4016" t="s">
        <v>18</v>
      </c>
      <c r="J4016" t="str">
        <f t="shared" si="249"/>
        <v>7+ yrs</v>
      </c>
      <c r="K4016">
        <f t="shared" ca="1" si="251"/>
        <v>7</v>
      </c>
      <c r="L4016" t="s">
        <v>39</v>
      </c>
      <c r="M4016">
        <v>0</v>
      </c>
      <c r="N4016">
        <v>0</v>
      </c>
      <c r="O4016">
        <v>1</v>
      </c>
      <c r="P4016">
        <v>0</v>
      </c>
      <c r="Q4016">
        <v>0</v>
      </c>
      <c r="R4016">
        <f>SUM(M4016:N4016:O4016:P4016:Q4016)</f>
        <v>1</v>
      </c>
      <c r="S4016" s="1">
        <v>154288</v>
      </c>
      <c r="T4016" s="1" t="str">
        <f t="shared" si="250"/>
        <v>High</v>
      </c>
      <c r="U4016">
        <v>2</v>
      </c>
      <c r="V4016">
        <v>2020</v>
      </c>
      <c r="W4016" t="s">
        <v>34</v>
      </c>
      <c r="X4016">
        <v>1</v>
      </c>
    </row>
    <row r="4017" spans="1:24" x14ac:dyDescent="0.3">
      <c r="A4017">
        <v>4016</v>
      </c>
      <c r="B4017" t="s">
        <v>21</v>
      </c>
      <c r="C4017" t="str">
        <f>_xlfn.XLOOKUP(B4017,Lookup_table!B:B,Lookup_table!C:C)</f>
        <v>AI</v>
      </c>
      <c r="D4017" t="s">
        <v>22</v>
      </c>
      <c r="E4017" t="s">
        <v>15</v>
      </c>
      <c r="F4017" t="s">
        <v>51</v>
      </c>
      <c r="G4017" t="s">
        <v>17</v>
      </c>
      <c r="H4017" t="str">
        <f t="shared" si="248"/>
        <v>Remote</v>
      </c>
      <c r="I4017" t="s">
        <v>35</v>
      </c>
      <c r="J4017" t="str">
        <f t="shared" si="249"/>
        <v>0-2 yrs</v>
      </c>
      <c r="K4017">
        <f t="shared" ca="1" si="251"/>
        <v>2</v>
      </c>
      <c r="L4017" t="s">
        <v>19</v>
      </c>
      <c r="M4017">
        <v>0</v>
      </c>
      <c r="N4017">
        <v>0</v>
      </c>
      <c r="O4017">
        <v>1</v>
      </c>
      <c r="P4017">
        <v>0</v>
      </c>
      <c r="Q4017">
        <v>1</v>
      </c>
      <c r="R4017">
        <f>SUM(M4017:N4017:O4017:P4017:Q4017)</f>
        <v>2</v>
      </c>
      <c r="S4017" s="1">
        <v>131778</v>
      </c>
      <c r="T4017" s="1" t="str">
        <f t="shared" si="250"/>
        <v>High</v>
      </c>
      <c r="U4017">
        <v>4</v>
      </c>
      <c r="V4017">
        <v>2024</v>
      </c>
      <c r="W4017" t="s">
        <v>20</v>
      </c>
      <c r="X4017">
        <v>3</v>
      </c>
    </row>
    <row r="4018" spans="1:24" x14ac:dyDescent="0.3">
      <c r="A4018">
        <v>4017</v>
      </c>
      <c r="B4018" t="s">
        <v>31</v>
      </c>
      <c r="C4018" t="str">
        <f>_xlfn.XLOOKUP(B4018,Lookup_table!B:B,Lookup_table!C:C)</f>
        <v>Business</v>
      </c>
      <c r="D4018" t="s">
        <v>14</v>
      </c>
      <c r="E4018" t="s">
        <v>32</v>
      </c>
      <c r="F4018" t="s">
        <v>51</v>
      </c>
      <c r="G4018" t="s">
        <v>25</v>
      </c>
      <c r="H4018" t="str">
        <f t="shared" si="248"/>
        <v>Onsite/Hybrid</v>
      </c>
      <c r="I4018" t="s">
        <v>26</v>
      </c>
      <c r="J4018" t="str">
        <f t="shared" si="249"/>
        <v>3-6 yrs</v>
      </c>
      <c r="K4018">
        <f t="shared" ca="1" si="251"/>
        <v>4</v>
      </c>
      <c r="L4018" t="s">
        <v>39</v>
      </c>
      <c r="M4018">
        <v>0</v>
      </c>
      <c r="N4018">
        <v>0</v>
      </c>
      <c r="O4018">
        <v>0</v>
      </c>
      <c r="P4018">
        <v>0</v>
      </c>
      <c r="Q4018">
        <v>1</v>
      </c>
      <c r="R4018">
        <f>SUM(M4018:N4018:O4018:P4018:Q4018)</f>
        <v>1</v>
      </c>
      <c r="S4018" s="1">
        <v>81281</v>
      </c>
      <c r="T4018" s="1" t="str">
        <f t="shared" si="250"/>
        <v>Medium</v>
      </c>
      <c r="U4018">
        <v>3</v>
      </c>
      <c r="V4018">
        <v>2025</v>
      </c>
      <c r="W4018" t="s">
        <v>20</v>
      </c>
      <c r="X4018">
        <v>3</v>
      </c>
    </row>
    <row r="4019" spans="1:24" x14ac:dyDescent="0.3">
      <c r="A4019">
        <v>4018</v>
      </c>
      <c r="B4019" t="s">
        <v>31</v>
      </c>
      <c r="C4019" t="str">
        <f>_xlfn.XLOOKUP(B4019,Lookup_table!B:B,Lookup_table!C:C)</f>
        <v>Business</v>
      </c>
      <c r="D4019" t="s">
        <v>22</v>
      </c>
      <c r="E4019" t="s">
        <v>32</v>
      </c>
      <c r="F4019" t="s">
        <v>29</v>
      </c>
      <c r="G4019" t="s">
        <v>25</v>
      </c>
      <c r="H4019" t="str">
        <f t="shared" si="248"/>
        <v>Onsite/Hybrid</v>
      </c>
      <c r="I4019" t="s">
        <v>18</v>
      </c>
      <c r="J4019" t="str">
        <f t="shared" si="249"/>
        <v>7+ yrs</v>
      </c>
      <c r="K4019">
        <f t="shared" ca="1" si="251"/>
        <v>15</v>
      </c>
      <c r="L4019" t="s">
        <v>27</v>
      </c>
      <c r="M4019">
        <v>1</v>
      </c>
      <c r="N4019">
        <v>0</v>
      </c>
      <c r="O4019">
        <v>1</v>
      </c>
      <c r="P4019">
        <v>1</v>
      </c>
      <c r="Q4019">
        <v>1</v>
      </c>
      <c r="R4019">
        <f>SUM(M4019:N4019:O4019:P4019:Q4019)</f>
        <v>4</v>
      </c>
      <c r="S4019" s="1">
        <v>158187</v>
      </c>
      <c r="T4019" s="1" t="str">
        <f t="shared" si="250"/>
        <v>High</v>
      </c>
      <c r="U4019">
        <v>4</v>
      </c>
      <c r="V4019">
        <v>2026</v>
      </c>
      <c r="W4019" t="s">
        <v>28</v>
      </c>
      <c r="X4019">
        <v>9</v>
      </c>
    </row>
    <row r="4020" spans="1:24" x14ac:dyDescent="0.3">
      <c r="A4020">
        <v>4019</v>
      </c>
      <c r="B4020" t="s">
        <v>36</v>
      </c>
      <c r="C4020" t="str">
        <f>_xlfn.XLOOKUP(B4020,Lookup_table!B:B,Lookup_table!C:C)</f>
        <v>Data</v>
      </c>
      <c r="D4020" t="s">
        <v>22</v>
      </c>
      <c r="E4020" t="s">
        <v>23</v>
      </c>
      <c r="F4020" t="s">
        <v>44</v>
      </c>
      <c r="G4020" t="s">
        <v>30</v>
      </c>
      <c r="H4020" t="str">
        <f t="shared" si="248"/>
        <v>Onsite/Hybrid</v>
      </c>
      <c r="I4020" t="s">
        <v>26</v>
      </c>
      <c r="J4020" t="str">
        <f t="shared" si="249"/>
        <v>3-6 yrs</v>
      </c>
      <c r="K4020">
        <f t="shared" ca="1" si="251"/>
        <v>6</v>
      </c>
      <c r="L4020" t="s">
        <v>39</v>
      </c>
      <c r="M4020">
        <v>1</v>
      </c>
      <c r="N4020">
        <v>0</v>
      </c>
      <c r="O4020">
        <v>0</v>
      </c>
      <c r="P4020">
        <v>0</v>
      </c>
      <c r="Q4020">
        <v>0</v>
      </c>
      <c r="R4020">
        <f>SUM(M4020:N4020:O4020:P4020:Q4020)</f>
        <v>1</v>
      </c>
      <c r="S4020" s="1">
        <v>96870</v>
      </c>
      <c r="T4020" s="1" t="str">
        <f t="shared" si="250"/>
        <v>Medium</v>
      </c>
      <c r="U4020">
        <v>3</v>
      </c>
      <c r="V4020">
        <v>2025</v>
      </c>
      <c r="W4020" t="s">
        <v>34</v>
      </c>
      <c r="X4020">
        <v>3</v>
      </c>
    </row>
    <row r="4021" spans="1:24" x14ac:dyDescent="0.3">
      <c r="A4021">
        <v>4020</v>
      </c>
      <c r="B4021" t="s">
        <v>36</v>
      </c>
      <c r="C4021" t="str">
        <f>_xlfn.XLOOKUP(B4021,Lookup_table!B:B,Lookup_table!C:C)</f>
        <v>Data</v>
      </c>
      <c r="D4021" t="s">
        <v>22</v>
      </c>
      <c r="E4021" t="s">
        <v>40</v>
      </c>
      <c r="F4021" t="s">
        <v>24</v>
      </c>
      <c r="G4021" t="s">
        <v>17</v>
      </c>
      <c r="H4021" t="str">
        <f t="shared" si="248"/>
        <v>Remote</v>
      </c>
      <c r="I4021" t="s">
        <v>18</v>
      </c>
      <c r="J4021" t="str">
        <f t="shared" si="249"/>
        <v>7+ yrs</v>
      </c>
      <c r="K4021">
        <f t="shared" ca="1" si="251"/>
        <v>15</v>
      </c>
      <c r="L4021" t="s">
        <v>39</v>
      </c>
      <c r="M4021">
        <v>1</v>
      </c>
      <c r="N4021">
        <v>1</v>
      </c>
      <c r="O4021">
        <v>1</v>
      </c>
      <c r="P4021">
        <v>1</v>
      </c>
      <c r="Q4021">
        <v>1</v>
      </c>
      <c r="R4021">
        <f>SUM(M4021:N4021:O4021:P4021:Q4021)</f>
        <v>5</v>
      </c>
      <c r="S4021" s="1">
        <v>158622</v>
      </c>
      <c r="T4021" s="1" t="str">
        <f t="shared" si="250"/>
        <v>High</v>
      </c>
      <c r="U4021">
        <v>10</v>
      </c>
      <c r="V4021">
        <v>2021</v>
      </c>
      <c r="W4021" t="s">
        <v>28</v>
      </c>
      <c r="X4021">
        <v>6</v>
      </c>
    </row>
    <row r="4022" spans="1:24" x14ac:dyDescent="0.3">
      <c r="A4022">
        <v>4021</v>
      </c>
      <c r="B4022" t="s">
        <v>33</v>
      </c>
      <c r="C4022" t="str">
        <f>_xlfn.XLOOKUP(B4022,Lookup_table!B:B,Lookup_table!C:C)</f>
        <v>Data</v>
      </c>
      <c r="D4022" t="s">
        <v>37</v>
      </c>
      <c r="E4022" t="s">
        <v>42</v>
      </c>
      <c r="F4022" t="s">
        <v>29</v>
      </c>
      <c r="G4022" t="s">
        <v>25</v>
      </c>
      <c r="H4022" t="str">
        <f t="shared" si="248"/>
        <v>Onsite/Hybrid</v>
      </c>
      <c r="I4022" t="s">
        <v>18</v>
      </c>
      <c r="J4022" t="str">
        <f t="shared" si="249"/>
        <v>7+ yrs</v>
      </c>
      <c r="K4022">
        <f t="shared" ca="1" si="251"/>
        <v>9</v>
      </c>
      <c r="L4022" t="s">
        <v>39</v>
      </c>
      <c r="M4022">
        <v>1</v>
      </c>
      <c r="N4022">
        <v>0</v>
      </c>
      <c r="O4022">
        <v>0</v>
      </c>
      <c r="P4022">
        <v>1</v>
      </c>
      <c r="Q4022">
        <v>1</v>
      </c>
      <c r="R4022">
        <f>SUM(M4022:N4022:O4022:P4022:Q4022)</f>
        <v>3</v>
      </c>
      <c r="S4022" s="1">
        <v>121950</v>
      </c>
      <c r="T4022" s="1" t="str">
        <f t="shared" si="250"/>
        <v>High</v>
      </c>
      <c r="U4022">
        <v>3</v>
      </c>
      <c r="V4022">
        <v>2023</v>
      </c>
      <c r="W4022" t="s">
        <v>20</v>
      </c>
      <c r="X4022">
        <v>5</v>
      </c>
    </row>
    <row r="4023" spans="1:24" x14ac:dyDescent="0.3">
      <c r="A4023">
        <v>4022</v>
      </c>
      <c r="B4023" t="s">
        <v>36</v>
      </c>
      <c r="C4023" t="str">
        <f>_xlfn.XLOOKUP(B4023,Lookup_table!B:B,Lookup_table!C:C)</f>
        <v>Data</v>
      </c>
      <c r="D4023" t="s">
        <v>37</v>
      </c>
      <c r="E4023" t="s">
        <v>38</v>
      </c>
      <c r="F4023" t="s">
        <v>29</v>
      </c>
      <c r="G4023" t="s">
        <v>25</v>
      </c>
      <c r="H4023" t="str">
        <f t="shared" si="248"/>
        <v>Onsite/Hybrid</v>
      </c>
      <c r="I4023" t="s">
        <v>18</v>
      </c>
      <c r="J4023" t="str">
        <f t="shared" si="249"/>
        <v>7+ yrs</v>
      </c>
      <c r="K4023">
        <f t="shared" ca="1" si="251"/>
        <v>8</v>
      </c>
      <c r="L4023" t="s">
        <v>39</v>
      </c>
      <c r="M4023">
        <v>1</v>
      </c>
      <c r="N4023">
        <v>0</v>
      </c>
      <c r="O4023">
        <v>0</v>
      </c>
      <c r="P4023">
        <v>1</v>
      </c>
      <c r="Q4023">
        <v>1</v>
      </c>
      <c r="R4023">
        <f>SUM(M4023:N4023:O4023:P4023:Q4023)</f>
        <v>3</v>
      </c>
      <c r="S4023" s="1">
        <v>122865</v>
      </c>
      <c r="T4023" s="1" t="str">
        <f t="shared" si="250"/>
        <v>High</v>
      </c>
      <c r="U4023">
        <v>3</v>
      </c>
      <c r="V4023">
        <v>2022</v>
      </c>
      <c r="W4023" t="s">
        <v>28</v>
      </c>
      <c r="X4023">
        <v>9</v>
      </c>
    </row>
    <row r="4024" spans="1:24" x14ac:dyDescent="0.3">
      <c r="A4024">
        <v>4023</v>
      </c>
      <c r="B4024" t="s">
        <v>31</v>
      </c>
      <c r="C4024" t="str">
        <f>_xlfn.XLOOKUP(B4024,Lookup_table!B:B,Lookup_table!C:C)</f>
        <v>Business</v>
      </c>
      <c r="D4024" t="s">
        <v>37</v>
      </c>
      <c r="E4024" t="s">
        <v>40</v>
      </c>
      <c r="F4024" t="s">
        <v>29</v>
      </c>
      <c r="G4024" t="s">
        <v>25</v>
      </c>
      <c r="H4024" t="str">
        <f t="shared" si="248"/>
        <v>Onsite/Hybrid</v>
      </c>
      <c r="I4024" t="s">
        <v>26</v>
      </c>
      <c r="J4024" t="str">
        <f t="shared" si="249"/>
        <v>3-6 yrs</v>
      </c>
      <c r="K4024">
        <f t="shared" ca="1" si="251"/>
        <v>6</v>
      </c>
      <c r="L4024" t="s">
        <v>39</v>
      </c>
      <c r="M4024">
        <v>0</v>
      </c>
      <c r="N4024">
        <v>1</v>
      </c>
      <c r="O4024">
        <v>0</v>
      </c>
      <c r="P4024">
        <v>1</v>
      </c>
      <c r="Q4024">
        <v>1</v>
      </c>
      <c r="R4024">
        <f>SUM(M4024:N4024:O4024:P4024:Q4024)</f>
        <v>3</v>
      </c>
      <c r="S4024" s="1">
        <v>99313</v>
      </c>
      <c r="T4024" s="1" t="str">
        <f t="shared" si="250"/>
        <v>Medium</v>
      </c>
      <c r="U4024">
        <v>8</v>
      </c>
      <c r="V4024">
        <v>2026</v>
      </c>
      <c r="W4024" t="s">
        <v>28</v>
      </c>
      <c r="X4024">
        <v>8</v>
      </c>
    </row>
    <row r="4025" spans="1:24" x14ac:dyDescent="0.3">
      <c r="A4025">
        <v>4024</v>
      </c>
      <c r="B4025" t="s">
        <v>33</v>
      </c>
      <c r="C4025" t="str">
        <f>_xlfn.XLOOKUP(B4025,Lookup_table!B:B,Lookup_table!C:C)</f>
        <v>Data</v>
      </c>
      <c r="D4025" t="s">
        <v>22</v>
      </c>
      <c r="E4025" t="s">
        <v>38</v>
      </c>
      <c r="F4025" t="s">
        <v>51</v>
      </c>
      <c r="G4025" t="s">
        <v>30</v>
      </c>
      <c r="H4025" t="str">
        <f t="shared" si="248"/>
        <v>Onsite/Hybrid</v>
      </c>
      <c r="I4025" t="s">
        <v>26</v>
      </c>
      <c r="J4025" t="str">
        <f t="shared" si="249"/>
        <v>3-6 yrs</v>
      </c>
      <c r="K4025">
        <f t="shared" ca="1" si="251"/>
        <v>6</v>
      </c>
      <c r="L4025" t="s">
        <v>27</v>
      </c>
      <c r="M4025">
        <v>0</v>
      </c>
      <c r="N4025">
        <v>0</v>
      </c>
      <c r="O4025">
        <v>0</v>
      </c>
      <c r="P4025">
        <v>0</v>
      </c>
      <c r="Q4025">
        <v>1</v>
      </c>
      <c r="R4025">
        <f>SUM(M4025:N4025:O4025:P4025:Q4025)</f>
        <v>1</v>
      </c>
      <c r="S4025" s="1">
        <v>101566</v>
      </c>
      <c r="T4025" s="1" t="str">
        <f t="shared" si="250"/>
        <v>Medium</v>
      </c>
      <c r="U4025">
        <v>5</v>
      </c>
      <c r="V4025">
        <v>2022</v>
      </c>
      <c r="W4025" t="s">
        <v>34</v>
      </c>
      <c r="X4025">
        <v>2</v>
      </c>
    </row>
    <row r="4026" spans="1:24" x14ac:dyDescent="0.3">
      <c r="A4026">
        <v>4025</v>
      </c>
      <c r="B4026" t="s">
        <v>31</v>
      </c>
      <c r="C4026" t="str">
        <f>_xlfn.XLOOKUP(B4026,Lookup_table!B:B,Lookup_table!C:C)</f>
        <v>Business</v>
      </c>
      <c r="D4026" t="s">
        <v>14</v>
      </c>
      <c r="E4026" t="s">
        <v>32</v>
      </c>
      <c r="F4026" t="s">
        <v>29</v>
      </c>
      <c r="G4026" t="s">
        <v>30</v>
      </c>
      <c r="H4026" t="str">
        <f t="shared" si="248"/>
        <v>Onsite/Hybrid</v>
      </c>
      <c r="I4026" t="s">
        <v>18</v>
      </c>
      <c r="J4026" t="str">
        <f t="shared" si="249"/>
        <v>7+ yrs</v>
      </c>
      <c r="K4026">
        <f t="shared" ca="1" si="251"/>
        <v>9</v>
      </c>
      <c r="L4026" t="s">
        <v>19</v>
      </c>
      <c r="M4026">
        <v>1</v>
      </c>
      <c r="N4026">
        <v>0</v>
      </c>
      <c r="O4026">
        <v>0</v>
      </c>
      <c r="P4026">
        <v>1</v>
      </c>
      <c r="Q4026">
        <v>1</v>
      </c>
      <c r="R4026">
        <f>SUM(M4026:N4026:O4026:P4026:Q4026)</f>
        <v>3</v>
      </c>
      <c r="S4026" s="1">
        <v>129551</v>
      </c>
      <c r="T4026" s="1" t="str">
        <f t="shared" si="250"/>
        <v>High</v>
      </c>
      <c r="U4026">
        <v>12</v>
      </c>
      <c r="V4026">
        <v>2025</v>
      </c>
      <c r="W4026" t="s">
        <v>28</v>
      </c>
      <c r="X4026">
        <v>8</v>
      </c>
    </row>
    <row r="4027" spans="1:24" x14ac:dyDescent="0.3">
      <c r="A4027">
        <v>4026</v>
      </c>
      <c r="B4027" t="s">
        <v>36</v>
      </c>
      <c r="C4027" t="str">
        <f>_xlfn.XLOOKUP(B4027,Lookup_table!B:B,Lookup_table!C:C)</f>
        <v>Data</v>
      </c>
      <c r="D4027" t="s">
        <v>37</v>
      </c>
      <c r="E4027" t="s">
        <v>15</v>
      </c>
      <c r="F4027" t="s">
        <v>24</v>
      </c>
      <c r="G4027" t="s">
        <v>25</v>
      </c>
      <c r="H4027" t="str">
        <f t="shared" si="248"/>
        <v>Onsite/Hybrid</v>
      </c>
      <c r="I4027" t="s">
        <v>18</v>
      </c>
      <c r="J4027" t="str">
        <f t="shared" si="249"/>
        <v>7+ yrs</v>
      </c>
      <c r="K4027">
        <f t="shared" ca="1" si="251"/>
        <v>9</v>
      </c>
      <c r="L4027" t="s">
        <v>19</v>
      </c>
      <c r="M4027">
        <v>1</v>
      </c>
      <c r="N4027">
        <v>1</v>
      </c>
      <c r="O4027">
        <v>1</v>
      </c>
      <c r="P4027">
        <v>0</v>
      </c>
      <c r="Q4027">
        <v>0</v>
      </c>
      <c r="R4027">
        <f>SUM(M4027:N4027:O4027:P4027:Q4027)</f>
        <v>3</v>
      </c>
      <c r="S4027" s="1">
        <v>116798</v>
      </c>
      <c r="T4027" s="1" t="str">
        <f t="shared" si="250"/>
        <v>Medium</v>
      </c>
      <c r="U4027">
        <v>1</v>
      </c>
      <c r="V4027">
        <v>2022</v>
      </c>
      <c r="W4027" t="s">
        <v>20</v>
      </c>
      <c r="X4027">
        <v>4</v>
      </c>
    </row>
    <row r="4028" spans="1:24" x14ac:dyDescent="0.3">
      <c r="A4028">
        <v>4027</v>
      </c>
      <c r="B4028" t="s">
        <v>36</v>
      </c>
      <c r="C4028" t="str">
        <f>_xlfn.XLOOKUP(B4028,Lookup_table!B:B,Lookup_table!C:C)</f>
        <v>Data</v>
      </c>
      <c r="D4028" t="s">
        <v>22</v>
      </c>
      <c r="E4028" t="s">
        <v>15</v>
      </c>
      <c r="F4028" t="s">
        <v>52</v>
      </c>
      <c r="G4028" t="s">
        <v>30</v>
      </c>
      <c r="H4028" t="str">
        <f t="shared" si="248"/>
        <v>Onsite/Hybrid</v>
      </c>
      <c r="I4028" t="s">
        <v>18</v>
      </c>
      <c r="J4028" t="str">
        <f t="shared" si="249"/>
        <v>7+ yrs</v>
      </c>
      <c r="K4028">
        <f t="shared" ca="1" si="251"/>
        <v>15</v>
      </c>
      <c r="L4028" t="s">
        <v>27</v>
      </c>
      <c r="M4028">
        <v>0</v>
      </c>
      <c r="N4028">
        <v>1</v>
      </c>
      <c r="O4028">
        <v>1</v>
      </c>
      <c r="P4028">
        <v>1</v>
      </c>
      <c r="Q4028">
        <v>0</v>
      </c>
      <c r="R4028">
        <f>SUM(M4028:N4028:O4028:P4028:Q4028)</f>
        <v>3</v>
      </c>
      <c r="S4028" s="1">
        <v>145562</v>
      </c>
      <c r="T4028" s="1" t="str">
        <f t="shared" si="250"/>
        <v>High</v>
      </c>
      <c r="U4028">
        <v>3</v>
      </c>
      <c r="V4028">
        <v>2020</v>
      </c>
      <c r="W4028" t="s">
        <v>28</v>
      </c>
      <c r="X4028">
        <v>5</v>
      </c>
    </row>
    <row r="4029" spans="1:24" x14ac:dyDescent="0.3">
      <c r="A4029">
        <v>4028</v>
      </c>
      <c r="B4029" t="s">
        <v>50</v>
      </c>
      <c r="C4029" t="str">
        <f>_xlfn.XLOOKUP(B4029,Lookup_table!B:B,Lookup_table!C:C)</f>
        <v>AI</v>
      </c>
      <c r="D4029" t="s">
        <v>34</v>
      </c>
      <c r="E4029" t="s">
        <v>38</v>
      </c>
      <c r="F4029" t="s">
        <v>29</v>
      </c>
      <c r="G4029" t="s">
        <v>25</v>
      </c>
      <c r="H4029" t="str">
        <f t="shared" si="248"/>
        <v>Onsite/Hybrid</v>
      </c>
      <c r="I4029" t="s">
        <v>26</v>
      </c>
      <c r="J4029" t="str">
        <f t="shared" si="249"/>
        <v>3-6 yrs</v>
      </c>
      <c r="K4029">
        <f t="shared" ca="1" si="251"/>
        <v>6</v>
      </c>
      <c r="L4029" t="s">
        <v>19</v>
      </c>
      <c r="M4029">
        <v>0</v>
      </c>
      <c r="N4029">
        <v>1</v>
      </c>
      <c r="O4029">
        <v>0</v>
      </c>
      <c r="P4029">
        <v>1</v>
      </c>
      <c r="Q4029">
        <v>0</v>
      </c>
      <c r="R4029">
        <f>SUM(M4029:N4029:O4029:P4029:Q4029)</f>
        <v>2</v>
      </c>
      <c r="S4029" s="1">
        <v>127426</v>
      </c>
      <c r="T4029" s="1" t="str">
        <f t="shared" si="250"/>
        <v>High</v>
      </c>
      <c r="U4029">
        <v>2</v>
      </c>
      <c r="V4029">
        <v>2023</v>
      </c>
      <c r="W4029" t="s">
        <v>34</v>
      </c>
      <c r="X4029">
        <v>3</v>
      </c>
    </row>
    <row r="4030" spans="1:24" x14ac:dyDescent="0.3">
      <c r="A4030">
        <v>4029</v>
      </c>
      <c r="B4030" t="s">
        <v>41</v>
      </c>
      <c r="C4030" t="str">
        <f>_xlfn.XLOOKUP(B4030,Lookup_table!B:B,Lookup_table!C:C)</f>
        <v>Data</v>
      </c>
      <c r="D4030" t="s">
        <v>22</v>
      </c>
      <c r="E4030" t="s">
        <v>32</v>
      </c>
      <c r="F4030" t="s">
        <v>52</v>
      </c>
      <c r="G4030" t="s">
        <v>30</v>
      </c>
      <c r="H4030" t="str">
        <f t="shared" si="248"/>
        <v>Onsite/Hybrid</v>
      </c>
      <c r="I4030" t="s">
        <v>26</v>
      </c>
      <c r="J4030" t="str">
        <f t="shared" si="249"/>
        <v>3-6 yrs</v>
      </c>
      <c r="K4030">
        <f t="shared" ca="1" si="251"/>
        <v>3</v>
      </c>
      <c r="L4030" t="s">
        <v>27</v>
      </c>
      <c r="M4030">
        <v>0</v>
      </c>
      <c r="N4030">
        <v>1</v>
      </c>
      <c r="O4030">
        <v>0</v>
      </c>
      <c r="P4030">
        <v>1</v>
      </c>
      <c r="Q4030">
        <v>1</v>
      </c>
      <c r="R4030">
        <f>SUM(M4030:N4030:O4030:P4030:Q4030)</f>
        <v>3</v>
      </c>
      <c r="S4030" s="1">
        <v>123707</v>
      </c>
      <c r="T4030" s="1" t="str">
        <f t="shared" si="250"/>
        <v>High</v>
      </c>
      <c r="U4030">
        <v>10</v>
      </c>
      <c r="V4030">
        <v>2021</v>
      </c>
      <c r="W4030" t="s">
        <v>34</v>
      </c>
      <c r="X4030">
        <v>4</v>
      </c>
    </row>
    <row r="4031" spans="1:24" x14ac:dyDescent="0.3">
      <c r="A4031">
        <v>4030</v>
      </c>
      <c r="B4031" t="s">
        <v>31</v>
      </c>
      <c r="C4031" t="str">
        <f>_xlfn.XLOOKUP(B4031,Lookup_table!B:B,Lookup_table!C:C)</f>
        <v>Business</v>
      </c>
      <c r="D4031" t="s">
        <v>34</v>
      </c>
      <c r="E4031" t="s">
        <v>23</v>
      </c>
      <c r="F4031" t="s">
        <v>51</v>
      </c>
      <c r="G4031" t="s">
        <v>25</v>
      </c>
      <c r="H4031" t="str">
        <f t="shared" si="248"/>
        <v>Onsite/Hybrid</v>
      </c>
      <c r="I4031" t="s">
        <v>35</v>
      </c>
      <c r="J4031" t="str">
        <f t="shared" si="249"/>
        <v>0-2 yrs</v>
      </c>
      <c r="K4031">
        <f t="shared" ca="1" si="251"/>
        <v>0</v>
      </c>
      <c r="L4031" t="s">
        <v>39</v>
      </c>
      <c r="M4031">
        <v>1</v>
      </c>
      <c r="N4031">
        <v>1</v>
      </c>
      <c r="O4031">
        <v>1</v>
      </c>
      <c r="P4031">
        <v>0</v>
      </c>
      <c r="Q4031">
        <v>1</v>
      </c>
      <c r="R4031">
        <f>SUM(M4031:N4031:O4031:P4031:Q4031)</f>
        <v>4</v>
      </c>
      <c r="S4031" s="1">
        <v>71511</v>
      </c>
      <c r="T4031" s="1" t="str">
        <f t="shared" si="250"/>
        <v>Medium</v>
      </c>
      <c r="U4031">
        <v>11</v>
      </c>
      <c r="V4031">
        <v>2025</v>
      </c>
      <c r="W4031" t="s">
        <v>34</v>
      </c>
      <c r="X4031">
        <v>1</v>
      </c>
    </row>
    <row r="4032" spans="1:24" x14ac:dyDescent="0.3">
      <c r="A4032">
        <v>4031</v>
      </c>
      <c r="B4032" t="s">
        <v>31</v>
      </c>
      <c r="C4032" t="str">
        <f>_xlfn.XLOOKUP(B4032,Lookup_table!B:B,Lookup_table!C:C)</f>
        <v>Business</v>
      </c>
      <c r="D4032" t="s">
        <v>34</v>
      </c>
      <c r="E4032" t="s">
        <v>32</v>
      </c>
      <c r="F4032" t="s">
        <v>43</v>
      </c>
      <c r="G4032" t="s">
        <v>25</v>
      </c>
      <c r="H4032" t="str">
        <f t="shared" si="248"/>
        <v>Onsite/Hybrid</v>
      </c>
      <c r="I4032" t="s">
        <v>35</v>
      </c>
      <c r="J4032" t="str">
        <f t="shared" si="249"/>
        <v>0-2 yrs</v>
      </c>
      <c r="K4032">
        <f t="shared" ca="1" si="251"/>
        <v>0</v>
      </c>
      <c r="L4032" t="s">
        <v>27</v>
      </c>
      <c r="M4032">
        <v>0</v>
      </c>
      <c r="N4032">
        <v>1</v>
      </c>
      <c r="O4032">
        <v>1</v>
      </c>
      <c r="P4032">
        <v>1</v>
      </c>
      <c r="Q4032">
        <v>0</v>
      </c>
      <c r="R4032">
        <f>SUM(M4032:N4032:O4032:P4032:Q4032)</f>
        <v>3</v>
      </c>
      <c r="S4032" s="1">
        <v>77692</v>
      </c>
      <c r="T4032" s="1" t="str">
        <f t="shared" si="250"/>
        <v>Medium</v>
      </c>
      <c r="U4032">
        <v>12</v>
      </c>
      <c r="V4032">
        <v>2020</v>
      </c>
      <c r="W4032" t="s">
        <v>28</v>
      </c>
      <c r="X4032">
        <v>5</v>
      </c>
    </row>
    <row r="4033" spans="1:24" x14ac:dyDescent="0.3">
      <c r="A4033">
        <v>4032</v>
      </c>
      <c r="B4033" t="s">
        <v>31</v>
      </c>
      <c r="C4033" t="str">
        <f>_xlfn.XLOOKUP(B4033,Lookup_table!B:B,Lookup_table!C:C)</f>
        <v>Business</v>
      </c>
      <c r="D4033" t="s">
        <v>14</v>
      </c>
      <c r="E4033" t="s">
        <v>15</v>
      </c>
      <c r="F4033" t="s">
        <v>43</v>
      </c>
      <c r="G4033" t="s">
        <v>17</v>
      </c>
      <c r="H4033" t="str">
        <f t="shared" si="248"/>
        <v>Remote</v>
      </c>
      <c r="I4033" t="s">
        <v>35</v>
      </c>
      <c r="J4033" t="str">
        <f t="shared" si="249"/>
        <v>0-2 yrs</v>
      </c>
      <c r="K4033">
        <f t="shared" ca="1" si="251"/>
        <v>1</v>
      </c>
      <c r="L4033" t="s">
        <v>19</v>
      </c>
      <c r="M4033">
        <v>1</v>
      </c>
      <c r="N4033">
        <v>0</v>
      </c>
      <c r="O4033">
        <v>1</v>
      </c>
      <c r="P4033">
        <v>1</v>
      </c>
      <c r="Q4033">
        <v>0</v>
      </c>
      <c r="R4033">
        <f>SUM(M4033:N4033:O4033:P4033:Q4033)</f>
        <v>3</v>
      </c>
      <c r="S4033" s="1">
        <v>80077</v>
      </c>
      <c r="T4033" s="1" t="str">
        <f t="shared" si="250"/>
        <v>Medium</v>
      </c>
      <c r="U4033">
        <v>4</v>
      </c>
      <c r="V4033">
        <v>2023</v>
      </c>
      <c r="W4033" t="s">
        <v>28</v>
      </c>
      <c r="X4033">
        <v>5</v>
      </c>
    </row>
    <row r="4034" spans="1:24" x14ac:dyDescent="0.3">
      <c r="A4034">
        <v>4033</v>
      </c>
      <c r="B4034" t="s">
        <v>36</v>
      </c>
      <c r="C4034" t="str">
        <f>_xlfn.XLOOKUP(B4034,Lookup_table!B:B,Lookup_table!C:C)</f>
        <v>Data</v>
      </c>
      <c r="D4034" t="s">
        <v>37</v>
      </c>
      <c r="E4034" t="s">
        <v>15</v>
      </c>
      <c r="F4034" t="s">
        <v>29</v>
      </c>
      <c r="G4034" t="s">
        <v>17</v>
      </c>
      <c r="H4034" t="str">
        <f t="shared" ref="H4034:H4097" si="252">IF(G4034="Remote","Remote","Onsite/Hybrid")</f>
        <v>Remote</v>
      </c>
      <c r="I4034" t="s">
        <v>35</v>
      </c>
      <c r="J4034" t="str">
        <f t="shared" ref="J4034:J4097" si="253">IF(I4034="Entry","0-2 yrs",IF(I4034="Mid","3-6 yrs","7+ yrs"))</f>
        <v>0-2 yrs</v>
      </c>
      <c r="K4034">
        <f t="shared" ca="1" si="251"/>
        <v>2</v>
      </c>
      <c r="L4034" t="s">
        <v>39</v>
      </c>
      <c r="M4034">
        <v>0</v>
      </c>
      <c r="N4034">
        <v>1</v>
      </c>
      <c r="O4034">
        <v>1</v>
      </c>
      <c r="P4034">
        <v>0</v>
      </c>
      <c r="Q4034">
        <v>0</v>
      </c>
      <c r="R4034">
        <f>SUM(M4034:N4034:O4034:P4034:Q4034)</f>
        <v>2</v>
      </c>
      <c r="S4034" s="1">
        <v>61023</v>
      </c>
      <c r="T4034" s="1" t="str">
        <f t="shared" ref="T4034:T4097" si="254">IF(S4034&lt;=70000,"Low",IF(S4034&lt;=120000,"Medium","High"))</f>
        <v>Low</v>
      </c>
      <c r="U4034">
        <v>6</v>
      </c>
      <c r="V4034">
        <v>2025</v>
      </c>
      <c r="W4034" t="s">
        <v>20</v>
      </c>
      <c r="X4034">
        <v>5</v>
      </c>
    </row>
    <row r="4035" spans="1:24" x14ac:dyDescent="0.3">
      <c r="A4035">
        <v>4034</v>
      </c>
      <c r="B4035" t="s">
        <v>41</v>
      </c>
      <c r="C4035" t="str">
        <f>_xlfn.XLOOKUP(B4035,Lookup_table!B:B,Lookup_table!C:C)</f>
        <v>Data</v>
      </c>
      <c r="D4035" t="s">
        <v>37</v>
      </c>
      <c r="E4035" t="s">
        <v>38</v>
      </c>
      <c r="F4035" t="s">
        <v>24</v>
      </c>
      <c r="G4035" t="s">
        <v>25</v>
      </c>
      <c r="H4035" t="str">
        <f t="shared" si="252"/>
        <v>Onsite/Hybrid</v>
      </c>
      <c r="I4035" t="s">
        <v>26</v>
      </c>
      <c r="J4035" t="str">
        <f t="shared" si="253"/>
        <v>3-6 yrs</v>
      </c>
      <c r="K4035">
        <f t="shared" ref="K4035:K4098" ca="1" si="255">IF(J4035="0-2 yrs",RANDBETWEEN(0,2),IF(J4035="3-6 yrs", RANDBETWEEN(3,6),IF(J4035="7+ yrs", RANDBETWEEN(7,15)," ")))</f>
        <v>4</v>
      </c>
      <c r="L4035" t="s">
        <v>19</v>
      </c>
      <c r="M4035">
        <v>0</v>
      </c>
      <c r="N4035">
        <v>0</v>
      </c>
      <c r="O4035">
        <v>0</v>
      </c>
      <c r="P4035">
        <v>1</v>
      </c>
      <c r="Q4035">
        <v>1</v>
      </c>
      <c r="R4035">
        <f>SUM(M4035:N4035:O4035:P4035:Q4035)</f>
        <v>2</v>
      </c>
      <c r="S4035" s="1">
        <v>96442</v>
      </c>
      <c r="T4035" s="1" t="str">
        <f t="shared" si="254"/>
        <v>Medium</v>
      </c>
      <c r="U4035">
        <v>7</v>
      </c>
      <c r="V4035">
        <v>2024</v>
      </c>
      <c r="W4035" t="s">
        <v>28</v>
      </c>
      <c r="X4035">
        <v>7</v>
      </c>
    </row>
    <row r="4036" spans="1:24" x14ac:dyDescent="0.3">
      <c r="A4036">
        <v>4035</v>
      </c>
      <c r="B4036" t="s">
        <v>33</v>
      </c>
      <c r="C4036" t="str">
        <f>_xlfn.XLOOKUP(B4036,Lookup_table!B:B,Lookup_table!C:C)</f>
        <v>Data</v>
      </c>
      <c r="D4036" t="s">
        <v>37</v>
      </c>
      <c r="E4036" t="s">
        <v>40</v>
      </c>
      <c r="F4036" t="s">
        <v>16</v>
      </c>
      <c r="G4036" t="s">
        <v>17</v>
      </c>
      <c r="H4036" t="str">
        <f t="shared" si="252"/>
        <v>Remote</v>
      </c>
      <c r="I4036" t="s">
        <v>26</v>
      </c>
      <c r="J4036" t="str">
        <f t="shared" si="253"/>
        <v>3-6 yrs</v>
      </c>
      <c r="K4036">
        <f t="shared" ca="1" si="255"/>
        <v>5</v>
      </c>
      <c r="L4036" t="s">
        <v>19</v>
      </c>
      <c r="M4036">
        <v>1</v>
      </c>
      <c r="N4036">
        <v>1</v>
      </c>
      <c r="O4036">
        <v>1</v>
      </c>
      <c r="P4036">
        <v>1</v>
      </c>
      <c r="Q4036">
        <v>1</v>
      </c>
      <c r="R4036">
        <f>SUM(M4036:N4036:O4036:P4036:Q4036)</f>
        <v>5</v>
      </c>
      <c r="S4036" s="1">
        <v>118787</v>
      </c>
      <c r="T4036" s="1" t="str">
        <f t="shared" si="254"/>
        <v>Medium</v>
      </c>
      <c r="U4036">
        <v>11</v>
      </c>
      <c r="V4036">
        <v>2024</v>
      </c>
      <c r="W4036" t="s">
        <v>28</v>
      </c>
      <c r="X4036">
        <v>6</v>
      </c>
    </row>
    <row r="4037" spans="1:24" x14ac:dyDescent="0.3">
      <c r="A4037">
        <v>4036</v>
      </c>
      <c r="B4037" t="s">
        <v>36</v>
      </c>
      <c r="C4037" t="str">
        <f>_xlfn.XLOOKUP(B4037,Lookup_table!B:B,Lookup_table!C:C)</f>
        <v>Data</v>
      </c>
      <c r="D4037" t="s">
        <v>37</v>
      </c>
      <c r="E4037" t="s">
        <v>23</v>
      </c>
      <c r="F4037" t="s">
        <v>51</v>
      </c>
      <c r="G4037" t="s">
        <v>17</v>
      </c>
      <c r="H4037" t="str">
        <f t="shared" si="252"/>
        <v>Remote</v>
      </c>
      <c r="I4037" t="s">
        <v>35</v>
      </c>
      <c r="J4037" t="str">
        <f t="shared" si="253"/>
        <v>0-2 yrs</v>
      </c>
      <c r="K4037">
        <f t="shared" ca="1" si="255"/>
        <v>2</v>
      </c>
      <c r="L4037" t="s">
        <v>27</v>
      </c>
      <c r="M4037">
        <v>0</v>
      </c>
      <c r="N4037">
        <v>1</v>
      </c>
      <c r="O4037">
        <v>0</v>
      </c>
      <c r="P4037">
        <v>0</v>
      </c>
      <c r="Q4037">
        <v>1</v>
      </c>
      <c r="R4037">
        <f>SUM(M4037:N4037:O4037:P4037:Q4037)</f>
        <v>2</v>
      </c>
      <c r="S4037" s="1">
        <v>60755</v>
      </c>
      <c r="T4037" s="1" t="str">
        <f t="shared" si="254"/>
        <v>Low</v>
      </c>
      <c r="U4037">
        <v>8</v>
      </c>
      <c r="V4037">
        <v>2025</v>
      </c>
      <c r="W4037" t="s">
        <v>20</v>
      </c>
      <c r="X4037">
        <v>5</v>
      </c>
    </row>
    <row r="4038" spans="1:24" x14ac:dyDescent="0.3">
      <c r="A4038">
        <v>4037</v>
      </c>
      <c r="B4038" t="s">
        <v>36</v>
      </c>
      <c r="C4038" t="str">
        <f>_xlfn.XLOOKUP(B4038,Lookup_table!B:B,Lookup_table!C:C)</f>
        <v>Data</v>
      </c>
      <c r="D4038" t="s">
        <v>22</v>
      </c>
      <c r="E4038" t="s">
        <v>42</v>
      </c>
      <c r="F4038" t="s">
        <v>16</v>
      </c>
      <c r="G4038" t="s">
        <v>25</v>
      </c>
      <c r="H4038" t="str">
        <f t="shared" si="252"/>
        <v>Onsite/Hybrid</v>
      </c>
      <c r="I4038" t="s">
        <v>18</v>
      </c>
      <c r="J4038" t="str">
        <f t="shared" si="253"/>
        <v>7+ yrs</v>
      </c>
      <c r="K4038">
        <f t="shared" ca="1" si="255"/>
        <v>12</v>
      </c>
      <c r="L4038" t="s">
        <v>39</v>
      </c>
      <c r="M4038">
        <v>1</v>
      </c>
      <c r="N4038">
        <v>0</v>
      </c>
      <c r="O4038">
        <v>0</v>
      </c>
      <c r="P4038">
        <v>0</v>
      </c>
      <c r="Q4038">
        <v>0</v>
      </c>
      <c r="R4038">
        <f>SUM(M4038:N4038:O4038:P4038:Q4038)</f>
        <v>1</v>
      </c>
      <c r="S4038" s="1">
        <v>124010</v>
      </c>
      <c r="T4038" s="1" t="str">
        <f t="shared" si="254"/>
        <v>High</v>
      </c>
      <c r="U4038">
        <v>9</v>
      </c>
      <c r="V4038">
        <v>2023</v>
      </c>
      <c r="W4038" t="s">
        <v>28</v>
      </c>
      <c r="X4038">
        <v>8</v>
      </c>
    </row>
    <row r="4039" spans="1:24" x14ac:dyDescent="0.3">
      <c r="A4039">
        <v>4038</v>
      </c>
      <c r="B4039" t="s">
        <v>31</v>
      </c>
      <c r="C4039" t="str">
        <f>_xlfn.XLOOKUP(B4039,Lookup_table!B:B,Lookup_table!C:C)</f>
        <v>Business</v>
      </c>
      <c r="D4039" t="s">
        <v>37</v>
      </c>
      <c r="E4039" t="s">
        <v>23</v>
      </c>
      <c r="F4039" t="s">
        <v>51</v>
      </c>
      <c r="G4039" t="s">
        <v>30</v>
      </c>
      <c r="H4039" t="str">
        <f t="shared" si="252"/>
        <v>Onsite/Hybrid</v>
      </c>
      <c r="I4039" t="s">
        <v>26</v>
      </c>
      <c r="J4039" t="str">
        <f t="shared" si="253"/>
        <v>3-6 yrs</v>
      </c>
      <c r="K4039">
        <f t="shared" ca="1" si="255"/>
        <v>6</v>
      </c>
      <c r="L4039" t="s">
        <v>39</v>
      </c>
      <c r="M4039">
        <v>0</v>
      </c>
      <c r="N4039">
        <v>0</v>
      </c>
      <c r="O4039">
        <v>1</v>
      </c>
      <c r="P4039">
        <v>1</v>
      </c>
      <c r="Q4039">
        <v>0</v>
      </c>
      <c r="R4039">
        <f>SUM(M4039:N4039:O4039:P4039:Q4039)</f>
        <v>2</v>
      </c>
      <c r="S4039" s="1">
        <v>109620</v>
      </c>
      <c r="T4039" s="1" t="str">
        <f t="shared" si="254"/>
        <v>Medium</v>
      </c>
      <c r="U4039">
        <v>2</v>
      </c>
      <c r="V4039">
        <v>2026</v>
      </c>
      <c r="W4039" t="s">
        <v>28</v>
      </c>
      <c r="X4039">
        <v>8</v>
      </c>
    </row>
    <row r="4040" spans="1:24" x14ac:dyDescent="0.3">
      <c r="A4040">
        <v>4039</v>
      </c>
      <c r="B4040" t="s">
        <v>36</v>
      </c>
      <c r="C4040" t="str">
        <f>_xlfn.XLOOKUP(B4040,Lookup_table!B:B,Lookup_table!C:C)</f>
        <v>Data</v>
      </c>
      <c r="D4040" t="s">
        <v>22</v>
      </c>
      <c r="E4040" t="s">
        <v>23</v>
      </c>
      <c r="F4040" t="s">
        <v>51</v>
      </c>
      <c r="G4040" t="s">
        <v>30</v>
      </c>
      <c r="H4040" t="str">
        <f t="shared" si="252"/>
        <v>Onsite/Hybrid</v>
      </c>
      <c r="I4040" t="s">
        <v>26</v>
      </c>
      <c r="J4040" t="str">
        <f t="shared" si="253"/>
        <v>3-6 yrs</v>
      </c>
      <c r="K4040">
        <f t="shared" ca="1" si="255"/>
        <v>4</v>
      </c>
      <c r="L4040" t="s">
        <v>19</v>
      </c>
      <c r="M4040">
        <v>1</v>
      </c>
      <c r="N4040">
        <v>1</v>
      </c>
      <c r="O4040">
        <v>0</v>
      </c>
      <c r="P4040">
        <v>1</v>
      </c>
      <c r="Q4040">
        <v>0</v>
      </c>
      <c r="R4040">
        <f>SUM(M4040:N4040:O4040:P4040:Q4040)</f>
        <v>3</v>
      </c>
      <c r="S4040" s="1">
        <v>114468</v>
      </c>
      <c r="T4040" s="1" t="str">
        <f t="shared" si="254"/>
        <v>Medium</v>
      </c>
      <c r="U4040">
        <v>8</v>
      </c>
      <c r="V4040">
        <v>2024</v>
      </c>
      <c r="W4040" t="s">
        <v>28</v>
      </c>
      <c r="X4040">
        <v>9</v>
      </c>
    </row>
    <row r="4041" spans="1:24" x14ac:dyDescent="0.3">
      <c r="A4041">
        <v>4040</v>
      </c>
      <c r="B4041" t="s">
        <v>50</v>
      </c>
      <c r="C4041" t="str">
        <f>_xlfn.XLOOKUP(B4041,Lookup_table!B:B,Lookup_table!C:C)</f>
        <v>AI</v>
      </c>
      <c r="D4041" t="s">
        <v>37</v>
      </c>
      <c r="E4041" t="s">
        <v>40</v>
      </c>
      <c r="F4041" t="s">
        <v>29</v>
      </c>
      <c r="G4041" t="s">
        <v>30</v>
      </c>
      <c r="H4041" t="str">
        <f t="shared" si="252"/>
        <v>Onsite/Hybrid</v>
      </c>
      <c r="I4041" t="s">
        <v>35</v>
      </c>
      <c r="J4041" t="str">
        <f t="shared" si="253"/>
        <v>0-2 yrs</v>
      </c>
      <c r="K4041">
        <f t="shared" ca="1" si="255"/>
        <v>1</v>
      </c>
      <c r="L4041" t="s">
        <v>39</v>
      </c>
      <c r="M4041">
        <v>0</v>
      </c>
      <c r="N4041">
        <v>1</v>
      </c>
      <c r="O4041">
        <v>0</v>
      </c>
      <c r="P4041">
        <v>1</v>
      </c>
      <c r="Q4041">
        <v>0</v>
      </c>
      <c r="R4041">
        <f>SUM(M4041:N4041:O4041:P4041:Q4041)</f>
        <v>2</v>
      </c>
      <c r="S4041" s="1">
        <v>108756</v>
      </c>
      <c r="T4041" s="1" t="str">
        <f t="shared" si="254"/>
        <v>Medium</v>
      </c>
      <c r="U4041">
        <v>6</v>
      </c>
      <c r="V4041">
        <v>2020</v>
      </c>
      <c r="W4041" t="s">
        <v>34</v>
      </c>
      <c r="X4041">
        <v>1</v>
      </c>
    </row>
    <row r="4042" spans="1:24" x14ac:dyDescent="0.3">
      <c r="A4042">
        <v>4041</v>
      </c>
      <c r="B4042" t="s">
        <v>36</v>
      </c>
      <c r="C4042" t="str">
        <f>_xlfn.XLOOKUP(B4042,Lookup_table!B:B,Lookup_table!C:C)</f>
        <v>Data</v>
      </c>
      <c r="D4042" t="s">
        <v>34</v>
      </c>
      <c r="E4042" t="s">
        <v>40</v>
      </c>
      <c r="F4042" t="s">
        <v>43</v>
      </c>
      <c r="G4042" t="s">
        <v>30</v>
      </c>
      <c r="H4042" t="str">
        <f t="shared" si="252"/>
        <v>Onsite/Hybrid</v>
      </c>
      <c r="I4042" t="s">
        <v>18</v>
      </c>
      <c r="J4042" t="str">
        <f t="shared" si="253"/>
        <v>7+ yrs</v>
      </c>
      <c r="K4042">
        <f t="shared" ca="1" si="255"/>
        <v>10</v>
      </c>
      <c r="L4042" t="s">
        <v>39</v>
      </c>
      <c r="M4042">
        <v>0</v>
      </c>
      <c r="N4042">
        <v>1</v>
      </c>
      <c r="O4042">
        <v>0</v>
      </c>
      <c r="P4042">
        <v>0</v>
      </c>
      <c r="Q4042">
        <v>1</v>
      </c>
      <c r="R4042">
        <f>SUM(M4042:N4042:O4042:P4042:Q4042)</f>
        <v>2</v>
      </c>
      <c r="S4042" s="1">
        <v>113253</v>
      </c>
      <c r="T4042" s="1" t="str">
        <f t="shared" si="254"/>
        <v>Medium</v>
      </c>
      <c r="U4042">
        <v>1</v>
      </c>
      <c r="V4042">
        <v>2021</v>
      </c>
      <c r="W4042" t="s">
        <v>20</v>
      </c>
      <c r="X4042">
        <v>6</v>
      </c>
    </row>
    <row r="4043" spans="1:24" x14ac:dyDescent="0.3">
      <c r="A4043">
        <v>4042</v>
      </c>
      <c r="B4043" t="s">
        <v>21</v>
      </c>
      <c r="C4043" t="str">
        <f>_xlfn.XLOOKUP(B4043,Lookup_table!B:B,Lookup_table!C:C)</f>
        <v>AI</v>
      </c>
      <c r="D4043" t="s">
        <v>22</v>
      </c>
      <c r="E4043" t="s">
        <v>23</v>
      </c>
      <c r="F4043" t="s">
        <v>24</v>
      </c>
      <c r="G4043" t="s">
        <v>25</v>
      </c>
      <c r="H4043" t="str">
        <f t="shared" si="252"/>
        <v>Onsite/Hybrid</v>
      </c>
      <c r="I4043" t="s">
        <v>35</v>
      </c>
      <c r="J4043" t="str">
        <f t="shared" si="253"/>
        <v>0-2 yrs</v>
      </c>
      <c r="K4043">
        <f t="shared" ca="1" si="255"/>
        <v>2</v>
      </c>
      <c r="L4043" t="s">
        <v>39</v>
      </c>
      <c r="M4043">
        <v>0</v>
      </c>
      <c r="N4043">
        <v>0</v>
      </c>
      <c r="O4043">
        <v>1</v>
      </c>
      <c r="P4043">
        <v>1</v>
      </c>
      <c r="Q4043">
        <v>0</v>
      </c>
      <c r="R4043">
        <f>SUM(M4043:N4043:O4043:P4043:Q4043)</f>
        <v>2</v>
      </c>
      <c r="S4043" s="1">
        <v>144321</v>
      </c>
      <c r="T4043" s="1" t="str">
        <f t="shared" si="254"/>
        <v>High</v>
      </c>
      <c r="U4043">
        <v>5</v>
      </c>
      <c r="V4043">
        <v>2024</v>
      </c>
      <c r="W4043" t="s">
        <v>28</v>
      </c>
      <c r="X4043">
        <v>2</v>
      </c>
    </row>
    <row r="4044" spans="1:24" x14ac:dyDescent="0.3">
      <c r="A4044">
        <v>4043</v>
      </c>
      <c r="B4044" t="s">
        <v>33</v>
      </c>
      <c r="C4044" t="str">
        <f>_xlfn.XLOOKUP(B4044,Lookup_table!B:B,Lookup_table!C:C)</f>
        <v>Data</v>
      </c>
      <c r="D4044" t="s">
        <v>34</v>
      </c>
      <c r="E4044" t="s">
        <v>42</v>
      </c>
      <c r="F4044" t="s">
        <v>44</v>
      </c>
      <c r="G4044" t="s">
        <v>17</v>
      </c>
      <c r="H4044" t="str">
        <f t="shared" si="252"/>
        <v>Remote</v>
      </c>
      <c r="I4044" t="s">
        <v>26</v>
      </c>
      <c r="J4044" t="str">
        <f t="shared" si="253"/>
        <v>3-6 yrs</v>
      </c>
      <c r="K4044">
        <f t="shared" ca="1" si="255"/>
        <v>5</v>
      </c>
      <c r="L4044" t="s">
        <v>39</v>
      </c>
      <c r="M4044">
        <v>1</v>
      </c>
      <c r="N4044">
        <v>0</v>
      </c>
      <c r="O4044">
        <v>1</v>
      </c>
      <c r="P4044">
        <v>0</v>
      </c>
      <c r="Q4044">
        <v>0</v>
      </c>
      <c r="R4044">
        <f>SUM(M4044:N4044:O4044:P4044:Q4044)</f>
        <v>2</v>
      </c>
      <c r="S4044" s="1">
        <v>94070</v>
      </c>
      <c r="T4044" s="1" t="str">
        <f t="shared" si="254"/>
        <v>Medium</v>
      </c>
      <c r="U4044">
        <v>9</v>
      </c>
      <c r="V4044">
        <v>2026</v>
      </c>
      <c r="W4044" t="s">
        <v>34</v>
      </c>
      <c r="X4044">
        <v>2</v>
      </c>
    </row>
    <row r="4045" spans="1:24" x14ac:dyDescent="0.3">
      <c r="A4045">
        <v>4044</v>
      </c>
      <c r="B4045" t="s">
        <v>31</v>
      </c>
      <c r="C4045" t="str">
        <f>_xlfn.XLOOKUP(B4045,Lookup_table!B:B,Lookup_table!C:C)</f>
        <v>Business</v>
      </c>
      <c r="D4045" t="s">
        <v>37</v>
      </c>
      <c r="E4045" t="s">
        <v>38</v>
      </c>
      <c r="F4045" t="s">
        <v>43</v>
      </c>
      <c r="G4045" t="s">
        <v>30</v>
      </c>
      <c r="H4045" t="str">
        <f t="shared" si="252"/>
        <v>Onsite/Hybrid</v>
      </c>
      <c r="I4045" t="s">
        <v>35</v>
      </c>
      <c r="J4045" t="str">
        <f t="shared" si="253"/>
        <v>0-2 yrs</v>
      </c>
      <c r="K4045">
        <f t="shared" ca="1" si="255"/>
        <v>2</v>
      </c>
      <c r="L4045" t="s">
        <v>39</v>
      </c>
      <c r="M4045">
        <v>0</v>
      </c>
      <c r="N4045">
        <v>1</v>
      </c>
      <c r="O4045">
        <v>0</v>
      </c>
      <c r="P4045">
        <v>0</v>
      </c>
      <c r="Q4045">
        <v>0</v>
      </c>
      <c r="R4045">
        <f>SUM(M4045:N4045:O4045:P4045:Q4045)</f>
        <v>1</v>
      </c>
      <c r="S4045" s="1">
        <v>46106</v>
      </c>
      <c r="T4045" s="1" t="str">
        <f t="shared" si="254"/>
        <v>Low</v>
      </c>
      <c r="U4045">
        <v>8</v>
      </c>
      <c r="V4045">
        <v>2021</v>
      </c>
      <c r="W4045" t="s">
        <v>20</v>
      </c>
      <c r="X4045">
        <v>4</v>
      </c>
    </row>
    <row r="4046" spans="1:24" x14ac:dyDescent="0.3">
      <c r="A4046">
        <v>4045</v>
      </c>
      <c r="B4046" t="s">
        <v>50</v>
      </c>
      <c r="C4046" t="str">
        <f>_xlfn.XLOOKUP(B4046,Lookup_table!B:B,Lookup_table!C:C)</f>
        <v>AI</v>
      </c>
      <c r="D4046" t="s">
        <v>14</v>
      </c>
      <c r="E4046" t="s">
        <v>15</v>
      </c>
      <c r="F4046" t="s">
        <v>44</v>
      </c>
      <c r="G4046" t="s">
        <v>30</v>
      </c>
      <c r="H4046" t="str">
        <f t="shared" si="252"/>
        <v>Onsite/Hybrid</v>
      </c>
      <c r="I4046" t="s">
        <v>18</v>
      </c>
      <c r="J4046" t="str">
        <f t="shared" si="253"/>
        <v>7+ yrs</v>
      </c>
      <c r="K4046">
        <f t="shared" ca="1" si="255"/>
        <v>7</v>
      </c>
      <c r="L4046" t="s">
        <v>39</v>
      </c>
      <c r="M4046">
        <v>1</v>
      </c>
      <c r="N4046">
        <v>0</v>
      </c>
      <c r="O4046">
        <v>0</v>
      </c>
      <c r="P4046">
        <v>0</v>
      </c>
      <c r="Q4046">
        <v>1</v>
      </c>
      <c r="R4046">
        <f>SUM(M4046:N4046:O4046:P4046:Q4046)</f>
        <v>2</v>
      </c>
      <c r="S4046" s="1">
        <v>151226</v>
      </c>
      <c r="T4046" s="1" t="str">
        <f t="shared" si="254"/>
        <v>High</v>
      </c>
      <c r="U4046">
        <v>4</v>
      </c>
      <c r="V4046">
        <v>2025</v>
      </c>
      <c r="W4046" t="s">
        <v>28</v>
      </c>
      <c r="X4046">
        <v>7</v>
      </c>
    </row>
    <row r="4047" spans="1:24" x14ac:dyDescent="0.3">
      <c r="A4047">
        <v>4046</v>
      </c>
      <c r="B4047" t="s">
        <v>36</v>
      </c>
      <c r="C4047" t="str">
        <f>_xlfn.XLOOKUP(B4047,Lookup_table!B:B,Lookup_table!C:C)</f>
        <v>Data</v>
      </c>
      <c r="D4047" t="s">
        <v>37</v>
      </c>
      <c r="E4047" t="s">
        <v>23</v>
      </c>
      <c r="F4047" t="s">
        <v>52</v>
      </c>
      <c r="G4047" t="s">
        <v>30</v>
      </c>
      <c r="H4047" t="str">
        <f t="shared" si="252"/>
        <v>Onsite/Hybrid</v>
      </c>
      <c r="I4047" t="s">
        <v>26</v>
      </c>
      <c r="J4047" t="str">
        <f t="shared" si="253"/>
        <v>3-6 yrs</v>
      </c>
      <c r="K4047">
        <f t="shared" ca="1" si="255"/>
        <v>5</v>
      </c>
      <c r="L4047" t="s">
        <v>19</v>
      </c>
      <c r="M4047">
        <v>0</v>
      </c>
      <c r="N4047">
        <v>1</v>
      </c>
      <c r="O4047">
        <v>0</v>
      </c>
      <c r="P4047">
        <v>0</v>
      </c>
      <c r="Q4047">
        <v>0</v>
      </c>
      <c r="R4047">
        <f>SUM(M4047:N4047:O4047:P4047:Q4047)</f>
        <v>1</v>
      </c>
      <c r="S4047" s="1">
        <v>75400</v>
      </c>
      <c r="T4047" s="1" t="str">
        <f t="shared" si="254"/>
        <v>Medium</v>
      </c>
      <c r="U4047">
        <v>6</v>
      </c>
      <c r="V4047">
        <v>2025</v>
      </c>
      <c r="W4047" t="s">
        <v>34</v>
      </c>
      <c r="X4047">
        <v>4</v>
      </c>
    </row>
    <row r="4048" spans="1:24" x14ac:dyDescent="0.3">
      <c r="A4048">
        <v>4047</v>
      </c>
      <c r="B4048" t="s">
        <v>41</v>
      </c>
      <c r="C4048" t="str">
        <f>_xlfn.XLOOKUP(B4048,Lookup_table!B:B,Lookup_table!C:C)</f>
        <v>Data</v>
      </c>
      <c r="D4048" t="s">
        <v>37</v>
      </c>
      <c r="E4048" t="s">
        <v>42</v>
      </c>
      <c r="F4048" t="s">
        <v>24</v>
      </c>
      <c r="G4048" t="s">
        <v>30</v>
      </c>
      <c r="H4048" t="str">
        <f t="shared" si="252"/>
        <v>Onsite/Hybrid</v>
      </c>
      <c r="I4048" t="s">
        <v>26</v>
      </c>
      <c r="J4048" t="str">
        <f t="shared" si="253"/>
        <v>3-6 yrs</v>
      </c>
      <c r="K4048">
        <f t="shared" ca="1" si="255"/>
        <v>6</v>
      </c>
      <c r="L4048" t="s">
        <v>19</v>
      </c>
      <c r="M4048">
        <v>1</v>
      </c>
      <c r="N4048">
        <v>1</v>
      </c>
      <c r="O4048">
        <v>1</v>
      </c>
      <c r="P4048">
        <v>1</v>
      </c>
      <c r="Q4048">
        <v>0</v>
      </c>
      <c r="R4048">
        <f>SUM(M4048:N4048:O4048:P4048:Q4048)</f>
        <v>4</v>
      </c>
      <c r="S4048" s="1">
        <v>105772</v>
      </c>
      <c r="T4048" s="1" t="str">
        <f t="shared" si="254"/>
        <v>Medium</v>
      </c>
      <c r="U4048">
        <v>7</v>
      </c>
      <c r="V4048">
        <v>2023</v>
      </c>
      <c r="W4048" t="s">
        <v>28</v>
      </c>
      <c r="X4048">
        <v>1</v>
      </c>
    </row>
    <row r="4049" spans="1:24" x14ac:dyDescent="0.3">
      <c r="A4049">
        <v>4048</v>
      </c>
      <c r="B4049" t="s">
        <v>31</v>
      </c>
      <c r="C4049" t="str">
        <f>_xlfn.XLOOKUP(B4049,Lookup_table!B:B,Lookup_table!C:C)</f>
        <v>Business</v>
      </c>
      <c r="D4049" t="s">
        <v>22</v>
      </c>
      <c r="E4049" t="s">
        <v>15</v>
      </c>
      <c r="F4049" t="s">
        <v>52</v>
      </c>
      <c r="G4049" t="s">
        <v>25</v>
      </c>
      <c r="H4049" t="str">
        <f t="shared" si="252"/>
        <v>Onsite/Hybrid</v>
      </c>
      <c r="I4049" t="s">
        <v>26</v>
      </c>
      <c r="J4049" t="str">
        <f t="shared" si="253"/>
        <v>3-6 yrs</v>
      </c>
      <c r="K4049">
        <f t="shared" ca="1" si="255"/>
        <v>3</v>
      </c>
      <c r="L4049" t="s">
        <v>19</v>
      </c>
      <c r="M4049">
        <v>0</v>
      </c>
      <c r="N4049">
        <v>1</v>
      </c>
      <c r="O4049">
        <v>0</v>
      </c>
      <c r="P4049">
        <v>0</v>
      </c>
      <c r="Q4049">
        <v>1</v>
      </c>
      <c r="R4049">
        <f>SUM(M4049:N4049:O4049:P4049:Q4049)</f>
        <v>2</v>
      </c>
      <c r="S4049" s="1">
        <v>100065</v>
      </c>
      <c r="T4049" s="1" t="str">
        <f t="shared" si="254"/>
        <v>Medium</v>
      </c>
      <c r="U4049">
        <v>5</v>
      </c>
      <c r="V4049">
        <v>2025</v>
      </c>
      <c r="W4049" t="s">
        <v>20</v>
      </c>
      <c r="X4049">
        <v>6</v>
      </c>
    </row>
    <row r="4050" spans="1:24" x14ac:dyDescent="0.3">
      <c r="A4050">
        <v>4049</v>
      </c>
      <c r="B4050" t="s">
        <v>21</v>
      </c>
      <c r="C4050" t="str">
        <f>_xlfn.XLOOKUP(B4050,Lookup_table!B:B,Lookup_table!C:C)</f>
        <v>AI</v>
      </c>
      <c r="D4050" t="s">
        <v>14</v>
      </c>
      <c r="E4050" t="s">
        <v>23</v>
      </c>
      <c r="F4050" t="s">
        <v>29</v>
      </c>
      <c r="G4050" t="s">
        <v>25</v>
      </c>
      <c r="H4050" t="str">
        <f t="shared" si="252"/>
        <v>Onsite/Hybrid</v>
      </c>
      <c r="I4050" t="s">
        <v>26</v>
      </c>
      <c r="J4050" t="str">
        <f t="shared" si="253"/>
        <v>3-6 yrs</v>
      </c>
      <c r="K4050">
        <f t="shared" ca="1" si="255"/>
        <v>6</v>
      </c>
      <c r="L4050" t="s">
        <v>19</v>
      </c>
      <c r="M4050">
        <v>1</v>
      </c>
      <c r="N4050">
        <v>1</v>
      </c>
      <c r="O4050">
        <v>0</v>
      </c>
      <c r="P4050">
        <v>0</v>
      </c>
      <c r="Q4050">
        <v>1</v>
      </c>
      <c r="R4050">
        <f>SUM(M4050:N4050:O4050:P4050:Q4050)</f>
        <v>3</v>
      </c>
      <c r="S4050" s="1">
        <v>125406</v>
      </c>
      <c r="T4050" s="1" t="str">
        <f t="shared" si="254"/>
        <v>High</v>
      </c>
      <c r="U4050">
        <v>3</v>
      </c>
      <c r="V4050">
        <v>2022</v>
      </c>
      <c r="W4050" t="s">
        <v>28</v>
      </c>
      <c r="X4050">
        <v>7</v>
      </c>
    </row>
    <row r="4051" spans="1:24" x14ac:dyDescent="0.3">
      <c r="A4051">
        <v>4050</v>
      </c>
      <c r="B4051" t="s">
        <v>41</v>
      </c>
      <c r="C4051" t="str">
        <f>_xlfn.XLOOKUP(B4051,Lookup_table!B:B,Lookup_table!C:C)</f>
        <v>Data</v>
      </c>
      <c r="D4051" t="s">
        <v>37</v>
      </c>
      <c r="E4051" t="s">
        <v>42</v>
      </c>
      <c r="F4051" t="s">
        <v>24</v>
      </c>
      <c r="G4051" t="s">
        <v>25</v>
      </c>
      <c r="H4051" t="str">
        <f t="shared" si="252"/>
        <v>Onsite/Hybrid</v>
      </c>
      <c r="I4051" t="s">
        <v>18</v>
      </c>
      <c r="J4051" t="str">
        <f t="shared" si="253"/>
        <v>7+ yrs</v>
      </c>
      <c r="K4051">
        <f t="shared" ca="1" si="255"/>
        <v>14</v>
      </c>
      <c r="L4051" t="s">
        <v>39</v>
      </c>
      <c r="M4051">
        <v>0</v>
      </c>
      <c r="N4051">
        <v>1</v>
      </c>
      <c r="O4051">
        <v>1</v>
      </c>
      <c r="P4051">
        <v>0</v>
      </c>
      <c r="Q4051">
        <v>0</v>
      </c>
      <c r="R4051">
        <f>SUM(M4051:N4051:O4051:P4051:Q4051)</f>
        <v>2</v>
      </c>
      <c r="S4051" s="1">
        <v>111598</v>
      </c>
      <c r="T4051" s="1" t="str">
        <f t="shared" si="254"/>
        <v>Medium</v>
      </c>
      <c r="U4051">
        <v>12</v>
      </c>
      <c r="V4051">
        <v>2022</v>
      </c>
      <c r="W4051" t="s">
        <v>28</v>
      </c>
      <c r="X4051">
        <v>7</v>
      </c>
    </row>
    <row r="4052" spans="1:24" x14ac:dyDescent="0.3">
      <c r="A4052">
        <v>4051</v>
      </c>
      <c r="B4052" t="s">
        <v>33</v>
      </c>
      <c r="C4052" t="str">
        <f>_xlfn.XLOOKUP(B4052,Lookup_table!B:B,Lookup_table!C:C)</f>
        <v>Data</v>
      </c>
      <c r="D4052" t="s">
        <v>37</v>
      </c>
      <c r="E4052" t="s">
        <v>42</v>
      </c>
      <c r="F4052" t="s">
        <v>24</v>
      </c>
      <c r="G4052" t="s">
        <v>30</v>
      </c>
      <c r="H4052" t="str">
        <f t="shared" si="252"/>
        <v>Onsite/Hybrid</v>
      </c>
      <c r="I4052" t="s">
        <v>26</v>
      </c>
      <c r="J4052" t="str">
        <f t="shared" si="253"/>
        <v>3-6 yrs</v>
      </c>
      <c r="K4052">
        <f t="shared" ca="1" si="255"/>
        <v>6</v>
      </c>
      <c r="L4052" t="s">
        <v>39</v>
      </c>
      <c r="M4052">
        <v>1</v>
      </c>
      <c r="N4052">
        <v>0</v>
      </c>
      <c r="O4052">
        <v>0</v>
      </c>
      <c r="P4052">
        <v>1</v>
      </c>
      <c r="Q4052">
        <v>1</v>
      </c>
      <c r="R4052">
        <f>SUM(M4052:N4052:O4052:P4052:Q4052)</f>
        <v>3</v>
      </c>
      <c r="S4052" s="1">
        <v>104394</v>
      </c>
      <c r="T4052" s="1" t="str">
        <f t="shared" si="254"/>
        <v>Medium</v>
      </c>
      <c r="U4052">
        <v>6</v>
      </c>
      <c r="V4052">
        <v>2022</v>
      </c>
      <c r="W4052" t="s">
        <v>28</v>
      </c>
      <c r="X4052">
        <v>7</v>
      </c>
    </row>
    <row r="4053" spans="1:24" x14ac:dyDescent="0.3">
      <c r="A4053">
        <v>4052</v>
      </c>
      <c r="B4053" t="s">
        <v>31</v>
      </c>
      <c r="C4053" t="str">
        <f>_xlfn.XLOOKUP(B4053,Lookup_table!B:B,Lookup_table!C:C)</f>
        <v>Business</v>
      </c>
      <c r="D4053" t="s">
        <v>34</v>
      </c>
      <c r="E4053" t="s">
        <v>38</v>
      </c>
      <c r="F4053" t="s">
        <v>44</v>
      </c>
      <c r="G4053" t="s">
        <v>25</v>
      </c>
      <c r="H4053" t="str">
        <f t="shared" si="252"/>
        <v>Onsite/Hybrid</v>
      </c>
      <c r="I4053" t="s">
        <v>18</v>
      </c>
      <c r="J4053" t="str">
        <f t="shared" si="253"/>
        <v>7+ yrs</v>
      </c>
      <c r="K4053">
        <f t="shared" ca="1" si="255"/>
        <v>10</v>
      </c>
      <c r="L4053" t="s">
        <v>19</v>
      </c>
      <c r="M4053">
        <v>0</v>
      </c>
      <c r="N4053">
        <v>1</v>
      </c>
      <c r="O4053">
        <v>1</v>
      </c>
      <c r="P4053">
        <v>1</v>
      </c>
      <c r="Q4053">
        <v>0</v>
      </c>
      <c r="R4053">
        <f>SUM(M4053:N4053:O4053:P4053:Q4053)</f>
        <v>3</v>
      </c>
      <c r="S4053" s="1">
        <v>126225</v>
      </c>
      <c r="T4053" s="1" t="str">
        <f t="shared" si="254"/>
        <v>High</v>
      </c>
      <c r="U4053">
        <v>11</v>
      </c>
      <c r="V4053">
        <v>2022</v>
      </c>
      <c r="W4053" t="s">
        <v>28</v>
      </c>
      <c r="X4053">
        <v>5</v>
      </c>
    </row>
    <row r="4054" spans="1:24" x14ac:dyDescent="0.3">
      <c r="A4054">
        <v>4053</v>
      </c>
      <c r="B4054" t="s">
        <v>50</v>
      </c>
      <c r="C4054" t="str">
        <f>_xlfn.XLOOKUP(B4054,Lookup_table!B:B,Lookup_table!C:C)</f>
        <v>AI</v>
      </c>
      <c r="D4054" t="s">
        <v>37</v>
      </c>
      <c r="E4054" t="s">
        <v>38</v>
      </c>
      <c r="F4054" t="s">
        <v>43</v>
      </c>
      <c r="G4054" t="s">
        <v>25</v>
      </c>
      <c r="H4054" t="str">
        <f t="shared" si="252"/>
        <v>Onsite/Hybrid</v>
      </c>
      <c r="I4054" t="s">
        <v>35</v>
      </c>
      <c r="J4054" t="str">
        <f t="shared" si="253"/>
        <v>0-2 yrs</v>
      </c>
      <c r="K4054">
        <f t="shared" ca="1" si="255"/>
        <v>0</v>
      </c>
      <c r="L4054" t="s">
        <v>27</v>
      </c>
      <c r="M4054">
        <v>1</v>
      </c>
      <c r="N4054">
        <v>1</v>
      </c>
      <c r="O4054">
        <v>0</v>
      </c>
      <c r="P4054">
        <v>0</v>
      </c>
      <c r="Q4054">
        <v>0</v>
      </c>
      <c r="R4054">
        <f>SUM(M4054:N4054:O4054:P4054:Q4054)</f>
        <v>2</v>
      </c>
      <c r="S4054" s="1">
        <v>92298</v>
      </c>
      <c r="T4054" s="1" t="str">
        <f t="shared" si="254"/>
        <v>Medium</v>
      </c>
      <c r="U4054">
        <v>10</v>
      </c>
      <c r="V4054">
        <v>2020</v>
      </c>
      <c r="W4054" t="s">
        <v>20</v>
      </c>
      <c r="X4054">
        <v>1</v>
      </c>
    </row>
    <row r="4055" spans="1:24" x14ac:dyDescent="0.3">
      <c r="A4055">
        <v>4054</v>
      </c>
      <c r="B4055" t="s">
        <v>33</v>
      </c>
      <c r="C4055" t="str">
        <f>_xlfn.XLOOKUP(B4055,Lookup_table!B:B,Lookup_table!C:C)</f>
        <v>Data</v>
      </c>
      <c r="D4055" t="s">
        <v>34</v>
      </c>
      <c r="E4055" t="s">
        <v>23</v>
      </c>
      <c r="F4055" t="s">
        <v>16</v>
      </c>
      <c r="G4055" t="s">
        <v>25</v>
      </c>
      <c r="H4055" t="str">
        <f t="shared" si="252"/>
        <v>Onsite/Hybrid</v>
      </c>
      <c r="I4055" t="s">
        <v>18</v>
      </c>
      <c r="J4055" t="str">
        <f t="shared" si="253"/>
        <v>7+ yrs</v>
      </c>
      <c r="K4055">
        <f t="shared" ca="1" si="255"/>
        <v>7</v>
      </c>
      <c r="L4055" t="s">
        <v>39</v>
      </c>
      <c r="M4055">
        <v>0</v>
      </c>
      <c r="N4055">
        <v>1</v>
      </c>
      <c r="O4055">
        <v>0</v>
      </c>
      <c r="P4055">
        <v>1</v>
      </c>
      <c r="Q4055">
        <v>1</v>
      </c>
      <c r="R4055">
        <f>SUM(M4055:N4055:O4055:P4055:Q4055)</f>
        <v>3</v>
      </c>
      <c r="S4055" s="1">
        <v>128354</v>
      </c>
      <c r="T4055" s="1" t="str">
        <f t="shared" si="254"/>
        <v>High</v>
      </c>
      <c r="U4055">
        <v>12</v>
      </c>
      <c r="V4055">
        <v>2026</v>
      </c>
      <c r="W4055" t="s">
        <v>28</v>
      </c>
      <c r="X4055">
        <v>8</v>
      </c>
    </row>
    <row r="4056" spans="1:24" x14ac:dyDescent="0.3">
      <c r="A4056">
        <v>4055</v>
      </c>
      <c r="B4056" t="s">
        <v>36</v>
      </c>
      <c r="C4056" t="str">
        <f>_xlfn.XLOOKUP(B4056,Lookup_table!B:B,Lookup_table!C:C)</f>
        <v>Data</v>
      </c>
      <c r="D4056" t="s">
        <v>22</v>
      </c>
      <c r="E4056" t="s">
        <v>42</v>
      </c>
      <c r="F4056" t="s">
        <v>24</v>
      </c>
      <c r="G4056" t="s">
        <v>17</v>
      </c>
      <c r="H4056" t="str">
        <f t="shared" si="252"/>
        <v>Remote</v>
      </c>
      <c r="I4056" t="s">
        <v>18</v>
      </c>
      <c r="J4056" t="str">
        <f t="shared" si="253"/>
        <v>7+ yrs</v>
      </c>
      <c r="K4056">
        <f t="shared" ca="1" si="255"/>
        <v>15</v>
      </c>
      <c r="L4056" t="s">
        <v>39</v>
      </c>
      <c r="M4056">
        <v>1</v>
      </c>
      <c r="N4056">
        <v>0</v>
      </c>
      <c r="O4056">
        <v>1</v>
      </c>
      <c r="P4056">
        <v>0</v>
      </c>
      <c r="Q4056">
        <v>0</v>
      </c>
      <c r="R4056">
        <f>SUM(M4056:N4056:O4056:P4056:Q4056)</f>
        <v>2</v>
      </c>
      <c r="S4056" s="1">
        <v>131346</v>
      </c>
      <c r="T4056" s="1" t="str">
        <f t="shared" si="254"/>
        <v>High</v>
      </c>
      <c r="U4056">
        <v>9</v>
      </c>
      <c r="V4056">
        <v>2024</v>
      </c>
      <c r="W4056" t="s">
        <v>34</v>
      </c>
      <c r="X4056">
        <v>4</v>
      </c>
    </row>
    <row r="4057" spans="1:24" x14ac:dyDescent="0.3">
      <c r="A4057">
        <v>4056</v>
      </c>
      <c r="B4057" t="s">
        <v>50</v>
      </c>
      <c r="C4057" t="str">
        <f>_xlfn.XLOOKUP(B4057,Lookup_table!B:B,Lookup_table!C:C)</f>
        <v>AI</v>
      </c>
      <c r="D4057" t="s">
        <v>14</v>
      </c>
      <c r="E4057" t="s">
        <v>15</v>
      </c>
      <c r="F4057" t="s">
        <v>44</v>
      </c>
      <c r="G4057" t="s">
        <v>25</v>
      </c>
      <c r="H4057" t="str">
        <f t="shared" si="252"/>
        <v>Onsite/Hybrid</v>
      </c>
      <c r="I4057" t="s">
        <v>18</v>
      </c>
      <c r="J4057" t="str">
        <f t="shared" si="253"/>
        <v>7+ yrs</v>
      </c>
      <c r="K4057">
        <f t="shared" ca="1" si="255"/>
        <v>14</v>
      </c>
      <c r="L4057" t="s">
        <v>27</v>
      </c>
      <c r="M4057">
        <v>1</v>
      </c>
      <c r="N4057">
        <v>0</v>
      </c>
      <c r="O4057">
        <v>0</v>
      </c>
      <c r="P4057">
        <v>1</v>
      </c>
      <c r="Q4057">
        <v>1</v>
      </c>
      <c r="R4057">
        <f>SUM(M4057:N4057:O4057:P4057:Q4057)</f>
        <v>3</v>
      </c>
      <c r="S4057" s="1">
        <v>164326</v>
      </c>
      <c r="T4057" s="1" t="str">
        <f t="shared" si="254"/>
        <v>High</v>
      </c>
      <c r="U4057">
        <v>7</v>
      </c>
      <c r="V4057">
        <v>2024</v>
      </c>
      <c r="W4057" t="s">
        <v>28</v>
      </c>
      <c r="X4057">
        <v>8</v>
      </c>
    </row>
    <row r="4058" spans="1:24" x14ac:dyDescent="0.3">
      <c r="A4058">
        <v>4057</v>
      </c>
      <c r="B4058" t="s">
        <v>21</v>
      </c>
      <c r="C4058" t="str">
        <f>_xlfn.XLOOKUP(B4058,Lookup_table!B:B,Lookup_table!C:C)</f>
        <v>AI</v>
      </c>
      <c r="D4058" t="s">
        <v>22</v>
      </c>
      <c r="E4058" t="s">
        <v>32</v>
      </c>
      <c r="F4058" t="s">
        <v>16</v>
      </c>
      <c r="G4058" t="s">
        <v>17</v>
      </c>
      <c r="H4058" t="str">
        <f t="shared" si="252"/>
        <v>Remote</v>
      </c>
      <c r="I4058" t="s">
        <v>35</v>
      </c>
      <c r="J4058" t="str">
        <f t="shared" si="253"/>
        <v>0-2 yrs</v>
      </c>
      <c r="K4058">
        <f t="shared" ca="1" si="255"/>
        <v>0</v>
      </c>
      <c r="L4058" t="s">
        <v>39</v>
      </c>
      <c r="M4058">
        <v>0</v>
      </c>
      <c r="N4058">
        <v>1</v>
      </c>
      <c r="O4058">
        <v>1</v>
      </c>
      <c r="P4058">
        <v>0</v>
      </c>
      <c r="Q4058">
        <v>1</v>
      </c>
      <c r="R4058">
        <f>SUM(M4058:N4058:O4058:P4058:Q4058)</f>
        <v>3</v>
      </c>
      <c r="S4058" s="1">
        <v>137118</v>
      </c>
      <c r="T4058" s="1" t="str">
        <f t="shared" si="254"/>
        <v>High</v>
      </c>
      <c r="U4058">
        <v>1</v>
      </c>
      <c r="V4058">
        <v>2020</v>
      </c>
      <c r="W4058" t="s">
        <v>34</v>
      </c>
      <c r="X4058">
        <v>1</v>
      </c>
    </row>
    <row r="4059" spans="1:24" x14ac:dyDescent="0.3">
      <c r="A4059">
        <v>4058</v>
      </c>
      <c r="B4059" t="s">
        <v>50</v>
      </c>
      <c r="C4059" t="str">
        <f>_xlfn.XLOOKUP(B4059,Lookup_table!B:B,Lookup_table!C:C)</f>
        <v>AI</v>
      </c>
      <c r="D4059" t="s">
        <v>22</v>
      </c>
      <c r="E4059" t="s">
        <v>40</v>
      </c>
      <c r="F4059" t="s">
        <v>16</v>
      </c>
      <c r="G4059" t="s">
        <v>25</v>
      </c>
      <c r="H4059" t="str">
        <f t="shared" si="252"/>
        <v>Onsite/Hybrid</v>
      </c>
      <c r="I4059" t="s">
        <v>35</v>
      </c>
      <c r="J4059" t="str">
        <f t="shared" si="253"/>
        <v>0-2 yrs</v>
      </c>
      <c r="K4059">
        <f t="shared" ca="1" si="255"/>
        <v>1</v>
      </c>
      <c r="L4059" t="s">
        <v>39</v>
      </c>
      <c r="M4059">
        <v>0</v>
      </c>
      <c r="N4059">
        <v>1</v>
      </c>
      <c r="O4059">
        <v>0</v>
      </c>
      <c r="P4059">
        <v>1</v>
      </c>
      <c r="Q4059">
        <v>0</v>
      </c>
      <c r="R4059">
        <f>SUM(M4059:N4059:O4059:P4059:Q4059)</f>
        <v>2</v>
      </c>
      <c r="S4059" s="1">
        <v>121620</v>
      </c>
      <c r="T4059" s="1" t="str">
        <f t="shared" si="254"/>
        <v>High</v>
      </c>
      <c r="U4059">
        <v>12</v>
      </c>
      <c r="V4059">
        <v>2024</v>
      </c>
      <c r="W4059" t="s">
        <v>20</v>
      </c>
      <c r="X4059">
        <v>4</v>
      </c>
    </row>
    <row r="4060" spans="1:24" x14ac:dyDescent="0.3">
      <c r="A4060">
        <v>4059</v>
      </c>
      <c r="B4060" t="s">
        <v>50</v>
      </c>
      <c r="C4060" t="str">
        <f>_xlfn.XLOOKUP(B4060,Lookup_table!B:B,Lookup_table!C:C)</f>
        <v>AI</v>
      </c>
      <c r="D4060" t="s">
        <v>22</v>
      </c>
      <c r="E4060" t="s">
        <v>32</v>
      </c>
      <c r="F4060" t="s">
        <v>16</v>
      </c>
      <c r="G4060" t="s">
        <v>17</v>
      </c>
      <c r="H4060" t="str">
        <f t="shared" si="252"/>
        <v>Remote</v>
      </c>
      <c r="I4060" t="s">
        <v>26</v>
      </c>
      <c r="J4060" t="str">
        <f t="shared" si="253"/>
        <v>3-6 yrs</v>
      </c>
      <c r="K4060">
        <f t="shared" ca="1" si="255"/>
        <v>5</v>
      </c>
      <c r="L4060" t="s">
        <v>19</v>
      </c>
      <c r="M4060">
        <v>1</v>
      </c>
      <c r="N4060">
        <v>0</v>
      </c>
      <c r="O4060">
        <v>1</v>
      </c>
      <c r="P4060">
        <v>1</v>
      </c>
      <c r="Q4060">
        <v>1</v>
      </c>
      <c r="R4060">
        <f>SUM(M4060:N4060:O4060:P4060:Q4060)</f>
        <v>4</v>
      </c>
      <c r="S4060" s="1">
        <v>170519</v>
      </c>
      <c r="T4060" s="1" t="str">
        <f t="shared" si="254"/>
        <v>High</v>
      </c>
      <c r="U4060">
        <v>1</v>
      </c>
      <c r="V4060">
        <v>2025</v>
      </c>
      <c r="W4060" t="s">
        <v>28</v>
      </c>
      <c r="X4060">
        <v>1</v>
      </c>
    </row>
    <row r="4061" spans="1:24" x14ac:dyDescent="0.3">
      <c r="A4061">
        <v>4060</v>
      </c>
      <c r="B4061" t="s">
        <v>21</v>
      </c>
      <c r="C4061" t="str">
        <f>_xlfn.XLOOKUP(B4061,Lookup_table!B:B,Lookup_table!C:C)</f>
        <v>AI</v>
      </c>
      <c r="D4061" t="s">
        <v>22</v>
      </c>
      <c r="E4061" t="s">
        <v>15</v>
      </c>
      <c r="F4061" t="s">
        <v>52</v>
      </c>
      <c r="G4061" t="s">
        <v>25</v>
      </c>
      <c r="H4061" t="str">
        <f t="shared" si="252"/>
        <v>Onsite/Hybrid</v>
      </c>
      <c r="I4061" t="s">
        <v>18</v>
      </c>
      <c r="J4061" t="str">
        <f t="shared" si="253"/>
        <v>7+ yrs</v>
      </c>
      <c r="K4061">
        <f t="shared" ca="1" si="255"/>
        <v>11</v>
      </c>
      <c r="L4061" t="s">
        <v>39</v>
      </c>
      <c r="M4061">
        <v>1</v>
      </c>
      <c r="N4061">
        <v>1</v>
      </c>
      <c r="O4061">
        <v>0</v>
      </c>
      <c r="P4061">
        <v>0</v>
      </c>
      <c r="Q4061">
        <v>0</v>
      </c>
      <c r="R4061">
        <f>SUM(M4061:N4061:O4061:P4061:Q4061)</f>
        <v>2</v>
      </c>
      <c r="S4061" s="1">
        <v>156184</v>
      </c>
      <c r="T4061" s="1" t="str">
        <f t="shared" si="254"/>
        <v>High</v>
      </c>
      <c r="U4061">
        <v>8</v>
      </c>
      <c r="V4061">
        <v>2025</v>
      </c>
      <c r="W4061" t="s">
        <v>28</v>
      </c>
      <c r="X4061">
        <v>7</v>
      </c>
    </row>
    <row r="4062" spans="1:24" x14ac:dyDescent="0.3">
      <c r="A4062">
        <v>4061</v>
      </c>
      <c r="B4062" t="s">
        <v>50</v>
      </c>
      <c r="C4062" t="str">
        <f>_xlfn.XLOOKUP(B4062,Lookup_table!B:B,Lookup_table!C:C)</f>
        <v>AI</v>
      </c>
      <c r="D4062" t="s">
        <v>14</v>
      </c>
      <c r="E4062" t="s">
        <v>38</v>
      </c>
      <c r="F4062" t="s">
        <v>29</v>
      </c>
      <c r="G4062" t="s">
        <v>25</v>
      </c>
      <c r="H4062" t="str">
        <f t="shared" si="252"/>
        <v>Onsite/Hybrid</v>
      </c>
      <c r="I4062" t="s">
        <v>26</v>
      </c>
      <c r="J4062" t="str">
        <f t="shared" si="253"/>
        <v>3-6 yrs</v>
      </c>
      <c r="K4062">
        <f t="shared" ca="1" si="255"/>
        <v>5</v>
      </c>
      <c r="L4062" t="s">
        <v>39</v>
      </c>
      <c r="M4062">
        <v>0</v>
      </c>
      <c r="N4062">
        <v>1</v>
      </c>
      <c r="O4062">
        <v>1</v>
      </c>
      <c r="P4062">
        <v>1</v>
      </c>
      <c r="Q4062">
        <v>1</v>
      </c>
      <c r="R4062">
        <f>SUM(M4062:N4062:O4062:P4062:Q4062)</f>
        <v>4</v>
      </c>
      <c r="S4062" s="1">
        <v>156851</v>
      </c>
      <c r="T4062" s="1" t="str">
        <f t="shared" si="254"/>
        <v>High</v>
      </c>
      <c r="U4062">
        <v>4</v>
      </c>
      <c r="V4062">
        <v>2021</v>
      </c>
      <c r="W4062" t="s">
        <v>28</v>
      </c>
      <c r="X4062">
        <v>2</v>
      </c>
    </row>
    <row r="4063" spans="1:24" x14ac:dyDescent="0.3">
      <c r="A4063">
        <v>4062</v>
      </c>
      <c r="B4063" t="s">
        <v>50</v>
      </c>
      <c r="C4063" t="str">
        <f>_xlfn.XLOOKUP(B4063,Lookup_table!B:B,Lookup_table!C:C)</f>
        <v>AI</v>
      </c>
      <c r="D4063" t="s">
        <v>34</v>
      </c>
      <c r="E4063" t="s">
        <v>15</v>
      </c>
      <c r="F4063" t="s">
        <v>44</v>
      </c>
      <c r="G4063" t="s">
        <v>17</v>
      </c>
      <c r="H4063" t="str">
        <f t="shared" si="252"/>
        <v>Remote</v>
      </c>
      <c r="I4063" t="s">
        <v>35</v>
      </c>
      <c r="J4063" t="str">
        <f t="shared" si="253"/>
        <v>0-2 yrs</v>
      </c>
      <c r="K4063">
        <f t="shared" ca="1" si="255"/>
        <v>0</v>
      </c>
      <c r="L4063" t="s">
        <v>19</v>
      </c>
      <c r="M4063">
        <v>1</v>
      </c>
      <c r="N4063">
        <v>0</v>
      </c>
      <c r="O4063">
        <v>0</v>
      </c>
      <c r="P4063">
        <v>0</v>
      </c>
      <c r="Q4063">
        <v>0</v>
      </c>
      <c r="R4063">
        <f>SUM(M4063:N4063:O4063:P4063:Q4063)</f>
        <v>1</v>
      </c>
      <c r="S4063" s="1">
        <v>92511</v>
      </c>
      <c r="T4063" s="1" t="str">
        <f t="shared" si="254"/>
        <v>Medium</v>
      </c>
      <c r="U4063">
        <v>3</v>
      </c>
      <c r="V4063">
        <v>2022</v>
      </c>
      <c r="W4063" t="s">
        <v>28</v>
      </c>
      <c r="X4063">
        <v>8</v>
      </c>
    </row>
    <row r="4064" spans="1:24" x14ac:dyDescent="0.3">
      <c r="A4064">
        <v>4063</v>
      </c>
      <c r="B4064" t="s">
        <v>31</v>
      </c>
      <c r="C4064" t="str">
        <f>_xlfn.XLOOKUP(B4064,Lookup_table!B:B,Lookup_table!C:C)</f>
        <v>Business</v>
      </c>
      <c r="D4064" t="s">
        <v>14</v>
      </c>
      <c r="E4064" t="s">
        <v>32</v>
      </c>
      <c r="F4064" t="s">
        <v>16</v>
      </c>
      <c r="G4064" t="s">
        <v>17</v>
      </c>
      <c r="H4064" t="str">
        <f t="shared" si="252"/>
        <v>Remote</v>
      </c>
      <c r="I4064" t="s">
        <v>18</v>
      </c>
      <c r="J4064" t="str">
        <f t="shared" si="253"/>
        <v>7+ yrs</v>
      </c>
      <c r="K4064">
        <f t="shared" ca="1" si="255"/>
        <v>12</v>
      </c>
      <c r="L4064" t="s">
        <v>39</v>
      </c>
      <c r="M4064">
        <v>0</v>
      </c>
      <c r="N4064">
        <v>0</v>
      </c>
      <c r="O4064">
        <v>0</v>
      </c>
      <c r="P4064">
        <v>0</v>
      </c>
      <c r="Q4064">
        <v>0</v>
      </c>
      <c r="R4064">
        <f>SUM(M4064:N4064:O4064:P4064:Q4064)</f>
        <v>0</v>
      </c>
      <c r="S4064" s="1">
        <v>97860</v>
      </c>
      <c r="T4064" s="1" t="str">
        <f t="shared" si="254"/>
        <v>Medium</v>
      </c>
      <c r="U4064">
        <v>11</v>
      </c>
      <c r="V4064">
        <v>2020</v>
      </c>
      <c r="W4064" t="s">
        <v>28</v>
      </c>
      <c r="X4064">
        <v>8</v>
      </c>
    </row>
    <row r="4065" spans="1:24" x14ac:dyDescent="0.3">
      <c r="A4065">
        <v>4064</v>
      </c>
      <c r="B4065" t="s">
        <v>36</v>
      </c>
      <c r="C4065" t="str">
        <f>_xlfn.XLOOKUP(B4065,Lookup_table!B:B,Lookup_table!C:C)</f>
        <v>Data</v>
      </c>
      <c r="D4065" t="s">
        <v>34</v>
      </c>
      <c r="E4065" t="s">
        <v>40</v>
      </c>
      <c r="F4065" t="s">
        <v>24</v>
      </c>
      <c r="G4065" t="s">
        <v>30</v>
      </c>
      <c r="H4065" t="str">
        <f t="shared" si="252"/>
        <v>Onsite/Hybrid</v>
      </c>
      <c r="I4065" t="s">
        <v>26</v>
      </c>
      <c r="J4065" t="str">
        <f t="shared" si="253"/>
        <v>3-6 yrs</v>
      </c>
      <c r="K4065">
        <f t="shared" ca="1" si="255"/>
        <v>4</v>
      </c>
      <c r="L4065" t="s">
        <v>27</v>
      </c>
      <c r="M4065">
        <v>1</v>
      </c>
      <c r="N4065">
        <v>1</v>
      </c>
      <c r="O4065">
        <v>1</v>
      </c>
      <c r="P4065">
        <v>0</v>
      </c>
      <c r="Q4065">
        <v>1</v>
      </c>
      <c r="R4065">
        <f>SUM(M4065:N4065:O4065:P4065:Q4065)</f>
        <v>4</v>
      </c>
      <c r="S4065" s="1">
        <v>95827</v>
      </c>
      <c r="T4065" s="1" t="str">
        <f t="shared" si="254"/>
        <v>Medium</v>
      </c>
      <c r="U4065">
        <v>3</v>
      </c>
      <c r="V4065">
        <v>2026</v>
      </c>
      <c r="W4065" t="s">
        <v>20</v>
      </c>
      <c r="X4065">
        <v>6</v>
      </c>
    </row>
    <row r="4066" spans="1:24" x14ac:dyDescent="0.3">
      <c r="A4066">
        <v>4065</v>
      </c>
      <c r="B4066" t="s">
        <v>41</v>
      </c>
      <c r="C4066" t="str">
        <f>_xlfn.XLOOKUP(B4066,Lookup_table!B:B,Lookup_table!C:C)</f>
        <v>Data</v>
      </c>
      <c r="D4066" t="s">
        <v>34</v>
      </c>
      <c r="E4066" t="s">
        <v>15</v>
      </c>
      <c r="F4066" t="s">
        <v>52</v>
      </c>
      <c r="G4066" t="s">
        <v>17</v>
      </c>
      <c r="H4066" t="str">
        <f t="shared" si="252"/>
        <v>Remote</v>
      </c>
      <c r="I4066" t="s">
        <v>26</v>
      </c>
      <c r="J4066" t="str">
        <f t="shared" si="253"/>
        <v>3-6 yrs</v>
      </c>
      <c r="K4066">
        <f t="shared" ca="1" si="255"/>
        <v>4</v>
      </c>
      <c r="L4066" t="s">
        <v>27</v>
      </c>
      <c r="M4066">
        <v>1</v>
      </c>
      <c r="N4066">
        <v>1</v>
      </c>
      <c r="O4066">
        <v>1</v>
      </c>
      <c r="P4066">
        <v>0</v>
      </c>
      <c r="Q4066">
        <v>1</v>
      </c>
      <c r="R4066">
        <f>SUM(M4066:N4066:O4066:P4066:Q4066)</f>
        <v>4</v>
      </c>
      <c r="S4066" s="1">
        <v>98102</v>
      </c>
      <c r="T4066" s="1" t="str">
        <f t="shared" si="254"/>
        <v>Medium</v>
      </c>
      <c r="U4066">
        <v>10</v>
      </c>
      <c r="V4066">
        <v>2020</v>
      </c>
      <c r="W4066" t="s">
        <v>28</v>
      </c>
      <c r="X4066">
        <v>9</v>
      </c>
    </row>
    <row r="4067" spans="1:24" x14ac:dyDescent="0.3">
      <c r="A4067">
        <v>4066</v>
      </c>
      <c r="B4067" t="s">
        <v>36</v>
      </c>
      <c r="C4067" t="str">
        <f>_xlfn.XLOOKUP(B4067,Lookup_table!B:B,Lookup_table!C:C)</f>
        <v>Data</v>
      </c>
      <c r="D4067" t="s">
        <v>14</v>
      </c>
      <c r="E4067" t="s">
        <v>15</v>
      </c>
      <c r="F4067" t="s">
        <v>52</v>
      </c>
      <c r="G4067" t="s">
        <v>30</v>
      </c>
      <c r="H4067" t="str">
        <f t="shared" si="252"/>
        <v>Onsite/Hybrid</v>
      </c>
      <c r="I4067" t="s">
        <v>18</v>
      </c>
      <c r="J4067" t="str">
        <f t="shared" si="253"/>
        <v>7+ yrs</v>
      </c>
      <c r="K4067">
        <f t="shared" ca="1" si="255"/>
        <v>7</v>
      </c>
      <c r="L4067" t="s">
        <v>19</v>
      </c>
      <c r="M4067">
        <v>1</v>
      </c>
      <c r="N4067">
        <v>0</v>
      </c>
      <c r="O4067">
        <v>1</v>
      </c>
      <c r="P4067">
        <v>1</v>
      </c>
      <c r="Q4067">
        <v>1</v>
      </c>
      <c r="R4067">
        <f>SUM(M4067:N4067:O4067:P4067:Q4067)</f>
        <v>4</v>
      </c>
      <c r="S4067" s="1">
        <v>138432</v>
      </c>
      <c r="T4067" s="1" t="str">
        <f t="shared" si="254"/>
        <v>High</v>
      </c>
      <c r="U4067">
        <v>11</v>
      </c>
      <c r="V4067">
        <v>2023</v>
      </c>
      <c r="W4067" t="s">
        <v>28</v>
      </c>
      <c r="X4067">
        <v>1</v>
      </c>
    </row>
    <row r="4068" spans="1:24" x14ac:dyDescent="0.3">
      <c r="A4068">
        <v>4067</v>
      </c>
      <c r="B4068" t="s">
        <v>33</v>
      </c>
      <c r="C4068" t="str">
        <f>_xlfn.XLOOKUP(B4068,Lookup_table!B:B,Lookup_table!C:C)</f>
        <v>Data</v>
      </c>
      <c r="D4068" t="s">
        <v>34</v>
      </c>
      <c r="E4068" t="s">
        <v>42</v>
      </c>
      <c r="F4068" t="s">
        <v>52</v>
      </c>
      <c r="G4068" t="s">
        <v>25</v>
      </c>
      <c r="H4068" t="str">
        <f t="shared" si="252"/>
        <v>Onsite/Hybrid</v>
      </c>
      <c r="I4068" t="s">
        <v>26</v>
      </c>
      <c r="J4068" t="str">
        <f t="shared" si="253"/>
        <v>3-6 yrs</v>
      </c>
      <c r="K4068">
        <f t="shared" ca="1" si="255"/>
        <v>3</v>
      </c>
      <c r="L4068" t="s">
        <v>27</v>
      </c>
      <c r="M4068">
        <v>0</v>
      </c>
      <c r="N4068">
        <v>1</v>
      </c>
      <c r="O4068">
        <v>0</v>
      </c>
      <c r="P4068">
        <v>1</v>
      </c>
      <c r="Q4068">
        <v>1</v>
      </c>
      <c r="R4068">
        <f>SUM(M4068:N4068:O4068:P4068:Q4068)</f>
        <v>3</v>
      </c>
      <c r="S4068" s="1">
        <v>100736</v>
      </c>
      <c r="T4068" s="1" t="str">
        <f t="shared" si="254"/>
        <v>Medium</v>
      </c>
      <c r="U4068">
        <v>7</v>
      </c>
      <c r="V4068">
        <v>2022</v>
      </c>
      <c r="W4068" t="s">
        <v>20</v>
      </c>
      <c r="X4068">
        <v>4</v>
      </c>
    </row>
    <row r="4069" spans="1:24" x14ac:dyDescent="0.3">
      <c r="A4069">
        <v>4068</v>
      </c>
      <c r="B4069" t="s">
        <v>41</v>
      </c>
      <c r="C4069" t="str">
        <f>_xlfn.XLOOKUP(B4069,Lookup_table!B:B,Lookup_table!C:C)</f>
        <v>Data</v>
      </c>
      <c r="D4069" t="s">
        <v>14</v>
      </c>
      <c r="E4069" t="s">
        <v>40</v>
      </c>
      <c r="F4069" t="s">
        <v>16</v>
      </c>
      <c r="G4069" t="s">
        <v>17</v>
      </c>
      <c r="H4069" t="str">
        <f t="shared" si="252"/>
        <v>Remote</v>
      </c>
      <c r="I4069" t="s">
        <v>35</v>
      </c>
      <c r="J4069" t="str">
        <f t="shared" si="253"/>
        <v>0-2 yrs</v>
      </c>
      <c r="K4069">
        <f t="shared" ca="1" si="255"/>
        <v>1</v>
      </c>
      <c r="L4069" t="s">
        <v>27</v>
      </c>
      <c r="M4069">
        <v>0</v>
      </c>
      <c r="N4069">
        <v>0</v>
      </c>
      <c r="O4069">
        <v>0</v>
      </c>
      <c r="P4069">
        <v>1</v>
      </c>
      <c r="Q4069">
        <v>1</v>
      </c>
      <c r="R4069">
        <f>SUM(M4069:N4069:O4069:P4069:Q4069)</f>
        <v>2</v>
      </c>
      <c r="S4069" s="1">
        <v>73614</v>
      </c>
      <c r="T4069" s="1" t="str">
        <f t="shared" si="254"/>
        <v>Medium</v>
      </c>
      <c r="U4069">
        <v>9</v>
      </c>
      <c r="V4069">
        <v>2026</v>
      </c>
      <c r="W4069" t="s">
        <v>28</v>
      </c>
      <c r="X4069">
        <v>7</v>
      </c>
    </row>
    <row r="4070" spans="1:24" x14ac:dyDescent="0.3">
      <c r="A4070">
        <v>4069</v>
      </c>
      <c r="B4070" t="s">
        <v>33</v>
      </c>
      <c r="C4070" t="str">
        <f>_xlfn.XLOOKUP(B4070,Lookup_table!B:B,Lookup_table!C:C)</f>
        <v>Data</v>
      </c>
      <c r="D4070" t="s">
        <v>34</v>
      </c>
      <c r="E4070" t="s">
        <v>40</v>
      </c>
      <c r="F4070" t="s">
        <v>43</v>
      </c>
      <c r="G4070" t="s">
        <v>17</v>
      </c>
      <c r="H4070" t="str">
        <f t="shared" si="252"/>
        <v>Remote</v>
      </c>
      <c r="I4070" t="s">
        <v>18</v>
      </c>
      <c r="J4070" t="str">
        <f t="shared" si="253"/>
        <v>7+ yrs</v>
      </c>
      <c r="K4070">
        <f t="shared" ca="1" si="255"/>
        <v>8</v>
      </c>
      <c r="L4070" t="s">
        <v>27</v>
      </c>
      <c r="M4070">
        <v>1</v>
      </c>
      <c r="N4070">
        <v>1</v>
      </c>
      <c r="O4070">
        <v>1</v>
      </c>
      <c r="P4070">
        <v>1</v>
      </c>
      <c r="Q4070">
        <v>0</v>
      </c>
      <c r="R4070">
        <f>SUM(M4070:N4070:O4070:P4070:Q4070)</f>
        <v>4</v>
      </c>
      <c r="S4070" s="1">
        <v>125575</v>
      </c>
      <c r="T4070" s="1" t="str">
        <f t="shared" si="254"/>
        <v>High</v>
      </c>
      <c r="U4070">
        <v>2</v>
      </c>
      <c r="V4070">
        <v>2022</v>
      </c>
      <c r="W4070" t="s">
        <v>28</v>
      </c>
      <c r="X4070">
        <v>5</v>
      </c>
    </row>
    <row r="4071" spans="1:24" x14ac:dyDescent="0.3">
      <c r="A4071">
        <v>4070</v>
      </c>
      <c r="B4071" t="s">
        <v>31</v>
      </c>
      <c r="C4071" t="str">
        <f>_xlfn.XLOOKUP(B4071,Lookup_table!B:B,Lookup_table!C:C)</f>
        <v>Business</v>
      </c>
      <c r="D4071" t="s">
        <v>34</v>
      </c>
      <c r="E4071" t="s">
        <v>38</v>
      </c>
      <c r="F4071" t="s">
        <v>24</v>
      </c>
      <c r="G4071" t="s">
        <v>25</v>
      </c>
      <c r="H4071" t="str">
        <f t="shared" si="252"/>
        <v>Onsite/Hybrid</v>
      </c>
      <c r="I4071" t="s">
        <v>35</v>
      </c>
      <c r="J4071" t="str">
        <f t="shared" si="253"/>
        <v>0-2 yrs</v>
      </c>
      <c r="K4071">
        <f t="shared" ca="1" si="255"/>
        <v>2</v>
      </c>
      <c r="L4071" t="s">
        <v>27</v>
      </c>
      <c r="M4071">
        <v>1</v>
      </c>
      <c r="N4071">
        <v>1</v>
      </c>
      <c r="O4071">
        <v>1</v>
      </c>
      <c r="P4071">
        <v>1</v>
      </c>
      <c r="Q4071">
        <v>1</v>
      </c>
      <c r="R4071">
        <f>SUM(M4071:N4071:O4071:P4071:Q4071)</f>
        <v>5</v>
      </c>
      <c r="S4071" s="1">
        <v>94170</v>
      </c>
      <c r="T4071" s="1" t="str">
        <f t="shared" si="254"/>
        <v>Medium</v>
      </c>
      <c r="U4071">
        <v>9</v>
      </c>
      <c r="V4071">
        <v>2026</v>
      </c>
      <c r="W4071" t="s">
        <v>28</v>
      </c>
      <c r="X4071">
        <v>4</v>
      </c>
    </row>
    <row r="4072" spans="1:24" x14ac:dyDescent="0.3">
      <c r="A4072">
        <v>4071</v>
      </c>
      <c r="B4072" t="s">
        <v>33</v>
      </c>
      <c r="C4072" t="str">
        <f>_xlfn.XLOOKUP(B4072,Lookup_table!B:B,Lookup_table!C:C)</f>
        <v>Data</v>
      </c>
      <c r="D4072" t="s">
        <v>37</v>
      </c>
      <c r="E4072" t="s">
        <v>23</v>
      </c>
      <c r="F4072" t="s">
        <v>44</v>
      </c>
      <c r="G4072" t="s">
        <v>17</v>
      </c>
      <c r="H4072" t="str">
        <f t="shared" si="252"/>
        <v>Remote</v>
      </c>
      <c r="I4072" t="s">
        <v>35</v>
      </c>
      <c r="J4072" t="str">
        <f t="shared" si="253"/>
        <v>0-2 yrs</v>
      </c>
      <c r="K4072">
        <f t="shared" ca="1" si="255"/>
        <v>0</v>
      </c>
      <c r="L4072" t="s">
        <v>27</v>
      </c>
      <c r="M4072">
        <v>0</v>
      </c>
      <c r="N4072">
        <v>1</v>
      </c>
      <c r="O4072">
        <v>0</v>
      </c>
      <c r="P4072">
        <v>0</v>
      </c>
      <c r="Q4072">
        <v>0</v>
      </c>
      <c r="R4072">
        <f>SUM(M4072:N4072:O4072:P4072:Q4072)</f>
        <v>1</v>
      </c>
      <c r="S4072" s="1">
        <v>54615</v>
      </c>
      <c r="T4072" s="1" t="str">
        <f t="shared" si="254"/>
        <v>Low</v>
      </c>
      <c r="U4072">
        <v>11</v>
      </c>
      <c r="V4072">
        <v>2021</v>
      </c>
      <c r="W4072" t="s">
        <v>28</v>
      </c>
      <c r="X4072">
        <v>8</v>
      </c>
    </row>
    <row r="4073" spans="1:24" x14ac:dyDescent="0.3">
      <c r="A4073">
        <v>4072</v>
      </c>
      <c r="B4073" t="s">
        <v>36</v>
      </c>
      <c r="C4073" t="str">
        <f>_xlfn.XLOOKUP(B4073,Lookup_table!B:B,Lookup_table!C:C)</f>
        <v>Data</v>
      </c>
      <c r="D4073" t="s">
        <v>22</v>
      </c>
      <c r="E4073" t="s">
        <v>38</v>
      </c>
      <c r="F4073" t="s">
        <v>52</v>
      </c>
      <c r="G4073" t="s">
        <v>17</v>
      </c>
      <c r="H4073" t="str">
        <f t="shared" si="252"/>
        <v>Remote</v>
      </c>
      <c r="I4073" t="s">
        <v>35</v>
      </c>
      <c r="J4073" t="str">
        <f t="shared" si="253"/>
        <v>0-2 yrs</v>
      </c>
      <c r="K4073">
        <f t="shared" ca="1" si="255"/>
        <v>1</v>
      </c>
      <c r="L4073" t="s">
        <v>19</v>
      </c>
      <c r="M4073">
        <v>0</v>
      </c>
      <c r="N4073">
        <v>0</v>
      </c>
      <c r="O4073">
        <v>1</v>
      </c>
      <c r="P4073">
        <v>0</v>
      </c>
      <c r="Q4073">
        <v>1</v>
      </c>
      <c r="R4073">
        <f>SUM(M4073:N4073:O4073:P4073:Q4073)</f>
        <v>2</v>
      </c>
      <c r="S4073" s="1">
        <v>97526</v>
      </c>
      <c r="T4073" s="1" t="str">
        <f t="shared" si="254"/>
        <v>Medium</v>
      </c>
      <c r="U4073">
        <v>9</v>
      </c>
      <c r="V4073">
        <v>2022</v>
      </c>
      <c r="W4073" t="s">
        <v>34</v>
      </c>
      <c r="X4073">
        <v>3</v>
      </c>
    </row>
    <row r="4074" spans="1:24" x14ac:dyDescent="0.3">
      <c r="A4074">
        <v>4073</v>
      </c>
      <c r="B4074" t="s">
        <v>36</v>
      </c>
      <c r="C4074" t="str">
        <f>_xlfn.XLOOKUP(B4074,Lookup_table!B:B,Lookup_table!C:C)</f>
        <v>Data</v>
      </c>
      <c r="D4074" t="s">
        <v>37</v>
      </c>
      <c r="E4074" t="s">
        <v>23</v>
      </c>
      <c r="F4074" t="s">
        <v>29</v>
      </c>
      <c r="G4074" t="s">
        <v>25</v>
      </c>
      <c r="H4074" t="str">
        <f t="shared" si="252"/>
        <v>Onsite/Hybrid</v>
      </c>
      <c r="I4074" t="s">
        <v>26</v>
      </c>
      <c r="J4074" t="str">
        <f t="shared" si="253"/>
        <v>3-6 yrs</v>
      </c>
      <c r="K4074">
        <f t="shared" ca="1" si="255"/>
        <v>5</v>
      </c>
      <c r="L4074" t="s">
        <v>19</v>
      </c>
      <c r="M4074">
        <v>0</v>
      </c>
      <c r="N4074">
        <v>1</v>
      </c>
      <c r="O4074">
        <v>1</v>
      </c>
      <c r="P4074">
        <v>0</v>
      </c>
      <c r="Q4074">
        <v>1</v>
      </c>
      <c r="R4074">
        <f>SUM(M4074:N4074:O4074:P4074:Q4074)</f>
        <v>3</v>
      </c>
      <c r="S4074" s="1">
        <v>96146</v>
      </c>
      <c r="T4074" s="1" t="str">
        <f t="shared" si="254"/>
        <v>Medium</v>
      </c>
      <c r="U4074">
        <v>4</v>
      </c>
      <c r="V4074">
        <v>2023</v>
      </c>
      <c r="W4074" t="s">
        <v>20</v>
      </c>
      <c r="X4074">
        <v>3</v>
      </c>
    </row>
    <row r="4075" spans="1:24" x14ac:dyDescent="0.3">
      <c r="A4075">
        <v>4074</v>
      </c>
      <c r="B4075" t="s">
        <v>31</v>
      </c>
      <c r="C4075" t="str">
        <f>_xlfn.XLOOKUP(B4075,Lookup_table!B:B,Lookup_table!C:C)</f>
        <v>Business</v>
      </c>
      <c r="D4075" t="s">
        <v>34</v>
      </c>
      <c r="E4075" t="s">
        <v>32</v>
      </c>
      <c r="F4075" t="s">
        <v>29</v>
      </c>
      <c r="G4075" t="s">
        <v>30</v>
      </c>
      <c r="H4075" t="str">
        <f t="shared" si="252"/>
        <v>Onsite/Hybrid</v>
      </c>
      <c r="I4075" t="s">
        <v>18</v>
      </c>
      <c r="J4075" t="str">
        <f t="shared" si="253"/>
        <v>7+ yrs</v>
      </c>
      <c r="K4075">
        <f t="shared" ca="1" si="255"/>
        <v>12</v>
      </c>
      <c r="L4075" t="s">
        <v>19</v>
      </c>
      <c r="M4075">
        <v>0</v>
      </c>
      <c r="N4075">
        <v>1</v>
      </c>
      <c r="O4075">
        <v>1</v>
      </c>
      <c r="P4075">
        <v>0</v>
      </c>
      <c r="Q4075">
        <v>0</v>
      </c>
      <c r="R4075">
        <f>SUM(M4075:N4075:O4075:P4075:Q4075)</f>
        <v>2</v>
      </c>
      <c r="S4075" s="1">
        <v>116856</v>
      </c>
      <c r="T4075" s="1" t="str">
        <f t="shared" si="254"/>
        <v>Medium</v>
      </c>
      <c r="U4075">
        <v>8</v>
      </c>
      <c r="V4075">
        <v>2024</v>
      </c>
      <c r="W4075" t="s">
        <v>34</v>
      </c>
      <c r="X4075">
        <v>2</v>
      </c>
    </row>
    <row r="4076" spans="1:24" x14ac:dyDescent="0.3">
      <c r="A4076">
        <v>4075</v>
      </c>
      <c r="B4076" t="s">
        <v>31</v>
      </c>
      <c r="C4076" t="str">
        <f>_xlfn.XLOOKUP(B4076,Lookup_table!B:B,Lookup_table!C:C)</f>
        <v>Business</v>
      </c>
      <c r="D4076" t="s">
        <v>14</v>
      </c>
      <c r="E4076" t="s">
        <v>42</v>
      </c>
      <c r="F4076" t="s">
        <v>16</v>
      </c>
      <c r="G4076" t="s">
        <v>17</v>
      </c>
      <c r="H4076" t="str">
        <f t="shared" si="252"/>
        <v>Remote</v>
      </c>
      <c r="I4076" t="s">
        <v>18</v>
      </c>
      <c r="J4076" t="str">
        <f t="shared" si="253"/>
        <v>7+ yrs</v>
      </c>
      <c r="K4076">
        <f t="shared" ca="1" si="255"/>
        <v>10</v>
      </c>
      <c r="L4076" t="s">
        <v>39</v>
      </c>
      <c r="M4076">
        <v>1</v>
      </c>
      <c r="N4076">
        <v>0</v>
      </c>
      <c r="O4076">
        <v>0</v>
      </c>
      <c r="P4076">
        <v>1</v>
      </c>
      <c r="Q4076">
        <v>0</v>
      </c>
      <c r="R4076">
        <f>SUM(M4076:N4076:O4076:P4076:Q4076)</f>
        <v>2</v>
      </c>
      <c r="S4076" s="1">
        <v>114486</v>
      </c>
      <c r="T4076" s="1" t="str">
        <f t="shared" si="254"/>
        <v>Medium</v>
      </c>
      <c r="U4076">
        <v>12</v>
      </c>
      <c r="V4076">
        <v>2025</v>
      </c>
      <c r="W4076" t="s">
        <v>20</v>
      </c>
      <c r="X4076">
        <v>4</v>
      </c>
    </row>
    <row r="4077" spans="1:24" x14ac:dyDescent="0.3">
      <c r="A4077">
        <v>4076</v>
      </c>
      <c r="B4077" t="s">
        <v>21</v>
      </c>
      <c r="C4077" t="str">
        <f>_xlfn.XLOOKUP(B4077,Lookup_table!B:B,Lookup_table!C:C)</f>
        <v>AI</v>
      </c>
      <c r="D4077" t="s">
        <v>34</v>
      </c>
      <c r="E4077" t="s">
        <v>42</v>
      </c>
      <c r="F4077" t="s">
        <v>43</v>
      </c>
      <c r="G4077" t="s">
        <v>30</v>
      </c>
      <c r="H4077" t="str">
        <f t="shared" si="252"/>
        <v>Onsite/Hybrid</v>
      </c>
      <c r="I4077" t="s">
        <v>26</v>
      </c>
      <c r="J4077" t="str">
        <f t="shared" si="253"/>
        <v>3-6 yrs</v>
      </c>
      <c r="K4077">
        <f t="shared" ca="1" si="255"/>
        <v>6</v>
      </c>
      <c r="L4077" t="s">
        <v>39</v>
      </c>
      <c r="M4077">
        <v>0</v>
      </c>
      <c r="N4077">
        <v>1</v>
      </c>
      <c r="O4077">
        <v>1</v>
      </c>
      <c r="P4077">
        <v>1</v>
      </c>
      <c r="Q4077">
        <v>0</v>
      </c>
      <c r="R4077">
        <f>SUM(M4077:N4077:O4077:P4077:Q4077)</f>
        <v>3</v>
      </c>
      <c r="S4077" s="1">
        <v>145208</v>
      </c>
      <c r="T4077" s="1" t="str">
        <f t="shared" si="254"/>
        <v>High</v>
      </c>
      <c r="U4077">
        <v>3</v>
      </c>
      <c r="V4077">
        <v>2024</v>
      </c>
      <c r="W4077" t="s">
        <v>28</v>
      </c>
      <c r="X4077">
        <v>1</v>
      </c>
    </row>
    <row r="4078" spans="1:24" x14ac:dyDescent="0.3">
      <c r="A4078">
        <v>4077</v>
      </c>
      <c r="B4078" t="s">
        <v>31</v>
      </c>
      <c r="C4078" t="str">
        <f>_xlfn.XLOOKUP(B4078,Lookup_table!B:B,Lookup_table!C:C)</f>
        <v>Business</v>
      </c>
      <c r="D4078" t="s">
        <v>22</v>
      </c>
      <c r="E4078" t="s">
        <v>15</v>
      </c>
      <c r="F4078" t="s">
        <v>43</v>
      </c>
      <c r="G4078" t="s">
        <v>30</v>
      </c>
      <c r="H4078" t="str">
        <f t="shared" si="252"/>
        <v>Onsite/Hybrid</v>
      </c>
      <c r="I4078" t="s">
        <v>18</v>
      </c>
      <c r="J4078" t="str">
        <f t="shared" si="253"/>
        <v>7+ yrs</v>
      </c>
      <c r="K4078">
        <f t="shared" ca="1" si="255"/>
        <v>15</v>
      </c>
      <c r="L4078" t="s">
        <v>27</v>
      </c>
      <c r="M4078">
        <v>0</v>
      </c>
      <c r="N4078">
        <v>1</v>
      </c>
      <c r="O4078">
        <v>0</v>
      </c>
      <c r="P4078">
        <v>0</v>
      </c>
      <c r="Q4078">
        <v>0</v>
      </c>
      <c r="R4078">
        <f>SUM(M4078:N4078:O4078:P4078:Q4078)</f>
        <v>1</v>
      </c>
      <c r="S4078" s="1">
        <v>117133</v>
      </c>
      <c r="T4078" s="1" t="str">
        <f t="shared" si="254"/>
        <v>Medium</v>
      </c>
      <c r="U4078">
        <v>7</v>
      </c>
      <c r="V4078">
        <v>2024</v>
      </c>
      <c r="W4078" t="s">
        <v>28</v>
      </c>
      <c r="X4078">
        <v>8</v>
      </c>
    </row>
    <row r="4079" spans="1:24" x14ac:dyDescent="0.3">
      <c r="A4079">
        <v>4078</v>
      </c>
      <c r="B4079" t="s">
        <v>21</v>
      </c>
      <c r="C4079" t="str">
        <f>_xlfn.XLOOKUP(B4079,Lookup_table!B:B,Lookup_table!C:C)</f>
        <v>AI</v>
      </c>
      <c r="D4079" t="s">
        <v>22</v>
      </c>
      <c r="E4079" t="s">
        <v>32</v>
      </c>
      <c r="F4079" t="s">
        <v>51</v>
      </c>
      <c r="G4079" t="s">
        <v>25</v>
      </c>
      <c r="H4079" t="str">
        <f t="shared" si="252"/>
        <v>Onsite/Hybrid</v>
      </c>
      <c r="I4079" t="s">
        <v>35</v>
      </c>
      <c r="J4079" t="str">
        <f t="shared" si="253"/>
        <v>0-2 yrs</v>
      </c>
      <c r="K4079">
        <f t="shared" ca="1" si="255"/>
        <v>0</v>
      </c>
      <c r="L4079" t="s">
        <v>39</v>
      </c>
      <c r="M4079">
        <v>0</v>
      </c>
      <c r="N4079">
        <v>0</v>
      </c>
      <c r="O4079">
        <v>1</v>
      </c>
      <c r="P4079">
        <v>0</v>
      </c>
      <c r="Q4079">
        <v>1</v>
      </c>
      <c r="R4079">
        <f>SUM(M4079:N4079:O4079:P4079:Q4079)</f>
        <v>2</v>
      </c>
      <c r="S4079" s="1">
        <v>132823</v>
      </c>
      <c r="T4079" s="1" t="str">
        <f t="shared" si="254"/>
        <v>High</v>
      </c>
      <c r="U4079">
        <v>8</v>
      </c>
      <c r="V4079">
        <v>2021</v>
      </c>
      <c r="W4079" t="s">
        <v>34</v>
      </c>
      <c r="X4079">
        <v>4</v>
      </c>
    </row>
    <row r="4080" spans="1:24" x14ac:dyDescent="0.3">
      <c r="A4080">
        <v>4079</v>
      </c>
      <c r="B4080" t="s">
        <v>41</v>
      </c>
      <c r="C4080" t="str">
        <f>_xlfn.XLOOKUP(B4080,Lookup_table!B:B,Lookup_table!C:C)</f>
        <v>Data</v>
      </c>
      <c r="D4080" t="s">
        <v>22</v>
      </c>
      <c r="E4080" t="s">
        <v>23</v>
      </c>
      <c r="F4080" t="s">
        <v>24</v>
      </c>
      <c r="G4080" t="s">
        <v>17</v>
      </c>
      <c r="H4080" t="str">
        <f t="shared" si="252"/>
        <v>Remote</v>
      </c>
      <c r="I4080" t="s">
        <v>35</v>
      </c>
      <c r="J4080" t="str">
        <f t="shared" si="253"/>
        <v>0-2 yrs</v>
      </c>
      <c r="K4080">
        <f t="shared" ca="1" si="255"/>
        <v>1</v>
      </c>
      <c r="L4080" t="s">
        <v>39</v>
      </c>
      <c r="M4080">
        <v>0</v>
      </c>
      <c r="N4080">
        <v>0</v>
      </c>
      <c r="O4080">
        <v>0</v>
      </c>
      <c r="P4080">
        <v>1</v>
      </c>
      <c r="Q4080">
        <v>1</v>
      </c>
      <c r="R4080">
        <f>SUM(M4080:N4080:O4080:P4080:Q4080)</f>
        <v>2</v>
      </c>
      <c r="S4080" s="1">
        <v>98876</v>
      </c>
      <c r="T4080" s="1" t="str">
        <f t="shared" si="254"/>
        <v>Medium</v>
      </c>
      <c r="U4080">
        <v>10</v>
      </c>
      <c r="V4080">
        <v>2024</v>
      </c>
      <c r="W4080" t="s">
        <v>20</v>
      </c>
      <c r="X4080">
        <v>6</v>
      </c>
    </row>
    <row r="4081" spans="1:24" x14ac:dyDescent="0.3">
      <c r="A4081">
        <v>4080</v>
      </c>
      <c r="B4081" t="s">
        <v>36</v>
      </c>
      <c r="C4081" t="str">
        <f>_xlfn.XLOOKUP(B4081,Lookup_table!B:B,Lookup_table!C:C)</f>
        <v>Data</v>
      </c>
      <c r="D4081" t="s">
        <v>14</v>
      </c>
      <c r="E4081" t="s">
        <v>38</v>
      </c>
      <c r="F4081" t="s">
        <v>44</v>
      </c>
      <c r="G4081" t="s">
        <v>25</v>
      </c>
      <c r="H4081" t="str">
        <f t="shared" si="252"/>
        <v>Onsite/Hybrid</v>
      </c>
      <c r="I4081" t="s">
        <v>26</v>
      </c>
      <c r="J4081" t="str">
        <f t="shared" si="253"/>
        <v>3-6 yrs</v>
      </c>
      <c r="K4081">
        <f t="shared" ca="1" si="255"/>
        <v>5</v>
      </c>
      <c r="L4081" t="s">
        <v>39</v>
      </c>
      <c r="M4081">
        <v>0</v>
      </c>
      <c r="N4081">
        <v>1</v>
      </c>
      <c r="O4081">
        <v>1</v>
      </c>
      <c r="P4081">
        <v>1</v>
      </c>
      <c r="Q4081">
        <v>1</v>
      </c>
      <c r="R4081">
        <f>SUM(M4081:N4081:O4081:P4081:Q4081)</f>
        <v>4</v>
      </c>
      <c r="S4081" s="1">
        <v>110020</v>
      </c>
      <c r="T4081" s="1" t="str">
        <f t="shared" si="254"/>
        <v>Medium</v>
      </c>
      <c r="U4081">
        <v>1</v>
      </c>
      <c r="V4081">
        <v>2020</v>
      </c>
      <c r="W4081" t="s">
        <v>28</v>
      </c>
      <c r="X4081">
        <v>8</v>
      </c>
    </row>
    <row r="4082" spans="1:24" x14ac:dyDescent="0.3">
      <c r="A4082">
        <v>4081</v>
      </c>
      <c r="B4082" t="s">
        <v>50</v>
      </c>
      <c r="C4082" t="str">
        <f>_xlfn.XLOOKUP(B4082,Lookup_table!B:B,Lookup_table!C:C)</f>
        <v>AI</v>
      </c>
      <c r="D4082" t="s">
        <v>37</v>
      </c>
      <c r="E4082" t="s">
        <v>32</v>
      </c>
      <c r="F4082" t="s">
        <v>16</v>
      </c>
      <c r="G4082" t="s">
        <v>25</v>
      </c>
      <c r="H4082" t="str">
        <f t="shared" si="252"/>
        <v>Onsite/Hybrid</v>
      </c>
      <c r="I4082" t="s">
        <v>35</v>
      </c>
      <c r="J4082" t="str">
        <f t="shared" si="253"/>
        <v>0-2 yrs</v>
      </c>
      <c r="K4082">
        <f t="shared" ca="1" si="255"/>
        <v>0</v>
      </c>
      <c r="L4082" t="s">
        <v>19</v>
      </c>
      <c r="M4082">
        <v>0</v>
      </c>
      <c r="N4082">
        <v>0</v>
      </c>
      <c r="O4082">
        <v>0</v>
      </c>
      <c r="P4082">
        <v>0</v>
      </c>
      <c r="Q4082">
        <v>1</v>
      </c>
      <c r="R4082">
        <f>SUM(M4082:N4082:O4082:P4082:Q4082)</f>
        <v>1</v>
      </c>
      <c r="S4082" s="1">
        <v>97452</v>
      </c>
      <c r="T4082" s="1" t="str">
        <f t="shared" si="254"/>
        <v>Medium</v>
      </c>
      <c r="U4082">
        <v>11</v>
      </c>
      <c r="V4082">
        <v>2025</v>
      </c>
      <c r="W4082" t="s">
        <v>34</v>
      </c>
      <c r="X4082">
        <v>5</v>
      </c>
    </row>
    <row r="4083" spans="1:24" x14ac:dyDescent="0.3">
      <c r="A4083">
        <v>4082</v>
      </c>
      <c r="B4083" t="s">
        <v>21</v>
      </c>
      <c r="C4083" t="str">
        <f>_xlfn.XLOOKUP(B4083,Lookup_table!B:B,Lookup_table!C:C)</f>
        <v>AI</v>
      </c>
      <c r="D4083" t="s">
        <v>14</v>
      </c>
      <c r="E4083" t="s">
        <v>38</v>
      </c>
      <c r="F4083" t="s">
        <v>52</v>
      </c>
      <c r="G4083" t="s">
        <v>30</v>
      </c>
      <c r="H4083" t="str">
        <f t="shared" si="252"/>
        <v>Onsite/Hybrid</v>
      </c>
      <c r="I4083" t="s">
        <v>35</v>
      </c>
      <c r="J4083" t="str">
        <f t="shared" si="253"/>
        <v>0-2 yrs</v>
      </c>
      <c r="K4083">
        <f t="shared" ca="1" si="255"/>
        <v>0</v>
      </c>
      <c r="L4083" t="s">
        <v>27</v>
      </c>
      <c r="M4083">
        <v>0</v>
      </c>
      <c r="N4083">
        <v>1</v>
      </c>
      <c r="O4083">
        <v>0</v>
      </c>
      <c r="P4083">
        <v>0</v>
      </c>
      <c r="Q4083">
        <v>1</v>
      </c>
      <c r="R4083">
        <f>SUM(M4083:N4083:O4083:P4083:Q4083)</f>
        <v>2</v>
      </c>
      <c r="S4083" s="1">
        <v>101595</v>
      </c>
      <c r="T4083" s="1" t="str">
        <f t="shared" si="254"/>
        <v>Medium</v>
      </c>
      <c r="U4083">
        <v>2</v>
      </c>
      <c r="V4083">
        <v>2021</v>
      </c>
      <c r="W4083" t="s">
        <v>34</v>
      </c>
      <c r="X4083">
        <v>4</v>
      </c>
    </row>
    <row r="4084" spans="1:24" x14ac:dyDescent="0.3">
      <c r="A4084">
        <v>4083</v>
      </c>
      <c r="B4084" t="s">
        <v>36</v>
      </c>
      <c r="C4084" t="str">
        <f>_xlfn.XLOOKUP(B4084,Lookup_table!B:B,Lookup_table!C:C)</f>
        <v>Data</v>
      </c>
      <c r="D4084" t="s">
        <v>14</v>
      </c>
      <c r="E4084" t="s">
        <v>42</v>
      </c>
      <c r="F4084" t="s">
        <v>29</v>
      </c>
      <c r="G4084" t="s">
        <v>25</v>
      </c>
      <c r="H4084" t="str">
        <f t="shared" si="252"/>
        <v>Onsite/Hybrid</v>
      </c>
      <c r="I4084" t="s">
        <v>18</v>
      </c>
      <c r="J4084" t="str">
        <f t="shared" si="253"/>
        <v>7+ yrs</v>
      </c>
      <c r="K4084">
        <f t="shared" ca="1" si="255"/>
        <v>11</v>
      </c>
      <c r="L4084" t="s">
        <v>19</v>
      </c>
      <c r="M4084">
        <v>1</v>
      </c>
      <c r="N4084">
        <v>0</v>
      </c>
      <c r="O4084">
        <v>0</v>
      </c>
      <c r="P4084">
        <v>0</v>
      </c>
      <c r="Q4084">
        <v>1</v>
      </c>
      <c r="R4084">
        <f>SUM(M4084:N4084:O4084:P4084:Q4084)</f>
        <v>2</v>
      </c>
      <c r="S4084" s="1">
        <v>108578</v>
      </c>
      <c r="T4084" s="1" t="str">
        <f t="shared" si="254"/>
        <v>Medium</v>
      </c>
      <c r="U4084">
        <v>5</v>
      </c>
      <c r="V4084">
        <v>2023</v>
      </c>
      <c r="W4084" t="s">
        <v>34</v>
      </c>
      <c r="X4084">
        <v>3</v>
      </c>
    </row>
    <row r="4085" spans="1:24" x14ac:dyDescent="0.3">
      <c r="A4085">
        <v>4084</v>
      </c>
      <c r="B4085" t="s">
        <v>31</v>
      </c>
      <c r="C4085" t="str">
        <f>_xlfn.XLOOKUP(B4085,Lookup_table!B:B,Lookup_table!C:C)</f>
        <v>Business</v>
      </c>
      <c r="D4085" t="s">
        <v>34</v>
      </c>
      <c r="E4085" t="s">
        <v>23</v>
      </c>
      <c r="F4085" t="s">
        <v>43</v>
      </c>
      <c r="G4085" t="s">
        <v>25</v>
      </c>
      <c r="H4085" t="str">
        <f t="shared" si="252"/>
        <v>Onsite/Hybrid</v>
      </c>
      <c r="I4085" t="s">
        <v>26</v>
      </c>
      <c r="J4085" t="str">
        <f t="shared" si="253"/>
        <v>3-6 yrs</v>
      </c>
      <c r="K4085">
        <f t="shared" ca="1" si="255"/>
        <v>5</v>
      </c>
      <c r="L4085" t="s">
        <v>19</v>
      </c>
      <c r="M4085">
        <v>0</v>
      </c>
      <c r="N4085">
        <v>1</v>
      </c>
      <c r="O4085">
        <v>0</v>
      </c>
      <c r="P4085">
        <v>1</v>
      </c>
      <c r="Q4085">
        <v>1</v>
      </c>
      <c r="R4085">
        <f>SUM(M4085:N4085:O4085:P4085:Q4085)</f>
        <v>3</v>
      </c>
      <c r="S4085" s="1">
        <v>103523</v>
      </c>
      <c r="T4085" s="1" t="str">
        <f t="shared" si="254"/>
        <v>Medium</v>
      </c>
      <c r="U4085">
        <v>4</v>
      </c>
      <c r="V4085">
        <v>2026</v>
      </c>
      <c r="W4085" t="s">
        <v>28</v>
      </c>
      <c r="X4085">
        <v>9</v>
      </c>
    </row>
    <row r="4086" spans="1:24" x14ac:dyDescent="0.3">
      <c r="A4086">
        <v>4085</v>
      </c>
      <c r="B4086" t="s">
        <v>33</v>
      </c>
      <c r="C4086" t="str">
        <f>_xlfn.XLOOKUP(B4086,Lookup_table!B:B,Lookup_table!C:C)</f>
        <v>Data</v>
      </c>
      <c r="D4086" t="s">
        <v>22</v>
      </c>
      <c r="E4086" t="s">
        <v>38</v>
      </c>
      <c r="F4086" t="s">
        <v>44</v>
      </c>
      <c r="G4086" t="s">
        <v>30</v>
      </c>
      <c r="H4086" t="str">
        <f t="shared" si="252"/>
        <v>Onsite/Hybrid</v>
      </c>
      <c r="I4086" t="s">
        <v>26</v>
      </c>
      <c r="J4086" t="str">
        <f t="shared" si="253"/>
        <v>3-6 yrs</v>
      </c>
      <c r="K4086">
        <f t="shared" ca="1" si="255"/>
        <v>6</v>
      </c>
      <c r="L4086" t="s">
        <v>27</v>
      </c>
      <c r="M4086">
        <v>0</v>
      </c>
      <c r="N4086">
        <v>0</v>
      </c>
      <c r="O4086">
        <v>0</v>
      </c>
      <c r="P4086">
        <v>0</v>
      </c>
      <c r="Q4086">
        <v>0</v>
      </c>
      <c r="R4086">
        <f>SUM(M4086:N4086:O4086:P4086:Q4086)</f>
        <v>0</v>
      </c>
      <c r="S4086" s="1">
        <v>96517</v>
      </c>
      <c r="T4086" s="1" t="str">
        <f t="shared" si="254"/>
        <v>Medium</v>
      </c>
      <c r="U4086">
        <v>12</v>
      </c>
      <c r="V4086">
        <v>2025</v>
      </c>
      <c r="W4086" t="s">
        <v>28</v>
      </c>
      <c r="X4086">
        <v>9</v>
      </c>
    </row>
    <row r="4087" spans="1:24" x14ac:dyDescent="0.3">
      <c r="A4087">
        <v>4086</v>
      </c>
      <c r="B4087" t="s">
        <v>41</v>
      </c>
      <c r="C4087" t="str">
        <f>_xlfn.XLOOKUP(B4087,Lookup_table!B:B,Lookup_table!C:C)</f>
        <v>Data</v>
      </c>
      <c r="D4087" t="s">
        <v>14</v>
      </c>
      <c r="E4087" t="s">
        <v>38</v>
      </c>
      <c r="F4087" t="s">
        <v>16</v>
      </c>
      <c r="G4087" t="s">
        <v>17</v>
      </c>
      <c r="H4087" t="str">
        <f t="shared" si="252"/>
        <v>Remote</v>
      </c>
      <c r="I4087" t="s">
        <v>26</v>
      </c>
      <c r="J4087" t="str">
        <f t="shared" si="253"/>
        <v>3-6 yrs</v>
      </c>
      <c r="K4087">
        <f t="shared" ca="1" si="255"/>
        <v>5</v>
      </c>
      <c r="L4087" t="s">
        <v>39</v>
      </c>
      <c r="M4087">
        <v>0</v>
      </c>
      <c r="N4087">
        <v>1</v>
      </c>
      <c r="O4087">
        <v>1</v>
      </c>
      <c r="P4087">
        <v>1</v>
      </c>
      <c r="Q4087">
        <v>1</v>
      </c>
      <c r="R4087">
        <f>SUM(M4087:N4087:O4087:P4087:Q4087)</f>
        <v>4</v>
      </c>
      <c r="S4087" s="1">
        <v>117487</v>
      </c>
      <c r="T4087" s="1" t="str">
        <f t="shared" si="254"/>
        <v>Medium</v>
      </c>
      <c r="U4087">
        <v>6</v>
      </c>
      <c r="V4087">
        <v>2023</v>
      </c>
      <c r="W4087" t="s">
        <v>28</v>
      </c>
      <c r="X4087">
        <v>3</v>
      </c>
    </row>
    <row r="4088" spans="1:24" x14ac:dyDescent="0.3">
      <c r="A4088">
        <v>4087</v>
      </c>
      <c r="B4088" t="s">
        <v>21</v>
      </c>
      <c r="C4088" t="str">
        <f>_xlfn.XLOOKUP(B4088,Lookup_table!B:B,Lookup_table!C:C)</f>
        <v>AI</v>
      </c>
      <c r="D4088" t="s">
        <v>34</v>
      </c>
      <c r="E4088" t="s">
        <v>38</v>
      </c>
      <c r="F4088" t="s">
        <v>43</v>
      </c>
      <c r="G4088" t="s">
        <v>25</v>
      </c>
      <c r="H4088" t="str">
        <f t="shared" si="252"/>
        <v>Onsite/Hybrid</v>
      </c>
      <c r="I4088" t="s">
        <v>35</v>
      </c>
      <c r="J4088" t="str">
        <f t="shared" si="253"/>
        <v>0-2 yrs</v>
      </c>
      <c r="K4088">
        <f t="shared" ca="1" si="255"/>
        <v>1</v>
      </c>
      <c r="L4088" t="s">
        <v>27</v>
      </c>
      <c r="M4088">
        <v>0</v>
      </c>
      <c r="N4088">
        <v>0</v>
      </c>
      <c r="O4088">
        <v>1</v>
      </c>
      <c r="P4088">
        <v>0</v>
      </c>
      <c r="Q4088">
        <v>0</v>
      </c>
      <c r="R4088">
        <f>SUM(M4088:N4088:O4088:P4088:Q4088)</f>
        <v>1</v>
      </c>
      <c r="S4088" s="1">
        <v>103229</v>
      </c>
      <c r="T4088" s="1" t="str">
        <f t="shared" si="254"/>
        <v>Medium</v>
      </c>
      <c r="U4088">
        <v>12</v>
      </c>
      <c r="V4088">
        <v>2022</v>
      </c>
      <c r="W4088" t="s">
        <v>28</v>
      </c>
      <c r="X4088">
        <v>8</v>
      </c>
    </row>
    <row r="4089" spans="1:24" x14ac:dyDescent="0.3">
      <c r="A4089">
        <v>4088</v>
      </c>
      <c r="B4089" t="s">
        <v>41</v>
      </c>
      <c r="C4089" t="str">
        <f>_xlfn.XLOOKUP(B4089,Lookup_table!B:B,Lookup_table!C:C)</f>
        <v>Data</v>
      </c>
      <c r="D4089" t="s">
        <v>14</v>
      </c>
      <c r="E4089" t="s">
        <v>15</v>
      </c>
      <c r="F4089" t="s">
        <v>24</v>
      </c>
      <c r="G4089" t="s">
        <v>17</v>
      </c>
      <c r="H4089" t="str">
        <f t="shared" si="252"/>
        <v>Remote</v>
      </c>
      <c r="I4089" t="s">
        <v>26</v>
      </c>
      <c r="J4089" t="str">
        <f t="shared" si="253"/>
        <v>3-6 yrs</v>
      </c>
      <c r="K4089">
        <f t="shared" ca="1" si="255"/>
        <v>3</v>
      </c>
      <c r="L4089" t="s">
        <v>39</v>
      </c>
      <c r="M4089">
        <v>0</v>
      </c>
      <c r="N4089">
        <v>1</v>
      </c>
      <c r="O4089">
        <v>1</v>
      </c>
      <c r="P4089">
        <v>1</v>
      </c>
      <c r="Q4089">
        <v>0</v>
      </c>
      <c r="R4089">
        <f>SUM(M4089:N4089:O4089:P4089:Q4089)</f>
        <v>3</v>
      </c>
      <c r="S4089" s="1">
        <v>105770</v>
      </c>
      <c r="T4089" s="1" t="str">
        <f t="shared" si="254"/>
        <v>Medium</v>
      </c>
      <c r="U4089">
        <v>3</v>
      </c>
      <c r="V4089">
        <v>2021</v>
      </c>
      <c r="W4089" t="s">
        <v>28</v>
      </c>
      <c r="X4089">
        <v>4</v>
      </c>
    </row>
    <row r="4090" spans="1:24" x14ac:dyDescent="0.3">
      <c r="A4090">
        <v>4089</v>
      </c>
      <c r="B4090" t="s">
        <v>21</v>
      </c>
      <c r="C4090" t="str">
        <f>_xlfn.XLOOKUP(B4090,Lookup_table!B:B,Lookup_table!C:C)</f>
        <v>AI</v>
      </c>
      <c r="D4090" t="s">
        <v>34</v>
      </c>
      <c r="E4090" t="s">
        <v>15</v>
      </c>
      <c r="F4090" t="s">
        <v>43</v>
      </c>
      <c r="G4090" t="s">
        <v>25</v>
      </c>
      <c r="H4090" t="str">
        <f t="shared" si="252"/>
        <v>Onsite/Hybrid</v>
      </c>
      <c r="I4090" t="s">
        <v>26</v>
      </c>
      <c r="J4090" t="str">
        <f t="shared" si="253"/>
        <v>3-6 yrs</v>
      </c>
      <c r="K4090">
        <f t="shared" ca="1" si="255"/>
        <v>4</v>
      </c>
      <c r="L4090" t="s">
        <v>27</v>
      </c>
      <c r="M4090">
        <v>0</v>
      </c>
      <c r="N4090">
        <v>0</v>
      </c>
      <c r="O4090">
        <v>1</v>
      </c>
      <c r="P4090">
        <v>0</v>
      </c>
      <c r="Q4090">
        <v>0</v>
      </c>
      <c r="R4090">
        <f>SUM(M4090:N4090:O4090:P4090:Q4090)</f>
        <v>1</v>
      </c>
      <c r="S4090" s="1">
        <v>130422</v>
      </c>
      <c r="T4090" s="1" t="str">
        <f t="shared" si="254"/>
        <v>High</v>
      </c>
      <c r="U4090">
        <v>12</v>
      </c>
      <c r="V4090">
        <v>2020</v>
      </c>
      <c r="W4090" t="s">
        <v>28</v>
      </c>
      <c r="X4090">
        <v>9</v>
      </c>
    </row>
    <row r="4091" spans="1:24" x14ac:dyDescent="0.3">
      <c r="A4091">
        <v>4090</v>
      </c>
      <c r="B4091" t="s">
        <v>21</v>
      </c>
      <c r="C4091" t="str">
        <f>_xlfn.XLOOKUP(B4091,Lookup_table!B:B,Lookup_table!C:C)</f>
        <v>AI</v>
      </c>
      <c r="D4091" t="s">
        <v>14</v>
      </c>
      <c r="E4091" t="s">
        <v>15</v>
      </c>
      <c r="F4091" t="s">
        <v>51</v>
      </c>
      <c r="G4091" t="s">
        <v>30</v>
      </c>
      <c r="H4091" t="str">
        <f t="shared" si="252"/>
        <v>Onsite/Hybrid</v>
      </c>
      <c r="I4091" t="s">
        <v>26</v>
      </c>
      <c r="J4091" t="str">
        <f t="shared" si="253"/>
        <v>3-6 yrs</v>
      </c>
      <c r="K4091">
        <f t="shared" ca="1" si="255"/>
        <v>6</v>
      </c>
      <c r="L4091" t="s">
        <v>27</v>
      </c>
      <c r="M4091">
        <v>1</v>
      </c>
      <c r="N4091">
        <v>1</v>
      </c>
      <c r="O4091">
        <v>0</v>
      </c>
      <c r="P4091">
        <v>0</v>
      </c>
      <c r="Q4091">
        <v>0</v>
      </c>
      <c r="R4091">
        <f>SUM(M4091:N4091:O4091:P4091:Q4091)</f>
        <v>2</v>
      </c>
      <c r="S4091" s="1">
        <v>114101</v>
      </c>
      <c r="T4091" s="1" t="str">
        <f t="shared" si="254"/>
        <v>Medium</v>
      </c>
      <c r="U4091">
        <v>5</v>
      </c>
      <c r="V4091">
        <v>2020</v>
      </c>
      <c r="W4091" t="s">
        <v>28</v>
      </c>
      <c r="X4091">
        <v>7</v>
      </c>
    </row>
    <row r="4092" spans="1:24" x14ac:dyDescent="0.3">
      <c r="A4092">
        <v>4091</v>
      </c>
      <c r="B4092" t="s">
        <v>33</v>
      </c>
      <c r="C4092" t="str">
        <f>_xlfn.XLOOKUP(B4092,Lookup_table!B:B,Lookup_table!C:C)</f>
        <v>Data</v>
      </c>
      <c r="D4092" t="s">
        <v>34</v>
      </c>
      <c r="E4092" t="s">
        <v>15</v>
      </c>
      <c r="F4092" t="s">
        <v>52</v>
      </c>
      <c r="G4092" t="s">
        <v>30</v>
      </c>
      <c r="H4092" t="str">
        <f t="shared" si="252"/>
        <v>Onsite/Hybrid</v>
      </c>
      <c r="I4092" t="s">
        <v>26</v>
      </c>
      <c r="J4092" t="str">
        <f t="shared" si="253"/>
        <v>3-6 yrs</v>
      </c>
      <c r="K4092">
        <f t="shared" ca="1" si="255"/>
        <v>3</v>
      </c>
      <c r="L4092" t="s">
        <v>39</v>
      </c>
      <c r="M4092">
        <v>1</v>
      </c>
      <c r="N4092">
        <v>0</v>
      </c>
      <c r="O4092">
        <v>1</v>
      </c>
      <c r="P4092">
        <v>0</v>
      </c>
      <c r="Q4092">
        <v>0</v>
      </c>
      <c r="R4092">
        <f>SUM(M4092:N4092:O4092:P4092:Q4092)</f>
        <v>2</v>
      </c>
      <c r="S4092" s="1">
        <v>85247</v>
      </c>
      <c r="T4092" s="1" t="str">
        <f t="shared" si="254"/>
        <v>Medium</v>
      </c>
      <c r="U4092">
        <v>4</v>
      </c>
      <c r="V4092">
        <v>2024</v>
      </c>
      <c r="W4092" t="s">
        <v>20</v>
      </c>
      <c r="X4092">
        <v>6</v>
      </c>
    </row>
    <row r="4093" spans="1:24" x14ac:dyDescent="0.3">
      <c r="A4093">
        <v>4092</v>
      </c>
      <c r="B4093" t="s">
        <v>41</v>
      </c>
      <c r="C4093" t="str">
        <f>_xlfn.XLOOKUP(B4093,Lookup_table!B:B,Lookup_table!C:C)</f>
        <v>Data</v>
      </c>
      <c r="D4093" t="s">
        <v>14</v>
      </c>
      <c r="E4093" t="s">
        <v>32</v>
      </c>
      <c r="F4093" t="s">
        <v>44</v>
      </c>
      <c r="G4093" t="s">
        <v>17</v>
      </c>
      <c r="H4093" t="str">
        <f t="shared" si="252"/>
        <v>Remote</v>
      </c>
      <c r="I4093" t="s">
        <v>35</v>
      </c>
      <c r="J4093" t="str">
        <f t="shared" si="253"/>
        <v>0-2 yrs</v>
      </c>
      <c r="K4093">
        <f t="shared" ca="1" si="255"/>
        <v>0</v>
      </c>
      <c r="L4093" t="s">
        <v>39</v>
      </c>
      <c r="M4093">
        <v>1</v>
      </c>
      <c r="N4093">
        <v>1</v>
      </c>
      <c r="O4093">
        <v>1</v>
      </c>
      <c r="P4093">
        <v>1</v>
      </c>
      <c r="Q4093">
        <v>1</v>
      </c>
      <c r="R4093">
        <f>SUM(M4093:N4093:O4093:P4093:Q4093)</f>
        <v>5</v>
      </c>
      <c r="S4093" s="1">
        <v>92311</v>
      </c>
      <c r="T4093" s="1" t="str">
        <f t="shared" si="254"/>
        <v>Medium</v>
      </c>
      <c r="U4093">
        <v>7</v>
      </c>
      <c r="V4093">
        <v>2026</v>
      </c>
      <c r="W4093" t="s">
        <v>28</v>
      </c>
      <c r="X4093">
        <v>7</v>
      </c>
    </row>
    <row r="4094" spans="1:24" x14ac:dyDescent="0.3">
      <c r="A4094">
        <v>4093</v>
      </c>
      <c r="B4094" t="s">
        <v>21</v>
      </c>
      <c r="C4094" t="str">
        <f>_xlfn.XLOOKUP(B4094,Lookup_table!B:B,Lookup_table!C:C)</f>
        <v>AI</v>
      </c>
      <c r="D4094" t="s">
        <v>14</v>
      </c>
      <c r="E4094" t="s">
        <v>42</v>
      </c>
      <c r="F4094" t="s">
        <v>24</v>
      </c>
      <c r="G4094" t="s">
        <v>30</v>
      </c>
      <c r="H4094" t="str">
        <f t="shared" si="252"/>
        <v>Onsite/Hybrid</v>
      </c>
      <c r="I4094" t="s">
        <v>35</v>
      </c>
      <c r="J4094" t="str">
        <f t="shared" si="253"/>
        <v>0-2 yrs</v>
      </c>
      <c r="K4094">
        <f t="shared" ca="1" si="255"/>
        <v>2</v>
      </c>
      <c r="L4094" t="s">
        <v>27</v>
      </c>
      <c r="M4094">
        <v>1</v>
      </c>
      <c r="N4094">
        <v>1</v>
      </c>
      <c r="O4094">
        <v>1</v>
      </c>
      <c r="P4094">
        <v>1</v>
      </c>
      <c r="Q4094">
        <v>1</v>
      </c>
      <c r="R4094">
        <f>SUM(M4094:N4094:O4094:P4094:Q4094)</f>
        <v>5</v>
      </c>
      <c r="S4094" s="1">
        <v>132482</v>
      </c>
      <c r="T4094" s="1" t="str">
        <f t="shared" si="254"/>
        <v>High</v>
      </c>
      <c r="U4094">
        <v>12</v>
      </c>
      <c r="V4094">
        <v>2020</v>
      </c>
      <c r="W4094" t="s">
        <v>28</v>
      </c>
      <c r="X4094">
        <v>1</v>
      </c>
    </row>
    <row r="4095" spans="1:24" x14ac:dyDescent="0.3">
      <c r="A4095">
        <v>4094</v>
      </c>
      <c r="B4095" t="s">
        <v>50</v>
      </c>
      <c r="C4095" t="str">
        <f>_xlfn.XLOOKUP(B4095,Lookup_table!B:B,Lookup_table!C:C)</f>
        <v>AI</v>
      </c>
      <c r="D4095" t="s">
        <v>14</v>
      </c>
      <c r="E4095" t="s">
        <v>42</v>
      </c>
      <c r="F4095" t="s">
        <v>29</v>
      </c>
      <c r="G4095" t="s">
        <v>30</v>
      </c>
      <c r="H4095" t="str">
        <f t="shared" si="252"/>
        <v>Onsite/Hybrid</v>
      </c>
      <c r="I4095" t="s">
        <v>35</v>
      </c>
      <c r="J4095" t="str">
        <f t="shared" si="253"/>
        <v>0-2 yrs</v>
      </c>
      <c r="K4095">
        <f t="shared" ca="1" si="255"/>
        <v>2</v>
      </c>
      <c r="L4095" t="s">
        <v>27</v>
      </c>
      <c r="M4095">
        <v>1</v>
      </c>
      <c r="N4095">
        <v>1</v>
      </c>
      <c r="O4095">
        <v>1</v>
      </c>
      <c r="P4095">
        <v>1</v>
      </c>
      <c r="Q4095">
        <v>0</v>
      </c>
      <c r="R4095">
        <f>SUM(M4095:N4095:O4095:P4095:Q4095)</f>
        <v>4</v>
      </c>
      <c r="S4095" s="1">
        <v>122925</v>
      </c>
      <c r="T4095" s="1" t="str">
        <f t="shared" si="254"/>
        <v>High</v>
      </c>
      <c r="U4095">
        <v>10</v>
      </c>
      <c r="V4095">
        <v>2020</v>
      </c>
      <c r="W4095" t="s">
        <v>28</v>
      </c>
      <c r="X4095">
        <v>8</v>
      </c>
    </row>
    <row r="4096" spans="1:24" x14ac:dyDescent="0.3">
      <c r="A4096">
        <v>4095</v>
      </c>
      <c r="B4096" t="s">
        <v>21</v>
      </c>
      <c r="C4096" t="str">
        <f>_xlfn.XLOOKUP(B4096,Lookup_table!B:B,Lookup_table!C:C)</f>
        <v>AI</v>
      </c>
      <c r="D4096" t="s">
        <v>14</v>
      </c>
      <c r="E4096" t="s">
        <v>23</v>
      </c>
      <c r="F4096" t="s">
        <v>44</v>
      </c>
      <c r="G4096" t="s">
        <v>30</v>
      </c>
      <c r="H4096" t="str">
        <f t="shared" si="252"/>
        <v>Onsite/Hybrid</v>
      </c>
      <c r="I4096" t="s">
        <v>18</v>
      </c>
      <c r="J4096" t="str">
        <f t="shared" si="253"/>
        <v>7+ yrs</v>
      </c>
      <c r="K4096">
        <f t="shared" ca="1" si="255"/>
        <v>8</v>
      </c>
      <c r="L4096" t="s">
        <v>19</v>
      </c>
      <c r="M4096">
        <v>0</v>
      </c>
      <c r="N4096">
        <v>0</v>
      </c>
      <c r="O4096">
        <v>1</v>
      </c>
      <c r="P4096">
        <v>1</v>
      </c>
      <c r="Q4096">
        <v>1</v>
      </c>
      <c r="R4096">
        <f>SUM(M4096:N4096:O4096:P4096:Q4096)</f>
        <v>3</v>
      </c>
      <c r="S4096" s="1">
        <v>177907</v>
      </c>
      <c r="T4096" s="1" t="str">
        <f t="shared" si="254"/>
        <v>High</v>
      </c>
      <c r="U4096">
        <v>4</v>
      </c>
      <c r="V4096">
        <v>2024</v>
      </c>
      <c r="W4096" t="s">
        <v>28</v>
      </c>
      <c r="X4096">
        <v>5</v>
      </c>
    </row>
    <row r="4097" spans="1:24" x14ac:dyDescent="0.3">
      <c r="A4097">
        <v>4096</v>
      </c>
      <c r="B4097" t="s">
        <v>50</v>
      </c>
      <c r="C4097" t="str">
        <f>_xlfn.XLOOKUP(B4097,Lookup_table!B:B,Lookup_table!C:C)</f>
        <v>AI</v>
      </c>
      <c r="D4097" t="s">
        <v>34</v>
      </c>
      <c r="E4097" t="s">
        <v>38</v>
      </c>
      <c r="F4097" t="s">
        <v>44</v>
      </c>
      <c r="G4097" t="s">
        <v>17</v>
      </c>
      <c r="H4097" t="str">
        <f t="shared" si="252"/>
        <v>Remote</v>
      </c>
      <c r="I4097" t="s">
        <v>18</v>
      </c>
      <c r="J4097" t="str">
        <f t="shared" si="253"/>
        <v>7+ yrs</v>
      </c>
      <c r="K4097">
        <f t="shared" ca="1" si="255"/>
        <v>7</v>
      </c>
      <c r="L4097" t="s">
        <v>19</v>
      </c>
      <c r="M4097">
        <v>1</v>
      </c>
      <c r="N4097">
        <v>0</v>
      </c>
      <c r="O4097">
        <v>0</v>
      </c>
      <c r="P4097">
        <v>1</v>
      </c>
      <c r="Q4097">
        <v>1</v>
      </c>
      <c r="R4097">
        <f>SUM(M4097:N4097:O4097:P4097:Q4097)</f>
        <v>3</v>
      </c>
      <c r="S4097" s="1">
        <v>168873</v>
      </c>
      <c r="T4097" s="1" t="str">
        <f t="shared" si="254"/>
        <v>High</v>
      </c>
      <c r="U4097">
        <v>8</v>
      </c>
      <c r="V4097">
        <v>2023</v>
      </c>
      <c r="W4097" t="s">
        <v>34</v>
      </c>
      <c r="X4097">
        <v>6</v>
      </c>
    </row>
    <row r="4098" spans="1:24" x14ac:dyDescent="0.3">
      <c r="A4098">
        <v>4097</v>
      </c>
      <c r="B4098" t="s">
        <v>33</v>
      </c>
      <c r="C4098" t="str">
        <f>_xlfn.XLOOKUP(B4098,Lookup_table!B:B,Lookup_table!C:C)</f>
        <v>Data</v>
      </c>
      <c r="D4098" t="s">
        <v>34</v>
      </c>
      <c r="E4098" t="s">
        <v>38</v>
      </c>
      <c r="F4098" t="s">
        <v>51</v>
      </c>
      <c r="G4098" t="s">
        <v>25</v>
      </c>
      <c r="H4098" t="str">
        <f t="shared" ref="H4098:H4161" si="256">IF(G4098="Remote","Remote","Onsite/Hybrid")</f>
        <v>Onsite/Hybrid</v>
      </c>
      <c r="I4098" t="s">
        <v>26</v>
      </c>
      <c r="J4098" t="str">
        <f t="shared" ref="J4098:J4161" si="257">IF(I4098="Entry","0-2 yrs",IF(I4098="Mid","3-6 yrs","7+ yrs"))</f>
        <v>3-6 yrs</v>
      </c>
      <c r="K4098">
        <f t="shared" ca="1" si="255"/>
        <v>4</v>
      </c>
      <c r="L4098" t="s">
        <v>19</v>
      </c>
      <c r="M4098">
        <v>0</v>
      </c>
      <c r="N4098">
        <v>0</v>
      </c>
      <c r="O4098">
        <v>0</v>
      </c>
      <c r="P4098">
        <v>0</v>
      </c>
      <c r="Q4098">
        <v>0</v>
      </c>
      <c r="R4098">
        <f>SUM(M4098:N4098:O4098:P4098:Q4098)</f>
        <v>0</v>
      </c>
      <c r="S4098" s="1">
        <v>70522</v>
      </c>
      <c r="T4098" s="1" t="str">
        <f t="shared" ref="T4098:T4161" si="258">IF(S4098&lt;=70000,"Low",IF(S4098&lt;=120000,"Medium","High"))</f>
        <v>Medium</v>
      </c>
      <c r="U4098">
        <v>8</v>
      </c>
      <c r="V4098">
        <v>2021</v>
      </c>
      <c r="W4098" t="s">
        <v>28</v>
      </c>
      <c r="X4098">
        <v>9</v>
      </c>
    </row>
    <row r="4099" spans="1:24" x14ac:dyDescent="0.3">
      <c r="A4099">
        <v>4098</v>
      </c>
      <c r="B4099" t="s">
        <v>33</v>
      </c>
      <c r="C4099" t="str">
        <f>_xlfn.XLOOKUP(B4099,Lookup_table!B:B,Lookup_table!C:C)</f>
        <v>Data</v>
      </c>
      <c r="D4099" t="s">
        <v>22</v>
      </c>
      <c r="E4099" t="s">
        <v>40</v>
      </c>
      <c r="F4099" t="s">
        <v>43</v>
      </c>
      <c r="G4099" t="s">
        <v>25</v>
      </c>
      <c r="H4099" t="str">
        <f t="shared" si="256"/>
        <v>Onsite/Hybrid</v>
      </c>
      <c r="I4099" t="s">
        <v>18</v>
      </c>
      <c r="J4099" t="str">
        <f t="shared" si="257"/>
        <v>7+ yrs</v>
      </c>
      <c r="K4099">
        <f t="shared" ref="K4099:K4162" ca="1" si="259">IF(J4099="0-2 yrs",RANDBETWEEN(0,2),IF(J4099="3-6 yrs", RANDBETWEEN(3,6),IF(J4099="7+ yrs", RANDBETWEEN(7,15)," ")))</f>
        <v>15</v>
      </c>
      <c r="L4099" t="s">
        <v>27</v>
      </c>
      <c r="M4099">
        <v>1</v>
      </c>
      <c r="N4099">
        <v>1</v>
      </c>
      <c r="O4099">
        <v>0</v>
      </c>
      <c r="P4099">
        <v>1</v>
      </c>
      <c r="Q4099">
        <v>1</v>
      </c>
      <c r="R4099">
        <f>SUM(M4099:N4099:O4099:P4099:Q4099)</f>
        <v>4</v>
      </c>
      <c r="S4099" s="1">
        <v>141714</v>
      </c>
      <c r="T4099" s="1" t="str">
        <f t="shared" si="258"/>
        <v>High</v>
      </c>
      <c r="U4099">
        <v>11</v>
      </c>
      <c r="V4099">
        <v>2020</v>
      </c>
      <c r="W4099" t="s">
        <v>28</v>
      </c>
      <c r="X4099">
        <v>7</v>
      </c>
    </row>
    <row r="4100" spans="1:24" x14ac:dyDescent="0.3">
      <c r="A4100">
        <v>4099</v>
      </c>
      <c r="B4100" t="s">
        <v>33</v>
      </c>
      <c r="C4100" t="str">
        <f>_xlfn.XLOOKUP(B4100,Lookup_table!B:B,Lookup_table!C:C)</f>
        <v>Data</v>
      </c>
      <c r="D4100" t="s">
        <v>14</v>
      </c>
      <c r="E4100" t="s">
        <v>40</v>
      </c>
      <c r="F4100" t="s">
        <v>29</v>
      </c>
      <c r="G4100" t="s">
        <v>17</v>
      </c>
      <c r="H4100" t="str">
        <f t="shared" si="256"/>
        <v>Remote</v>
      </c>
      <c r="I4100" t="s">
        <v>18</v>
      </c>
      <c r="J4100" t="str">
        <f t="shared" si="257"/>
        <v>7+ yrs</v>
      </c>
      <c r="K4100">
        <f t="shared" ca="1" si="259"/>
        <v>8</v>
      </c>
      <c r="L4100" t="s">
        <v>39</v>
      </c>
      <c r="M4100">
        <v>0</v>
      </c>
      <c r="N4100">
        <v>1</v>
      </c>
      <c r="O4100">
        <v>0</v>
      </c>
      <c r="P4100">
        <v>1</v>
      </c>
      <c r="Q4100">
        <v>0</v>
      </c>
      <c r="R4100">
        <f>SUM(M4100:N4100:O4100:P4100:Q4100)</f>
        <v>2</v>
      </c>
      <c r="S4100" s="1">
        <v>111554</v>
      </c>
      <c r="T4100" s="1" t="str">
        <f t="shared" si="258"/>
        <v>Medium</v>
      </c>
      <c r="U4100">
        <v>4</v>
      </c>
      <c r="V4100">
        <v>2024</v>
      </c>
      <c r="W4100" t="s">
        <v>20</v>
      </c>
      <c r="X4100">
        <v>6</v>
      </c>
    </row>
    <row r="4101" spans="1:24" x14ac:dyDescent="0.3">
      <c r="A4101">
        <v>4100</v>
      </c>
      <c r="B4101" t="s">
        <v>33</v>
      </c>
      <c r="C4101" t="str">
        <f>_xlfn.XLOOKUP(B4101,Lookup_table!B:B,Lookup_table!C:C)</f>
        <v>Data</v>
      </c>
      <c r="D4101" t="s">
        <v>37</v>
      </c>
      <c r="E4101" t="s">
        <v>15</v>
      </c>
      <c r="F4101" t="s">
        <v>43</v>
      </c>
      <c r="G4101" t="s">
        <v>17</v>
      </c>
      <c r="H4101" t="str">
        <f t="shared" si="256"/>
        <v>Remote</v>
      </c>
      <c r="I4101" t="s">
        <v>35</v>
      </c>
      <c r="J4101" t="str">
        <f t="shared" si="257"/>
        <v>0-2 yrs</v>
      </c>
      <c r="K4101">
        <f t="shared" ca="1" si="259"/>
        <v>0</v>
      </c>
      <c r="L4101" t="s">
        <v>27</v>
      </c>
      <c r="M4101">
        <v>1</v>
      </c>
      <c r="N4101">
        <v>1</v>
      </c>
      <c r="O4101">
        <v>1</v>
      </c>
      <c r="P4101">
        <v>0</v>
      </c>
      <c r="Q4101">
        <v>0</v>
      </c>
      <c r="R4101">
        <f>SUM(M4101:N4101:O4101:P4101:Q4101)</f>
        <v>3</v>
      </c>
      <c r="S4101" s="1">
        <v>67138</v>
      </c>
      <c r="T4101" s="1" t="str">
        <f t="shared" si="258"/>
        <v>Low</v>
      </c>
      <c r="U4101">
        <v>8</v>
      </c>
      <c r="V4101">
        <v>2021</v>
      </c>
      <c r="W4101" t="s">
        <v>28</v>
      </c>
      <c r="X4101">
        <v>8</v>
      </c>
    </row>
    <row r="4102" spans="1:24" x14ac:dyDescent="0.3">
      <c r="A4102">
        <v>4101</v>
      </c>
      <c r="B4102" t="s">
        <v>31</v>
      </c>
      <c r="C4102" t="str">
        <f>_xlfn.XLOOKUP(B4102,Lookup_table!B:B,Lookup_table!C:C)</f>
        <v>Business</v>
      </c>
      <c r="D4102" t="s">
        <v>37</v>
      </c>
      <c r="E4102" t="s">
        <v>32</v>
      </c>
      <c r="F4102" t="s">
        <v>52</v>
      </c>
      <c r="G4102" t="s">
        <v>25</v>
      </c>
      <c r="H4102" t="str">
        <f t="shared" si="256"/>
        <v>Onsite/Hybrid</v>
      </c>
      <c r="I4102" t="s">
        <v>18</v>
      </c>
      <c r="J4102" t="str">
        <f t="shared" si="257"/>
        <v>7+ yrs</v>
      </c>
      <c r="K4102">
        <f t="shared" ca="1" si="259"/>
        <v>14</v>
      </c>
      <c r="L4102" t="s">
        <v>19</v>
      </c>
      <c r="M4102">
        <v>0</v>
      </c>
      <c r="N4102">
        <v>0</v>
      </c>
      <c r="O4102">
        <v>0</v>
      </c>
      <c r="P4102">
        <v>1</v>
      </c>
      <c r="Q4102">
        <v>1</v>
      </c>
      <c r="R4102">
        <f>SUM(M4102:N4102:O4102:P4102:Q4102)</f>
        <v>2</v>
      </c>
      <c r="S4102" s="1">
        <v>124059</v>
      </c>
      <c r="T4102" s="1" t="str">
        <f t="shared" si="258"/>
        <v>High</v>
      </c>
      <c r="U4102">
        <v>11</v>
      </c>
      <c r="V4102">
        <v>2024</v>
      </c>
      <c r="W4102" t="s">
        <v>20</v>
      </c>
      <c r="X4102">
        <v>5</v>
      </c>
    </row>
    <row r="4103" spans="1:24" x14ac:dyDescent="0.3">
      <c r="A4103">
        <v>4102</v>
      </c>
      <c r="B4103" t="s">
        <v>50</v>
      </c>
      <c r="C4103" t="str">
        <f>_xlfn.XLOOKUP(B4103,Lookup_table!B:B,Lookup_table!C:C)</f>
        <v>AI</v>
      </c>
      <c r="D4103" t="s">
        <v>34</v>
      </c>
      <c r="E4103" t="s">
        <v>15</v>
      </c>
      <c r="F4103" t="s">
        <v>24</v>
      </c>
      <c r="G4103" t="s">
        <v>30</v>
      </c>
      <c r="H4103" t="str">
        <f t="shared" si="256"/>
        <v>Onsite/Hybrid</v>
      </c>
      <c r="I4103" t="s">
        <v>35</v>
      </c>
      <c r="J4103" t="str">
        <f t="shared" si="257"/>
        <v>0-2 yrs</v>
      </c>
      <c r="K4103">
        <f t="shared" ca="1" si="259"/>
        <v>0</v>
      </c>
      <c r="L4103" t="s">
        <v>19</v>
      </c>
      <c r="M4103">
        <v>1</v>
      </c>
      <c r="N4103">
        <v>1</v>
      </c>
      <c r="O4103">
        <v>1</v>
      </c>
      <c r="P4103">
        <v>0</v>
      </c>
      <c r="Q4103">
        <v>0</v>
      </c>
      <c r="R4103">
        <f>SUM(M4103:N4103:O4103:P4103:Q4103)</f>
        <v>3</v>
      </c>
      <c r="S4103" s="1">
        <v>109043</v>
      </c>
      <c r="T4103" s="1" t="str">
        <f t="shared" si="258"/>
        <v>Medium</v>
      </c>
      <c r="U4103">
        <v>6</v>
      </c>
      <c r="V4103">
        <v>2026</v>
      </c>
      <c r="W4103" t="s">
        <v>20</v>
      </c>
      <c r="X4103">
        <v>1</v>
      </c>
    </row>
    <row r="4104" spans="1:24" x14ac:dyDescent="0.3">
      <c r="A4104">
        <v>4103</v>
      </c>
      <c r="B4104" t="s">
        <v>50</v>
      </c>
      <c r="C4104" t="str">
        <f>_xlfn.XLOOKUP(B4104,Lookup_table!B:B,Lookup_table!C:C)</f>
        <v>AI</v>
      </c>
      <c r="D4104" t="s">
        <v>22</v>
      </c>
      <c r="E4104" t="s">
        <v>38</v>
      </c>
      <c r="F4104" t="s">
        <v>51</v>
      </c>
      <c r="G4104" t="s">
        <v>25</v>
      </c>
      <c r="H4104" t="str">
        <f t="shared" si="256"/>
        <v>Onsite/Hybrid</v>
      </c>
      <c r="I4104" t="s">
        <v>26</v>
      </c>
      <c r="J4104" t="str">
        <f t="shared" si="257"/>
        <v>3-6 yrs</v>
      </c>
      <c r="K4104">
        <f t="shared" ca="1" si="259"/>
        <v>5</v>
      </c>
      <c r="L4104" t="s">
        <v>27</v>
      </c>
      <c r="M4104">
        <v>0</v>
      </c>
      <c r="N4104">
        <v>0</v>
      </c>
      <c r="O4104">
        <v>1</v>
      </c>
      <c r="P4104">
        <v>0</v>
      </c>
      <c r="Q4104">
        <v>1</v>
      </c>
      <c r="R4104">
        <f>SUM(M4104:N4104:O4104:P4104:Q4104)</f>
        <v>2</v>
      </c>
      <c r="S4104" s="1">
        <v>158076</v>
      </c>
      <c r="T4104" s="1" t="str">
        <f t="shared" si="258"/>
        <v>High</v>
      </c>
      <c r="U4104">
        <v>5</v>
      </c>
      <c r="V4104">
        <v>2021</v>
      </c>
      <c r="W4104" t="s">
        <v>34</v>
      </c>
      <c r="X4104">
        <v>1</v>
      </c>
    </row>
    <row r="4105" spans="1:24" x14ac:dyDescent="0.3">
      <c r="A4105">
        <v>4104</v>
      </c>
      <c r="B4105" t="s">
        <v>33</v>
      </c>
      <c r="C4105" t="str">
        <f>_xlfn.XLOOKUP(B4105,Lookup_table!B:B,Lookup_table!C:C)</f>
        <v>Data</v>
      </c>
      <c r="D4105" t="s">
        <v>14</v>
      </c>
      <c r="E4105" t="s">
        <v>42</v>
      </c>
      <c r="F4105" t="s">
        <v>43</v>
      </c>
      <c r="G4105" t="s">
        <v>30</v>
      </c>
      <c r="H4105" t="str">
        <f t="shared" si="256"/>
        <v>Onsite/Hybrid</v>
      </c>
      <c r="I4105" t="s">
        <v>26</v>
      </c>
      <c r="J4105" t="str">
        <f t="shared" si="257"/>
        <v>3-6 yrs</v>
      </c>
      <c r="K4105">
        <f t="shared" ca="1" si="259"/>
        <v>4</v>
      </c>
      <c r="L4105" t="s">
        <v>19</v>
      </c>
      <c r="M4105">
        <v>1</v>
      </c>
      <c r="N4105">
        <v>0</v>
      </c>
      <c r="O4105">
        <v>1</v>
      </c>
      <c r="P4105">
        <v>1</v>
      </c>
      <c r="Q4105">
        <v>1</v>
      </c>
      <c r="R4105">
        <f>SUM(M4105:N4105:O4105:P4105:Q4105)</f>
        <v>4</v>
      </c>
      <c r="S4105" s="1">
        <v>114484</v>
      </c>
      <c r="T4105" s="1" t="str">
        <f t="shared" si="258"/>
        <v>Medium</v>
      </c>
      <c r="U4105">
        <v>9</v>
      </c>
      <c r="V4105">
        <v>2026</v>
      </c>
      <c r="W4105" t="s">
        <v>28</v>
      </c>
      <c r="X4105">
        <v>5</v>
      </c>
    </row>
    <row r="4106" spans="1:24" x14ac:dyDescent="0.3">
      <c r="A4106">
        <v>4105</v>
      </c>
      <c r="B4106" t="s">
        <v>21</v>
      </c>
      <c r="C4106" t="str">
        <f>_xlfn.XLOOKUP(B4106,Lookup_table!B:B,Lookup_table!C:C)</f>
        <v>AI</v>
      </c>
      <c r="D4106" t="s">
        <v>34</v>
      </c>
      <c r="E4106" t="s">
        <v>15</v>
      </c>
      <c r="F4106" t="s">
        <v>44</v>
      </c>
      <c r="G4106" t="s">
        <v>17</v>
      </c>
      <c r="H4106" t="str">
        <f t="shared" si="256"/>
        <v>Remote</v>
      </c>
      <c r="I4106" t="s">
        <v>35</v>
      </c>
      <c r="J4106" t="str">
        <f t="shared" si="257"/>
        <v>0-2 yrs</v>
      </c>
      <c r="K4106">
        <f t="shared" ca="1" si="259"/>
        <v>2</v>
      </c>
      <c r="L4106" t="s">
        <v>39</v>
      </c>
      <c r="M4106">
        <v>0</v>
      </c>
      <c r="N4106">
        <v>1</v>
      </c>
      <c r="O4106">
        <v>1</v>
      </c>
      <c r="P4106">
        <v>0</v>
      </c>
      <c r="Q4106">
        <v>1</v>
      </c>
      <c r="R4106">
        <f>SUM(M4106:N4106:O4106:P4106:Q4106)</f>
        <v>3</v>
      </c>
      <c r="S4106" s="1">
        <v>115847</v>
      </c>
      <c r="T4106" s="1" t="str">
        <f t="shared" si="258"/>
        <v>Medium</v>
      </c>
      <c r="U4106">
        <v>1</v>
      </c>
      <c r="V4106">
        <v>2020</v>
      </c>
      <c r="W4106" t="s">
        <v>20</v>
      </c>
      <c r="X4106">
        <v>5</v>
      </c>
    </row>
    <row r="4107" spans="1:24" x14ac:dyDescent="0.3">
      <c r="A4107">
        <v>4106</v>
      </c>
      <c r="B4107" t="s">
        <v>41</v>
      </c>
      <c r="C4107" t="str">
        <f>_xlfn.XLOOKUP(B4107,Lookup_table!B:B,Lookup_table!C:C)</f>
        <v>Data</v>
      </c>
      <c r="D4107" t="s">
        <v>14</v>
      </c>
      <c r="E4107" t="s">
        <v>32</v>
      </c>
      <c r="F4107" t="s">
        <v>51</v>
      </c>
      <c r="G4107" t="s">
        <v>17</v>
      </c>
      <c r="H4107" t="str">
        <f t="shared" si="256"/>
        <v>Remote</v>
      </c>
      <c r="I4107" t="s">
        <v>35</v>
      </c>
      <c r="J4107" t="str">
        <f t="shared" si="257"/>
        <v>0-2 yrs</v>
      </c>
      <c r="K4107">
        <f t="shared" ca="1" si="259"/>
        <v>0</v>
      </c>
      <c r="L4107" t="s">
        <v>19</v>
      </c>
      <c r="M4107">
        <v>0</v>
      </c>
      <c r="N4107">
        <v>0</v>
      </c>
      <c r="O4107">
        <v>0</v>
      </c>
      <c r="P4107">
        <v>0</v>
      </c>
      <c r="Q4107">
        <v>1</v>
      </c>
      <c r="R4107">
        <f>SUM(M4107:N4107:O4107:P4107:Q4107)</f>
        <v>1</v>
      </c>
      <c r="S4107" s="1">
        <v>61060</v>
      </c>
      <c r="T4107" s="1" t="str">
        <f t="shared" si="258"/>
        <v>Low</v>
      </c>
      <c r="U4107">
        <v>11</v>
      </c>
      <c r="V4107">
        <v>2026</v>
      </c>
      <c r="W4107" t="s">
        <v>28</v>
      </c>
      <c r="X4107">
        <v>8</v>
      </c>
    </row>
    <row r="4108" spans="1:24" x14ac:dyDescent="0.3">
      <c r="A4108">
        <v>4107</v>
      </c>
      <c r="B4108" t="s">
        <v>50</v>
      </c>
      <c r="C4108" t="str">
        <f>_xlfn.XLOOKUP(B4108,Lookup_table!B:B,Lookup_table!C:C)</f>
        <v>AI</v>
      </c>
      <c r="D4108" t="s">
        <v>14</v>
      </c>
      <c r="E4108" t="s">
        <v>42</v>
      </c>
      <c r="F4108" t="s">
        <v>43</v>
      </c>
      <c r="G4108" t="s">
        <v>25</v>
      </c>
      <c r="H4108" t="str">
        <f t="shared" si="256"/>
        <v>Onsite/Hybrid</v>
      </c>
      <c r="I4108" t="s">
        <v>18</v>
      </c>
      <c r="J4108" t="str">
        <f t="shared" si="257"/>
        <v>7+ yrs</v>
      </c>
      <c r="K4108">
        <f t="shared" ca="1" si="259"/>
        <v>11</v>
      </c>
      <c r="L4108" t="s">
        <v>39</v>
      </c>
      <c r="M4108">
        <v>0</v>
      </c>
      <c r="N4108">
        <v>1</v>
      </c>
      <c r="O4108">
        <v>0</v>
      </c>
      <c r="P4108">
        <v>1</v>
      </c>
      <c r="Q4108">
        <v>1</v>
      </c>
      <c r="R4108">
        <f>SUM(M4108:N4108:O4108:P4108:Q4108)</f>
        <v>3</v>
      </c>
      <c r="S4108" s="1">
        <v>162700</v>
      </c>
      <c r="T4108" s="1" t="str">
        <f t="shared" si="258"/>
        <v>High</v>
      </c>
      <c r="U4108">
        <v>5</v>
      </c>
      <c r="V4108">
        <v>2021</v>
      </c>
      <c r="W4108" t="s">
        <v>28</v>
      </c>
      <c r="X4108">
        <v>8</v>
      </c>
    </row>
    <row r="4109" spans="1:24" x14ac:dyDescent="0.3">
      <c r="A4109">
        <v>4108</v>
      </c>
      <c r="B4109" t="s">
        <v>50</v>
      </c>
      <c r="C4109" t="str">
        <f>_xlfn.XLOOKUP(B4109,Lookup_table!B:B,Lookup_table!C:C)</f>
        <v>AI</v>
      </c>
      <c r="D4109" t="s">
        <v>22</v>
      </c>
      <c r="E4109" t="s">
        <v>38</v>
      </c>
      <c r="F4109" t="s">
        <v>24</v>
      </c>
      <c r="G4109" t="s">
        <v>17</v>
      </c>
      <c r="H4109" t="str">
        <f t="shared" si="256"/>
        <v>Remote</v>
      </c>
      <c r="I4109" t="s">
        <v>35</v>
      </c>
      <c r="J4109" t="str">
        <f t="shared" si="257"/>
        <v>0-2 yrs</v>
      </c>
      <c r="K4109">
        <f t="shared" ca="1" si="259"/>
        <v>1</v>
      </c>
      <c r="L4109" t="s">
        <v>39</v>
      </c>
      <c r="M4109">
        <v>1</v>
      </c>
      <c r="N4109">
        <v>0</v>
      </c>
      <c r="O4109">
        <v>1</v>
      </c>
      <c r="P4109">
        <v>1</v>
      </c>
      <c r="Q4109">
        <v>0</v>
      </c>
      <c r="R4109">
        <f>SUM(M4109:N4109:O4109:P4109:Q4109)</f>
        <v>3</v>
      </c>
      <c r="S4109" s="1">
        <v>136915</v>
      </c>
      <c r="T4109" s="1" t="str">
        <f t="shared" si="258"/>
        <v>High</v>
      </c>
      <c r="U4109">
        <v>10</v>
      </c>
      <c r="V4109">
        <v>2026</v>
      </c>
      <c r="W4109" t="s">
        <v>28</v>
      </c>
      <c r="X4109">
        <v>4</v>
      </c>
    </row>
    <row r="4110" spans="1:24" x14ac:dyDescent="0.3">
      <c r="A4110">
        <v>4109</v>
      </c>
      <c r="B4110" t="s">
        <v>33</v>
      </c>
      <c r="C4110" t="str">
        <f>_xlfn.XLOOKUP(B4110,Lookup_table!B:B,Lookup_table!C:C)</f>
        <v>Data</v>
      </c>
      <c r="D4110" t="s">
        <v>14</v>
      </c>
      <c r="E4110" t="s">
        <v>32</v>
      </c>
      <c r="F4110" t="s">
        <v>52</v>
      </c>
      <c r="G4110" t="s">
        <v>30</v>
      </c>
      <c r="H4110" t="str">
        <f t="shared" si="256"/>
        <v>Onsite/Hybrid</v>
      </c>
      <c r="I4110" t="s">
        <v>26</v>
      </c>
      <c r="J4110" t="str">
        <f t="shared" si="257"/>
        <v>3-6 yrs</v>
      </c>
      <c r="K4110">
        <f t="shared" ca="1" si="259"/>
        <v>5</v>
      </c>
      <c r="L4110" t="s">
        <v>39</v>
      </c>
      <c r="M4110">
        <v>1</v>
      </c>
      <c r="N4110">
        <v>1</v>
      </c>
      <c r="O4110">
        <v>0</v>
      </c>
      <c r="P4110">
        <v>0</v>
      </c>
      <c r="Q4110">
        <v>0</v>
      </c>
      <c r="R4110">
        <f>SUM(M4110:N4110:O4110:P4110:Q4110)</f>
        <v>2</v>
      </c>
      <c r="S4110" s="1">
        <v>78430</v>
      </c>
      <c r="T4110" s="1" t="str">
        <f t="shared" si="258"/>
        <v>Medium</v>
      </c>
      <c r="U4110">
        <v>11</v>
      </c>
      <c r="V4110">
        <v>2022</v>
      </c>
      <c r="W4110" t="s">
        <v>34</v>
      </c>
      <c r="X4110">
        <v>5</v>
      </c>
    </row>
    <row r="4111" spans="1:24" x14ac:dyDescent="0.3">
      <c r="A4111">
        <v>4110</v>
      </c>
      <c r="B4111" t="s">
        <v>41</v>
      </c>
      <c r="C4111" t="str">
        <f>_xlfn.XLOOKUP(B4111,Lookup_table!B:B,Lookup_table!C:C)</f>
        <v>Data</v>
      </c>
      <c r="D4111" t="s">
        <v>34</v>
      </c>
      <c r="E4111" t="s">
        <v>42</v>
      </c>
      <c r="F4111" t="s">
        <v>16</v>
      </c>
      <c r="G4111" t="s">
        <v>25</v>
      </c>
      <c r="H4111" t="str">
        <f t="shared" si="256"/>
        <v>Onsite/Hybrid</v>
      </c>
      <c r="I4111" t="s">
        <v>18</v>
      </c>
      <c r="J4111" t="str">
        <f t="shared" si="257"/>
        <v>7+ yrs</v>
      </c>
      <c r="K4111">
        <f t="shared" ca="1" si="259"/>
        <v>9</v>
      </c>
      <c r="L4111" t="s">
        <v>39</v>
      </c>
      <c r="M4111">
        <v>1</v>
      </c>
      <c r="N4111">
        <v>1</v>
      </c>
      <c r="O4111">
        <v>0</v>
      </c>
      <c r="P4111">
        <v>0</v>
      </c>
      <c r="Q4111">
        <v>1</v>
      </c>
      <c r="R4111">
        <f>SUM(M4111:N4111:O4111:P4111:Q4111)</f>
        <v>3</v>
      </c>
      <c r="S4111" s="1">
        <v>108275</v>
      </c>
      <c r="T4111" s="1" t="str">
        <f t="shared" si="258"/>
        <v>Medium</v>
      </c>
      <c r="U4111">
        <v>7</v>
      </c>
      <c r="V4111">
        <v>2023</v>
      </c>
      <c r="W4111" t="s">
        <v>34</v>
      </c>
      <c r="X4111">
        <v>6</v>
      </c>
    </row>
    <row r="4112" spans="1:24" x14ac:dyDescent="0.3">
      <c r="A4112">
        <v>4111</v>
      </c>
      <c r="B4112" t="s">
        <v>36</v>
      </c>
      <c r="C4112" t="str">
        <f>_xlfn.XLOOKUP(B4112,Lookup_table!B:B,Lookup_table!C:C)</f>
        <v>Data</v>
      </c>
      <c r="D4112" t="s">
        <v>34</v>
      </c>
      <c r="E4112" t="s">
        <v>15</v>
      </c>
      <c r="F4112" t="s">
        <v>16</v>
      </c>
      <c r="G4112" t="s">
        <v>25</v>
      </c>
      <c r="H4112" t="str">
        <f t="shared" si="256"/>
        <v>Onsite/Hybrid</v>
      </c>
      <c r="I4112" t="s">
        <v>18</v>
      </c>
      <c r="J4112" t="str">
        <f t="shared" si="257"/>
        <v>7+ yrs</v>
      </c>
      <c r="K4112">
        <f t="shared" ca="1" si="259"/>
        <v>9</v>
      </c>
      <c r="L4112" t="s">
        <v>19</v>
      </c>
      <c r="M4112">
        <v>1</v>
      </c>
      <c r="N4112">
        <v>0</v>
      </c>
      <c r="O4112">
        <v>1</v>
      </c>
      <c r="P4112">
        <v>0</v>
      </c>
      <c r="Q4112">
        <v>1</v>
      </c>
      <c r="R4112">
        <f>SUM(M4112:N4112:O4112:P4112:Q4112)</f>
        <v>3</v>
      </c>
      <c r="S4112" s="1">
        <v>125513</v>
      </c>
      <c r="T4112" s="1" t="str">
        <f t="shared" si="258"/>
        <v>High</v>
      </c>
      <c r="U4112">
        <v>11</v>
      </c>
      <c r="V4112">
        <v>2024</v>
      </c>
      <c r="W4112" t="s">
        <v>20</v>
      </c>
      <c r="X4112">
        <v>2</v>
      </c>
    </row>
    <row r="4113" spans="1:24" x14ac:dyDescent="0.3">
      <c r="A4113">
        <v>4112</v>
      </c>
      <c r="B4113" t="s">
        <v>36</v>
      </c>
      <c r="C4113" t="str">
        <f>_xlfn.XLOOKUP(B4113,Lookup_table!B:B,Lookup_table!C:C)</f>
        <v>Data</v>
      </c>
      <c r="D4113" t="s">
        <v>34</v>
      </c>
      <c r="E4113" t="s">
        <v>42</v>
      </c>
      <c r="F4113" t="s">
        <v>52</v>
      </c>
      <c r="G4113" t="s">
        <v>17</v>
      </c>
      <c r="H4113" t="str">
        <f t="shared" si="256"/>
        <v>Remote</v>
      </c>
      <c r="I4113" t="s">
        <v>35</v>
      </c>
      <c r="J4113" t="str">
        <f t="shared" si="257"/>
        <v>0-2 yrs</v>
      </c>
      <c r="K4113">
        <f t="shared" ca="1" si="259"/>
        <v>0</v>
      </c>
      <c r="L4113" t="s">
        <v>19</v>
      </c>
      <c r="M4113">
        <v>0</v>
      </c>
      <c r="N4113">
        <v>1</v>
      </c>
      <c r="O4113">
        <v>1</v>
      </c>
      <c r="P4113">
        <v>1</v>
      </c>
      <c r="Q4113">
        <v>0</v>
      </c>
      <c r="R4113">
        <f>SUM(M4113:N4113:O4113:P4113:Q4113)</f>
        <v>3</v>
      </c>
      <c r="S4113" s="1">
        <v>84452</v>
      </c>
      <c r="T4113" s="1" t="str">
        <f t="shared" si="258"/>
        <v>Medium</v>
      </c>
      <c r="U4113">
        <v>3</v>
      </c>
      <c r="V4113">
        <v>2023</v>
      </c>
      <c r="W4113" t="s">
        <v>28</v>
      </c>
      <c r="X4113">
        <v>5</v>
      </c>
    </row>
    <row r="4114" spans="1:24" x14ac:dyDescent="0.3">
      <c r="A4114">
        <v>4113</v>
      </c>
      <c r="B4114" t="s">
        <v>36</v>
      </c>
      <c r="C4114" t="str">
        <f>_xlfn.XLOOKUP(B4114,Lookup_table!B:B,Lookup_table!C:C)</f>
        <v>Data</v>
      </c>
      <c r="D4114" t="s">
        <v>14</v>
      </c>
      <c r="E4114" t="s">
        <v>15</v>
      </c>
      <c r="F4114" t="s">
        <v>51</v>
      </c>
      <c r="G4114" t="s">
        <v>30</v>
      </c>
      <c r="H4114" t="str">
        <f t="shared" si="256"/>
        <v>Onsite/Hybrid</v>
      </c>
      <c r="I4114" t="s">
        <v>35</v>
      </c>
      <c r="J4114" t="str">
        <f t="shared" si="257"/>
        <v>0-2 yrs</v>
      </c>
      <c r="K4114">
        <f t="shared" ca="1" si="259"/>
        <v>0</v>
      </c>
      <c r="L4114" t="s">
        <v>19</v>
      </c>
      <c r="M4114">
        <v>1</v>
      </c>
      <c r="N4114">
        <v>1</v>
      </c>
      <c r="O4114">
        <v>1</v>
      </c>
      <c r="P4114">
        <v>1</v>
      </c>
      <c r="Q4114">
        <v>0</v>
      </c>
      <c r="R4114">
        <f>SUM(M4114:N4114:O4114:P4114:Q4114)</f>
        <v>4</v>
      </c>
      <c r="S4114" s="1">
        <v>80409</v>
      </c>
      <c r="T4114" s="1" t="str">
        <f t="shared" si="258"/>
        <v>Medium</v>
      </c>
      <c r="U4114">
        <v>2</v>
      </c>
      <c r="V4114">
        <v>2026</v>
      </c>
      <c r="W4114" t="s">
        <v>28</v>
      </c>
      <c r="X4114">
        <v>1</v>
      </c>
    </row>
    <row r="4115" spans="1:24" x14ac:dyDescent="0.3">
      <c r="A4115">
        <v>4114</v>
      </c>
      <c r="B4115" t="s">
        <v>50</v>
      </c>
      <c r="C4115" t="str">
        <f>_xlfn.XLOOKUP(B4115,Lookup_table!B:B,Lookup_table!C:C)</f>
        <v>AI</v>
      </c>
      <c r="D4115" t="s">
        <v>22</v>
      </c>
      <c r="E4115" t="s">
        <v>40</v>
      </c>
      <c r="F4115" t="s">
        <v>24</v>
      </c>
      <c r="G4115" t="s">
        <v>17</v>
      </c>
      <c r="H4115" t="str">
        <f t="shared" si="256"/>
        <v>Remote</v>
      </c>
      <c r="I4115" t="s">
        <v>18</v>
      </c>
      <c r="J4115" t="str">
        <f t="shared" si="257"/>
        <v>7+ yrs</v>
      </c>
      <c r="K4115">
        <f t="shared" ca="1" si="259"/>
        <v>13</v>
      </c>
      <c r="L4115" t="s">
        <v>39</v>
      </c>
      <c r="M4115">
        <v>1</v>
      </c>
      <c r="N4115">
        <v>0</v>
      </c>
      <c r="O4115">
        <v>0</v>
      </c>
      <c r="P4115">
        <v>0</v>
      </c>
      <c r="Q4115">
        <v>0</v>
      </c>
      <c r="R4115">
        <f>SUM(M4115:N4115:O4115:P4115:Q4115)</f>
        <v>1</v>
      </c>
      <c r="S4115" s="1">
        <v>160709</v>
      </c>
      <c r="T4115" s="1" t="str">
        <f t="shared" si="258"/>
        <v>High</v>
      </c>
      <c r="U4115">
        <v>1</v>
      </c>
      <c r="V4115">
        <v>2022</v>
      </c>
      <c r="W4115" t="s">
        <v>34</v>
      </c>
      <c r="X4115">
        <v>5</v>
      </c>
    </row>
    <row r="4116" spans="1:24" x14ac:dyDescent="0.3">
      <c r="A4116">
        <v>4115</v>
      </c>
      <c r="B4116" t="s">
        <v>36</v>
      </c>
      <c r="C4116" t="str">
        <f>_xlfn.XLOOKUP(B4116,Lookup_table!B:B,Lookup_table!C:C)</f>
        <v>Data</v>
      </c>
      <c r="D4116" t="s">
        <v>14</v>
      </c>
      <c r="E4116" t="s">
        <v>23</v>
      </c>
      <c r="F4116" t="s">
        <v>29</v>
      </c>
      <c r="G4116" t="s">
        <v>17</v>
      </c>
      <c r="H4116" t="str">
        <f t="shared" si="256"/>
        <v>Remote</v>
      </c>
      <c r="I4116" t="s">
        <v>18</v>
      </c>
      <c r="J4116" t="str">
        <f t="shared" si="257"/>
        <v>7+ yrs</v>
      </c>
      <c r="K4116">
        <f t="shared" ca="1" si="259"/>
        <v>7</v>
      </c>
      <c r="L4116" t="s">
        <v>19</v>
      </c>
      <c r="M4116">
        <v>1</v>
      </c>
      <c r="N4116">
        <v>0</v>
      </c>
      <c r="O4116">
        <v>1</v>
      </c>
      <c r="P4116">
        <v>0</v>
      </c>
      <c r="Q4116">
        <v>1</v>
      </c>
      <c r="R4116">
        <f>SUM(M4116:N4116:O4116:P4116:Q4116)</f>
        <v>3</v>
      </c>
      <c r="S4116" s="1">
        <v>128500</v>
      </c>
      <c r="T4116" s="1" t="str">
        <f t="shared" si="258"/>
        <v>High</v>
      </c>
      <c r="U4116">
        <v>5</v>
      </c>
      <c r="V4116">
        <v>2021</v>
      </c>
      <c r="W4116" t="s">
        <v>34</v>
      </c>
      <c r="X4116">
        <v>6</v>
      </c>
    </row>
    <row r="4117" spans="1:24" x14ac:dyDescent="0.3">
      <c r="A4117">
        <v>4116</v>
      </c>
      <c r="B4117" t="s">
        <v>33</v>
      </c>
      <c r="C4117" t="str">
        <f>_xlfn.XLOOKUP(B4117,Lookup_table!B:B,Lookup_table!C:C)</f>
        <v>Data</v>
      </c>
      <c r="D4117" t="s">
        <v>22</v>
      </c>
      <c r="E4117" t="s">
        <v>42</v>
      </c>
      <c r="F4117" t="s">
        <v>51</v>
      </c>
      <c r="G4117" t="s">
        <v>25</v>
      </c>
      <c r="H4117" t="str">
        <f t="shared" si="256"/>
        <v>Onsite/Hybrid</v>
      </c>
      <c r="I4117" t="s">
        <v>26</v>
      </c>
      <c r="J4117" t="str">
        <f t="shared" si="257"/>
        <v>3-6 yrs</v>
      </c>
      <c r="K4117">
        <f t="shared" ca="1" si="259"/>
        <v>5</v>
      </c>
      <c r="L4117" t="s">
        <v>39</v>
      </c>
      <c r="M4117">
        <v>1</v>
      </c>
      <c r="N4117">
        <v>1</v>
      </c>
      <c r="O4117">
        <v>0</v>
      </c>
      <c r="P4117">
        <v>1</v>
      </c>
      <c r="Q4117">
        <v>0</v>
      </c>
      <c r="R4117">
        <f>SUM(M4117:N4117:O4117:P4117:Q4117)</f>
        <v>3</v>
      </c>
      <c r="S4117" s="1">
        <v>106578</v>
      </c>
      <c r="T4117" s="1" t="str">
        <f t="shared" si="258"/>
        <v>Medium</v>
      </c>
      <c r="U4117">
        <v>9</v>
      </c>
      <c r="V4117">
        <v>2021</v>
      </c>
      <c r="W4117" t="s">
        <v>28</v>
      </c>
      <c r="X4117">
        <v>7</v>
      </c>
    </row>
    <row r="4118" spans="1:24" x14ac:dyDescent="0.3">
      <c r="A4118">
        <v>4117</v>
      </c>
      <c r="B4118" t="s">
        <v>33</v>
      </c>
      <c r="C4118" t="str">
        <f>_xlfn.XLOOKUP(B4118,Lookup_table!B:B,Lookup_table!C:C)</f>
        <v>Data</v>
      </c>
      <c r="D4118" t="s">
        <v>22</v>
      </c>
      <c r="E4118" t="s">
        <v>40</v>
      </c>
      <c r="F4118" t="s">
        <v>51</v>
      </c>
      <c r="G4118" t="s">
        <v>30</v>
      </c>
      <c r="H4118" t="str">
        <f t="shared" si="256"/>
        <v>Onsite/Hybrid</v>
      </c>
      <c r="I4118" t="s">
        <v>18</v>
      </c>
      <c r="J4118" t="str">
        <f t="shared" si="257"/>
        <v>7+ yrs</v>
      </c>
      <c r="K4118">
        <f t="shared" ca="1" si="259"/>
        <v>14</v>
      </c>
      <c r="L4118" t="s">
        <v>27</v>
      </c>
      <c r="M4118">
        <v>1</v>
      </c>
      <c r="N4118">
        <v>0</v>
      </c>
      <c r="O4118">
        <v>1</v>
      </c>
      <c r="P4118">
        <v>1</v>
      </c>
      <c r="Q4118">
        <v>1</v>
      </c>
      <c r="R4118">
        <f>SUM(M4118:N4118:O4118:P4118:Q4118)</f>
        <v>4</v>
      </c>
      <c r="S4118" s="1">
        <v>163092</v>
      </c>
      <c r="T4118" s="1" t="str">
        <f t="shared" si="258"/>
        <v>High</v>
      </c>
      <c r="U4118">
        <v>2</v>
      </c>
      <c r="V4118">
        <v>2021</v>
      </c>
      <c r="W4118" t="s">
        <v>28</v>
      </c>
      <c r="X4118">
        <v>5</v>
      </c>
    </row>
    <row r="4119" spans="1:24" x14ac:dyDescent="0.3">
      <c r="A4119">
        <v>4118</v>
      </c>
      <c r="B4119" t="s">
        <v>21</v>
      </c>
      <c r="C4119" t="str">
        <f>_xlfn.XLOOKUP(B4119,Lookup_table!B:B,Lookup_table!C:C)</f>
        <v>AI</v>
      </c>
      <c r="D4119" t="s">
        <v>14</v>
      </c>
      <c r="E4119" t="s">
        <v>40</v>
      </c>
      <c r="F4119" t="s">
        <v>16</v>
      </c>
      <c r="G4119" t="s">
        <v>30</v>
      </c>
      <c r="H4119" t="str">
        <f t="shared" si="256"/>
        <v>Onsite/Hybrid</v>
      </c>
      <c r="I4119" t="s">
        <v>18</v>
      </c>
      <c r="J4119" t="str">
        <f t="shared" si="257"/>
        <v>7+ yrs</v>
      </c>
      <c r="K4119">
        <f t="shared" ca="1" si="259"/>
        <v>15</v>
      </c>
      <c r="L4119" t="s">
        <v>19</v>
      </c>
      <c r="M4119">
        <v>0</v>
      </c>
      <c r="N4119">
        <v>0</v>
      </c>
      <c r="O4119">
        <v>0</v>
      </c>
      <c r="P4119">
        <v>0</v>
      </c>
      <c r="Q4119">
        <v>1</v>
      </c>
      <c r="R4119">
        <f>SUM(M4119:N4119:O4119:P4119:Q4119)</f>
        <v>1</v>
      </c>
      <c r="S4119" s="1">
        <v>153059</v>
      </c>
      <c r="T4119" s="1" t="str">
        <f t="shared" si="258"/>
        <v>High</v>
      </c>
      <c r="U4119">
        <v>1</v>
      </c>
      <c r="V4119">
        <v>2022</v>
      </c>
      <c r="W4119" t="s">
        <v>34</v>
      </c>
      <c r="X4119">
        <v>4</v>
      </c>
    </row>
    <row r="4120" spans="1:24" x14ac:dyDescent="0.3">
      <c r="A4120">
        <v>4119</v>
      </c>
      <c r="B4120" t="s">
        <v>21</v>
      </c>
      <c r="C4120" t="str">
        <f>_xlfn.XLOOKUP(B4120,Lookup_table!B:B,Lookup_table!C:C)</f>
        <v>AI</v>
      </c>
      <c r="D4120" t="s">
        <v>34</v>
      </c>
      <c r="E4120" t="s">
        <v>32</v>
      </c>
      <c r="F4120" t="s">
        <v>43</v>
      </c>
      <c r="G4120" t="s">
        <v>30</v>
      </c>
      <c r="H4120" t="str">
        <f t="shared" si="256"/>
        <v>Onsite/Hybrid</v>
      </c>
      <c r="I4120" t="s">
        <v>18</v>
      </c>
      <c r="J4120" t="str">
        <f t="shared" si="257"/>
        <v>7+ yrs</v>
      </c>
      <c r="K4120">
        <f t="shared" ca="1" si="259"/>
        <v>15</v>
      </c>
      <c r="L4120" t="s">
        <v>27</v>
      </c>
      <c r="M4120">
        <v>0</v>
      </c>
      <c r="N4120">
        <v>1</v>
      </c>
      <c r="O4120">
        <v>1</v>
      </c>
      <c r="P4120">
        <v>1</v>
      </c>
      <c r="Q4120">
        <v>0</v>
      </c>
      <c r="R4120">
        <f>SUM(M4120:N4120:O4120:P4120:Q4120)</f>
        <v>3</v>
      </c>
      <c r="S4120" s="1">
        <v>168779</v>
      </c>
      <c r="T4120" s="1" t="str">
        <f t="shared" si="258"/>
        <v>High</v>
      </c>
      <c r="U4120">
        <v>2</v>
      </c>
      <c r="V4120">
        <v>2026</v>
      </c>
      <c r="W4120" t="s">
        <v>28</v>
      </c>
      <c r="X4120">
        <v>3</v>
      </c>
    </row>
    <row r="4121" spans="1:24" x14ac:dyDescent="0.3">
      <c r="A4121">
        <v>4120</v>
      </c>
      <c r="B4121" t="s">
        <v>33</v>
      </c>
      <c r="C4121" t="str">
        <f>_xlfn.XLOOKUP(B4121,Lookup_table!B:B,Lookup_table!C:C)</f>
        <v>Data</v>
      </c>
      <c r="D4121" t="s">
        <v>14</v>
      </c>
      <c r="E4121" t="s">
        <v>15</v>
      </c>
      <c r="F4121" t="s">
        <v>16</v>
      </c>
      <c r="G4121" t="s">
        <v>17</v>
      </c>
      <c r="H4121" t="str">
        <f t="shared" si="256"/>
        <v>Remote</v>
      </c>
      <c r="I4121" t="s">
        <v>35</v>
      </c>
      <c r="J4121" t="str">
        <f t="shared" si="257"/>
        <v>0-2 yrs</v>
      </c>
      <c r="K4121">
        <f t="shared" ca="1" si="259"/>
        <v>0</v>
      </c>
      <c r="L4121" t="s">
        <v>19</v>
      </c>
      <c r="M4121">
        <v>0</v>
      </c>
      <c r="N4121">
        <v>1</v>
      </c>
      <c r="O4121">
        <v>0</v>
      </c>
      <c r="P4121">
        <v>1</v>
      </c>
      <c r="Q4121">
        <v>1</v>
      </c>
      <c r="R4121">
        <f>SUM(M4121:N4121:O4121:P4121:Q4121)</f>
        <v>3</v>
      </c>
      <c r="S4121" s="1">
        <v>75568</v>
      </c>
      <c r="T4121" s="1" t="str">
        <f t="shared" si="258"/>
        <v>Medium</v>
      </c>
      <c r="U4121">
        <v>2</v>
      </c>
      <c r="V4121">
        <v>2024</v>
      </c>
      <c r="W4121" t="s">
        <v>20</v>
      </c>
      <c r="X4121">
        <v>2</v>
      </c>
    </row>
    <row r="4122" spans="1:24" x14ac:dyDescent="0.3">
      <c r="A4122">
        <v>4121</v>
      </c>
      <c r="B4122" t="s">
        <v>21</v>
      </c>
      <c r="C4122" t="str">
        <f>_xlfn.XLOOKUP(B4122,Lookup_table!B:B,Lookup_table!C:C)</f>
        <v>AI</v>
      </c>
      <c r="D4122" t="s">
        <v>34</v>
      </c>
      <c r="E4122" t="s">
        <v>42</v>
      </c>
      <c r="F4122" t="s">
        <v>29</v>
      </c>
      <c r="G4122" t="s">
        <v>17</v>
      </c>
      <c r="H4122" t="str">
        <f t="shared" si="256"/>
        <v>Remote</v>
      </c>
      <c r="I4122" t="s">
        <v>18</v>
      </c>
      <c r="J4122" t="str">
        <f t="shared" si="257"/>
        <v>7+ yrs</v>
      </c>
      <c r="K4122">
        <f t="shared" ca="1" si="259"/>
        <v>11</v>
      </c>
      <c r="L4122" t="s">
        <v>39</v>
      </c>
      <c r="M4122">
        <v>1</v>
      </c>
      <c r="N4122">
        <v>1</v>
      </c>
      <c r="O4122">
        <v>0</v>
      </c>
      <c r="P4122">
        <v>0</v>
      </c>
      <c r="Q4122">
        <v>0</v>
      </c>
      <c r="R4122">
        <f>SUM(M4122:N4122:O4122:P4122:Q4122)</f>
        <v>2</v>
      </c>
      <c r="S4122" s="1">
        <v>143766</v>
      </c>
      <c r="T4122" s="1" t="str">
        <f t="shared" si="258"/>
        <v>High</v>
      </c>
      <c r="U4122">
        <v>2</v>
      </c>
      <c r="V4122">
        <v>2026</v>
      </c>
      <c r="W4122" t="s">
        <v>28</v>
      </c>
      <c r="X4122">
        <v>8</v>
      </c>
    </row>
    <row r="4123" spans="1:24" x14ac:dyDescent="0.3">
      <c r="A4123">
        <v>4122</v>
      </c>
      <c r="B4123" t="s">
        <v>36</v>
      </c>
      <c r="C4123" t="str">
        <f>_xlfn.XLOOKUP(B4123,Lookup_table!B:B,Lookup_table!C:C)</f>
        <v>Data</v>
      </c>
      <c r="D4123" t="s">
        <v>37</v>
      </c>
      <c r="E4123" t="s">
        <v>40</v>
      </c>
      <c r="F4123" t="s">
        <v>43</v>
      </c>
      <c r="G4123" t="s">
        <v>30</v>
      </c>
      <c r="H4123" t="str">
        <f t="shared" si="256"/>
        <v>Onsite/Hybrid</v>
      </c>
      <c r="I4123" t="s">
        <v>26</v>
      </c>
      <c r="J4123" t="str">
        <f t="shared" si="257"/>
        <v>3-6 yrs</v>
      </c>
      <c r="K4123">
        <f t="shared" ca="1" si="259"/>
        <v>5</v>
      </c>
      <c r="L4123" t="s">
        <v>39</v>
      </c>
      <c r="M4123">
        <v>1</v>
      </c>
      <c r="N4123">
        <v>0</v>
      </c>
      <c r="O4123">
        <v>0</v>
      </c>
      <c r="P4123">
        <v>0</v>
      </c>
      <c r="Q4123">
        <v>1</v>
      </c>
      <c r="R4123">
        <f>SUM(M4123:N4123:O4123:P4123:Q4123)</f>
        <v>2</v>
      </c>
      <c r="S4123" s="1">
        <v>82037</v>
      </c>
      <c r="T4123" s="1" t="str">
        <f t="shared" si="258"/>
        <v>Medium</v>
      </c>
      <c r="U4123">
        <v>5</v>
      </c>
      <c r="V4123">
        <v>2026</v>
      </c>
      <c r="W4123" t="s">
        <v>28</v>
      </c>
      <c r="X4123">
        <v>9</v>
      </c>
    </row>
    <row r="4124" spans="1:24" x14ac:dyDescent="0.3">
      <c r="A4124">
        <v>4123</v>
      </c>
      <c r="B4124" t="s">
        <v>21</v>
      </c>
      <c r="C4124" t="str">
        <f>_xlfn.XLOOKUP(B4124,Lookup_table!B:B,Lookup_table!C:C)</f>
        <v>AI</v>
      </c>
      <c r="D4124" t="s">
        <v>37</v>
      </c>
      <c r="E4124" t="s">
        <v>32</v>
      </c>
      <c r="F4124" t="s">
        <v>43</v>
      </c>
      <c r="G4124" t="s">
        <v>25</v>
      </c>
      <c r="H4124" t="str">
        <f t="shared" si="256"/>
        <v>Onsite/Hybrid</v>
      </c>
      <c r="I4124" t="s">
        <v>26</v>
      </c>
      <c r="J4124" t="str">
        <f t="shared" si="257"/>
        <v>3-6 yrs</v>
      </c>
      <c r="K4124">
        <f t="shared" ca="1" si="259"/>
        <v>3</v>
      </c>
      <c r="L4124" t="s">
        <v>27</v>
      </c>
      <c r="M4124">
        <v>1</v>
      </c>
      <c r="N4124">
        <v>1</v>
      </c>
      <c r="O4124">
        <v>1</v>
      </c>
      <c r="P4124">
        <v>0</v>
      </c>
      <c r="Q4124">
        <v>1</v>
      </c>
      <c r="R4124">
        <f>SUM(M4124:N4124:O4124:P4124:Q4124)</f>
        <v>4</v>
      </c>
      <c r="S4124" s="1">
        <v>139166</v>
      </c>
      <c r="T4124" s="1" t="str">
        <f t="shared" si="258"/>
        <v>High</v>
      </c>
      <c r="U4124">
        <v>12</v>
      </c>
      <c r="V4124">
        <v>2021</v>
      </c>
      <c r="W4124" t="s">
        <v>34</v>
      </c>
      <c r="X4124">
        <v>2</v>
      </c>
    </row>
    <row r="4125" spans="1:24" x14ac:dyDescent="0.3">
      <c r="A4125">
        <v>4124</v>
      </c>
      <c r="B4125" t="s">
        <v>41</v>
      </c>
      <c r="C4125" t="str">
        <f>_xlfn.XLOOKUP(B4125,Lookup_table!B:B,Lookup_table!C:C)</f>
        <v>Data</v>
      </c>
      <c r="D4125" t="s">
        <v>14</v>
      </c>
      <c r="E4125" t="s">
        <v>38</v>
      </c>
      <c r="F4125" t="s">
        <v>44</v>
      </c>
      <c r="G4125" t="s">
        <v>30</v>
      </c>
      <c r="H4125" t="str">
        <f t="shared" si="256"/>
        <v>Onsite/Hybrid</v>
      </c>
      <c r="I4125" t="s">
        <v>35</v>
      </c>
      <c r="J4125" t="str">
        <f t="shared" si="257"/>
        <v>0-2 yrs</v>
      </c>
      <c r="K4125">
        <f t="shared" ca="1" si="259"/>
        <v>2</v>
      </c>
      <c r="L4125" t="s">
        <v>39</v>
      </c>
      <c r="M4125">
        <v>0</v>
      </c>
      <c r="N4125">
        <v>0</v>
      </c>
      <c r="O4125">
        <v>1</v>
      </c>
      <c r="P4125">
        <v>1</v>
      </c>
      <c r="Q4125">
        <v>0</v>
      </c>
      <c r="R4125">
        <f>SUM(M4125:N4125:O4125:P4125:Q4125)</f>
        <v>2</v>
      </c>
      <c r="S4125" s="1">
        <v>80025</v>
      </c>
      <c r="T4125" s="1" t="str">
        <f t="shared" si="258"/>
        <v>Medium</v>
      </c>
      <c r="U4125">
        <v>7</v>
      </c>
      <c r="V4125">
        <v>2025</v>
      </c>
      <c r="W4125" t="s">
        <v>28</v>
      </c>
      <c r="X4125">
        <v>2</v>
      </c>
    </row>
    <row r="4126" spans="1:24" x14ac:dyDescent="0.3">
      <c r="A4126">
        <v>4125</v>
      </c>
      <c r="B4126" t="s">
        <v>50</v>
      </c>
      <c r="C4126" t="str">
        <f>_xlfn.XLOOKUP(B4126,Lookup_table!B:B,Lookup_table!C:C)</f>
        <v>AI</v>
      </c>
      <c r="D4126" t="s">
        <v>34</v>
      </c>
      <c r="E4126" t="s">
        <v>23</v>
      </c>
      <c r="F4126" t="s">
        <v>24</v>
      </c>
      <c r="G4126" t="s">
        <v>30</v>
      </c>
      <c r="H4126" t="str">
        <f t="shared" si="256"/>
        <v>Onsite/Hybrid</v>
      </c>
      <c r="I4126" t="s">
        <v>26</v>
      </c>
      <c r="J4126" t="str">
        <f t="shared" si="257"/>
        <v>3-6 yrs</v>
      </c>
      <c r="K4126">
        <f t="shared" ca="1" si="259"/>
        <v>4</v>
      </c>
      <c r="L4126" t="s">
        <v>27</v>
      </c>
      <c r="M4126">
        <v>1</v>
      </c>
      <c r="N4126">
        <v>1</v>
      </c>
      <c r="O4126">
        <v>0</v>
      </c>
      <c r="P4126">
        <v>0</v>
      </c>
      <c r="Q4126">
        <v>1</v>
      </c>
      <c r="R4126">
        <f>SUM(M4126:N4126:O4126:P4126:Q4126)</f>
        <v>3</v>
      </c>
      <c r="S4126" s="1">
        <v>121507</v>
      </c>
      <c r="T4126" s="1" t="str">
        <f t="shared" si="258"/>
        <v>High</v>
      </c>
      <c r="U4126">
        <v>9</v>
      </c>
      <c r="V4126">
        <v>2025</v>
      </c>
      <c r="W4126" t="s">
        <v>28</v>
      </c>
      <c r="X4126">
        <v>8</v>
      </c>
    </row>
    <row r="4127" spans="1:24" x14ac:dyDescent="0.3">
      <c r="A4127">
        <v>4126</v>
      </c>
      <c r="B4127" t="s">
        <v>41</v>
      </c>
      <c r="C4127" t="str">
        <f>_xlfn.XLOOKUP(B4127,Lookup_table!B:B,Lookup_table!C:C)</f>
        <v>Data</v>
      </c>
      <c r="D4127" t="s">
        <v>22</v>
      </c>
      <c r="E4127" t="s">
        <v>42</v>
      </c>
      <c r="F4127" t="s">
        <v>29</v>
      </c>
      <c r="G4127" t="s">
        <v>17</v>
      </c>
      <c r="H4127" t="str">
        <f t="shared" si="256"/>
        <v>Remote</v>
      </c>
      <c r="I4127" t="s">
        <v>18</v>
      </c>
      <c r="J4127" t="str">
        <f t="shared" si="257"/>
        <v>7+ yrs</v>
      </c>
      <c r="K4127">
        <f t="shared" ca="1" si="259"/>
        <v>11</v>
      </c>
      <c r="L4127" t="s">
        <v>19</v>
      </c>
      <c r="M4127">
        <v>1</v>
      </c>
      <c r="N4127">
        <v>0</v>
      </c>
      <c r="O4127">
        <v>1</v>
      </c>
      <c r="P4127">
        <v>1</v>
      </c>
      <c r="Q4127">
        <v>1</v>
      </c>
      <c r="R4127">
        <f>SUM(M4127:N4127:O4127:P4127:Q4127)</f>
        <v>4</v>
      </c>
      <c r="S4127" s="1">
        <v>158154</v>
      </c>
      <c r="T4127" s="1" t="str">
        <f t="shared" si="258"/>
        <v>High</v>
      </c>
      <c r="U4127">
        <v>5</v>
      </c>
      <c r="V4127">
        <v>2026</v>
      </c>
      <c r="W4127" t="s">
        <v>28</v>
      </c>
      <c r="X4127">
        <v>1</v>
      </c>
    </row>
    <row r="4128" spans="1:24" x14ac:dyDescent="0.3">
      <c r="A4128">
        <v>4127</v>
      </c>
      <c r="B4128" t="s">
        <v>21</v>
      </c>
      <c r="C4128" t="str">
        <f>_xlfn.XLOOKUP(B4128,Lookup_table!B:B,Lookup_table!C:C)</f>
        <v>AI</v>
      </c>
      <c r="D4128" t="s">
        <v>14</v>
      </c>
      <c r="E4128" t="s">
        <v>42</v>
      </c>
      <c r="F4128" t="s">
        <v>16</v>
      </c>
      <c r="G4128" t="s">
        <v>25</v>
      </c>
      <c r="H4128" t="str">
        <f t="shared" si="256"/>
        <v>Onsite/Hybrid</v>
      </c>
      <c r="I4128" t="s">
        <v>26</v>
      </c>
      <c r="J4128" t="str">
        <f t="shared" si="257"/>
        <v>3-6 yrs</v>
      </c>
      <c r="K4128">
        <f t="shared" ca="1" si="259"/>
        <v>3</v>
      </c>
      <c r="L4128" t="s">
        <v>39</v>
      </c>
      <c r="M4128">
        <v>1</v>
      </c>
      <c r="N4128">
        <v>1</v>
      </c>
      <c r="O4128">
        <v>1</v>
      </c>
      <c r="P4128">
        <v>0</v>
      </c>
      <c r="Q4128">
        <v>1</v>
      </c>
      <c r="R4128">
        <f>SUM(M4128:N4128:O4128:P4128:Q4128)</f>
        <v>4</v>
      </c>
      <c r="S4128" s="1">
        <v>144173</v>
      </c>
      <c r="T4128" s="1" t="str">
        <f t="shared" si="258"/>
        <v>High</v>
      </c>
      <c r="U4128">
        <v>2</v>
      </c>
      <c r="V4128">
        <v>2023</v>
      </c>
      <c r="W4128" t="s">
        <v>20</v>
      </c>
      <c r="X4128">
        <v>1</v>
      </c>
    </row>
    <row r="4129" spans="1:24" x14ac:dyDescent="0.3">
      <c r="A4129">
        <v>4128</v>
      </c>
      <c r="B4129" t="s">
        <v>36</v>
      </c>
      <c r="C4129" t="str">
        <f>_xlfn.XLOOKUP(B4129,Lookup_table!B:B,Lookup_table!C:C)</f>
        <v>Data</v>
      </c>
      <c r="D4129" t="s">
        <v>22</v>
      </c>
      <c r="E4129" t="s">
        <v>32</v>
      </c>
      <c r="F4129" t="s">
        <v>16</v>
      </c>
      <c r="G4129" t="s">
        <v>25</v>
      </c>
      <c r="H4129" t="str">
        <f t="shared" si="256"/>
        <v>Onsite/Hybrid</v>
      </c>
      <c r="I4129" t="s">
        <v>35</v>
      </c>
      <c r="J4129" t="str">
        <f t="shared" si="257"/>
        <v>0-2 yrs</v>
      </c>
      <c r="K4129">
        <f t="shared" ca="1" si="259"/>
        <v>0</v>
      </c>
      <c r="L4129" t="s">
        <v>19</v>
      </c>
      <c r="M4129">
        <v>1</v>
      </c>
      <c r="N4129">
        <v>1</v>
      </c>
      <c r="O4129">
        <v>0</v>
      </c>
      <c r="P4129">
        <v>0</v>
      </c>
      <c r="Q4129">
        <v>0</v>
      </c>
      <c r="R4129">
        <f>SUM(M4129:N4129:O4129:P4129:Q4129)</f>
        <v>2</v>
      </c>
      <c r="S4129" s="1">
        <v>70874</v>
      </c>
      <c r="T4129" s="1" t="str">
        <f t="shared" si="258"/>
        <v>Medium</v>
      </c>
      <c r="U4129">
        <v>3</v>
      </c>
      <c r="V4129">
        <v>2024</v>
      </c>
      <c r="W4129" t="s">
        <v>34</v>
      </c>
      <c r="X4129">
        <v>6</v>
      </c>
    </row>
    <row r="4130" spans="1:24" x14ac:dyDescent="0.3">
      <c r="A4130">
        <v>4129</v>
      </c>
      <c r="B4130" t="s">
        <v>41</v>
      </c>
      <c r="C4130" t="str">
        <f>_xlfn.XLOOKUP(B4130,Lookup_table!B:B,Lookup_table!C:C)</f>
        <v>Data</v>
      </c>
      <c r="D4130" t="s">
        <v>22</v>
      </c>
      <c r="E4130" t="s">
        <v>23</v>
      </c>
      <c r="F4130" t="s">
        <v>16</v>
      </c>
      <c r="G4130" t="s">
        <v>30</v>
      </c>
      <c r="H4130" t="str">
        <f t="shared" si="256"/>
        <v>Onsite/Hybrid</v>
      </c>
      <c r="I4130" t="s">
        <v>26</v>
      </c>
      <c r="J4130" t="str">
        <f t="shared" si="257"/>
        <v>3-6 yrs</v>
      </c>
      <c r="K4130">
        <f t="shared" ca="1" si="259"/>
        <v>6</v>
      </c>
      <c r="L4130" t="s">
        <v>27</v>
      </c>
      <c r="M4130">
        <v>1</v>
      </c>
      <c r="N4130">
        <v>1</v>
      </c>
      <c r="O4130">
        <v>0</v>
      </c>
      <c r="P4130">
        <v>1</v>
      </c>
      <c r="Q4130">
        <v>1</v>
      </c>
      <c r="R4130">
        <f>SUM(M4130:N4130:O4130:P4130:Q4130)</f>
        <v>4</v>
      </c>
      <c r="S4130" s="1">
        <v>121388</v>
      </c>
      <c r="T4130" s="1" t="str">
        <f t="shared" si="258"/>
        <v>High</v>
      </c>
      <c r="U4130">
        <v>1</v>
      </c>
      <c r="V4130">
        <v>2023</v>
      </c>
      <c r="W4130" t="s">
        <v>20</v>
      </c>
      <c r="X4130">
        <v>4</v>
      </c>
    </row>
    <row r="4131" spans="1:24" x14ac:dyDescent="0.3">
      <c r="A4131">
        <v>4130</v>
      </c>
      <c r="B4131" t="s">
        <v>31</v>
      </c>
      <c r="C4131" t="str">
        <f>_xlfn.XLOOKUP(B4131,Lookup_table!B:B,Lookup_table!C:C)</f>
        <v>Business</v>
      </c>
      <c r="D4131" t="s">
        <v>37</v>
      </c>
      <c r="E4131" t="s">
        <v>42</v>
      </c>
      <c r="F4131" t="s">
        <v>43</v>
      </c>
      <c r="G4131" t="s">
        <v>17</v>
      </c>
      <c r="H4131" t="str">
        <f t="shared" si="256"/>
        <v>Remote</v>
      </c>
      <c r="I4131" t="s">
        <v>35</v>
      </c>
      <c r="J4131" t="str">
        <f t="shared" si="257"/>
        <v>0-2 yrs</v>
      </c>
      <c r="K4131">
        <f t="shared" ca="1" si="259"/>
        <v>0</v>
      </c>
      <c r="L4131" t="s">
        <v>27</v>
      </c>
      <c r="M4131">
        <v>0</v>
      </c>
      <c r="N4131">
        <v>1</v>
      </c>
      <c r="O4131">
        <v>1</v>
      </c>
      <c r="P4131">
        <v>0</v>
      </c>
      <c r="Q4131">
        <v>1</v>
      </c>
      <c r="R4131">
        <f>SUM(M4131:N4131:O4131:P4131:Q4131)</f>
        <v>3</v>
      </c>
      <c r="S4131" s="1">
        <v>71876</v>
      </c>
      <c r="T4131" s="1" t="str">
        <f t="shared" si="258"/>
        <v>Medium</v>
      </c>
      <c r="U4131">
        <v>1</v>
      </c>
      <c r="V4131">
        <v>2025</v>
      </c>
      <c r="W4131" t="s">
        <v>20</v>
      </c>
      <c r="X4131">
        <v>2</v>
      </c>
    </row>
    <row r="4132" spans="1:24" x14ac:dyDescent="0.3">
      <c r="A4132">
        <v>4131</v>
      </c>
      <c r="B4132" t="s">
        <v>21</v>
      </c>
      <c r="C4132" t="str">
        <f>_xlfn.XLOOKUP(B4132,Lookup_table!B:B,Lookup_table!C:C)</f>
        <v>AI</v>
      </c>
      <c r="D4132" t="s">
        <v>37</v>
      </c>
      <c r="E4132" t="s">
        <v>32</v>
      </c>
      <c r="F4132" t="s">
        <v>16</v>
      </c>
      <c r="G4132" t="s">
        <v>30</v>
      </c>
      <c r="H4132" t="str">
        <f t="shared" si="256"/>
        <v>Onsite/Hybrid</v>
      </c>
      <c r="I4132" t="s">
        <v>26</v>
      </c>
      <c r="J4132" t="str">
        <f t="shared" si="257"/>
        <v>3-6 yrs</v>
      </c>
      <c r="K4132">
        <f t="shared" ca="1" si="259"/>
        <v>6</v>
      </c>
      <c r="L4132" t="s">
        <v>39</v>
      </c>
      <c r="M4132">
        <v>1</v>
      </c>
      <c r="N4132">
        <v>1</v>
      </c>
      <c r="O4132">
        <v>0</v>
      </c>
      <c r="P4132">
        <v>1</v>
      </c>
      <c r="Q4132">
        <v>0</v>
      </c>
      <c r="R4132">
        <f>SUM(M4132:N4132:O4132:P4132:Q4132)</f>
        <v>3</v>
      </c>
      <c r="S4132" s="1">
        <v>125016</v>
      </c>
      <c r="T4132" s="1" t="str">
        <f t="shared" si="258"/>
        <v>High</v>
      </c>
      <c r="U4132">
        <v>3</v>
      </c>
      <c r="V4132">
        <v>2021</v>
      </c>
      <c r="W4132" t="s">
        <v>28</v>
      </c>
      <c r="X4132">
        <v>8</v>
      </c>
    </row>
    <row r="4133" spans="1:24" x14ac:dyDescent="0.3">
      <c r="A4133">
        <v>4132</v>
      </c>
      <c r="B4133" t="s">
        <v>50</v>
      </c>
      <c r="C4133" t="str">
        <f>_xlfn.XLOOKUP(B4133,Lookup_table!B:B,Lookup_table!C:C)</f>
        <v>AI</v>
      </c>
      <c r="D4133" t="s">
        <v>22</v>
      </c>
      <c r="E4133" t="s">
        <v>23</v>
      </c>
      <c r="F4133" t="s">
        <v>24</v>
      </c>
      <c r="G4133" t="s">
        <v>25</v>
      </c>
      <c r="H4133" t="str">
        <f t="shared" si="256"/>
        <v>Onsite/Hybrid</v>
      </c>
      <c r="I4133" t="s">
        <v>35</v>
      </c>
      <c r="J4133" t="str">
        <f t="shared" si="257"/>
        <v>0-2 yrs</v>
      </c>
      <c r="K4133">
        <f t="shared" ca="1" si="259"/>
        <v>0</v>
      </c>
      <c r="L4133" t="s">
        <v>39</v>
      </c>
      <c r="M4133">
        <v>1</v>
      </c>
      <c r="N4133">
        <v>1</v>
      </c>
      <c r="O4133">
        <v>0</v>
      </c>
      <c r="P4133">
        <v>0</v>
      </c>
      <c r="Q4133">
        <v>1</v>
      </c>
      <c r="R4133">
        <f>SUM(M4133:N4133:O4133:P4133:Q4133)</f>
        <v>3</v>
      </c>
      <c r="S4133" s="1">
        <v>122707</v>
      </c>
      <c r="T4133" s="1" t="str">
        <f t="shared" si="258"/>
        <v>High</v>
      </c>
      <c r="U4133">
        <v>4</v>
      </c>
      <c r="V4133">
        <v>2024</v>
      </c>
      <c r="W4133" t="s">
        <v>34</v>
      </c>
      <c r="X4133">
        <v>4</v>
      </c>
    </row>
    <row r="4134" spans="1:24" x14ac:dyDescent="0.3">
      <c r="A4134">
        <v>4133</v>
      </c>
      <c r="B4134" t="s">
        <v>31</v>
      </c>
      <c r="C4134" t="str">
        <f>_xlfn.XLOOKUP(B4134,Lookup_table!B:B,Lookup_table!C:C)</f>
        <v>Business</v>
      </c>
      <c r="D4134" t="s">
        <v>22</v>
      </c>
      <c r="E4134" t="s">
        <v>42</v>
      </c>
      <c r="F4134" t="s">
        <v>43</v>
      </c>
      <c r="G4134" t="s">
        <v>17</v>
      </c>
      <c r="H4134" t="str">
        <f t="shared" si="256"/>
        <v>Remote</v>
      </c>
      <c r="I4134" t="s">
        <v>26</v>
      </c>
      <c r="J4134" t="str">
        <f t="shared" si="257"/>
        <v>3-6 yrs</v>
      </c>
      <c r="K4134">
        <f t="shared" ca="1" si="259"/>
        <v>5</v>
      </c>
      <c r="L4134" t="s">
        <v>19</v>
      </c>
      <c r="M4134">
        <v>0</v>
      </c>
      <c r="N4134">
        <v>0</v>
      </c>
      <c r="O4134">
        <v>1</v>
      </c>
      <c r="P4134">
        <v>1</v>
      </c>
      <c r="Q4134">
        <v>1</v>
      </c>
      <c r="R4134">
        <f>SUM(M4134:N4134:O4134:P4134:Q4134)</f>
        <v>3</v>
      </c>
      <c r="S4134" s="1">
        <v>135865</v>
      </c>
      <c r="T4134" s="1" t="str">
        <f t="shared" si="258"/>
        <v>High</v>
      </c>
      <c r="U4134">
        <v>3</v>
      </c>
      <c r="V4134">
        <v>2026</v>
      </c>
      <c r="W4134" t="s">
        <v>28</v>
      </c>
      <c r="X4134">
        <v>5</v>
      </c>
    </row>
    <row r="4135" spans="1:24" x14ac:dyDescent="0.3">
      <c r="A4135">
        <v>4134</v>
      </c>
      <c r="B4135" t="s">
        <v>21</v>
      </c>
      <c r="C4135" t="str">
        <f>_xlfn.XLOOKUP(B4135,Lookup_table!B:B,Lookup_table!C:C)</f>
        <v>AI</v>
      </c>
      <c r="D4135" t="s">
        <v>14</v>
      </c>
      <c r="E4135" t="s">
        <v>38</v>
      </c>
      <c r="F4135" t="s">
        <v>29</v>
      </c>
      <c r="G4135" t="s">
        <v>25</v>
      </c>
      <c r="H4135" t="str">
        <f t="shared" si="256"/>
        <v>Onsite/Hybrid</v>
      </c>
      <c r="I4135" t="s">
        <v>18</v>
      </c>
      <c r="J4135" t="str">
        <f t="shared" si="257"/>
        <v>7+ yrs</v>
      </c>
      <c r="K4135">
        <f t="shared" ca="1" si="259"/>
        <v>11</v>
      </c>
      <c r="L4135" t="s">
        <v>19</v>
      </c>
      <c r="M4135">
        <v>0</v>
      </c>
      <c r="N4135">
        <v>0</v>
      </c>
      <c r="O4135">
        <v>0</v>
      </c>
      <c r="P4135">
        <v>1</v>
      </c>
      <c r="Q4135">
        <v>1</v>
      </c>
      <c r="R4135">
        <f>SUM(M4135:N4135:O4135:P4135:Q4135)</f>
        <v>2</v>
      </c>
      <c r="S4135" s="1">
        <v>163454</v>
      </c>
      <c r="T4135" s="1" t="str">
        <f t="shared" si="258"/>
        <v>High</v>
      </c>
      <c r="U4135">
        <v>3</v>
      </c>
      <c r="V4135">
        <v>2020</v>
      </c>
      <c r="W4135" t="s">
        <v>34</v>
      </c>
      <c r="X4135">
        <v>2</v>
      </c>
    </row>
    <row r="4136" spans="1:24" x14ac:dyDescent="0.3">
      <c r="A4136">
        <v>4135</v>
      </c>
      <c r="B4136" t="s">
        <v>31</v>
      </c>
      <c r="C4136" t="str">
        <f>_xlfn.XLOOKUP(B4136,Lookup_table!B:B,Lookup_table!C:C)</f>
        <v>Business</v>
      </c>
      <c r="D4136" t="s">
        <v>37</v>
      </c>
      <c r="E4136" t="s">
        <v>23</v>
      </c>
      <c r="F4136" t="s">
        <v>43</v>
      </c>
      <c r="G4136" t="s">
        <v>17</v>
      </c>
      <c r="H4136" t="str">
        <f t="shared" si="256"/>
        <v>Remote</v>
      </c>
      <c r="I4136" t="s">
        <v>26</v>
      </c>
      <c r="J4136" t="str">
        <f t="shared" si="257"/>
        <v>3-6 yrs</v>
      </c>
      <c r="K4136">
        <f t="shared" ca="1" si="259"/>
        <v>6</v>
      </c>
      <c r="L4136" t="s">
        <v>19</v>
      </c>
      <c r="M4136">
        <v>0</v>
      </c>
      <c r="N4136">
        <v>0</v>
      </c>
      <c r="O4136">
        <v>0</v>
      </c>
      <c r="P4136">
        <v>1</v>
      </c>
      <c r="Q4136">
        <v>1</v>
      </c>
      <c r="R4136">
        <f>SUM(M4136:N4136:O4136:P4136:Q4136)</f>
        <v>2</v>
      </c>
      <c r="S4136" s="1">
        <v>96139</v>
      </c>
      <c r="T4136" s="1" t="str">
        <f t="shared" si="258"/>
        <v>Medium</v>
      </c>
      <c r="U4136">
        <v>10</v>
      </c>
      <c r="V4136">
        <v>2026</v>
      </c>
      <c r="W4136" t="s">
        <v>20</v>
      </c>
      <c r="X4136">
        <v>2</v>
      </c>
    </row>
    <row r="4137" spans="1:24" x14ac:dyDescent="0.3">
      <c r="A4137">
        <v>4136</v>
      </c>
      <c r="B4137" t="s">
        <v>33</v>
      </c>
      <c r="C4137" t="str">
        <f>_xlfn.XLOOKUP(B4137,Lookup_table!B:B,Lookup_table!C:C)</f>
        <v>Data</v>
      </c>
      <c r="D4137" t="s">
        <v>22</v>
      </c>
      <c r="E4137" t="s">
        <v>40</v>
      </c>
      <c r="F4137" t="s">
        <v>24</v>
      </c>
      <c r="G4137" t="s">
        <v>25</v>
      </c>
      <c r="H4137" t="str">
        <f t="shared" si="256"/>
        <v>Onsite/Hybrid</v>
      </c>
      <c r="I4137" t="s">
        <v>18</v>
      </c>
      <c r="J4137" t="str">
        <f t="shared" si="257"/>
        <v>7+ yrs</v>
      </c>
      <c r="K4137">
        <f t="shared" ca="1" si="259"/>
        <v>14</v>
      </c>
      <c r="L4137" t="s">
        <v>27</v>
      </c>
      <c r="M4137">
        <v>0</v>
      </c>
      <c r="N4137">
        <v>0</v>
      </c>
      <c r="O4137">
        <v>0</v>
      </c>
      <c r="P4137">
        <v>0</v>
      </c>
      <c r="Q4137">
        <v>1</v>
      </c>
      <c r="R4137">
        <f>SUM(M4137:N4137:O4137:P4137:Q4137)</f>
        <v>1</v>
      </c>
      <c r="S4137" s="1">
        <v>130916</v>
      </c>
      <c r="T4137" s="1" t="str">
        <f t="shared" si="258"/>
        <v>High</v>
      </c>
      <c r="U4137">
        <v>11</v>
      </c>
      <c r="V4137">
        <v>2020</v>
      </c>
      <c r="W4137" t="s">
        <v>34</v>
      </c>
      <c r="X4137">
        <v>5</v>
      </c>
    </row>
    <row r="4138" spans="1:24" x14ac:dyDescent="0.3">
      <c r="A4138">
        <v>4137</v>
      </c>
      <c r="B4138" t="s">
        <v>31</v>
      </c>
      <c r="C4138" t="str">
        <f>_xlfn.XLOOKUP(B4138,Lookup_table!B:B,Lookup_table!C:C)</f>
        <v>Business</v>
      </c>
      <c r="D4138" t="s">
        <v>22</v>
      </c>
      <c r="E4138" t="s">
        <v>32</v>
      </c>
      <c r="F4138" t="s">
        <v>43</v>
      </c>
      <c r="G4138" t="s">
        <v>17</v>
      </c>
      <c r="H4138" t="str">
        <f t="shared" si="256"/>
        <v>Remote</v>
      </c>
      <c r="I4138" t="s">
        <v>26</v>
      </c>
      <c r="J4138" t="str">
        <f t="shared" si="257"/>
        <v>3-6 yrs</v>
      </c>
      <c r="K4138">
        <f t="shared" ca="1" si="259"/>
        <v>4</v>
      </c>
      <c r="L4138" t="s">
        <v>27</v>
      </c>
      <c r="M4138">
        <v>0</v>
      </c>
      <c r="N4138">
        <v>0</v>
      </c>
      <c r="O4138">
        <v>1</v>
      </c>
      <c r="P4138">
        <v>1</v>
      </c>
      <c r="Q4138">
        <v>1</v>
      </c>
      <c r="R4138">
        <f>SUM(M4138:N4138:O4138:P4138:Q4138)</f>
        <v>3</v>
      </c>
      <c r="S4138" s="1">
        <v>131061</v>
      </c>
      <c r="T4138" s="1" t="str">
        <f t="shared" si="258"/>
        <v>High</v>
      </c>
      <c r="U4138">
        <v>5</v>
      </c>
      <c r="V4138">
        <v>2021</v>
      </c>
      <c r="W4138" t="s">
        <v>28</v>
      </c>
      <c r="X4138">
        <v>7</v>
      </c>
    </row>
    <row r="4139" spans="1:24" x14ac:dyDescent="0.3">
      <c r="A4139">
        <v>4138</v>
      </c>
      <c r="B4139" t="s">
        <v>36</v>
      </c>
      <c r="C4139" t="str">
        <f>_xlfn.XLOOKUP(B4139,Lookup_table!B:B,Lookup_table!C:C)</f>
        <v>Data</v>
      </c>
      <c r="D4139" t="s">
        <v>22</v>
      </c>
      <c r="E4139" t="s">
        <v>23</v>
      </c>
      <c r="F4139" t="s">
        <v>52</v>
      </c>
      <c r="G4139" t="s">
        <v>30</v>
      </c>
      <c r="H4139" t="str">
        <f t="shared" si="256"/>
        <v>Onsite/Hybrid</v>
      </c>
      <c r="I4139" t="s">
        <v>35</v>
      </c>
      <c r="J4139" t="str">
        <f t="shared" si="257"/>
        <v>0-2 yrs</v>
      </c>
      <c r="K4139">
        <f t="shared" ca="1" si="259"/>
        <v>2</v>
      </c>
      <c r="L4139" t="s">
        <v>19</v>
      </c>
      <c r="M4139">
        <v>1</v>
      </c>
      <c r="N4139">
        <v>1</v>
      </c>
      <c r="O4139">
        <v>1</v>
      </c>
      <c r="P4139">
        <v>0</v>
      </c>
      <c r="Q4139">
        <v>0</v>
      </c>
      <c r="R4139">
        <f>SUM(M4139:N4139:O4139:P4139:Q4139)</f>
        <v>3</v>
      </c>
      <c r="S4139" s="1">
        <v>83457</v>
      </c>
      <c r="T4139" s="1" t="str">
        <f t="shared" si="258"/>
        <v>Medium</v>
      </c>
      <c r="U4139">
        <v>9</v>
      </c>
      <c r="V4139">
        <v>2021</v>
      </c>
      <c r="W4139" t="s">
        <v>28</v>
      </c>
      <c r="X4139">
        <v>7</v>
      </c>
    </row>
    <row r="4140" spans="1:24" x14ac:dyDescent="0.3">
      <c r="A4140">
        <v>4139</v>
      </c>
      <c r="B4140" t="s">
        <v>33</v>
      </c>
      <c r="C4140" t="str">
        <f>_xlfn.XLOOKUP(B4140,Lookup_table!B:B,Lookup_table!C:C)</f>
        <v>Data</v>
      </c>
      <c r="D4140" t="s">
        <v>22</v>
      </c>
      <c r="E4140" t="s">
        <v>40</v>
      </c>
      <c r="F4140" t="s">
        <v>44</v>
      </c>
      <c r="G4140" t="s">
        <v>30</v>
      </c>
      <c r="H4140" t="str">
        <f t="shared" si="256"/>
        <v>Onsite/Hybrid</v>
      </c>
      <c r="I4140" t="s">
        <v>18</v>
      </c>
      <c r="J4140" t="str">
        <f t="shared" si="257"/>
        <v>7+ yrs</v>
      </c>
      <c r="K4140">
        <f t="shared" ca="1" si="259"/>
        <v>9</v>
      </c>
      <c r="L4140" t="s">
        <v>39</v>
      </c>
      <c r="M4140">
        <v>1</v>
      </c>
      <c r="N4140">
        <v>1</v>
      </c>
      <c r="O4140">
        <v>0</v>
      </c>
      <c r="P4140">
        <v>0</v>
      </c>
      <c r="Q4140">
        <v>1</v>
      </c>
      <c r="R4140">
        <f>SUM(M4140:N4140:O4140:P4140:Q4140)</f>
        <v>3</v>
      </c>
      <c r="S4140" s="1">
        <v>128406</v>
      </c>
      <c r="T4140" s="1" t="str">
        <f t="shared" si="258"/>
        <v>High</v>
      </c>
      <c r="U4140">
        <v>9</v>
      </c>
      <c r="V4140">
        <v>2023</v>
      </c>
      <c r="W4140" t="s">
        <v>34</v>
      </c>
      <c r="X4140">
        <v>1</v>
      </c>
    </row>
    <row r="4141" spans="1:24" x14ac:dyDescent="0.3">
      <c r="A4141">
        <v>4140</v>
      </c>
      <c r="B4141" t="s">
        <v>50</v>
      </c>
      <c r="C4141" t="str">
        <f>_xlfn.XLOOKUP(B4141,Lookup_table!B:B,Lookup_table!C:C)</f>
        <v>AI</v>
      </c>
      <c r="D4141" t="s">
        <v>34</v>
      </c>
      <c r="E4141" t="s">
        <v>38</v>
      </c>
      <c r="F4141" t="s">
        <v>43</v>
      </c>
      <c r="G4141" t="s">
        <v>30</v>
      </c>
      <c r="H4141" t="str">
        <f t="shared" si="256"/>
        <v>Onsite/Hybrid</v>
      </c>
      <c r="I4141" t="s">
        <v>18</v>
      </c>
      <c r="J4141" t="str">
        <f t="shared" si="257"/>
        <v>7+ yrs</v>
      </c>
      <c r="K4141">
        <f t="shared" ca="1" si="259"/>
        <v>12</v>
      </c>
      <c r="L4141" t="s">
        <v>39</v>
      </c>
      <c r="M4141">
        <v>1</v>
      </c>
      <c r="N4141">
        <v>0</v>
      </c>
      <c r="O4141">
        <v>1</v>
      </c>
      <c r="P4141">
        <v>1</v>
      </c>
      <c r="Q4141">
        <v>1</v>
      </c>
      <c r="R4141">
        <f>SUM(M4141:N4141:O4141:P4141:Q4141)</f>
        <v>4</v>
      </c>
      <c r="S4141" s="1">
        <v>182667</v>
      </c>
      <c r="T4141" s="1" t="str">
        <f t="shared" si="258"/>
        <v>High</v>
      </c>
      <c r="U4141">
        <v>1</v>
      </c>
      <c r="V4141">
        <v>2025</v>
      </c>
      <c r="W4141" t="s">
        <v>28</v>
      </c>
      <c r="X4141">
        <v>5</v>
      </c>
    </row>
    <row r="4142" spans="1:24" x14ac:dyDescent="0.3">
      <c r="A4142">
        <v>4141</v>
      </c>
      <c r="B4142" t="s">
        <v>41</v>
      </c>
      <c r="C4142" t="str">
        <f>_xlfn.XLOOKUP(B4142,Lookup_table!B:B,Lookup_table!C:C)</f>
        <v>Data</v>
      </c>
      <c r="D4142" t="s">
        <v>37</v>
      </c>
      <c r="E4142" t="s">
        <v>38</v>
      </c>
      <c r="F4142" t="s">
        <v>43</v>
      </c>
      <c r="G4142" t="s">
        <v>25</v>
      </c>
      <c r="H4142" t="str">
        <f t="shared" si="256"/>
        <v>Onsite/Hybrid</v>
      </c>
      <c r="I4142" t="s">
        <v>26</v>
      </c>
      <c r="J4142" t="str">
        <f t="shared" si="257"/>
        <v>3-6 yrs</v>
      </c>
      <c r="K4142">
        <f t="shared" ca="1" si="259"/>
        <v>4</v>
      </c>
      <c r="L4142" t="s">
        <v>19</v>
      </c>
      <c r="M4142">
        <v>0</v>
      </c>
      <c r="N4142">
        <v>0</v>
      </c>
      <c r="O4142">
        <v>1</v>
      </c>
      <c r="P4142">
        <v>0</v>
      </c>
      <c r="Q4142">
        <v>1</v>
      </c>
      <c r="R4142">
        <f>SUM(M4142:N4142:O4142:P4142:Q4142)</f>
        <v>2</v>
      </c>
      <c r="S4142" s="1">
        <v>97878</v>
      </c>
      <c r="T4142" s="1" t="str">
        <f t="shared" si="258"/>
        <v>Medium</v>
      </c>
      <c r="U4142">
        <v>10</v>
      </c>
      <c r="V4142">
        <v>2025</v>
      </c>
      <c r="W4142" t="s">
        <v>20</v>
      </c>
      <c r="X4142">
        <v>6</v>
      </c>
    </row>
    <row r="4143" spans="1:24" x14ac:dyDescent="0.3">
      <c r="A4143">
        <v>4142</v>
      </c>
      <c r="B4143" t="s">
        <v>36</v>
      </c>
      <c r="C4143" t="str">
        <f>_xlfn.XLOOKUP(B4143,Lookup_table!B:B,Lookup_table!C:C)</f>
        <v>Data</v>
      </c>
      <c r="D4143" t="s">
        <v>37</v>
      </c>
      <c r="E4143" t="s">
        <v>32</v>
      </c>
      <c r="F4143" t="s">
        <v>16</v>
      </c>
      <c r="G4143" t="s">
        <v>17</v>
      </c>
      <c r="H4143" t="str">
        <f t="shared" si="256"/>
        <v>Remote</v>
      </c>
      <c r="I4143" t="s">
        <v>35</v>
      </c>
      <c r="J4143" t="str">
        <f t="shared" si="257"/>
        <v>0-2 yrs</v>
      </c>
      <c r="K4143">
        <f t="shared" ca="1" si="259"/>
        <v>0</v>
      </c>
      <c r="L4143" t="s">
        <v>19</v>
      </c>
      <c r="M4143">
        <v>0</v>
      </c>
      <c r="N4143">
        <v>0</v>
      </c>
      <c r="O4143">
        <v>0</v>
      </c>
      <c r="P4143">
        <v>1</v>
      </c>
      <c r="Q4143">
        <v>0</v>
      </c>
      <c r="R4143">
        <f>SUM(M4143:N4143:O4143:P4143:Q4143)</f>
        <v>1</v>
      </c>
      <c r="S4143" s="1">
        <v>63014</v>
      </c>
      <c r="T4143" s="1" t="str">
        <f t="shared" si="258"/>
        <v>Low</v>
      </c>
      <c r="U4143">
        <v>5</v>
      </c>
      <c r="V4143">
        <v>2026</v>
      </c>
      <c r="W4143" t="s">
        <v>20</v>
      </c>
      <c r="X4143">
        <v>4</v>
      </c>
    </row>
    <row r="4144" spans="1:24" x14ac:dyDescent="0.3">
      <c r="A4144">
        <v>4143</v>
      </c>
      <c r="B4144" t="s">
        <v>33</v>
      </c>
      <c r="C4144" t="str">
        <f>_xlfn.XLOOKUP(B4144,Lookup_table!B:B,Lookup_table!C:C)</f>
        <v>Data</v>
      </c>
      <c r="D4144" t="s">
        <v>34</v>
      </c>
      <c r="E4144" t="s">
        <v>23</v>
      </c>
      <c r="F4144" t="s">
        <v>44</v>
      </c>
      <c r="G4144" t="s">
        <v>25</v>
      </c>
      <c r="H4144" t="str">
        <f t="shared" si="256"/>
        <v>Onsite/Hybrid</v>
      </c>
      <c r="I4144" t="s">
        <v>18</v>
      </c>
      <c r="J4144" t="str">
        <f t="shared" si="257"/>
        <v>7+ yrs</v>
      </c>
      <c r="K4144">
        <f t="shared" ca="1" si="259"/>
        <v>10</v>
      </c>
      <c r="L4144" t="s">
        <v>39</v>
      </c>
      <c r="M4144">
        <v>0</v>
      </c>
      <c r="N4144">
        <v>1</v>
      </c>
      <c r="O4144">
        <v>1</v>
      </c>
      <c r="P4144">
        <v>0</v>
      </c>
      <c r="Q4144">
        <v>0</v>
      </c>
      <c r="R4144">
        <f>SUM(M4144:N4144:O4144:P4144:Q4144)</f>
        <v>2</v>
      </c>
      <c r="S4144" s="1">
        <v>112168</v>
      </c>
      <c r="T4144" s="1" t="str">
        <f t="shared" si="258"/>
        <v>Medium</v>
      </c>
      <c r="U4144">
        <v>6</v>
      </c>
      <c r="V4144">
        <v>2020</v>
      </c>
      <c r="W4144" t="s">
        <v>34</v>
      </c>
      <c r="X4144">
        <v>2</v>
      </c>
    </row>
    <row r="4145" spans="1:24" x14ac:dyDescent="0.3">
      <c r="A4145">
        <v>4144</v>
      </c>
      <c r="B4145" t="s">
        <v>33</v>
      </c>
      <c r="C4145" t="str">
        <f>_xlfn.XLOOKUP(B4145,Lookup_table!B:B,Lookup_table!C:C)</f>
        <v>Data</v>
      </c>
      <c r="D4145" t="s">
        <v>22</v>
      </c>
      <c r="E4145" t="s">
        <v>23</v>
      </c>
      <c r="F4145" t="s">
        <v>43</v>
      </c>
      <c r="G4145" t="s">
        <v>25</v>
      </c>
      <c r="H4145" t="str">
        <f t="shared" si="256"/>
        <v>Onsite/Hybrid</v>
      </c>
      <c r="I4145" t="s">
        <v>18</v>
      </c>
      <c r="J4145" t="str">
        <f t="shared" si="257"/>
        <v>7+ yrs</v>
      </c>
      <c r="K4145">
        <f t="shared" ca="1" si="259"/>
        <v>9</v>
      </c>
      <c r="L4145" t="s">
        <v>39</v>
      </c>
      <c r="M4145">
        <v>1</v>
      </c>
      <c r="N4145">
        <v>0</v>
      </c>
      <c r="O4145">
        <v>0</v>
      </c>
      <c r="P4145">
        <v>0</v>
      </c>
      <c r="Q4145">
        <v>1</v>
      </c>
      <c r="R4145">
        <f>SUM(M4145:N4145:O4145:P4145:Q4145)</f>
        <v>2</v>
      </c>
      <c r="S4145" s="1">
        <v>130435</v>
      </c>
      <c r="T4145" s="1" t="str">
        <f t="shared" si="258"/>
        <v>High</v>
      </c>
      <c r="U4145">
        <v>6</v>
      </c>
      <c r="V4145">
        <v>2024</v>
      </c>
      <c r="W4145" t="s">
        <v>20</v>
      </c>
      <c r="X4145">
        <v>2</v>
      </c>
    </row>
    <row r="4146" spans="1:24" x14ac:dyDescent="0.3">
      <c r="A4146">
        <v>4145</v>
      </c>
      <c r="B4146" t="s">
        <v>50</v>
      </c>
      <c r="C4146" t="str">
        <f>_xlfn.XLOOKUP(B4146,Lookup_table!B:B,Lookup_table!C:C)</f>
        <v>AI</v>
      </c>
      <c r="D4146" t="s">
        <v>22</v>
      </c>
      <c r="E4146" t="s">
        <v>40</v>
      </c>
      <c r="F4146" t="s">
        <v>16</v>
      </c>
      <c r="G4146" t="s">
        <v>30</v>
      </c>
      <c r="H4146" t="str">
        <f t="shared" si="256"/>
        <v>Onsite/Hybrid</v>
      </c>
      <c r="I4146" t="s">
        <v>26</v>
      </c>
      <c r="J4146" t="str">
        <f t="shared" si="257"/>
        <v>3-6 yrs</v>
      </c>
      <c r="K4146">
        <f t="shared" ca="1" si="259"/>
        <v>6</v>
      </c>
      <c r="L4146" t="s">
        <v>27</v>
      </c>
      <c r="M4146">
        <v>0</v>
      </c>
      <c r="N4146">
        <v>0</v>
      </c>
      <c r="O4146">
        <v>1</v>
      </c>
      <c r="P4146">
        <v>1</v>
      </c>
      <c r="Q4146">
        <v>1</v>
      </c>
      <c r="R4146">
        <f>SUM(M4146:N4146:O4146:P4146:Q4146)</f>
        <v>3</v>
      </c>
      <c r="S4146" s="1">
        <v>172711</v>
      </c>
      <c r="T4146" s="1" t="str">
        <f t="shared" si="258"/>
        <v>High</v>
      </c>
      <c r="U4146">
        <v>7</v>
      </c>
      <c r="V4146">
        <v>2025</v>
      </c>
      <c r="W4146" t="s">
        <v>28</v>
      </c>
      <c r="X4146">
        <v>1</v>
      </c>
    </row>
    <row r="4147" spans="1:24" x14ac:dyDescent="0.3">
      <c r="A4147">
        <v>4146</v>
      </c>
      <c r="B4147" t="s">
        <v>21</v>
      </c>
      <c r="C4147" t="str">
        <f>_xlfn.XLOOKUP(B4147,Lookup_table!B:B,Lookup_table!C:C)</f>
        <v>AI</v>
      </c>
      <c r="D4147" t="s">
        <v>14</v>
      </c>
      <c r="E4147" t="s">
        <v>40</v>
      </c>
      <c r="F4147" t="s">
        <v>52</v>
      </c>
      <c r="G4147" t="s">
        <v>17</v>
      </c>
      <c r="H4147" t="str">
        <f t="shared" si="256"/>
        <v>Remote</v>
      </c>
      <c r="I4147" t="s">
        <v>18</v>
      </c>
      <c r="J4147" t="str">
        <f t="shared" si="257"/>
        <v>7+ yrs</v>
      </c>
      <c r="K4147">
        <f t="shared" ca="1" si="259"/>
        <v>7</v>
      </c>
      <c r="L4147" t="s">
        <v>27</v>
      </c>
      <c r="M4147">
        <v>0</v>
      </c>
      <c r="N4147">
        <v>0</v>
      </c>
      <c r="O4147">
        <v>0</v>
      </c>
      <c r="P4147">
        <v>1</v>
      </c>
      <c r="Q4147">
        <v>0</v>
      </c>
      <c r="R4147">
        <f>SUM(M4147:N4147:O4147:P4147:Q4147)</f>
        <v>1</v>
      </c>
      <c r="S4147" s="1">
        <v>154899</v>
      </c>
      <c r="T4147" s="1" t="str">
        <f t="shared" si="258"/>
        <v>High</v>
      </c>
      <c r="U4147">
        <v>3</v>
      </c>
      <c r="V4147">
        <v>2026</v>
      </c>
      <c r="W4147" t="s">
        <v>20</v>
      </c>
      <c r="X4147">
        <v>4</v>
      </c>
    </row>
    <row r="4148" spans="1:24" x14ac:dyDescent="0.3">
      <c r="A4148">
        <v>4147</v>
      </c>
      <c r="B4148" t="s">
        <v>33</v>
      </c>
      <c r="C4148" t="str">
        <f>_xlfn.XLOOKUP(B4148,Lookup_table!B:B,Lookup_table!C:C)</f>
        <v>Data</v>
      </c>
      <c r="D4148" t="s">
        <v>34</v>
      </c>
      <c r="E4148" t="s">
        <v>32</v>
      </c>
      <c r="F4148" t="s">
        <v>51</v>
      </c>
      <c r="G4148" t="s">
        <v>25</v>
      </c>
      <c r="H4148" t="str">
        <f t="shared" si="256"/>
        <v>Onsite/Hybrid</v>
      </c>
      <c r="I4148" t="s">
        <v>26</v>
      </c>
      <c r="J4148" t="str">
        <f t="shared" si="257"/>
        <v>3-6 yrs</v>
      </c>
      <c r="K4148">
        <f t="shared" ca="1" si="259"/>
        <v>4</v>
      </c>
      <c r="L4148" t="s">
        <v>27</v>
      </c>
      <c r="M4148">
        <v>1</v>
      </c>
      <c r="N4148">
        <v>1</v>
      </c>
      <c r="O4148">
        <v>1</v>
      </c>
      <c r="P4148">
        <v>1</v>
      </c>
      <c r="Q4148">
        <v>1</v>
      </c>
      <c r="R4148">
        <f>SUM(M4148:N4148:O4148:P4148:Q4148)</f>
        <v>5</v>
      </c>
      <c r="S4148" s="1">
        <v>115852</v>
      </c>
      <c r="T4148" s="1" t="str">
        <f t="shared" si="258"/>
        <v>Medium</v>
      </c>
      <c r="U4148">
        <v>5</v>
      </c>
      <c r="V4148">
        <v>2023</v>
      </c>
      <c r="W4148" t="s">
        <v>28</v>
      </c>
      <c r="X4148">
        <v>2</v>
      </c>
    </row>
    <row r="4149" spans="1:24" x14ac:dyDescent="0.3">
      <c r="A4149">
        <v>4148</v>
      </c>
      <c r="B4149" t="s">
        <v>41</v>
      </c>
      <c r="C4149" t="str">
        <f>_xlfn.XLOOKUP(B4149,Lookup_table!B:B,Lookup_table!C:C)</f>
        <v>Data</v>
      </c>
      <c r="D4149" t="s">
        <v>14</v>
      </c>
      <c r="E4149" t="s">
        <v>38</v>
      </c>
      <c r="F4149" t="s">
        <v>52</v>
      </c>
      <c r="G4149" t="s">
        <v>17</v>
      </c>
      <c r="H4149" t="str">
        <f t="shared" si="256"/>
        <v>Remote</v>
      </c>
      <c r="I4149" t="s">
        <v>18</v>
      </c>
      <c r="J4149" t="str">
        <f t="shared" si="257"/>
        <v>7+ yrs</v>
      </c>
      <c r="K4149">
        <f t="shared" ca="1" si="259"/>
        <v>15</v>
      </c>
      <c r="L4149" t="s">
        <v>39</v>
      </c>
      <c r="M4149">
        <v>0</v>
      </c>
      <c r="N4149">
        <v>0</v>
      </c>
      <c r="O4149">
        <v>1</v>
      </c>
      <c r="P4149">
        <v>0</v>
      </c>
      <c r="Q4149">
        <v>1</v>
      </c>
      <c r="R4149">
        <f>SUM(M4149:N4149:O4149:P4149:Q4149)</f>
        <v>2</v>
      </c>
      <c r="S4149" s="1">
        <v>122607</v>
      </c>
      <c r="T4149" s="1" t="str">
        <f t="shared" si="258"/>
        <v>High</v>
      </c>
      <c r="U4149">
        <v>8</v>
      </c>
      <c r="V4149">
        <v>2020</v>
      </c>
      <c r="W4149" t="s">
        <v>20</v>
      </c>
      <c r="X4149">
        <v>5</v>
      </c>
    </row>
    <row r="4150" spans="1:24" x14ac:dyDescent="0.3">
      <c r="A4150">
        <v>4149</v>
      </c>
      <c r="B4150" t="s">
        <v>31</v>
      </c>
      <c r="C4150" t="str">
        <f>_xlfn.XLOOKUP(B4150,Lookup_table!B:B,Lookup_table!C:C)</f>
        <v>Business</v>
      </c>
      <c r="D4150" t="s">
        <v>22</v>
      </c>
      <c r="E4150" t="s">
        <v>42</v>
      </c>
      <c r="F4150" t="s">
        <v>44</v>
      </c>
      <c r="G4150" t="s">
        <v>17</v>
      </c>
      <c r="H4150" t="str">
        <f t="shared" si="256"/>
        <v>Remote</v>
      </c>
      <c r="I4150" t="s">
        <v>35</v>
      </c>
      <c r="J4150" t="str">
        <f t="shared" si="257"/>
        <v>0-2 yrs</v>
      </c>
      <c r="K4150">
        <f t="shared" ca="1" si="259"/>
        <v>1</v>
      </c>
      <c r="L4150" t="s">
        <v>19</v>
      </c>
      <c r="M4150">
        <v>0</v>
      </c>
      <c r="N4150">
        <v>1</v>
      </c>
      <c r="O4150">
        <v>0</v>
      </c>
      <c r="P4150">
        <v>1</v>
      </c>
      <c r="Q4150">
        <v>1</v>
      </c>
      <c r="R4150">
        <f>SUM(M4150:N4150:O4150:P4150:Q4150)</f>
        <v>3</v>
      </c>
      <c r="S4150" s="1">
        <v>90185</v>
      </c>
      <c r="T4150" s="1" t="str">
        <f t="shared" si="258"/>
        <v>Medium</v>
      </c>
      <c r="U4150">
        <v>2</v>
      </c>
      <c r="V4150">
        <v>2026</v>
      </c>
      <c r="W4150" t="s">
        <v>20</v>
      </c>
      <c r="X4150">
        <v>1</v>
      </c>
    </row>
    <row r="4151" spans="1:24" x14ac:dyDescent="0.3">
      <c r="A4151">
        <v>4150</v>
      </c>
      <c r="B4151" t="s">
        <v>31</v>
      </c>
      <c r="C4151" t="str">
        <f>_xlfn.XLOOKUP(B4151,Lookup_table!B:B,Lookup_table!C:C)</f>
        <v>Business</v>
      </c>
      <c r="D4151" t="s">
        <v>14</v>
      </c>
      <c r="E4151" t="s">
        <v>38</v>
      </c>
      <c r="F4151" t="s">
        <v>16</v>
      </c>
      <c r="G4151" t="s">
        <v>30</v>
      </c>
      <c r="H4151" t="str">
        <f t="shared" si="256"/>
        <v>Onsite/Hybrid</v>
      </c>
      <c r="I4151" t="s">
        <v>35</v>
      </c>
      <c r="J4151" t="str">
        <f t="shared" si="257"/>
        <v>0-2 yrs</v>
      </c>
      <c r="K4151">
        <f t="shared" ca="1" si="259"/>
        <v>2</v>
      </c>
      <c r="L4151" t="s">
        <v>27</v>
      </c>
      <c r="M4151">
        <v>0</v>
      </c>
      <c r="N4151">
        <v>0</v>
      </c>
      <c r="O4151">
        <v>1</v>
      </c>
      <c r="P4151">
        <v>1</v>
      </c>
      <c r="Q4151">
        <v>1</v>
      </c>
      <c r="R4151">
        <f>SUM(M4151:N4151:O4151:P4151:Q4151)</f>
        <v>3</v>
      </c>
      <c r="S4151" s="1">
        <v>87697</v>
      </c>
      <c r="T4151" s="1" t="str">
        <f t="shared" si="258"/>
        <v>Medium</v>
      </c>
      <c r="U4151">
        <v>10</v>
      </c>
      <c r="V4151">
        <v>2024</v>
      </c>
      <c r="W4151" t="s">
        <v>28</v>
      </c>
      <c r="X4151">
        <v>5</v>
      </c>
    </row>
    <row r="4152" spans="1:24" x14ac:dyDescent="0.3">
      <c r="A4152">
        <v>4151</v>
      </c>
      <c r="B4152" t="s">
        <v>33</v>
      </c>
      <c r="C4152" t="str">
        <f>_xlfn.XLOOKUP(B4152,Lookup_table!B:B,Lookup_table!C:C)</f>
        <v>Data</v>
      </c>
      <c r="D4152" t="s">
        <v>34</v>
      </c>
      <c r="E4152" t="s">
        <v>15</v>
      </c>
      <c r="F4152" t="s">
        <v>29</v>
      </c>
      <c r="G4152" t="s">
        <v>25</v>
      </c>
      <c r="H4152" t="str">
        <f t="shared" si="256"/>
        <v>Onsite/Hybrid</v>
      </c>
      <c r="I4152" t="s">
        <v>18</v>
      </c>
      <c r="J4152" t="str">
        <f t="shared" si="257"/>
        <v>7+ yrs</v>
      </c>
      <c r="K4152">
        <f t="shared" ca="1" si="259"/>
        <v>14</v>
      </c>
      <c r="L4152" t="s">
        <v>39</v>
      </c>
      <c r="M4152">
        <v>0</v>
      </c>
      <c r="N4152">
        <v>0</v>
      </c>
      <c r="O4152">
        <v>1</v>
      </c>
      <c r="P4152">
        <v>0</v>
      </c>
      <c r="Q4152">
        <v>1</v>
      </c>
      <c r="R4152">
        <f>SUM(M4152:N4152:O4152:P4152:Q4152)</f>
        <v>2</v>
      </c>
      <c r="S4152" s="1">
        <v>129929</v>
      </c>
      <c r="T4152" s="1" t="str">
        <f t="shared" si="258"/>
        <v>High</v>
      </c>
      <c r="U4152">
        <v>8</v>
      </c>
      <c r="V4152">
        <v>2021</v>
      </c>
      <c r="W4152" t="s">
        <v>20</v>
      </c>
      <c r="X4152">
        <v>4</v>
      </c>
    </row>
    <row r="4153" spans="1:24" x14ac:dyDescent="0.3">
      <c r="A4153">
        <v>4152</v>
      </c>
      <c r="B4153" t="s">
        <v>41</v>
      </c>
      <c r="C4153" t="str">
        <f>_xlfn.XLOOKUP(B4153,Lookup_table!B:B,Lookup_table!C:C)</f>
        <v>Data</v>
      </c>
      <c r="D4153" t="s">
        <v>22</v>
      </c>
      <c r="E4153" t="s">
        <v>15</v>
      </c>
      <c r="F4153" t="s">
        <v>43</v>
      </c>
      <c r="G4153" t="s">
        <v>30</v>
      </c>
      <c r="H4153" t="str">
        <f t="shared" si="256"/>
        <v>Onsite/Hybrid</v>
      </c>
      <c r="I4153" t="s">
        <v>18</v>
      </c>
      <c r="J4153" t="str">
        <f t="shared" si="257"/>
        <v>7+ yrs</v>
      </c>
      <c r="K4153">
        <f t="shared" ca="1" si="259"/>
        <v>15</v>
      </c>
      <c r="L4153" t="s">
        <v>39</v>
      </c>
      <c r="M4153">
        <v>1</v>
      </c>
      <c r="N4153">
        <v>1</v>
      </c>
      <c r="O4153">
        <v>0</v>
      </c>
      <c r="P4153">
        <v>0</v>
      </c>
      <c r="Q4153">
        <v>1</v>
      </c>
      <c r="R4153">
        <f>SUM(M4153:N4153:O4153:P4153:Q4153)</f>
        <v>3</v>
      </c>
      <c r="S4153" s="1">
        <v>126514</v>
      </c>
      <c r="T4153" s="1" t="str">
        <f t="shared" si="258"/>
        <v>High</v>
      </c>
      <c r="U4153">
        <v>12</v>
      </c>
      <c r="V4153">
        <v>2021</v>
      </c>
      <c r="W4153" t="s">
        <v>20</v>
      </c>
      <c r="X4153">
        <v>3</v>
      </c>
    </row>
    <row r="4154" spans="1:24" x14ac:dyDescent="0.3">
      <c r="A4154">
        <v>4153</v>
      </c>
      <c r="B4154" t="s">
        <v>36</v>
      </c>
      <c r="C4154" t="str">
        <f>_xlfn.XLOOKUP(B4154,Lookup_table!B:B,Lookup_table!C:C)</f>
        <v>Data</v>
      </c>
      <c r="D4154" t="s">
        <v>34</v>
      </c>
      <c r="E4154" t="s">
        <v>38</v>
      </c>
      <c r="F4154" t="s">
        <v>16</v>
      </c>
      <c r="G4154" t="s">
        <v>25</v>
      </c>
      <c r="H4154" t="str">
        <f t="shared" si="256"/>
        <v>Onsite/Hybrid</v>
      </c>
      <c r="I4154" t="s">
        <v>26</v>
      </c>
      <c r="J4154" t="str">
        <f t="shared" si="257"/>
        <v>3-6 yrs</v>
      </c>
      <c r="K4154">
        <f t="shared" ca="1" si="259"/>
        <v>5</v>
      </c>
      <c r="L4154" t="s">
        <v>27</v>
      </c>
      <c r="M4154">
        <v>0</v>
      </c>
      <c r="N4154">
        <v>0</v>
      </c>
      <c r="O4154">
        <v>0</v>
      </c>
      <c r="P4154">
        <v>1</v>
      </c>
      <c r="Q4154">
        <v>0</v>
      </c>
      <c r="R4154">
        <f>SUM(M4154:N4154:O4154:P4154:Q4154)</f>
        <v>1</v>
      </c>
      <c r="S4154" s="1">
        <v>89390</v>
      </c>
      <c r="T4154" s="1" t="str">
        <f t="shared" si="258"/>
        <v>Medium</v>
      </c>
      <c r="U4154">
        <v>4</v>
      </c>
      <c r="V4154">
        <v>2020</v>
      </c>
      <c r="W4154" t="s">
        <v>20</v>
      </c>
      <c r="X4154">
        <v>1</v>
      </c>
    </row>
    <row r="4155" spans="1:24" x14ac:dyDescent="0.3">
      <c r="A4155">
        <v>4154</v>
      </c>
      <c r="B4155" t="s">
        <v>36</v>
      </c>
      <c r="C4155" t="str">
        <f>_xlfn.XLOOKUP(B4155,Lookup_table!B:B,Lookup_table!C:C)</f>
        <v>Data</v>
      </c>
      <c r="D4155" t="s">
        <v>22</v>
      </c>
      <c r="E4155" t="s">
        <v>32</v>
      </c>
      <c r="F4155" t="s">
        <v>52</v>
      </c>
      <c r="G4155" t="s">
        <v>30</v>
      </c>
      <c r="H4155" t="str">
        <f t="shared" si="256"/>
        <v>Onsite/Hybrid</v>
      </c>
      <c r="I4155" t="s">
        <v>18</v>
      </c>
      <c r="J4155" t="str">
        <f t="shared" si="257"/>
        <v>7+ yrs</v>
      </c>
      <c r="K4155">
        <f t="shared" ca="1" si="259"/>
        <v>15</v>
      </c>
      <c r="L4155" t="s">
        <v>39</v>
      </c>
      <c r="M4155">
        <v>1</v>
      </c>
      <c r="N4155">
        <v>1</v>
      </c>
      <c r="O4155">
        <v>1</v>
      </c>
      <c r="P4155">
        <v>1</v>
      </c>
      <c r="Q4155">
        <v>0</v>
      </c>
      <c r="R4155">
        <f>SUM(M4155:N4155:O4155:P4155:Q4155)</f>
        <v>4</v>
      </c>
      <c r="S4155" s="1">
        <v>153429</v>
      </c>
      <c r="T4155" s="1" t="str">
        <f t="shared" si="258"/>
        <v>High</v>
      </c>
      <c r="U4155">
        <v>12</v>
      </c>
      <c r="V4155">
        <v>2020</v>
      </c>
      <c r="W4155" t="s">
        <v>28</v>
      </c>
      <c r="X4155">
        <v>8</v>
      </c>
    </row>
    <row r="4156" spans="1:24" x14ac:dyDescent="0.3">
      <c r="A4156">
        <v>4155</v>
      </c>
      <c r="B4156" t="s">
        <v>21</v>
      </c>
      <c r="C4156" t="str">
        <f>_xlfn.XLOOKUP(B4156,Lookup_table!B:B,Lookup_table!C:C)</f>
        <v>AI</v>
      </c>
      <c r="D4156" t="s">
        <v>34</v>
      </c>
      <c r="E4156" t="s">
        <v>38</v>
      </c>
      <c r="F4156" t="s">
        <v>52</v>
      </c>
      <c r="G4156" t="s">
        <v>25</v>
      </c>
      <c r="H4156" t="str">
        <f t="shared" si="256"/>
        <v>Onsite/Hybrid</v>
      </c>
      <c r="I4156" t="s">
        <v>26</v>
      </c>
      <c r="J4156" t="str">
        <f t="shared" si="257"/>
        <v>3-6 yrs</v>
      </c>
      <c r="K4156">
        <f t="shared" ca="1" si="259"/>
        <v>3</v>
      </c>
      <c r="L4156" t="s">
        <v>19</v>
      </c>
      <c r="M4156">
        <v>1</v>
      </c>
      <c r="N4156">
        <v>0</v>
      </c>
      <c r="O4156">
        <v>0</v>
      </c>
      <c r="P4156">
        <v>0</v>
      </c>
      <c r="Q4156">
        <v>0</v>
      </c>
      <c r="R4156">
        <f>SUM(M4156:N4156:O4156:P4156:Q4156)</f>
        <v>1</v>
      </c>
      <c r="S4156" s="1">
        <v>116040</v>
      </c>
      <c r="T4156" s="1" t="str">
        <f t="shared" si="258"/>
        <v>Medium</v>
      </c>
      <c r="U4156">
        <v>4</v>
      </c>
      <c r="V4156">
        <v>2025</v>
      </c>
      <c r="W4156" t="s">
        <v>20</v>
      </c>
      <c r="X4156">
        <v>3</v>
      </c>
    </row>
    <row r="4157" spans="1:24" x14ac:dyDescent="0.3">
      <c r="A4157">
        <v>4156</v>
      </c>
      <c r="B4157" t="s">
        <v>31</v>
      </c>
      <c r="C4157" t="str">
        <f>_xlfn.XLOOKUP(B4157,Lookup_table!B:B,Lookup_table!C:C)</f>
        <v>Business</v>
      </c>
      <c r="D4157" t="s">
        <v>37</v>
      </c>
      <c r="E4157" t="s">
        <v>23</v>
      </c>
      <c r="F4157" t="s">
        <v>16</v>
      </c>
      <c r="G4157" t="s">
        <v>17</v>
      </c>
      <c r="H4157" t="str">
        <f t="shared" si="256"/>
        <v>Remote</v>
      </c>
      <c r="I4157" t="s">
        <v>35</v>
      </c>
      <c r="J4157" t="str">
        <f t="shared" si="257"/>
        <v>0-2 yrs</v>
      </c>
      <c r="K4157">
        <f t="shared" ca="1" si="259"/>
        <v>0</v>
      </c>
      <c r="L4157" t="s">
        <v>27</v>
      </c>
      <c r="M4157">
        <v>1</v>
      </c>
      <c r="N4157">
        <v>0</v>
      </c>
      <c r="O4157">
        <v>1</v>
      </c>
      <c r="P4157">
        <v>0</v>
      </c>
      <c r="Q4157">
        <v>1</v>
      </c>
      <c r="R4157">
        <f>SUM(M4157:N4157:O4157:P4157:Q4157)</f>
        <v>3</v>
      </c>
      <c r="S4157" s="1">
        <v>70369</v>
      </c>
      <c r="T4157" s="1" t="str">
        <f t="shared" si="258"/>
        <v>Medium</v>
      </c>
      <c r="U4157">
        <v>9</v>
      </c>
      <c r="V4157">
        <v>2020</v>
      </c>
      <c r="W4157" t="s">
        <v>34</v>
      </c>
      <c r="X4157">
        <v>2</v>
      </c>
    </row>
    <row r="4158" spans="1:24" x14ac:dyDescent="0.3">
      <c r="A4158">
        <v>4157</v>
      </c>
      <c r="B4158" t="s">
        <v>33</v>
      </c>
      <c r="C4158" t="str">
        <f>_xlfn.XLOOKUP(B4158,Lookup_table!B:B,Lookup_table!C:C)</f>
        <v>Data</v>
      </c>
      <c r="D4158" t="s">
        <v>14</v>
      </c>
      <c r="E4158" t="s">
        <v>32</v>
      </c>
      <c r="F4158" t="s">
        <v>44</v>
      </c>
      <c r="G4158" t="s">
        <v>30</v>
      </c>
      <c r="H4158" t="str">
        <f t="shared" si="256"/>
        <v>Onsite/Hybrid</v>
      </c>
      <c r="I4158" t="s">
        <v>35</v>
      </c>
      <c r="J4158" t="str">
        <f t="shared" si="257"/>
        <v>0-2 yrs</v>
      </c>
      <c r="K4158">
        <f t="shared" ca="1" si="259"/>
        <v>2</v>
      </c>
      <c r="L4158" t="s">
        <v>27</v>
      </c>
      <c r="M4158">
        <v>1</v>
      </c>
      <c r="N4158">
        <v>1</v>
      </c>
      <c r="O4158">
        <v>1</v>
      </c>
      <c r="P4158">
        <v>0</v>
      </c>
      <c r="Q4158">
        <v>1</v>
      </c>
      <c r="R4158">
        <f>SUM(M4158:N4158:O4158:P4158:Q4158)</f>
        <v>4</v>
      </c>
      <c r="S4158" s="1">
        <v>75477</v>
      </c>
      <c r="T4158" s="1" t="str">
        <f t="shared" si="258"/>
        <v>Medium</v>
      </c>
      <c r="U4158">
        <v>1</v>
      </c>
      <c r="V4158">
        <v>2024</v>
      </c>
      <c r="W4158" t="s">
        <v>28</v>
      </c>
      <c r="X4158">
        <v>9</v>
      </c>
    </row>
    <row r="4159" spans="1:24" x14ac:dyDescent="0.3">
      <c r="A4159">
        <v>4158</v>
      </c>
      <c r="B4159" t="s">
        <v>21</v>
      </c>
      <c r="C4159" t="str">
        <f>_xlfn.XLOOKUP(B4159,Lookup_table!B:B,Lookup_table!C:C)</f>
        <v>AI</v>
      </c>
      <c r="D4159" t="s">
        <v>22</v>
      </c>
      <c r="E4159" t="s">
        <v>40</v>
      </c>
      <c r="F4159" t="s">
        <v>16</v>
      </c>
      <c r="G4159" t="s">
        <v>25</v>
      </c>
      <c r="H4159" t="str">
        <f t="shared" si="256"/>
        <v>Onsite/Hybrid</v>
      </c>
      <c r="I4159" t="s">
        <v>35</v>
      </c>
      <c r="J4159" t="str">
        <f t="shared" si="257"/>
        <v>0-2 yrs</v>
      </c>
      <c r="K4159">
        <f t="shared" ca="1" si="259"/>
        <v>2</v>
      </c>
      <c r="L4159" t="s">
        <v>19</v>
      </c>
      <c r="M4159">
        <v>0</v>
      </c>
      <c r="N4159">
        <v>1</v>
      </c>
      <c r="O4159">
        <v>1</v>
      </c>
      <c r="P4159">
        <v>1</v>
      </c>
      <c r="Q4159">
        <v>1</v>
      </c>
      <c r="R4159">
        <f>SUM(M4159:N4159:O4159:P4159:Q4159)</f>
        <v>4</v>
      </c>
      <c r="S4159" s="1">
        <v>152899</v>
      </c>
      <c r="T4159" s="1" t="str">
        <f t="shared" si="258"/>
        <v>High</v>
      </c>
      <c r="U4159">
        <v>6</v>
      </c>
      <c r="V4159">
        <v>2020</v>
      </c>
      <c r="W4159" t="s">
        <v>28</v>
      </c>
      <c r="X4159">
        <v>1</v>
      </c>
    </row>
    <row r="4160" spans="1:24" x14ac:dyDescent="0.3">
      <c r="A4160">
        <v>4159</v>
      </c>
      <c r="B4160" t="s">
        <v>33</v>
      </c>
      <c r="C4160" t="str">
        <f>_xlfn.XLOOKUP(B4160,Lookup_table!B:B,Lookup_table!C:C)</f>
        <v>Data</v>
      </c>
      <c r="D4160" t="s">
        <v>37</v>
      </c>
      <c r="E4160" t="s">
        <v>23</v>
      </c>
      <c r="F4160" t="s">
        <v>43</v>
      </c>
      <c r="G4160" t="s">
        <v>25</v>
      </c>
      <c r="H4160" t="str">
        <f t="shared" si="256"/>
        <v>Onsite/Hybrid</v>
      </c>
      <c r="I4160" t="s">
        <v>35</v>
      </c>
      <c r="J4160" t="str">
        <f t="shared" si="257"/>
        <v>0-2 yrs</v>
      </c>
      <c r="K4160">
        <f t="shared" ca="1" si="259"/>
        <v>2</v>
      </c>
      <c r="L4160" t="s">
        <v>19</v>
      </c>
      <c r="M4160">
        <v>0</v>
      </c>
      <c r="N4160">
        <v>1</v>
      </c>
      <c r="O4160">
        <v>1</v>
      </c>
      <c r="P4160">
        <v>1</v>
      </c>
      <c r="Q4160">
        <v>0</v>
      </c>
      <c r="R4160">
        <f>SUM(M4160:N4160:O4160:P4160:Q4160)</f>
        <v>3</v>
      </c>
      <c r="S4160" s="1">
        <v>79105</v>
      </c>
      <c r="T4160" s="1" t="str">
        <f t="shared" si="258"/>
        <v>Medium</v>
      </c>
      <c r="U4160">
        <v>11</v>
      </c>
      <c r="V4160">
        <v>2026</v>
      </c>
      <c r="W4160" t="s">
        <v>28</v>
      </c>
      <c r="X4160">
        <v>9</v>
      </c>
    </row>
    <row r="4161" spans="1:24" x14ac:dyDescent="0.3">
      <c r="A4161">
        <v>4160</v>
      </c>
      <c r="B4161" t="s">
        <v>50</v>
      </c>
      <c r="C4161" t="str">
        <f>_xlfn.XLOOKUP(B4161,Lookup_table!B:B,Lookup_table!C:C)</f>
        <v>AI</v>
      </c>
      <c r="D4161" t="s">
        <v>14</v>
      </c>
      <c r="E4161" t="s">
        <v>23</v>
      </c>
      <c r="F4161" t="s">
        <v>24</v>
      </c>
      <c r="G4161" t="s">
        <v>25</v>
      </c>
      <c r="H4161" t="str">
        <f t="shared" si="256"/>
        <v>Onsite/Hybrid</v>
      </c>
      <c r="I4161" t="s">
        <v>26</v>
      </c>
      <c r="J4161" t="str">
        <f t="shared" si="257"/>
        <v>3-6 yrs</v>
      </c>
      <c r="K4161">
        <f t="shared" ca="1" si="259"/>
        <v>3</v>
      </c>
      <c r="L4161" t="s">
        <v>19</v>
      </c>
      <c r="M4161">
        <v>1</v>
      </c>
      <c r="N4161">
        <v>0</v>
      </c>
      <c r="O4161">
        <v>0</v>
      </c>
      <c r="P4161">
        <v>1</v>
      </c>
      <c r="Q4161">
        <v>1</v>
      </c>
      <c r="R4161">
        <f>SUM(M4161:N4161:O4161:P4161:Q4161)</f>
        <v>3</v>
      </c>
      <c r="S4161" s="1">
        <v>137620</v>
      </c>
      <c r="T4161" s="1" t="str">
        <f t="shared" si="258"/>
        <v>High</v>
      </c>
      <c r="U4161">
        <v>11</v>
      </c>
      <c r="V4161">
        <v>2022</v>
      </c>
      <c r="W4161" t="s">
        <v>20</v>
      </c>
      <c r="X4161">
        <v>2</v>
      </c>
    </row>
    <row r="4162" spans="1:24" x14ac:dyDescent="0.3">
      <c r="A4162">
        <v>4161</v>
      </c>
      <c r="B4162" t="s">
        <v>41</v>
      </c>
      <c r="C4162" t="str">
        <f>_xlfn.XLOOKUP(B4162,Lookup_table!B:B,Lookup_table!C:C)</f>
        <v>Data</v>
      </c>
      <c r="D4162" t="s">
        <v>14</v>
      </c>
      <c r="E4162" t="s">
        <v>15</v>
      </c>
      <c r="F4162" t="s">
        <v>43</v>
      </c>
      <c r="G4162" t="s">
        <v>17</v>
      </c>
      <c r="H4162" t="str">
        <f t="shared" ref="H4162:H4225" si="260">IF(G4162="Remote","Remote","Onsite/Hybrid")</f>
        <v>Remote</v>
      </c>
      <c r="I4162" t="s">
        <v>18</v>
      </c>
      <c r="J4162" t="str">
        <f t="shared" ref="J4162:J4225" si="261">IF(I4162="Entry","0-2 yrs",IF(I4162="Mid","3-6 yrs","7+ yrs"))</f>
        <v>7+ yrs</v>
      </c>
      <c r="K4162">
        <f t="shared" ca="1" si="259"/>
        <v>7</v>
      </c>
      <c r="L4162" t="s">
        <v>27</v>
      </c>
      <c r="M4162">
        <v>0</v>
      </c>
      <c r="N4162">
        <v>1</v>
      </c>
      <c r="O4162">
        <v>0</v>
      </c>
      <c r="P4162">
        <v>0</v>
      </c>
      <c r="Q4162">
        <v>1</v>
      </c>
      <c r="R4162">
        <f>SUM(M4162:N4162:O4162:P4162:Q4162)</f>
        <v>2</v>
      </c>
      <c r="S4162" s="1">
        <v>113880</v>
      </c>
      <c r="T4162" s="1" t="str">
        <f t="shared" ref="T4162:T4225" si="262">IF(S4162&lt;=70000,"Low",IF(S4162&lt;=120000,"Medium","High"))</f>
        <v>Medium</v>
      </c>
      <c r="U4162">
        <v>3</v>
      </c>
      <c r="V4162">
        <v>2026</v>
      </c>
      <c r="W4162" t="s">
        <v>28</v>
      </c>
      <c r="X4162">
        <v>7</v>
      </c>
    </row>
    <row r="4163" spans="1:24" x14ac:dyDescent="0.3">
      <c r="A4163">
        <v>4162</v>
      </c>
      <c r="B4163" t="s">
        <v>31</v>
      </c>
      <c r="C4163" t="str">
        <f>_xlfn.XLOOKUP(B4163,Lookup_table!B:B,Lookup_table!C:C)</f>
        <v>Business</v>
      </c>
      <c r="D4163" t="s">
        <v>37</v>
      </c>
      <c r="E4163" t="s">
        <v>42</v>
      </c>
      <c r="F4163" t="s">
        <v>52</v>
      </c>
      <c r="G4163" t="s">
        <v>17</v>
      </c>
      <c r="H4163" t="str">
        <f t="shared" si="260"/>
        <v>Remote</v>
      </c>
      <c r="I4163" t="s">
        <v>18</v>
      </c>
      <c r="J4163" t="str">
        <f t="shared" si="261"/>
        <v>7+ yrs</v>
      </c>
      <c r="K4163">
        <f t="shared" ref="K4163:K4226" ca="1" si="263">IF(J4163="0-2 yrs",RANDBETWEEN(0,2),IF(J4163="3-6 yrs", RANDBETWEEN(3,6),IF(J4163="7+ yrs", RANDBETWEEN(7,15)," ")))</f>
        <v>14</v>
      </c>
      <c r="L4163" t="s">
        <v>19</v>
      </c>
      <c r="M4163">
        <v>0</v>
      </c>
      <c r="N4163">
        <v>1</v>
      </c>
      <c r="O4163">
        <v>1</v>
      </c>
      <c r="P4163">
        <v>1</v>
      </c>
      <c r="Q4163">
        <v>0</v>
      </c>
      <c r="R4163">
        <f>SUM(M4163:N4163:O4163:P4163:Q4163)</f>
        <v>3</v>
      </c>
      <c r="S4163" s="1">
        <v>127115</v>
      </c>
      <c r="T4163" s="1" t="str">
        <f t="shared" si="262"/>
        <v>High</v>
      </c>
      <c r="U4163">
        <v>9</v>
      </c>
      <c r="V4163">
        <v>2020</v>
      </c>
      <c r="W4163" t="s">
        <v>28</v>
      </c>
      <c r="X4163">
        <v>1</v>
      </c>
    </row>
    <row r="4164" spans="1:24" x14ac:dyDescent="0.3">
      <c r="A4164">
        <v>4163</v>
      </c>
      <c r="B4164" t="s">
        <v>36</v>
      </c>
      <c r="C4164" t="str">
        <f>_xlfn.XLOOKUP(B4164,Lookup_table!B:B,Lookup_table!C:C)</f>
        <v>Data</v>
      </c>
      <c r="D4164" t="s">
        <v>37</v>
      </c>
      <c r="E4164" t="s">
        <v>38</v>
      </c>
      <c r="F4164" t="s">
        <v>43</v>
      </c>
      <c r="G4164" t="s">
        <v>17</v>
      </c>
      <c r="H4164" t="str">
        <f t="shared" si="260"/>
        <v>Remote</v>
      </c>
      <c r="I4164" t="s">
        <v>35</v>
      </c>
      <c r="J4164" t="str">
        <f t="shared" si="261"/>
        <v>0-2 yrs</v>
      </c>
      <c r="K4164">
        <f t="shared" ca="1" si="263"/>
        <v>2</v>
      </c>
      <c r="L4164" t="s">
        <v>19</v>
      </c>
      <c r="M4164">
        <v>1</v>
      </c>
      <c r="N4164">
        <v>0</v>
      </c>
      <c r="O4164">
        <v>0</v>
      </c>
      <c r="P4164">
        <v>1</v>
      </c>
      <c r="Q4164">
        <v>1</v>
      </c>
      <c r="R4164">
        <f>SUM(M4164:N4164:O4164:P4164:Q4164)</f>
        <v>3</v>
      </c>
      <c r="S4164" s="1">
        <v>79553</v>
      </c>
      <c r="T4164" s="1" t="str">
        <f t="shared" si="262"/>
        <v>Medium</v>
      </c>
      <c r="U4164">
        <v>9</v>
      </c>
      <c r="V4164">
        <v>2024</v>
      </c>
      <c r="W4164" t="s">
        <v>34</v>
      </c>
      <c r="X4164">
        <v>1</v>
      </c>
    </row>
    <row r="4165" spans="1:24" x14ac:dyDescent="0.3">
      <c r="A4165">
        <v>4164</v>
      </c>
      <c r="B4165" t="s">
        <v>50</v>
      </c>
      <c r="C4165" t="str">
        <f>_xlfn.XLOOKUP(B4165,Lookup_table!B:B,Lookup_table!C:C)</f>
        <v>AI</v>
      </c>
      <c r="D4165" t="s">
        <v>34</v>
      </c>
      <c r="E4165" t="s">
        <v>15</v>
      </c>
      <c r="F4165" t="s">
        <v>43</v>
      </c>
      <c r="G4165" t="s">
        <v>17</v>
      </c>
      <c r="H4165" t="str">
        <f t="shared" si="260"/>
        <v>Remote</v>
      </c>
      <c r="I4165" t="s">
        <v>26</v>
      </c>
      <c r="J4165" t="str">
        <f t="shared" si="261"/>
        <v>3-6 yrs</v>
      </c>
      <c r="K4165">
        <f t="shared" ca="1" si="263"/>
        <v>3</v>
      </c>
      <c r="L4165" t="s">
        <v>27</v>
      </c>
      <c r="M4165">
        <v>1</v>
      </c>
      <c r="N4165">
        <v>0</v>
      </c>
      <c r="O4165">
        <v>1</v>
      </c>
      <c r="P4165">
        <v>1</v>
      </c>
      <c r="Q4165">
        <v>0</v>
      </c>
      <c r="R4165">
        <f>SUM(M4165:N4165:O4165:P4165:Q4165)</f>
        <v>3</v>
      </c>
      <c r="S4165" s="1">
        <v>147089</v>
      </c>
      <c r="T4165" s="1" t="str">
        <f t="shared" si="262"/>
        <v>High</v>
      </c>
      <c r="U4165">
        <v>3</v>
      </c>
      <c r="V4165">
        <v>2024</v>
      </c>
      <c r="W4165" t="s">
        <v>28</v>
      </c>
      <c r="X4165">
        <v>5</v>
      </c>
    </row>
    <row r="4166" spans="1:24" x14ac:dyDescent="0.3">
      <c r="A4166">
        <v>4165</v>
      </c>
      <c r="B4166" t="s">
        <v>21</v>
      </c>
      <c r="C4166" t="str">
        <f>_xlfn.XLOOKUP(B4166,Lookup_table!B:B,Lookup_table!C:C)</f>
        <v>AI</v>
      </c>
      <c r="D4166" t="s">
        <v>14</v>
      </c>
      <c r="E4166" t="s">
        <v>42</v>
      </c>
      <c r="F4166" t="s">
        <v>51</v>
      </c>
      <c r="G4166" t="s">
        <v>17</v>
      </c>
      <c r="H4166" t="str">
        <f t="shared" si="260"/>
        <v>Remote</v>
      </c>
      <c r="I4166" t="s">
        <v>35</v>
      </c>
      <c r="J4166" t="str">
        <f t="shared" si="261"/>
        <v>0-2 yrs</v>
      </c>
      <c r="K4166">
        <f t="shared" ca="1" si="263"/>
        <v>2</v>
      </c>
      <c r="L4166" t="s">
        <v>39</v>
      </c>
      <c r="M4166">
        <v>0</v>
      </c>
      <c r="N4166">
        <v>0</v>
      </c>
      <c r="O4166">
        <v>1</v>
      </c>
      <c r="P4166">
        <v>0</v>
      </c>
      <c r="Q4166">
        <v>1</v>
      </c>
      <c r="R4166">
        <f>SUM(M4166:N4166:O4166:P4166:Q4166)</f>
        <v>2</v>
      </c>
      <c r="S4166" s="1">
        <v>115277</v>
      </c>
      <c r="T4166" s="1" t="str">
        <f t="shared" si="262"/>
        <v>Medium</v>
      </c>
      <c r="U4166">
        <v>3</v>
      </c>
      <c r="V4166">
        <v>2021</v>
      </c>
      <c r="W4166" t="s">
        <v>34</v>
      </c>
      <c r="X4166">
        <v>3</v>
      </c>
    </row>
    <row r="4167" spans="1:24" x14ac:dyDescent="0.3">
      <c r="A4167">
        <v>4166</v>
      </c>
      <c r="B4167" t="s">
        <v>21</v>
      </c>
      <c r="C4167" t="str">
        <f>_xlfn.XLOOKUP(B4167,Lookup_table!B:B,Lookup_table!C:C)</f>
        <v>AI</v>
      </c>
      <c r="D4167" t="s">
        <v>14</v>
      </c>
      <c r="E4167" t="s">
        <v>40</v>
      </c>
      <c r="F4167" t="s">
        <v>24</v>
      </c>
      <c r="G4167" t="s">
        <v>30</v>
      </c>
      <c r="H4167" t="str">
        <f t="shared" si="260"/>
        <v>Onsite/Hybrid</v>
      </c>
      <c r="I4167" t="s">
        <v>18</v>
      </c>
      <c r="J4167" t="str">
        <f t="shared" si="261"/>
        <v>7+ yrs</v>
      </c>
      <c r="K4167">
        <f t="shared" ca="1" si="263"/>
        <v>10</v>
      </c>
      <c r="L4167" t="s">
        <v>27</v>
      </c>
      <c r="M4167">
        <v>0</v>
      </c>
      <c r="N4167">
        <v>1</v>
      </c>
      <c r="O4167">
        <v>0</v>
      </c>
      <c r="P4167">
        <v>1</v>
      </c>
      <c r="Q4167">
        <v>0</v>
      </c>
      <c r="R4167">
        <f>SUM(M4167:N4167:O4167:P4167:Q4167)</f>
        <v>2</v>
      </c>
      <c r="S4167" s="1">
        <v>150485</v>
      </c>
      <c r="T4167" s="1" t="str">
        <f t="shared" si="262"/>
        <v>High</v>
      </c>
      <c r="U4167">
        <v>11</v>
      </c>
      <c r="V4167">
        <v>2021</v>
      </c>
      <c r="W4167" t="s">
        <v>28</v>
      </c>
      <c r="X4167">
        <v>7</v>
      </c>
    </row>
    <row r="4168" spans="1:24" x14ac:dyDescent="0.3">
      <c r="A4168">
        <v>4167</v>
      </c>
      <c r="B4168" t="s">
        <v>50</v>
      </c>
      <c r="C4168" t="str">
        <f>_xlfn.XLOOKUP(B4168,Lookup_table!B:B,Lookup_table!C:C)</f>
        <v>AI</v>
      </c>
      <c r="D4168" t="s">
        <v>14</v>
      </c>
      <c r="E4168" t="s">
        <v>23</v>
      </c>
      <c r="F4168" t="s">
        <v>44</v>
      </c>
      <c r="G4168" t="s">
        <v>25</v>
      </c>
      <c r="H4168" t="str">
        <f t="shared" si="260"/>
        <v>Onsite/Hybrid</v>
      </c>
      <c r="I4168" t="s">
        <v>35</v>
      </c>
      <c r="J4168" t="str">
        <f t="shared" si="261"/>
        <v>0-2 yrs</v>
      </c>
      <c r="K4168">
        <f t="shared" ca="1" si="263"/>
        <v>0</v>
      </c>
      <c r="L4168" t="s">
        <v>27</v>
      </c>
      <c r="M4168">
        <v>1</v>
      </c>
      <c r="N4168">
        <v>1</v>
      </c>
      <c r="O4168">
        <v>1</v>
      </c>
      <c r="P4168">
        <v>1</v>
      </c>
      <c r="Q4168">
        <v>0</v>
      </c>
      <c r="R4168">
        <f>SUM(M4168:N4168:O4168:P4168:Q4168)</f>
        <v>4</v>
      </c>
      <c r="S4168" s="1">
        <v>119524</v>
      </c>
      <c r="T4168" s="1" t="str">
        <f t="shared" si="262"/>
        <v>Medium</v>
      </c>
      <c r="U4168">
        <v>3</v>
      </c>
      <c r="V4168">
        <v>2022</v>
      </c>
      <c r="W4168" t="s">
        <v>28</v>
      </c>
      <c r="X4168">
        <v>9</v>
      </c>
    </row>
    <row r="4169" spans="1:24" x14ac:dyDescent="0.3">
      <c r="A4169">
        <v>4168</v>
      </c>
      <c r="B4169" t="s">
        <v>31</v>
      </c>
      <c r="C4169" t="str">
        <f>_xlfn.XLOOKUP(B4169,Lookup_table!B:B,Lookup_table!C:C)</f>
        <v>Business</v>
      </c>
      <c r="D4169" t="s">
        <v>22</v>
      </c>
      <c r="E4169" t="s">
        <v>15</v>
      </c>
      <c r="F4169" t="s">
        <v>43</v>
      </c>
      <c r="G4169" t="s">
        <v>25</v>
      </c>
      <c r="H4169" t="str">
        <f t="shared" si="260"/>
        <v>Onsite/Hybrid</v>
      </c>
      <c r="I4169" t="s">
        <v>26</v>
      </c>
      <c r="J4169" t="str">
        <f t="shared" si="261"/>
        <v>3-6 yrs</v>
      </c>
      <c r="K4169">
        <f t="shared" ca="1" si="263"/>
        <v>5</v>
      </c>
      <c r="L4169" t="s">
        <v>19</v>
      </c>
      <c r="M4169">
        <v>0</v>
      </c>
      <c r="N4169">
        <v>0</v>
      </c>
      <c r="O4169">
        <v>1</v>
      </c>
      <c r="P4169">
        <v>1</v>
      </c>
      <c r="Q4169">
        <v>1</v>
      </c>
      <c r="R4169">
        <f>SUM(M4169:N4169:O4169:P4169:Q4169)</f>
        <v>3</v>
      </c>
      <c r="S4169" s="1">
        <v>136189</v>
      </c>
      <c r="T4169" s="1" t="str">
        <f t="shared" si="262"/>
        <v>High</v>
      </c>
      <c r="U4169">
        <v>2</v>
      </c>
      <c r="V4169">
        <v>2026</v>
      </c>
      <c r="W4169" t="s">
        <v>28</v>
      </c>
      <c r="X4169">
        <v>6</v>
      </c>
    </row>
    <row r="4170" spans="1:24" x14ac:dyDescent="0.3">
      <c r="A4170">
        <v>4169</v>
      </c>
      <c r="B4170" t="s">
        <v>41</v>
      </c>
      <c r="C4170" t="str">
        <f>_xlfn.XLOOKUP(B4170,Lookup_table!B:B,Lookup_table!C:C)</f>
        <v>Data</v>
      </c>
      <c r="D4170" t="s">
        <v>34</v>
      </c>
      <c r="E4170" t="s">
        <v>23</v>
      </c>
      <c r="F4170" t="s">
        <v>24</v>
      </c>
      <c r="G4170" t="s">
        <v>25</v>
      </c>
      <c r="H4170" t="str">
        <f t="shared" si="260"/>
        <v>Onsite/Hybrid</v>
      </c>
      <c r="I4170" t="s">
        <v>26</v>
      </c>
      <c r="J4170" t="str">
        <f t="shared" si="261"/>
        <v>3-6 yrs</v>
      </c>
      <c r="K4170">
        <f t="shared" ca="1" si="263"/>
        <v>3</v>
      </c>
      <c r="L4170" t="s">
        <v>27</v>
      </c>
      <c r="M4170">
        <v>0</v>
      </c>
      <c r="N4170">
        <v>1</v>
      </c>
      <c r="O4170">
        <v>0</v>
      </c>
      <c r="P4170">
        <v>0</v>
      </c>
      <c r="Q4170">
        <v>0</v>
      </c>
      <c r="R4170">
        <f>SUM(M4170:N4170:O4170:P4170:Q4170)</f>
        <v>1</v>
      </c>
      <c r="S4170" s="1">
        <v>76315</v>
      </c>
      <c r="T4170" s="1" t="str">
        <f t="shared" si="262"/>
        <v>Medium</v>
      </c>
      <c r="U4170">
        <v>10</v>
      </c>
      <c r="V4170">
        <v>2022</v>
      </c>
      <c r="W4170" t="s">
        <v>28</v>
      </c>
      <c r="X4170">
        <v>7</v>
      </c>
    </row>
    <row r="4171" spans="1:24" x14ac:dyDescent="0.3">
      <c r="A4171">
        <v>4170</v>
      </c>
      <c r="B4171" t="s">
        <v>41</v>
      </c>
      <c r="C4171" t="str">
        <f>_xlfn.XLOOKUP(B4171,Lookup_table!B:B,Lookup_table!C:C)</f>
        <v>Data</v>
      </c>
      <c r="D4171" t="s">
        <v>14</v>
      </c>
      <c r="E4171" t="s">
        <v>38</v>
      </c>
      <c r="F4171" t="s">
        <v>29</v>
      </c>
      <c r="G4171" t="s">
        <v>25</v>
      </c>
      <c r="H4171" t="str">
        <f t="shared" si="260"/>
        <v>Onsite/Hybrid</v>
      </c>
      <c r="I4171" t="s">
        <v>18</v>
      </c>
      <c r="J4171" t="str">
        <f t="shared" si="261"/>
        <v>7+ yrs</v>
      </c>
      <c r="K4171">
        <f t="shared" ca="1" si="263"/>
        <v>14</v>
      </c>
      <c r="L4171" t="s">
        <v>39</v>
      </c>
      <c r="M4171">
        <v>1</v>
      </c>
      <c r="N4171">
        <v>0</v>
      </c>
      <c r="O4171">
        <v>1</v>
      </c>
      <c r="P4171">
        <v>0</v>
      </c>
      <c r="Q4171">
        <v>0</v>
      </c>
      <c r="R4171">
        <f>SUM(M4171:N4171:O4171:P4171:Q4171)</f>
        <v>2</v>
      </c>
      <c r="S4171" s="1">
        <v>118926</v>
      </c>
      <c r="T4171" s="1" t="str">
        <f t="shared" si="262"/>
        <v>Medium</v>
      </c>
      <c r="U4171">
        <v>11</v>
      </c>
      <c r="V4171">
        <v>2021</v>
      </c>
      <c r="W4171" t="s">
        <v>20</v>
      </c>
      <c r="X4171">
        <v>2</v>
      </c>
    </row>
    <row r="4172" spans="1:24" x14ac:dyDescent="0.3">
      <c r="A4172">
        <v>4171</v>
      </c>
      <c r="B4172" t="s">
        <v>33</v>
      </c>
      <c r="C4172" t="str">
        <f>_xlfn.XLOOKUP(B4172,Lookup_table!B:B,Lookup_table!C:C)</f>
        <v>Data</v>
      </c>
      <c r="D4172" t="s">
        <v>34</v>
      </c>
      <c r="E4172" t="s">
        <v>38</v>
      </c>
      <c r="F4172" t="s">
        <v>29</v>
      </c>
      <c r="G4172" t="s">
        <v>17</v>
      </c>
      <c r="H4172" t="str">
        <f t="shared" si="260"/>
        <v>Remote</v>
      </c>
      <c r="I4172" t="s">
        <v>35</v>
      </c>
      <c r="J4172" t="str">
        <f t="shared" si="261"/>
        <v>0-2 yrs</v>
      </c>
      <c r="K4172">
        <f t="shared" ca="1" si="263"/>
        <v>2</v>
      </c>
      <c r="L4172" t="s">
        <v>39</v>
      </c>
      <c r="M4172">
        <v>1</v>
      </c>
      <c r="N4172">
        <v>0</v>
      </c>
      <c r="O4172">
        <v>0</v>
      </c>
      <c r="P4172">
        <v>1</v>
      </c>
      <c r="Q4172">
        <v>0</v>
      </c>
      <c r="R4172">
        <f>SUM(M4172:N4172:O4172:P4172:Q4172)</f>
        <v>2</v>
      </c>
      <c r="S4172" s="1">
        <v>67198</v>
      </c>
      <c r="T4172" s="1" t="str">
        <f t="shared" si="262"/>
        <v>Low</v>
      </c>
      <c r="U4172">
        <v>11</v>
      </c>
      <c r="V4172">
        <v>2025</v>
      </c>
      <c r="W4172" t="s">
        <v>28</v>
      </c>
      <c r="X4172">
        <v>8</v>
      </c>
    </row>
    <row r="4173" spans="1:24" x14ac:dyDescent="0.3">
      <c r="A4173">
        <v>4172</v>
      </c>
      <c r="B4173" t="s">
        <v>41</v>
      </c>
      <c r="C4173" t="str">
        <f>_xlfn.XLOOKUP(B4173,Lookup_table!B:B,Lookup_table!C:C)</f>
        <v>Data</v>
      </c>
      <c r="D4173" t="s">
        <v>14</v>
      </c>
      <c r="E4173" t="s">
        <v>38</v>
      </c>
      <c r="F4173" t="s">
        <v>24</v>
      </c>
      <c r="G4173" t="s">
        <v>25</v>
      </c>
      <c r="H4173" t="str">
        <f t="shared" si="260"/>
        <v>Onsite/Hybrid</v>
      </c>
      <c r="I4173" t="s">
        <v>18</v>
      </c>
      <c r="J4173" t="str">
        <f t="shared" si="261"/>
        <v>7+ yrs</v>
      </c>
      <c r="K4173">
        <f t="shared" ca="1" si="263"/>
        <v>10</v>
      </c>
      <c r="L4173" t="s">
        <v>39</v>
      </c>
      <c r="M4173">
        <v>1</v>
      </c>
      <c r="N4173">
        <v>0</v>
      </c>
      <c r="O4173">
        <v>0</v>
      </c>
      <c r="P4173">
        <v>0</v>
      </c>
      <c r="Q4173">
        <v>1</v>
      </c>
      <c r="R4173">
        <f>SUM(M4173:N4173:O4173:P4173:Q4173)</f>
        <v>2</v>
      </c>
      <c r="S4173" s="1">
        <v>111030</v>
      </c>
      <c r="T4173" s="1" t="str">
        <f t="shared" si="262"/>
        <v>Medium</v>
      </c>
      <c r="U4173">
        <v>11</v>
      </c>
      <c r="V4173">
        <v>2026</v>
      </c>
      <c r="W4173" t="s">
        <v>20</v>
      </c>
      <c r="X4173">
        <v>2</v>
      </c>
    </row>
    <row r="4174" spans="1:24" x14ac:dyDescent="0.3">
      <c r="A4174">
        <v>4173</v>
      </c>
      <c r="B4174" t="s">
        <v>21</v>
      </c>
      <c r="C4174" t="str">
        <f>_xlfn.XLOOKUP(B4174,Lookup_table!B:B,Lookup_table!C:C)</f>
        <v>AI</v>
      </c>
      <c r="D4174" t="s">
        <v>34</v>
      </c>
      <c r="E4174" t="s">
        <v>38</v>
      </c>
      <c r="F4174" t="s">
        <v>29</v>
      </c>
      <c r="G4174" t="s">
        <v>25</v>
      </c>
      <c r="H4174" t="str">
        <f t="shared" si="260"/>
        <v>Onsite/Hybrid</v>
      </c>
      <c r="I4174" t="s">
        <v>18</v>
      </c>
      <c r="J4174" t="str">
        <f t="shared" si="261"/>
        <v>7+ yrs</v>
      </c>
      <c r="K4174">
        <f t="shared" ca="1" si="263"/>
        <v>8</v>
      </c>
      <c r="L4174" t="s">
        <v>39</v>
      </c>
      <c r="M4174">
        <v>1</v>
      </c>
      <c r="N4174">
        <v>0</v>
      </c>
      <c r="O4174">
        <v>1</v>
      </c>
      <c r="P4174">
        <v>1</v>
      </c>
      <c r="Q4174">
        <v>1</v>
      </c>
      <c r="R4174">
        <f>SUM(M4174:N4174:O4174:P4174:Q4174)</f>
        <v>4</v>
      </c>
      <c r="S4174" s="1">
        <v>180746</v>
      </c>
      <c r="T4174" s="1" t="str">
        <f t="shared" si="262"/>
        <v>High</v>
      </c>
      <c r="U4174">
        <v>4</v>
      </c>
      <c r="V4174">
        <v>2021</v>
      </c>
      <c r="W4174" t="s">
        <v>28</v>
      </c>
      <c r="X4174">
        <v>7</v>
      </c>
    </row>
    <row r="4175" spans="1:24" x14ac:dyDescent="0.3">
      <c r="A4175">
        <v>4174</v>
      </c>
      <c r="B4175" t="s">
        <v>50</v>
      </c>
      <c r="C4175" t="str">
        <f>_xlfn.XLOOKUP(B4175,Lookup_table!B:B,Lookup_table!C:C)</f>
        <v>AI</v>
      </c>
      <c r="D4175" t="s">
        <v>34</v>
      </c>
      <c r="E4175" t="s">
        <v>42</v>
      </c>
      <c r="F4175" t="s">
        <v>43</v>
      </c>
      <c r="G4175" t="s">
        <v>17</v>
      </c>
      <c r="H4175" t="str">
        <f t="shared" si="260"/>
        <v>Remote</v>
      </c>
      <c r="I4175" t="s">
        <v>18</v>
      </c>
      <c r="J4175" t="str">
        <f t="shared" si="261"/>
        <v>7+ yrs</v>
      </c>
      <c r="K4175">
        <f t="shared" ca="1" si="263"/>
        <v>11</v>
      </c>
      <c r="L4175" t="s">
        <v>27</v>
      </c>
      <c r="M4175">
        <v>0</v>
      </c>
      <c r="N4175">
        <v>1</v>
      </c>
      <c r="O4175">
        <v>1</v>
      </c>
      <c r="P4175">
        <v>1</v>
      </c>
      <c r="Q4175">
        <v>0</v>
      </c>
      <c r="R4175">
        <f>SUM(M4175:N4175:O4175:P4175:Q4175)</f>
        <v>3</v>
      </c>
      <c r="S4175" s="1">
        <v>167366</v>
      </c>
      <c r="T4175" s="1" t="str">
        <f t="shared" si="262"/>
        <v>High</v>
      </c>
      <c r="U4175">
        <v>10</v>
      </c>
      <c r="V4175">
        <v>2026</v>
      </c>
      <c r="W4175" t="s">
        <v>28</v>
      </c>
      <c r="X4175">
        <v>9</v>
      </c>
    </row>
    <row r="4176" spans="1:24" x14ac:dyDescent="0.3">
      <c r="A4176">
        <v>4175</v>
      </c>
      <c r="B4176" t="s">
        <v>21</v>
      </c>
      <c r="C4176" t="str">
        <f>_xlfn.XLOOKUP(B4176,Lookup_table!B:B,Lookup_table!C:C)</f>
        <v>AI</v>
      </c>
      <c r="D4176" t="s">
        <v>22</v>
      </c>
      <c r="E4176" t="s">
        <v>15</v>
      </c>
      <c r="F4176" t="s">
        <v>24</v>
      </c>
      <c r="G4176" t="s">
        <v>30</v>
      </c>
      <c r="H4176" t="str">
        <f t="shared" si="260"/>
        <v>Onsite/Hybrid</v>
      </c>
      <c r="I4176" t="s">
        <v>18</v>
      </c>
      <c r="J4176" t="str">
        <f t="shared" si="261"/>
        <v>7+ yrs</v>
      </c>
      <c r="K4176">
        <f t="shared" ca="1" si="263"/>
        <v>14</v>
      </c>
      <c r="L4176" t="s">
        <v>19</v>
      </c>
      <c r="M4176">
        <v>0</v>
      </c>
      <c r="N4176">
        <v>0</v>
      </c>
      <c r="O4176">
        <v>1</v>
      </c>
      <c r="P4176">
        <v>0</v>
      </c>
      <c r="Q4176">
        <v>0</v>
      </c>
      <c r="R4176">
        <f>SUM(M4176:N4176:O4176:P4176:Q4176)</f>
        <v>1</v>
      </c>
      <c r="S4176" s="1">
        <v>170521</v>
      </c>
      <c r="T4176" s="1" t="str">
        <f t="shared" si="262"/>
        <v>High</v>
      </c>
      <c r="U4176">
        <v>3</v>
      </c>
      <c r="V4176">
        <v>2022</v>
      </c>
      <c r="W4176" t="s">
        <v>20</v>
      </c>
      <c r="X4176">
        <v>1</v>
      </c>
    </row>
    <row r="4177" spans="1:24" x14ac:dyDescent="0.3">
      <c r="A4177">
        <v>4176</v>
      </c>
      <c r="B4177" t="s">
        <v>36</v>
      </c>
      <c r="C4177" t="str">
        <f>_xlfn.XLOOKUP(B4177,Lookup_table!B:B,Lookup_table!C:C)</f>
        <v>Data</v>
      </c>
      <c r="D4177" t="s">
        <v>34</v>
      </c>
      <c r="E4177" t="s">
        <v>15</v>
      </c>
      <c r="F4177" t="s">
        <v>43</v>
      </c>
      <c r="G4177" t="s">
        <v>30</v>
      </c>
      <c r="H4177" t="str">
        <f t="shared" si="260"/>
        <v>Onsite/Hybrid</v>
      </c>
      <c r="I4177" t="s">
        <v>35</v>
      </c>
      <c r="J4177" t="str">
        <f t="shared" si="261"/>
        <v>0-2 yrs</v>
      </c>
      <c r="K4177">
        <f t="shared" ca="1" si="263"/>
        <v>0</v>
      </c>
      <c r="L4177" t="s">
        <v>39</v>
      </c>
      <c r="M4177">
        <v>1</v>
      </c>
      <c r="N4177">
        <v>1</v>
      </c>
      <c r="O4177">
        <v>1</v>
      </c>
      <c r="P4177">
        <v>0</v>
      </c>
      <c r="Q4177">
        <v>1</v>
      </c>
      <c r="R4177">
        <f>SUM(M4177:N4177:O4177:P4177:Q4177)</f>
        <v>4</v>
      </c>
      <c r="S4177" s="1">
        <v>70407</v>
      </c>
      <c r="T4177" s="1" t="str">
        <f t="shared" si="262"/>
        <v>Medium</v>
      </c>
      <c r="U4177">
        <v>12</v>
      </c>
      <c r="V4177">
        <v>2020</v>
      </c>
      <c r="W4177" t="s">
        <v>34</v>
      </c>
      <c r="X4177">
        <v>5</v>
      </c>
    </row>
    <row r="4178" spans="1:24" x14ac:dyDescent="0.3">
      <c r="A4178">
        <v>4177</v>
      </c>
      <c r="B4178" t="s">
        <v>21</v>
      </c>
      <c r="C4178" t="str">
        <f>_xlfn.XLOOKUP(B4178,Lookup_table!B:B,Lookup_table!C:C)</f>
        <v>AI</v>
      </c>
      <c r="D4178" t="s">
        <v>37</v>
      </c>
      <c r="E4178" t="s">
        <v>40</v>
      </c>
      <c r="F4178" t="s">
        <v>24</v>
      </c>
      <c r="G4178" t="s">
        <v>25</v>
      </c>
      <c r="H4178" t="str">
        <f t="shared" si="260"/>
        <v>Onsite/Hybrid</v>
      </c>
      <c r="I4178" t="s">
        <v>18</v>
      </c>
      <c r="J4178" t="str">
        <f t="shared" si="261"/>
        <v>7+ yrs</v>
      </c>
      <c r="K4178">
        <f t="shared" ca="1" si="263"/>
        <v>11</v>
      </c>
      <c r="L4178" t="s">
        <v>27</v>
      </c>
      <c r="M4178">
        <v>0</v>
      </c>
      <c r="N4178">
        <v>0</v>
      </c>
      <c r="O4178">
        <v>0</v>
      </c>
      <c r="P4178">
        <v>0</v>
      </c>
      <c r="Q4178">
        <v>1</v>
      </c>
      <c r="R4178">
        <f>SUM(M4178:N4178:O4178:P4178:Q4178)</f>
        <v>1</v>
      </c>
      <c r="S4178" s="1">
        <v>149756</v>
      </c>
      <c r="T4178" s="1" t="str">
        <f t="shared" si="262"/>
        <v>High</v>
      </c>
      <c r="U4178">
        <v>11</v>
      </c>
      <c r="V4178">
        <v>2024</v>
      </c>
      <c r="W4178" t="s">
        <v>20</v>
      </c>
      <c r="X4178">
        <v>5</v>
      </c>
    </row>
    <row r="4179" spans="1:24" x14ac:dyDescent="0.3">
      <c r="A4179">
        <v>4178</v>
      </c>
      <c r="B4179" t="s">
        <v>33</v>
      </c>
      <c r="C4179" t="str">
        <f>_xlfn.XLOOKUP(B4179,Lookup_table!B:B,Lookup_table!C:C)</f>
        <v>Data</v>
      </c>
      <c r="D4179" t="s">
        <v>22</v>
      </c>
      <c r="E4179" t="s">
        <v>40</v>
      </c>
      <c r="F4179" t="s">
        <v>51</v>
      </c>
      <c r="G4179" t="s">
        <v>30</v>
      </c>
      <c r="H4179" t="str">
        <f t="shared" si="260"/>
        <v>Onsite/Hybrid</v>
      </c>
      <c r="I4179" t="s">
        <v>35</v>
      </c>
      <c r="J4179" t="str">
        <f t="shared" si="261"/>
        <v>0-2 yrs</v>
      </c>
      <c r="K4179">
        <f t="shared" ca="1" si="263"/>
        <v>2</v>
      </c>
      <c r="L4179" t="s">
        <v>19</v>
      </c>
      <c r="M4179">
        <v>1</v>
      </c>
      <c r="N4179">
        <v>0</v>
      </c>
      <c r="O4179">
        <v>1</v>
      </c>
      <c r="P4179">
        <v>1</v>
      </c>
      <c r="Q4179">
        <v>0</v>
      </c>
      <c r="R4179">
        <f>SUM(M4179:N4179:O4179:P4179:Q4179)</f>
        <v>3</v>
      </c>
      <c r="S4179" s="1">
        <v>98821</v>
      </c>
      <c r="T4179" s="1" t="str">
        <f t="shared" si="262"/>
        <v>Medium</v>
      </c>
      <c r="U4179">
        <v>1</v>
      </c>
      <c r="V4179">
        <v>2024</v>
      </c>
      <c r="W4179" t="s">
        <v>28</v>
      </c>
      <c r="X4179">
        <v>7</v>
      </c>
    </row>
    <row r="4180" spans="1:24" x14ac:dyDescent="0.3">
      <c r="A4180">
        <v>4179</v>
      </c>
      <c r="B4180" t="s">
        <v>50</v>
      </c>
      <c r="C4180" t="str">
        <f>_xlfn.XLOOKUP(B4180,Lookup_table!B:B,Lookup_table!C:C)</f>
        <v>AI</v>
      </c>
      <c r="D4180" t="s">
        <v>14</v>
      </c>
      <c r="E4180" t="s">
        <v>23</v>
      </c>
      <c r="F4180" t="s">
        <v>51</v>
      </c>
      <c r="G4180" t="s">
        <v>25</v>
      </c>
      <c r="H4180" t="str">
        <f t="shared" si="260"/>
        <v>Onsite/Hybrid</v>
      </c>
      <c r="I4180" t="s">
        <v>18</v>
      </c>
      <c r="J4180" t="str">
        <f t="shared" si="261"/>
        <v>7+ yrs</v>
      </c>
      <c r="K4180">
        <f t="shared" ca="1" si="263"/>
        <v>15</v>
      </c>
      <c r="L4180" t="s">
        <v>39</v>
      </c>
      <c r="M4180">
        <v>0</v>
      </c>
      <c r="N4180">
        <v>0</v>
      </c>
      <c r="O4180">
        <v>1</v>
      </c>
      <c r="P4180">
        <v>0</v>
      </c>
      <c r="Q4180">
        <v>1</v>
      </c>
      <c r="R4180">
        <f>SUM(M4180:N4180:O4180:P4180:Q4180)</f>
        <v>2</v>
      </c>
      <c r="S4180" s="1">
        <v>162127</v>
      </c>
      <c r="T4180" s="1" t="str">
        <f t="shared" si="262"/>
        <v>High</v>
      </c>
      <c r="U4180">
        <v>2</v>
      </c>
      <c r="V4180">
        <v>2022</v>
      </c>
      <c r="W4180" t="s">
        <v>28</v>
      </c>
      <c r="X4180">
        <v>7</v>
      </c>
    </row>
    <row r="4181" spans="1:24" x14ac:dyDescent="0.3">
      <c r="A4181">
        <v>4180</v>
      </c>
      <c r="B4181" t="s">
        <v>33</v>
      </c>
      <c r="C4181" t="str">
        <f>_xlfn.XLOOKUP(B4181,Lookup_table!B:B,Lookup_table!C:C)</f>
        <v>Data</v>
      </c>
      <c r="D4181" t="s">
        <v>14</v>
      </c>
      <c r="E4181" t="s">
        <v>38</v>
      </c>
      <c r="F4181" t="s">
        <v>51</v>
      </c>
      <c r="G4181" t="s">
        <v>25</v>
      </c>
      <c r="H4181" t="str">
        <f t="shared" si="260"/>
        <v>Onsite/Hybrid</v>
      </c>
      <c r="I4181" t="s">
        <v>18</v>
      </c>
      <c r="J4181" t="str">
        <f t="shared" si="261"/>
        <v>7+ yrs</v>
      </c>
      <c r="K4181">
        <f t="shared" ca="1" si="263"/>
        <v>14</v>
      </c>
      <c r="L4181" t="s">
        <v>39</v>
      </c>
      <c r="M4181">
        <v>1</v>
      </c>
      <c r="N4181">
        <v>1</v>
      </c>
      <c r="O4181">
        <v>0</v>
      </c>
      <c r="P4181">
        <v>1</v>
      </c>
      <c r="Q4181">
        <v>0</v>
      </c>
      <c r="R4181">
        <f>SUM(M4181:N4181:O4181:P4181:Q4181)</f>
        <v>3</v>
      </c>
      <c r="S4181" s="1">
        <v>110415</v>
      </c>
      <c r="T4181" s="1" t="str">
        <f t="shared" si="262"/>
        <v>Medium</v>
      </c>
      <c r="U4181">
        <v>4</v>
      </c>
      <c r="V4181">
        <v>2023</v>
      </c>
      <c r="W4181" t="s">
        <v>28</v>
      </c>
      <c r="X4181">
        <v>9</v>
      </c>
    </row>
    <row r="4182" spans="1:24" x14ac:dyDescent="0.3">
      <c r="A4182">
        <v>4181</v>
      </c>
      <c r="B4182" t="s">
        <v>36</v>
      </c>
      <c r="C4182" t="str">
        <f>_xlfn.XLOOKUP(B4182,Lookup_table!B:B,Lookup_table!C:C)</f>
        <v>Data</v>
      </c>
      <c r="D4182" t="s">
        <v>34</v>
      </c>
      <c r="E4182" t="s">
        <v>40</v>
      </c>
      <c r="F4182" t="s">
        <v>52</v>
      </c>
      <c r="G4182" t="s">
        <v>17</v>
      </c>
      <c r="H4182" t="str">
        <f t="shared" si="260"/>
        <v>Remote</v>
      </c>
      <c r="I4182" t="s">
        <v>26</v>
      </c>
      <c r="J4182" t="str">
        <f t="shared" si="261"/>
        <v>3-6 yrs</v>
      </c>
      <c r="K4182">
        <f t="shared" ca="1" si="263"/>
        <v>5</v>
      </c>
      <c r="L4182" t="s">
        <v>27</v>
      </c>
      <c r="M4182">
        <v>1</v>
      </c>
      <c r="N4182">
        <v>0</v>
      </c>
      <c r="O4182">
        <v>0</v>
      </c>
      <c r="P4182">
        <v>0</v>
      </c>
      <c r="Q4182">
        <v>1</v>
      </c>
      <c r="R4182">
        <f>SUM(M4182:N4182:O4182:P4182:Q4182)</f>
        <v>2</v>
      </c>
      <c r="S4182" s="1">
        <v>82393</v>
      </c>
      <c r="T4182" s="1" t="str">
        <f t="shared" si="262"/>
        <v>Medium</v>
      </c>
      <c r="U4182">
        <v>1</v>
      </c>
      <c r="V4182">
        <v>2026</v>
      </c>
      <c r="W4182" t="s">
        <v>28</v>
      </c>
      <c r="X4182">
        <v>7</v>
      </c>
    </row>
    <row r="4183" spans="1:24" x14ac:dyDescent="0.3">
      <c r="A4183">
        <v>4182</v>
      </c>
      <c r="B4183" t="s">
        <v>31</v>
      </c>
      <c r="C4183" t="str">
        <f>_xlfn.XLOOKUP(B4183,Lookup_table!B:B,Lookup_table!C:C)</f>
        <v>Business</v>
      </c>
      <c r="D4183" t="s">
        <v>14</v>
      </c>
      <c r="E4183" t="s">
        <v>38</v>
      </c>
      <c r="F4183" t="s">
        <v>52</v>
      </c>
      <c r="G4183" t="s">
        <v>25</v>
      </c>
      <c r="H4183" t="str">
        <f t="shared" si="260"/>
        <v>Onsite/Hybrid</v>
      </c>
      <c r="I4183" t="s">
        <v>18</v>
      </c>
      <c r="J4183" t="str">
        <f t="shared" si="261"/>
        <v>7+ yrs</v>
      </c>
      <c r="K4183">
        <f t="shared" ca="1" si="263"/>
        <v>15</v>
      </c>
      <c r="L4183" t="s">
        <v>27</v>
      </c>
      <c r="M4183">
        <v>1</v>
      </c>
      <c r="N4183">
        <v>1</v>
      </c>
      <c r="O4183">
        <v>0</v>
      </c>
      <c r="P4183">
        <v>1</v>
      </c>
      <c r="Q4183">
        <v>1</v>
      </c>
      <c r="R4183">
        <f>SUM(M4183:N4183:O4183:P4183:Q4183)</f>
        <v>4</v>
      </c>
      <c r="S4183" s="1">
        <v>123904</v>
      </c>
      <c r="T4183" s="1" t="str">
        <f t="shared" si="262"/>
        <v>High</v>
      </c>
      <c r="U4183">
        <v>8</v>
      </c>
      <c r="V4183">
        <v>2024</v>
      </c>
      <c r="W4183" t="s">
        <v>20</v>
      </c>
      <c r="X4183">
        <v>4</v>
      </c>
    </row>
    <row r="4184" spans="1:24" x14ac:dyDescent="0.3">
      <c r="A4184">
        <v>4183</v>
      </c>
      <c r="B4184" t="s">
        <v>50</v>
      </c>
      <c r="C4184" t="str">
        <f>_xlfn.XLOOKUP(B4184,Lookup_table!B:B,Lookup_table!C:C)</f>
        <v>AI</v>
      </c>
      <c r="D4184" t="s">
        <v>22</v>
      </c>
      <c r="E4184" t="s">
        <v>40</v>
      </c>
      <c r="F4184" t="s">
        <v>43</v>
      </c>
      <c r="G4184" t="s">
        <v>30</v>
      </c>
      <c r="H4184" t="str">
        <f t="shared" si="260"/>
        <v>Onsite/Hybrid</v>
      </c>
      <c r="I4184" t="s">
        <v>26</v>
      </c>
      <c r="J4184" t="str">
        <f t="shared" si="261"/>
        <v>3-6 yrs</v>
      </c>
      <c r="K4184">
        <f t="shared" ca="1" si="263"/>
        <v>3</v>
      </c>
      <c r="L4184" t="s">
        <v>27</v>
      </c>
      <c r="M4184">
        <v>0</v>
      </c>
      <c r="N4184">
        <v>1</v>
      </c>
      <c r="O4184">
        <v>1</v>
      </c>
      <c r="P4184">
        <v>0</v>
      </c>
      <c r="Q4184">
        <v>1</v>
      </c>
      <c r="R4184">
        <f>SUM(M4184:N4184:O4184:P4184:Q4184)</f>
        <v>3</v>
      </c>
      <c r="S4184" s="1">
        <v>162410</v>
      </c>
      <c r="T4184" s="1" t="str">
        <f t="shared" si="262"/>
        <v>High</v>
      </c>
      <c r="U4184">
        <v>1</v>
      </c>
      <c r="V4184">
        <v>2022</v>
      </c>
      <c r="W4184" t="s">
        <v>34</v>
      </c>
      <c r="X4184">
        <v>5</v>
      </c>
    </row>
    <row r="4185" spans="1:24" x14ac:dyDescent="0.3">
      <c r="A4185">
        <v>4184</v>
      </c>
      <c r="B4185" t="s">
        <v>31</v>
      </c>
      <c r="C4185" t="str">
        <f>_xlfn.XLOOKUP(B4185,Lookup_table!B:B,Lookup_table!C:C)</f>
        <v>Business</v>
      </c>
      <c r="D4185" t="s">
        <v>37</v>
      </c>
      <c r="E4185" t="s">
        <v>38</v>
      </c>
      <c r="F4185" t="s">
        <v>16</v>
      </c>
      <c r="G4185" t="s">
        <v>30</v>
      </c>
      <c r="H4185" t="str">
        <f t="shared" si="260"/>
        <v>Onsite/Hybrid</v>
      </c>
      <c r="I4185" t="s">
        <v>35</v>
      </c>
      <c r="J4185" t="str">
        <f t="shared" si="261"/>
        <v>0-2 yrs</v>
      </c>
      <c r="K4185">
        <f t="shared" ca="1" si="263"/>
        <v>2</v>
      </c>
      <c r="L4185" t="s">
        <v>27</v>
      </c>
      <c r="M4185">
        <v>0</v>
      </c>
      <c r="N4185">
        <v>0</v>
      </c>
      <c r="O4185">
        <v>1</v>
      </c>
      <c r="P4185">
        <v>0</v>
      </c>
      <c r="Q4185">
        <v>1</v>
      </c>
      <c r="R4185">
        <f>SUM(M4185:N4185:O4185:P4185:Q4185)</f>
        <v>2</v>
      </c>
      <c r="S4185" s="1">
        <v>76978</v>
      </c>
      <c r="T4185" s="1" t="str">
        <f t="shared" si="262"/>
        <v>Medium</v>
      </c>
      <c r="U4185">
        <v>5</v>
      </c>
      <c r="V4185">
        <v>2026</v>
      </c>
      <c r="W4185" t="s">
        <v>34</v>
      </c>
      <c r="X4185">
        <v>1</v>
      </c>
    </row>
    <row r="4186" spans="1:24" x14ac:dyDescent="0.3">
      <c r="A4186">
        <v>4185</v>
      </c>
      <c r="B4186" t="s">
        <v>50</v>
      </c>
      <c r="C4186" t="str">
        <f>_xlfn.XLOOKUP(B4186,Lookup_table!B:B,Lookup_table!C:C)</f>
        <v>AI</v>
      </c>
      <c r="D4186" t="s">
        <v>14</v>
      </c>
      <c r="E4186" t="s">
        <v>42</v>
      </c>
      <c r="F4186" t="s">
        <v>51</v>
      </c>
      <c r="G4186" t="s">
        <v>30</v>
      </c>
      <c r="H4186" t="str">
        <f t="shared" si="260"/>
        <v>Onsite/Hybrid</v>
      </c>
      <c r="I4186" t="s">
        <v>26</v>
      </c>
      <c r="J4186" t="str">
        <f t="shared" si="261"/>
        <v>3-6 yrs</v>
      </c>
      <c r="K4186">
        <f t="shared" ca="1" si="263"/>
        <v>6</v>
      </c>
      <c r="L4186" t="s">
        <v>39</v>
      </c>
      <c r="M4186">
        <v>1</v>
      </c>
      <c r="N4186">
        <v>0</v>
      </c>
      <c r="O4186">
        <v>1</v>
      </c>
      <c r="P4186">
        <v>1</v>
      </c>
      <c r="Q4186">
        <v>0</v>
      </c>
      <c r="R4186">
        <f>SUM(M4186:N4186:O4186:P4186:Q4186)</f>
        <v>3</v>
      </c>
      <c r="S4186" s="1">
        <v>143114</v>
      </c>
      <c r="T4186" s="1" t="str">
        <f t="shared" si="262"/>
        <v>High</v>
      </c>
      <c r="U4186">
        <v>7</v>
      </c>
      <c r="V4186">
        <v>2025</v>
      </c>
      <c r="W4186" t="s">
        <v>28</v>
      </c>
      <c r="X4186">
        <v>2</v>
      </c>
    </row>
    <row r="4187" spans="1:24" x14ac:dyDescent="0.3">
      <c r="A4187">
        <v>4186</v>
      </c>
      <c r="B4187" t="s">
        <v>41</v>
      </c>
      <c r="C4187" t="str">
        <f>_xlfn.XLOOKUP(B4187,Lookup_table!B:B,Lookup_table!C:C)</f>
        <v>Data</v>
      </c>
      <c r="D4187" t="s">
        <v>22</v>
      </c>
      <c r="E4187" t="s">
        <v>40</v>
      </c>
      <c r="F4187" t="s">
        <v>51</v>
      </c>
      <c r="G4187" t="s">
        <v>25</v>
      </c>
      <c r="H4187" t="str">
        <f t="shared" si="260"/>
        <v>Onsite/Hybrid</v>
      </c>
      <c r="I4187" t="s">
        <v>18</v>
      </c>
      <c r="J4187" t="str">
        <f t="shared" si="261"/>
        <v>7+ yrs</v>
      </c>
      <c r="K4187">
        <f t="shared" ca="1" si="263"/>
        <v>13</v>
      </c>
      <c r="L4187" t="s">
        <v>19</v>
      </c>
      <c r="M4187">
        <v>0</v>
      </c>
      <c r="N4187">
        <v>1</v>
      </c>
      <c r="O4187">
        <v>1</v>
      </c>
      <c r="P4187">
        <v>0</v>
      </c>
      <c r="Q4187">
        <v>1</v>
      </c>
      <c r="R4187">
        <f>SUM(M4187:N4187:O4187:P4187:Q4187)</f>
        <v>3</v>
      </c>
      <c r="S4187" s="1">
        <v>147408</v>
      </c>
      <c r="T4187" s="1" t="str">
        <f t="shared" si="262"/>
        <v>High</v>
      </c>
      <c r="U4187">
        <v>2</v>
      </c>
      <c r="V4187">
        <v>2022</v>
      </c>
      <c r="W4187" t="s">
        <v>28</v>
      </c>
      <c r="X4187">
        <v>9</v>
      </c>
    </row>
    <row r="4188" spans="1:24" x14ac:dyDescent="0.3">
      <c r="A4188">
        <v>4187</v>
      </c>
      <c r="B4188" t="s">
        <v>21</v>
      </c>
      <c r="C4188" t="str">
        <f>_xlfn.XLOOKUP(B4188,Lookup_table!B:B,Lookup_table!C:C)</f>
        <v>AI</v>
      </c>
      <c r="D4188" t="s">
        <v>34</v>
      </c>
      <c r="E4188" t="s">
        <v>38</v>
      </c>
      <c r="F4188" t="s">
        <v>29</v>
      </c>
      <c r="G4188" t="s">
        <v>25</v>
      </c>
      <c r="H4188" t="str">
        <f t="shared" si="260"/>
        <v>Onsite/Hybrid</v>
      </c>
      <c r="I4188" t="s">
        <v>18</v>
      </c>
      <c r="J4188" t="str">
        <f t="shared" si="261"/>
        <v>7+ yrs</v>
      </c>
      <c r="K4188">
        <f t="shared" ca="1" si="263"/>
        <v>10</v>
      </c>
      <c r="L4188" t="s">
        <v>27</v>
      </c>
      <c r="M4188">
        <v>1</v>
      </c>
      <c r="N4188">
        <v>0</v>
      </c>
      <c r="O4188">
        <v>0</v>
      </c>
      <c r="P4188">
        <v>1</v>
      </c>
      <c r="Q4188">
        <v>1</v>
      </c>
      <c r="R4188">
        <f>SUM(M4188:N4188:O4188:P4188:Q4188)</f>
        <v>3</v>
      </c>
      <c r="S4188" s="1">
        <v>162662</v>
      </c>
      <c r="T4188" s="1" t="str">
        <f t="shared" si="262"/>
        <v>High</v>
      </c>
      <c r="U4188">
        <v>3</v>
      </c>
      <c r="V4188">
        <v>2026</v>
      </c>
      <c r="W4188" t="s">
        <v>20</v>
      </c>
      <c r="X4188">
        <v>4</v>
      </c>
    </row>
    <row r="4189" spans="1:24" x14ac:dyDescent="0.3">
      <c r="A4189">
        <v>4188</v>
      </c>
      <c r="B4189" t="s">
        <v>21</v>
      </c>
      <c r="C4189" t="str">
        <f>_xlfn.XLOOKUP(B4189,Lookup_table!B:B,Lookup_table!C:C)</f>
        <v>AI</v>
      </c>
      <c r="D4189" t="s">
        <v>14</v>
      </c>
      <c r="E4189" t="s">
        <v>32</v>
      </c>
      <c r="F4189" t="s">
        <v>16</v>
      </c>
      <c r="G4189" t="s">
        <v>30</v>
      </c>
      <c r="H4189" t="str">
        <f t="shared" si="260"/>
        <v>Onsite/Hybrid</v>
      </c>
      <c r="I4189" t="s">
        <v>18</v>
      </c>
      <c r="J4189" t="str">
        <f t="shared" si="261"/>
        <v>7+ yrs</v>
      </c>
      <c r="K4189">
        <f t="shared" ca="1" si="263"/>
        <v>7</v>
      </c>
      <c r="L4189" t="s">
        <v>19</v>
      </c>
      <c r="M4189">
        <v>0</v>
      </c>
      <c r="N4189">
        <v>0</v>
      </c>
      <c r="O4189">
        <v>1</v>
      </c>
      <c r="P4189">
        <v>0</v>
      </c>
      <c r="Q4189">
        <v>0</v>
      </c>
      <c r="R4189">
        <f>SUM(M4189:N4189:O4189:P4189:Q4189)</f>
        <v>1</v>
      </c>
      <c r="S4189" s="1">
        <v>156726</v>
      </c>
      <c r="T4189" s="1" t="str">
        <f t="shared" si="262"/>
        <v>High</v>
      </c>
      <c r="U4189">
        <v>4</v>
      </c>
      <c r="V4189">
        <v>2022</v>
      </c>
      <c r="W4189" t="s">
        <v>20</v>
      </c>
      <c r="X4189">
        <v>2</v>
      </c>
    </row>
    <row r="4190" spans="1:24" x14ac:dyDescent="0.3">
      <c r="A4190">
        <v>4189</v>
      </c>
      <c r="B4190" t="s">
        <v>36</v>
      </c>
      <c r="C4190" t="str">
        <f>_xlfn.XLOOKUP(B4190,Lookup_table!B:B,Lookup_table!C:C)</f>
        <v>Data</v>
      </c>
      <c r="D4190" t="s">
        <v>34</v>
      </c>
      <c r="E4190" t="s">
        <v>15</v>
      </c>
      <c r="F4190" t="s">
        <v>51</v>
      </c>
      <c r="G4190" t="s">
        <v>25</v>
      </c>
      <c r="H4190" t="str">
        <f t="shared" si="260"/>
        <v>Onsite/Hybrid</v>
      </c>
      <c r="I4190" t="s">
        <v>35</v>
      </c>
      <c r="J4190" t="str">
        <f t="shared" si="261"/>
        <v>0-2 yrs</v>
      </c>
      <c r="K4190">
        <f t="shared" ca="1" si="263"/>
        <v>2</v>
      </c>
      <c r="L4190" t="s">
        <v>27</v>
      </c>
      <c r="M4190">
        <v>1</v>
      </c>
      <c r="N4190">
        <v>1</v>
      </c>
      <c r="O4190">
        <v>1</v>
      </c>
      <c r="P4190">
        <v>1</v>
      </c>
      <c r="Q4190">
        <v>0</v>
      </c>
      <c r="R4190">
        <f>SUM(M4190:N4190:O4190:P4190:Q4190)</f>
        <v>4</v>
      </c>
      <c r="S4190" s="1">
        <v>78948</v>
      </c>
      <c r="T4190" s="1" t="str">
        <f t="shared" si="262"/>
        <v>Medium</v>
      </c>
      <c r="U4190">
        <v>12</v>
      </c>
      <c r="V4190">
        <v>2020</v>
      </c>
      <c r="W4190" t="s">
        <v>28</v>
      </c>
      <c r="X4190">
        <v>3</v>
      </c>
    </row>
    <row r="4191" spans="1:24" x14ac:dyDescent="0.3">
      <c r="A4191">
        <v>4190</v>
      </c>
      <c r="B4191" t="s">
        <v>36</v>
      </c>
      <c r="C4191" t="str">
        <f>_xlfn.XLOOKUP(B4191,Lookup_table!B:B,Lookup_table!C:C)</f>
        <v>Data</v>
      </c>
      <c r="D4191" t="s">
        <v>34</v>
      </c>
      <c r="E4191" t="s">
        <v>42</v>
      </c>
      <c r="F4191" t="s">
        <v>43</v>
      </c>
      <c r="G4191" t="s">
        <v>17</v>
      </c>
      <c r="H4191" t="str">
        <f t="shared" si="260"/>
        <v>Remote</v>
      </c>
      <c r="I4191" t="s">
        <v>26</v>
      </c>
      <c r="J4191" t="str">
        <f t="shared" si="261"/>
        <v>3-6 yrs</v>
      </c>
      <c r="K4191">
        <f t="shared" ca="1" si="263"/>
        <v>5</v>
      </c>
      <c r="L4191" t="s">
        <v>19</v>
      </c>
      <c r="M4191">
        <v>1</v>
      </c>
      <c r="N4191">
        <v>0</v>
      </c>
      <c r="O4191">
        <v>0</v>
      </c>
      <c r="P4191">
        <v>0</v>
      </c>
      <c r="Q4191">
        <v>0</v>
      </c>
      <c r="R4191">
        <f>SUM(M4191:N4191:O4191:P4191:Q4191)</f>
        <v>1</v>
      </c>
      <c r="S4191" s="1">
        <v>73134</v>
      </c>
      <c r="T4191" s="1" t="str">
        <f t="shared" si="262"/>
        <v>Medium</v>
      </c>
      <c r="U4191">
        <v>5</v>
      </c>
      <c r="V4191">
        <v>2023</v>
      </c>
      <c r="W4191" t="s">
        <v>28</v>
      </c>
      <c r="X4191">
        <v>7</v>
      </c>
    </row>
    <row r="4192" spans="1:24" x14ac:dyDescent="0.3">
      <c r="A4192">
        <v>4191</v>
      </c>
      <c r="B4192" t="s">
        <v>21</v>
      </c>
      <c r="C4192" t="str">
        <f>_xlfn.XLOOKUP(B4192,Lookup_table!B:B,Lookup_table!C:C)</f>
        <v>AI</v>
      </c>
      <c r="D4192" t="s">
        <v>37</v>
      </c>
      <c r="E4192" t="s">
        <v>32</v>
      </c>
      <c r="F4192" t="s">
        <v>52</v>
      </c>
      <c r="G4192" t="s">
        <v>30</v>
      </c>
      <c r="H4192" t="str">
        <f t="shared" si="260"/>
        <v>Onsite/Hybrid</v>
      </c>
      <c r="I4192" t="s">
        <v>18</v>
      </c>
      <c r="J4192" t="str">
        <f t="shared" si="261"/>
        <v>7+ yrs</v>
      </c>
      <c r="K4192">
        <f t="shared" ca="1" si="263"/>
        <v>14</v>
      </c>
      <c r="L4192" t="s">
        <v>39</v>
      </c>
      <c r="M4192">
        <v>1</v>
      </c>
      <c r="N4192">
        <v>1</v>
      </c>
      <c r="O4192">
        <v>1</v>
      </c>
      <c r="P4192">
        <v>0</v>
      </c>
      <c r="Q4192">
        <v>0</v>
      </c>
      <c r="R4192">
        <f>SUM(M4192:N4192:O4192:P4192:Q4192)</f>
        <v>3</v>
      </c>
      <c r="S4192" s="1">
        <v>157557</v>
      </c>
      <c r="T4192" s="1" t="str">
        <f t="shared" si="262"/>
        <v>High</v>
      </c>
      <c r="U4192">
        <v>5</v>
      </c>
      <c r="V4192">
        <v>2022</v>
      </c>
      <c r="W4192" t="s">
        <v>34</v>
      </c>
      <c r="X4192">
        <v>2</v>
      </c>
    </row>
    <row r="4193" spans="1:24" x14ac:dyDescent="0.3">
      <c r="A4193">
        <v>4192</v>
      </c>
      <c r="B4193" t="s">
        <v>31</v>
      </c>
      <c r="C4193" t="str">
        <f>_xlfn.XLOOKUP(B4193,Lookup_table!B:B,Lookup_table!C:C)</f>
        <v>Business</v>
      </c>
      <c r="D4193" t="s">
        <v>34</v>
      </c>
      <c r="E4193" t="s">
        <v>23</v>
      </c>
      <c r="F4193" t="s">
        <v>43</v>
      </c>
      <c r="G4193" t="s">
        <v>17</v>
      </c>
      <c r="H4193" t="str">
        <f t="shared" si="260"/>
        <v>Remote</v>
      </c>
      <c r="I4193" t="s">
        <v>35</v>
      </c>
      <c r="J4193" t="str">
        <f t="shared" si="261"/>
        <v>0-2 yrs</v>
      </c>
      <c r="K4193">
        <f t="shared" ca="1" si="263"/>
        <v>0</v>
      </c>
      <c r="L4193" t="s">
        <v>39</v>
      </c>
      <c r="M4193">
        <v>0</v>
      </c>
      <c r="N4193">
        <v>0</v>
      </c>
      <c r="O4193">
        <v>0</v>
      </c>
      <c r="P4193">
        <v>1</v>
      </c>
      <c r="Q4193">
        <v>0</v>
      </c>
      <c r="R4193">
        <f>SUM(M4193:N4193:O4193:P4193:Q4193)</f>
        <v>1</v>
      </c>
      <c r="S4193" s="1">
        <v>62794</v>
      </c>
      <c r="T4193" s="1" t="str">
        <f t="shared" si="262"/>
        <v>Low</v>
      </c>
      <c r="U4193">
        <v>1</v>
      </c>
      <c r="V4193">
        <v>2023</v>
      </c>
      <c r="W4193" t="s">
        <v>28</v>
      </c>
      <c r="X4193">
        <v>8</v>
      </c>
    </row>
    <row r="4194" spans="1:24" x14ac:dyDescent="0.3">
      <c r="A4194">
        <v>4193</v>
      </c>
      <c r="B4194" t="s">
        <v>36</v>
      </c>
      <c r="C4194" t="str">
        <f>_xlfn.XLOOKUP(B4194,Lookup_table!B:B,Lookup_table!C:C)</f>
        <v>Data</v>
      </c>
      <c r="D4194" t="s">
        <v>14</v>
      </c>
      <c r="E4194" t="s">
        <v>15</v>
      </c>
      <c r="F4194" t="s">
        <v>16</v>
      </c>
      <c r="G4194" t="s">
        <v>30</v>
      </c>
      <c r="H4194" t="str">
        <f t="shared" si="260"/>
        <v>Onsite/Hybrid</v>
      </c>
      <c r="I4194" t="s">
        <v>18</v>
      </c>
      <c r="J4194" t="str">
        <f t="shared" si="261"/>
        <v>7+ yrs</v>
      </c>
      <c r="K4194">
        <f t="shared" ca="1" si="263"/>
        <v>13</v>
      </c>
      <c r="L4194" t="s">
        <v>19</v>
      </c>
      <c r="M4194">
        <v>0</v>
      </c>
      <c r="N4194">
        <v>0</v>
      </c>
      <c r="O4194">
        <v>1</v>
      </c>
      <c r="P4194">
        <v>1</v>
      </c>
      <c r="Q4194">
        <v>0</v>
      </c>
      <c r="R4194">
        <f>SUM(M4194:N4194:O4194:P4194:Q4194)</f>
        <v>2</v>
      </c>
      <c r="S4194" s="1">
        <v>130888</v>
      </c>
      <c r="T4194" s="1" t="str">
        <f t="shared" si="262"/>
        <v>High</v>
      </c>
      <c r="U4194">
        <v>9</v>
      </c>
      <c r="V4194">
        <v>2026</v>
      </c>
      <c r="W4194" t="s">
        <v>28</v>
      </c>
      <c r="X4194">
        <v>7</v>
      </c>
    </row>
    <row r="4195" spans="1:24" x14ac:dyDescent="0.3">
      <c r="A4195">
        <v>4194</v>
      </c>
      <c r="B4195" t="s">
        <v>21</v>
      </c>
      <c r="C4195" t="str">
        <f>_xlfn.XLOOKUP(B4195,Lookup_table!B:B,Lookup_table!C:C)</f>
        <v>AI</v>
      </c>
      <c r="D4195" t="s">
        <v>14</v>
      </c>
      <c r="E4195" t="s">
        <v>15</v>
      </c>
      <c r="F4195" t="s">
        <v>52</v>
      </c>
      <c r="G4195" t="s">
        <v>25</v>
      </c>
      <c r="H4195" t="str">
        <f t="shared" si="260"/>
        <v>Onsite/Hybrid</v>
      </c>
      <c r="I4195" t="s">
        <v>35</v>
      </c>
      <c r="J4195" t="str">
        <f t="shared" si="261"/>
        <v>0-2 yrs</v>
      </c>
      <c r="K4195">
        <f t="shared" ca="1" si="263"/>
        <v>1</v>
      </c>
      <c r="L4195" t="s">
        <v>39</v>
      </c>
      <c r="M4195">
        <v>0</v>
      </c>
      <c r="N4195">
        <v>1</v>
      </c>
      <c r="O4195">
        <v>1</v>
      </c>
      <c r="P4195">
        <v>1</v>
      </c>
      <c r="Q4195">
        <v>0</v>
      </c>
      <c r="R4195">
        <f>SUM(M4195:N4195:O4195:P4195:Q4195)</f>
        <v>3</v>
      </c>
      <c r="S4195" s="1">
        <v>119289</v>
      </c>
      <c r="T4195" s="1" t="str">
        <f t="shared" si="262"/>
        <v>Medium</v>
      </c>
      <c r="U4195">
        <v>6</v>
      </c>
      <c r="V4195">
        <v>2025</v>
      </c>
      <c r="W4195" t="s">
        <v>28</v>
      </c>
      <c r="X4195">
        <v>5</v>
      </c>
    </row>
    <row r="4196" spans="1:24" x14ac:dyDescent="0.3">
      <c r="A4196">
        <v>4195</v>
      </c>
      <c r="B4196" t="s">
        <v>50</v>
      </c>
      <c r="C4196" t="str">
        <f>_xlfn.XLOOKUP(B4196,Lookup_table!B:B,Lookup_table!C:C)</f>
        <v>AI</v>
      </c>
      <c r="D4196" t="s">
        <v>14</v>
      </c>
      <c r="E4196" t="s">
        <v>23</v>
      </c>
      <c r="F4196" t="s">
        <v>44</v>
      </c>
      <c r="G4196" t="s">
        <v>17</v>
      </c>
      <c r="H4196" t="str">
        <f t="shared" si="260"/>
        <v>Remote</v>
      </c>
      <c r="I4196" t="s">
        <v>35</v>
      </c>
      <c r="J4196" t="str">
        <f t="shared" si="261"/>
        <v>0-2 yrs</v>
      </c>
      <c r="K4196">
        <f t="shared" ca="1" si="263"/>
        <v>2</v>
      </c>
      <c r="L4196" t="s">
        <v>19</v>
      </c>
      <c r="M4196">
        <v>1</v>
      </c>
      <c r="N4196">
        <v>1</v>
      </c>
      <c r="O4196">
        <v>1</v>
      </c>
      <c r="P4196">
        <v>0</v>
      </c>
      <c r="Q4196">
        <v>1</v>
      </c>
      <c r="R4196">
        <f>SUM(M4196:N4196:O4196:P4196:Q4196)</f>
        <v>4</v>
      </c>
      <c r="S4196" s="1">
        <v>112305</v>
      </c>
      <c r="T4196" s="1" t="str">
        <f t="shared" si="262"/>
        <v>Medium</v>
      </c>
      <c r="U4196">
        <v>9</v>
      </c>
      <c r="V4196">
        <v>2026</v>
      </c>
      <c r="W4196" t="s">
        <v>20</v>
      </c>
      <c r="X4196">
        <v>2</v>
      </c>
    </row>
    <row r="4197" spans="1:24" x14ac:dyDescent="0.3">
      <c r="A4197">
        <v>4196</v>
      </c>
      <c r="B4197" t="s">
        <v>33</v>
      </c>
      <c r="C4197" t="str">
        <f>_xlfn.XLOOKUP(B4197,Lookup_table!B:B,Lookup_table!C:C)</f>
        <v>Data</v>
      </c>
      <c r="D4197" t="s">
        <v>34</v>
      </c>
      <c r="E4197" t="s">
        <v>40</v>
      </c>
      <c r="F4197" t="s">
        <v>52</v>
      </c>
      <c r="G4197" t="s">
        <v>17</v>
      </c>
      <c r="H4197" t="str">
        <f t="shared" si="260"/>
        <v>Remote</v>
      </c>
      <c r="I4197" t="s">
        <v>26</v>
      </c>
      <c r="J4197" t="str">
        <f t="shared" si="261"/>
        <v>3-6 yrs</v>
      </c>
      <c r="K4197">
        <f t="shared" ca="1" si="263"/>
        <v>5</v>
      </c>
      <c r="L4197" t="s">
        <v>39</v>
      </c>
      <c r="M4197">
        <v>0</v>
      </c>
      <c r="N4197">
        <v>1</v>
      </c>
      <c r="O4197">
        <v>1</v>
      </c>
      <c r="P4197">
        <v>0</v>
      </c>
      <c r="Q4197">
        <v>0</v>
      </c>
      <c r="R4197">
        <f>SUM(M4197:N4197:O4197:P4197:Q4197)</f>
        <v>2</v>
      </c>
      <c r="S4197" s="1">
        <v>88433</v>
      </c>
      <c r="T4197" s="1" t="str">
        <f t="shared" si="262"/>
        <v>Medium</v>
      </c>
      <c r="U4197">
        <v>4</v>
      </c>
      <c r="V4197">
        <v>2021</v>
      </c>
      <c r="W4197" t="s">
        <v>34</v>
      </c>
      <c r="X4197">
        <v>2</v>
      </c>
    </row>
    <row r="4198" spans="1:24" x14ac:dyDescent="0.3">
      <c r="A4198">
        <v>4197</v>
      </c>
      <c r="B4198" t="s">
        <v>36</v>
      </c>
      <c r="C4198" t="str">
        <f>_xlfn.XLOOKUP(B4198,Lookup_table!B:B,Lookup_table!C:C)</f>
        <v>Data</v>
      </c>
      <c r="D4198" t="s">
        <v>14</v>
      </c>
      <c r="E4198" t="s">
        <v>32</v>
      </c>
      <c r="F4198" t="s">
        <v>24</v>
      </c>
      <c r="G4198" t="s">
        <v>17</v>
      </c>
      <c r="H4198" t="str">
        <f t="shared" si="260"/>
        <v>Remote</v>
      </c>
      <c r="I4198" t="s">
        <v>26</v>
      </c>
      <c r="J4198" t="str">
        <f t="shared" si="261"/>
        <v>3-6 yrs</v>
      </c>
      <c r="K4198">
        <f t="shared" ca="1" si="263"/>
        <v>5</v>
      </c>
      <c r="L4198" t="s">
        <v>19</v>
      </c>
      <c r="M4198">
        <v>0</v>
      </c>
      <c r="N4198">
        <v>1</v>
      </c>
      <c r="O4198">
        <v>1</v>
      </c>
      <c r="P4198">
        <v>1</v>
      </c>
      <c r="Q4198">
        <v>0</v>
      </c>
      <c r="R4198">
        <f>SUM(M4198:N4198:O4198:P4198:Q4198)</f>
        <v>3</v>
      </c>
      <c r="S4198" s="1">
        <v>100717</v>
      </c>
      <c r="T4198" s="1" t="str">
        <f t="shared" si="262"/>
        <v>Medium</v>
      </c>
      <c r="U4198">
        <v>4</v>
      </c>
      <c r="V4198">
        <v>2020</v>
      </c>
      <c r="W4198" t="s">
        <v>28</v>
      </c>
      <c r="X4198">
        <v>8</v>
      </c>
    </row>
    <row r="4199" spans="1:24" x14ac:dyDescent="0.3">
      <c r="A4199">
        <v>4198</v>
      </c>
      <c r="B4199" t="s">
        <v>50</v>
      </c>
      <c r="C4199" t="str">
        <f>_xlfn.XLOOKUP(B4199,Lookup_table!B:B,Lookup_table!C:C)</f>
        <v>AI</v>
      </c>
      <c r="D4199" t="s">
        <v>14</v>
      </c>
      <c r="E4199" t="s">
        <v>15</v>
      </c>
      <c r="F4199" t="s">
        <v>24</v>
      </c>
      <c r="G4199" t="s">
        <v>30</v>
      </c>
      <c r="H4199" t="str">
        <f t="shared" si="260"/>
        <v>Onsite/Hybrid</v>
      </c>
      <c r="I4199" t="s">
        <v>18</v>
      </c>
      <c r="J4199" t="str">
        <f t="shared" si="261"/>
        <v>7+ yrs</v>
      </c>
      <c r="K4199">
        <f t="shared" ca="1" si="263"/>
        <v>12</v>
      </c>
      <c r="L4199" t="s">
        <v>27</v>
      </c>
      <c r="M4199">
        <v>1</v>
      </c>
      <c r="N4199">
        <v>0</v>
      </c>
      <c r="O4199">
        <v>1</v>
      </c>
      <c r="P4199">
        <v>1</v>
      </c>
      <c r="Q4199">
        <v>1</v>
      </c>
      <c r="R4199">
        <f>SUM(M4199:N4199:O4199:P4199:Q4199)</f>
        <v>4</v>
      </c>
      <c r="S4199" s="1">
        <v>176081</v>
      </c>
      <c r="T4199" s="1" t="str">
        <f t="shared" si="262"/>
        <v>High</v>
      </c>
      <c r="U4199">
        <v>7</v>
      </c>
      <c r="V4199">
        <v>2021</v>
      </c>
      <c r="W4199" t="s">
        <v>28</v>
      </c>
      <c r="X4199">
        <v>8</v>
      </c>
    </row>
    <row r="4200" spans="1:24" x14ac:dyDescent="0.3">
      <c r="A4200">
        <v>4199</v>
      </c>
      <c r="B4200" t="s">
        <v>21</v>
      </c>
      <c r="C4200" t="str">
        <f>_xlfn.XLOOKUP(B4200,Lookup_table!B:B,Lookup_table!C:C)</f>
        <v>AI</v>
      </c>
      <c r="D4200" t="s">
        <v>22</v>
      </c>
      <c r="E4200" t="s">
        <v>15</v>
      </c>
      <c r="F4200" t="s">
        <v>24</v>
      </c>
      <c r="G4200" t="s">
        <v>25</v>
      </c>
      <c r="H4200" t="str">
        <f t="shared" si="260"/>
        <v>Onsite/Hybrid</v>
      </c>
      <c r="I4200" t="s">
        <v>18</v>
      </c>
      <c r="J4200" t="str">
        <f t="shared" si="261"/>
        <v>7+ yrs</v>
      </c>
      <c r="K4200">
        <f t="shared" ca="1" si="263"/>
        <v>11</v>
      </c>
      <c r="L4200" t="s">
        <v>39</v>
      </c>
      <c r="M4200">
        <v>0</v>
      </c>
      <c r="N4200">
        <v>0</v>
      </c>
      <c r="O4200">
        <v>1</v>
      </c>
      <c r="P4200">
        <v>1</v>
      </c>
      <c r="Q4200">
        <v>0</v>
      </c>
      <c r="R4200">
        <f>SUM(M4200:N4200:O4200:P4200:Q4200)</f>
        <v>2</v>
      </c>
      <c r="S4200" s="1">
        <v>185843</v>
      </c>
      <c r="T4200" s="1" t="str">
        <f t="shared" si="262"/>
        <v>High</v>
      </c>
      <c r="U4200">
        <v>2</v>
      </c>
      <c r="V4200">
        <v>2023</v>
      </c>
      <c r="W4200" t="s">
        <v>28</v>
      </c>
      <c r="X4200">
        <v>1</v>
      </c>
    </row>
    <row r="4201" spans="1:24" x14ac:dyDescent="0.3">
      <c r="A4201">
        <v>4200</v>
      </c>
      <c r="B4201" t="s">
        <v>41</v>
      </c>
      <c r="C4201" t="str">
        <f>_xlfn.XLOOKUP(B4201,Lookup_table!B:B,Lookup_table!C:C)</f>
        <v>Data</v>
      </c>
      <c r="D4201" t="s">
        <v>14</v>
      </c>
      <c r="E4201" t="s">
        <v>38</v>
      </c>
      <c r="F4201" t="s">
        <v>43</v>
      </c>
      <c r="G4201" t="s">
        <v>30</v>
      </c>
      <c r="H4201" t="str">
        <f t="shared" si="260"/>
        <v>Onsite/Hybrid</v>
      </c>
      <c r="I4201" t="s">
        <v>26</v>
      </c>
      <c r="J4201" t="str">
        <f t="shared" si="261"/>
        <v>3-6 yrs</v>
      </c>
      <c r="K4201">
        <f t="shared" ca="1" si="263"/>
        <v>5</v>
      </c>
      <c r="L4201" t="s">
        <v>27</v>
      </c>
      <c r="M4201">
        <v>0</v>
      </c>
      <c r="N4201">
        <v>0</v>
      </c>
      <c r="O4201">
        <v>1</v>
      </c>
      <c r="P4201">
        <v>0</v>
      </c>
      <c r="Q4201">
        <v>1</v>
      </c>
      <c r="R4201">
        <f>SUM(M4201:N4201:O4201:P4201:Q4201)</f>
        <v>2</v>
      </c>
      <c r="S4201" s="1">
        <v>104151</v>
      </c>
      <c r="T4201" s="1" t="str">
        <f t="shared" si="262"/>
        <v>Medium</v>
      </c>
      <c r="U4201">
        <v>5</v>
      </c>
      <c r="V4201">
        <v>2021</v>
      </c>
      <c r="W4201" t="s">
        <v>34</v>
      </c>
      <c r="X4201">
        <v>3</v>
      </c>
    </row>
    <row r="4202" spans="1:24" x14ac:dyDescent="0.3">
      <c r="A4202">
        <v>4201</v>
      </c>
      <c r="B4202" t="s">
        <v>33</v>
      </c>
      <c r="C4202" t="str">
        <f>_xlfn.XLOOKUP(B4202,Lookup_table!B:B,Lookup_table!C:C)</f>
        <v>Data</v>
      </c>
      <c r="D4202" t="s">
        <v>14</v>
      </c>
      <c r="E4202" t="s">
        <v>23</v>
      </c>
      <c r="F4202" t="s">
        <v>44</v>
      </c>
      <c r="G4202" t="s">
        <v>17</v>
      </c>
      <c r="H4202" t="str">
        <f t="shared" si="260"/>
        <v>Remote</v>
      </c>
      <c r="I4202" t="s">
        <v>35</v>
      </c>
      <c r="J4202" t="str">
        <f t="shared" si="261"/>
        <v>0-2 yrs</v>
      </c>
      <c r="K4202">
        <f t="shared" ca="1" si="263"/>
        <v>1</v>
      </c>
      <c r="L4202" t="s">
        <v>39</v>
      </c>
      <c r="M4202">
        <v>0</v>
      </c>
      <c r="N4202">
        <v>1</v>
      </c>
      <c r="O4202">
        <v>1</v>
      </c>
      <c r="P4202">
        <v>1</v>
      </c>
      <c r="Q4202">
        <v>0</v>
      </c>
      <c r="R4202">
        <f>SUM(M4202:N4202:O4202:P4202:Q4202)</f>
        <v>3</v>
      </c>
      <c r="S4202" s="1">
        <v>81813</v>
      </c>
      <c r="T4202" s="1" t="str">
        <f t="shared" si="262"/>
        <v>Medium</v>
      </c>
      <c r="U4202">
        <v>1</v>
      </c>
      <c r="V4202">
        <v>2026</v>
      </c>
      <c r="W4202" t="s">
        <v>28</v>
      </c>
      <c r="X4202">
        <v>9</v>
      </c>
    </row>
    <row r="4203" spans="1:24" x14ac:dyDescent="0.3">
      <c r="A4203">
        <v>4202</v>
      </c>
      <c r="B4203" t="s">
        <v>21</v>
      </c>
      <c r="C4203" t="str">
        <f>_xlfn.XLOOKUP(B4203,Lookup_table!B:B,Lookup_table!C:C)</f>
        <v>AI</v>
      </c>
      <c r="D4203" t="s">
        <v>37</v>
      </c>
      <c r="E4203" t="s">
        <v>42</v>
      </c>
      <c r="F4203" t="s">
        <v>52</v>
      </c>
      <c r="G4203" t="s">
        <v>25</v>
      </c>
      <c r="H4203" t="str">
        <f t="shared" si="260"/>
        <v>Onsite/Hybrid</v>
      </c>
      <c r="I4203" t="s">
        <v>35</v>
      </c>
      <c r="J4203" t="str">
        <f t="shared" si="261"/>
        <v>0-2 yrs</v>
      </c>
      <c r="K4203">
        <f t="shared" ca="1" si="263"/>
        <v>2</v>
      </c>
      <c r="L4203" t="s">
        <v>39</v>
      </c>
      <c r="M4203">
        <v>1</v>
      </c>
      <c r="N4203">
        <v>1</v>
      </c>
      <c r="O4203">
        <v>1</v>
      </c>
      <c r="P4203">
        <v>0</v>
      </c>
      <c r="Q4203">
        <v>1</v>
      </c>
      <c r="R4203">
        <f>SUM(M4203:N4203:O4203:P4203:Q4203)</f>
        <v>4</v>
      </c>
      <c r="S4203" s="1">
        <v>113307</v>
      </c>
      <c r="T4203" s="1" t="str">
        <f t="shared" si="262"/>
        <v>Medium</v>
      </c>
      <c r="U4203">
        <v>11</v>
      </c>
      <c r="V4203">
        <v>2021</v>
      </c>
      <c r="W4203" t="s">
        <v>28</v>
      </c>
      <c r="X4203">
        <v>8</v>
      </c>
    </row>
    <row r="4204" spans="1:24" x14ac:dyDescent="0.3">
      <c r="A4204">
        <v>4203</v>
      </c>
      <c r="B4204" t="s">
        <v>50</v>
      </c>
      <c r="C4204" t="str">
        <f>_xlfn.XLOOKUP(B4204,Lookup_table!B:B,Lookup_table!C:C)</f>
        <v>AI</v>
      </c>
      <c r="D4204" t="s">
        <v>22</v>
      </c>
      <c r="E4204" t="s">
        <v>40</v>
      </c>
      <c r="F4204" t="s">
        <v>16</v>
      </c>
      <c r="G4204" t="s">
        <v>17</v>
      </c>
      <c r="H4204" t="str">
        <f t="shared" si="260"/>
        <v>Remote</v>
      </c>
      <c r="I4204" t="s">
        <v>26</v>
      </c>
      <c r="J4204" t="str">
        <f t="shared" si="261"/>
        <v>3-6 yrs</v>
      </c>
      <c r="K4204">
        <f t="shared" ca="1" si="263"/>
        <v>5</v>
      </c>
      <c r="L4204" t="s">
        <v>39</v>
      </c>
      <c r="M4204">
        <v>1</v>
      </c>
      <c r="N4204">
        <v>1</v>
      </c>
      <c r="O4204">
        <v>0</v>
      </c>
      <c r="P4204">
        <v>1</v>
      </c>
      <c r="Q4204">
        <v>0</v>
      </c>
      <c r="R4204">
        <f>SUM(M4204:N4204:O4204:P4204:Q4204)</f>
        <v>3</v>
      </c>
      <c r="S4204" s="1">
        <v>149433</v>
      </c>
      <c r="T4204" s="1" t="str">
        <f t="shared" si="262"/>
        <v>High</v>
      </c>
      <c r="U4204">
        <v>10</v>
      </c>
      <c r="V4204">
        <v>2026</v>
      </c>
      <c r="W4204" t="s">
        <v>20</v>
      </c>
      <c r="X4204">
        <v>1</v>
      </c>
    </row>
    <row r="4205" spans="1:24" x14ac:dyDescent="0.3">
      <c r="A4205">
        <v>4204</v>
      </c>
      <c r="B4205" t="s">
        <v>50</v>
      </c>
      <c r="C4205" t="str">
        <f>_xlfn.XLOOKUP(B4205,Lookup_table!B:B,Lookup_table!C:C)</f>
        <v>AI</v>
      </c>
      <c r="D4205" t="s">
        <v>34</v>
      </c>
      <c r="E4205" t="s">
        <v>23</v>
      </c>
      <c r="F4205" t="s">
        <v>29</v>
      </c>
      <c r="G4205" t="s">
        <v>17</v>
      </c>
      <c r="H4205" t="str">
        <f t="shared" si="260"/>
        <v>Remote</v>
      </c>
      <c r="I4205" t="s">
        <v>18</v>
      </c>
      <c r="J4205" t="str">
        <f t="shared" si="261"/>
        <v>7+ yrs</v>
      </c>
      <c r="K4205">
        <f t="shared" ca="1" si="263"/>
        <v>8</v>
      </c>
      <c r="L4205" t="s">
        <v>19</v>
      </c>
      <c r="M4205">
        <v>0</v>
      </c>
      <c r="N4205">
        <v>0</v>
      </c>
      <c r="O4205">
        <v>0</v>
      </c>
      <c r="P4205">
        <v>0</v>
      </c>
      <c r="Q4205">
        <v>0</v>
      </c>
      <c r="R4205">
        <f>SUM(M4205:N4205:O4205:P4205:Q4205)</f>
        <v>0</v>
      </c>
      <c r="S4205" s="1">
        <v>144333</v>
      </c>
      <c r="T4205" s="1" t="str">
        <f t="shared" si="262"/>
        <v>High</v>
      </c>
      <c r="U4205">
        <v>4</v>
      </c>
      <c r="V4205">
        <v>2023</v>
      </c>
      <c r="W4205" t="s">
        <v>34</v>
      </c>
      <c r="X4205">
        <v>2</v>
      </c>
    </row>
    <row r="4206" spans="1:24" x14ac:dyDescent="0.3">
      <c r="A4206">
        <v>4205</v>
      </c>
      <c r="B4206" t="s">
        <v>50</v>
      </c>
      <c r="C4206" t="str">
        <f>_xlfn.XLOOKUP(B4206,Lookup_table!B:B,Lookup_table!C:C)</f>
        <v>AI</v>
      </c>
      <c r="D4206" t="s">
        <v>37</v>
      </c>
      <c r="E4206" t="s">
        <v>32</v>
      </c>
      <c r="F4206" t="s">
        <v>43</v>
      </c>
      <c r="G4206" t="s">
        <v>25</v>
      </c>
      <c r="H4206" t="str">
        <f t="shared" si="260"/>
        <v>Onsite/Hybrid</v>
      </c>
      <c r="I4206" t="s">
        <v>26</v>
      </c>
      <c r="J4206" t="str">
        <f t="shared" si="261"/>
        <v>3-6 yrs</v>
      </c>
      <c r="K4206">
        <f t="shared" ca="1" si="263"/>
        <v>4</v>
      </c>
      <c r="L4206" t="s">
        <v>27</v>
      </c>
      <c r="M4206">
        <v>1</v>
      </c>
      <c r="N4206">
        <v>1</v>
      </c>
      <c r="O4206">
        <v>1</v>
      </c>
      <c r="P4206">
        <v>0</v>
      </c>
      <c r="Q4206">
        <v>1</v>
      </c>
      <c r="R4206">
        <f>SUM(M4206:N4206:O4206:P4206:Q4206)</f>
        <v>4</v>
      </c>
      <c r="S4206" s="1">
        <v>139865</v>
      </c>
      <c r="T4206" s="1" t="str">
        <f t="shared" si="262"/>
        <v>High</v>
      </c>
      <c r="U4206">
        <v>12</v>
      </c>
      <c r="V4206">
        <v>2026</v>
      </c>
      <c r="W4206" t="s">
        <v>28</v>
      </c>
      <c r="X4206">
        <v>8</v>
      </c>
    </row>
    <row r="4207" spans="1:24" x14ac:dyDescent="0.3">
      <c r="A4207">
        <v>4206</v>
      </c>
      <c r="B4207" t="s">
        <v>31</v>
      </c>
      <c r="C4207" t="str">
        <f>_xlfn.XLOOKUP(B4207,Lookup_table!B:B,Lookup_table!C:C)</f>
        <v>Business</v>
      </c>
      <c r="D4207" t="s">
        <v>34</v>
      </c>
      <c r="E4207" t="s">
        <v>23</v>
      </c>
      <c r="F4207" t="s">
        <v>16</v>
      </c>
      <c r="G4207" t="s">
        <v>30</v>
      </c>
      <c r="H4207" t="str">
        <f t="shared" si="260"/>
        <v>Onsite/Hybrid</v>
      </c>
      <c r="I4207" t="s">
        <v>35</v>
      </c>
      <c r="J4207" t="str">
        <f t="shared" si="261"/>
        <v>0-2 yrs</v>
      </c>
      <c r="K4207">
        <f t="shared" ca="1" si="263"/>
        <v>2</v>
      </c>
      <c r="L4207" t="s">
        <v>39</v>
      </c>
      <c r="M4207">
        <v>0</v>
      </c>
      <c r="N4207">
        <v>1</v>
      </c>
      <c r="O4207">
        <v>1</v>
      </c>
      <c r="P4207">
        <v>1</v>
      </c>
      <c r="Q4207">
        <v>1</v>
      </c>
      <c r="R4207">
        <f>SUM(M4207:N4207:O4207:P4207:Q4207)</f>
        <v>4</v>
      </c>
      <c r="S4207" s="1">
        <v>93785</v>
      </c>
      <c r="T4207" s="1" t="str">
        <f t="shared" si="262"/>
        <v>Medium</v>
      </c>
      <c r="U4207">
        <v>11</v>
      </c>
      <c r="V4207">
        <v>2024</v>
      </c>
      <c r="W4207" t="s">
        <v>28</v>
      </c>
      <c r="X4207">
        <v>8</v>
      </c>
    </row>
    <row r="4208" spans="1:24" x14ac:dyDescent="0.3">
      <c r="A4208">
        <v>4207</v>
      </c>
      <c r="B4208" t="s">
        <v>50</v>
      </c>
      <c r="C4208" t="str">
        <f>_xlfn.XLOOKUP(B4208,Lookup_table!B:B,Lookup_table!C:C)</f>
        <v>AI</v>
      </c>
      <c r="D4208" t="s">
        <v>14</v>
      </c>
      <c r="E4208" t="s">
        <v>42</v>
      </c>
      <c r="F4208" t="s">
        <v>16</v>
      </c>
      <c r="G4208" t="s">
        <v>30</v>
      </c>
      <c r="H4208" t="str">
        <f t="shared" si="260"/>
        <v>Onsite/Hybrid</v>
      </c>
      <c r="I4208" t="s">
        <v>35</v>
      </c>
      <c r="J4208" t="str">
        <f t="shared" si="261"/>
        <v>0-2 yrs</v>
      </c>
      <c r="K4208">
        <f t="shared" ca="1" si="263"/>
        <v>0</v>
      </c>
      <c r="L4208" t="s">
        <v>27</v>
      </c>
      <c r="M4208">
        <v>0</v>
      </c>
      <c r="N4208">
        <v>0</v>
      </c>
      <c r="O4208">
        <v>1</v>
      </c>
      <c r="P4208">
        <v>0</v>
      </c>
      <c r="Q4208">
        <v>1</v>
      </c>
      <c r="R4208">
        <f>SUM(M4208:N4208:O4208:P4208:Q4208)</f>
        <v>2</v>
      </c>
      <c r="S4208" s="1">
        <v>116314</v>
      </c>
      <c r="T4208" s="1" t="str">
        <f t="shared" si="262"/>
        <v>Medium</v>
      </c>
      <c r="U4208">
        <v>6</v>
      </c>
      <c r="V4208">
        <v>2023</v>
      </c>
      <c r="W4208" t="s">
        <v>20</v>
      </c>
      <c r="X4208">
        <v>3</v>
      </c>
    </row>
    <row r="4209" spans="1:24" x14ac:dyDescent="0.3">
      <c r="A4209">
        <v>4208</v>
      </c>
      <c r="B4209" t="s">
        <v>36</v>
      </c>
      <c r="C4209" t="str">
        <f>_xlfn.XLOOKUP(B4209,Lookup_table!B:B,Lookup_table!C:C)</f>
        <v>Data</v>
      </c>
      <c r="D4209" t="s">
        <v>22</v>
      </c>
      <c r="E4209" t="s">
        <v>42</v>
      </c>
      <c r="F4209" t="s">
        <v>44</v>
      </c>
      <c r="G4209" t="s">
        <v>17</v>
      </c>
      <c r="H4209" t="str">
        <f t="shared" si="260"/>
        <v>Remote</v>
      </c>
      <c r="I4209" t="s">
        <v>18</v>
      </c>
      <c r="J4209" t="str">
        <f t="shared" si="261"/>
        <v>7+ yrs</v>
      </c>
      <c r="K4209">
        <f t="shared" ca="1" si="263"/>
        <v>10</v>
      </c>
      <c r="L4209" t="s">
        <v>39</v>
      </c>
      <c r="M4209">
        <v>0</v>
      </c>
      <c r="N4209">
        <v>1</v>
      </c>
      <c r="O4209">
        <v>1</v>
      </c>
      <c r="P4209">
        <v>0</v>
      </c>
      <c r="Q4209">
        <v>0</v>
      </c>
      <c r="R4209">
        <f>SUM(M4209:N4209:O4209:P4209:Q4209)</f>
        <v>2</v>
      </c>
      <c r="S4209" s="1">
        <v>133519</v>
      </c>
      <c r="T4209" s="1" t="str">
        <f t="shared" si="262"/>
        <v>High</v>
      </c>
      <c r="U4209">
        <v>9</v>
      </c>
      <c r="V4209">
        <v>2026</v>
      </c>
      <c r="W4209" t="s">
        <v>20</v>
      </c>
      <c r="X4209">
        <v>2</v>
      </c>
    </row>
    <row r="4210" spans="1:24" x14ac:dyDescent="0.3">
      <c r="A4210">
        <v>4209</v>
      </c>
      <c r="B4210" t="s">
        <v>36</v>
      </c>
      <c r="C4210" t="str">
        <f>_xlfn.XLOOKUP(B4210,Lookup_table!B:B,Lookup_table!C:C)</f>
        <v>Data</v>
      </c>
      <c r="D4210" t="s">
        <v>22</v>
      </c>
      <c r="E4210" t="s">
        <v>38</v>
      </c>
      <c r="F4210" t="s">
        <v>51</v>
      </c>
      <c r="G4210" t="s">
        <v>17</v>
      </c>
      <c r="H4210" t="str">
        <f t="shared" si="260"/>
        <v>Remote</v>
      </c>
      <c r="I4210" t="s">
        <v>35</v>
      </c>
      <c r="J4210" t="str">
        <f t="shared" si="261"/>
        <v>0-2 yrs</v>
      </c>
      <c r="K4210">
        <f t="shared" ca="1" si="263"/>
        <v>1</v>
      </c>
      <c r="L4210" t="s">
        <v>19</v>
      </c>
      <c r="M4210">
        <v>1</v>
      </c>
      <c r="N4210">
        <v>1</v>
      </c>
      <c r="O4210">
        <v>1</v>
      </c>
      <c r="P4210">
        <v>0</v>
      </c>
      <c r="Q4210">
        <v>1</v>
      </c>
      <c r="R4210">
        <f>SUM(M4210:N4210:O4210:P4210:Q4210)</f>
        <v>4</v>
      </c>
      <c r="S4210" s="1">
        <v>96744</v>
      </c>
      <c r="T4210" s="1" t="str">
        <f t="shared" si="262"/>
        <v>Medium</v>
      </c>
      <c r="U4210">
        <v>2</v>
      </c>
      <c r="V4210">
        <v>2020</v>
      </c>
      <c r="W4210" t="s">
        <v>28</v>
      </c>
      <c r="X4210">
        <v>8</v>
      </c>
    </row>
    <row r="4211" spans="1:24" x14ac:dyDescent="0.3">
      <c r="A4211">
        <v>4210</v>
      </c>
      <c r="B4211" t="s">
        <v>31</v>
      </c>
      <c r="C4211" t="str">
        <f>_xlfn.XLOOKUP(B4211,Lookup_table!B:B,Lookup_table!C:C)</f>
        <v>Business</v>
      </c>
      <c r="D4211" t="s">
        <v>37</v>
      </c>
      <c r="E4211" t="s">
        <v>23</v>
      </c>
      <c r="F4211" t="s">
        <v>43</v>
      </c>
      <c r="G4211" t="s">
        <v>30</v>
      </c>
      <c r="H4211" t="str">
        <f t="shared" si="260"/>
        <v>Onsite/Hybrid</v>
      </c>
      <c r="I4211" t="s">
        <v>18</v>
      </c>
      <c r="J4211" t="str">
        <f t="shared" si="261"/>
        <v>7+ yrs</v>
      </c>
      <c r="K4211">
        <f t="shared" ca="1" si="263"/>
        <v>13</v>
      </c>
      <c r="L4211" t="s">
        <v>19</v>
      </c>
      <c r="M4211">
        <v>0</v>
      </c>
      <c r="N4211">
        <v>1</v>
      </c>
      <c r="O4211">
        <v>1</v>
      </c>
      <c r="P4211">
        <v>0</v>
      </c>
      <c r="Q4211">
        <v>0</v>
      </c>
      <c r="R4211">
        <f>SUM(M4211:N4211:O4211:P4211:Q4211)</f>
        <v>2</v>
      </c>
      <c r="S4211" s="1">
        <v>119141</v>
      </c>
      <c r="T4211" s="1" t="str">
        <f t="shared" si="262"/>
        <v>Medium</v>
      </c>
      <c r="U4211">
        <v>8</v>
      </c>
      <c r="V4211">
        <v>2020</v>
      </c>
      <c r="W4211" t="s">
        <v>34</v>
      </c>
      <c r="X4211">
        <v>2</v>
      </c>
    </row>
    <row r="4212" spans="1:24" x14ac:dyDescent="0.3">
      <c r="A4212">
        <v>4211</v>
      </c>
      <c r="B4212" t="s">
        <v>50</v>
      </c>
      <c r="C4212" t="str">
        <f>_xlfn.XLOOKUP(B4212,Lookup_table!B:B,Lookup_table!C:C)</f>
        <v>AI</v>
      </c>
      <c r="D4212" t="s">
        <v>14</v>
      </c>
      <c r="E4212" t="s">
        <v>40</v>
      </c>
      <c r="F4212" t="s">
        <v>29</v>
      </c>
      <c r="G4212" t="s">
        <v>25</v>
      </c>
      <c r="H4212" t="str">
        <f t="shared" si="260"/>
        <v>Onsite/Hybrid</v>
      </c>
      <c r="I4212" t="s">
        <v>18</v>
      </c>
      <c r="J4212" t="str">
        <f t="shared" si="261"/>
        <v>7+ yrs</v>
      </c>
      <c r="K4212">
        <f t="shared" ca="1" si="263"/>
        <v>15</v>
      </c>
      <c r="L4212" t="s">
        <v>27</v>
      </c>
      <c r="M4212">
        <v>1</v>
      </c>
      <c r="N4212">
        <v>0</v>
      </c>
      <c r="O4212">
        <v>1</v>
      </c>
      <c r="P4212">
        <v>0</v>
      </c>
      <c r="Q4212">
        <v>1</v>
      </c>
      <c r="R4212">
        <f>SUM(M4212:N4212:O4212:P4212:Q4212)</f>
        <v>3</v>
      </c>
      <c r="S4212" s="1">
        <v>166312</v>
      </c>
      <c r="T4212" s="1" t="str">
        <f t="shared" si="262"/>
        <v>High</v>
      </c>
      <c r="U4212">
        <v>9</v>
      </c>
      <c r="V4212">
        <v>2026</v>
      </c>
      <c r="W4212" t="s">
        <v>20</v>
      </c>
      <c r="X4212">
        <v>2</v>
      </c>
    </row>
    <row r="4213" spans="1:24" x14ac:dyDescent="0.3">
      <c r="A4213">
        <v>4212</v>
      </c>
      <c r="B4213" t="s">
        <v>21</v>
      </c>
      <c r="C4213" t="str">
        <f>_xlfn.XLOOKUP(B4213,Lookup_table!B:B,Lookup_table!C:C)</f>
        <v>AI</v>
      </c>
      <c r="D4213" t="s">
        <v>22</v>
      </c>
      <c r="E4213" t="s">
        <v>15</v>
      </c>
      <c r="F4213" t="s">
        <v>44</v>
      </c>
      <c r="G4213" t="s">
        <v>25</v>
      </c>
      <c r="H4213" t="str">
        <f t="shared" si="260"/>
        <v>Onsite/Hybrid</v>
      </c>
      <c r="I4213" t="s">
        <v>35</v>
      </c>
      <c r="J4213" t="str">
        <f t="shared" si="261"/>
        <v>0-2 yrs</v>
      </c>
      <c r="K4213">
        <f t="shared" ca="1" si="263"/>
        <v>2</v>
      </c>
      <c r="L4213" t="s">
        <v>39</v>
      </c>
      <c r="M4213">
        <v>1</v>
      </c>
      <c r="N4213">
        <v>0</v>
      </c>
      <c r="O4213">
        <v>0</v>
      </c>
      <c r="P4213">
        <v>0</v>
      </c>
      <c r="Q4213">
        <v>0</v>
      </c>
      <c r="R4213">
        <f>SUM(M4213:N4213:O4213:P4213:Q4213)</f>
        <v>1</v>
      </c>
      <c r="S4213" s="1">
        <v>108683</v>
      </c>
      <c r="T4213" s="1" t="str">
        <f t="shared" si="262"/>
        <v>Medium</v>
      </c>
      <c r="U4213">
        <v>11</v>
      </c>
      <c r="V4213">
        <v>2020</v>
      </c>
      <c r="W4213" t="s">
        <v>34</v>
      </c>
      <c r="X4213">
        <v>6</v>
      </c>
    </row>
    <row r="4214" spans="1:24" x14ac:dyDescent="0.3">
      <c r="A4214">
        <v>4213</v>
      </c>
      <c r="B4214" t="s">
        <v>33</v>
      </c>
      <c r="C4214" t="str">
        <f>_xlfn.XLOOKUP(B4214,Lookup_table!B:B,Lookup_table!C:C)</f>
        <v>Data</v>
      </c>
      <c r="D4214" t="s">
        <v>37</v>
      </c>
      <c r="E4214" t="s">
        <v>40</v>
      </c>
      <c r="F4214" t="s">
        <v>24</v>
      </c>
      <c r="G4214" t="s">
        <v>25</v>
      </c>
      <c r="H4214" t="str">
        <f t="shared" si="260"/>
        <v>Onsite/Hybrid</v>
      </c>
      <c r="I4214" t="s">
        <v>26</v>
      </c>
      <c r="J4214" t="str">
        <f t="shared" si="261"/>
        <v>3-6 yrs</v>
      </c>
      <c r="K4214">
        <f t="shared" ca="1" si="263"/>
        <v>3</v>
      </c>
      <c r="L4214" t="s">
        <v>27</v>
      </c>
      <c r="M4214">
        <v>0</v>
      </c>
      <c r="N4214">
        <v>1</v>
      </c>
      <c r="O4214">
        <v>1</v>
      </c>
      <c r="P4214">
        <v>1</v>
      </c>
      <c r="Q4214">
        <v>1</v>
      </c>
      <c r="R4214">
        <f>SUM(M4214:N4214:O4214:P4214:Q4214)</f>
        <v>4</v>
      </c>
      <c r="S4214" s="1">
        <v>118576</v>
      </c>
      <c r="T4214" s="1" t="str">
        <f t="shared" si="262"/>
        <v>Medium</v>
      </c>
      <c r="U4214">
        <v>8</v>
      </c>
      <c r="V4214">
        <v>2025</v>
      </c>
      <c r="W4214" t="s">
        <v>28</v>
      </c>
      <c r="X4214">
        <v>8</v>
      </c>
    </row>
    <row r="4215" spans="1:24" x14ac:dyDescent="0.3">
      <c r="A4215">
        <v>4214</v>
      </c>
      <c r="B4215" t="s">
        <v>33</v>
      </c>
      <c r="C4215" t="str">
        <f>_xlfn.XLOOKUP(B4215,Lookup_table!B:B,Lookup_table!C:C)</f>
        <v>Data</v>
      </c>
      <c r="D4215" t="s">
        <v>22</v>
      </c>
      <c r="E4215" t="s">
        <v>23</v>
      </c>
      <c r="F4215" t="s">
        <v>52</v>
      </c>
      <c r="G4215" t="s">
        <v>17</v>
      </c>
      <c r="H4215" t="str">
        <f t="shared" si="260"/>
        <v>Remote</v>
      </c>
      <c r="I4215" t="s">
        <v>35</v>
      </c>
      <c r="J4215" t="str">
        <f t="shared" si="261"/>
        <v>0-2 yrs</v>
      </c>
      <c r="K4215">
        <f t="shared" ca="1" si="263"/>
        <v>0</v>
      </c>
      <c r="L4215" t="s">
        <v>19</v>
      </c>
      <c r="M4215">
        <v>1</v>
      </c>
      <c r="N4215">
        <v>1</v>
      </c>
      <c r="O4215">
        <v>0</v>
      </c>
      <c r="P4215">
        <v>0</v>
      </c>
      <c r="Q4215">
        <v>0</v>
      </c>
      <c r="R4215">
        <f>SUM(M4215:N4215:O4215:P4215:Q4215)</f>
        <v>2</v>
      </c>
      <c r="S4215" s="1">
        <v>67576</v>
      </c>
      <c r="T4215" s="1" t="str">
        <f t="shared" si="262"/>
        <v>Low</v>
      </c>
      <c r="U4215">
        <v>8</v>
      </c>
      <c r="V4215">
        <v>2023</v>
      </c>
      <c r="W4215" t="s">
        <v>34</v>
      </c>
      <c r="X4215">
        <v>1</v>
      </c>
    </row>
    <row r="4216" spans="1:24" x14ac:dyDescent="0.3">
      <c r="A4216">
        <v>4215</v>
      </c>
      <c r="B4216" t="s">
        <v>21</v>
      </c>
      <c r="C4216" t="str">
        <f>_xlfn.XLOOKUP(B4216,Lookup_table!B:B,Lookup_table!C:C)</f>
        <v>AI</v>
      </c>
      <c r="D4216" t="s">
        <v>22</v>
      </c>
      <c r="E4216" t="s">
        <v>32</v>
      </c>
      <c r="F4216" t="s">
        <v>16</v>
      </c>
      <c r="G4216" t="s">
        <v>25</v>
      </c>
      <c r="H4216" t="str">
        <f t="shared" si="260"/>
        <v>Onsite/Hybrid</v>
      </c>
      <c r="I4216" t="s">
        <v>18</v>
      </c>
      <c r="J4216" t="str">
        <f t="shared" si="261"/>
        <v>7+ yrs</v>
      </c>
      <c r="K4216">
        <f t="shared" ca="1" si="263"/>
        <v>13</v>
      </c>
      <c r="L4216" t="s">
        <v>27</v>
      </c>
      <c r="M4216">
        <v>1</v>
      </c>
      <c r="N4216">
        <v>1</v>
      </c>
      <c r="O4216">
        <v>1</v>
      </c>
      <c r="P4216">
        <v>1</v>
      </c>
      <c r="Q4216">
        <v>1</v>
      </c>
      <c r="R4216">
        <f>SUM(M4216:N4216:O4216:P4216:Q4216)</f>
        <v>5</v>
      </c>
      <c r="S4216" s="1">
        <v>200825</v>
      </c>
      <c r="T4216" s="1" t="str">
        <f t="shared" si="262"/>
        <v>High</v>
      </c>
      <c r="U4216">
        <v>5</v>
      </c>
      <c r="V4216">
        <v>2021</v>
      </c>
      <c r="W4216" t="s">
        <v>28</v>
      </c>
      <c r="X4216">
        <v>7</v>
      </c>
    </row>
    <row r="4217" spans="1:24" x14ac:dyDescent="0.3">
      <c r="A4217">
        <v>4216</v>
      </c>
      <c r="B4217" t="s">
        <v>31</v>
      </c>
      <c r="C4217" t="str">
        <f>_xlfn.XLOOKUP(B4217,Lookup_table!B:B,Lookup_table!C:C)</f>
        <v>Business</v>
      </c>
      <c r="D4217" t="s">
        <v>37</v>
      </c>
      <c r="E4217" t="s">
        <v>40</v>
      </c>
      <c r="F4217" t="s">
        <v>44</v>
      </c>
      <c r="G4217" t="s">
        <v>17</v>
      </c>
      <c r="H4217" t="str">
        <f t="shared" si="260"/>
        <v>Remote</v>
      </c>
      <c r="I4217" t="s">
        <v>35</v>
      </c>
      <c r="J4217" t="str">
        <f t="shared" si="261"/>
        <v>0-2 yrs</v>
      </c>
      <c r="K4217">
        <f t="shared" ca="1" si="263"/>
        <v>0</v>
      </c>
      <c r="L4217" t="s">
        <v>19</v>
      </c>
      <c r="M4217">
        <v>1</v>
      </c>
      <c r="N4217">
        <v>1</v>
      </c>
      <c r="O4217">
        <v>0</v>
      </c>
      <c r="P4217">
        <v>0</v>
      </c>
      <c r="Q4217">
        <v>1</v>
      </c>
      <c r="R4217">
        <f>SUM(M4217:N4217:O4217:P4217:Q4217)</f>
        <v>3</v>
      </c>
      <c r="S4217" s="1">
        <v>57292</v>
      </c>
      <c r="T4217" s="1" t="str">
        <f t="shared" si="262"/>
        <v>Low</v>
      </c>
      <c r="U4217">
        <v>3</v>
      </c>
      <c r="V4217">
        <v>2021</v>
      </c>
      <c r="W4217" t="s">
        <v>28</v>
      </c>
      <c r="X4217">
        <v>8</v>
      </c>
    </row>
    <row r="4218" spans="1:24" x14ac:dyDescent="0.3">
      <c r="A4218">
        <v>4217</v>
      </c>
      <c r="B4218" t="s">
        <v>21</v>
      </c>
      <c r="C4218" t="str">
        <f>_xlfn.XLOOKUP(B4218,Lookup_table!B:B,Lookup_table!C:C)</f>
        <v>AI</v>
      </c>
      <c r="D4218" t="s">
        <v>34</v>
      </c>
      <c r="E4218" t="s">
        <v>32</v>
      </c>
      <c r="F4218" t="s">
        <v>29</v>
      </c>
      <c r="G4218" t="s">
        <v>30</v>
      </c>
      <c r="H4218" t="str">
        <f t="shared" si="260"/>
        <v>Onsite/Hybrid</v>
      </c>
      <c r="I4218" t="s">
        <v>35</v>
      </c>
      <c r="J4218" t="str">
        <f t="shared" si="261"/>
        <v>0-2 yrs</v>
      </c>
      <c r="K4218">
        <f t="shared" ca="1" si="263"/>
        <v>1</v>
      </c>
      <c r="L4218" t="s">
        <v>19</v>
      </c>
      <c r="M4218">
        <v>1</v>
      </c>
      <c r="N4218">
        <v>1</v>
      </c>
      <c r="O4218">
        <v>1</v>
      </c>
      <c r="P4218">
        <v>0</v>
      </c>
      <c r="Q4218">
        <v>0</v>
      </c>
      <c r="R4218">
        <f>SUM(M4218:N4218:O4218:P4218:Q4218)</f>
        <v>3</v>
      </c>
      <c r="S4218" s="1">
        <v>103466</v>
      </c>
      <c r="T4218" s="1" t="str">
        <f t="shared" si="262"/>
        <v>Medium</v>
      </c>
      <c r="U4218">
        <v>8</v>
      </c>
      <c r="V4218">
        <v>2023</v>
      </c>
      <c r="W4218" t="s">
        <v>20</v>
      </c>
      <c r="X4218">
        <v>5</v>
      </c>
    </row>
    <row r="4219" spans="1:24" x14ac:dyDescent="0.3">
      <c r="A4219">
        <v>4218</v>
      </c>
      <c r="B4219" t="s">
        <v>41</v>
      </c>
      <c r="C4219" t="str">
        <f>_xlfn.XLOOKUP(B4219,Lookup_table!B:B,Lookup_table!C:C)</f>
        <v>Data</v>
      </c>
      <c r="D4219" t="s">
        <v>14</v>
      </c>
      <c r="E4219" t="s">
        <v>38</v>
      </c>
      <c r="F4219" t="s">
        <v>44</v>
      </c>
      <c r="G4219" t="s">
        <v>17</v>
      </c>
      <c r="H4219" t="str">
        <f t="shared" si="260"/>
        <v>Remote</v>
      </c>
      <c r="I4219" t="s">
        <v>26</v>
      </c>
      <c r="J4219" t="str">
        <f t="shared" si="261"/>
        <v>3-6 yrs</v>
      </c>
      <c r="K4219">
        <f t="shared" ca="1" si="263"/>
        <v>6</v>
      </c>
      <c r="L4219" t="s">
        <v>19</v>
      </c>
      <c r="M4219">
        <v>1</v>
      </c>
      <c r="N4219">
        <v>1</v>
      </c>
      <c r="O4219">
        <v>1</v>
      </c>
      <c r="P4219">
        <v>1</v>
      </c>
      <c r="Q4219">
        <v>1</v>
      </c>
      <c r="R4219">
        <f>SUM(M4219:N4219:O4219:P4219:Q4219)</f>
        <v>5</v>
      </c>
      <c r="S4219" s="1">
        <v>111531</v>
      </c>
      <c r="T4219" s="1" t="str">
        <f t="shared" si="262"/>
        <v>Medium</v>
      </c>
      <c r="U4219">
        <v>8</v>
      </c>
      <c r="V4219">
        <v>2021</v>
      </c>
      <c r="W4219" t="s">
        <v>28</v>
      </c>
      <c r="X4219">
        <v>6</v>
      </c>
    </row>
    <row r="4220" spans="1:24" x14ac:dyDescent="0.3">
      <c r="A4220">
        <v>4219</v>
      </c>
      <c r="B4220" t="s">
        <v>50</v>
      </c>
      <c r="C4220" t="str">
        <f>_xlfn.XLOOKUP(B4220,Lookup_table!B:B,Lookup_table!C:C)</f>
        <v>AI</v>
      </c>
      <c r="D4220" t="s">
        <v>22</v>
      </c>
      <c r="E4220" t="s">
        <v>40</v>
      </c>
      <c r="F4220" t="s">
        <v>52</v>
      </c>
      <c r="G4220" t="s">
        <v>25</v>
      </c>
      <c r="H4220" t="str">
        <f t="shared" si="260"/>
        <v>Onsite/Hybrid</v>
      </c>
      <c r="I4220" t="s">
        <v>26</v>
      </c>
      <c r="J4220" t="str">
        <f t="shared" si="261"/>
        <v>3-6 yrs</v>
      </c>
      <c r="K4220">
        <f t="shared" ca="1" si="263"/>
        <v>5</v>
      </c>
      <c r="L4220" t="s">
        <v>39</v>
      </c>
      <c r="M4220">
        <v>1</v>
      </c>
      <c r="N4220">
        <v>1</v>
      </c>
      <c r="O4220">
        <v>0</v>
      </c>
      <c r="P4220">
        <v>1</v>
      </c>
      <c r="Q4220">
        <v>0</v>
      </c>
      <c r="R4220">
        <f>SUM(M4220:N4220:O4220:P4220:Q4220)</f>
        <v>3</v>
      </c>
      <c r="S4220" s="1">
        <v>145082</v>
      </c>
      <c r="T4220" s="1" t="str">
        <f t="shared" si="262"/>
        <v>High</v>
      </c>
      <c r="U4220">
        <v>4</v>
      </c>
      <c r="V4220">
        <v>2022</v>
      </c>
      <c r="W4220" t="s">
        <v>20</v>
      </c>
      <c r="X4220">
        <v>3</v>
      </c>
    </row>
    <row r="4221" spans="1:24" x14ac:dyDescent="0.3">
      <c r="A4221">
        <v>4220</v>
      </c>
      <c r="B4221" t="s">
        <v>31</v>
      </c>
      <c r="C4221" t="str">
        <f>_xlfn.XLOOKUP(B4221,Lookup_table!B:B,Lookup_table!C:C)</f>
        <v>Business</v>
      </c>
      <c r="D4221" t="s">
        <v>22</v>
      </c>
      <c r="E4221" t="s">
        <v>38</v>
      </c>
      <c r="F4221" t="s">
        <v>29</v>
      </c>
      <c r="G4221" t="s">
        <v>30</v>
      </c>
      <c r="H4221" t="str">
        <f t="shared" si="260"/>
        <v>Onsite/Hybrid</v>
      </c>
      <c r="I4221" t="s">
        <v>18</v>
      </c>
      <c r="J4221" t="str">
        <f t="shared" si="261"/>
        <v>7+ yrs</v>
      </c>
      <c r="K4221">
        <f t="shared" ca="1" si="263"/>
        <v>9</v>
      </c>
      <c r="L4221" t="s">
        <v>19</v>
      </c>
      <c r="M4221">
        <v>0</v>
      </c>
      <c r="N4221">
        <v>1</v>
      </c>
      <c r="O4221">
        <v>0</v>
      </c>
      <c r="P4221">
        <v>0</v>
      </c>
      <c r="Q4221">
        <v>0</v>
      </c>
      <c r="R4221">
        <f>SUM(M4221:N4221:O4221:P4221:Q4221)</f>
        <v>1</v>
      </c>
      <c r="S4221" s="1">
        <v>119012</v>
      </c>
      <c r="T4221" s="1" t="str">
        <f t="shared" si="262"/>
        <v>Medium</v>
      </c>
      <c r="U4221">
        <v>12</v>
      </c>
      <c r="V4221">
        <v>2022</v>
      </c>
      <c r="W4221" t="s">
        <v>28</v>
      </c>
      <c r="X4221">
        <v>8</v>
      </c>
    </row>
    <row r="4222" spans="1:24" x14ac:dyDescent="0.3">
      <c r="A4222">
        <v>4221</v>
      </c>
      <c r="B4222" t="s">
        <v>41</v>
      </c>
      <c r="C4222" t="str">
        <f>_xlfn.XLOOKUP(B4222,Lookup_table!B:B,Lookup_table!C:C)</f>
        <v>Data</v>
      </c>
      <c r="D4222" t="s">
        <v>22</v>
      </c>
      <c r="E4222" t="s">
        <v>32</v>
      </c>
      <c r="F4222" t="s">
        <v>43</v>
      </c>
      <c r="G4222" t="s">
        <v>17</v>
      </c>
      <c r="H4222" t="str">
        <f t="shared" si="260"/>
        <v>Remote</v>
      </c>
      <c r="I4222" t="s">
        <v>18</v>
      </c>
      <c r="J4222" t="str">
        <f t="shared" si="261"/>
        <v>7+ yrs</v>
      </c>
      <c r="K4222">
        <f t="shared" ca="1" si="263"/>
        <v>9</v>
      </c>
      <c r="L4222" t="s">
        <v>27</v>
      </c>
      <c r="M4222">
        <v>0</v>
      </c>
      <c r="N4222">
        <v>0</v>
      </c>
      <c r="O4222">
        <v>0</v>
      </c>
      <c r="P4222">
        <v>0</v>
      </c>
      <c r="Q4222">
        <v>1</v>
      </c>
      <c r="R4222">
        <f>SUM(M4222:N4222:O4222:P4222:Q4222)</f>
        <v>1</v>
      </c>
      <c r="S4222" s="1">
        <v>125342</v>
      </c>
      <c r="T4222" s="1" t="str">
        <f t="shared" si="262"/>
        <v>High</v>
      </c>
      <c r="U4222">
        <v>3</v>
      </c>
      <c r="V4222">
        <v>2020</v>
      </c>
      <c r="W4222" t="s">
        <v>28</v>
      </c>
      <c r="X4222">
        <v>8</v>
      </c>
    </row>
    <row r="4223" spans="1:24" x14ac:dyDescent="0.3">
      <c r="A4223">
        <v>4222</v>
      </c>
      <c r="B4223" t="s">
        <v>41</v>
      </c>
      <c r="C4223" t="str">
        <f>_xlfn.XLOOKUP(B4223,Lookup_table!B:B,Lookup_table!C:C)</f>
        <v>Data</v>
      </c>
      <c r="D4223" t="s">
        <v>37</v>
      </c>
      <c r="E4223" t="s">
        <v>38</v>
      </c>
      <c r="F4223" t="s">
        <v>52</v>
      </c>
      <c r="G4223" t="s">
        <v>30</v>
      </c>
      <c r="H4223" t="str">
        <f t="shared" si="260"/>
        <v>Onsite/Hybrid</v>
      </c>
      <c r="I4223" t="s">
        <v>35</v>
      </c>
      <c r="J4223" t="str">
        <f t="shared" si="261"/>
        <v>0-2 yrs</v>
      </c>
      <c r="K4223">
        <f t="shared" ca="1" si="263"/>
        <v>2</v>
      </c>
      <c r="L4223" t="s">
        <v>19</v>
      </c>
      <c r="M4223">
        <v>1</v>
      </c>
      <c r="N4223">
        <v>0</v>
      </c>
      <c r="O4223">
        <v>0</v>
      </c>
      <c r="P4223">
        <v>1</v>
      </c>
      <c r="Q4223">
        <v>0</v>
      </c>
      <c r="R4223">
        <f>SUM(M4223:N4223:O4223:P4223:Q4223)</f>
        <v>2</v>
      </c>
      <c r="S4223" s="1">
        <v>69606</v>
      </c>
      <c r="T4223" s="1" t="str">
        <f t="shared" si="262"/>
        <v>Low</v>
      </c>
      <c r="U4223">
        <v>2</v>
      </c>
      <c r="V4223">
        <v>2025</v>
      </c>
      <c r="W4223" t="s">
        <v>20</v>
      </c>
      <c r="X4223">
        <v>3</v>
      </c>
    </row>
    <row r="4224" spans="1:24" x14ac:dyDescent="0.3">
      <c r="A4224">
        <v>4223</v>
      </c>
      <c r="B4224" t="s">
        <v>21</v>
      </c>
      <c r="C4224" t="str">
        <f>_xlfn.XLOOKUP(B4224,Lookup_table!B:B,Lookup_table!C:C)</f>
        <v>AI</v>
      </c>
      <c r="D4224" t="s">
        <v>34</v>
      </c>
      <c r="E4224" t="s">
        <v>38</v>
      </c>
      <c r="F4224" t="s">
        <v>43</v>
      </c>
      <c r="G4224" t="s">
        <v>25</v>
      </c>
      <c r="H4224" t="str">
        <f t="shared" si="260"/>
        <v>Onsite/Hybrid</v>
      </c>
      <c r="I4224" t="s">
        <v>35</v>
      </c>
      <c r="J4224" t="str">
        <f t="shared" si="261"/>
        <v>0-2 yrs</v>
      </c>
      <c r="K4224">
        <f t="shared" ca="1" si="263"/>
        <v>2</v>
      </c>
      <c r="L4224" t="s">
        <v>19</v>
      </c>
      <c r="M4224">
        <v>1</v>
      </c>
      <c r="N4224">
        <v>1</v>
      </c>
      <c r="O4224">
        <v>1</v>
      </c>
      <c r="P4224">
        <v>0</v>
      </c>
      <c r="Q4224">
        <v>1</v>
      </c>
      <c r="R4224">
        <f>SUM(M4224:N4224:O4224:P4224:Q4224)</f>
        <v>4</v>
      </c>
      <c r="S4224" s="1">
        <v>113103</v>
      </c>
      <c r="T4224" s="1" t="str">
        <f t="shared" si="262"/>
        <v>Medium</v>
      </c>
      <c r="U4224">
        <v>1</v>
      </c>
      <c r="V4224">
        <v>2021</v>
      </c>
      <c r="W4224" t="s">
        <v>34</v>
      </c>
      <c r="X4224">
        <v>6</v>
      </c>
    </row>
    <row r="4225" spans="1:24" x14ac:dyDescent="0.3">
      <c r="A4225">
        <v>4224</v>
      </c>
      <c r="B4225" t="s">
        <v>33</v>
      </c>
      <c r="C4225" t="str">
        <f>_xlfn.XLOOKUP(B4225,Lookup_table!B:B,Lookup_table!C:C)</f>
        <v>Data</v>
      </c>
      <c r="D4225" t="s">
        <v>34</v>
      </c>
      <c r="E4225" t="s">
        <v>32</v>
      </c>
      <c r="F4225" t="s">
        <v>43</v>
      </c>
      <c r="G4225" t="s">
        <v>25</v>
      </c>
      <c r="H4225" t="str">
        <f t="shared" si="260"/>
        <v>Onsite/Hybrid</v>
      </c>
      <c r="I4225" t="s">
        <v>18</v>
      </c>
      <c r="J4225" t="str">
        <f t="shared" si="261"/>
        <v>7+ yrs</v>
      </c>
      <c r="K4225">
        <f t="shared" ca="1" si="263"/>
        <v>9</v>
      </c>
      <c r="L4225" t="s">
        <v>39</v>
      </c>
      <c r="M4225">
        <v>1</v>
      </c>
      <c r="N4225">
        <v>1</v>
      </c>
      <c r="O4225">
        <v>0</v>
      </c>
      <c r="P4225">
        <v>1</v>
      </c>
      <c r="Q4225">
        <v>0</v>
      </c>
      <c r="R4225">
        <f>SUM(M4225:N4225:O4225:P4225:Q4225)</f>
        <v>3</v>
      </c>
      <c r="S4225" s="1">
        <v>115810</v>
      </c>
      <c r="T4225" s="1" t="str">
        <f t="shared" si="262"/>
        <v>Medium</v>
      </c>
      <c r="U4225">
        <v>7</v>
      </c>
      <c r="V4225">
        <v>2026</v>
      </c>
      <c r="W4225" t="s">
        <v>34</v>
      </c>
      <c r="X4225">
        <v>5</v>
      </c>
    </row>
    <row r="4226" spans="1:24" x14ac:dyDescent="0.3">
      <c r="A4226">
        <v>4225</v>
      </c>
      <c r="B4226" t="s">
        <v>36</v>
      </c>
      <c r="C4226" t="str">
        <f>_xlfn.XLOOKUP(B4226,Lookup_table!B:B,Lookup_table!C:C)</f>
        <v>Data</v>
      </c>
      <c r="D4226" t="s">
        <v>22</v>
      </c>
      <c r="E4226" t="s">
        <v>40</v>
      </c>
      <c r="F4226" t="s">
        <v>51</v>
      </c>
      <c r="G4226" t="s">
        <v>25</v>
      </c>
      <c r="H4226" t="str">
        <f t="shared" ref="H4226:H4289" si="264">IF(G4226="Remote","Remote","Onsite/Hybrid")</f>
        <v>Onsite/Hybrid</v>
      </c>
      <c r="I4226" t="s">
        <v>35</v>
      </c>
      <c r="J4226" t="str">
        <f t="shared" ref="J4226:J4289" si="265">IF(I4226="Entry","0-2 yrs",IF(I4226="Mid","3-6 yrs","7+ yrs"))</f>
        <v>0-2 yrs</v>
      </c>
      <c r="K4226">
        <f t="shared" ca="1" si="263"/>
        <v>2</v>
      </c>
      <c r="L4226" t="s">
        <v>19</v>
      </c>
      <c r="M4226">
        <v>1</v>
      </c>
      <c r="N4226">
        <v>0</v>
      </c>
      <c r="O4226">
        <v>1</v>
      </c>
      <c r="P4226">
        <v>0</v>
      </c>
      <c r="Q4226">
        <v>0</v>
      </c>
      <c r="R4226">
        <f>SUM(M4226:N4226:O4226:P4226:Q4226)</f>
        <v>2</v>
      </c>
      <c r="S4226" s="1">
        <v>88433</v>
      </c>
      <c r="T4226" s="1" t="str">
        <f t="shared" ref="T4226:T4289" si="266">IF(S4226&lt;=70000,"Low",IF(S4226&lt;=120000,"Medium","High"))</f>
        <v>Medium</v>
      </c>
      <c r="U4226">
        <v>4</v>
      </c>
      <c r="V4226">
        <v>2025</v>
      </c>
      <c r="W4226" t="s">
        <v>20</v>
      </c>
      <c r="X4226">
        <v>1</v>
      </c>
    </row>
    <row r="4227" spans="1:24" x14ac:dyDescent="0.3">
      <c r="A4227">
        <v>4226</v>
      </c>
      <c r="B4227" t="s">
        <v>41</v>
      </c>
      <c r="C4227" t="str">
        <f>_xlfn.XLOOKUP(B4227,Lookup_table!B:B,Lookup_table!C:C)</f>
        <v>Data</v>
      </c>
      <c r="D4227" t="s">
        <v>37</v>
      </c>
      <c r="E4227" t="s">
        <v>15</v>
      </c>
      <c r="F4227" t="s">
        <v>24</v>
      </c>
      <c r="G4227" t="s">
        <v>25</v>
      </c>
      <c r="H4227" t="str">
        <f t="shared" si="264"/>
        <v>Onsite/Hybrid</v>
      </c>
      <c r="I4227" t="s">
        <v>18</v>
      </c>
      <c r="J4227" t="str">
        <f t="shared" si="265"/>
        <v>7+ yrs</v>
      </c>
      <c r="K4227">
        <f t="shared" ref="K4227:K4290" ca="1" si="267">IF(J4227="0-2 yrs",RANDBETWEEN(0,2),IF(J4227="3-6 yrs", RANDBETWEEN(3,6),IF(J4227="7+ yrs", RANDBETWEEN(7,15)," ")))</f>
        <v>15</v>
      </c>
      <c r="L4227" t="s">
        <v>27</v>
      </c>
      <c r="M4227">
        <v>1</v>
      </c>
      <c r="N4227">
        <v>1</v>
      </c>
      <c r="O4227">
        <v>0</v>
      </c>
      <c r="P4227">
        <v>1</v>
      </c>
      <c r="Q4227">
        <v>1</v>
      </c>
      <c r="R4227">
        <f>SUM(M4227:N4227:O4227:P4227:Q4227)</f>
        <v>4</v>
      </c>
      <c r="S4227" s="1">
        <v>127507</v>
      </c>
      <c r="T4227" s="1" t="str">
        <f t="shared" si="266"/>
        <v>High</v>
      </c>
      <c r="U4227">
        <v>1</v>
      </c>
      <c r="V4227">
        <v>2024</v>
      </c>
      <c r="W4227" t="s">
        <v>34</v>
      </c>
      <c r="X4227">
        <v>6</v>
      </c>
    </row>
    <row r="4228" spans="1:24" x14ac:dyDescent="0.3">
      <c r="A4228">
        <v>4227</v>
      </c>
      <c r="B4228" t="s">
        <v>31</v>
      </c>
      <c r="C4228" t="str">
        <f>_xlfn.XLOOKUP(B4228,Lookup_table!B:B,Lookup_table!C:C)</f>
        <v>Business</v>
      </c>
      <c r="D4228" t="s">
        <v>14</v>
      </c>
      <c r="E4228" t="s">
        <v>40</v>
      </c>
      <c r="F4228" t="s">
        <v>43</v>
      </c>
      <c r="G4228" t="s">
        <v>17</v>
      </c>
      <c r="H4228" t="str">
        <f t="shared" si="264"/>
        <v>Remote</v>
      </c>
      <c r="I4228" t="s">
        <v>35</v>
      </c>
      <c r="J4228" t="str">
        <f t="shared" si="265"/>
        <v>0-2 yrs</v>
      </c>
      <c r="K4228">
        <f t="shared" ca="1" si="267"/>
        <v>1</v>
      </c>
      <c r="L4228" t="s">
        <v>39</v>
      </c>
      <c r="M4228">
        <v>0</v>
      </c>
      <c r="N4228">
        <v>0</v>
      </c>
      <c r="O4228">
        <v>0</v>
      </c>
      <c r="P4228">
        <v>0</v>
      </c>
      <c r="Q4228">
        <v>0</v>
      </c>
      <c r="R4228">
        <f>SUM(M4228:N4228:O4228:P4228:Q4228)</f>
        <v>0</v>
      </c>
      <c r="S4228" s="1">
        <v>45268</v>
      </c>
      <c r="T4228" s="1" t="str">
        <f t="shared" si="266"/>
        <v>Low</v>
      </c>
      <c r="U4228">
        <v>8</v>
      </c>
      <c r="V4228">
        <v>2024</v>
      </c>
      <c r="W4228" t="s">
        <v>28</v>
      </c>
      <c r="X4228">
        <v>9</v>
      </c>
    </row>
    <row r="4229" spans="1:24" x14ac:dyDescent="0.3">
      <c r="A4229">
        <v>4228</v>
      </c>
      <c r="B4229" t="s">
        <v>41</v>
      </c>
      <c r="C4229" t="str">
        <f>_xlfn.XLOOKUP(B4229,Lookup_table!B:B,Lookup_table!C:C)</f>
        <v>Data</v>
      </c>
      <c r="D4229" t="s">
        <v>34</v>
      </c>
      <c r="E4229" t="s">
        <v>40</v>
      </c>
      <c r="F4229" t="s">
        <v>29</v>
      </c>
      <c r="G4229" t="s">
        <v>25</v>
      </c>
      <c r="H4229" t="str">
        <f t="shared" si="264"/>
        <v>Onsite/Hybrid</v>
      </c>
      <c r="I4229" t="s">
        <v>35</v>
      </c>
      <c r="J4229" t="str">
        <f t="shared" si="265"/>
        <v>0-2 yrs</v>
      </c>
      <c r="K4229">
        <f t="shared" ca="1" si="267"/>
        <v>1</v>
      </c>
      <c r="L4229" t="s">
        <v>27</v>
      </c>
      <c r="M4229">
        <v>0</v>
      </c>
      <c r="N4229">
        <v>1</v>
      </c>
      <c r="O4229">
        <v>0</v>
      </c>
      <c r="P4229">
        <v>1</v>
      </c>
      <c r="Q4229">
        <v>0</v>
      </c>
      <c r="R4229">
        <f>SUM(M4229:N4229:O4229:P4229:Q4229)</f>
        <v>2</v>
      </c>
      <c r="S4229" s="1">
        <v>65932</v>
      </c>
      <c r="T4229" s="1" t="str">
        <f t="shared" si="266"/>
        <v>Low</v>
      </c>
      <c r="U4229">
        <v>10</v>
      </c>
      <c r="V4229">
        <v>2024</v>
      </c>
      <c r="W4229" t="s">
        <v>34</v>
      </c>
      <c r="X4229">
        <v>5</v>
      </c>
    </row>
    <row r="4230" spans="1:24" x14ac:dyDescent="0.3">
      <c r="A4230">
        <v>4229</v>
      </c>
      <c r="B4230" t="s">
        <v>41</v>
      </c>
      <c r="C4230" t="str">
        <f>_xlfn.XLOOKUP(B4230,Lookup_table!B:B,Lookup_table!C:C)</f>
        <v>Data</v>
      </c>
      <c r="D4230" t="s">
        <v>37</v>
      </c>
      <c r="E4230" t="s">
        <v>40</v>
      </c>
      <c r="F4230" t="s">
        <v>43</v>
      </c>
      <c r="G4230" t="s">
        <v>30</v>
      </c>
      <c r="H4230" t="str">
        <f t="shared" si="264"/>
        <v>Onsite/Hybrid</v>
      </c>
      <c r="I4230" t="s">
        <v>26</v>
      </c>
      <c r="J4230" t="str">
        <f t="shared" si="265"/>
        <v>3-6 yrs</v>
      </c>
      <c r="K4230">
        <f t="shared" ca="1" si="267"/>
        <v>6</v>
      </c>
      <c r="L4230" t="s">
        <v>27</v>
      </c>
      <c r="M4230">
        <v>0</v>
      </c>
      <c r="N4230">
        <v>0</v>
      </c>
      <c r="O4230">
        <v>0</v>
      </c>
      <c r="P4230">
        <v>0</v>
      </c>
      <c r="Q4230">
        <v>0</v>
      </c>
      <c r="R4230">
        <f>SUM(M4230:N4230:O4230:P4230:Q4230)</f>
        <v>0</v>
      </c>
      <c r="S4230" s="1">
        <v>75658</v>
      </c>
      <c r="T4230" s="1" t="str">
        <f t="shared" si="266"/>
        <v>Medium</v>
      </c>
      <c r="U4230">
        <v>5</v>
      </c>
      <c r="V4230">
        <v>2020</v>
      </c>
      <c r="W4230" t="s">
        <v>20</v>
      </c>
      <c r="X4230">
        <v>2</v>
      </c>
    </row>
    <row r="4231" spans="1:24" x14ac:dyDescent="0.3">
      <c r="A4231">
        <v>4230</v>
      </c>
      <c r="B4231" t="s">
        <v>41</v>
      </c>
      <c r="C4231" t="str">
        <f>_xlfn.XLOOKUP(B4231,Lookup_table!B:B,Lookup_table!C:C)</f>
        <v>Data</v>
      </c>
      <c r="D4231" t="s">
        <v>22</v>
      </c>
      <c r="E4231" t="s">
        <v>32</v>
      </c>
      <c r="F4231" t="s">
        <v>16</v>
      </c>
      <c r="G4231" t="s">
        <v>30</v>
      </c>
      <c r="H4231" t="str">
        <f t="shared" si="264"/>
        <v>Onsite/Hybrid</v>
      </c>
      <c r="I4231" t="s">
        <v>35</v>
      </c>
      <c r="J4231" t="str">
        <f t="shared" si="265"/>
        <v>0-2 yrs</v>
      </c>
      <c r="K4231">
        <f t="shared" ca="1" si="267"/>
        <v>0</v>
      </c>
      <c r="L4231" t="s">
        <v>19</v>
      </c>
      <c r="M4231">
        <v>0</v>
      </c>
      <c r="N4231">
        <v>0</v>
      </c>
      <c r="O4231">
        <v>0</v>
      </c>
      <c r="P4231">
        <v>1</v>
      </c>
      <c r="Q4231">
        <v>0</v>
      </c>
      <c r="R4231">
        <f>SUM(M4231:N4231:O4231:P4231:Q4231)</f>
        <v>1</v>
      </c>
      <c r="S4231" s="1">
        <v>87008</v>
      </c>
      <c r="T4231" s="1" t="str">
        <f t="shared" si="266"/>
        <v>Medium</v>
      </c>
      <c r="U4231">
        <v>11</v>
      </c>
      <c r="V4231">
        <v>2021</v>
      </c>
      <c r="W4231" t="s">
        <v>28</v>
      </c>
      <c r="X4231">
        <v>9</v>
      </c>
    </row>
    <row r="4232" spans="1:24" x14ac:dyDescent="0.3">
      <c r="A4232">
        <v>4231</v>
      </c>
      <c r="B4232" t="s">
        <v>33</v>
      </c>
      <c r="C4232" t="str">
        <f>_xlfn.XLOOKUP(B4232,Lookup_table!B:B,Lookup_table!C:C)</f>
        <v>Data</v>
      </c>
      <c r="D4232" t="s">
        <v>37</v>
      </c>
      <c r="E4232" t="s">
        <v>15</v>
      </c>
      <c r="F4232" t="s">
        <v>51</v>
      </c>
      <c r="G4232" t="s">
        <v>17</v>
      </c>
      <c r="H4232" t="str">
        <f t="shared" si="264"/>
        <v>Remote</v>
      </c>
      <c r="I4232" t="s">
        <v>18</v>
      </c>
      <c r="J4232" t="str">
        <f t="shared" si="265"/>
        <v>7+ yrs</v>
      </c>
      <c r="K4232">
        <f t="shared" ca="1" si="267"/>
        <v>11</v>
      </c>
      <c r="L4232" t="s">
        <v>27</v>
      </c>
      <c r="M4232">
        <v>1</v>
      </c>
      <c r="N4232">
        <v>0</v>
      </c>
      <c r="O4232">
        <v>0</v>
      </c>
      <c r="P4232">
        <v>1</v>
      </c>
      <c r="Q4232">
        <v>0</v>
      </c>
      <c r="R4232">
        <f>SUM(M4232:N4232:O4232:P4232:Q4232)</f>
        <v>2</v>
      </c>
      <c r="S4232" s="1">
        <v>112953</v>
      </c>
      <c r="T4232" s="1" t="str">
        <f t="shared" si="266"/>
        <v>Medium</v>
      </c>
      <c r="U4232">
        <v>3</v>
      </c>
      <c r="V4232">
        <v>2026</v>
      </c>
      <c r="W4232" t="s">
        <v>28</v>
      </c>
      <c r="X4232">
        <v>7</v>
      </c>
    </row>
    <row r="4233" spans="1:24" x14ac:dyDescent="0.3">
      <c r="A4233">
        <v>4232</v>
      </c>
      <c r="B4233" t="s">
        <v>33</v>
      </c>
      <c r="C4233" t="str">
        <f>_xlfn.XLOOKUP(B4233,Lookup_table!B:B,Lookup_table!C:C)</f>
        <v>Data</v>
      </c>
      <c r="D4233" t="s">
        <v>14</v>
      </c>
      <c r="E4233" t="s">
        <v>42</v>
      </c>
      <c r="F4233" t="s">
        <v>51</v>
      </c>
      <c r="G4233" t="s">
        <v>30</v>
      </c>
      <c r="H4233" t="str">
        <f t="shared" si="264"/>
        <v>Onsite/Hybrid</v>
      </c>
      <c r="I4233" t="s">
        <v>18</v>
      </c>
      <c r="J4233" t="str">
        <f t="shared" si="265"/>
        <v>7+ yrs</v>
      </c>
      <c r="K4233">
        <f t="shared" ca="1" si="267"/>
        <v>12</v>
      </c>
      <c r="L4233" t="s">
        <v>27</v>
      </c>
      <c r="M4233">
        <v>0</v>
      </c>
      <c r="N4233">
        <v>1</v>
      </c>
      <c r="O4233">
        <v>1</v>
      </c>
      <c r="P4233">
        <v>1</v>
      </c>
      <c r="Q4233">
        <v>0</v>
      </c>
      <c r="R4233">
        <f>SUM(M4233:N4233:O4233:P4233:Q4233)</f>
        <v>3</v>
      </c>
      <c r="S4233" s="1">
        <v>127423</v>
      </c>
      <c r="T4233" s="1" t="str">
        <f t="shared" si="266"/>
        <v>High</v>
      </c>
      <c r="U4233">
        <v>4</v>
      </c>
      <c r="V4233">
        <v>2025</v>
      </c>
      <c r="W4233" t="s">
        <v>28</v>
      </c>
      <c r="X4233">
        <v>5</v>
      </c>
    </row>
    <row r="4234" spans="1:24" x14ac:dyDescent="0.3">
      <c r="A4234">
        <v>4233</v>
      </c>
      <c r="B4234" t="s">
        <v>50</v>
      </c>
      <c r="C4234" t="str">
        <f>_xlfn.XLOOKUP(B4234,Lookup_table!B:B,Lookup_table!C:C)</f>
        <v>AI</v>
      </c>
      <c r="D4234" t="s">
        <v>22</v>
      </c>
      <c r="E4234" t="s">
        <v>23</v>
      </c>
      <c r="F4234" t="s">
        <v>51</v>
      </c>
      <c r="G4234" t="s">
        <v>25</v>
      </c>
      <c r="H4234" t="str">
        <f t="shared" si="264"/>
        <v>Onsite/Hybrid</v>
      </c>
      <c r="I4234" t="s">
        <v>26</v>
      </c>
      <c r="J4234" t="str">
        <f t="shared" si="265"/>
        <v>3-6 yrs</v>
      </c>
      <c r="K4234">
        <f t="shared" ca="1" si="267"/>
        <v>3</v>
      </c>
      <c r="L4234" t="s">
        <v>27</v>
      </c>
      <c r="M4234">
        <v>1</v>
      </c>
      <c r="N4234">
        <v>0</v>
      </c>
      <c r="O4234">
        <v>1</v>
      </c>
      <c r="P4234">
        <v>1</v>
      </c>
      <c r="Q4234">
        <v>0</v>
      </c>
      <c r="R4234">
        <f>SUM(M4234:N4234:O4234:P4234:Q4234)</f>
        <v>3</v>
      </c>
      <c r="S4234" s="1">
        <v>165228</v>
      </c>
      <c r="T4234" s="1" t="str">
        <f t="shared" si="266"/>
        <v>High</v>
      </c>
      <c r="U4234">
        <v>4</v>
      </c>
      <c r="V4234">
        <v>2023</v>
      </c>
      <c r="W4234" t="s">
        <v>28</v>
      </c>
      <c r="X4234">
        <v>5</v>
      </c>
    </row>
    <row r="4235" spans="1:24" x14ac:dyDescent="0.3">
      <c r="A4235">
        <v>4234</v>
      </c>
      <c r="B4235" t="s">
        <v>21</v>
      </c>
      <c r="C4235" t="str">
        <f>_xlfn.XLOOKUP(B4235,Lookup_table!B:B,Lookup_table!C:C)</f>
        <v>AI</v>
      </c>
      <c r="D4235" t="s">
        <v>22</v>
      </c>
      <c r="E4235" t="s">
        <v>15</v>
      </c>
      <c r="F4235" t="s">
        <v>43</v>
      </c>
      <c r="G4235" t="s">
        <v>17</v>
      </c>
      <c r="H4235" t="str">
        <f t="shared" si="264"/>
        <v>Remote</v>
      </c>
      <c r="I4235" t="s">
        <v>35</v>
      </c>
      <c r="J4235" t="str">
        <f t="shared" si="265"/>
        <v>0-2 yrs</v>
      </c>
      <c r="K4235">
        <f t="shared" ca="1" si="267"/>
        <v>1</v>
      </c>
      <c r="L4235" t="s">
        <v>27</v>
      </c>
      <c r="M4235">
        <v>0</v>
      </c>
      <c r="N4235">
        <v>1</v>
      </c>
      <c r="O4235">
        <v>0</v>
      </c>
      <c r="P4235">
        <v>1</v>
      </c>
      <c r="Q4235">
        <v>1</v>
      </c>
      <c r="R4235">
        <f>SUM(M4235:N4235:O4235:P4235:Q4235)</f>
        <v>3</v>
      </c>
      <c r="S4235" s="1">
        <v>132292</v>
      </c>
      <c r="T4235" s="1" t="str">
        <f t="shared" si="266"/>
        <v>High</v>
      </c>
      <c r="U4235">
        <v>6</v>
      </c>
      <c r="V4235">
        <v>2022</v>
      </c>
      <c r="W4235" t="s">
        <v>20</v>
      </c>
      <c r="X4235">
        <v>2</v>
      </c>
    </row>
    <row r="4236" spans="1:24" x14ac:dyDescent="0.3">
      <c r="A4236">
        <v>4235</v>
      </c>
      <c r="B4236" t="s">
        <v>21</v>
      </c>
      <c r="C4236" t="str">
        <f>_xlfn.XLOOKUP(B4236,Lookup_table!B:B,Lookup_table!C:C)</f>
        <v>AI</v>
      </c>
      <c r="D4236" t="s">
        <v>14</v>
      </c>
      <c r="E4236" t="s">
        <v>15</v>
      </c>
      <c r="F4236" t="s">
        <v>43</v>
      </c>
      <c r="G4236" t="s">
        <v>25</v>
      </c>
      <c r="H4236" t="str">
        <f t="shared" si="264"/>
        <v>Onsite/Hybrid</v>
      </c>
      <c r="I4236" t="s">
        <v>35</v>
      </c>
      <c r="J4236" t="str">
        <f t="shared" si="265"/>
        <v>0-2 yrs</v>
      </c>
      <c r="K4236">
        <f t="shared" ca="1" si="267"/>
        <v>2</v>
      </c>
      <c r="L4236" t="s">
        <v>27</v>
      </c>
      <c r="M4236">
        <v>1</v>
      </c>
      <c r="N4236">
        <v>1</v>
      </c>
      <c r="O4236">
        <v>1</v>
      </c>
      <c r="P4236">
        <v>0</v>
      </c>
      <c r="Q4236">
        <v>1</v>
      </c>
      <c r="R4236">
        <f>SUM(M4236:N4236:O4236:P4236:Q4236)</f>
        <v>4</v>
      </c>
      <c r="S4236" s="1">
        <v>118429</v>
      </c>
      <c r="T4236" s="1" t="str">
        <f t="shared" si="266"/>
        <v>Medium</v>
      </c>
      <c r="U4236">
        <v>5</v>
      </c>
      <c r="V4236">
        <v>2026</v>
      </c>
      <c r="W4236" t="s">
        <v>20</v>
      </c>
      <c r="X4236">
        <v>6</v>
      </c>
    </row>
    <row r="4237" spans="1:24" x14ac:dyDescent="0.3">
      <c r="A4237">
        <v>4236</v>
      </c>
      <c r="B4237" t="s">
        <v>31</v>
      </c>
      <c r="C4237" t="str">
        <f>_xlfn.XLOOKUP(B4237,Lookup_table!B:B,Lookup_table!C:C)</f>
        <v>Business</v>
      </c>
      <c r="D4237" t="s">
        <v>22</v>
      </c>
      <c r="E4237" t="s">
        <v>38</v>
      </c>
      <c r="F4237" t="s">
        <v>51</v>
      </c>
      <c r="G4237" t="s">
        <v>17</v>
      </c>
      <c r="H4237" t="str">
        <f t="shared" si="264"/>
        <v>Remote</v>
      </c>
      <c r="I4237" t="s">
        <v>18</v>
      </c>
      <c r="J4237" t="str">
        <f t="shared" si="265"/>
        <v>7+ yrs</v>
      </c>
      <c r="K4237">
        <f t="shared" ca="1" si="267"/>
        <v>9</v>
      </c>
      <c r="L4237" t="s">
        <v>39</v>
      </c>
      <c r="M4237">
        <v>1</v>
      </c>
      <c r="N4237">
        <v>0</v>
      </c>
      <c r="O4237">
        <v>0</v>
      </c>
      <c r="P4237">
        <v>1</v>
      </c>
      <c r="Q4237">
        <v>0</v>
      </c>
      <c r="R4237">
        <f>SUM(M4237:N4237:O4237:P4237:Q4237)</f>
        <v>2</v>
      </c>
      <c r="S4237" s="1">
        <v>134371</v>
      </c>
      <c r="T4237" s="1" t="str">
        <f t="shared" si="266"/>
        <v>High</v>
      </c>
      <c r="U4237">
        <v>9</v>
      </c>
      <c r="V4237">
        <v>2025</v>
      </c>
      <c r="W4237" t="s">
        <v>28</v>
      </c>
      <c r="X4237">
        <v>7</v>
      </c>
    </row>
    <row r="4238" spans="1:24" x14ac:dyDescent="0.3">
      <c r="A4238">
        <v>4237</v>
      </c>
      <c r="B4238" t="s">
        <v>50</v>
      </c>
      <c r="C4238" t="str">
        <f>_xlfn.XLOOKUP(B4238,Lookup_table!B:B,Lookup_table!C:C)</f>
        <v>AI</v>
      </c>
      <c r="D4238" t="s">
        <v>22</v>
      </c>
      <c r="E4238" t="s">
        <v>32</v>
      </c>
      <c r="F4238" t="s">
        <v>51</v>
      </c>
      <c r="G4238" t="s">
        <v>17</v>
      </c>
      <c r="H4238" t="str">
        <f t="shared" si="264"/>
        <v>Remote</v>
      </c>
      <c r="I4238" t="s">
        <v>26</v>
      </c>
      <c r="J4238" t="str">
        <f t="shared" si="265"/>
        <v>3-6 yrs</v>
      </c>
      <c r="K4238">
        <f t="shared" ca="1" si="267"/>
        <v>6</v>
      </c>
      <c r="L4238" t="s">
        <v>19</v>
      </c>
      <c r="M4238">
        <v>1</v>
      </c>
      <c r="N4238">
        <v>1</v>
      </c>
      <c r="O4238">
        <v>0</v>
      </c>
      <c r="P4238">
        <v>0</v>
      </c>
      <c r="Q4238">
        <v>0</v>
      </c>
      <c r="R4238">
        <f>SUM(M4238:N4238:O4238:P4238:Q4238)</f>
        <v>2</v>
      </c>
      <c r="S4238" s="1">
        <v>136800</v>
      </c>
      <c r="T4238" s="1" t="str">
        <f t="shared" si="266"/>
        <v>High</v>
      </c>
      <c r="U4238">
        <v>10</v>
      </c>
      <c r="V4238">
        <v>2020</v>
      </c>
      <c r="W4238" t="s">
        <v>20</v>
      </c>
      <c r="X4238">
        <v>4</v>
      </c>
    </row>
    <row r="4239" spans="1:24" x14ac:dyDescent="0.3">
      <c r="A4239">
        <v>4238</v>
      </c>
      <c r="B4239" t="s">
        <v>21</v>
      </c>
      <c r="C4239" t="str">
        <f>_xlfn.XLOOKUP(B4239,Lookup_table!B:B,Lookup_table!C:C)</f>
        <v>AI</v>
      </c>
      <c r="D4239" t="s">
        <v>37</v>
      </c>
      <c r="E4239" t="s">
        <v>42</v>
      </c>
      <c r="F4239" t="s">
        <v>52</v>
      </c>
      <c r="G4239" t="s">
        <v>25</v>
      </c>
      <c r="H4239" t="str">
        <f t="shared" si="264"/>
        <v>Onsite/Hybrid</v>
      </c>
      <c r="I4239" t="s">
        <v>26</v>
      </c>
      <c r="J4239" t="str">
        <f t="shared" si="265"/>
        <v>3-6 yrs</v>
      </c>
      <c r="K4239">
        <f t="shared" ca="1" si="267"/>
        <v>5</v>
      </c>
      <c r="L4239" t="s">
        <v>39</v>
      </c>
      <c r="M4239">
        <v>1</v>
      </c>
      <c r="N4239">
        <v>0</v>
      </c>
      <c r="O4239">
        <v>0</v>
      </c>
      <c r="P4239">
        <v>0</v>
      </c>
      <c r="Q4239">
        <v>0</v>
      </c>
      <c r="R4239">
        <f>SUM(M4239:N4239:O4239:P4239:Q4239)</f>
        <v>1</v>
      </c>
      <c r="S4239" s="1">
        <v>110872</v>
      </c>
      <c r="T4239" s="1" t="str">
        <f t="shared" si="266"/>
        <v>Medium</v>
      </c>
      <c r="U4239">
        <v>3</v>
      </c>
      <c r="V4239">
        <v>2021</v>
      </c>
      <c r="W4239" t="s">
        <v>28</v>
      </c>
      <c r="X4239">
        <v>9</v>
      </c>
    </row>
    <row r="4240" spans="1:24" x14ac:dyDescent="0.3">
      <c r="A4240">
        <v>4239</v>
      </c>
      <c r="B4240" t="s">
        <v>31</v>
      </c>
      <c r="C4240" t="str">
        <f>_xlfn.XLOOKUP(B4240,Lookup_table!B:B,Lookup_table!C:C)</f>
        <v>Business</v>
      </c>
      <c r="D4240" t="s">
        <v>34</v>
      </c>
      <c r="E4240" t="s">
        <v>40</v>
      </c>
      <c r="F4240" t="s">
        <v>24</v>
      </c>
      <c r="G4240" t="s">
        <v>17</v>
      </c>
      <c r="H4240" t="str">
        <f t="shared" si="264"/>
        <v>Remote</v>
      </c>
      <c r="I4240" t="s">
        <v>26</v>
      </c>
      <c r="J4240" t="str">
        <f t="shared" si="265"/>
        <v>3-6 yrs</v>
      </c>
      <c r="K4240">
        <f t="shared" ca="1" si="267"/>
        <v>3</v>
      </c>
      <c r="L4240" t="s">
        <v>27</v>
      </c>
      <c r="M4240">
        <v>0</v>
      </c>
      <c r="N4240">
        <v>1</v>
      </c>
      <c r="O4240">
        <v>0</v>
      </c>
      <c r="P4240">
        <v>1</v>
      </c>
      <c r="Q4240">
        <v>0</v>
      </c>
      <c r="R4240">
        <f>SUM(M4240:N4240:O4240:P4240:Q4240)</f>
        <v>2</v>
      </c>
      <c r="S4240" s="1">
        <v>89037</v>
      </c>
      <c r="T4240" s="1" t="str">
        <f t="shared" si="266"/>
        <v>Medium</v>
      </c>
      <c r="U4240">
        <v>2</v>
      </c>
      <c r="V4240">
        <v>2026</v>
      </c>
      <c r="W4240" t="s">
        <v>20</v>
      </c>
      <c r="X4240">
        <v>3</v>
      </c>
    </row>
    <row r="4241" spans="1:24" x14ac:dyDescent="0.3">
      <c r="A4241">
        <v>4240</v>
      </c>
      <c r="B4241" t="s">
        <v>50</v>
      </c>
      <c r="C4241" t="str">
        <f>_xlfn.XLOOKUP(B4241,Lookup_table!B:B,Lookup_table!C:C)</f>
        <v>AI</v>
      </c>
      <c r="D4241" t="s">
        <v>14</v>
      </c>
      <c r="E4241" t="s">
        <v>32</v>
      </c>
      <c r="F4241" t="s">
        <v>51</v>
      </c>
      <c r="G4241" t="s">
        <v>17</v>
      </c>
      <c r="H4241" t="str">
        <f t="shared" si="264"/>
        <v>Remote</v>
      </c>
      <c r="I4241" t="s">
        <v>26</v>
      </c>
      <c r="J4241" t="str">
        <f t="shared" si="265"/>
        <v>3-6 yrs</v>
      </c>
      <c r="K4241">
        <f t="shared" ca="1" si="267"/>
        <v>6</v>
      </c>
      <c r="L4241" t="s">
        <v>27</v>
      </c>
      <c r="M4241">
        <v>1</v>
      </c>
      <c r="N4241">
        <v>1</v>
      </c>
      <c r="O4241">
        <v>0</v>
      </c>
      <c r="P4241">
        <v>1</v>
      </c>
      <c r="Q4241">
        <v>0</v>
      </c>
      <c r="R4241">
        <f>SUM(M4241:N4241:O4241:P4241:Q4241)</f>
        <v>3</v>
      </c>
      <c r="S4241" s="1">
        <v>129060</v>
      </c>
      <c r="T4241" s="1" t="str">
        <f t="shared" si="266"/>
        <v>High</v>
      </c>
      <c r="U4241">
        <v>3</v>
      </c>
      <c r="V4241">
        <v>2022</v>
      </c>
      <c r="W4241" t="s">
        <v>20</v>
      </c>
      <c r="X4241">
        <v>2</v>
      </c>
    </row>
    <row r="4242" spans="1:24" x14ac:dyDescent="0.3">
      <c r="A4242">
        <v>4241</v>
      </c>
      <c r="B4242" t="s">
        <v>41</v>
      </c>
      <c r="C4242" t="str">
        <f>_xlfn.XLOOKUP(B4242,Lookup_table!B:B,Lookup_table!C:C)</f>
        <v>Data</v>
      </c>
      <c r="D4242" t="s">
        <v>14</v>
      </c>
      <c r="E4242" t="s">
        <v>42</v>
      </c>
      <c r="F4242" t="s">
        <v>43</v>
      </c>
      <c r="G4242" t="s">
        <v>30</v>
      </c>
      <c r="H4242" t="str">
        <f t="shared" si="264"/>
        <v>Onsite/Hybrid</v>
      </c>
      <c r="I4242" t="s">
        <v>35</v>
      </c>
      <c r="J4242" t="str">
        <f t="shared" si="265"/>
        <v>0-2 yrs</v>
      </c>
      <c r="K4242">
        <f t="shared" ca="1" si="267"/>
        <v>2</v>
      </c>
      <c r="L4242" t="s">
        <v>27</v>
      </c>
      <c r="M4242">
        <v>0</v>
      </c>
      <c r="N4242">
        <v>1</v>
      </c>
      <c r="O4242">
        <v>1</v>
      </c>
      <c r="P4242">
        <v>1</v>
      </c>
      <c r="Q4242">
        <v>0</v>
      </c>
      <c r="R4242">
        <f>SUM(M4242:N4242:O4242:P4242:Q4242)</f>
        <v>3</v>
      </c>
      <c r="S4242" s="1">
        <v>78672</v>
      </c>
      <c r="T4242" s="1" t="str">
        <f t="shared" si="266"/>
        <v>Medium</v>
      </c>
      <c r="U4242">
        <v>1</v>
      </c>
      <c r="V4242">
        <v>2025</v>
      </c>
      <c r="W4242" t="s">
        <v>28</v>
      </c>
      <c r="X4242">
        <v>3</v>
      </c>
    </row>
    <row r="4243" spans="1:24" x14ac:dyDescent="0.3">
      <c r="A4243">
        <v>4242</v>
      </c>
      <c r="B4243" t="s">
        <v>33</v>
      </c>
      <c r="C4243" t="str">
        <f>_xlfn.XLOOKUP(B4243,Lookup_table!B:B,Lookup_table!C:C)</f>
        <v>Data</v>
      </c>
      <c r="D4243" t="s">
        <v>22</v>
      </c>
      <c r="E4243" t="s">
        <v>40</v>
      </c>
      <c r="F4243" t="s">
        <v>51</v>
      </c>
      <c r="G4243" t="s">
        <v>25</v>
      </c>
      <c r="H4243" t="str">
        <f t="shared" si="264"/>
        <v>Onsite/Hybrid</v>
      </c>
      <c r="I4243" t="s">
        <v>26</v>
      </c>
      <c r="J4243" t="str">
        <f t="shared" si="265"/>
        <v>3-6 yrs</v>
      </c>
      <c r="K4243">
        <f t="shared" ca="1" si="267"/>
        <v>5</v>
      </c>
      <c r="L4243" t="s">
        <v>27</v>
      </c>
      <c r="M4243">
        <v>0</v>
      </c>
      <c r="N4243">
        <v>1</v>
      </c>
      <c r="O4243">
        <v>1</v>
      </c>
      <c r="P4243">
        <v>0</v>
      </c>
      <c r="Q4243">
        <v>0</v>
      </c>
      <c r="R4243">
        <f>SUM(M4243:N4243:O4243:P4243:Q4243)</f>
        <v>2</v>
      </c>
      <c r="S4243" s="1">
        <v>106071</v>
      </c>
      <c r="T4243" s="1" t="str">
        <f t="shared" si="266"/>
        <v>Medium</v>
      </c>
      <c r="U4243">
        <v>6</v>
      </c>
      <c r="V4243">
        <v>2025</v>
      </c>
      <c r="W4243" t="s">
        <v>20</v>
      </c>
      <c r="X4243">
        <v>2</v>
      </c>
    </row>
    <row r="4244" spans="1:24" x14ac:dyDescent="0.3">
      <c r="A4244">
        <v>4243</v>
      </c>
      <c r="B4244" t="s">
        <v>36</v>
      </c>
      <c r="C4244" t="str">
        <f>_xlfn.XLOOKUP(B4244,Lookup_table!B:B,Lookup_table!C:C)</f>
        <v>Data</v>
      </c>
      <c r="D4244" t="s">
        <v>37</v>
      </c>
      <c r="E4244" t="s">
        <v>23</v>
      </c>
      <c r="F4244" t="s">
        <v>52</v>
      </c>
      <c r="G4244" t="s">
        <v>17</v>
      </c>
      <c r="H4244" t="str">
        <f t="shared" si="264"/>
        <v>Remote</v>
      </c>
      <c r="I4244" t="s">
        <v>26</v>
      </c>
      <c r="J4244" t="str">
        <f t="shared" si="265"/>
        <v>3-6 yrs</v>
      </c>
      <c r="K4244">
        <f t="shared" ca="1" si="267"/>
        <v>5</v>
      </c>
      <c r="L4244" t="s">
        <v>27</v>
      </c>
      <c r="M4244">
        <v>1</v>
      </c>
      <c r="N4244">
        <v>0</v>
      </c>
      <c r="O4244">
        <v>0</v>
      </c>
      <c r="P4244">
        <v>0</v>
      </c>
      <c r="Q4244">
        <v>1</v>
      </c>
      <c r="R4244">
        <f>SUM(M4244:N4244:O4244:P4244:Q4244)</f>
        <v>2</v>
      </c>
      <c r="S4244" s="1">
        <v>87287</v>
      </c>
      <c r="T4244" s="1" t="str">
        <f t="shared" si="266"/>
        <v>Medium</v>
      </c>
      <c r="U4244">
        <v>12</v>
      </c>
      <c r="V4244">
        <v>2022</v>
      </c>
      <c r="W4244" t="s">
        <v>28</v>
      </c>
      <c r="X4244">
        <v>8</v>
      </c>
    </row>
    <row r="4245" spans="1:24" x14ac:dyDescent="0.3">
      <c r="A4245">
        <v>4244</v>
      </c>
      <c r="B4245" t="s">
        <v>50</v>
      </c>
      <c r="C4245" t="str">
        <f>_xlfn.XLOOKUP(B4245,Lookup_table!B:B,Lookup_table!C:C)</f>
        <v>AI</v>
      </c>
      <c r="D4245" t="s">
        <v>22</v>
      </c>
      <c r="E4245" t="s">
        <v>38</v>
      </c>
      <c r="F4245" t="s">
        <v>51</v>
      </c>
      <c r="G4245" t="s">
        <v>17</v>
      </c>
      <c r="H4245" t="str">
        <f t="shared" si="264"/>
        <v>Remote</v>
      </c>
      <c r="I4245" t="s">
        <v>26</v>
      </c>
      <c r="J4245" t="str">
        <f t="shared" si="265"/>
        <v>3-6 yrs</v>
      </c>
      <c r="K4245">
        <f t="shared" ca="1" si="267"/>
        <v>4</v>
      </c>
      <c r="L4245" t="s">
        <v>39</v>
      </c>
      <c r="M4245">
        <v>0</v>
      </c>
      <c r="N4245">
        <v>0</v>
      </c>
      <c r="O4245">
        <v>0</v>
      </c>
      <c r="P4245">
        <v>1</v>
      </c>
      <c r="Q4245">
        <v>0</v>
      </c>
      <c r="R4245">
        <f>SUM(M4245:N4245:O4245:P4245:Q4245)</f>
        <v>1</v>
      </c>
      <c r="S4245" s="1">
        <v>149012</v>
      </c>
      <c r="T4245" s="1" t="str">
        <f t="shared" si="266"/>
        <v>High</v>
      </c>
      <c r="U4245">
        <v>6</v>
      </c>
      <c r="V4245">
        <v>2022</v>
      </c>
      <c r="W4245" t="s">
        <v>28</v>
      </c>
      <c r="X4245">
        <v>9</v>
      </c>
    </row>
    <row r="4246" spans="1:24" x14ac:dyDescent="0.3">
      <c r="A4246">
        <v>4245</v>
      </c>
      <c r="B4246" t="s">
        <v>31</v>
      </c>
      <c r="C4246" t="str">
        <f>_xlfn.XLOOKUP(B4246,Lookup_table!B:B,Lookup_table!C:C)</f>
        <v>Business</v>
      </c>
      <c r="D4246" t="s">
        <v>37</v>
      </c>
      <c r="E4246" t="s">
        <v>38</v>
      </c>
      <c r="F4246" t="s">
        <v>51</v>
      </c>
      <c r="G4246" t="s">
        <v>17</v>
      </c>
      <c r="H4246" t="str">
        <f t="shared" si="264"/>
        <v>Remote</v>
      </c>
      <c r="I4246" t="s">
        <v>35</v>
      </c>
      <c r="J4246" t="str">
        <f t="shared" si="265"/>
        <v>0-2 yrs</v>
      </c>
      <c r="K4246">
        <f t="shared" ca="1" si="267"/>
        <v>1</v>
      </c>
      <c r="L4246" t="s">
        <v>19</v>
      </c>
      <c r="M4246">
        <v>1</v>
      </c>
      <c r="N4246">
        <v>0</v>
      </c>
      <c r="O4246">
        <v>1</v>
      </c>
      <c r="P4246">
        <v>1</v>
      </c>
      <c r="Q4246">
        <v>1</v>
      </c>
      <c r="R4246">
        <f>SUM(M4246:N4246:O4246:P4246:Q4246)</f>
        <v>4</v>
      </c>
      <c r="S4246" s="1">
        <v>94471</v>
      </c>
      <c r="T4246" s="1" t="str">
        <f t="shared" si="266"/>
        <v>Medium</v>
      </c>
      <c r="U4246">
        <v>10</v>
      </c>
      <c r="V4246">
        <v>2024</v>
      </c>
      <c r="W4246" t="s">
        <v>28</v>
      </c>
      <c r="X4246">
        <v>6</v>
      </c>
    </row>
    <row r="4247" spans="1:24" x14ac:dyDescent="0.3">
      <c r="A4247">
        <v>4246</v>
      </c>
      <c r="B4247" t="s">
        <v>31</v>
      </c>
      <c r="C4247" t="str">
        <f>_xlfn.XLOOKUP(B4247,Lookup_table!B:B,Lookup_table!C:C)</f>
        <v>Business</v>
      </c>
      <c r="D4247" t="s">
        <v>34</v>
      </c>
      <c r="E4247" t="s">
        <v>40</v>
      </c>
      <c r="F4247" t="s">
        <v>44</v>
      </c>
      <c r="G4247" t="s">
        <v>17</v>
      </c>
      <c r="H4247" t="str">
        <f t="shared" si="264"/>
        <v>Remote</v>
      </c>
      <c r="I4247" t="s">
        <v>26</v>
      </c>
      <c r="J4247" t="str">
        <f t="shared" si="265"/>
        <v>3-6 yrs</v>
      </c>
      <c r="K4247">
        <f t="shared" ca="1" si="267"/>
        <v>4</v>
      </c>
      <c r="L4247" t="s">
        <v>39</v>
      </c>
      <c r="M4247">
        <v>1</v>
      </c>
      <c r="N4247">
        <v>1</v>
      </c>
      <c r="O4247">
        <v>0</v>
      </c>
      <c r="P4247">
        <v>1</v>
      </c>
      <c r="Q4247">
        <v>1</v>
      </c>
      <c r="R4247">
        <f>SUM(M4247:N4247:O4247:P4247:Q4247)</f>
        <v>4</v>
      </c>
      <c r="S4247" s="1">
        <v>100367</v>
      </c>
      <c r="T4247" s="1" t="str">
        <f t="shared" si="266"/>
        <v>Medium</v>
      </c>
      <c r="U4247">
        <v>4</v>
      </c>
      <c r="V4247">
        <v>2024</v>
      </c>
      <c r="W4247" t="s">
        <v>34</v>
      </c>
      <c r="X4247">
        <v>4</v>
      </c>
    </row>
    <row r="4248" spans="1:24" x14ac:dyDescent="0.3">
      <c r="A4248">
        <v>4247</v>
      </c>
      <c r="B4248" t="s">
        <v>41</v>
      </c>
      <c r="C4248" t="str">
        <f>_xlfn.XLOOKUP(B4248,Lookup_table!B:B,Lookup_table!C:C)</f>
        <v>Data</v>
      </c>
      <c r="D4248" t="s">
        <v>37</v>
      </c>
      <c r="E4248" t="s">
        <v>38</v>
      </c>
      <c r="F4248" t="s">
        <v>16</v>
      </c>
      <c r="G4248" t="s">
        <v>17</v>
      </c>
      <c r="H4248" t="str">
        <f t="shared" si="264"/>
        <v>Remote</v>
      </c>
      <c r="I4248" t="s">
        <v>26</v>
      </c>
      <c r="J4248" t="str">
        <f t="shared" si="265"/>
        <v>3-6 yrs</v>
      </c>
      <c r="K4248">
        <f t="shared" ca="1" si="267"/>
        <v>6</v>
      </c>
      <c r="L4248" t="s">
        <v>19</v>
      </c>
      <c r="M4248">
        <v>0</v>
      </c>
      <c r="N4248">
        <v>1</v>
      </c>
      <c r="O4248">
        <v>0</v>
      </c>
      <c r="P4248">
        <v>1</v>
      </c>
      <c r="Q4248">
        <v>1</v>
      </c>
      <c r="R4248">
        <f>SUM(M4248:N4248:O4248:P4248:Q4248)</f>
        <v>3</v>
      </c>
      <c r="S4248" s="1">
        <v>95015</v>
      </c>
      <c r="T4248" s="1" t="str">
        <f t="shared" si="266"/>
        <v>Medium</v>
      </c>
      <c r="U4248">
        <v>8</v>
      </c>
      <c r="V4248">
        <v>2022</v>
      </c>
      <c r="W4248" t="s">
        <v>20</v>
      </c>
      <c r="X4248">
        <v>3</v>
      </c>
    </row>
    <row r="4249" spans="1:24" x14ac:dyDescent="0.3">
      <c r="A4249">
        <v>4248</v>
      </c>
      <c r="B4249" t="s">
        <v>21</v>
      </c>
      <c r="C4249" t="str">
        <f>_xlfn.XLOOKUP(B4249,Lookup_table!B:B,Lookup_table!C:C)</f>
        <v>AI</v>
      </c>
      <c r="D4249" t="s">
        <v>37</v>
      </c>
      <c r="E4249" t="s">
        <v>23</v>
      </c>
      <c r="F4249" t="s">
        <v>52</v>
      </c>
      <c r="G4249" t="s">
        <v>17</v>
      </c>
      <c r="H4249" t="str">
        <f t="shared" si="264"/>
        <v>Remote</v>
      </c>
      <c r="I4249" t="s">
        <v>26</v>
      </c>
      <c r="J4249" t="str">
        <f t="shared" si="265"/>
        <v>3-6 yrs</v>
      </c>
      <c r="K4249">
        <f t="shared" ca="1" si="267"/>
        <v>4</v>
      </c>
      <c r="L4249" t="s">
        <v>27</v>
      </c>
      <c r="M4249">
        <v>1</v>
      </c>
      <c r="N4249">
        <v>0</v>
      </c>
      <c r="O4249">
        <v>1</v>
      </c>
      <c r="P4249">
        <v>1</v>
      </c>
      <c r="Q4249">
        <v>0</v>
      </c>
      <c r="R4249">
        <f>SUM(M4249:N4249:O4249:P4249:Q4249)</f>
        <v>3</v>
      </c>
      <c r="S4249" s="1">
        <v>146405</v>
      </c>
      <c r="T4249" s="1" t="str">
        <f t="shared" si="266"/>
        <v>High</v>
      </c>
      <c r="U4249">
        <v>11</v>
      </c>
      <c r="V4249">
        <v>2021</v>
      </c>
      <c r="W4249" t="s">
        <v>28</v>
      </c>
      <c r="X4249">
        <v>6</v>
      </c>
    </row>
    <row r="4250" spans="1:24" x14ac:dyDescent="0.3">
      <c r="A4250">
        <v>4249</v>
      </c>
      <c r="B4250" t="s">
        <v>33</v>
      </c>
      <c r="C4250" t="str">
        <f>_xlfn.XLOOKUP(B4250,Lookup_table!B:B,Lookup_table!C:C)</f>
        <v>Data</v>
      </c>
      <c r="D4250" t="s">
        <v>22</v>
      </c>
      <c r="E4250" t="s">
        <v>40</v>
      </c>
      <c r="F4250" t="s">
        <v>16</v>
      </c>
      <c r="G4250" t="s">
        <v>25</v>
      </c>
      <c r="H4250" t="str">
        <f t="shared" si="264"/>
        <v>Onsite/Hybrid</v>
      </c>
      <c r="I4250" t="s">
        <v>35</v>
      </c>
      <c r="J4250" t="str">
        <f t="shared" si="265"/>
        <v>0-2 yrs</v>
      </c>
      <c r="K4250">
        <f t="shared" ca="1" si="267"/>
        <v>0</v>
      </c>
      <c r="L4250" t="s">
        <v>19</v>
      </c>
      <c r="M4250">
        <v>0</v>
      </c>
      <c r="N4250">
        <v>0</v>
      </c>
      <c r="O4250">
        <v>0</v>
      </c>
      <c r="P4250">
        <v>0</v>
      </c>
      <c r="Q4250">
        <v>1</v>
      </c>
      <c r="R4250">
        <f>SUM(M4250:N4250:O4250:P4250:Q4250)</f>
        <v>1</v>
      </c>
      <c r="S4250" s="1">
        <v>83436</v>
      </c>
      <c r="T4250" s="1" t="str">
        <f t="shared" si="266"/>
        <v>Medium</v>
      </c>
      <c r="U4250">
        <v>1</v>
      </c>
      <c r="V4250">
        <v>2024</v>
      </c>
      <c r="W4250" t="s">
        <v>28</v>
      </c>
      <c r="X4250">
        <v>7</v>
      </c>
    </row>
    <row r="4251" spans="1:24" x14ac:dyDescent="0.3">
      <c r="A4251">
        <v>4250</v>
      </c>
      <c r="B4251" t="s">
        <v>50</v>
      </c>
      <c r="C4251" t="str">
        <f>_xlfn.XLOOKUP(B4251,Lookup_table!B:B,Lookup_table!C:C)</f>
        <v>AI</v>
      </c>
      <c r="D4251" t="s">
        <v>22</v>
      </c>
      <c r="E4251" t="s">
        <v>38</v>
      </c>
      <c r="F4251" t="s">
        <v>44</v>
      </c>
      <c r="G4251" t="s">
        <v>25</v>
      </c>
      <c r="H4251" t="str">
        <f t="shared" si="264"/>
        <v>Onsite/Hybrid</v>
      </c>
      <c r="I4251" t="s">
        <v>35</v>
      </c>
      <c r="J4251" t="str">
        <f t="shared" si="265"/>
        <v>0-2 yrs</v>
      </c>
      <c r="K4251">
        <f t="shared" ca="1" si="267"/>
        <v>0</v>
      </c>
      <c r="L4251" t="s">
        <v>39</v>
      </c>
      <c r="M4251">
        <v>0</v>
      </c>
      <c r="N4251">
        <v>0</v>
      </c>
      <c r="O4251">
        <v>1</v>
      </c>
      <c r="P4251">
        <v>0</v>
      </c>
      <c r="Q4251">
        <v>1</v>
      </c>
      <c r="R4251">
        <f>SUM(M4251:N4251:O4251:P4251:Q4251)</f>
        <v>2</v>
      </c>
      <c r="S4251" s="1">
        <v>137881</v>
      </c>
      <c r="T4251" s="1" t="str">
        <f t="shared" si="266"/>
        <v>High</v>
      </c>
      <c r="U4251">
        <v>7</v>
      </c>
      <c r="V4251">
        <v>2026</v>
      </c>
      <c r="W4251" t="s">
        <v>34</v>
      </c>
      <c r="X4251">
        <v>4</v>
      </c>
    </row>
    <row r="4252" spans="1:24" x14ac:dyDescent="0.3">
      <c r="A4252">
        <v>4251</v>
      </c>
      <c r="B4252" t="s">
        <v>36</v>
      </c>
      <c r="C4252" t="str">
        <f>_xlfn.XLOOKUP(B4252,Lookup_table!B:B,Lookup_table!C:C)</f>
        <v>Data</v>
      </c>
      <c r="D4252" t="s">
        <v>34</v>
      </c>
      <c r="E4252" t="s">
        <v>23</v>
      </c>
      <c r="F4252" t="s">
        <v>29</v>
      </c>
      <c r="G4252" t="s">
        <v>17</v>
      </c>
      <c r="H4252" t="str">
        <f t="shared" si="264"/>
        <v>Remote</v>
      </c>
      <c r="I4252" t="s">
        <v>18</v>
      </c>
      <c r="J4252" t="str">
        <f t="shared" si="265"/>
        <v>7+ yrs</v>
      </c>
      <c r="K4252">
        <f t="shared" ca="1" si="267"/>
        <v>10</v>
      </c>
      <c r="L4252" t="s">
        <v>39</v>
      </c>
      <c r="M4252">
        <v>1</v>
      </c>
      <c r="N4252">
        <v>0</v>
      </c>
      <c r="O4252">
        <v>1</v>
      </c>
      <c r="P4252">
        <v>0</v>
      </c>
      <c r="Q4252">
        <v>1</v>
      </c>
      <c r="R4252">
        <f>SUM(M4252:N4252:O4252:P4252:Q4252)</f>
        <v>3</v>
      </c>
      <c r="S4252" s="1">
        <v>125355</v>
      </c>
      <c r="T4252" s="1" t="str">
        <f t="shared" si="266"/>
        <v>High</v>
      </c>
      <c r="U4252">
        <v>10</v>
      </c>
      <c r="V4252">
        <v>2024</v>
      </c>
      <c r="W4252" t="s">
        <v>34</v>
      </c>
      <c r="X4252">
        <v>2</v>
      </c>
    </row>
    <row r="4253" spans="1:24" x14ac:dyDescent="0.3">
      <c r="A4253">
        <v>4252</v>
      </c>
      <c r="B4253" t="s">
        <v>50</v>
      </c>
      <c r="C4253" t="str">
        <f>_xlfn.XLOOKUP(B4253,Lookup_table!B:B,Lookup_table!C:C)</f>
        <v>AI</v>
      </c>
      <c r="D4253" t="s">
        <v>14</v>
      </c>
      <c r="E4253" t="s">
        <v>15</v>
      </c>
      <c r="F4253" t="s">
        <v>24</v>
      </c>
      <c r="G4253" t="s">
        <v>30</v>
      </c>
      <c r="H4253" t="str">
        <f t="shared" si="264"/>
        <v>Onsite/Hybrid</v>
      </c>
      <c r="I4253" t="s">
        <v>35</v>
      </c>
      <c r="J4253" t="str">
        <f t="shared" si="265"/>
        <v>0-2 yrs</v>
      </c>
      <c r="K4253">
        <f t="shared" ca="1" si="267"/>
        <v>0</v>
      </c>
      <c r="L4253" t="s">
        <v>27</v>
      </c>
      <c r="M4253">
        <v>0</v>
      </c>
      <c r="N4253">
        <v>1</v>
      </c>
      <c r="O4253">
        <v>1</v>
      </c>
      <c r="P4253">
        <v>0</v>
      </c>
      <c r="Q4253">
        <v>1</v>
      </c>
      <c r="R4253">
        <f>SUM(M4253:N4253:O4253:P4253:Q4253)</f>
        <v>3</v>
      </c>
      <c r="S4253" s="1">
        <v>116182</v>
      </c>
      <c r="T4253" s="1" t="str">
        <f t="shared" si="266"/>
        <v>Medium</v>
      </c>
      <c r="U4253">
        <v>9</v>
      </c>
      <c r="V4253">
        <v>2024</v>
      </c>
      <c r="W4253" t="s">
        <v>20</v>
      </c>
      <c r="X4253">
        <v>1</v>
      </c>
    </row>
    <row r="4254" spans="1:24" x14ac:dyDescent="0.3">
      <c r="A4254">
        <v>4253</v>
      </c>
      <c r="B4254" t="s">
        <v>50</v>
      </c>
      <c r="C4254" t="str">
        <f>_xlfn.XLOOKUP(B4254,Lookup_table!B:B,Lookup_table!C:C)</f>
        <v>AI</v>
      </c>
      <c r="D4254" t="s">
        <v>22</v>
      </c>
      <c r="E4254" t="s">
        <v>23</v>
      </c>
      <c r="F4254" t="s">
        <v>16</v>
      </c>
      <c r="G4254" t="s">
        <v>17</v>
      </c>
      <c r="H4254" t="str">
        <f t="shared" si="264"/>
        <v>Remote</v>
      </c>
      <c r="I4254" t="s">
        <v>18</v>
      </c>
      <c r="J4254" t="str">
        <f t="shared" si="265"/>
        <v>7+ yrs</v>
      </c>
      <c r="K4254">
        <f t="shared" ca="1" si="267"/>
        <v>13</v>
      </c>
      <c r="L4254" t="s">
        <v>27</v>
      </c>
      <c r="M4254">
        <v>1</v>
      </c>
      <c r="N4254">
        <v>1</v>
      </c>
      <c r="O4254">
        <v>0</v>
      </c>
      <c r="P4254">
        <v>1</v>
      </c>
      <c r="Q4254">
        <v>1</v>
      </c>
      <c r="R4254">
        <f>SUM(M4254:N4254:O4254:P4254:Q4254)</f>
        <v>4</v>
      </c>
      <c r="S4254" s="1">
        <v>189365</v>
      </c>
      <c r="T4254" s="1" t="str">
        <f t="shared" si="266"/>
        <v>High</v>
      </c>
      <c r="U4254">
        <v>1</v>
      </c>
      <c r="V4254">
        <v>2026</v>
      </c>
      <c r="W4254" t="s">
        <v>20</v>
      </c>
      <c r="X4254">
        <v>4</v>
      </c>
    </row>
    <row r="4255" spans="1:24" x14ac:dyDescent="0.3">
      <c r="A4255">
        <v>4254</v>
      </c>
      <c r="B4255" t="s">
        <v>33</v>
      </c>
      <c r="C4255" t="str">
        <f>_xlfn.XLOOKUP(B4255,Lookup_table!B:B,Lookup_table!C:C)</f>
        <v>Data</v>
      </c>
      <c r="D4255" t="s">
        <v>14</v>
      </c>
      <c r="E4255" t="s">
        <v>42</v>
      </c>
      <c r="F4255" t="s">
        <v>44</v>
      </c>
      <c r="G4255" t="s">
        <v>30</v>
      </c>
      <c r="H4255" t="str">
        <f t="shared" si="264"/>
        <v>Onsite/Hybrid</v>
      </c>
      <c r="I4255" t="s">
        <v>26</v>
      </c>
      <c r="J4255" t="str">
        <f t="shared" si="265"/>
        <v>3-6 yrs</v>
      </c>
      <c r="K4255">
        <f t="shared" ca="1" si="267"/>
        <v>3</v>
      </c>
      <c r="L4255" t="s">
        <v>27</v>
      </c>
      <c r="M4255">
        <v>1</v>
      </c>
      <c r="N4255">
        <v>1</v>
      </c>
      <c r="O4255">
        <v>0</v>
      </c>
      <c r="P4255">
        <v>1</v>
      </c>
      <c r="Q4255">
        <v>1</v>
      </c>
      <c r="R4255">
        <f>SUM(M4255:N4255:O4255:P4255:Q4255)</f>
        <v>4</v>
      </c>
      <c r="S4255" s="1">
        <v>101657</v>
      </c>
      <c r="T4255" s="1" t="str">
        <f t="shared" si="266"/>
        <v>Medium</v>
      </c>
      <c r="U4255">
        <v>9</v>
      </c>
      <c r="V4255">
        <v>2026</v>
      </c>
      <c r="W4255" t="s">
        <v>20</v>
      </c>
      <c r="X4255">
        <v>3</v>
      </c>
    </row>
    <row r="4256" spans="1:24" x14ac:dyDescent="0.3">
      <c r="A4256">
        <v>4255</v>
      </c>
      <c r="B4256" t="s">
        <v>33</v>
      </c>
      <c r="C4256" t="str">
        <f>_xlfn.XLOOKUP(B4256,Lookup_table!B:B,Lookup_table!C:C)</f>
        <v>Data</v>
      </c>
      <c r="D4256" t="s">
        <v>34</v>
      </c>
      <c r="E4256" t="s">
        <v>40</v>
      </c>
      <c r="F4256" t="s">
        <v>43</v>
      </c>
      <c r="G4256" t="s">
        <v>25</v>
      </c>
      <c r="H4256" t="str">
        <f t="shared" si="264"/>
        <v>Onsite/Hybrid</v>
      </c>
      <c r="I4256" t="s">
        <v>26</v>
      </c>
      <c r="J4256" t="str">
        <f t="shared" si="265"/>
        <v>3-6 yrs</v>
      </c>
      <c r="K4256">
        <f t="shared" ca="1" si="267"/>
        <v>3</v>
      </c>
      <c r="L4256" t="s">
        <v>27</v>
      </c>
      <c r="M4256">
        <v>1</v>
      </c>
      <c r="N4256">
        <v>0</v>
      </c>
      <c r="O4256">
        <v>1</v>
      </c>
      <c r="P4256">
        <v>0</v>
      </c>
      <c r="Q4256">
        <v>1</v>
      </c>
      <c r="R4256">
        <f>SUM(M4256:N4256:O4256:P4256:Q4256)</f>
        <v>3</v>
      </c>
      <c r="S4256" s="1">
        <v>102390</v>
      </c>
      <c r="T4256" s="1" t="str">
        <f t="shared" si="266"/>
        <v>Medium</v>
      </c>
      <c r="U4256">
        <v>9</v>
      </c>
      <c r="V4256">
        <v>2021</v>
      </c>
      <c r="W4256" t="s">
        <v>28</v>
      </c>
      <c r="X4256">
        <v>7</v>
      </c>
    </row>
    <row r="4257" spans="1:24" x14ac:dyDescent="0.3">
      <c r="A4257">
        <v>4256</v>
      </c>
      <c r="B4257" t="s">
        <v>33</v>
      </c>
      <c r="C4257" t="str">
        <f>_xlfn.XLOOKUP(B4257,Lookup_table!B:B,Lookup_table!C:C)</f>
        <v>Data</v>
      </c>
      <c r="D4257" t="s">
        <v>37</v>
      </c>
      <c r="E4257" t="s">
        <v>23</v>
      </c>
      <c r="F4257" t="s">
        <v>51</v>
      </c>
      <c r="G4257" t="s">
        <v>30</v>
      </c>
      <c r="H4257" t="str">
        <f t="shared" si="264"/>
        <v>Onsite/Hybrid</v>
      </c>
      <c r="I4257" t="s">
        <v>26</v>
      </c>
      <c r="J4257" t="str">
        <f t="shared" si="265"/>
        <v>3-6 yrs</v>
      </c>
      <c r="K4257">
        <f t="shared" ca="1" si="267"/>
        <v>4</v>
      </c>
      <c r="L4257" t="s">
        <v>19</v>
      </c>
      <c r="M4257">
        <v>0</v>
      </c>
      <c r="N4257">
        <v>0</v>
      </c>
      <c r="O4257">
        <v>1</v>
      </c>
      <c r="P4257">
        <v>1</v>
      </c>
      <c r="Q4257">
        <v>1</v>
      </c>
      <c r="R4257">
        <f>SUM(M4257:N4257:O4257:P4257:Q4257)</f>
        <v>3</v>
      </c>
      <c r="S4257" s="1">
        <v>116070</v>
      </c>
      <c r="T4257" s="1" t="str">
        <f t="shared" si="266"/>
        <v>Medium</v>
      </c>
      <c r="U4257">
        <v>10</v>
      </c>
      <c r="V4257">
        <v>2024</v>
      </c>
      <c r="W4257" t="s">
        <v>28</v>
      </c>
      <c r="X4257">
        <v>3</v>
      </c>
    </row>
    <row r="4258" spans="1:24" x14ac:dyDescent="0.3">
      <c r="A4258">
        <v>4257</v>
      </c>
      <c r="B4258" t="s">
        <v>31</v>
      </c>
      <c r="C4258" t="str">
        <f>_xlfn.XLOOKUP(B4258,Lookup_table!B:B,Lookup_table!C:C)</f>
        <v>Business</v>
      </c>
      <c r="D4258" t="s">
        <v>22</v>
      </c>
      <c r="E4258" t="s">
        <v>42</v>
      </c>
      <c r="F4258" t="s">
        <v>52</v>
      </c>
      <c r="G4258" t="s">
        <v>25</v>
      </c>
      <c r="H4258" t="str">
        <f t="shared" si="264"/>
        <v>Onsite/Hybrid</v>
      </c>
      <c r="I4258" t="s">
        <v>18</v>
      </c>
      <c r="J4258" t="str">
        <f t="shared" si="265"/>
        <v>7+ yrs</v>
      </c>
      <c r="K4258">
        <f t="shared" ca="1" si="267"/>
        <v>9</v>
      </c>
      <c r="L4258" t="s">
        <v>19</v>
      </c>
      <c r="M4258">
        <v>0</v>
      </c>
      <c r="N4258">
        <v>1</v>
      </c>
      <c r="O4258">
        <v>0</v>
      </c>
      <c r="P4258">
        <v>0</v>
      </c>
      <c r="Q4258">
        <v>1</v>
      </c>
      <c r="R4258">
        <f>SUM(M4258:N4258:O4258:P4258:Q4258)</f>
        <v>2</v>
      </c>
      <c r="S4258" s="1">
        <v>131872</v>
      </c>
      <c r="T4258" s="1" t="str">
        <f t="shared" si="266"/>
        <v>High</v>
      </c>
      <c r="U4258">
        <v>2</v>
      </c>
      <c r="V4258">
        <v>2021</v>
      </c>
      <c r="W4258" t="s">
        <v>28</v>
      </c>
      <c r="X4258">
        <v>7</v>
      </c>
    </row>
    <row r="4259" spans="1:24" x14ac:dyDescent="0.3">
      <c r="A4259">
        <v>4258</v>
      </c>
      <c r="B4259" t="s">
        <v>36</v>
      </c>
      <c r="C4259" t="str">
        <f>_xlfn.XLOOKUP(B4259,Lookup_table!B:B,Lookup_table!C:C)</f>
        <v>Data</v>
      </c>
      <c r="D4259" t="s">
        <v>14</v>
      </c>
      <c r="E4259" t="s">
        <v>23</v>
      </c>
      <c r="F4259" t="s">
        <v>44</v>
      </c>
      <c r="G4259" t="s">
        <v>25</v>
      </c>
      <c r="H4259" t="str">
        <f t="shared" si="264"/>
        <v>Onsite/Hybrid</v>
      </c>
      <c r="I4259" t="s">
        <v>26</v>
      </c>
      <c r="J4259" t="str">
        <f t="shared" si="265"/>
        <v>3-6 yrs</v>
      </c>
      <c r="K4259">
        <f t="shared" ca="1" si="267"/>
        <v>4</v>
      </c>
      <c r="L4259" t="s">
        <v>19</v>
      </c>
      <c r="M4259">
        <v>0</v>
      </c>
      <c r="N4259">
        <v>0</v>
      </c>
      <c r="O4259">
        <v>0</v>
      </c>
      <c r="P4259">
        <v>0</v>
      </c>
      <c r="Q4259">
        <v>0</v>
      </c>
      <c r="R4259">
        <f>SUM(M4259:N4259:O4259:P4259:Q4259)</f>
        <v>0</v>
      </c>
      <c r="S4259" s="1">
        <v>71108</v>
      </c>
      <c r="T4259" s="1" t="str">
        <f t="shared" si="266"/>
        <v>Medium</v>
      </c>
      <c r="U4259">
        <v>5</v>
      </c>
      <c r="V4259">
        <v>2022</v>
      </c>
      <c r="W4259" t="s">
        <v>28</v>
      </c>
      <c r="X4259">
        <v>8</v>
      </c>
    </row>
    <row r="4260" spans="1:24" x14ac:dyDescent="0.3">
      <c r="A4260">
        <v>4259</v>
      </c>
      <c r="B4260" t="s">
        <v>21</v>
      </c>
      <c r="C4260" t="str">
        <f>_xlfn.XLOOKUP(B4260,Lookup_table!B:B,Lookup_table!C:C)</f>
        <v>AI</v>
      </c>
      <c r="D4260" t="s">
        <v>34</v>
      </c>
      <c r="E4260" t="s">
        <v>23</v>
      </c>
      <c r="F4260" t="s">
        <v>43</v>
      </c>
      <c r="G4260" t="s">
        <v>17</v>
      </c>
      <c r="H4260" t="str">
        <f t="shared" si="264"/>
        <v>Remote</v>
      </c>
      <c r="I4260" t="s">
        <v>26</v>
      </c>
      <c r="J4260" t="str">
        <f t="shared" si="265"/>
        <v>3-6 yrs</v>
      </c>
      <c r="K4260">
        <f t="shared" ca="1" si="267"/>
        <v>3</v>
      </c>
      <c r="L4260" t="s">
        <v>19</v>
      </c>
      <c r="M4260">
        <v>1</v>
      </c>
      <c r="N4260">
        <v>0</v>
      </c>
      <c r="O4260">
        <v>1</v>
      </c>
      <c r="P4260">
        <v>0</v>
      </c>
      <c r="Q4260">
        <v>0</v>
      </c>
      <c r="R4260">
        <f>SUM(M4260:N4260:O4260:P4260:Q4260)</f>
        <v>2</v>
      </c>
      <c r="S4260" s="1">
        <v>132335</v>
      </c>
      <c r="T4260" s="1" t="str">
        <f t="shared" si="266"/>
        <v>High</v>
      </c>
      <c r="U4260">
        <v>9</v>
      </c>
      <c r="V4260">
        <v>2025</v>
      </c>
      <c r="W4260" t="s">
        <v>20</v>
      </c>
      <c r="X4260">
        <v>4</v>
      </c>
    </row>
    <row r="4261" spans="1:24" x14ac:dyDescent="0.3">
      <c r="A4261">
        <v>4260</v>
      </c>
      <c r="B4261" t="s">
        <v>21</v>
      </c>
      <c r="C4261" t="str">
        <f>_xlfn.XLOOKUP(B4261,Lookup_table!B:B,Lookup_table!C:C)</f>
        <v>AI</v>
      </c>
      <c r="D4261" t="s">
        <v>34</v>
      </c>
      <c r="E4261" t="s">
        <v>32</v>
      </c>
      <c r="F4261" t="s">
        <v>43</v>
      </c>
      <c r="G4261" t="s">
        <v>17</v>
      </c>
      <c r="H4261" t="str">
        <f t="shared" si="264"/>
        <v>Remote</v>
      </c>
      <c r="I4261" t="s">
        <v>18</v>
      </c>
      <c r="J4261" t="str">
        <f t="shared" si="265"/>
        <v>7+ yrs</v>
      </c>
      <c r="K4261">
        <f t="shared" ca="1" si="267"/>
        <v>7</v>
      </c>
      <c r="L4261" t="s">
        <v>19</v>
      </c>
      <c r="M4261">
        <v>0</v>
      </c>
      <c r="N4261">
        <v>0</v>
      </c>
      <c r="O4261">
        <v>1</v>
      </c>
      <c r="P4261">
        <v>1</v>
      </c>
      <c r="Q4261">
        <v>1</v>
      </c>
      <c r="R4261">
        <f>SUM(M4261:N4261:O4261:P4261:Q4261)</f>
        <v>3</v>
      </c>
      <c r="S4261" s="1">
        <v>181818</v>
      </c>
      <c r="T4261" s="1" t="str">
        <f t="shared" si="266"/>
        <v>High</v>
      </c>
      <c r="U4261">
        <v>3</v>
      </c>
      <c r="V4261">
        <v>2023</v>
      </c>
      <c r="W4261" t="s">
        <v>28</v>
      </c>
      <c r="X4261">
        <v>4</v>
      </c>
    </row>
    <row r="4262" spans="1:24" x14ac:dyDescent="0.3">
      <c r="A4262">
        <v>4261</v>
      </c>
      <c r="B4262" t="s">
        <v>36</v>
      </c>
      <c r="C4262" t="str">
        <f>_xlfn.XLOOKUP(B4262,Lookup_table!B:B,Lookup_table!C:C)</f>
        <v>Data</v>
      </c>
      <c r="D4262" t="s">
        <v>14</v>
      </c>
      <c r="E4262" t="s">
        <v>23</v>
      </c>
      <c r="F4262" t="s">
        <v>52</v>
      </c>
      <c r="G4262" t="s">
        <v>17</v>
      </c>
      <c r="H4262" t="str">
        <f t="shared" si="264"/>
        <v>Remote</v>
      </c>
      <c r="I4262" t="s">
        <v>26</v>
      </c>
      <c r="J4262" t="str">
        <f t="shared" si="265"/>
        <v>3-6 yrs</v>
      </c>
      <c r="K4262">
        <f t="shared" ca="1" si="267"/>
        <v>6</v>
      </c>
      <c r="L4262" t="s">
        <v>19</v>
      </c>
      <c r="M4262">
        <v>1</v>
      </c>
      <c r="N4262">
        <v>1</v>
      </c>
      <c r="O4262">
        <v>1</v>
      </c>
      <c r="P4262">
        <v>1</v>
      </c>
      <c r="Q4262">
        <v>0</v>
      </c>
      <c r="R4262">
        <f>SUM(M4262:N4262:O4262:P4262:Q4262)</f>
        <v>4</v>
      </c>
      <c r="S4262" s="1">
        <v>100178</v>
      </c>
      <c r="T4262" s="1" t="str">
        <f t="shared" si="266"/>
        <v>Medium</v>
      </c>
      <c r="U4262">
        <v>7</v>
      </c>
      <c r="V4262">
        <v>2022</v>
      </c>
      <c r="W4262" t="s">
        <v>28</v>
      </c>
      <c r="X4262">
        <v>6</v>
      </c>
    </row>
    <row r="4263" spans="1:24" x14ac:dyDescent="0.3">
      <c r="A4263">
        <v>4262</v>
      </c>
      <c r="B4263" t="s">
        <v>41</v>
      </c>
      <c r="C4263" t="str">
        <f>_xlfn.XLOOKUP(B4263,Lookup_table!B:B,Lookup_table!C:C)</f>
        <v>Data</v>
      </c>
      <c r="D4263" t="s">
        <v>22</v>
      </c>
      <c r="E4263" t="s">
        <v>32</v>
      </c>
      <c r="F4263" t="s">
        <v>43</v>
      </c>
      <c r="G4263" t="s">
        <v>30</v>
      </c>
      <c r="H4263" t="str">
        <f t="shared" si="264"/>
        <v>Onsite/Hybrid</v>
      </c>
      <c r="I4263" t="s">
        <v>26</v>
      </c>
      <c r="J4263" t="str">
        <f t="shared" si="265"/>
        <v>3-6 yrs</v>
      </c>
      <c r="K4263">
        <f t="shared" ca="1" si="267"/>
        <v>6</v>
      </c>
      <c r="L4263" t="s">
        <v>27</v>
      </c>
      <c r="M4263">
        <v>0</v>
      </c>
      <c r="N4263">
        <v>0</v>
      </c>
      <c r="O4263">
        <v>0</v>
      </c>
      <c r="P4263">
        <v>1</v>
      </c>
      <c r="Q4263">
        <v>1</v>
      </c>
      <c r="R4263">
        <f>SUM(M4263:N4263:O4263:P4263:Q4263)</f>
        <v>2</v>
      </c>
      <c r="S4263" s="1">
        <v>123057</v>
      </c>
      <c r="T4263" s="1" t="str">
        <f t="shared" si="266"/>
        <v>High</v>
      </c>
      <c r="U4263">
        <v>11</v>
      </c>
      <c r="V4263">
        <v>2020</v>
      </c>
      <c r="W4263" t="s">
        <v>34</v>
      </c>
      <c r="X4263">
        <v>1</v>
      </c>
    </row>
    <row r="4264" spans="1:24" x14ac:dyDescent="0.3">
      <c r="A4264">
        <v>4263</v>
      </c>
      <c r="B4264" t="s">
        <v>41</v>
      </c>
      <c r="C4264" t="str">
        <f>_xlfn.XLOOKUP(B4264,Lookup_table!B:B,Lookup_table!C:C)</f>
        <v>Data</v>
      </c>
      <c r="D4264" t="s">
        <v>34</v>
      </c>
      <c r="E4264" t="s">
        <v>15</v>
      </c>
      <c r="F4264" t="s">
        <v>43</v>
      </c>
      <c r="G4264" t="s">
        <v>25</v>
      </c>
      <c r="H4264" t="str">
        <f t="shared" si="264"/>
        <v>Onsite/Hybrid</v>
      </c>
      <c r="I4264" t="s">
        <v>35</v>
      </c>
      <c r="J4264" t="str">
        <f t="shared" si="265"/>
        <v>0-2 yrs</v>
      </c>
      <c r="K4264">
        <f t="shared" ca="1" si="267"/>
        <v>0</v>
      </c>
      <c r="L4264" t="s">
        <v>27</v>
      </c>
      <c r="M4264">
        <v>1</v>
      </c>
      <c r="N4264">
        <v>1</v>
      </c>
      <c r="O4264">
        <v>0</v>
      </c>
      <c r="P4264">
        <v>0</v>
      </c>
      <c r="Q4264">
        <v>0</v>
      </c>
      <c r="R4264">
        <f>SUM(M4264:N4264:O4264:P4264:Q4264)</f>
        <v>2</v>
      </c>
      <c r="S4264" s="1">
        <v>51865</v>
      </c>
      <c r="T4264" s="1" t="str">
        <f t="shared" si="266"/>
        <v>Low</v>
      </c>
      <c r="U4264">
        <v>7</v>
      </c>
      <c r="V4264">
        <v>2025</v>
      </c>
      <c r="W4264" t="s">
        <v>28</v>
      </c>
      <c r="X4264">
        <v>9</v>
      </c>
    </row>
    <row r="4265" spans="1:24" x14ac:dyDescent="0.3">
      <c r="A4265">
        <v>4264</v>
      </c>
      <c r="B4265" t="s">
        <v>50</v>
      </c>
      <c r="C4265" t="str">
        <f>_xlfn.XLOOKUP(B4265,Lookup_table!B:B,Lookup_table!C:C)</f>
        <v>AI</v>
      </c>
      <c r="D4265" t="s">
        <v>34</v>
      </c>
      <c r="E4265" t="s">
        <v>32</v>
      </c>
      <c r="F4265" t="s">
        <v>24</v>
      </c>
      <c r="G4265" t="s">
        <v>30</v>
      </c>
      <c r="H4265" t="str">
        <f t="shared" si="264"/>
        <v>Onsite/Hybrid</v>
      </c>
      <c r="I4265" t="s">
        <v>26</v>
      </c>
      <c r="J4265" t="str">
        <f t="shared" si="265"/>
        <v>3-6 yrs</v>
      </c>
      <c r="K4265">
        <f t="shared" ca="1" si="267"/>
        <v>3</v>
      </c>
      <c r="L4265" t="s">
        <v>27</v>
      </c>
      <c r="M4265">
        <v>1</v>
      </c>
      <c r="N4265">
        <v>1</v>
      </c>
      <c r="O4265">
        <v>1</v>
      </c>
      <c r="P4265">
        <v>1</v>
      </c>
      <c r="Q4265">
        <v>0</v>
      </c>
      <c r="R4265">
        <f>SUM(M4265:N4265:O4265:P4265:Q4265)</f>
        <v>4</v>
      </c>
      <c r="S4265" s="1">
        <v>147462</v>
      </c>
      <c r="T4265" s="1" t="str">
        <f t="shared" si="266"/>
        <v>High</v>
      </c>
      <c r="U4265">
        <v>5</v>
      </c>
      <c r="V4265">
        <v>2022</v>
      </c>
      <c r="W4265" t="s">
        <v>28</v>
      </c>
      <c r="X4265">
        <v>7</v>
      </c>
    </row>
    <row r="4266" spans="1:24" x14ac:dyDescent="0.3">
      <c r="A4266">
        <v>4265</v>
      </c>
      <c r="B4266" t="s">
        <v>41</v>
      </c>
      <c r="C4266" t="str">
        <f>_xlfn.XLOOKUP(B4266,Lookup_table!B:B,Lookup_table!C:C)</f>
        <v>Data</v>
      </c>
      <c r="D4266" t="s">
        <v>37</v>
      </c>
      <c r="E4266" t="s">
        <v>32</v>
      </c>
      <c r="F4266" t="s">
        <v>43</v>
      </c>
      <c r="G4266" t="s">
        <v>17</v>
      </c>
      <c r="H4266" t="str">
        <f t="shared" si="264"/>
        <v>Remote</v>
      </c>
      <c r="I4266" t="s">
        <v>26</v>
      </c>
      <c r="J4266" t="str">
        <f t="shared" si="265"/>
        <v>3-6 yrs</v>
      </c>
      <c r="K4266">
        <f t="shared" ca="1" si="267"/>
        <v>4</v>
      </c>
      <c r="L4266" t="s">
        <v>27</v>
      </c>
      <c r="M4266">
        <v>0</v>
      </c>
      <c r="N4266">
        <v>0</v>
      </c>
      <c r="O4266">
        <v>1</v>
      </c>
      <c r="P4266">
        <v>0</v>
      </c>
      <c r="Q4266">
        <v>1</v>
      </c>
      <c r="R4266">
        <f>SUM(M4266:N4266:O4266:P4266:Q4266)</f>
        <v>2</v>
      </c>
      <c r="S4266" s="1">
        <v>103345</v>
      </c>
      <c r="T4266" s="1" t="str">
        <f t="shared" si="266"/>
        <v>Medium</v>
      </c>
      <c r="U4266">
        <v>7</v>
      </c>
      <c r="V4266">
        <v>2023</v>
      </c>
      <c r="W4266" t="s">
        <v>20</v>
      </c>
      <c r="X4266">
        <v>5</v>
      </c>
    </row>
    <row r="4267" spans="1:24" x14ac:dyDescent="0.3">
      <c r="A4267">
        <v>4266</v>
      </c>
      <c r="B4267" t="s">
        <v>33</v>
      </c>
      <c r="C4267" t="str">
        <f>_xlfn.XLOOKUP(B4267,Lookup_table!B:B,Lookup_table!C:C)</f>
        <v>Data</v>
      </c>
      <c r="D4267" t="s">
        <v>34</v>
      </c>
      <c r="E4267" t="s">
        <v>38</v>
      </c>
      <c r="F4267" t="s">
        <v>29</v>
      </c>
      <c r="G4267" t="s">
        <v>17</v>
      </c>
      <c r="H4267" t="str">
        <f t="shared" si="264"/>
        <v>Remote</v>
      </c>
      <c r="I4267" t="s">
        <v>18</v>
      </c>
      <c r="J4267" t="str">
        <f t="shared" si="265"/>
        <v>7+ yrs</v>
      </c>
      <c r="K4267">
        <f t="shared" ca="1" si="267"/>
        <v>12</v>
      </c>
      <c r="L4267" t="s">
        <v>19</v>
      </c>
      <c r="M4267">
        <v>1</v>
      </c>
      <c r="N4267">
        <v>0</v>
      </c>
      <c r="O4267">
        <v>1</v>
      </c>
      <c r="P4267">
        <v>0</v>
      </c>
      <c r="Q4267">
        <v>1</v>
      </c>
      <c r="R4267">
        <f>SUM(M4267:N4267:O4267:P4267:Q4267)</f>
        <v>3</v>
      </c>
      <c r="S4267" s="1">
        <v>128133</v>
      </c>
      <c r="T4267" s="1" t="str">
        <f t="shared" si="266"/>
        <v>High</v>
      </c>
      <c r="U4267">
        <v>6</v>
      </c>
      <c r="V4267">
        <v>2024</v>
      </c>
      <c r="W4267" t="s">
        <v>20</v>
      </c>
      <c r="X4267">
        <v>3</v>
      </c>
    </row>
    <row r="4268" spans="1:24" x14ac:dyDescent="0.3">
      <c r="A4268">
        <v>4267</v>
      </c>
      <c r="B4268" t="s">
        <v>36</v>
      </c>
      <c r="C4268" t="str">
        <f>_xlfn.XLOOKUP(B4268,Lookup_table!B:B,Lookup_table!C:C)</f>
        <v>Data</v>
      </c>
      <c r="D4268" t="s">
        <v>37</v>
      </c>
      <c r="E4268" t="s">
        <v>32</v>
      </c>
      <c r="F4268" t="s">
        <v>52</v>
      </c>
      <c r="G4268" t="s">
        <v>25</v>
      </c>
      <c r="H4268" t="str">
        <f t="shared" si="264"/>
        <v>Onsite/Hybrid</v>
      </c>
      <c r="I4268" t="s">
        <v>26</v>
      </c>
      <c r="J4268" t="str">
        <f t="shared" si="265"/>
        <v>3-6 yrs</v>
      </c>
      <c r="K4268">
        <f t="shared" ca="1" si="267"/>
        <v>4</v>
      </c>
      <c r="L4268" t="s">
        <v>27</v>
      </c>
      <c r="M4268">
        <v>0</v>
      </c>
      <c r="N4268">
        <v>0</v>
      </c>
      <c r="O4268">
        <v>0</v>
      </c>
      <c r="P4268">
        <v>0</v>
      </c>
      <c r="Q4268">
        <v>0</v>
      </c>
      <c r="R4268">
        <f>SUM(M4268:N4268:O4268:P4268:Q4268)</f>
        <v>0</v>
      </c>
      <c r="S4268" s="1">
        <v>72070</v>
      </c>
      <c r="T4268" s="1" t="str">
        <f t="shared" si="266"/>
        <v>Medium</v>
      </c>
      <c r="U4268">
        <v>7</v>
      </c>
      <c r="V4268">
        <v>2020</v>
      </c>
      <c r="W4268" t="s">
        <v>34</v>
      </c>
      <c r="X4268">
        <v>6</v>
      </c>
    </row>
    <row r="4269" spans="1:24" x14ac:dyDescent="0.3">
      <c r="A4269">
        <v>4268</v>
      </c>
      <c r="B4269" t="s">
        <v>21</v>
      </c>
      <c r="C4269" t="str">
        <f>_xlfn.XLOOKUP(B4269,Lookup_table!B:B,Lookup_table!C:C)</f>
        <v>AI</v>
      </c>
      <c r="D4269" t="s">
        <v>34</v>
      </c>
      <c r="E4269" t="s">
        <v>15</v>
      </c>
      <c r="F4269" t="s">
        <v>52</v>
      </c>
      <c r="G4269" t="s">
        <v>30</v>
      </c>
      <c r="H4269" t="str">
        <f t="shared" si="264"/>
        <v>Onsite/Hybrid</v>
      </c>
      <c r="I4269" t="s">
        <v>18</v>
      </c>
      <c r="J4269" t="str">
        <f t="shared" si="265"/>
        <v>7+ yrs</v>
      </c>
      <c r="K4269">
        <f t="shared" ca="1" si="267"/>
        <v>7</v>
      </c>
      <c r="L4269" t="s">
        <v>19</v>
      </c>
      <c r="M4269">
        <v>1</v>
      </c>
      <c r="N4269">
        <v>1</v>
      </c>
      <c r="O4269">
        <v>0</v>
      </c>
      <c r="P4269">
        <v>1</v>
      </c>
      <c r="Q4269">
        <v>0</v>
      </c>
      <c r="R4269">
        <f>SUM(M4269:N4269:O4269:P4269:Q4269)</f>
        <v>3</v>
      </c>
      <c r="S4269" s="1">
        <v>152709</v>
      </c>
      <c r="T4269" s="1" t="str">
        <f t="shared" si="266"/>
        <v>High</v>
      </c>
      <c r="U4269">
        <v>1</v>
      </c>
      <c r="V4269">
        <v>2025</v>
      </c>
      <c r="W4269" t="s">
        <v>28</v>
      </c>
      <c r="X4269">
        <v>7</v>
      </c>
    </row>
    <row r="4270" spans="1:24" x14ac:dyDescent="0.3">
      <c r="A4270">
        <v>4269</v>
      </c>
      <c r="B4270" t="s">
        <v>33</v>
      </c>
      <c r="C4270" t="str">
        <f>_xlfn.XLOOKUP(B4270,Lookup_table!B:B,Lookup_table!C:C)</f>
        <v>Data</v>
      </c>
      <c r="D4270" t="s">
        <v>34</v>
      </c>
      <c r="E4270" t="s">
        <v>15</v>
      </c>
      <c r="F4270" t="s">
        <v>44</v>
      </c>
      <c r="G4270" t="s">
        <v>30</v>
      </c>
      <c r="H4270" t="str">
        <f t="shared" si="264"/>
        <v>Onsite/Hybrid</v>
      </c>
      <c r="I4270" t="s">
        <v>18</v>
      </c>
      <c r="J4270" t="str">
        <f t="shared" si="265"/>
        <v>7+ yrs</v>
      </c>
      <c r="K4270">
        <f t="shared" ca="1" si="267"/>
        <v>10</v>
      </c>
      <c r="L4270" t="s">
        <v>19</v>
      </c>
      <c r="M4270">
        <v>0</v>
      </c>
      <c r="N4270">
        <v>1</v>
      </c>
      <c r="O4270">
        <v>0</v>
      </c>
      <c r="P4270">
        <v>0</v>
      </c>
      <c r="Q4270">
        <v>1</v>
      </c>
      <c r="R4270">
        <f>SUM(M4270:N4270:O4270:P4270:Q4270)</f>
        <v>2</v>
      </c>
      <c r="S4270" s="1">
        <v>105900</v>
      </c>
      <c r="T4270" s="1" t="str">
        <f t="shared" si="266"/>
        <v>Medium</v>
      </c>
      <c r="U4270">
        <v>5</v>
      </c>
      <c r="V4270">
        <v>2026</v>
      </c>
      <c r="W4270" t="s">
        <v>34</v>
      </c>
      <c r="X4270">
        <v>4</v>
      </c>
    </row>
    <row r="4271" spans="1:24" x14ac:dyDescent="0.3">
      <c r="A4271">
        <v>4270</v>
      </c>
      <c r="B4271" t="s">
        <v>33</v>
      </c>
      <c r="C4271" t="str">
        <f>_xlfn.XLOOKUP(B4271,Lookup_table!B:B,Lookup_table!C:C)</f>
        <v>Data</v>
      </c>
      <c r="D4271" t="s">
        <v>14</v>
      </c>
      <c r="E4271" t="s">
        <v>38</v>
      </c>
      <c r="F4271" t="s">
        <v>52</v>
      </c>
      <c r="G4271" t="s">
        <v>25</v>
      </c>
      <c r="H4271" t="str">
        <f t="shared" si="264"/>
        <v>Onsite/Hybrid</v>
      </c>
      <c r="I4271" t="s">
        <v>18</v>
      </c>
      <c r="J4271" t="str">
        <f t="shared" si="265"/>
        <v>7+ yrs</v>
      </c>
      <c r="K4271">
        <f t="shared" ca="1" si="267"/>
        <v>11</v>
      </c>
      <c r="L4271" t="s">
        <v>27</v>
      </c>
      <c r="M4271">
        <v>1</v>
      </c>
      <c r="N4271">
        <v>1</v>
      </c>
      <c r="O4271">
        <v>0</v>
      </c>
      <c r="P4271">
        <v>0</v>
      </c>
      <c r="Q4271">
        <v>1</v>
      </c>
      <c r="R4271">
        <f>SUM(M4271:N4271:O4271:P4271:Q4271)</f>
        <v>3</v>
      </c>
      <c r="S4271" s="1">
        <v>113100</v>
      </c>
      <c r="T4271" s="1" t="str">
        <f t="shared" si="266"/>
        <v>Medium</v>
      </c>
      <c r="U4271">
        <v>10</v>
      </c>
      <c r="V4271">
        <v>2021</v>
      </c>
      <c r="W4271" t="s">
        <v>34</v>
      </c>
      <c r="X4271">
        <v>5</v>
      </c>
    </row>
    <row r="4272" spans="1:24" x14ac:dyDescent="0.3">
      <c r="A4272">
        <v>4271</v>
      </c>
      <c r="B4272" t="s">
        <v>21</v>
      </c>
      <c r="C4272" t="str">
        <f>_xlfn.XLOOKUP(B4272,Lookup_table!B:B,Lookup_table!C:C)</f>
        <v>AI</v>
      </c>
      <c r="D4272" t="s">
        <v>14</v>
      </c>
      <c r="E4272" t="s">
        <v>15</v>
      </c>
      <c r="F4272" t="s">
        <v>44</v>
      </c>
      <c r="G4272" t="s">
        <v>30</v>
      </c>
      <c r="H4272" t="str">
        <f t="shared" si="264"/>
        <v>Onsite/Hybrid</v>
      </c>
      <c r="I4272" t="s">
        <v>35</v>
      </c>
      <c r="J4272" t="str">
        <f t="shared" si="265"/>
        <v>0-2 yrs</v>
      </c>
      <c r="K4272">
        <f t="shared" ca="1" si="267"/>
        <v>2</v>
      </c>
      <c r="L4272" t="s">
        <v>19</v>
      </c>
      <c r="M4272">
        <v>0</v>
      </c>
      <c r="N4272">
        <v>1</v>
      </c>
      <c r="O4272">
        <v>0</v>
      </c>
      <c r="P4272">
        <v>1</v>
      </c>
      <c r="Q4272">
        <v>1</v>
      </c>
      <c r="R4272">
        <f>SUM(M4272:N4272:O4272:P4272:Q4272)</f>
        <v>3</v>
      </c>
      <c r="S4272" s="1">
        <v>116519</v>
      </c>
      <c r="T4272" s="1" t="str">
        <f t="shared" si="266"/>
        <v>Medium</v>
      </c>
      <c r="U4272">
        <v>11</v>
      </c>
      <c r="V4272">
        <v>2023</v>
      </c>
      <c r="W4272" t="s">
        <v>28</v>
      </c>
      <c r="X4272">
        <v>7</v>
      </c>
    </row>
    <row r="4273" spans="1:24" x14ac:dyDescent="0.3">
      <c r="A4273">
        <v>4272</v>
      </c>
      <c r="B4273" t="s">
        <v>41</v>
      </c>
      <c r="C4273" t="str">
        <f>_xlfn.XLOOKUP(B4273,Lookup_table!B:B,Lookup_table!C:C)</f>
        <v>Data</v>
      </c>
      <c r="D4273" t="s">
        <v>34</v>
      </c>
      <c r="E4273" t="s">
        <v>40</v>
      </c>
      <c r="F4273" t="s">
        <v>51</v>
      </c>
      <c r="G4273" t="s">
        <v>30</v>
      </c>
      <c r="H4273" t="str">
        <f t="shared" si="264"/>
        <v>Onsite/Hybrid</v>
      </c>
      <c r="I4273" t="s">
        <v>35</v>
      </c>
      <c r="J4273" t="str">
        <f t="shared" si="265"/>
        <v>0-2 yrs</v>
      </c>
      <c r="K4273">
        <f t="shared" ca="1" si="267"/>
        <v>2</v>
      </c>
      <c r="L4273" t="s">
        <v>39</v>
      </c>
      <c r="M4273">
        <v>0</v>
      </c>
      <c r="N4273">
        <v>1</v>
      </c>
      <c r="O4273">
        <v>0</v>
      </c>
      <c r="P4273">
        <v>0</v>
      </c>
      <c r="Q4273">
        <v>0</v>
      </c>
      <c r="R4273">
        <f>SUM(M4273:N4273:O4273:P4273:Q4273)</f>
        <v>1</v>
      </c>
      <c r="S4273" s="1">
        <v>53984</v>
      </c>
      <c r="T4273" s="1" t="str">
        <f t="shared" si="266"/>
        <v>Low</v>
      </c>
      <c r="U4273">
        <v>7</v>
      </c>
      <c r="V4273">
        <v>2022</v>
      </c>
      <c r="W4273" t="s">
        <v>34</v>
      </c>
      <c r="X4273">
        <v>1</v>
      </c>
    </row>
    <row r="4274" spans="1:24" x14ac:dyDescent="0.3">
      <c r="A4274">
        <v>4273</v>
      </c>
      <c r="B4274" t="s">
        <v>50</v>
      </c>
      <c r="C4274" t="str">
        <f>_xlfn.XLOOKUP(B4274,Lookup_table!B:B,Lookup_table!C:C)</f>
        <v>AI</v>
      </c>
      <c r="D4274" t="s">
        <v>14</v>
      </c>
      <c r="E4274" t="s">
        <v>40</v>
      </c>
      <c r="F4274" t="s">
        <v>43</v>
      </c>
      <c r="G4274" t="s">
        <v>17</v>
      </c>
      <c r="H4274" t="str">
        <f t="shared" si="264"/>
        <v>Remote</v>
      </c>
      <c r="I4274" t="s">
        <v>35</v>
      </c>
      <c r="J4274" t="str">
        <f t="shared" si="265"/>
        <v>0-2 yrs</v>
      </c>
      <c r="K4274">
        <f t="shared" ca="1" si="267"/>
        <v>2</v>
      </c>
      <c r="L4274" t="s">
        <v>27</v>
      </c>
      <c r="M4274">
        <v>0</v>
      </c>
      <c r="N4274">
        <v>0</v>
      </c>
      <c r="O4274">
        <v>0</v>
      </c>
      <c r="P4274">
        <v>1</v>
      </c>
      <c r="Q4274">
        <v>1</v>
      </c>
      <c r="R4274">
        <f>SUM(M4274:N4274:O4274:P4274:Q4274)</f>
        <v>2</v>
      </c>
      <c r="S4274" s="1">
        <v>110782</v>
      </c>
      <c r="T4274" s="1" t="str">
        <f t="shared" si="266"/>
        <v>Medium</v>
      </c>
      <c r="U4274">
        <v>3</v>
      </c>
      <c r="V4274">
        <v>2026</v>
      </c>
      <c r="W4274" t="s">
        <v>20</v>
      </c>
      <c r="X4274">
        <v>2</v>
      </c>
    </row>
    <row r="4275" spans="1:24" x14ac:dyDescent="0.3">
      <c r="A4275">
        <v>4274</v>
      </c>
      <c r="B4275" t="s">
        <v>21</v>
      </c>
      <c r="C4275" t="str">
        <f>_xlfn.XLOOKUP(B4275,Lookup_table!B:B,Lookup_table!C:C)</f>
        <v>AI</v>
      </c>
      <c r="D4275" t="s">
        <v>34</v>
      </c>
      <c r="E4275" t="s">
        <v>15</v>
      </c>
      <c r="F4275" t="s">
        <v>52</v>
      </c>
      <c r="G4275" t="s">
        <v>25</v>
      </c>
      <c r="H4275" t="str">
        <f t="shared" si="264"/>
        <v>Onsite/Hybrid</v>
      </c>
      <c r="I4275" t="s">
        <v>18</v>
      </c>
      <c r="J4275" t="str">
        <f t="shared" si="265"/>
        <v>7+ yrs</v>
      </c>
      <c r="K4275">
        <f t="shared" ca="1" si="267"/>
        <v>13</v>
      </c>
      <c r="L4275" t="s">
        <v>19</v>
      </c>
      <c r="M4275">
        <v>0</v>
      </c>
      <c r="N4275">
        <v>1</v>
      </c>
      <c r="O4275">
        <v>0</v>
      </c>
      <c r="P4275">
        <v>1</v>
      </c>
      <c r="Q4275">
        <v>1</v>
      </c>
      <c r="R4275">
        <f>SUM(M4275:N4275:O4275:P4275:Q4275)</f>
        <v>3</v>
      </c>
      <c r="S4275" s="1">
        <v>160184</v>
      </c>
      <c r="T4275" s="1" t="str">
        <f t="shared" si="266"/>
        <v>High</v>
      </c>
      <c r="U4275">
        <v>10</v>
      </c>
      <c r="V4275">
        <v>2026</v>
      </c>
      <c r="W4275" t="s">
        <v>28</v>
      </c>
      <c r="X4275">
        <v>7</v>
      </c>
    </row>
    <row r="4276" spans="1:24" x14ac:dyDescent="0.3">
      <c r="A4276">
        <v>4275</v>
      </c>
      <c r="B4276" t="s">
        <v>33</v>
      </c>
      <c r="C4276" t="str">
        <f>_xlfn.XLOOKUP(B4276,Lookup_table!B:B,Lookup_table!C:C)</f>
        <v>Data</v>
      </c>
      <c r="D4276" t="s">
        <v>37</v>
      </c>
      <c r="E4276" t="s">
        <v>38</v>
      </c>
      <c r="F4276" t="s">
        <v>51</v>
      </c>
      <c r="G4276" t="s">
        <v>30</v>
      </c>
      <c r="H4276" t="str">
        <f t="shared" si="264"/>
        <v>Onsite/Hybrid</v>
      </c>
      <c r="I4276" t="s">
        <v>26</v>
      </c>
      <c r="J4276" t="str">
        <f t="shared" si="265"/>
        <v>3-6 yrs</v>
      </c>
      <c r="K4276">
        <f t="shared" ca="1" si="267"/>
        <v>3</v>
      </c>
      <c r="L4276" t="s">
        <v>19</v>
      </c>
      <c r="M4276">
        <v>1</v>
      </c>
      <c r="N4276">
        <v>1</v>
      </c>
      <c r="O4276">
        <v>1</v>
      </c>
      <c r="P4276">
        <v>1</v>
      </c>
      <c r="Q4276">
        <v>1</v>
      </c>
      <c r="R4276">
        <f>SUM(M4276:N4276:O4276:P4276:Q4276)</f>
        <v>5</v>
      </c>
      <c r="S4276" s="1">
        <v>114095</v>
      </c>
      <c r="T4276" s="1" t="str">
        <f t="shared" si="266"/>
        <v>Medium</v>
      </c>
      <c r="U4276">
        <v>4</v>
      </c>
      <c r="V4276">
        <v>2023</v>
      </c>
      <c r="W4276" t="s">
        <v>28</v>
      </c>
      <c r="X4276">
        <v>9</v>
      </c>
    </row>
    <row r="4277" spans="1:24" x14ac:dyDescent="0.3">
      <c r="A4277">
        <v>4276</v>
      </c>
      <c r="B4277" t="s">
        <v>33</v>
      </c>
      <c r="C4277" t="str">
        <f>_xlfn.XLOOKUP(B4277,Lookup_table!B:B,Lookup_table!C:C)</f>
        <v>Data</v>
      </c>
      <c r="D4277" t="s">
        <v>34</v>
      </c>
      <c r="E4277" t="s">
        <v>40</v>
      </c>
      <c r="F4277" t="s">
        <v>43</v>
      </c>
      <c r="G4277" t="s">
        <v>17</v>
      </c>
      <c r="H4277" t="str">
        <f t="shared" si="264"/>
        <v>Remote</v>
      </c>
      <c r="I4277" t="s">
        <v>18</v>
      </c>
      <c r="J4277" t="str">
        <f t="shared" si="265"/>
        <v>7+ yrs</v>
      </c>
      <c r="K4277">
        <f t="shared" ca="1" si="267"/>
        <v>14</v>
      </c>
      <c r="L4277" t="s">
        <v>39</v>
      </c>
      <c r="M4277">
        <v>0</v>
      </c>
      <c r="N4277">
        <v>0</v>
      </c>
      <c r="O4277">
        <v>0</v>
      </c>
      <c r="P4277">
        <v>0</v>
      </c>
      <c r="Q4277">
        <v>1</v>
      </c>
      <c r="R4277">
        <f>SUM(M4277:N4277:O4277:P4277:Q4277)</f>
        <v>1</v>
      </c>
      <c r="S4277" s="1">
        <v>110695</v>
      </c>
      <c r="T4277" s="1" t="str">
        <f t="shared" si="266"/>
        <v>Medium</v>
      </c>
      <c r="U4277">
        <v>2</v>
      </c>
      <c r="V4277">
        <v>2021</v>
      </c>
      <c r="W4277" t="s">
        <v>28</v>
      </c>
      <c r="X4277">
        <v>8</v>
      </c>
    </row>
    <row r="4278" spans="1:24" x14ac:dyDescent="0.3">
      <c r="A4278">
        <v>4277</v>
      </c>
      <c r="B4278" t="s">
        <v>21</v>
      </c>
      <c r="C4278" t="str">
        <f>_xlfn.XLOOKUP(B4278,Lookup_table!B:B,Lookup_table!C:C)</f>
        <v>AI</v>
      </c>
      <c r="D4278" t="s">
        <v>14</v>
      </c>
      <c r="E4278" t="s">
        <v>23</v>
      </c>
      <c r="F4278" t="s">
        <v>16</v>
      </c>
      <c r="G4278" t="s">
        <v>17</v>
      </c>
      <c r="H4278" t="str">
        <f t="shared" si="264"/>
        <v>Remote</v>
      </c>
      <c r="I4278" t="s">
        <v>35</v>
      </c>
      <c r="J4278" t="str">
        <f t="shared" si="265"/>
        <v>0-2 yrs</v>
      </c>
      <c r="K4278">
        <f t="shared" ca="1" si="267"/>
        <v>0</v>
      </c>
      <c r="L4278" t="s">
        <v>27</v>
      </c>
      <c r="M4278">
        <v>0</v>
      </c>
      <c r="N4278">
        <v>0</v>
      </c>
      <c r="O4278">
        <v>0</v>
      </c>
      <c r="P4278">
        <v>1</v>
      </c>
      <c r="Q4278">
        <v>0</v>
      </c>
      <c r="R4278">
        <f>SUM(M4278:N4278:O4278:P4278:Q4278)</f>
        <v>1</v>
      </c>
      <c r="S4278" s="1">
        <v>109606</v>
      </c>
      <c r="T4278" s="1" t="str">
        <f t="shared" si="266"/>
        <v>Medium</v>
      </c>
      <c r="U4278">
        <v>1</v>
      </c>
      <c r="V4278">
        <v>2024</v>
      </c>
      <c r="W4278" t="s">
        <v>28</v>
      </c>
      <c r="X4278">
        <v>8</v>
      </c>
    </row>
    <row r="4279" spans="1:24" x14ac:dyDescent="0.3">
      <c r="A4279">
        <v>4278</v>
      </c>
      <c r="B4279" t="s">
        <v>33</v>
      </c>
      <c r="C4279" t="str">
        <f>_xlfn.XLOOKUP(B4279,Lookup_table!B:B,Lookup_table!C:C)</f>
        <v>Data</v>
      </c>
      <c r="D4279" t="s">
        <v>37</v>
      </c>
      <c r="E4279" t="s">
        <v>40</v>
      </c>
      <c r="F4279" t="s">
        <v>52</v>
      </c>
      <c r="G4279" t="s">
        <v>17</v>
      </c>
      <c r="H4279" t="str">
        <f t="shared" si="264"/>
        <v>Remote</v>
      </c>
      <c r="I4279" t="s">
        <v>26</v>
      </c>
      <c r="J4279" t="str">
        <f t="shared" si="265"/>
        <v>3-6 yrs</v>
      </c>
      <c r="K4279">
        <f t="shared" ca="1" si="267"/>
        <v>5</v>
      </c>
      <c r="L4279" t="s">
        <v>19</v>
      </c>
      <c r="M4279">
        <v>0</v>
      </c>
      <c r="N4279">
        <v>1</v>
      </c>
      <c r="O4279">
        <v>1</v>
      </c>
      <c r="P4279">
        <v>0</v>
      </c>
      <c r="Q4279">
        <v>0</v>
      </c>
      <c r="R4279">
        <f>SUM(M4279:N4279:O4279:P4279:Q4279)</f>
        <v>2</v>
      </c>
      <c r="S4279" s="1">
        <v>94890</v>
      </c>
      <c r="T4279" s="1" t="str">
        <f t="shared" si="266"/>
        <v>Medium</v>
      </c>
      <c r="U4279">
        <v>11</v>
      </c>
      <c r="V4279">
        <v>2023</v>
      </c>
      <c r="W4279" t="s">
        <v>28</v>
      </c>
      <c r="X4279">
        <v>8</v>
      </c>
    </row>
    <row r="4280" spans="1:24" x14ac:dyDescent="0.3">
      <c r="A4280">
        <v>4279</v>
      </c>
      <c r="B4280" t="s">
        <v>36</v>
      </c>
      <c r="C4280" t="str">
        <f>_xlfn.XLOOKUP(B4280,Lookup_table!B:B,Lookup_table!C:C)</f>
        <v>Data</v>
      </c>
      <c r="D4280" t="s">
        <v>14</v>
      </c>
      <c r="E4280" t="s">
        <v>15</v>
      </c>
      <c r="F4280" t="s">
        <v>16</v>
      </c>
      <c r="G4280" t="s">
        <v>17</v>
      </c>
      <c r="H4280" t="str">
        <f t="shared" si="264"/>
        <v>Remote</v>
      </c>
      <c r="I4280" t="s">
        <v>26</v>
      </c>
      <c r="J4280" t="str">
        <f t="shared" si="265"/>
        <v>3-6 yrs</v>
      </c>
      <c r="K4280">
        <f t="shared" ca="1" si="267"/>
        <v>4</v>
      </c>
      <c r="L4280" t="s">
        <v>27</v>
      </c>
      <c r="M4280">
        <v>0</v>
      </c>
      <c r="N4280">
        <v>1</v>
      </c>
      <c r="O4280">
        <v>1</v>
      </c>
      <c r="P4280">
        <v>0</v>
      </c>
      <c r="Q4280">
        <v>1</v>
      </c>
      <c r="R4280">
        <f>SUM(M4280:N4280:O4280:P4280:Q4280)</f>
        <v>3</v>
      </c>
      <c r="S4280" s="1">
        <v>100927</v>
      </c>
      <c r="T4280" s="1" t="str">
        <f t="shared" si="266"/>
        <v>Medium</v>
      </c>
      <c r="U4280">
        <v>5</v>
      </c>
      <c r="V4280">
        <v>2021</v>
      </c>
      <c r="W4280" t="s">
        <v>20</v>
      </c>
      <c r="X4280">
        <v>3</v>
      </c>
    </row>
    <row r="4281" spans="1:24" x14ac:dyDescent="0.3">
      <c r="A4281">
        <v>4280</v>
      </c>
      <c r="B4281" t="s">
        <v>33</v>
      </c>
      <c r="C4281" t="str">
        <f>_xlfn.XLOOKUP(B4281,Lookup_table!B:B,Lookup_table!C:C)</f>
        <v>Data</v>
      </c>
      <c r="D4281" t="s">
        <v>37</v>
      </c>
      <c r="E4281" t="s">
        <v>32</v>
      </c>
      <c r="F4281" t="s">
        <v>51</v>
      </c>
      <c r="G4281" t="s">
        <v>30</v>
      </c>
      <c r="H4281" t="str">
        <f t="shared" si="264"/>
        <v>Onsite/Hybrid</v>
      </c>
      <c r="I4281" t="s">
        <v>35</v>
      </c>
      <c r="J4281" t="str">
        <f t="shared" si="265"/>
        <v>0-2 yrs</v>
      </c>
      <c r="K4281">
        <f t="shared" ca="1" si="267"/>
        <v>2</v>
      </c>
      <c r="L4281" t="s">
        <v>27</v>
      </c>
      <c r="M4281">
        <v>1</v>
      </c>
      <c r="N4281">
        <v>1</v>
      </c>
      <c r="O4281">
        <v>1</v>
      </c>
      <c r="P4281">
        <v>1</v>
      </c>
      <c r="Q4281">
        <v>1</v>
      </c>
      <c r="R4281">
        <f>SUM(M4281:N4281:O4281:P4281:Q4281)</f>
        <v>5</v>
      </c>
      <c r="S4281" s="1">
        <v>92698</v>
      </c>
      <c r="T4281" s="1" t="str">
        <f t="shared" si="266"/>
        <v>Medium</v>
      </c>
      <c r="U4281">
        <v>4</v>
      </c>
      <c r="V4281">
        <v>2023</v>
      </c>
      <c r="W4281" t="s">
        <v>28</v>
      </c>
      <c r="X4281">
        <v>7</v>
      </c>
    </row>
    <row r="4282" spans="1:24" x14ac:dyDescent="0.3">
      <c r="A4282">
        <v>4281</v>
      </c>
      <c r="B4282" t="s">
        <v>36</v>
      </c>
      <c r="C4282" t="str">
        <f>_xlfn.XLOOKUP(B4282,Lookup_table!B:B,Lookup_table!C:C)</f>
        <v>Data</v>
      </c>
      <c r="D4282" t="s">
        <v>14</v>
      </c>
      <c r="E4282" t="s">
        <v>23</v>
      </c>
      <c r="F4282" t="s">
        <v>44</v>
      </c>
      <c r="G4282" t="s">
        <v>17</v>
      </c>
      <c r="H4282" t="str">
        <f t="shared" si="264"/>
        <v>Remote</v>
      </c>
      <c r="I4282" t="s">
        <v>35</v>
      </c>
      <c r="J4282" t="str">
        <f t="shared" si="265"/>
        <v>0-2 yrs</v>
      </c>
      <c r="K4282">
        <f t="shared" ca="1" si="267"/>
        <v>1</v>
      </c>
      <c r="L4282" t="s">
        <v>39</v>
      </c>
      <c r="M4282">
        <v>0</v>
      </c>
      <c r="N4282">
        <v>1</v>
      </c>
      <c r="O4282">
        <v>0</v>
      </c>
      <c r="P4282">
        <v>1</v>
      </c>
      <c r="Q4282">
        <v>1</v>
      </c>
      <c r="R4282">
        <f>SUM(M4282:N4282:O4282:P4282:Q4282)</f>
        <v>3</v>
      </c>
      <c r="S4282" s="1">
        <v>76275</v>
      </c>
      <c r="T4282" s="1" t="str">
        <f t="shared" si="266"/>
        <v>Medium</v>
      </c>
      <c r="U4282">
        <v>2</v>
      </c>
      <c r="V4282">
        <v>2024</v>
      </c>
      <c r="W4282" t="s">
        <v>34</v>
      </c>
      <c r="X4282">
        <v>2</v>
      </c>
    </row>
    <row r="4283" spans="1:24" x14ac:dyDescent="0.3">
      <c r="A4283">
        <v>4282</v>
      </c>
      <c r="B4283" t="s">
        <v>21</v>
      </c>
      <c r="C4283" t="str">
        <f>_xlfn.XLOOKUP(B4283,Lookup_table!B:B,Lookup_table!C:C)</f>
        <v>AI</v>
      </c>
      <c r="D4283" t="s">
        <v>37</v>
      </c>
      <c r="E4283" t="s">
        <v>15</v>
      </c>
      <c r="F4283" t="s">
        <v>29</v>
      </c>
      <c r="G4283" t="s">
        <v>30</v>
      </c>
      <c r="H4283" t="str">
        <f t="shared" si="264"/>
        <v>Onsite/Hybrid</v>
      </c>
      <c r="I4283" t="s">
        <v>35</v>
      </c>
      <c r="J4283" t="str">
        <f t="shared" si="265"/>
        <v>0-2 yrs</v>
      </c>
      <c r="K4283">
        <f t="shared" ca="1" si="267"/>
        <v>0</v>
      </c>
      <c r="L4283" t="s">
        <v>19</v>
      </c>
      <c r="M4283">
        <v>1</v>
      </c>
      <c r="N4283">
        <v>0</v>
      </c>
      <c r="O4283">
        <v>1</v>
      </c>
      <c r="P4283">
        <v>1</v>
      </c>
      <c r="Q4283">
        <v>1</v>
      </c>
      <c r="R4283">
        <f>SUM(M4283:N4283:O4283:P4283:Q4283)</f>
        <v>4</v>
      </c>
      <c r="S4283" s="1">
        <v>128499</v>
      </c>
      <c r="T4283" s="1" t="str">
        <f t="shared" si="266"/>
        <v>High</v>
      </c>
      <c r="U4283">
        <v>7</v>
      </c>
      <c r="V4283">
        <v>2024</v>
      </c>
      <c r="W4283" t="s">
        <v>28</v>
      </c>
      <c r="X4283">
        <v>1</v>
      </c>
    </row>
    <row r="4284" spans="1:24" x14ac:dyDescent="0.3">
      <c r="A4284">
        <v>4283</v>
      </c>
      <c r="B4284" t="s">
        <v>33</v>
      </c>
      <c r="C4284" t="str">
        <f>_xlfn.XLOOKUP(B4284,Lookup_table!B:B,Lookup_table!C:C)</f>
        <v>Data</v>
      </c>
      <c r="D4284" t="s">
        <v>14</v>
      </c>
      <c r="E4284" t="s">
        <v>32</v>
      </c>
      <c r="F4284" t="s">
        <v>16</v>
      </c>
      <c r="G4284" t="s">
        <v>25</v>
      </c>
      <c r="H4284" t="str">
        <f t="shared" si="264"/>
        <v>Onsite/Hybrid</v>
      </c>
      <c r="I4284" t="s">
        <v>35</v>
      </c>
      <c r="J4284" t="str">
        <f t="shared" si="265"/>
        <v>0-2 yrs</v>
      </c>
      <c r="K4284">
        <f t="shared" ca="1" si="267"/>
        <v>0</v>
      </c>
      <c r="L4284" t="s">
        <v>27</v>
      </c>
      <c r="M4284">
        <v>1</v>
      </c>
      <c r="N4284">
        <v>0</v>
      </c>
      <c r="O4284">
        <v>0</v>
      </c>
      <c r="P4284">
        <v>1</v>
      </c>
      <c r="Q4284">
        <v>1</v>
      </c>
      <c r="R4284">
        <f>SUM(M4284:N4284:O4284:P4284:Q4284)</f>
        <v>3</v>
      </c>
      <c r="S4284" s="1">
        <v>74868</v>
      </c>
      <c r="T4284" s="1" t="str">
        <f t="shared" si="266"/>
        <v>Medium</v>
      </c>
      <c r="U4284">
        <v>4</v>
      </c>
      <c r="V4284">
        <v>2024</v>
      </c>
      <c r="W4284" t="s">
        <v>28</v>
      </c>
      <c r="X4284">
        <v>8</v>
      </c>
    </row>
    <row r="4285" spans="1:24" x14ac:dyDescent="0.3">
      <c r="A4285">
        <v>4284</v>
      </c>
      <c r="B4285" t="s">
        <v>36</v>
      </c>
      <c r="C4285" t="str">
        <f>_xlfn.XLOOKUP(B4285,Lookup_table!B:B,Lookup_table!C:C)</f>
        <v>Data</v>
      </c>
      <c r="D4285" t="s">
        <v>22</v>
      </c>
      <c r="E4285" t="s">
        <v>23</v>
      </c>
      <c r="F4285" t="s">
        <v>52</v>
      </c>
      <c r="G4285" t="s">
        <v>17</v>
      </c>
      <c r="H4285" t="str">
        <f t="shared" si="264"/>
        <v>Remote</v>
      </c>
      <c r="I4285" t="s">
        <v>26</v>
      </c>
      <c r="J4285" t="str">
        <f t="shared" si="265"/>
        <v>3-6 yrs</v>
      </c>
      <c r="K4285">
        <f t="shared" ca="1" si="267"/>
        <v>6</v>
      </c>
      <c r="L4285" t="s">
        <v>19</v>
      </c>
      <c r="M4285">
        <v>1</v>
      </c>
      <c r="N4285">
        <v>0</v>
      </c>
      <c r="O4285">
        <v>1</v>
      </c>
      <c r="P4285">
        <v>1</v>
      </c>
      <c r="Q4285">
        <v>0</v>
      </c>
      <c r="R4285">
        <f>SUM(M4285:N4285:O4285:P4285:Q4285)</f>
        <v>3</v>
      </c>
      <c r="S4285" s="1">
        <v>120193</v>
      </c>
      <c r="T4285" s="1" t="str">
        <f t="shared" si="266"/>
        <v>High</v>
      </c>
      <c r="U4285">
        <v>3</v>
      </c>
      <c r="V4285">
        <v>2024</v>
      </c>
      <c r="W4285" t="s">
        <v>28</v>
      </c>
      <c r="X4285">
        <v>4</v>
      </c>
    </row>
    <row r="4286" spans="1:24" x14ac:dyDescent="0.3">
      <c r="A4286">
        <v>4285</v>
      </c>
      <c r="B4286" t="s">
        <v>31</v>
      </c>
      <c r="C4286" t="str">
        <f>_xlfn.XLOOKUP(B4286,Lookup_table!B:B,Lookup_table!C:C)</f>
        <v>Business</v>
      </c>
      <c r="D4286" t="s">
        <v>37</v>
      </c>
      <c r="E4286" t="s">
        <v>23</v>
      </c>
      <c r="F4286" t="s">
        <v>51</v>
      </c>
      <c r="G4286" t="s">
        <v>30</v>
      </c>
      <c r="H4286" t="str">
        <f t="shared" si="264"/>
        <v>Onsite/Hybrid</v>
      </c>
      <c r="I4286" t="s">
        <v>18</v>
      </c>
      <c r="J4286" t="str">
        <f t="shared" si="265"/>
        <v>7+ yrs</v>
      </c>
      <c r="K4286">
        <f t="shared" ca="1" si="267"/>
        <v>11</v>
      </c>
      <c r="L4286" t="s">
        <v>19</v>
      </c>
      <c r="M4286">
        <v>1</v>
      </c>
      <c r="N4286">
        <v>0</v>
      </c>
      <c r="O4286">
        <v>0</v>
      </c>
      <c r="P4286">
        <v>1</v>
      </c>
      <c r="Q4286">
        <v>1</v>
      </c>
      <c r="R4286">
        <f>SUM(M4286:N4286:O4286:P4286:Q4286)</f>
        <v>3</v>
      </c>
      <c r="S4286" s="1">
        <v>127364</v>
      </c>
      <c r="T4286" s="1" t="str">
        <f t="shared" si="266"/>
        <v>High</v>
      </c>
      <c r="U4286">
        <v>8</v>
      </c>
      <c r="V4286">
        <v>2024</v>
      </c>
      <c r="W4286" t="s">
        <v>28</v>
      </c>
      <c r="X4286">
        <v>8</v>
      </c>
    </row>
    <row r="4287" spans="1:24" x14ac:dyDescent="0.3">
      <c r="A4287">
        <v>4286</v>
      </c>
      <c r="B4287" t="s">
        <v>33</v>
      </c>
      <c r="C4287" t="str">
        <f>_xlfn.XLOOKUP(B4287,Lookup_table!B:B,Lookup_table!C:C)</f>
        <v>Data</v>
      </c>
      <c r="D4287" t="s">
        <v>22</v>
      </c>
      <c r="E4287" t="s">
        <v>32</v>
      </c>
      <c r="F4287" t="s">
        <v>16</v>
      </c>
      <c r="G4287" t="s">
        <v>25</v>
      </c>
      <c r="H4287" t="str">
        <f t="shared" si="264"/>
        <v>Onsite/Hybrid</v>
      </c>
      <c r="I4287" t="s">
        <v>26</v>
      </c>
      <c r="J4287" t="str">
        <f t="shared" si="265"/>
        <v>3-6 yrs</v>
      </c>
      <c r="K4287">
        <f t="shared" ca="1" si="267"/>
        <v>6</v>
      </c>
      <c r="L4287" t="s">
        <v>19</v>
      </c>
      <c r="M4287">
        <v>1</v>
      </c>
      <c r="N4287">
        <v>0</v>
      </c>
      <c r="O4287">
        <v>1</v>
      </c>
      <c r="P4287">
        <v>0</v>
      </c>
      <c r="Q4287">
        <v>1</v>
      </c>
      <c r="R4287">
        <f>SUM(M4287:N4287:O4287:P4287:Q4287)</f>
        <v>3</v>
      </c>
      <c r="S4287" s="1">
        <v>115649</v>
      </c>
      <c r="T4287" s="1" t="str">
        <f t="shared" si="266"/>
        <v>Medium</v>
      </c>
      <c r="U4287">
        <v>5</v>
      </c>
      <c r="V4287">
        <v>2021</v>
      </c>
      <c r="W4287" t="s">
        <v>20</v>
      </c>
      <c r="X4287">
        <v>5</v>
      </c>
    </row>
    <row r="4288" spans="1:24" x14ac:dyDescent="0.3">
      <c r="A4288">
        <v>4287</v>
      </c>
      <c r="B4288" t="s">
        <v>50</v>
      </c>
      <c r="C4288" t="str">
        <f>_xlfn.XLOOKUP(B4288,Lookup_table!B:B,Lookup_table!C:C)</f>
        <v>AI</v>
      </c>
      <c r="D4288" t="s">
        <v>37</v>
      </c>
      <c r="E4288" t="s">
        <v>42</v>
      </c>
      <c r="F4288" t="s">
        <v>52</v>
      </c>
      <c r="G4288" t="s">
        <v>25</v>
      </c>
      <c r="H4288" t="str">
        <f t="shared" si="264"/>
        <v>Onsite/Hybrid</v>
      </c>
      <c r="I4288" t="s">
        <v>35</v>
      </c>
      <c r="J4288" t="str">
        <f t="shared" si="265"/>
        <v>0-2 yrs</v>
      </c>
      <c r="K4288">
        <f t="shared" ca="1" si="267"/>
        <v>0</v>
      </c>
      <c r="L4288" t="s">
        <v>19</v>
      </c>
      <c r="M4288">
        <v>1</v>
      </c>
      <c r="N4288">
        <v>1</v>
      </c>
      <c r="O4288">
        <v>0</v>
      </c>
      <c r="P4288">
        <v>1</v>
      </c>
      <c r="Q4288">
        <v>1</v>
      </c>
      <c r="R4288">
        <f>SUM(M4288:N4288:O4288:P4288:Q4288)</f>
        <v>4</v>
      </c>
      <c r="S4288" s="1">
        <v>113260</v>
      </c>
      <c r="T4288" s="1" t="str">
        <f t="shared" si="266"/>
        <v>Medium</v>
      </c>
      <c r="U4288">
        <v>1</v>
      </c>
      <c r="V4288">
        <v>2022</v>
      </c>
      <c r="W4288" t="s">
        <v>34</v>
      </c>
      <c r="X4288">
        <v>1</v>
      </c>
    </row>
    <row r="4289" spans="1:24" x14ac:dyDescent="0.3">
      <c r="A4289">
        <v>4288</v>
      </c>
      <c r="B4289" t="s">
        <v>50</v>
      </c>
      <c r="C4289" t="str">
        <f>_xlfn.XLOOKUP(B4289,Lookup_table!B:B,Lookup_table!C:C)</f>
        <v>AI</v>
      </c>
      <c r="D4289" t="s">
        <v>22</v>
      </c>
      <c r="E4289" t="s">
        <v>23</v>
      </c>
      <c r="F4289" t="s">
        <v>24</v>
      </c>
      <c r="G4289" t="s">
        <v>30</v>
      </c>
      <c r="H4289" t="str">
        <f t="shared" si="264"/>
        <v>Onsite/Hybrid</v>
      </c>
      <c r="I4289" t="s">
        <v>35</v>
      </c>
      <c r="J4289" t="str">
        <f t="shared" si="265"/>
        <v>0-2 yrs</v>
      </c>
      <c r="K4289">
        <f t="shared" ca="1" si="267"/>
        <v>1</v>
      </c>
      <c r="L4289" t="s">
        <v>19</v>
      </c>
      <c r="M4289">
        <v>0</v>
      </c>
      <c r="N4289">
        <v>1</v>
      </c>
      <c r="O4289">
        <v>1</v>
      </c>
      <c r="P4289">
        <v>1</v>
      </c>
      <c r="Q4289">
        <v>1</v>
      </c>
      <c r="R4289">
        <f>SUM(M4289:N4289:O4289:P4289:Q4289)</f>
        <v>4</v>
      </c>
      <c r="S4289" s="1">
        <v>147210</v>
      </c>
      <c r="T4289" s="1" t="str">
        <f t="shared" si="266"/>
        <v>High</v>
      </c>
      <c r="U4289">
        <v>12</v>
      </c>
      <c r="V4289">
        <v>2024</v>
      </c>
      <c r="W4289" t="s">
        <v>28</v>
      </c>
      <c r="X4289">
        <v>1</v>
      </c>
    </row>
    <row r="4290" spans="1:24" x14ac:dyDescent="0.3">
      <c r="A4290">
        <v>4289</v>
      </c>
      <c r="B4290" t="s">
        <v>31</v>
      </c>
      <c r="C4290" t="str">
        <f>_xlfn.XLOOKUP(B4290,Lookup_table!B:B,Lookup_table!C:C)</f>
        <v>Business</v>
      </c>
      <c r="D4290" t="s">
        <v>37</v>
      </c>
      <c r="E4290" t="s">
        <v>32</v>
      </c>
      <c r="F4290" t="s">
        <v>44</v>
      </c>
      <c r="G4290" t="s">
        <v>25</v>
      </c>
      <c r="H4290" t="str">
        <f t="shared" ref="H4290:H4353" si="268">IF(G4290="Remote","Remote","Onsite/Hybrid")</f>
        <v>Onsite/Hybrid</v>
      </c>
      <c r="I4290" t="s">
        <v>26</v>
      </c>
      <c r="J4290" t="str">
        <f t="shared" ref="J4290:J4353" si="269">IF(I4290="Entry","0-2 yrs",IF(I4290="Mid","3-6 yrs","7+ yrs"))</f>
        <v>3-6 yrs</v>
      </c>
      <c r="K4290">
        <f t="shared" ca="1" si="267"/>
        <v>5</v>
      </c>
      <c r="L4290" t="s">
        <v>39</v>
      </c>
      <c r="M4290">
        <v>1</v>
      </c>
      <c r="N4290">
        <v>1</v>
      </c>
      <c r="O4290">
        <v>1</v>
      </c>
      <c r="P4290">
        <v>0</v>
      </c>
      <c r="Q4290">
        <v>1</v>
      </c>
      <c r="R4290">
        <f>SUM(M4290:N4290:O4290:P4290:Q4290)</f>
        <v>4</v>
      </c>
      <c r="S4290" s="1">
        <v>103364</v>
      </c>
      <c r="T4290" s="1" t="str">
        <f t="shared" ref="T4290:T4353" si="270">IF(S4290&lt;=70000,"Low",IF(S4290&lt;=120000,"Medium","High"))</f>
        <v>Medium</v>
      </c>
      <c r="U4290">
        <v>1</v>
      </c>
      <c r="V4290">
        <v>2023</v>
      </c>
      <c r="W4290" t="s">
        <v>20</v>
      </c>
      <c r="X4290">
        <v>2</v>
      </c>
    </row>
    <row r="4291" spans="1:24" x14ac:dyDescent="0.3">
      <c r="A4291">
        <v>4290</v>
      </c>
      <c r="B4291" t="s">
        <v>33</v>
      </c>
      <c r="C4291" t="str">
        <f>_xlfn.XLOOKUP(B4291,Lookup_table!B:B,Lookup_table!C:C)</f>
        <v>Data</v>
      </c>
      <c r="D4291" t="s">
        <v>22</v>
      </c>
      <c r="E4291" t="s">
        <v>40</v>
      </c>
      <c r="F4291" t="s">
        <v>52</v>
      </c>
      <c r="G4291" t="s">
        <v>17</v>
      </c>
      <c r="H4291" t="str">
        <f t="shared" si="268"/>
        <v>Remote</v>
      </c>
      <c r="I4291" t="s">
        <v>26</v>
      </c>
      <c r="J4291" t="str">
        <f t="shared" si="269"/>
        <v>3-6 yrs</v>
      </c>
      <c r="K4291">
        <f t="shared" ref="K4291:K4354" ca="1" si="271">IF(J4291="0-2 yrs",RANDBETWEEN(0,2),IF(J4291="3-6 yrs", RANDBETWEEN(3,6),IF(J4291="7+ yrs", RANDBETWEEN(7,15)," ")))</f>
        <v>3</v>
      </c>
      <c r="L4291" t="s">
        <v>39</v>
      </c>
      <c r="M4291">
        <v>0</v>
      </c>
      <c r="N4291">
        <v>1</v>
      </c>
      <c r="O4291">
        <v>1</v>
      </c>
      <c r="P4291">
        <v>0</v>
      </c>
      <c r="Q4291">
        <v>1</v>
      </c>
      <c r="R4291">
        <f>SUM(M4291:N4291:O4291:P4291:Q4291)</f>
        <v>3</v>
      </c>
      <c r="S4291" s="1">
        <v>123145</v>
      </c>
      <c r="T4291" s="1" t="str">
        <f t="shared" si="270"/>
        <v>High</v>
      </c>
      <c r="U4291">
        <v>8</v>
      </c>
      <c r="V4291">
        <v>2021</v>
      </c>
      <c r="W4291" t="s">
        <v>34</v>
      </c>
      <c r="X4291">
        <v>2</v>
      </c>
    </row>
    <row r="4292" spans="1:24" x14ac:dyDescent="0.3">
      <c r="A4292">
        <v>4291</v>
      </c>
      <c r="B4292" t="s">
        <v>36</v>
      </c>
      <c r="C4292" t="str">
        <f>_xlfn.XLOOKUP(B4292,Lookup_table!B:B,Lookup_table!C:C)</f>
        <v>Data</v>
      </c>
      <c r="D4292" t="s">
        <v>22</v>
      </c>
      <c r="E4292" t="s">
        <v>15</v>
      </c>
      <c r="F4292" t="s">
        <v>44</v>
      </c>
      <c r="G4292" t="s">
        <v>25</v>
      </c>
      <c r="H4292" t="str">
        <f t="shared" si="268"/>
        <v>Onsite/Hybrid</v>
      </c>
      <c r="I4292" t="s">
        <v>26</v>
      </c>
      <c r="J4292" t="str">
        <f t="shared" si="269"/>
        <v>3-6 yrs</v>
      </c>
      <c r="K4292">
        <f t="shared" ca="1" si="271"/>
        <v>4</v>
      </c>
      <c r="L4292" t="s">
        <v>27</v>
      </c>
      <c r="M4292">
        <v>1</v>
      </c>
      <c r="N4292">
        <v>0</v>
      </c>
      <c r="O4292">
        <v>1</v>
      </c>
      <c r="P4292">
        <v>0</v>
      </c>
      <c r="Q4292">
        <v>0</v>
      </c>
      <c r="R4292">
        <f>SUM(M4292:N4292:O4292:P4292:Q4292)</f>
        <v>2</v>
      </c>
      <c r="S4292" s="1">
        <v>114779</v>
      </c>
      <c r="T4292" s="1" t="str">
        <f t="shared" si="270"/>
        <v>Medium</v>
      </c>
      <c r="U4292">
        <v>6</v>
      </c>
      <c r="V4292">
        <v>2026</v>
      </c>
      <c r="W4292" t="s">
        <v>20</v>
      </c>
      <c r="X4292">
        <v>1</v>
      </c>
    </row>
    <row r="4293" spans="1:24" x14ac:dyDescent="0.3">
      <c r="A4293">
        <v>4292</v>
      </c>
      <c r="B4293" t="s">
        <v>36</v>
      </c>
      <c r="C4293" t="str">
        <f>_xlfn.XLOOKUP(B4293,Lookup_table!B:B,Lookup_table!C:C)</f>
        <v>Data</v>
      </c>
      <c r="D4293" t="s">
        <v>37</v>
      </c>
      <c r="E4293" t="s">
        <v>32</v>
      </c>
      <c r="F4293" t="s">
        <v>43</v>
      </c>
      <c r="G4293" t="s">
        <v>30</v>
      </c>
      <c r="H4293" t="str">
        <f t="shared" si="268"/>
        <v>Onsite/Hybrid</v>
      </c>
      <c r="I4293" t="s">
        <v>35</v>
      </c>
      <c r="J4293" t="str">
        <f t="shared" si="269"/>
        <v>0-2 yrs</v>
      </c>
      <c r="K4293">
        <f t="shared" ca="1" si="271"/>
        <v>2</v>
      </c>
      <c r="L4293" t="s">
        <v>27</v>
      </c>
      <c r="M4293">
        <v>1</v>
      </c>
      <c r="N4293">
        <v>0</v>
      </c>
      <c r="O4293">
        <v>1</v>
      </c>
      <c r="P4293">
        <v>1</v>
      </c>
      <c r="Q4293">
        <v>0</v>
      </c>
      <c r="R4293">
        <f>SUM(M4293:N4293:O4293:P4293:Q4293)</f>
        <v>3</v>
      </c>
      <c r="S4293" s="1">
        <v>84298</v>
      </c>
      <c r="T4293" s="1" t="str">
        <f t="shared" si="270"/>
        <v>Medium</v>
      </c>
      <c r="U4293">
        <v>4</v>
      </c>
      <c r="V4293">
        <v>2025</v>
      </c>
      <c r="W4293" t="s">
        <v>28</v>
      </c>
      <c r="X4293">
        <v>3</v>
      </c>
    </row>
    <row r="4294" spans="1:24" x14ac:dyDescent="0.3">
      <c r="A4294">
        <v>4293</v>
      </c>
      <c r="B4294" t="s">
        <v>36</v>
      </c>
      <c r="C4294" t="str">
        <f>_xlfn.XLOOKUP(B4294,Lookup_table!B:B,Lookup_table!C:C)</f>
        <v>Data</v>
      </c>
      <c r="D4294" t="s">
        <v>14</v>
      </c>
      <c r="E4294" t="s">
        <v>32</v>
      </c>
      <c r="F4294" t="s">
        <v>16</v>
      </c>
      <c r="G4294" t="s">
        <v>25</v>
      </c>
      <c r="H4294" t="str">
        <f t="shared" si="268"/>
        <v>Onsite/Hybrid</v>
      </c>
      <c r="I4294" t="s">
        <v>35</v>
      </c>
      <c r="J4294" t="str">
        <f t="shared" si="269"/>
        <v>0-2 yrs</v>
      </c>
      <c r="K4294">
        <f t="shared" ca="1" si="271"/>
        <v>0</v>
      </c>
      <c r="L4294" t="s">
        <v>19</v>
      </c>
      <c r="M4294">
        <v>0</v>
      </c>
      <c r="N4294">
        <v>0</v>
      </c>
      <c r="O4294">
        <v>1</v>
      </c>
      <c r="P4294">
        <v>1</v>
      </c>
      <c r="Q4294">
        <v>1</v>
      </c>
      <c r="R4294">
        <f>SUM(M4294:N4294:O4294:P4294:Q4294)</f>
        <v>3</v>
      </c>
      <c r="S4294" s="1">
        <v>85610</v>
      </c>
      <c r="T4294" s="1" t="str">
        <f t="shared" si="270"/>
        <v>Medium</v>
      </c>
      <c r="U4294">
        <v>12</v>
      </c>
      <c r="V4294">
        <v>2025</v>
      </c>
      <c r="W4294" t="s">
        <v>28</v>
      </c>
      <c r="X4294">
        <v>7</v>
      </c>
    </row>
    <row r="4295" spans="1:24" x14ac:dyDescent="0.3">
      <c r="A4295">
        <v>4294</v>
      </c>
      <c r="B4295" t="s">
        <v>50</v>
      </c>
      <c r="C4295" t="str">
        <f>_xlfn.XLOOKUP(B4295,Lookup_table!B:B,Lookup_table!C:C)</f>
        <v>AI</v>
      </c>
      <c r="D4295" t="s">
        <v>37</v>
      </c>
      <c r="E4295" t="s">
        <v>40</v>
      </c>
      <c r="F4295" t="s">
        <v>51</v>
      </c>
      <c r="G4295" t="s">
        <v>25</v>
      </c>
      <c r="H4295" t="str">
        <f t="shared" si="268"/>
        <v>Onsite/Hybrid</v>
      </c>
      <c r="I4295" t="s">
        <v>26</v>
      </c>
      <c r="J4295" t="str">
        <f t="shared" si="269"/>
        <v>3-6 yrs</v>
      </c>
      <c r="K4295">
        <f t="shared" ca="1" si="271"/>
        <v>4</v>
      </c>
      <c r="L4295" t="s">
        <v>27</v>
      </c>
      <c r="M4295">
        <v>1</v>
      </c>
      <c r="N4295">
        <v>0</v>
      </c>
      <c r="O4295">
        <v>0</v>
      </c>
      <c r="P4295">
        <v>1</v>
      </c>
      <c r="Q4295">
        <v>1</v>
      </c>
      <c r="R4295">
        <f>SUM(M4295:N4295:O4295:P4295:Q4295)</f>
        <v>3</v>
      </c>
      <c r="S4295" s="1">
        <v>140411</v>
      </c>
      <c r="T4295" s="1" t="str">
        <f t="shared" si="270"/>
        <v>High</v>
      </c>
      <c r="U4295">
        <v>9</v>
      </c>
      <c r="V4295">
        <v>2026</v>
      </c>
      <c r="W4295" t="s">
        <v>34</v>
      </c>
      <c r="X4295">
        <v>5</v>
      </c>
    </row>
    <row r="4296" spans="1:24" x14ac:dyDescent="0.3">
      <c r="A4296">
        <v>4295</v>
      </c>
      <c r="B4296" t="s">
        <v>33</v>
      </c>
      <c r="C4296" t="str">
        <f>_xlfn.XLOOKUP(B4296,Lookup_table!B:B,Lookup_table!C:C)</f>
        <v>Data</v>
      </c>
      <c r="D4296" t="s">
        <v>22</v>
      </c>
      <c r="E4296" t="s">
        <v>38</v>
      </c>
      <c r="F4296" t="s">
        <v>51</v>
      </c>
      <c r="G4296" t="s">
        <v>25</v>
      </c>
      <c r="H4296" t="str">
        <f t="shared" si="268"/>
        <v>Onsite/Hybrid</v>
      </c>
      <c r="I4296" t="s">
        <v>26</v>
      </c>
      <c r="J4296" t="str">
        <f t="shared" si="269"/>
        <v>3-6 yrs</v>
      </c>
      <c r="K4296">
        <f t="shared" ca="1" si="271"/>
        <v>5</v>
      </c>
      <c r="L4296" t="s">
        <v>39</v>
      </c>
      <c r="M4296">
        <v>0</v>
      </c>
      <c r="N4296">
        <v>0</v>
      </c>
      <c r="O4296">
        <v>1</v>
      </c>
      <c r="P4296">
        <v>0</v>
      </c>
      <c r="Q4296">
        <v>1</v>
      </c>
      <c r="R4296">
        <f>SUM(M4296:N4296:O4296:P4296:Q4296)</f>
        <v>2</v>
      </c>
      <c r="S4296" s="1">
        <v>117226</v>
      </c>
      <c r="T4296" s="1" t="str">
        <f t="shared" si="270"/>
        <v>Medium</v>
      </c>
      <c r="U4296">
        <v>12</v>
      </c>
      <c r="V4296">
        <v>2021</v>
      </c>
      <c r="W4296" t="s">
        <v>34</v>
      </c>
      <c r="X4296">
        <v>6</v>
      </c>
    </row>
    <row r="4297" spans="1:24" x14ac:dyDescent="0.3">
      <c r="A4297">
        <v>4296</v>
      </c>
      <c r="B4297" t="s">
        <v>41</v>
      </c>
      <c r="C4297" t="str">
        <f>_xlfn.XLOOKUP(B4297,Lookup_table!B:B,Lookup_table!C:C)</f>
        <v>Data</v>
      </c>
      <c r="D4297" t="s">
        <v>14</v>
      </c>
      <c r="E4297" t="s">
        <v>23</v>
      </c>
      <c r="F4297" t="s">
        <v>52</v>
      </c>
      <c r="G4297" t="s">
        <v>25</v>
      </c>
      <c r="H4297" t="str">
        <f t="shared" si="268"/>
        <v>Onsite/Hybrid</v>
      </c>
      <c r="I4297" t="s">
        <v>18</v>
      </c>
      <c r="J4297" t="str">
        <f t="shared" si="269"/>
        <v>7+ yrs</v>
      </c>
      <c r="K4297">
        <f t="shared" ca="1" si="271"/>
        <v>11</v>
      </c>
      <c r="L4297" t="s">
        <v>39</v>
      </c>
      <c r="M4297">
        <v>0</v>
      </c>
      <c r="N4297">
        <v>0</v>
      </c>
      <c r="O4297">
        <v>0</v>
      </c>
      <c r="P4297">
        <v>1</v>
      </c>
      <c r="Q4297">
        <v>0</v>
      </c>
      <c r="R4297">
        <f>SUM(M4297:N4297:O4297:P4297:Q4297)</f>
        <v>1</v>
      </c>
      <c r="S4297" s="1">
        <v>113784</v>
      </c>
      <c r="T4297" s="1" t="str">
        <f t="shared" si="270"/>
        <v>Medium</v>
      </c>
      <c r="U4297">
        <v>5</v>
      </c>
      <c r="V4297">
        <v>2021</v>
      </c>
      <c r="W4297" t="s">
        <v>20</v>
      </c>
      <c r="X4297">
        <v>5</v>
      </c>
    </row>
    <row r="4298" spans="1:24" x14ac:dyDescent="0.3">
      <c r="A4298">
        <v>4297</v>
      </c>
      <c r="B4298" t="s">
        <v>33</v>
      </c>
      <c r="C4298" t="str">
        <f>_xlfn.XLOOKUP(B4298,Lookup_table!B:B,Lookup_table!C:C)</f>
        <v>Data</v>
      </c>
      <c r="D4298" t="s">
        <v>22</v>
      </c>
      <c r="E4298" t="s">
        <v>38</v>
      </c>
      <c r="F4298" t="s">
        <v>16</v>
      </c>
      <c r="G4298" t="s">
        <v>30</v>
      </c>
      <c r="H4298" t="str">
        <f t="shared" si="268"/>
        <v>Onsite/Hybrid</v>
      </c>
      <c r="I4298" t="s">
        <v>35</v>
      </c>
      <c r="J4298" t="str">
        <f t="shared" si="269"/>
        <v>0-2 yrs</v>
      </c>
      <c r="K4298">
        <f t="shared" ca="1" si="271"/>
        <v>0</v>
      </c>
      <c r="L4298" t="s">
        <v>39</v>
      </c>
      <c r="M4298">
        <v>1</v>
      </c>
      <c r="N4298">
        <v>1</v>
      </c>
      <c r="O4298">
        <v>0</v>
      </c>
      <c r="P4298">
        <v>1</v>
      </c>
      <c r="Q4298">
        <v>0</v>
      </c>
      <c r="R4298">
        <f>SUM(M4298:N4298:O4298:P4298:Q4298)</f>
        <v>3</v>
      </c>
      <c r="S4298" s="1">
        <v>80460</v>
      </c>
      <c r="T4298" s="1" t="str">
        <f t="shared" si="270"/>
        <v>Medium</v>
      </c>
      <c r="U4298">
        <v>2</v>
      </c>
      <c r="V4298">
        <v>2023</v>
      </c>
      <c r="W4298" t="s">
        <v>34</v>
      </c>
      <c r="X4298">
        <v>2</v>
      </c>
    </row>
    <row r="4299" spans="1:24" x14ac:dyDescent="0.3">
      <c r="A4299">
        <v>4298</v>
      </c>
      <c r="B4299" t="s">
        <v>41</v>
      </c>
      <c r="C4299" t="str">
        <f>_xlfn.XLOOKUP(B4299,Lookup_table!B:B,Lookup_table!C:C)</f>
        <v>Data</v>
      </c>
      <c r="D4299" t="s">
        <v>34</v>
      </c>
      <c r="E4299" t="s">
        <v>40</v>
      </c>
      <c r="F4299" t="s">
        <v>24</v>
      </c>
      <c r="G4299" t="s">
        <v>30</v>
      </c>
      <c r="H4299" t="str">
        <f t="shared" si="268"/>
        <v>Onsite/Hybrid</v>
      </c>
      <c r="I4299" t="s">
        <v>18</v>
      </c>
      <c r="J4299" t="str">
        <f t="shared" si="269"/>
        <v>7+ yrs</v>
      </c>
      <c r="K4299">
        <f t="shared" ca="1" si="271"/>
        <v>10</v>
      </c>
      <c r="L4299" t="s">
        <v>27</v>
      </c>
      <c r="M4299">
        <v>0</v>
      </c>
      <c r="N4299">
        <v>1</v>
      </c>
      <c r="O4299">
        <v>0</v>
      </c>
      <c r="P4299">
        <v>0</v>
      </c>
      <c r="Q4299">
        <v>1</v>
      </c>
      <c r="R4299">
        <f>SUM(M4299:N4299:O4299:P4299:Q4299)</f>
        <v>2</v>
      </c>
      <c r="S4299" s="1">
        <v>110479</v>
      </c>
      <c r="T4299" s="1" t="str">
        <f t="shared" si="270"/>
        <v>Medium</v>
      </c>
      <c r="U4299">
        <v>1</v>
      </c>
      <c r="V4299">
        <v>2020</v>
      </c>
      <c r="W4299" t="s">
        <v>20</v>
      </c>
      <c r="X4299">
        <v>3</v>
      </c>
    </row>
    <row r="4300" spans="1:24" x14ac:dyDescent="0.3">
      <c r="A4300">
        <v>4299</v>
      </c>
      <c r="B4300" t="s">
        <v>36</v>
      </c>
      <c r="C4300" t="str">
        <f>_xlfn.XLOOKUP(B4300,Lookup_table!B:B,Lookup_table!C:C)</f>
        <v>Data</v>
      </c>
      <c r="D4300" t="s">
        <v>34</v>
      </c>
      <c r="E4300" t="s">
        <v>38</v>
      </c>
      <c r="F4300" t="s">
        <v>24</v>
      </c>
      <c r="G4300" t="s">
        <v>17</v>
      </c>
      <c r="H4300" t="str">
        <f t="shared" si="268"/>
        <v>Remote</v>
      </c>
      <c r="I4300" t="s">
        <v>18</v>
      </c>
      <c r="J4300" t="str">
        <f t="shared" si="269"/>
        <v>7+ yrs</v>
      </c>
      <c r="K4300">
        <f t="shared" ca="1" si="271"/>
        <v>8</v>
      </c>
      <c r="L4300" t="s">
        <v>19</v>
      </c>
      <c r="M4300">
        <v>0</v>
      </c>
      <c r="N4300">
        <v>0</v>
      </c>
      <c r="O4300">
        <v>1</v>
      </c>
      <c r="P4300">
        <v>1</v>
      </c>
      <c r="Q4300">
        <v>0</v>
      </c>
      <c r="R4300">
        <f>SUM(M4300:N4300:O4300:P4300:Q4300)</f>
        <v>2</v>
      </c>
      <c r="S4300" s="1">
        <v>125738</v>
      </c>
      <c r="T4300" s="1" t="str">
        <f t="shared" si="270"/>
        <v>High</v>
      </c>
      <c r="U4300">
        <v>10</v>
      </c>
      <c r="V4300">
        <v>2020</v>
      </c>
      <c r="W4300" t="s">
        <v>28</v>
      </c>
      <c r="X4300">
        <v>8</v>
      </c>
    </row>
    <row r="4301" spans="1:24" x14ac:dyDescent="0.3">
      <c r="A4301">
        <v>4300</v>
      </c>
      <c r="B4301" t="s">
        <v>31</v>
      </c>
      <c r="C4301" t="str">
        <f>_xlfn.XLOOKUP(B4301,Lookup_table!B:B,Lookup_table!C:C)</f>
        <v>Business</v>
      </c>
      <c r="D4301" t="s">
        <v>37</v>
      </c>
      <c r="E4301" t="s">
        <v>38</v>
      </c>
      <c r="F4301" t="s">
        <v>24</v>
      </c>
      <c r="G4301" t="s">
        <v>25</v>
      </c>
      <c r="H4301" t="str">
        <f t="shared" si="268"/>
        <v>Onsite/Hybrid</v>
      </c>
      <c r="I4301" t="s">
        <v>18</v>
      </c>
      <c r="J4301" t="str">
        <f t="shared" si="269"/>
        <v>7+ yrs</v>
      </c>
      <c r="K4301">
        <f t="shared" ca="1" si="271"/>
        <v>15</v>
      </c>
      <c r="L4301" t="s">
        <v>39</v>
      </c>
      <c r="M4301">
        <v>1</v>
      </c>
      <c r="N4301">
        <v>0</v>
      </c>
      <c r="O4301">
        <v>1</v>
      </c>
      <c r="P4301">
        <v>0</v>
      </c>
      <c r="Q4301">
        <v>1</v>
      </c>
      <c r="R4301">
        <f>SUM(M4301:N4301:O4301:P4301:Q4301)</f>
        <v>3</v>
      </c>
      <c r="S4301" s="1">
        <v>126519</v>
      </c>
      <c r="T4301" s="1" t="str">
        <f t="shared" si="270"/>
        <v>High</v>
      </c>
      <c r="U4301">
        <v>1</v>
      </c>
      <c r="V4301">
        <v>2025</v>
      </c>
      <c r="W4301" t="s">
        <v>34</v>
      </c>
      <c r="X4301">
        <v>6</v>
      </c>
    </row>
    <row r="4302" spans="1:24" x14ac:dyDescent="0.3">
      <c r="A4302">
        <v>4301</v>
      </c>
      <c r="B4302" t="s">
        <v>21</v>
      </c>
      <c r="C4302" t="str">
        <f>_xlfn.XLOOKUP(B4302,Lookup_table!B:B,Lookup_table!C:C)</f>
        <v>AI</v>
      </c>
      <c r="D4302" t="s">
        <v>37</v>
      </c>
      <c r="E4302" t="s">
        <v>15</v>
      </c>
      <c r="F4302" t="s">
        <v>24</v>
      </c>
      <c r="G4302" t="s">
        <v>30</v>
      </c>
      <c r="H4302" t="str">
        <f t="shared" si="268"/>
        <v>Onsite/Hybrid</v>
      </c>
      <c r="I4302" t="s">
        <v>35</v>
      </c>
      <c r="J4302" t="str">
        <f t="shared" si="269"/>
        <v>0-2 yrs</v>
      </c>
      <c r="K4302">
        <f t="shared" ca="1" si="271"/>
        <v>1</v>
      </c>
      <c r="L4302" t="s">
        <v>39</v>
      </c>
      <c r="M4302">
        <v>1</v>
      </c>
      <c r="N4302">
        <v>1</v>
      </c>
      <c r="O4302">
        <v>1</v>
      </c>
      <c r="P4302">
        <v>0</v>
      </c>
      <c r="Q4302">
        <v>1</v>
      </c>
      <c r="R4302">
        <f>SUM(M4302:N4302:O4302:P4302:Q4302)</f>
        <v>4</v>
      </c>
      <c r="S4302" s="1">
        <v>114775</v>
      </c>
      <c r="T4302" s="1" t="str">
        <f t="shared" si="270"/>
        <v>Medium</v>
      </c>
      <c r="U4302">
        <v>9</v>
      </c>
      <c r="V4302">
        <v>2024</v>
      </c>
      <c r="W4302" t="s">
        <v>20</v>
      </c>
      <c r="X4302">
        <v>6</v>
      </c>
    </row>
    <row r="4303" spans="1:24" x14ac:dyDescent="0.3">
      <c r="A4303">
        <v>4302</v>
      </c>
      <c r="B4303" t="s">
        <v>33</v>
      </c>
      <c r="C4303" t="str">
        <f>_xlfn.XLOOKUP(B4303,Lookup_table!B:B,Lookup_table!C:C)</f>
        <v>Data</v>
      </c>
      <c r="D4303" t="s">
        <v>14</v>
      </c>
      <c r="E4303" t="s">
        <v>38</v>
      </c>
      <c r="F4303" t="s">
        <v>51</v>
      </c>
      <c r="G4303" t="s">
        <v>17</v>
      </c>
      <c r="H4303" t="str">
        <f t="shared" si="268"/>
        <v>Remote</v>
      </c>
      <c r="I4303" t="s">
        <v>18</v>
      </c>
      <c r="J4303" t="str">
        <f t="shared" si="269"/>
        <v>7+ yrs</v>
      </c>
      <c r="K4303">
        <f t="shared" ca="1" si="271"/>
        <v>10</v>
      </c>
      <c r="L4303" t="s">
        <v>39</v>
      </c>
      <c r="M4303">
        <v>1</v>
      </c>
      <c r="N4303">
        <v>1</v>
      </c>
      <c r="O4303">
        <v>0</v>
      </c>
      <c r="P4303">
        <v>0</v>
      </c>
      <c r="Q4303">
        <v>1</v>
      </c>
      <c r="R4303">
        <f>SUM(M4303:N4303:O4303:P4303:Q4303)</f>
        <v>3</v>
      </c>
      <c r="S4303" s="1">
        <v>113981</v>
      </c>
      <c r="T4303" s="1" t="str">
        <f t="shared" si="270"/>
        <v>Medium</v>
      </c>
      <c r="U4303">
        <v>3</v>
      </c>
      <c r="V4303">
        <v>2021</v>
      </c>
      <c r="W4303" t="s">
        <v>28</v>
      </c>
      <c r="X4303">
        <v>7</v>
      </c>
    </row>
    <row r="4304" spans="1:24" x14ac:dyDescent="0.3">
      <c r="A4304">
        <v>4303</v>
      </c>
      <c r="B4304" t="s">
        <v>50</v>
      </c>
      <c r="C4304" t="str">
        <f>_xlfn.XLOOKUP(B4304,Lookup_table!B:B,Lookup_table!C:C)</f>
        <v>AI</v>
      </c>
      <c r="D4304" t="s">
        <v>14</v>
      </c>
      <c r="E4304" t="s">
        <v>42</v>
      </c>
      <c r="F4304" t="s">
        <v>52</v>
      </c>
      <c r="G4304" t="s">
        <v>30</v>
      </c>
      <c r="H4304" t="str">
        <f t="shared" si="268"/>
        <v>Onsite/Hybrid</v>
      </c>
      <c r="I4304" t="s">
        <v>35</v>
      </c>
      <c r="J4304" t="str">
        <f t="shared" si="269"/>
        <v>0-2 yrs</v>
      </c>
      <c r="K4304">
        <f t="shared" ca="1" si="271"/>
        <v>2</v>
      </c>
      <c r="L4304" t="s">
        <v>27</v>
      </c>
      <c r="M4304">
        <v>1</v>
      </c>
      <c r="N4304">
        <v>1</v>
      </c>
      <c r="O4304">
        <v>1</v>
      </c>
      <c r="P4304">
        <v>1</v>
      </c>
      <c r="Q4304">
        <v>0</v>
      </c>
      <c r="R4304">
        <f>SUM(M4304:N4304:O4304:P4304:Q4304)</f>
        <v>4</v>
      </c>
      <c r="S4304" s="1">
        <v>121021</v>
      </c>
      <c r="T4304" s="1" t="str">
        <f t="shared" si="270"/>
        <v>High</v>
      </c>
      <c r="U4304">
        <v>11</v>
      </c>
      <c r="V4304">
        <v>2025</v>
      </c>
      <c r="W4304" t="s">
        <v>28</v>
      </c>
      <c r="X4304">
        <v>6</v>
      </c>
    </row>
    <row r="4305" spans="1:24" x14ac:dyDescent="0.3">
      <c r="A4305">
        <v>4304</v>
      </c>
      <c r="B4305" t="s">
        <v>50</v>
      </c>
      <c r="C4305" t="str">
        <f>_xlfn.XLOOKUP(B4305,Lookup_table!B:B,Lookup_table!C:C)</f>
        <v>AI</v>
      </c>
      <c r="D4305" t="s">
        <v>34</v>
      </c>
      <c r="E4305" t="s">
        <v>40</v>
      </c>
      <c r="F4305" t="s">
        <v>43</v>
      </c>
      <c r="G4305" t="s">
        <v>17</v>
      </c>
      <c r="H4305" t="str">
        <f t="shared" si="268"/>
        <v>Remote</v>
      </c>
      <c r="I4305" t="s">
        <v>18</v>
      </c>
      <c r="J4305" t="str">
        <f t="shared" si="269"/>
        <v>7+ yrs</v>
      </c>
      <c r="K4305">
        <f t="shared" ca="1" si="271"/>
        <v>12</v>
      </c>
      <c r="L4305" t="s">
        <v>27</v>
      </c>
      <c r="M4305">
        <v>0</v>
      </c>
      <c r="N4305">
        <v>0</v>
      </c>
      <c r="O4305">
        <v>0</v>
      </c>
      <c r="P4305">
        <v>0</v>
      </c>
      <c r="Q4305">
        <v>0</v>
      </c>
      <c r="R4305">
        <f>SUM(M4305:N4305:O4305:P4305:Q4305)</f>
        <v>0</v>
      </c>
      <c r="S4305" s="1">
        <v>139416</v>
      </c>
      <c r="T4305" s="1" t="str">
        <f t="shared" si="270"/>
        <v>High</v>
      </c>
      <c r="U4305">
        <v>7</v>
      </c>
      <c r="V4305">
        <v>2026</v>
      </c>
      <c r="W4305" t="s">
        <v>20</v>
      </c>
      <c r="X4305">
        <v>3</v>
      </c>
    </row>
    <row r="4306" spans="1:24" x14ac:dyDescent="0.3">
      <c r="A4306">
        <v>4305</v>
      </c>
      <c r="B4306" t="s">
        <v>31</v>
      </c>
      <c r="C4306" t="str">
        <f>_xlfn.XLOOKUP(B4306,Lookup_table!B:B,Lookup_table!C:C)</f>
        <v>Business</v>
      </c>
      <c r="D4306" t="s">
        <v>22</v>
      </c>
      <c r="E4306" t="s">
        <v>40</v>
      </c>
      <c r="F4306" t="s">
        <v>43</v>
      </c>
      <c r="G4306" t="s">
        <v>30</v>
      </c>
      <c r="H4306" t="str">
        <f t="shared" si="268"/>
        <v>Onsite/Hybrid</v>
      </c>
      <c r="I4306" t="s">
        <v>35</v>
      </c>
      <c r="J4306" t="str">
        <f t="shared" si="269"/>
        <v>0-2 yrs</v>
      </c>
      <c r="K4306">
        <f t="shared" ca="1" si="271"/>
        <v>1</v>
      </c>
      <c r="L4306" t="s">
        <v>19</v>
      </c>
      <c r="M4306">
        <v>0</v>
      </c>
      <c r="N4306">
        <v>0</v>
      </c>
      <c r="O4306">
        <v>1</v>
      </c>
      <c r="P4306">
        <v>0</v>
      </c>
      <c r="Q4306">
        <v>1</v>
      </c>
      <c r="R4306">
        <f>SUM(M4306:N4306:O4306:P4306:Q4306)</f>
        <v>2</v>
      </c>
      <c r="S4306" s="1">
        <v>98931</v>
      </c>
      <c r="T4306" s="1" t="str">
        <f t="shared" si="270"/>
        <v>Medium</v>
      </c>
      <c r="U4306">
        <v>2</v>
      </c>
      <c r="V4306">
        <v>2021</v>
      </c>
      <c r="W4306" t="s">
        <v>20</v>
      </c>
      <c r="X4306">
        <v>3</v>
      </c>
    </row>
    <row r="4307" spans="1:24" x14ac:dyDescent="0.3">
      <c r="A4307">
        <v>4306</v>
      </c>
      <c r="B4307" t="s">
        <v>41</v>
      </c>
      <c r="C4307" t="str">
        <f>_xlfn.XLOOKUP(B4307,Lookup_table!B:B,Lookup_table!C:C)</f>
        <v>Data</v>
      </c>
      <c r="D4307" t="s">
        <v>37</v>
      </c>
      <c r="E4307" t="s">
        <v>15</v>
      </c>
      <c r="F4307" t="s">
        <v>29</v>
      </c>
      <c r="G4307" t="s">
        <v>30</v>
      </c>
      <c r="H4307" t="str">
        <f t="shared" si="268"/>
        <v>Onsite/Hybrid</v>
      </c>
      <c r="I4307" t="s">
        <v>35</v>
      </c>
      <c r="J4307" t="str">
        <f t="shared" si="269"/>
        <v>0-2 yrs</v>
      </c>
      <c r="K4307">
        <f t="shared" ca="1" si="271"/>
        <v>1</v>
      </c>
      <c r="L4307" t="s">
        <v>39</v>
      </c>
      <c r="M4307">
        <v>1</v>
      </c>
      <c r="N4307">
        <v>0</v>
      </c>
      <c r="O4307">
        <v>0</v>
      </c>
      <c r="P4307">
        <v>1</v>
      </c>
      <c r="Q4307">
        <v>1</v>
      </c>
      <c r="R4307">
        <f>SUM(M4307:N4307:O4307:P4307:Q4307)</f>
        <v>3</v>
      </c>
      <c r="S4307" s="1">
        <v>74100</v>
      </c>
      <c r="T4307" s="1" t="str">
        <f t="shared" si="270"/>
        <v>Medium</v>
      </c>
      <c r="U4307">
        <v>11</v>
      </c>
      <c r="V4307">
        <v>2024</v>
      </c>
      <c r="W4307" t="s">
        <v>20</v>
      </c>
      <c r="X4307">
        <v>5</v>
      </c>
    </row>
    <row r="4308" spans="1:24" x14ac:dyDescent="0.3">
      <c r="A4308">
        <v>4307</v>
      </c>
      <c r="B4308" t="s">
        <v>36</v>
      </c>
      <c r="C4308" t="str">
        <f>_xlfn.XLOOKUP(B4308,Lookup_table!B:B,Lookup_table!C:C)</f>
        <v>Data</v>
      </c>
      <c r="D4308" t="s">
        <v>37</v>
      </c>
      <c r="E4308" t="s">
        <v>38</v>
      </c>
      <c r="F4308" t="s">
        <v>44</v>
      </c>
      <c r="G4308" t="s">
        <v>17</v>
      </c>
      <c r="H4308" t="str">
        <f t="shared" si="268"/>
        <v>Remote</v>
      </c>
      <c r="I4308" t="s">
        <v>18</v>
      </c>
      <c r="J4308" t="str">
        <f t="shared" si="269"/>
        <v>7+ yrs</v>
      </c>
      <c r="K4308">
        <f t="shared" ca="1" si="271"/>
        <v>7</v>
      </c>
      <c r="L4308" t="s">
        <v>19</v>
      </c>
      <c r="M4308">
        <v>0</v>
      </c>
      <c r="N4308">
        <v>1</v>
      </c>
      <c r="O4308">
        <v>1</v>
      </c>
      <c r="P4308">
        <v>1</v>
      </c>
      <c r="Q4308">
        <v>0</v>
      </c>
      <c r="R4308">
        <f>SUM(M4308:N4308:O4308:P4308:Q4308)</f>
        <v>3</v>
      </c>
      <c r="S4308" s="1">
        <v>134628</v>
      </c>
      <c r="T4308" s="1" t="str">
        <f t="shared" si="270"/>
        <v>High</v>
      </c>
      <c r="U4308">
        <v>11</v>
      </c>
      <c r="V4308">
        <v>2026</v>
      </c>
      <c r="W4308" t="s">
        <v>28</v>
      </c>
      <c r="X4308">
        <v>6</v>
      </c>
    </row>
    <row r="4309" spans="1:24" x14ac:dyDescent="0.3">
      <c r="A4309">
        <v>4308</v>
      </c>
      <c r="B4309" t="s">
        <v>50</v>
      </c>
      <c r="C4309" t="str">
        <f>_xlfn.XLOOKUP(B4309,Lookup_table!B:B,Lookup_table!C:C)</f>
        <v>AI</v>
      </c>
      <c r="D4309" t="s">
        <v>34</v>
      </c>
      <c r="E4309" t="s">
        <v>40</v>
      </c>
      <c r="F4309" t="s">
        <v>29</v>
      </c>
      <c r="G4309" t="s">
        <v>30</v>
      </c>
      <c r="H4309" t="str">
        <f t="shared" si="268"/>
        <v>Onsite/Hybrid</v>
      </c>
      <c r="I4309" t="s">
        <v>26</v>
      </c>
      <c r="J4309" t="str">
        <f t="shared" si="269"/>
        <v>3-6 yrs</v>
      </c>
      <c r="K4309">
        <f t="shared" ca="1" si="271"/>
        <v>5</v>
      </c>
      <c r="L4309" t="s">
        <v>39</v>
      </c>
      <c r="M4309">
        <v>1</v>
      </c>
      <c r="N4309">
        <v>0</v>
      </c>
      <c r="O4309">
        <v>0</v>
      </c>
      <c r="P4309">
        <v>1</v>
      </c>
      <c r="Q4309">
        <v>1</v>
      </c>
      <c r="R4309">
        <f>SUM(M4309:N4309:O4309:P4309:Q4309)</f>
        <v>3</v>
      </c>
      <c r="S4309" s="1">
        <v>137258</v>
      </c>
      <c r="T4309" s="1" t="str">
        <f t="shared" si="270"/>
        <v>High</v>
      </c>
      <c r="U4309">
        <v>9</v>
      </c>
      <c r="V4309">
        <v>2026</v>
      </c>
      <c r="W4309" t="s">
        <v>20</v>
      </c>
      <c r="X4309">
        <v>2</v>
      </c>
    </row>
    <row r="4310" spans="1:24" x14ac:dyDescent="0.3">
      <c r="A4310">
        <v>4309</v>
      </c>
      <c r="B4310" t="s">
        <v>41</v>
      </c>
      <c r="C4310" t="str">
        <f>_xlfn.XLOOKUP(B4310,Lookup_table!B:B,Lookup_table!C:C)</f>
        <v>Data</v>
      </c>
      <c r="D4310" t="s">
        <v>14</v>
      </c>
      <c r="E4310" t="s">
        <v>23</v>
      </c>
      <c r="F4310" t="s">
        <v>44</v>
      </c>
      <c r="G4310" t="s">
        <v>25</v>
      </c>
      <c r="H4310" t="str">
        <f t="shared" si="268"/>
        <v>Onsite/Hybrid</v>
      </c>
      <c r="I4310" t="s">
        <v>26</v>
      </c>
      <c r="J4310" t="str">
        <f t="shared" si="269"/>
        <v>3-6 yrs</v>
      </c>
      <c r="K4310">
        <f t="shared" ca="1" si="271"/>
        <v>6</v>
      </c>
      <c r="L4310" t="s">
        <v>19</v>
      </c>
      <c r="M4310">
        <v>1</v>
      </c>
      <c r="N4310">
        <v>1</v>
      </c>
      <c r="O4310">
        <v>1</v>
      </c>
      <c r="P4310">
        <v>0</v>
      </c>
      <c r="Q4310">
        <v>1</v>
      </c>
      <c r="R4310">
        <f>SUM(M4310:N4310:O4310:P4310:Q4310)</f>
        <v>4</v>
      </c>
      <c r="S4310" s="1">
        <v>103876</v>
      </c>
      <c r="T4310" s="1" t="str">
        <f t="shared" si="270"/>
        <v>Medium</v>
      </c>
      <c r="U4310">
        <v>5</v>
      </c>
      <c r="V4310">
        <v>2025</v>
      </c>
      <c r="W4310" t="s">
        <v>28</v>
      </c>
      <c r="X4310">
        <v>9</v>
      </c>
    </row>
    <row r="4311" spans="1:24" x14ac:dyDescent="0.3">
      <c r="A4311">
        <v>4310</v>
      </c>
      <c r="B4311" t="s">
        <v>41</v>
      </c>
      <c r="C4311" t="str">
        <f>_xlfn.XLOOKUP(B4311,Lookup_table!B:B,Lookup_table!C:C)</f>
        <v>Data</v>
      </c>
      <c r="D4311" t="s">
        <v>14</v>
      </c>
      <c r="E4311" t="s">
        <v>32</v>
      </c>
      <c r="F4311" t="s">
        <v>16</v>
      </c>
      <c r="G4311" t="s">
        <v>25</v>
      </c>
      <c r="H4311" t="str">
        <f t="shared" si="268"/>
        <v>Onsite/Hybrid</v>
      </c>
      <c r="I4311" t="s">
        <v>26</v>
      </c>
      <c r="J4311" t="str">
        <f t="shared" si="269"/>
        <v>3-6 yrs</v>
      </c>
      <c r="K4311">
        <f t="shared" ca="1" si="271"/>
        <v>4</v>
      </c>
      <c r="L4311" t="s">
        <v>27</v>
      </c>
      <c r="M4311">
        <v>0</v>
      </c>
      <c r="N4311">
        <v>0</v>
      </c>
      <c r="O4311">
        <v>1</v>
      </c>
      <c r="P4311">
        <v>1</v>
      </c>
      <c r="Q4311">
        <v>0</v>
      </c>
      <c r="R4311">
        <f>SUM(M4311:N4311:O4311:P4311:Q4311)</f>
        <v>2</v>
      </c>
      <c r="S4311" s="1">
        <v>109262</v>
      </c>
      <c r="T4311" s="1" t="str">
        <f t="shared" si="270"/>
        <v>Medium</v>
      </c>
      <c r="U4311">
        <v>10</v>
      </c>
      <c r="V4311">
        <v>2026</v>
      </c>
      <c r="W4311" t="s">
        <v>28</v>
      </c>
      <c r="X4311">
        <v>5</v>
      </c>
    </row>
    <row r="4312" spans="1:24" x14ac:dyDescent="0.3">
      <c r="A4312">
        <v>4311</v>
      </c>
      <c r="B4312" t="s">
        <v>33</v>
      </c>
      <c r="C4312" t="str">
        <f>_xlfn.XLOOKUP(B4312,Lookup_table!B:B,Lookup_table!C:C)</f>
        <v>Data</v>
      </c>
      <c r="D4312" t="s">
        <v>37</v>
      </c>
      <c r="E4312" t="s">
        <v>38</v>
      </c>
      <c r="F4312" t="s">
        <v>29</v>
      </c>
      <c r="G4312" t="s">
        <v>30</v>
      </c>
      <c r="H4312" t="str">
        <f t="shared" si="268"/>
        <v>Onsite/Hybrid</v>
      </c>
      <c r="I4312" t="s">
        <v>18</v>
      </c>
      <c r="J4312" t="str">
        <f t="shared" si="269"/>
        <v>7+ yrs</v>
      </c>
      <c r="K4312">
        <f t="shared" ca="1" si="271"/>
        <v>7</v>
      </c>
      <c r="L4312" t="s">
        <v>19</v>
      </c>
      <c r="M4312">
        <v>0</v>
      </c>
      <c r="N4312">
        <v>0</v>
      </c>
      <c r="O4312">
        <v>1</v>
      </c>
      <c r="P4312">
        <v>0</v>
      </c>
      <c r="Q4312">
        <v>0</v>
      </c>
      <c r="R4312">
        <f>SUM(M4312:N4312:O4312:P4312:Q4312)</f>
        <v>1</v>
      </c>
      <c r="S4312" s="1">
        <v>117986</v>
      </c>
      <c r="T4312" s="1" t="str">
        <f t="shared" si="270"/>
        <v>Medium</v>
      </c>
      <c r="U4312">
        <v>4</v>
      </c>
      <c r="V4312">
        <v>2023</v>
      </c>
      <c r="W4312" t="s">
        <v>28</v>
      </c>
      <c r="X4312">
        <v>9</v>
      </c>
    </row>
    <row r="4313" spans="1:24" x14ac:dyDescent="0.3">
      <c r="A4313">
        <v>4312</v>
      </c>
      <c r="B4313" t="s">
        <v>50</v>
      </c>
      <c r="C4313" t="str">
        <f>_xlfn.XLOOKUP(B4313,Lookup_table!B:B,Lookup_table!C:C)</f>
        <v>AI</v>
      </c>
      <c r="D4313" t="s">
        <v>14</v>
      </c>
      <c r="E4313" t="s">
        <v>38</v>
      </c>
      <c r="F4313" t="s">
        <v>43</v>
      </c>
      <c r="G4313" t="s">
        <v>25</v>
      </c>
      <c r="H4313" t="str">
        <f t="shared" si="268"/>
        <v>Onsite/Hybrid</v>
      </c>
      <c r="I4313" t="s">
        <v>35</v>
      </c>
      <c r="J4313" t="str">
        <f t="shared" si="269"/>
        <v>0-2 yrs</v>
      </c>
      <c r="K4313">
        <f t="shared" ca="1" si="271"/>
        <v>2</v>
      </c>
      <c r="L4313" t="s">
        <v>39</v>
      </c>
      <c r="M4313">
        <v>0</v>
      </c>
      <c r="N4313">
        <v>0</v>
      </c>
      <c r="O4313">
        <v>1</v>
      </c>
      <c r="P4313">
        <v>1</v>
      </c>
      <c r="Q4313">
        <v>0</v>
      </c>
      <c r="R4313">
        <f>SUM(M4313:N4313:O4313:P4313:Q4313)</f>
        <v>2</v>
      </c>
      <c r="S4313" s="1">
        <v>117004</v>
      </c>
      <c r="T4313" s="1" t="str">
        <f t="shared" si="270"/>
        <v>Medium</v>
      </c>
      <c r="U4313">
        <v>2</v>
      </c>
      <c r="V4313">
        <v>2020</v>
      </c>
      <c r="W4313" t="s">
        <v>28</v>
      </c>
      <c r="X4313">
        <v>6</v>
      </c>
    </row>
    <row r="4314" spans="1:24" x14ac:dyDescent="0.3">
      <c r="A4314">
        <v>4313</v>
      </c>
      <c r="B4314" t="s">
        <v>36</v>
      </c>
      <c r="C4314" t="str">
        <f>_xlfn.XLOOKUP(B4314,Lookup_table!B:B,Lookup_table!C:C)</f>
        <v>Data</v>
      </c>
      <c r="D4314" t="s">
        <v>34</v>
      </c>
      <c r="E4314" t="s">
        <v>38</v>
      </c>
      <c r="F4314" t="s">
        <v>43</v>
      </c>
      <c r="G4314" t="s">
        <v>25</v>
      </c>
      <c r="H4314" t="str">
        <f t="shared" si="268"/>
        <v>Onsite/Hybrid</v>
      </c>
      <c r="I4314" t="s">
        <v>35</v>
      </c>
      <c r="J4314" t="str">
        <f t="shared" si="269"/>
        <v>0-2 yrs</v>
      </c>
      <c r="K4314">
        <f t="shared" ca="1" si="271"/>
        <v>0</v>
      </c>
      <c r="L4314" t="s">
        <v>19</v>
      </c>
      <c r="M4314">
        <v>0</v>
      </c>
      <c r="N4314">
        <v>0</v>
      </c>
      <c r="O4314">
        <v>1</v>
      </c>
      <c r="P4314">
        <v>1</v>
      </c>
      <c r="Q4314">
        <v>0</v>
      </c>
      <c r="R4314">
        <f>SUM(M4314:N4314:O4314:P4314:Q4314)</f>
        <v>2</v>
      </c>
      <c r="S4314" s="1">
        <v>79728</v>
      </c>
      <c r="T4314" s="1" t="str">
        <f t="shared" si="270"/>
        <v>Medium</v>
      </c>
      <c r="U4314">
        <v>7</v>
      </c>
      <c r="V4314">
        <v>2023</v>
      </c>
      <c r="W4314" t="s">
        <v>28</v>
      </c>
      <c r="X4314">
        <v>2</v>
      </c>
    </row>
    <row r="4315" spans="1:24" x14ac:dyDescent="0.3">
      <c r="A4315">
        <v>4314</v>
      </c>
      <c r="B4315" t="s">
        <v>31</v>
      </c>
      <c r="C4315" t="str">
        <f>_xlfn.XLOOKUP(B4315,Lookup_table!B:B,Lookup_table!C:C)</f>
        <v>Business</v>
      </c>
      <c r="D4315" t="s">
        <v>37</v>
      </c>
      <c r="E4315" t="s">
        <v>42</v>
      </c>
      <c r="F4315" t="s">
        <v>29</v>
      </c>
      <c r="G4315" t="s">
        <v>17</v>
      </c>
      <c r="H4315" t="str">
        <f t="shared" si="268"/>
        <v>Remote</v>
      </c>
      <c r="I4315" t="s">
        <v>35</v>
      </c>
      <c r="J4315" t="str">
        <f t="shared" si="269"/>
        <v>0-2 yrs</v>
      </c>
      <c r="K4315">
        <f t="shared" ca="1" si="271"/>
        <v>0</v>
      </c>
      <c r="L4315" t="s">
        <v>19</v>
      </c>
      <c r="M4315">
        <v>1</v>
      </c>
      <c r="N4315">
        <v>0</v>
      </c>
      <c r="O4315">
        <v>1</v>
      </c>
      <c r="P4315">
        <v>0</v>
      </c>
      <c r="Q4315">
        <v>1</v>
      </c>
      <c r="R4315">
        <f>SUM(M4315:N4315:O4315:P4315:Q4315)</f>
        <v>3</v>
      </c>
      <c r="S4315" s="1">
        <v>75242</v>
      </c>
      <c r="T4315" s="1" t="str">
        <f t="shared" si="270"/>
        <v>Medium</v>
      </c>
      <c r="U4315">
        <v>3</v>
      </c>
      <c r="V4315">
        <v>2020</v>
      </c>
      <c r="W4315" t="s">
        <v>34</v>
      </c>
      <c r="X4315">
        <v>5</v>
      </c>
    </row>
    <row r="4316" spans="1:24" x14ac:dyDescent="0.3">
      <c r="A4316">
        <v>4315</v>
      </c>
      <c r="B4316" t="s">
        <v>50</v>
      </c>
      <c r="C4316" t="str">
        <f>_xlfn.XLOOKUP(B4316,Lookup_table!B:B,Lookup_table!C:C)</f>
        <v>AI</v>
      </c>
      <c r="D4316" t="s">
        <v>14</v>
      </c>
      <c r="E4316" t="s">
        <v>42</v>
      </c>
      <c r="F4316" t="s">
        <v>29</v>
      </c>
      <c r="G4316" t="s">
        <v>17</v>
      </c>
      <c r="H4316" t="str">
        <f t="shared" si="268"/>
        <v>Remote</v>
      </c>
      <c r="I4316" t="s">
        <v>26</v>
      </c>
      <c r="J4316" t="str">
        <f t="shared" si="269"/>
        <v>3-6 yrs</v>
      </c>
      <c r="K4316">
        <f t="shared" ca="1" si="271"/>
        <v>6</v>
      </c>
      <c r="L4316" t="s">
        <v>39</v>
      </c>
      <c r="M4316">
        <v>1</v>
      </c>
      <c r="N4316">
        <v>0</v>
      </c>
      <c r="O4316">
        <v>0</v>
      </c>
      <c r="P4316">
        <v>0</v>
      </c>
      <c r="Q4316">
        <v>0</v>
      </c>
      <c r="R4316">
        <f>SUM(M4316:N4316:O4316:P4316:Q4316)</f>
        <v>1</v>
      </c>
      <c r="S4316" s="1">
        <v>114031</v>
      </c>
      <c r="T4316" s="1" t="str">
        <f t="shared" si="270"/>
        <v>Medium</v>
      </c>
      <c r="U4316">
        <v>8</v>
      </c>
      <c r="V4316">
        <v>2026</v>
      </c>
      <c r="W4316" t="s">
        <v>20</v>
      </c>
      <c r="X4316">
        <v>1</v>
      </c>
    </row>
    <row r="4317" spans="1:24" x14ac:dyDescent="0.3">
      <c r="A4317">
        <v>4316</v>
      </c>
      <c r="B4317" t="s">
        <v>41</v>
      </c>
      <c r="C4317" t="str">
        <f>_xlfn.XLOOKUP(B4317,Lookup_table!B:B,Lookup_table!C:C)</f>
        <v>Data</v>
      </c>
      <c r="D4317" t="s">
        <v>34</v>
      </c>
      <c r="E4317" t="s">
        <v>40</v>
      </c>
      <c r="F4317" t="s">
        <v>44</v>
      </c>
      <c r="G4317" t="s">
        <v>30</v>
      </c>
      <c r="H4317" t="str">
        <f t="shared" si="268"/>
        <v>Onsite/Hybrid</v>
      </c>
      <c r="I4317" t="s">
        <v>18</v>
      </c>
      <c r="J4317" t="str">
        <f t="shared" si="269"/>
        <v>7+ yrs</v>
      </c>
      <c r="K4317">
        <f t="shared" ca="1" si="271"/>
        <v>11</v>
      </c>
      <c r="L4317" t="s">
        <v>19</v>
      </c>
      <c r="M4317">
        <v>1</v>
      </c>
      <c r="N4317">
        <v>0</v>
      </c>
      <c r="O4317">
        <v>1</v>
      </c>
      <c r="P4317">
        <v>0</v>
      </c>
      <c r="Q4317">
        <v>1</v>
      </c>
      <c r="R4317">
        <f>SUM(M4317:N4317:O4317:P4317:Q4317)</f>
        <v>3</v>
      </c>
      <c r="S4317" s="1">
        <v>122680</v>
      </c>
      <c r="T4317" s="1" t="str">
        <f t="shared" si="270"/>
        <v>High</v>
      </c>
      <c r="U4317">
        <v>9</v>
      </c>
      <c r="V4317">
        <v>2023</v>
      </c>
      <c r="W4317" t="s">
        <v>20</v>
      </c>
      <c r="X4317">
        <v>1</v>
      </c>
    </row>
    <row r="4318" spans="1:24" x14ac:dyDescent="0.3">
      <c r="A4318">
        <v>4317</v>
      </c>
      <c r="B4318" t="s">
        <v>33</v>
      </c>
      <c r="C4318" t="str">
        <f>_xlfn.XLOOKUP(B4318,Lookup_table!B:B,Lookup_table!C:C)</f>
        <v>Data</v>
      </c>
      <c r="D4318" t="s">
        <v>14</v>
      </c>
      <c r="E4318" t="s">
        <v>40</v>
      </c>
      <c r="F4318" t="s">
        <v>44</v>
      </c>
      <c r="G4318" t="s">
        <v>17</v>
      </c>
      <c r="H4318" t="str">
        <f t="shared" si="268"/>
        <v>Remote</v>
      </c>
      <c r="I4318" t="s">
        <v>26</v>
      </c>
      <c r="J4318" t="str">
        <f t="shared" si="269"/>
        <v>3-6 yrs</v>
      </c>
      <c r="K4318">
        <f t="shared" ca="1" si="271"/>
        <v>6</v>
      </c>
      <c r="L4318" t="s">
        <v>39</v>
      </c>
      <c r="M4318">
        <v>1</v>
      </c>
      <c r="N4318">
        <v>0</v>
      </c>
      <c r="O4318">
        <v>1</v>
      </c>
      <c r="P4318">
        <v>1</v>
      </c>
      <c r="Q4318">
        <v>1</v>
      </c>
      <c r="R4318">
        <f>SUM(M4318:N4318:O4318:P4318:Q4318)</f>
        <v>4</v>
      </c>
      <c r="S4318" s="1">
        <v>118438</v>
      </c>
      <c r="T4318" s="1" t="str">
        <f t="shared" si="270"/>
        <v>Medium</v>
      </c>
      <c r="U4318">
        <v>4</v>
      </c>
      <c r="V4318">
        <v>2024</v>
      </c>
      <c r="W4318" t="s">
        <v>28</v>
      </c>
      <c r="X4318">
        <v>7</v>
      </c>
    </row>
    <row r="4319" spans="1:24" x14ac:dyDescent="0.3">
      <c r="A4319">
        <v>4318</v>
      </c>
      <c r="B4319" t="s">
        <v>21</v>
      </c>
      <c r="C4319" t="str">
        <f>_xlfn.XLOOKUP(B4319,Lookup_table!B:B,Lookup_table!C:C)</f>
        <v>AI</v>
      </c>
      <c r="D4319" t="s">
        <v>14</v>
      </c>
      <c r="E4319" t="s">
        <v>40</v>
      </c>
      <c r="F4319" t="s">
        <v>24</v>
      </c>
      <c r="G4319" t="s">
        <v>17</v>
      </c>
      <c r="H4319" t="str">
        <f t="shared" si="268"/>
        <v>Remote</v>
      </c>
      <c r="I4319" t="s">
        <v>26</v>
      </c>
      <c r="J4319" t="str">
        <f t="shared" si="269"/>
        <v>3-6 yrs</v>
      </c>
      <c r="K4319">
        <f t="shared" ca="1" si="271"/>
        <v>5</v>
      </c>
      <c r="L4319" t="s">
        <v>19</v>
      </c>
      <c r="M4319">
        <v>0</v>
      </c>
      <c r="N4319">
        <v>0</v>
      </c>
      <c r="O4319">
        <v>0</v>
      </c>
      <c r="P4319">
        <v>1</v>
      </c>
      <c r="Q4319">
        <v>1</v>
      </c>
      <c r="R4319">
        <f>SUM(M4319:N4319:O4319:P4319:Q4319)</f>
        <v>2</v>
      </c>
      <c r="S4319" s="1">
        <v>143119</v>
      </c>
      <c r="T4319" s="1" t="str">
        <f t="shared" si="270"/>
        <v>High</v>
      </c>
      <c r="U4319">
        <v>11</v>
      </c>
      <c r="V4319">
        <v>2022</v>
      </c>
      <c r="W4319" t="s">
        <v>28</v>
      </c>
      <c r="X4319">
        <v>9</v>
      </c>
    </row>
    <row r="4320" spans="1:24" x14ac:dyDescent="0.3">
      <c r="A4320">
        <v>4319</v>
      </c>
      <c r="B4320" t="s">
        <v>33</v>
      </c>
      <c r="C4320" t="str">
        <f>_xlfn.XLOOKUP(B4320,Lookup_table!B:B,Lookup_table!C:C)</f>
        <v>Data</v>
      </c>
      <c r="D4320" t="s">
        <v>34</v>
      </c>
      <c r="E4320" t="s">
        <v>23</v>
      </c>
      <c r="F4320" t="s">
        <v>16</v>
      </c>
      <c r="G4320" t="s">
        <v>25</v>
      </c>
      <c r="H4320" t="str">
        <f t="shared" si="268"/>
        <v>Onsite/Hybrid</v>
      </c>
      <c r="I4320" t="s">
        <v>35</v>
      </c>
      <c r="J4320" t="str">
        <f t="shared" si="269"/>
        <v>0-2 yrs</v>
      </c>
      <c r="K4320">
        <f t="shared" ca="1" si="271"/>
        <v>0</v>
      </c>
      <c r="L4320" t="s">
        <v>27</v>
      </c>
      <c r="M4320">
        <v>0</v>
      </c>
      <c r="N4320">
        <v>0</v>
      </c>
      <c r="O4320">
        <v>0</v>
      </c>
      <c r="P4320">
        <v>0</v>
      </c>
      <c r="Q4320">
        <v>0</v>
      </c>
      <c r="R4320">
        <f>SUM(M4320:N4320:O4320:P4320:Q4320)</f>
        <v>0</v>
      </c>
      <c r="S4320" s="1">
        <v>50975</v>
      </c>
      <c r="T4320" s="1" t="str">
        <f t="shared" si="270"/>
        <v>Low</v>
      </c>
      <c r="U4320">
        <v>7</v>
      </c>
      <c r="V4320">
        <v>2024</v>
      </c>
      <c r="W4320" t="s">
        <v>34</v>
      </c>
      <c r="X4320">
        <v>3</v>
      </c>
    </row>
    <row r="4321" spans="1:24" x14ac:dyDescent="0.3">
      <c r="A4321">
        <v>4320</v>
      </c>
      <c r="B4321" t="s">
        <v>50</v>
      </c>
      <c r="C4321" t="str">
        <f>_xlfn.XLOOKUP(B4321,Lookup_table!B:B,Lookup_table!C:C)</f>
        <v>AI</v>
      </c>
      <c r="D4321" t="s">
        <v>14</v>
      </c>
      <c r="E4321" t="s">
        <v>15</v>
      </c>
      <c r="F4321" t="s">
        <v>52</v>
      </c>
      <c r="G4321" t="s">
        <v>17</v>
      </c>
      <c r="H4321" t="str">
        <f t="shared" si="268"/>
        <v>Remote</v>
      </c>
      <c r="I4321" t="s">
        <v>35</v>
      </c>
      <c r="J4321" t="str">
        <f t="shared" si="269"/>
        <v>0-2 yrs</v>
      </c>
      <c r="K4321">
        <f t="shared" ca="1" si="271"/>
        <v>1</v>
      </c>
      <c r="L4321" t="s">
        <v>19</v>
      </c>
      <c r="M4321">
        <v>1</v>
      </c>
      <c r="N4321">
        <v>0</v>
      </c>
      <c r="O4321">
        <v>0</v>
      </c>
      <c r="P4321">
        <v>1</v>
      </c>
      <c r="Q4321">
        <v>1</v>
      </c>
      <c r="R4321">
        <f>SUM(M4321:N4321:O4321:P4321:Q4321)</f>
        <v>3</v>
      </c>
      <c r="S4321" s="1">
        <v>114046</v>
      </c>
      <c r="T4321" s="1" t="str">
        <f t="shared" si="270"/>
        <v>Medium</v>
      </c>
      <c r="U4321">
        <v>7</v>
      </c>
      <c r="V4321">
        <v>2024</v>
      </c>
      <c r="W4321" t="s">
        <v>28</v>
      </c>
      <c r="X4321">
        <v>8</v>
      </c>
    </row>
    <row r="4322" spans="1:24" x14ac:dyDescent="0.3">
      <c r="A4322">
        <v>4321</v>
      </c>
      <c r="B4322" t="s">
        <v>21</v>
      </c>
      <c r="C4322" t="str">
        <f>_xlfn.XLOOKUP(B4322,Lookup_table!B:B,Lookup_table!C:C)</f>
        <v>AI</v>
      </c>
      <c r="D4322" t="s">
        <v>34</v>
      </c>
      <c r="E4322" t="s">
        <v>23</v>
      </c>
      <c r="F4322" t="s">
        <v>43</v>
      </c>
      <c r="G4322" t="s">
        <v>25</v>
      </c>
      <c r="H4322" t="str">
        <f t="shared" si="268"/>
        <v>Onsite/Hybrid</v>
      </c>
      <c r="I4322" t="s">
        <v>26</v>
      </c>
      <c r="J4322" t="str">
        <f t="shared" si="269"/>
        <v>3-6 yrs</v>
      </c>
      <c r="K4322">
        <f t="shared" ca="1" si="271"/>
        <v>4</v>
      </c>
      <c r="L4322" t="s">
        <v>27</v>
      </c>
      <c r="M4322">
        <v>0</v>
      </c>
      <c r="N4322">
        <v>1</v>
      </c>
      <c r="O4322">
        <v>0</v>
      </c>
      <c r="P4322">
        <v>0</v>
      </c>
      <c r="Q4322">
        <v>0</v>
      </c>
      <c r="R4322">
        <f>SUM(M4322:N4322:O4322:P4322:Q4322)</f>
        <v>1</v>
      </c>
      <c r="S4322" s="1">
        <v>119491</v>
      </c>
      <c r="T4322" s="1" t="str">
        <f t="shared" si="270"/>
        <v>Medium</v>
      </c>
      <c r="U4322">
        <v>11</v>
      </c>
      <c r="V4322">
        <v>2022</v>
      </c>
      <c r="W4322" t="s">
        <v>28</v>
      </c>
      <c r="X4322">
        <v>8</v>
      </c>
    </row>
    <row r="4323" spans="1:24" x14ac:dyDescent="0.3">
      <c r="A4323">
        <v>4322</v>
      </c>
      <c r="B4323" t="s">
        <v>36</v>
      </c>
      <c r="C4323" t="str">
        <f>_xlfn.XLOOKUP(B4323,Lookup_table!B:B,Lookup_table!C:C)</f>
        <v>Data</v>
      </c>
      <c r="D4323" t="s">
        <v>14</v>
      </c>
      <c r="E4323" t="s">
        <v>38</v>
      </c>
      <c r="F4323" t="s">
        <v>44</v>
      </c>
      <c r="G4323" t="s">
        <v>30</v>
      </c>
      <c r="H4323" t="str">
        <f t="shared" si="268"/>
        <v>Onsite/Hybrid</v>
      </c>
      <c r="I4323" t="s">
        <v>18</v>
      </c>
      <c r="J4323" t="str">
        <f t="shared" si="269"/>
        <v>7+ yrs</v>
      </c>
      <c r="K4323">
        <f t="shared" ca="1" si="271"/>
        <v>15</v>
      </c>
      <c r="L4323" t="s">
        <v>27</v>
      </c>
      <c r="M4323">
        <v>1</v>
      </c>
      <c r="N4323">
        <v>0</v>
      </c>
      <c r="O4323">
        <v>1</v>
      </c>
      <c r="P4323">
        <v>1</v>
      </c>
      <c r="Q4323">
        <v>1</v>
      </c>
      <c r="R4323">
        <f>SUM(M4323:N4323:O4323:P4323:Q4323)</f>
        <v>4</v>
      </c>
      <c r="S4323" s="1">
        <v>136074</v>
      </c>
      <c r="T4323" s="1" t="str">
        <f t="shared" si="270"/>
        <v>High</v>
      </c>
      <c r="U4323">
        <v>1</v>
      </c>
      <c r="V4323">
        <v>2022</v>
      </c>
      <c r="W4323" t="s">
        <v>28</v>
      </c>
      <c r="X4323">
        <v>7</v>
      </c>
    </row>
    <row r="4324" spans="1:24" x14ac:dyDescent="0.3">
      <c r="A4324">
        <v>4323</v>
      </c>
      <c r="B4324" t="s">
        <v>41</v>
      </c>
      <c r="C4324" t="str">
        <f>_xlfn.XLOOKUP(B4324,Lookup_table!B:B,Lookup_table!C:C)</f>
        <v>Data</v>
      </c>
      <c r="D4324" t="s">
        <v>14</v>
      </c>
      <c r="E4324" t="s">
        <v>32</v>
      </c>
      <c r="F4324" t="s">
        <v>52</v>
      </c>
      <c r="G4324" t="s">
        <v>30</v>
      </c>
      <c r="H4324" t="str">
        <f t="shared" si="268"/>
        <v>Onsite/Hybrid</v>
      </c>
      <c r="I4324" t="s">
        <v>26</v>
      </c>
      <c r="J4324" t="str">
        <f t="shared" si="269"/>
        <v>3-6 yrs</v>
      </c>
      <c r="K4324">
        <f t="shared" ca="1" si="271"/>
        <v>4</v>
      </c>
      <c r="L4324" t="s">
        <v>27</v>
      </c>
      <c r="M4324">
        <v>1</v>
      </c>
      <c r="N4324">
        <v>1</v>
      </c>
      <c r="O4324">
        <v>0</v>
      </c>
      <c r="P4324">
        <v>0</v>
      </c>
      <c r="Q4324">
        <v>1</v>
      </c>
      <c r="R4324">
        <f>SUM(M4324:N4324:O4324:P4324:Q4324)</f>
        <v>3</v>
      </c>
      <c r="S4324" s="1">
        <v>89954</v>
      </c>
      <c r="T4324" s="1" t="str">
        <f t="shared" si="270"/>
        <v>Medium</v>
      </c>
      <c r="U4324">
        <v>9</v>
      </c>
      <c r="V4324">
        <v>2020</v>
      </c>
      <c r="W4324" t="s">
        <v>28</v>
      </c>
      <c r="X4324">
        <v>8</v>
      </c>
    </row>
    <row r="4325" spans="1:24" x14ac:dyDescent="0.3">
      <c r="A4325">
        <v>4324</v>
      </c>
      <c r="B4325" t="s">
        <v>21</v>
      </c>
      <c r="C4325" t="str">
        <f>_xlfn.XLOOKUP(B4325,Lookup_table!B:B,Lookup_table!C:C)</f>
        <v>AI</v>
      </c>
      <c r="D4325" t="s">
        <v>14</v>
      </c>
      <c r="E4325" t="s">
        <v>23</v>
      </c>
      <c r="F4325" t="s">
        <v>24</v>
      </c>
      <c r="G4325" t="s">
        <v>17</v>
      </c>
      <c r="H4325" t="str">
        <f t="shared" si="268"/>
        <v>Remote</v>
      </c>
      <c r="I4325" t="s">
        <v>18</v>
      </c>
      <c r="J4325" t="str">
        <f t="shared" si="269"/>
        <v>7+ yrs</v>
      </c>
      <c r="K4325">
        <f t="shared" ca="1" si="271"/>
        <v>12</v>
      </c>
      <c r="L4325" t="s">
        <v>39</v>
      </c>
      <c r="M4325">
        <v>0</v>
      </c>
      <c r="N4325">
        <v>1</v>
      </c>
      <c r="O4325">
        <v>1</v>
      </c>
      <c r="P4325">
        <v>0</v>
      </c>
      <c r="Q4325">
        <v>0</v>
      </c>
      <c r="R4325">
        <f>SUM(M4325:N4325:O4325:P4325:Q4325)</f>
        <v>2</v>
      </c>
      <c r="S4325" s="1">
        <v>150091</v>
      </c>
      <c r="T4325" s="1" t="str">
        <f t="shared" si="270"/>
        <v>High</v>
      </c>
      <c r="U4325">
        <v>4</v>
      </c>
      <c r="V4325">
        <v>2020</v>
      </c>
      <c r="W4325" t="s">
        <v>20</v>
      </c>
      <c r="X4325">
        <v>5</v>
      </c>
    </row>
    <row r="4326" spans="1:24" x14ac:dyDescent="0.3">
      <c r="A4326">
        <v>4325</v>
      </c>
      <c r="B4326" t="s">
        <v>41</v>
      </c>
      <c r="C4326" t="str">
        <f>_xlfn.XLOOKUP(B4326,Lookup_table!B:B,Lookup_table!C:C)</f>
        <v>Data</v>
      </c>
      <c r="D4326" t="s">
        <v>37</v>
      </c>
      <c r="E4326" t="s">
        <v>42</v>
      </c>
      <c r="F4326" t="s">
        <v>24</v>
      </c>
      <c r="G4326" t="s">
        <v>25</v>
      </c>
      <c r="H4326" t="str">
        <f t="shared" si="268"/>
        <v>Onsite/Hybrid</v>
      </c>
      <c r="I4326" t="s">
        <v>26</v>
      </c>
      <c r="J4326" t="str">
        <f t="shared" si="269"/>
        <v>3-6 yrs</v>
      </c>
      <c r="K4326">
        <f t="shared" ca="1" si="271"/>
        <v>5</v>
      </c>
      <c r="L4326" t="s">
        <v>19</v>
      </c>
      <c r="M4326">
        <v>1</v>
      </c>
      <c r="N4326">
        <v>0</v>
      </c>
      <c r="O4326">
        <v>0</v>
      </c>
      <c r="P4326">
        <v>0</v>
      </c>
      <c r="Q4326">
        <v>0</v>
      </c>
      <c r="R4326">
        <f>SUM(M4326:N4326:O4326:P4326:Q4326)</f>
        <v>1</v>
      </c>
      <c r="S4326" s="1">
        <v>76933</v>
      </c>
      <c r="T4326" s="1" t="str">
        <f t="shared" si="270"/>
        <v>Medium</v>
      </c>
      <c r="U4326">
        <v>11</v>
      </c>
      <c r="V4326">
        <v>2025</v>
      </c>
      <c r="W4326" t="s">
        <v>20</v>
      </c>
      <c r="X4326">
        <v>2</v>
      </c>
    </row>
    <row r="4327" spans="1:24" x14ac:dyDescent="0.3">
      <c r="A4327">
        <v>4326</v>
      </c>
      <c r="B4327" t="s">
        <v>21</v>
      </c>
      <c r="C4327" t="str">
        <f>_xlfn.XLOOKUP(B4327,Lookup_table!B:B,Lookup_table!C:C)</f>
        <v>AI</v>
      </c>
      <c r="D4327" t="s">
        <v>34</v>
      </c>
      <c r="E4327" t="s">
        <v>40</v>
      </c>
      <c r="F4327" t="s">
        <v>24</v>
      </c>
      <c r="G4327" t="s">
        <v>17</v>
      </c>
      <c r="H4327" t="str">
        <f t="shared" si="268"/>
        <v>Remote</v>
      </c>
      <c r="I4327" t="s">
        <v>26</v>
      </c>
      <c r="J4327" t="str">
        <f t="shared" si="269"/>
        <v>3-6 yrs</v>
      </c>
      <c r="K4327">
        <f t="shared" ca="1" si="271"/>
        <v>3</v>
      </c>
      <c r="L4327" t="s">
        <v>27</v>
      </c>
      <c r="M4327">
        <v>0</v>
      </c>
      <c r="N4327">
        <v>0</v>
      </c>
      <c r="O4327">
        <v>0</v>
      </c>
      <c r="P4327">
        <v>0</v>
      </c>
      <c r="Q4327">
        <v>0</v>
      </c>
      <c r="R4327">
        <f>SUM(M4327:N4327:O4327:P4327:Q4327)</f>
        <v>0</v>
      </c>
      <c r="S4327" s="1">
        <v>111700</v>
      </c>
      <c r="T4327" s="1" t="str">
        <f t="shared" si="270"/>
        <v>Medium</v>
      </c>
      <c r="U4327">
        <v>2</v>
      </c>
      <c r="V4327">
        <v>2020</v>
      </c>
      <c r="W4327" t="s">
        <v>28</v>
      </c>
      <c r="X4327">
        <v>7</v>
      </c>
    </row>
    <row r="4328" spans="1:24" x14ac:dyDescent="0.3">
      <c r="A4328">
        <v>4327</v>
      </c>
      <c r="B4328" t="s">
        <v>31</v>
      </c>
      <c r="C4328" t="str">
        <f>_xlfn.XLOOKUP(B4328,Lookup_table!B:B,Lookup_table!C:C)</f>
        <v>Business</v>
      </c>
      <c r="D4328" t="s">
        <v>37</v>
      </c>
      <c r="E4328" t="s">
        <v>23</v>
      </c>
      <c r="F4328" t="s">
        <v>43</v>
      </c>
      <c r="G4328" t="s">
        <v>25</v>
      </c>
      <c r="H4328" t="str">
        <f t="shared" si="268"/>
        <v>Onsite/Hybrid</v>
      </c>
      <c r="I4328" t="s">
        <v>18</v>
      </c>
      <c r="J4328" t="str">
        <f t="shared" si="269"/>
        <v>7+ yrs</v>
      </c>
      <c r="K4328">
        <f t="shared" ca="1" si="271"/>
        <v>13</v>
      </c>
      <c r="L4328" t="s">
        <v>39</v>
      </c>
      <c r="M4328">
        <v>0</v>
      </c>
      <c r="N4328">
        <v>0</v>
      </c>
      <c r="O4328">
        <v>1</v>
      </c>
      <c r="P4328">
        <v>1</v>
      </c>
      <c r="Q4328">
        <v>0</v>
      </c>
      <c r="R4328">
        <f>SUM(M4328:N4328:O4328:P4328:Q4328)</f>
        <v>2</v>
      </c>
      <c r="S4328" s="1">
        <v>128361</v>
      </c>
      <c r="T4328" s="1" t="str">
        <f t="shared" si="270"/>
        <v>High</v>
      </c>
      <c r="U4328">
        <v>4</v>
      </c>
      <c r="V4328">
        <v>2020</v>
      </c>
      <c r="W4328" t="s">
        <v>28</v>
      </c>
      <c r="X4328">
        <v>9</v>
      </c>
    </row>
    <row r="4329" spans="1:24" x14ac:dyDescent="0.3">
      <c r="A4329">
        <v>4328</v>
      </c>
      <c r="B4329" t="s">
        <v>31</v>
      </c>
      <c r="C4329" t="str">
        <f>_xlfn.XLOOKUP(B4329,Lookup_table!B:B,Lookup_table!C:C)</f>
        <v>Business</v>
      </c>
      <c r="D4329" t="s">
        <v>22</v>
      </c>
      <c r="E4329" t="s">
        <v>23</v>
      </c>
      <c r="F4329" t="s">
        <v>43</v>
      </c>
      <c r="G4329" t="s">
        <v>25</v>
      </c>
      <c r="H4329" t="str">
        <f t="shared" si="268"/>
        <v>Onsite/Hybrid</v>
      </c>
      <c r="I4329" t="s">
        <v>26</v>
      </c>
      <c r="J4329" t="str">
        <f t="shared" si="269"/>
        <v>3-6 yrs</v>
      </c>
      <c r="K4329">
        <f t="shared" ca="1" si="271"/>
        <v>5</v>
      </c>
      <c r="L4329" t="s">
        <v>39</v>
      </c>
      <c r="M4329">
        <v>1</v>
      </c>
      <c r="N4329">
        <v>0</v>
      </c>
      <c r="O4329">
        <v>0</v>
      </c>
      <c r="P4329">
        <v>1</v>
      </c>
      <c r="Q4329">
        <v>1</v>
      </c>
      <c r="R4329">
        <f>SUM(M4329:N4329:O4329:P4329:Q4329)</f>
        <v>3</v>
      </c>
      <c r="S4329" s="1">
        <v>117408</v>
      </c>
      <c r="T4329" s="1" t="str">
        <f t="shared" si="270"/>
        <v>Medium</v>
      </c>
      <c r="U4329">
        <v>5</v>
      </c>
      <c r="V4329">
        <v>2024</v>
      </c>
      <c r="W4329" t="s">
        <v>20</v>
      </c>
      <c r="X4329">
        <v>2</v>
      </c>
    </row>
    <row r="4330" spans="1:24" x14ac:dyDescent="0.3">
      <c r="A4330">
        <v>4329</v>
      </c>
      <c r="B4330" t="s">
        <v>41</v>
      </c>
      <c r="C4330" t="str">
        <f>_xlfn.XLOOKUP(B4330,Lookup_table!B:B,Lookup_table!C:C)</f>
        <v>Data</v>
      </c>
      <c r="D4330" t="s">
        <v>37</v>
      </c>
      <c r="E4330" t="s">
        <v>38</v>
      </c>
      <c r="F4330" t="s">
        <v>16</v>
      </c>
      <c r="G4330" t="s">
        <v>30</v>
      </c>
      <c r="H4330" t="str">
        <f t="shared" si="268"/>
        <v>Onsite/Hybrid</v>
      </c>
      <c r="I4330" t="s">
        <v>18</v>
      </c>
      <c r="J4330" t="str">
        <f t="shared" si="269"/>
        <v>7+ yrs</v>
      </c>
      <c r="K4330">
        <f t="shared" ca="1" si="271"/>
        <v>7</v>
      </c>
      <c r="L4330" t="s">
        <v>19</v>
      </c>
      <c r="M4330">
        <v>0</v>
      </c>
      <c r="N4330">
        <v>1</v>
      </c>
      <c r="O4330">
        <v>0</v>
      </c>
      <c r="P4330">
        <v>1</v>
      </c>
      <c r="Q4330">
        <v>0</v>
      </c>
      <c r="R4330">
        <f>SUM(M4330:N4330:O4330:P4330:Q4330)</f>
        <v>2</v>
      </c>
      <c r="S4330" s="1">
        <v>115587</v>
      </c>
      <c r="T4330" s="1" t="str">
        <f t="shared" si="270"/>
        <v>Medium</v>
      </c>
      <c r="U4330">
        <v>11</v>
      </c>
      <c r="V4330">
        <v>2023</v>
      </c>
      <c r="W4330" t="s">
        <v>28</v>
      </c>
      <c r="X4330">
        <v>8</v>
      </c>
    </row>
    <row r="4331" spans="1:24" x14ac:dyDescent="0.3">
      <c r="A4331">
        <v>4330</v>
      </c>
      <c r="B4331" t="s">
        <v>21</v>
      </c>
      <c r="C4331" t="str">
        <f>_xlfn.XLOOKUP(B4331,Lookup_table!B:B,Lookup_table!C:C)</f>
        <v>AI</v>
      </c>
      <c r="D4331" t="s">
        <v>22</v>
      </c>
      <c r="E4331" t="s">
        <v>38</v>
      </c>
      <c r="F4331" t="s">
        <v>43</v>
      </c>
      <c r="G4331" t="s">
        <v>25</v>
      </c>
      <c r="H4331" t="str">
        <f t="shared" si="268"/>
        <v>Onsite/Hybrid</v>
      </c>
      <c r="I4331" t="s">
        <v>26</v>
      </c>
      <c r="J4331" t="str">
        <f t="shared" si="269"/>
        <v>3-6 yrs</v>
      </c>
      <c r="K4331">
        <f t="shared" ca="1" si="271"/>
        <v>4</v>
      </c>
      <c r="L4331" t="s">
        <v>39</v>
      </c>
      <c r="M4331">
        <v>1</v>
      </c>
      <c r="N4331">
        <v>1</v>
      </c>
      <c r="O4331">
        <v>1</v>
      </c>
      <c r="P4331">
        <v>0</v>
      </c>
      <c r="Q4331">
        <v>1</v>
      </c>
      <c r="R4331">
        <f>SUM(M4331:N4331:O4331:P4331:Q4331)</f>
        <v>4</v>
      </c>
      <c r="S4331" s="1">
        <v>164758</v>
      </c>
      <c r="T4331" s="1" t="str">
        <f t="shared" si="270"/>
        <v>High</v>
      </c>
      <c r="U4331">
        <v>11</v>
      </c>
      <c r="V4331">
        <v>2025</v>
      </c>
      <c r="W4331" t="s">
        <v>28</v>
      </c>
      <c r="X4331">
        <v>9</v>
      </c>
    </row>
    <row r="4332" spans="1:24" x14ac:dyDescent="0.3">
      <c r="A4332">
        <v>4331</v>
      </c>
      <c r="B4332" t="s">
        <v>36</v>
      </c>
      <c r="C4332" t="str">
        <f>_xlfn.XLOOKUP(B4332,Lookup_table!B:B,Lookup_table!C:C)</f>
        <v>Data</v>
      </c>
      <c r="D4332" t="s">
        <v>37</v>
      </c>
      <c r="E4332" t="s">
        <v>38</v>
      </c>
      <c r="F4332" t="s">
        <v>16</v>
      </c>
      <c r="G4332" t="s">
        <v>25</v>
      </c>
      <c r="H4332" t="str">
        <f t="shared" si="268"/>
        <v>Onsite/Hybrid</v>
      </c>
      <c r="I4332" t="s">
        <v>26</v>
      </c>
      <c r="J4332" t="str">
        <f t="shared" si="269"/>
        <v>3-6 yrs</v>
      </c>
      <c r="K4332">
        <f t="shared" ca="1" si="271"/>
        <v>6</v>
      </c>
      <c r="L4332" t="s">
        <v>27</v>
      </c>
      <c r="M4332">
        <v>1</v>
      </c>
      <c r="N4332">
        <v>0</v>
      </c>
      <c r="O4332">
        <v>0</v>
      </c>
      <c r="P4332">
        <v>0</v>
      </c>
      <c r="Q4332">
        <v>1</v>
      </c>
      <c r="R4332">
        <f>SUM(M4332:N4332:O4332:P4332:Q4332)</f>
        <v>2</v>
      </c>
      <c r="S4332" s="1">
        <v>83066</v>
      </c>
      <c r="T4332" s="1" t="str">
        <f t="shared" si="270"/>
        <v>Medium</v>
      </c>
      <c r="U4332">
        <v>8</v>
      </c>
      <c r="V4332">
        <v>2020</v>
      </c>
      <c r="W4332" t="s">
        <v>20</v>
      </c>
      <c r="X4332">
        <v>6</v>
      </c>
    </row>
    <row r="4333" spans="1:24" x14ac:dyDescent="0.3">
      <c r="A4333">
        <v>4332</v>
      </c>
      <c r="B4333" t="s">
        <v>36</v>
      </c>
      <c r="C4333" t="str">
        <f>_xlfn.XLOOKUP(B4333,Lookup_table!B:B,Lookup_table!C:C)</f>
        <v>Data</v>
      </c>
      <c r="D4333" t="s">
        <v>34</v>
      </c>
      <c r="E4333" t="s">
        <v>32</v>
      </c>
      <c r="F4333" t="s">
        <v>16</v>
      </c>
      <c r="G4333" t="s">
        <v>30</v>
      </c>
      <c r="H4333" t="str">
        <f t="shared" si="268"/>
        <v>Onsite/Hybrid</v>
      </c>
      <c r="I4333" t="s">
        <v>18</v>
      </c>
      <c r="J4333" t="str">
        <f t="shared" si="269"/>
        <v>7+ yrs</v>
      </c>
      <c r="K4333">
        <f t="shared" ca="1" si="271"/>
        <v>9</v>
      </c>
      <c r="L4333" t="s">
        <v>39</v>
      </c>
      <c r="M4333">
        <v>0</v>
      </c>
      <c r="N4333">
        <v>0</v>
      </c>
      <c r="O4333">
        <v>1</v>
      </c>
      <c r="P4333">
        <v>0</v>
      </c>
      <c r="Q4333">
        <v>1</v>
      </c>
      <c r="R4333">
        <f>SUM(M4333:N4333:O4333:P4333:Q4333)</f>
        <v>2</v>
      </c>
      <c r="S4333" s="1">
        <v>121222</v>
      </c>
      <c r="T4333" s="1" t="str">
        <f t="shared" si="270"/>
        <v>High</v>
      </c>
      <c r="U4333">
        <v>4</v>
      </c>
      <c r="V4333">
        <v>2025</v>
      </c>
      <c r="W4333" t="s">
        <v>20</v>
      </c>
      <c r="X4333">
        <v>4</v>
      </c>
    </row>
    <row r="4334" spans="1:24" x14ac:dyDescent="0.3">
      <c r="A4334">
        <v>4333</v>
      </c>
      <c r="B4334" t="s">
        <v>33</v>
      </c>
      <c r="C4334" t="str">
        <f>_xlfn.XLOOKUP(B4334,Lookup_table!B:B,Lookup_table!C:C)</f>
        <v>Data</v>
      </c>
      <c r="D4334" t="s">
        <v>34</v>
      </c>
      <c r="E4334" t="s">
        <v>32</v>
      </c>
      <c r="F4334" t="s">
        <v>52</v>
      </c>
      <c r="G4334" t="s">
        <v>17</v>
      </c>
      <c r="H4334" t="str">
        <f t="shared" si="268"/>
        <v>Remote</v>
      </c>
      <c r="I4334" t="s">
        <v>35</v>
      </c>
      <c r="J4334" t="str">
        <f t="shared" si="269"/>
        <v>0-2 yrs</v>
      </c>
      <c r="K4334">
        <f t="shared" ca="1" si="271"/>
        <v>1</v>
      </c>
      <c r="L4334" t="s">
        <v>27</v>
      </c>
      <c r="M4334">
        <v>1</v>
      </c>
      <c r="N4334">
        <v>0</v>
      </c>
      <c r="O4334">
        <v>0</v>
      </c>
      <c r="P4334">
        <v>0</v>
      </c>
      <c r="Q4334">
        <v>1</v>
      </c>
      <c r="R4334">
        <f>SUM(M4334:N4334:O4334:P4334:Q4334)</f>
        <v>2</v>
      </c>
      <c r="S4334" s="1">
        <v>58722</v>
      </c>
      <c r="T4334" s="1" t="str">
        <f t="shared" si="270"/>
        <v>Low</v>
      </c>
      <c r="U4334">
        <v>5</v>
      </c>
      <c r="V4334">
        <v>2025</v>
      </c>
      <c r="W4334" t="s">
        <v>20</v>
      </c>
      <c r="X4334">
        <v>2</v>
      </c>
    </row>
    <row r="4335" spans="1:24" x14ac:dyDescent="0.3">
      <c r="A4335">
        <v>4334</v>
      </c>
      <c r="B4335" t="s">
        <v>50</v>
      </c>
      <c r="C4335" t="str">
        <f>_xlfn.XLOOKUP(B4335,Lookup_table!B:B,Lookup_table!C:C)</f>
        <v>AI</v>
      </c>
      <c r="D4335" t="s">
        <v>37</v>
      </c>
      <c r="E4335" t="s">
        <v>40</v>
      </c>
      <c r="F4335" t="s">
        <v>44</v>
      </c>
      <c r="G4335" t="s">
        <v>17</v>
      </c>
      <c r="H4335" t="str">
        <f t="shared" si="268"/>
        <v>Remote</v>
      </c>
      <c r="I4335" t="s">
        <v>26</v>
      </c>
      <c r="J4335" t="str">
        <f t="shared" si="269"/>
        <v>3-6 yrs</v>
      </c>
      <c r="K4335">
        <f t="shared" ca="1" si="271"/>
        <v>3</v>
      </c>
      <c r="L4335" t="s">
        <v>39</v>
      </c>
      <c r="M4335">
        <v>0</v>
      </c>
      <c r="N4335">
        <v>0</v>
      </c>
      <c r="O4335">
        <v>1</v>
      </c>
      <c r="P4335">
        <v>0</v>
      </c>
      <c r="Q4335">
        <v>0</v>
      </c>
      <c r="R4335">
        <f>SUM(M4335:N4335:O4335:P4335:Q4335)</f>
        <v>1</v>
      </c>
      <c r="S4335" s="1">
        <v>127217</v>
      </c>
      <c r="T4335" s="1" t="str">
        <f t="shared" si="270"/>
        <v>High</v>
      </c>
      <c r="U4335">
        <v>5</v>
      </c>
      <c r="V4335">
        <v>2025</v>
      </c>
      <c r="W4335" t="s">
        <v>20</v>
      </c>
      <c r="X4335">
        <v>3</v>
      </c>
    </row>
    <row r="4336" spans="1:24" x14ac:dyDescent="0.3">
      <c r="A4336">
        <v>4335</v>
      </c>
      <c r="B4336" t="s">
        <v>50</v>
      </c>
      <c r="C4336" t="str">
        <f>_xlfn.XLOOKUP(B4336,Lookup_table!B:B,Lookup_table!C:C)</f>
        <v>AI</v>
      </c>
      <c r="D4336" t="s">
        <v>34</v>
      </c>
      <c r="E4336" t="s">
        <v>42</v>
      </c>
      <c r="F4336" t="s">
        <v>16</v>
      </c>
      <c r="G4336" t="s">
        <v>17</v>
      </c>
      <c r="H4336" t="str">
        <f t="shared" si="268"/>
        <v>Remote</v>
      </c>
      <c r="I4336" t="s">
        <v>26</v>
      </c>
      <c r="J4336" t="str">
        <f t="shared" si="269"/>
        <v>3-6 yrs</v>
      </c>
      <c r="K4336">
        <f t="shared" ca="1" si="271"/>
        <v>4</v>
      </c>
      <c r="L4336" t="s">
        <v>19</v>
      </c>
      <c r="M4336">
        <v>1</v>
      </c>
      <c r="N4336">
        <v>1</v>
      </c>
      <c r="O4336">
        <v>1</v>
      </c>
      <c r="P4336">
        <v>0</v>
      </c>
      <c r="Q4336">
        <v>0</v>
      </c>
      <c r="R4336">
        <f>SUM(M4336:N4336:O4336:P4336:Q4336)</f>
        <v>3</v>
      </c>
      <c r="S4336" s="1">
        <v>133002</v>
      </c>
      <c r="T4336" s="1" t="str">
        <f t="shared" si="270"/>
        <v>High</v>
      </c>
      <c r="U4336">
        <v>7</v>
      </c>
      <c r="V4336">
        <v>2022</v>
      </c>
      <c r="W4336" t="s">
        <v>20</v>
      </c>
      <c r="X4336">
        <v>6</v>
      </c>
    </row>
    <row r="4337" spans="1:24" x14ac:dyDescent="0.3">
      <c r="A4337">
        <v>4336</v>
      </c>
      <c r="B4337" t="s">
        <v>21</v>
      </c>
      <c r="C4337" t="str">
        <f>_xlfn.XLOOKUP(B4337,Lookup_table!B:B,Lookup_table!C:C)</f>
        <v>AI</v>
      </c>
      <c r="D4337" t="s">
        <v>22</v>
      </c>
      <c r="E4337" t="s">
        <v>38</v>
      </c>
      <c r="F4337" t="s">
        <v>43</v>
      </c>
      <c r="G4337" t="s">
        <v>25</v>
      </c>
      <c r="H4337" t="str">
        <f t="shared" si="268"/>
        <v>Onsite/Hybrid</v>
      </c>
      <c r="I4337" t="s">
        <v>35</v>
      </c>
      <c r="J4337" t="str">
        <f t="shared" si="269"/>
        <v>0-2 yrs</v>
      </c>
      <c r="K4337">
        <f t="shared" ca="1" si="271"/>
        <v>0</v>
      </c>
      <c r="L4337" t="s">
        <v>19</v>
      </c>
      <c r="M4337">
        <v>0</v>
      </c>
      <c r="N4337">
        <v>1</v>
      </c>
      <c r="O4337">
        <v>0</v>
      </c>
      <c r="P4337">
        <v>0</v>
      </c>
      <c r="Q4337">
        <v>0</v>
      </c>
      <c r="R4337">
        <f>SUM(M4337:N4337:O4337:P4337:Q4337)</f>
        <v>1</v>
      </c>
      <c r="S4337" s="1">
        <v>105227</v>
      </c>
      <c r="T4337" s="1" t="str">
        <f t="shared" si="270"/>
        <v>Medium</v>
      </c>
      <c r="U4337">
        <v>5</v>
      </c>
      <c r="V4337">
        <v>2023</v>
      </c>
      <c r="W4337" t="s">
        <v>28</v>
      </c>
      <c r="X4337">
        <v>7</v>
      </c>
    </row>
    <row r="4338" spans="1:24" x14ac:dyDescent="0.3">
      <c r="A4338">
        <v>4337</v>
      </c>
      <c r="B4338" t="s">
        <v>36</v>
      </c>
      <c r="C4338" t="str">
        <f>_xlfn.XLOOKUP(B4338,Lookup_table!B:B,Lookup_table!C:C)</f>
        <v>Data</v>
      </c>
      <c r="D4338" t="s">
        <v>14</v>
      </c>
      <c r="E4338" t="s">
        <v>15</v>
      </c>
      <c r="F4338" t="s">
        <v>16</v>
      </c>
      <c r="G4338" t="s">
        <v>17</v>
      </c>
      <c r="H4338" t="str">
        <f t="shared" si="268"/>
        <v>Remote</v>
      </c>
      <c r="I4338" t="s">
        <v>35</v>
      </c>
      <c r="J4338" t="str">
        <f t="shared" si="269"/>
        <v>0-2 yrs</v>
      </c>
      <c r="K4338">
        <f t="shared" ca="1" si="271"/>
        <v>1</v>
      </c>
      <c r="L4338" t="s">
        <v>39</v>
      </c>
      <c r="M4338">
        <v>1</v>
      </c>
      <c r="N4338">
        <v>1</v>
      </c>
      <c r="O4338">
        <v>1</v>
      </c>
      <c r="P4338">
        <v>1</v>
      </c>
      <c r="Q4338">
        <v>1</v>
      </c>
      <c r="R4338">
        <f>SUM(M4338:N4338:O4338:P4338:Q4338)</f>
        <v>5</v>
      </c>
      <c r="S4338" s="1">
        <v>85342</v>
      </c>
      <c r="T4338" s="1" t="str">
        <f t="shared" si="270"/>
        <v>Medium</v>
      </c>
      <c r="U4338">
        <v>3</v>
      </c>
      <c r="V4338">
        <v>2020</v>
      </c>
      <c r="W4338" t="s">
        <v>28</v>
      </c>
      <c r="X4338">
        <v>1</v>
      </c>
    </row>
    <row r="4339" spans="1:24" x14ac:dyDescent="0.3">
      <c r="A4339">
        <v>4338</v>
      </c>
      <c r="B4339" t="s">
        <v>50</v>
      </c>
      <c r="C4339" t="str">
        <f>_xlfn.XLOOKUP(B4339,Lookup_table!B:B,Lookup_table!C:C)</f>
        <v>AI</v>
      </c>
      <c r="D4339" t="s">
        <v>34</v>
      </c>
      <c r="E4339" t="s">
        <v>15</v>
      </c>
      <c r="F4339" t="s">
        <v>52</v>
      </c>
      <c r="G4339" t="s">
        <v>30</v>
      </c>
      <c r="H4339" t="str">
        <f t="shared" si="268"/>
        <v>Onsite/Hybrid</v>
      </c>
      <c r="I4339" t="s">
        <v>26</v>
      </c>
      <c r="J4339" t="str">
        <f t="shared" si="269"/>
        <v>3-6 yrs</v>
      </c>
      <c r="K4339">
        <f t="shared" ca="1" si="271"/>
        <v>4</v>
      </c>
      <c r="L4339" t="s">
        <v>19</v>
      </c>
      <c r="M4339">
        <v>0</v>
      </c>
      <c r="N4339">
        <v>0</v>
      </c>
      <c r="O4339">
        <v>1</v>
      </c>
      <c r="P4339">
        <v>1</v>
      </c>
      <c r="Q4339">
        <v>0</v>
      </c>
      <c r="R4339">
        <f>SUM(M4339:N4339:O4339:P4339:Q4339)</f>
        <v>2</v>
      </c>
      <c r="S4339" s="1">
        <v>148054</v>
      </c>
      <c r="T4339" s="1" t="str">
        <f t="shared" si="270"/>
        <v>High</v>
      </c>
      <c r="U4339">
        <v>3</v>
      </c>
      <c r="V4339">
        <v>2025</v>
      </c>
      <c r="W4339" t="s">
        <v>28</v>
      </c>
      <c r="X4339">
        <v>2</v>
      </c>
    </row>
    <row r="4340" spans="1:24" x14ac:dyDescent="0.3">
      <c r="A4340">
        <v>4339</v>
      </c>
      <c r="B4340" t="s">
        <v>21</v>
      </c>
      <c r="C4340" t="str">
        <f>_xlfn.XLOOKUP(B4340,Lookup_table!B:B,Lookup_table!C:C)</f>
        <v>AI</v>
      </c>
      <c r="D4340" t="s">
        <v>22</v>
      </c>
      <c r="E4340" t="s">
        <v>23</v>
      </c>
      <c r="F4340" t="s">
        <v>52</v>
      </c>
      <c r="G4340" t="s">
        <v>17</v>
      </c>
      <c r="H4340" t="str">
        <f t="shared" si="268"/>
        <v>Remote</v>
      </c>
      <c r="I4340" t="s">
        <v>35</v>
      </c>
      <c r="J4340" t="str">
        <f t="shared" si="269"/>
        <v>0-2 yrs</v>
      </c>
      <c r="K4340">
        <f t="shared" ca="1" si="271"/>
        <v>0</v>
      </c>
      <c r="L4340" t="s">
        <v>19</v>
      </c>
      <c r="M4340">
        <v>1</v>
      </c>
      <c r="N4340">
        <v>0</v>
      </c>
      <c r="O4340">
        <v>1</v>
      </c>
      <c r="P4340">
        <v>1</v>
      </c>
      <c r="Q4340">
        <v>0</v>
      </c>
      <c r="R4340">
        <f>SUM(M4340:N4340:O4340:P4340:Q4340)</f>
        <v>3</v>
      </c>
      <c r="S4340" s="1">
        <v>144999</v>
      </c>
      <c r="T4340" s="1" t="str">
        <f t="shared" si="270"/>
        <v>High</v>
      </c>
      <c r="U4340">
        <v>3</v>
      </c>
      <c r="V4340">
        <v>2024</v>
      </c>
      <c r="W4340" t="s">
        <v>28</v>
      </c>
      <c r="X4340">
        <v>9</v>
      </c>
    </row>
    <row r="4341" spans="1:24" x14ac:dyDescent="0.3">
      <c r="A4341">
        <v>4340</v>
      </c>
      <c r="B4341" t="s">
        <v>33</v>
      </c>
      <c r="C4341" t="str">
        <f>_xlfn.XLOOKUP(B4341,Lookup_table!B:B,Lookup_table!C:C)</f>
        <v>Data</v>
      </c>
      <c r="D4341" t="s">
        <v>34</v>
      </c>
      <c r="E4341" t="s">
        <v>23</v>
      </c>
      <c r="F4341" t="s">
        <v>44</v>
      </c>
      <c r="G4341" t="s">
        <v>25</v>
      </c>
      <c r="H4341" t="str">
        <f t="shared" si="268"/>
        <v>Onsite/Hybrid</v>
      </c>
      <c r="I4341" t="s">
        <v>18</v>
      </c>
      <c r="J4341" t="str">
        <f t="shared" si="269"/>
        <v>7+ yrs</v>
      </c>
      <c r="K4341">
        <f t="shared" ca="1" si="271"/>
        <v>8</v>
      </c>
      <c r="L4341" t="s">
        <v>19</v>
      </c>
      <c r="M4341">
        <v>0</v>
      </c>
      <c r="N4341">
        <v>1</v>
      </c>
      <c r="O4341">
        <v>0</v>
      </c>
      <c r="P4341">
        <v>0</v>
      </c>
      <c r="Q4341">
        <v>1</v>
      </c>
      <c r="R4341">
        <f>SUM(M4341:N4341:O4341:P4341:Q4341)</f>
        <v>2</v>
      </c>
      <c r="S4341" s="1">
        <v>106703</v>
      </c>
      <c r="T4341" s="1" t="str">
        <f t="shared" si="270"/>
        <v>Medium</v>
      </c>
      <c r="U4341">
        <v>2</v>
      </c>
      <c r="V4341">
        <v>2024</v>
      </c>
      <c r="W4341" t="s">
        <v>20</v>
      </c>
      <c r="X4341">
        <v>5</v>
      </c>
    </row>
    <row r="4342" spans="1:24" x14ac:dyDescent="0.3">
      <c r="A4342">
        <v>4341</v>
      </c>
      <c r="B4342" t="s">
        <v>21</v>
      </c>
      <c r="C4342" t="str">
        <f>_xlfn.XLOOKUP(B4342,Lookup_table!B:B,Lookup_table!C:C)</f>
        <v>AI</v>
      </c>
      <c r="D4342" t="s">
        <v>14</v>
      </c>
      <c r="E4342" t="s">
        <v>32</v>
      </c>
      <c r="F4342" t="s">
        <v>16</v>
      </c>
      <c r="G4342" t="s">
        <v>17</v>
      </c>
      <c r="H4342" t="str">
        <f t="shared" si="268"/>
        <v>Remote</v>
      </c>
      <c r="I4342" t="s">
        <v>18</v>
      </c>
      <c r="J4342" t="str">
        <f t="shared" si="269"/>
        <v>7+ yrs</v>
      </c>
      <c r="K4342">
        <f t="shared" ca="1" si="271"/>
        <v>10</v>
      </c>
      <c r="L4342" t="s">
        <v>19</v>
      </c>
      <c r="M4342">
        <v>1</v>
      </c>
      <c r="N4342">
        <v>1</v>
      </c>
      <c r="O4342">
        <v>0</v>
      </c>
      <c r="P4342">
        <v>1</v>
      </c>
      <c r="Q4342">
        <v>0</v>
      </c>
      <c r="R4342">
        <f>SUM(M4342:N4342:O4342:P4342:Q4342)</f>
        <v>3</v>
      </c>
      <c r="S4342" s="1">
        <v>154888</v>
      </c>
      <c r="T4342" s="1" t="str">
        <f t="shared" si="270"/>
        <v>High</v>
      </c>
      <c r="U4342">
        <v>6</v>
      </c>
      <c r="V4342">
        <v>2020</v>
      </c>
      <c r="W4342" t="s">
        <v>20</v>
      </c>
      <c r="X4342">
        <v>1</v>
      </c>
    </row>
    <row r="4343" spans="1:24" x14ac:dyDescent="0.3">
      <c r="A4343">
        <v>4342</v>
      </c>
      <c r="B4343" t="s">
        <v>33</v>
      </c>
      <c r="C4343" t="str">
        <f>_xlfn.XLOOKUP(B4343,Lookup_table!B:B,Lookup_table!C:C)</f>
        <v>Data</v>
      </c>
      <c r="D4343" t="s">
        <v>37</v>
      </c>
      <c r="E4343" t="s">
        <v>38</v>
      </c>
      <c r="F4343" t="s">
        <v>52</v>
      </c>
      <c r="G4343" t="s">
        <v>17</v>
      </c>
      <c r="H4343" t="str">
        <f t="shared" si="268"/>
        <v>Remote</v>
      </c>
      <c r="I4343" t="s">
        <v>18</v>
      </c>
      <c r="J4343" t="str">
        <f t="shared" si="269"/>
        <v>7+ yrs</v>
      </c>
      <c r="K4343">
        <f t="shared" ca="1" si="271"/>
        <v>9</v>
      </c>
      <c r="L4343" t="s">
        <v>27</v>
      </c>
      <c r="M4343">
        <v>1</v>
      </c>
      <c r="N4343">
        <v>0</v>
      </c>
      <c r="O4343">
        <v>1</v>
      </c>
      <c r="P4343">
        <v>0</v>
      </c>
      <c r="Q4343">
        <v>0</v>
      </c>
      <c r="R4343">
        <f>SUM(M4343:N4343:O4343:P4343:Q4343)</f>
        <v>2</v>
      </c>
      <c r="S4343" s="1">
        <v>119702</v>
      </c>
      <c r="T4343" s="1" t="str">
        <f t="shared" si="270"/>
        <v>Medium</v>
      </c>
      <c r="U4343">
        <v>1</v>
      </c>
      <c r="V4343">
        <v>2023</v>
      </c>
      <c r="W4343" t="s">
        <v>20</v>
      </c>
      <c r="X4343">
        <v>1</v>
      </c>
    </row>
    <row r="4344" spans="1:24" x14ac:dyDescent="0.3">
      <c r="A4344">
        <v>4343</v>
      </c>
      <c r="B4344" t="s">
        <v>33</v>
      </c>
      <c r="C4344" t="str">
        <f>_xlfn.XLOOKUP(B4344,Lookup_table!B:B,Lookup_table!C:C)</f>
        <v>Data</v>
      </c>
      <c r="D4344" t="s">
        <v>22</v>
      </c>
      <c r="E4344" t="s">
        <v>15</v>
      </c>
      <c r="F4344" t="s">
        <v>51</v>
      </c>
      <c r="G4344" t="s">
        <v>17</v>
      </c>
      <c r="H4344" t="str">
        <f t="shared" si="268"/>
        <v>Remote</v>
      </c>
      <c r="I4344" t="s">
        <v>18</v>
      </c>
      <c r="J4344" t="str">
        <f t="shared" si="269"/>
        <v>7+ yrs</v>
      </c>
      <c r="K4344">
        <f t="shared" ca="1" si="271"/>
        <v>11</v>
      </c>
      <c r="L4344" t="s">
        <v>27</v>
      </c>
      <c r="M4344">
        <v>1</v>
      </c>
      <c r="N4344">
        <v>0</v>
      </c>
      <c r="O4344">
        <v>0</v>
      </c>
      <c r="P4344">
        <v>0</v>
      </c>
      <c r="Q4344">
        <v>0</v>
      </c>
      <c r="R4344">
        <f>SUM(M4344:N4344:O4344:P4344:Q4344)</f>
        <v>1</v>
      </c>
      <c r="S4344" s="1">
        <v>120739</v>
      </c>
      <c r="T4344" s="1" t="str">
        <f t="shared" si="270"/>
        <v>High</v>
      </c>
      <c r="U4344">
        <v>1</v>
      </c>
      <c r="V4344">
        <v>2022</v>
      </c>
      <c r="W4344" t="s">
        <v>34</v>
      </c>
      <c r="X4344">
        <v>1</v>
      </c>
    </row>
    <row r="4345" spans="1:24" x14ac:dyDescent="0.3">
      <c r="A4345">
        <v>4344</v>
      </c>
      <c r="B4345" t="s">
        <v>21</v>
      </c>
      <c r="C4345" t="str">
        <f>_xlfn.XLOOKUP(B4345,Lookup_table!B:B,Lookup_table!C:C)</f>
        <v>AI</v>
      </c>
      <c r="D4345" t="s">
        <v>22</v>
      </c>
      <c r="E4345" t="s">
        <v>32</v>
      </c>
      <c r="F4345" t="s">
        <v>24</v>
      </c>
      <c r="G4345" t="s">
        <v>17</v>
      </c>
      <c r="H4345" t="str">
        <f t="shared" si="268"/>
        <v>Remote</v>
      </c>
      <c r="I4345" t="s">
        <v>35</v>
      </c>
      <c r="J4345" t="str">
        <f t="shared" si="269"/>
        <v>0-2 yrs</v>
      </c>
      <c r="K4345">
        <f t="shared" ca="1" si="271"/>
        <v>2</v>
      </c>
      <c r="L4345" t="s">
        <v>19</v>
      </c>
      <c r="M4345">
        <v>0</v>
      </c>
      <c r="N4345">
        <v>0</v>
      </c>
      <c r="O4345">
        <v>0</v>
      </c>
      <c r="P4345">
        <v>0</v>
      </c>
      <c r="Q4345">
        <v>1</v>
      </c>
      <c r="R4345">
        <f>SUM(M4345:N4345:O4345:P4345:Q4345)</f>
        <v>1</v>
      </c>
      <c r="S4345" s="1">
        <v>115199</v>
      </c>
      <c r="T4345" s="1" t="str">
        <f t="shared" si="270"/>
        <v>Medium</v>
      </c>
      <c r="U4345">
        <v>10</v>
      </c>
      <c r="V4345">
        <v>2025</v>
      </c>
      <c r="W4345" t="s">
        <v>28</v>
      </c>
      <c r="X4345">
        <v>7</v>
      </c>
    </row>
    <row r="4346" spans="1:24" x14ac:dyDescent="0.3">
      <c r="A4346">
        <v>4345</v>
      </c>
      <c r="B4346" t="s">
        <v>50</v>
      </c>
      <c r="C4346" t="str">
        <f>_xlfn.XLOOKUP(B4346,Lookup_table!B:B,Lookup_table!C:C)</f>
        <v>AI</v>
      </c>
      <c r="D4346" t="s">
        <v>14</v>
      </c>
      <c r="E4346" t="s">
        <v>32</v>
      </c>
      <c r="F4346" t="s">
        <v>29</v>
      </c>
      <c r="G4346" t="s">
        <v>17</v>
      </c>
      <c r="H4346" t="str">
        <f t="shared" si="268"/>
        <v>Remote</v>
      </c>
      <c r="I4346" t="s">
        <v>35</v>
      </c>
      <c r="J4346" t="str">
        <f t="shared" si="269"/>
        <v>0-2 yrs</v>
      </c>
      <c r="K4346">
        <f t="shared" ca="1" si="271"/>
        <v>1</v>
      </c>
      <c r="L4346" t="s">
        <v>19</v>
      </c>
      <c r="M4346">
        <v>0</v>
      </c>
      <c r="N4346">
        <v>0</v>
      </c>
      <c r="O4346">
        <v>1</v>
      </c>
      <c r="P4346">
        <v>1</v>
      </c>
      <c r="Q4346">
        <v>1</v>
      </c>
      <c r="R4346">
        <f>SUM(M4346:N4346:O4346:P4346:Q4346)</f>
        <v>3</v>
      </c>
      <c r="S4346" s="1">
        <v>126627</v>
      </c>
      <c r="T4346" s="1" t="str">
        <f t="shared" si="270"/>
        <v>High</v>
      </c>
      <c r="U4346">
        <v>9</v>
      </c>
      <c r="V4346">
        <v>2020</v>
      </c>
      <c r="W4346" t="s">
        <v>28</v>
      </c>
      <c r="X4346">
        <v>8</v>
      </c>
    </row>
    <row r="4347" spans="1:24" x14ac:dyDescent="0.3">
      <c r="A4347">
        <v>4346</v>
      </c>
      <c r="B4347" t="s">
        <v>31</v>
      </c>
      <c r="C4347" t="str">
        <f>_xlfn.XLOOKUP(B4347,Lookup_table!B:B,Lookup_table!C:C)</f>
        <v>Business</v>
      </c>
      <c r="D4347" t="s">
        <v>22</v>
      </c>
      <c r="E4347" t="s">
        <v>42</v>
      </c>
      <c r="F4347" t="s">
        <v>44</v>
      </c>
      <c r="G4347" t="s">
        <v>30</v>
      </c>
      <c r="H4347" t="str">
        <f t="shared" si="268"/>
        <v>Onsite/Hybrid</v>
      </c>
      <c r="I4347" t="s">
        <v>35</v>
      </c>
      <c r="J4347" t="str">
        <f t="shared" si="269"/>
        <v>0-2 yrs</v>
      </c>
      <c r="K4347">
        <f t="shared" ca="1" si="271"/>
        <v>1</v>
      </c>
      <c r="L4347" t="s">
        <v>27</v>
      </c>
      <c r="M4347">
        <v>1</v>
      </c>
      <c r="N4347">
        <v>0</v>
      </c>
      <c r="O4347">
        <v>1</v>
      </c>
      <c r="P4347">
        <v>0</v>
      </c>
      <c r="Q4347">
        <v>1</v>
      </c>
      <c r="R4347">
        <f>SUM(M4347:N4347:O4347:P4347:Q4347)</f>
        <v>3</v>
      </c>
      <c r="S4347" s="1">
        <v>95525</v>
      </c>
      <c r="T4347" s="1" t="str">
        <f t="shared" si="270"/>
        <v>Medium</v>
      </c>
      <c r="U4347">
        <v>5</v>
      </c>
      <c r="V4347">
        <v>2023</v>
      </c>
      <c r="W4347" t="s">
        <v>20</v>
      </c>
      <c r="X4347">
        <v>4</v>
      </c>
    </row>
    <row r="4348" spans="1:24" x14ac:dyDescent="0.3">
      <c r="A4348">
        <v>4347</v>
      </c>
      <c r="B4348" t="s">
        <v>31</v>
      </c>
      <c r="C4348" t="str">
        <f>_xlfn.XLOOKUP(B4348,Lookup_table!B:B,Lookup_table!C:C)</f>
        <v>Business</v>
      </c>
      <c r="D4348" t="s">
        <v>22</v>
      </c>
      <c r="E4348" t="s">
        <v>15</v>
      </c>
      <c r="F4348" t="s">
        <v>51</v>
      </c>
      <c r="G4348" t="s">
        <v>25</v>
      </c>
      <c r="H4348" t="str">
        <f t="shared" si="268"/>
        <v>Onsite/Hybrid</v>
      </c>
      <c r="I4348" t="s">
        <v>35</v>
      </c>
      <c r="J4348" t="str">
        <f t="shared" si="269"/>
        <v>0-2 yrs</v>
      </c>
      <c r="K4348">
        <f t="shared" ca="1" si="271"/>
        <v>0</v>
      </c>
      <c r="L4348" t="s">
        <v>39</v>
      </c>
      <c r="M4348">
        <v>0</v>
      </c>
      <c r="N4348">
        <v>1</v>
      </c>
      <c r="O4348">
        <v>0</v>
      </c>
      <c r="P4348">
        <v>0</v>
      </c>
      <c r="Q4348">
        <v>0</v>
      </c>
      <c r="R4348">
        <f>SUM(M4348:N4348:O4348:P4348:Q4348)</f>
        <v>1</v>
      </c>
      <c r="S4348" s="1">
        <v>70993</v>
      </c>
      <c r="T4348" s="1" t="str">
        <f t="shared" si="270"/>
        <v>Medium</v>
      </c>
      <c r="U4348">
        <v>4</v>
      </c>
      <c r="V4348">
        <v>2025</v>
      </c>
      <c r="W4348" t="s">
        <v>28</v>
      </c>
      <c r="X4348">
        <v>9</v>
      </c>
    </row>
    <row r="4349" spans="1:24" x14ac:dyDescent="0.3">
      <c r="A4349">
        <v>4348</v>
      </c>
      <c r="B4349" t="s">
        <v>21</v>
      </c>
      <c r="C4349" t="str">
        <f>_xlfn.XLOOKUP(B4349,Lookup_table!B:B,Lookup_table!C:C)</f>
        <v>AI</v>
      </c>
      <c r="D4349" t="s">
        <v>34</v>
      </c>
      <c r="E4349" t="s">
        <v>42</v>
      </c>
      <c r="F4349" t="s">
        <v>43</v>
      </c>
      <c r="G4349" t="s">
        <v>17</v>
      </c>
      <c r="H4349" t="str">
        <f t="shared" si="268"/>
        <v>Remote</v>
      </c>
      <c r="I4349" t="s">
        <v>35</v>
      </c>
      <c r="J4349" t="str">
        <f t="shared" si="269"/>
        <v>0-2 yrs</v>
      </c>
      <c r="K4349">
        <f t="shared" ca="1" si="271"/>
        <v>0</v>
      </c>
      <c r="L4349" t="s">
        <v>19</v>
      </c>
      <c r="M4349">
        <v>0</v>
      </c>
      <c r="N4349">
        <v>1</v>
      </c>
      <c r="O4349">
        <v>0</v>
      </c>
      <c r="P4349">
        <v>1</v>
      </c>
      <c r="Q4349">
        <v>0</v>
      </c>
      <c r="R4349">
        <f>SUM(M4349:N4349:O4349:P4349:Q4349)</f>
        <v>2</v>
      </c>
      <c r="S4349" s="1">
        <v>101567</v>
      </c>
      <c r="T4349" s="1" t="str">
        <f t="shared" si="270"/>
        <v>Medium</v>
      </c>
      <c r="U4349">
        <v>2</v>
      </c>
      <c r="V4349">
        <v>2022</v>
      </c>
      <c r="W4349" t="s">
        <v>28</v>
      </c>
      <c r="X4349">
        <v>8</v>
      </c>
    </row>
    <row r="4350" spans="1:24" x14ac:dyDescent="0.3">
      <c r="A4350">
        <v>4349</v>
      </c>
      <c r="B4350" t="s">
        <v>31</v>
      </c>
      <c r="C4350" t="str">
        <f>_xlfn.XLOOKUP(B4350,Lookup_table!B:B,Lookup_table!C:C)</f>
        <v>Business</v>
      </c>
      <c r="D4350" t="s">
        <v>37</v>
      </c>
      <c r="E4350" t="s">
        <v>23</v>
      </c>
      <c r="F4350" t="s">
        <v>24</v>
      </c>
      <c r="G4350" t="s">
        <v>25</v>
      </c>
      <c r="H4350" t="str">
        <f t="shared" si="268"/>
        <v>Onsite/Hybrid</v>
      </c>
      <c r="I4350" t="s">
        <v>26</v>
      </c>
      <c r="J4350" t="str">
        <f t="shared" si="269"/>
        <v>3-6 yrs</v>
      </c>
      <c r="K4350">
        <f t="shared" ca="1" si="271"/>
        <v>4</v>
      </c>
      <c r="L4350" t="s">
        <v>27</v>
      </c>
      <c r="M4350">
        <v>0</v>
      </c>
      <c r="N4350">
        <v>0</v>
      </c>
      <c r="O4350">
        <v>1</v>
      </c>
      <c r="P4350">
        <v>0</v>
      </c>
      <c r="Q4350">
        <v>1</v>
      </c>
      <c r="R4350">
        <f>SUM(M4350:N4350:O4350:P4350:Q4350)</f>
        <v>2</v>
      </c>
      <c r="S4350" s="1">
        <v>102918</v>
      </c>
      <c r="T4350" s="1" t="str">
        <f t="shared" si="270"/>
        <v>Medium</v>
      </c>
      <c r="U4350">
        <v>8</v>
      </c>
      <c r="V4350">
        <v>2020</v>
      </c>
      <c r="W4350" t="s">
        <v>28</v>
      </c>
      <c r="X4350">
        <v>8</v>
      </c>
    </row>
    <row r="4351" spans="1:24" x14ac:dyDescent="0.3">
      <c r="A4351">
        <v>4350</v>
      </c>
      <c r="B4351" t="s">
        <v>36</v>
      </c>
      <c r="C4351" t="str">
        <f>_xlfn.XLOOKUP(B4351,Lookup_table!B:B,Lookup_table!C:C)</f>
        <v>Data</v>
      </c>
      <c r="D4351" t="s">
        <v>14</v>
      </c>
      <c r="E4351" t="s">
        <v>40</v>
      </c>
      <c r="F4351" t="s">
        <v>24</v>
      </c>
      <c r="G4351" t="s">
        <v>25</v>
      </c>
      <c r="H4351" t="str">
        <f t="shared" si="268"/>
        <v>Onsite/Hybrid</v>
      </c>
      <c r="I4351" t="s">
        <v>35</v>
      </c>
      <c r="J4351" t="str">
        <f t="shared" si="269"/>
        <v>0-2 yrs</v>
      </c>
      <c r="K4351">
        <f t="shared" ca="1" si="271"/>
        <v>1</v>
      </c>
      <c r="L4351" t="s">
        <v>19</v>
      </c>
      <c r="M4351">
        <v>0</v>
      </c>
      <c r="N4351">
        <v>0</v>
      </c>
      <c r="O4351">
        <v>0</v>
      </c>
      <c r="P4351">
        <v>1</v>
      </c>
      <c r="Q4351">
        <v>0</v>
      </c>
      <c r="R4351">
        <f>SUM(M4351:N4351:O4351:P4351:Q4351)</f>
        <v>1</v>
      </c>
      <c r="S4351" s="1">
        <v>63478</v>
      </c>
      <c r="T4351" s="1" t="str">
        <f t="shared" si="270"/>
        <v>Low</v>
      </c>
      <c r="U4351">
        <v>6</v>
      </c>
      <c r="V4351">
        <v>2024</v>
      </c>
      <c r="W4351" t="s">
        <v>20</v>
      </c>
      <c r="X4351">
        <v>1</v>
      </c>
    </row>
    <row r="4352" spans="1:24" x14ac:dyDescent="0.3">
      <c r="A4352">
        <v>4351</v>
      </c>
      <c r="B4352" t="s">
        <v>41</v>
      </c>
      <c r="C4352" t="str">
        <f>_xlfn.XLOOKUP(B4352,Lookup_table!B:B,Lookup_table!C:C)</f>
        <v>Data</v>
      </c>
      <c r="D4352" t="s">
        <v>22</v>
      </c>
      <c r="E4352" t="s">
        <v>40</v>
      </c>
      <c r="F4352" t="s">
        <v>51</v>
      </c>
      <c r="G4352" t="s">
        <v>17</v>
      </c>
      <c r="H4352" t="str">
        <f t="shared" si="268"/>
        <v>Remote</v>
      </c>
      <c r="I4352" t="s">
        <v>26</v>
      </c>
      <c r="J4352" t="str">
        <f t="shared" si="269"/>
        <v>3-6 yrs</v>
      </c>
      <c r="K4352">
        <f t="shared" ca="1" si="271"/>
        <v>4</v>
      </c>
      <c r="L4352" t="s">
        <v>27</v>
      </c>
      <c r="M4352">
        <v>0</v>
      </c>
      <c r="N4352">
        <v>1</v>
      </c>
      <c r="O4352">
        <v>0</v>
      </c>
      <c r="P4352">
        <v>1</v>
      </c>
      <c r="Q4352">
        <v>0</v>
      </c>
      <c r="R4352">
        <f>SUM(M4352:N4352:O4352:P4352:Q4352)</f>
        <v>2</v>
      </c>
      <c r="S4352" s="1">
        <v>106400</v>
      </c>
      <c r="T4352" s="1" t="str">
        <f t="shared" si="270"/>
        <v>Medium</v>
      </c>
      <c r="U4352">
        <v>3</v>
      </c>
      <c r="V4352">
        <v>2025</v>
      </c>
      <c r="W4352" t="s">
        <v>20</v>
      </c>
      <c r="X4352">
        <v>3</v>
      </c>
    </row>
    <row r="4353" spans="1:24" x14ac:dyDescent="0.3">
      <c r="A4353">
        <v>4352</v>
      </c>
      <c r="B4353" t="s">
        <v>33</v>
      </c>
      <c r="C4353" t="str">
        <f>_xlfn.XLOOKUP(B4353,Lookup_table!B:B,Lookup_table!C:C)</f>
        <v>Data</v>
      </c>
      <c r="D4353" t="s">
        <v>37</v>
      </c>
      <c r="E4353" t="s">
        <v>32</v>
      </c>
      <c r="F4353" t="s">
        <v>16</v>
      </c>
      <c r="G4353" t="s">
        <v>25</v>
      </c>
      <c r="H4353" t="str">
        <f t="shared" si="268"/>
        <v>Onsite/Hybrid</v>
      </c>
      <c r="I4353" t="s">
        <v>18</v>
      </c>
      <c r="J4353" t="str">
        <f t="shared" si="269"/>
        <v>7+ yrs</v>
      </c>
      <c r="K4353">
        <f t="shared" ca="1" si="271"/>
        <v>14</v>
      </c>
      <c r="L4353" t="s">
        <v>27</v>
      </c>
      <c r="M4353">
        <v>0</v>
      </c>
      <c r="N4353">
        <v>1</v>
      </c>
      <c r="O4353">
        <v>1</v>
      </c>
      <c r="P4353">
        <v>0</v>
      </c>
      <c r="Q4353">
        <v>0</v>
      </c>
      <c r="R4353">
        <f>SUM(M4353:N4353:O4353:P4353:Q4353)</f>
        <v>2</v>
      </c>
      <c r="S4353" s="1">
        <v>110863</v>
      </c>
      <c r="T4353" s="1" t="str">
        <f t="shared" si="270"/>
        <v>Medium</v>
      </c>
      <c r="U4353">
        <v>2</v>
      </c>
      <c r="V4353">
        <v>2022</v>
      </c>
      <c r="W4353" t="s">
        <v>28</v>
      </c>
      <c r="X4353">
        <v>8</v>
      </c>
    </row>
    <row r="4354" spans="1:24" x14ac:dyDescent="0.3">
      <c r="A4354">
        <v>4353</v>
      </c>
      <c r="B4354" t="s">
        <v>33</v>
      </c>
      <c r="C4354" t="str">
        <f>_xlfn.XLOOKUP(B4354,Lookup_table!B:B,Lookup_table!C:C)</f>
        <v>Data</v>
      </c>
      <c r="D4354" t="s">
        <v>34</v>
      </c>
      <c r="E4354" t="s">
        <v>23</v>
      </c>
      <c r="F4354" t="s">
        <v>44</v>
      </c>
      <c r="G4354" t="s">
        <v>30</v>
      </c>
      <c r="H4354" t="str">
        <f t="shared" ref="H4354:H4417" si="272">IF(G4354="Remote","Remote","Onsite/Hybrid")</f>
        <v>Onsite/Hybrid</v>
      </c>
      <c r="I4354" t="s">
        <v>18</v>
      </c>
      <c r="J4354" t="str">
        <f t="shared" ref="J4354:J4417" si="273">IF(I4354="Entry","0-2 yrs",IF(I4354="Mid","3-6 yrs","7+ yrs"))</f>
        <v>7+ yrs</v>
      </c>
      <c r="K4354">
        <f t="shared" ca="1" si="271"/>
        <v>14</v>
      </c>
      <c r="L4354" t="s">
        <v>27</v>
      </c>
      <c r="M4354">
        <v>0</v>
      </c>
      <c r="N4354">
        <v>1</v>
      </c>
      <c r="O4354">
        <v>0</v>
      </c>
      <c r="P4354">
        <v>0</v>
      </c>
      <c r="Q4354">
        <v>0</v>
      </c>
      <c r="R4354">
        <f>SUM(M4354:N4354:O4354:P4354:Q4354)</f>
        <v>1</v>
      </c>
      <c r="S4354" s="1">
        <v>95367</v>
      </c>
      <c r="T4354" s="1" t="str">
        <f t="shared" ref="T4354:T4417" si="274">IF(S4354&lt;=70000,"Low",IF(S4354&lt;=120000,"Medium","High"))</f>
        <v>Medium</v>
      </c>
      <c r="U4354">
        <v>12</v>
      </c>
      <c r="V4354">
        <v>2025</v>
      </c>
      <c r="W4354" t="s">
        <v>34</v>
      </c>
      <c r="X4354">
        <v>1</v>
      </c>
    </row>
    <row r="4355" spans="1:24" x14ac:dyDescent="0.3">
      <c r="A4355">
        <v>4354</v>
      </c>
      <c r="B4355" t="s">
        <v>36</v>
      </c>
      <c r="C4355" t="str">
        <f>_xlfn.XLOOKUP(B4355,Lookup_table!B:B,Lookup_table!C:C)</f>
        <v>Data</v>
      </c>
      <c r="D4355" t="s">
        <v>34</v>
      </c>
      <c r="E4355" t="s">
        <v>40</v>
      </c>
      <c r="F4355" t="s">
        <v>43</v>
      </c>
      <c r="G4355" t="s">
        <v>30</v>
      </c>
      <c r="H4355" t="str">
        <f t="shared" si="272"/>
        <v>Onsite/Hybrid</v>
      </c>
      <c r="I4355" t="s">
        <v>26</v>
      </c>
      <c r="J4355" t="str">
        <f t="shared" si="273"/>
        <v>3-6 yrs</v>
      </c>
      <c r="K4355">
        <f t="shared" ref="K4355:K4418" ca="1" si="275">IF(J4355="0-2 yrs",RANDBETWEEN(0,2),IF(J4355="3-6 yrs", RANDBETWEEN(3,6),IF(J4355="7+ yrs", RANDBETWEEN(7,15)," ")))</f>
        <v>4</v>
      </c>
      <c r="L4355" t="s">
        <v>27</v>
      </c>
      <c r="M4355">
        <v>1</v>
      </c>
      <c r="N4355">
        <v>0</v>
      </c>
      <c r="O4355">
        <v>1</v>
      </c>
      <c r="P4355">
        <v>0</v>
      </c>
      <c r="Q4355">
        <v>1</v>
      </c>
      <c r="R4355">
        <f>SUM(M4355:N4355:O4355:P4355:Q4355)</f>
        <v>3</v>
      </c>
      <c r="S4355" s="1">
        <v>98735</v>
      </c>
      <c r="T4355" s="1" t="str">
        <f t="shared" si="274"/>
        <v>Medium</v>
      </c>
      <c r="U4355">
        <v>2</v>
      </c>
      <c r="V4355">
        <v>2020</v>
      </c>
      <c r="W4355" t="s">
        <v>20</v>
      </c>
      <c r="X4355">
        <v>5</v>
      </c>
    </row>
    <row r="4356" spans="1:24" x14ac:dyDescent="0.3">
      <c r="A4356">
        <v>4355</v>
      </c>
      <c r="B4356" t="s">
        <v>36</v>
      </c>
      <c r="C4356" t="str">
        <f>_xlfn.XLOOKUP(B4356,Lookup_table!B:B,Lookup_table!C:C)</f>
        <v>Data</v>
      </c>
      <c r="D4356" t="s">
        <v>14</v>
      </c>
      <c r="E4356" t="s">
        <v>23</v>
      </c>
      <c r="F4356" t="s">
        <v>51</v>
      </c>
      <c r="G4356" t="s">
        <v>30</v>
      </c>
      <c r="H4356" t="str">
        <f t="shared" si="272"/>
        <v>Onsite/Hybrid</v>
      </c>
      <c r="I4356" t="s">
        <v>35</v>
      </c>
      <c r="J4356" t="str">
        <f t="shared" si="273"/>
        <v>0-2 yrs</v>
      </c>
      <c r="K4356">
        <f t="shared" ca="1" si="275"/>
        <v>2</v>
      </c>
      <c r="L4356" t="s">
        <v>39</v>
      </c>
      <c r="M4356">
        <v>1</v>
      </c>
      <c r="N4356">
        <v>0</v>
      </c>
      <c r="O4356">
        <v>0</v>
      </c>
      <c r="P4356">
        <v>0</v>
      </c>
      <c r="Q4356">
        <v>1</v>
      </c>
      <c r="R4356">
        <f>SUM(M4356:N4356:O4356:P4356:Q4356)</f>
        <v>2</v>
      </c>
      <c r="S4356" s="1">
        <v>57641</v>
      </c>
      <c r="T4356" s="1" t="str">
        <f t="shared" si="274"/>
        <v>Low</v>
      </c>
      <c r="U4356">
        <v>9</v>
      </c>
      <c r="V4356">
        <v>2021</v>
      </c>
      <c r="W4356" t="s">
        <v>34</v>
      </c>
      <c r="X4356">
        <v>3</v>
      </c>
    </row>
    <row r="4357" spans="1:24" x14ac:dyDescent="0.3">
      <c r="A4357">
        <v>4356</v>
      </c>
      <c r="B4357" t="s">
        <v>36</v>
      </c>
      <c r="C4357" t="str">
        <f>_xlfn.XLOOKUP(B4357,Lookup_table!B:B,Lookup_table!C:C)</f>
        <v>Data</v>
      </c>
      <c r="D4357" t="s">
        <v>37</v>
      </c>
      <c r="E4357" t="s">
        <v>23</v>
      </c>
      <c r="F4357" t="s">
        <v>51</v>
      </c>
      <c r="G4357" t="s">
        <v>30</v>
      </c>
      <c r="H4357" t="str">
        <f t="shared" si="272"/>
        <v>Onsite/Hybrid</v>
      </c>
      <c r="I4357" t="s">
        <v>18</v>
      </c>
      <c r="J4357" t="str">
        <f t="shared" si="273"/>
        <v>7+ yrs</v>
      </c>
      <c r="K4357">
        <f t="shared" ca="1" si="275"/>
        <v>14</v>
      </c>
      <c r="L4357" t="s">
        <v>39</v>
      </c>
      <c r="M4357">
        <v>0</v>
      </c>
      <c r="N4357">
        <v>1</v>
      </c>
      <c r="O4357">
        <v>1</v>
      </c>
      <c r="P4357">
        <v>1</v>
      </c>
      <c r="Q4357">
        <v>1</v>
      </c>
      <c r="R4357">
        <f>SUM(M4357:N4357:O4357:P4357:Q4357)</f>
        <v>4</v>
      </c>
      <c r="S4357" s="1">
        <v>135081</v>
      </c>
      <c r="T4357" s="1" t="str">
        <f t="shared" si="274"/>
        <v>High</v>
      </c>
      <c r="U4357">
        <v>6</v>
      </c>
      <c r="V4357">
        <v>2025</v>
      </c>
      <c r="W4357" t="s">
        <v>28</v>
      </c>
      <c r="X4357">
        <v>5</v>
      </c>
    </row>
    <row r="4358" spans="1:24" x14ac:dyDescent="0.3">
      <c r="A4358">
        <v>4357</v>
      </c>
      <c r="B4358" t="s">
        <v>50</v>
      </c>
      <c r="C4358" t="str">
        <f>_xlfn.XLOOKUP(B4358,Lookup_table!B:B,Lookup_table!C:C)</f>
        <v>AI</v>
      </c>
      <c r="D4358" t="s">
        <v>14</v>
      </c>
      <c r="E4358" t="s">
        <v>40</v>
      </c>
      <c r="F4358" t="s">
        <v>24</v>
      </c>
      <c r="G4358" t="s">
        <v>17</v>
      </c>
      <c r="H4358" t="str">
        <f t="shared" si="272"/>
        <v>Remote</v>
      </c>
      <c r="I4358" t="s">
        <v>18</v>
      </c>
      <c r="J4358" t="str">
        <f t="shared" si="273"/>
        <v>7+ yrs</v>
      </c>
      <c r="K4358">
        <f t="shared" ca="1" si="275"/>
        <v>9</v>
      </c>
      <c r="L4358" t="s">
        <v>19</v>
      </c>
      <c r="M4358">
        <v>1</v>
      </c>
      <c r="N4358">
        <v>0</v>
      </c>
      <c r="O4358">
        <v>1</v>
      </c>
      <c r="P4358">
        <v>0</v>
      </c>
      <c r="Q4358">
        <v>0</v>
      </c>
      <c r="R4358">
        <f>SUM(M4358:N4358:O4358:P4358:Q4358)</f>
        <v>2</v>
      </c>
      <c r="S4358" s="1">
        <v>158860</v>
      </c>
      <c r="T4358" s="1" t="str">
        <f t="shared" si="274"/>
        <v>High</v>
      </c>
      <c r="U4358">
        <v>9</v>
      </c>
      <c r="V4358">
        <v>2026</v>
      </c>
      <c r="W4358" t="s">
        <v>34</v>
      </c>
      <c r="X4358">
        <v>4</v>
      </c>
    </row>
    <row r="4359" spans="1:24" x14ac:dyDescent="0.3">
      <c r="A4359">
        <v>4358</v>
      </c>
      <c r="B4359" t="s">
        <v>41</v>
      </c>
      <c r="C4359" t="str">
        <f>_xlfn.XLOOKUP(B4359,Lookup_table!B:B,Lookup_table!C:C)</f>
        <v>Data</v>
      </c>
      <c r="D4359" t="s">
        <v>22</v>
      </c>
      <c r="E4359" t="s">
        <v>23</v>
      </c>
      <c r="F4359" t="s">
        <v>43</v>
      </c>
      <c r="G4359" t="s">
        <v>30</v>
      </c>
      <c r="H4359" t="str">
        <f t="shared" si="272"/>
        <v>Onsite/Hybrid</v>
      </c>
      <c r="I4359" t="s">
        <v>26</v>
      </c>
      <c r="J4359" t="str">
        <f t="shared" si="273"/>
        <v>3-6 yrs</v>
      </c>
      <c r="K4359">
        <f t="shared" ca="1" si="275"/>
        <v>4</v>
      </c>
      <c r="L4359" t="s">
        <v>19</v>
      </c>
      <c r="M4359">
        <v>0</v>
      </c>
      <c r="N4359">
        <v>0</v>
      </c>
      <c r="O4359">
        <v>1</v>
      </c>
      <c r="P4359">
        <v>1</v>
      </c>
      <c r="Q4359">
        <v>1</v>
      </c>
      <c r="R4359">
        <f>SUM(M4359:N4359:O4359:P4359:Q4359)</f>
        <v>3</v>
      </c>
      <c r="S4359" s="1">
        <v>136489</v>
      </c>
      <c r="T4359" s="1" t="str">
        <f t="shared" si="274"/>
        <v>High</v>
      </c>
      <c r="U4359">
        <v>9</v>
      </c>
      <c r="V4359">
        <v>2025</v>
      </c>
      <c r="W4359" t="s">
        <v>28</v>
      </c>
      <c r="X4359">
        <v>8</v>
      </c>
    </row>
    <row r="4360" spans="1:24" x14ac:dyDescent="0.3">
      <c r="A4360">
        <v>4359</v>
      </c>
      <c r="B4360" t="s">
        <v>41</v>
      </c>
      <c r="C4360" t="str">
        <f>_xlfn.XLOOKUP(B4360,Lookup_table!B:B,Lookup_table!C:C)</f>
        <v>Data</v>
      </c>
      <c r="D4360" t="s">
        <v>22</v>
      </c>
      <c r="E4360" t="s">
        <v>42</v>
      </c>
      <c r="F4360" t="s">
        <v>43</v>
      </c>
      <c r="G4360" t="s">
        <v>17</v>
      </c>
      <c r="H4360" t="str">
        <f t="shared" si="272"/>
        <v>Remote</v>
      </c>
      <c r="I4360" t="s">
        <v>35</v>
      </c>
      <c r="J4360" t="str">
        <f t="shared" si="273"/>
        <v>0-2 yrs</v>
      </c>
      <c r="K4360">
        <f t="shared" ca="1" si="275"/>
        <v>0</v>
      </c>
      <c r="L4360" t="s">
        <v>19</v>
      </c>
      <c r="M4360">
        <v>1</v>
      </c>
      <c r="N4360">
        <v>0</v>
      </c>
      <c r="O4360">
        <v>0</v>
      </c>
      <c r="P4360">
        <v>1</v>
      </c>
      <c r="Q4360">
        <v>0</v>
      </c>
      <c r="R4360">
        <f>SUM(M4360:N4360:O4360:P4360:Q4360)</f>
        <v>2</v>
      </c>
      <c r="S4360" s="1">
        <v>85993</v>
      </c>
      <c r="T4360" s="1" t="str">
        <f t="shared" si="274"/>
        <v>Medium</v>
      </c>
      <c r="U4360">
        <v>8</v>
      </c>
      <c r="V4360">
        <v>2020</v>
      </c>
      <c r="W4360" t="s">
        <v>28</v>
      </c>
      <c r="X4360">
        <v>9</v>
      </c>
    </row>
    <row r="4361" spans="1:24" x14ac:dyDescent="0.3">
      <c r="A4361">
        <v>4360</v>
      </c>
      <c r="B4361" t="s">
        <v>33</v>
      </c>
      <c r="C4361" t="str">
        <f>_xlfn.XLOOKUP(B4361,Lookup_table!B:B,Lookup_table!C:C)</f>
        <v>Data</v>
      </c>
      <c r="D4361" t="s">
        <v>14</v>
      </c>
      <c r="E4361" t="s">
        <v>15</v>
      </c>
      <c r="F4361" t="s">
        <v>43</v>
      </c>
      <c r="G4361" t="s">
        <v>25</v>
      </c>
      <c r="H4361" t="str">
        <f t="shared" si="272"/>
        <v>Onsite/Hybrid</v>
      </c>
      <c r="I4361" t="s">
        <v>18</v>
      </c>
      <c r="J4361" t="str">
        <f t="shared" si="273"/>
        <v>7+ yrs</v>
      </c>
      <c r="K4361">
        <f t="shared" ca="1" si="275"/>
        <v>8</v>
      </c>
      <c r="L4361" t="s">
        <v>39</v>
      </c>
      <c r="M4361">
        <v>1</v>
      </c>
      <c r="N4361">
        <v>1</v>
      </c>
      <c r="O4361">
        <v>1</v>
      </c>
      <c r="P4361">
        <v>1</v>
      </c>
      <c r="Q4361">
        <v>1</v>
      </c>
      <c r="R4361">
        <f>SUM(M4361:N4361:O4361:P4361:Q4361)</f>
        <v>5</v>
      </c>
      <c r="S4361" s="1">
        <v>136941</v>
      </c>
      <c r="T4361" s="1" t="str">
        <f t="shared" si="274"/>
        <v>High</v>
      </c>
      <c r="U4361">
        <v>4</v>
      </c>
      <c r="V4361">
        <v>2023</v>
      </c>
      <c r="W4361" t="s">
        <v>28</v>
      </c>
      <c r="X4361">
        <v>4</v>
      </c>
    </row>
    <row r="4362" spans="1:24" x14ac:dyDescent="0.3">
      <c r="A4362">
        <v>4361</v>
      </c>
      <c r="B4362" t="s">
        <v>21</v>
      </c>
      <c r="C4362" t="str">
        <f>_xlfn.XLOOKUP(B4362,Lookup_table!B:B,Lookup_table!C:C)</f>
        <v>AI</v>
      </c>
      <c r="D4362" t="s">
        <v>34</v>
      </c>
      <c r="E4362" t="s">
        <v>38</v>
      </c>
      <c r="F4362" t="s">
        <v>52</v>
      </c>
      <c r="G4362" t="s">
        <v>30</v>
      </c>
      <c r="H4362" t="str">
        <f t="shared" si="272"/>
        <v>Onsite/Hybrid</v>
      </c>
      <c r="I4362" t="s">
        <v>18</v>
      </c>
      <c r="J4362" t="str">
        <f t="shared" si="273"/>
        <v>7+ yrs</v>
      </c>
      <c r="K4362">
        <f t="shared" ca="1" si="275"/>
        <v>10</v>
      </c>
      <c r="L4362" t="s">
        <v>19</v>
      </c>
      <c r="M4362">
        <v>1</v>
      </c>
      <c r="N4362">
        <v>0</v>
      </c>
      <c r="O4362">
        <v>0</v>
      </c>
      <c r="P4362">
        <v>0</v>
      </c>
      <c r="Q4362">
        <v>1</v>
      </c>
      <c r="R4362">
        <f>SUM(M4362:N4362:O4362:P4362:Q4362)</f>
        <v>2</v>
      </c>
      <c r="S4362" s="1">
        <v>148838</v>
      </c>
      <c r="T4362" s="1" t="str">
        <f t="shared" si="274"/>
        <v>High</v>
      </c>
      <c r="U4362">
        <v>4</v>
      </c>
      <c r="V4362">
        <v>2023</v>
      </c>
      <c r="W4362" t="s">
        <v>28</v>
      </c>
      <c r="X4362">
        <v>9</v>
      </c>
    </row>
    <row r="4363" spans="1:24" x14ac:dyDescent="0.3">
      <c r="A4363">
        <v>4362</v>
      </c>
      <c r="B4363" t="s">
        <v>36</v>
      </c>
      <c r="C4363" t="str">
        <f>_xlfn.XLOOKUP(B4363,Lookup_table!B:B,Lookup_table!C:C)</f>
        <v>Data</v>
      </c>
      <c r="D4363" t="s">
        <v>22</v>
      </c>
      <c r="E4363" t="s">
        <v>40</v>
      </c>
      <c r="F4363" t="s">
        <v>51</v>
      </c>
      <c r="G4363" t="s">
        <v>30</v>
      </c>
      <c r="H4363" t="str">
        <f t="shared" si="272"/>
        <v>Onsite/Hybrid</v>
      </c>
      <c r="I4363" t="s">
        <v>26</v>
      </c>
      <c r="J4363" t="str">
        <f t="shared" si="273"/>
        <v>3-6 yrs</v>
      </c>
      <c r="K4363">
        <f t="shared" ca="1" si="275"/>
        <v>5</v>
      </c>
      <c r="L4363" t="s">
        <v>27</v>
      </c>
      <c r="M4363">
        <v>0</v>
      </c>
      <c r="N4363">
        <v>0</v>
      </c>
      <c r="O4363">
        <v>1</v>
      </c>
      <c r="P4363">
        <v>0</v>
      </c>
      <c r="Q4363">
        <v>1</v>
      </c>
      <c r="R4363">
        <f>SUM(M4363:N4363:O4363:P4363:Q4363)</f>
        <v>2</v>
      </c>
      <c r="S4363" s="1">
        <v>124402</v>
      </c>
      <c r="T4363" s="1" t="str">
        <f t="shared" si="274"/>
        <v>High</v>
      </c>
      <c r="U4363">
        <v>12</v>
      </c>
      <c r="V4363">
        <v>2020</v>
      </c>
      <c r="W4363" t="s">
        <v>34</v>
      </c>
      <c r="X4363">
        <v>1</v>
      </c>
    </row>
    <row r="4364" spans="1:24" x14ac:dyDescent="0.3">
      <c r="A4364">
        <v>4363</v>
      </c>
      <c r="B4364" t="s">
        <v>36</v>
      </c>
      <c r="C4364" t="str">
        <f>_xlfn.XLOOKUP(B4364,Lookup_table!B:B,Lookup_table!C:C)</f>
        <v>Data</v>
      </c>
      <c r="D4364" t="s">
        <v>22</v>
      </c>
      <c r="E4364" t="s">
        <v>15</v>
      </c>
      <c r="F4364" t="s">
        <v>16</v>
      </c>
      <c r="G4364" t="s">
        <v>17</v>
      </c>
      <c r="H4364" t="str">
        <f t="shared" si="272"/>
        <v>Remote</v>
      </c>
      <c r="I4364" t="s">
        <v>18</v>
      </c>
      <c r="J4364" t="str">
        <f t="shared" si="273"/>
        <v>7+ yrs</v>
      </c>
      <c r="K4364">
        <f t="shared" ca="1" si="275"/>
        <v>15</v>
      </c>
      <c r="L4364" t="s">
        <v>27</v>
      </c>
      <c r="M4364">
        <v>0</v>
      </c>
      <c r="N4364">
        <v>1</v>
      </c>
      <c r="O4364">
        <v>0</v>
      </c>
      <c r="P4364">
        <v>1</v>
      </c>
      <c r="Q4364">
        <v>1</v>
      </c>
      <c r="R4364">
        <f>SUM(M4364:N4364:O4364:P4364:Q4364)</f>
        <v>3</v>
      </c>
      <c r="S4364" s="1">
        <v>148689</v>
      </c>
      <c r="T4364" s="1" t="str">
        <f t="shared" si="274"/>
        <v>High</v>
      </c>
      <c r="U4364">
        <v>5</v>
      </c>
      <c r="V4364">
        <v>2022</v>
      </c>
      <c r="W4364" t="s">
        <v>20</v>
      </c>
      <c r="X4364">
        <v>4</v>
      </c>
    </row>
    <row r="4365" spans="1:24" x14ac:dyDescent="0.3">
      <c r="A4365">
        <v>4364</v>
      </c>
      <c r="B4365" t="s">
        <v>36</v>
      </c>
      <c r="C4365" t="str">
        <f>_xlfn.XLOOKUP(B4365,Lookup_table!B:B,Lookup_table!C:C)</f>
        <v>Data</v>
      </c>
      <c r="D4365" t="s">
        <v>22</v>
      </c>
      <c r="E4365" t="s">
        <v>23</v>
      </c>
      <c r="F4365" t="s">
        <v>51</v>
      </c>
      <c r="G4365" t="s">
        <v>17</v>
      </c>
      <c r="H4365" t="str">
        <f t="shared" si="272"/>
        <v>Remote</v>
      </c>
      <c r="I4365" t="s">
        <v>35</v>
      </c>
      <c r="J4365" t="str">
        <f t="shared" si="273"/>
        <v>0-2 yrs</v>
      </c>
      <c r="K4365">
        <f t="shared" ca="1" si="275"/>
        <v>2</v>
      </c>
      <c r="L4365" t="s">
        <v>39</v>
      </c>
      <c r="M4365">
        <v>1</v>
      </c>
      <c r="N4365">
        <v>1</v>
      </c>
      <c r="O4365">
        <v>1</v>
      </c>
      <c r="P4365">
        <v>0</v>
      </c>
      <c r="Q4365">
        <v>1</v>
      </c>
      <c r="R4365">
        <f>SUM(M4365:N4365:O4365:P4365:Q4365)</f>
        <v>4</v>
      </c>
      <c r="S4365" s="1">
        <v>95342</v>
      </c>
      <c r="T4365" s="1" t="str">
        <f t="shared" si="274"/>
        <v>Medium</v>
      </c>
      <c r="U4365">
        <v>3</v>
      </c>
      <c r="V4365">
        <v>2022</v>
      </c>
      <c r="W4365" t="s">
        <v>34</v>
      </c>
      <c r="X4365">
        <v>6</v>
      </c>
    </row>
    <row r="4366" spans="1:24" x14ac:dyDescent="0.3">
      <c r="A4366">
        <v>4365</v>
      </c>
      <c r="B4366" t="s">
        <v>21</v>
      </c>
      <c r="C4366" t="str">
        <f>_xlfn.XLOOKUP(B4366,Lookup_table!B:B,Lookup_table!C:C)</f>
        <v>AI</v>
      </c>
      <c r="D4366" t="s">
        <v>34</v>
      </c>
      <c r="E4366" t="s">
        <v>42</v>
      </c>
      <c r="F4366" t="s">
        <v>43</v>
      </c>
      <c r="G4366" t="s">
        <v>17</v>
      </c>
      <c r="H4366" t="str">
        <f t="shared" si="272"/>
        <v>Remote</v>
      </c>
      <c r="I4366" t="s">
        <v>26</v>
      </c>
      <c r="J4366" t="str">
        <f t="shared" si="273"/>
        <v>3-6 yrs</v>
      </c>
      <c r="K4366">
        <f t="shared" ca="1" si="275"/>
        <v>5</v>
      </c>
      <c r="L4366" t="s">
        <v>27</v>
      </c>
      <c r="M4366">
        <v>0</v>
      </c>
      <c r="N4366">
        <v>0</v>
      </c>
      <c r="O4366">
        <v>1</v>
      </c>
      <c r="P4366">
        <v>1</v>
      </c>
      <c r="Q4366">
        <v>1</v>
      </c>
      <c r="R4366">
        <f>SUM(M4366:N4366:O4366:P4366:Q4366)</f>
        <v>3</v>
      </c>
      <c r="S4366" s="1">
        <v>159741</v>
      </c>
      <c r="T4366" s="1" t="str">
        <f t="shared" si="274"/>
        <v>High</v>
      </c>
      <c r="U4366">
        <v>7</v>
      </c>
      <c r="V4366">
        <v>2022</v>
      </c>
      <c r="W4366" t="s">
        <v>28</v>
      </c>
      <c r="X4366">
        <v>2</v>
      </c>
    </row>
    <row r="4367" spans="1:24" x14ac:dyDescent="0.3">
      <c r="A4367">
        <v>4366</v>
      </c>
      <c r="B4367" t="s">
        <v>31</v>
      </c>
      <c r="C4367" t="str">
        <f>_xlfn.XLOOKUP(B4367,Lookup_table!B:B,Lookup_table!C:C)</f>
        <v>Business</v>
      </c>
      <c r="D4367" t="s">
        <v>37</v>
      </c>
      <c r="E4367" t="s">
        <v>23</v>
      </c>
      <c r="F4367" t="s">
        <v>52</v>
      </c>
      <c r="G4367" t="s">
        <v>25</v>
      </c>
      <c r="H4367" t="str">
        <f t="shared" si="272"/>
        <v>Onsite/Hybrid</v>
      </c>
      <c r="I4367" t="s">
        <v>35</v>
      </c>
      <c r="J4367" t="str">
        <f t="shared" si="273"/>
        <v>0-2 yrs</v>
      </c>
      <c r="K4367">
        <f t="shared" ca="1" si="275"/>
        <v>0</v>
      </c>
      <c r="L4367" t="s">
        <v>27</v>
      </c>
      <c r="M4367">
        <v>0</v>
      </c>
      <c r="N4367">
        <v>0</v>
      </c>
      <c r="O4367">
        <v>0</v>
      </c>
      <c r="P4367">
        <v>0</v>
      </c>
      <c r="Q4367">
        <v>0</v>
      </c>
      <c r="R4367">
        <f>SUM(M4367:N4367:O4367:P4367:Q4367)</f>
        <v>0</v>
      </c>
      <c r="S4367" s="1">
        <v>48562</v>
      </c>
      <c r="T4367" s="1" t="str">
        <f t="shared" si="274"/>
        <v>Low</v>
      </c>
      <c r="U4367">
        <v>6</v>
      </c>
      <c r="V4367">
        <v>2021</v>
      </c>
      <c r="W4367" t="s">
        <v>20</v>
      </c>
      <c r="X4367">
        <v>3</v>
      </c>
    </row>
    <row r="4368" spans="1:24" x14ac:dyDescent="0.3">
      <c r="A4368">
        <v>4367</v>
      </c>
      <c r="B4368" t="s">
        <v>21</v>
      </c>
      <c r="C4368" t="str">
        <f>_xlfn.XLOOKUP(B4368,Lookup_table!B:B,Lookup_table!C:C)</f>
        <v>AI</v>
      </c>
      <c r="D4368" t="s">
        <v>22</v>
      </c>
      <c r="E4368" t="s">
        <v>42</v>
      </c>
      <c r="F4368" t="s">
        <v>52</v>
      </c>
      <c r="G4368" t="s">
        <v>25</v>
      </c>
      <c r="H4368" t="str">
        <f t="shared" si="272"/>
        <v>Onsite/Hybrid</v>
      </c>
      <c r="I4368" t="s">
        <v>26</v>
      </c>
      <c r="J4368" t="str">
        <f t="shared" si="273"/>
        <v>3-6 yrs</v>
      </c>
      <c r="K4368">
        <f t="shared" ca="1" si="275"/>
        <v>3</v>
      </c>
      <c r="L4368" t="s">
        <v>19</v>
      </c>
      <c r="M4368">
        <v>1</v>
      </c>
      <c r="N4368">
        <v>0</v>
      </c>
      <c r="O4368">
        <v>0</v>
      </c>
      <c r="P4368">
        <v>1</v>
      </c>
      <c r="Q4368">
        <v>1</v>
      </c>
      <c r="R4368">
        <f>SUM(M4368:N4368:O4368:P4368:Q4368)</f>
        <v>3</v>
      </c>
      <c r="S4368" s="1">
        <v>156892</v>
      </c>
      <c r="T4368" s="1" t="str">
        <f t="shared" si="274"/>
        <v>High</v>
      </c>
      <c r="U4368">
        <v>10</v>
      </c>
      <c r="V4368">
        <v>2020</v>
      </c>
      <c r="W4368" t="s">
        <v>34</v>
      </c>
      <c r="X4368">
        <v>3</v>
      </c>
    </row>
    <row r="4369" spans="1:24" x14ac:dyDescent="0.3">
      <c r="A4369">
        <v>4368</v>
      </c>
      <c r="B4369" t="s">
        <v>33</v>
      </c>
      <c r="C4369" t="str">
        <f>_xlfn.XLOOKUP(B4369,Lookup_table!B:B,Lookup_table!C:C)</f>
        <v>Data</v>
      </c>
      <c r="D4369" t="s">
        <v>34</v>
      </c>
      <c r="E4369" t="s">
        <v>23</v>
      </c>
      <c r="F4369" t="s">
        <v>24</v>
      </c>
      <c r="G4369" t="s">
        <v>17</v>
      </c>
      <c r="H4369" t="str">
        <f t="shared" si="272"/>
        <v>Remote</v>
      </c>
      <c r="I4369" t="s">
        <v>18</v>
      </c>
      <c r="J4369" t="str">
        <f t="shared" si="273"/>
        <v>7+ yrs</v>
      </c>
      <c r="K4369">
        <f t="shared" ca="1" si="275"/>
        <v>9</v>
      </c>
      <c r="L4369" t="s">
        <v>39</v>
      </c>
      <c r="M4369">
        <v>0</v>
      </c>
      <c r="N4369">
        <v>0</v>
      </c>
      <c r="O4369">
        <v>1</v>
      </c>
      <c r="P4369">
        <v>1</v>
      </c>
      <c r="Q4369">
        <v>0</v>
      </c>
      <c r="R4369">
        <f>SUM(M4369:N4369:O4369:P4369:Q4369)</f>
        <v>2</v>
      </c>
      <c r="S4369" s="1">
        <v>134891</v>
      </c>
      <c r="T4369" s="1" t="str">
        <f t="shared" si="274"/>
        <v>High</v>
      </c>
      <c r="U4369">
        <v>7</v>
      </c>
      <c r="V4369">
        <v>2026</v>
      </c>
      <c r="W4369" t="s">
        <v>28</v>
      </c>
      <c r="X4369">
        <v>2</v>
      </c>
    </row>
    <row r="4370" spans="1:24" x14ac:dyDescent="0.3">
      <c r="A4370">
        <v>4369</v>
      </c>
      <c r="B4370" t="s">
        <v>31</v>
      </c>
      <c r="C4370" t="str">
        <f>_xlfn.XLOOKUP(B4370,Lookup_table!B:B,Lookup_table!C:C)</f>
        <v>Business</v>
      </c>
      <c r="D4370" t="s">
        <v>14</v>
      </c>
      <c r="E4370" t="s">
        <v>38</v>
      </c>
      <c r="F4370" t="s">
        <v>24</v>
      </c>
      <c r="G4370" t="s">
        <v>17</v>
      </c>
      <c r="H4370" t="str">
        <f t="shared" si="272"/>
        <v>Remote</v>
      </c>
      <c r="I4370" t="s">
        <v>26</v>
      </c>
      <c r="J4370" t="str">
        <f t="shared" si="273"/>
        <v>3-6 yrs</v>
      </c>
      <c r="K4370">
        <f t="shared" ca="1" si="275"/>
        <v>5</v>
      </c>
      <c r="L4370" t="s">
        <v>27</v>
      </c>
      <c r="M4370">
        <v>1</v>
      </c>
      <c r="N4370">
        <v>0</v>
      </c>
      <c r="O4370">
        <v>0</v>
      </c>
      <c r="P4370">
        <v>1</v>
      </c>
      <c r="Q4370">
        <v>0</v>
      </c>
      <c r="R4370">
        <f>SUM(M4370:N4370:O4370:P4370:Q4370)</f>
        <v>2</v>
      </c>
      <c r="S4370" s="1">
        <v>93129</v>
      </c>
      <c r="T4370" s="1" t="str">
        <f t="shared" si="274"/>
        <v>Medium</v>
      </c>
      <c r="U4370">
        <v>3</v>
      </c>
      <c r="V4370">
        <v>2022</v>
      </c>
      <c r="W4370" t="s">
        <v>34</v>
      </c>
      <c r="X4370">
        <v>2</v>
      </c>
    </row>
    <row r="4371" spans="1:24" x14ac:dyDescent="0.3">
      <c r="A4371">
        <v>4370</v>
      </c>
      <c r="B4371" t="s">
        <v>50</v>
      </c>
      <c r="C4371" t="str">
        <f>_xlfn.XLOOKUP(B4371,Lookup_table!B:B,Lookup_table!C:C)</f>
        <v>AI</v>
      </c>
      <c r="D4371" t="s">
        <v>37</v>
      </c>
      <c r="E4371" t="s">
        <v>40</v>
      </c>
      <c r="F4371" t="s">
        <v>52</v>
      </c>
      <c r="G4371" t="s">
        <v>25</v>
      </c>
      <c r="H4371" t="str">
        <f t="shared" si="272"/>
        <v>Onsite/Hybrid</v>
      </c>
      <c r="I4371" t="s">
        <v>18</v>
      </c>
      <c r="J4371" t="str">
        <f t="shared" si="273"/>
        <v>7+ yrs</v>
      </c>
      <c r="K4371">
        <f t="shared" ca="1" si="275"/>
        <v>13</v>
      </c>
      <c r="L4371" t="s">
        <v>27</v>
      </c>
      <c r="M4371">
        <v>0</v>
      </c>
      <c r="N4371">
        <v>1</v>
      </c>
      <c r="O4371">
        <v>0</v>
      </c>
      <c r="P4371">
        <v>0</v>
      </c>
      <c r="Q4371">
        <v>0</v>
      </c>
      <c r="R4371">
        <f>SUM(M4371:N4371:O4371:P4371:Q4371)</f>
        <v>1</v>
      </c>
      <c r="S4371" s="1">
        <v>135640</v>
      </c>
      <c r="T4371" s="1" t="str">
        <f t="shared" si="274"/>
        <v>High</v>
      </c>
      <c r="U4371">
        <v>5</v>
      </c>
      <c r="V4371">
        <v>2022</v>
      </c>
      <c r="W4371" t="s">
        <v>34</v>
      </c>
      <c r="X4371">
        <v>3</v>
      </c>
    </row>
    <row r="4372" spans="1:24" x14ac:dyDescent="0.3">
      <c r="A4372">
        <v>4371</v>
      </c>
      <c r="B4372" t="s">
        <v>21</v>
      </c>
      <c r="C4372" t="str">
        <f>_xlfn.XLOOKUP(B4372,Lookup_table!B:B,Lookup_table!C:C)</f>
        <v>AI</v>
      </c>
      <c r="D4372" t="s">
        <v>14</v>
      </c>
      <c r="E4372" t="s">
        <v>40</v>
      </c>
      <c r="F4372" t="s">
        <v>51</v>
      </c>
      <c r="G4372" t="s">
        <v>17</v>
      </c>
      <c r="H4372" t="str">
        <f t="shared" si="272"/>
        <v>Remote</v>
      </c>
      <c r="I4372" t="s">
        <v>26</v>
      </c>
      <c r="J4372" t="str">
        <f t="shared" si="273"/>
        <v>3-6 yrs</v>
      </c>
      <c r="K4372">
        <f t="shared" ca="1" si="275"/>
        <v>3</v>
      </c>
      <c r="L4372" t="s">
        <v>39</v>
      </c>
      <c r="M4372">
        <v>1</v>
      </c>
      <c r="N4372">
        <v>1</v>
      </c>
      <c r="O4372">
        <v>1</v>
      </c>
      <c r="P4372">
        <v>0</v>
      </c>
      <c r="Q4372">
        <v>1</v>
      </c>
      <c r="R4372">
        <f>SUM(M4372:N4372:O4372:P4372:Q4372)</f>
        <v>4</v>
      </c>
      <c r="S4372" s="1">
        <v>138244</v>
      </c>
      <c r="T4372" s="1" t="str">
        <f t="shared" si="274"/>
        <v>High</v>
      </c>
      <c r="U4372">
        <v>8</v>
      </c>
      <c r="V4372">
        <v>2026</v>
      </c>
      <c r="W4372" t="s">
        <v>28</v>
      </c>
      <c r="X4372">
        <v>8</v>
      </c>
    </row>
    <row r="4373" spans="1:24" x14ac:dyDescent="0.3">
      <c r="A4373">
        <v>4372</v>
      </c>
      <c r="B4373" t="s">
        <v>41</v>
      </c>
      <c r="C4373" t="str">
        <f>_xlfn.XLOOKUP(B4373,Lookup_table!B:B,Lookup_table!C:C)</f>
        <v>Data</v>
      </c>
      <c r="D4373" t="s">
        <v>34</v>
      </c>
      <c r="E4373" t="s">
        <v>40</v>
      </c>
      <c r="F4373" t="s">
        <v>51</v>
      </c>
      <c r="G4373" t="s">
        <v>25</v>
      </c>
      <c r="H4373" t="str">
        <f t="shared" si="272"/>
        <v>Onsite/Hybrid</v>
      </c>
      <c r="I4373" t="s">
        <v>35</v>
      </c>
      <c r="J4373" t="str">
        <f t="shared" si="273"/>
        <v>0-2 yrs</v>
      </c>
      <c r="K4373">
        <f t="shared" ca="1" si="275"/>
        <v>2</v>
      </c>
      <c r="L4373" t="s">
        <v>19</v>
      </c>
      <c r="M4373">
        <v>0</v>
      </c>
      <c r="N4373">
        <v>1</v>
      </c>
      <c r="O4373">
        <v>1</v>
      </c>
      <c r="P4373">
        <v>0</v>
      </c>
      <c r="Q4373">
        <v>1</v>
      </c>
      <c r="R4373">
        <f>SUM(M4373:N4373:O4373:P4373:Q4373)</f>
        <v>3</v>
      </c>
      <c r="S4373" s="1">
        <v>76555</v>
      </c>
      <c r="T4373" s="1" t="str">
        <f t="shared" si="274"/>
        <v>Medium</v>
      </c>
      <c r="U4373">
        <v>5</v>
      </c>
      <c r="V4373">
        <v>2022</v>
      </c>
      <c r="W4373" t="s">
        <v>34</v>
      </c>
      <c r="X4373">
        <v>4</v>
      </c>
    </row>
    <row r="4374" spans="1:24" x14ac:dyDescent="0.3">
      <c r="A4374">
        <v>4373</v>
      </c>
      <c r="B4374" t="s">
        <v>50</v>
      </c>
      <c r="C4374" t="str">
        <f>_xlfn.XLOOKUP(B4374,Lookup_table!B:B,Lookup_table!C:C)</f>
        <v>AI</v>
      </c>
      <c r="D4374" t="s">
        <v>37</v>
      </c>
      <c r="E4374" t="s">
        <v>42</v>
      </c>
      <c r="F4374" t="s">
        <v>16</v>
      </c>
      <c r="G4374" t="s">
        <v>17</v>
      </c>
      <c r="H4374" t="str">
        <f t="shared" si="272"/>
        <v>Remote</v>
      </c>
      <c r="I4374" t="s">
        <v>35</v>
      </c>
      <c r="J4374" t="str">
        <f t="shared" si="273"/>
        <v>0-2 yrs</v>
      </c>
      <c r="K4374">
        <f t="shared" ca="1" si="275"/>
        <v>2</v>
      </c>
      <c r="L4374" t="s">
        <v>39</v>
      </c>
      <c r="M4374">
        <v>0</v>
      </c>
      <c r="N4374">
        <v>1</v>
      </c>
      <c r="O4374">
        <v>0</v>
      </c>
      <c r="P4374">
        <v>1</v>
      </c>
      <c r="Q4374">
        <v>0</v>
      </c>
      <c r="R4374">
        <f>SUM(M4374:N4374:O4374:P4374:Q4374)</f>
        <v>2</v>
      </c>
      <c r="S4374" s="1">
        <v>100335</v>
      </c>
      <c r="T4374" s="1" t="str">
        <f t="shared" si="274"/>
        <v>Medium</v>
      </c>
      <c r="U4374">
        <v>7</v>
      </c>
      <c r="V4374">
        <v>2023</v>
      </c>
      <c r="W4374" t="s">
        <v>34</v>
      </c>
      <c r="X4374">
        <v>1</v>
      </c>
    </row>
    <row r="4375" spans="1:24" x14ac:dyDescent="0.3">
      <c r="A4375">
        <v>4374</v>
      </c>
      <c r="B4375" t="s">
        <v>31</v>
      </c>
      <c r="C4375" t="str">
        <f>_xlfn.XLOOKUP(B4375,Lookup_table!B:B,Lookup_table!C:C)</f>
        <v>Business</v>
      </c>
      <c r="D4375" t="s">
        <v>22</v>
      </c>
      <c r="E4375" t="s">
        <v>38</v>
      </c>
      <c r="F4375" t="s">
        <v>29</v>
      </c>
      <c r="G4375" t="s">
        <v>30</v>
      </c>
      <c r="H4375" t="str">
        <f t="shared" si="272"/>
        <v>Onsite/Hybrid</v>
      </c>
      <c r="I4375" t="s">
        <v>35</v>
      </c>
      <c r="J4375" t="str">
        <f t="shared" si="273"/>
        <v>0-2 yrs</v>
      </c>
      <c r="K4375">
        <f t="shared" ca="1" si="275"/>
        <v>1</v>
      </c>
      <c r="L4375" t="s">
        <v>19</v>
      </c>
      <c r="M4375">
        <v>0</v>
      </c>
      <c r="N4375">
        <v>0</v>
      </c>
      <c r="O4375">
        <v>1</v>
      </c>
      <c r="P4375">
        <v>0</v>
      </c>
      <c r="Q4375">
        <v>1</v>
      </c>
      <c r="R4375">
        <f>SUM(M4375:N4375:O4375:P4375:Q4375)</f>
        <v>2</v>
      </c>
      <c r="S4375" s="1">
        <v>99491</v>
      </c>
      <c r="T4375" s="1" t="str">
        <f t="shared" si="274"/>
        <v>Medium</v>
      </c>
      <c r="U4375">
        <v>4</v>
      </c>
      <c r="V4375">
        <v>2022</v>
      </c>
      <c r="W4375" t="s">
        <v>28</v>
      </c>
      <c r="X4375">
        <v>8</v>
      </c>
    </row>
    <row r="4376" spans="1:24" x14ac:dyDescent="0.3">
      <c r="A4376">
        <v>4375</v>
      </c>
      <c r="B4376" t="s">
        <v>31</v>
      </c>
      <c r="C4376" t="str">
        <f>_xlfn.XLOOKUP(B4376,Lookup_table!B:B,Lookup_table!C:C)</f>
        <v>Business</v>
      </c>
      <c r="D4376" t="s">
        <v>34</v>
      </c>
      <c r="E4376" t="s">
        <v>38</v>
      </c>
      <c r="F4376" t="s">
        <v>29</v>
      </c>
      <c r="G4376" t="s">
        <v>25</v>
      </c>
      <c r="H4376" t="str">
        <f t="shared" si="272"/>
        <v>Onsite/Hybrid</v>
      </c>
      <c r="I4376" t="s">
        <v>26</v>
      </c>
      <c r="J4376" t="str">
        <f t="shared" si="273"/>
        <v>3-6 yrs</v>
      </c>
      <c r="K4376">
        <f t="shared" ca="1" si="275"/>
        <v>3</v>
      </c>
      <c r="L4376" t="s">
        <v>19</v>
      </c>
      <c r="M4376">
        <v>1</v>
      </c>
      <c r="N4376">
        <v>1</v>
      </c>
      <c r="O4376">
        <v>1</v>
      </c>
      <c r="P4376">
        <v>0</v>
      </c>
      <c r="Q4376">
        <v>0</v>
      </c>
      <c r="R4376">
        <f>SUM(M4376:N4376:O4376:P4376:Q4376)</f>
        <v>3</v>
      </c>
      <c r="S4376" s="1">
        <v>94694</v>
      </c>
      <c r="T4376" s="1" t="str">
        <f t="shared" si="274"/>
        <v>Medium</v>
      </c>
      <c r="U4376">
        <v>2</v>
      </c>
      <c r="V4376">
        <v>2023</v>
      </c>
      <c r="W4376" t="s">
        <v>20</v>
      </c>
      <c r="X4376">
        <v>1</v>
      </c>
    </row>
    <row r="4377" spans="1:24" x14ac:dyDescent="0.3">
      <c r="A4377">
        <v>4376</v>
      </c>
      <c r="B4377" t="s">
        <v>36</v>
      </c>
      <c r="C4377" t="str">
        <f>_xlfn.XLOOKUP(B4377,Lookup_table!B:B,Lookup_table!C:C)</f>
        <v>Data</v>
      </c>
      <c r="D4377" t="s">
        <v>37</v>
      </c>
      <c r="E4377" t="s">
        <v>15</v>
      </c>
      <c r="F4377" t="s">
        <v>16</v>
      </c>
      <c r="G4377" t="s">
        <v>30</v>
      </c>
      <c r="H4377" t="str">
        <f t="shared" si="272"/>
        <v>Onsite/Hybrid</v>
      </c>
      <c r="I4377" t="s">
        <v>26</v>
      </c>
      <c r="J4377" t="str">
        <f t="shared" si="273"/>
        <v>3-6 yrs</v>
      </c>
      <c r="K4377">
        <f t="shared" ca="1" si="275"/>
        <v>3</v>
      </c>
      <c r="L4377" t="s">
        <v>39</v>
      </c>
      <c r="M4377">
        <v>0</v>
      </c>
      <c r="N4377">
        <v>1</v>
      </c>
      <c r="O4377">
        <v>0</v>
      </c>
      <c r="P4377">
        <v>1</v>
      </c>
      <c r="Q4377">
        <v>0</v>
      </c>
      <c r="R4377">
        <f>SUM(M4377:N4377:O4377:P4377:Q4377)</f>
        <v>2</v>
      </c>
      <c r="S4377" s="1">
        <v>92773</v>
      </c>
      <c r="T4377" s="1" t="str">
        <f t="shared" si="274"/>
        <v>Medium</v>
      </c>
      <c r="U4377">
        <v>1</v>
      </c>
      <c r="V4377">
        <v>2024</v>
      </c>
      <c r="W4377" t="s">
        <v>28</v>
      </c>
      <c r="X4377">
        <v>7</v>
      </c>
    </row>
    <row r="4378" spans="1:24" x14ac:dyDescent="0.3">
      <c r="A4378">
        <v>4377</v>
      </c>
      <c r="B4378" t="s">
        <v>50</v>
      </c>
      <c r="C4378" t="str">
        <f>_xlfn.XLOOKUP(B4378,Lookup_table!B:B,Lookup_table!C:C)</f>
        <v>AI</v>
      </c>
      <c r="D4378" t="s">
        <v>22</v>
      </c>
      <c r="E4378" t="s">
        <v>23</v>
      </c>
      <c r="F4378" t="s">
        <v>43</v>
      </c>
      <c r="G4378" t="s">
        <v>17</v>
      </c>
      <c r="H4378" t="str">
        <f t="shared" si="272"/>
        <v>Remote</v>
      </c>
      <c r="I4378" t="s">
        <v>26</v>
      </c>
      <c r="J4378" t="str">
        <f t="shared" si="273"/>
        <v>3-6 yrs</v>
      </c>
      <c r="K4378">
        <f t="shared" ca="1" si="275"/>
        <v>5</v>
      </c>
      <c r="L4378" t="s">
        <v>27</v>
      </c>
      <c r="M4378">
        <v>0</v>
      </c>
      <c r="N4378">
        <v>1</v>
      </c>
      <c r="O4378">
        <v>0</v>
      </c>
      <c r="P4378">
        <v>0</v>
      </c>
      <c r="Q4378">
        <v>1</v>
      </c>
      <c r="R4378">
        <f>SUM(M4378:N4378:O4378:P4378:Q4378)</f>
        <v>2</v>
      </c>
      <c r="S4378" s="1">
        <v>149614</v>
      </c>
      <c r="T4378" s="1" t="str">
        <f t="shared" si="274"/>
        <v>High</v>
      </c>
      <c r="U4378">
        <v>8</v>
      </c>
      <c r="V4378">
        <v>2023</v>
      </c>
      <c r="W4378" t="s">
        <v>20</v>
      </c>
      <c r="X4378">
        <v>2</v>
      </c>
    </row>
    <row r="4379" spans="1:24" x14ac:dyDescent="0.3">
      <c r="A4379">
        <v>4378</v>
      </c>
      <c r="B4379" t="s">
        <v>33</v>
      </c>
      <c r="C4379" t="str">
        <f>_xlfn.XLOOKUP(B4379,Lookup_table!B:B,Lookup_table!C:C)</f>
        <v>Data</v>
      </c>
      <c r="D4379" t="s">
        <v>22</v>
      </c>
      <c r="E4379" t="s">
        <v>42</v>
      </c>
      <c r="F4379" t="s">
        <v>16</v>
      </c>
      <c r="G4379" t="s">
        <v>17</v>
      </c>
      <c r="H4379" t="str">
        <f t="shared" si="272"/>
        <v>Remote</v>
      </c>
      <c r="I4379" t="s">
        <v>35</v>
      </c>
      <c r="J4379" t="str">
        <f t="shared" si="273"/>
        <v>0-2 yrs</v>
      </c>
      <c r="K4379">
        <f t="shared" ca="1" si="275"/>
        <v>1</v>
      </c>
      <c r="L4379" t="s">
        <v>19</v>
      </c>
      <c r="M4379">
        <v>0</v>
      </c>
      <c r="N4379">
        <v>0</v>
      </c>
      <c r="O4379">
        <v>1</v>
      </c>
      <c r="P4379">
        <v>0</v>
      </c>
      <c r="Q4379">
        <v>0</v>
      </c>
      <c r="R4379">
        <f>SUM(M4379:N4379:O4379:P4379:Q4379)</f>
        <v>1</v>
      </c>
      <c r="S4379" s="1">
        <v>88683</v>
      </c>
      <c r="T4379" s="1" t="str">
        <f t="shared" si="274"/>
        <v>Medium</v>
      </c>
      <c r="U4379">
        <v>12</v>
      </c>
      <c r="V4379">
        <v>2025</v>
      </c>
      <c r="W4379" t="s">
        <v>20</v>
      </c>
      <c r="X4379">
        <v>1</v>
      </c>
    </row>
    <row r="4380" spans="1:24" x14ac:dyDescent="0.3">
      <c r="A4380">
        <v>4379</v>
      </c>
      <c r="B4380" t="s">
        <v>33</v>
      </c>
      <c r="C4380" t="str">
        <f>_xlfn.XLOOKUP(B4380,Lookup_table!B:B,Lookup_table!C:C)</f>
        <v>Data</v>
      </c>
      <c r="D4380" t="s">
        <v>34</v>
      </c>
      <c r="E4380" t="s">
        <v>40</v>
      </c>
      <c r="F4380" t="s">
        <v>16</v>
      </c>
      <c r="G4380" t="s">
        <v>25</v>
      </c>
      <c r="H4380" t="str">
        <f t="shared" si="272"/>
        <v>Onsite/Hybrid</v>
      </c>
      <c r="I4380" t="s">
        <v>35</v>
      </c>
      <c r="J4380" t="str">
        <f t="shared" si="273"/>
        <v>0-2 yrs</v>
      </c>
      <c r="K4380">
        <f t="shared" ca="1" si="275"/>
        <v>0</v>
      </c>
      <c r="L4380" t="s">
        <v>19</v>
      </c>
      <c r="M4380">
        <v>0</v>
      </c>
      <c r="N4380">
        <v>1</v>
      </c>
      <c r="O4380">
        <v>0</v>
      </c>
      <c r="P4380">
        <v>1</v>
      </c>
      <c r="Q4380">
        <v>1</v>
      </c>
      <c r="R4380">
        <f>SUM(M4380:N4380:O4380:P4380:Q4380)</f>
        <v>3</v>
      </c>
      <c r="S4380" s="1">
        <v>78425</v>
      </c>
      <c r="T4380" s="1" t="str">
        <f t="shared" si="274"/>
        <v>Medium</v>
      </c>
      <c r="U4380">
        <v>9</v>
      </c>
      <c r="V4380">
        <v>2026</v>
      </c>
      <c r="W4380" t="s">
        <v>20</v>
      </c>
      <c r="X4380">
        <v>4</v>
      </c>
    </row>
    <row r="4381" spans="1:24" x14ac:dyDescent="0.3">
      <c r="A4381">
        <v>4380</v>
      </c>
      <c r="B4381" t="s">
        <v>31</v>
      </c>
      <c r="C4381" t="str">
        <f>_xlfn.XLOOKUP(B4381,Lookup_table!B:B,Lookup_table!C:C)</f>
        <v>Business</v>
      </c>
      <c r="D4381" t="s">
        <v>37</v>
      </c>
      <c r="E4381" t="s">
        <v>40</v>
      </c>
      <c r="F4381" t="s">
        <v>43</v>
      </c>
      <c r="G4381" t="s">
        <v>17</v>
      </c>
      <c r="H4381" t="str">
        <f t="shared" si="272"/>
        <v>Remote</v>
      </c>
      <c r="I4381" t="s">
        <v>35</v>
      </c>
      <c r="J4381" t="str">
        <f t="shared" si="273"/>
        <v>0-2 yrs</v>
      </c>
      <c r="K4381">
        <f t="shared" ca="1" si="275"/>
        <v>0</v>
      </c>
      <c r="L4381" t="s">
        <v>39</v>
      </c>
      <c r="M4381">
        <v>1</v>
      </c>
      <c r="N4381">
        <v>0</v>
      </c>
      <c r="O4381">
        <v>1</v>
      </c>
      <c r="P4381">
        <v>1</v>
      </c>
      <c r="Q4381">
        <v>0</v>
      </c>
      <c r="R4381">
        <f>SUM(M4381:N4381:O4381:P4381:Q4381)</f>
        <v>3</v>
      </c>
      <c r="S4381" s="1">
        <v>83620</v>
      </c>
      <c r="T4381" s="1" t="str">
        <f t="shared" si="274"/>
        <v>Medium</v>
      </c>
      <c r="U4381">
        <v>11</v>
      </c>
      <c r="V4381">
        <v>2024</v>
      </c>
      <c r="W4381" t="s">
        <v>28</v>
      </c>
      <c r="X4381">
        <v>5</v>
      </c>
    </row>
    <row r="4382" spans="1:24" x14ac:dyDescent="0.3">
      <c r="A4382">
        <v>4381</v>
      </c>
      <c r="B4382" t="s">
        <v>33</v>
      </c>
      <c r="C4382" t="str">
        <f>_xlfn.XLOOKUP(B4382,Lookup_table!B:B,Lookup_table!C:C)</f>
        <v>Data</v>
      </c>
      <c r="D4382" t="s">
        <v>37</v>
      </c>
      <c r="E4382" t="s">
        <v>40</v>
      </c>
      <c r="F4382" t="s">
        <v>16</v>
      </c>
      <c r="G4382" t="s">
        <v>25</v>
      </c>
      <c r="H4382" t="str">
        <f t="shared" si="272"/>
        <v>Onsite/Hybrid</v>
      </c>
      <c r="I4382" t="s">
        <v>26</v>
      </c>
      <c r="J4382" t="str">
        <f t="shared" si="273"/>
        <v>3-6 yrs</v>
      </c>
      <c r="K4382">
        <f t="shared" ca="1" si="275"/>
        <v>6</v>
      </c>
      <c r="L4382" t="s">
        <v>39</v>
      </c>
      <c r="M4382">
        <v>1</v>
      </c>
      <c r="N4382">
        <v>1</v>
      </c>
      <c r="O4382">
        <v>1</v>
      </c>
      <c r="P4382">
        <v>0</v>
      </c>
      <c r="Q4382">
        <v>0</v>
      </c>
      <c r="R4382">
        <f>SUM(M4382:N4382:O4382:P4382:Q4382)</f>
        <v>3</v>
      </c>
      <c r="S4382" s="1">
        <v>91923</v>
      </c>
      <c r="T4382" s="1" t="str">
        <f t="shared" si="274"/>
        <v>Medium</v>
      </c>
      <c r="U4382">
        <v>6</v>
      </c>
      <c r="V4382">
        <v>2024</v>
      </c>
      <c r="W4382" t="s">
        <v>34</v>
      </c>
      <c r="X4382">
        <v>3</v>
      </c>
    </row>
    <row r="4383" spans="1:24" x14ac:dyDescent="0.3">
      <c r="A4383">
        <v>4382</v>
      </c>
      <c r="B4383" t="s">
        <v>21</v>
      </c>
      <c r="C4383" t="str">
        <f>_xlfn.XLOOKUP(B4383,Lookup_table!B:B,Lookup_table!C:C)</f>
        <v>AI</v>
      </c>
      <c r="D4383" t="s">
        <v>14</v>
      </c>
      <c r="E4383" t="s">
        <v>23</v>
      </c>
      <c r="F4383" t="s">
        <v>51</v>
      </c>
      <c r="G4383" t="s">
        <v>30</v>
      </c>
      <c r="H4383" t="str">
        <f t="shared" si="272"/>
        <v>Onsite/Hybrid</v>
      </c>
      <c r="I4383" t="s">
        <v>26</v>
      </c>
      <c r="J4383" t="str">
        <f t="shared" si="273"/>
        <v>3-6 yrs</v>
      </c>
      <c r="K4383">
        <f t="shared" ca="1" si="275"/>
        <v>5</v>
      </c>
      <c r="L4383" t="s">
        <v>39</v>
      </c>
      <c r="M4383">
        <v>1</v>
      </c>
      <c r="N4383">
        <v>0</v>
      </c>
      <c r="O4383">
        <v>1</v>
      </c>
      <c r="P4383">
        <v>1</v>
      </c>
      <c r="Q4383">
        <v>1</v>
      </c>
      <c r="R4383">
        <f>SUM(M4383:N4383:O4383:P4383:Q4383)</f>
        <v>4</v>
      </c>
      <c r="S4383" s="1">
        <v>154860</v>
      </c>
      <c r="T4383" s="1" t="str">
        <f t="shared" si="274"/>
        <v>High</v>
      </c>
      <c r="U4383">
        <v>12</v>
      </c>
      <c r="V4383">
        <v>2022</v>
      </c>
      <c r="W4383" t="s">
        <v>28</v>
      </c>
      <c r="X4383">
        <v>9</v>
      </c>
    </row>
    <row r="4384" spans="1:24" x14ac:dyDescent="0.3">
      <c r="A4384">
        <v>4383</v>
      </c>
      <c r="B4384" t="s">
        <v>31</v>
      </c>
      <c r="C4384" t="str">
        <f>_xlfn.XLOOKUP(B4384,Lookup_table!B:B,Lookup_table!C:C)</f>
        <v>Business</v>
      </c>
      <c r="D4384" t="s">
        <v>34</v>
      </c>
      <c r="E4384" t="s">
        <v>15</v>
      </c>
      <c r="F4384" t="s">
        <v>44</v>
      </c>
      <c r="G4384" t="s">
        <v>25</v>
      </c>
      <c r="H4384" t="str">
        <f t="shared" si="272"/>
        <v>Onsite/Hybrid</v>
      </c>
      <c r="I4384" t="s">
        <v>26</v>
      </c>
      <c r="J4384" t="str">
        <f t="shared" si="273"/>
        <v>3-6 yrs</v>
      </c>
      <c r="K4384">
        <f t="shared" ca="1" si="275"/>
        <v>4</v>
      </c>
      <c r="L4384" t="s">
        <v>19</v>
      </c>
      <c r="M4384">
        <v>0</v>
      </c>
      <c r="N4384">
        <v>1</v>
      </c>
      <c r="O4384">
        <v>0</v>
      </c>
      <c r="P4384">
        <v>0</v>
      </c>
      <c r="Q4384">
        <v>1</v>
      </c>
      <c r="R4384">
        <f>SUM(M4384:N4384:O4384:P4384:Q4384)</f>
        <v>2</v>
      </c>
      <c r="S4384" s="1">
        <v>87764</v>
      </c>
      <c r="T4384" s="1" t="str">
        <f t="shared" si="274"/>
        <v>Medium</v>
      </c>
      <c r="U4384">
        <v>7</v>
      </c>
      <c r="V4384">
        <v>2025</v>
      </c>
      <c r="W4384" t="s">
        <v>20</v>
      </c>
      <c r="X4384">
        <v>4</v>
      </c>
    </row>
    <row r="4385" spans="1:24" x14ac:dyDescent="0.3">
      <c r="A4385">
        <v>4384</v>
      </c>
      <c r="B4385" t="s">
        <v>41</v>
      </c>
      <c r="C4385" t="str">
        <f>_xlfn.XLOOKUP(B4385,Lookup_table!B:B,Lookup_table!C:C)</f>
        <v>Data</v>
      </c>
      <c r="D4385" t="s">
        <v>22</v>
      </c>
      <c r="E4385" t="s">
        <v>38</v>
      </c>
      <c r="F4385" t="s">
        <v>52</v>
      </c>
      <c r="G4385" t="s">
        <v>25</v>
      </c>
      <c r="H4385" t="str">
        <f t="shared" si="272"/>
        <v>Onsite/Hybrid</v>
      </c>
      <c r="I4385" t="s">
        <v>35</v>
      </c>
      <c r="J4385" t="str">
        <f t="shared" si="273"/>
        <v>0-2 yrs</v>
      </c>
      <c r="K4385">
        <f t="shared" ca="1" si="275"/>
        <v>1</v>
      </c>
      <c r="L4385" t="s">
        <v>27</v>
      </c>
      <c r="M4385">
        <v>0</v>
      </c>
      <c r="N4385">
        <v>1</v>
      </c>
      <c r="O4385">
        <v>0</v>
      </c>
      <c r="P4385">
        <v>0</v>
      </c>
      <c r="Q4385">
        <v>1</v>
      </c>
      <c r="R4385">
        <f>SUM(M4385:N4385:O4385:P4385:Q4385)</f>
        <v>2</v>
      </c>
      <c r="S4385" s="1">
        <v>82133</v>
      </c>
      <c r="T4385" s="1" t="str">
        <f t="shared" si="274"/>
        <v>Medium</v>
      </c>
      <c r="U4385">
        <v>12</v>
      </c>
      <c r="V4385">
        <v>2021</v>
      </c>
      <c r="W4385" t="s">
        <v>34</v>
      </c>
      <c r="X4385">
        <v>2</v>
      </c>
    </row>
    <row r="4386" spans="1:24" x14ac:dyDescent="0.3">
      <c r="A4386">
        <v>4385</v>
      </c>
      <c r="B4386" t="s">
        <v>36</v>
      </c>
      <c r="C4386" t="str">
        <f>_xlfn.XLOOKUP(B4386,Lookup_table!B:B,Lookup_table!C:C)</f>
        <v>Data</v>
      </c>
      <c r="D4386" t="s">
        <v>14</v>
      </c>
      <c r="E4386" t="s">
        <v>23</v>
      </c>
      <c r="F4386" t="s">
        <v>24</v>
      </c>
      <c r="G4386" t="s">
        <v>17</v>
      </c>
      <c r="H4386" t="str">
        <f t="shared" si="272"/>
        <v>Remote</v>
      </c>
      <c r="I4386" t="s">
        <v>26</v>
      </c>
      <c r="J4386" t="str">
        <f t="shared" si="273"/>
        <v>3-6 yrs</v>
      </c>
      <c r="K4386">
        <f t="shared" ca="1" si="275"/>
        <v>3</v>
      </c>
      <c r="L4386" t="s">
        <v>19</v>
      </c>
      <c r="M4386">
        <v>0</v>
      </c>
      <c r="N4386">
        <v>0</v>
      </c>
      <c r="O4386">
        <v>1</v>
      </c>
      <c r="P4386">
        <v>0</v>
      </c>
      <c r="Q4386">
        <v>1</v>
      </c>
      <c r="R4386">
        <f>SUM(M4386:N4386:O4386:P4386:Q4386)</f>
        <v>2</v>
      </c>
      <c r="S4386" s="1">
        <v>102914</v>
      </c>
      <c r="T4386" s="1" t="str">
        <f t="shared" si="274"/>
        <v>Medium</v>
      </c>
      <c r="U4386">
        <v>10</v>
      </c>
      <c r="V4386">
        <v>2025</v>
      </c>
      <c r="W4386" t="s">
        <v>20</v>
      </c>
      <c r="X4386">
        <v>3</v>
      </c>
    </row>
    <row r="4387" spans="1:24" x14ac:dyDescent="0.3">
      <c r="A4387">
        <v>4386</v>
      </c>
      <c r="B4387" t="s">
        <v>41</v>
      </c>
      <c r="C4387" t="str">
        <f>_xlfn.XLOOKUP(B4387,Lookup_table!B:B,Lookup_table!C:C)</f>
        <v>Data</v>
      </c>
      <c r="D4387" t="s">
        <v>34</v>
      </c>
      <c r="E4387" t="s">
        <v>32</v>
      </c>
      <c r="F4387" t="s">
        <v>16</v>
      </c>
      <c r="G4387" t="s">
        <v>30</v>
      </c>
      <c r="H4387" t="str">
        <f t="shared" si="272"/>
        <v>Onsite/Hybrid</v>
      </c>
      <c r="I4387" t="s">
        <v>26</v>
      </c>
      <c r="J4387" t="str">
        <f t="shared" si="273"/>
        <v>3-6 yrs</v>
      </c>
      <c r="K4387">
        <f t="shared" ca="1" si="275"/>
        <v>4</v>
      </c>
      <c r="L4387" t="s">
        <v>39</v>
      </c>
      <c r="M4387">
        <v>1</v>
      </c>
      <c r="N4387">
        <v>0</v>
      </c>
      <c r="O4387">
        <v>0</v>
      </c>
      <c r="P4387">
        <v>1</v>
      </c>
      <c r="Q4387">
        <v>1</v>
      </c>
      <c r="R4387">
        <f>SUM(M4387:N4387:O4387:P4387:Q4387)</f>
        <v>3</v>
      </c>
      <c r="S4387" s="1">
        <v>101734</v>
      </c>
      <c r="T4387" s="1" t="str">
        <f t="shared" si="274"/>
        <v>Medium</v>
      </c>
      <c r="U4387">
        <v>11</v>
      </c>
      <c r="V4387">
        <v>2025</v>
      </c>
      <c r="W4387" t="s">
        <v>20</v>
      </c>
      <c r="X4387">
        <v>5</v>
      </c>
    </row>
    <row r="4388" spans="1:24" x14ac:dyDescent="0.3">
      <c r="A4388">
        <v>4387</v>
      </c>
      <c r="B4388" t="s">
        <v>50</v>
      </c>
      <c r="C4388" t="str">
        <f>_xlfn.XLOOKUP(B4388,Lookup_table!B:B,Lookup_table!C:C)</f>
        <v>AI</v>
      </c>
      <c r="D4388" t="s">
        <v>14</v>
      </c>
      <c r="E4388" t="s">
        <v>38</v>
      </c>
      <c r="F4388" t="s">
        <v>24</v>
      </c>
      <c r="G4388" t="s">
        <v>30</v>
      </c>
      <c r="H4388" t="str">
        <f t="shared" si="272"/>
        <v>Onsite/Hybrid</v>
      </c>
      <c r="I4388" t="s">
        <v>26</v>
      </c>
      <c r="J4388" t="str">
        <f t="shared" si="273"/>
        <v>3-6 yrs</v>
      </c>
      <c r="K4388">
        <f t="shared" ca="1" si="275"/>
        <v>4</v>
      </c>
      <c r="L4388" t="s">
        <v>39</v>
      </c>
      <c r="M4388">
        <v>1</v>
      </c>
      <c r="N4388">
        <v>1</v>
      </c>
      <c r="O4388">
        <v>1</v>
      </c>
      <c r="P4388">
        <v>1</v>
      </c>
      <c r="Q4388">
        <v>0</v>
      </c>
      <c r="R4388">
        <f>SUM(M4388:N4388:O4388:P4388:Q4388)</f>
        <v>4</v>
      </c>
      <c r="S4388" s="1">
        <v>147594</v>
      </c>
      <c r="T4388" s="1" t="str">
        <f t="shared" si="274"/>
        <v>High</v>
      </c>
      <c r="U4388">
        <v>4</v>
      </c>
      <c r="V4388">
        <v>2020</v>
      </c>
      <c r="W4388" t="s">
        <v>28</v>
      </c>
      <c r="X4388">
        <v>4</v>
      </c>
    </row>
    <row r="4389" spans="1:24" x14ac:dyDescent="0.3">
      <c r="A4389">
        <v>4388</v>
      </c>
      <c r="B4389" t="s">
        <v>36</v>
      </c>
      <c r="C4389" t="str">
        <f>_xlfn.XLOOKUP(B4389,Lookup_table!B:B,Lookup_table!C:C)</f>
        <v>Data</v>
      </c>
      <c r="D4389" t="s">
        <v>37</v>
      </c>
      <c r="E4389" t="s">
        <v>40</v>
      </c>
      <c r="F4389" t="s">
        <v>52</v>
      </c>
      <c r="G4389" t="s">
        <v>17</v>
      </c>
      <c r="H4389" t="str">
        <f t="shared" si="272"/>
        <v>Remote</v>
      </c>
      <c r="I4389" t="s">
        <v>26</v>
      </c>
      <c r="J4389" t="str">
        <f t="shared" si="273"/>
        <v>3-6 yrs</v>
      </c>
      <c r="K4389">
        <f t="shared" ca="1" si="275"/>
        <v>4</v>
      </c>
      <c r="L4389" t="s">
        <v>39</v>
      </c>
      <c r="M4389">
        <v>1</v>
      </c>
      <c r="N4389">
        <v>1</v>
      </c>
      <c r="O4389">
        <v>1</v>
      </c>
      <c r="P4389">
        <v>0</v>
      </c>
      <c r="Q4389">
        <v>0</v>
      </c>
      <c r="R4389">
        <f>SUM(M4389:N4389:O4389:P4389:Q4389)</f>
        <v>3</v>
      </c>
      <c r="S4389" s="1">
        <v>92297</v>
      </c>
      <c r="T4389" s="1" t="str">
        <f t="shared" si="274"/>
        <v>Medium</v>
      </c>
      <c r="U4389">
        <v>3</v>
      </c>
      <c r="V4389">
        <v>2023</v>
      </c>
      <c r="W4389" t="s">
        <v>28</v>
      </c>
      <c r="X4389">
        <v>8</v>
      </c>
    </row>
    <row r="4390" spans="1:24" x14ac:dyDescent="0.3">
      <c r="A4390">
        <v>4389</v>
      </c>
      <c r="B4390" t="s">
        <v>21</v>
      </c>
      <c r="C4390" t="str">
        <f>_xlfn.XLOOKUP(B4390,Lookup_table!B:B,Lookup_table!C:C)</f>
        <v>AI</v>
      </c>
      <c r="D4390" t="s">
        <v>14</v>
      </c>
      <c r="E4390" t="s">
        <v>42</v>
      </c>
      <c r="F4390" t="s">
        <v>43</v>
      </c>
      <c r="G4390" t="s">
        <v>17</v>
      </c>
      <c r="H4390" t="str">
        <f t="shared" si="272"/>
        <v>Remote</v>
      </c>
      <c r="I4390" t="s">
        <v>26</v>
      </c>
      <c r="J4390" t="str">
        <f t="shared" si="273"/>
        <v>3-6 yrs</v>
      </c>
      <c r="K4390">
        <f t="shared" ca="1" si="275"/>
        <v>4</v>
      </c>
      <c r="L4390" t="s">
        <v>27</v>
      </c>
      <c r="M4390">
        <v>1</v>
      </c>
      <c r="N4390">
        <v>0</v>
      </c>
      <c r="O4390">
        <v>1</v>
      </c>
      <c r="P4390">
        <v>0</v>
      </c>
      <c r="Q4390">
        <v>1</v>
      </c>
      <c r="R4390">
        <f>SUM(M4390:N4390:O4390:P4390:Q4390)</f>
        <v>3</v>
      </c>
      <c r="S4390" s="1">
        <v>141330</v>
      </c>
      <c r="T4390" s="1" t="str">
        <f t="shared" si="274"/>
        <v>High</v>
      </c>
      <c r="U4390">
        <v>12</v>
      </c>
      <c r="V4390">
        <v>2026</v>
      </c>
      <c r="W4390" t="s">
        <v>34</v>
      </c>
      <c r="X4390">
        <v>5</v>
      </c>
    </row>
    <row r="4391" spans="1:24" x14ac:dyDescent="0.3">
      <c r="A4391">
        <v>4390</v>
      </c>
      <c r="B4391" t="s">
        <v>31</v>
      </c>
      <c r="C4391" t="str">
        <f>_xlfn.XLOOKUP(B4391,Lookup_table!B:B,Lookup_table!C:C)</f>
        <v>Business</v>
      </c>
      <c r="D4391" t="s">
        <v>22</v>
      </c>
      <c r="E4391" t="s">
        <v>32</v>
      </c>
      <c r="F4391" t="s">
        <v>52</v>
      </c>
      <c r="G4391" t="s">
        <v>25</v>
      </c>
      <c r="H4391" t="str">
        <f t="shared" si="272"/>
        <v>Onsite/Hybrid</v>
      </c>
      <c r="I4391" t="s">
        <v>26</v>
      </c>
      <c r="J4391" t="str">
        <f t="shared" si="273"/>
        <v>3-6 yrs</v>
      </c>
      <c r="K4391">
        <f t="shared" ca="1" si="275"/>
        <v>5</v>
      </c>
      <c r="L4391" t="s">
        <v>39</v>
      </c>
      <c r="M4391">
        <v>0</v>
      </c>
      <c r="N4391">
        <v>0</v>
      </c>
      <c r="O4391">
        <v>1</v>
      </c>
      <c r="P4391">
        <v>1</v>
      </c>
      <c r="Q4391">
        <v>1</v>
      </c>
      <c r="R4391">
        <f>SUM(M4391:N4391:O4391:P4391:Q4391)</f>
        <v>3</v>
      </c>
      <c r="S4391" s="1">
        <v>131379</v>
      </c>
      <c r="T4391" s="1" t="str">
        <f t="shared" si="274"/>
        <v>High</v>
      </c>
      <c r="U4391">
        <v>12</v>
      </c>
      <c r="V4391">
        <v>2026</v>
      </c>
      <c r="W4391" t="s">
        <v>28</v>
      </c>
      <c r="X4391">
        <v>4</v>
      </c>
    </row>
    <row r="4392" spans="1:24" x14ac:dyDescent="0.3">
      <c r="A4392">
        <v>4391</v>
      </c>
      <c r="B4392" t="s">
        <v>50</v>
      </c>
      <c r="C4392" t="str">
        <f>_xlfn.XLOOKUP(B4392,Lookup_table!B:B,Lookup_table!C:C)</f>
        <v>AI</v>
      </c>
      <c r="D4392" t="s">
        <v>22</v>
      </c>
      <c r="E4392" t="s">
        <v>32</v>
      </c>
      <c r="F4392" t="s">
        <v>43</v>
      </c>
      <c r="G4392" t="s">
        <v>17</v>
      </c>
      <c r="H4392" t="str">
        <f t="shared" si="272"/>
        <v>Remote</v>
      </c>
      <c r="I4392" t="s">
        <v>35</v>
      </c>
      <c r="J4392" t="str">
        <f t="shared" si="273"/>
        <v>0-2 yrs</v>
      </c>
      <c r="K4392">
        <f t="shared" ca="1" si="275"/>
        <v>2</v>
      </c>
      <c r="L4392" t="s">
        <v>19</v>
      </c>
      <c r="M4392">
        <v>1</v>
      </c>
      <c r="N4392">
        <v>0</v>
      </c>
      <c r="O4392">
        <v>1</v>
      </c>
      <c r="P4392">
        <v>0</v>
      </c>
      <c r="Q4392">
        <v>1</v>
      </c>
      <c r="R4392">
        <f>SUM(M4392:N4392:O4392:P4392:Q4392)</f>
        <v>3</v>
      </c>
      <c r="S4392" s="1">
        <v>136779</v>
      </c>
      <c r="T4392" s="1" t="str">
        <f t="shared" si="274"/>
        <v>High</v>
      </c>
      <c r="U4392">
        <v>10</v>
      </c>
      <c r="V4392">
        <v>2020</v>
      </c>
      <c r="W4392" t="s">
        <v>28</v>
      </c>
      <c r="X4392">
        <v>9</v>
      </c>
    </row>
    <row r="4393" spans="1:24" x14ac:dyDescent="0.3">
      <c r="A4393">
        <v>4392</v>
      </c>
      <c r="B4393" t="s">
        <v>31</v>
      </c>
      <c r="C4393" t="str">
        <f>_xlfn.XLOOKUP(B4393,Lookup_table!B:B,Lookup_table!C:C)</f>
        <v>Business</v>
      </c>
      <c r="D4393" t="s">
        <v>14</v>
      </c>
      <c r="E4393" t="s">
        <v>32</v>
      </c>
      <c r="F4393" t="s">
        <v>16</v>
      </c>
      <c r="G4393" t="s">
        <v>25</v>
      </c>
      <c r="H4393" t="str">
        <f t="shared" si="272"/>
        <v>Onsite/Hybrid</v>
      </c>
      <c r="I4393" t="s">
        <v>26</v>
      </c>
      <c r="J4393" t="str">
        <f t="shared" si="273"/>
        <v>3-6 yrs</v>
      </c>
      <c r="K4393">
        <f t="shared" ca="1" si="275"/>
        <v>5</v>
      </c>
      <c r="L4393" t="s">
        <v>27</v>
      </c>
      <c r="M4393">
        <v>1</v>
      </c>
      <c r="N4393">
        <v>0</v>
      </c>
      <c r="O4393">
        <v>1</v>
      </c>
      <c r="P4393">
        <v>1</v>
      </c>
      <c r="Q4393">
        <v>1</v>
      </c>
      <c r="R4393">
        <f>SUM(M4393:N4393:O4393:P4393:Q4393)</f>
        <v>4</v>
      </c>
      <c r="S4393" s="1">
        <v>115960</v>
      </c>
      <c r="T4393" s="1" t="str">
        <f t="shared" si="274"/>
        <v>Medium</v>
      </c>
      <c r="U4393">
        <v>5</v>
      </c>
      <c r="V4393">
        <v>2020</v>
      </c>
      <c r="W4393" t="s">
        <v>28</v>
      </c>
      <c r="X4393">
        <v>7</v>
      </c>
    </row>
    <row r="4394" spans="1:24" x14ac:dyDescent="0.3">
      <c r="A4394">
        <v>4393</v>
      </c>
      <c r="B4394" t="s">
        <v>33</v>
      </c>
      <c r="C4394" t="str">
        <f>_xlfn.XLOOKUP(B4394,Lookup_table!B:B,Lookup_table!C:C)</f>
        <v>Data</v>
      </c>
      <c r="D4394" t="s">
        <v>22</v>
      </c>
      <c r="E4394" t="s">
        <v>42</v>
      </c>
      <c r="F4394" t="s">
        <v>43</v>
      </c>
      <c r="G4394" t="s">
        <v>17</v>
      </c>
      <c r="H4394" t="str">
        <f t="shared" si="272"/>
        <v>Remote</v>
      </c>
      <c r="I4394" t="s">
        <v>26</v>
      </c>
      <c r="J4394" t="str">
        <f t="shared" si="273"/>
        <v>3-6 yrs</v>
      </c>
      <c r="K4394">
        <f t="shared" ca="1" si="275"/>
        <v>5</v>
      </c>
      <c r="L4394" t="s">
        <v>19</v>
      </c>
      <c r="M4394">
        <v>1</v>
      </c>
      <c r="N4394">
        <v>0</v>
      </c>
      <c r="O4394">
        <v>1</v>
      </c>
      <c r="P4394">
        <v>1</v>
      </c>
      <c r="Q4394">
        <v>0</v>
      </c>
      <c r="R4394">
        <f>SUM(M4394:N4394:O4394:P4394:Q4394)</f>
        <v>3</v>
      </c>
      <c r="S4394" s="1">
        <v>122349</v>
      </c>
      <c r="T4394" s="1" t="str">
        <f t="shared" si="274"/>
        <v>High</v>
      </c>
      <c r="U4394">
        <v>7</v>
      </c>
      <c r="V4394">
        <v>2022</v>
      </c>
      <c r="W4394" t="s">
        <v>28</v>
      </c>
      <c r="X4394">
        <v>2</v>
      </c>
    </row>
    <row r="4395" spans="1:24" x14ac:dyDescent="0.3">
      <c r="A4395">
        <v>4394</v>
      </c>
      <c r="B4395" t="s">
        <v>21</v>
      </c>
      <c r="C4395" t="str">
        <f>_xlfn.XLOOKUP(B4395,Lookup_table!B:B,Lookup_table!C:C)</f>
        <v>AI</v>
      </c>
      <c r="D4395" t="s">
        <v>37</v>
      </c>
      <c r="E4395" t="s">
        <v>38</v>
      </c>
      <c r="F4395" t="s">
        <v>43</v>
      </c>
      <c r="G4395" t="s">
        <v>17</v>
      </c>
      <c r="H4395" t="str">
        <f t="shared" si="272"/>
        <v>Remote</v>
      </c>
      <c r="I4395" t="s">
        <v>35</v>
      </c>
      <c r="J4395" t="str">
        <f t="shared" si="273"/>
        <v>0-2 yrs</v>
      </c>
      <c r="K4395">
        <f t="shared" ca="1" si="275"/>
        <v>0</v>
      </c>
      <c r="L4395" t="s">
        <v>39</v>
      </c>
      <c r="M4395">
        <v>0</v>
      </c>
      <c r="N4395">
        <v>0</v>
      </c>
      <c r="O4395">
        <v>1</v>
      </c>
      <c r="P4395">
        <v>0</v>
      </c>
      <c r="Q4395">
        <v>1</v>
      </c>
      <c r="R4395">
        <f>SUM(M4395:N4395:O4395:P4395:Q4395)</f>
        <v>2</v>
      </c>
      <c r="S4395" s="1">
        <v>116912</v>
      </c>
      <c r="T4395" s="1" t="str">
        <f t="shared" si="274"/>
        <v>Medium</v>
      </c>
      <c r="U4395">
        <v>5</v>
      </c>
      <c r="V4395">
        <v>2024</v>
      </c>
      <c r="W4395" t="s">
        <v>28</v>
      </c>
      <c r="X4395">
        <v>7</v>
      </c>
    </row>
    <row r="4396" spans="1:24" x14ac:dyDescent="0.3">
      <c r="A4396">
        <v>4395</v>
      </c>
      <c r="B4396" t="s">
        <v>21</v>
      </c>
      <c r="C4396" t="str">
        <f>_xlfn.XLOOKUP(B4396,Lookup_table!B:B,Lookup_table!C:C)</f>
        <v>AI</v>
      </c>
      <c r="D4396" t="s">
        <v>14</v>
      </c>
      <c r="E4396" t="s">
        <v>38</v>
      </c>
      <c r="F4396" t="s">
        <v>16</v>
      </c>
      <c r="G4396" t="s">
        <v>25</v>
      </c>
      <c r="H4396" t="str">
        <f t="shared" si="272"/>
        <v>Onsite/Hybrid</v>
      </c>
      <c r="I4396" t="s">
        <v>26</v>
      </c>
      <c r="J4396" t="str">
        <f t="shared" si="273"/>
        <v>3-6 yrs</v>
      </c>
      <c r="K4396">
        <f t="shared" ca="1" si="275"/>
        <v>3</v>
      </c>
      <c r="L4396" t="s">
        <v>27</v>
      </c>
      <c r="M4396">
        <v>1</v>
      </c>
      <c r="N4396">
        <v>0</v>
      </c>
      <c r="O4396">
        <v>0</v>
      </c>
      <c r="P4396">
        <v>0</v>
      </c>
      <c r="Q4396">
        <v>0</v>
      </c>
      <c r="R4396">
        <f>SUM(M4396:N4396:O4396:P4396:Q4396)</f>
        <v>1</v>
      </c>
      <c r="S4396" s="1">
        <v>117763</v>
      </c>
      <c r="T4396" s="1" t="str">
        <f t="shared" si="274"/>
        <v>Medium</v>
      </c>
      <c r="U4396">
        <v>12</v>
      </c>
      <c r="V4396">
        <v>2025</v>
      </c>
      <c r="W4396" t="s">
        <v>20</v>
      </c>
      <c r="X4396">
        <v>6</v>
      </c>
    </row>
    <row r="4397" spans="1:24" x14ac:dyDescent="0.3">
      <c r="A4397">
        <v>4396</v>
      </c>
      <c r="B4397" t="s">
        <v>31</v>
      </c>
      <c r="C4397" t="str">
        <f>_xlfn.XLOOKUP(B4397,Lookup_table!B:B,Lookup_table!C:C)</f>
        <v>Business</v>
      </c>
      <c r="D4397" t="s">
        <v>14</v>
      </c>
      <c r="E4397" t="s">
        <v>42</v>
      </c>
      <c r="F4397" t="s">
        <v>51</v>
      </c>
      <c r="G4397" t="s">
        <v>17</v>
      </c>
      <c r="H4397" t="str">
        <f t="shared" si="272"/>
        <v>Remote</v>
      </c>
      <c r="I4397" t="s">
        <v>18</v>
      </c>
      <c r="J4397" t="str">
        <f t="shared" si="273"/>
        <v>7+ yrs</v>
      </c>
      <c r="K4397">
        <f t="shared" ca="1" si="275"/>
        <v>7</v>
      </c>
      <c r="L4397" t="s">
        <v>27</v>
      </c>
      <c r="M4397">
        <v>0</v>
      </c>
      <c r="N4397">
        <v>0</v>
      </c>
      <c r="O4397">
        <v>1</v>
      </c>
      <c r="P4397">
        <v>0</v>
      </c>
      <c r="Q4397">
        <v>0</v>
      </c>
      <c r="R4397">
        <f>SUM(M4397:N4397:O4397:P4397:Q4397)</f>
        <v>1</v>
      </c>
      <c r="S4397" s="1">
        <v>112828</v>
      </c>
      <c r="T4397" s="1" t="str">
        <f t="shared" si="274"/>
        <v>Medium</v>
      </c>
      <c r="U4397">
        <v>7</v>
      </c>
      <c r="V4397">
        <v>2024</v>
      </c>
      <c r="W4397" t="s">
        <v>28</v>
      </c>
      <c r="X4397">
        <v>8</v>
      </c>
    </row>
    <row r="4398" spans="1:24" x14ac:dyDescent="0.3">
      <c r="A4398">
        <v>4397</v>
      </c>
      <c r="B4398" t="s">
        <v>31</v>
      </c>
      <c r="C4398" t="str">
        <f>_xlfn.XLOOKUP(B4398,Lookup_table!B:B,Lookup_table!C:C)</f>
        <v>Business</v>
      </c>
      <c r="D4398" t="s">
        <v>14</v>
      </c>
      <c r="E4398" t="s">
        <v>15</v>
      </c>
      <c r="F4398" t="s">
        <v>29</v>
      </c>
      <c r="G4398" t="s">
        <v>30</v>
      </c>
      <c r="H4398" t="str">
        <f t="shared" si="272"/>
        <v>Onsite/Hybrid</v>
      </c>
      <c r="I4398" t="s">
        <v>35</v>
      </c>
      <c r="J4398" t="str">
        <f t="shared" si="273"/>
        <v>0-2 yrs</v>
      </c>
      <c r="K4398">
        <f t="shared" ca="1" si="275"/>
        <v>0</v>
      </c>
      <c r="L4398" t="s">
        <v>19</v>
      </c>
      <c r="M4398">
        <v>1</v>
      </c>
      <c r="N4398">
        <v>0</v>
      </c>
      <c r="O4398">
        <v>1</v>
      </c>
      <c r="P4398">
        <v>0</v>
      </c>
      <c r="Q4398">
        <v>1</v>
      </c>
      <c r="R4398">
        <f>SUM(M4398:N4398:O4398:P4398:Q4398)</f>
        <v>3</v>
      </c>
      <c r="S4398" s="1">
        <v>79062</v>
      </c>
      <c r="T4398" s="1" t="str">
        <f t="shared" si="274"/>
        <v>Medium</v>
      </c>
      <c r="U4398">
        <v>2</v>
      </c>
      <c r="V4398">
        <v>2020</v>
      </c>
      <c r="W4398" t="s">
        <v>34</v>
      </c>
      <c r="X4398">
        <v>1</v>
      </c>
    </row>
    <row r="4399" spans="1:24" x14ac:dyDescent="0.3">
      <c r="A4399">
        <v>4398</v>
      </c>
      <c r="B4399" t="s">
        <v>21</v>
      </c>
      <c r="C4399" t="str">
        <f>_xlfn.XLOOKUP(B4399,Lookup_table!B:B,Lookup_table!C:C)</f>
        <v>AI</v>
      </c>
      <c r="D4399" t="s">
        <v>14</v>
      </c>
      <c r="E4399" t="s">
        <v>15</v>
      </c>
      <c r="F4399" t="s">
        <v>24</v>
      </c>
      <c r="G4399" t="s">
        <v>30</v>
      </c>
      <c r="H4399" t="str">
        <f t="shared" si="272"/>
        <v>Onsite/Hybrid</v>
      </c>
      <c r="I4399" t="s">
        <v>18</v>
      </c>
      <c r="J4399" t="str">
        <f t="shared" si="273"/>
        <v>7+ yrs</v>
      </c>
      <c r="K4399">
        <f t="shared" ca="1" si="275"/>
        <v>14</v>
      </c>
      <c r="L4399" t="s">
        <v>27</v>
      </c>
      <c r="M4399">
        <v>1</v>
      </c>
      <c r="N4399">
        <v>0</v>
      </c>
      <c r="O4399">
        <v>1</v>
      </c>
      <c r="P4399">
        <v>1</v>
      </c>
      <c r="Q4399">
        <v>1</v>
      </c>
      <c r="R4399">
        <f>SUM(M4399:N4399:O4399:P4399:Q4399)</f>
        <v>4</v>
      </c>
      <c r="S4399" s="1">
        <v>180717</v>
      </c>
      <c r="T4399" s="1" t="str">
        <f t="shared" si="274"/>
        <v>High</v>
      </c>
      <c r="U4399">
        <v>2</v>
      </c>
      <c r="V4399">
        <v>2022</v>
      </c>
      <c r="W4399" t="s">
        <v>28</v>
      </c>
      <c r="X4399">
        <v>2</v>
      </c>
    </row>
    <row r="4400" spans="1:24" x14ac:dyDescent="0.3">
      <c r="A4400">
        <v>4399</v>
      </c>
      <c r="B4400" t="s">
        <v>50</v>
      </c>
      <c r="C4400" t="str">
        <f>_xlfn.XLOOKUP(B4400,Lookup_table!B:B,Lookup_table!C:C)</f>
        <v>AI</v>
      </c>
      <c r="D4400" t="s">
        <v>34</v>
      </c>
      <c r="E4400" t="s">
        <v>23</v>
      </c>
      <c r="F4400" t="s">
        <v>52</v>
      </c>
      <c r="G4400" t="s">
        <v>17</v>
      </c>
      <c r="H4400" t="str">
        <f t="shared" si="272"/>
        <v>Remote</v>
      </c>
      <c r="I4400" t="s">
        <v>26</v>
      </c>
      <c r="J4400" t="str">
        <f t="shared" si="273"/>
        <v>3-6 yrs</v>
      </c>
      <c r="K4400">
        <f t="shared" ca="1" si="275"/>
        <v>5</v>
      </c>
      <c r="L4400" t="s">
        <v>19</v>
      </c>
      <c r="M4400">
        <v>1</v>
      </c>
      <c r="N4400">
        <v>1</v>
      </c>
      <c r="O4400">
        <v>0</v>
      </c>
      <c r="P4400">
        <v>1</v>
      </c>
      <c r="Q4400">
        <v>1</v>
      </c>
      <c r="R4400">
        <f>SUM(M4400:N4400:O4400:P4400:Q4400)</f>
        <v>4</v>
      </c>
      <c r="S4400" s="1">
        <v>136806</v>
      </c>
      <c r="T4400" s="1" t="str">
        <f t="shared" si="274"/>
        <v>High</v>
      </c>
      <c r="U4400">
        <v>8</v>
      </c>
      <c r="V4400">
        <v>2024</v>
      </c>
      <c r="W4400" t="s">
        <v>28</v>
      </c>
      <c r="X4400">
        <v>8</v>
      </c>
    </row>
    <row r="4401" spans="1:24" x14ac:dyDescent="0.3">
      <c r="A4401">
        <v>4400</v>
      </c>
      <c r="B4401" t="s">
        <v>41</v>
      </c>
      <c r="C4401" t="str">
        <f>_xlfn.XLOOKUP(B4401,Lookup_table!B:B,Lookup_table!C:C)</f>
        <v>Data</v>
      </c>
      <c r="D4401" t="s">
        <v>14</v>
      </c>
      <c r="E4401" t="s">
        <v>40</v>
      </c>
      <c r="F4401" t="s">
        <v>44</v>
      </c>
      <c r="G4401" t="s">
        <v>17</v>
      </c>
      <c r="H4401" t="str">
        <f t="shared" si="272"/>
        <v>Remote</v>
      </c>
      <c r="I4401" t="s">
        <v>35</v>
      </c>
      <c r="J4401" t="str">
        <f t="shared" si="273"/>
        <v>0-2 yrs</v>
      </c>
      <c r="K4401">
        <f t="shared" ca="1" si="275"/>
        <v>2</v>
      </c>
      <c r="L4401" t="s">
        <v>19</v>
      </c>
      <c r="M4401">
        <v>1</v>
      </c>
      <c r="N4401">
        <v>1</v>
      </c>
      <c r="O4401">
        <v>0</v>
      </c>
      <c r="P4401">
        <v>1</v>
      </c>
      <c r="Q4401">
        <v>1</v>
      </c>
      <c r="R4401">
        <f>SUM(M4401:N4401:O4401:P4401:Q4401)</f>
        <v>4</v>
      </c>
      <c r="S4401" s="1">
        <v>78068</v>
      </c>
      <c r="T4401" s="1" t="str">
        <f t="shared" si="274"/>
        <v>Medium</v>
      </c>
      <c r="U4401">
        <v>11</v>
      </c>
      <c r="V4401">
        <v>2021</v>
      </c>
      <c r="W4401" t="s">
        <v>20</v>
      </c>
      <c r="X4401">
        <v>2</v>
      </c>
    </row>
    <row r="4402" spans="1:24" x14ac:dyDescent="0.3">
      <c r="A4402">
        <v>4401</v>
      </c>
      <c r="B4402" t="s">
        <v>21</v>
      </c>
      <c r="C4402" t="str">
        <f>_xlfn.XLOOKUP(B4402,Lookup_table!B:B,Lookup_table!C:C)</f>
        <v>AI</v>
      </c>
      <c r="D4402" t="s">
        <v>34</v>
      </c>
      <c r="E4402" t="s">
        <v>40</v>
      </c>
      <c r="F4402" t="s">
        <v>24</v>
      </c>
      <c r="G4402" t="s">
        <v>25</v>
      </c>
      <c r="H4402" t="str">
        <f t="shared" si="272"/>
        <v>Onsite/Hybrid</v>
      </c>
      <c r="I4402" t="s">
        <v>35</v>
      </c>
      <c r="J4402" t="str">
        <f t="shared" si="273"/>
        <v>0-2 yrs</v>
      </c>
      <c r="K4402">
        <f t="shared" ca="1" si="275"/>
        <v>2</v>
      </c>
      <c r="L4402" t="s">
        <v>39</v>
      </c>
      <c r="M4402">
        <v>1</v>
      </c>
      <c r="N4402">
        <v>0</v>
      </c>
      <c r="O4402">
        <v>0</v>
      </c>
      <c r="P4402">
        <v>0</v>
      </c>
      <c r="Q4402">
        <v>1</v>
      </c>
      <c r="R4402">
        <f>SUM(M4402:N4402:O4402:P4402:Q4402)</f>
        <v>2</v>
      </c>
      <c r="S4402" s="1">
        <v>97946</v>
      </c>
      <c r="T4402" s="1" t="str">
        <f t="shared" si="274"/>
        <v>Medium</v>
      </c>
      <c r="U4402">
        <v>5</v>
      </c>
      <c r="V4402">
        <v>2020</v>
      </c>
      <c r="W4402" t="s">
        <v>34</v>
      </c>
      <c r="X4402">
        <v>2</v>
      </c>
    </row>
    <row r="4403" spans="1:24" x14ac:dyDescent="0.3">
      <c r="A4403">
        <v>4402</v>
      </c>
      <c r="B4403" t="s">
        <v>50</v>
      </c>
      <c r="C4403" t="str">
        <f>_xlfn.XLOOKUP(B4403,Lookup_table!B:B,Lookup_table!C:C)</f>
        <v>AI</v>
      </c>
      <c r="D4403" t="s">
        <v>22</v>
      </c>
      <c r="E4403" t="s">
        <v>42</v>
      </c>
      <c r="F4403" t="s">
        <v>29</v>
      </c>
      <c r="G4403" t="s">
        <v>25</v>
      </c>
      <c r="H4403" t="str">
        <f t="shared" si="272"/>
        <v>Onsite/Hybrid</v>
      </c>
      <c r="I4403" t="s">
        <v>35</v>
      </c>
      <c r="J4403" t="str">
        <f t="shared" si="273"/>
        <v>0-2 yrs</v>
      </c>
      <c r="K4403">
        <f t="shared" ca="1" si="275"/>
        <v>0</v>
      </c>
      <c r="L4403" t="s">
        <v>27</v>
      </c>
      <c r="M4403">
        <v>1</v>
      </c>
      <c r="N4403">
        <v>0</v>
      </c>
      <c r="O4403">
        <v>1</v>
      </c>
      <c r="P4403">
        <v>0</v>
      </c>
      <c r="Q4403">
        <v>1</v>
      </c>
      <c r="R4403">
        <f>SUM(M4403:N4403:O4403:P4403:Q4403)</f>
        <v>3</v>
      </c>
      <c r="S4403" s="1">
        <v>130749</v>
      </c>
      <c r="T4403" s="1" t="str">
        <f t="shared" si="274"/>
        <v>High</v>
      </c>
      <c r="U4403">
        <v>4</v>
      </c>
      <c r="V4403">
        <v>2024</v>
      </c>
      <c r="W4403" t="s">
        <v>20</v>
      </c>
      <c r="X4403">
        <v>1</v>
      </c>
    </row>
    <row r="4404" spans="1:24" x14ac:dyDescent="0.3">
      <c r="A4404">
        <v>4403</v>
      </c>
      <c r="B4404" t="s">
        <v>33</v>
      </c>
      <c r="C4404" t="str">
        <f>_xlfn.XLOOKUP(B4404,Lookup_table!B:B,Lookup_table!C:C)</f>
        <v>Data</v>
      </c>
      <c r="D4404" t="s">
        <v>22</v>
      </c>
      <c r="E4404" t="s">
        <v>15</v>
      </c>
      <c r="F4404" t="s">
        <v>16</v>
      </c>
      <c r="G4404" t="s">
        <v>17</v>
      </c>
      <c r="H4404" t="str">
        <f t="shared" si="272"/>
        <v>Remote</v>
      </c>
      <c r="I4404" t="s">
        <v>35</v>
      </c>
      <c r="J4404" t="str">
        <f t="shared" si="273"/>
        <v>0-2 yrs</v>
      </c>
      <c r="K4404">
        <f t="shared" ca="1" si="275"/>
        <v>0</v>
      </c>
      <c r="L4404" t="s">
        <v>19</v>
      </c>
      <c r="M4404">
        <v>0</v>
      </c>
      <c r="N4404">
        <v>1</v>
      </c>
      <c r="O4404">
        <v>1</v>
      </c>
      <c r="P4404">
        <v>1</v>
      </c>
      <c r="Q4404">
        <v>0</v>
      </c>
      <c r="R4404">
        <f>SUM(M4404:N4404:O4404:P4404:Q4404)</f>
        <v>3</v>
      </c>
      <c r="S4404" s="1">
        <v>103954</v>
      </c>
      <c r="T4404" s="1" t="str">
        <f t="shared" si="274"/>
        <v>Medium</v>
      </c>
      <c r="U4404">
        <v>12</v>
      </c>
      <c r="V4404">
        <v>2022</v>
      </c>
      <c r="W4404" t="s">
        <v>28</v>
      </c>
      <c r="X4404">
        <v>8</v>
      </c>
    </row>
    <row r="4405" spans="1:24" x14ac:dyDescent="0.3">
      <c r="A4405">
        <v>4404</v>
      </c>
      <c r="B4405" t="s">
        <v>41</v>
      </c>
      <c r="C4405" t="str">
        <f>_xlfn.XLOOKUP(B4405,Lookup_table!B:B,Lookup_table!C:C)</f>
        <v>Data</v>
      </c>
      <c r="D4405" t="s">
        <v>37</v>
      </c>
      <c r="E4405" t="s">
        <v>32</v>
      </c>
      <c r="F4405" t="s">
        <v>51</v>
      </c>
      <c r="G4405" t="s">
        <v>17</v>
      </c>
      <c r="H4405" t="str">
        <f t="shared" si="272"/>
        <v>Remote</v>
      </c>
      <c r="I4405" t="s">
        <v>35</v>
      </c>
      <c r="J4405" t="str">
        <f t="shared" si="273"/>
        <v>0-2 yrs</v>
      </c>
      <c r="K4405">
        <f t="shared" ca="1" si="275"/>
        <v>0</v>
      </c>
      <c r="L4405" t="s">
        <v>27</v>
      </c>
      <c r="M4405">
        <v>1</v>
      </c>
      <c r="N4405">
        <v>0</v>
      </c>
      <c r="O4405">
        <v>1</v>
      </c>
      <c r="P4405">
        <v>0</v>
      </c>
      <c r="Q4405">
        <v>1</v>
      </c>
      <c r="R4405">
        <f>SUM(M4405:N4405:O4405:P4405:Q4405)</f>
        <v>3</v>
      </c>
      <c r="S4405" s="1">
        <v>74463</v>
      </c>
      <c r="T4405" s="1" t="str">
        <f t="shared" si="274"/>
        <v>Medium</v>
      </c>
      <c r="U4405">
        <v>11</v>
      </c>
      <c r="V4405">
        <v>2026</v>
      </c>
      <c r="W4405" t="s">
        <v>20</v>
      </c>
      <c r="X4405">
        <v>1</v>
      </c>
    </row>
    <row r="4406" spans="1:24" x14ac:dyDescent="0.3">
      <c r="A4406">
        <v>4405</v>
      </c>
      <c r="B4406" t="s">
        <v>41</v>
      </c>
      <c r="C4406" t="str">
        <f>_xlfn.XLOOKUP(B4406,Lookup_table!B:B,Lookup_table!C:C)</f>
        <v>Data</v>
      </c>
      <c r="D4406" t="s">
        <v>37</v>
      </c>
      <c r="E4406" t="s">
        <v>32</v>
      </c>
      <c r="F4406" t="s">
        <v>43</v>
      </c>
      <c r="G4406" t="s">
        <v>30</v>
      </c>
      <c r="H4406" t="str">
        <f t="shared" si="272"/>
        <v>Onsite/Hybrid</v>
      </c>
      <c r="I4406" t="s">
        <v>18</v>
      </c>
      <c r="J4406" t="str">
        <f t="shared" si="273"/>
        <v>7+ yrs</v>
      </c>
      <c r="K4406">
        <f t="shared" ca="1" si="275"/>
        <v>13</v>
      </c>
      <c r="L4406" t="s">
        <v>19</v>
      </c>
      <c r="M4406">
        <v>1</v>
      </c>
      <c r="N4406">
        <v>1</v>
      </c>
      <c r="O4406">
        <v>0</v>
      </c>
      <c r="P4406">
        <v>0</v>
      </c>
      <c r="Q4406">
        <v>1</v>
      </c>
      <c r="R4406">
        <f>SUM(M4406:N4406:O4406:P4406:Q4406)</f>
        <v>3</v>
      </c>
      <c r="S4406" s="1">
        <v>114004</v>
      </c>
      <c r="T4406" s="1" t="str">
        <f t="shared" si="274"/>
        <v>Medium</v>
      </c>
      <c r="U4406">
        <v>3</v>
      </c>
      <c r="V4406">
        <v>2024</v>
      </c>
      <c r="W4406" t="s">
        <v>20</v>
      </c>
      <c r="X4406">
        <v>2</v>
      </c>
    </row>
    <row r="4407" spans="1:24" x14ac:dyDescent="0.3">
      <c r="A4407">
        <v>4406</v>
      </c>
      <c r="B4407" t="s">
        <v>50</v>
      </c>
      <c r="C4407" t="str">
        <f>_xlfn.XLOOKUP(B4407,Lookup_table!B:B,Lookup_table!C:C)</f>
        <v>AI</v>
      </c>
      <c r="D4407" t="s">
        <v>34</v>
      </c>
      <c r="E4407" t="s">
        <v>42</v>
      </c>
      <c r="F4407" t="s">
        <v>29</v>
      </c>
      <c r="G4407" t="s">
        <v>17</v>
      </c>
      <c r="H4407" t="str">
        <f t="shared" si="272"/>
        <v>Remote</v>
      </c>
      <c r="I4407" t="s">
        <v>35</v>
      </c>
      <c r="J4407" t="str">
        <f t="shared" si="273"/>
        <v>0-2 yrs</v>
      </c>
      <c r="K4407">
        <f t="shared" ca="1" si="275"/>
        <v>0</v>
      </c>
      <c r="L4407" t="s">
        <v>27</v>
      </c>
      <c r="M4407">
        <v>1</v>
      </c>
      <c r="N4407">
        <v>1</v>
      </c>
      <c r="O4407">
        <v>1</v>
      </c>
      <c r="P4407">
        <v>0</v>
      </c>
      <c r="Q4407">
        <v>0</v>
      </c>
      <c r="R4407">
        <f>SUM(M4407:N4407:O4407:P4407:Q4407)</f>
        <v>3</v>
      </c>
      <c r="S4407" s="1">
        <v>106728</v>
      </c>
      <c r="T4407" s="1" t="str">
        <f t="shared" si="274"/>
        <v>Medium</v>
      </c>
      <c r="U4407">
        <v>2</v>
      </c>
      <c r="V4407">
        <v>2020</v>
      </c>
      <c r="W4407" t="s">
        <v>20</v>
      </c>
      <c r="X4407">
        <v>6</v>
      </c>
    </row>
    <row r="4408" spans="1:24" x14ac:dyDescent="0.3">
      <c r="A4408">
        <v>4407</v>
      </c>
      <c r="B4408" t="s">
        <v>36</v>
      </c>
      <c r="C4408" t="str">
        <f>_xlfn.XLOOKUP(B4408,Lookup_table!B:B,Lookup_table!C:C)</f>
        <v>Data</v>
      </c>
      <c r="D4408" t="s">
        <v>34</v>
      </c>
      <c r="E4408" t="s">
        <v>40</v>
      </c>
      <c r="F4408" t="s">
        <v>52</v>
      </c>
      <c r="G4408" t="s">
        <v>30</v>
      </c>
      <c r="H4408" t="str">
        <f t="shared" si="272"/>
        <v>Onsite/Hybrid</v>
      </c>
      <c r="I4408" t="s">
        <v>26</v>
      </c>
      <c r="J4408" t="str">
        <f t="shared" si="273"/>
        <v>3-6 yrs</v>
      </c>
      <c r="K4408">
        <f t="shared" ca="1" si="275"/>
        <v>3</v>
      </c>
      <c r="L4408" t="s">
        <v>27</v>
      </c>
      <c r="M4408">
        <v>0</v>
      </c>
      <c r="N4408">
        <v>1</v>
      </c>
      <c r="O4408">
        <v>1</v>
      </c>
      <c r="P4408">
        <v>1</v>
      </c>
      <c r="Q4408">
        <v>1</v>
      </c>
      <c r="R4408">
        <f>SUM(M4408:N4408:O4408:P4408:Q4408)</f>
        <v>4</v>
      </c>
      <c r="S4408" s="1">
        <v>115268</v>
      </c>
      <c r="T4408" s="1" t="str">
        <f t="shared" si="274"/>
        <v>Medium</v>
      </c>
      <c r="U4408">
        <v>11</v>
      </c>
      <c r="V4408">
        <v>2025</v>
      </c>
      <c r="W4408" t="s">
        <v>28</v>
      </c>
      <c r="X4408">
        <v>6</v>
      </c>
    </row>
    <row r="4409" spans="1:24" x14ac:dyDescent="0.3">
      <c r="A4409">
        <v>4408</v>
      </c>
      <c r="B4409" t="s">
        <v>41</v>
      </c>
      <c r="C4409" t="str">
        <f>_xlfn.XLOOKUP(B4409,Lookup_table!B:B,Lookup_table!C:C)</f>
        <v>Data</v>
      </c>
      <c r="D4409" t="s">
        <v>14</v>
      </c>
      <c r="E4409" t="s">
        <v>23</v>
      </c>
      <c r="F4409" t="s">
        <v>44</v>
      </c>
      <c r="G4409" t="s">
        <v>17</v>
      </c>
      <c r="H4409" t="str">
        <f t="shared" si="272"/>
        <v>Remote</v>
      </c>
      <c r="I4409" t="s">
        <v>26</v>
      </c>
      <c r="J4409" t="str">
        <f t="shared" si="273"/>
        <v>3-6 yrs</v>
      </c>
      <c r="K4409">
        <f t="shared" ca="1" si="275"/>
        <v>4</v>
      </c>
      <c r="L4409" t="s">
        <v>39</v>
      </c>
      <c r="M4409">
        <v>0</v>
      </c>
      <c r="N4409">
        <v>1</v>
      </c>
      <c r="O4409">
        <v>1</v>
      </c>
      <c r="P4409">
        <v>0</v>
      </c>
      <c r="Q4409">
        <v>0</v>
      </c>
      <c r="R4409">
        <f>SUM(M4409:N4409:O4409:P4409:Q4409)</f>
        <v>2</v>
      </c>
      <c r="S4409" s="1">
        <v>93374</v>
      </c>
      <c r="T4409" s="1" t="str">
        <f t="shared" si="274"/>
        <v>Medium</v>
      </c>
      <c r="U4409">
        <v>11</v>
      </c>
      <c r="V4409">
        <v>2021</v>
      </c>
      <c r="W4409" t="s">
        <v>20</v>
      </c>
      <c r="X4409">
        <v>5</v>
      </c>
    </row>
    <row r="4410" spans="1:24" x14ac:dyDescent="0.3">
      <c r="A4410">
        <v>4409</v>
      </c>
      <c r="B4410" t="s">
        <v>33</v>
      </c>
      <c r="C4410" t="str">
        <f>_xlfn.XLOOKUP(B4410,Lookup_table!B:B,Lookup_table!C:C)</f>
        <v>Data</v>
      </c>
      <c r="D4410" t="s">
        <v>37</v>
      </c>
      <c r="E4410" t="s">
        <v>23</v>
      </c>
      <c r="F4410" t="s">
        <v>16</v>
      </c>
      <c r="G4410" t="s">
        <v>25</v>
      </c>
      <c r="H4410" t="str">
        <f t="shared" si="272"/>
        <v>Onsite/Hybrid</v>
      </c>
      <c r="I4410" t="s">
        <v>35</v>
      </c>
      <c r="J4410" t="str">
        <f t="shared" si="273"/>
        <v>0-2 yrs</v>
      </c>
      <c r="K4410">
        <f t="shared" ca="1" si="275"/>
        <v>0</v>
      </c>
      <c r="L4410" t="s">
        <v>39</v>
      </c>
      <c r="M4410">
        <v>0</v>
      </c>
      <c r="N4410">
        <v>1</v>
      </c>
      <c r="O4410">
        <v>0</v>
      </c>
      <c r="P4410">
        <v>0</v>
      </c>
      <c r="Q4410">
        <v>0</v>
      </c>
      <c r="R4410">
        <f>SUM(M4410:N4410:O4410:P4410:Q4410)</f>
        <v>1</v>
      </c>
      <c r="S4410" s="1">
        <v>49820</v>
      </c>
      <c r="T4410" s="1" t="str">
        <f t="shared" si="274"/>
        <v>Low</v>
      </c>
      <c r="U4410">
        <v>4</v>
      </c>
      <c r="V4410">
        <v>2025</v>
      </c>
      <c r="W4410" t="s">
        <v>28</v>
      </c>
      <c r="X4410">
        <v>9</v>
      </c>
    </row>
    <row r="4411" spans="1:24" x14ac:dyDescent="0.3">
      <c r="A4411">
        <v>4410</v>
      </c>
      <c r="B4411" t="s">
        <v>21</v>
      </c>
      <c r="C4411" t="str">
        <f>_xlfn.XLOOKUP(B4411,Lookup_table!B:B,Lookup_table!C:C)</f>
        <v>AI</v>
      </c>
      <c r="D4411" t="s">
        <v>37</v>
      </c>
      <c r="E4411" t="s">
        <v>42</v>
      </c>
      <c r="F4411" t="s">
        <v>29</v>
      </c>
      <c r="G4411" t="s">
        <v>25</v>
      </c>
      <c r="H4411" t="str">
        <f t="shared" si="272"/>
        <v>Onsite/Hybrid</v>
      </c>
      <c r="I4411" t="s">
        <v>35</v>
      </c>
      <c r="J4411" t="str">
        <f t="shared" si="273"/>
        <v>0-2 yrs</v>
      </c>
      <c r="K4411">
        <f t="shared" ca="1" si="275"/>
        <v>1</v>
      </c>
      <c r="L4411" t="s">
        <v>39</v>
      </c>
      <c r="M4411">
        <v>0</v>
      </c>
      <c r="N4411">
        <v>0</v>
      </c>
      <c r="O4411">
        <v>0</v>
      </c>
      <c r="P4411">
        <v>0</v>
      </c>
      <c r="Q4411">
        <v>0</v>
      </c>
      <c r="R4411">
        <f>SUM(M4411:N4411:O4411:P4411:Q4411)</f>
        <v>0</v>
      </c>
      <c r="S4411" s="1">
        <v>87939</v>
      </c>
      <c r="T4411" s="1" t="str">
        <f t="shared" si="274"/>
        <v>Medium</v>
      </c>
      <c r="U4411">
        <v>3</v>
      </c>
      <c r="V4411">
        <v>2023</v>
      </c>
      <c r="W4411" t="s">
        <v>34</v>
      </c>
      <c r="X4411">
        <v>5</v>
      </c>
    </row>
    <row r="4412" spans="1:24" x14ac:dyDescent="0.3">
      <c r="A4412">
        <v>4411</v>
      </c>
      <c r="B4412" t="s">
        <v>50</v>
      </c>
      <c r="C4412" t="str">
        <f>_xlfn.XLOOKUP(B4412,Lookup_table!B:B,Lookup_table!C:C)</f>
        <v>AI</v>
      </c>
      <c r="D4412" t="s">
        <v>14</v>
      </c>
      <c r="E4412" t="s">
        <v>42</v>
      </c>
      <c r="F4412" t="s">
        <v>29</v>
      </c>
      <c r="G4412" t="s">
        <v>25</v>
      </c>
      <c r="H4412" t="str">
        <f t="shared" si="272"/>
        <v>Onsite/Hybrid</v>
      </c>
      <c r="I4412" t="s">
        <v>35</v>
      </c>
      <c r="J4412" t="str">
        <f t="shared" si="273"/>
        <v>0-2 yrs</v>
      </c>
      <c r="K4412">
        <f t="shared" ca="1" si="275"/>
        <v>2</v>
      </c>
      <c r="L4412" t="s">
        <v>27</v>
      </c>
      <c r="M4412">
        <v>1</v>
      </c>
      <c r="N4412">
        <v>1</v>
      </c>
      <c r="O4412">
        <v>0</v>
      </c>
      <c r="P4412">
        <v>0</v>
      </c>
      <c r="Q4412">
        <v>1</v>
      </c>
      <c r="R4412">
        <f>SUM(M4412:N4412:O4412:P4412:Q4412)</f>
        <v>3</v>
      </c>
      <c r="S4412" s="1">
        <v>95365</v>
      </c>
      <c r="T4412" s="1" t="str">
        <f t="shared" si="274"/>
        <v>Medium</v>
      </c>
      <c r="U4412">
        <v>3</v>
      </c>
      <c r="V4412">
        <v>2022</v>
      </c>
      <c r="W4412" t="s">
        <v>34</v>
      </c>
      <c r="X4412">
        <v>1</v>
      </c>
    </row>
    <row r="4413" spans="1:24" x14ac:dyDescent="0.3">
      <c r="A4413">
        <v>4412</v>
      </c>
      <c r="B4413" t="s">
        <v>50</v>
      </c>
      <c r="C4413" t="str">
        <f>_xlfn.XLOOKUP(B4413,Lookup_table!B:B,Lookup_table!C:C)</f>
        <v>AI</v>
      </c>
      <c r="D4413" t="s">
        <v>14</v>
      </c>
      <c r="E4413" t="s">
        <v>42</v>
      </c>
      <c r="F4413" t="s">
        <v>44</v>
      </c>
      <c r="G4413" t="s">
        <v>25</v>
      </c>
      <c r="H4413" t="str">
        <f t="shared" si="272"/>
        <v>Onsite/Hybrid</v>
      </c>
      <c r="I4413" t="s">
        <v>35</v>
      </c>
      <c r="J4413" t="str">
        <f t="shared" si="273"/>
        <v>0-2 yrs</v>
      </c>
      <c r="K4413">
        <f t="shared" ca="1" si="275"/>
        <v>1</v>
      </c>
      <c r="L4413" t="s">
        <v>27</v>
      </c>
      <c r="M4413">
        <v>0</v>
      </c>
      <c r="N4413">
        <v>1</v>
      </c>
      <c r="O4413">
        <v>1</v>
      </c>
      <c r="P4413">
        <v>1</v>
      </c>
      <c r="Q4413">
        <v>1</v>
      </c>
      <c r="R4413">
        <f>SUM(M4413:N4413:O4413:P4413:Q4413)</f>
        <v>4</v>
      </c>
      <c r="S4413" s="1">
        <v>134681</v>
      </c>
      <c r="T4413" s="1" t="str">
        <f t="shared" si="274"/>
        <v>High</v>
      </c>
      <c r="U4413">
        <v>7</v>
      </c>
      <c r="V4413">
        <v>2026</v>
      </c>
      <c r="W4413" t="s">
        <v>28</v>
      </c>
      <c r="X4413">
        <v>5</v>
      </c>
    </row>
    <row r="4414" spans="1:24" x14ac:dyDescent="0.3">
      <c r="A4414">
        <v>4413</v>
      </c>
      <c r="B4414" t="s">
        <v>21</v>
      </c>
      <c r="C4414" t="str">
        <f>_xlfn.XLOOKUP(B4414,Lookup_table!B:B,Lookup_table!C:C)</f>
        <v>AI</v>
      </c>
      <c r="D4414" t="s">
        <v>34</v>
      </c>
      <c r="E4414" t="s">
        <v>40</v>
      </c>
      <c r="F4414" t="s">
        <v>44</v>
      </c>
      <c r="G4414" t="s">
        <v>25</v>
      </c>
      <c r="H4414" t="str">
        <f t="shared" si="272"/>
        <v>Onsite/Hybrid</v>
      </c>
      <c r="I4414" t="s">
        <v>18</v>
      </c>
      <c r="J4414" t="str">
        <f t="shared" si="273"/>
        <v>7+ yrs</v>
      </c>
      <c r="K4414">
        <f t="shared" ca="1" si="275"/>
        <v>10</v>
      </c>
      <c r="L4414" t="s">
        <v>19</v>
      </c>
      <c r="M4414">
        <v>1</v>
      </c>
      <c r="N4414">
        <v>0</v>
      </c>
      <c r="O4414">
        <v>1</v>
      </c>
      <c r="P4414">
        <v>0</v>
      </c>
      <c r="Q4414">
        <v>0</v>
      </c>
      <c r="R4414">
        <f>SUM(M4414:N4414:O4414:P4414:Q4414)</f>
        <v>2</v>
      </c>
      <c r="S4414" s="1">
        <v>151819</v>
      </c>
      <c r="T4414" s="1" t="str">
        <f t="shared" si="274"/>
        <v>High</v>
      </c>
      <c r="U4414">
        <v>1</v>
      </c>
      <c r="V4414">
        <v>2025</v>
      </c>
      <c r="W4414" t="s">
        <v>28</v>
      </c>
      <c r="X4414">
        <v>8</v>
      </c>
    </row>
    <row r="4415" spans="1:24" x14ac:dyDescent="0.3">
      <c r="A4415">
        <v>4414</v>
      </c>
      <c r="B4415" t="s">
        <v>31</v>
      </c>
      <c r="C4415" t="str">
        <f>_xlfn.XLOOKUP(B4415,Lookup_table!B:B,Lookup_table!C:C)</f>
        <v>Business</v>
      </c>
      <c r="D4415" t="s">
        <v>14</v>
      </c>
      <c r="E4415" t="s">
        <v>15</v>
      </c>
      <c r="F4415" t="s">
        <v>16</v>
      </c>
      <c r="G4415" t="s">
        <v>17</v>
      </c>
      <c r="H4415" t="str">
        <f t="shared" si="272"/>
        <v>Remote</v>
      </c>
      <c r="I4415" t="s">
        <v>18</v>
      </c>
      <c r="J4415" t="str">
        <f t="shared" si="273"/>
        <v>7+ yrs</v>
      </c>
      <c r="K4415">
        <f t="shared" ca="1" si="275"/>
        <v>12</v>
      </c>
      <c r="L4415" t="s">
        <v>19</v>
      </c>
      <c r="M4415">
        <v>1</v>
      </c>
      <c r="N4415">
        <v>0</v>
      </c>
      <c r="O4415">
        <v>1</v>
      </c>
      <c r="P4415">
        <v>1</v>
      </c>
      <c r="Q4415">
        <v>0</v>
      </c>
      <c r="R4415">
        <f>SUM(M4415:N4415:O4415:P4415:Q4415)</f>
        <v>3</v>
      </c>
      <c r="S4415" s="1">
        <v>128407</v>
      </c>
      <c r="T4415" s="1" t="str">
        <f t="shared" si="274"/>
        <v>High</v>
      </c>
      <c r="U4415">
        <v>2</v>
      </c>
      <c r="V4415">
        <v>2020</v>
      </c>
      <c r="W4415" t="s">
        <v>28</v>
      </c>
      <c r="X4415">
        <v>2</v>
      </c>
    </row>
    <row r="4416" spans="1:24" x14ac:dyDescent="0.3">
      <c r="A4416">
        <v>4415</v>
      </c>
      <c r="B4416" t="s">
        <v>36</v>
      </c>
      <c r="C4416" t="str">
        <f>_xlfn.XLOOKUP(B4416,Lookup_table!B:B,Lookup_table!C:C)</f>
        <v>Data</v>
      </c>
      <c r="D4416" t="s">
        <v>22</v>
      </c>
      <c r="E4416" t="s">
        <v>42</v>
      </c>
      <c r="F4416" t="s">
        <v>16</v>
      </c>
      <c r="G4416" t="s">
        <v>25</v>
      </c>
      <c r="H4416" t="str">
        <f t="shared" si="272"/>
        <v>Onsite/Hybrid</v>
      </c>
      <c r="I4416" t="s">
        <v>35</v>
      </c>
      <c r="J4416" t="str">
        <f t="shared" si="273"/>
        <v>0-2 yrs</v>
      </c>
      <c r="K4416">
        <f t="shared" ca="1" si="275"/>
        <v>0</v>
      </c>
      <c r="L4416" t="s">
        <v>19</v>
      </c>
      <c r="M4416">
        <v>0</v>
      </c>
      <c r="N4416">
        <v>1</v>
      </c>
      <c r="O4416">
        <v>1</v>
      </c>
      <c r="P4416">
        <v>0</v>
      </c>
      <c r="Q4416">
        <v>1</v>
      </c>
      <c r="R4416">
        <f>SUM(M4416:N4416:O4416:P4416:Q4416)</f>
        <v>3</v>
      </c>
      <c r="S4416" s="1">
        <v>94623</v>
      </c>
      <c r="T4416" s="1" t="str">
        <f t="shared" si="274"/>
        <v>Medium</v>
      </c>
      <c r="U4416">
        <v>10</v>
      </c>
      <c r="V4416">
        <v>2025</v>
      </c>
      <c r="W4416" t="s">
        <v>28</v>
      </c>
      <c r="X4416">
        <v>9</v>
      </c>
    </row>
    <row r="4417" spans="1:24" x14ac:dyDescent="0.3">
      <c r="A4417">
        <v>4416</v>
      </c>
      <c r="B4417" t="s">
        <v>33</v>
      </c>
      <c r="C4417" t="str">
        <f>_xlfn.XLOOKUP(B4417,Lookup_table!B:B,Lookup_table!C:C)</f>
        <v>Data</v>
      </c>
      <c r="D4417" t="s">
        <v>22</v>
      </c>
      <c r="E4417" t="s">
        <v>40</v>
      </c>
      <c r="F4417" t="s">
        <v>29</v>
      </c>
      <c r="G4417" t="s">
        <v>25</v>
      </c>
      <c r="H4417" t="str">
        <f t="shared" si="272"/>
        <v>Onsite/Hybrid</v>
      </c>
      <c r="I4417" t="s">
        <v>18</v>
      </c>
      <c r="J4417" t="str">
        <f t="shared" si="273"/>
        <v>7+ yrs</v>
      </c>
      <c r="K4417">
        <f t="shared" ca="1" si="275"/>
        <v>9</v>
      </c>
      <c r="L4417" t="s">
        <v>19</v>
      </c>
      <c r="M4417">
        <v>0</v>
      </c>
      <c r="N4417">
        <v>0</v>
      </c>
      <c r="O4417">
        <v>1</v>
      </c>
      <c r="P4417">
        <v>0</v>
      </c>
      <c r="Q4417">
        <v>1</v>
      </c>
      <c r="R4417">
        <f>SUM(M4417:N4417:O4417:P4417:Q4417)</f>
        <v>2</v>
      </c>
      <c r="S4417" s="1">
        <v>145562</v>
      </c>
      <c r="T4417" s="1" t="str">
        <f t="shared" si="274"/>
        <v>High</v>
      </c>
      <c r="U4417">
        <v>11</v>
      </c>
      <c r="V4417">
        <v>2026</v>
      </c>
      <c r="W4417" t="s">
        <v>28</v>
      </c>
      <c r="X4417">
        <v>7</v>
      </c>
    </row>
    <row r="4418" spans="1:24" x14ac:dyDescent="0.3">
      <c r="A4418">
        <v>4417</v>
      </c>
      <c r="B4418" t="s">
        <v>50</v>
      </c>
      <c r="C4418" t="str">
        <f>_xlfn.XLOOKUP(B4418,Lookup_table!B:B,Lookup_table!C:C)</f>
        <v>AI</v>
      </c>
      <c r="D4418" t="s">
        <v>37</v>
      </c>
      <c r="E4418" t="s">
        <v>15</v>
      </c>
      <c r="F4418" t="s">
        <v>16</v>
      </c>
      <c r="G4418" t="s">
        <v>30</v>
      </c>
      <c r="H4418" t="str">
        <f t="shared" ref="H4418:H4481" si="276">IF(G4418="Remote","Remote","Onsite/Hybrid")</f>
        <v>Onsite/Hybrid</v>
      </c>
      <c r="I4418" t="s">
        <v>26</v>
      </c>
      <c r="J4418" t="str">
        <f t="shared" ref="J4418:J4481" si="277">IF(I4418="Entry","0-2 yrs",IF(I4418="Mid","3-6 yrs","7+ yrs"))</f>
        <v>3-6 yrs</v>
      </c>
      <c r="K4418">
        <f t="shared" ca="1" si="275"/>
        <v>6</v>
      </c>
      <c r="L4418" t="s">
        <v>19</v>
      </c>
      <c r="M4418">
        <v>1</v>
      </c>
      <c r="N4418">
        <v>1</v>
      </c>
      <c r="O4418">
        <v>0</v>
      </c>
      <c r="P4418">
        <v>1</v>
      </c>
      <c r="Q4418">
        <v>0</v>
      </c>
      <c r="R4418">
        <f>SUM(M4418:N4418:O4418:P4418:Q4418)</f>
        <v>3</v>
      </c>
      <c r="S4418" s="1">
        <v>134550</v>
      </c>
      <c r="T4418" s="1" t="str">
        <f t="shared" ref="T4418:T4481" si="278">IF(S4418&lt;=70000,"Low",IF(S4418&lt;=120000,"Medium","High"))</f>
        <v>High</v>
      </c>
      <c r="U4418">
        <v>12</v>
      </c>
      <c r="V4418">
        <v>2026</v>
      </c>
      <c r="W4418" t="s">
        <v>34</v>
      </c>
      <c r="X4418">
        <v>1</v>
      </c>
    </row>
    <row r="4419" spans="1:24" x14ac:dyDescent="0.3">
      <c r="A4419">
        <v>4418</v>
      </c>
      <c r="B4419" t="s">
        <v>31</v>
      </c>
      <c r="C4419" t="str">
        <f>_xlfn.XLOOKUP(B4419,Lookup_table!B:B,Lookup_table!C:C)</f>
        <v>Business</v>
      </c>
      <c r="D4419" t="s">
        <v>22</v>
      </c>
      <c r="E4419" t="s">
        <v>23</v>
      </c>
      <c r="F4419" t="s">
        <v>29</v>
      </c>
      <c r="G4419" t="s">
        <v>30</v>
      </c>
      <c r="H4419" t="str">
        <f t="shared" si="276"/>
        <v>Onsite/Hybrid</v>
      </c>
      <c r="I4419" t="s">
        <v>35</v>
      </c>
      <c r="J4419" t="str">
        <f t="shared" si="277"/>
        <v>0-2 yrs</v>
      </c>
      <c r="K4419">
        <f t="shared" ref="K4419:K4482" ca="1" si="279">IF(J4419="0-2 yrs",RANDBETWEEN(0,2),IF(J4419="3-6 yrs", RANDBETWEEN(3,6),IF(J4419="7+ yrs", RANDBETWEEN(7,15)," ")))</f>
        <v>1</v>
      </c>
      <c r="L4419" t="s">
        <v>39</v>
      </c>
      <c r="M4419">
        <v>0</v>
      </c>
      <c r="N4419">
        <v>1</v>
      </c>
      <c r="O4419">
        <v>1</v>
      </c>
      <c r="P4419">
        <v>1</v>
      </c>
      <c r="Q4419">
        <v>1</v>
      </c>
      <c r="R4419">
        <f>SUM(M4419:N4419:O4419:P4419:Q4419)</f>
        <v>4</v>
      </c>
      <c r="S4419" s="1">
        <v>112886</v>
      </c>
      <c r="T4419" s="1" t="str">
        <f t="shared" si="278"/>
        <v>Medium</v>
      </c>
      <c r="U4419">
        <v>7</v>
      </c>
      <c r="V4419">
        <v>2023</v>
      </c>
      <c r="W4419" t="s">
        <v>28</v>
      </c>
      <c r="X4419">
        <v>5</v>
      </c>
    </row>
    <row r="4420" spans="1:24" x14ac:dyDescent="0.3">
      <c r="A4420">
        <v>4419</v>
      </c>
      <c r="B4420" t="s">
        <v>36</v>
      </c>
      <c r="C4420" t="str">
        <f>_xlfn.XLOOKUP(B4420,Lookup_table!B:B,Lookup_table!C:C)</f>
        <v>Data</v>
      </c>
      <c r="D4420" t="s">
        <v>37</v>
      </c>
      <c r="E4420" t="s">
        <v>32</v>
      </c>
      <c r="F4420" t="s">
        <v>44</v>
      </c>
      <c r="G4420" t="s">
        <v>25</v>
      </c>
      <c r="H4420" t="str">
        <f t="shared" si="276"/>
        <v>Onsite/Hybrid</v>
      </c>
      <c r="I4420" t="s">
        <v>26</v>
      </c>
      <c r="J4420" t="str">
        <f t="shared" si="277"/>
        <v>3-6 yrs</v>
      </c>
      <c r="K4420">
        <f t="shared" ca="1" si="279"/>
        <v>5</v>
      </c>
      <c r="L4420" t="s">
        <v>19</v>
      </c>
      <c r="M4420">
        <v>1</v>
      </c>
      <c r="N4420">
        <v>1</v>
      </c>
      <c r="O4420">
        <v>0</v>
      </c>
      <c r="P4420">
        <v>0</v>
      </c>
      <c r="Q4420">
        <v>0</v>
      </c>
      <c r="R4420">
        <f>SUM(M4420:N4420:O4420:P4420:Q4420)</f>
        <v>2</v>
      </c>
      <c r="S4420" s="1">
        <v>79896</v>
      </c>
      <c r="T4420" s="1" t="str">
        <f t="shared" si="278"/>
        <v>Medium</v>
      </c>
      <c r="U4420">
        <v>10</v>
      </c>
      <c r="V4420">
        <v>2022</v>
      </c>
      <c r="W4420" t="s">
        <v>34</v>
      </c>
      <c r="X4420">
        <v>1</v>
      </c>
    </row>
    <row r="4421" spans="1:24" x14ac:dyDescent="0.3">
      <c r="A4421">
        <v>4420</v>
      </c>
      <c r="B4421" t="s">
        <v>31</v>
      </c>
      <c r="C4421" t="str">
        <f>_xlfn.XLOOKUP(B4421,Lookup_table!B:B,Lookup_table!C:C)</f>
        <v>Business</v>
      </c>
      <c r="D4421" t="s">
        <v>22</v>
      </c>
      <c r="E4421" t="s">
        <v>38</v>
      </c>
      <c r="F4421" t="s">
        <v>24</v>
      </c>
      <c r="G4421" t="s">
        <v>17</v>
      </c>
      <c r="H4421" t="str">
        <f t="shared" si="276"/>
        <v>Remote</v>
      </c>
      <c r="I4421" t="s">
        <v>18</v>
      </c>
      <c r="J4421" t="str">
        <f t="shared" si="277"/>
        <v>7+ yrs</v>
      </c>
      <c r="K4421">
        <f t="shared" ca="1" si="279"/>
        <v>10</v>
      </c>
      <c r="L4421" t="s">
        <v>39</v>
      </c>
      <c r="M4421">
        <v>0</v>
      </c>
      <c r="N4421">
        <v>0</v>
      </c>
      <c r="O4421">
        <v>0</v>
      </c>
      <c r="P4421">
        <v>0</v>
      </c>
      <c r="Q4421">
        <v>0</v>
      </c>
      <c r="R4421">
        <f>SUM(M4421:N4421:O4421:P4421:Q4421)</f>
        <v>0</v>
      </c>
      <c r="S4421" s="1">
        <v>118411</v>
      </c>
      <c r="T4421" s="1" t="str">
        <f t="shared" si="278"/>
        <v>Medium</v>
      </c>
      <c r="U4421">
        <v>1</v>
      </c>
      <c r="V4421">
        <v>2023</v>
      </c>
      <c r="W4421" t="s">
        <v>28</v>
      </c>
      <c r="X4421">
        <v>8</v>
      </c>
    </row>
    <row r="4422" spans="1:24" x14ac:dyDescent="0.3">
      <c r="A4422">
        <v>4421</v>
      </c>
      <c r="B4422" t="s">
        <v>33</v>
      </c>
      <c r="C4422" t="str">
        <f>_xlfn.XLOOKUP(B4422,Lookup_table!B:B,Lookup_table!C:C)</f>
        <v>Data</v>
      </c>
      <c r="D4422" t="s">
        <v>34</v>
      </c>
      <c r="E4422" t="s">
        <v>38</v>
      </c>
      <c r="F4422" t="s">
        <v>51</v>
      </c>
      <c r="G4422" t="s">
        <v>30</v>
      </c>
      <c r="H4422" t="str">
        <f t="shared" si="276"/>
        <v>Onsite/Hybrid</v>
      </c>
      <c r="I4422" t="s">
        <v>26</v>
      </c>
      <c r="J4422" t="str">
        <f t="shared" si="277"/>
        <v>3-6 yrs</v>
      </c>
      <c r="K4422">
        <f t="shared" ca="1" si="279"/>
        <v>3</v>
      </c>
      <c r="L4422" t="s">
        <v>27</v>
      </c>
      <c r="M4422">
        <v>0</v>
      </c>
      <c r="N4422">
        <v>1</v>
      </c>
      <c r="O4422">
        <v>0</v>
      </c>
      <c r="P4422">
        <v>0</v>
      </c>
      <c r="Q4422">
        <v>1</v>
      </c>
      <c r="R4422">
        <f>SUM(M4422:N4422:O4422:P4422:Q4422)</f>
        <v>2</v>
      </c>
      <c r="S4422" s="1">
        <v>86119</v>
      </c>
      <c r="T4422" s="1" t="str">
        <f t="shared" si="278"/>
        <v>Medium</v>
      </c>
      <c r="U4422">
        <v>9</v>
      </c>
      <c r="V4422">
        <v>2023</v>
      </c>
      <c r="W4422" t="s">
        <v>34</v>
      </c>
      <c r="X4422">
        <v>3</v>
      </c>
    </row>
    <row r="4423" spans="1:24" x14ac:dyDescent="0.3">
      <c r="A4423">
        <v>4422</v>
      </c>
      <c r="B4423" t="s">
        <v>31</v>
      </c>
      <c r="C4423" t="str">
        <f>_xlfn.XLOOKUP(B4423,Lookup_table!B:B,Lookup_table!C:C)</f>
        <v>Business</v>
      </c>
      <c r="D4423" t="s">
        <v>37</v>
      </c>
      <c r="E4423" t="s">
        <v>32</v>
      </c>
      <c r="F4423" t="s">
        <v>29</v>
      </c>
      <c r="G4423" t="s">
        <v>25</v>
      </c>
      <c r="H4423" t="str">
        <f t="shared" si="276"/>
        <v>Onsite/Hybrid</v>
      </c>
      <c r="I4423" t="s">
        <v>26</v>
      </c>
      <c r="J4423" t="str">
        <f t="shared" si="277"/>
        <v>3-6 yrs</v>
      </c>
      <c r="K4423">
        <f t="shared" ca="1" si="279"/>
        <v>3</v>
      </c>
      <c r="L4423" t="s">
        <v>19</v>
      </c>
      <c r="M4423">
        <v>0</v>
      </c>
      <c r="N4423">
        <v>1</v>
      </c>
      <c r="O4423">
        <v>0</v>
      </c>
      <c r="P4423">
        <v>1</v>
      </c>
      <c r="Q4423">
        <v>0</v>
      </c>
      <c r="R4423">
        <f>SUM(M4423:N4423:O4423:P4423:Q4423)</f>
        <v>2</v>
      </c>
      <c r="S4423" s="1">
        <v>85605</v>
      </c>
      <c r="T4423" s="1" t="str">
        <f t="shared" si="278"/>
        <v>Medium</v>
      </c>
      <c r="U4423">
        <v>2</v>
      </c>
      <c r="V4423">
        <v>2020</v>
      </c>
      <c r="W4423" t="s">
        <v>28</v>
      </c>
      <c r="X4423">
        <v>9</v>
      </c>
    </row>
    <row r="4424" spans="1:24" x14ac:dyDescent="0.3">
      <c r="A4424">
        <v>4423</v>
      </c>
      <c r="B4424" t="s">
        <v>31</v>
      </c>
      <c r="C4424" t="str">
        <f>_xlfn.XLOOKUP(B4424,Lookup_table!B:B,Lookup_table!C:C)</f>
        <v>Business</v>
      </c>
      <c r="D4424" t="s">
        <v>37</v>
      </c>
      <c r="E4424" t="s">
        <v>40</v>
      </c>
      <c r="F4424" t="s">
        <v>44</v>
      </c>
      <c r="G4424" t="s">
        <v>25</v>
      </c>
      <c r="H4424" t="str">
        <f t="shared" si="276"/>
        <v>Onsite/Hybrid</v>
      </c>
      <c r="I4424" t="s">
        <v>35</v>
      </c>
      <c r="J4424" t="str">
        <f t="shared" si="277"/>
        <v>0-2 yrs</v>
      </c>
      <c r="K4424">
        <f t="shared" ca="1" si="279"/>
        <v>0</v>
      </c>
      <c r="L4424" t="s">
        <v>19</v>
      </c>
      <c r="M4424">
        <v>1</v>
      </c>
      <c r="N4424">
        <v>0</v>
      </c>
      <c r="O4424">
        <v>0</v>
      </c>
      <c r="P4424">
        <v>0</v>
      </c>
      <c r="Q4424">
        <v>1</v>
      </c>
      <c r="R4424">
        <f>SUM(M4424:N4424:O4424:P4424:Q4424)</f>
        <v>2</v>
      </c>
      <c r="S4424" s="1">
        <v>55260</v>
      </c>
      <c r="T4424" s="1" t="str">
        <f t="shared" si="278"/>
        <v>Low</v>
      </c>
      <c r="U4424">
        <v>5</v>
      </c>
      <c r="V4424">
        <v>2025</v>
      </c>
      <c r="W4424" t="s">
        <v>34</v>
      </c>
      <c r="X4424">
        <v>1</v>
      </c>
    </row>
    <row r="4425" spans="1:24" x14ac:dyDescent="0.3">
      <c r="A4425">
        <v>4424</v>
      </c>
      <c r="B4425" t="s">
        <v>21</v>
      </c>
      <c r="C4425" t="str">
        <f>_xlfn.XLOOKUP(B4425,Lookup_table!B:B,Lookup_table!C:C)</f>
        <v>AI</v>
      </c>
      <c r="D4425" t="s">
        <v>37</v>
      </c>
      <c r="E4425" t="s">
        <v>40</v>
      </c>
      <c r="F4425" t="s">
        <v>51</v>
      </c>
      <c r="G4425" t="s">
        <v>30</v>
      </c>
      <c r="H4425" t="str">
        <f t="shared" si="276"/>
        <v>Onsite/Hybrid</v>
      </c>
      <c r="I4425" t="s">
        <v>18</v>
      </c>
      <c r="J4425" t="str">
        <f t="shared" si="277"/>
        <v>7+ yrs</v>
      </c>
      <c r="K4425">
        <f t="shared" ca="1" si="279"/>
        <v>10</v>
      </c>
      <c r="L4425" t="s">
        <v>27</v>
      </c>
      <c r="M4425">
        <v>1</v>
      </c>
      <c r="N4425">
        <v>0</v>
      </c>
      <c r="O4425">
        <v>0</v>
      </c>
      <c r="P4425">
        <v>0</v>
      </c>
      <c r="Q4425">
        <v>0</v>
      </c>
      <c r="R4425">
        <f>SUM(M4425:N4425:O4425:P4425:Q4425)</f>
        <v>1</v>
      </c>
      <c r="S4425" s="1">
        <v>143495</v>
      </c>
      <c r="T4425" s="1" t="str">
        <f t="shared" si="278"/>
        <v>High</v>
      </c>
      <c r="U4425">
        <v>9</v>
      </c>
      <c r="V4425">
        <v>2024</v>
      </c>
      <c r="W4425" t="s">
        <v>28</v>
      </c>
      <c r="X4425">
        <v>9</v>
      </c>
    </row>
    <row r="4426" spans="1:24" x14ac:dyDescent="0.3">
      <c r="A4426">
        <v>4425</v>
      </c>
      <c r="B4426" t="s">
        <v>36</v>
      </c>
      <c r="C4426" t="str">
        <f>_xlfn.XLOOKUP(B4426,Lookup_table!B:B,Lookup_table!C:C)</f>
        <v>Data</v>
      </c>
      <c r="D4426" t="s">
        <v>37</v>
      </c>
      <c r="E4426" t="s">
        <v>40</v>
      </c>
      <c r="F4426" t="s">
        <v>16</v>
      </c>
      <c r="G4426" t="s">
        <v>17</v>
      </c>
      <c r="H4426" t="str">
        <f t="shared" si="276"/>
        <v>Remote</v>
      </c>
      <c r="I4426" t="s">
        <v>26</v>
      </c>
      <c r="J4426" t="str">
        <f t="shared" si="277"/>
        <v>3-6 yrs</v>
      </c>
      <c r="K4426">
        <f t="shared" ca="1" si="279"/>
        <v>3</v>
      </c>
      <c r="L4426" t="s">
        <v>27</v>
      </c>
      <c r="M4426">
        <v>0</v>
      </c>
      <c r="N4426">
        <v>1</v>
      </c>
      <c r="O4426">
        <v>1</v>
      </c>
      <c r="P4426">
        <v>1</v>
      </c>
      <c r="Q4426">
        <v>0</v>
      </c>
      <c r="R4426">
        <f>SUM(M4426:N4426:O4426:P4426:Q4426)</f>
        <v>3</v>
      </c>
      <c r="S4426" s="1">
        <v>101148</v>
      </c>
      <c r="T4426" s="1" t="str">
        <f t="shared" si="278"/>
        <v>Medium</v>
      </c>
      <c r="U4426">
        <v>9</v>
      </c>
      <c r="V4426">
        <v>2023</v>
      </c>
      <c r="W4426" t="s">
        <v>28</v>
      </c>
      <c r="X4426">
        <v>3</v>
      </c>
    </row>
    <row r="4427" spans="1:24" x14ac:dyDescent="0.3">
      <c r="A4427">
        <v>4426</v>
      </c>
      <c r="B4427" t="s">
        <v>33</v>
      </c>
      <c r="C4427" t="str">
        <f>_xlfn.XLOOKUP(B4427,Lookup_table!B:B,Lookup_table!C:C)</f>
        <v>Data</v>
      </c>
      <c r="D4427" t="s">
        <v>14</v>
      </c>
      <c r="E4427" t="s">
        <v>40</v>
      </c>
      <c r="F4427" t="s">
        <v>52</v>
      </c>
      <c r="G4427" t="s">
        <v>30</v>
      </c>
      <c r="H4427" t="str">
        <f t="shared" si="276"/>
        <v>Onsite/Hybrid</v>
      </c>
      <c r="I4427" t="s">
        <v>26</v>
      </c>
      <c r="J4427" t="str">
        <f t="shared" si="277"/>
        <v>3-6 yrs</v>
      </c>
      <c r="K4427">
        <f t="shared" ca="1" si="279"/>
        <v>4</v>
      </c>
      <c r="L4427" t="s">
        <v>19</v>
      </c>
      <c r="M4427">
        <v>0</v>
      </c>
      <c r="N4427">
        <v>0</v>
      </c>
      <c r="O4427">
        <v>1</v>
      </c>
      <c r="P4427">
        <v>1</v>
      </c>
      <c r="Q4427">
        <v>0</v>
      </c>
      <c r="R4427">
        <f>SUM(M4427:N4427:O4427:P4427:Q4427)</f>
        <v>2</v>
      </c>
      <c r="S4427" s="1">
        <v>101612</v>
      </c>
      <c r="T4427" s="1" t="str">
        <f t="shared" si="278"/>
        <v>Medium</v>
      </c>
      <c r="U4427">
        <v>11</v>
      </c>
      <c r="V4427">
        <v>2020</v>
      </c>
      <c r="W4427" t="s">
        <v>28</v>
      </c>
      <c r="X4427">
        <v>6</v>
      </c>
    </row>
    <row r="4428" spans="1:24" x14ac:dyDescent="0.3">
      <c r="A4428">
        <v>4427</v>
      </c>
      <c r="B4428" t="s">
        <v>50</v>
      </c>
      <c r="C4428" t="str">
        <f>_xlfn.XLOOKUP(B4428,Lookup_table!B:B,Lookup_table!C:C)</f>
        <v>AI</v>
      </c>
      <c r="D4428" t="s">
        <v>14</v>
      </c>
      <c r="E4428" t="s">
        <v>32</v>
      </c>
      <c r="F4428" t="s">
        <v>44</v>
      </c>
      <c r="G4428" t="s">
        <v>17</v>
      </c>
      <c r="H4428" t="str">
        <f t="shared" si="276"/>
        <v>Remote</v>
      </c>
      <c r="I4428" t="s">
        <v>35</v>
      </c>
      <c r="J4428" t="str">
        <f t="shared" si="277"/>
        <v>0-2 yrs</v>
      </c>
      <c r="K4428">
        <f t="shared" ca="1" si="279"/>
        <v>1</v>
      </c>
      <c r="L4428" t="s">
        <v>27</v>
      </c>
      <c r="M4428">
        <v>0</v>
      </c>
      <c r="N4428">
        <v>0</v>
      </c>
      <c r="O4428">
        <v>1</v>
      </c>
      <c r="P4428">
        <v>0</v>
      </c>
      <c r="Q4428">
        <v>1</v>
      </c>
      <c r="R4428">
        <f>SUM(M4428:N4428:O4428:P4428:Q4428)</f>
        <v>2</v>
      </c>
      <c r="S4428" s="1">
        <v>118863</v>
      </c>
      <c r="T4428" s="1" t="str">
        <f t="shared" si="278"/>
        <v>Medium</v>
      </c>
      <c r="U4428">
        <v>7</v>
      </c>
      <c r="V4428">
        <v>2026</v>
      </c>
      <c r="W4428" t="s">
        <v>20</v>
      </c>
      <c r="X4428">
        <v>1</v>
      </c>
    </row>
    <row r="4429" spans="1:24" x14ac:dyDescent="0.3">
      <c r="A4429">
        <v>4428</v>
      </c>
      <c r="B4429" t="s">
        <v>36</v>
      </c>
      <c r="C4429" t="str">
        <f>_xlfn.XLOOKUP(B4429,Lookup_table!B:B,Lookup_table!C:C)</f>
        <v>Data</v>
      </c>
      <c r="D4429" t="s">
        <v>37</v>
      </c>
      <c r="E4429" t="s">
        <v>15</v>
      </c>
      <c r="F4429" t="s">
        <v>24</v>
      </c>
      <c r="G4429" t="s">
        <v>25</v>
      </c>
      <c r="H4429" t="str">
        <f t="shared" si="276"/>
        <v>Onsite/Hybrid</v>
      </c>
      <c r="I4429" t="s">
        <v>35</v>
      </c>
      <c r="J4429" t="str">
        <f t="shared" si="277"/>
        <v>0-2 yrs</v>
      </c>
      <c r="K4429">
        <f t="shared" ca="1" si="279"/>
        <v>2</v>
      </c>
      <c r="L4429" t="s">
        <v>39</v>
      </c>
      <c r="M4429">
        <v>1</v>
      </c>
      <c r="N4429">
        <v>1</v>
      </c>
      <c r="O4429">
        <v>0</v>
      </c>
      <c r="P4429">
        <v>1</v>
      </c>
      <c r="Q4429">
        <v>1</v>
      </c>
      <c r="R4429">
        <f>SUM(M4429:N4429:O4429:P4429:Q4429)</f>
        <v>4</v>
      </c>
      <c r="S4429" s="1">
        <v>70442</v>
      </c>
      <c r="T4429" s="1" t="str">
        <f t="shared" si="278"/>
        <v>Medium</v>
      </c>
      <c r="U4429">
        <v>5</v>
      </c>
      <c r="V4429">
        <v>2023</v>
      </c>
      <c r="W4429" t="s">
        <v>34</v>
      </c>
      <c r="X4429">
        <v>6</v>
      </c>
    </row>
    <row r="4430" spans="1:24" x14ac:dyDescent="0.3">
      <c r="A4430">
        <v>4429</v>
      </c>
      <c r="B4430" t="s">
        <v>21</v>
      </c>
      <c r="C4430" t="str">
        <f>_xlfn.XLOOKUP(B4430,Lookup_table!B:B,Lookup_table!C:C)</f>
        <v>AI</v>
      </c>
      <c r="D4430" t="s">
        <v>22</v>
      </c>
      <c r="E4430" t="s">
        <v>15</v>
      </c>
      <c r="F4430" t="s">
        <v>43</v>
      </c>
      <c r="G4430" t="s">
        <v>25</v>
      </c>
      <c r="H4430" t="str">
        <f t="shared" si="276"/>
        <v>Onsite/Hybrid</v>
      </c>
      <c r="I4430" t="s">
        <v>18</v>
      </c>
      <c r="J4430" t="str">
        <f t="shared" si="277"/>
        <v>7+ yrs</v>
      </c>
      <c r="K4430">
        <f t="shared" ca="1" si="279"/>
        <v>11</v>
      </c>
      <c r="L4430" t="s">
        <v>27</v>
      </c>
      <c r="M4430">
        <v>1</v>
      </c>
      <c r="N4430">
        <v>1</v>
      </c>
      <c r="O4430">
        <v>1</v>
      </c>
      <c r="P4430">
        <v>1</v>
      </c>
      <c r="Q4430">
        <v>1</v>
      </c>
      <c r="R4430">
        <f>SUM(M4430:N4430:O4430:P4430:Q4430)</f>
        <v>5</v>
      </c>
      <c r="S4430" s="1">
        <v>196128</v>
      </c>
      <c r="T4430" s="1" t="str">
        <f t="shared" si="278"/>
        <v>High</v>
      </c>
      <c r="U4430">
        <v>6</v>
      </c>
      <c r="V4430">
        <v>2025</v>
      </c>
      <c r="W4430" t="s">
        <v>28</v>
      </c>
      <c r="X4430">
        <v>7</v>
      </c>
    </row>
    <row r="4431" spans="1:24" x14ac:dyDescent="0.3">
      <c r="A4431">
        <v>4430</v>
      </c>
      <c r="B4431" t="s">
        <v>31</v>
      </c>
      <c r="C4431" t="str">
        <f>_xlfn.XLOOKUP(B4431,Lookup_table!B:B,Lookup_table!C:C)</f>
        <v>Business</v>
      </c>
      <c r="D4431" t="s">
        <v>34</v>
      </c>
      <c r="E4431" t="s">
        <v>15</v>
      </c>
      <c r="F4431" t="s">
        <v>29</v>
      </c>
      <c r="G4431" t="s">
        <v>25</v>
      </c>
      <c r="H4431" t="str">
        <f t="shared" si="276"/>
        <v>Onsite/Hybrid</v>
      </c>
      <c r="I4431" t="s">
        <v>26</v>
      </c>
      <c r="J4431" t="str">
        <f t="shared" si="277"/>
        <v>3-6 yrs</v>
      </c>
      <c r="K4431">
        <f t="shared" ca="1" si="279"/>
        <v>5</v>
      </c>
      <c r="L4431" t="s">
        <v>39</v>
      </c>
      <c r="M4431">
        <v>1</v>
      </c>
      <c r="N4431">
        <v>0</v>
      </c>
      <c r="O4431">
        <v>0</v>
      </c>
      <c r="P4431">
        <v>1</v>
      </c>
      <c r="Q4431">
        <v>1</v>
      </c>
      <c r="R4431">
        <f>SUM(M4431:N4431:O4431:P4431:Q4431)</f>
        <v>3</v>
      </c>
      <c r="S4431" s="1">
        <v>98990</v>
      </c>
      <c r="T4431" s="1" t="str">
        <f t="shared" si="278"/>
        <v>Medium</v>
      </c>
      <c r="U4431">
        <v>1</v>
      </c>
      <c r="V4431">
        <v>2026</v>
      </c>
      <c r="W4431" t="s">
        <v>20</v>
      </c>
      <c r="X4431">
        <v>3</v>
      </c>
    </row>
    <row r="4432" spans="1:24" x14ac:dyDescent="0.3">
      <c r="A4432">
        <v>4431</v>
      </c>
      <c r="B4432" t="s">
        <v>36</v>
      </c>
      <c r="C4432" t="str">
        <f>_xlfn.XLOOKUP(B4432,Lookup_table!B:B,Lookup_table!C:C)</f>
        <v>Data</v>
      </c>
      <c r="D4432" t="s">
        <v>37</v>
      </c>
      <c r="E4432" t="s">
        <v>40</v>
      </c>
      <c r="F4432" t="s">
        <v>44</v>
      </c>
      <c r="G4432" t="s">
        <v>17</v>
      </c>
      <c r="H4432" t="str">
        <f t="shared" si="276"/>
        <v>Remote</v>
      </c>
      <c r="I4432" t="s">
        <v>35</v>
      </c>
      <c r="J4432" t="str">
        <f t="shared" si="277"/>
        <v>0-2 yrs</v>
      </c>
      <c r="K4432">
        <f t="shared" ca="1" si="279"/>
        <v>0</v>
      </c>
      <c r="L4432" t="s">
        <v>19</v>
      </c>
      <c r="M4432">
        <v>1</v>
      </c>
      <c r="N4432">
        <v>1</v>
      </c>
      <c r="O4432">
        <v>1</v>
      </c>
      <c r="P4432">
        <v>1</v>
      </c>
      <c r="Q4432">
        <v>1</v>
      </c>
      <c r="R4432">
        <f>SUM(M4432:N4432:O4432:P4432:Q4432)</f>
        <v>5</v>
      </c>
      <c r="S4432" s="1">
        <v>85721</v>
      </c>
      <c r="T4432" s="1" t="str">
        <f t="shared" si="278"/>
        <v>Medium</v>
      </c>
      <c r="U4432">
        <v>4</v>
      </c>
      <c r="V4432">
        <v>2022</v>
      </c>
      <c r="W4432" t="s">
        <v>28</v>
      </c>
      <c r="X4432">
        <v>1</v>
      </c>
    </row>
    <row r="4433" spans="1:24" x14ac:dyDescent="0.3">
      <c r="A4433">
        <v>4432</v>
      </c>
      <c r="B4433" t="s">
        <v>33</v>
      </c>
      <c r="C4433" t="str">
        <f>_xlfn.XLOOKUP(B4433,Lookup_table!B:B,Lookup_table!C:C)</f>
        <v>Data</v>
      </c>
      <c r="D4433" t="s">
        <v>14</v>
      </c>
      <c r="E4433" t="s">
        <v>38</v>
      </c>
      <c r="F4433" t="s">
        <v>52</v>
      </c>
      <c r="G4433" t="s">
        <v>25</v>
      </c>
      <c r="H4433" t="str">
        <f t="shared" si="276"/>
        <v>Onsite/Hybrid</v>
      </c>
      <c r="I4433" t="s">
        <v>26</v>
      </c>
      <c r="J4433" t="str">
        <f t="shared" si="277"/>
        <v>3-6 yrs</v>
      </c>
      <c r="K4433">
        <f t="shared" ca="1" si="279"/>
        <v>6</v>
      </c>
      <c r="L4433" t="s">
        <v>27</v>
      </c>
      <c r="M4433">
        <v>1</v>
      </c>
      <c r="N4433">
        <v>1</v>
      </c>
      <c r="O4433">
        <v>0</v>
      </c>
      <c r="P4433">
        <v>0</v>
      </c>
      <c r="Q4433">
        <v>0</v>
      </c>
      <c r="R4433">
        <f>SUM(M4433:N4433:O4433:P4433:Q4433)</f>
        <v>2</v>
      </c>
      <c r="S4433" s="1">
        <v>76472</v>
      </c>
      <c r="T4433" s="1" t="str">
        <f t="shared" si="278"/>
        <v>Medium</v>
      </c>
      <c r="U4433">
        <v>9</v>
      </c>
      <c r="V4433">
        <v>2023</v>
      </c>
      <c r="W4433" t="s">
        <v>20</v>
      </c>
      <c r="X4433">
        <v>4</v>
      </c>
    </row>
    <row r="4434" spans="1:24" x14ac:dyDescent="0.3">
      <c r="A4434">
        <v>4433</v>
      </c>
      <c r="B4434" t="s">
        <v>50</v>
      </c>
      <c r="C4434" t="str">
        <f>_xlfn.XLOOKUP(B4434,Lookup_table!B:B,Lookup_table!C:C)</f>
        <v>AI</v>
      </c>
      <c r="D4434" t="s">
        <v>34</v>
      </c>
      <c r="E4434" t="s">
        <v>32</v>
      </c>
      <c r="F4434" t="s">
        <v>52</v>
      </c>
      <c r="G4434" t="s">
        <v>30</v>
      </c>
      <c r="H4434" t="str">
        <f t="shared" si="276"/>
        <v>Onsite/Hybrid</v>
      </c>
      <c r="I4434" t="s">
        <v>26</v>
      </c>
      <c r="J4434" t="str">
        <f t="shared" si="277"/>
        <v>3-6 yrs</v>
      </c>
      <c r="K4434">
        <f t="shared" ca="1" si="279"/>
        <v>4</v>
      </c>
      <c r="L4434" t="s">
        <v>27</v>
      </c>
      <c r="M4434">
        <v>1</v>
      </c>
      <c r="N4434">
        <v>1</v>
      </c>
      <c r="O4434">
        <v>0</v>
      </c>
      <c r="P4434">
        <v>1</v>
      </c>
      <c r="Q4434">
        <v>1</v>
      </c>
      <c r="R4434">
        <f>SUM(M4434:N4434:O4434:P4434:Q4434)</f>
        <v>4</v>
      </c>
      <c r="S4434" s="1">
        <v>136501</v>
      </c>
      <c r="T4434" s="1" t="str">
        <f t="shared" si="278"/>
        <v>High</v>
      </c>
      <c r="U4434">
        <v>3</v>
      </c>
      <c r="V4434">
        <v>2023</v>
      </c>
      <c r="W4434" t="s">
        <v>34</v>
      </c>
      <c r="X4434">
        <v>4</v>
      </c>
    </row>
    <row r="4435" spans="1:24" x14ac:dyDescent="0.3">
      <c r="A4435">
        <v>4434</v>
      </c>
      <c r="B4435" t="s">
        <v>41</v>
      </c>
      <c r="C4435" t="str">
        <f>_xlfn.XLOOKUP(B4435,Lookup_table!B:B,Lookup_table!C:C)</f>
        <v>Data</v>
      </c>
      <c r="D4435" t="s">
        <v>14</v>
      </c>
      <c r="E4435" t="s">
        <v>42</v>
      </c>
      <c r="F4435" t="s">
        <v>44</v>
      </c>
      <c r="G4435" t="s">
        <v>17</v>
      </c>
      <c r="H4435" t="str">
        <f t="shared" si="276"/>
        <v>Remote</v>
      </c>
      <c r="I4435" t="s">
        <v>35</v>
      </c>
      <c r="J4435" t="str">
        <f t="shared" si="277"/>
        <v>0-2 yrs</v>
      </c>
      <c r="K4435">
        <f t="shared" ca="1" si="279"/>
        <v>1</v>
      </c>
      <c r="L4435" t="s">
        <v>19</v>
      </c>
      <c r="M4435">
        <v>0</v>
      </c>
      <c r="N4435">
        <v>1</v>
      </c>
      <c r="O4435">
        <v>1</v>
      </c>
      <c r="P4435">
        <v>1</v>
      </c>
      <c r="Q4435">
        <v>0</v>
      </c>
      <c r="R4435">
        <f>SUM(M4435:N4435:O4435:P4435:Q4435)</f>
        <v>3</v>
      </c>
      <c r="S4435" s="1">
        <v>84379</v>
      </c>
      <c r="T4435" s="1" t="str">
        <f t="shared" si="278"/>
        <v>Medium</v>
      </c>
      <c r="U4435">
        <v>3</v>
      </c>
      <c r="V4435">
        <v>2023</v>
      </c>
      <c r="W4435" t="s">
        <v>28</v>
      </c>
      <c r="X4435">
        <v>9</v>
      </c>
    </row>
    <row r="4436" spans="1:24" x14ac:dyDescent="0.3">
      <c r="A4436">
        <v>4435</v>
      </c>
      <c r="B4436" t="s">
        <v>31</v>
      </c>
      <c r="C4436" t="str">
        <f>_xlfn.XLOOKUP(B4436,Lookup_table!B:B,Lookup_table!C:C)</f>
        <v>Business</v>
      </c>
      <c r="D4436" t="s">
        <v>37</v>
      </c>
      <c r="E4436" t="s">
        <v>40</v>
      </c>
      <c r="F4436" t="s">
        <v>51</v>
      </c>
      <c r="G4436" t="s">
        <v>25</v>
      </c>
      <c r="H4436" t="str">
        <f t="shared" si="276"/>
        <v>Onsite/Hybrid</v>
      </c>
      <c r="I4436" t="s">
        <v>35</v>
      </c>
      <c r="J4436" t="str">
        <f t="shared" si="277"/>
        <v>0-2 yrs</v>
      </c>
      <c r="K4436">
        <f t="shared" ca="1" si="279"/>
        <v>1</v>
      </c>
      <c r="L4436" t="s">
        <v>39</v>
      </c>
      <c r="M4436">
        <v>1</v>
      </c>
      <c r="N4436">
        <v>1</v>
      </c>
      <c r="O4436">
        <v>1</v>
      </c>
      <c r="P4436">
        <v>1</v>
      </c>
      <c r="Q4436">
        <v>1</v>
      </c>
      <c r="R4436">
        <f>SUM(M4436:N4436:O4436:P4436:Q4436)</f>
        <v>5</v>
      </c>
      <c r="S4436" s="1">
        <v>91957</v>
      </c>
      <c r="T4436" s="1" t="str">
        <f t="shared" si="278"/>
        <v>Medium</v>
      </c>
      <c r="U4436">
        <v>8</v>
      </c>
      <c r="V4436">
        <v>2025</v>
      </c>
      <c r="W4436" t="s">
        <v>28</v>
      </c>
      <c r="X4436">
        <v>9</v>
      </c>
    </row>
    <row r="4437" spans="1:24" x14ac:dyDescent="0.3">
      <c r="A4437">
        <v>4436</v>
      </c>
      <c r="B4437" t="s">
        <v>33</v>
      </c>
      <c r="C4437" t="str">
        <f>_xlfn.XLOOKUP(B4437,Lookup_table!B:B,Lookup_table!C:C)</f>
        <v>Data</v>
      </c>
      <c r="D4437" t="s">
        <v>34</v>
      </c>
      <c r="E4437" t="s">
        <v>40</v>
      </c>
      <c r="F4437" t="s">
        <v>24</v>
      </c>
      <c r="G4437" t="s">
        <v>25</v>
      </c>
      <c r="H4437" t="str">
        <f t="shared" si="276"/>
        <v>Onsite/Hybrid</v>
      </c>
      <c r="I4437" t="s">
        <v>35</v>
      </c>
      <c r="J4437" t="str">
        <f t="shared" si="277"/>
        <v>0-2 yrs</v>
      </c>
      <c r="K4437">
        <f t="shared" ca="1" si="279"/>
        <v>2</v>
      </c>
      <c r="L4437" t="s">
        <v>27</v>
      </c>
      <c r="M4437">
        <v>0</v>
      </c>
      <c r="N4437">
        <v>0</v>
      </c>
      <c r="O4437">
        <v>0</v>
      </c>
      <c r="P4437">
        <v>1</v>
      </c>
      <c r="Q4437">
        <v>1</v>
      </c>
      <c r="R4437">
        <f>SUM(M4437:N4437:O4437:P4437:Q4437)</f>
        <v>2</v>
      </c>
      <c r="S4437" s="1">
        <v>76332</v>
      </c>
      <c r="T4437" s="1" t="str">
        <f t="shared" si="278"/>
        <v>Medium</v>
      </c>
      <c r="U4437">
        <v>9</v>
      </c>
      <c r="V4437">
        <v>2024</v>
      </c>
      <c r="W4437" t="s">
        <v>28</v>
      </c>
      <c r="X4437">
        <v>7</v>
      </c>
    </row>
    <row r="4438" spans="1:24" x14ac:dyDescent="0.3">
      <c r="A4438">
        <v>4437</v>
      </c>
      <c r="B4438" t="s">
        <v>41</v>
      </c>
      <c r="C4438" t="str">
        <f>_xlfn.XLOOKUP(B4438,Lookup_table!B:B,Lookup_table!C:C)</f>
        <v>Data</v>
      </c>
      <c r="D4438" t="s">
        <v>22</v>
      </c>
      <c r="E4438" t="s">
        <v>23</v>
      </c>
      <c r="F4438" t="s">
        <v>24</v>
      </c>
      <c r="G4438" t="s">
        <v>25</v>
      </c>
      <c r="H4438" t="str">
        <f t="shared" si="276"/>
        <v>Onsite/Hybrid</v>
      </c>
      <c r="I4438" t="s">
        <v>26</v>
      </c>
      <c r="J4438" t="str">
        <f t="shared" si="277"/>
        <v>3-6 yrs</v>
      </c>
      <c r="K4438">
        <f t="shared" ca="1" si="279"/>
        <v>6</v>
      </c>
      <c r="L4438" t="s">
        <v>27</v>
      </c>
      <c r="M4438">
        <v>1</v>
      </c>
      <c r="N4438">
        <v>1</v>
      </c>
      <c r="O4438">
        <v>1</v>
      </c>
      <c r="P4438">
        <v>1</v>
      </c>
      <c r="Q4438">
        <v>1</v>
      </c>
      <c r="R4438">
        <f>SUM(M4438:N4438:O4438:P4438:Q4438)</f>
        <v>5</v>
      </c>
      <c r="S4438" s="1">
        <v>136672</v>
      </c>
      <c r="T4438" s="1" t="str">
        <f t="shared" si="278"/>
        <v>High</v>
      </c>
      <c r="U4438">
        <v>10</v>
      </c>
      <c r="V4438">
        <v>2023</v>
      </c>
      <c r="W4438" t="s">
        <v>28</v>
      </c>
      <c r="X4438">
        <v>7</v>
      </c>
    </row>
    <row r="4439" spans="1:24" x14ac:dyDescent="0.3">
      <c r="A4439">
        <v>4438</v>
      </c>
      <c r="B4439" t="s">
        <v>31</v>
      </c>
      <c r="C4439" t="str">
        <f>_xlfn.XLOOKUP(B4439,Lookup_table!B:B,Lookup_table!C:C)</f>
        <v>Business</v>
      </c>
      <c r="D4439" t="s">
        <v>22</v>
      </c>
      <c r="E4439" t="s">
        <v>15</v>
      </c>
      <c r="F4439" t="s">
        <v>52</v>
      </c>
      <c r="G4439" t="s">
        <v>30</v>
      </c>
      <c r="H4439" t="str">
        <f t="shared" si="276"/>
        <v>Onsite/Hybrid</v>
      </c>
      <c r="I4439" t="s">
        <v>26</v>
      </c>
      <c r="J4439" t="str">
        <f t="shared" si="277"/>
        <v>3-6 yrs</v>
      </c>
      <c r="K4439">
        <f t="shared" ca="1" si="279"/>
        <v>5</v>
      </c>
      <c r="L4439" t="s">
        <v>39</v>
      </c>
      <c r="M4439">
        <v>1</v>
      </c>
      <c r="N4439">
        <v>1</v>
      </c>
      <c r="O4439">
        <v>0</v>
      </c>
      <c r="P4439">
        <v>0</v>
      </c>
      <c r="Q4439">
        <v>0</v>
      </c>
      <c r="R4439">
        <f>SUM(M4439:N4439:O4439:P4439:Q4439)</f>
        <v>2</v>
      </c>
      <c r="S4439" s="1">
        <v>94627</v>
      </c>
      <c r="T4439" s="1" t="str">
        <f t="shared" si="278"/>
        <v>Medium</v>
      </c>
      <c r="U4439">
        <v>1</v>
      </c>
      <c r="V4439">
        <v>2023</v>
      </c>
      <c r="W4439" t="s">
        <v>28</v>
      </c>
      <c r="X4439">
        <v>8</v>
      </c>
    </row>
    <row r="4440" spans="1:24" x14ac:dyDescent="0.3">
      <c r="A4440">
        <v>4439</v>
      </c>
      <c r="B4440" t="s">
        <v>31</v>
      </c>
      <c r="C4440" t="str">
        <f>_xlfn.XLOOKUP(B4440,Lookup_table!B:B,Lookup_table!C:C)</f>
        <v>Business</v>
      </c>
      <c r="D4440" t="s">
        <v>14</v>
      </c>
      <c r="E4440" t="s">
        <v>23</v>
      </c>
      <c r="F4440" t="s">
        <v>24</v>
      </c>
      <c r="G4440" t="s">
        <v>17</v>
      </c>
      <c r="H4440" t="str">
        <f t="shared" si="276"/>
        <v>Remote</v>
      </c>
      <c r="I4440" t="s">
        <v>18</v>
      </c>
      <c r="J4440" t="str">
        <f t="shared" si="277"/>
        <v>7+ yrs</v>
      </c>
      <c r="K4440">
        <f t="shared" ca="1" si="279"/>
        <v>7</v>
      </c>
      <c r="L4440" t="s">
        <v>19</v>
      </c>
      <c r="M4440">
        <v>1</v>
      </c>
      <c r="N4440">
        <v>1</v>
      </c>
      <c r="O4440">
        <v>0</v>
      </c>
      <c r="P4440">
        <v>0</v>
      </c>
      <c r="Q4440">
        <v>0</v>
      </c>
      <c r="R4440">
        <f>SUM(M4440:N4440:O4440:P4440:Q4440)</f>
        <v>2</v>
      </c>
      <c r="S4440" s="1">
        <v>98900</v>
      </c>
      <c r="T4440" s="1" t="str">
        <f t="shared" si="278"/>
        <v>Medium</v>
      </c>
      <c r="U4440">
        <v>5</v>
      </c>
      <c r="V4440">
        <v>2026</v>
      </c>
      <c r="W4440" t="s">
        <v>28</v>
      </c>
      <c r="X4440">
        <v>7</v>
      </c>
    </row>
    <row r="4441" spans="1:24" x14ac:dyDescent="0.3">
      <c r="A4441">
        <v>4440</v>
      </c>
      <c r="B4441" t="s">
        <v>31</v>
      </c>
      <c r="C4441" t="str">
        <f>_xlfn.XLOOKUP(B4441,Lookup_table!B:B,Lookup_table!C:C)</f>
        <v>Business</v>
      </c>
      <c r="D4441" t="s">
        <v>22</v>
      </c>
      <c r="E4441" t="s">
        <v>23</v>
      </c>
      <c r="F4441" t="s">
        <v>52</v>
      </c>
      <c r="G4441" t="s">
        <v>25</v>
      </c>
      <c r="H4441" t="str">
        <f t="shared" si="276"/>
        <v>Onsite/Hybrid</v>
      </c>
      <c r="I4441" t="s">
        <v>35</v>
      </c>
      <c r="J4441" t="str">
        <f t="shared" si="277"/>
        <v>0-2 yrs</v>
      </c>
      <c r="K4441">
        <f t="shared" ca="1" si="279"/>
        <v>2</v>
      </c>
      <c r="L4441" t="s">
        <v>39</v>
      </c>
      <c r="M4441">
        <v>0</v>
      </c>
      <c r="N4441">
        <v>1</v>
      </c>
      <c r="O4441">
        <v>0</v>
      </c>
      <c r="P4441">
        <v>0</v>
      </c>
      <c r="Q4441">
        <v>1</v>
      </c>
      <c r="R4441">
        <f>SUM(M4441:N4441:O4441:P4441:Q4441)</f>
        <v>2</v>
      </c>
      <c r="S4441" s="1">
        <v>75629</v>
      </c>
      <c r="T4441" s="1" t="str">
        <f t="shared" si="278"/>
        <v>Medium</v>
      </c>
      <c r="U4441">
        <v>2</v>
      </c>
      <c r="V4441">
        <v>2022</v>
      </c>
      <c r="W4441" t="s">
        <v>20</v>
      </c>
      <c r="X4441">
        <v>2</v>
      </c>
    </row>
    <row r="4442" spans="1:24" x14ac:dyDescent="0.3">
      <c r="A4442">
        <v>4441</v>
      </c>
      <c r="B4442" t="s">
        <v>33</v>
      </c>
      <c r="C4442" t="str">
        <f>_xlfn.XLOOKUP(B4442,Lookup_table!B:B,Lookup_table!C:C)</f>
        <v>Data</v>
      </c>
      <c r="D4442" t="s">
        <v>34</v>
      </c>
      <c r="E4442" t="s">
        <v>32</v>
      </c>
      <c r="F4442" t="s">
        <v>51</v>
      </c>
      <c r="G4442" t="s">
        <v>25</v>
      </c>
      <c r="H4442" t="str">
        <f t="shared" si="276"/>
        <v>Onsite/Hybrid</v>
      </c>
      <c r="I4442" t="s">
        <v>26</v>
      </c>
      <c r="J4442" t="str">
        <f t="shared" si="277"/>
        <v>3-6 yrs</v>
      </c>
      <c r="K4442">
        <f t="shared" ca="1" si="279"/>
        <v>3</v>
      </c>
      <c r="L4442" t="s">
        <v>27</v>
      </c>
      <c r="M4442">
        <v>0</v>
      </c>
      <c r="N4442">
        <v>1</v>
      </c>
      <c r="O4442">
        <v>1</v>
      </c>
      <c r="P4442">
        <v>0</v>
      </c>
      <c r="Q4442">
        <v>1</v>
      </c>
      <c r="R4442">
        <f>SUM(M4442:N4442:O4442:P4442:Q4442)</f>
        <v>3</v>
      </c>
      <c r="S4442" s="1">
        <v>103671</v>
      </c>
      <c r="T4442" s="1" t="str">
        <f t="shared" si="278"/>
        <v>Medium</v>
      </c>
      <c r="U4442">
        <v>6</v>
      </c>
      <c r="V4442">
        <v>2020</v>
      </c>
      <c r="W4442" t="s">
        <v>20</v>
      </c>
      <c r="X4442">
        <v>2</v>
      </c>
    </row>
    <row r="4443" spans="1:24" x14ac:dyDescent="0.3">
      <c r="A4443">
        <v>4442</v>
      </c>
      <c r="B4443" t="s">
        <v>41</v>
      </c>
      <c r="C4443" t="str">
        <f>_xlfn.XLOOKUP(B4443,Lookup_table!B:B,Lookup_table!C:C)</f>
        <v>Data</v>
      </c>
      <c r="D4443" t="s">
        <v>22</v>
      </c>
      <c r="E4443" t="s">
        <v>23</v>
      </c>
      <c r="F4443" t="s">
        <v>29</v>
      </c>
      <c r="G4443" t="s">
        <v>17</v>
      </c>
      <c r="H4443" t="str">
        <f t="shared" si="276"/>
        <v>Remote</v>
      </c>
      <c r="I4443" t="s">
        <v>26</v>
      </c>
      <c r="J4443" t="str">
        <f t="shared" si="277"/>
        <v>3-6 yrs</v>
      </c>
      <c r="K4443">
        <f t="shared" ca="1" si="279"/>
        <v>6</v>
      </c>
      <c r="L4443" t="s">
        <v>27</v>
      </c>
      <c r="M4443">
        <v>0</v>
      </c>
      <c r="N4443">
        <v>1</v>
      </c>
      <c r="O4443">
        <v>1</v>
      </c>
      <c r="P4443">
        <v>0</v>
      </c>
      <c r="Q4443">
        <v>0</v>
      </c>
      <c r="R4443">
        <f>SUM(M4443:N4443:O4443:P4443:Q4443)</f>
        <v>2</v>
      </c>
      <c r="S4443" s="1">
        <v>105894</v>
      </c>
      <c r="T4443" s="1" t="str">
        <f t="shared" si="278"/>
        <v>Medium</v>
      </c>
      <c r="U4443">
        <v>11</v>
      </c>
      <c r="V4443">
        <v>2026</v>
      </c>
      <c r="W4443" t="s">
        <v>20</v>
      </c>
      <c r="X4443">
        <v>5</v>
      </c>
    </row>
    <row r="4444" spans="1:24" x14ac:dyDescent="0.3">
      <c r="A4444">
        <v>4443</v>
      </c>
      <c r="B4444" t="s">
        <v>41</v>
      </c>
      <c r="C4444" t="str">
        <f>_xlfn.XLOOKUP(B4444,Lookup_table!B:B,Lookup_table!C:C)</f>
        <v>Data</v>
      </c>
      <c r="D4444" t="s">
        <v>34</v>
      </c>
      <c r="E4444" t="s">
        <v>23</v>
      </c>
      <c r="F4444" t="s">
        <v>43</v>
      </c>
      <c r="G4444" t="s">
        <v>17</v>
      </c>
      <c r="H4444" t="str">
        <f t="shared" si="276"/>
        <v>Remote</v>
      </c>
      <c r="I4444" t="s">
        <v>26</v>
      </c>
      <c r="J4444" t="str">
        <f t="shared" si="277"/>
        <v>3-6 yrs</v>
      </c>
      <c r="K4444">
        <f t="shared" ca="1" si="279"/>
        <v>6</v>
      </c>
      <c r="L4444" t="s">
        <v>27</v>
      </c>
      <c r="M4444">
        <v>1</v>
      </c>
      <c r="N4444">
        <v>1</v>
      </c>
      <c r="O4444">
        <v>0</v>
      </c>
      <c r="P4444">
        <v>1</v>
      </c>
      <c r="Q4444">
        <v>0</v>
      </c>
      <c r="R4444">
        <f>SUM(M4444:N4444:O4444:P4444:Q4444)</f>
        <v>3</v>
      </c>
      <c r="S4444" s="1">
        <v>87326</v>
      </c>
      <c r="T4444" s="1" t="str">
        <f t="shared" si="278"/>
        <v>Medium</v>
      </c>
      <c r="U4444">
        <v>10</v>
      </c>
      <c r="V4444">
        <v>2026</v>
      </c>
      <c r="W4444" t="s">
        <v>20</v>
      </c>
      <c r="X4444">
        <v>2</v>
      </c>
    </row>
    <row r="4445" spans="1:24" x14ac:dyDescent="0.3">
      <c r="A4445">
        <v>4444</v>
      </c>
      <c r="B4445" t="s">
        <v>33</v>
      </c>
      <c r="C4445" t="str">
        <f>_xlfn.XLOOKUP(B4445,Lookup_table!B:B,Lookup_table!C:C)</f>
        <v>Data</v>
      </c>
      <c r="D4445" t="s">
        <v>14</v>
      </c>
      <c r="E4445" t="s">
        <v>23</v>
      </c>
      <c r="F4445" t="s">
        <v>43</v>
      </c>
      <c r="G4445" t="s">
        <v>30</v>
      </c>
      <c r="H4445" t="str">
        <f t="shared" si="276"/>
        <v>Onsite/Hybrid</v>
      </c>
      <c r="I4445" t="s">
        <v>35</v>
      </c>
      <c r="J4445" t="str">
        <f t="shared" si="277"/>
        <v>0-2 yrs</v>
      </c>
      <c r="K4445">
        <f t="shared" ca="1" si="279"/>
        <v>0</v>
      </c>
      <c r="L4445" t="s">
        <v>39</v>
      </c>
      <c r="M4445">
        <v>0</v>
      </c>
      <c r="N4445">
        <v>0</v>
      </c>
      <c r="O4445">
        <v>0</v>
      </c>
      <c r="P4445">
        <v>0</v>
      </c>
      <c r="Q4445">
        <v>1</v>
      </c>
      <c r="R4445">
        <f>SUM(M4445:N4445:O4445:P4445:Q4445)</f>
        <v>1</v>
      </c>
      <c r="S4445" s="1">
        <v>60443</v>
      </c>
      <c r="T4445" s="1" t="str">
        <f t="shared" si="278"/>
        <v>Low</v>
      </c>
      <c r="U4445">
        <v>7</v>
      </c>
      <c r="V4445">
        <v>2020</v>
      </c>
      <c r="W4445" t="s">
        <v>28</v>
      </c>
      <c r="X4445">
        <v>7</v>
      </c>
    </row>
    <row r="4446" spans="1:24" x14ac:dyDescent="0.3">
      <c r="A4446">
        <v>4445</v>
      </c>
      <c r="B4446" t="s">
        <v>21</v>
      </c>
      <c r="C4446" t="str">
        <f>_xlfn.XLOOKUP(B4446,Lookup_table!B:B,Lookup_table!C:C)</f>
        <v>AI</v>
      </c>
      <c r="D4446" t="s">
        <v>37</v>
      </c>
      <c r="E4446" t="s">
        <v>40</v>
      </c>
      <c r="F4446" t="s">
        <v>51</v>
      </c>
      <c r="G4446" t="s">
        <v>17</v>
      </c>
      <c r="H4446" t="str">
        <f t="shared" si="276"/>
        <v>Remote</v>
      </c>
      <c r="I4446" t="s">
        <v>35</v>
      </c>
      <c r="J4446" t="str">
        <f t="shared" si="277"/>
        <v>0-2 yrs</v>
      </c>
      <c r="K4446">
        <f t="shared" ca="1" si="279"/>
        <v>2</v>
      </c>
      <c r="L4446" t="s">
        <v>39</v>
      </c>
      <c r="M4446">
        <v>1</v>
      </c>
      <c r="N4446">
        <v>0</v>
      </c>
      <c r="O4446">
        <v>1</v>
      </c>
      <c r="P4446">
        <v>0</v>
      </c>
      <c r="Q4446">
        <v>0</v>
      </c>
      <c r="R4446">
        <f>SUM(M4446:N4446:O4446:P4446:Q4446)</f>
        <v>2</v>
      </c>
      <c r="S4446" s="1">
        <v>100819</v>
      </c>
      <c r="T4446" s="1" t="str">
        <f t="shared" si="278"/>
        <v>Medium</v>
      </c>
      <c r="U4446">
        <v>7</v>
      </c>
      <c r="V4446">
        <v>2025</v>
      </c>
      <c r="W4446" t="s">
        <v>28</v>
      </c>
      <c r="X4446">
        <v>8</v>
      </c>
    </row>
    <row r="4447" spans="1:24" x14ac:dyDescent="0.3">
      <c r="A4447">
        <v>4446</v>
      </c>
      <c r="B4447" t="s">
        <v>41</v>
      </c>
      <c r="C4447" t="str">
        <f>_xlfn.XLOOKUP(B4447,Lookup_table!B:B,Lookup_table!C:C)</f>
        <v>Data</v>
      </c>
      <c r="D4447" t="s">
        <v>22</v>
      </c>
      <c r="E4447" t="s">
        <v>38</v>
      </c>
      <c r="F4447" t="s">
        <v>16</v>
      </c>
      <c r="G4447" t="s">
        <v>17</v>
      </c>
      <c r="H4447" t="str">
        <f t="shared" si="276"/>
        <v>Remote</v>
      </c>
      <c r="I4447" t="s">
        <v>18</v>
      </c>
      <c r="J4447" t="str">
        <f t="shared" si="277"/>
        <v>7+ yrs</v>
      </c>
      <c r="K4447">
        <f t="shared" ca="1" si="279"/>
        <v>12</v>
      </c>
      <c r="L4447" t="s">
        <v>27</v>
      </c>
      <c r="M4447">
        <v>0</v>
      </c>
      <c r="N4447">
        <v>1</v>
      </c>
      <c r="O4447">
        <v>1</v>
      </c>
      <c r="P4447">
        <v>1</v>
      </c>
      <c r="Q4447">
        <v>0</v>
      </c>
      <c r="R4447">
        <f>SUM(M4447:N4447:O4447:P4447:Q4447)</f>
        <v>3</v>
      </c>
      <c r="S4447" s="1">
        <v>146012</v>
      </c>
      <c r="T4447" s="1" t="str">
        <f t="shared" si="278"/>
        <v>High</v>
      </c>
      <c r="U4447">
        <v>4</v>
      </c>
      <c r="V4447">
        <v>2026</v>
      </c>
      <c r="W4447" t="s">
        <v>28</v>
      </c>
      <c r="X4447">
        <v>2</v>
      </c>
    </row>
    <row r="4448" spans="1:24" x14ac:dyDescent="0.3">
      <c r="A4448">
        <v>4447</v>
      </c>
      <c r="B4448" t="s">
        <v>50</v>
      </c>
      <c r="C4448" t="str">
        <f>_xlfn.XLOOKUP(B4448,Lookup_table!B:B,Lookup_table!C:C)</f>
        <v>AI</v>
      </c>
      <c r="D4448" t="s">
        <v>34</v>
      </c>
      <c r="E4448" t="s">
        <v>23</v>
      </c>
      <c r="F4448" t="s">
        <v>51</v>
      </c>
      <c r="G4448" t="s">
        <v>30</v>
      </c>
      <c r="H4448" t="str">
        <f t="shared" si="276"/>
        <v>Onsite/Hybrid</v>
      </c>
      <c r="I4448" t="s">
        <v>35</v>
      </c>
      <c r="J4448" t="str">
        <f t="shared" si="277"/>
        <v>0-2 yrs</v>
      </c>
      <c r="K4448">
        <f t="shared" ca="1" si="279"/>
        <v>2</v>
      </c>
      <c r="L4448" t="s">
        <v>39</v>
      </c>
      <c r="M4448">
        <v>0</v>
      </c>
      <c r="N4448">
        <v>0</v>
      </c>
      <c r="O4448">
        <v>1</v>
      </c>
      <c r="P4448">
        <v>1</v>
      </c>
      <c r="Q4448">
        <v>1</v>
      </c>
      <c r="R4448">
        <f>SUM(M4448:N4448:O4448:P4448:Q4448)</f>
        <v>3</v>
      </c>
      <c r="S4448" s="1">
        <v>128946</v>
      </c>
      <c r="T4448" s="1" t="str">
        <f t="shared" si="278"/>
        <v>High</v>
      </c>
      <c r="U4448">
        <v>1</v>
      </c>
      <c r="V4448">
        <v>2023</v>
      </c>
      <c r="W4448" t="s">
        <v>28</v>
      </c>
      <c r="X4448">
        <v>8</v>
      </c>
    </row>
    <row r="4449" spans="1:24" x14ac:dyDescent="0.3">
      <c r="A4449">
        <v>4448</v>
      </c>
      <c r="B4449" t="s">
        <v>21</v>
      </c>
      <c r="C4449" t="str">
        <f>_xlfn.XLOOKUP(B4449,Lookup_table!B:B,Lookup_table!C:C)</f>
        <v>AI</v>
      </c>
      <c r="D4449" t="s">
        <v>22</v>
      </c>
      <c r="E4449" t="s">
        <v>40</v>
      </c>
      <c r="F4449" t="s">
        <v>51</v>
      </c>
      <c r="G4449" t="s">
        <v>30</v>
      </c>
      <c r="H4449" t="str">
        <f t="shared" si="276"/>
        <v>Onsite/Hybrid</v>
      </c>
      <c r="I4449" t="s">
        <v>26</v>
      </c>
      <c r="J4449" t="str">
        <f t="shared" si="277"/>
        <v>3-6 yrs</v>
      </c>
      <c r="K4449">
        <f t="shared" ca="1" si="279"/>
        <v>6</v>
      </c>
      <c r="L4449" t="s">
        <v>19</v>
      </c>
      <c r="M4449">
        <v>1</v>
      </c>
      <c r="N4449">
        <v>0</v>
      </c>
      <c r="O4449">
        <v>1</v>
      </c>
      <c r="P4449">
        <v>1</v>
      </c>
      <c r="Q4449">
        <v>0</v>
      </c>
      <c r="R4449">
        <f>SUM(M4449:N4449:O4449:P4449:Q4449)</f>
        <v>3</v>
      </c>
      <c r="S4449" s="1">
        <v>169786</v>
      </c>
      <c r="T4449" s="1" t="str">
        <f t="shared" si="278"/>
        <v>High</v>
      </c>
      <c r="U4449">
        <v>5</v>
      </c>
      <c r="V4449">
        <v>2023</v>
      </c>
      <c r="W4449" t="s">
        <v>28</v>
      </c>
      <c r="X4449">
        <v>7</v>
      </c>
    </row>
    <row r="4450" spans="1:24" x14ac:dyDescent="0.3">
      <c r="A4450">
        <v>4449</v>
      </c>
      <c r="B4450" t="s">
        <v>31</v>
      </c>
      <c r="C4450" t="str">
        <f>_xlfn.XLOOKUP(B4450,Lookup_table!B:B,Lookup_table!C:C)</f>
        <v>Business</v>
      </c>
      <c r="D4450" t="s">
        <v>34</v>
      </c>
      <c r="E4450" t="s">
        <v>32</v>
      </c>
      <c r="F4450" t="s">
        <v>24</v>
      </c>
      <c r="G4450" t="s">
        <v>17</v>
      </c>
      <c r="H4450" t="str">
        <f t="shared" si="276"/>
        <v>Remote</v>
      </c>
      <c r="I4450" t="s">
        <v>26</v>
      </c>
      <c r="J4450" t="str">
        <f t="shared" si="277"/>
        <v>3-6 yrs</v>
      </c>
      <c r="K4450">
        <f t="shared" ca="1" si="279"/>
        <v>3</v>
      </c>
      <c r="L4450" t="s">
        <v>27</v>
      </c>
      <c r="M4450">
        <v>0</v>
      </c>
      <c r="N4450">
        <v>0</v>
      </c>
      <c r="O4450">
        <v>1</v>
      </c>
      <c r="P4450">
        <v>1</v>
      </c>
      <c r="Q4450">
        <v>1</v>
      </c>
      <c r="R4450">
        <f>SUM(M4450:N4450:O4450:P4450:Q4450)</f>
        <v>3</v>
      </c>
      <c r="S4450" s="1">
        <v>114668</v>
      </c>
      <c r="T4450" s="1" t="str">
        <f t="shared" si="278"/>
        <v>Medium</v>
      </c>
      <c r="U4450">
        <v>8</v>
      </c>
      <c r="V4450">
        <v>2025</v>
      </c>
      <c r="W4450" t="s">
        <v>28</v>
      </c>
      <c r="X4450">
        <v>4</v>
      </c>
    </row>
    <row r="4451" spans="1:24" x14ac:dyDescent="0.3">
      <c r="A4451">
        <v>4450</v>
      </c>
      <c r="B4451" t="s">
        <v>36</v>
      </c>
      <c r="C4451" t="str">
        <f>_xlfn.XLOOKUP(B4451,Lookup_table!B:B,Lookup_table!C:C)</f>
        <v>Data</v>
      </c>
      <c r="D4451" t="s">
        <v>34</v>
      </c>
      <c r="E4451" t="s">
        <v>42</v>
      </c>
      <c r="F4451" t="s">
        <v>43</v>
      </c>
      <c r="G4451" t="s">
        <v>30</v>
      </c>
      <c r="H4451" t="str">
        <f t="shared" si="276"/>
        <v>Onsite/Hybrid</v>
      </c>
      <c r="I4451" t="s">
        <v>26</v>
      </c>
      <c r="J4451" t="str">
        <f t="shared" si="277"/>
        <v>3-6 yrs</v>
      </c>
      <c r="K4451">
        <f t="shared" ca="1" si="279"/>
        <v>3</v>
      </c>
      <c r="L4451" t="s">
        <v>39</v>
      </c>
      <c r="M4451">
        <v>1</v>
      </c>
      <c r="N4451">
        <v>1</v>
      </c>
      <c r="O4451">
        <v>0</v>
      </c>
      <c r="P4451">
        <v>0</v>
      </c>
      <c r="Q4451">
        <v>1</v>
      </c>
      <c r="R4451">
        <f>SUM(M4451:N4451:O4451:P4451:Q4451)</f>
        <v>3</v>
      </c>
      <c r="S4451" s="1">
        <v>89621</v>
      </c>
      <c r="T4451" s="1" t="str">
        <f t="shared" si="278"/>
        <v>Medium</v>
      </c>
      <c r="U4451">
        <v>6</v>
      </c>
      <c r="V4451">
        <v>2020</v>
      </c>
      <c r="W4451" t="s">
        <v>28</v>
      </c>
      <c r="X4451">
        <v>9</v>
      </c>
    </row>
    <row r="4452" spans="1:24" x14ac:dyDescent="0.3">
      <c r="A4452">
        <v>4451</v>
      </c>
      <c r="B4452" t="s">
        <v>21</v>
      </c>
      <c r="C4452" t="str">
        <f>_xlfn.XLOOKUP(B4452,Lookup_table!B:B,Lookup_table!C:C)</f>
        <v>AI</v>
      </c>
      <c r="D4452" t="s">
        <v>14</v>
      </c>
      <c r="E4452" t="s">
        <v>15</v>
      </c>
      <c r="F4452" t="s">
        <v>43</v>
      </c>
      <c r="G4452" t="s">
        <v>30</v>
      </c>
      <c r="H4452" t="str">
        <f t="shared" si="276"/>
        <v>Onsite/Hybrid</v>
      </c>
      <c r="I4452" t="s">
        <v>26</v>
      </c>
      <c r="J4452" t="str">
        <f t="shared" si="277"/>
        <v>3-6 yrs</v>
      </c>
      <c r="K4452">
        <f t="shared" ca="1" si="279"/>
        <v>4</v>
      </c>
      <c r="L4452" t="s">
        <v>27</v>
      </c>
      <c r="M4452">
        <v>1</v>
      </c>
      <c r="N4452">
        <v>1</v>
      </c>
      <c r="O4452">
        <v>1</v>
      </c>
      <c r="P4452">
        <v>1</v>
      </c>
      <c r="Q4452">
        <v>1</v>
      </c>
      <c r="R4452">
        <f>SUM(M4452:N4452:O4452:P4452:Q4452)</f>
        <v>5</v>
      </c>
      <c r="S4452" s="1">
        <v>159228</v>
      </c>
      <c r="T4452" s="1" t="str">
        <f t="shared" si="278"/>
        <v>High</v>
      </c>
      <c r="U4452">
        <v>7</v>
      </c>
      <c r="V4452">
        <v>2023</v>
      </c>
      <c r="W4452" t="s">
        <v>28</v>
      </c>
      <c r="X4452">
        <v>2</v>
      </c>
    </row>
    <row r="4453" spans="1:24" x14ac:dyDescent="0.3">
      <c r="A4453">
        <v>4452</v>
      </c>
      <c r="B4453" t="s">
        <v>31</v>
      </c>
      <c r="C4453" t="str">
        <f>_xlfn.XLOOKUP(B4453,Lookup_table!B:B,Lookup_table!C:C)</f>
        <v>Business</v>
      </c>
      <c r="D4453" t="s">
        <v>37</v>
      </c>
      <c r="E4453" t="s">
        <v>15</v>
      </c>
      <c r="F4453" t="s">
        <v>24</v>
      </c>
      <c r="G4453" t="s">
        <v>25</v>
      </c>
      <c r="H4453" t="str">
        <f t="shared" si="276"/>
        <v>Onsite/Hybrid</v>
      </c>
      <c r="I4453" t="s">
        <v>26</v>
      </c>
      <c r="J4453" t="str">
        <f t="shared" si="277"/>
        <v>3-6 yrs</v>
      </c>
      <c r="K4453">
        <f t="shared" ca="1" si="279"/>
        <v>3</v>
      </c>
      <c r="L4453" t="s">
        <v>19</v>
      </c>
      <c r="M4453">
        <v>1</v>
      </c>
      <c r="N4453">
        <v>1</v>
      </c>
      <c r="O4453">
        <v>0</v>
      </c>
      <c r="P4453">
        <v>0</v>
      </c>
      <c r="Q4453">
        <v>1</v>
      </c>
      <c r="R4453">
        <f>SUM(M4453:N4453:O4453:P4453:Q4453)</f>
        <v>3</v>
      </c>
      <c r="S4453" s="1">
        <v>87939</v>
      </c>
      <c r="T4453" s="1" t="str">
        <f t="shared" si="278"/>
        <v>Medium</v>
      </c>
      <c r="U4453">
        <v>10</v>
      </c>
      <c r="V4453">
        <v>2021</v>
      </c>
      <c r="W4453" t="s">
        <v>20</v>
      </c>
      <c r="X4453">
        <v>4</v>
      </c>
    </row>
    <row r="4454" spans="1:24" x14ac:dyDescent="0.3">
      <c r="A4454">
        <v>4453</v>
      </c>
      <c r="B4454" t="s">
        <v>36</v>
      </c>
      <c r="C4454" t="str">
        <f>_xlfn.XLOOKUP(B4454,Lookup_table!B:B,Lookup_table!C:C)</f>
        <v>Data</v>
      </c>
      <c r="D4454" t="s">
        <v>37</v>
      </c>
      <c r="E4454" t="s">
        <v>38</v>
      </c>
      <c r="F4454" t="s">
        <v>52</v>
      </c>
      <c r="G4454" t="s">
        <v>25</v>
      </c>
      <c r="H4454" t="str">
        <f t="shared" si="276"/>
        <v>Onsite/Hybrid</v>
      </c>
      <c r="I4454" t="s">
        <v>26</v>
      </c>
      <c r="J4454" t="str">
        <f t="shared" si="277"/>
        <v>3-6 yrs</v>
      </c>
      <c r="K4454">
        <f t="shared" ca="1" si="279"/>
        <v>6</v>
      </c>
      <c r="L4454" t="s">
        <v>19</v>
      </c>
      <c r="M4454">
        <v>1</v>
      </c>
      <c r="N4454">
        <v>1</v>
      </c>
      <c r="O4454">
        <v>1</v>
      </c>
      <c r="P4454">
        <v>0</v>
      </c>
      <c r="Q4454">
        <v>0</v>
      </c>
      <c r="R4454">
        <f>SUM(M4454:N4454:O4454:P4454:Q4454)</f>
        <v>3</v>
      </c>
      <c r="S4454" s="1">
        <v>94609</v>
      </c>
      <c r="T4454" s="1" t="str">
        <f t="shared" si="278"/>
        <v>Medium</v>
      </c>
      <c r="U4454">
        <v>5</v>
      </c>
      <c r="V4454">
        <v>2023</v>
      </c>
      <c r="W4454" t="s">
        <v>20</v>
      </c>
      <c r="X4454">
        <v>4</v>
      </c>
    </row>
    <row r="4455" spans="1:24" x14ac:dyDescent="0.3">
      <c r="A4455">
        <v>4454</v>
      </c>
      <c r="B4455" t="s">
        <v>41</v>
      </c>
      <c r="C4455" t="str">
        <f>_xlfn.XLOOKUP(B4455,Lookup_table!B:B,Lookup_table!C:C)</f>
        <v>Data</v>
      </c>
      <c r="D4455" t="s">
        <v>14</v>
      </c>
      <c r="E4455" t="s">
        <v>15</v>
      </c>
      <c r="F4455" t="s">
        <v>51</v>
      </c>
      <c r="G4455" t="s">
        <v>30</v>
      </c>
      <c r="H4455" t="str">
        <f t="shared" si="276"/>
        <v>Onsite/Hybrid</v>
      </c>
      <c r="I4455" t="s">
        <v>26</v>
      </c>
      <c r="J4455" t="str">
        <f t="shared" si="277"/>
        <v>3-6 yrs</v>
      </c>
      <c r="K4455">
        <f t="shared" ca="1" si="279"/>
        <v>5</v>
      </c>
      <c r="L4455" t="s">
        <v>39</v>
      </c>
      <c r="M4455">
        <v>1</v>
      </c>
      <c r="N4455">
        <v>1</v>
      </c>
      <c r="O4455">
        <v>1</v>
      </c>
      <c r="P4455">
        <v>0</v>
      </c>
      <c r="Q4455">
        <v>1</v>
      </c>
      <c r="R4455">
        <f>SUM(M4455:N4455:O4455:P4455:Q4455)</f>
        <v>4</v>
      </c>
      <c r="S4455" s="1">
        <v>97293</v>
      </c>
      <c r="T4455" s="1" t="str">
        <f t="shared" si="278"/>
        <v>Medium</v>
      </c>
      <c r="U4455">
        <v>1</v>
      </c>
      <c r="V4455">
        <v>2021</v>
      </c>
      <c r="W4455" t="s">
        <v>34</v>
      </c>
      <c r="X4455">
        <v>3</v>
      </c>
    </row>
    <row r="4456" spans="1:24" x14ac:dyDescent="0.3">
      <c r="A4456">
        <v>4455</v>
      </c>
      <c r="B4456" t="s">
        <v>41</v>
      </c>
      <c r="C4456" t="str">
        <f>_xlfn.XLOOKUP(B4456,Lookup_table!B:B,Lookup_table!C:C)</f>
        <v>Data</v>
      </c>
      <c r="D4456" t="s">
        <v>37</v>
      </c>
      <c r="E4456" t="s">
        <v>15</v>
      </c>
      <c r="F4456" t="s">
        <v>52</v>
      </c>
      <c r="G4456" t="s">
        <v>30</v>
      </c>
      <c r="H4456" t="str">
        <f t="shared" si="276"/>
        <v>Onsite/Hybrid</v>
      </c>
      <c r="I4456" t="s">
        <v>26</v>
      </c>
      <c r="J4456" t="str">
        <f t="shared" si="277"/>
        <v>3-6 yrs</v>
      </c>
      <c r="K4456">
        <f t="shared" ca="1" si="279"/>
        <v>3</v>
      </c>
      <c r="L4456" t="s">
        <v>39</v>
      </c>
      <c r="M4456">
        <v>0</v>
      </c>
      <c r="N4456">
        <v>1</v>
      </c>
      <c r="O4456">
        <v>1</v>
      </c>
      <c r="P4456">
        <v>0</v>
      </c>
      <c r="Q4456">
        <v>0</v>
      </c>
      <c r="R4456">
        <f>SUM(M4456:N4456:O4456:P4456:Q4456)</f>
        <v>2</v>
      </c>
      <c r="S4456" s="1">
        <v>91950</v>
      </c>
      <c r="T4456" s="1" t="str">
        <f t="shared" si="278"/>
        <v>Medium</v>
      </c>
      <c r="U4456">
        <v>10</v>
      </c>
      <c r="V4456">
        <v>2020</v>
      </c>
      <c r="W4456" t="s">
        <v>34</v>
      </c>
      <c r="X4456">
        <v>4</v>
      </c>
    </row>
    <row r="4457" spans="1:24" x14ac:dyDescent="0.3">
      <c r="A4457">
        <v>4456</v>
      </c>
      <c r="B4457" t="s">
        <v>31</v>
      </c>
      <c r="C4457" t="str">
        <f>_xlfn.XLOOKUP(B4457,Lookup_table!B:B,Lookup_table!C:C)</f>
        <v>Business</v>
      </c>
      <c r="D4457" t="s">
        <v>37</v>
      </c>
      <c r="E4457" t="s">
        <v>40</v>
      </c>
      <c r="F4457" t="s">
        <v>51</v>
      </c>
      <c r="G4457" t="s">
        <v>25</v>
      </c>
      <c r="H4457" t="str">
        <f t="shared" si="276"/>
        <v>Onsite/Hybrid</v>
      </c>
      <c r="I4457" t="s">
        <v>26</v>
      </c>
      <c r="J4457" t="str">
        <f t="shared" si="277"/>
        <v>3-6 yrs</v>
      </c>
      <c r="K4457">
        <f t="shared" ca="1" si="279"/>
        <v>5</v>
      </c>
      <c r="L4457" t="s">
        <v>39</v>
      </c>
      <c r="M4457">
        <v>1</v>
      </c>
      <c r="N4457">
        <v>1</v>
      </c>
      <c r="O4457">
        <v>0</v>
      </c>
      <c r="P4457">
        <v>0</v>
      </c>
      <c r="Q4457">
        <v>0</v>
      </c>
      <c r="R4457">
        <f>SUM(M4457:N4457:O4457:P4457:Q4457)</f>
        <v>2</v>
      </c>
      <c r="S4457" s="1">
        <v>76915</v>
      </c>
      <c r="T4457" s="1" t="str">
        <f t="shared" si="278"/>
        <v>Medium</v>
      </c>
      <c r="U4457">
        <v>12</v>
      </c>
      <c r="V4457">
        <v>2020</v>
      </c>
      <c r="W4457" t="s">
        <v>28</v>
      </c>
      <c r="X4457">
        <v>7</v>
      </c>
    </row>
    <row r="4458" spans="1:24" x14ac:dyDescent="0.3">
      <c r="A4458">
        <v>4457</v>
      </c>
      <c r="B4458" t="s">
        <v>31</v>
      </c>
      <c r="C4458" t="str">
        <f>_xlfn.XLOOKUP(B4458,Lookup_table!B:B,Lookup_table!C:C)</f>
        <v>Business</v>
      </c>
      <c r="D4458" t="s">
        <v>14</v>
      </c>
      <c r="E4458" t="s">
        <v>42</v>
      </c>
      <c r="F4458" t="s">
        <v>24</v>
      </c>
      <c r="G4458" t="s">
        <v>30</v>
      </c>
      <c r="H4458" t="str">
        <f t="shared" si="276"/>
        <v>Onsite/Hybrid</v>
      </c>
      <c r="I4458" t="s">
        <v>18</v>
      </c>
      <c r="J4458" t="str">
        <f t="shared" si="277"/>
        <v>7+ yrs</v>
      </c>
      <c r="K4458">
        <f t="shared" ca="1" si="279"/>
        <v>11</v>
      </c>
      <c r="L4458" t="s">
        <v>27</v>
      </c>
      <c r="M4458">
        <v>0</v>
      </c>
      <c r="N4458">
        <v>0</v>
      </c>
      <c r="O4458">
        <v>0</v>
      </c>
      <c r="P4458">
        <v>1</v>
      </c>
      <c r="Q4458">
        <v>1</v>
      </c>
      <c r="R4458">
        <f>SUM(M4458:N4458:O4458:P4458:Q4458)</f>
        <v>2</v>
      </c>
      <c r="S4458" s="1">
        <v>120211</v>
      </c>
      <c r="T4458" s="1" t="str">
        <f t="shared" si="278"/>
        <v>High</v>
      </c>
      <c r="U4458">
        <v>12</v>
      </c>
      <c r="V4458">
        <v>2025</v>
      </c>
      <c r="W4458" t="s">
        <v>34</v>
      </c>
      <c r="X4458">
        <v>2</v>
      </c>
    </row>
    <row r="4459" spans="1:24" x14ac:dyDescent="0.3">
      <c r="A4459">
        <v>4458</v>
      </c>
      <c r="B4459" t="s">
        <v>21</v>
      </c>
      <c r="C4459" t="str">
        <f>_xlfn.XLOOKUP(B4459,Lookup_table!B:B,Lookup_table!C:C)</f>
        <v>AI</v>
      </c>
      <c r="D4459" t="s">
        <v>37</v>
      </c>
      <c r="E4459" t="s">
        <v>42</v>
      </c>
      <c r="F4459" t="s">
        <v>52</v>
      </c>
      <c r="G4459" t="s">
        <v>30</v>
      </c>
      <c r="H4459" t="str">
        <f t="shared" si="276"/>
        <v>Onsite/Hybrid</v>
      </c>
      <c r="I4459" t="s">
        <v>35</v>
      </c>
      <c r="J4459" t="str">
        <f t="shared" si="277"/>
        <v>0-2 yrs</v>
      </c>
      <c r="K4459">
        <f t="shared" ca="1" si="279"/>
        <v>0</v>
      </c>
      <c r="L4459" t="s">
        <v>27</v>
      </c>
      <c r="M4459">
        <v>1</v>
      </c>
      <c r="N4459">
        <v>0</v>
      </c>
      <c r="O4459">
        <v>1</v>
      </c>
      <c r="P4459">
        <v>0</v>
      </c>
      <c r="Q4459">
        <v>0</v>
      </c>
      <c r="R4459">
        <f>SUM(M4459:N4459:O4459:P4459:Q4459)</f>
        <v>2</v>
      </c>
      <c r="S4459" s="1">
        <v>102407</v>
      </c>
      <c r="T4459" s="1" t="str">
        <f t="shared" si="278"/>
        <v>Medium</v>
      </c>
      <c r="U4459">
        <v>10</v>
      </c>
      <c r="V4459">
        <v>2025</v>
      </c>
      <c r="W4459" t="s">
        <v>34</v>
      </c>
      <c r="X4459">
        <v>6</v>
      </c>
    </row>
    <row r="4460" spans="1:24" x14ac:dyDescent="0.3">
      <c r="A4460">
        <v>4459</v>
      </c>
      <c r="B4460" t="s">
        <v>36</v>
      </c>
      <c r="C4460" t="str">
        <f>_xlfn.XLOOKUP(B4460,Lookup_table!B:B,Lookup_table!C:C)</f>
        <v>Data</v>
      </c>
      <c r="D4460" t="s">
        <v>22</v>
      </c>
      <c r="E4460" t="s">
        <v>32</v>
      </c>
      <c r="F4460" t="s">
        <v>24</v>
      </c>
      <c r="G4460" t="s">
        <v>17</v>
      </c>
      <c r="H4460" t="str">
        <f t="shared" si="276"/>
        <v>Remote</v>
      </c>
      <c r="I4460" t="s">
        <v>35</v>
      </c>
      <c r="J4460" t="str">
        <f t="shared" si="277"/>
        <v>0-2 yrs</v>
      </c>
      <c r="K4460">
        <f t="shared" ca="1" si="279"/>
        <v>2</v>
      </c>
      <c r="L4460" t="s">
        <v>19</v>
      </c>
      <c r="M4460">
        <v>0</v>
      </c>
      <c r="N4460">
        <v>1</v>
      </c>
      <c r="O4460">
        <v>0</v>
      </c>
      <c r="P4460">
        <v>0</v>
      </c>
      <c r="Q4460">
        <v>1</v>
      </c>
      <c r="R4460">
        <f>SUM(M4460:N4460:O4460:P4460:Q4460)</f>
        <v>2</v>
      </c>
      <c r="S4460" s="1">
        <v>76509</v>
      </c>
      <c r="T4460" s="1" t="str">
        <f t="shared" si="278"/>
        <v>Medium</v>
      </c>
      <c r="U4460">
        <v>2</v>
      </c>
      <c r="V4460">
        <v>2026</v>
      </c>
      <c r="W4460" t="s">
        <v>28</v>
      </c>
      <c r="X4460">
        <v>7</v>
      </c>
    </row>
    <row r="4461" spans="1:24" x14ac:dyDescent="0.3">
      <c r="A4461">
        <v>4460</v>
      </c>
      <c r="B4461" t="s">
        <v>21</v>
      </c>
      <c r="C4461" t="str">
        <f>_xlfn.XLOOKUP(B4461,Lookup_table!B:B,Lookup_table!C:C)</f>
        <v>AI</v>
      </c>
      <c r="D4461" t="s">
        <v>22</v>
      </c>
      <c r="E4461" t="s">
        <v>38</v>
      </c>
      <c r="F4461" t="s">
        <v>51</v>
      </c>
      <c r="G4461" t="s">
        <v>25</v>
      </c>
      <c r="H4461" t="str">
        <f t="shared" si="276"/>
        <v>Onsite/Hybrid</v>
      </c>
      <c r="I4461" t="s">
        <v>26</v>
      </c>
      <c r="J4461" t="str">
        <f t="shared" si="277"/>
        <v>3-6 yrs</v>
      </c>
      <c r="K4461">
        <f t="shared" ca="1" si="279"/>
        <v>6</v>
      </c>
      <c r="L4461" t="s">
        <v>27</v>
      </c>
      <c r="M4461">
        <v>0</v>
      </c>
      <c r="N4461">
        <v>1</v>
      </c>
      <c r="O4461">
        <v>1</v>
      </c>
      <c r="P4461">
        <v>1</v>
      </c>
      <c r="Q4461">
        <v>0</v>
      </c>
      <c r="R4461">
        <f>SUM(M4461:N4461:O4461:P4461:Q4461)</f>
        <v>3</v>
      </c>
      <c r="S4461" s="1">
        <v>160563</v>
      </c>
      <c r="T4461" s="1" t="str">
        <f t="shared" si="278"/>
        <v>High</v>
      </c>
      <c r="U4461">
        <v>11</v>
      </c>
      <c r="V4461">
        <v>2024</v>
      </c>
      <c r="W4461" t="s">
        <v>28</v>
      </c>
      <c r="X4461">
        <v>7</v>
      </c>
    </row>
    <row r="4462" spans="1:24" x14ac:dyDescent="0.3">
      <c r="A4462">
        <v>4461</v>
      </c>
      <c r="B4462" t="s">
        <v>21</v>
      </c>
      <c r="C4462" t="str">
        <f>_xlfn.XLOOKUP(B4462,Lookup_table!B:B,Lookup_table!C:C)</f>
        <v>AI</v>
      </c>
      <c r="D4462" t="s">
        <v>34</v>
      </c>
      <c r="E4462" t="s">
        <v>38</v>
      </c>
      <c r="F4462" t="s">
        <v>29</v>
      </c>
      <c r="G4462" t="s">
        <v>17</v>
      </c>
      <c r="H4462" t="str">
        <f t="shared" si="276"/>
        <v>Remote</v>
      </c>
      <c r="I4462" t="s">
        <v>35</v>
      </c>
      <c r="J4462" t="str">
        <f t="shared" si="277"/>
        <v>0-2 yrs</v>
      </c>
      <c r="K4462">
        <f t="shared" ca="1" si="279"/>
        <v>2</v>
      </c>
      <c r="L4462" t="s">
        <v>19</v>
      </c>
      <c r="M4462">
        <v>1</v>
      </c>
      <c r="N4462">
        <v>0</v>
      </c>
      <c r="O4462">
        <v>1</v>
      </c>
      <c r="P4462">
        <v>0</v>
      </c>
      <c r="Q4462">
        <v>1</v>
      </c>
      <c r="R4462">
        <f>SUM(M4462:N4462:O4462:P4462:Q4462)</f>
        <v>3</v>
      </c>
      <c r="S4462" s="1">
        <v>118733</v>
      </c>
      <c r="T4462" s="1" t="str">
        <f t="shared" si="278"/>
        <v>Medium</v>
      </c>
      <c r="U4462">
        <v>6</v>
      </c>
      <c r="V4462">
        <v>2026</v>
      </c>
      <c r="W4462" t="s">
        <v>28</v>
      </c>
      <c r="X4462">
        <v>8</v>
      </c>
    </row>
    <row r="4463" spans="1:24" x14ac:dyDescent="0.3">
      <c r="A4463">
        <v>4462</v>
      </c>
      <c r="B4463" t="s">
        <v>21</v>
      </c>
      <c r="C4463" t="str">
        <f>_xlfn.XLOOKUP(B4463,Lookup_table!B:B,Lookup_table!C:C)</f>
        <v>AI</v>
      </c>
      <c r="D4463" t="s">
        <v>37</v>
      </c>
      <c r="E4463" t="s">
        <v>40</v>
      </c>
      <c r="F4463" t="s">
        <v>51</v>
      </c>
      <c r="G4463" t="s">
        <v>17</v>
      </c>
      <c r="H4463" t="str">
        <f t="shared" si="276"/>
        <v>Remote</v>
      </c>
      <c r="I4463" t="s">
        <v>35</v>
      </c>
      <c r="J4463" t="str">
        <f t="shared" si="277"/>
        <v>0-2 yrs</v>
      </c>
      <c r="K4463">
        <f t="shared" ca="1" si="279"/>
        <v>2</v>
      </c>
      <c r="L4463" t="s">
        <v>27</v>
      </c>
      <c r="M4463">
        <v>0</v>
      </c>
      <c r="N4463">
        <v>1</v>
      </c>
      <c r="O4463">
        <v>0</v>
      </c>
      <c r="P4463">
        <v>0</v>
      </c>
      <c r="Q4463">
        <v>1</v>
      </c>
      <c r="R4463">
        <f>SUM(M4463:N4463:O4463:P4463:Q4463)</f>
        <v>2</v>
      </c>
      <c r="S4463" s="1">
        <v>96222</v>
      </c>
      <c r="T4463" s="1" t="str">
        <f t="shared" si="278"/>
        <v>Medium</v>
      </c>
      <c r="U4463">
        <v>1</v>
      </c>
      <c r="V4463">
        <v>2022</v>
      </c>
      <c r="W4463" t="s">
        <v>28</v>
      </c>
      <c r="X4463">
        <v>7</v>
      </c>
    </row>
    <row r="4464" spans="1:24" x14ac:dyDescent="0.3">
      <c r="A4464">
        <v>4463</v>
      </c>
      <c r="B4464" t="s">
        <v>21</v>
      </c>
      <c r="C4464" t="str">
        <f>_xlfn.XLOOKUP(B4464,Lookup_table!B:B,Lookup_table!C:C)</f>
        <v>AI</v>
      </c>
      <c r="D4464" t="s">
        <v>14</v>
      </c>
      <c r="E4464" t="s">
        <v>32</v>
      </c>
      <c r="F4464" t="s">
        <v>16</v>
      </c>
      <c r="G4464" t="s">
        <v>30</v>
      </c>
      <c r="H4464" t="str">
        <f t="shared" si="276"/>
        <v>Onsite/Hybrid</v>
      </c>
      <c r="I4464" t="s">
        <v>18</v>
      </c>
      <c r="J4464" t="str">
        <f t="shared" si="277"/>
        <v>7+ yrs</v>
      </c>
      <c r="K4464">
        <f t="shared" ca="1" si="279"/>
        <v>12</v>
      </c>
      <c r="L4464" t="s">
        <v>39</v>
      </c>
      <c r="M4464">
        <v>1</v>
      </c>
      <c r="N4464">
        <v>0</v>
      </c>
      <c r="O4464">
        <v>0</v>
      </c>
      <c r="P4464">
        <v>0</v>
      </c>
      <c r="Q4464">
        <v>0</v>
      </c>
      <c r="R4464">
        <f>SUM(M4464:N4464:O4464:P4464:Q4464)</f>
        <v>1</v>
      </c>
      <c r="S4464" s="1">
        <v>140361</v>
      </c>
      <c r="T4464" s="1" t="str">
        <f t="shared" si="278"/>
        <v>High</v>
      </c>
      <c r="U4464">
        <v>6</v>
      </c>
      <c r="V4464">
        <v>2023</v>
      </c>
      <c r="W4464" t="s">
        <v>20</v>
      </c>
      <c r="X4464">
        <v>2</v>
      </c>
    </row>
    <row r="4465" spans="1:24" x14ac:dyDescent="0.3">
      <c r="A4465">
        <v>4464</v>
      </c>
      <c r="B4465" t="s">
        <v>31</v>
      </c>
      <c r="C4465" t="str">
        <f>_xlfn.XLOOKUP(B4465,Lookup_table!B:B,Lookup_table!C:C)</f>
        <v>Business</v>
      </c>
      <c r="D4465" t="s">
        <v>34</v>
      </c>
      <c r="E4465" t="s">
        <v>15</v>
      </c>
      <c r="F4465" t="s">
        <v>44</v>
      </c>
      <c r="G4465" t="s">
        <v>17</v>
      </c>
      <c r="H4465" t="str">
        <f t="shared" si="276"/>
        <v>Remote</v>
      </c>
      <c r="I4465" t="s">
        <v>35</v>
      </c>
      <c r="J4465" t="str">
        <f t="shared" si="277"/>
        <v>0-2 yrs</v>
      </c>
      <c r="K4465">
        <f t="shared" ca="1" si="279"/>
        <v>2</v>
      </c>
      <c r="L4465" t="s">
        <v>39</v>
      </c>
      <c r="M4465">
        <v>0</v>
      </c>
      <c r="N4465">
        <v>0</v>
      </c>
      <c r="O4465">
        <v>0</v>
      </c>
      <c r="P4465">
        <v>1</v>
      </c>
      <c r="Q4465">
        <v>1</v>
      </c>
      <c r="R4465">
        <f>SUM(M4465:N4465:O4465:P4465:Q4465)</f>
        <v>2</v>
      </c>
      <c r="S4465" s="1">
        <v>79523</v>
      </c>
      <c r="T4465" s="1" t="str">
        <f t="shared" si="278"/>
        <v>Medium</v>
      </c>
      <c r="U4465">
        <v>11</v>
      </c>
      <c r="V4465">
        <v>2020</v>
      </c>
      <c r="W4465" t="s">
        <v>20</v>
      </c>
      <c r="X4465">
        <v>5</v>
      </c>
    </row>
    <row r="4466" spans="1:24" x14ac:dyDescent="0.3">
      <c r="A4466">
        <v>4465</v>
      </c>
      <c r="B4466" t="s">
        <v>36</v>
      </c>
      <c r="C4466" t="str">
        <f>_xlfn.XLOOKUP(B4466,Lookup_table!B:B,Lookup_table!C:C)</f>
        <v>Data</v>
      </c>
      <c r="D4466" t="s">
        <v>22</v>
      </c>
      <c r="E4466" t="s">
        <v>23</v>
      </c>
      <c r="F4466" t="s">
        <v>52</v>
      </c>
      <c r="G4466" t="s">
        <v>25</v>
      </c>
      <c r="H4466" t="str">
        <f t="shared" si="276"/>
        <v>Onsite/Hybrid</v>
      </c>
      <c r="I4466" t="s">
        <v>26</v>
      </c>
      <c r="J4466" t="str">
        <f t="shared" si="277"/>
        <v>3-6 yrs</v>
      </c>
      <c r="K4466">
        <f t="shared" ca="1" si="279"/>
        <v>5</v>
      </c>
      <c r="L4466" t="s">
        <v>19</v>
      </c>
      <c r="M4466">
        <v>0</v>
      </c>
      <c r="N4466">
        <v>0</v>
      </c>
      <c r="O4466">
        <v>1</v>
      </c>
      <c r="P4466">
        <v>0</v>
      </c>
      <c r="Q4466">
        <v>0</v>
      </c>
      <c r="R4466">
        <f>SUM(M4466:N4466:O4466:P4466:Q4466)</f>
        <v>1</v>
      </c>
      <c r="S4466" s="1">
        <v>107969</v>
      </c>
      <c r="T4466" s="1" t="str">
        <f t="shared" si="278"/>
        <v>Medium</v>
      </c>
      <c r="U4466">
        <v>3</v>
      </c>
      <c r="V4466">
        <v>2025</v>
      </c>
      <c r="W4466" t="s">
        <v>20</v>
      </c>
      <c r="X4466">
        <v>5</v>
      </c>
    </row>
    <row r="4467" spans="1:24" x14ac:dyDescent="0.3">
      <c r="A4467">
        <v>4466</v>
      </c>
      <c r="B4467" t="s">
        <v>50</v>
      </c>
      <c r="C4467" t="str">
        <f>_xlfn.XLOOKUP(B4467,Lookup_table!B:B,Lookup_table!C:C)</f>
        <v>AI</v>
      </c>
      <c r="D4467" t="s">
        <v>37</v>
      </c>
      <c r="E4467" t="s">
        <v>40</v>
      </c>
      <c r="F4467" t="s">
        <v>29</v>
      </c>
      <c r="G4467" t="s">
        <v>25</v>
      </c>
      <c r="H4467" t="str">
        <f t="shared" si="276"/>
        <v>Onsite/Hybrid</v>
      </c>
      <c r="I4467" t="s">
        <v>26</v>
      </c>
      <c r="J4467" t="str">
        <f t="shared" si="277"/>
        <v>3-6 yrs</v>
      </c>
      <c r="K4467">
        <f t="shared" ca="1" si="279"/>
        <v>5</v>
      </c>
      <c r="L4467" t="s">
        <v>27</v>
      </c>
      <c r="M4467">
        <v>0</v>
      </c>
      <c r="N4467">
        <v>1</v>
      </c>
      <c r="O4467">
        <v>0</v>
      </c>
      <c r="P4467">
        <v>0</v>
      </c>
      <c r="Q4467">
        <v>0</v>
      </c>
      <c r="R4467">
        <f>SUM(M4467:N4467:O4467:P4467:Q4467)</f>
        <v>1</v>
      </c>
      <c r="S4467" s="1">
        <v>114839</v>
      </c>
      <c r="T4467" s="1" t="str">
        <f t="shared" si="278"/>
        <v>Medium</v>
      </c>
      <c r="U4467">
        <v>1</v>
      </c>
      <c r="V4467">
        <v>2023</v>
      </c>
      <c r="W4467" t="s">
        <v>28</v>
      </c>
      <c r="X4467">
        <v>8</v>
      </c>
    </row>
    <row r="4468" spans="1:24" x14ac:dyDescent="0.3">
      <c r="A4468">
        <v>4467</v>
      </c>
      <c r="B4468" t="s">
        <v>33</v>
      </c>
      <c r="C4468" t="str">
        <f>_xlfn.XLOOKUP(B4468,Lookup_table!B:B,Lookup_table!C:C)</f>
        <v>Data</v>
      </c>
      <c r="D4468" t="s">
        <v>34</v>
      </c>
      <c r="E4468" t="s">
        <v>32</v>
      </c>
      <c r="F4468" t="s">
        <v>51</v>
      </c>
      <c r="G4468" t="s">
        <v>17</v>
      </c>
      <c r="H4468" t="str">
        <f t="shared" si="276"/>
        <v>Remote</v>
      </c>
      <c r="I4468" t="s">
        <v>26</v>
      </c>
      <c r="J4468" t="str">
        <f t="shared" si="277"/>
        <v>3-6 yrs</v>
      </c>
      <c r="K4468">
        <f t="shared" ca="1" si="279"/>
        <v>6</v>
      </c>
      <c r="L4468" t="s">
        <v>19</v>
      </c>
      <c r="M4468">
        <v>0</v>
      </c>
      <c r="N4468">
        <v>1</v>
      </c>
      <c r="O4468">
        <v>0</v>
      </c>
      <c r="P4468">
        <v>0</v>
      </c>
      <c r="Q4468">
        <v>1</v>
      </c>
      <c r="R4468">
        <f>SUM(M4468:N4468:O4468:P4468:Q4468)</f>
        <v>2</v>
      </c>
      <c r="S4468" s="1">
        <v>89194</v>
      </c>
      <c r="T4468" s="1" t="str">
        <f t="shared" si="278"/>
        <v>Medium</v>
      </c>
      <c r="U4468">
        <v>10</v>
      </c>
      <c r="V4468">
        <v>2023</v>
      </c>
      <c r="W4468" t="s">
        <v>34</v>
      </c>
      <c r="X4468">
        <v>4</v>
      </c>
    </row>
    <row r="4469" spans="1:24" x14ac:dyDescent="0.3">
      <c r="A4469">
        <v>4468</v>
      </c>
      <c r="B4469" t="s">
        <v>36</v>
      </c>
      <c r="C4469" t="str">
        <f>_xlfn.XLOOKUP(B4469,Lookup_table!B:B,Lookup_table!C:C)</f>
        <v>Data</v>
      </c>
      <c r="D4469" t="s">
        <v>14</v>
      </c>
      <c r="E4469" t="s">
        <v>23</v>
      </c>
      <c r="F4469" t="s">
        <v>51</v>
      </c>
      <c r="G4469" t="s">
        <v>30</v>
      </c>
      <c r="H4469" t="str">
        <f t="shared" si="276"/>
        <v>Onsite/Hybrid</v>
      </c>
      <c r="I4469" t="s">
        <v>18</v>
      </c>
      <c r="J4469" t="str">
        <f t="shared" si="277"/>
        <v>7+ yrs</v>
      </c>
      <c r="K4469">
        <f t="shared" ca="1" si="279"/>
        <v>7</v>
      </c>
      <c r="L4469" t="s">
        <v>27</v>
      </c>
      <c r="M4469">
        <v>0</v>
      </c>
      <c r="N4469">
        <v>0</v>
      </c>
      <c r="O4469">
        <v>1</v>
      </c>
      <c r="P4469">
        <v>1</v>
      </c>
      <c r="Q4469">
        <v>0</v>
      </c>
      <c r="R4469">
        <f>SUM(M4469:N4469:O4469:P4469:Q4469)</f>
        <v>2</v>
      </c>
      <c r="S4469" s="1">
        <v>129307</v>
      </c>
      <c r="T4469" s="1" t="str">
        <f t="shared" si="278"/>
        <v>High</v>
      </c>
      <c r="U4469">
        <v>2</v>
      </c>
      <c r="V4469">
        <v>2026</v>
      </c>
      <c r="W4469" t="s">
        <v>28</v>
      </c>
      <c r="X4469">
        <v>5</v>
      </c>
    </row>
    <row r="4470" spans="1:24" x14ac:dyDescent="0.3">
      <c r="A4470">
        <v>4469</v>
      </c>
      <c r="B4470" t="s">
        <v>50</v>
      </c>
      <c r="C4470" t="str">
        <f>_xlfn.XLOOKUP(B4470,Lookup_table!B:B,Lookup_table!C:C)</f>
        <v>AI</v>
      </c>
      <c r="D4470" t="s">
        <v>22</v>
      </c>
      <c r="E4470" t="s">
        <v>38</v>
      </c>
      <c r="F4470" t="s">
        <v>24</v>
      </c>
      <c r="G4470" t="s">
        <v>25</v>
      </c>
      <c r="H4470" t="str">
        <f t="shared" si="276"/>
        <v>Onsite/Hybrid</v>
      </c>
      <c r="I4470" t="s">
        <v>18</v>
      </c>
      <c r="J4470" t="str">
        <f t="shared" si="277"/>
        <v>7+ yrs</v>
      </c>
      <c r="K4470">
        <f t="shared" ca="1" si="279"/>
        <v>13</v>
      </c>
      <c r="L4470" t="s">
        <v>19</v>
      </c>
      <c r="M4470">
        <v>1</v>
      </c>
      <c r="N4470">
        <v>0</v>
      </c>
      <c r="O4470">
        <v>0</v>
      </c>
      <c r="P4470">
        <v>1</v>
      </c>
      <c r="Q4470">
        <v>0</v>
      </c>
      <c r="R4470">
        <f>SUM(M4470:N4470:O4470:P4470:Q4470)</f>
        <v>2</v>
      </c>
      <c r="S4470" s="1">
        <v>176069</v>
      </c>
      <c r="T4470" s="1" t="str">
        <f t="shared" si="278"/>
        <v>High</v>
      </c>
      <c r="U4470">
        <v>7</v>
      </c>
      <c r="V4470">
        <v>2022</v>
      </c>
      <c r="W4470" t="s">
        <v>20</v>
      </c>
      <c r="X4470">
        <v>1</v>
      </c>
    </row>
    <row r="4471" spans="1:24" x14ac:dyDescent="0.3">
      <c r="A4471">
        <v>4470</v>
      </c>
      <c r="B4471" t="s">
        <v>36</v>
      </c>
      <c r="C4471" t="str">
        <f>_xlfn.XLOOKUP(B4471,Lookup_table!B:B,Lookup_table!C:C)</f>
        <v>Data</v>
      </c>
      <c r="D4471" t="s">
        <v>22</v>
      </c>
      <c r="E4471" t="s">
        <v>42</v>
      </c>
      <c r="F4471" t="s">
        <v>51</v>
      </c>
      <c r="G4471" t="s">
        <v>25</v>
      </c>
      <c r="H4471" t="str">
        <f t="shared" si="276"/>
        <v>Onsite/Hybrid</v>
      </c>
      <c r="I4471" t="s">
        <v>26</v>
      </c>
      <c r="J4471" t="str">
        <f t="shared" si="277"/>
        <v>3-6 yrs</v>
      </c>
      <c r="K4471">
        <f t="shared" ca="1" si="279"/>
        <v>5</v>
      </c>
      <c r="L4471" t="s">
        <v>27</v>
      </c>
      <c r="M4471">
        <v>1</v>
      </c>
      <c r="N4471">
        <v>1</v>
      </c>
      <c r="O4471">
        <v>0</v>
      </c>
      <c r="P4471">
        <v>0</v>
      </c>
      <c r="Q4471">
        <v>0</v>
      </c>
      <c r="R4471">
        <f>SUM(M4471:N4471:O4471:P4471:Q4471)</f>
        <v>2</v>
      </c>
      <c r="S4471" s="1">
        <v>99746</v>
      </c>
      <c r="T4471" s="1" t="str">
        <f t="shared" si="278"/>
        <v>Medium</v>
      </c>
      <c r="U4471">
        <v>10</v>
      </c>
      <c r="V4471">
        <v>2025</v>
      </c>
      <c r="W4471" t="s">
        <v>28</v>
      </c>
      <c r="X4471">
        <v>7</v>
      </c>
    </row>
    <row r="4472" spans="1:24" x14ac:dyDescent="0.3">
      <c r="A4472">
        <v>4471</v>
      </c>
      <c r="B4472" t="s">
        <v>21</v>
      </c>
      <c r="C4472" t="str">
        <f>_xlfn.XLOOKUP(B4472,Lookup_table!B:B,Lookup_table!C:C)</f>
        <v>AI</v>
      </c>
      <c r="D4472" t="s">
        <v>34</v>
      </c>
      <c r="E4472" t="s">
        <v>38</v>
      </c>
      <c r="F4472" t="s">
        <v>51</v>
      </c>
      <c r="G4472" t="s">
        <v>25</v>
      </c>
      <c r="H4472" t="str">
        <f t="shared" si="276"/>
        <v>Onsite/Hybrid</v>
      </c>
      <c r="I4472" t="s">
        <v>26</v>
      </c>
      <c r="J4472" t="str">
        <f t="shared" si="277"/>
        <v>3-6 yrs</v>
      </c>
      <c r="K4472">
        <f t="shared" ca="1" si="279"/>
        <v>3</v>
      </c>
      <c r="L4472" t="s">
        <v>39</v>
      </c>
      <c r="M4472">
        <v>1</v>
      </c>
      <c r="N4472">
        <v>1</v>
      </c>
      <c r="O4472">
        <v>1</v>
      </c>
      <c r="P4472">
        <v>0</v>
      </c>
      <c r="Q4472">
        <v>0</v>
      </c>
      <c r="R4472">
        <f>SUM(M4472:N4472:O4472:P4472:Q4472)</f>
        <v>3</v>
      </c>
      <c r="S4472" s="1">
        <v>125714</v>
      </c>
      <c r="T4472" s="1" t="str">
        <f t="shared" si="278"/>
        <v>High</v>
      </c>
      <c r="U4472">
        <v>9</v>
      </c>
      <c r="V4472">
        <v>2023</v>
      </c>
      <c r="W4472" t="s">
        <v>20</v>
      </c>
      <c r="X4472">
        <v>5</v>
      </c>
    </row>
    <row r="4473" spans="1:24" x14ac:dyDescent="0.3">
      <c r="A4473">
        <v>4472</v>
      </c>
      <c r="B4473" t="s">
        <v>21</v>
      </c>
      <c r="C4473" t="str">
        <f>_xlfn.XLOOKUP(B4473,Lookup_table!B:B,Lookup_table!C:C)</f>
        <v>AI</v>
      </c>
      <c r="D4473" t="s">
        <v>34</v>
      </c>
      <c r="E4473" t="s">
        <v>15</v>
      </c>
      <c r="F4473" t="s">
        <v>16</v>
      </c>
      <c r="G4473" t="s">
        <v>25</v>
      </c>
      <c r="H4473" t="str">
        <f t="shared" si="276"/>
        <v>Onsite/Hybrid</v>
      </c>
      <c r="I4473" t="s">
        <v>26</v>
      </c>
      <c r="J4473" t="str">
        <f t="shared" si="277"/>
        <v>3-6 yrs</v>
      </c>
      <c r="K4473">
        <f t="shared" ca="1" si="279"/>
        <v>4</v>
      </c>
      <c r="L4473" t="s">
        <v>27</v>
      </c>
      <c r="M4473">
        <v>0</v>
      </c>
      <c r="N4473">
        <v>0</v>
      </c>
      <c r="O4473">
        <v>1</v>
      </c>
      <c r="P4473">
        <v>0</v>
      </c>
      <c r="Q4473">
        <v>0</v>
      </c>
      <c r="R4473">
        <f>SUM(M4473:N4473:O4473:P4473:Q4473)</f>
        <v>1</v>
      </c>
      <c r="S4473" s="1">
        <v>132106</v>
      </c>
      <c r="T4473" s="1" t="str">
        <f t="shared" si="278"/>
        <v>High</v>
      </c>
      <c r="U4473">
        <v>4</v>
      </c>
      <c r="V4473">
        <v>2020</v>
      </c>
      <c r="W4473" t="s">
        <v>20</v>
      </c>
      <c r="X4473">
        <v>6</v>
      </c>
    </row>
    <row r="4474" spans="1:24" x14ac:dyDescent="0.3">
      <c r="A4474">
        <v>4473</v>
      </c>
      <c r="B4474" t="s">
        <v>36</v>
      </c>
      <c r="C4474" t="str">
        <f>_xlfn.XLOOKUP(B4474,Lookup_table!B:B,Lookup_table!C:C)</f>
        <v>Data</v>
      </c>
      <c r="D4474" t="s">
        <v>14</v>
      </c>
      <c r="E4474" t="s">
        <v>40</v>
      </c>
      <c r="F4474" t="s">
        <v>51</v>
      </c>
      <c r="G4474" t="s">
        <v>25</v>
      </c>
      <c r="H4474" t="str">
        <f t="shared" si="276"/>
        <v>Onsite/Hybrid</v>
      </c>
      <c r="I4474" t="s">
        <v>35</v>
      </c>
      <c r="J4474" t="str">
        <f t="shared" si="277"/>
        <v>0-2 yrs</v>
      </c>
      <c r="K4474">
        <f t="shared" ca="1" si="279"/>
        <v>2</v>
      </c>
      <c r="L4474" t="s">
        <v>27</v>
      </c>
      <c r="M4474">
        <v>0</v>
      </c>
      <c r="N4474">
        <v>1</v>
      </c>
      <c r="O4474">
        <v>0</v>
      </c>
      <c r="P4474">
        <v>1</v>
      </c>
      <c r="Q4474">
        <v>0</v>
      </c>
      <c r="R4474">
        <f>SUM(M4474:N4474:O4474:P4474:Q4474)</f>
        <v>2</v>
      </c>
      <c r="S4474" s="1">
        <v>61240</v>
      </c>
      <c r="T4474" s="1" t="str">
        <f t="shared" si="278"/>
        <v>Low</v>
      </c>
      <c r="U4474">
        <v>10</v>
      </c>
      <c r="V4474">
        <v>2025</v>
      </c>
      <c r="W4474" t="s">
        <v>20</v>
      </c>
      <c r="X4474">
        <v>1</v>
      </c>
    </row>
    <row r="4475" spans="1:24" x14ac:dyDescent="0.3">
      <c r="A4475">
        <v>4474</v>
      </c>
      <c r="B4475" t="s">
        <v>21</v>
      </c>
      <c r="C4475" t="str">
        <f>_xlfn.XLOOKUP(B4475,Lookup_table!B:B,Lookup_table!C:C)</f>
        <v>AI</v>
      </c>
      <c r="D4475" t="s">
        <v>37</v>
      </c>
      <c r="E4475" t="s">
        <v>38</v>
      </c>
      <c r="F4475" t="s">
        <v>24</v>
      </c>
      <c r="G4475" t="s">
        <v>30</v>
      </c>
      <c r="H4475" t="str">
        <f t="shared" si="276"/>
        <v>Onsite/Hybrid</v>
      </c>
      <c r="I4475" t="s">
        <v>18</v>
      </c>
      <c r="J4475" t="str">
        <f t="shared" si="277"/>
        <v>7+ yrs</v>
      </c>
      <c r="K4475">
        <f t="shared" ca="1" si="279"/>
        <v>8</v>
      </c>
      <c r="L4475" t="s">
        <v>19</v>
      </c>
      <c r="M4475">
        <v>1</v>
      </c>
      <c r="N4475">
        <v>1</v>
      </c>
      <c r="O4475">
        <v>1</v>
      </c>
      <c r="P4475">
        <v>1</v>
      </c>
      <c r="Q4475">
        <v>1</v>
      </c>
      <c r="R4475">
        <f>SUM(M4475:N4475:O4475:P4475:Q4475)</f>
        <v>5</v>
      </c>
      <c r="S4475" s="1">
        <v>177554</v>
      </c>
      <c r="T4475" s="1" t="str">
        <f t="shared" si="278"/>
        <v>High</v>
      </c>
      <c r="U4475">
        <v>4</v>
      </c>
      <c r="V4475">
        <v>2020</v>
      </c>
      <c r="W4475" t="s">
        <v>28</v>
      </c>
      <c r="X4475">
        <v>1</v>
      </c>
    </row>
    <row r="4476" spans="1:24" x14ac:dyDescent="0.3">
      <c r="A4476">
        <v>4475</v>
      </c>
      <c r="B4476" t="s">
        <v>41</v>
      </c>
      <c r="C4476" t="str">
        <f>_xlfn.XLOOKUP(B4476,Lookup_table!B:B,Lookup_table!C:C)</f>
        <v>Data</v>
      </c>
      <c r="D4476" t="s">
        <v>37</v>
      </c>
      <c r="E4476" t="s">
        <v>15</v>
      </c>
      <c r="F4476" t="s">
        <v>52</v>
      </c>
      <c r="G4476" t="s">
        <v>17</v>
      </c>
      <c r="H4476" t="str">
        <f t="shared" si="276"/>
        <v>Remote</v>
      </c>
      <c r="I4476" t="s">
        <v>18</v>
      </c>
      <c r="J4476" t="str">
        <f t="shared" si="277"/>
        <v>7+ yrs</v>
      </c>
      <c r="K4476">
        <f t="shared" ca="1" si="279"/>
        <v>11</v>
      </c>
      <c r="L4476" t="s">
        <v>27</v>
      </c>
      <c r="M4476">
        <v>1</v>
      </c>
      <c r="N4476">
        <v>0</v>
      </c>
      <c r="O4476">
        <v>1</v>
      </c>
      <c r="P4476">
        <v>1</v>
      </c>
      <c r="Q4476">
        <v>1</v>
      </c>
      <c r="R4476">
        <f>SUM(M4476:N4476:O4476:P4476:Q4476)</f>
        <v>4</v>
      </c>
      <c r="S4476" s="1">
        <v>136415</v>
      </c>
      <c r="T4476" s="1" t="str">
        <f t="shared" si="278"/>
        <v>High</v>
      </c>
      <c r="U4476">
        <v>7</v>
      </c>
      <c r="V4476">
        <v>2025</v>
      </c>
      <c r="W4476" t="s">
        <v>28</v>
      </c>
      <c r="X4476">
        <v>4</v>
      </c>
    </row>
    <row r="4477" spans="1:24" x14ac:dyDescent="0.3">
      <c r="A4477">
        <v>4476</v>
      </c>
      <c r="B4477" t="s">
        <v>21</v>
      </c>
      <c r="C4477" t="str">
        <f>_xlfn.XLOOKUP(B4477,Lookup_table!B:B,Lookup_table!C:C)</f>
        <v>AI</v>
      </c>
      <c r="D4477" t="s">
        <v>22</v>
      </c>
      <c r="E4477" t="s">
        <v>38</v>
      </c>
      <c r="F4477" t="s">
        <v>44</v>
      </c>
      <c r="G4477" t="s">
        <v>30</v>
      </c>
      <c r="H4477" t="str">
        <f t="shared" si="276"/>
        <v>Onsite/Hybrid</v>
      </c>
      <c r="I4477" t="s">
        <v>26</v>
      </c>
      <c r="J4477" t="str">
        <f t="shared" si="277"/>
        <v>3-6 yrs</v>
      </c>
      <c r="K4477">
        <f t="shared" ca="1" si="279"/>
        <v>5</v>
      </c>
      <c r="L4477" t="s">
        <v>19</v>
      </c>
      <c r="M4477">
        <v>0</v>
      </c>
      <c r="N4477">
        <v>0</v>
      </c>
      <c r="O4477">
        <v>1</v>
      </c>
      <c r="P4477">
        <v>1</v>
      </c>
      <c r="Q4477">
        <v>0</v>
      </c>
      <c r="R4477">
        <f>SUM(M4477:N4477:O4477:P4477:Q4477)</f>
        <v>2</v>
      </c>
      <c r="S4477" s="1">
        <v>165588</v>
      </c>
      <c r="T4477" s="1" t="str">
        <f t="shared" si="278"/>
        <v>High</v>
      </c>
      <c r="U4477">
        <v>2</v>
      </c>
      <c r="V4477">
        <v>2024</v>
      </c>
      <c r="W4477" t="s">
        <v>28</v>
      </c>
      <c r="X4477">
        <v>8</v>
      </c>
    </row>
    <row r="4478" spans="1:24" x14ac:dyDescent="0.3">
      <c r="A4478">
        <v>4477</v>
      </c>
      <c r="B4478" t="s">
        <v>31</v>
      </c>
      <c r="C4478" t="str">
        <f>_xlfn.XLOOKUP(B4478,Lookup_table!B:B,Lookup_table!C:C)</f>
        <v>Business</v>
      </c>
      <c r="D4478" t="s">
        <v>34</v>
      </c>
      <c r="E4478" t="s">
        <v>15</v>
      </c>
      <c r="F4478" t="s">
        <v>44</v>
      </c>
      <c r="G4478" t="s">
        <v>17</v>
      </c>
      <c r="H4478" t="str">
        <f t="shared" si="276"/>
        <v>Remote</v>
      </c>
      <c r="I4478" t="s">
        <v>35</v>
      </c>
      <c r="J4478" t="str">
        <f t="shared" si="277"/>
        <v>0-2 yrs</v>
      </c>
      <c r="K4478">
        <f t="shared" ca="1" si="279"/>
        <v>2</v>
      </c>
      <c r="L4478" t="s">
        <v>19</v>
      </c>
      <c r="M4478">
        <v>0</v>
      </c>
      <c r="N4478">
        <v>0</v>
      </c>
      <c r="O4478">
        <v>1</v>
      </c>
      <c r="P4478">
        <v>1</v>
      </c>
      <c r="Q4478">
        <v>0</v>
      </c>
      <c r="R4478">
        <f>SUM(M4478:N4478:O4478:P4478:Q4478)</f>
        <v>2</v>
      </c>
      <c r="S4478" s="1">
        <v>82061</v>
      </c>
      <c r="T4478" s="1" t="str">
        <f t="shared" si="278"/>
        <v>Medium</v>
      </c>
      <c r="U4478">
        <v>3</v>
      </c>
      <c r="V4478">
        <v>2022</v>
      </c>
      <c r="W4478" t="s">
        <v>28</v>
      </c>
      <c r="X4478">
        <v>8</v>
      </c>
    </row>
    <row r="4479" spans="1:24" x14ac:dyDescent="0.3">
      <c r="A4479">
        <v>4478</v>
      </c>
      <c r="B4479" t="s">
        <v>36</v>
      </c>
      <c r="C4479" t="str">
        <f>_xlfn.XLOOKUP(B4479,Lookup_table!B:B,Lookup_table!C:C)</f>
        <v>Data</v>
      </c>
      <c r="D4479" t="s">
        <v>37</v>
      </c>
      <c r="E4479" t="s">
        <v>32</v>
      </c>
      <c r="F4479" t="s">
        <v>51</v>
      </c>
      <c r="G4479" t="s">
        <v>30</v>
      </c>
      <c r="H4479" t="str">
        <f t="shared" si="276"/>
        <v>Onsite/Hybrid</v>
      </c>
      <c r="I4479" t="s">
        <v>35</v>
      </c>
      <c r="J4479" t="str">
        <f t="shared" si="277"/>
        <v>0-2 yrs</v>
      </c>
      <c r="K4479">
        <f t="shared" ca="1" si="279"/>
        <v>1</v>
      </c>
      <c r="L4479" t="s">
        <v>27</v>
      </c>
      <c r="M4479">
        <v>0</v>
      </c>
      <c r="N4479">
        <v>1</v>
      </c>
      <c r="O4479">
        <v>1</v>
      </c>
      <c r="P4479">
        <v>0</v>
      </c>
      <c r="Q4479">
        <v>0</v>
      </c>
      <c r="R4479">
        <f>SUM(M4479:N4479:O4479:P4479:Q4479)</f>
        <v>2</v>
      </c>
      <c r="S4479" s="1">
        <v>62199</v>
      </c>
      <c r="T4479" s="1" t="str">
        <f t="shared" si="278"/>
        <v>Low</v>
      </c>
      <c r="U4479">
        <v>7</v>
      </c>
      <c r="V4479">
        <v>2024</v>
      </c>
      <c r="W4479" t="s">
        <v>20</v>
      </c>
      <c r="X4479">
        <v>6</v>
      </c>
    </row>
    <row r="4480" spans="1:24" x14ac:dyDescent="0.3">
      <c r="A4480">
        <v>4479</v>
      </c>
      <c r="B4480" t="s">
        <v>36</v>
      </c>
      <c r="C4480" t="str">
        <f>_xlfn.XLOOKUP(B4480,Lookup_table!B:B,Lookup_table!C:C)</f>
        <v>Data</v>
      </c>
      <c r="D4480" t="s">
        <v>14</v>
      </c>
      <c r="E4480" t="s">
        <v>40</v>
      </c>
      <c r="F4480" t="s">
        <v>44</v>
      </c>
      <c r="G4480" t="s">
        <v>25</v>
      </c>
      <c r="H4480" t="str">
        <f t="shared" si="276"/>
        <v>Onsite/Hybrid</v>
      </c>
      <c r="I4480" t="s">
        <v>18</v>
      </c>
      <c r="J4480" t="str">
        <f t="shared" si="277"/>
        <v>7+ yrs</v>
      </c>
      <c r="K4480">
        <f t="shared" ca="1" si="279"/>
        <v>7</v>
      </c>
      <c r="L4480" t="s">
        <v>19</v>
      </c>
      <c r="M4480">
        <v>1</v>
      </c>
      <c r="N4480">
        <v>1</v>
      </c>
      <c r="O4480">
        <v>1</v>
      </c>
      <c r="P4480">
        <v>0</v>
      </c>
      <c r="Q4480">
        <v>0</v>
      </c>
      <c r="R4480">
        <f>SUM(M4480:N4480:O4480:P4480:Q4480)</f>
        <v>3</v>
      </c>
      <c r="S4480" s="1">
        <v>119980</v>
      </c>
      <c r="T4480" s="1" t="str">
        <f t="shared" si="278"/>
        <v>Medium</v>
      </c>
      <c r="U4480">
        <v>1</v>
      </c>
      <c r="V4480">
        <v>2022</v>
      </c>
      <c r="W4480" t="s">
        <v>20</v>
      </c>
      <c r="X4480">
        <v>4</v>
      </c>
    </row>
    <row r="4481" spans="1:24" x14ac:dyDescent="0.3">
      <c r="A4481">
        <v>4480</v>
      </c>
      <c r="B4481" t="s">
        <v>41</v>
      </c>
      <c r="C4481" t="str">
        <f>_xlfn.XLOOKUP(B4481,Lookup_table!B:B,Lookup_table!C:C)</f>
        <v>Data</v>
      </c>
      <c r="D4481" t="s">
        <v>37</v>
      </c>
      <c r="E4481" t="s">
        <v>15</v>
      </c>
      <c r="F4481" t="s">
        <v>16</v>
      </c>
      <c r="G4481" t="s">
        <v>25</v>
      </c>
      <c r="H4481" t="str">
        <f t="shared" si="276"/>
        <v>Onsite/Hybrid</v>
      </c>
      <c r="I4481" t="s">
        <v>18</v>
      </c>
      <c r="J4481" t="str">
        <f t="shared" si="277"/>
        <v>7+ yrs</v>
      </c>
      <c r="K4481">
        <f t="shared" ca="1" si="279"/>
        <v>7</v>
      </c>
      <c r="L4481" t="s">
        <v>39</v>
      </c>
      <c r="M4481">
        <v>0</v>
      </c>
      <c r="N4481">
        <v>1</v>
      </c>
      <c r="O4481">
        <v>0</v>
      </c>
      <c r="P4481">
        <v>1</v>
      </c>
      <c r="Q4481">
        <v>0</v>
      </c>
      <c r="R4481">
        <f>SUM(M4481:N4481:O4481:P4481:Q4481)</f>
        <v>2</v>
      </c>
      <c r="S4481" s="1">
        <v>115874</v>
      </c>
      <c r="T4481" s="1" t="str">
        <f t="shared" si="278"/>
        <v>Medium</v>
      </c>
      <c r="U4481">
        <v>4</v>
      </c>
      <c r="V4481">
        <v>2021</v>
      </c>
      <c r="W4481" t="s">
        <v>34</v>
      </c>
      <c r="X4481">
        <v>4</v>
      </c>
    </row>
    <row r="4482" spans="1:24" x14ac:dyDescent="0.3">
      <c r="A4482">
        <v>4481</v>
      </c>
      <c r="B4482" t="s">
        <v>21</v>
      </c>
      <c r="C4482" t="str">
        <f>_xlfn.XLOOKUP(B4482,Lookup_table!B:B,Lookup_table!C:C)</f>
        <v>AI</v>
      </c>
      <c r="D4482" t="s">
        <v>37</v>
      </c>
      <c r="E4482" t="s">
        <v>32</v>
      </c>
      <c r="F4482" t="s">
        <v>51</v>
      </c>
      <c r="G4482" t="s">
        <v>17</v>
      </c>
      <c r="H4482" t="str">
        <f t="shared" ref="H4482:H4545" si="280">IF(G4482="Remote","Remote","Onsite/Hybrid")</f>
        <v>Remote</v>
      </c>
      <c r="I4482" t="s">
        <v>35</v>
      </c>
      <c r="J4482" t="str">
        <f t="shared" ref="J4482:J4545" si="281">IF(I4482="Entry","0-2 yrs",IF(I4482="Mid","3-6 yrs","7+ yrs"))</f>
        <v>0-2 yrs</v>
      </c>
      <c r="K4482">
        <f t="shared" ca="1" si="279"/>
        <v>0</v>
      </c>
      <c r="L4482" t="s">
        <v>27</v>
      </c>
      <c r="M4482">
        <v>1</v>
      </c>
      <c r="N4482">
        <v>0</v>
      </c>
      <c r="O4482">
        <v>0</v>
      </c>
      <c r="P4482">
        <v>0</v>
      </c>
      <c r="Q4482">
        <v>1</v>
      </c>
      <c r="R4482">
        <f>SUM(M4482:N4482:O4482:P4482:Q4482)</f>
        <v>2</v>
      </c>
      <c r="S4482" s="1">
        <v>101429</v>
      </c>
      <c r="T4482" s="1" t="str">
        <f t="shared" ref="T4482:T4545" si="282">IF(S4482&lt;=70000,"Low",IF(S4482&lt;=120000,"Medium","High"))</f>
        <v>Medium</v>
      </c>
      <c r="U4482">
        <v>6</v>
      </c>
      <c r="V4482">
        <v>2023</v>
      </c>
      <c r="W4482" t="s">
        <v>34</v>
      </c>
      <c r="X4482">
        <v>1</v>
      </c>
    </row>
    <row r="4483" spans="1:24" x14ac:dyDescent="0.3">
      <c r="A4483">
        <v>4482</v>
      </c>
      <c r="B4483" t="s">
        <v>36</v>
      </c>
      <c r="C4483" t="str">
        <f>_xlfn.XLOOKUP(B4483,Lookup_table!B:B,Lookup_table!C:C)</f>
        <v>Data</v>
      </c>
      <c r="D4483" t="s">
        <v>14</v>
      </c>
      <c r="E4483" t="s">
        <v>15</v>
      </c>
      <c r="F4483" t="s">
        <v>51</v>
      </c>
      <c r="G4483" t="s">
        <v>25</v>
      </c>
      <c r="H4483" t="str">
        <f t="shared" si="280"/>
        <v>Onsite/Hybrid</v>
      </c>
      <c r="I4483" t="s">
        <v>18</v>
      </c>
      <c r="J4483" t="str">
        <f t="shared" si="281"/>
        <v>7+ yrs</v>
      </c>
      <c r="K4483">
        <f t="shared" ref="K4483:K4546" ca="1" si="283">IF(J4483="0-2 yrs",RANDBETWEEN(0,2),IF(J4483="3-6 yrs", RANDBETWEEN(3,6),IF(J4483="7+ yrs", RANDBETWEEN(7,15)," ")))</f>
        <v>15</v>
      </c>
      <c r="L4483" t="s">
        <v>27</v>
      </c>
      <c r="M4483">
        <v>0</v>
      </c>
      <c r="N4483">
        <v>1</v>
      </c>
      <c r="O4483">
        <v>1</v>
      </c>
      <c r="P4483">
        <v>1</v>
      </c>
      <c r="Q4483">
        <v>1</v>
      </c>
      <c r="R4483">
        <f>SUM(M4483:N4483:O4483:P4483:Q4483)</f>
        <v>4</v>
      </c>
      <c r="S4483" s="1">
        <v>140997</v>
      </c>
      <c r="T4483" s="1" t="str">
        <f t="shared" si="282"/>
        <v>High</v>
      </c>
      <c r="U4483">
        <v>10</v>
      </c>
      <c r="V4483">
        <v>2023</v>
      </c>
      <c r="W4483" t="s">
        <v>28</v>
      </c>
      <c r="X4483">
        <v>2</v>
      </c>
    </row>
    <row r="4484" spans="1:24" x14ac:dyDescent="0.3">
      <c r="A4484">
        <v>4483</v>
      </c>
      <c r="B4484" t="s">
        <v>31</v>
      </c>
      <c r="C4484" t="str">
        <f>_xlfn.XLOOKUP(B4484,Lookup_table!B:B,Lookup_table!C:C)</f>
        <v>Business</v>
      </c>
      <c r="D4484" t="s">
        <v>34</v>
      </c>
      <c r="E4484" t="s">
        <v>15</v>
      </c>
      <c r="F4484" t="s">
        <v>29</v>
      </c>
      <c r="G4484" t="s">
        <v>25</v>
      </c>
      <c r="H4484" t="str">
        <f t="shared" si="280"/>
        <v>Onsite/Hybrid</v>
      </c>
      <c r="I4484" t="s">
        <v>35</v>
      </c>
      <c r="J4484" t="str">
        <f t="shared" si="281"/>
        <v>0-2 yrs</v>
      </c>
      <c r="K4484">
        <f t="shared" ca="1" si="283"/>
        <v>2</v>
      </c>
      <c r="L4484" t="s">
        <v>19</v>
      </c>
      <c r="M4484">
        <v>0</v>
      </c>
      <c r="N4484">
        <v>1</v>
      </c>
      <c r="O4484">
        <v>1</v>
      </c>
      <c r="P4484">
        <v>0</v>
      </c>
      <c r="Q4484">
        <v>1</v>
      </c>
      <c r="R4484">
        <f>SUM(M4484:N4484:O4484:P4484:Q4484)</f>
        <v>3</v>
      </c>
      <c r="S4484" s="1">
        <v>70409</v>
      </c>
      <c r="T4484" s="1" t="str">
        <f t="shared" si="282"/>
        <v>Medium</v>
      </c>
      <c r="U4484">
        <v>10</v>
      </c>
      <c r="V4484">
        <v>2026</v>
      </c>
      <c r="W4484" t="s">
        <v>20</v>
      </c>
      <c r="X4484">
        <v>1</v>
      </c>
    </row>
    <row r="4485" spans="1:24" x14ac:dyDescent="0.3">
      <c r="A4485">
        <v>4484</v>
      </c>
      <c r="B4485" t="s">
        <v>33</v>
      </c>
      <c r="C4485" t="str">
        <f>_xlfn.XLOOKUP(B4485,Lookup_table!B:B,Lookup_table!C:C)</f>
        <v>Data</v>
      </c>
      <c r="D4485" t="s">
        <v>14</v>
      </c>
      <c r="E4485" t="s">
        <v>15</v>
      </c>
      <c r="F4485" t="s">
        <v>52</v>
      </c>
      <c r="G4485" t="s">
        <v>17</v>
      </c>
      <c r="H4485" t="str">
        <f t="shared" si="280"/>
        <v>Remote</v>
      </c>
      <c r="I4485" t="s">
        <v>26</v>
      </c>
      <c r="J4485" t="str">
        <f t="shared" si="281"/>
        <v>3-6 yrs</v>
      </c>
      <c r="K4485">
        <f t="shared" ca="1" si="283"/>
        <v>4</v>
      </c>
      <c r="L4485" t="s">
        <v>19</v>
      </c>
      <c r="M4485">
        <v>0</v>
      </c>
      <c r="N4485">
        <v>0</v>
      </c>
      <c r="O4485">
        <v>0</v>
      </c>
      <c r="P4485">
        <v>0</v>
      </c>
      <c r="Q4485">
        <v>0</v>
      </c>
      <c r="R4485">
        <f>SUM(M4485:N4485:O4485:P4485:Q4485)</f>
        <v>0</v>
      </c>
      <c r="S4485" s="1">
        <v>76231</v>
      </c>
      <c r="T4485" s="1" t="str">
        <f t="shared" si="282"/>
        <v>Medium</v>
      </c>
      <c r="U4485">
        <v>7</v>
      </c>
      <c r="V4485">
        <v>2024</v>
      </c>
      <c r="W4485" t="s">
        <v>34</v>
      </c>
      <c r="X4485">
        <v>6</v>
      </c>
    </row>
    <row r="4486" spans="1:24" x14ac:dyDescent="0.3">
      <c r="A4486">
        <v>4485</v>
      </c>
      <c r="B4486" t="s">
        <v>50</v>
      </c>
      <c r="C4486" t="str">
        <f>_xlfn.XLOOKUP(B4486,Lookup_table!B:B,Lookup_table!C:C)</f>
        <v>AI</v>
      </c>
      <c r="D4486" t="s">
        <v>34</v>
      </c>
      <c r="E4486" t="s">
        <v>23</v>
      </c>
      <c r="F4486" t="s">
        <v>44</v>
      </c>
      <c r="G4486" t="s">
        <v>30</v>
      </c>
      <c r="H4486" t="str">
        <f t="shared" si="280"/>
        <v>Onsite/Hybrid</v>
      </c>
      <c r="I4486" t="s">
        <v>26</v>
      </c>
      <c r="J4486" t="str">
        <f t="shared" si="281"/>
        <v>3-6 yrs</v>
      </c>
      <c r="K4486">
        <f t="shared" ca="1" si="283"/>
        <v>5</v>
      </c>
      <c r="L4486" t="s">
        <v>19</v>
      </c>
      <c r="M4486">
        <v>1</v>
      </c>
      <c r="N4486">
        <v>1</v>
      </c>
      <c r="O4486">
        <v>1</v>
      </c>
      <c r="P4486">
        <v>1</v>
      </c>
      <c r="Q4486">
        <v>1</v>
      </c>
      <c r="R4486">
        <f>SUM(M4486:N4486:O4486:P4486:Q4486)</f>
        <v>5</v>
      </c>
      <c r="S4486" s="1">
        <v>152567</v>
      </c>
      <c r="T4486" s="1" t="str">
        <f t="shared" si="282"/>
        <v>High</v>
      </c>
      <c r="U4486">
        <v>1</v>
      </c>
      <c r="V4486">
        <v>2025</v>
      </c>
      <c r="W4486" t="s">
        <v>28</v>
      </c>
      <c r="X4486">
        <v>6</v>
      </c>
    </row>
    <row r="4487" spans="1:24" x14ac:dyDescent="0.3">
      <c r="A4487">
        <v>4486</v>
      </c>
      <c r="B4487" t="s">
        <v>21</v>
      </c>
      <c r="C4487" t="str">
        <f>_xlfn.XLOOKUP(B4487,Lookup_table!B:B,Lookup_table!C:C)</f>
        <v>AI</v>
      </c>
      <c r="D4487" t="s">
        <v>37</v>
      </c>
      <c r="E4487" t="s">
        <v>40</v>
      </c>
      <c r="F4487" t="s">
        <v>24</v>
      </c>
      <c r="G4487" t="s">
        <v>30</v>
      </c>
      <c r="H4487" t="str">
        <f t="shared" si="280"/>
        <v>Onsite/Hybrid</v>
      </c>
      <c r="I4487" t="s">
        <v>35</v>
      </c>
      <c r="J4487" t="str">
        <f t="shared" si="281"/>
        <v>0-2 yrs</v>
      </c>
      <c r="K4487">
        <f t="shared" ca="1" si="283"/>
        <v>2</v>
      </c>
      <c r="L4487" t="s">
        <v>27</v>
      </c>
      <c r="M4487">
        <v>0</v>
      </c>
      <c r="N4487">
        <v>1</v>
      </c>
      <c r="O4487">
        <v>0</v>
      </c>
      <c r="P4487">
        <v>1</v>
      </c>
      <c r="Q4487">
        <v>0</v>
      </c>
      <c r="R4487">
        <f>SUM(M4487:N4487:O4487:P4487:Q4487)</f>
        <v>2</v>
      </c>
      <c r="S4487" s="1">
        <v>107035</v>
      </c>
      <c r="T4487" s="1" t="str">
        <f t="shared" si="282"/>
        <v>Medium</v>
      </c>
      <c r="U4487">
        <v>6</v>
      </c>
      <c r="V4487">
        <v>2023</v>
      </c>
      <c r="W4487" t="s">
        <v>34</v>
      </c>
      <c r="X4487">
        <v>5</v>
      </c>
    </row>
    <row r="4488" spans="1:24" x14ac:dyDescent="0.3">
      <c r="A4488">
        <v>4487</v>
      </c>
      <c r="B4488" t="s">
        <v>21</v>
      </c>
      <c r="C4488" t="str">
        <f>_xlfn.XLOOKUP(B4488,Lookup_table!B:B,Lookup_table!C:C)</f>
        <v>AI</v>
      </c>
      <c r="D4488" t="s">
        <v>37</v>
      </c>
      <c r="E4488" t="s">
        <v>23</v>
      </c>
      <c r="F4488" t="s">
        <v>44</v>
      </c>
      <c r="G4488" t="s">
        <v>25</v>
      </c>
      <c r="H4488" t="str">
        <f t="shared" si="280"/>
        <v>Onsite/Hybrid</v>
      </c>
      <c r="I4488" t="s">
        <v>35</v>
      </c>
      <c r="J4488" t="str">
        <f t="shared" si="281"/>
        <v>0-2 yrs</v>
      </c>
      <c r="K4488">
        <f t="shared" ca="1" si="283"/>
        <v>0</v>
      </c>
      <c r="L4488" t="s">
        <v>27</v>
      </c>
      <c r="M4488">
        <v>1</v>
      </c>
      <c r="N4488">
        <v>1</v>
      </c>
      <c r="O4488">
        <v>0</v>
      </c>
      <c r="P4488">
        <v>1</v>
      </c>
      <c r="Q4488">
        <v>1</v>
      </c>
      <c r="R4488">
        <f>SUM(M4488:N4488:O4488:P4488:Q4488)</f>
        <v>4</v>
      </c>
      <c r="S4488" s="1">
        <v>110683</v>
      </c>
      <c r="T4488" s="1" t="str">
        <f t="shared" si="282"/>
        <v>Medium</v>
      </c>
      <c r="U4488">
        <v>1</v>
      </c>
      <c r="V4488">
        <v>2022</v>
      </c>
      <c r="W4488" t="s">
        <v>34</v>
      </c>
      <c r="X4488">
        <v>5</v>
      </c>
    </row>
    <row r="4489" spans="1:24" x14ac:dyDescent="0.3">
      <c r="A4489">
        <v>4488</v>
      </c>
      <c r="B4489" t="s">
        <v>41</v>
      </c>
      <c r="C4489" t="str">
        <f>_xlfn.XLOOKUP(B4489,Lookup_table!B:B,Lookup_table!C:C)</f>
        <v>Data</v>
      </c>
      <c r="D4489" t="s">
        <v>22</v>
      </c>
      <c r="E4489" t="s">
        <v>23</v>
      </c>
      <c r="F4489" t="s">
        <v>16</v>
      </c>
      <c r="G4489" t="s">
        <v>17</v>
      </c>
      <c r="H4489" t="str">
        <f t="shared" si="280"/>
        <v>Remote</v>
      </c>
      <c r="I4489" t="s">
        <v>26</v>
      </c>
      <c r="J4489" t="str">
        <f t="shared" si="281"/>
        <v>3-6 yrs</v>
      </c>
      <c r="K4489">
        <f t="shared" ca="1" si="283"/>
        <v>4</v>
      </c>
      <c r="L4489" t="s">
        <v>19</v>
      </c>
      <c r="M4489">
        <v>1</v>
      </c>
      <c r="N4489">
        <v>1</v>
      </c>
      <c r="O4489">
        <v>0</v>
      </c>
      <c r="P4489">
        <v>0</v>
      </c>
      <c r="Q4489">
        <v>0</v>
      </c>
      <c r="R4489">
        <f>SUM(M4489:N4489:O4489:P4489:Q4489)</f>
        <v>2</v>
      </c>
      <c r="S4489" s="1">
        <v>95255</v>
      </c>
      <c r="T4489" s="1" t="str">
        <f t="shared" si="282"/>
        <v>Medium</v>
      </c>
      <c r="U4489">
        <v>10</v>
      </c>
      <c r="V4489">
        <v>2022</v>
      </c>
      <c r="W4489" t="s">
        <v>20</v>
      </c>
      <c r="X4489">
        <v>2</v>
      </c>
    </row>
    <row r="4490" spans="1:24" x14ac:dyDescent="0.3">
      <c r="A4490">
        <v>4489</v>
      </c>
      <c r="B4490" t="s">
        <v>36</v>
      </c>
      <c r="C4490" t="str">
        <f>_xlfn.XLOOKUP(B4490,Lookup_table!B:B,Lookup_table!C:C)</f>
        <v>Data</v>
      </c>
      <c r="D4490" t="s">
        <v>37</v>
      </c>
      <c r="E4490" t="s">
        <v>38</v>
      </c>
      <c r="F4490" t="s">
        <v>43</v>
      </c>
      <c r="G4490" t="s">
        <v>25</v>
      </c>
      <c r="H4490" t="str">
        <f t="shared" si="280"/>
        <v>Onsite/Hybrid</v>
      </c>
      <c r="I4490" t="s">
        <v>26</v>
      </c>
      <c r="J4490" t="str">
        <f t="shared" si="281"/>
        <v>3-6 yrs</v>
      </c>
      <c r="K4490">
        <f t="shared" ca="1" si="283"/>
        <v>4</v>
      </c>
      <c r="L4490" t="s">
        <v>39</v>
      </c>
      <c r="M4490">
        <v>1</v>
      </c>
      <c r="N4490">
        <v>0</v>
      </c>
      <c r="O4490">
        <v>1</v>
      </c>
      <c r="P4490">
        <v>0</v>
      </c>
      <c r="Q4490">
        <v>0</v>
      </c>
      <c r="R4490">
        <f>SUM(M4490:N4490:O4490:P4490:Q4490)</f>
        <v>2</v>
      </c>
      <c r="S4490" s="1">
        <v>94757</v>
      </c>
      <c r="T4490" s="1" t="str">
        <f t="shared" si="282"/>
        <v>Medium</v>
      </c>
      <c r="U4490">
        <v>6</v>
      </c>
      <c r="V4490">
        <v>2022</v>
      </c>
      <c r="W4490" t="s">
        <v>20</v>
      </c>
      <c r="X4490">
        <v>4</v>
      </c>
    </row>
    <row r="4491" spans="1:24" x14ac:dyDescent="0.3">
      <c r="A4491">
        <v>4490</v>
      </c>
      <c r="B4491" t="s">
        <v>41</v>
      </c>
      <c r="C4491" t="str">
        <f>_xlfn.XLOOKUP(B4491,Lookup_table!B:B,Lookup_table!C:C)</f>
        <v>Data</v>
      </c>
      <c r="D4491" t="s">
        <v>22</v>
      </c>
      <c r="E4491" t="s">
        <v>15</v>
      </c>
      <c r="F4491" t="s">
        <v>51</v>
      </c>
      <c r="G4491" t="s">
        <v>17</v>
      </c>
      <c r="H4491" t="str">
        <f t="shared" si="280"/>
        <v>Remote</v>
      </c>
      <c r="I4491" t="s">
        <v>35</v>
      </c>
      <c r="J4491" t="str">
        <f t="shared" si="281"/>
        <v>0-2 yrs</v>
      </c>
      <c r="K4491">
        <f t="shared" ca="1" si="283"/>
        <v>2</v>
      </c>
      <c r="L4491" t="s">
        <v>39</v>
      </c>
      <c r="M4491">
        <v>0</v>
      </c>
      <c r="N4491">
        <v>0</v>
      </c>
      <c r="O4491">
        <v>0</v>
      </c>
      <c r="P4491">
        <v>0</v>
      </c>
      <c r="Q4491">
        <v>1</v>
      </c>
      <c r="R4491">
        <f>SUM(M4491:N4491:O4491:P4491:Q4491)</f>
        <v>1</v>
      </c>
      <c r="S4491" s="1">
        <v>79504</v>
      </c>
      <c r="T4491" s="1" t="str">
        <f t="shared" si="282"/>
        <v>Medium</v>
      </c>
      <c r="U4491">
        <v>2</v>
      </c>
      <c r="V4491">
        <v>2021</v>
      </c>
      <c r="W4491" t="s">
        <v>34</v>
      </c>
      <c r="X4491">
        <v>4</v>
      </c>
    </row>
    <row r="4492" spans="1:24" x14ac:dyDescent="0.3">
      <c r="A4492">
        <v>4491</v>
      </c>
      <c r="B4492" t="s">
        <v>50</v>
      </c>
      <c r="C4492" t="str">
        <f>_xlfn.XLOOKUP(B4492,Lookup_table!B:B,Lookup_table!C:C)</f>
        <v>AI</v>
      </c>
      <c r="D4492" t="s">
        <v>22</v>
      </c>
      <c r="E4492" t="s">
        <v>42</v>
      </c>
      <c r="F4492" t="s">
        <v>51</v>
      </c>
      <c r="G4492" t="s">
        <v>17</v>
      </c>
      <c r="H4492" t="str">
        <f t="shared" si="280"/>
        <v>Remote</v>
      </c>
      <c r="I4492" t="s">
        <v>35</v>
      </c>
      <c r="J4492" t="str">
        <f t="shared" si="281"/>
        <v>0-2 yrs</v>
      </c>
      <c r="K4492">
        <f t="shared" ca="1" si="283"/>
        <v>0</v>
      </c>
      <c r="L4492" t="s">
        <v>19</v>
      </c>
      <c r="M4492">
        <v>1</v>
      </c>
      <c r="N4492">
        <v>0</v>
      </c>
      <c r="O4492">
        <v>1</v>
      </c>
      <c r="P4492">
        <v>1</v>
      </c>
      <c r="Q4492">
        <v>1</v>
      </c>
      <c r="R4492">
        <f>SUM(M4492:N4492:O4492:P4492:Q4492)</f>
        <v>4</v>
      </c>
      <c r="S4492" s="1">
        <v>148138</v>
      </c>
      <c r="T4492" s="1" t="str">
        <f t="shared" si="282"/>
        <v>High</v>
      </c>
      <c r="U4492">
        <v>4</v>
      </c>
      <c r="V4492">
        <v>2026</v>
      </c>
      <c r="W4492" t="s">
        <v>28</v>
      </c>
      <c r="X4492">
        <v>6</v>
      </c>
    </row>
    <row r="4493" spans="1:24" x14ac:dyDescent="0.3">
      <c r="A4493">
        <v>4492</v>
      </c>
      <c r="B4493" t="s">
        <v>31</v>
      </c>
      <c r="C4493" t="str">
        <f>_xlfn.XLOOKUP(B4493,Lookup_table!B:B,Lookup_table!C:C)</f>
        <v>Business</v>
      </c>
      <c r="D4493" t="s">
        <v>34</v>
      </c>
      <c r="E4493" t="s">
        <v>38</v>
      </c>
      <c r="F4493" t="s">
        <v>52</v>
      </c>
      <c r="G4493" t="s">
        <v>25</v>
      </c>
      <c r="H4493" t="str">
        <f t="shared" si="280"/>
        <v>Onsite/Hybrid</v>
      </c>
      <c r="I4493" t="s">
        <v>35</v>
      </c>
      <c r="J4493" t="str">
        <f t="shared" si="281"/>
        <v>0-2 yrs</v>
      </c>
      <c r="K4493">
        <f t="shared" ca="1" si="283"/>
        <v>1</v>
      </c>
      <c r="L4493" t="s">
        <v>19</v>
      </c>
      <c r="M4493">
        <v>0</v>
      </c>
      <c r="N4493">
        <v>0</v>
      </c>
      <c r="O4493">
        <v>0</v>
      </c>
      <c r="P4493">
        <v>1</v>
      </c>
      <c r="Q4493">
        <v>0</v>
      </c>
      <c r="R4493">
        <f>SUM(M4493:N4493:O4493:P4493:Q4493)</f>
        <v>1</v>
      </c>
      <c r="S4493" s="1">
        <v>61298</v>
      </c>
      <c r="T4493" s="1" t="str">
        <f t="shared" si="282"/>
        <v>Low</v>
      </c>
      <c r="U4493">
        <v>1</v>
      </c>
      <c r="V4493">
        <v>2026</v>
      </c>
      <c r="W4493" t="s">
        <v>34</v>
      </c>
      <c r="X4493">
        <v>4</v>
      </c>
    </row>
    <row r="4494" spans="1:24" x14ac:dyDescent="0.3">
      <c r="A4494">
        <v>4493</v>
      </c>
      <c r="B4494" t="s">
        <v>31</v>
      </c>
      <c r="C4494" t="str">
        <f>_xlfn.XLOOKUP(B4494,Lookup_table!B:B,Lookup_table!C:C)</f>
        <v>Business</v>
      </c>
      <c r="D4494" t="s">
        <v>22</v>
      </c>
      <c r="E4494" t="s">
        <v>42</v>
      </c>
      <c r="F4494" t="s">
        <v>29</v>
      </c>
      <c r="G4494" t="s">
        <v>30</v>
      </c>
      <c r="H4494" t="str">
        <f t="shared" si="280"/>
        <v>Onsite/Hybrid</v>
      </c>
      <c r="I4494" t="s">
        <v>26</v>
      </c>
      <c r="J4494" t="str">
        <f t="shared" si="281"/>
        <v>3-6 yrs</v>
      </c>
      <c r="K4494">
        <f t="shared" ca="1" si="283"/>
        <v>4</v>
      </c>
      <c r="L4494" t="s">
        <v>27</v>
      </c>
      <c r="M4494">
        <v>0</v>
      </c>
      <c r="N4494">
        <v>0</v>
      </c>
      <c r="O4494">
        <v>1</v>
      </c>
      <c r="P4494">
        <v>0</v>
      </c>
      <c r="Q4494">
        <v>0</v>
      </c>
      <c r="R4494">
        <f>SUM(M4494:N4494:O4494:P4494:Q4494)</f>
        <v>1</v>
      </c>
      <c r="S4494" s="1">
        <v>108018</v>
      </c>
      <c r="T4494" s="1" t="str">
        <f t="shared" si="282"/>
        <v>Medium</v>
      </c>
      <c r="U4494">
        <v>5</v>
      </c>
      <c r="V4494">
        <v>2025</v>
      </c>
      <c r="W4494" t="s">
        <v>34</v>
      </c>
      <c r="X4494">
        <v>3</v>
      </c>
    </row>
    <row r="4495" spans="1:24" x14ac:dyDescent="0.3">
      <c r="A4495">
        <v>4494</v>
      </c>
      <c r="B4495" t="s">
        <v>21</v>
      </c>
      <c r="C4495" t="str">
        <f>_xlfn.XLOOKUP(B4495,Lookup_table!B:B,Lookup_table!C:C)</f>
        <v>AI</v>
      </c>
      <c r="D4495" t="s">
        <v>37</v>
      </c>
      <c r="E4495" t="s">
        <v>42</v>
      </c>
      <c r="F4495" t="s">
        <v>29</v>
      </c>
      <c r="G4495" t="s">
        <v>30</v>
      </c>
      <c r="H4495" t="str">
        <f t="shared" si="280"/>
        <v>Onsite/Hybrid</v>
      </c>
      <c r="I4495" t="s">
        <v>26</v>
      </c>
      <c r="J4495" t="str">
        <f t="shared" si="281"/>
        <v>3-6 yrs</v>
      </c>
      <c r="K4495">
        <f t="shared" ca="1" si="283"/>
        <v>4</v>
      </c>
      <c r="L4495" t="s">
        <v>39</v>
      </c>
      <c r="M4495">
        <v>0</v>
      </c>
      <c r="N4495">
        <v>0</v>
      </c>
      <c r="O4495">
        <v>0</v>
      </c>
      <c r="P4495">
        <v>1</v>
      </c>
      <c r="Q4495">
        <v>1</v>
      </c>
      <c r="R4495">
        <f>SUM(M4495:N4495:O4495:P4495:Q4495)</f>
        <v>2</v>
      </c>
      <c r="S4495" s="1">
        <v>142885</v>
      </c>
      <c r="T4495" s="1" t="str">
        <f t="shared" si="282"/>
        <v>High</v>
      </c>
      <c r="U4495">
        <v>4</v>
      </c>
      <c r="V4495">
        <v>2023</v>
      </c>
      <c r="W4495" t="s">
        <v>20</v>
      </c>
      <c r="X4495">
        <v>1</v>
      </c>
    </row>
    <row r="4496" spans="1:24" x14ac:dyDescent="0.3">
      <c r="A4496">
        <v>4495</v>
      </c>
      <c r="B4496" t="s">
        <v>21</v>
      </c>
      <c r="C4496" t="str">
        <f>_xlfn.XLOOKUP(B4496,Lookup_table!B:B,Lookup_table!C:C)</f>
        <v>AI</v>
      </c>
      <c r="D4496" t="s">
        <v>37</v>
      </c>
      <c r="E4496" t="s">
        <v>15</v>
      </c>
      <c r="F4496" t="s">
        <v>24</v>
      </c>
      <c r="G4496" t="s">
        <v>17</v>
      </c>
      <c r="H4496" t="str">
        <f t="shared" si="280"/>
        <v>Remote</v>
      </c>
      <c r="I4496" t="s">
        <v>35</v>
      </c>
      <c r="J4496" t="str">
        <f t="shared" si="281"/>
        <v>0-2 yrs</v>
      </c>
      <c r="K4496">
        <f t="shared" ca="1" si="283"/>
        <v>0</v>
      </c>
      <c r="L4496" t="s">
        <v>39</v>
      </c>
      <c r="M4496">
        <v>1</v>
      </c>
      <c r="N4496">
        <v>1</v>
      </c>
      <c r="O4496">
        <v>1</v>
      </c>
      <c r="P4496">
        <v>0</v>
      </c>
      <c r="Q4496">
        <v>1</v>
      </c>
      <c r="R4496">
        <f>SUM(M4496:N4496:O4496:P4496:Q4496)</f>
        <v>4</v>
      </c>
      <c r="S4496" s="1">
        <v>114093</v>
      </c>
      <c r="T4496" s="1" t="str">
        <f t="shared" si="282"/>
        <v>Medium</v>
      </c>
      <c r="U4496">
        <v>5</v>
      </c>
      <c r="V4496">
        <v>2024</v>
      </c>
      <c r="W4496" t="s">
        <v>34</v>
      </c>
      <c r="X4496">
        <v>3</v>
      </c>
    </row>
    <row r="4497" spans="1:24" x14ac:dyDescent="0.3">
      <c r="A4497">
        <v>4496</v>
      </c>
      <c r="B4497" t="s">
        <v>21</v>
      </c>
      <c r="C4497" t="str">
        <f>_xlfn.XLOOKUP(B4497,Lookup_table!B:B,Lookup_table!C:C)</f>
        <v>AI</v>
      </c>
      <c r="D4497" t="s">
        <v>37</v>
      </c>
      <c r="E4497" t="s">
        <v>15</v>
      </c>
      <c r="F4497" t="s">
        <v>52</v>
      </c>
      <c r="G4497" t="s">
        <v>30</v>
      </c>
      <c r="H4497" t="str">
        <f t="shared" si="280"/>
        <v>Onsite/Hybrid</v>
      </c>
      <c r="I4497" t="s">
        <v>26</v>
      </c>
      <c r="J4497" t="str">
        <f t="shared" si="281"/>
        <v>3-6 yrs</v>
      </c>
      <c r="K4497">
        <f t="shared" ca="1" si="283"/>
        <v>5</v>
      </c>
      <c r="L4497" t="s">
        <v>39</v>
      </c>
      <c r="M4497">
        <v>0</v>
      </c>
      <c r="N4497">
        <v>1</v>
      </c>
      <c r="O4497">
        <v>0</v>
      </c>
      <c r="P4497">
        <v>1</v>
      </c>
      <c r="Q4497">
        <v>0</v>
      </c>
      <c r="R4497">
        <f>SUM(M4497:N4497:O4497:P4497:Q4497)</f>
        <v>2</v>
      </c>
      <c r="S4497" s="1">
        <v>127312</v>
      </c>
      <c r="T4497" s="1" t="str">
        <f t="shared" si="282"/>
        <v>High</v>
      </c>
      <c r="U4497">
        <v>3</v>
      </c>
      <c r="V4497">
        <v>2024</v>
      </c>
      <c r="W4497" t="s">
        <v>20</v>
      </c>
      <c r="X4497">
        <v>5</v>
      </c>
    </row>
    <row r="4498" spans="1:24" x14ac:dyDescent="0.3">
      <c r="A4498">
        <v>4497</v>
      </c>
      <c r="B4498" t="s">
        <v>21</v>
      </c>
      <c r="C4498" t="str">
        <f>_xlfn.XLOOKUP(B4498,Lookup_table!B:B,Lookup_table!C:C)</f>
        <v>AI</v>
      </c>
      <c r="D4498" t="s">
        <v>22</v>
      </c>
      <c r="E4498" t="s">
        <v>40</v>
      </c>
      <c r="F4498" t="s">
        <v>43</v>
      </c>
      <c r="G4498" t="s">
        <v>17</v>
      </c>
      <c r="H4498" t="str">
        <f t="shared" si="280"/>
        <v>Remote</v>
      </c>
      <c r="I4498" t="s">
        <v>35</v>
      </c>
      <c r="J4498" t="str">
        <f t="shared" si="281"/>
        <v>0-2 yrs</v>
      </c>
      <c r="K4498">
        <f t="shared" ca="1" si="283"/>
        <v>1</v>
      </c>
      <c r="L4498" t="s">
        <v>39</v>
      </c>
      <c r="M4498">
        <v>0</v>
      </c>
      <c r="N4498">
        <v>1</v>
      </c>
      <c r="O4498">
        <v>0</v>
      </c>
      <c r="P4498">
        <v>0</v>
      </c>
      <c r="Q4498">
        <v>0</v>
      </c>
      <c r="R4498">
        <f>SUM(M4498:N4498:O4498:P4498:Q4498)</f>
        <v>1</v>
      </c>
      <c r="S4498" s="1">
        <v>111134</v>
      </c>
      <c r="T4498" s="1" t="str">
        <f t="shared" si="282"/>
        <v>Medium</v>
      </c>
      <c r="U4498">
        <v>3</v>
      </c>
      <c r="V4498">
        <v>2022</v>
      </c>
      <c r="W4498" t="s">
        <v>34</v>
      </c>
      <c r="X4498">
        <v>3</v>
      </c>
    </row>
    <row r="4499" spans="1:24" x14ac:dyDescent="0.3">
      <c r="A4499">
        <v>4498</v>
      </c>
      <c r="B4499" t="s">
        <v>50</v>
      </c>
      <c r="C4499" t="str">
        <f>_xlfn.XLOOKUP(B4499,Lookup_table!B:B,Lookup_table!C:C)</f>
        <v>AI</v>
      </c>
      <c r="D4499" t="s">
        <v>22</v>
      </c>
      <c r="E4499" t="s">
        <v>40</v>
      </c>
      <c r="F4499" t="s">
        <v>52</v>
      </c>
      <c r="G4499" t="s">
        <v>17</v>
      </c>
      <c r="H4499" t="str">
        <f t="shared" si="280"/>
        <v>Remote</v>
      </c>
      <c r="I4499" t="s">
        <v>18</v>
      </c>
      <c r="J4499" t="str">
        <f t="shared" si="281"/>
        <v>7+ yrs</v>
      </c>
      <c r="K4499">
        <f t="shared" ca="1" si="283"/>
        <v>13</v>
      </c>
      <c r="L4499" t="s">
        <v>39</v>
      </c>
      <c r="M4499">
        <v>1</v>
      </c>
      <c r="N4499">
        <v>1</v>
      </c>
      <c r="O4499">
        <v>0</v>
      </c>
      <c r="P4499">
        <v>0</v>
      </c>
      <c r="Q4499">
        <v>1</v>
      </c>
      <c r="R4499">
        <f>SUM(M4499:N4499:O4499:P4499:Q4499)</f>
        <v>3</v>
      </c>
      <c r="S4499" s="1">
        <v>174087</v>
      </c>
      <c r="T4499" s="1" t="str">
        <f t="shared" si="282"/>
        <v>High</v>
      </c>
      <c r="U4499">
        <v>4</v>
      </c>
      <c r="V4499">
        <v>2020</v>
      </c>
      <c r="W4499" t="s">
        <v>20</v>
      </c>
      <c r="X4499">
        <v>4</v>
      </c>
    </row>
    <row r="4500" spans="1:24" x14ac:dyDescent="0.3">
      <c r="A4500">
        <v>4499</v>
      </c>
      <c r="B4500" t="s">
        <v>41</v>
      </c>
      <c r="C4500" t="str">
        <f>_xlfn.XLOOKUP(B4500,Lookup_table!B:B,Lookup_table!C:C)</f>
        <v>Data</v>
      </c>
      <c r="D4500" t="s">
        <v>37</v>
      </c>
      <c r="E4500" t="s">
        <v>15</v>
      </c>
      <c r="F4500" t="s">
        <v>52</v>
      </c>
      <c r="G4500" t="s">
        <v>30</v>
      </c>
      <c r="H4500" t="str">
        <f t="shared" si="280"/>
        <v>Onsite/Hybrid</v>
      </c>
      <c r="I4500" t="s">
        <v>35</v>
      </c>
      <c r="J4500" t="str">
        <f t="shared" si="281"/>
        <v>0-2 yrs</v>
      </c>
      <c r="K4500">
        <f t="shared" ca="1" si="283"/>
        <v>2</v>
      </c>
      <c r="L4500" t="s">
        <v>39</v>
      </c>
      <c r="M4500">
        <v>0</v>
      </c>
      <c r="N4500">
        <v>0</v>
      </c>
      <c r="O4500">
        <v>1</v>
      </c>
      <c r="P4500">
        <v>0</v>
      </c>
      <c r="Q4500">
        <v>1</v>
      </c>
      <c r="R4500">
        <f>SUM(M4500:N4500:O4500:P4500:Q4500)</f>
        <v>2</v>
      </c>
      <c r="S4500" s="1">
        <v>76826</v>
      </c>
      <c r="T4500" s="1" t="str">
        <f t="shared" si="282"/>
        <v>Medium</v>
      </c>
      <c r="U4500">
        <v>2</v>
      </c>
      <c r="V4500">
        <v>2022</v>
      </c>
      <c r="W4500" t="s">
        <v>28</v>
      </c>
      <c r="X4500">
        <v>9</v>
      </c>
    </row>
    <row r="4501" spans="1:24" x14ac:dyDescent="0.3">
      <c r="A4501">
        <v>4500</v>
      </c>
      <c r="B4501" t="s">
        <v>36</v>
      </c>
      <c r="C4501" t="str">
        <f>_xlfn.XLOOKUP(B4501,Lookup_table!B:B,Lookup_table!C:C)</f>
        <v>Data</v>
      </c>
      <c r="D4501" t="s">
        <v>22</v>
      </c>
      <c r="E4501" t="s">
        <v>40</v>
      </c>
      <c r="F4501" t="s">
        <v>43</v>
      </c>
      <c r="G4501" t="s">
        <v>30</v>
      </c>
      <c r="H4501" t="str">
        <f t="shared" si="280"/>
        <v>Onsite/Hybrid</v>
      </c>
      <c r="I4501" t="s">
        <v>35</v>
      </c>
      <c r="J4501" t="str">
        <f t="shared" si="281"/>
        <v>0-2 yrs</v>
      </c>
      <c r="K4501">
        <f t="shared" ca="1" si="283"/>
        <v>2</v>
      </c>
      <c r="L4501" t="s">
        <v>27</v>
      </c>
      <c r="M4501">
        <v>1</v>
      </c>
      <c r="N4501">
        <v>0</v>
      </c>
      <c r="O4501">
        <v>1</v>
      </c>
      <c r="P4501">
        <v>0</v>
      </c>
      <c r="Q4501">
        <v>0</v>
      </c>
      <c r="R4501">
        <f>SUM(M4501:N4501:O4501:P4501:Q4501)</f>
        <v>2</v>
      </c>
      <c r="S4501" s="1">
        <v>83597</v>
      </c>
      <c r="T4501" s="1" t="str">
        <f t="shared" si="282"/>
        <v>Medium</v>
      </c>
      <c r="U4501">
        <v>11</v>
      </c>
      <c r="V4501">
        <v>2023</v>
      </c>
      <c r="W4501" t="s">
        <v>20</v>
      </c>
      <c r="X4501">
        <v>4</v>
      </c>
    </row>
    <row r="4502" spans="1:24" x14ac:dyDescent="0.3">
      <c r="A4502">
        <v>4501</v>
      </c>
      <c r="B4502" t="s">
        <v>41</v>
      </c>
      <c r="C4502" t="str">
        <f>_xlfn.XLOOKUP(B4502,Lookup_table!B:B,Lookup_table!C:C)</f>
        <v>Data</v>
      </c>
      <c r="D4502" t="s">
        <v>34</v>
      </c>
      <c r="E4502" t="s">
        <v>42</v>
      </c>
      <c r="F4502" t="s">
        <v>16</v>
      </c>
      <c r="G4502" t="s">
        <v>17</v>
      </c>
      <c r="H4502" t="str">
        <f t="shared" si="280"/>
        <v>Remote</v>
      </c>
      <c r="I4502" t="s">
        <v>18</v>
      </c>
      <c r="J4502" t="str">
        <f t="shared" si="281"/>
        <v>7+ yrs</v>
      </c>
      <c r="K4502">
        <f t="shared" ca="1" si="283"/>
        <v>13</v>
      </c>
      <c r="L4502" t="s">
        <v>27</v>
      </c>
      <c r="M4502">
        <v>1</v>
      </c>
      <c r="N4502">
        <v>1</v>
      </c>
      <c r="O4502">
        <v>1</v>
      </c>
      <c r="P4502">
        <v>0</v>
      </c>
      <c r="Q4502">
        <v>1</v>
      </c>
      <c r="R4502">
        <f>SUM(M4502:N4502:O4502:P4502:Q4502)</f>
        <v>4</v>
      </c>
      <c r="S4502" s="1">
        <v>127803</v>
      </c>
      <c r="T4502" s="1" t="str">
        <f t="shared" si="282"/>
        <v>High</v>
      </c>
      <c r="U4502">
        <v>6</v>
      </c>
      <c r="V4502">
        <v>2021</v>
      </c>
      <c r="W4502" t="s">
        <v>28</v>
      </c>
      <c r="X4502">
        <v>9</v>
      </c>
    </row>
    <row r="4503" spans="1:24" x14ac:dyDescent="0.3">
      <c r="A4503">
        <v>4502</v>
      </c>
      <c r="B4503" t="s">
        <v>33</v>
      </c>
      <c r="C4503" t="str">
        <f>_xlfn.XLOOKUP(B4503,Lookup_table!B:B,Lookup_table!C:C)</f>
        <v>Data</v>
      </c>
      <c r="D4503" t="s">
        <v>34</v>
      </c>
      <c r="E4503" t="s">
        <v>40</v>
      </c>
      <c r="F4503" t="s">
        <v>16</v>
      </c>
      <c r="G4503" t="s">
        <v>30</v>
      </c>
      <c r="H4503" t="str">
        <f t="shared" si="280"/>
        <v>Onsite/Hybrid</v>
      </c>
      <c r="I4503" t="s">
        <v>26</v>
      </c>
      <c r="J4503" t="str">
        <f t="shared" si="281"/>
        <v>3-6 yrs</v>
      </c>
      <c r="K4503">
        <f t="shared" ca="1" si="283"/>
        <v>5</v>
      </c>
      <c r="L4503" t="s">
        <v>39</v>
      </c>
      <c r="M4503">
        <v>0</v>
      </c>
      <c r="N4503">
        <v>1</v>
      </c>
      <c r="O4503">
        <v>0</v>
      </c>
      <c r="P4503">
        <v>0</v>
      </c>
      <c r="Q4503">
        <v>1</v>
      </c>
      <c r="R4503">
        <f>SUM(M4503:N4503:O4503:P4503:Q4503)</f>
        <v>2</v>
      </c>
      <c r="S4503" s="1">
        <v>88810</v>
      </c>
      <c r="T4503" s="1" t="str">
        <f t="shared" si="282"/>
        <v>Medium</v>
      </c>
      <c r="U4503">
        <v>12</v>
      </c>
      <c r="V4503">
        <v>2020</v>
      </c>
      <c r="W4503" t="s">
        <v>20</v>
      </c>
      <c r="X4503">
        <v>3</v>
      </c>
    </row>
    <row r="4504" spans="1:24" x14ac:dyDescent="0.3">
      <c r="A4504">
        <v>4503</v>
      </c>
      <c r="B4504" t="s">
        <v>21</v>
      </c>
      <c r="C4504" t="str">
        <f>_xlfn.XLOOKUP(B4504,Lookup_table!B:B,Lookup_table!C:C)</f>
        <v>AI</v>
      </c>
      <c r="D4504" t="s">
        <v>14</v>
      </c>
      <c r="E4504" t="s">
        <v>40</v>
      </c>
      <c r="F4504" t="s">
        <v>52</v>
      </c>
      <c r="G4504" t="s">
        <v>30</v>
      </c>
      <c r="H4504" t="str">
        <f t="shared" si="280"/>
        <v>Onsite/Hybrid</v>
      </c>
      <c r="I4504" t="s">
        <v>26</v>
      </c>
      <c r="J4504" t="str">
        <f t="shared" si="281"/>
        <v>3-6 yrs</v>
      </c>
      <c r="K4504">
        <f t="shared" ca="1" si="283"/>
        <v>6</v>
      </c>
      <c r="L4504" t="s">
        <v>27</v>
      </c>
      <c r="M4504">
        <v>0</v>
      </c>
      <c r="N4504">
        <v>0</v>
      </c>
      <c r="O4504">
        <v>1</v>
      </c>
      <c r="P4504">
        <v>0</v>
      </c>
      <c r="Q4504">
        <v>1</v>
      </c>
      <c r="R4504">
        <f>SUM(M4504:N4504:O4504:P4504:Q4504)</f>
        <v>2</v>
      </c>
      <c r="S4504" s="1">
        <v>139797</v>
      </c>
      <c r="T4504" s="1" t="str">
        <f t="shared" si="282"/>
        <v>High</v>
      </c>
      <c r="U4504">
        <v>8</v>
      </c>
      <c r="V4504">
        <v>2022</v>
      </c>
      <c r="W4504" t="s">
        <v>20</v>
      </c>
      <c r="X4504">
        <v>4</v>
      </c>
    </row>
    <row r="4505" spans="1:24" x14ac:dyDescent="0.3">
      <c r="A4505">
        <v>4504</v>
      </c>
      <c r="B4505" t="s">
        <v>31</v>
      </c>
      <c r="C4505" t="str">
        <f>_xlfn.XLOOKUP(B4505,Lookup_table!B:B,Lookup_table!C:C)</f>
        <v>Business</v>
      </c>
      <c r="D4505" t="s">
        <v>22</v>
      </c>
      <c r="E4505" t="s">
        <v>42</v>
      </c>
      <c r="F4505" t="s">
        <v>29</v>
      </c>
      <c r="G4505" t="s">
        <v>25</v>
      </c>
      <c r="H4505" t="str">
        <f t="shared" si="280"/>
        <v>Onsite/Hybrid</v>
      </c>
      <c r="I4505" t="s">
        <v>26</v>
      </c>
      <c r="J4505" t="str">
        <f t="shared" si="281"/>
        <v>3-6 yrs</v>
      </c>
      <c r="K4505">
        <f t="shared" ca="1" si="283"/>
        <v>6</v>
      </c>
      <c r="L4505" t="s">
        <v>27</v>
      </c>
      <c r="M4505">
        <v>0</v>
      </c>
      <c r="N4505">
        <v>1</v>
      </c>
      <c r="O4505">
        <v>0</v>
      </c>
      <c r="P4505">
        <v>1</v>
      </c>
      <c r="Q4505">
        <v>1</v>
      </c>
      <c r="R4505">
        <f>SUM(M4505:N4505:O4505:P4505:Q4505)</f>
        <v>3</v>
      </c>
      <c r="S4505" s="1">
        <v>120517</v>
      </c>
      <c r="T4505" s="1" t="str">
        <f t="shared" si="282"/>
        <v>High</v>
      </c>
      <c r="U4505">
        <v>4</v>
      </c>
      <c r="V4505">
        <v>2025</v>
      </c>
      <c r="W4505" t="s">
        <v>28</v>
      </c>
      <c r="X4505">
        <v>9</v>
      </c>
    </row>
    <row r="4506" spans="1:24" x14ac:dyDescent="0.3">
      <c r="A4506">
        <v>4505</v>
      </c>
      <c r="B4506" t="s">
        <v>21</v>
      </c>
      <c r="C4506" t="str">
        <f>_xlfn.XLOOKUP(B4506,Lookup_table!B:B,Lookup_table!C:C)</f>
        <v>AI</v>
      </c>
      <c r="D4506" t="s">
        <v>34</v>
      </c>
      <c r="E4506" t="s">
        <v>42</v>
      </c>
      <c r="F4506" t="s">
        <v>44</v>
      </c>
      <c r="G4506" t="s">
        <v>25</v>
      </c>
      <c r="H4506" t="str">
        <f t="shared" si="280"/>
        <v>Onsite/Hybrid</v>
      </c>
      <c r="I4506" t="s">
        <v>35</v>
      </c>
      <c r="J4506" t="str">
        <f t="shared" si="281"/>
        <v>0-2 yrs</v>
      </c>
      <c r="K4506">
        <f t="shared" ca="1" si="283"/>
        <v>1</v>
      </c>
      <c r="L4506" t="s">
        <v>39</v>
      </c>
      <c r="M4506">
        <v>0</v>
      </c>
      <c r="N4506">
        <v>1</v>
      </c>
      <c r="O4506">
        <v>0</v>
      </c>
      <c r="P4506">
        <v>0</v>
      </c>
      <c r="Q4506">
        <v>0</v>
      </c>
      <c r="R4506">
        <f>SUM(M4506:N4506:O4506:P4506:Q4506)</f>
        <v>1</v>
      </c>
      <c r="S4506" s="1">
        <v>89696</v>
      </c>
      <c r="T4506" s="1" t="str">
        <f t="shared" si="282"/>
        <v>Medium</v>
      </c>
      <c r="U4506">
        <v>4</v>
      </c>
      <c r="V4506">
        <v>2022</v>
      </c>
      <c r="W4506" t="s">
        <v>28</v>
      </c>
      <c r="X4506">
        <v>8</v>
      </c>
    </row>
    <row r="4507" spans="1:24" x14ac:dyDescent="0.3">
      <c r="A4507">
        <v>4506</v>
      </c>
      <c r="B4507" t="s">
        <v>33</v>
      </c>
      <c r="C4507" t="str">
        <f>_xlfn.XLOOKUP(B4507,Lookup_table!B:B,Lookup_table!C:C)</f>
        <v>Data</v>
      </c>
      <c r="D4507" t="s">
        <v>14</v>
      </c>
      <c r="E4507" t="s">
        <v>42</v>
      </c>
      <c r="F4507" t="s">
        <v>52</v>
      </c>
      <c r="G4507" t="s">
        <v>17</v>
      </c>
      <c r="H4507" t="str">
        <f t="shared" si="280"/>
        <v>Remote</v>
      </c>
      <c r="I4507" t="s">
        <v>18</v>
      </c>
      <c r="J4507" t="str">
        <f t="shared" si="281"/>
        <v>7+ yrs</v>
      </c>
      <c r="K4507">
        <f t="shared" ca="1" si="283"/>
        <v>8</v>
      </c>
      <c r="L4507" t="s">
        <v>19</v>
      </c>
      <c r="M4507">
        <v>0</v>
      </c>
      <c r="N4507">
        <v>1</v>
      </c>
      <c r="O4507">
        <v>0</v>
      </c>
      <c r="P4507">
        <v>0</v>
      </c>
      <c r="Q4507">
        <v>0</v>
      </c>
      <c r="R4507">
        <f>SUM(M4507:N4507:O4507:P4507:Q4507)</f>
        <v>1</v>
      </c>
      <c r="S4507" s="1">
        <v>103186</v>
      </c>
      <c r="T4507" s="1" t="str">
        <f t="shared" si="282"/>
        <v>Medium</v>
      </c>
      <c r="U4507">
        <v>10</v>
      </c>
      <c r="V4507">
        <v>2020</v>
      </c>
      <c r="W4507" t="s">
        <v>34</v>
      </c>
      <c r="X4507">
        <v>2</v>
      </c>
    </row>
    <row r="4508" spans="1:24" x14ac:dyDescent="0.3">
      <c r="A4508">
        <v>4507</v>
      </c>
      <c r="B4508" t="s">
        <v>31</v>
      </c>
      <c r="C4508" t="str">
        <f>_xlfn.XLOOKUP(B4508,Lookup_table!B:B,Lookup_table!C:C)</f>
        <v>Business</v>
      </c>
      <c r="D4508" t="s">
        <v>14</v>
      </c>
      <c r="E4508" t="s">
        <v>38</v>
      </c>
      <c r="F4508" t="s">
        <v>43</v>
      </c>
      <c r="G4508" t="s">
        <v>17</v>
      </c>
      <c r="H4508" t="str">
        <f t="shared" si="280"/>
        <v>Remote</v>
      </c>
      <c r="I4508" t="s">
        <v>18</v>
      </c>
      <c r="J4508" t="str">
        <f t="shared" si="281"/>
        <v>7+ yrs</v>
      </c>
      <c r="K4508">
        <f t="shared" ca="1" si="283"/>
        <v>8</v>
      </c>
      <c r="L4508" t="s">
        <v>19</v>
      </c>
      <c r="M4508">
        <v>0</v>
      </c>
      <c r="N4508">
        <v>1</v>
      </c>
      <c r="O4508">
        <v>0</v>
      </c>
      <c r="P4508">
        <v>1</v>
      </c>
      <c r="Q4508">
        <v>1</v>
      </c>
      <c r="R4508">
        <f>SUM(M4508:N4508:O4508:P4508:Q4508)</f>
        <v>3</v>
      </c>
      <c r="S4508" s="1">
        <v>124680</v>
      </c>
      <c r="T4508" s="1" t="str">
        <f t="shared" si="282"/>
        <v>High</v>
      </c>
      <c r="U4508">
        <v>3</v>
      </c>
      <c r="V4508">
        <v>2022</v>
      </c>
      <c r="W4508" t="s">
        <v>28</v>
      </c>
      <c r="X4508">
        <v>8</v>
      </c>
    </row>
    <row r="4509" spans="1:24" x14ac:dyDescent="0.3">
      <c r="A4509">
        <v>4508</v>
      </c>
      <c r="B4509" t="s">
        <v>33</v>
      </c>
      <c r="C4509" t="str">
        <f>_xlfn.XLOOKUP(B4509,Lookup_table!B:B,Lookup_table!C:C)</f>
        <v>Data</v>
      </c>
      <c r="D4509" t="s">
        <v>37</v>
      </c>
      <c r="E4509" t="s">
        <v>23</v>
      </c>
      <c r="F4509" t="s">
        <v>24</v>
      </c>
      <c r="G4509" t="s">
        <v>17</v>
      </c>
      <c r="H4509" t="str">
        <f t="shared" si="280"/>
        <v>Remote</v>
      </c>
      <c r="I4509" t="s">
        <v>18</v>
      </c>
      <c r="J4509" t="str">
        <f t="shared" si="281"/>
        <v>7+ yrs</v>
      </c>
      <c r="K4509">
        <f t="shared" ca="1" si="283"/>
        <v>12</v>
      </c>
      <c r="L4509" t="s">
        <v>19</v>
      </c>
      <c r="M4509">
        <v>1</v>
      </c>
      <c r="N4509">
        <v>0</v>
      </c>
      <c r="O4509">
        <v>0</v>
      </c>
      <c r="P4509">
        <v>1</v>
      </c>
      <c r="Q4509">
        <v>1</v>
      </c>
      <c r="R4509">
        <f>SUM(M4509:N4509:O4509:P4509:Q4509)</f>
        <v>3</v>
      </c>
      <c r="S4509" s="1">
        <v>127643</v>
      </c>
      <c r="T4509" s="1" t="str">
        <f t="shared" si="282"/>
        <v>High</v>
      </c>
      <c r="U4509">
        <v>12</v>
      </c>
      <c r="V4509">
        <v>2025</v>
      </c>
      <c r="W4509" t="s">
        <v>20</v>
      </c>
      <c r="X4509">
        <v>6</v>
      </c>
    </row>
    <row r="4510" spans="1:24" x14ac:dyDescent="0.3">
      <c r="A4510">
        <v>4509</v>
      </c>
      <c r="B4510" t="s">
        <v>21</v>
      </c>
      <c r="C4510" t="str">
        <f>_xlfn.XLOOKUP(B4510,Lookup_table!B:B,Lookup_table!C:C)</f>
        <v>AI</v>
      </c>
      <c r="D4510" t="s">
        <v>37</v>
      </c>
      <c r="E4510" t="s">
        <v>42</v>
      </c>
      <c r="F4510" t="s">
        <v>24</v>
      </c>
      <c r="G4510" t="s">
        <v>25</v>
      </c>
      <c r="H4510" t="str">
        <f t="shared" si="280"/>
        <v>Onsite/Hybrid</v>
      </c>
      <c r="I4510" t="s">
        <v>26</v>
      </c>
      <c r="J4510" t="str">
        <f t="shared" si="281"/>
        <v>3-6 yrs</v>
      </c>
      <c r="K4510">
        <f t="shared" ca="1" si="283"/>
        <v>4</v>
      </c>
      <c r="L4510" t="s">
        <v>27</v>
      </c>
      <c r="M4510">
        <v>1</v>
      </c>
      <c r="N4510">
        <v>1</v>
      </c>
      <c r="O4510">
        <v>1</v>
      </c>
      <c r="P4510">
        <v>0</v>
      </c>
      <c r="Q4510">
        <v>0</v>
      </c>
      <c r="R4510">
        <f>SUM(M4510:N4510:O4510:P4510:Q4510)</f>
        <v>3</v>
      </c>
      <c r="S4510" s="1">
        <v>132048</v>
      </c>
      <c r="T4510" s="1" t="str">
        <f t="shared" si="282"/>
        <v>High</v>
      </c>
      <c r="U4510">
        <v>11</v>
      </c>
      <c r="V4510">
        <v>2022</v>
      </c>
      <c r="W4510" t="s">
        <v>34</v>
      </c>
      <c r="X4510">
        <v>1</v>
      </c>
    </row>
    <row r="4511" spans="1:24" x14ac:dyDescent="0.3">
      <c r="A4511">
        <v>4510</v>
      </c>
      <c r="B4511" t="s">
        <v>36</v>
      </c>
      <c r="C4511" t="str">
        <f>_xlfn.XLOOKUP(B4511,Lookup_table!B:B,Lookup_table!C:C)</f>
        <v>Data</v>
      </c>
      <c r="D4511" t="s">
        <v>34</v>
      </c>
      <c r="E4511" t="s">
        <v>42</v>
      </c>
      <c r="F4511" t="s">
        <v>52</v>
      </c>
      <c r="G4511" t="s">
        <v>30</v>
      </c>
      <c r="H4511" t="str">
        <f t="shared" si="280"/>
        <v>Onsite/Hybrid</v>
      </c>
      <c r="I4511" t="s">
        <v>18</v>
      </c>
      <c r="J4511" t="str">
        <f t="shared" si="281"/>
        <v>7+ yrs</v>
      </c>
      <c r="K4511">
        <f t="shared" ca="1" si="283"/>
        <v>7</v>
      </c>
      <c r="L4511" t="s">
        <v>27</v>
      </c>
      <c r="M4511">
        <v>1</v>
      </c>
      <c r="N4511">
        <v>1</v>
      </c>
      <c r="O4511">
        <v>1</v>
      </c>
      <c r="P4511">
        <v>1</v>
      </c>
      <c r="Q4511">
        <v>1</v>
      </c>
      <c r="R4511">
        <f>SUM(M4511:N4511:O4511:P4511:Q4511)</f>
        <v>5</v>
      </c>
      <c r="S4511" s="1">
        <v>144895</v>
      </c>
      <c r="T4511" s="1" t="str">
        <f t="shared" si="282"/>
        <v>High</v>
      </c>
      <c r="U4511">
        <v>6</v>
      </c>
      <c r="V4511">
        <v>2025</v>
      </c>
      <c r="W4511" t="s">
        <v>28</v>
      </c>
      <c r="X4511">
        <v>1</v>
      </c>
    </row>
    <row r="4512" spans="1:24" x14ac:dyDescent="0.3">
      <c r="A4512">
        <v>4511</v>
      </c>
      <c r="B4512" t="s">
        <v>50</v>
      </c>
      <c r="C4512" t="str">
        <f>_xlfn.XLOOKUP(B4512,Lookup_table!B:B,Lookup_table!C:C)</f>
        <v>AI</v>
      </c>
      <c r="D4512" t="s">
        <v>34</v>
      </c>
      <c r="E4512" t="s">
        <v>32</v>
      </c>
      <c r="F4512" t="s">
        <v>24</v>
      </c>
      <c r="G4512" t="s">
        <v>30</v>
      </c>
      <c r="H4512" t="str">
        <f t="shared" si="280"/>
        <v>Onsite/Hybrid</v>
      </c>
      <c r="I4512" t="s">
        <v>26</v>
      </c>
      <c r="J4512" t="str">
        <f t="shared" si="281"/>
        <v>3-6 yrs</v>
      </c>
      <c r="K4512">
        <f t="shared" ca="1" si="283"/>
        <v>5</v>
      </c>
      <c r="L4512" t="s">
        <v>19</v>
      </c>
      <c r="M4512">
        <v>0</v>
      </c>
      <c r="N4512">
        <v>0</v>
      </c>
      <c r="O4512">
        <v>1</v>
      </c>
      <c r="P4512">
        <v>1</v>
      </c>
      <c r="Q4512">
        <v>0</v>
      </c>
      <c r="R4512">
        <f>SUM(M4512:N4512:O4512:P4512:Q4512)</f>
        <v>2</v>
      </c>
      <c r="S4512" s="1">
        <v>149584</v>
      </c>
      <c r="T4512" s="1" t="str">
        <f t="shared" si="282"/>
        <v>High</v>
      </c>
      <c r="U4512">
        <v>5</v>
      </c>
      <c r="V4512">
        <v>2025</v>
      </c>
      <c r="W4512" t="s">
        <v>28</v>
      </c>
      <c r="X4512">
        <v>4</v>
      </c>
    </row>
    <row r="4513" spans="1:24" x14ac:dyDescent="0.3">
      <c r="A4513">
        <v>4512</v>
      </c>
      <c r="B4513" t="s">
        <v>21</v>
      </c>
      <c r="C4513" t="str">
        <f>_xlfn.XLOOKUP(B4513,Lookup_table!B:B,Lookup_table!C:C)</f>
        <v>AI</v>
      </c>
      <c r="D4513" t="s">
        <v>14</v>
      </c>
      <c r="E4513" t="s">
        <v>42</v>
      </c>
      <c r="F4513" t="s">
        <v>44</v>
      </c>
      <c r="G4513" t="s">
        <v>25</v>
      </c>
      <c r="H4513" t="str">
        <f t="shared" si="280"/>
        <v>Onsite/Hybrid</v>
      </c>
      <c r="I4513" t="s">
        <v>18</v>
      </c>
      <c r="J4513" t="str">
        <f t="shared" si="281"/>
        <v>7+ yrs</v>
      </c>
      <c r="K4513">
        <f t="shared" ca="1" si="283"/>
        <v>7</v>
      </c>
      <c r="L4513" t="s">
        <v>39</v>
      </c>
      <c r="M4513">
        <v>0</v>
      </c>
      <c r="N4513">
        <v>0</v>
      </c>
      <c r="O4513">
        <v>0</v>
      </c>
      <c r="P4513">
        <v>0</v>
      </c>
      <c r="Q4513">
        <v>1</v>
      </c>
      <c r="R4513">
        <f>SUM(M4513:N4513:O4513:P4513:Q4513)</f>
        <v>1</v>
      </c>
      <c r="S4513" s="1">
        <v>149678</v>
      </c>
      <c r="T4513" s="1" t="str">
        <f t="shared" si="282"/>
        <v>High</v>
      </c>
      <c r="U4513">
        <v>7</v>
      </c>
      <c r="V4513">
        <v>2023</v>
      </c>
      <c r="W4513" t="s">
        <v>20</v>
      </c>
      <c r="X4513">
        <v>4</v>
      </c>
    </row>
    <row r="4514" spans="1:24" x14ac:dyDescent="0.3">
      <c r="A4514">
        <v>4513</v>
      </c>
      <c r="B4514" t="s">
        <v>31</v>
      </c>
      <c r="C4514" t="str">
        <f>_xlfn.XLOOKUP(B4514,Lookup_table!B:B,Lookup_table!C:C)</f>
        <v>Business</v>
      </c>
      <c r="D4514" t="s">
        <v>22</v>
      </c>
      <c r="E4514" t="s">
        <v>38</v>
      </c>
      <c r="F4514" t="s">
        <v>16</v>
      </c>
      <c r="G4514" t="s">
        <v>30</v>
      </c>
      <c r="H4514" t="str">
        <f t="shared" si="280"/>
        <v>Onsite/Hybrid</v>
      </c>
      <c r="I4514" t="s">
        <v>18</v>
      </c>
      <c r="J4514" t="str">
        <f t="shared" si="281"/>
        <v>7+ yrs</v>
      </c>
      <c r="K4514">
        <f t="shared" ca="1" si="283"/>
        <v>8</v>
      </c>
      <c r="L4514" t="s">
        <v>27</v>
      </c>
      <c r="M4514">
        <v>1</v>
      </c>
      <c r="N4514">
        <v>1</v>
      </c>
      <c r="O4514">
        <v>1</v>
      </c>
      <c r="P4514">
        <v>1</v>
      </c>
      <c r="Q4514">
        <v>0</v>
      </c>
      <c r="R4514">
        <f>SUM(M4514:N4514:O4514:P4514:Q4514)</f>
        <v>4</v>
      </c>
      <c r="S4514" s="1">
        <v>146397</v>
      </c>
      <c r="T4514" s="1" t="str">
        <f t="shared" si="282"/>
        <v>High</v>
      </c>
      <c r="U4514">
        <v>9</v>
      </c>
      <c r="V4514">
        <v>2020</v>
      </c>
      <c r="W4514" t="s">
        <v>28</v>
      </c>
      <c r="X4514">
        <v>5</v>
      </c>
    </row>
    <row r="4515" spans="1:24" x14ac:dyDescent="0.3">
      <c r="A4515">
        <v>4514</v>
      </c>
      <c r="B4515" t="s">
        <v>31</v>
      </c>
      <c r="C4515" t="str">
        <f>_xlfn.XLOOKUP(B4515,Lookup_table!B:B,Lookup_table!C:C)</f>
        <v>Business</v>
      </c>
      <c r="D4515" t="s">
        <v>37</v>
      </c>
      <c r="E4515" t="s">
        <v>40</v>
      </c>
      <c r="F4515" t="s">
        <v>51</v>
      </c>
      <c r="G4515" t="s">
        <v>30</v>
      </c>
      <c r="H4515" t="str">
        <f t="shared" si="280"/>
        <v>Onsite/Hybrid</v>
      </c>
      <c r="I4515" t="s">
        <v>35</v>
      </c>
      <c r="J4515" t="str">
        <f t="shared" si="281"/>
        <v>0-2 yrs</v>
      </c>
      <c r="K4515">
        <f t="shared" ca="1" si="283"/>
        <v>2</v>
      </c>
      <c r="L4515" t="s">
        <v>27</v>
      </c>
      <c r="M4515">
        <v>1</v>
      </c>
      <c r="N4515">
        <v>0</v>
      </c>
      <c r="O4515">
        <v>1</v>
      </c>
      <c r="P4515">
        <v>0</v>
      </c>
      <c r="Q4515">
        <v>0</v>
      </c>
      <c r="R4515">
        <f>SUM(M4515:N4515:O4515:P4515:Q4515)</f>
        <v>2</v>
      </c>
      <c r="S4515" s="1">
        <v>60040</v>
      </c>
      <c r="T4515" s="1" t="str">
        <f t="shared" si="282"/>
        <v>Low</v>
      </c>
      <c r="U4515">
        <v>12</v>
      </c>
      <c r="V4515">
        <v>2023</v>
      </c>
      <c r="W4515" t="s">
        <v>28</v>
      </c>
      <c r="X4515">
        <v>7</v>
      </c>
    </row>
    <row r="4516" spans="1:24" x14ac:dyDescent="0.3">
      <c r="A4516">
        <v>4515</v>
      </c>
      <c r="B4516" t="s">
        <v>31</v>
      </c>
      <c r="C4516" t="str">
        <f>_xlfn.XLOOKUP(B4516,Lookup_table!B:B,Lookup_table!C:C)</f>
        <v>Business</v>
      </c>
      <c r="D4516" t="s">
        <v>37</v>
      </c>
      <c r="E4516" t="s">
        <v>38</v>
      </c>
      <c r="F4516" t="s">
        <v>43</v>
      </c>
      <c r="G4516" t="s">
        <v>30</v>
      </c>
      <c r="H4516" t="str">
        <f t="shared" si="280"/>
        <v>Onsite/Hybrid</v>
      </c>
      <c r="I4516" t="s">
        <v>18</v>
      </c>
      <c r="J4516" t="str">
        <f t="shared" si="281"/>
        <v>7+ yrs</v>
      </c>
      <c r="K4516">
        <f t="shared" ca="1" si="283"/>
        <v>11</v>
      </c>
      <c r="L4516" t="s">
        <v>39</v>
      </c>
      <c r="M4516">
        <v>1</v>
      </c>
      <c r="N4516">
        <v>0</v>
      </c>
      <c r="O4516">
        <v>1</v>
      </c>
      <c r="P4516">
        <v>1</v>
      </c>
      <c r="Q4516">
        <v>0</v>
      </c>
      <c r="R4516">
        <f>SUM(M4516:N4516:O4516:P4516:Q4516)</f>
        <v>3</v>
      </c>
      <c r="S4516" s="1">
        <v>130373</v>
      </c>
      <c r="T4516" s="1" t="str">
        <f t="shared" si="282"/>
        <v>High</v>
      </c>
      <c r="U4516">
        <v>4</v>
      </c>
      <c r="V4516">
        <v>2022</v>
      </c>
      <c r="W4516" t="s">
        <v>28</v>
      </c>
      <c r="X4516">
        <v>1</v>
      </c>
    </row>
    <row r="4517" spans="1:24" x14ac:dyDescent="0.3">
      <c r="A4517">
        <v>4516</v>
      </c>
      <c r="B4517" t="s">
        <v>41</v>
      </c>
      <c r="C4517" t="str">
        <f>_xlfn.XLOOKUP(B4517,Lookup_table!B:B,Lookup_table!C:C)</f>
        <v>Data</v>
      </c>
      <c r="D4517" t="s">
        <v>34</v>
      </c>
      <c r="E4517" t="s">
        <v>40</v>
      </c>
      <c r="F4517" t="s">
        <v>44</v>
      </c>
      <c r="G4517" t="s">
        <v>30</v>
      </c>
      <c r="H4517" t="str">
        <f t="shared" si="280"/>
        <v>Onsite/Hybrid</v>
      </c>
      <c r="I4517" t="s">
        <v>35</v>
      </c>
      <c r="J4517" t="str">
        <f t="shared" si="281"/>
        <v>0-2 yrs</v>
      </c>
      <c r="K4517">
        <f t="shared" ca="1" si="283"/>
        <v>0</v>
      </c>
      <c r="L4517" t="s">
        <v>19</v>
      </c>
      <c r="M4517">
        <v>0</v>
      </c>
      <c r="N4517">
        <v>1</v>
      </c>
      <c r="O4517">
        <v>1</v>
      </c>
      <c r="P4517">
        <v>1</v>
      </c>
      <c r="Q4517">
        <v>0</v>
      </c>
      <c r="R4517">
        <f>SUM(M4517:N4517:O4517:P4517:Q4517)</f>
        <v>3</v>
      </c>
      <c r="S4517" s="1">
        <v>79111</v>
      </c>
      <c r="T4517" s="1" t="str">
        <f t="shared" si="282"/>
        <v>Medium</v>
      </c>
      <c r="U4517">
        <v>7</v>
      </c>
      <c r="V4517">
        <v>2023</v>
      </c>
      <c r="W4517" t="s">
        <v>28</v>
      </c>
      <c r="X4517">
        <v>4</v>
      </c>
    </row>
    <row r="4518" spans="1:24" x14ac:dyDescent="0.3">
      <c r="A4518">
        <v>4517</v>
      </c>
      <c r="B4518" t="s">
        <v>33</v>
      </c>
      <c r="C4518" t="str">
        <f>_xlfn.XLOOKUP(B4518,Lookup_table!B:B,Lookup_table!C:C)</f>
        <v>Data</v>
      </c>
      <c r="D4518" t="s">
        <v>14</v>
      </c>
      <c r="E4518" t="s">
        <v>23</v>
      </c>
      <c r="F4518" t="s">
        <v>52</v>
      </c>
      <c r="G4518" t="s">
        <v>25</v>
      </c>
      <c r="H4518" t="str">
        <f t="shared" si="280"/>
        <v>Onsite/Hybrid</v>
      </c>
      <c r="I4518" t="s">
        <v>35</v>
      </c>
      <c r="J4518" t="str">
        <f t="shared" si="281"/>
        <v>0-2 yrs</v>
      </c>
      <c r="K4518">
        <f t="shared" ca="1" si="283"/>
        <v>2</v>
      </c>
      <c r="L4518" t="s">
        <v>27</v>
      </c>
      <c r="M4518">
        <v>0</v>
      </c>
      <c r="N4518">
        <v>1</v>
      </c>
      <c r="O4518">
        <v>0</v>
      </c>
      <c r="P4518">
        <v>0</v>
      </c>
      <c r="Q4518">
        <v>0</v>
      </c>
      <c r="R4518">
        <f>SUM(M4518:N4518:O4518:P4518:Q4518)</f>
        <v>1</v>
      </c>
      <c r="S4518" s="1">
        <v>48941</v>
      </c>
      <c r="T4518" s="1" t="str">
        <f t="shared" si="282"/>
        <v>Low</v>
      </c>
      <c r="U4518">
        <v>5</v>
      </c>
      <c r="V4518">
        <v>2021</v>
      </c>
      <c r="W4518" t="s">
        <v>20</v>
      </c>
      <c r="X4518">
        <v>6</v>
      </c>
    </row>
    <row r="4519" spans="1:24" x14ac:dyDescent="0.3">
      <c r="A4519">
        <v>4518</v>
      </c>
      <c r="B4519" t="s">
        <v>31</v>
      </c>
      <c r="C4519" t="str">
        <f>_xlfn.XLOOKUP(B4519,Lookup_table!B:B,Lookup_table!C:C)</f>
        <v>Business</v>
      </c>
      <c r="D4519" t="s">
        <v>14</v>
      </c>
      <c r="E4519" t="s">
        <v>38</v>
      </c>
      <c r="F4519" t="s">
        <v>51</v>
      </c>
      <c r="G4519" t="s">
        <v>30</v>
      </c>
      <c r="H4519" t="str">
        <f t="shared" si="280"/>
        <v>Onsite/Hybrid</v>
      </c>
      <c r="I4519" t="s">
        <v>18</v>
      </c>
      <c r="J4519" t="str">
        <f t="shared" si="281"/>
        <v>7+ yrs</v>
      </c>
      <c r="K4519">
        <f t="shared" ca="1" si="283"/>
        <v>9</v>
      </c>
      <c r="L4519" t="s">
        <v>19</v>
      </c>
      <c r="M4519">
        <v>0</v>
      </c>
      <c r="N4519">
        <v>1</v>
      </c>
      <c r="O4519">
        <v>1</v>
      </c>
      <c r="P4519">
        <v>1</v>
      </c>
      <c r="Q4519">
        <v>1</v>
      </c>
      <c r="R4519">
        <f>SUM(M4519:N4519:O4519:P4519:Q4519)</f>
        <v>4</v>
      </c>
      <c r="S4519" s="1">
        <v>141914</v>
      </c>
      <c r="T4519" s="1" t="str">
        <f t="shared" si="282"/>
        <v>High</v>
      </c>
      <c r="U4519">
        <v>3</v>
      </c>
      <c r="V4519">
        <v>2021</v>
      </c>
      <c r="W4519" t="s">
        <v>28</v>
      </c>
      <c r="X4519">
        <v>3</v>
      </c>
    </row>
    <row r="4520" spans="1:24" x14ac:dyDescent="0.3">
      <c r="A4520">
        <v>4519</v>
      </c>
      <c r="B4520" t="s">
        <v>41</v>
      </c>
      <c r="C4520" t="str">
        <f>_xlfn.XLOOKUP(B4520,Lookup_table!B:B,Lookup_table!C:C)</f>
        <v>Data</v>
      </c>
      <c r="D4520" t="s">
        <v>14</v>
      </c>
      <c r="E4520" t="s">
        <v>40</v>
      </c>
      <c r="F4520" t="s">
        <v>24</v>
      </c>
      <c r="G4520" t="s">
        <v>30</v>
      </c>
      <c r="H4520" t="str">
        <f t="shared" si="280"/>
        <v>Onsite/Hybrid</v>
      </c>
      <c r="I4520" t="s">
        <v>35</v>
      </c>
      <c r="J4520" t="str">
        <f t="shared" si="281"/>
        <v>0-2 yrs</v>
      </c>
      <c r="K4520">
        <f t="shared" ca="1" si="283"/>
        <v>1</v>
      </c>
      <c r="L4520" t="s">
        <v>19</v>
      </c>
      <c r="M4520">
        <v>0</v>
      </c>
      <c r="N4520">
        <v>1</v>
      </c>
      <c r="O4520">
        <v>1</v>
      </c>
      <c r="P4520">
        <v>0</v>
      </c>
      <c r="Q4520">
        <v>1</v>
      </c>
      <c r="R4520">
        <f>SUM(M4520:N4520:O4520:P4520:Q4520)</f>
        <v>3</v>
      </c>
      <c r="S4520" s="1">
        <v>70173</v>
      </c>
      <c r="T4520" s="1" t="str">
        <f t="shared" si="282"/>
        <v>Medium</v>
      </c>
      <c r="U4520">
        <v>1</v>
      </c>
      <c r="V4520">
        <v>2026</v>
      </c>
      <c r="W4520" t="s">
        <v>20</v>
      </c>
      <c r="X4520">
        <v>2</v>
      </c>
    </row>
    <row r="4521" spans="1:24" x14ac:dyDescent="0.3">
      <c r="A4521">
        <v>4520</v>
      </c>
      <c r="B4521" t="s">
        <v>33</v>
      </c>
      <c r="C4521" t="str">
        <f>_xlfn.XLOOKUP(B4521,Lookup_table!B:B,Lookup_table!C:C)</f>
        <v>Data</v>
      </c>
      <c r="D4521" t="s">
        <v>34</v>
      </c>
      <c r="E4521" t="s">
        <v>15</v>
      </c>
      <c r="F4521" t="s">
        <v>24</v>
      </c>
      <c r="G4521" t="s">
        <v>30</v>
      </c>
      <c r="H4521" t="str">
        <f t="shared" si="280"/>
        <v>Onsite/Hybrid</v>
      </c>
      <c r="I4521" t="s">
        <v>26</v>
      </c>
      <c r="J4521" t="str">
        <f t="shared" si="281"/>
        <v>3-6 yrs</v>
      </c>
      <c r="K4521">
        <f t="shared" ca="1" si="283"/>
        <v>6</v>
      </c>
      <c r="L4521" t="s">
        <v>27</v>
      </c>
      <c r="M4521">
        <v>1</v>
      </c>
      <c r="N4521">
        <v>1</v>
      </c>
      <c r="O4521">
        <v>0</v>
      </c>
      <c r="P4521">
        <v>1</v>
      </c>
      <c r="Q4521">
        <v>0</v>
      </c>
      <c r="R4521">
        <f>SUM(M4521:N4521:O4521:P4521:Q4521)</f>
        <v>3</v>
      </c>
      <c r="S4521" s="1">
        <v>89945</v>
      </c>
      <c r="T4521" s="1" t="str">
        <f t="shared" si="282"/>
        <v>Medium</v>
      </c>
      <c r="U4521">
        <v>10</v>
      </c>
      <c r="V4521">
        <v>2022</v>
      </c>
      <c r="W4521" t="s">
        <v>34</v>
      </c>
      <c r="X4521">
        <v>2</v>
      </c>
    </row>
    <row r="4522" spans="1:24" x14ac:dyDescent="0.3">
      <c r="A4522">
        <v>4521</v>
      </c>
      <c r="B4522" t="s">
        <v>41</v>
      </c>
      <c r="C4522" t="str">
        <f>_xlfn.XLOOKUP(B4522,Lookup_table!B:B,Lookup_table!C:C)</f>
        <v>Data</v>
      </c>
      <c r="D4522" t="s">
        <v>22</v>
      </c>
      <c r="E4522" t="s">
        <v>15</v>
      </c>
      <c r="F4522" t="s">
        <v>43</v>
      </c>
      <c r="G4522" t="s">
        <v>17</v>
      </c>
      <c r="H4522" t="str">
        <f t="shared" si="280"/>
        <v>Remote</v>
      </c>
      <c r="I4522" t="s">
        <v>35</v>
      </c>
      <c r="J4522" t="str">
        <f t="shared" si="281"/>
        <v>0-2 yrs</v>
      </c>
      <c r="K4522">
        <f t="shared" ca="1" si="283"/>
        <v>2</v>
      </c>
      <c r="L4522" t="s">
        <v>39</v>
      </c>
      <c r="M4522">
        <v>0</v>
      </c>
      <c r="N4522">
        <v>0</v>
      </c>
      <c r="O4522">
        <v>0</v>
      </c>
      <c r="P4522">
        <v>0</v>
      </c>
      <c r="Q4522">
        <v>0</v>
      </c>
      <c r="R4522">
        <f>SUM(M4522:N4522:O4522:P4522:Q4522)</f>
        <v>0</v>
      </c>
      <c r="S4522" s="1">
        <v>74839</v>
      </c>
      <c r="T4522" s="1" t="str">
        <f t="shared" si="282"/>
        <v>Medium</v>
      </c>
      <c r="U4522">
        <v>6</v>
      </c>
      <c r="V4522">
        <v>2021</v>
      </c>
      <c r="W4522" t="s">
        <v>20</v>
      </c>
      <c r="X4522">
        <v>3</v>
      </c>
    </row>
    <row r="4523" spans="1:24" x14ac:dyDescent="0.3">
      <c r="A4523">
        <v>4522</v>
      </c>
      <c r="B4523" t="s">
        <v>33</v>
      </c>
      <c r="C4523" t="str">
        <f>_xlfn.XLOOKUP(B4523,Lookup_table!B:B,Lookup_table!C:C)</f>
        <v>Data</v>
      </c>
      <c r="D4523" t="s">
        <v>14</v>
      </c>
      <c r="E4523" t="s">
        <v>40</v>
      </c>
      <c r="F4523" t="s">
        <v>16</v>
      </c>
      <c r="G4523" t="s">
        <v>30</v>
      </c>
      <c r="H4523" t="str">
        <f t="shared" si="280"/>
        <v>Onsite/Hybrid</v>
      </c>
      <c r="I4523" t="s">
        <v>26</v>
      </c>
      <c r="J4523" t="str">
        <f t="shared" si="281"/>
        <v>3-6 yrs</v>
      </c>
      <c r="K4523">
        <f t="shared" ca="1" si="283"/>
        <v>6</v>
      </c>
      <c r="L4523" t="s">
        <v>39</v>
      </c>
      <c r="M4523">
        <v>1</v>
      </c>
      <c r="N4523">
        <v>0</v>
      </c>
      <c r="O4523">
        <v>0</v>
      </c>
      <c r="P4523">
        <v>0</v>
      </c>
      <c r="Q4523">
        <v>1</v>
      </c>
      <c r="R4523">
        <f>SUM(M4523:N4523:O4523:P4523:Q4523)</f>
        <v>2</v>
      </c>
      <c r="S4523" s="1">
        <v>88142</v>
      </c>
      <c r="T4523" s="1" t="str">
        <f t="shared" si="282"/>
        <v>Medium</v>
      </c>
      <c r="U4523">
        <v>1</v>
      </c>
      <c r="V4523">
        <v>2022</v>
      </c>
      <c r="W4523" t="s">
        <v>28</v>
      </c>
      <c r="X4523">
        <v>7</v>
      </c>
    </row>
    <row r="4524" spans="1:24" x14ac:dyDescent="0.3">
      <c r="A4524">
        <v>4523</v>
      </c>
      <c r="B4524" t="s">
        <v>31</v>
      </c>
      <c r="C4524" t="str">
        <f>_xlfn.XLOOKUP(B4524,Lookup_table!B:B,Lookup_table!C:C)</f>
        <v>Business</v>
      </c>
      <c r="D4524" t="s">
        <v>34</v>
      </c>
      <c r="E4524" t="s">
        <v>15</v>
      </c>
      <c r="F4524" t="s">
        <v>16</v>
      </c>
      <c r="G4524" t="s">
        <v>25</v>
      </c>
      <c r="H4524" t="str">
        <f t="shared" si="280"/>
        <v>Onsite/Hybrid</v>
      </c>
      <c r="I4524" t="s">
        <v>18</v>
      </c>
      <c r="J4524" t="str">
        <f t="shared" si="281"/>
        <v>7+ yrs</v>
      </c>
      <c r="K4524">
        <f t="shared" ca="1" si="283"/>
        <v>8</v>
      </c>
      <c r="L4524" t="s">
        <v>39</v>
      </c>
      <c r="M4524">
        <v>1</v>
      </c>
      <c r="N4524">
        <v>1</v>
      </c>
      <c r="O4524">
        <v>1</v>
      </c>
      <c r="P4524">
        <v>1</v>
      </c>
      <c r="Q4524">
        <v>0</v>
      </c>
      <c r="R4524">
        <f>SUM(M4524:N4524:O4524:P4524:Q4524)</f>
        <v>4</v>
      </c>
      <c r="S4524" s="1">
        <v>131310</v>
      </c>
      <c r="T4524" s="1" t="str">
        <f t="shared" si="282"/>
        <v>High</v>
      </c>
      <c r="U4524">
        <v>1</v>
      </c>
      <c r="V4524">
        <v>2022</v>
      </c>
      <c r="W4524" t="s">
        <v>28</v>
      </c>
      <c r="X4524">
        <v>5</v>
      </c>
    </row>
    <row r="4525" spans="1:24" x14ac:dyDescent="0.3">
      <c r="A4525">
        <v>4524</v>
      </c>
      <c r="B4525" t="s">
        <v>50</v>
      </c>
      <c r="C4525" t="str">
        <f>_xlfn.XLOOKUP(B4525,Lookup_table!B:B,Lookup_table!C:C)</f>
        <v>AI</v>
      </c>
      <c r="D4525" t="s">
        <v>34</v>
      </c>
      <c r="E4525" t="s">
        <v>15</v>
      </c>
      <c r="F4525" t="s">
        <v>24</v>
      </c>
      <c r="G4525" t="s">
        <v>17</v>
      </c>
      <c r="H4525" t="str">
        <f t="shared" si="280"/>
        <v>Remote</v>
      </c>
      <c r="I4525" t="s">
        <v>18</v>
      </c>
      <c r="J4525" t="str">
        <f t="shared" si="281"/>
        <v>7+ yrs</v>
      </c>
      <c r="K4525">
        <f t="shared" ca="1" si="283"/>
        <v>13</v>
      </c>
      <c r="L4525" t="s">
        <v>19</v>
      </c>
      <c r="M4525">
        <v>1</v>
      </c>
      <c r="N4525">
        <v>0</v>
      </c>
      <c r="O4525">
        <v>0</v>
      </c>
      <c r="P4525">
        <v>0</v>
      </c>
      <c r="Q4525">
        <v>0</v>
      </c>
      <c r="R4525">
        <f>SUM(M4525:N4525:O4525:P4525:Q4525)</f>
        <v>1</v>
      </c>
      <c r="S4525" s="1">
        <v>135857</v>
      </c>
      <c r="T4525" s="1" t="str">
        <f t="shared" si="282"/>
        <v>High</v>
      </c>
      <c r="U4525">
        <v>3</v>
      </c>
      <c r="V4525">
        <v>2024</v>
      </c>
      <c r="W4525" t="s">
        <v>28</v>
      </c>
      <c r="X4525">
        <v>8</v>
      </c>
    </row>
    <row r="4526" spans="1:24" x14ac:dyDescent="0.3">
      <c r="A4526">
        <v>4525</v>
      </c>
      <c r="B4526" t="s">
        <v>21</v>
      </c>
      <c r="C4526" t="str">
        <f>_xlfn.XLOOKUP(B4526,Lookup_table!B:B,Lookup_table!C:C)</f>
        <v>AI</v>
      </c>
      <c r="D4526" t="s">
        <v>22</v>
      </c>
      <c r="E4526" t="s">
        <v>32</v>
      </c>
      <c r="F4526" t="s">
        <v>24</v>
      </c>
      <c r="G4526" t="s">
        <v>25</v>
      </c>
      <c r="H4526" t="str">
        <f t="shared" si="280"/>
        <v>Onsite/Hybrid</v>
      </c>
      <c r="I4526" t="s">
        <v>35</v>
      </c>
      <c r="J4526" t="str">
        <f t="shared" si="281"/>
        <v>0-2 yrs</v>
      </c>
      <c r="K4526">
        <f t="shared" ca="1" si="283"/>
        <v>0</v>
      </c>
      <c r="L4526" t="s">
        <v>39</v>
      </c>
      <c r="M4526">
        <v>0</v>
      </c>
      <c r="N4526">
        <v>0</v>
      </c>
      <c r="O4526">
        <v>1</v>
      </c>
      <c r="P4526">
        <v>0</v>
      </c>
      <c r="Q4526">
        <v>0</v>
      </c>
      <c r="R4526">
        <f>SUM(M4526:N4526:O4526:P4526:Q4526)</f>
        <v>1</v>
      </c>
      <c r="S4526" s="1">
        <v>125020</v>
      </c>
      <c r="T4526" s="1" t="str">
        <f t="shared" si="282"/>
        <v>High</v>
      </c>
      <c r="U4526">
        <v>9</v>
      </c>
      <c r="V4526">
        <v>2020</v>
      </c>
      <c r="W4526" t="s">
        <v>28</v>
      </c>
      <c r="X4526">
        <v>7</v>
      </c>
    </row>
    <row r="4527" spans="1:24" x14ac:dyDescent="0.3">
      <c r="A4527">
        <v>4526</v>
      </c>
      <c r="B4527" t="s">
        <v>33</v>
      </c>
      <c r="C4527" t="str">
        <f>_xlfn.XLOOKUP(B4527,Lookup_table!B:B,Lookup_table!C:C)</f>
        <v>Data</v>
      </c>
      <c r="D4527" t="s">
        <v>37</v>
      </c>
      <c r="E4527" t="s">
        <v>38</v>
      </c>
      <c r="F4527" t="s">
        <v>29</v>
      </c>
      <c r="G4527" t="s">
        <v>30</v>
      </c>
      <c r="H4527" t="str">
        <f t="shared" si="280"/>
        <v>Onsite/Hybrid</v>
      </c>
      <c r="I4527" t="s">
        <v>26</v>
      </c>
      <c r="J4527" t="str">
        <f t="shared" si="281"/>
        <v>3-6 yrs</v>
      </c>
      <c r="K4527">
        <f t="shared" ca="1" si="283"/>
        <v>6</v>
      </c>
      <c r="L4527" t="s">
        <v>27</v>
      </c>
      <c r="M4527">
        <v>1</v>
      </c>
      <c r="N4527">
        <v>1</v>
      </c>
      <c r="O4527">
        <v>1</v>
      </c>
      <c r="P4527">
        <v>0</v>
      </c>
      <c r="Q4527">
        <v>0</v>
      </c>
      <c r="R4527">
        <f>SUM(M4527:N4527:O4527:P4527:Q4527)</f>
        <v>3</v>
      </c>
      <c r="S4527" s="1">
        <v>91436</v>
      </c>
      <c r="T4527" s="1" t="str">
        <f t="shared" si="282"/>
        <v>Medium</v>
      </c>
      <c r="U4527">
        <v>11</v>
      </c>
      <c r="V4527">
        <v>2022</v>
      </c>
      <c r="W4527" t="s">
        <v>20</v>
      </c>
      <c r="X4527">
        <v>3</v>
      </c>
    </row>
    <row r="4528" spans="1:24" x14ac:dyDescent="0.3">
      <c r="A4528">
        <v>4527</v>
      </c>
      <c r="B4528" t="s">
        <v>41</v>
      </c>
      <c r="C4528" t="str">
        <f>_xlfn.XLOOKUP(B4528,Lookup_table!B:B,Lookup_table!C:C)</f>
        <v>Data</v>
      </c>
      <c r="D4528" t="s">
        <v>34</v>
      </c>
      <c r="E4528" t="s">
        <v>42</v>
      </c>
      <c r="F4528" t="s">
        <v>51</v>
      </c>
      <c r="G4528" t="s">
        <v>30</v>
      </c>
      <c r="H4528" t="str">
        <f t="shared" si="280"/>
        <v>Onsite/Hybrid</v>
      </c>
      <c r="I4528" t="s">
        <v>35</v>
      </c>
      <c r="J4528" t="str">
        <f t="shared" si="281"/>
        <v>0-2 yrs</v>
      </c>
      <c r="K4528">
        <f t="shared" ca="1" si="283"/>
        <v>2</v>
      </c>
      <c r="L4528" t="s">
        <v>39</v>
      </c>
      <c r="M4528">
        <v>1</v>
      </c>
      <c r="N4528">
        <v>1</v>
      </c>
      <c r="O4528">
        <v>0</v>
      </c>
      <c r="P4528">
        <v>1</v>
      </c>
      <c r="Q4528">
        <v>1</v>
      </c>
      <c r="R4528">
        <f>SUM(M4528:N4528:O4528:P4528:Q4528)</f>
        <v>4</v>
      </c>
      <c r="S4528" s="1">
        <v>78187</v>
      </c>
      <c r="T4528" s="1" t="str">
        <f t="shared" si="282"/>
        <v>Medium</v>
      </c>
      <c r="U4528">
        <v>4</v>
      </c>
      <c r="V4528">
        <v>2022</v>
      </c>
      <c r="W4528" t="s">
        <v>20</v>
      </c>
      <c r="X4528">
        <v>3</v>
      </c>
    </row>
    <row r="4529" spans="1:24" x14ac:dyDescent="0.3">
      <c r="A4529">
        <v>4528</v>
      </c>
      <c r="B4529" t="s">
        <v>31</v>
      </c>
      <c r="C4529" t="str">
        <f>_xlfn.XLOOKUP(B4529,Lookup_table!B:B,Lookup_table!C:C)</f>
        <v>Business</v>
      </c>
      <c r="D4529" t="s">
        <v>14</v>
      </c>
      <c r="E4529" t="s">
        <v>42</v>
      </c>
      <c r="F4529" t="s">
        <v>16</v>
      </c>
      <c r="G4529" t="s">
        <v>25</v>
      </c>
      <c r="H4529" t="str">
        <f t="shared" si="280"/>
        <v>Onsite/Hybrid</v>
      </c>
      <c r="I4529" t="s">
        <v>35</v>
      </c>
      <c r="J4529" t="str">
        <f t="shared" si="281"/>
        <v>0-2 yrs</v>
      </c>
      <c r="K4529">
        <f t="shared" ca="1" si="283"/>
        <v>2</v>
      </c>
      <c r="L4529" t="s">
        <v>39</v>
      </c>
      <c r="M4529">
        <v>0</v>
      </c>
      <c r="N4529">
        <v>0</v>
      </c>
      <c r="O4529">
        <v>1</v>
      </c>
      <c r="P4529">
        <v>1</v>
      </c>
      <c r="Q4529">
        <v>1</v>
      </c>
      <c r="R4529">
        <f>SUM(M4529:N4529:O4529:P4529:Q4529)</f>
        <v>3</v>
      </c>
      <c r="S4529" s="1">
        <v>85015</v>
      </c>
      <c r="T4529" s="1" t="str">
        <f t="shared" si="282"/>
        <v>Medium</v>
      </c>
      <c r="U4529">
        <v>7</v>
      </c>
      <c r="V4529">
        <v>2026</v>
      </c>
      <c r="W4529" t="s">
        <v>28</v>
      </c>
      <c r="X4529">
        <v>9</v>
      </c>
    </row>
    <row r="4530" spans="1:24" x14ac:dyDescent="0.3">
      <c r="A4530">
        <v>4529</v>
      </c>
      <c r="B4530" t="s">
        <v>21</v>
      </c>
      <c r="C4530" t="str">
        <f>_xlfn.XLOOKUP(B4530,Lookup_table!B:B,Lookup_table!C:C)</f>
        <v>AI</v>
      </c>
      <c r="D4530" t="s">
        <v>14</v>
      </c>
      <c r="E4530" t="s">
        <v>40</v>
      </c>
      <c r="F4530" t="s">
        <v>51</v>
      </c>
      <c r="G4530" t="s">
        <v>30</v>
      </c>
      <c r="H4530" t="str">
        <f t="shared" si="280"/>
        <v>Onsite/Hybrid</v>
      </c>
      <c r="I4530" t="s">
        <v>26</v>
      </c>
      <c r="J4530" t="str">
        <f t="shared" si="281"/>
        <v>3-6 yrs</v>
      </c>
      <c r="K4530">
        <f t="shared" ca="1" si="283"/>
        <v>3</v>
      </c>
      <c r="L4530" t="s">
        <v>39</v>
      </c>
      <c r="M4530">
        <v>1</v>
      </c>
      <c r="N4530">
        <v>1</v>
      </c>
      <c r="O4530">
        <v>1</v>
      </c>
      <c r="P4530">
        <v>1</v>
      </c>
      <c r="Q4530">
        <v>1</v>
      </c>
      <c r="R4530">
        <f>SUM(M4530:N4530:O4530:P4530:Q4530)</f>
        <v>5</v>
      </c>
      <c r="S4530" s="1">
        <v>151307</v>
      </c>
      <c r="T4530" s="1" t="str">
        <f t="shared" si="282"/>
        <v>High</v>
      </c>
      <c r="U4530">
        <v>11</v>
      </c>
      <c r="V4530">
        <v>2024</v>
      </c>
      <c r="W4530" t="s">
        <v>28</v>
      </c>
      <c r="X4530">
        <v>2</v>
      </c>
    </row>
    <row r="4531" spans="1:24" x14ac:dyDescent="0.3">
      <c r="A4531">
        <v>4530</v>
      </c>
      <c r="B4531" t="s">
        <v>36</v>
      </c>
      <c r="C4531" t="str">
        <f>_xlfn.XLOOKUP(B4531,Lookup_table!B:B,Lookup_table!C:C)</f>
        <v>Data</v>
      </c>
      <c r="D4531" t="s">
        <v>34</v>
      </c>
      <c r="E4531" t="s">
        <v>42</v>
      </c>
      <c r="F4531" t="s">
        <v>43</v>
      </c>
      <c r="G4531" t="s">
        <v>25</v>
      </c>
      <c r="H4531" t="str">
        <f t="shared" si="280"/>
        <v>Onsite/Hybrid</v>
      </c>
      <c r="I4531" t="s">
        <v>35</v>
      </c>
      <c r="J4531" t="str">
        <f t="shared" si="281"/>
        <v>0-2 yrs</v>
      </c>
      <c r="K4531">
        <f t="shared" ca="1" si="283"/>
        <v>2</v>
      </c>
      <c r="L4531" t="s">
        <v>39</v>
      </c>
      <c r="M4531">
        <v>1</v>
      </c>
      <c r="N4531">
        <v>0</v>
      </c>
      <c r="O4531">
        <v>1</v>
      </c>
      <c r="P4531">
        <v>1</v>
      </c>
      <c r="Q4531">
        <v>0</v>
      </c>
      <c r="R4531">
        <f>SUM(M4531:N4531:O4531:P4531:Q4531)</f>
        <v>3</v>
      </c>
      <c r="S4531" s="1">
        <v>82203</v>
      </c>
      <c r="T4531" s="1" t="str">
        <f t="shared" si="282"/>
        <v>Medium</v>
      </c>
      <c r="U4531">
        <v>3</v>
      </c>
      <c r="V4531">
        <v>2025</v>
      </c>
      <c r="W4531" t="s">
        <v>28</v>
      </c>
      <c r="X4531">
        <v>5</v>
      </c>
    </row>
    <row r="4532" spans="1:24" x14ac:dyDescent="0.3">
      <c r="A4532">
        <v>4531</v>
      </c>
      <c r="B4532" t="s">
        <v>33</v>
      </c>
      <c r="C4532" t="str">
        <f>_xlfn.XLOOKUP(B4532,Lookup_table!B:B,Lookup_table!C:C)</f>
        <v>Data</v>
      </c>
      <c r="D4532" t="s">
        <v>22</v>
      </c>
      <c r="E4532" t="s">
        <v>23</v>
      </c>
      <c r="F4532" t="s">
        <v>43</v>
      </c>
      <c r="G4532" t="s">
        <v>17</v>
      </c>
      <c r="H4532" t="str">
        <f t="shared" si="280"/>
        <v>Remote</v>
      </c>
      <c r="I4532" t="s">
        <v>18</v>
      </c>
      <c r="J4532" t="str">
        <f t="shared" si="281"/>
        <v>7+ yrs</v>
      </c>
      <c r="K4532">
        <f t="shared" ca="1" si="283"/>
        <v>12</v>
      </c>
      <c r="L4532" t="s">
        <v>27</v>
      </c>
      <c r="M4532">
        <v>0</v>
      </c>
      <c r="N4532">
        <v>0</v>
      </c>
      <c r="O4532">
        <v>1</v>
      </c>
      <c r="P4532">
        <v>0</v>
      </c>
      <c r="Q4532">
        <v>1</v>
      </c>
      <c r="R4532">
        <f>SUM(M4532:N4532:O4532:P4532:Q4532)</f>
        <v>2</v>
      </c>
      <c r="S4532" s="1">
        <v>141460</v>
      </c>
      <c r="T4532" s="1" t="str">
        <f t="shared" si="282"/>
        <v>High</v>
      </c>
      <c r="U4532">
        <v>10</v>
      </c>
      <c r="V4532">
        <v>2025</v>
      </c>
      <c r="W4532" t="s">
        <v>28</v>
      </c>
      <c r="X4532">
        <v>9</v>
      </c>
    </row>
    <row r="4533" spans="1:24" x14ac:dyDescent="0.3">
      <c r="A4533">
        <v>4532</v>
      </c>
      <c r="B4533" t="s">
        <v>33</v>
      </c>
      <c r="C4533" t="str">
        <f>_xlfn.XLOOKUP(B4533,Lookup_table!B:B,Lookup_table!C:C)</f>
        <v>Data</v>
      </c>
      <c r="D4533" t="s">
        <v>22</v>
      </c>
      <c r="E4533" t="s">
        <v>42</v>
      </c>
      <c r="F4533" t="s">
        <v>51</v>
      </c>
      <c r="G4533" t="s">
        <v>25</v>
      </c>
      <c r="H4533" t="str">
        <f t="shared" si="280"/>
        <v>Onsite/Hybrid</v>
      </c>
      <c r="I4533" t="s">
        <v>18</v>
      </c>
      <c r="J4533" t="str">
        <f t="shared" si="281"/>
        <v>7+ yrs</v>
      </c>
      <c r="K4533">
        <f t="shared" ca="1" si="283"/>
        <v>15</v>
      </c>
      <c r="L4533" t="s">
        <v>27</v>
      </c>
      <c r="M4533">
        <v>1</v>
      </c>
      <c r="N4533">
        <v>1</v>
      </c>
      <c r="O4533">
        <v>0</v>
      </c>
      <c r="P4533">
        <v>1</v>
      </c>
      <c r="Q4533">
        <v>1</v>
      </c>
      <c r="R4533">
        <f>SUM(M4533:N4533:O4533:P4533:Q4533)</f>
        <v>4</v>
      </c>
      <c r="S4533" s="1">
        <v>149121</v>
      </c>
      <c r="T4533" s="1" t="str">
        <f t="shared" si="282"/>
        <v>High</v>
      </c>
      <c r="U4533">
        <v>3</v>
      </c>
      <c r="V4533">
        <v>2025</v>
      </c>
      <c r="W4533" t="s">
        <v>34</v>
      </c>
      <c r="X4533">
        <v>1</v>
      </c>
    </row>
    <row r="4534" spans="1:24" x14ac:dyDescent="0.3">
      <c r="A4534">
        <v>4533</v>
      </c>
      <c r="B4534" t="s">
        <v>31</v>
      </c>
      <c r="C4534" t="str">
        <f>_xlfn.XLOOKUP(B4534,Lookup_table!B:B,Lookup_table!C:C)</f>
        <v>Business</v>
      </c>
      <c r="D4534" t="s">
        <v>37</v>
      </c>
      <c r="E4534" t="s">
        <v>42</v>
      </c>
      <c r="F4534" t="s">
        <v>24</v>
      </c>
      <c r="G4534" t="s">
        <v>17</v>
      </c>
      <c r="H4534" t="str">
        <f t="shared" si="280"/>
        <v>Remote</v>
      </c>
      <c r="I4534" t="s">
        <v>26</v>
      </c>
      <c r="J4534" t="str">
        <f t="shared" si="281"/>
        <v>3-6 yrs</v>
      </c>
      <c r="K4534">
        <f t="shared" ca="1" si="283"/>
        <v>3</v>
      </c>
      <c r="L4534" t="s">
        <v>19</v>
      </c>
      <c r="M4534">
        <v>0</v>
      </c>
      <c r="N4534">
        <v>1</v>
      </c>
      <c r="O4534">
        <v>0</v>
      </c>
      <c r="P4534">
        <v>1</v>
      </c>
      <c r="Q4534">
        <v>0</v>
      </c>
      <c r="R4534">
        <f>SUM(M4534:N4534:O4534:P4534:Q4534)</f>
        <v>2</v>
      </c>
      <c r="S4534" s="1">
        <v>85601</v>
      </c>
      <c r="T4534" s="1" t="str">
        <f t="shared" si="282"/>
        <v>Medium</v>
      </c>
      <c r="U4534">
        <v>7</v>
      </c>
      <c r="V4534">
        <v>2023</v>
      </c>
      <c r="W4534" t="s">
        <v>20</v>
      </c>
      <c r="X4534">
        <v>6</v>
      </c>
    </row>
    <row r="4535" spans="1:24" x14ac:dyDescent="0.3">
      <c r="A4535">
        <v>4534</v>
      </c>
      <c r="B4535" t="s">
        <v>36</v>
      </c>
      <c r="C4535" t="str">
        <f>_xlfn.XLOOKUP(B4535,Lookup_table!B:B,Lookup_table!C:C)</f>
        <v>Data</v>
      </c>
      <c r="D4535" t="s">
        <v>37</v>
      </c>
      <c r="E4535" t="s">
        <v>40</v>
      </c>
      <c r="F4535" t="s">
        <v>16</v>
      </c>
      <c r="G4535" t="s">
        <v>17</v>
      </c>
      <c r="H4535" t="str">
        <f t="shared" si="280"/>
        <v>Remote</v>
      </c>
      <c r="I4535" t="s">
        <v>26</v>
      </c>
      <c r="J4535" t="str">
        <f t="shared" si="281"/>
        <v>3-6 yrs</v>
      </c>
      <c r="K4535">
        <f t="shared" ca="1" si="283"/>
        <v>5</v>
      </c>
      <c r="L4535" t="s">
        <v>27</v>
      </c>
      <c r="M4535">
        <v>0</v>
      </c>
      <c r="N4535">
        <v>1</v>
      </c>
      <c r="O4535">
        <v>0</v>
      </c>
      <c r="P4535">
        <v>0</v>
      </c>
      <c r="Q4535">
        <v>0</v>
      </c>
      <c r="R4535">
        <f>SUM(M4535:N4535:O4535:P4535:Q4535)</f>
        <v>1</v>
      </c>
      <c r="S4535" s="1">
        <v>78387</v>
      </c>
      <c r="T4535" s="1" t="str">
        <f t="shared" si="282"/>
        <v>Medium</v>
      </c>
      <c r="U4535">
        <v>1</v>
      </c>
      <c r="V4535">
        <v>2022</v>
      </c>
      <c r="W4535" t="s">
        <v>28</v>
      </c>
      <c r="X4535">
        <v>9</v>
      </c>
    </row>
    <row r="4536" spans="1:24" x14ac:dyDescent="0.3">
      <c r="A4536">
        <v>4535</v>
      </c>
      <c r="B4536" t="s">
        <v>21</v>
      </c>
      <c r="C4536" t="str">
        <f>_xlfn.XLOOKUP(B4536,Lookup_table!B:B,Lookup_table!C:C)</f>
        <v>AI</v>
      </c>
      <c r="D4536" t="s">
        <v>14</v>
      </c>
      <c r="E4536" t="s">
        <v>32</v>
      </c>
      <c r="F4536" t="s">
        <v>52</v>
      </c>
      <c r="G4536" t="s">
        <v>30</v>
      </c>
      <c r="H4536" t="str">
        <f t="shared" si="280"/>
        <v>Onsite/Hybrid</v>
      </c>
      <c r="I4536" t="s">
        <v>26</v>
      </c>
      <c r="J4536" t="str">
        <f t="shared" si="281"/>
        <v>3-6 yrs</v>
      </c>
      <c r="K4536">
        <f t="shared" ca="1" si="283"/>
        <v>4</v>
      </c>
      <c r="L4536" t="s">
        <v>19</v>
      </c>
      <c r="M4536">
        <v>0</v>
      </c>
      <c r="N4536">
        <v>1</v>
      </c>
      <c r="O4536">
        <v>1</v>
      </c>
      <c r="P4536">
        <v>0</v>
      </c>
      <c r="Q4536">
        <v>1</v>
      </c>
      <c r="R4536">
        <f>SUM(M4536:N4536:O4536:P4536:Q4536)</f>
        <v>3</v>
      </c>
      <c r="S4536" s="1">
        <v>143691</v>
      </c>
      <c r="T4536" s="1" t="str">
        <f t="shared" si="282"/>
        <v>High</v>
      </c>
      <c r="U4536">
        <v>7</v>
      </c>
      <c r="V4536">
        <v>2022</v>
      </c>
      <c r="W4536" t="s">
        <v>28</v>
      </c>
      <c r="X4536">
        <v>7</v>
      </c>
    </row>
    <row r="4537" spans="1:24" x14ac:dyDescent="0.3">
      <c r="A4537">
        <v>4536</v>
      </c>
      <c r="B4537" t="s">
        <v>50</v>
      </c>
      <c r="C4537" t="str">
        <f>_xlfn.XLOOKUP(B4537,Lookup_table!B:B,Lookup_table!C:C)</f>
        <v>AI</v>
      </c>
      <c r="D4537" t="s">
        <v>22</v>
      </c>
      <c r="E4537" t="s">
        <v>38</v>
      </c>
      <c r="F4537" t="s">
        <v>29</v>
      </c>
      <c r="G4537" t="s">
        <v>30</v>
      </c>
      <c r="H4537" t="str">
        <f t="shared" si="280"/>
        <v>Onsite/Hybrid</v>
      </c>
      <c r="I4537" t="s">
        <v>26</v>
      </c>
      <c r="J4537" t="str">
        <f t="shared" si="281"/>
        <v>3-6 yrs</v>
      </c>
      <c r="K4537">
        <f t="shared" ca="1" si="283"/>
        <v>5</v>
      </c>
      <c r="L4537" t="s">
        <v>39</v>
      </c>
      <c r="M4537">
        <v>1</v>
      </c>
      <c r="N4537">
        <v>0</v>
      </c>
      <c r="O4537">
        <v>1</v>
      </c>
      <c r="P4537">
        <v>0</v>
      </c>
      <c r="Q4537">
        <v>1</v>
      </c>
      <c r="R4537">
        <f>SUM(M4537:N4537:O4537:P4537:Q4537)</f>
        <v>3</v>
      </c>
      <c r="S4537" s="1">
        <v>157988</v>
      </c>
      <c r="T4537" s="1" t="str">
        <f t="shared" si="282"/>
        <v>High</v>
      </c>
      <c r="U4537">
        <v>1</v>
      </c>
      <c r="V4537">
        <v>2024</v>
      </c>
      <c r="W4537" t="s">
        <v>34</v>
      </c>
      <c r="X4537">
        <v>2</v>
      </c>
    </row>
    <row r="4538" spans="1:24" x14ac:dyDescent="0.3">
      <c r="A4538">
        <v>4537</v>
      </c>
      <c r="B4538" t="s">
        <v>41</v>
      </c>
      <c r="C4538" t="str">
        <f>_xlfn.XLOOKUP(B4538,Lookup_table!B:B,Lookup_table!C:C)</f>
        <v>Data</v>
      </c>
      <c r="D4538" t="s">
        <v>34</v>
      </c>
      <c r="E4538" t="s">
        <v>32</v>
      </c>
      <c r="F4538" t="s">
        <v>29</v>
      </c>
      <c r="G4538" t="s">
        <v>17</v>
      </c>
      <c r="H4538" t="str">
        <f t="shared" si="280"/>
        <v>Remote</v>
      </c>
      <c r="I4538" t="s">
        <v>26</v>
      </c>
      <c r="J4538" t="str">
        <f t="shared" si="281"/>
        <v>3-6 yrs</v>
      </c>
      <c r="K4538">
        <f t="shared" ca="1" si="283"/>
        <v>4</v>
      </c>
      <c r="L4538" t="s">
        <v>27</v>
      </c>
      <c r="M4538">
        <v>0</v>
      </c>
      <c r="N4538">
        <v>0</v>
      </c>
      <c r="O4538">
        <v>1</v>
      </c>
      <c r="P4538">
        <v>0</v>
      </c>
      <c r="Q4538">
        <v>1</v>
      </c>
      <c r="R4538">
        <f>SUM(M4538:N4538:O4538:P4538:Q4538)</f>
        <v>2</v>
      </c>
      <c r="S4538" s="1">
        <v>95352</v>
      </c>
      <c r="T4538" s="1" t="str">
        <f t="shared" si="282"/>
        <v>Medium</v>
      </c>
      <c r="U4538">
        <v>9</v>
      </c>
      <c r="V4538">
        <v>2026</v>
      </c>
      <c r="W4538" t="s">
        <v>20</v>
      </c>
      <c r="X4538">
        <v>1</v>
      </c>
    </row>
    <row r="4539" spans="1:24" x14ac:dyDescent="0.3">
      <c r="A4539">
        <v>4538</v>
      </c>
      <c r="B4539" t="s">
        <v>33</v>
      </c>
      <c r="C4539" t="str">
        <f>_xlfn.XLOOKUP(B4539,Lookup_table!B:B,Lookup_table!C:C)</f>
        <v>Data</v>
      </c>
      <c r="D4539" t="s">
        <v>37</v>
      </c>
      <c r="E4539" t="s">
        <v>15</v>
      </c>
      <c r="F4539" t="s">
        <v>24</v>
      </c>
      <c r="G4539" t="s">
        <v>25</v>
      </c>
      <c r="H4539" t="str">
        <f t="shared" si="280"/>
        <v>Onsite/Hybrid</v>
      </c>
      <c r="I4539" t="s">
        <v>26</v>
      </c>
      <c r="J4539" t="str">
        <f t="shared" si="281"/>
        <v>3-6 yrs</v>
      </c>
      <c r="K4539">
        <f t="shared" ca="1" si="283"/>
        <v>3</v>
      </c>
      <c r="L4539" t="s">
        <v>39</v>
      </c>
      <c r="M4539">
        <v>1</v>
      </c>
      <c r="N4539">
        <v>1</v>
      </c>
      <c r="O4539">
        <v>0</v>
      </c>
      <c r="P4539">
        <v>1</v>
      </c>
      <c r="Q4539">
        <v>0</v>
      </c>
      <c r="R4539">
        <f>SUM(M4539:N4539:O4539:P4539:Q4539)</f>
        <v>3</v>
      </c>
      <c r="S4539" s="1">
        <v>93985</v>
      </c>
      <c r="T4539" s="1" t="str">
        <f t="shared" si="282"/>
        <v>Medium</v>
      </c>
      <c r="U4539">
        <v>2</v>
      </c>
      <c r="V4539">
        <v>2023</v>
      </c>
      <c r="W4539" t="s">
        <v>34</v>
      </c>
      <c r="X4539">
        <v>3</v>
      </c>
    </row>
    <row r="4540" spans="1:24" x14ac:dyDescent="0.3">
      <c r="A4540">
        <v>4539</v>
      </c>
      <c r="B4540" t="s">
        <v>36</v>
      </c>
      <c r="C4540" t="str">
        <f>_xlfn.XLOOKUP(B4540,Lookup_table!B:B,Lookup_table!C:C)</f>
        <v>Data</v>
      </c>
      <c r="D4540" t="s">
        <v>34</v>
      </c>
      <c r="E4540" t="s">
        <v>38</v>
      </c>
      <c r="F4540" t="s">
        <v>16</v>
      </c>
      <c r="G4540" t="s">
        <v>17</v>
      </c>
      <c r="H4540" t="str">
        <f t="shared" si="280"/>
        <v>Remote</v>
      </c>
      <c r="I4540" t="s">
        <v>18</v>
      </c>
      <c r="J4540" t="str">
        <f t="shared" si="281"/>
        <v>7+ yrs</v>
      </c>
      <c r="K4540">
        <f t="shared" ca="1" si="283"/>
        <v>7</v>
      </c>
      <c r="L4540" t="s">
        <v>19</v>
      </c>
      <c r="M4540">
        <v>1</v>
      </c>
      <c r="N4540">
        <v>0</v>
      </c>
      <c r="O4540">
        <v>0</v>
      </c>
      <c r="P4540">
        <v>1</v>
      </c>
      <c r="Q4540">
        <v>1</v>
      </c>
      <c r="R4540">
        <f>SUM(M4540:N4540:O4540:P4540:Q4540)</f>
        <v>3</v>
      </c>
      <c r="S4540" s="1">
        <v>121211</v>
      </c>
      <c r="T4540" s="1" t="str">
        <f t="shared" si="282"/>
        <v>High</v>
      </c>
      <c r="U4540">
        <v>8</v>
      </c>
      <c r="V4540">
        <v>2021</v>
      </c>
      <c r="W4540" t="s">
        <v>20</v>
      </c>
      <c r="X4540">
        <v>6</v>
      </c>
    </row>
    <row r="4541" spans="1:24" x14ac:dyDescent="0.3">
      <c r="A4541">
        <v>4540</v>
      </c>
      <c r="B4541" t="s">
        <v>33</v>
      </c>
      <c r="C4541" t="str">
        <f>_xlfn.XLOOKUP(B4541,Lookup_table!B:B,Lookup_table!C:C)</f>
        <v>Data</v>
      </c>
      <c r="D4541" t="s">
        <v>22</v>
      </c>
      <c r="E4541" t="s">
        <v>40</v>
      </c>
      <c r="F4541" t="s">
        <v>29</v>
      </c>
      <c r="G4541" t="s">
        <v>30</v>
      </c>
      <c r="H4541" t="str">
        <f t="shared" si="280"/>
        <v>Onsite/Hybrid</v>
      </c>
      <c r="I4541" t="s">
        <v>35</v>
      </c>
      <c r="J4541" t="str">
        <f t="shared" si="281"/>
        <v>0-2 yrs</v>
      </c>
      <c r="K4541">
        <f t="shared" ca="1" si="283"/>
        <v>0</v>
      </c>
      <c r="L4541" t="s">
        <v>39</v>
      </c>
      <c r="M4541">
        <v>0</v>
      </c>
      <c r="N4541">
        <v>0</v>
      </c>
      <c r="O4541">
        <v>0</v>
      </c>
      <c r="P4541">
        <v>0</v>
      </c>
      <c r="Q4541">
        <v>0</v>
      </c>
      <c r="R4541">
        <f>SUM(M4541:N4541:O4541:P4541:Q4541)</f>
        <v>0</v>
      </c>
      <c r="S4541" s="1">
        <v>69418</v>
      </c>
      <c r="T4541" s="1" t="str">
        <f t="shared" si="282"/>
        <v>Low</v>
      </c>
      <c r="U4541">
        <v>6</v>
      </c>
      <c r="V4541">
        <v>2025</v>
      </c>
      <c r="W4541" t="s">
        <v>28</v>
      </c>
      <c r="X4541">
        <v>9</v>
      </c>
    </row>
    <row r="4542" spans="1:24" x14ac:dyDescent="0.3">
      <c r="A4542">
        <v>4541</v>
      </c>
      <c r="B4542" t="s">
        <v>50</v>
      </c>
      <c r="C4542" t="str">
        <f>_xlfn.XLOOKUP(B4542,Lookup_table!B:B,Lookup_table!C:C)</f>
        <v>AI</v>
      </c>
      <c r="D4542" t="s">
        <v>34</v>
      </c>
      <c r="E4542" t="s">
        <v>32</v>
      </c>
      <c r="F4542" t="s">
        <v>16</v>
      </c>
      <c r="G4542" t="s">
        <v>30</v>
      </c>
      <c r="H4542" t="str">
        <f t="shared" si="280"/>
        <v>Onsite/Hybrid</v>
      </c>
      <c r="I4542" t="s">
        <v>26</v>
      </c>
      <c r="J4542" t="str">
        <f t="shared" si="281"/>
        <v>3-6 yrs</v>
      </c>
      <c r="K4542">
        <f t="shared" ca="1" si="283"/>
        <v>3</v>
      </c>
      <c r="L4542" t="s">
        <v>39</v>
      </c>
      <c r="M4542">
        <v>1</v>
      </c>
      <c r="N4542">
        <v>0</v>
      </c>
      <c r="O4542">
        <v>0</v>
      </c>
      <c r="P4542">
        <v>0</v>
      </c>
      <c r="Q4542">
        <v>1</v>
      </c>
      <c r="R4542">
        <f>SUM(M4542:N4542:O4542:P4542:Q4542)</f>
        <v>2</v>
      </c>
      <c r="S4542" s="1">
        <v>120300</v>
      </c>
      <c r="T4542" s="1" t="str">
        <f t="shared" si="282"/>
        <v>High</v>
      </c>
      <c r="U4542">
        <v>5</v>
      </c>
      <c r="V4542">
        <v>2023</v>
      </c>
      <c r="W4542" t="s">
        <v>28</v>
      </c>
      <c r="X4542">
        <v>7</v>
      </c>
    </row>
    <row r="4543" spans="1:24" x14ac:dyDescent="0.3">
      <c r="A4543">
        <v>4542</v>
      </c>
      <c r="B4543" t="s">
        <v>50</v>
      </c>
      <c r="C4543" t="str">
        <f>_xlfn.XLOOKUP(B4543,Lookup_table!B:B,Lookup_table!C:C)</f>
        <v>AI</v>
      </c>
      <c r="D4543" t="s">
        <v>14</v>
      </c>
      <c r="E4543" t="s">
        <v>38</v>
      </c>
      <c r="F4543" t="s">
        <v>44</v>
      </c>
      <c r="G4543" t="s">
        <v>30</v>
      </c>
      <c r="H4543" t="str">
        <f t="shared" si="280"/>
        <v>Onsite/Hybrid</v>
      </c>
      <c r="I4543" t="s">
        <v>35</v>
      </c>
      <c r="J4543" t="str">
        <f t="shared" si="281"/>
        <v>0-2 yrs</v>
      </c>
      <c r="K4543">
        <f t="shared" ca="1" si="283"/>
        <v>0</v>
      </c>
      <c r="L4543" t="s">
        <v>27</v>
      </c>
      <c r="M4543">
        <v>0</v>
      </c>
      <c r="N4543">
        <v>0</v>
      </c>
      <c r="O4543">
        <v>1</v>
      </c>
      <c r="P4543">
        <v>1</v>
      </c>
      <c r="Q4543">
        <v>1</v>
      </c>
      <c r="R4543">
        <f>SUM(M4543:N4543:O4543:P4543:Q4543)</f>
        <v>3</v>
      </c>
      <c r="S4543" s="1">
        <v>125343</v>
      </c>
      <c r="T4543" s="1" t="str">
        <f t="shared" si="282"/>
        <v>High</v>
      </c>
      <c r="U4543">
        <v>1</v>
      </c>
      <c r="V4543">
        <v>2022</v>
      </c>
      <c r="W4543" t="s">
        <v>28</v>
      </c>
      <c r="X4543">
        <v>2</v>
      </c>
    </row>
    <row r="4544" spans="1:24" x14ac:dyDescent="0.3">
      <c r="A4544">
        <v>4543</v>
      </c>
      <c r="B4544" t="s">
        <v>31</v>
      </c>
      <c r="C4544" t="str">
        <f>_xlfn.XLOOKUP(B4544,Lookup_table!B:B,Lookup_table!C:C)</f>
        <v>Business</v>
      </c>
      <c r="D4544" t="s">
        <v>37</v>
      </c>
      <c r="E4544" t="s">
        <v>38</v>
      </c>
      <c r="F4544" t="s">
        <v>24</v>
      </c>
      <c r="G4544" t="s">
        <v>17</v>
      </c>
      <c r="H4544" t="str">
        <f t="shared" si="280"/>
        <v>Remote</v>
      </c>
      <c r="I4544" t="s">
        <v>18</v>
      </c>
      <c r="J4544" t="str">
        <f t="shared" si="281"/>
        <v>7+ yrs</v>
      </c>
      <c r="K4544">
        <f t="shared" ca="1" si="283"/>
        <v>13</v>
      </c>
      <c r="L4544" t="s">
        <v>19</v>
      </c>
      <c r="M4544">
        <v>1</v>
      </c>
      <c r="N4544">
        <v>1</v>
      </c>
      <c r="O4544">
        <v>0</v>
      </c>
      <c r="P4544">
        <v>0</v>
      </c>
      <c r="Q4544">
        <v>1</v>
      </c>
      <c r="R4544">
        <f>SUM(M4544:N4544:O4544:P4544:Q4544)</f>
        <v>3</v>
      </c>
      <c r="S4544" s="1">
        <v>113148</v>
      </c>
      <c r="T4544" s="1" t="str">
        <f t="shared" si="282"/>
        <v>Medium</v>
      </c>
      <c r="U4544">
        <v>6</v>
      </c>
      <c r="V4544">
        <v>2024</v>
      </c>
      <c r="W4544" t="s">
        <v>20</v>
      </c>
      <c r="X4544">
        <v>1</v>
      </c>
    </row>
    <row r="4545" spans="1:24" x14ac:dyDescent="0.3">
      <c r="A4545">
        <v>4544</v>
      </c>
      <c r="B4545" t="s">
        <v>50</v>
      </c>
      <c r="C4545" t="str">
        <f>_xlfn.XLOOKUP(B4545,Lookup_table!B:B,Lookup_table!C:C)</f>
        <v>AI</v>
      </c>
      <c r="D4545" t="s">
        <v>34</v>
      </c>
      <c r="E4545" t="s">
        <v>40</v>
      </c>
      <c r="F4545" t="s">
        <v>29</v>
      </c>
      <c r="G4545" t="s">
        <v>30</v>
      </c>
      <c r="H4545" t="str">
        <f t="shared" si="280"/>
        <v>Onsite/Hybrid</v>
      </c>
      <c r="I4545" t="s">
        <v>35</v>
      </c>
      <c r="J4545" t="str">
        <f t="shared" si="281"/>
        <v>0-2 yrs</v>
      </c>
      <c r="K4545">
        <f t="shared" ca="1" si="283"/>
        <v>0</v>
      </c>
      <c r="L4545" t="s">
        <v>19</v>
      </c>
      <c r="M4545">
        <v>1</v>
      </c>
      <c r="N4545">
        <v>1</v>
      </c>
      <c r="O4545">
        <v>1</v>
      </c>
      <c r="P4545">
        <v>1</v>
      </c>
      <c r="Q4545">
        <v>0</v>
      </c>
      <c r="R4545">
        <f>SUM(M4545:N4545:O4545:P4545:Q4545)</f>
        <v>4</v>
      </c>
      <c r="S4545" s="1">
        <v>116162</v>
      </c>
      <c r="T4545" s="1" t="str">
        <f t="shared" si="282"/>
        <v>Medium</v>
      </c>
      <c r="U4545">
        <v>8</v>
      </c>
      <c r="V4545">
        <v>2024</v>
      </c>
      <c r="W4545" t="s">
        <v>28</v>
      </c>
      <c r="X4545">
        <v>3</v>
      </c>
    </row>
    <row r="4546" spans="1:24" x14ac:dyDescent="0.3">
      <c r="A4546">
        <v>4545</v>
      </c>
      <c r="B4546" t="s">
        <v>33</v>
      </c>
      <c r="C4546" t="str">
        <f>_xlfn.XLOOKUP(B4546,Lookup_table!B:B,Lookup_table!C:C)</f>
        <v>Data</v>
      </c>
      <c r="D4546" t="s">
        <v>37</v>
      </c>
      <c r="E4546" t="s">
        <v>32</v>
      </c>
      <c r="F4546" t="s">
        <v>24</v>
      </c>
      <c r="G4546" t="s">
        <v>17</v>
      </c>
      <c r="H4546" t="str">
        <f t="shared" ref="H4546:H4609" si="284">IF(G4546="Remote","Remote","Onsite/Hybrid")</f>
        <v>Remote</v>
      </c>
      <c r="I4546" t="s">
        <v>35</v>
      </c>
      <c r="J4546" t="str">
        <f t="shared" ref="J4546:J4609" si="285">IF(I4546="Entry","0-2 yrs",IF(I4546="Mid","3-6 yrs","7+ yrs"))</f>
        <v>0-2 yrs</v>
      </c>
      <c r="K4546">
        <f t="shared" ca="1" si="283"/>
        <v>0</v>
      </c>
      <c r="L4546" t="s">
        <v>27</v>
      </c>
      <c r="M4546">
        <v>0</v>
      </c>
      <c r="N4546">
        <v>1</v>
      </c>
      <c r="O4546">
        <v>1</v>
      </c>
      <c r="P4546">
        <v>1</v>
      </c>
      <c r="Q4546">
        <v>0</v>
      </c>
      <c r="R4546">
        <f>SUM(M4546:N4546:O4546:P4546:Q4546)</f>
        <v>3</v>
      </c>
      <c r="S4546" s="1">
        <v>78871</v>
      </c>
      <c r="T4546" s="1" t="str">
        <f t="shared" ref="T4546:T4609" si="286">IF(S4546&lt;=70000,"Low",IF(S4546&lt;=120000,"Medium","High"))</f>
        <v>Medium</v>
      </c>
      <c r="U4546">
        <v>11</v>
      </c>
      <c r="V4546">
        <v>2025</v>
      </c>
      <c r="W4546" t="s">
        <v>28</v>
      </c>
      <c r="X4546">
        <v>8</v>
      </c>
    </row>
    <row r="4547" spans="1:24" x14ac:dyDescent="0.3">
      <c r="A4547">
        <v>4546</v>
      </c>
      <c r="B4547" t="s">
        <v>50</v>
      </c>
      <c r="C4547" t="str">
        <f>_xlfn.XLOOKUP(B4547,Lookup_table!B:B,Lookup_table!C:C)</f>
        <v>AI</v>
      </c>
      <c r="D4547" t="s">
        <v>37</v>
      </c>
      <c r="E4547" t="s">
        <v>32</v>
      </c>
      <c r="F4547" t="s">
        <v>29</v>
      </c>
      <c r="G4547" t="s">
        <v>30</v>
      </c>
      <c r="H4547" t="str">
        <f t="shared" si="284"/>
        <v>Onsite/Hybrid</v>
      </c>
      <c r="I4547" t="s">
        <v>26</v>
      </c>
      <c r="J4547" t="str">
        <f t="shared" si="285"/>
        <v>3-6 yrs</v>
      </c>
      <c r="K4547">
        <f t="shared" ref="K4547:K4610" ca="1" si="287">IF(J4547="0-2 yrs",RANDBETWEEN(0,2),IF(J4547="3-6 yrs", RANDBETWEEN(3,6),IF(J4547="7+ yrs", RANDBETWEEN(7,15)," ")))</f>
        <v>4</v>
      </c>
      <c r="L4547" t="s">
        <v>39</v>
      </c>
      <c r="M4547">
        <v>1</v>
      </c>
      <c r="N4547">
        <v>1</v>
      </c>
      <c r="O4547">
        <v>0</v>
      </c>
      <c r="P4547">
        <v>1</v>
      </c>
      <c r="Q4547">
        <v>1</v>
      </c>
      <c r="R4547">
        <f>SUM(M4547:N4547:O4547:P4547:Q4547)</f>
        <v>4</v>
      </c>
      <c r="S4547" s="1">
        <v>139429</v>
      </c>
      <c r="T4547" s="1" t="str">
        <f t="shared" si="286"/>
        <v>High</v>
      </c>
      <c r="U4547">
        <v>5</v>
      </c>
      <c r="V4547">
        <v>2026</v>
      </c>
      <c r="W4547" t="s">
        <v>28</v>
      </c>
      <c r="X4547">
        <v>8</v>
      </c>
    </row>
    <row r="4548" spans="1:24" x14ac:dyDescent="0.3">
      <c r="A4548">
        <v>4547</v>
      </c>
      <c r="B4548" t="s">
        <v>21</v>
      </c>
      <c r="C4548" t="str">
        <f>_xlfn.XLOOKUP(B4548,Lookup_table!B:B,Lookup_table!C:C)</f>
        <v>AI</v>
      </c>
      <c r="D4548" t="s">
        <v>34</v>
      </c>
      <c r="E4548" t="s">
        <v>40</v>
      </c>
      <c r="F4548" t="s">
        <v>24</v>
      </c>
      <c r="G4548" t="s">
        <v>30</v>
      </c>
      <c r="H4548" t="str">
        <f t="shared" si="284"/>
        <v>Onsite/Hybrid</v>
      </c>
      <c r="I4548" t="s">
        <v>35</v>
      </c>
      <c r="J4548" t="str">
        <f t="shared" si="285"/>
        <v>0-2 yrs</v>
      </c>
      <c r="K4548">
        <f t="shared" ca="1" si="287"/>
        <v>1</v>
      </c>
      <c r="L4548" t="s">
        <v>19</v>
      </c>
      <c r="M4548">
        <v>0</v>
      </c>
      <c r="N4548">
        <v>0</v>
      </c>
      <c r="O4548">
        <v>0</v>
      </c>
      <c r="P4548">
        <v>0</v>
      </c>
      <c r="Q4548">
        <v>1</v>
      </c>
      <c r="R4548">
        <f>SUM(M4548:N4548:O4548:P4548:Q4548)</f>
        <v>1</v>
      </c>
      <c r="S4548" s="1">
        <v>102208</v>
      </c>
      <c r="T4548" s="1" t="str">
        <f t="shared" si="286"/>
        <v>Medium</v>
      </c>
      <c r="U4548">
        <v>9</v>
      </c>
      <c r="V4548">
        <v>2020</v>
      </c>
      <c r="W4548" t="s">
        <v>20</v>
      </c>
      <c r="X4548">
        <v>6</v>
      </c>
    </row>
    <row r="4549" spans="1:24" x14ac:dyDescent="0.3">
      <c r="A4549">
        <v>4548</v>
      </c>
      <c r="B4549" t="s">
        <v>31</v>
      </c>
      <c r="C4549" t="str">
        <f>_xlfn.XLOOKUP(B4549,Lookup_table!B:B,Lookup_table!C:C)</f>
        <v>Business</v>
      </c>
      <c r="D4549" t="s">
        <v>22</v>
      </c>
      <c r="E4549" t="s">
        <v>15</v>
      </c>
      <c r="F4549" t="s">
        <v>43</v>
      </c>
      <c r="G4549" t="s">
        <v>30</v>
      </c>
      <c r="H4549" t="str">
        <f t="shared" si="284"/>
        <v>Onsite/Hybrid</v>
      </c>
      <c r="I4549" t="s">
        <v>18</v>
      </c>
      <c r="J4549" t="str">
        <f t="shared" si="285"/>
        <v>7+ yrs</v>
      </c>
      <c r="K4549">
        <f t="shared" ca="1" si="287"/>
        <v>13</v>
      </c>
      <c r="L4549" t="s">
        <v>39</v>
      </c>
      <c r="M4549">
        <v>0</v>
      </c>
      <c r="N4549">
        <v>0</v>
      </c>
      <c r="O4549">
        <v>1</v>
      </c>
      <c r="P4549">
        <v>1</v>
      </c>
      <c r="Q4549">
        <v>0</v>
      </c>
      <c r="R4549">
        <f>SUM(M4549:N4549:O4549:P4549:Q4549)</f>
        <v>2</v>
      </c>
      <c r="S4549" s="1">
        <v>153314</v>
      </c>
      <c r="T4549" s="1" t="str">
        <f t="shared" si="286"/>
        <v>High</v>
      </c>
      <c r="U4549">
        <v>8</v>
      </c>
      <c r="V4549">
        <v>2022</v>
      </c>
      <c r="W4549" t="s">
        <v>28</v>
      </c>
      <c r="X4549">
        <v>8</v>
      </c>
    </row>
    <row r="4550" spans="1:24" x14ac:dyDescent="0.3">
      <c r="A4550">
        <v>4549</v>
      </c>
      <c r="B4550" t="s">
        <v>36</v>
      </c>
      <c r="C4550" t="str">
        <f>_xlfn.XLOOKUP(B4550,Lookup_table!B:B,Lookup_table!C:C)</f>
        <v>Data</v>
      </c>
      <c r="D4550" t="s">
        <v>22</v>
      </c>
      <c r="E4550" t="s">
        <v>32</v>
      </c>
      <c r="F4550" t="s">
        <v>43</v>
      </c>
      <c r="G4550" t="s">
        <v>30</v>
      </c>
      <c r="H4550" t="str">
        <f t="shared" si="284"/>
        <v>Onsite/Hybrid</v>
      </c>
      <c r="I4550" t="s">
        <v>35</v>
      </c>
      <c r="J4550" t="str">
        <f t="shared" si="285"/>
        <v>0-2 yrs</v>
      </c>
      <c r="K4550">
        <f t="shared" ca="1" si="287"/>
        <v>2</v>
      </c>
      <c r="L4550" t="s">
        <v>27</v>
      </c>
      <c r="M4550">
        <v>1</v>
      </c>
      <c r="N4550">
        <v>0</v>
      </c>
      <c r="O4550">
        <v>1</v>
      </c>
      <c r="P4550">
        <v>1</v>
      </c>
      <c r="Q4550">
        <v>0</v>
      </c>
      <c r="R4550">
        <f>SUM(M4550:N4550:O4550:P4550:Q4550)</f>
        <v>3</v>
      </c>
      <c r="S4550" s="1">
        <v>99577</v>
      </c>
      <c r="T4550" s="1" t="str">
        <f t="shared" si="286"/>
        <v>Medium</v>
      </c>
      <c r="U4550">
        <v>9</v>
      </c>
      <c r="V4550">
        <v>2026</v>
      </c>
      <c r="W4550" t="s">
        <v>28</v>
      </c>
      <c r="X4550">
        <v>5</v>
      </c>
    </row>
    <row r="4551" spans="1:24" x14ac:dyDescent="0.3">
      <c r="A4551">
        <v>4550</v>
      </c>
      <c r="B4551" t="s">
        <v>36</v>
      </c>
      <c r="C4551" t="str">
        <f>_xlfn.XLOOKUP(B4551,Lookup_table!B:B,Lookup_table!C:C)</f>
        <v>Data</v>
      </c>
      <c r="D4551" t="s">
        <v>37</v>
      </c>
      <c r="E4551" t="s">
        <v>42</v>
      </c>
      <c r="F4551" t="s">
        <v>51</v>
      </c>
      <c r="G4551" t="s">
        <v>30</v>
      </c>
      <c r="H4551" t="str">
        <f t="shared" si="284"/>
        <v>Onsite/Hybrid</v>
      </c>
      <c r="I4551" t="s">
        <v>18</v>
      </c>
      <c r="J4551" t="str">
        <f t="shared" si="285"/>
        <v>7+ yrs</v>
      </c>
      <c r="K4551">
        <f t="shared" ca="1" si="287"/>
        <v>11</v>
      </c>
      <c r="L4551" t="s">
        <v>39</v>
      </c>
      <c r="M4551">
        <v>0</v>
      </c>
      <c r="N4551">
        <v>0</v>
      </c>
      <c r="O4551">
        <v>1</v>
      </c>
      <c r="P4551">
        <v>0</v>
      </c>
      <c r="Q4551">
        <v>1</v>
      </c>
      <c r="R4551">
        <f>SUM(M4551:N4551:O4551:P4551:Q4551)</f>
        <v>2</v>
      </c>
      <c r="S4551" s="1">
        <v>121591</v>
      </c>
      <c r="T4551" s="1" t="str">
        <f t="shared" si="286"/>
        <v>High</v>
      </c>
      <c r="U4551">
        <v>9</v>
      </c>
      <c r="V4551">
        <v>2025</v>
      </c>
      <c r="W4551" t="s">
        <v>28</v>
      </c>
      <c r="X4551">
        <v>9</v>
      </c>
    </row>
    <row r="4552" spans="1:24" x14ac:dyDescent="0.3">
      <c r="A4552">
        <v>4551</v>
      </c>
      <c r="B4552" t="s">
        <v>31</v>
      </c>
      <c r="C4552" t="str">
        <f>_xlfn.XLOOKUP(B4552,Lookup_table!B:B,Lookup_table!C:C)</f>
        <v>Business</v>
      </c>
      <c r="D4552" t="s">
        <v>14</v>
      </c>
      <c r="E4552" t="s">
        <v>23</v>
      </c>
      <c r="F4552" t="s">
        <v>52</v>
      </c>
      <c r="G4552" t="s">
        <v>25</v>
      </c>
      <c r="H4552" t="str">
        <f t="shared" si="284"/>
        <v>Onsite/Hybrid</v>
      </c>
      <c r="I4552" t="s">
        <v>26</v>
      </c>
      <c r="J4552" t="str">
        <f t="shared" si="285"/>
        <v>3-6 yrs</v>
      </c>
      <c r="K4552">
        <f t="shared" ca="1" si="287"/>
        <v>6</v>
      </c>
      <c r="L4552" t="s">
        <v>19</v>
      </c>
      <c r="M4552">
        <v>1</v>
      </c>
      <c r="N4552">
        <v>1</v>
      </c>
      <c r="O4552">
        <v>1</v>
      </c>
      <c r="P4552">
        <v>1</v>
      </c>
      <c r="Q4552">
        <v>1</v>
      </c>
      <c r="R4552">
        <f>SUM(M4552:N4552:O4552:P4552:Q4552)</f>
        <v>5</v>
      </c>
      <c r="S4552" s="1">
        <v>110165</v>
      </c>
      <c r="T4552" s="1" t="str">
        <f t="shared" si="286"/>
        <v>Medium</v>
      </c>
      <c r="U4552">
        <v>8</v>
      </c>
      <c r="V4552">
        <v>2026</v>
      </c>
      <c r="W4552" t="s">
        <v>28</v>
      </c>
      <c r="X4552">
        <v>7</v>
      </c>
    </row>
    <row r="4553" spans="1:24" x14ac:dyDescent="0.3">
      <c r="A4553">
        <v>4552</v>
      </c>
      <c r="B4553" t="s">
        <v>21</v>
      </c>
      <c r="C4553" t="str">
        <f>_xlfn.XLOOKUP(B4553,Lookup_table!B:B,Lookup_table!C:C)</f>
        <v>AI</v>
      </c>
      <c r="D4553" t="s">
        <v>34</v>
      </c>
      <c r="E4553" t="s">
        <v>23</v>
      </c>
      <c r="F4553" t="s">
        <v>24</v>
      </c>
      <c r="G4553" t="s">
        <v>30</v>
      </c>
      <c r="H4553" t="str">
        <f t="shared" si="284"/>
        <v>Onsite/Hybrid</v>
      </c>
      <c r="I4553" t="s">
        <v>18</v>
      </c>
      <c r="J4553" t="str">
        <f t="shared" si="285"/>
        <v>7+ yrs</v>
      </c>
      <c r="K4553">
        <f t="shared" ca="1" si="287"/>
        <v>14</v>
      </c>
      <c r="L4553" t="s">
        <v>19</v>
      </c>
      <c r="M4553">
        <v>1</v>
      </c>
      <c r="N4553">
        <v>0</v>
      </c>
      <c r="O4553">
        <v>1</v>
      </c>
      <c r="P4553">
        <v>1</v>
      </c>
      <c r="Q4553">
        <v>0</v>
      </c>
      <c r="R4553">
        <f>SUM(M4553:N4553:O4553:P4553:Q4553)</f>
        <v>3</v>
      </c>
      <c r="S4553" s="1">
        <v>174734</v>
      </c>
      <c r="T4553" s="1" t="str">
        <f t="shared" si="286"/>
        <v>High</v>
      </c>
      <c r="U4553">
        <v>6</v>
      </c>
      <c r="V4553">
        <v>2023</v>
      </c>
      <c r="W4553" t="s">
        <v>28</v>
      </c>
      <c r="X4553">
        <v>2</v>
      </c>
    </row>
    <row r="4554" spans="1:24" x14ac:dyDescent="0.3">
      <c r="A4554">
        <v>4553</v>
      </c>
      <c r="B4554" t="s">
        <v>33</v>
      </c>
      <c r="C4554" t="str">
        <f>_xlfn.XLOOKUP(B4554,Lookup_table!B:B,Lookup_table!C:C)</f>
        <v>Data</v>
      </c>
      <c r="D4554" t="s">
        <v>14</v>
      </c>
      <c r="E4554" t="s">
        <v>32</v>
      </c>
      <c r="F4554" t="s">
        <v>24</v>
      </c>
      <c r="G4554" t="s">
        <v>30</v>
      </c>
      <c r="H4554" t="str">
        <f t="shared" si="284"/>
        <v>Onsite/Hybrid</v>
      </c>
      <c r="I4554" t="s">
        <v>26</v>
      </c>
      <c r="J4554" t="str">
        <f t="shared" si="285"/>
        <v>3-6 yrs</v>
      </c>
      <c r="K4554">
        <f t="shared" ca="1" si="287"/>
        <v>3</v>
      </c>
      <c r="L4554" t="s">
        <v>19</v>
      </c>
      <c r="M4554">
        <v>0</v>
      </c>
      <c r="N4554">
        <v>1</v>
      </c>
      <c r="O4554">
        <v>1</v>
      </c>
      <c r="P4554">
        <v>1</v>
      </c>
      <c r="Q4554">
        <v>0</v>
      </c>
      <c r="R4554">
        <f>SUM(M4554:N4554:O4554:P4554:Q4554)</f>
        <v>3</v>
      </c>
      <c r="S4554" s="1">
        <v>108870</v>
      </c>
      <c r="T4554" s="1" t="str">
        <f t="shared" si="286"/>
        <v>Medium</v>
      </c>
      <c r="U4554">
        <v>10</v>
      </c>
      <c r="V4554">
        <v>2025</v>
      </c>
      <c r="W4554" t="s">
        <v>28</v>
      </c>
      <c r="X4554">
        <v>6</v>
      </c>
    </row>
    <row r="4555" spans="1:24" x14ac:dyDescent="0.3">
      <c r="A4555">
        <v>4554</v>
      </c>
      <c r="B4555" t="s">
        <v>41</v>
      </c>
      <c r="C4555" t="str">
        <f>_xlfn.XLOOKUP(B4555,Lookup_table!B:B,Lookup_table!C:C)</f>
        <v>Data</v>
      </c>
      <c r="D4555" t="s">
        <v>14</v>
      </c>
      <c r="E4555" t="s">
        <v>38</v>
      </c>
      <c r="F4555" t="s">
        <v>16</v>
      </c>
      <c r="G4555" t="s">
        <v>30</v>
      </c>
      <c r="H4555" t="str">
        <f t="shared" si="284"/>
        <v>Onsite/Hybrid</v>
      </c>
      <c r="I4555" t="s">
        <v>18</v>
      </c>
      <c r="J4555" t="str">
        <f t="shared" si="285"/>
        <v>7+ yrs</v>
      </c>
      <c r="K4555">
        <f t="shared" ca="1" si="287"/>
        <v>12</v>
      </c>
      <c r="L4555" t="s">
        <v>27</v>
      </c>
      <c r="M4555">
        <v>0</v>
      </c>
      <c r="N4555">
        <v>1</v>
      </c>
      <c r="O4555">
        <v>1</v>
      </c>
      <c r="P4555">
        <v>0</v>
      </c>
      <c r="Q4555">
        <v>0</v>
      </c>
      <c r="R4555">
        <f>SUM(M4555:N4555:O4555:P4555:Q4555)</f>
        <v>2</v>
      </c>
      <c r="S4555" s="1">
        <v>114644</v>
      </c>
      <c r="T4555" s="1" t="str">
        <f t="shared" si="286"/>
        <v>Medium</v>
      </c>
      <c r="U4555">
        <v>7</v>
      </c>
      <c r="V4555">
        <v>2024</v>
      </c>
      <c r="W4555" t="s">
        <v>20</v>
      </c>
      <c r="X4555">
        <v>2</v>
      </c>
    </row>
    <row r="4556" spans="1:24" x14ac:dyDescent="0.3">
      <c r="A4556">
        <v>4555</v>
      </c>
      <c r="B4556" t="s">
        <v>36</v>
      </c>
      <c r="C4556" t="str">
        <f>_xlfn.XLOOKUP(B4556,Lookup_table!B:B,Lookup_table!C:C)</f>
        <v>Data</v>
      </c>
      <c r="D4556" t="s">
        <v>14</v>
      </c>
      <c r="E4556" t="s">
        <v>23</v>
      </c>
      <c r="F4556" t="s">
        <v>24</v>
      </c>
      <c r="G4556" t="s">
        <v>30</v>
      </c>
      <c r="H4556" t="str">
        <f t="shared" si="284"/>
        <v>Onsite/Hybrid</v>
      </c>
      <c r="I4556" t="s">
        <v>18</v>
      </c>
      <c r="J4556" t="str">
        <f t="shared" si="285"/>
        <v>7+ yrs</v>
      </c>
      <c r="K4556">
        <f t="shared" ca="1" si="287"/>
        <v>14</v>
      </c>
      <c r="L4556" t="s">
        <v>19</v>
      </c>
      <c r="M4556">
        <v>1</v>
      </c>
      <c r="N4556">
        <v>1</v>
      </c>
      <c r="O4556">
        <v>0</v>
      </c>
      <c r="P4556">
        <v>0</v>
      </c>
      <c r="Q4556">
        <v>0</v>
      </c>
      <c r="R4556">
        <f>SUM(M4556:N4556:O4556:P4556:Q4556)</f>
        <v>2</v>
      </c>
      <c r="S4556" s="1">
        <v>99008</v>
      </c>
      <c r="T4556" s="1" t="str">
        <f t="shared" si="286"/>
        <v>Medium</v>
      </c>
      <c r="U4556">
        <v>9</v>
      </c>
      <c r="V4556">
        <v>2026</v>
      </c>
      <c r="W4556" t="s">
        <v>28</v>
      </c>
      <c r="X4556">
        <v>7</v>
      </c>
    </row>
    <row r="4557" spans="1:24" x14ac:dyDescent="0.3">
      <c r="A4557">
        <v>4556</v>
      </c>
      <c r="B4557" t="s">
        <v>33</v>
      </c>
      <c r="C4557" t="str">
        <f>_xlfn.XLOOKUP(B4557,Lookup_table!B:B,Lookup_table!C:C)</f>
        <v>Data</v>
      </c>
      <c r="D4557" t="s">
        <v>37</v>
      </c>
      <c r="E4557" t="s">
        <v>23</v>
      </c>
      <c r="F4557" t="s">
        <v>43</v>
      </c>
      <c r="G4557" t="s">
        <v>25</v>
      </c>
      <c r="H4557" t="str">
        <f t="shared" si="284"/>
        <v>Onsite/Hybrid</v>
      </c>
      <c r="I4557" t="s">
        <v>26</v>
      </c>
      <c r="J4557" t="str">
        <f t="shared" si="285"/>
        <v>3-6 yrs</v>
      </c>
      <c r="K4557">
        <f t="shared" ca="1" si="287"/>
        <v>5</v>
      </c>
      <c r="L4557" t="s">
        <v>19</v>
      </c>
      <c r="M4557">
        <v>1</v>
      </c>
      <c r="N4557">
        <v>1</v>
      </c>
      <c r="O4557">
        <v>0</v>
      </c>
      <c r="P4557">
        <v>0</v>
      </c>
      <c r="Q4557">
        <v>0</v>
      </c>
      <c r="R4557">
        <f>SUM(M4557:N4557:O4557:P4557:Q4557)</f>
        <v>2</v>
      </c>
      <c r="S4557" s="1">
        <v>70950</v>
      </c>
      <c r="T4557" s="1" t="str">
        <f t="shared" si="286"/>
        <v>Medium</v>
      </c>
      <c r="U4557">
        <v>12</v>
      </c>
      <c r="V4557">
        <v>2021</v>
      </c>
      <c r="W4557" t="s">
        <v>34</v>
      </c>
      <c r="X4557">
        <v>1</v>
      </c>
    </row>
    <row r="4558" spans="1:24" x14ac:dyDescent="0.3">
      <c r="A4558">
        <v>4557</v>
      </c>
      <c r="B4558" t="s">
        <v>36</v>
      </c>
      <c r="C4558" t="str">
        <f>_xlfn.XLOOKUP(B4558,Lookup_table!B:B,Lookup_table!C:C)</f>
        <v>Data</v>
      </c>
      <c r="D4558" t="s">
        <v>22</v>
      </c>
      <c r="E4558" t="s">
        <v>38</v>
      </c>
      <c r="F4558" t="s">
        <v>51</v>
      </c>
      <c r="G4558" t="s">
        <v>30</v>
      </c>
      <c r="H4558" t="str">
        <f t="shared" si="284"/>
        <v>Onsite/Hybrid</v>
      </c>
      <c r="I4558" t="s">
        <v>26</v>
      </c>
      <c r="J4558" t="str">
        <f t="shared" si="285"/>
        <v>3-6 yrs</v>
      </c>
      <c r="K4558">
        <f t="shared" ca="1" si="287"/>
        <v>3</v>
      </c>
      <c r="L4558" t="s">
        <v>39</v>
      </c>
      <c r="M4558">
        <v>1</v>
      </c>
      <c r="N4558">
        <v>1</v>
      </c>
      <c r="O4558">
        <v>1</v>
      </c>
      <c r="P4558">
        <v>0</v>
      </c>
      <c r="Q4558">
        <v>0</v>
      </c>
      <c r="R4558">
        <f>SUM(M4558:N4558:O4558:P4558:Q4558)</f>
        <v>3</v>
      </c>
      <c r="S4558" s="1">
        <v>106055</v>
      </c>
      <c r="T4558" s="1" t="str">
        <f t="shared" si="286"/>
        <v>Medium</v>
      </c>
      <c r="U4558">
        <v>9</v>
      </c>
      <c r="V4558">
        <v>2022</v>
      </c>
      <c r="W4558" t="s">
        <v>20</v>
      </c>
      <c r="X4558">
        <v>4</v>
      </c>
    </row>
    <row r="4559" spans="1:24" x14ac:dyDescent="0.3">
      <c r="A4559">
        <v>4558</v>
      </c>
      <c r="B4559" t="s">
        <v>41</v>
      </c>
      <c r="C4559" t="str">
        <f>_xlfn.XLOOKUP(B4559,Lookup_table!B:B,Lookup_table!C:C)</f>
        <v>Data</v>
      </c>
      <c r="D4559" t="s">
        <v>37</v>
      </c>
      <c r="E4559" t="s">
        <v>32</v>
      </c>
      <c r="F4559" t="s">
        <v>16</v>
      </c>
      <c r="G4559" t="s">
        <v>17</v>
      </c>
      <c r="H4559" t="str">
        <f t="shared" si="284"/>
        <v>Remote</v>
      </c>
      <c r="I4559" t="s">
        <v>26</v>
      </c>
      <c r="J4559" t="str">
        <f t="shared" si="285"/>
        <v>3-6 yrs</v>
      </c>
      <c r="K4559">
        <f t="shared" ca="1" si="287"/>
        <v>6</v>
      </c>
      <c r="L4559" t="s">
        <v>39</v>
      </c>
      <c r="M4559">
        <v>1</v>
      </c>
      <c r="N4559">
        <v>1</v>
      </c>
      <c r="O4559">
        <v>1</v>
      </c>
      <c r="P4559">
        <v>1</v>
      </c>
      <c r="Q4559">
        <v>0</v>
      </c>
      <c r="R4559">
        <f>SUM(M4559:N4559:O4559:P4559:Q4559)</f>
        <v>4</v>
      </c>
      <c r="S4559" s="1">
        <v>106703</v>
      </c>
      <c r="T4559" s="1" t="str">
        <f t="shared" si="286"/>
        <v>Medium</v>
      </c>
      <c r="U4559">
        <v>1</v>
      </c>
      <c r="V4559">
        <v>2024</v>
      </c>
      <c r="W4559" t="s">
        <v>28</v>
      </c>
      <c r="X4559">
        <v>2</v>
      </c>
    </row>
    <row r="4560" spans="1:24" x14ac:dyDescent="0.3">
      <c r="A4560">
        <v>4559</v>
      </c>
      <c r="B4560" t="s">
        <v>31</v>
      </c>
      <c r="C4560" t="str">
        <f>_xlfn.XLOOKUP(B4560,Lookup_table!B:B,Lookup_table!C:C)</f>
        <v>Business</v>
      </c>
      <c r="D4560" t="s">
        <v>37</v>
      </c>
      <c r="E4560" t="s">
        <v>15</v>
      </c>
      <c r="F4560" t="s">
        <v>52</v>
      </c>
      <c r="G4560" t="s">
        <v>25</v>
      </c>
      <c r="H4560" t="str">
        <f t="shared" si="284"/>
        <v>Onsite/Hybrid</v>
      </c>
      <c r="I4560" t="s">
        <v>26</v>
      </c>
      <c r="J4560" t="str">
        <f t="shared" si="285"/>
        <v>3-6 yrs</v>
      </c>
      <c r="K4560">
        <f t="shared" ca="1" si="287"/>
        <v>4</v>
      </c>
      <c r="L4560" t="s">
        <v>27</v>
      </c>
      <c r="M4560">
        <v>0</v>
      </c>
      <c r="N4560">
        <v>0</v>
      </c>
      <c r="O4560">
        <v>0</v>
      </c>
      <c r="P4560">
        <v>0</v>
      </c>
      <c r="Q4560">
        <v>1</v>
      </c>
      <c r="R4560">
        <f>SUM(M4560:N4560:O4560:P4560:Q4560)</f>
        <v>1</v>
      </c>
      <c r="S4560" s="1">
        <v>82481</v>
      </c>
      <c r="T4560" s="1" t="str">
        <f t="shared" si="286"/>
        <v>Medium</v>
      </c>
      <c r="U4560">
        <v>9</v>
      </c>
      <c r="V4560">
        <v>2022</v>
      </c>
      <c r="W4560" t="s">
        <v>34</v>
      </c>
      <c r="X4560">
        <v>1</v>
      </c>
    </row>
    <row r="4561" spans="1:24" x14ac:dyDescent="0.3">
      <c r="A4561">
        <v>4560</v>
      </c>
      <c r="B4561" t="s">
        <v>33</v>
      </c>
      <c r="C4561" t="str">
        <f>_xlfn.XLOOKUP(B4561,Lookup_table!B:B,Lookup_table!C:C)</f>
        <v>Data</v>
      </c>
      <c r="D4561" t="s">
        <v>22</v>
      </c>
      <c r="E4561" t="s">
        <v>40</v>
      </c>
      <c r="F4561" t="s">
        <v>24</v>
      </c>
      <c r="G4561" t="s">
        <v>25</v>
      </c>
      <c r="H4561" t="str">
        <f t="shared" si="284"/>
        <v>Onsite/Hybrid</v>
      </c>
      <c r="I4561" t="s">
        <v>35</v>
      </c>
      <c r="J4561" t="str">
        <f t="shared" si="285"/>
        <v>0-2 yrs</v>
      </c>
      <c r="K4561">
        <f t="shared" ca="1" si="287"/>
        <v>0</v>
      </c>
      <c r="L4561" t="s">
        <v>39</v>
      </c>
      <c r="M4561">
        <v>0</v>
      </c>
      <c r="N4561">
        <v>1</v>
      </c>
      <c r="O4561">
        <v>1</v>
      </c>
      <c r="P4561">
        <v>1</v>
      </c>
      <c r="Q4561">
        <v>0</v>
      </c>
      <c r="R4561">
        <f>SUM(M4561:N4561:O4561:P4561:Q4561)</f>
        <v>3</v>
      </c>
      <c r="S4561" s="1">
        <v>95104</v>
      </c>
      <c r="T4561" s="1" t="str">
        <f t="shared" si="286"/>
        <v>Medium</v>
      </c>
      <c r="U4561">
        <v>9</v>
      </c>
      <c r="V4561">
        <v>2023</v>
      </c>
      <c r="W4561" t="s">
        <v>28</v>
      </c>
      <c r="X4561">
        <v>7</v>
      </c>
    </row>
    <row r="4562" spans="1:24" x14ac:dyDescent="0.3">
      <c r="A4562">
        <v>4561</v>
      </c>
      <c r="B4562" t="s">
        <v>33</v>
      </c>
      <c r="C4562" t="str">
        <f>_xlfn.XLOOKUP(B4562,Lookup_table!B:B,Lookup_table!C:C)</f>
        <v>Data</v>
      </c>
      <c r="D4562" t="s">
        <v>37</v>
      </c>
      <c r="E4562" t="s">
        <v>15</v>
      </c>
      <c r="F4562" t="s">
        <v>43</v>
      </c>
      <c r="G4562" t="s">
        <v>25</v>
      </c>
      <c r="H4562" t="str">
        <f t="shared" si="284"/>
        <v>Onsite/Hybrid</v>
      </c>
      <c r="I4562" t="s">
        <v>18</v>
      </c>
      <c r="J4562" t="str">
        <f t="shared" si="285"/>
        <v>7+ yrs</v>
      </c>
      <c r="K4562">
        <f t="shared" ca="1" si="287"/>
        <v>14</v>
      </c>
      <c r="L4562" t="s">
        <v>27</v>
      </c>
      <c r="M4562">
        <v>0</v>
      </c>
      <c r="N4562">
        <v>1</v>
      </c>
      <c r="O4562">
        <v>0</v>
      </c>
      <c r="P4562">
        <v>0</v>
      </c>
      <c r="Q4562">
        <v>1</v>
      </c>
      <c r="R4562">
        <f>SUM(M4562:N4562:O4562:P4562:Q4562)</f>
        <v>2</v>
      </c>
      <c r="S4562" s="1">
        <v>113881</v>
      </c>
      <c r="T4562" s="1" t="str">
        <f t="shared" si="286"/>
        <v>Medium</v>
      </c>
      <c r="U4562">
        <v>12</v>
      </c>
      <c r="V4562">
        <v>2021</v>
      </c>
      <c r="W4562" t="s">
        <v>28</v>
      </c>
      <c r="X4562">
        <v>9</v>
      </c>
    </row>
    <row r="4563" spans="1:24" x14ac:dyDescent="0.3">
      <c r="A4563">
        <v>4562</v>
      </c>
      <c r="B4563" t="s">
        <v>36</v>
      </c>
      <c r="C4563" t="str">
        <f>_xlfn.XLOOKUP(B4563,Lookup_table!B:B,Lookup_table!C:C)</f>
        <v>Data</v>
      </c>
      <c r="D4563" t="s">
        <v>34</v>
      </c>
      <c r="E4563" t="s">
        <v>42</v>
      </c>
      <c r="F4563" t="s">
        <v>51</v>
      </c>
      <c r="G4563" t="s">
        <v>30</v>
      </c>
      <c r="H4563" t="str">
        <f t="shared" si="284"/>
        <v>Onsite/Hybrid</v>
      </c>
      <c r="I4563" t="s">
        <v>18</v>
      </c>
      <c r="J4563" t="str">
        <f t="shared" si="285"/>
        <v>7+ yrs</v>
      </c>
      <c r="K4563">
        <f t="shared" ca="1" si="287"/>
        <v>8</v>
      </c>
      <c r="L4563" t="s">
        <v>19</v>
      </c>
      <c r="M4563">
        <v>0</v>
      </c>
      <c r="N4563">
        <v>1</v>
      </c>
      <c r="O4563">
        <v>1</v>
      </c>
      <c r="P4563">
        <v>0</v>
      </c>
      <c r="Q4563">
        <v>0</v>
      </c>
      <c r="R4563">
        <f>SUM(M4563:N4563:O4563:P4563:Q4563)</f>
        <v>2</v>
      </c>
      <c r="S4563" s="1">
        <v>118025</v>
      </c>
      <c r="T4563" s="1" t="str">
        <f t="shared" si="286"/>
        <v>Medium</v>
      </c>
      <c r="U4563">
        <v>9</v>
      </c>
      <c r="V4563">
        <v>2023</v>
      </c>
      <c r="W4563" t="s">
        <v>34</v>
      </c>
      <c r="X4563">
        <v>5</v>
      </c>
    </row>
    <row r="4564" spans="1:24" x14ac:dyDescent="0.3">
      <c r="A4564">
        <v>4563</v>
      </c>
      <c r="B4564" t="s">
        <v>31</v>
      </c>
      <c r="C4564" t="str">
        <f>_xlfn.XLOOKUP(B4564,Lookup_table!B:B,Lookup_table!C:C)</f>
        <v>Business</v>
      </c>
      <c r="D4564" t="s">
        <v>22</v>
      </c>
      <c r="E4564" t="s">
        <v>40</v>
      </c>
      <c r="F4564" t="s">
        <v>44</v>
      </c>
      <c r="G4564" t="s">
        <v>17</v>
      </c>
      <c r="H4564" t="str">
        <f t="shared" si="284"/>
        <v>Remote</v>
      </c>
      <c r="I4564" t="s">
        <v>18</v>
      </c>
      <c r="J4564" t="str">
        <f t="shared" si="285"/>
        <v>7+ yrs</v>
      </c>
      <c r="K4564">
        <f t="shared" ca="1" si="287"/>
        <v>7</v>
      </c>
      <c r="L4564" t="s">
        <v>39</v>
      </c>
      <c r="M4564">
        <v>1</v>
      </c>
      <c r="N4564">
        <v>1</v>
      </c>
      <c r="O4564">
        <v>1</v>
      </c>
      <c r="P4564">
        <v>1</v>
      </c>
      <c r="Q4564">
        <v>1</v>
      </c>
      <c r="R4564">
        <f>SUM(M4564:N4564:O4564:P4564:Q4564)</f>
        <v>5</v>
      </c>
      <c r="S4564" s="1">
        <v>163742</v>
      </c>
      <c r="T4564" s="1" t="str">
        <f t="shared" si="286"/>
        <v>High</v>
      </c>
      <c r="U4564">
        <v>9</v>
      </c>
      <c r="V4564">
        <v>2026</v>
      </c>
      <c r="W4564" t="s">
        <v>28</v>
      </c>
      <c r="X4564">
        <v>4</v>
      </c>
    </row>
    <row r="4565" spans="1:24" x14ac:dyDescent="0.3">
      <c r="A4565">
        <v>4564</v>
      </c>
      <c r="B4565" t="s">
        <v>41</v>
      </c>
      <c r="C4565" t="str">
        <f>_xlfn.XLOOKUP(B4565,Lookup_table!B:B,Lookup_table!C:C)</f>
        <v>Data</v>
      </c>
      <c r="D4565" t="s">
        <v>37</v>
      </c>
      <c r="E4565" t="s">
        <v>32</v>
      </c>
      <c r="F4565" t="s">
        <v>29</v>
      </c>
      <c r="G4565" t="s">
        <v>17</v>
      </c>
      <c r="H4565" t="str">
        <f t="shared" si="284"/>
        <v>Remote</v>
      </c>
      <c r="I4565" t="s">
        <v>26</v>
      </c>
      <c r="J4565" t="str">
        <f t="shared" si="285"/>
        <v>3-6 yrs</v>
      </c>
      <c r="K4565">
        <f t="shared" ca="1" si="287"/>
        <v>3</v>
      </c>
      <c r="L4565" t="s">
        <v>27</v>
      </c>
      <c r="M4565">
        <v>0</v>
      </c>
      <c r="N4565">
        <v>1</v>
      </c>
      <c r="O4565">
        <v>0</v>
      </c>
      <c r="P4565">
        <v>1</v>
      </c>
      <c r="Q4565">
        <v>1</v>
      </c>
      <c r="R4565">
        <f>SUM(M4565:N4565:O4565:P4565:Q4565)</f>
        <v>3</v>
      </c>
      <c r="S4565" s="1">
        <v>104931</v>
      </c>
      <c r="T4565" s="1" t="str">
        <f t="shared" si="286"/>
        <v>Medium</v>
      </c>
      <c r="U4565">
        <v>7</v>
      </c>
      <c r="V4565">
        <v>2026</v>
      </c>
      <c r="W4565" t="s">
        <v>34</v>
      </c>
      <c r="X4565">
        <v>2</v>
      </c>
    </row>
    <row r="4566" spans="1:24" x14ac:dyDescent="0.3">
      <c r="A4566">
        <v>4565</v>
      </c>
      <c r="B4566" t="s">
        <v>41</v>
      </c>
      <c r="C4566" t="str">
        <f>_xlfn.XLOOKUP(B4566,Lookup_table!B:B,Lookup_table!C:C)</f>
        <v>Data</v>
      </c>
      <c r="D4566" t="s">
        <v>37</v>
      </c>
      <c r="E4566" t="s">
        <v>40</v>
      </c>
      <c r="F4566" t="s">
        <v>51</v>
      </c>
      <c r="G4566" t="s">
        <v>30</v>
      </c>
      <c r="H4566" t="str">
        <f t="shared" si="284"/>
        <v>Onsite/Hybrid</v>
      </c>
      <c r="I4566" t="s">
        <v>35</v>
      </c>
      <c r="J4566" t="str">
        <f t="shared" si="285"/>
        <v>0-2 yrs</v>
      </c>
      <c r="K4566">
        <f t="shared" ca="1" si="287"/>
        <v>1</v>
      </c>
      <c r="L4566" t="s">
        <v>39</v>
      </c>
      <c r="M4566">
        <v>0</v>
      </c>
      <c r="N4566">
        <v>0</v>
      </c>
      <c r="O4566">
        <v>1</v>
      </c>
      <c r="P4566">
        <v>1</v>
      </c>
      <c r="Q4566">
        <v>0</v>
      </c>
      <c r="R4566">
        <f>SUM(M4566:N4566:O4566:P4566:Q4566)</f>
        <v>2</v>
      </c>
      <c r="S4566" s="1">
        <v>78608</v>
      </c>
      <c r="T4566" s="1" t="str">
        <f t="shared" si="286"/>
        <v>Medium</v>
      </c>
      <c r="U4566">
        <v>1</v>
      </c>
      <c r="V4566">
        <v>2024</v>
      </c>
      <c r="W4566" t="s">
        <v>28</v>
      </c>
      <c r="X4566">
        <v>4</v>
      </c>
    </row>
    <row r="4567" spans="1:24" x14ac:dyDescent="0.3">
      <c r="A4567">
        <v>4566</v>
      </c>
      <c r="B4567" t="s">
        <v>21</v>
      </c>
      <c r="C4567" t="str">
        <f>_xlfn.XLOOKUP(B4567,Lookup_table!B:B,Lookup_table!C:C)</f>
        <v>AI</v>
      </c>
      <c r="D4567" t="s">
        <v>34</v>
      </c>
      <c r="E4567" t="s">
        <v>38</v>
      </c>
      <c r="F4567" t="s">
        <v>44</v>
      </c>
      <c r="G4567" t="s">
        <v>30</v>
      </c>
      <c r="H4567" t="str">
        <f t="shared" si="284"/>
        <v>Onsite/Hybrid</v>
      </c>
      <c r="I4567" t="s">
        <v>18</v>
      </c>
      <c r="J4567" t="str">
        <f t="shared" si="285"/>
        <v>7+ yrs</v>
      </c>
      <c r="K4567">
        <f t="shared" ca="1" si="287"/>
        <v>9</v>
      </c>
      <c r="L4567" t="s">
        <v>39</v>
      </c>
      <c r="M4567">
        <v>0</v>
      </c>
      <c r="N4567">
        <v>1</v>
      </c>
      <c r="O4567">
        <v>1</v>
      </c>
      <c r="P4567">
        <v>1</v>
      </c>
      <c r="Q4567">
        <v>0</v>
      </c>
      <c r="R4567">
        <f>SUM(M4567:N4567:O4567:P4567:Q4567)</f>
        <v>3</v>
      </c>
      <c r="S4567" s="1">
        <v>165727</v>
      </c>
      <c r="T4567" s="1" t="str">
        <f t="shared" si="286"/>
        <v>High</v>
      </c>
      <c r="U4567">
        <v>12</v>
      </c>
      <c r="V4567">
        <v>2023</v>
      </c>
      <c r="W4567" t="s">
        <v>28</v>
      </c>
      <c r="X4567">
        <v>6</v>
      </c>
    </row>
    <row r="4568" spans="1:24" x14ac:dyDescent="0.3">
      <c r="A4568">
        <v>4567</v>
      </c>
      <c r="B4568" t="s">
        <v>36</v>
      </c>
      <c r="C4568" t="str">
        <f>_xlfn.XLOOKUP(B4568,Lookup_table!B:B,Lookup_table!C:C)</f>
        <v>Data</v>
      </c>
      <c r="D4568" t="s">
        <v>14</v>
      </c>
      <c r="E4568" t="s">
        <v>40</v>
      </c>
      <c r="F4568" t="s">
        <v>44</v>
      </c>
      <c r="G4568" t="s">
        <v>17</v>
      </c>
      <c r="H4568" t="str">
        <f t="shared" si="284"/>
        <v>Remote</v>
      </c>
      <c r="I4568" t="s">
        <v>35</v>
      </c>
      <c r="J4568" t="str">
        <f t="shared" si="285"/>
        <v>0-2 yrs</v>
      </c>
      <c r="K4568">
        <f t="shared" ca="1" si="287"/>
        <v>2</v>
      </c>
      <c r="L4568" t="s">
        <v>39</v>
      </c>
      <c r="M4568">
        <v>0</v>
      </c>
      <c r="N4568">
        <v>0</v>
      </c>
      <c r="O4568">
        <v>1</v>
      </c>
      <c r="P4568">
        <v>1</v>
      </c>
      <c r="Q4568">
        <v>1</v>
      </c>
      <c r="R4568">
        <f>SUM(M4568:N4568:O4568:P4568:Q4568)</f>
        <v>3</v>
      </c>
      <c r="S4568" s="1">
        <v>93523</v>
      </c>
      <c r="T4568" s="1" t="str">
        <f t="shared" si="286"/>
        <v>Medium</v>
      </c>
      <c r="U4568">
        <v>6</v>
      </c>
      <c r="V4568">
        <v>2026</v>
      </c>
      <c r="W4568" t="s">
        <v>28</v>
      </c>
      <c r="X4568">
        <v>7</v>
      </c>
    </row>
    <row r="4569" spans="1:24" x14ac:dyDescent="0.3">
      <c r="A4569">
        <v>4568</v>
      </c>
      <c r="B4569" t="s">
        <v>41</v>
      </c>
      <c r="C4569" t="str">
        <f>_xlfn.XLOOKUP(B4569,Lookup_table!B:B,Lookup_table!C:C)</f>
        <v>Data</v>
      </c>
      <c r="D4569" t="s">
        <v>22</v>
      </c>
      <c r="E4569" t="s">
        <v>42</v>
      </c>
      <c r="F4569" t="s">
        <v>24</v>
      </c>
      <c r="G4569" t="s">
        <v>17</v>
      </c>
      <c r="H4569" t="str">
        <f t="shared" si="284"/>
        <v>Remote</v>
      </c>
      <c r="I4569" t="s">
        <v>26</v>
      </c>
      <c r="J4569" t="str">
        <f t="shared" si="285"/>
        <v>3-6 yrs</v>
      </c>
      <c r="K4569">
        <f t="shared" ca="1" si="287"/>
        <v>5</v>
      </c>
      <c r="L4569" t="s">
        <v>27</v>
      </c>
      <c r="M4569">
        <v>0</v>
      </c>
      <c r="N4569">
        <v>0</v>
      </c>
      <c r="O4569">
        <v>0</v>
      </c>
      <c r="P4569">
        <v>0</v>
      </c>
      <c r="Q4569">
        <v>1</v>
      </c>
      <c r="R4569">
        <f>SUM(M4569:N4569:O4569:P4569:Q4569)</f>
        <v>1</v>
      </c>
      <c r="S4569" s="1">
        <v>101375</v>
      </c>
      <c r="T4569" s="1" t="str">
        <f t="shared" si="286"/>
        <v>Medium</v>
      </c>
      <c r="U4569">
        <v>12</v>
      </c>
      <c r="V4569">
        <v>2020</v>
      </c>
      <c r="W4569" t="s">
        <v>28</v>
      </c>
      <c r="X4569">
        <v>9</v>
      </c>
    </row>
    <row r="4570" spans="1:24" x14ac:dyDescent="0.3">
      <c r="A4570">
        <v>4569</v>
      </c>
      <c r="B4570" t="s">
        <v>21</v>
      </c>
      <c r="C4570" t="str">
        <f>_xlfn.XLOOKUP(B4570,Lookup_table!B:B,Lookup_table!C:C)</f>
        <v>AI</v>
      </c>
      <c r="D4570" t="s">
        <v>14</v>
      </c>
      <c r="E4570" t="s">
        <v>32</v>
      </c>
      <c r="F4570" t="s">
        <v>44</v>
      </c>
      <c r="G4570" t="s">
        <v>17</v>
      </c>
      <c r="H4570" t="str">
        <f t="shared" si="284"/>
        <v>Remote</v>
      </c>
      <c r="I4570" t="s">
        <v>35</v>
      </c>
      <c r="J4570" t="str">
        <f t="shared" si="285"/>
        <v>0-2 yrs</v>
      </c>
      <c r="K4570">
        <f t="shared" ca="1" si="287"/>
        <v>0</v>
      </c>
      <c r="L4570" t="s">
        <v>27</v>
      </c>
      <c r="M4570">
        <v>0</v>
      </c>
      <c r="N4570">
        <v>0</v>
      </c>
      <c r="O4570">
        <v>0</v>
      </c>
      <c r="P4570">
        <v>0</v>
      </c>
      <c r="Q4570">
        <v>0</v>
      </c>
      <c r="R4570">
        <f>SUM(M4570:N4570:O4570:P4570:Q4570)</f>
        <v>0</v>
      </c>
      <c r="S4570" s="1">
        <v>92580</v>
      </c>
      <c r="T4570" s="1" t="str">
        <f t="shared" si="286"/>
        <v>Medium</v>
      </c>
      <c r="U4570">
        <v>6</v>
      </c>
      <c r="V4570">
        <v>2021</v>
      </c>
      <c r="W4570" t="s">
        <v>20</v>
      </c>
      <c r="X4570">
        <v>3</v>
      </c>
    </row>
    <row r="4571" spans="1:24" x14ac:dyDescent="0.3">
      <c r="A4571">
        <v>4570</v>
      </c>
      <c r="B4571" t="s">
        <v>41</v>
      </c>
      <c r="C4571" t="str">
        <f>_xlfn.XLOOKUP(B4571,Lookup_table!B:B,Lookup_table!C:C)</f>
        <v>Data</v>
      </c>
      <c r="D4571" t="s">
        <v>14</v>
      </c>
      <c r="E4571" t="s">
        <v>32</v>
      </c>
      <c r="F4571" t="s">
        <v>44</v>
      </c>
      <c r="G4571" t="s">
        <v>17</v>
      </c>
      <c r="H4571" t="str">
        <f t="shared" si="284"/>
        <v>Remote</v>
      </c>
      <c r="I4571" t="s">
        <v>35</v>
      </c>
      <c r="J4571" t="str">
        <f t="shared" si="285"/>
        <v>0-2 yrs</v>
      </c>
      <c r="K4571">
        <f t="shared" ca="1" si="287"/>
        <v>1</v>
      </c>
      <c r="L4571" t="s">
        <v>39</v>
      </c>
      <c r="M4571">
        <v>0</v>
      </c>
      <c r="N4571">
        <v>1</v>
      </c>
      <c r="O4571">
        <v>0</v>
      </c>
      <c r="P4571">
        <v>0</v>
      </c>
      <c r="Q4571">
        <v>1</v>
      </c>
      <c r="R4571">
        <f>SUM(M4571:N4571:O4571:P4571:Q4571)</f>
        <v>2</v>
      </c>
      <c r="S4571" s="1">
        <v>57984</v>
      </c>
      <c r="T4571" s="1" t="str">
        <f t="shared" si="286"/>
        <v>Low</v>
      </c>
      <c r="U4571">
        <v>5</v>
      </c>
      <c r="V4571">
        <v>2020</v>
      </c>
      <c r="W4571" t="s">
        <v>20</v>
      </c>
      <c r="X4571">
        <v>4</v>
      </c>
    </row>
    <row r="4572" spans="1:24" x14ac:dyDescent="0.3">
      <c r="A4572">
        <v>4571</v>
      </c>
      <c r="B4572" t="s">
        <v>41</v>
      </c>
      <c r="C4572" t="str">
        <f>_xlfn.XLOOKUP(B4572,Lookup_table!B:B,Lookup_table!C:C)</f>
        <v>Data</v>
      </c>
      <c r="D4572" t="s">
        <v>37</v>
      </c>
      <c r="E4572" t="s">
        <v>23</v>
      </c>
      <c r="F4572" t="s">
        <v>52</v>
      </c>
      <c r="G4572" t="s">
        <v>17</v>
      </c>
      <c r="H4572" t="str">
        <f t="shared" si="284"/>
        <v>Remote</v>
      </c>
      <c r="I4572" t="s">
        <v>35</v>
      </c>
      <c r="J4572" t="str">
        <f t="shared" si="285"/>
        <v>0-2 yrs</v>
      </c>
      <c r="K4572">
        <f t="shared" ca="1" si="287"/>
        <v>0</v>
      </c>
      <c r="L4572" t="s">
        <v>39</v>
      </c>
      <c r="M4572">
        <v>0</v>
      </c>
      <c r="N4572">
        <v>0</v>
      </c>
      <c r="O4572">
        <v>0</v>
      </c>
      <c r="P4572">
        <v>1</v>
      </c>
      <c r="Q4572">
        <v>1</v>
      </c>
      <c r="R4572">
        <f>SUM(M4572:N4572:O4572:P4572:Q4572)</f>
        <v>2</v>
      </c>
      <c r="S4572" s="1">
        <v>71911</v>
      </c>
      <c r="T4572" s="1" t="str">
        <f t="shared" si="286"/>
        <v>Medium</v>
      </c>
      <c r="U4572">
        <v>12</v>
      </c>
      <c r="V4572">
        <v>2025</v>
      </c>
      <c r="W4572" t="s">
        <v>20</v>
      </c>
      <c r="X4572">
        <v>3</v>
      </c>
    </row>
    <row r="4573" spans="1:24" x14ac:dyDescent="0.3">
      <c r="A4573">
        <v>4572</v>
      </c>
      <c r="B4573" t="s">
        <v>33</v>
      </c>
      <c r="C4573" t="str">
        <f>_xlfn.XLOOKUP(B4573,Lookup_table!B:B,Lookup_table!C:C)</f>
        <v>Data</v>
      </c>
      <c r="D4573" t="s">
        <v>34</v>
      </c>
      <c r="E4573" t="s">
        <v>23</v>
      </c>
      <c r="F4573" t="s">
        <v>51</v>
      </c>
      <c r="G4573" t="s">
        <v>17</v>
      </c>
      <c r="H4573" t="str">
        <f t="shared" si="284"/>
        <v>Remote</v>
      </c>
      <c r="I4573" t="s">
        <v>26</v>
      </c>
      <c r="J4573" t="str">
        <f t="shared" si="285"/>
        <v>3-6 yrs</v>
      </c>
      <c r="K4573">
        <f t="shared" ca="1" si="287"/>
        <v>4</v>
      </c>
      <c r="L4573" t="s">
        <v>39</v>
      </c>
      <c r="M4573">
        <v>0</v>
      </c>
      <c r="N4573">
        <v>1</v>
      </c>
      <c r="O4573">
        <v>1</v>
      </c>
      <c r="P4573">
        <v>1</v>
      </c>
      <c r="Q4573">
        <v>0</v>
      </c>
      <c r="R4573">
        <f>SUM(M4573:N4573:O4573:P4573:Q4573)</f>
        <v>3</v>
      </c>
      <c r="S4573" s="1">
        <v>104356</v>
      </c>
      <c r="T4573" s="1" t="str">
        <f t="shared" si="286"/>
        <v>Medium</v>
      </c>
      <c r="U4573">
        <v>3</v>
      </c>
      <c r="V4573">
        <v>2023</v>
      </c>
      <c r="W4573" t="s">
        <v>28</v>
      </c>
      <c r="X4573">
        <v>5</v>
      </c>
    </row>
    <row r="4574" spans="1:24" x14ac:dyDescent="0.3">
      <c r="A4574">
        <v>4573</v>
      </c>
      <c r="B4574" t="s">
        <v>31</v>
      </c>
      <c r="C4574" t="str">
        <f>_xlfn.XLOOKUP(B4574,Lookup_table!B:B,Lookup_table!C:C)</f>
        <v>Business</v>
      </c>
      <c r="D4574" t="s">
        <v>14</v>
      </c>
      <c r="E4574" t="s">
        <v>38</v>
      </c>
      <c r="F4574" t="s">
        <v>51</v>
      </c>
      <c r="G4574" t="s">
        <v>25</v>
      </c>
      <c r="H4574" t="str">
        <f t="shared" si="284"/>
        <v>Onsite/Hybrid</v>
      </c>
      <c r="I4574" t="s">
        <v>18</v>
      </c>
      <c r="J4574" t="str">
        <f t="shared" si="285"/>
        <v>7+ yrs</v>
      </c>
      <c r="K4574">
        <f t="shared" ca="1" si="287"/>
        <v>12</v>
      </c>
      <c r="L4574" t="s">
        <v>39</v>
      </c>
      <c r="M4574">
        <v>0</v>
      </c>
      <c r="N4574">
        <v>0</v>
      </c>
      <c r="O4574">
        <v>1</v>
      </c>
      <c r="P4574">
        <v>0</v>
      </c>
      <c r="Q4574">
        <v>0</v>
      </c>
      <c r="R4574">
        <f>SUM(M4574:N4574:O4574:P4574:Q4574)</f>
        <v>1</v>
      </c>
      <c r="S4574" s="1">
        <v>118484</v>
      </c>
      <c r="T4574" s="1" t="str">
        <f t="shared" si="286"/>
        <v>Medium</v>
      </c>
      <c r="U4574">
        <v>6</v>
      </c>
      <c r="V4574">
        <v>2021</v>
      </c>
      <c r="W4574" t="s">
        <v>28</v>
      </c>
      <c r="X4574">
        <v>9</v>
      </c>
    </row>
    <row r="4575" spans="1:24" x14ac:dyDescent="0.3">
      <c r="A4575">
        <v>4574</v>
      </c>
      <c r="B4575" t="s">
        <v>36</v>
      </c>
      <c r="C4575" t="str">
        <f>_xlfn.XLOOKUP(B4575,Lookup_table!B:B,Lookup_table!C:C)</f>
        <v>Data</v>
      </c>
      <c r="D4575" t="s">
        <v>14</v>
      </c>
      <c r="E4575" t="s">
        <v>23</v>
      </c>
      <c r="F4575" t="s">
        <v>44</v>
      </c>
      <c r="G4575" t="s">
        <v>25</v>
      </c>
      <c r="H4575" t="str">
        <f t="shared" si="284"/>
        <v>Onsite/Hybrid</v>
      </c>
      <c r="I4575" t="s">
        <v>35</v>
      </c>
      <c r="J4575" t="str">
        <f t="shared" si="285"/>
        <v>0-2 yrs</v>
      </c>
      <c r="K4575">
        <f t="shared" ca="1" si="287"/>
        <v>1</v>
      </c>
      <c r="L4575" t="s">
        <v>19</v>
      </c>
      <c r="M4575">
        <v>1</v>
      </c>
      <c r="N4575">
        <v>0</v>
      </c>
      <c r="O4575">
        <v>0</v>
      </c>
      <c r="P4575">
        <v>0</v>
      </c>
      <c r="Q4575">
        <v>0</v>
      </c>
      <c r="R4575">
        <f>SUM(M4575:N4575:O4575:P4575:Q4575)</f>
        <v>1</v>
      </c>
      <c r="S4575" s="1">
        <v>46298</v>
      </c>
      <c r="T4575" s="1" t="str">
        <f t="shared" si="286"/>
        <v>Low</v>
      </c>
      <c r="U4575">
        <v>1</v>
      </c>
      <c r="V4575">
        <v>2025</v>
      </c>
      <c r="W4575" t="s">
        <v>34</v>
      </c>
      <c r="X4575">
        <v>3</v>
      </c>
    </row>
    <row r="4576" spans="1:24" x14ac:dyDescent="0.3">
      <c r="A4576">
        <v>4575</v>
      </c>
      <c r="B4576" t="s">
        <v>36</v>
      </c>
      <c r="C4576" t="str">
        <f>_xlfn.XLOOKUP(B4576,Lookup_table!B:B,Lookup_table!C:C)</f>
        <v>Data</v>
      </c>
      <c r="D4576" t="s">
        <v>22</v>
      </c>
      <c r="E4576" t="s">
        <v>42</v>
      </c>
      <c r="F4576" t="s">
        <v>16</v>
      </c>
      <c r="G4576" t="s">
        <v>25</v>
      </c>
      <c r="H4576" t="str">
        <f t="shared" si="284"/>
        <v>Onsite/Hybrid</v>
      </c>
      <c r="I4576" t="s">
        <v>18</v>
      </c>
      <c r="J4576" t="str">
        <f t="shared" si="285"/>
        <v>7+ yrs</v>
      </c>
      <c r="K4576">
        <f t="shared" ca="1" si="287"/>
        <v>9</v>
      </c>
      <c r="L4576" t="s">
        <v>19</v>
      </c>
      <c r="M4576">
        <v>0</v>
      </c>
      <c r="N4576">
        <v>0</v>
      </c>
      <c r="O4576">
        <v>0</v>
      </c>
      <c r="P4576">
        <v>1</v>
      </c>
      <c r="Q4576">
        <v>1</v>
      </c>
      <c r="R4576">
        <f>SUM(M4576:N4576:O4576:P4576:Q4576)</f>
        <v>2</v>
      </c>
      <c r="S4576" s="1">
        <v>140175</v>
      </c>
      <c r="T4576" s="1" t="str">
        <f t="shared" si="286"/>
        <v>High</v>
      </c>
      <c r="U4576">
        <v>6</v>
      </c>
      <c r="V4576">
        <v>2026</v>
      </c>
      <c r="W4576" t="s">
        <v>34</v>
      </c>
      <c r="X4576">
        <v>3</v>
      </c>
    </row>
    <row r="4577" spans="1:24" x14ac:dyDescent="0.3">
      <c r="A4577">
        <v>4576</v>
      </c>
      <c r="B4577" t="s">
        <v>33</v>
      </c>
      <c r="C4577" t="str">
        <f>_xlfn.XLOOKUP(B4577,Lookup_table!B:B,Lookup_table!C:C)</f>
        <v>Data</v>
      </c>
      <c r="D4577" t="s">
        <v>22</v>
      </c>
      <c r="E4577" t="s">
        <v>15</v>
      </c>
      <c r="F4577" t="s">
        <v>52</v>
      </c>
      <c r="G4577" t="s">
        <v>17</v>
      </c>
      <c r="H4577" t="str">
        <f t="shared" si="284"/>
        <v>Remote</v>
      </c>
      <c r="I4577" t="s">
        <v>26</v>
      </c>
      <c r="J4577" t="str">
        <f t="shared" si="285"/>
        <v>3-6 yrs</v>
      </c>
      <c r="K4577">
        <f t="shared" ca="1" si="287"/>
        <v>3</v>
      </c>
      <c r="L4577" t="s">
        <v>19</v>
      </c>
      <c r="M4577">
        <v>1</v>
      </c>
      <c r="N4577">
        <v>0</v>
      </c>
      <c r="O4577">
        <v>1</v>
      </c>
      <c r="P4577">
        <v>0</v>
      </c>
      <c r="Q4577">
        <v>1</v>
      </c>
      <c r="R4577">
        <f>SUM(M4577:N4577:O4577:P4577:Q4577)</f>
        <v>3</v>
      </c>
      <c r="S4577" s="1">
        <v>116746</v>
      </c>
      <c r="T4577" s="1" t="str">
        <f t="shared" si="286"/>
        <v>Medium</v>
      </c>
      <c r="U4577">
        <v>2</v>
      </c>
      <c r="V4577">
        <v>2025</v>
      </c>
      <c r="W4577" t="s">
        <v>20</v>
      </c>
      <c r="X4577">
        <v>1</v>
      </c>
    </row>
    <row r="4578" spans="1:24" x14ac:dyDescent="0.3">
      <c r="A4578">
        <v>4577</v>
      </c>
      <c r="B4578" t="s">
        <v>33</v>
      </c>
      <c r="C4578" t="str">
        <f>_xlfn.XLOOKUP(B4578,Lookup_table!B:B,Lookup_table!C:C)</f>
        <v>Data</v>
      </c>
      <c r="D4578" t="s">
        <v>34</v>
      </c>
      <c r="E4578" t="s">
        <v>38</v>
      </c>
      <c r="F4578" t="s">
        <v>43</v>
      </c>
      <c r="G4578" t="s">
        <v>30</v>
      </c>
      <c r="H4578" t="str">
        <f t="shared" si="284"/>
        <v>Onsite/Hybrid</v>
      </c>
      <c r="I4578" t="s">
        <v>35</v>
      </c>
      <c r="J4578" t="str">
        <f t="shared" si="285"/>
        <v>0-2 yrs</v>
      </c>
      <c r="K4578">
        <f t="shared" ca="1" si="287"/>
        <v>1</v>
      </c>
      <c r="L4578" t="s">
        <v>39</v>
      </c>
      <c r="M4578">
        <v>0</v>
      </c>
      <c r="N4578">
        <v>1</v>
      </c>
      <c r="O4578">
        <v>0</v>
      </c>
      <c r="P4578">
        <v>1</v>
      </c>
      <c r="Q4578">
        <v>0</v>
      </c>
      <c r="R4578">
        <f>SUM(M4578:N4578:O4578:P4578:Q4578)</f>
        <v>2</v>
      </c>
      <c r="S4578" s="1">
        <v>62315</v>
      </c>
      <c r="T4578" s="1" t="str">
        <f t="shared" si="286"/>
        <v>Low</v>
      </c>
      <c r="U4578">
        <v>4</v>
      </c>
      <c r="V4578">
        <v>2023</v>
      </c>
      <c r="W4578" t="s">
        <v>28</v>
      </c>
      <c r="X4578">
        <v>8</v>
      </c>
    </row>
    <row r="4579" spans="1:24" x14ac:dyDescent="0.3">
      <c r="A4579">
        <v>4578</v>
      </c>
      <c r="B4579" t="s">
        <v>21</v>
      </c>
      <c r="C4579" t="str">
        <f>_xlfn.XLOOKUP(B4579,Lookup_table!B:B,Lookup_table!C:C)</f>
        <v>AI</v>
      </c>
      <c r="D4579" t="s">
        <v>14</v>
      </c>
      <c r="E4579" t="s">
        <v>42</v>
      </c>
      <c r="F4579" t="s">
        <v>24</v>
      </c>
      <c r="G4579" t="s">
        <v>17</v>
      </c>
      <c r="H4579" t="str">
        <f t="shared" si="284"/>
        <v>Remote</v>
      </c>
      <c r="I4579" t="s">
        <v>26</v>
      </c>
      <c r="J4579" t="str">
        <f t="shared" si="285"/>
        <v>3-6 yrs</v>
      </c>
      <c r="K4579">
        <f t="shared" ca="1" si="287"/>
        <v>3</v>
      </c>
      <c r="L4579" t="s">
        <v>39</v>
      </c>
      <c r="M4579">
        <v>0</v>
      </c>
      <c r="N4579">
        <v>1</v>
      </c>
      <c r="O4579">
        <v>1</v>
      </c>
      <c r="P4579">
        <v>1</v>
      </c>
      <c r="Q4579">
        <v>0</v>
      </c>
      <c r="R4579">
        <f>SUM(M4579:N4579:O4579:P4579:Q4579)</f>
        <v>3</v>
      </c>
      <c r="S4579" s="1">
        <v>149113</v>
      </c>
      <c r="T4579" s="1" t="str">
        <f t="shared" si="286"/>
        <v>High</v>
      </c>
      <c r="U4579">
        <v>1</v>
      </c>
      <c r="V4579">
        <v>2020</v>
      </c>
      <c r="W4579" t="s">
        <v>28</v>
      </c>
      <c r="X4579">
        <v>5</v>
      </c>
    </row>
    <row r="4580" spans="1:24" x14ac:dyDescent="0.3">
      <c r="A4580">
        <v>4579</v>
      </c>
      <c r="B4580" t="s">
        <v>31</v>
      </c>
      <c r="C4580" t="str">
        <f>_xlfn.XLOOKUP(B4580,Lookup_table!B:B,Lookup_table!C:C)</f>
        <v>Business</v>
      </c>
      <c r="D4580" t="s">
        <v>37</v>
      </c>
      <c r="E4580" t="s">
        <v>23</v>
      </c>
      <c r="F4580" t="s">
        <v>52</v>
      </c>
      <c r="G4580" t="s">
        <v>17</v>
      </c>
      <c r="H4580" t="str">
        <f t="shared" si="284"/>
        <v>Remote</v>
      </c>
      <c r="I4580" t="s">
        <v>26</v>
      </c>
      <c r="J4580" t="str">
        <f t="shared" si="285"/>
        <v>3-6 yrs</v>
      </c>
      <c r="K4580">
        <f t="shared" ca="1" si="287"/>
        <v>3</v>
      </c>
      <c r="L4580" t="s">
        <v>19</v>
      </c>
      <c r="M4580">
        <v>0</v>
      </c>
      <c r="N4580">
        <v>0</v>
      </c>
      <c r="O4580">
        <v>1</v>
      </c>
      <c r="P4580">
        <v>0</v>
      </c>
      <c r="Q4580">
        <v>1</v>
      </c>
      <c r="R4580">
        <f>SUM(M4580:N4580:O4580:P4580:Q4580)</f>
        <v>2</v>
      </c>
      <c r="S4580" s="1">
        <v>96502</v>
      </c>
      <c r="T4580" s="1" t="str">
        <f t="shared" si="286"/>
        <v>Medium</v>
      </c>
      <c r="U4580">
        <v>5</v>
      </c>
      <c r="V4580">
        <v>2021</v>
      </c>
      <c r="W4580" t="s">
        <v>20</v>
      </c>
      <c r="X4580">
        <v>1</v>
      </c>
    </row>
    <row r="4581" spans="1:24" x14ac:dyDescent="0.3">
      <c r="A4581">
        <v>4580</v>
      </c>
      <c r="B4581" t="s">
        <v>36</v>
      </c>
      <c r="C4581" t="str">
        <f>_xlfn.XLOOKUP(B4581,Lookup_table!B:B,Lookup_table!C:C)</f>
        <v>Data</v>
      </c>
      <c r="D4581" t="s">
        <v>34</v>
      </c>
      <c r="E4581" t="s">
        <v>23</v>
      </c>
      <c r="F4581" t="s">
        <v>16</v>
      </c>
      <c r="G4581" t="s">
        <v>17</v>
      </c>
      <c r="H4581" t="str">
        <f t="shared" si="284"/>
        <v>Remote</v>
      </c>
      <c r="I4581" t="s">
        <v>26</v>
      </c>
      <c r="J4581" t="str">
        <f t="shared" si="285"/>
        <v>3-6 yrs</v>
      </c>
      <c r="K4581">
        <f t="shared" ca="1" si="287"/>
        <v>6</v>
      </c>
      <c r="L4581" t="s">
        <v>27</v>
      </c>
      <c r="M4581">
        <v>1</v>
      </c>
      <c r="N4581">
        <v>0</v>
      </c>
      <c r="O4581">
        <v>1</v>
      </c>
      <c r="P4581">
        <v>0</v>
      </c>
      <c r="Q4581">
        <v>0</v>
      </c>
      <c r="R4581">
        <f>SUM(M4581:N4581:O4581:P4581:Q4581)</f>
        <v>2</v>
      </c>
      <c r="S4581" s="1">
        <v>87026</v>
      </c>
      <c r="T4581" s="1" t="str">
        <f t="shared" si="286"/>
        <v>Medium</v>
      </c>
      <c r="U4581">
        <v>8</v>
      </c>
      <c r="V4581">
        <v>2024</v>
      </c>
      <c r="W4581" t="s">
        <v>20</v>
      </c>
      <c r="X4581">
        <v>2</v>
      </c>
    </row>
    <row r="4582" spans="1:24" x14ac:dyDescent="0.3">
      <c r="A4582">
        <v>4581</v>
      </c>
      <c r="B4582" t="s">
        <v>36</v>
      </c>
      <c r="C4582" t="str">
        <f>_xlfn.XLOOKUP(B4582,Lookup_table!B:B,Lookup_table!C:C)</f>
        <v>Data</v>
      </c>
      <c r="D4582" t="s">
        <v>34</v>
      </c>
      <c r="E4582" t="s">
        <v>32</v>
      </c>
      <c r="F4582" t="s">
        <v>51</v>
      </c>
      <c r="G4582" t="s">
        <v>17</v>
      </c>
      <c r="H4582" t="str">
        <f t="shared" si="284"/>
        <v>Remote</v>
      </c>
      <c r="I4582" t="s">
        <v>35</v>
      </c>
      <c r="J4582" t="str">
        <f t="shared" si="285"/>
        <v>0-2 yrs</v>
      </c>
      <c r="K4582">
        <f t="shared" ca="1" si="287"/>
        <v>2</v>
      </c>
      <c r="L4582" t="s">
        <v>39</v>
      </c>
      <c r="M4582">
        <v>1</v>
      </c>
      <c r="N4582">
        <v>0</v>
      </c>
      <c r="O4582">
        <v>1</v>
      </c>
      <c r="P4582">
        <v>1</v>
      </c>
      <c r="Q4582">
        <v>1</v>
      </c>
      <c r="R4582">
        <f>SUM(M4582:N4582:O4582:P4582:Q4582)</f>
        <v>4</v>
      </c>
      <c r="S4582" s="1">
        <v>92112</v>
      </c>
      <c r="T4582" s="1" t="str">
        <f t="shared" si="286"/>
        <v>Medium</v>
      </c>
      <c r="U4582">
        <v>9</v>
      </c>
      <c r="V4582">
        <v>2025</v>
      </c>
      <c r="W4582" t="s">
        <v>28</v>
      </c>
      <c r="X4582">
        <v>7</v>
      </c>
    </row>
    <row r="4583" spans="1:24" x14ac:dyDescent="0.3">
      <c r="A4583">
        <v>4582</v>
      </c>
      <c r="B4583" t="s">
        <v>21</v>
      </c>
      <c r="C4583" t="str">
        <f>_xlfn.XLOOKUP(B4583,Lookup_table!B:B,Lookup_table!C:C)</f>
        <v>AI</v>
      </c>
      <c r="D4583" t="s">
        <v>34</v>
      </c>
      <c r="E4583" t="s">
        <v>38</v>
      </c>
      <c r="F4583" t="s">
        <v>24</v>
      </c>
      <c r="G4583" t="s">
        <v>17</v>
      </c>
      <c r="H4583" t="str">
        <f t="shared" si="284"/>
        <v>Remote</v>
      </c>
      <c r="I4583" t="s">
        <v>35</v>
      </c>
      <c r="J4583" t="str">
        <f t="shared" si="285"/>
        <v>0-2 yrs</v>
      </c>
      <c r="K4583">
        <f t="shared" ca="1" si="287"/>
        <v>1</v>
      </c>
      <c r="L4583" t="s">
        <v>39</v>
      </c>
      <c r="M4583">
        <v>1</v>
      </c>
      <c r="N4583">
        <v>0</v>
      </c>
      <c r="O4583">
        <v>0</v>
      </c>
      <c r="P4583">
        <v>0</v>
      </c>
      <c r="Q4583">
        <v>1</v>
      </c>
      <c r="R4583">
        <f>SUM(M4583:N4583:O4583:P4583:Q4583)</f>
        <v>2</v>
      </c>
      <c r="S4583" s="1">
        <v>99179</v>
      </c>
      <c r="T4583" s="1" t="str">
        <f t="shared" si="286"/>
        <v>Medium</v>
      </c>
      <c r="U4583">
        <v>8</v>
      </c>
      <c r="V4583">
        <v>2023</v>
      </c>
      <c r="W4583" t="s">
        <v>20</v>
      </c>
      <c r="X4583">
        <v>1</v>
      </c>
    </row>
    <row r="4584" spans="1:24" x14ac:dyDescent="0.3">
      <c r="A4584">
        <v>4583</v>
      </c>
      <c r="B4584" t="s">
        <v>41</v>
      </c>
      <c r="C4584" t="str">
        <f>_xlfn.XLOOKUP(B4584,Lookup_table!B:B,Lookup_table!C:C)</f>
        <v>Data</v>
      </c>
      <c r="D4584" t="s">
        <v>34</v>
      </c>
      <c r="E4584" t="s">
        <v>40</v>
      </c>
      <c r="F4584" t="s">
        <v>51</v>
      </c>
      <c r="G4584" t="s">
        <v>30</v>
      </c>
      <c r="H4584" t="str">
        <f t="shared" si="284"/>
        <v>Onsite/Hybrid</v>
      </c>
      <c r="I4584" t="s">
        <v>18</v>
      </c>
      <c r="J4584" t="str">
        <f t="shared" si="285"/>
        <v>7+ yrs</v>
      </c>
      <c r="K4584">
        <f t="shared" ca="1" si="287"/>
        <v>9</v>
      </c>
      <c r="L4584" t="s">
        <v>39</v>
      </c>
      <c r="M4584">
        <v>0</v>
      </c>
      <c r="N4584">
        <v>0</v>
      </c>
      <c r="O4584">
        <v>0</v>
      </c>
      <c r="P4584">
        <v>1</v>
      </c>
      <c r="Q4584">
        <v>0</v>
      </c>
      <c r="R4584">
        <f>SUM(M4584:N4584:O4584:P4584:Q4584)</f>
        <v>1</v>
      </c>
      <c r="S4584" s="1">
        <v>119602</v>
      </c>
      <c r="T4584" s="1" t="str">
        <f t="shared" si="286"/>
        <v>Medium</v>
      </c>
      <c r="U4584">
        <v>3</v>
      </c>
      <c r="V4584">
        <v>2025</v>
      </c>
      <c r="W4584" t="s">
        <v>20</v>
      </c>
      <c r="X4584">
        <v>5</v>
      </c>
    </row>
    <row r="4585" spans="1:24" x14ac:dyDescent="0.3">
      <c r="A4585">
        <v>4584</v>
      </c>
      <c r="B4585" t="s">
        <v>36</v>
      </c>
      <c r="C4585" t="str">
        <f>_xlfn.XLOOKUP(B4585,Lookup_table!B:B,Lookup_table!C:C)</f>
        <v>Data</v>
      </c>
      <c r="D4585" t="s">
        <v>14</v>
      </c>
      <c r="E4585" t="s">
        <v>42</v>
      </c>
      <c r="F4585" t="s">
        <v>16</v>
      </c>
      <c r="G4585" t="s">
        <v>17</v>
      </c>
      <c r="H4585" t="str">
        <f t="shared" si="284"/>
        <v>Remote</v>
      </c>
      <c r="I4585" t="s">
        <v>18</v>
      </c>
      <c r="J4585" t="str">
        <f t="shared" si="285"/>
        <v>7+ yrs</v>
      </c>
      <c r="K4585">
        <f t="shared" ca="1" si="287"/>
        <v>10</v>
      </c>
      <c r="L4585" t="s">
        <v>19</v>
      </c>
      <c r="M4585">
        <v>0</v>
      </c>
      <c r="N4585">
        <v>1</v>
      </c>
      <c r="O4585">
        <v>1</v>
      </c>
      <c r="P4585">
        <v>0</v>
      </c>
      <c r="Q4585">
        <v>0</v>
      </c>
      <c r="R4585">
        <f>SUM(M4585:N4585:O4585:P4585:Q4585)</f>
        <v>2</v>
      </c>
      <c r="S4585" s="1">
        <v>111315</v>
      </c>
      <c r="T4585" s="1" t="str">
        <f t="shared" si="286"/>
        <v>Medium</v>
      </c>
      <c r="U4585">
        <v>10</v>
      </c>
      <c r="V4585">
        <v>2026</v>
      </c>
      <c r="W4585" t="s">
        <v>34</v>
      </c>
      <c r="X4585">
        <v>2</v>
      </c>
    </row>
    <row r="4586" spans="1:24" x14ac:dyDescent="0.3">
      <c r="A4586">
        <v>4585</v>
      </c>
      <c r="B4586" t="s">
        <v>33</v>
      </c>
      <c r="C4586" t="str">
        <f>_xlfn.XLOOKUP(B4586,Lookup_table!B:B,Lookup_table!C:C)</f>
        <v>Data</v>
      </c>
      <c r="D4586" t="s">
        <v>34</v>
      </c>
      <c r="E4586" t="s">
        <v>15</v>
      </c>
      <c r="F4586" t="s">
        <v>44</v>
      </c>
      <c r="G4586" t="s">
        <v>30</v>
      </c>
      <c r="H4586" t="str">
        <f t="shared" si="284"/>
        <v>Onsite/Hybrid</v>
      </c>
      <c r="I4586" t="s">
        <v>26</v>
      </c>
      <c r="J4586" t="str">
        <f t="shared" si="285"/>
        <v>3-6 yrs</v>
      </c>
      <c r="K4586">
        <f t="shared" ca="1" si="287"/>
        <v>4</v>
      </c>
      <c r="L4586" t="s">
        <v>27</v>
      </c>
      <c r="M4586">
        <v>0</v>
      </c>
      <c r="N4586">
        <v>1</v>
      </c>
      <c r="O4586">
        <v>1</v>
      </c>
      <c r="P4586">
        <v>1</v>
      </c>
      <c r="Q4586">
        <v>1</v>
      </c>
      <c r="R4586">
        <f>SUM(M4586:N4586:O4586:P4586:Q4586)</f>
        <v>4</v>
      </c>
      <c r="S4586" s="1">
        <v>118587</v>
      </c>
      <c r="T4586" s="1" t="str">
        <f t="shared" si="286"/>
        <v>Medium</v>
      </c>
      <c r="U4586">
        <v>11</v>
      </c>
      <c r="V4586">
        <v>2023</v>
      </c>
      <c r="W4586" t="s">
        <v>28</v>
      </c>
      <c r="X4586">
        <v>8</v>
      </c>
    </row>
    <row r="4587" spans="1:24" x14ac:dyDescent="0.3">
      <c r="A4587">
        <v>4586</v>
      </c>
      <c r="B4587" t="s">
        <v>31</v>
      </c>
      <c r="C4587" t="str">
        <f>_xlfn.XLOOKUP(B4587,Lookup_table!B:B,Lookup_table!C:C)</f>
        <v>Business</v>
      </c>
      <c r="D4587" t="s">
        <v>22</v>
      </c>
      <c r="E4587" t="s">
        <v>23</v>
      </c>
      <c r="F4587" t="s">
        <v>43</v>
      </c>
      <c r="G4587" t="s">
        <v>17</v>
      </c>
      <c r="H4587" t="str">
        <f t="shared" si="284"/>
        <v>Remote</v>
      </c>
      <c r="I4587" t="s">
        <v>35</v>
      </c>
      <c r="J4587" t="str">
        <f t="shared" si="285"/>
        <v>0-2 yrs</v>
      </c>
      <c r="K4587">
        <f t="shared" ca="1" si="287"/>
        <v>1</v>
      </c>
      <c r="L4587" t="s">
        <v>39</v>
      </c>
      <c r="M4587">
        <v>0</v>
      </c>
      <c r="N4587">
        <v>1</v>
      </c>
      <c r="O4587">
        <v>0</v>
      </c>
      <c r="P4587">
        <v>0</v>
      </c>
      <c r="Q4587">
        <v>1</v>
      </c>
      <c r="R4587">
        <f>SUM(M4587:N4587:O4587:P4587:Q4587)</f>
        <v>2</v>
      </c>
      <c r="S4587" s="1">
        <v>80479</v>
      </c>
      <c r="T4587" s="1" t="str">
        <f t="shared" si="286"/>
        <v>Medium</v>
      </c>
      <c r="U4587">
        <v>3</v>
      </c>
      <c r="V4587">
        <v>2020</v>
      </c>
      <c r="W4587" t="s">
        <v>20</v>
      </c>
      <c r="X4587">
        <v>1</v>
      </c>
    </row>
    <row r="4588" spans="1:24" x14ac:dyDescent="0.3">
      <c r="A4588">
        <v>4587</v>
      </c>
      <c r="B4588" t="s">
        <v>33</v>
      </c>
      <c r="C4588" t="str">
        <f>_xlfn.XLOOKUP(B4588,Lookup_table!B:B,Lookup_table!C:C)</f>
        <v>Data</v>
      </c>
      <c r="D4588" t="s">
        <v>37</v>
      </c>
      <c r="E4588" t="s">
        <v>42</v>
      </c>
      <c r="F4588" t="s">
        <v>24</v>
      </c>
      <c r="G4588" t="s">
        <v>30</v>
      </c>
      <c r="H4588" t="str">
        <f t="shared" si="284"/>
        <v>Onsite/Hybrid</v>
      </c>
      <c r="I4588" t="s">
        <v>18</v>
      </c>
      <c r="J4588" t="str">
        <f t="shared" si="285"/>
        <v>7+ yrs</v>
      </c>
      <c r="K4588">
        <f t="shared" ca="1" si="287"/>
        <v>11</v>
      </c>
      <c r="L4588" t="s">
        <v>27</v>
      </c>
      <c r="M4588">
        <v>1</v>
      </c>
      <c r="N4588">
        <v>0</v>
      </c>
      <c r="O4588">
        <v>1</v>
      </c>
      <c r="P4588">
        <v>1</v>
      </c>
      <c r="Q4588">
        <v>1</v>
      </c>
      <c r="R4588">
        <f>SUM(M4588:N4588:O4588:P4588:Q4588)</f>
        <v>4</v>
      </c>
      <c r="S4588" s="1">
        <v>138276</v>
      </c>
      <c r="T4588" s="1" t="str">
        <f t="shared" si="286"/>
        <v>High</v>
      </c>
      <c r="U4588">
        <v>2</v>
      </c>
      <c r="V4588">
        <v>2025</v>
      </c>
      <c r="W4588" t="s">
        <v>28</v>
      </c>
      <c r="X4588">
        <v>4</v>
      </c>
    </row>
    <row r="4589" spans="1:24" x14ac:dyDescent="0.3">
      <c r="A4589">
        <v>4588</v>
      </c>
      <c r="B4589" t="s">
        <v>21</v>
      </c>
      <c r="C4589" t="str">
        <f>_xlfn.XLOOKUP(B4589,Lookup_table!B:B,Lookup_table!C:C)</f>
        <v>AI</v>
      </c>
      <c r="D4589" t="s">
        <v>14</v>
      </c>
      <c r="E4589" t="s">
        <v>40</v>
      </c>
      <c r="F4589" t="s">
        <v>43</v>
      </c>
      <c r="G4589" t="s">
        <v>25</v>
      </c>
      <c r="H4589" t="str">
        <f t="shared" si="284"/>
        <v>Onsite/Hybrid</v>
      </c>
      <c r="I4589" t="s">
        <v>26</v>
      </c>
      <c r="J4589" t="str">
        <f t="shared" si="285"/>
        <v>3-6 yrs</v>
      </c>
      <c r="K4589">
        <f t="shared" ca="1" si="287"/>
        <v>3</v>
      </c>
      <c r="L4589" t="s">
        <v>27</v>
      </c>
      <c r="M4589">
        <v>1</v>
      </c>
      <c r="N4589">
        <v>0</v>
      </c>
      <c r="O4589">
        <v>1</v>
      </c>
      <c r="P4589">
        <v>0</v>
      </c>
      <c r="Q4589">
        <v>0</v>
      </c>
      <c r="R4589">
        <f>SUM(M4589:N4589:O4589:P4589:Q4589)</f>
        <v>2</v>
      </c>
      <c r="S4589" s="1">
        <v>128583</v>
      </c>
      <c r="T4589" s="1" t="str">
        <f t="shared" si="286"/>
        <v>High</v>
      </c>
      <c r="U4589">
        <v>5</v>
      </c>
      <c r="V4589">
        <v>2022</v>
      </c>
      <c r="W4589" t="s">
        <v>28</v>
      </c>
      <c r="X4589">
        <v>7</v>
      </c>
    </row>
    <row r="4590" spans="1:24" x14ac:dyDescent="0.3">
      <c r="A4590">
        <v>4589</v>
      </c>
      <c r="B4590" t="s">
        <v>41</v>
      </c>
      <c r="C4590" t="str">
        <f>_xlfn.XLOOKUP(B4590,Lookup_table!B:B,Lookup_table!C:C)</f>
        <v>Data</v>
      </c>
      <c r="D4590" t="s">
        <v>34</v>
      </c>
      <c r="E4590" t="s">
        <v>42</v>
      </c>
      <c r="F4590" t="s">
        <v>52</v>
      </c>
      <c r="G4590" t="s">
        <v>30</v>
      </c>
      <c r="H4590" t="str">
        <f t="shared" si="284"/>
        <v>Onsite/Hybrid</v>
      </c>
      <c r="I4590" t="s">
        <v>35</v>
      </c>
      <c r="J4590" t="str">
        <f t="shared" si="285"/>
        <v>0-2 yrs</v>
      </c>
      <c r="K4590">
        <f t="shared" ca="1" si="287"/>
        <v>1</v>
      </c>
      <c r="L4590" t="s">
        <v>27</v>
      </c>
      <c r="M4590">
        <v>1</v>
      </c>
      <c r="N4590">
        <v>0</v>
      </c>
      <c r="O4590">
        <v>1</v>
      </c>
      <c r="P4590">
        <v>1</v>
      </c>
      <c r="Q4590">
        <v>0</v>
      </c>
      <c r="R4590">
        <f>SUM(M4590:N4590:O4590:P4590:Q4590)</f>
        <v>3</v>
      </c>
      <c r="S4590" s="1">
        <v>83576</v>
      </c>
      <c r="T4590" s="1" t="str">
        <f t="shared" si="286"/>
        <v>Medium</v>
      </c>
      <c r="U4590">
        <v>9</v>
      </c>
      <c r="V4590">
        <v>2021</v>
      </c>
      <c r="W4590" t="s">
        <v>28</v>
      </c>
      <c r="X4590">
        <v>5</v>
      </c>
    </row>
    <row r="4591" spans="1:24" x14ac:dyDescent="0.3">
      <c r="A4591">
        <v>4590</v>
      </c>
      <c r="B4591" t="s">
        <v>36</v>
      </c>
      <c r="C4591" t="str">
        <f>_xlfn.XLOOKUP(B4591,Lookup_table!B:B,Lookup_table!C:C)</f>
        <v>Data</v>
      </c>
      <c r="D4591" t="s">
        <v>34</v>
      </c>
      <c r="E4591" t="s">
        <v>40</v>
      </c>
      <c r="F4591" t="s">
        <v>16</v>
      </c>
      <c r="G4591" t="s">
        <v>30</v>
      </c>
      <c r="H4591" t="str">
        <f t="shared" si="284"/>
        <v>Onsite/Hybrid</v>
      </c>
      <c r="I4591" t="s">
        <v>18</v>
      </c>
      <c r="J4591" t="str">
        <f t="shared" si="285"/>
        <v>7+ yrs</v>
      </c>
      <c r="K4591">
        <f t="shared" ca="1" si="287"/>
        <v>10</v>
      </c>
      <c r="L4591" t="s">
        <v>19</v>
      </c>
      <c r="M4591">
        <v>1</v>
      </c>
      <c r="N4591">
        <v>0</v>
      </c>
      <c r="O4591">
        <v>1</v>
      </c>
      <c r="P4591">
        <v>1</v>
      </c>
      <c r="Q4591">
        <v>0</v>
      </c>
      <c r="R4591">
        <f>SUM(M4591:N4591:O4591:P4591:Q4591)</f>
        <v>3</v>
      </c>
      <c r="S4591" s="1">
        <v>128115</v>
      </c>
      <c r="T4591" s="1" t="str">
        <f t="shared" si="286"/>
        <v>High</v>
      </c>
      <c r="U4591">
        <v>10</v>
      </c>
      <c r="V4591">
        <v>2022</v>
      </c>
      <c r="W4591" t="s">
        <v>28</v>
      </c>
      <c r="X4591">
        <v>7</v>
      </c>
    </row>
    <row r="4592" spans="1:24" x14ac:dyDescent="0.3">
      <c r="A4592">
        <v>4591</v>
      </c>
      <c r="B4592" t="s">
        <v>36</v>
      </c>
      <c r="C4592" t="str">
        <f>_xlfn.XLOOKUP(B4592,Lookup_table!B:B,Lookup_table!C:C)</f>
        <v>Data</v>
      </c>
      <c r="D4592" t="s">
        <v>14</v>
      </c>
      <c r="E4592" t="s">
        <v>38</v>
      </c>
      <c r="F4592" t="s">
        <v>24</v>
      </c>
      <c r="G4592" t="s">
        <v>17</v>
      </c>
      <c r="H4592" t="str">
        <f t="shared" si="284"/>
        <v>Remote</v>
      </c>
      <c r="I4592" t="s">
        <v>18</v>
      </c>
      <c r="J4592" t="str">
        <f t="shared" si="285"/>
        <v>7+ yrs</v>
      </c>
      <c r="K4592">
        <f t="shared" ca="1" si="287"/>
        <v>9</v>
      </c>
      <c r="L4592" t="s">
        <v>39</v>
      </c>
      <c r="M4592">
        <v>0</v>
      </c>
      <c r="N4592">
        <v>0</v>
      </c>
      <c r="O4592">
        <v>0</v>
      </c>
      <c r="P4592">
        <v>1</v>
      </c>
      <c r="Q4592">
        <v>1</v>
      </c>
      <c r="R4592">
        <f>SUM(M4592:N4592:O4592:P4592:Q4592)</f>
        <v>2</v>
      </c>
      <c r="S4592" s="1">
        <v>125297</v>
      </c>
      <c r="T4592" s="1" t="str">
        <f t="shared" si="286"/>
        <v>High</v>
      </c>
      <c r="U4592">
        <v>5</v>
      </c>
      <c r="V4592">
        <v>2023</v>
      </c>
      <c r="W4592" t="s">
        <v>28</v>
      </c>
      <c r="X4592">
        <v>9</v>
      </c>
    </row>
    <row r="4593" spans="1:24" x14ac:dyDescent="0.3">
      <c r="A4593">
        <v>4592</v>
      </c>
      <c r="B4593" t="s">
        <v>31</v>
      </c>
      <c r="C4593" t="str">
        <f>_xlfn.XLOOKUP(B4593,Lookup_table!B:B,Lookup_table!C:C)</f>
        <v>Business</v>
      </c>
      <c r="D4593" t="s">
        <v>37</v>
      </c>
      <c r="E4593" t="s">
        <v>42</v>
      </c>
      <c r="F4593" t="s">
        <v>24</v>
      </c>
      <c r="G4593" t="s">
        <v>30</v>
      </c>
      <c r="H4593" t="str">
        <f t="shared" si="284"/>
        <v>Onsite/Hybrid</v>
      </c>
      <c r="I4593" t="s">
        <v>35</v>
      </c>
      <c r="J4593" t="str">
        <f t="shared" si="285"/>
        <v>0-2 yrs</v>
      </c>
      <c r="K4593">
        <f t="shared" ca="1" si="287"/>
        <v>2</v>
      </c>
      <c r="L4593" t="s">
        <v>39</v>
      </c>
      <c r="M4593">
        <v>0</v>
      </c>
      <c r="N4593">
        <v>1</v>
      </c>
      <c r="O4593">
        <v>1</v>
      </c>
      <c r="P4593">
        <v>1</v>
      </c>
      <c r="Q4593">
        <v>0</v>
      </c>
      <c r="R4593">
        <f>SUM(M4593:N4593:O4593:P4593:Q4593)</f>
        <v>3</v>
      </c>
      <c r="S4593" s="1">
        <v>82904</v>
      </c>
      <c r="T4593" s="1" t="str">
        <f t="shared" si="286"/>
        <v>Medium</v>
      </c>
      <c r="U4593">
        <v>10</v>
      </c>
      <c r="V4593">
        <v>2026</v>
      </c>
      <c r="W4593" t="s">
        <v>28</v>
      </c>
      <c r="X4593">
        <v>3</v>
      </c>
    </row>
    <row r="4594" spans="1:24" x14ac:dyDescent="0.3">
      <c r="A4594">
        <v>4593</v>
      </c>
      <c r="B4594" t="s">
        <v>21</v>
      </c>
      <c r="C4594" t="str">
        <f>_xlfn.XLOOKUP(B4594,Lookup_table!B:B,Lookup_table!C:C)</f>
        <v>AI</v>
      </c>
      <c r="D4594" t="s">
        <v>37</v>
      </c>
      <c r="E4594" t="s">
        <v>15</v>
      </c>
      <c r="F4594" t="s">
        <v>29</v>
      </c>
      <c r="G4594" t="s">
        <v>30</v>
      </c>
      <c r="H4594" t="str">
        <f t="shared" si="284"/>
        <v>Onsite/Hybrid</v>
      </c>
      <c r="I4594" t="s">
        <v>35</v>
      </c>
      <c r="J4594" t="str">
        <f t="shared" si="285"/>
        <v>0-2 yrs</v>
      </c>
      <c r="K4594">
        <f t="shared" ca="1" si="287"/>
        <v>1</v>
      </c>
      <c r="L4594" t="s">
        <v>19</v>
      </c>
      <c r="M4594">
        <v>1</v>
      </c>
      <c r="N4594">
        <v>0</v>
      </c>
      <c r="O4594">
        <v>0</v>
      </c>
      <c r="P4594">
        <v>1</v>
      </c>
      <c r="Q4594">
        <v>1</v>
      </c>
      <c r="R4594">
        <f>SUM(M4594:N4594:O4594:P4594:Q4594)</f>
        <v>3</v>
      </c>
      <c r="S4594" s="1">
        <v>118372</v>
      </c>
      <c r="T4594" s="1" t="str">
        <f t="shared" si="286"/>
        <v>Medium</v>
      </c>
      <c r="U4594">
        <v>3</v>
      </c>
      <c r="V4594">
        <v>2026</v>
      </c>
      <c r="W4594" t="s">
        <v>28</v>
      </c>
      <c r="X4594">
        <v>9</v>
      </c>
    </row>
    <row r="4595" spans="1:24" x14ac:dyDescent="0.3">
      <c r="A4595">
        <v>4594</v>
      </c>
      <c r="B4595" t="s">
        <v>33</v>
      </c>
      <c r="C4595" t="str">
        <f>_xlfn.XLOOKUP(B4595,Lookup_table!B:B,Lookup_table!C:C)</f>
        <v>Data</v>
      </c>
      <c r="D4595" t="s">
        <v>14</v>
      </c>
      <c r="E4595" t="s">
        <v>40</v>
      </c>
      <c r="F4595" t="s">
        <v>43</v>
      </c>
      <c r="G4595" t="s">
        <v>17</v>
      </c>
      <c r="H4595" t="str">
        <f t="shared" si="284"/>
        <v>Remote</v>
      </c>
      <c r="I4595" t="s">
        <v>18</v>
      </c>
      <c r="J4595" t="str">
        <f t="shared" si="285"/>
        <v>7+ yrs</v>
      </c>
      <c r="K4595">
        <f t="shared" ca="1" si="287"/>
        <v>7</v>
      </c>
      <c r="L4595" t="s">
        <v>19</v>
      </c>
      <c r="M4595">
        <v>0</v>
      </c>
      <c r="N4595">
        <v>0</v>
      </c>
      <c r="O4595">
        <v>1</v>
      </c>
      <c r="P4595">
        <v>0</v>
      </c>
      <c r="Q4595">
        <v>0</v>
      </c>
      <c r="R4595">
        <f>SUM(M4595:N4595:O4595:P4595:Q4595)</f>
        <v>1</v>
      </c>
      <c r="S4595" s="1">
        <v>118095</v>
      </c>
      <c r="T4595" s="1" t="str">
        <f t="shared" si="286"/>
        <v>Medium</v>
      </c>
      <c r="U4595">
        <v>6</v>
      </c>
      <c r="V4595">
        <v>2026</v>
      </c>
      <c r="W4595" t="s">
        <v>20</v>
      </c>
      <c r="X4595">
        <v>6</v>
      </c>
    </row>
    <row r="4596" spans="1:24" x14ac:dyDescent="0.3">
      <c r="A4596">
        <v>4595</v>
      </c>
      <c r="B4596" t="s">
        <v>33</v>
      </c>
      <c r="C4596" t="str">
        <f>_xlfn.XLOOKUP(B4596,Lookup_table!B:B,Lookup_table!C:C)</f>
        <v>Data</v>
      </c>
      <c r="D4596" t="s">
        <v>37</v>
      </c>
      <c r="E4596" t="s">
        <v>32</v>
      </c>
      <c r="F4596" t="s">
        <v>43</v>
      </c>
      <c r="G4596" t="s">
        <v>30</v>
      </c>
      <c r="H4596" t="str">
        <f t="shared" si="284"/>
        <v>Onsite/Hybrid</v>
      </c>
      <c r="I4596" t="s">
        <v>18</v>
      </c>
      <c r="J4596" t="str">
        <f t="shared" si="285"/>
        <v>7+ yrs</v>
      </c>
      <c r="K4596">
        <f t="shared" ca="1" si="287"/>
        <v>15</v>
      </c>
      <c r="L4596" t="s">
        <v>19</v>
      </c>
      <c r="M4596">
        <v>1</v>
      </c>
      <c r="N4596">
        <v>0</v>
      </c>
      <c r="O4596">
        <v>1</v>
      </c>
      <c r="P4596">
        <v>0</v>
      </c>
      <c r="Q4596">
        <v>0</v>
      </c>
      <c r="R4596">
        <f>SUM(M4596:N4596:O4596:P4596:Q4596)</f>
        <v>2</v>
      </c>
      <c r="S4596" s="1">
        <v>116302</v>
      </c>
      <c r="T4596" s="1" t="str">
        <f t="shared" si="286"/>
        <v>Medium</v>
      </c>
      <c r="U4596">
        <v>9</v>
      </c>
      <c r="V4596">
        <v>2024</v>
      </c>
      <c r="W4596" t="s">
        <v>34</v>
      </c>
      <c r="X4596">
        <v>1</v>
      </c>
    </row>
    <row r="4597" spans="1:24" x14ac:dyDescent="0.3">
      <c r="A4597">
        <v>4596</v>
      </c>
      <c r="B4597" t="s">
        <v>33</v>
      </c>
      <c r="C4597" t="str">
        <f>_xlfn.XLOOKUP(B4597,Lookup_table!B:B,Lookup_table!C:C)</f>
        <v>Data</v>
      </c>
      <c r="D4597" t="s">
        <v>37</v>
      </c>
      <c r="E4597" t="s">
        <v>42</v>
      </c>
      <c r="F4597" t="s">
        <v>52</v>
      </c>
      <c r="G4597" t="s">
        <v>17</v>
      </c>
      <c r="H4597" t="str">
        <f t="shared" si="284"/>
        <v>Remote</v>
      </c>
      <c r="I4597" t="s">
        <v>26</v>
      </c>
      <c r="J4597" t="str">
        <f t="shared" si="285"/>
        <v>3-6 yrs</v>
      </c>
      <c r="K4597">
        <f t="shared" ca="1" si="287"/>
        <v>3</v>
      </c>
      <c r="L4597" t="s">
        <v>27</v>
      </c>
      <c r="M4597">
        <v>1</v>
      </c>
      <c r="N4597">
        <v>0</v>
      </c>
      <c r="O4597">
        <v>0</v>
      </c>
      <c r="P4597">
        <v>0</v>
      </c>
      <c r="Q4597">
        <v>0</v>
      </c>
      <c r="R4597">
        <f>SUM(M4597:N4597:O4597:P4597:Q4597)</f>
        <v>1</v>
      </c>
      <c r="S4597" s="1">
        <v>77973</v>
      </c>
      <c r="T4597" s="1" t="str">
        <f t="shared" si="286"/>
        <v>Medium</v>
      </c>
      <c r="U4597">
        <v>7</v>
      </c>
      <c r="V4597">
        <v>2023</v>
      </c>
      <c r="W4597" t="s">
        <v>20</v>
      </c>
      <c r="X4597">
        <v>6</v>
      </c>
    </row>
    <row r="4598" spans="1:24" x14ac:dyDescent="0.3">
      <c r="A4598">
        <v>4597</v>
      </c>
      <c r="B4598" t="s">
        <v>33</v>
      </c>
      <c r="C4598" t="str">
        <f>_xlfn.XLOOKUP(B4598,Lookup_table!B:B,Lookup_table!C:C)</f>
        <v>Data</v>
      </c>
      <c r="D4598" t="s">
        <v>34</v>
      </c>
      <c r="E4598" t="s">
        <v>15</v>
      </c>
      <c r="F4598" t="s">
        <v>51</v>
      </c>
      <c r="G4598" t="s">
        <v>25</v>
      </c>
      <c r="H4598" t="str">
        <f t="shared" si="284"/>
        <v>Onsite/Hybrid</v>
      </c>
      <c r="I4598" t="s">
        <v>35</v>
      </c>
      <c r="J4598" t="str">
        <f t="shared" si="285"/>
        <v>0-2 yrs</v>
      </c>
      <c r="K4598">
        <f t="shared" ca="1" si="287"/>
        <v>0</v>
      </c>
      <c r="L4598" t="s">
        <v>19</v>
      </c>
      <c r="M4598">
        <v>1</v>
      </c>
      <c r="N4598">
        <v>0</v>
      </c>
      <c r="O4598">
        <v>1</v>
      </c>
      <c r="P4598">
        <v>0</v>
      </c>
      <c r="Q4598">
        <v>0</v>
      </c>
      <c r="R4598">
        <f>SUM(M4598:N4598:O4598:P4598:Q4598)</f>
        <v>2</v>
      </c>
      <c r="S4598" s="1">
        <v>62168</v>
      </c>
      <c r="T4598" s="1" t="str">
        <f t="shared" si="286"/>
        <v>Low</v>
      </c>
      <c r="U4598">
        <v>8</v>
      </c>
      <c r="V4598">
        <v>2020</v>
      </c>
      <c r="W4598" t="s">
        <v>20</v>
      </c>
      <c r="X4598">
        <v>2</v>
      </c>
    </row>
    <row r="4599" spans="1:24" x14ac:dyDescent="0.3">
      <c r="A4599">
        <v>4598</v>
      </c>
      <c r="B4599" t="s">
        <v>41</v>
      </c>
      <c r="C4599" t="str">
        <f>_xlfn.XLOOKUP(B4599,Lookup_table!B:B,Lookup_table!C:C)</f>
        <v>Data</v>
      </c>
      <c r="D4599" t="s">
        <v>34</v>
      </c>
      <c r="E4599" t="s">
        <v>38</v>
      </c>
      <c r="F4599" t="s">
        <v>29</v>
      </c>
      <c r="G4599" t="s">
        <v>25</v>
      </c>
      <c r="H4599" t="str">
        <f t="shared" si="284"/>
        <v>Onsite/Hybrid</v>
      </c>
      <c r="I4599" t="s">
        <v>35</v>
      </c>
      <c r="J4599" t="str">
        <f t="shared" si="285"/>
        <v>0-2 yrs</v>
      </c>
      <c r="K4599">
        <f t="shared" ca="1" si="287"/>
        <v>2</v>
      </c>
      <c r="L4599" t="s">
        <v>39</v>
      </c>
      <c r="M4599">
        <v>0</v>
      </c>
      <c r="N4599">
        <v>1</v>
      </c>
      <c r="O4599">
        <v>0</v>
      </c>
      <c r="P4599">
        <v>0</v>
      </c>
      <c r="Q4599">
        <v>1</v>
      </c>
      <c r="R4599">
        <f>SUM(M4599:N4599:O4599:P4599:Q4599)</f>
        <v>2</v>
      </c>
      <c r="S4599" s="1">
        <v>64440</v>
      </c>
      <c r="T4599" s="1" t="str">
        <f t="shared" si="286"/>
        <v>Low</v>
      </c>
      <c r="U4599">
        <v>2</v>
      </c>
      <c r="V4599">
        <v>2026</v>
      </c>
      <c r="W4599" t="s">
        <v>20</v>
      </c>
      <c r="X4599">
        <v>1</v>
      </c>
    </row>
    <row r="4600" spans="1:24" x14ac:dyDescent="0.3">
      <c r="A4600">
        <v>4599</v>
      </c>
      <c r="B4600" t="s">
        <v>21</v>
      </c>
      <c r="C4600" t="str">
        <f>_xlfn.XLOOKUP(B4600,Lookup_table!B:B,Lookup_table!C:C)</f>
        <v>AI</v>
      </c>
      <c r="D4600" t="s">
        <v>34</v>
      </c>
      <c r="E4600" t="s">
        <v>23</v>
      </c>
      <c r="F4600" t="s">
        <v>52</v>
      </c>
      <c r="G4600" t="s">
        <v>25</v>
      </c>
      <c r="H4600" t="str">
        <f t="shared" si="284"/>
        <v>Onsite/Hybrid</v>
      </c>
      <c r="I4600" t="s">
        <v>18</v>
      </c>
      <c r="J4600" t="str">
        <f t="shared" si="285"/>
        <v>7+ yrs</v>
      </c>
      <c r="K4600">
        <f t="shared" ca="1" si="287"/>
        <v>7</v>
      </c>
      <c r="L4600" t="s">
        <v>19</v>
      </c>
      <c r="M4600">
        <v>1</v>
      </c>
      <c r="N4600">
        <v>0</v>
      </c>
      <c r="O4600">
        <v>1</v>
      </c>
      <c r="P4600">
        <v>0</v>
      </c>
      <c r="Q4600">
        <v>0</v>
      </c>
      <c r="R4600">
        <f>SUM(M4600:N4600:O4600:P4600:Q4600)</f>
        <v>2</v>
      </c>
      <c r="S4600" s="1">
        <v>151767</v>
      </c>
      <c r="T4600" s="1" t="str">
        <f t="shared" si="286"/>
        <v>High</v>
      </c>
      <c r="U4600">
        <v>5</v>
      </c>
      <c r="V4600">
        <v>2020</v>
      </c>
      <c r="W4600" t="s">
        <v>20</v>
      </c>
      <c r="X4600">
        <v>6</v>
      </c>
    </row>
    <row r="4601" spans="1:24" x14ac:dyDescent="0.3">
      <c r="A4601">
        <v>4600</v>
      </c>
      <c r="B4601" t="s">
        <v>21</v>
      </c>
      <c r="C4601" t="str">
        <f>_xlfn.XLOOKUP(B4601,Lookup_table!B:B,Lookup_table!C:C)</f>
        <v>AI</v>
      </c>
      <c r="D4601" t="s">
        <v>37</v>
      </c>
      <c r="E4601" t="s">
        <v>42</v>
      </c>
      <c r="F4601" t="s">
        <v>52</v>
      </c>
      <c r="G4601" t="s">
        <v>30</v>
      </c>
      <c r="H4601" t="str">
        <f t="shared" si="284"/>
        <v>Onsite/Hybrid</v>
      </c>
      <c r="I4601" t="s">
        <v>26</v>
      </c>
      <c r="J4601" t="str">
        <f t="shared" si="285"/>
        <v>3-6 yrs</v>
      </c>
      <c r="K4601">
        <f t="shared" ca="1" si="287"/>
        <v>5</v>
      </c>
      <c r="L4601" t="s">
        <v>19</v>
      </c>
      <c r="M4601">
        <v>0</v>
      </c>
      <c r="N4601">
        <v>1</v>
      </c>
      <c r="O4601">
        <v>1</v>
      </c>
      <c r="P4601">
        <v>0</v>
      </c>
      <c r="Q4601">
        <v>0</v>
      </c>
      <c r="R4601">
        <f>SUM(M4601:N4601:O4601:P4601:Q4601)</f>
        <v>2</v>
      </c>
      <c r="S4601" s="1">
        <v>125077</v>
      </c>
      <c r="T4601" s="1" t="str">
        <f t="shared" si="286"/>
        <v>High</v>
      </c>
      <c r="U4601">
        <v>11</v>
      </c>
      <c r="V4601">
        <v>2026</v>
      </c>
      <c r="W4601" t="s">
        <v>28</v>
      </c>
      <c r="X4601">
        <v>9</v>
      </c>
    </row>
    <row r="4602" spans="1:24" x14ac:dyDescent="0.3">
      <c r="A4602">
        <v>4601</v>
      </c>
      <c r="B4602" t="s">
        <v>36</v>
      </c>
      <c r="C4602" t="str">
        <f>_xlfn.XLOOKUP(B4602,Lookup_table!B:B,Lookup_table!C:C)</f>
        <v>Data</v>
      </c>
      <c r="D4602" t="s">
        <v>22</v>
      </c>
      <c r="E4602" t="s">
        <v>40</v>
      </c>
      <c r="F4602" t="s">
        <v>52</v>
      </c>
      <c r="G4602" t="s">
        <v>30</v>
      </c>
      <c r="H4602" t="str">
        <f t="shared" si="284"/>
        <v>Onsite/Hybrid</v>
      </c>
      <c r="I4602" t="s">
        <v>18</v>
      </c>
      <c r="J4602" t="str">
        <f t="shared" si="285"/>
        <v>7+ yrs</v>
      </c>
      <c r="K4602">
        <f t="shared" ca="1" si="287"/>
        <v>13</v>
      </c>
      <c r="L4602" t="s">
        <v>19</v>
      </c>
      <c r="M4602">
        <v>1</v>
      </c>
      <c r="N4602">
        <v>0</v>
      </c>
      <c r="O4602">
        <v>1</v>
      </c>
      <c r="P4602">
        <v>1</v>
      </c>
      <c r="Q4602">
        <v>0</v>
      </c>
      <c r="R4602">
        <f>SUM(M4602:N4602:O4602:P4602:Q4602)</f>
        <v>3</v>
      </c>
      <c r="S4602" s="1">
        <v>152914</v>
      </c>
      <c r="T4602" s="1" t="str">
        <f t="shared" si="286"/>
        <v>High</v>
      </c>
      <c r="U4602">
        <v>8</v>
      </c>
      <c r="V4602">
        <v>2023</v>
      </c>
      <c r="W4602" t="s">
        <v>28</v>
      </c>
      <c r="X4602">
        <v>6</v>
      </c>
    </row>
    <row r="4603" spans="1:24" x14ac:dyDescent="0.3">
      <c r="A4603">
        <v>4602</v>
      </c>
      <c r="B4603" t="s">
        <v>21</v>
      </c>
      <c r="C4603" t="str">
        <f>_xlfn.XLOOKUP(B4603,Lookup_table!B:B,Lookup_table!C:C)</f>
        <v>AI</v>
      </c>
      <c r="D4603" t="s">
        <v>34</v>
      </c>
      <c r="E4603" t="s">
        <v>40</v>
      </c>
      <c r="F4603" t="s">
        <v>24</v>
      </c>
      <c r="G4603" t="s">
        <v>25</v>
      </c>
      <c r="H4603" t="str">
        <f t="shared" si="284"/>
        <v>Onsite/Hybrid</v>
      </c>
      <c r="I4603" t="s">
        <v>35</v>
      </c>
      <c r="J4603" t="str">
        <f t="shared" si="285"/>
        <v>0-2 yrs</v>
      </c>
      <c r="K4603">
        <f t="shared" ca="1" si="287"/>
        <v>2</v>
      </c>
      <c r="L4603" t="s">
        <v>27</v>
      </c>
      <c r="M4603">
        <v>1</v>
      </c>
      <c r="N4603">
        <v>0</v>
      </c>
      <c r="O4603">
        <v>0</v>
      </c>
      <c r="P4603">
        <v>1</v>
      </c>
      <c r="Q4603">
        <v>0</v>
      </c>
      <c r="R4603">
        <f>SUM(M4603:N4603:O4603:P4603:Q4603)</f>
        <v>2</v>
      </c>
      <c r="S4603" s="1">
        <v>108098</v>
      </c>
      <c r="T4603" s="1" t="str">
        <f t="shared" si="286"/>
        <v>Medium</v>
      </c>
      <c r="U4603">
        <v>1</v>
      </c>
      <c r="V4603">
        <v>2020</v>
      </c>
      <c r="W4603" t="s">
        <v>20</v>
      </c>
      <c r="X4603">
        <v>5</v>
      </c>
    </row>
    <row r="4604" spans="1:24" x14ac:dyDescent="0.3">
      <c r="A4604">
        <v>4603</v>
      </c>
      <c r="B4604" t="s">
        <v>41</v>
      </c>
      <c r="C4604" t="str">
        <f>_xlfn.XLOOKUP(B4604,Lookup_table!B:B,Lookup_table!C:C)</f>
        <v>Data</v>
      </c>
      <c r="D4604" t="s">
        <v>34</v>
      </c>
      <c r="E4604" t="s">
        <v>42</v>
      </c>
      <c r="F4604" t="s">
        <v>24</v>
      </c>
      <c r="G4604" t="s">
        <v>25</v>
      </c>
      <c r="H4604" t="str">
        <f t="shared" si="284"/>
        <v>Onsite/Hybrid</v>
      </c>
      <c r="I4604" t="s">
        <v>26</v>
      </c>
      <c r="J4604" t="str">
        <f t="shared" si="285"/>
        <v>3-6 yrs</v>
      </c>
      <c r="K4604">
        <f t="shared" ca="1" si="287"/>
        <v>5</v>
      </c>
      <c r="L4604" t="s">
        <v>19</v>
      </c>
      <c r="M4604">
        <v>1</v>
      </c>
      <c r="N4604">
        <v>1</v>
      </c>
      <c r="O4604">
        <v>0</v>
      </c>
      <c r="P4604">
        <v>1</v>
      </c>
      <c r="Q4604">
        <v>1</v>
      </c>
      <c r="R4604">
        <f>SUM(M4604:N4604:O4604:P4604:Q4604)</f>
        <v>4</v>
      </c>
      <c r="S4604" s="1">
        <v>100993</v>
      </c>
      <c r="T4604" s="1" t="str">
        <f t="shared" si="286"/>
        <v>Medium</v>
      </c>
      <c r="U4604">
        <v>1</v>
      </c>
      <c r="V4604">
        <v>2026</v>
      </c>
      <c r="W4604" t="s">
        <v>28</v>
      </c>
      <c r="X4604">
        <v>8</v>
      </c>
    </row>
    <row r="4605" spans="1:24" x14ac:dyDescent="0.3">
      <c r="A4605">
        <v>4604</v>
      </c>
      <c r="B4605" t="s">
        <v>41</v>
      </c>
      <c r="C4605" t="str">
        <f>_xlfn.XLOOKUP(B4605,Lookup_table!B:B,Lookup_table!C:C)</f>
        <v>Data</v>
      </c>
      <c r="D4605" t="s">
        <v>34</v>
      </c>
      <c r="E4605" t="s">
        <v>23</v>
      </c>
      <c r="F4605" t="s">
        <v>44</v>
      </c>
      <c r="G4605" t="s">
        <v>30</v>
      </c>
      <c r="H4605" t="str">
        <f t="shared" si="284"/>
        <v>Onsite/Hybrid</v>
      </c>
      <c r="I4605" t="s">
        <v>26</v>
      </c>
      <c r="J4605" t="str">
        <f t="shared" si="285"/>
        <v>3-6 yrs</v>
      </c>
      <c r="K4605">
        <f t="shared" ca="1" si="287"/>
        <v>5</v>
      </c>
      <c r="L4605" t="s">
        <v>39</v>
      </c>
      <c r="M4605">
        <v>0</v>
      </c>
      <c r="N4605">
        <v>0</v>
      </c>
      <c r="O4605">
        <v>1</v>
      </c>
      <c r="P4605">
        <v>0</v>
      </c>
      <c r="Q4605">
        <v>1</v>
      </c>
      <c r="R4605">
        <f>SUM(M4605:N4605:O4605:P4605:Q4605)</f>
        <v>2</v>
      </c>
      <c r="S4605" s="1">
        <v>104593</v>
      </c>
      <c r="T4605" s="1" t="str">
        <f t="shared" si="286"/>
        <v>Medium</v>
      </c>
      <c r="U4605">
        <v>11</v>
      </c>
      <c r="V4605">
        <v>2026</v>
      </c>
      <c r="W4605" t="s">
        <v>34</v>
      </c>
      <c r="X4605">
        <v>1</v>
      </c>
    </row>
    <row r="4606" spans="1:24" x14ac:dyDescent="0.3">
      <c r="A4606">
        <v>4605</v>
      </c>
      <c r="B4606" t="s">
        <v>50</v>
      </c>
      <c r="C4606" t="str">
        <f>_xlfn.XLOOKUP(B4606,Lookup_table!B:B,Lookup_table!C:C)</f>
        <v>AI</v>
      </c>
      <c r="D4606" t="s">
        <v>14</v>
      </c>
      <c r="E4606" t="s">
        <v>15</v>
      </c>
      <c r="F4606" t="s">
        <v>51</v>
      </c>
      <c r="G4606" t="s">
        <v>17</v>
      </c>
      <c r="H4606" t="str">
        <f t="shared" si="284"/>
        <v>Remote</v>
      </c>
      <c r="I4606" t="s">
        <v>18</v>
      </c>
      <c r="J4606" t="str">
        <f t="shared" si="285"/>
        <v>7+ yrs</v>
      </c>
      <c r="K4606">
        <f t="shared" ca="1" si="287"/>
        <v>12</v>
      </c>
      <c r="L4606" t="s">
        <v>27</v>
      </c>
      <c r="M4606">
        <v>0</v>
      </c>
      <c r="N4606">
        <v>0</v>
      </c>
      <c r="O4606">
        <v>1</v>
      </c>
      <c r="P4606">
        <v>1</v>
      </c>
      <c r="Q4606">
        <v>1</v>
      </c>
      <c r="R4606">
        <f>SUM(M4606:N4606:O4606:P4606:Q4606)</f>
        <v>3</v>
      </c>
      <c r="S4606" s="1">
        <v>177511</v>
      </c>
      <c r="T4606" s="1" t="str">
        <f t="shared" si="286"/>
        <v>High</v>
      </c>
      <c r="U4606">
        <v>6</v>
      </c>
      <c r="V4606">
        <v>2023</v>
      </c>
      <c r="W4606" t="s">
        <v>28</v>
      </c>
      <c r="X4606">
        <v>3</v>
      </c>
    </row>
    <row r="4607" spans="1:24" x14ac:dyDescent="0.3">
      <c r="A4607">
        <v>4606</v>
      </c>
      <c r="B4607" t="s">
        <v>21</v>
      </c>
      <c r="C4607" t="str">
        <f>_xlfn.XLOOKUP(B4607,Lookup_table!B:B,Lookup_table!C:C)</f>
        <v>AI</v>
      </c>
      <c r="D4607" t="s">
        <v>22</v>
      </c>
      <c r="E4607" t="s">
        <v>15</v>
      </c>
      <c r="F4607" t="s">
        <v>43</v>
      </c>
      <c r="G4607" t="s">
        <v>30</v>
      </c>
      <c r="H4607" t="str">
        <f t="shared" si="284"/>
        <v>Onsite/Hybrid</v>
      </c>
      <c r="I4607" t="s">
        <v>26</v>
      </c>
      <c r="J4607" t="str">
        <f t="shared" si="285"/>
        <v>3-6 yrs</v>
      </c>
      <c r="K4607">
        <f t="shared" ca="1" si="287"/>
        <v>6</v>
      </c>
      <c r="L4607" t="s">
        <v>39</v>
      </c>
      <c r="M4607">
        <v>1</v>
      </c>
      <c r="N4607">
        <v>1</v>
      </c>
      <c r="O4607">
        <v>1</v>
      </c>
      <c r="P4607">
        <v>1</v>
      </c>
      <c r="Q4607">
        <v>0</v>
      </c>
      <c r="R4607">
        <f>SUM(M4607:N4607:O4607:P4607:Q4607)</f>
        <v>4</v>
      </c>
      <c r="S4607" s="1">
        <v>163481</v>
      </c>
      <c r="T4607" s="1" t="str">
        <f t="shared" si="286"/>
        <v>High</v>
      </c>
      <c r="U4607">
        <v>8</v>
      </c>
      <c r="V4607">
        <v>2024</v>
      </c>
      <c r="W4607" t="s">
        <v>28</v>
      </c>
      <c r="X4607">
        <v>1</v>
      </c>
    </row>
    <row r="4608" spans="1:24" x14ac:dyDescent="0.3">
      <c r="A4608">
        <v>4607</v>
      </c>
      <c r="B4608" t="s">
        <v>31</v>
      </c>
      <c r="C4608" t="str">
        <f>_xlfn.XLOOKUP(B4608,Lookup_table!B:B,Lookup_table!C:C)</f>
        <v>Business</v>
      </c>
      <c r="D4608" t="s">
        <v>22</v>
      </c>
      <c r="E4608" t="s">
        <v>42</v>
      </c>
      <c r="F4608" t="s">
        <v>43</v>
      </c>
      <c r="G4608" t="s">
        <v>30</v>
      </c>
      <c r="H4608" t="str">
        <f t="shared" si="284"/>
        <v>Onsite/Hybrid</v>
      </c>
      <c r="I4608" t="s">
        <v>18</v>
      </c>
      <c r="J4608" t="str">
        <f t="shared" si="285"/>
        <v>7+ yrs</v>
      </c>
      <c r="K4608">
        <f t="shared" ca="1" si="287"/>
        <v>15</v>
      </c>
      <c r="L4608" t="s">
        <v>19</v>
      </c>
      <c r="M4608">
        <v>0</v>
      </c>
      <c r="N4608">
        <v>1</v>
      </c>
      <c r="O4608">
        <v>1</v>
      </c>
      <c r="P4608">
        <v>0</v>
      </c>
      <c r="Q4608">
        <v>0</v>
      </c>
      <c r="R4608">
        <f>SUM(M4608:N4608:O4608:P4608:Q4608)</f>
        <v>2</v>
      </c>
      <c r="S4608" s="1">
        <v>138004</v>
      </c>
      <c r="T4608" s="1" t="str">
        <f t="shared" si="286"/>
        <v>High</v>
      </c>
      <c r="U4608">
        <v>2</v>
      </c>
      <c r="V4608">
        <v>2022</v>
      </c>
      <c r="W4608" t="s">
        <v>20</v>
      </c>
      <c r="X4608">
        <v>3</v>
      </c>
    </row>
    <row r="4609" spans="1:24" x14ac:dyDescent="0.3">
      <c r="A4609">
        <v>4608</v>
      </c>
      <c r="B4609" t="s">
        <v>33</v>
      </c>
      <c r="C4609" t="str">
        <f>_xlfn.XLOOKUP(B4609,Lookup_table!B:B,Lookup_table!C:C)</f>
        <v>Data</v>
      </c>
      <c r="D4609" t="s">
        <v>22</v>
      </c>
      <c r="E4609" t="s">
        <v>32</v>
      </c>
      <c r="F4609" t="s">
        <v>16</v>
      </c>
      <c r="G4609" t="s">
        <v>30</v>
      </c>
      <c r="H4609" t="str">
        <f t="shared" si="284"/>
        <v>Onsite/Hybrid</v>
      </c>
      <c r="I4609" t="s">
        <v>18</v>
      </c>
      <c r="J4609" t="str">
        <f t="shared" si="285"/>
        <v>7+ yrs</v>
      </c>
      <c r="K4609">
        <f t="shared" ca="1" si="287"/>
        <v>7</v>
      </c>
      <c r="L4609" t="s">
        <v>39</v>
      </c>
      <c r="M4609">
        <v>1</v>
      </c>
      <c r="N4609">
        <v>0</v>
      </c>
      <c r="O4609">
        <v>1</v>
      </c>
      <c r="P4609">
        <v>1</v>
      </c>
      <c r="Q4609">
        <v>0</v>
      </c>
      <c r="R4609">
        <f>SUM(M4609:N4609:O4609:P4609:Q4609)</f>
        <v>3</v>
      </c>
      <c r="S4609" s="1">
        <v>154396</v>
      </c>
      <c r="T4609" s="1" t="str">
        <f t="shared" si="286"/>
        <v>High</v>
      </c>
      <c r="U4609">
        <v>2</v>
      </c>
      <c r="V4609">
        <v>2025</v>
      </c>
      <c r="W4609" t="s">
        <v>28</v>
      </c>
      <c r="X4609">
        <v>2</v>
      </c>
    </row>
    <row r="4610" spans="1:24" x14ac:dyDescent="0.3">
      <c r="A4610">
        <v>4609</v>
      </c>
      <c r="B4610" t="s">
        <v>33</v>
      </c>
      <c r="C4610" t="str">
        <f>_xlfn.XLOOKUP(B4610,Lookup_table!B:B,Lookup_table!C:C)</f>
        <v>Data</v>
      </c>
      <c r="D4610" t="s">
        <v>14</v>
      </c>
      <c r="E4610" t="s">
        <v>38</v>
      </c>
      <c r="F4610" t="s">
        <v>44</v>
      </c>
      <c r="G4610" t="s">
        <v>17</v>
      </c>
      <c r="H4610" t="str">
        <f t="shared" ref="H4610:H4673" si="288">IF(G4610="Remote","Remote","Onsite/Hybrid")</f>
        <v>Remote</v>
      </c>
      <c r="I4610" t="s">
        <v>35</v>
      </c>
      <c r="J4610" t="str">
        <f t="shared" ref="J4610:J4673" si="289">IF(I4610="Entry","0-2 yrs",IF(I4610="Mid","3-6 yrs","7+ yrs"))</f>
        <v>0-2 yrs</v>
      </c>
      <c r="K4610">
        <f t="shared" ca="1" si="287"/>
        <v>0</v>
      </c>
      <c r="L4610" t="s">
        <v>27</v>
      </c>
      <c r="M4610">
        <v>1</v>
      </c>
      <c r="N4610">
        <v>0</v>
      </c>
      <c r="O4610">
        <v>0</v>
      </c>
      <c r="P4610">
        <v>1</v>
      </c>
      <c r="Q4610">
        <v>1</v>
      </c>
      <c r="R4610">
        <f>SUM(M4610:N4610:O4610:P4610:Q4610)</f>
        <v>3</v>
      </c>
      <c r="S4610" s="1">
        <v>76507</v>
      </c>
      <c r="T4610" s="1" t="str">
        <f t="shared" ref="T4610:T4673" si="290">IF(S4610&lt;=70000,"Low",IF(S4610&lt;=120000,"Medium","High"))</f>
        <v>Medium</v>
      </c>
      <c r="U4610">
        <v>9</v>
      </c>
      <c r="V4610">
        <v>2025</v>
      </c>
      <c r="W4610" t="s">
        <v>28</v>
      </c>
      <c r="X4610">
        <v>7</v>
      </c>
    </row>
    <row r="4611" spans="1:24" x14ac:dyDescent="0.3">
      <c r="A4611">
        <v>4610</v>
      </c>
      <c r="B4611" t="s">
        <v>36</v>
      </c>
      <c r="C4611" t="str">
        <f>_xlfn.XLOOKUP(B4611,Lookup_table!B:B,Lookup_table!C:C)</f>
        <v>Data</v>
      </c>
      <c r="D4611" t="s">
        <v>14</v>
      </c>
      <c r="E4611" t="s">
        <v>15</v>
      </c>
      <c r="F4611" t="s">
        <v>51</v>
      </c>
      <c r="G4611" t="s">
        <v>17</v>
      </c>
      <c r="H4611" t="str">
        <f t="shared" si="288"/>
        <v>Remote</v>
      </c>
      <c r="I4611" t="s">
        <v>35</v>
      </c>
      <c r="J4611" t="str">
        <f t="shared" si="289"/>
        <v>0-2 yrs</v>
      </c>
      <c r="K4611">
        <f t="shared" ref="K4611:K4674" ca="1" si="291">IF(J4611="0-2 yrs",RANDBETWEEN(0,2),IF(J4611="3-6 yrs", RANDBETWEEN(3,6),IF(J4611="7+ yrs", RANDBETWEEN(7,15)," ")))</f>
        <v>0</v>
      </c>
      <c r="L4611" t="s">
        <v>39</v>
      </c>
      <c r="M4611">
        <v>0</v>
      </c>
      <c r="N4611">
        <v>0</v>
      </c>
      <c r="O4611">
        <v>0</v>
      </c>
      <c r="P4611">
        <v>0</v>
      </c>
      <c r="Q4611">
        <v>1</v>
      </c>
      <c r="R4611">
        <f>SUM(M4611:N4611:O4611:P4611:Q4611)</f>
        <v>1</v>
      </c>
      <c r="S4611" s="1">
        <v>57831</v>
      </c>
      <c r="T4611" s="1" t="str">
        <f t="shared" si="290"/>
        <v>Low</v>
      </c>
      <c r="U4611">
        <v>5</v>
      </c>
      <c r="V4611">
        <v>2021</v>
      </c>
      <c r="W4611" t="s">
        <v>34</v>
      </c>
      <c r="X4611">
        <v>2</v>
      </c>
    </row>
    <row r="4612" spans="1:24" x14ac:dyDescent="0.3">
      <c r="A4612">
        <v>4611</v>
      </c>
      <c r="B4612" t="s">
        <v>41</v>
      </c>
      <c r="C4612" t="str">
        <f>_xlfn.XLOOKUP(B4612,Lookup_table!B:B,Lookup_table!C:C)</f>
        <v>Data</v>
      </c>
      <c r="D4612" t="s">
        <v>14</v>
      </c>
      <c r="E4612" t="s">
        <v>32</v>
      </c>
      <c r="F4612" t="s">
        <v>44</v>
      </c>
      <c r="G4612" t="s">
        <v>25</v>
      </c>
      <c r="H4612" t="str">
        <f t="shared" si="288"/>
        <v>Onsite/Hybrid</v>
      </c>
      <c r="I4612" t="s">
        <v>26</v>
      </c>
      <c r="J4612" t="str">
        <f t="shared" si="289"/>
        <v>3-6 yrs</v>
      </c>
      <c r="K4612">
        <f t="shared" ca="1" si="291"/>
        <v>4</v>
      </c>
      <c r="L4612" t="s">
        <v>39</v>
      </c>
      <c r="M4612">
        <v>1</v>
      </c>
      <c r="N4612">
        <v>1</v>
      </c>
      <c r="O4612">
        <v>1</v>
      </c>
      <c r="P4612">
        <v>1</v>
      </c>
      <c r="Q4612">
        <v>0</v>
      </c>
      <c r="R4612">
        <f>SUM(M4612:N4612:O4612:P4612:Q4612)</f>
        <v>4</v>
      </c>
      <c r="S4612" s="1">
        <v>102923</v>
      </c>
      <c r="T4612" s="1" t="str">
        <f t="shared" si="290"/>
        <v>Medium</v>
      </c>
      <c r="U4612">
        <v>1</v>
      </c>
      <c r="V4612">
        <v>2025</v>
      </c>
      <c r="W4612" t="s">
        <v>28</v>
      </c>
      <c r="X4612">
        <v>3</v>
      </c>
    </row>
    <row r="4613" spans="1:24" x14ac:dyDescent="0.3">
      <c r="A4613">
        <v>4612</v>
      </c>
      <c r="B4613" t="s">
        <v>50</v>
      </c>
      <c r="C4613" t="str">
        <f>_xlfn.XLOOKUP(B4613,Lookup_table!B:B,Lookup_table!C:C)</f>
        <v>AI</v>
      </c>
      <c r="D4613" t="s">
        <v>34</v>
      </c>
      <c r="E4613" t="s">
        <v>42</v>
      </c>
      <c r="F4613" t="s">
        <v>43</v>
      </c>
      <c r="G4613" t="s">
        <v>30</v>
      </c>
      <c r="H4613" t="str">
        <f t="shared" si="288"/>
        <v>Onsite/Hybrid</v>
      </c>
      <c r="I4613" t="s">
        <v>18</v>
      </c>
      <c r="J4613" t="str">
        <f t="shared" si="289"/>
        <v>7+ yrs</v>
      </c>
      <c r="K4613">
        <f t="shared" ca="1" si="291"/>
        <v>8</v>
      </c>
      <c r="L4613" t="s">
        <v>39</v>
      </c>
      <c r="M4613">
        <v>0</v>
      </c>
      <c r="N4613">
        <v>0</v>
      </c>
      <c r="O4613">
        <v>0</v>
      </c>
      <c r="P4613">
        <v>0</v>
      </c>
      <c r="Q4613">
        <v>1</v>
      </c>
      <c r="R4613">
        <f>SUM(M4613:N4613:O4613:P4613:Q4613)</f>
        <v>1</v>
      </c>
      <c r="S4613" s="1">
        <v>154624</v>
      </c>
      <c r="T4613" s="1" t="str">
        <f t="shared" si="290"/>
        <v>High</v>
      </c>
      <c r="U4613">
        <v>7</v>
      </c>
      <c r="V4613">
        <v>2020</v>
      </c>
      <c r="W4613" t="s">
        <v>34</v>
      </c>
      <c r="X4613">
        <v>1</v>
      </c>
    </row>
    <row r="4614" spans="1:24" x14ac:dyDescent="0.3">
      <c r="A4614">
        <v>4613</v>
      </c>
      <c r="B4614" t="s">
        <v>21</v>
      </c>
      <c r="C4614" t="str">
        <f>_xlfn.XLOOKUP(B4614,Lookup_table!B:B,Lookup_table!C:C)</f>
        <v>AI</v>
      </c>
      <c r="D4614" t="s">
        <v>34</v>
      </c>
      <c r="E4614" t="s">
        <v>38</v>
      </c>
      <c r="F4614" t="s">
        <v>16</v>
      </c>
      <c r="G4614" t="s">
        <v>30</v>
      </c>
      <c r="H4614" t="str">
        <f t="shared" si="288"/>
        <v>Onsite/Hybrid</v>
      </c>
      <c r="I4614" t="s">
        <v>26</v>
      </c>
      <c r="J4614" t="str">
        <f t="shared" si="289"/>
        <v>3-6 yrs</v>
      </c>
      <c r="K4614">
        <f t="shared" ca="1" si="291"/>
        <v>6</v>
      </c>
      <c r="L4614" t="s">
        <v>39</v>
      </c>
      <c r="M4614">
        <v>1</v>
      </c>
      <c r="N4614">
        <v>0</v>
      </c>
      <c r="O4614">
        <v>1</v>
      </c>
      <c r="P4614">
        <v>0</v>
      </c>
      <c r="Q4614">
        <v>1</v>
      </c>
      <c r="R4614">
        <f>SUM(M4614:N4614:O4614:P4614:Q4614)</f>
        <v>3</v>
      </c>
      <c r="S4614" s="1">
        <v>144308</v>
      </c>
      <c r="T4614" s="1" t="str">
        <f t="shared" si="290"/>
        <v>High</v>
      </c>
      <c r="U4614">
        <v>9</v>
      </c>
      <c r="V4614">
        <v>2023</v>
      </c>
      <c r="W4614" t="s">
        <v>28</v>
      </c>
      <c r="X4614">
        <v>8</v>
      </c>
    </row>
    <row r="4615" spans="1:24" x14ac:dyDescent="0.3">
      <c r="A4615">
        <v>4614</v>
      </c>
      <c r="B4615" t="s">
        <v>41</v>
      </c>
      <c r="C4615" t="str">
        <f>_xlfn.XLOOKUP(B4615,Lookup_table!B:B,Lookup_table!C:C)</f>
        <v>Data</v>
      </c>
      <c r="D4615" t="s">
        <v>37</v>
      </c>
      <c r="E4615" t="s">
        <v>40</v>
      </c>
      <c r="F4615" t="s">
        <v>44</v>
      </c>
      <c r="G4615" t="s">
        <v>25</v>
      </c>
      <c r="H4615" t="str">
        <f t="shared" si="288"/>
        <v>Onsite/Hybrid</v>
      </c>
      <c r="I4615" t="s">
        <v>35</v>
      </c>
      <c r="J4615" t="str">
        <f t="shared" si="289"/>
        <v>0-2 yrs</v>
      </c>
      <c r="K4615">
        <f t="shared" ca="1" si="291"/>
        <v>1</v>
      </c>
      <c r="L4615" t="s">
        <v>39</v>
      </c>
      <c r="M4615">
        <v>0</v>
      </c>
      <c r="N4615">
        <v>1</v>
      </c>
      <c r="O4615">
        <v>0</v>
      </c>
      <c r="P4615">
        <v>0</v>
      </c>
      <c r="Q4615">
        <v>0</v>
      </c>
      <c r="R4615">
        <f>SUM(M4615:N4615:O4615:P4615:Q4615)</f>
        <v>1</v>
      </c>
      <c r="S4615" s="1">
        <v>53148</v>
      </c>
      <c r="T4615" s="1" t="str">
        <f t="shared" si="290"/>
        <v>Low</v>
      </c>
      <c r="U4615">
        <v>12</v>
      </c>
      <c r="V4615">
        <v>2021</v>
      </c>
      <c r="W4615" t="s">
        <v>34</v>
      </c>
      <c r="X4615">
        <v>4</v>
      </c>
    </row>
    <row r="4616" spans="1:24" x14ac:dyDescent="0.3">
      <c r="A4616">
        <v>4615</v>
      </c>
      <c r="B4616" t="s">
        <v>31</v>
      </c>
      <c r="C4616" t="str">
        <f>_xlfn.XLOOKUP(B4616,Lookup_table!B:B,Lookup_table!C:C)</f>
        <v>Business</v>
      </c>
      <c r="D4616" t="s">
        <v>37</v>
      </c>
      <c r="E4616" t="s">
        <v>42</v>
      </c>
      <c r="F4616" t="s">
        <v>44</v>
      </c>
      <c r="G4616" t="s">
        <v>17</v>
      </c>
      <c r="H4616" t="str">
        <f t="shared" si="288"/>
        <v>Remote</v>
      </c>
      <c r="I4616" t="s">
        <v>18</v>
      </c>
      <c r="J4616" t="str">
        <f t="shared" si="289"/>
        <v>7+ yrs</v>
      </c>
      <c r="K4616">
        <f t="shared" ca="1" si="291"/>
        <v>10</v>
      </c>
      <c r="L4616" t="s">
        <v>27</v>
      </c>
      <c r="M4616">
        <v>0</v>
      </c>
      <c r="N4616">
        <v>1</v>
      </c>
      <c r="O4616">
        <v>1</v>
      </c>
      <c r="P4616">
        <v>1</v>
      </c>
      <c r="Q4616">
        <v>1</v>
      </c>
      <c r="R4616">
        <f>SUM(M4616:N4616:O4616:P4616:Q4616)</f>
        <v>4</v>
      </c>
      <c r="S4616" s="1">
        <v>136861</v>
      </c>
      <c r="T4616" s="1" t="str">
        <f t="shared" si="290"/>
        <v>High</v>
      </c>
      <c r="U4616">
        <v>10</v>
      </c>
      <c r="V4616">
        <v>2025</v>
      </c>
      <c r="W4616" t="s">
        <v>28</v>
      </c>
      <c r="X4616">
        <v>2</v>
      </c>
    </row>
    <row r="4617" spans="1:24" x14ac:dyDescent="0.3">
      <c r="A4617">
        <v>4616</v>
      </c>
      <c r="B4617" t="s">
        <v>33</v>
      </c>
      <c r="C4617" t="str">
        <f>_xlfn.XLOOKUP(B4617,Lookup_table!B:B,Lookup_table!C:C)</f>
        <v>Data</v>
      </c>
      <c r="D4617" t="s">
        <v>14</v>
      </c>
      <c r="E4617" t="s">
        <v>32</v>
      </c>
      <c r="F4617" t="s">
        <v>44</v>
      </c>
      <c r="G4617" t="s">
        <v>17</v>
      </c>
      <c r="H4617" t="str">
        <f t="shared" si="288"/>
        <v>Remote</v>
      </c>
      <c r="I4617" t="s">
        <v>18</v>
      </c>
      <c r="J4617" t="str">
        <f t="shared" si="289"/>
        <v>7+ yrs</v>
      </c>
      <c r="K4617">
        <f t="shared" ca="1" si="291"/>
        <v>7</v>
      </c>
      <c r="L4617" t="s">
        <v>27</v>
      </c>
      <c r="M4617">
        <v>0</v>
      </c>
      <c r="N4617">
        <v>1</v>
      </c>
      <c r="O4617">
        <v>1</v>
      </c>
      <c r="P4617">
        <v>0</v>
      </c>
      <c r="Q4617">
        <v>1</v>
      </c>
      <c r="R4617">
        <f>SUM(M4617:N4617:O4617:P4617:Q4617)</f>
        <v>3</v>
      </c>
      <c r="S4617" s="1">
        <v>125120</v>
      </c>
      <c r="T4617" s="1" t="str">
        <f t="shared" si="290"/>
        <v>High</v>
      </c>
      <c r="U4617">
        <v>3</v>
      </c>
      <c r="V4617">
        <v>2022</v>
      </c>
      <c r="W4617" t="s">
        <v>28</v>
      </c>
      <c r="X4617">
        <v>9</v>
      </c>
    </row>
    <row r="4618" spans="1:24" x14ac:dyDescent="0.3">
      <c r="A4618">
        <v>4617</v>
      </c>
      <c r="B4618" t="s">
        <v>36</v>
      </c>
      <c r="C4618" t="str">
        <f>_xlfn.XLOOKUP(B4618,Lookup_table!B:B,Lookup_table!C:C)</f>
        <v>Data</v>
      </c>
      <c r="D4618" t="s">
        <v>22</v>
      </c>
      <c r="E4618" t="s">
        <v>42</v>
      </c>
      <c r="F4618" t="s">
        <v>29</v>
      </c>
      <c r="G4618" t="s">
        <v>25</v>
      </c>
      <c r="H4618" t="str">
        <f t="shared" si="288"/>
        <v>Onsite/Hybrid</v>
      </c>
      <c r="I4618" t="s">
        <v>35</v>
      </c>
      <c r="J4618" t="str">
        <f t="shared" si="289"/>
        <v>0-2 yrs</v>
      </c>
      <c r="K4618">
        <f t="shared" ca="1" si="291"/>
        <v>0</v>
      </c>
      <c r="L4618" t="s">
        <v>19</v>
      </c>
      <c r="M4618">
        <v>0</v>
      </c>
      <c r="N4618">
        <v>1</v>
      </c>
      <c r="O4618">
        <v>0</v>
      </c>
      <c r="P4618">
        <v>0</v>
      </c>
      <c r="Q4618">
        <v>1</v>
      </c>
      <c r="R4618">
        <f>SUM(M4618:N4618:O4618:P4618:Q4618)</f>
        <v>2</v>
      </c>
      <c r="S4618" s="1">
        <v>78124</v>
      </c>
      <c r="T4618" s="1" t="str">
        <f t="shared" si="290"/>
        <v>Medium</v>
      </c>
      <c r="U4618">
        <v>12</v>
      </c>
      <c r="V4618">
        <v>2025</v>
      </c>
      <c r="W4618" t="s">
        <v>34</v>
      </c>
      <c r="X4618">
        <v>1</v>
      </c>
    </row>
    <row r="4619" spans="1:24" x14ac:dyDescent="0.3">
      <c r="A4619">
        <v>4618</v>
      </c>
      <c r="B4619" t="s">
        <v>50</v>
      </c>
      <c r="C4619" t="str">
        <f>_xlfn.XLOOKUP(B4619,Lookup_table!B:B,Lookup_table!C:C)</f>
        <v>AI</v>
      </c>
      <c r="D4619" t="s">
        <v>22</v>
      </c>
      <c r="E4619" t="s">
        <v>42</v>
      </c>
      <c r="F4619" t="s">
        <v>52</v>
      </c>
      <c r="G4619" t="s">
        <v>25</v>
      </c>
      <c r="H4619" t="str">
        <f t="shared" si="288"/>
        <v>Onsite/Hybrid</v>
      </c>
      <c r="I4619" t="s">
        <v>35</v>
      </c>
      <c r="J4619" t="str">
        <f t="shared" si="289"/>
        <v>0-2 yrs</v>
      </c>
      <c r="K4619">
        <f t="shared" ca="1" si="291"/>
        <v>1</v>
      </c>
      <c r="L4619" t="s">
        <v>27</v>
      </c>
      <c r="M4619">
        <v>1</v>
      </c>
      <c r="N4619">
        <v>0</v>
      </c>
      <c r="O4619">
        <v>1</v>
      </c>
      <c r="P4619">
        <v>1</v>
      </c>
      <c r="Q4619">
        <v>0</v>
      </c>
      <c r="R4619">
        <f>SUM(M4619:N4619:O4619:P4619:Q4619)</f>
        <v>3</v>
      </c>
      <c r="S4619" s="1">
        <v>137671</v>
      </c>
      <c r="T4619" s="1" t="str">
        <f t="shared" si="290"/>
        <v>High</v>
      </c>
      <c r="U4619">
        <v>8</v>
      </c>
      <c r="V4619">
        <v>2022</v>
      </c>
      <c r="W4619" t="s">
        <v>28</v>
      </c>
      <c r="X4619">
        <v>9</v>
      </c>
    </row>
    <row r="4620" spans="1:24" x14ac:dyDescent="0.3">
      <c r="A4620">
        <v>4619</v>
      </c>
      <c r="B4620" t="s">
        <v>36</v>
      </c>
      <c r="C4620" t="str">
        <f>_xlfn.XLOOKUP(B4620,Lookup_table!B:B,Lookup_table!C:C)</f>
        <v>Data</v>
      </c>
      <c r="D4620" t="s">
        <v>34</v>
      </c>
      <c r="E4620" t="s">
        <v>38</v>
      </c>
      <c r="F4620" t="s">
        <v>44</v>
      </c>
      <c r="G4620" t="s">
        <v>17</v>
      </c>
      <c r="H4620" t="str">
        <f t="shared" si="288"/>
        <v>Remote</v>
      </c>
      <c r="I4620" t="s">
        <v>35</v>
      </c>
      <c r="J4620" t="str">
        <f t="shared" si="289"/>
        <v>0-2 yrs</v>
      </c>
      <c r="K4620">
        <f t="shared" ca="1" si="291"/>
        <v>2</v>
      </c>
      <c r="L4620" t="s">
        <v>27</v>
      </c>
      <c r="M4620">
        <v>1</v>
      </c>
      <c r="N4620">
        <v>1</v>
      </c>
      <c r="O4620">
        <v>0</v>
      </c>
      <c r="P4620">
        <v>1</v>
      </c>
      <c r="Q4620">
        <v>0</v>
      </c>
      <c r="R4620">
        <f>SUM(M4620:N4620:O4620:P4620:Q4620)</f>
        <v>3</v>
      </c>
      <c r="S4620" s="1">
        <v>68423</v>
      </c>
      <c r="T4620" s="1" t="str">
        <f t="shared" si="290"/>
        <v>Low</v>
      </c>
      <c r="U4620">
        <v>11</v>
      </c>
      <c r="V4620">
        <v>2022</v>
      </c>
      <c r="W4620" t="s">
        <v>34</v>
      </c>
      <c r="X4620">
        <v>6</v>
      </c>
    </row>
    <row r="4621" spans="1:24" x14ac:dyDescent="0.3">
      <c r="A4621">
        <v>4620</v>
      </c>
      <c r="B4621" t="s">
        <v>31</v>
      </c>
      <c r="C4621" t="str">
        <f>_xlfn.XLOOKUP(B4621,Lookup_table!B:B,Lookup_table!C:C)</f>
        <v>Business</v>
      </c>
      <c r="D4621" t="s">
        <v>34</v>
      </c>
      <c r="E4621" t="s">
        <v>23</v>
      </c>
      <c r="F4621" t="s">
        <v>43</v>
      </c>
      <c r="G4621" t="s">
        <v>30</v>
      </c>
      <c r="H4621" t="str">
        <f t="shared" si="288"/>
        <v>Onsite/Hybrid</v>
      </c>
      <c r="I4621" t="s">
        <v>18</v>
      </c>
      <c r="J4621" t="str">
        <f t="shared" si="289"/>
        <v>7+ yrs</v>
      </c>
      <c r="K4621">
        <f t="shared" ca="1" si="291"/>
        <v>10</v>
      </c>
      <c r="L4621" t="s">
        <v>39</v>
      </c>
      <c r="M4621">
        <v>1</v>
      </c>
      <c r="N4621">
        <v>0</v>
      </c>
      <c r="O4621">
        <v>1</v>
      </c>
      <c r="P4621">
        <v>0</v>
      </c>
      <c r="Q4621">
        <v>0</v>
      </c>
      <c r="R4621">
        <f>SUM(M4621:N4621:O4621:P4621:Q4621)</f>
        <v>2</v>
      </c>
      <c r="S4621" s="1">
        <v>117761</v>
      </c>
      <c r="T4621" s="1" t="str">
        <f t="shared" si="290"/>
        <v>Medium</v>
      </c>
      <c r="U4621">
        <v>10</v>
      </c>
      <c r="V4621">
        <v>2024</v>
      </c>
      <c r="W4621" t="s">
        <v>20</v>
      </c>
      <c r="X4621">
        <v>4</v>
      </c>
    </row>
    <row r="4622" spans="1:24" x14ac:dyDescent="0.3">
      <c r="A4622">
        <v>4621</v>
      </c>
      <c r="B4622" t="s">
        <v>31</v>
      </c>
      <c r="C4622" t="str">
        <f>_xlfn.XLOOKUP(B4622,Lookup_table!B:B,Lookup_table!C:C)</f>
        <v>Business</v>
      </c>
      <c r="D4622" t="s">
        <v>37</v>
      </c>
      <c r="E4622" t="s">
        <v>42</v>
      </c>
      <c r="F4622" t="s">
        <v>52</v>
      </c>
      <c r="G4622" t="s">
        <v>17</v>
      </c>
      <c r="H4622" t="str">
        <f t="shared" si="288"/>
        <v>Remote</v>
      </c>
      <c r="I4622" t="s">
        <v>26</v>
      </c>
      <c r="J4622" t="str">
        <f t="shared" si="289"/>
        <v>3-6 yrs</v>
      </c>
      <c r="K4622">
        <f t="shared" ca="1" si="291"/>
        <v>4</v>
      </c>
      <c r="L4622" t="s">
        <v>27</v>
      </c>
      <c r="M4622">
        <v>1</v>
      </c>
      <c r="N4622">
        <v>0</v>
      </c>
      <c r="O4622">
        <v>1</v>
      </c>
      <c r="P4622">
        <v>0</v>
      </c>
      <c r="Q4622">
        <v>1</v>
      </c>
      <c r="R4622">
        <f>SUM(M4622:N4622:O4622:P4622:Q4622)</f>
        <v>3</v>
      </c>
      <c r="S4622" s="1">
        <v>103208</v>
      </c>
      <c r="T4622" s="1" t="str">
        <f t="shared" si="290"/>
        <v>Medium</v>
      </c>
      <c r="U4622">
        <v>10</v>
      </c>
      <c r="V4622">
        <v>2024</v>
      </c>
      <c r="W4622" t="s">
        <v>28</v>
      </c>
      <c r="X4622">
        <v>8</v>
      </c>
    </row>
    <row r="4623" spans="1:24" x14ac:dyDescent="0.3">
      <c r="A4623">
        <v>4622</v>
      </c>
      <c r="B4623" t="s">
        <v>21</v>
      </c>
      <c r="C4623" t="str">
        <f>_xlfn.XLOOKUP(B4623,Lookup_table!B:B,Lookup_table!C:C)</f>
        <v>AI</v>
      </c>
      <c r="D4623" t="s">
        <v>37</v>
      </c>
      <c r="E4623" t="s">
        <v>40</v>
      </c>
      <c r="F4623" t="s">
        <v>44</v>
      </c>
      <c r="G4623" t="s">
        <v>30</v>
      </c>
      <c r="H4623" t="str">
        <f t="shared" si="288"/>
        <v>Onsite/Hybrid</v>
      </c>
      <c r="I4623" t="s">
        <v>18</v>
      </c>
      <c r="J4623" t="str">
        <f t="shared" si="289"/>
        <v>7+ yrs</v>
      </c>
      <c r="K4623">
        <f t="shared" ca="1" si="291"/>
        <v>8</v>
      </c>
      <c r="L4623" t="s">
        <v>19</v>
      </c>
      <c r="M4623">
        <v>1</v>
      </c>
      <c r="N4623">
        <v>0</v>
      </c>
      <c r="O4623">
        <v>0</v>
      </c>
      <c r="P4623">
        <v>0</v>
      </c>
      <c r="Q4623">
        <v>0</v>
      </c>
      <c r="R4623">
        <f>SUM(M4623:N4623:O4623:P4623:Q4623)</f>
        <v>1</v>
      </c>
      <c r="S4623" s="1">
        <v>141282</v>
      </c>
      <c r="T4623" s="1" t="str">
        <f t="shared" si="290"/>
        <v>High</v>
      </c>
      <c r="U4623">
        <v>8</v>
      </c>
      <c r="V4623">
        <v>2025</v>
      </c>
      <c r="W4623" t="s">
        <v>34</v>
      </c>
      <c r="X4623">
        <v>6</v>
      </c>
    </row>
    <row r="4624" spans="1:24" x14ac:dyDescent="0.3">
      <c r="A4624">
        <v>4623</v>
      </c>
      <c r="B4624" t="s">
        <v>31</v>
      </c>
      <c r="C4624" t="str">
        <f>_xlfn.XLOOKUP(B4624,Lookup_table!B:B,Lookup_table!C:C)</f>
        <v>Business</v>
      </c>
      <c r="D4624" t="s">
        <v>34</v>
      </c>
      <c r="E4624" t="s">
        <v>32</v>
      </c>
      <c r="F4624" t="s">
        <v>52</v>
      </c>
      <c r="G4624" t="s">
        <v>17</v>
      </c>
      <c r="H4624" t="str">
        <f t="shared" si="288"/>
        <v>Remote</v>
      </c>
      <c r="I4624" t="s">
        <v>18</v>
      </c>
      <c r="J4624" t="str">
        <f t="shared" si="289"/>
        <v>7+ yrs</v>
      </c>
      <c r="K4624">
        <f t="shared" ca="1" si="291"/>
        <v>9</v>
      </c>
      <c r="L4624" t="s">
        <v>19</v>
      </c>
      <c r="M4624">
        <v>1</v>
      </c>
      <c r="N4624">
        <v>1</v>
      </c>
      <c r="O4624">
        <v>0</v>
      </c>
      <c r="P4624">
        <v>1</v>
      </c>
      <c r="Q4624">
        <v>0</v>
      </c>
      <c r="R4624">
        <f>SUM(M4624:N4624:O4624:P4624:Q4624)</f>
        <v>3</v>
      </c>
      <c r="S4624" s="1">
        <v>116147</v>
      </c>
      <c r="T4624" s="1" t="str">
        <f t="shared" si="290"/>
        <v>Medium</v>
      </c>
      <c r="U4624">
        <v>10</v>
      </c>
      <c r="V4624">
        <v>2024</v>
      </c>
      <c r="W4624" t="s">
        <v>28</v>
      </c>
      <c r="X4624">
        <v>9</v>
      </c>
    </row>
    <row r="4625" spans="1:24" x14ac:dyDescent="0.3">
      <c r="A4625">
        <v>4624</v>
      </c>
      <c r="B4625" t="s">
        <v>31</v>
      </c>
      <c r="C4625" t="str">
        <f>_xlfn.XLOOKUP(B4625,Lookup_table!B:B,Lookup_table!C:C)</f>
        <v>Business</v>
      </c>
      <c r="D4625" t="s">
        <v>14</v>
      </c>
      <c r="E4625" t="s">
        <v>40</v>
      </c>
      <c r="F4625" t="s">
        <v>24</v>
      </c>
      <c r="G4625" t="s">
        <v>30</v>
      </c>
      <c r="H4625" t="str">
        <f t="shared" si="288"/>
        <v>Onsite/Hybrid</v>
      </c>
      <c r="I4625" t="s">
        <v>35</v>
      </c>
      <c r="J4625" t="str">
        <f t="shared" si="289"/>
        <v>0-2 yrs</v>
      </c>
      <c r="K4625">
        <f t="shared" ca="1" si="291"/>
        <v>1</v>
      </c>
      <c r="L4625" t="s">
        <v>19</v>
      </c>
      <c r="M4625">
        <v>0</v>
      </c>
      <c r="N4625">
        <v>1</v>
      </c>
      <c r="O4625">
        <v>1</v>
      </c>
      <c r="P4625">
        <v>1</v>
      </c>
      <c r="Q4625">
        <v>0</v>
      </c>
      <c r="R4625">
        <f>SUM(M4625:N4625:O4625:P4625:Q4625)</f>
        <v>3</v>
      </c>
      <c r="S4625" s="1">
        <v>77147</v>
      </c>
      <c r="T4625" s="1" t="str">
        <f t="shared" si="290"/>
        <v>Medium</v>
      </c>
      <c r="U4625">
        <v>3</v>
      </c>
      <c r="V4625">
        <v>2026</v>
      </c>
      <c r="W4625" t="s">
        <v>28</v>
      </c>
      <c r="X4625">
        <v>3</v>
      </c>
    </row>
    <row r="4626" spans="1:24" x14ac:dyDescent="0.3">
      <c r="A4626">
        <v>4625</v>
      </c>
      <c r="B4626" t="s">
        <v>50</v>
      </c>
      <c r="C4626" t="str">
        <f>_xlfn.XLOOKUP(B4626,Lookup_table!B:B,Lookup_table!C:C)</f>
        <v>AI</v>
      </c>
      <c r="D4626" t="s">
        <v>22</v>
      </c>
      <c r="E4626" t="s">
        <v>40</v>
      </c>
      <c r="F4626" t="s">
        <v>24</v>
      </c>
      <c r="G4626" t="s">
        <v>25</v>
      </c>
      <c r="H4626" t="str">
        <f t="shared" si="288"/>
        <v>Onsite/Hybrid</v>
      </c>
      <c r="I4626" t="s">
        <v>35</v>
      </c>
      <c r="J4626" t="str">
        <f t="shared" si="289"/>
        <v>0-2 yrs</v>
      </c>
      <c r="K4626">
        <f t="shared" ca="1" si="291"/>
        <v>2</v>
      </c>
      <c r="L4626" t="s">
        <v>27</v>
      </c>
      <c r="M4626">
        <v>0</v>
      </c>
      <c r="N4626">
        <v>0</v>
      </c>
      <c r="O4626">
        <v>1</v>
      </c>
      <c r="P4626">
        <v>1</v>
      </c>
      <c r="Q4626">
        <v>1</v>
      </c>
      <c r="R4626">
        <f>SUM(M4626:N4626:O4626:P4626:Q4626)</f>
        <v>3</v>
      </c>
      <c r="S4626" s="1">
        <v>145645</v>
      </c>
      <c r="T4626" s="1" t="str">
        <f t="shared" si="290"/>
        <v>High</v>
      </c>
      <c r="U4626">
        <v>4</v>
      </c>
      <c r="V4626">
        <v>2025</v>
      </c>
      <c r="W4626" t="s">
        <v>28</v>
      </c>
      <c r="X4626">
        <v>7</v>
      </c>
    </row>
    <row r="4627" spans="1:24" x14ac:dyDescent="0.3">
      <c r="A4627">
        <v>4626</v>
      </c>
      <c r="B4627" t="s">
        <v>31</v>
      </c>
      <c r="C4627" t="str">
        <f>_xlfn.XLOOKUP(B4627,Lookup_table!B:B,Lookup_table!C:C)</f>
        <v>Business</v>
      </c>
      <c r="D4627" t="s">
        <v>22</v>
      </c>
      <c r="E4627" t="s">
        <v>42</v>
      </c>
      <c r="F4627" t="s">
        <v>29</v>
      </c>
      <c r="G4627" t="s">
        <v>30</v>
      </c>
      <c r="H4627" t="str">
        <f t="shared" si="288"/>
        <v>Onsite/Hybrid</v>
      </c>
      <c r="I4627" t="s">
        <v>18</v>
      </c>
      <c r="J4627" t="str">
        <f t="shared" si="289"/>
        <v>7+ yrs</v>
      </c>
      <c r="K4627">
        <f t="shared" ca="1" si="291"/>
        <v>8</v>
      </c>
      <c r="L4627" t="s">
        <v>19</v>
      </c>
      <c r="M4627">
        <v>0</v>
      </c>
      <c r="N4627">
        <v>1</v>
      </c>
      <c r="O4627">
        <v>1</v>
      </c>
      <c r="P4627">
        <v>1</v>
      </c>
      <c r="Q4627">
        <v>0</v>
      </c>
      <c r="R4627">
        <f>SUM(M4627:N4627:O4627:P4627:Q4627)</f>
        <v>3</v>
      </c>
      <c r="S4627" s="1">
        <v>145842</v>
      </c>
      <c r="T4627" s="1" t="str">
        <f t="shared" si="290"/>
        <v>High</v>
      </c>
      <c r="U4627">
        <v>6</v>
      </c>
      <c r="V4627">
        <v>2023</v>
      </c>
      <c r="W4627" t="s">
        <v>28</v>
      </c>
      <c r="X4627">
        <v>7</v>
      </c>
    </row>
    <row r="4628" spans="1:24" x14ac:dyDescent="0.3">
      <c r="A4628">
        <v>4627</v>
      </c>
      <c r="B4628" t="s">
        <v>31</v>
      </c>
      <c r="C4628" t="str">
        <f>_xlfn.XLOOKUP(B4628,Lookup_table!B:B,Lookup_table!C:C)</f>
        <v>Business</v>
      </c>
      <c r="D4628" t="s">
        <v>37</v>
      </c>
      <c r="E4628" t="s">
        <v>15</v>
      </c>
      <c r="F4628" t="s">
        <v>44</v>
      </c>
      <c r="G4628" t="s">
        <v>30</v>
      </c>
      <c r="H4628" t="str">
        <f t="shared" si="288"/>
        <v>Onsite/Hybrid</v>
      </c>
      <c r="I4628" t="s">
        <v>26</v>
      </c>
      <c r="J4628" t="str">
        <f t="shared" si="289"/>
        <v>3-6 yrs</v>
      </c>
      <c r="K4628">
        <f t="shared" ca="1" si="291"/>
        <v>6</v>
      </c>
      <c r="L4628" t="s">
        <v>27</v>
      </c>
      <c r="M4628">
        <v>1</v>
      </c>
      <c r="N4628">
        <v>0</v>
      </c>
      <c r="O4628">
        <v>0</v>
      </c>
      <c r="P4628">
        <v>0</v>
      </c>
      <c r="Q4628">
        <v>0</v>
      </c>
      <c r="R4628">
        <f>SUM(M4628:N4628:O4628:P4628:Q4628)</f>
        <v>1</v>
      </c>
      <c r="S4628" s="1">
        <v>75609</v>
      </c>
      <c r="T4628" s="1" t="str">
        <f t="shared" si="290"/>
        <v>Medium</v>
      </c>
      <c r="U4628">
        <v>1</v>
      </c>
      <c r="V4628">
        <v>2025</v>
      </c>
      <c r="W4628" t="s">
        <v>20</v>
      </c>
      <c r="X4628">
        <v>6</v>
      </c>
    </row>
    <row r="4629" spans="1:24" x14ac:dyDescent="0.3">
      <c r="A4629">
        <v>4628</v>
      </c>
      <c r="B4629" t="s">
        <v>41</v>
      </c>
      <c r="C4629" t="str">
        <f>_xlfn.XLOOKUP(B4629,Lookup_table!B:B,Lookup_table!C:C)</f>
        <v>Data</v>
      </c>
      <c r="D4629" t="s">
        <v>22</v>
      </c>
      <c r="E4629" t="s">
        <v>42</v>
      </c>
      <c r="F4629" t="s">
        <v>16</v>
      </c>
      <c r="G4629" t="s">
        <v>30</v>
      </c>
      <c r="H4629" t="str">
        <f t="shared" si="288"/>
        <v>Onsite/Hybrid</v>
      </c>
      <c r="I4629" t="s">
        <v>18</v>
      </c>
      <c r="J4629" t="str">
        <f t="shared" si="289"/>
        <v>7+ yrs</v>
      </c>
      <c r="K4629">
        <f t="shared" ca="1" si="291"/>
        <v>8</v>
      </c>
      <c r="L4629" t="s">
        <v>39</v>
      </c>
      <c r="M4629">
        <v>1</v>
      </c>
      <c r="N4629">
        <v>1</v>
      </c>
      <c r="O4629">
        <v>1</v>
      </c>
      <c r="P4629">
        <v>1</v>
      </c>
      <c r="Q4629">
        <v>1</v>
      </c>
      <c r="R4629">
        <f>SUM(M4629:N4629:O4629:P4629:Q4629)</f>
        <v>5</v>
      </c>
      <c r="S4629" s="1">
        <v>158077</v>
      </c>
      <c r="T4629" s="1" t="str">
        <f t="shared" si="290"/>
        <v>High</v>
      </c>
      <c r="U4629">
        <v>11</v>
      </c>
      <c r="V4629">
        <v>2026</v>
      </c>
      <c r="W4629" t="s">
        <v>28</v>
      </c>
      <c r="X4629">
        <v>1</v>
      </c>
    </row>
    <row r="4630" spans="1:24" x14ac:dyDescent="0.3">
      <c r="A4630">
        <v>4629</v>
      </c>
      <c r="B4630" t="s">
        <v>36</v>
      </c>
      <c r="C4630" t="str">
        <f>_xlfn.XLOOKUP(B4630,Lookup_table!B:B,Lookup_table!C:C)</f>
        <v>Data</v>
      </c>
      <c r="D4630" t="s">
        <v>37</v>
      </c>
      <c r="E4630" t="s">
        <v>23</v>
      </c>
      <c r="F4630" t="s">
        <v>52</v>
      </c>
      <c r="G4630" t="s">
        <v>25</v>
      </c>
      <c r="H4630" t="str">
        <f t="shared" si="288"/>
        <v>Onsite/Hybrid</v>
      </c>
      <c r="I4630" t="s">
        <v>35</v>
      </c>
      <c r="J4630" t="str">
        <f t="shared" si="289"/>
        <v>0-2 yrs</v>
      </c>
      <c r="K4630">
        <f t="shared" ca="1" si="291"/>
        <v>1</v>
      </c>
      <c r="L4630" t="s">
        <v>19</v>
      </c>
      <c r="M4630">
        <v>0</v>
      </c>
      <c r="N4630">
        <v>1</v>
      </c>
      <c r="O4630">
        <v>1</v>
      </c>
      <c r="P4630">
        <v>1</v>
      </c>
      <c r="Q4630">
        <v>1</v>
      </c>
      <c r="R4630">
        <f>SUM(M4630:N4630:O4630:P4630:Q4630)</f>
        <v>4</v>
      </c>
      <c r="S4630" s="1">
        <v>89134</v>
      </c>
      <c r="T4630" s="1" t="str">
        <f t="shared" si="290"/>
        <v>Medium</v>
      </c>
      <c r="U4630">
        <v>10</v>
      </c>
      <c r="V4630">
        <v>2021</v>
      </c>
      <c r="W4630" t="s">
        <v>28</v>
      </c>
      <c r="X4630">
        <v>7</v>
      </c>
    </row>
    <row r="4631" spans="1:24" x14ac:dyDescent="0.3">
      <c r="A4631">
        <v>4630</v>
      </c>
      <c r="B4631" t="s">
        <v>41</v>
      </c>
      <c r="C4631" t="str">
        <f>_xlfn.XLOOKUP(B4631,Lookup_table!B:B,Lookup_table!C:C)</f>
        <v>Data</v>
      </c>
      <c r="D4631" t="s">
        <v>22</v>
      </c>
      <c r="E4631" t="s">
        <v>23</v>
      </c>
      <c r="F4631" t="s">
        <v>43</v>
      </c>
      <c r="G4631" t="s">
        <v>17</v>
      </c>
      <c r="H4631" t="str">
        <f t="shared" si="288"/>
        <v>Remote</v>
      </c>
      <c r="I4631" t="s">
        <v>26</v>
      </c>
      <c r="J4631" t="str">
        <f t="shared" si="289"/>
        <v>3-6 yrs</v>
      </c>
      <c r="K4631">
        <f t="shared" ca="1" si="291"/>
        <v>3</v>
      </c>
      <c r="L4631" t="s">
        <v>27</v>
      </c>
      <c r="M4631">
        <v>1</v>
      </c>
      <c r="N4631">
        <v>0</v>
      </c>
      <c r="O4631">
        <v>1</v>
      </c>
      <c r="P4631">
        <v>0</v>
      </c>
      <c r="Q4631">
        <v>0</v>
      </c>
      <c r="R4631">
        <f>SUM(M4631:N4631:O4631:P4631:Q4631)</f>
        <v>2</v>
      </c>
      <c r="S4631" s="1">
        <v>107056</v>
      </c>
      <c r="T4631" s="1" t="str">
        <f t="shared" si="290"/>
        <v>Medium</v>
      </c>
      <c r="U4631">
        <v>9</v>
      </c>
      <c r="V4631">
        <v>2020</v>
      </c>
      <c r="W4631" t="s">
        <v>28</v>
      </c>
      <c r="X4631">
        <v>8</v>
      </c>
    </row>
    <row r="4632" spans="1:24" x14ac:dyDescent="0.3">
      <c r="A4632">
        <v>4631</v>
      </c>
      <c r="B4632" t="s">
        <v>21</v>
      </c>
      <c r="C4632" t="str">
        <f>_xlfn.XLOOKUP(B4632,Lookup_table!B:B,Lookup_table!C:C)</f>
        <v>AI</v>
      </c>
      <c r="D4632" t="s">
        <v>37</v>
      </c>
      <c r="E4632" t="s">
        <v>42</v>
      </c>
      <c r="F4632" t="s">
        <v>52</v>
      </c>
      <c r="G4632" t="s">
        <v>25</v>
      </c>
      <c r="H4632" t="str">
        <f t="shared" si="288"/>
        <v>Onsite/Hybrid</v>
      </c>
      <c r="I4632" t="s">
        <v>26</v>
      </c>
      <c r="J4632" t="str">
        <f t="shared" si="289"/>
        <v>3-6 yrs</v>
      </c>
      <c r="K4632">
        <f t="shared" ca="1" si="291"/>
        <v>6</v>
      </c>
      <c r="L4632" t="s">
        <v>39</v>
      </c>
      <c r="M4632">
        <v>1</v>
      </c>
      <c r="N4632">
        <v>1</v>
      </c>
      <c r="O4632">
        <v>1</v>
      </c>
      <c r="P4632">
        <v>1</v>
      </c>
      <c r="Q4632">
        <v>0</v>
      </c>
      <c r="R4632">
        <f>SUM(M4632:N4632:O4632:P4632:Q4632)</f>
        <v>4</v>
      </c>
      <c r="S4632" s="1">
        <v>144814</v>
      </c>
      <c r="T4632" s="1" t="str">
        <f t="shared" si="290"/>
        <v>High</v>
      </c>
      <c r="U4632">
        <v>11</v>
      </c>
      <c r="V4632">
        <v>2020</v>
      </c>
      <c r="W4632" t="s">
        <v>28</v>
      </c>
      <c r="X4632">
        <v>6</v>
      </c>
    </row>
    <row r="4633" spans="1:24" x14ac:dyDescent="0.3">
      <c r="A4633">
        <v>4632</v>
      </c>
      <c r="B4633" t="s">
        <v>33</v>
      </c>
      <c r="C4633" t="str">
        <f>_xlfn.XLOOKUP(B4633,Lookup_table!B:B,Lookup_table!C:C)</f>
        <v>Data</v>
      </c>
      <c r="D4633" t="s">
        <v>37</v>
      </c>
      <c r="E4633" t="s">
        <v>32</v>
      </c>
      <c r="F4633" t="s">
        <v>29</v>
      </c>
      <c r="G4633" t="s">
        <v>25</v>
      </c>
      <c r="H4633" t="str">
        <f t="shared" si="288"/>
        <v>Onsite/Hybrid</v>
      </c>
      <c r="I4633" t="s">
        <v>35</v>
      </c>
      <c r="J4633" t="str">
        <f t="shared" si="289"/>
        <v>0-2 yrs</v>
      </c>
      <c r="K4633">
        <f t="shared" ca="1" si="291"/>
        <v>2</v>
      </c>
      <c r="L4633" t="s">
        <v>27</v>
      </c>
      <c r="M4633">
        <v>0</v>
      </c>
      <c r="N4633">
        <v>1</v>
      </c>
      <c r="O4633">
        <v>0</v>
      </c>
      <c r="P4633">
        <v>1</v>
      </c>
      <c r="Q4633">
        <v>0</v>
      </c>
      <c r="R4633">
        <f>SUM(M4633:N4633:O4633:P4633:Q4633)</f>
        <v>2</v>
      </c>
      <c r="S4633" s="1">
        <v>61283</v>
      </c>
      <c r="T4633" s="1" t="str">
        <f t="shared" si="290"/>
        <v>Low</v>
      </c>
      <c r="U4633">
        <v>12</v>
      </c>
      <c r="V4633">
        <v>2024</v>
      </c>
      <c r="W4633" t="s">
        <v>20</v>
      </c>
      <c r="X4633">
        <v>6</v>
      </c>
    </row>
    <row r="4634" spans="1:24" x14ac:dyDescent="0.3">
      <c r="A4634">
        <v>4633</v>
      </c>
      <c r="B4634" t="s">
        <v>41</v>
      </c>
      <c r="C4634" t="str">
        <f>_xlfn.XLOOKUP(B4634,Lookup_table!B:B,Lookup_table!C:C)</f>
        <v>Data</v>
      </c>
      <c r="D4634" t="s">
        <v>22</v>
      </c>
      <c r="E4634" t="s">
        <v>15</v>
      </c>
      <c r="F4634" t="s">
        <v>52</v>
      </c>
      <c r="G4634" t="s">
        <v>25</v>
      </c>
      <c r="H4634" t="str">
        <f t="shared" si="288"/>
        <v>Onsite/Hybrid</v>
      </c>
      <c r="I4634" t="s">
        <v>35</v>
      </c>
      <c r="J4634" t="str">
        <f t="shared" si="289"/>
        <v>0-2 yrs</v>
      </c>
      <c r="K4634">
        <f t="shared" ca="1" si="291"/>
        <v>2</v>
      </c>
      <c r="L4634" t="s">
        <v>39</v>
      </c>
      <c r="M4634">
        <v>0</v>
      </c>
      <c r="N4634">
        <v>0</v>
      </c>
      <c r="O4634">
        <v>1</v>
      </c>
      <c r="P4634">
        <v>1</v>
      </c>
      <c r="Q4634">
        <v>0</v>
      </c>
      <c r="R4634">
        <f>SUM(M4634:N4634:O4634:P4634:Q4634)</f>
        <v>2</v>
      </c>
      <c r="S4634" s="1">
        <v>101148</v>
      </c>
      <c r="T4634" s="1" t="str">
        <f t="shared" si="290"/>
        <v>Medium</v>
      </c>
      <c r="U4634">
        <v>11</v>
      </c>
      <c r="V4634">
        <v>2022</v>
      </c>
      <c r="W4634" t="s">
        <v>28</v>
      </c>
      <c r="X4634">
        <v>5</v>
      </c>
    </row>
    <row r="4635" spans="1:24" x14ac:dyDescent="0.3">
      <c r="A4635">
        <v>4634</v>
      </c>
      <c r="B4635" t="s">
        <v>21</v>
      </c>
      <c r="C4635" t="str">
        <f>_xlfn.XLOOKUP(B4635,Lookup_table!B:B,Lookup_table!C:C)</f>
        <v>AI</v>
      </c>
      <c r="D4635" t="s">
        <v>34</v>
      </c>
      <c r="E4635" t="s">
        <v>42</v>
      </c>
      <c r="F4635" t="s">
        <v>52</v>
      </c>
      <c r="G4635" t="s">
        <v>25</v>
      </c>
      <c r="H4635" t="str">
        <f t="shared" si="288"/>
        <v>Onsite/Hybrid</v>
      </c>
      <c r="I4635" t="s">
        <v>26</v>
      </c>
      <c r="J4635" t="str">
        <f t="shared" si="289"/>
        <v>3-6 yrs</v>
      </c>
      <c r="K4635">
        <f t="shared" ca="1" si="291"/>
        <v>5</v>
      </c>
      <c r="L4635" t="s">
        <v>27</v>
      </c>
      <c r="M4635">
        <v>0</v>
      </c>
      <c r="N4635">
        <v>1</v>
      </c>
      <c r="O4635">
        <v>1</v>
      </c>
      <c r="P4635">
        <v>1</v>
      </c>
      <c r="Q4635">
        <v>0</v>
      </c>
      <c r="R4635">
        <f>SUM(M4635:N4635:O4635:P4635:Q4635)</f>
        <v>3</v>
      </c>
      <c r="S4635" s="1">
        <v>145089</v>
      </c>
      <c r="T4635" s="1" t="str">
        <f t="shared" si="290"/>
        <v>High</v>
      </c>
      <c r="U4635">
        <v>3</v>
      </c>
      <c r="V4635">
        <v>2024</v>
      </c>
      <c r="W4635" t="s">
        <v>28</v>
      </c>
      <c r="X4635">
        <v>9</v>
      </c>
    </row>
    <row r="4636" spans="1:24" x14ac:dyDescent="0.3">
      <c r="A4636">
        <v>4635</v>
      </c>
      <c r="B4636" t="s">
        <v>21</v>
      </c>
      <c r="C4636" t="str">
        <f>_xlfn.XLOOKUP(B4636,Lookup_table!B:B,Lookup_table!C:C)</f>
        <v>AI</v>
      </c>
      <c r="D4636" t="s">
        <v>22</v>
      </c>
      <c r="E4636" t="s">
        <v>40</v>
      </c>
      <c r="F4636" t="s">
        <v>24</v>
      </c>
      <c r="G4636" t="s">
        <v>25</v>
      </c>
      <c r="H4636" t="str">
        <f t="shared" si="288"/>
        <v>Onsite/Hybrid</v>
      </c>
      <c r="I4636" t="s">
        <v>18</v>
      </c>
      <c r="J4636" t="str">
        <f t="shared" si="289"/>
        <v>7+ yrs</v>
      </c>
      <c r="K4636">
        <f t="shared" ca="1" si="291"/>
        <v>15</v>
      </c>
      <c r="L4636" t="s">
        <v>27</v>
      </c>
      <c r="M4636">
        <v>1</v>
      </c>
      <c r="N4636">
        <v>1</v>
      </c>
      <c r="O4636">
        <v>1</v>
      </c>
      <c r="P4636">
        <v>0</v>
      </c>
      <c r="Q4636">
        <v>1</v>
      </c>
      <c r="R4636">
        <f>SUM(M4636:N4636:O4636:P4636:Q4636)</f>
        <v>4</v>
      </c>
      <c r="S4636" s="1">
        <v>184404</v>
      </c>
      <c r="T4636" s="1" t="str">
        <f t="shared" si="290"/>
        <v>High</v>
      </c>
      <c r="U4636">
        <v>4</v>
      </c>
      <c r="V4636">
        <v>2024</v>
      </c>
      <c r="W4636" t="s">
        <v>20</v>
      </c>
      <c r="X4636">
        <v>1</v>
      </c>
    </row>
    <row r="4637" spans="1:24" x14ac:dyDescent="0.3">
      <c r="A4637">
        <v>4636</v>
      </c>
      <c r="B4637" t="s">
        <v>36</v>
      </c>
      <c r="C4637" t="str">
        <f>_xlfn.XLOOKUP(B4637,Lookup_table!B:B,Lookup_table!C:C)</f>
        <v>Data</v>
      </c>
      <c r="D4637" t="s">
        <v>34</v>
      </c>
      <c r="E4637" t="s">
        <v>38</v>
      </c>
      <c r="F4637" t="s">
        <v>51</v>
      </c>
      <c r="G4637" t="s">
        <v>30</v>
      </c>
      <c r="H4637" t="str">
        <f t="shared" si="288"/>
        <v>Onsite/Hybrid</v>
      </c>
      <c r="I4637" t="s">
        <v>18</v>
      </c>
      <c r="J4637" t="str">
        <f t="shared" si="289"/>
        <v>7+ yrs</v>
      </c>
      <c r="K4637">
        <f t="shared" ca="1" si="291"/>
        <v>7</v>
      </c>
      <c r="L4637" t="s">
        <v>27</v>
      </c>
      <c r="M4637">
        <v>0</v>
      </c>
      <c r="N4637">
        <v>0</v>
      </c>
      <c r="O4637">
        <v>1</v>
      </c>
      <c r="P4637">
        <v>1</v>
      </c>
      <c r="Q4637">
        <v>1</v>
      </c>
      <c r="R4637">
        <f>SUM(M4637:N4637:O4637:P4637:Q4637)</f>
        <v>3</v>
      </c>
      <c r="S4637" s="1">
        <v>142504</v>
      </c>
      <c r="T4637" s="1" t="str">
        <f t="shared" si="290"/>
        <v>High</v>
      </c>
      <c r="U4637">
        <v>6</v>
      </c>
      <c r="V4637">
        <v>2021</v>
      </c>
      <c r="W4637" t="s">
        <v>28</v>
      </c>
      <c r="X4637">
        <v>5</v>
      </c>
    </row>
    <row r="4638" spans="1:24" x14ac:dyDescent="0.3">
      <c r="A4638">
        <v>4637</v>
      </c>
      <c r="B4638" t="s">
        <v>31</v>
      </c>
      <c r="C4638" t="str">
        <f>_xlfn.XLOOKUP(B4638,Lookup_table!B:B,Lookup_table!C:C)</f>
        <v>Business</v>
      </c>
      <c r="D4638" t="s">
        <v>14</v>
      </c>
      <c r="E4638" t="s">
        <v>40</v>
      </c>
      <c r="F4638" t="s">
        <v>44</v>
      </c>
      <c r="G4638" t="s">
        <v>17</v>
      </c>
      <c r="H4638" t="str">
        <f t="shared" si="288"/>
        <v>Remote</v>
      </c>
      <c r="I4638" t="s">
        <v>26</v>
      </c>
      <c r="J4638" t="str">
        <f t="shared" si="289"/>
        <v>3-6 yrs</v>
      </c>
      <c r="K4638">
        <f t="shared" ca="1" si="291"/>
        <v>6</v>
      </c>
      <c r="L4638" t="s">
        <v>27</v>
      </c>
      <c r="M4638">
        <v>0</v>
      </c>
      <c r="N4638">
        <v>1</v>
      </c>
      <c r="O4638">
        <v>1</v>
      </c>
      <c r="P4638">
        <v>1</v>
      </c>
      <c r="Q4638">
        <v>1</v>
      </c>
      <c r="R4638">
        <f>SUM(M4638:N4638:O4638:P4638:Q4638)</f>
        <v>4</v>
      </c>
      <c r="S4638" s="1">
        <v>117331</v>
      </c>
      <c r="T4638" s="1" t="str">
        <f t="shared" si="290"/>
        <v>Medium</v>
      </c>
      <c r="U4638">
        <v>5</v>
      </c>
      <c r="V4638">
        <v>2026</v>
      </c>
      <c r="W4638" t="s">
        <v>28</v>
      </c>
      <c r="X4638">
        <v>7</v>
      </c>
    </row>
    <row r="4639" spans="1:24" x14ac:dyDescent="0.3">
      <c r="A4639">
        <v>4638</v>
      </c>
      <c r="B4639" t="s">
        <v>33</v>
      </c>
      <c r="C4639" t="str">
        <f>_xlfn.XLOOKUP(B4639,Lookup_table!B:B,Lookup_table!C:C)</f>
        <v>Data</v>
      </c>
      <c r="D4639" t="s">
        <v>14</v>
      </c>
      <c r="E4639" t="s">
        <v>32</v>
      </c>
      <c r="F4639" t="s">
        <v>29</v>
      </c>
      <c r="G4639" t="s">
        <v>30</v>
      </c>
      <c r="H4639" t="str">
        <f t="shared" si="288"/>
        <v>Onsite/Hybrid</v>
      </c>
      <c r="I4639" t="s">
        <v>26</v>
      </c>
      <c r="J4639" t="str">
        <f t="shared" si="289"/>
        <v>3-6 yrs</v>
      </c>
      <c r="K4639">
        <f t="shared" ca="1" si="291"/>
        <v>5</v>
      </c>
      <c r="L4639" t="s">
        <v>39</v>
      </c>
      <c r="M4639">
        <v>0</v>
      </c>
      <c r="N4639">
        <v>1</v>
      </c>
      <c r="O4639">
        <v>0</v>
      </c>
      <c r="P4639">
        <v>1</v>
      </c>
      <c r="Q4639">
        <v>1</v>
      </c>
      <c r="R4639">
        <f>SUM(M4639:N4639:O4639:P4639:Q4639)</f>
        <v>3</v>
      </c>
      <c r="S4639" s="1">
        <v>96903</v>
      </c>
      <c r="T4639" s="1" t="str">
        <f t="shared" si="290"/>
        <v>Medium</v>
      </c>
      <c r="U4639">
        <v>11</v>
      </c>
      <c r="V4639">
        <v>2023</v>
      </c>
      <c r="W4639" t="s">
        <v>20</v>
      </c>
      <c r="X4639">
        <v>4</v>
      </c>
    </row>
    <row r="4640" spans="1:24" x14ac:dyDescent="0.3">
      <c r="A4640">
        <v>4639</v>
      </c>
      <c r="B4640" t="s">
        <v>36</v>
      </c>
      <c r="C4640" t="str">
        <f>_xlfn.XLOOKUP(B4640,Lookup_table!B:B,Lookup_table!C:C)</f>
        <v>Data</v>
      </c>
      <c r="D4640" t="s">
        <v>37</v>
      </c>
      <c r="E4640" t="s">
        <v>32</v>
      </c>
      <c r="F4640" t="s">
        <v>52</v>
      </c>
      <c r="G4640" t="s">
        <v>17</v>
      </c>
      <c r="H4640" t="str">
        <f t="shared" si="288"/>
        <v>Remote</v>
      </c>
      <c r="I4640" t="s">
        <v>26</v>
      </c>
      <c r="J4640" t="str">
        <f t="shared" si="289"/>
        <v>3-6 yrs</v>
      </c>
      <c r="K4640">
        <f t="shared" ca="1" si="291"/>
        <v>3</v>
      </c>
      <c r="L4640" t="s">
        <v>19</v>
      </c>
      <c r="M4640">
        <v>0</v>
      </c>
      <c r="N4640">
        <v>0</v>
      </c>
      <c r="O4640">
        <v>1</v>
      </c>
      <c r="P4640">
        <v>1</v>
      </c>
      <c r="Q4640">
        <v>0</v>
      </c>
      <c r="R4640">
        <f>SUM(M4640:N4640:O4640:P4640:Q4640)</f>
        <v>2</v>
      </c>
      <c r="S4640" s="1">
        <v>101537</v>
      </c>
      <c r="T4640" s="1" t="str">
        <f t="shared" si="290"/>
        <v>Medium</v>
      </c>
      <c r="U4640">
        <v>11</v>
      </c>
      <c r="V4640">
        <v>2026</v>
      </c>
      <c r="W4640" t="s">
        <v>28</v>
      </c>
      <c r="X4640">
        <v>4</v>
      </c>
    </row>
    <row r="4641" spans="1:24" x14ac:dyDescent="0.3">
      <c r="A4641">
        <v>4640</v>
      </c>
      <c r="B4641" t="s">
        <v>36</v>
      </c>
      <c r="C4641" t="str">
        <f>_xlfn.XLOOKUP(B4641,Lookup_table!B:B,Lookup_table!C:C)</f>
        <v>Data</v>
      </c>
      <c r="D4641" t="s">
        <v>37</v>
      </c>
      <c r="E4641" t="s">
        <v>42</v>
      </c>
      <c r="F4641" t="s">
        <v>43</v>
      </c>
      <c r="G4641" t="s">
        <v>25</v>
      </c>
      <c r="H4641" t="str">
        <f t="shared" si="288"/>
        <v>Onsite/Hybrid</v>
      </c>
      <c r="I4641" t="s">
        <v>26</v>
      </c>
      <c r="J4641" t="str">
        <f t="shared" si="289"/>
        <v>3-6 yrs</v>
      </c>
      <c r="K4641">
        <f t="shared" ca="1" si="291"/>
        <v>4</v>
      </c>
      <c r="L4641" t="s">
        <v>19</v>
      </c>
      <c r="M4641">
        <v>1</v>
      </c>
      <c r="N4641">
        <v>0</v>
      </c>
      <c r="O4641">
        <v>0</v>
      </c>
      <c r="P4641">
        <v>0</v>
      </c>
      <c r="Q4641">
        <v>0</v>
      </c>
      <c r="R4641">
        <f>SUM(M4641:N4641:O4641:P4641:Q4641)</f>
        <v>1</v>
      </c>
      <c r="S4641" s="1">
        <v>75014</v>
      </c>
      <c r="T4641" s="1" t="str">
        <f t="shared" si="290"/>
        <v>Medium</v>
      </c>
      <c r="U4641">
        <v>1</v>
      </c>
      <c r="V4641">
        <v>2024</v>
      </c>
      <c r="W4641" t="s">
        <v>34</v>
      </c>
      <c r="X4641">
        <v>5</v>
      </c>
    </row>
    <row r="4642" spans="1:24" x14ac:dyDescent="0.3">
      <c r="A4642">
        <v>4641</v>
      </c>
      <c r="B4642" t="s">
        <v>21</v>
      </c>
      <c r="C4642" t="str">
        <f>_xlfn.XLOOKUP(B4642,Lookup_table!B:B,Lookup_table!C:C)</f>
        <v>AI</v>
      </c>
      <c r="D4642" t="s">
        <v>34</v>
      </c>
      <c r="E4642" t="s">
        <v>38</v>
      </c>
      <c r="F4642" t="s">
        <v>43</v>
      </c>
      <c r="G4642" t="s">
        <v>30</v>
      </c>
      <c r="H4642" t="str">
        <f t="shared" si="288"/>
        <v>Onsite/Hybrid</v>
      </c>
      <c r="I4642" t="s">
        <v>18</v>
      </c>
      <c r="J4642" t="str">
        <f t="shared" si="289"/>
        <v>7+ yrs</v>
      </c>
      <c r="K4642">
        <f t="shared" ca="1" si="291"/>
        <v>10</v>
      </c>
      <c r="L4642" t="s">
        <v>39</v>
      </c>
      <c r="M4642">
        <v>1</v>
      </c>
      <c r="N4642">
        <v>0</v>
      </c>
      <c r="O4642">
        <v>0</v>
      </c>
      <c r="P4642">
        <v>0</v>
      </c>
      <c r="Q4642">
        <v>0</v>
      </c>
      <c r="R4642">
        <f>SUM(M4642:N4642:O4642:P4642:Q4642)</f>
        <v>1</v>
      </c>
      <c r="S4642" s="1">
        <v>139956</v>
      </c>
      <c r="T4642" s="1" t="str">
        <f t="shared" si="290"/>
        <v>High</v>
      </c>
      <c r="U4642">
        <v>10</v>
      </c>
      <c r="V4642">
        <v>2024</v>
      </c>
      <c r="W4642" t="s">
        <v>28</v>
      </c>
      <c r="X4642">
        <v>9</v>
      </c>
    </row>
    <row r="4643" spans="1:24" x14ac:dyDescent="0.3">
      <c r="A4643">
        <v>4642</v>
      </c>
      <c r="B4643" t="s">
        <v>33</v>
      </c>
      <c r="C4643" t="str">
        <f>_xlfn.XLOOKUP(B4643,Lookup_table!B:B,Lookup_table!C:C)</f>
        <v>Data</v>
      </c>
      <c r="D4643" t="s">
        <v>14</v>
      </c>
      <c r="E4643" t="s">
        <v>32</v>
      </c>
      <c r="F4643" t="s">
        <v>24</v>
      </c>
      <c r="G4643" t="s">
        <v>17</v>
      </c>
      <c r="H4643" t="str">
        <f t="shared" si="288"/>
        <v>Remote</v>
      </c>
      <c r="I4643" t="s">
        <v>18</v>
      </c>
      <c r="J4643" t="str">
        <f t="shared" si="289"/>
        <v>7+ yrs</v>
      </c>
      <c r="K4643">
        <f t="shared" ca="1" si="291"/>
        <v>14</v>
      </c>
      <c r="L4643" t="s">
        <v>27</v>
      </c>
      <c r="M4643">
        <v>0</v>
      </c>
      <c r="N4643">
        <v>0</v>
      </c>
      <c r="O4643">
        <v>1</v>
      </c>
      <c r="P4643">
        <v>0</v>
      </c>
      <c r="Q4643">
        <v>1</v>
      </c>
      <c r="R4643">
        <f>SUM(M4643:N4643:O4643:P4643:Q4643)</f>
        <v>2</v>
      </c>
      <c r="S4643" s="1">
        <v>122788</v>
      </c>
      <c r="T4643" s="1" t="str">
        <f t="shared" si="290"/>
        <v>High</v>
      </c>
      <c r="U4643">
        <v>12</v>
      </c>
      <c r="V4643">
        <v>2023</v>
      </c>
      <c r="W4643" t="s">
        <v>34</v>
      </c>
      <c r="X4643">
        <v>6</v>
      </c>
    </row>
    <row r="4644" spans="1:24" x14ac:dyDescent="0.3">
      <c r="A4644">
        <v>4643</v>
      </c>
      <c r="B4644" t="s">
        <v>41</v>
      </c>
      <c r="C4644" t="str">
        <f>_xlfn.XLOOKUP(B4644,Lookup_table!B:B,Lookup_table!C:C)</f>
        <v>Data</v>
      </c>
      <c r="D4644" t="s">
        <v>34</v>
      </c>
      <c r="E4644" t="s">
        <v>38</v>
      </c>
      <c r="F4644" t="s">
        <v>52</v>
      </c>
      <c r="G4644" t="s">
        <v>17</v>
      </c>
      <c r="H4644" t="str">
        <f t="shared" si="288"/>
        <v>Remote</v>
      </c>
      <c r="I4644" t="s">
        <v>26</v>
      </c>
      <c r="J4644" t="str">
        <f t="shared" si="289"/>
        <v>3-6 yrs</v>
      </c>
      <c r="K4644">
        <f t="shared" ca="1" si="291"/>
        <v>4</v>
      </c>
      <c r="L4644" t="s">
        <v>27</v>
      </c>
      <c r="M4644">
        <v>0</v>
      </c>
      <c r="N4644">
        <v>0</v>
      </c>
      <c r="O4644">
        <v>1</v>
      </c>
      <c r="P4644">
        <v>0</v>
      </c>
      <c r="Q4644">
        <v>1</v>
      </c>
      <c r="R4644">
        <f>SUM(M4644:N4644:O4644:P4644:Q4644)</f>
        <v>2</v>
      </c>
      <c r="S4644" s="1">
        <v>97596</v>
      </c>
      <c r="T4644" s="1" t="str">
        <f t="shared" si="290"/>
        <v>Medium</v>
      </c>
      <c r="U4644">
        <v>10</v>
      </c>
      <c r="V4644">
        <v>2020</v>
      </c>
      <c r="W4644" t="s">
        <v>20</v>
      </c>
      <c r="X4644">
        <v>6</v>
      </c>
    </row>
    <row r="4645" spans="1:24" x14ac:dyDescent="0.3">
      <c r="A4645">
        <v>4644</v>
      </c>
      <c r="B4645" t="s">
        <v>21</v>
      </c>
      <c r="C4645" t="str">
        <f>_xlfn.XLOOKUP(B4645,Lookup_table!B:B,Lookup_table!C:C)</f>
        <v>AI</v>
      </c>
      <c r="D4645" t="s">
        <v>37</v>
      </c>
      <c r="E4645" t="s">
        <v>40</v>
      </c>
      <c r="F4645" t="s">
        <v>44</v>
      </c>
      <c r="G4645" t="s">
        <v>17</v>
      </c>
      <c r="H4645" t="str">
        <f t="shared" si="288"/>
        <v>Remote</v>
      </c>
      <c r="I4645" t="s">
        <v>18</v>
      </c>
      <c r="J4645" t="str">
        <f t="shared" si="289"/>
        <v>7+ yrs</v>
      </c>
      <c r="K4645">
        <f t="shared" ca="1" si="291"/>
        <v>13</v>
      </c>
      <c r="L4645" t="s">
        <v>19</v>
      </c>
      <c r="M4645">
        <v>1</v>
      </c>
      <c r="N4645">
        <v>0</v>
      </c>
      <c r="O4645">
        <v>0</v>
      </c>
      <c r="P4645">
        <v>1</v>
      </c>
      <c r="Q4645">
        <v>0</v>
      </c>
      <c r="R4645">
        <f>SUM(M4645:N4645:O4645:P4645:Q4645)</f>
        <v>2</v>
      </c>
      <c r="S4645" s="1">
        <v>157862</v>
      </c>
      <c r="T4645" s="1" t="str">
        <f t="shared" si="290"/>
        <v>High</v>
      </c>
      <c r="U4645">
        <v>9</v>
      </c>
      <c r="V4645">
        <v>2024</v>
      </c>
      <c r="W4645" t="s">
        <v>28</v>
      </c>
      <c r="X4645">
        <v>7</v>
      </c>
    </row>
    <row r="4646" spans="1:24" x14ac:dyDescent="0.3">
      <c r="A4646">
        <v>4645</v>
      </c>
      <c r="B4646" t="s">
        <v>50</v>
      </c>
      <c r="C4646" t="str">
        <f>_xlfn.XLOOKUP(B4646,Lookup_table!B:B,Lookup_table!C:C)</f>
        <v>AI</v>
      </c>
      <c r="D4646" t="s">
        <v>37</v>
      </c>
      <c r="E4646" t="s">
        <v>15</v>
      </c>
      <c r="F4646" t="s">
        <v>52</v>
      </c>
      <c r="G4646" t="s">
        <v>17</v>
      </c>
      <c r="H4646" t="str">
        <f t="shared" si="288"/>
        <v>Remote</v>
      </c>
      <c r="I4646" t="s">
        <v>35</v>
      </c>
      <c r="J4646" t="str">
        <f t="shared" si="289"/>
        <v>0-2 yrs</v>
      </c>
      <c r="K4646">
        <f t="shared" ca="1" si="291"/>
        <v>0</v>
      </c>
      <c r="L4646" t="s">
        <v>39</v>
      </c>
      <c r="M4646">
        <v>0</v>
      </c>
      <c r="N4646">
        <v>1</v>
      </c>
      <c r="O4646">
        <v>0</v>
      </c>
      <c r="P4646">
        <v>1</v>
      </c>
      <c r="Q4646">
        <v>1</v>
      </c>
      <c r="R4646">
        <f>SUM(M4646:N4646:O4646:P4646:Q4646)</f>
        <v>3</v>
      </c>
      <c r="S4646" s="1">
        <v>110516</v>
      </c>
      <c r="T4646" s="1" t="str">
        <f t="shared" si="290"/>
        <v>Medium</v>
      </c>
      <c r="U4646">
        <v>10</v>
      </c>
      <c r="V4646">
        <v>2023</v>
      </c>
      <c r="W4646" t="s">
        <v>20</v>
      </c>
      <c r="X4646">
        <v>2</v>
      </c>
    </row>
    <row r="4647" spans="1:24" x14ac:dyDescent="0.3">
      <c r="A4647">
        <v>4646</v>
      </c>
      <c r="B4647" t="s">
        <v>36</v>
      </c>
      <c r="C4647" t="str">
        <f>_xlfn.XLOOKUP(B4647,Lookup_table!B:B,Lookup_table!C:C)</f>
        <v>Data</v>
      </c>
      <c r="D4647" t="s">
        <v>22</v>
      </c>
      <c r="E4647" t="s">
        <v>42</v>
      </c>
      <c r="F4647" t="s">
        <v>24</v>
      </c>
      <c r="G4647" t="s">
        <v>25</v>
      </c>
      <c r="H4647" t="str">
        <f t="shared" si="288"/>
        <v>Onsite/Hybrid</v>
      </c>
      <c r="I4647" t="s">
        <v>26</v>
      </c>
      <c r="J4647" t="str">
        <f t="shared" si="289"/>
        <v>3-6 yrs</v>
      </c>
      <c r="K4647">
        <f t="shared" ca="1" si="291"/>
        <v>4</v>
      </c>
      <c r="L4647" t="s">
        <v>19</v>
      </c>
      <c r="M4647">
        <v>0</v>
      </c>
      <c r="N4647">
        <v>0</v>
      </c>
      <c r="O4647">
        <v>0</v>
      </c>
      <c r="P4647">
        <v>0</v>
      </c>
      <c r="Q4647">
        <v>0</v>
      </c>
      <c r="R4647">
        <f>SUM(M4647:N4647:O4647:P4647:Q4647)</f>
        <v>0</v>
      </c>
      <c r="S4647" s="1">
        <v>91610</v>
      </c>
      <c r="T4647" s="1" t="str">
        <f t="shared" si="290"/>
        <v>Medium</v>
      </c>
      <c r="U4647">
        <v>10</v>
      </c>
      <c r="V4647">
        <v>2024</v>
      </c>
      <c r="W4647" t="s">
        <v>34</v>
      </c>
      <c r="X4647">
        <v>4</v>
      </c>
    </row>
    <row r="4648" spans="1:24" x14ac:dyDescent="0.3">
      <c r="A4648">
        <v>4647</v>
      </c>
      <c r="B4648" t="s">
        <v>33</v>
      </c>
      <c r="C4648" t="str">
        <f>_xlfn.XLOOKUP(B4648,Lookup_table!B:B,Lookup_table!C:C)</f>
        <v>Data</v>
      </c>
      <c r="D4648" t="s">
        <v>34</v>
      </c>
      <c r="E4648" t="s">
        <v>15</v>
      </c>
      <c r="F4648" t="s">
        <v>16</v>
      </c>
      <c r="G4648" t="s">
        <v>25</v>
      </c>
      <c r="H4648" t="str">
        <f t="shared" si="288"/>
        <v>Onsite/Hybrid</v>
      </c>
      <c r="I4648" t="s">
        <v>18</v>
      </c>
      <c r="J4648" t="str">
        <f t="shared" si="289"/>
        <v>7+ yrs</v>
      </c>
      <c r="K4648">
        <f t="shared" ca="1" si="291"/>
        <v>9</v>
      </c>
      <c r="L4648" t="s">
        <v>19</v>
      </c>
      <c r="M4648">
        <v>0</v>
      </c>
      <c r="N4648">
        <v>1</v>
      </c>
      <c r="O4648">
        <v>1</v>
      </c>
      <c r="P4648">
        <v>1</v>
      </c>
      <c r="Q4648">
        <v>1</v>
      </c>
      <c r="R4648">
        <f>SUM(M4648:N4648:O4648:P4648:Q4648)</f>
        <v>4</v>
      </c>
      <c r="S4648" s="1">
        <v>136382</v>
      </c>
      <c r="T4648" s="1" t="str">
        <f t="shared" si="290"/>
        <v>High</v>
      </c>
      <c r="U4648">
        <v>10</v>
      </c>
      <c r="V4648">
        <v>2024</v>
      </c>
      <c r="W4648" t="s">
        <v>28</v>
      </c>
      <c r="X4648">
        <v>2</v>
      </c>
    </row>
    <row r="4649" spans="1:24" x14ac:dyDescent="0.3">
      <c r="A4649">
        <v>4648</v>
      </c>
      <c r="B4649" t="s">
        <v>31</v>
      </c>
      <c r="C4649" t="str">
        <f>_xlfn.XLOOKUP(B4649,Lookup_table!B:B,Lookup_table!C:C)</f>
        <v>Business</v>
      </c>
      <c r="D4649" t="s">
        <v>34</v>
      </c>
      <c r="E4649" t="s">
        <v>40</v>
      </c>
      <c r="F4649" t="s">
        <v>43</v>
      </c>
      <c r="G4649" t="s">
        <v>30</v>
      </c>
      <c r="H4649" t="str">
        <f t="shared" si="288"/>
        <v>Onsite/Hybrid</v>
      </c>
      <c r="I4649" t="s">
        <v>18</v>
      </c>
      <c r="J4649" t="str">
        <f t="shared" si="289"/>
        <v>7+ yrs</v>
      </c>
      <c r="K4649">
        <f t="shared" ca="1" si="291"/>
        <v>8</v>
      </c>
      <c r="L4649" t="s">
        <v>19</v>
      </c>
      <c r="M4649">
        <v>0</v>
      </c>
      <c r="N4649">
        <v>1</v>
      </c>
      <c r="O4649">
        <v>1</v>
      </c>
      <c r="P4649">
        <v>1</v>
      </c>
      <c r="Q4649">
        <v>0</v>
      </c>
      <c r="R4649">
        <f>SUM(M4649:N4649:O4649:P4649:Q4649)</f>
        <v>3</v>
      </c>
      <c r="S4649" s="1">
        <v>129989</v>
      </c>
      <c r="T4649" s="1" t="str">
        <f t="shared" si="290"/>
        <v>High</v>
      </c>
      <c r="U4649">
        <v>8</v>
      </c>
      <c r="V4649">
        <v>2022</v>
      </c>
      <c r="W4649" t="s">
        <v>28</v>
      </c>
      <c r="X4649">
        <v>4</v>
      </c>
    </row>
    <row r="4650" spans="1:24" x14ac:dyDescent="0.3">
      <c r="A4650">
        <v>4649</v>
      </c>
      <c r="B4650" t="s">
        <v>31</v>
      </c>
      <c r="C4650" t="str">
        <f>_xlfn.XLOOKUP(B4650,Lookup_table!B:B,Lookup_table!C:C)</f>
        <v>Business</v>
      </c>
      <c r="D4650" t="s">
        <v>37</v>
      </c>
      <c r="E4650" t="s">
        <v>42</v>
      </c>
      <c r="F4650" t="s">
        <v>51</v>
      </c>
      <c r="G4650" t="s">
        <v>25</v>
      </c>
      <c r="H4650" t="str">
        <f t="shared" si="288"/>
        <v>Onsite/Hybrid</v>
      </c>
      <c r="I4650" t="s">
        <v>35</v>
      </c>
      <c r="J4650" t="str">
        <f t="shared" si="289"/>
        <v>0-2 yrs</v>
      </c>
      <c r="K4650">
        <f t="shared" ca="1" si="291"/>
        <v>0</v>
      </c>
      <c r="L4650" t="s">
        <v>27</v>
      </c>
      <c r="M4650">
        <v>0</v>
      </c>
      <c r="N4650">
        <v>1</v>
      </c>
      <c r="O4650">
        <v>0</v>
      </c>
      <c r="P4650">
        <v>1</v>
      </c>
      <c r="Q4650">
        <v>0</v>
      </c>
      <c r="R4650">
        <f>SUM(M4650:N4650:O4650:P4650:Q4650)</f>
        <v>2</v>
      </c>
      <c r="S4650" s="1">
        <v>60505</v>
      </c>
      <c r="T4650" s="1" t="str">
        <f t="shared" si="290"/>
        <v>Low</v>
      </c>
      <c r="U4650">
        <v>1</v>
      </c>
      <c r="V4650">
        <v>2026</v>
      </c>
      <c r="W4650" t="s">
        <v>28</v>
      </c>
      <c r="X4650">
        <v>9</v>
      </c>
    </row>
    <row r="4651" spans="1:24" x14ac:dyDescent="0.3">
      <c r="A4651">
        <v>4650</v>
      </c>
      <c r="B4651" t="s">
        <v>33</v>
      </c>
      <c r="C4651" t="str">
        <f>_xlfn.XLOOKUP(B4651,Lookup_table!B:B,Lookup_table!C:C)</f>
        <v>Data</v>
      </c>
      <c r="D4651" t="s">
        <v>14</v>
      </c>
      <c r="E4651" t="s">
        <v>23</v>
      </c>
      <c r="F4651" t="s">
        <v>51</v>
      </c>
      <c r="G4651" t="s">
        <v>17</v>
      </c>
      <c r="H4651" t="str">
        <f t="shared" si="288"/>
        <v>Remote</v>
      </c>
      <c r="I4651" t="s">
        <v>18</v>
      </c>
      <c r="J4651" t="str">
        <f t="shared" si="289"/>
        <v>7+ yrs</v>
      </c>
      <c r="K4651">
        <f t="shared" ca="1" si="291"/>
        <v>12</v>
      </c>
      <c r="L4651" t="s">
        <v>27</v>
      </c>
      <c r="M4651">
        <v>1</v>
      </c>
      <c r="N4651">
        <v>1</v>
      </c>
      <c r="O4651">
        <v>1</v>
      </c>
      <c r="P4651">
        <v>1</v>
      </c>
      <c r="Q4651">
        <v>1</v>
      </c>
      <c r="R4651">
        <f>SUM(M4651:N4651:O4651:P4651:Q4651)</f>
        <v>5</v>
      </c>
      <c r="S4651" s="1">
        <v>144458</v>
      </c>
      <c r="T4651" s="1" t="str">
        <f t="shared" si="290"/>
        <v>High</v>
      </c>
      <c r="U4651">
        <v>9</v>
      </c>
      <c r="V4651">
        <v>2024</v>
      </c>
      <c r="W4651" t="s">
        <v>28</v>
      </c>
      <c r="X4651">
        <v>8</v>
      </c>
    </row>
    <row r="4652" spans="1:24" x14ac:dyDescent="0.3">
      <c r="A4652">
        <v>4651</v>
      </c>
      <c r="B4652" t="s">
        <v>41</v>
      </c>
      <c r="C4652" t="str">
        <f>_xlfn.XLOOKUP(B4652,Lookup_table!B:B,Lookup_table!C:C)</f>
        <v>Data</v>
      </c>
      <c r="D4652" t="s">
        <v>34</v>
      </c>
      <c r="E4652" t="s">
        <v>38</v>
      </c>
      <c r="F4652" t="s">
        <v>16</v>
      </c>
      <c r="G4652" t="s">
        <v>17</v>
      </c>
      <c r="H4652" t="str">
        <f t="shared" si="288"/>
        <v>Remote</v>
      </c>
      <c r="I4652" t="s">
        <v>26</v>
      </c>
      <c r="J4652" t="str">
        <f t="shared" si="289"/>
        <v>3-6 yrs</v>
      </c>
      <c r="K4652">
        <f t="shared" ca="1" si="291"/>
        <v>5</v>
      </c>
      <c r="L4652" t="s">
        <v>27</v>
      </c>
      <c r="M4652">
        <v>1</v>
      </c>
      <c r="N4652">
        <v>1</v>
      </c>
      <c r="O4652">
        <v>1</v>
      </c>
      <c r="P4652">
        <v>0</v>
      </c>
      <c r="Q4652">
        <v>1</v>
      </c>
      <c r="R4652">
        <f>SUM(M4652:N4652:O4652:P4652:Q4652)</f>
        <v>4</v>
      </c>
      <c r="S4652" s="1">
        <v>97663</v>
      </c>
      <c r="T4652" s="1" t="str">
        <f t="shared" si="290"/>
        <v>Medium</v>
      </c>
      <c r="U4652">
        <v>5</v>
      </c>
      <c r="V4652">
        <v>2020</v>
      </c>
      <c r="W4652" t="s">
        <v>20</v>
      </c>
      <c r="X4652">
        <v>5</v>
      </c>
    </row>
    <row r="4653" spans="1:24" x14ac:dyDescent="0.3">
      <c r="A4653">
        <v>4652</v>
      </c>
      <c r="B4653" t="s">
        <v>21</v>
      </c>
      <c r="C4653" t="str">
        <f>_xlfn.XLOOKUP(B4653,Lookup_table!B:B,Lookup_table!C:C)</f>
        <v>AI</v>
      </c>
      <c r="D4653" t="s">
        <v>37</v>
      </c>
      <c r="E4653" t="s">
        <v>40</v>
      </c>
      <c r="F4653" t="s">
        <v>43</v>
      </c>
      <c r="G4653" t="s">
        <v>17</v>
      </c>
      <c r="H4653" t="str">
        <f t="shared" si="288"/>
        <v>Remote</v>
      </c>
      <c r="I4653" t="s">
        <v>26</v>
      </c>
      <c r="J4653" t="str">
        <f t="shared" si="289"/>
        <v>3-6 yrs</v>
      </c>
      <c r="K4653">
        <f t="shared" ca="1" si="291"/>
        <v>6</v>
      </c>
      <c r="L4653" t="s">
        <v>19</v>
      </c>
      <c r="M4653">
        <v>1</v>
      </c>
      <c r="N4653">
        <v>0</v>
      </c>
      <c r="O4653">
        <v>0</v>
      </c>
      <c r="P4653">
        <v>0</v>
      </c>
      <c r="Q4653">
        <v>1</v>
      </c>
      <c r="R4653">
        <f>SUM(M4653:N4653:O4653:P4653:Q4653)</f>
        <v>2</v>
      </c>
      <c r="S4653" s="1">
        <v>121463</v>
      </c>
      <c r="T4653" s="1" t="str">
        <f t="shared" si="290"/>
        <v>High</v>
      </c>
      <c r="U4653">
        <v>1</v>
      </c>
      <c r="V4653">
        <v>2021</v>
      </c>
      <c r="W4653" t="s">
        <v>28</v>
      </c>
      <c r="X4653">
        <v>7</v>
      </c>
    </row>
    <row r="4654" spans="1:24" x14ac:dyDescent="0.3">
      <c r="A4654">
        <v>4653</v>
      </c>
      <c r="B4654" t="s">
        <v>50</v>
      </c>
      <c r="C4654" t="str">
        <f>_xlfn.XLOOKUP(B4654,Lookup_table!B:B,Lookup_table!C:C)</f>
        <v>AI</v>
      </c>
      <c r="D4654" t="s">
        <v>34</v>
      </c>
      <c r="E4654" t="s">
        <v>42</v>
      </c>
      <c r="F4654" t="s">
        <v>24</v>
      </c>
      <c r="G4654" t="s">
        <v>17</v>
      </c>
      <c r="H4654" t="str">
        <f t="shared" si="288"/>
        <v>Remote</v>
      </c>
      <c r="I4654" t="s">
        <v>18</v>
      </c>
      <c r="J4654" t="str">
        <f t="shared" si="289"/>
        <v>7+ yrs</v>
      </c>
      <c r="K4654">
        <f t="shared" ca="1" si="291"/>
        <v>12</v>
      </c>
      <c r="L4654" t="s">
        <v>39</v>
      </c>
      <c r="M4654">
        <v>1</v>
      </c>
      <c r="N4654">
        <v>0</v>
      </c>
      <c r="O4654">
        <v>0</v>
      </c>
      <c r="P4654">
        <v>1</v>
      </c>
      <c r="Q4654">
        <v>0</v>
      </c>
      <c r="R4654">
        <f>SUM(M4654:N4654:O4654:P4654:Q4654)</f>
        <v>2</v>
      </c>
      <c r="S4654" s="1">
        <v>156746</v>
      </c>
      <c r="T4654" s="1" t="str">
        <f t="shared" si="290"/>
        <v>High</v>
      </c>
      <c r="U4654">
        <v>7</v>
      </c>
      <c r="V4654">
        <v>2026</v>
      </c>
      <c r="W4654" t="s">
        <v>34</v>
      </c>
      <c r="X4654">
        <v>3</v>
      </c>
    </row>
    <row r="4655" spans="1:24" x14ac:dyDescent="0.3">
      <c r="A4655">
        <v>4654</v>
      </c>
      <c r="B4655" t="s">
        <v>31</v>
      </c>
      <c r="C4655" t="str">
        <f>_xlfn.XLOOKUP(B4655,Lookup_table!B:B,Lookup_table!C:C)</f>
        <v>Business</v>
      </c>
      <c r="D4655" t="s">
        <v>22</v>
      </c>
      <c r="E4655" t="s">
        <v>15</v>
      </c>
      <c r="F4655" t="s">
        <v>51</v>
      </c>
      <c r="G4655" t="s">
        <v>30</v>
      </c>
      <c r="H4655" t="str">
        <f t="shared" si="288"/>
        <v>Onsite/Hybrid</v>
      </c>
      <c r="I4655" t="s">
        <v>26</v>
      </c>
      <c r="J4655" t="str">
        <f t="shared" si="289"/>
        <v>3-6 yrs</v>
      </c>
      <c r="K4655">
        <f t="shared" ca="1" si="291"/>
        <v>5</v>
      </c>
      <c r="L4655" t="s">
        <v>39</v>
      </c>
      <c r="M4655">
        <v>0</v>
      </c>
      <c r="N4655">
        <v>1</v>
      </c>
      <c r="O4655">
        <v>0</v>
      </c>
      <c r="P4655">
        <v>1</v>
      </c>
      <c r="Q4655">
        <v>0</v>
      </c>
      <c r="R4655">
        <f>SUM(M4655:N4655:O4655:P4655:Q4655)</f>
        <v>2</v>
      </c>
      <c r="S4655" s="1">
        <v>110914</v>
      </c>
      <c r="T4655" s="1" t="str">
        <f t="shared" si="290"/>
        <v>Medium</v>
      </c>
      <c r="U4655">
        <v>11</v>
      </c>
      <c r="V4655">
        <v>2020</v>
      </c>
      <c r="W4655" t="s">
        <v>28</v>
      </c>
      <c r="X4655">
        <v>8</v>
      </c>
    </row>
    <row r="4656" spans="1:24" x14ac:dyDescent="0.3">
      <c r="A4656">
        <v>4655</v>
      </c>
      <c r="B4656" t="s">
        <v>21</v>
      </c>
      <c r="C4656" t="str">
        <f>_xlfn.XLOOKUP(B4656,Lookup_table!B:B,Lookup_table!C:C)</f>
        <v>AI</v>
      </c>
      <c r="D4656" t="s">
        <v>34</v>
      </c>
      <c r="E4656" t="s">
        <v>32</v>
      </c>
      <c r="F4656" t="s">
        <v>43</v>
      </c>
      <c r="G4656" t="s">
        <v>17</v>
      </c>
      <c r="H4656" t="str">
        <f t="shared" si="288"/>
        <v>Remote</v>
      </c>
      <c r="I4656" t="s">
        <v>26</v>
      </c>
      <c r="J4656" t="str">
        <f t="shared" si="289"/>
        <v>3-6 yrs</v>
      </c>
      <c r="K4656">
        <f t="shared" ca="1" si="291"/>
        <v>5</v>
      </c>
      <c r="L4656" t="s">
        <v>39</v>
      </c>
      <c r="M4656">
        <v>1</v>
      </c>
      <c r="N4656">
        <v>1</v>
      </c>
      <c r="O4656">
        <v>1</v>
      </c>
      <c r="P4656">
        <v>1</v>
      </c>
      <c r="Q4656">
        <v>0</v>
      </c>
      <c r="R4656">
        <f>SUM(M4656:N4656:O4656:P4656:Q4656)</f>
        <v>4</v>
      </c>
      <c r="S4656" s="1">
        <v>141453</v>
      </c>
      <c r="T4656" s="1" t="str">
        <f t="shared" si="290"/>
        <v>High</v>
      </c>
      <c r="U4656">
        <v>11</v>
      </c>
      <c r="V4656">
        <v>2021</v>
      </c>
      <c r="W4656" t="s">
        <v>28</v>
      </c>
      <c r="X4656">
        <v>2</v>
      </c>
    </row>
    <row r="4657" spans="1:24" x14ac:dyDescent="0.3">
      <c r="A4657">
        <v>4656</v>
      </c>
      <c r="B4657" t="s">
        <v>31</v>
      </c>
      <c r="C4657" t="str">
        <f>_xlfn.XLOOKUP(B4657,Lookup_table!B:B,Lookup_table!C:C)</f>
        <v>Business</v>
      </c>
      <c r="D4657" t="s">
        <v>14</v>
      </c>
      <c r="E4657" t="s">
        <v>23</v>
      </c>
      <c r="F4657" t="s">
        <v>29</v>
      </c>
      <c r="G4657" t="s">
        <v>30</v>
      </c>
      <c r="H4657" t="str">
        <f t="shared" si="288"/>
        <v>Onsite/Hybrid</v>
      </c>
      <c r="I4657" t="s">
        <v>35</v>
      </c>
      <c r="J4657" t="str">
        <f t="shared" si="289"/>
        <v>0-2 yrs</v>
      </c>
      <c r="K4657">
        <f t="shared" ca="1" si="291"/>
        <v>2</v>
      </c>
      <c r="L4657" t="s">
        <v>39</v>
      </c>
      <c r="M4657">
        <v>1</v>
      </c>
      <c r="N4657">
        <v>1</v>
      </c>
      <c r="O4657">
        <v>1</v>
      </c>
      <c r="P4657">
        <v>1</v>
      </c>
      <c r="Q4657">
        <v>1</v>
      </c>
      <c r="R4657">
        <f>SUM(M4657:N4657:O4657:P4657:Q4657)</f>
        <v>5</v>
      </c>
      <c r="S4657" s="1">
        <v>89459</v>
      </c>
      <c r="T4657" s="1" t="str">
        <f t="shared" si="290"/>
        <v>Medium</v>
      </c>
      <c r="U4657">
        <v>10</v>
      </c>
      <c r="V4657">
        <v>2022</v>
      </c>
      <c r="W4657" t="s">
        <v>28</v>
      </c>
      <c r="X4657">
        <v>8</v>
      </c>
    </row>
    <row r="4658" spans="1:24" x14ac:dyDescent="0.3">
      <c r="A4658">
        <v>4657</v>
      </c>
      <c r="B4658" t="s">
        <v>31</v>
      </c>
      <c r="C4658" t="str">
        <f>_xlfn.XLOOKUP(B4658,Lookup_table!B:B,Lookup_table!C:C)</f>
        <v>Business</v>
      </c>
      <c r="D4658" t="s">
        <v>34</v>
      </c>
      <c r="E4658" t="s">
        <v>40</v>
      </c>
      <c r="F4658" t="s">
        <v>51</v>
      </c>
      <c r="G4658" t="s">
        <v>30</v>
      </c>
      <c r="H4658" t="str">
        <f t="shared" si="288"/>
        <v>Onsite/Hybrid</v>
      </c>
      <c r="I4658" t="s">
        <v>35</v>
      </c>
      <c r="J4658" t="str">
        <f t="shared" si="289"/>
        <v>0-2 yrs</v>
      </c>
      <c r="K4658">
        <f t="shared" ca="1" si="291"/>
        <v>2</v>
      </c>
      <c r="L4658" t="s">
        <v>27</v>
      </c>
      <c r="M4658">
        <v>1</v>
      </c>
      <c r="N4658">
        <v>1</v>
      </c>
      <c r="O4658">
        <v>1</v>
      </c>
      <c r="P4658">
        <v>1</v>
      </c>
      <c r="Q4658">
        <v>1</v>
      </c>
      <c r="R4658">
        <f>SUM(M4658:N4658:O4658:P4658:Q4658)</f>
        <v>5</v>
      </c>
      <c r="S4658" s="1">
        <v>93704</v>
      </c>
      <c r="T4658" s="1" t="str">
        <f t="shared" si="290"/>
        <v>Medium</v>
      </c>
      <c r="U4658">
        <v>9</v>
      </c>
      <c r="V4658">
        <v>2023</v>
      </c>
      <c r="W4658" t="s">
        <v>28</v>
      </c>
      <c r="X4658">
        <v>6</v>
      </c>
    </row>
    <row r="4659" spans="1:24" x14ac:dyDescent="0.3">
      <c r="A4659">
        <v>4658</v>
      </c>
      <c r="B4659" t="s">
        <v>41</v>
      </c>
      <c r="C4659" t="str">
        <f>_xlfn.XLOOKUP(B4659,Lookup_table!B:B,Lookup_table!C:C)</f>
        <v>Data</v>
      </c>
      <c r="D4659" t="s">
        <v>22</v>
      </c>
      <c r="E4659" t="s">
        <v>38</v>
      </c>
      <c r="F4659" t="s">
        <v>52</v>
      </c>
      <c r="G4659" t="s">
        <v>17</v>
      </c>
      <c r="H4659" t="str">
        <f t="shared" si="288"/>
        <v>Remote</v>
      </c>
      <c r="I4659" t="s">
        <v>35</v>
      </c>
      <c r="J4659" t="str">
        <f t="shared" si="289"/>
        <v>0-2 yrs</v>
      </c>
      <c r="K4659">
        <f t="shared" ca="1" si="291"/>
        <v>2</v>
      </c>
      <c r="L4659" t="s">
        <v>39</v>
      </c>
      <c r="M4659">
        <v>1</v>
      </c>
      <c r="N4659">
        <v>0</v>
      </c>
      <c r="O4659">
        <v>1</v>
      </c>
      <c r="P4659">
        <v>1</v>
      </c>
      <c r="Q4659">
        <v>1</v>
      </c>
      <c r="R4659">
        <f>SUM(M4659:N4659:O4659:P4659:Q4659)</f>
        <v>4</v>
      </c>
      <c r="S4659" s="1">
        <v>112345</v>
      </c>
      <c r="T4659" s="1" t="str">
        <f t="shared" si="290"/>
        <v>Medium</v>
      </c>
      <c r="U4659">
        <v>5</v>
      </c>
      <c r="V4659">
        <v>2024</v>
      </c>
      <c r="W4659" t="s">
        <v>28</v>
      </c>
      <c r="X4659">
        <v>8</v>
      </c>
    </row>
    <row r="4660" spans="1:24" x14ac:dyDescent="0.3">
      <c r="A4660">
        <v>4659</v>
      </c>
      <c r="B4660" t="s">
        <v>41</v>
      </c>
      <c r="C4660" t="str">
        <f>_xlfn.XLOOKUP(B4660,Lookup_table!B:B,Lookup_table!C:C)</f>
        <v>Data</v>
      </c>
      <c r="D4660" t="s">
        <v>22</v>
      </c>
      <c r="E4660" t="s">
        <v>23</v>
      </c>
      <c r="F4660" t="s">
        <v>52</v>
      </c>
      <c r="G4660" t="s">
        <v>30</v>
      </c>
      <c r="H4660" t="str">
        <f t="shared" si="288"/>
        <v>Onsite/Hybrid</v>
      </c>
      <c r="I4660" t="s">
        <v>18</v>
      </c>
      <c r="J4660" t="str">
        <f t="shared" si="289"/>
        <v>7+ yrs</v>
      </c>
      <c r="K4660">
        <f t="shared" ca="1" si="291"/>
        <v>11</v>
      </c>
      <c r="L4660" t="s">
        <v>19</v>
      </c>
      <c r="M4660">
        <v>1</v>
      </c>
      <c r="N4660">
        <v>0</v>
      </c>
      <c r="O4660">
        <v>1</v>
      </c>
      <c r="P4660">
        <v>0</v>
      </c>
      <c r="Q4660">
        <v>1</v>
      </c>
      <c r="R4660">
        <f>SUM(M4660:N4660:O4660:P4660:Q4660)</f>
        <v>3</v>
      </c>
      <c r="S4660" s="1">
        <v>148054</v>
      </c>
      <c r="T4660" s="1" t="str">
        <f t="shared" si="290"/>
        <v>High</v>
      </c>
      <c r="U4660">
        <v>7</v>
      </c>
      <c r="V4660">
        <v>2021</v>
      </c>
      <c r="W4660" t="s">
        <v>34</v>
      </c>
      <c r="X4660">
        <v>6</v>
      </c>
    </row>
    <row r="4661" spans="1:24" x14ac:dyDescent="0.3">
      <c r="A4661">
        <v>4660</v>
      </c>
      <c r="B4661" t="s">
        <v>36</v>
      </c>
      <c r="C4661" t="str">
        <f>_xlfn.XLOOKUP(B4661,Lookup_table!B:B,Lookup_table!C:C)</f>
        <v>Data</v>
      </c>
      <c r="D4661" t="s">
        <v>14</v>
      </c>
      <c r="E4661" t="s">
        <v>23</v>
      </c>
      <c r="F4661" t="s">
        <v>24</v>
      </c>
      <c r="G4661" t="s">
        <v>17</v>
      </c>
      <c r="H4661" t="str">
        <f t="shared" si="288"/>
        <v>Remote</v>
      </c>
      <c r="I4661" t="s">
        <v>35</v>
      </c>
      <c r="J4661" t="str">
        <f t="shared" si="289"/>
        <v>0-2 yrs</v>
      </c>
      <c r="K4661">
        <f t="shared" ca="1" si="291"/>
        <v>0</v>
      </c>
      <c r="L4661" t="s">
        <v>27</v>
      </c>
      <c r="M4661">
        <v>1</v>
      </c>
      <c r="N4661">
        <v>1</v>
      </c>
      <c r="O4661">
        <v>1</v>
      </c>
      <c r="P4661">
        <v>1</v>
      </c>
      <c r="Q4661">
        <v>1</v>
      </c>
      <c r="R4661">
        <f>SUM(M4661:N4661:O4661:P4661:Q4661)</f>
        <v>5</v>
      </c>
      <c r="S4661" s="1">
        <v>90886</v>
      </c>
      <c r="T4661" s="1" t="str">
        <f t="shared" si="290"/>
        <v>Medium</v>
      </c>
      <c r="U4661">
        <v>2</v>
      </c>
      <c r="V4661">
        <v>2021</v>
      </c>
      <c r="W4661" t="s">
        <v>28</v>
      </c>
      <c r="X4661">
        <v>9</v>
      </c>
    </row>
    <row r="4662" spans="1:24" x14ac:dyDescent="0.3">
      <c r="A4662">
        <v>4661</v>
      </c>
      <c r="B4662" t="s">
        <v>41</v>
      </c>
      <c r="C4662" t="str">
        <f>_xlfn.XLOOKUP(B4662,Lookup_table!B:B,Lookup_table!C:C)</f>
        <v>Data</v>
      </c>
      <c r="D4662" t="s">
        <v>14</v>
      </c>
      <c r="E4662" t="s">
        <v>38</v>
      </c>
      <c r="F4662" t="s">
        <v>52</v>
      </c>
      <c r="G4662" t="s">
        <v>17</v>
      </c>
      <c r="H4662" t="str">
        <f t="shared" si="288"/>
        <v>Remote</v>
      </c>
      <c r="I4662" t="s">
        <v>35</v>
      </c>
      <c r="J4662" t="str">
        <f t="shared" si="289"/>
        <v>0-2 yrs</v>
      </c>
      <c r="K4662">
        <f t="shared" ca="1" si="291"/>
        <v>0</v>
      </c>
      <c r="L4662" t="s">
        <v>19</v>
      </c>
      <c r="M4662">
        <v>0</v>
      </c>
      <c r="N4662">
        <v>0</v>
      </c>
      <c r="O4662">
        <v>0</v>
      </c>
      <c r="P4662">
        <v>0</v>
      </c>
      <c r="Q4662">
        <v>0</v>
      </c>
      <c r="R4662">
        <f>SUM(M4662:N4662:O4662:P4662:Q4662)</f>
        <v>0</v>
      </c>
      <c r="S4662" s="1">
        <v>47404</v>
      </c>
      <c r="T4662" s="1" t="str">
        <f t="shared" si="290"/>
        <v>Low</v>
      </c>
      <c r="U4662">
        <v>11</v>
      </c>
      <c r="V4662">
        <v>2022</v>
      </c>
      <c r="W4662" t="s">
        <v>28</v>
      </c>
      <c r="X4662">
        <v>7</v>
      </c>
    </row>
    <row r="4663" spans="1:24" x14ac:dyDescent="0.3">
      <c r="A4663">
        <v>4662</v>
      </c>
      <c r="B4663" t="s">
        <v>33</v>
      </c>
      <c r="C4663" t="str">
        <f>_xlfn.XLOOKUP(B4663,Lookup_table!B:B,Lookup_table!C:C)</f>
        <v>Data</v>
      </c>
      <c r="D4663" t="s">
        <v>34</v>
      </c>
      <c r="E4663" t="s">
        <v>40</v>
      </c>
      <c r="F4663" t="s">
        <v>29</v>
      </c>
      <c r="G4663" t="s">
        <v>17</v>
      </c>
      <c r="H4663" t="str">
        <f t="shared" si="288"/>
        <v>Remote</v>
      </c>
      <c r="I4663" t="s">
        <v>26</v>
      </c>
      <c r="J4663" t="str">
        <f t="shared" si="289"/>
        <v>3-6 yrs</v>
      </c>
      <c r="K4663">
        <f t="shared" ca="1" si="291"/>
        <v>4</v>
      </c>
      <c r="L4663" t="s">
        <v>27</v>
      </c>
      <c r="M4663">
        <v>0</v>
      </c>
      <c r="N4663">
        <v>1</v>
      </c>
      <c r="O4663">
        <v>0</v>
      </c>
      <c r="P4663">
        <v>1</v>
      </c>
      <c r="Q4663">
        <v>0</v>
      </c>
      <c r="R4663">
        <f>SUM(M4663:N4663:O4663:P4663:Q4663)</f>
        <v>2</v>
      </c>
      <c r="S4663" s="1">
        <v>85683</v>
      </c>
      <c r="T4663" s="1" t="str">
        <f t="shared" si="290"/>
        <v>Medium</v>
      </c>
      <c r="U4663">
        <v>5</v>
      </c>
      <c r="V4663">
        <v>2023</v>
      </c>
      <c r="W4663" t="s">
        <v>34</v>
      </c>
      <c r="X4663">
        <v>1</v>
      </c>
    </row>
    <row r="4664" spans="1:24" x14ac:dyDescent="0.3">
      <c r="A4664">
        <v>4663</v>
      </c>
      <c r="B4664" t="s">
        <v>36</v>
      </c>
      <c r="C4664" t="str">
        <f>_xlfn.XLOOKUP(B4664,Lookup_table!B:B,Lookup_table!C:C)</f>
        <v>Data</v>
      </c>
      <c r="D4664" t="s">
        <v>34</v>
      </c>
      <c r="E4664" t="s">
        <v>40</v>
      </c>
      <c r="F4664" t="s">
        <v>51</v>
      </c>
      <c r="G4664" t="s">
        <v>25</v>
      </c>
      <c r="H4664" t="str">
        <f t="shared" si="288"/>
        <v>Onsite/Hybrid</v>
      </c>
      <c r="I4664" t="s">
        <v>35</v>
      </c>
      <c r="J4664" t="str">
        <f t="shared" si="289"/>
        <v>0-2 yrs</v>
      </c>
      <c r="K4664">
        <f t="shared" ca="1" si="291"/>
        <v>1</v>
      </c>
      <c r="L4664" t="s">
        <v>27</v>
      </c>
      <c r="M4664">
        <v>0</v>
      </c>
      <c r="N4664">
        <v>0</v>
      </c>
      <c r="O4664">
        <v>1</v>
      </c>
      <c r="P4664">
        <v>0</v>
      </c>
      <c r="Q4664">
        <v>1</v>
      </c>
      <c r="R4664">
        <f>SUM(M4664:N4664:O4664:P4664:Q4664)</f>
        <v>2</v>
      </c>
      <c r="S4664" s="1">
        <v>74078</v>
      </c>
      <c r="T4664" s="1" t="str">
        <f t="shared" si="290"/>
        <v>Medium</v>
      </c>
      <c r="U4664">
        <v>2</v>
      </c>
      <c r="V4664">
        <v>2026</v>
      </c>
      <c r="W4664" t="s">
        <v>20</v>
      </c>
      <c r="X4664">
        <v>3</v>
      </c>
    </row>
    <row r="4665" spans="1:24" x14ac:dyDescent="0.3">
      <c r="A4665">
        <v>4664</v>
      </c>
      <c r="B4665" t="s">
        <v>21</v>
      </c>
      <c r="C4665" t="str">
        <f>_xlfn.XLOOKUP(B4665,Lookup_table!B:B,Lookup_table!C:C)</f>
        <v>AI</v>
      </c>
      <c r="D4665" t="s">
        <v>34</v>
      </c>
      <c r="E4665" t="s">
        <v>23</v>
      </c>
      <c r="F4665" t="s">
        <v>29</v>
      </c>
      <c r="G4665" t="s">
        <v>30</v>
      </c>
      <c r="H4665" t="str">
        <f t="shared" si="288"/>
        <v>Onsite/Hybrid</v>
      </c>
      <c r="I4665" t="s">
        <v>26</v>
      </c>
      <c r="J4665" t="str">
        <f t="shared" si="289"/>
        <v>3-6 yrs</v>
      </c>
      <c r="K4665">
        <f t="shared" ca="1" si="291"/>
        <v>5</v>
      </c>
      <c r="L4665" t="s">
        <v>27</v>
      </c>
      <c r="M4665">
        <v>1</v>
      </c>
      <c r="N4665">
        <v>1</v>
      </c>
      <c r="O4665">
        <v>0</v>
      </c>
      <c r="P4665">
        <v>0</v>
      </c>
      <c r="Q4665">
        <v>1</v>
      </c>
      <c r="R4665">
        <f>SUM(M4665:N4665:O4665:P4665:Q4665)</f>
        <v>3</v>
      </c>
      <c r="S4665" s="1">
        <v>124300</v>
      </c>
      <c r="T4665" s="1" t="str">
        <f t="shared" si="290"/>
        <v>High</v>
      </c>
      <c r="U4665">
        <v>7</v>
      </c>
      <c r="V4665">
        <v>2024</v>
      </c>
      <c r="W4665" t="s">
        <v>20</v>
      </c>
      <c r="X4665">
        <v>1</v>
      </c>
    </row>
    <row r="4666" spans="1:24" x14ac:dyDescent="0.3">
      <c r="A4666">
        <v>4665</v>
      </c>
      <c r="B4666" t="s">
        <v>41</v>
      </c>
      <c r="C4666" t="str">
        <f>_xlfn.XLOOKUP(B4666,Lookup_table!B:B,Lookup_table!C:C)</f>
        <v>Data</v>
      </c>
      <c r="D4666" t="s">
        <v>37</v>
      </c>
      <c r="E4666" t="s">
        <v>38</v>
      </c>
      <c r="F4666" t="s">
        <v>44</v>
      </c>
      <c r="G4666" t="s">
        <v>30</v>
      </c>
      <c r="H4666" t="str">
        <f t="shared" si="288"/>
        <v>Onsite/Hybrid</v>
      </c>
      <c r="I4666" t="s">
        <v>18</v>
      </c>
      <c r="J4666" t="str">
        <f t="shared" si="289"/>
        <v>7+ yrs</v>
      </c>
      <c r="K4666">
        <f t="shared" ca="1" si="291"/>
        <v>12</v>
      </c>
      <c r="L4666" t="s">
        <v>39</v>
      </c>
      <c r="M4666">
        <v>0</v>
      </c>
      <c r="N4666">
        <v>0</v>
      </c>
      <c r="O4666">
        <v>1</v>
      </c>
      <c r="P4666">
        <v>1</v>
      </c>
      <c r="Q4666">
        <v>1</v>
      </c>
      <c r="R4666">
        <f>SUM(M4666:N4666:O4666:P4666:Q4666)</f>
        <v>3</v>
      </c>
      <c r="S4666" s="1">
        <v>136265</v>
      </c>
      <c r="T4666" s="1" t="str">
        <f t="shared" si="290"/>
        <v>High</v>
      </c>
      <c r="U4666">
        <v>11</v>
      </c>
      <c r="V4666">
        <v>2021</v>
      </c>
      <c r="W4666" t="s">
        <v>28</v>
      </c>
      <c r="X4666">
        <v>6</v>
      </c>
    </row>
    <row r="4667" spans="1:24" x14ac:dyDescent="0.3">
      <c r="A4667">
        <v>4666</v>
      </c>
      <c r="B4667" t="s">
        <v>50</v>
      </c>
      <c r="C4667" t="str">
        <f>_xlfn.XLOOKUP(B4667,Lookup_table!B:B,Lookup_table!C:C)</f>
        <v>AI</v>
      </c>
      <c r="D4667" t="s">
        <v>14</v>
      </c>
      <c r="E4667" t="s">
        <v>38</v>
      </c>
      <c r="F4667" t="s">
        <v>52</v>
      </c>
      <c r="G4667" t="s">
        <v>17</v>
      </c>
      <c r="H4667" t="str">
        <f t="shared" si="288"/>
        <v>Remote</v>
      </c>
      <c r="I4667" t="s">
        <v>35</v>
      </c>
      <c r="J4667" t="str">
        <f t="shared" si="289"/>
        <v>0-2 yrs</v>
      </c>
      <c r="K4667">
        <f t="shared" ca="1" si="291"/>
        <v>1</v>
      </c>
      <c r="L4667" t="s">
        <v>27</v>
      </c>
      <c r="M4667">
        <v>1</v>
      </c>
      <c r="N4667">
        <v>1</v>
      </c>
      <c r="O4667">
        <v>0</v>
      </c>
      <c r="P4667">
        <v>0</v>
      </c>
      <c r="Q4667">
        <v>1</v>
      </c>
      <c r="R4667">
        <f>SUM(M4667:N4667:O4667:P4667:Q4667)</f>
        <v>3</v>
      </c>
      <c r="S4667" s="1">
        <v>96817</v>
      </c>
      <c r="T4667" s="1" t="str">
        <f t="shared" si="290"/>
        <v>Medium</v>
      </c>
      <c r="U4667">
        <v>1</v>
      </c>
      <c r="V4667">
        <v>2026</v>
      </c>
      <c r="W4667" t="s">
        <v>28</v>
      </c>
      <c r="X4667">
        <v>9</v>
      </c>
    </row>
    <row r="4668" spans="1:24" x14ac:dyDescent="0.3">
      <c r="A4668">
        <v>4667</v>
      </c>
      <c r="B4668" t="s">
        <v>33</v>
      </c>
      <c r="C4668" t="str">
        <f>_xlfn.XLOOKUP(B4668,Lookup_table!B:B,Lookup_table!C:C)</f>
        <v>Data</v>
      </c>
      <c r="D4668" t="s">
        <v>37</v>
      </c>
      <c r="E4668" t="s">
        <v>32</v>
      </c>
      <c r="F4668" t="s">
        <v>24</v>
      </c>
      <c r="G4668" t="s">
        <v>17</v>
      </c>
      <c r="H4668" t="str">
        <f t="shared" si="288"/>
        <v>Remote</v>
      </c>
      <c r="I4668" t="s">
        <v>26</v>
      </c>
      <c r="J4668" t="str">
        <f t="shared" si="289"/>
        <v>3-6 yrs</v>
      </c>
      <c r="K4668">
        <f t="shared" ca="1" si="291"/>
        <v>3</v>
      </c>
      <c r="L4668" t="s">
        <v>19</v>
      </c>
      <c r="M4668">
        <v>0</v>
      </c>
      <c r="N4668">
        <v>1</v>
      </c>
      <c r="O4668">
        <v>0</v>
      </c>
      <c r="P4668">
        <v>0</v>
      </c>
      <c r="Q4668">
        <v>0</v>
      </c>
      <c r="R4668">
        <f>SUM(M4668:N4668:O4668:P4668:Q4668)</f>
        <v>1</v>
      </c>
      <c r="S4668" s="1">
        <v>72922</v>
      </c>
      <c r="T4668" s="1" t="str">
        <f t="shared" si="290"/>
        <v>Medium</v>
      </c>
      <c r="U4668">
        <v>7</v>
      </c>
      <c r="V4668">
        <v>2021</v>
      </c>
      <c r="W4668" t="s">
        <v>34</v>
      </c>
      <c r="X4668">
        <v>5</v>
      </c>
    </row>
    <row r="4669" spans="1:24" x14ac:dyDescent="0.3">
      <c r="A4669">
        <v>4668</v>
      </c>
      <c r="B4669" t="s">
        <v>31</v>
      </c>
      <c r="C4669" t="str">
        <f>_xlfn.XLOOKUP(B4669,Lookup_table!B:B,Lookup_table!C:C)</f>
        <v>Business</v>
      </c>
      <c r="D4669" t="s">
        <v>22</v>
      </c>
      <c r="E4669" t="s">
        <v>38</v>
      </c>
      <c r="F4669" t="s">
        <v>16</v>
      </c>
      <c r="G4669" t="s">
        <v>25</v>
      </c>
      <c r="H4669" t="str">
        <f t="shared" si="288"/>
        <v>Onsite/Hybrid</v>
      </c>
      <c r="I4669" t="s">
        <v>26</v>
      </c>
      <c r="J4669" t="str">
        <f t="shared" si="289"/>
        <v>3-6 yrs</v>
      </c>
      <c r="K4669">
        <f t="shared" ca="1" si="291"/>
        <v>3</v>
      </c>
      <c r="L4669" t="s">
        <v>27</v>
      </c>
      <c r="M4669">
        <v>0</v>
      </c>
      <c r="N4669">
        <v>0</v>
      </c>
      <c r="O4669">
        <v>1</v>
      </c>
      <c r="P4669">
        <v>1</v>
      </c>
      <c r="Q4669">
        <v>1</v>
      </c>
      <c r="R4669">
        <f>SUM(M4669:N4669:O4669:P4669:Q4669)</f>
        <v>3</v>
      </c>
      <c r="S4669" s="1">
        <v>137199</v>
      </c>
      <c r="T4669" s="1" t="str">
        <f t="shared" si="290"/>
        <v>High</v>
      </c>
      <c r="U4669">
        <v>11</v>
      </c>
      <c r="V4669">
        <v>2024</v>
      </c>
      <c r="W4669" t="s">
        <v>28</v>
      </c>
      <c r="X4669">
        <v>8</v>
      </c>
    </row>
    <row r="4670" spans="1:24" x14ac:dyDescent="0.3">
      <c r="A4670">
        <v>4669</v>
      </c>
      <c r="B4670" t="s">
        <v>31</v>
      </c>
      <c r="C4670" t="str">
        <f>_xlfn.XLOOKUP(B4670,Lookup_table!B:B,Lookup_table!C:C)</f>
        <v>Business</v>
      </c>
      <c r="D4670" t="s">
        <v>37</v>
      </c>
      <c r="E4670" t="s">
        <v>38</v>
      </c>
      <c r="F4670" t="s">
        <v>29</v>
      </c>
      <c r="G4670" t="s">
        <v>17</v>
      </c>
      <c r="H4670" t="str">
        <f t="shared" si="288"/>
        <v>Remote</v>
      </c>
      <c r="I4670" t="s">
        <v>18</v>
      </c>
      <c r="J4670" t="str">
        <f t="shared" si="289"/>
        <v>7+ yrs</v>
      </c>
      <c r="K4670">
        <f t="shared" ca="1" si="291"/>
        <v>11</v>
      </c>
      <c r="L4670" t="s">
        <v>39</v>
      </c>
      <c r="M4670">
        <v>1</v>
      </c>
      <c r="N4670">
        <v>0</v>
      </c>
      <c r="O4670">
        <v>1</v>
      </c>
      <c r="P4670">
        <v>0</v>
      </c>
      <c r="Q4670">
        <v>1</v>
      </c>
      <c r="R4670">
        <f>SUM(M4670:N4670:O4670:P4670:Q4670)</f>
        <v>3</v>
      </c>
      <c r="S4670" s="1">
        <v>126557</v>
      </c>
      <c r="T4670" s="1" t="str">
        <f t="shared" si="290"/>
        <v>High</v>
      </c>
      <c r="U4670">
        <v>8</v>
      </c>
      <c r="V4670">
        <v>2021</v>
      </c>
      <c r="W4670" t="s">
        <v>28</v>
      </c>
      <c r="X4670">
        <v>7</v>
      </c>
    </row>
    <row r="4671" spans="1:24" x14ac:dyDescent="0.3">
      <c r="A4671">
        <v>4670</v>
      </c>
      <c r="B4671" t="s">
        <v>31</v>
      </c>
      <c r="C4671" t="str">
        <f>_xlfn.XLOOKUP(B4671,Lookup_table!B:B,Lookup_table!C:C)</f>
        <v>Business</v>
      </c>
      <c r="D4671" t="s">
        <v>14</v>
      </c>
      <c r="E4671" t="s">
        <v>42</v>
      </c>
      <c r="F4671" t="s">
        <v>44</v>
      </c>
      <c r="G4671" t="s">
        <v>30</v>
      </c>
      <c r="H4671" t="str">
        <f t="shared" si="288"/>
        <v>Onsite/Hybrid</v>
      </c>
      <c r="I4671" t="s">
        <v>26</v>
      </c>
      <c r="J4671" t="str">
        <f t="shared" si="289"/>
        <v>3-6 yrs</v>
      </c>
      <c r="K4671">
        <f t="shared" ca="1" si="291"/>
        <v>4</v>
      </c>
      <c r="L4671" t="s">
        <v>39</v>
      </c>
      <c r="M4671">
        <v>0</v>
      </c>
      <c r="N4671">
        <v>1</v>
      </c>
      <c r="O4671">
        <v>1</v>
      </c>
      <c r="P4671">
        <v>0</v>
      </c>
      <c r="Q4671">
        <v>0</v>
      </c>
      <c r="R4671">
        <f>SUM(M4671:N4671:O4671:P4671:Q4671)</f>
        <v>2</v>
      </c>
      <c r="S4671" s="1">
        <v>85389</v>
      </c>
      <c r="T4671" s="1" t="str">
        <f t="shared" si="290"/>
        <v>Medium</v>
      </c>
      <c r="U4671">
        <v>6</v>
      </c>
      <c r="V4671">
        <v>2020</v>
      </c>
      <c r="W4671" t="s">
        <v>20</v>
      </c>
      <c r="X4671">
        <v>4</v>
      </c>
    </row>
    <row r="4672" spans="1:24" x14ac:dyDescent="0.3">
      <c r="A4672">
        <v>4671</v>
      </c>
      <c r="B4672" t="s">
        <v>31</v>
      </c>
      <c r="C4672" t="str">
        <f>_xlfn.XLOOKUP(B4672,Lookup_table!B:B,Lookup_table!C:C)</f>
        <v>Business</v>
      </c>
      <c r="D4672" t="s">
        <v>37</v>
      </c>
      <c r="E4672" t="s">
        <v>42</v>
      </c>
      <c r="F4672" t="s">
        <v>29</v>
      </c>
      <c r="G4672" t="s">
        <v>25</v>
      </c>
      <c r="H4672" t="str">
        <f t="shared" si="288"/>
        <v>Onsite/Hybrid</v>
      </c>
      <c r="I4672" t="s">
        <v>35</v>
      </c>
      <c r="J4672" t="str">
        <f t="shared" si="289"/>
        <v>0-2 yrs</v>
      </c>
      <c r="K4672">
        <f t="shared" ca="1" si="291"/>
        <v>1</v>
      </c>
      <c r="L4672" t="s">
        <v>19</v>
      </c>
      <c r="M4672">
        <v>0</v>
      </c>
      <c r="N4672">
        <v>0</v>
      </c>
      <c r="O4672">
        <v>0</v>
      </c>
      <c r="P4672">
        <v>0</v>
      </c>
      <c r="Q4672">
        <v>1</v>
      </c>
      <c r="R4672">
        <f>SUM(M4672:N4672:O4672:P4672:Q4672)</f>
        <v>1</v>
      </c>
      <c r="S4672" s="1">
        <v>59581</v>
      </c>
      <c r="T4672" s="1" t="str">
        <f t="shared" si="290"/>
        <v>Low</v>
      </c>
      <c r="U4672">
        <v>12</v>
      </c>
      <c r="V4672">
        <v>2020</v>
      </c>
      <c r="W4672" t="s">
        <v>34</v>
      </c>
      <c r="X4672">
        <v>4</v>
      </c>
    </row>
    <row r="4673" spans="1:24" x14ac:dyDescent="0.3">
      <c r="A4673">
        <v>4672</v>
      </c>
      <c r="B4673" t="s">
        <v>21</v>
      </c>
      <c r="C4673" t="str">
        <f>_xlfn.XLOOKUP(B4673,Lookup_table!B:B,Lookup_table!C:C)</f>
        <v>AI</v>
      </c>
      <c r="D4673" t="s">
        <v>14</v>
      </c>
      <c r="E4673" t="s">
        <v>40</v>
      </c>
      <c r="F4673" t="s">
        <v>24</v>
      </c>
      <c r="G4673" t="s">
        <v>25</v>
      </c>
      <c r="H4673" t="str">
        <f t="shared" si="288"/>
        <v>Onsite/Hybrid</v>
      </c>
      <c r="I4673" t="s">
        <v>35</v>
      </c>
      <c r="J4673" t="str">
        <f t="shared" si="289"/>
        <v>0-2 yrs</v>
      </c>
      <c r="K4673">
        <f t="shared" ca="1" si="291"/>
        <v>0</v>
      </c>
      <c r="L4673" t="s">
        <v>27</v>
      </c>
      <c r="M4673">
        <v>0</v>
      </c>
      <c r="N4673">
        <v>1</v>
      </c>
      <c r="O4673">
        <v>1</v>
      </c>
      <c r="P4673">
        <v>1</v>
      </c>
      <c r="Q4673">
        <v>0</v>
      </c>
      <c r="R4673">
        <f>SUM(M4673:N4673:O4673:P4673:Q4673)</f>
        <v>3</v>
      </c>
      <c r="S4673" s="1">
        <v>124214</v>
      </c>
      <c r="T4673" s="1" t="str">
        <f t="shared" si="290"/>
        <v>High</v>
      </c>
      <c r="U4673">
        <v>1</v>
      </c>
      <c r="V4673">
        <v>2023</v>
      </c>
      <c r="W4673" t="s">
        <v>28</v>
      </c>
      <c r="X4673">
        <v>5</v>
      </c>
    </row>
    <row r="4674" spans="1:24" x14ac:dyDescent="0.3">
      <c r="A4674">
        <v>4673</v>
      </c>
      <c r="B4674" t="s">
        <v>21</v>
      </c>
      <c r="C4674" t="str">
        <f>_xlfn.XLOOKUP(B4674,Lookup_table!B:B,Lookup_table!C:C)</f>
        <v>AI</v>
      </c>
      <c r="D4674" t="s">
        <v>22</v>
      </c>
      <c r="E4674" t="s">
        <v>23</v>
      </c>
      <c r="F4674" t="s">
        <v>16</v>
      </c>
      <c r="G4674" t="s">
        <v>17</v>
      </c>
      <c r="H4674" t="str">
        <f t="shared" ref="H4674:H4737" si="292">IF(G4674="Remote","Remote","Onsite/Hybrid")</f>
        <v>Remote</v>
      </c>
      <c r="I4674" t="s">
        <v>26</v>
      </c>
      <c r="J4674" t="str">
        <f t="shared" ref="J4674:J4737" si="293">IF(I4674="Entry","0-2 yrs",IF(I4674="Mid","3-6 yrs","7+ yrs"))</f>
        <v>3-6 yrs</v>
      </c>
      <c r="K4674">
        <f t="shared" ca="1" si="291"/>
        <v>6</v>
      </c>
      <c r="L4674" t="s">
        <v>19</v>
      </c>
      <c r="M4674">
        <v>0</v>
      </c>
      <c r="N4674">
        <v>1</v>
      </c>
      <c r="O4674">
        <v>1</v>
      </c>
      <c r="P4674">
        <v>0</v>
      </c>
      <c r="Q4674">
        <v>1</v>
      </c>
      <c r="R4674">
        <f>SUM(M4674:N4674:O4674:P4674:Q4674)</f>
        <v>3</v>
      </c>
      <c r="S4674" s="1">
        <v>159121</v>
      </c>
      <c r="T4674" s="1" t="str">
        <f t="shared" ref="T4674:T4737" si="294">IF(S4674&lt;=70000,"Low",IF(S4674&lt;=120000,"Medium","High"))</f>
        <v>High</v>
      </c>
      <c r="U4674">
        <v>5</v>
      </c>
      <c r="V4674">
        <v>2023</v>
      </c>
      <c r="W4674" t="s">
        <v>34</v>
      </c>
      <c r="X4674">
        <v>2</v>
      </c>
    </row>
    <row r="4675" spans="1:24" x14ac:dyDescent="0.3">
      <c r="A4675">
        <v>4674</v>
      </c>
      <c r="B4675" t="s">
        <v>31</v>
      </c>
      <c r="C4675" t="str">
        <f>_xlfn.XLOOKUP(B4675,Lookup_table!B:B,Lookup_table!C:C)</f>
        <v>Business</v>
      </c>
      <c r="D4675" t="s">
        <v>37</v>
      </c>
      <c r="E4675" t="s">
        <v>23</v>
      </c>
      <c r="F4675" t="s">
        <v>44</v>
      </c>
      <c r="G4675" t="s">
        <v>25</v>
      </c>
      <c r="H4675" t="str">
        <f t="shared" si="292"/>
        <v>Onsite/Hybrid</v>
      </c>
      <c r="I4675" t="s">
        <v>35</v>
      </c>
      <c r="J4675" t="str">
        <f t="shared" si="293"/>
        <v>0-2 yrs</v>
      </c>
      <c r="K4675">
        <f t="shared" ref="K4675:K4738" ca="1" si="295">IF(J4675="0-2 yrs",RANDBETWEEN(0,2),IF(J4675="3-6 yrs", RANDBETWEEN(3,6),IF(J4675="7+ yrs", RANDBETWEEN(7,15)," ")))</f>
        <v>1</v>
      </c>
      <c r="L4675" t="s">
        <v>19</v>
      </c>
      <c r="M4675">
        <v>1</v>
      </c>
      <c r="N4675">
        <v>1</v>
      </c>
      <c r="O4675">
        <v>0</v>
      </c>
      <c r="P4675">
        <v>1</v>
      </c>
      <c r="Q4675">
        <v>0</v>
      </c>
      <c r="R4675">
        <f>SUM(M4675:N4675:O4675:P4675:Q4675)</f>
        <v>3</v>
      </c>
      <c r="S4675" s="1">
        <v>66818</v>
      </c>
      <c r="T4675" s="1" t="str">
        <f t="shared" si="294"/>
        <v>Low</v>
      </c>
      <c r="U4675">
        <v>1</v>
      </c>
      <c r="V4675">
        <v>2023</v>
      </c>
      <c r="W4675" t="s">
        <v>20</v>
      </c>
      <c r="X4675">
        <v>4</v>
      </c>
    </row>
    <row r="4676" spans="1:24" x14ac:dyDescent="0.3">
      <c r="A4676">
        <v>4675</v>
      </c>
      <c r="B4676" t="s">
        <v>31</v>
      </c>
      <c r="C4676" t="str">
        <f>_xlfn.XLOOKUP(B4676,Lookup_table!B:B,Lookup_table!C:C)</f>
        <v>Business</v>
      </c>
      <c r="D4676" t="s">
        <v>22</v>
      </c>
      <c r="E4676" t="s">
        <v>23</v>
      </c>
      <c r="F4676" t="s">
        <v>29</v>
      </c>
      <c r="G4676" t="s">
        <v>25</v>
      </c>
      <c r="H4676" t="str">
        <f t="shared" si="292"/>
        <v>Onsite/Hybrid</v>
      </c>
      <c r="I4676" t="s">
        <v>18</v>
      </c>
      <c r="J4676" t="str">
        <f t="shared" si="293"/>
        <v>7+ yrs</v>
      </c>
      <c r="K4676">
        <f t="shared" ca="1" si="295"/>
        <v>8</v>
      </c>
      <c r="L4676" t="s">
        <v>27</v>
      </c>
      <c r="M4676">
        <v>0</v>
      </c>
      <c r="N4676">
        <v>0</v>
      </c>
      <c r="O4676">
        <v>1</v>
      </c>
      <c r="P4676">
        <v>1</v>
      </c>
      <c r="Q4676">
        <v>0</v>
      </c>
      <c r="R4676">
        <f>SUM(M4676:N4676:O4676:P4676:Q4676)</f>
        <v>2</v>
      </c>
      <c r="S4676" s="1">
        <v>147452</v>
      </c>
      <c r="T4676" s="1" t="str">
        <f t="shared" si="294"/>
        <v>High</v>
      </c>
      <c r="U4676">
        <v>2</v>
      </c>
      <c r="V4676">
        <v>2025</v>
      </c>
      <c r="W4676" t="s">
        <v>28</v>
      </c>
      <c r="X4676">
        <v>9</v>
      </c>
    </row>
    <row r="4677" spans="1:24" x14ac:dyDescent="0.3">
      <c r="A4677">
        <v>4676</v>
      </c>
      <c r="B4677" t="s">
        <v>21</v>
      </c>
      <c r="C4677" t="str">
        <f>_xlfn.XLOOKUP(B4677,Lookup_table!B:B,Lookup_table!C:C)</f>
        <v>AI</v>
      </c>
      <c r="D4677" t="s">
        <v>22</v>
      </c>
      <c r="E4677" t="s">
        <v>40</v>
      </c>
      <c r="F4677" t="s">
        <v>52</v>
      </c>
      <c r="G4677" t="s">
        <v>25</v>
      </c>
      <c r="H4677" t="str">
        <f t="shared" si="292"/>
        <v>Onsite/Hybrid</v>
      </c>
      <c r="I4677" t="s">
        <v>35</v>
      </c>
      <c r="J4677" t="str">
        <f t="shared" si="293"/>
        <v>0-2 yrs</v>
      </c>
      <c r="K4677">
        <f t="shared" ca="1" si="295"/>
        <v>0</v>
      </c>
      <c r="L4677" t="s">
        <v>39</v>
      </c>
      <c r="M4677">
        <v>0</v>
      </c>
      <c r="N4677">
        <v>1</v>
      </c>
      <c r="O4677">
        <v>1</v>
      </c>
      <c r="P4677">
        <v>1</v>
      </c>
      <c r="Q4677">
        <v>1</v>
      </c>
      <c r="R4677">
        <f>SUM(M4677:N4677:O4677:P4677:Q4677)</f>
        <v>4</v>
      </c>
      <c r="S4677" s="1">
        <v>152915</v>
      </c>
      <c r="T4677" s="1" t="str">
        <f t="shared" si="294"/>
        <v>High</v>
      </c>
      <c r="U4677">
        <v>9</v>
      </c>
      <c r="V4677">
        <v>2020</v>
      </c>
      <c r="W4677" t="s">
        <v>28</v>
      </c>
      <c r="X4677">
        <v>4</v>
      </c>
    </row>
    <row r="4678" spans="1:24" x14ac:dyDescent="0.3">
      <c r="A4678">
        <v>4677</v>
      </c>
      <c r="B4678" t="s">
        <v>21</v>
      </c>
      <c r="C4678" t="str">
        <f>_xlfn.XLOOKUP(B4678,Lookup_table!B:B,Lookup_table!C:C)</f>
        <v>AI</v>
      </c>
      <c r="D4678" t="s">
        <v>14</v>
      </c>
      <c r="E4678" t="s">
        <v>15</v>
      </c>
      <c r="F4678" t="s">
        <v>51</v>
      </c>
      <c r="G4678" t="s">
        <v>25</v>
      </c>
      <c r="H4678" t="str">
        <f t="shared" si="292"/>
        <v>Onsite/Hybrid</v>
      </c>
      <c r="I4678" t="s">
        <v>18</v>
      </c>
      <c r="J4678" t="str">
        <f t="shared" si="293"/>
        <v>7+ yrs</v>
      </c>
      <c r="K4678">
        <f t="shared" ca="1" si="295"/>
        <v>11</v>
      </c>
      <c r="L4678" t="s">
        <v>39</v>
      </c>
      <c r="M4678">
        <v>0</v>
      </c>
      <c r="N4678">
        <v>0</v>
      </c>
      <c r="O4678">
        <v>0</v>
      </c>
      <c r="P4678">
        <v>1</v>
      </c>
      <c r="Q4678">
        <v>0</v>
      </c>
      <c r="R4678">
        <f>SUM(M4678:N4678:O4678:P4678:Q4678)</f>
        <v>1</v>
      </c>
      <c r="S4678" s="1">
        <v>152810</v>
      </c>
      <c r="T4678" s="1" t="str">
        <f t="shared" si="294"/>
        <v>High</v>
      </c>
      <c r="U4678">
        <v>11</v>
      </c>
      <c r="V4678">
        <v>2025</v>
      </c>
      <c r="W4678" t="s">
        <v>20</v>
      </c>
      <c r="X4678">
        <v>2</v>
      </c>
    </row>
    <row r="4679" spans="1:24" x14ac:dyDescent="0.3">
      <c r="A4679">
        <v>4678</v>
      </c>
      <c r="B4679" t="s">
        <v>21</v>
      </c>
      <c r="C4679" t="str">
        <f>_xlfn.XLOOKUP(B4679,Lookup_table!B:B,Lookup_table!C:C)</f>
        <v>AI</v>
      </c>
      <c r="D4679" t="s">
        <v>37</v>
      </c>
      <c r="E4679" t="s">
        <v>38</v>
      </c>
      <c r="F4679" t="s">
        <v>52</v>
      </c>
      <c r="G4679" t="s">
        <v>17</v>
      </c>
      <c r="H4679" t="str">
        <f t="shared" si="292"/>
        <v>Remote</v>
      </c>
      <c r="I4679" t="s">
        <v>18</v>
      </c>
      <c r="J4679" t="str">
        <f t="shared" si="293"/>
        <v>7+ yrs</v>
      </c>
      <c r="K4679">
        <f t="shared" ca="1" si="295"/>
        <v>8</v>
      </c>
      <c r="L4679" t="s">
        <v>19</v>
      </c>
      <c r="M4679">
        <v>1</v>
      </c>
      <c r="N4679">
        <v>1</v>
      </c>
      <c r="O4679">
        <v>1</v>
      </c>
      <c r="P4679">
        <v>1</v>
      </c>
      <c r="Q4679">
        <v>0</v>
      </c>
      <c r="R4679">
        <f>SUM(M4679:N4679:O4679:P4679:Q4679)</f>
        <v>4</v>
      </c>
      <c r="S4679" s="1">
        <v>170058</v>
      </c>
      <c r="T4679" s="1" t="str">
        <f t="shared" si="294"/>
        <v>High</v>
      </c>
      <c r="U4679">
        <v>6</v>
      </c>
      <c r="V4679">
        <v>2026</v>
      </c>
      <c r="W4679" t="s">
        <v>28</v>
      </c>
      <c r="X4679">
        <v>1</v>
      </c>
    </row>
    <row r="4680" spans="1:24" x14ac:dyDescent="0.3">
      <c r="A4680">
        <v>4679</v>
      </c>
      <c r="B4680" t="s">
        <v>33</v>
      </c>
      <c r="C4680" t="str">
        <f>_xlfn.XLOOKUP(B4680,Lookup_table!B:B,Lookup_table!C:C)</f>
        <v>Data</v>
      </c>
      <c r="D4680" t="s">
        <v>14</v>
      </c>
      <c r="E4680" t="s">
        <v>42</v>
      </c>
      <c r="F4680" t="s">
        <v>51</v>
      </c>
      <c r="G4680" t="s">
        <v>30</v>
      </c>
      <c r="H4680" t="str">
        <f t="shared" si="292"/>
        <v>Onsite/Hybrid</v>
      </c>
      <c r="I4680" t="s">
        <v>35</v>
      </c>
      <c r="J4680" t="str">
        <f t="shared" si="293"/>
        <v>0-2 yrs</v>
      </c>
      <c r="K4680">
        <f t="shared" ca="1" si="295"/>
        <v>1</v>
      </c>
      <c r="L4680" t="s">
        <v>39</v>
      </c>
      <c r="M4680">
        <v>1</v>
      </c>
      <c r="N4680">
        <v>0</v>
      </c>
      <c r="O4680">
        <v>1</v>
      </c>
      <c r="P4680">
        <v>0</v>
      </c>
      <c r="Q4680">
        <v>1</v>
      </c>
      <c r="R4680">
        <f>SUM(M4680:N4680:O4680:P4680:Q4680)</f>
        <v>3</v>
      </c>
      <c r="S4680" s="1">
        <v>77850</v>
      </c>
      <c r="T4680" s="1" t="str">
        <f t="shared" si="294"/>
        <v>Medium</v>
      </c>
      <c r="U4680">
        <v>2</v>
      </c>
      <c r="V4680">
        <v>2022</v>
      </c>
      <c r="W4680" t="s">
        <v>20</v>
      </c>
      <c r="X4680">
        <v>1</v>
      </c>
    </row>
    <row r="4681" spans="1:24" x14ac:dyDescent="0.3">
      <c r="A4681">
        <v>4680</v>
      </c>
      <c r="B4681" t="s">
        <v>41</v>
      </c>
      <c r="C4681" t="str">
        <f>_xlfn.XLOOKUP(B4681,Lookup_table!B:B,Lookup_table!C:C)</f>
        <v>Data</v>
      </c>
      <c r="D4681" t="s">
        <v>37</v>
      </c>
      <c r="E4681" t="s">
        <v>32</v>
      </c>
      <c r="F4681" t="s">
        <v>24</v>
      </c>
      <c r="G4681" t="s">
        <v>30</v>
      </c>
      <c r="H4681" t="str">
        <f t="shared" si="292"/>
        <v>Onsite/Hybrid</v>
      </c>
      <c r="I4681" t="s">
        <v>26</v>
      </c>
      <c r="J4681" t="str">
        <f t="shared" si="293"/>
        <v>3-6 yrs</v>
      </c>
      <c r="K4681">
        <f t="shared" ca="1" si="295"/>
        <v>4</v>
      </c>
      <c r="L4681" t="s">
        <v>39</v>
      </c>
      <c r="M4681">
        <v>1</v>
      </c>
      <c r="N4681">
        <v>1</v>
      </c>
      <c r="O4681">
        <v>0</v>
      </c>
      <c r="P4681">
        <v>1</v>
      </c>
      <c r="Q4681">
        <v>0</v>
      </c>
      <c r="R4681">
        <f>SUM(M4681:N4681:O4681:P4681:Q4681)</f>
        <v>3</v>
      </c>
      <c r="S4681" s="1">
        <v>85438</v>
      </c>
      <c r="T4681" s="1" t="str">
        <f t="shared" si="294"/>
        <v>Medium</v>
      </c>
      <c r="U4681">
        <v>9</v>
      </c>
      <c r="V4681">
        <v>2026</v>
      </c>
      <c r="W4681" t="s">
        <v>20</v>
      </c>
      <c r="X4681">
        <v>1</v>
      </c>
    </row>
    <row r="4682" spans="1:24" x14ac:dyDescent="0.3">
      <c r="A4682">
        <v>4681</v>
      </c>
      <c r="B4682" t="s">
        <v>33</v>
      </c>
      <c r="C4682" t="str">
        <f>_xlfn.XLOOKUP(B4682,Lookup_table!B:B,Lookup_table!C:C)</f>
        <v>Data</v>
      </c>
      <c r="D4682" t="s">
        <v>37</v>
      </c>
      <c r="E4682" t="s">
        <v>15</v>
      </c>
      <c r="F4682" t="s">
        <v>51</v>
      </c>
      <c r="G4682" t="s">
        <v>17</v>
      </c>
      <c r="H4682" t="str">
        <f t="shared" si="292"/>
        <v>Remote</v>
      </c>
      <c r="I4682" t="s">
        <v>26</v>
      </c>
      <c r="J4682" t="str">
        <f t="shared" si="293"/>
        <v>3-6 yrs</v>
      </c>
      <c r="K4682">
        <f t="shared" ca="1" si="295"/>
        <v>3</v>
      </c>
      <c r="L4682" t="s">
        <v>39</v>
      </c>
      <c r="M4682">
        <v>0</v>
      </c>
      <c r="N4682">
        <v>1</v>
      </c>
      <c r="O4682">
        <v>0</v>
      </c>
      <c r="P4682">
        <v>0</v>
      </c>
      <c r="Q4682">
        <v>0</v>
      </c>
      <c r="R4682">
        <f>SUM(M4682:N4682:O4682:P4682:Q4682)</f>
        <v>1</v>
      </c>
      <c r="S4682" s="1">
        <v>72766</v>
      </c>
      <c r="T4682" s="1" t="str">
        <f t="shared" si="294"/>
        <v>Medium</v>
      </c>
      <c r="U4682">
        <v>7</v>
      </c>
      <c r="V4682">
        <v>2025</v>
      </c>
      <c r="W4682" t="s">
        <v>20</v>
      </c>
      <c r="X4682">
        <v>2</v>
      </c>
    </row>
    <row r="4683" spans="1:24" x14ac:dyDescent="0.3">
      <c r="A4683">
        <v>4682</v>
      </c>
      <c r="B4683" t="s">
        <v>50</v>
      </c>
      <c r="C4683" t="str">
        <f>_xlfn.XLOOKUP(B4683,Lookup_table!B:B,Lookup_table!C:C)</f>
        <v>AI</v>
      </c>
      <c r="D4683" t="s">
        <v>22</v>
      </c>
      <c r="E4683" t="s">
        <v>15</v>
      </c>
      <c r="F4683" t="s">
        <v>29</v>
      </c>
      <c r="G4683" t="s">
        <v>25</v>
      </c>
      <c r="H4683" t="str">
        <f t="shared" si="292"/>
        <v>Onsite/Hybrid</v>
      </c>
      <c r="I4683" t="s">
        <v>35</v>
      </c>
      <c r="J4683" t="str">
        <f t="shared" si="293"/>
        <v>0-2 yrs</v>
      </c>
      <c r="K4683">
        <f t="shared" ca="1" si="295"/>
        <v>2</v>
      </c>
      <c r="L4683" t="s">
        <v>39</v>
      </c>
      <c r="M4683">
        <v>1</v>
      </c>
      <c r="N4683">
        <v>0</v>
      </c>
      <c r="O4683">
        <v>0</v>
      </c>
      <c r="P4683">
        <v>1</v>
      </c>
      <c r="Q4683">
        <v>0</v>
      </c>
      <c r="R4683">
        <f>SUM(M4683:N4683:O4683:P4683:Q4683)</f>
        <v>2</v>
      </c>
      <c r="S4683" s="1">
        <v>128131</v>
      </c>
      <c r="T4683" s="1" t="str">
        <f t="shared" si="294"/>
        <v>High</v>
      </c>
      <c r="U4683">
        <v>6</v>
      </c>
      <c r="V4683">
        <v>2021</v>
      </c>
      <c r="W4683" t="s">
        <v>20</v>
      </c>
      <c r="X4683">
        <v>1</v>
      </c>
    </row>
    <row r="4684" spans="1:24" x14ac:dyDescent="0.3">
      <c r="A4684">
        <v>4683</v>
      </c>
      <c r="B4684" t="s">
        <v>41</v>
      </c>
      <c r="C4684" t="str">
        <f>_xlfn.XLOOKUP(B4684,Lookup_table!B:B,Lookup_table!C:C)</f>
        <v>Data</v>
      </c>
      <c r="D4684" t="s">
        <v>34</v>
      </c>
      <c r="E4684" t="s">
        <v>15</v>
      </c>
      <c r="F4684" t="s">
        <v>29</v>
      </c>
      <c r="G4684" t="s">
        <v>25</v>
      </c>
      <c r="H4684" t="str">
        <f t="shared" si="292"/>
        <v>Onsite/Hybrid</v>
      </c>
      <c r="I4684" t="s">
        <v>18</v>
      </c>
      <c r="J4684" t="str">
        <f t="shared" si="293"/>
        <v>7+ yrs</v>
      </c>
      <c r="K4684">
        <f t="shared" ca="1" si="295"/>
        <v>8</v>
      </c>
      <c r="L4684" t="s">
        <v>39</v>
      </c>
      <c r="M4684">
        <v>0</v>
      </c>
      <c r="N4684">
        <v>0</v>
      </c>
      <c r="O4684">
        <v>0</v>
      </c>
      <c r="P4684">
        <v>1</v>
      </c>
      <c r="Q4684">
        <v>0</v>
      </c>
      <c r="R4684">
        <f>SUM(M4684:N4684:O4684:P4684:Q4684)</f>
        <v>1</v>
      </c>
      <c r="S4684" s="1">
        <v>114800</v>
      </c>
      <c r="T4684" s="1" t="str">
        <f t="shared" si="294"/>
        <v>Medium</v>
      </c>
      <c r="U4684">
        <v>9</v>
      </c>
      <c r="V4684">
        <v>2025</v>
      </c>
      <c r="W4684" t="s">
        <v>20</v>
      </c>
      <c r="X4684">
        <v>5</v>
      </c>
    </row>
    <row r="4685" spans="1:24" x14ac:dyDescent="0.3">
      <c r="A4685">
        <v>4684</v>
      </c>
      <c r="B4685" t="s">
        <v>21</v>
      </c>
      <c r="C4685" t="str">
        <f>_xlfn.XLOOKUP(B4685,Lookup_table!B:B,Lookup_table!C:C)</f>
        <v>AI</v>
      </c>
      <c r="D4685" t="s">
        <v>22</v>
      </c>
      <c r="E4685" t="s">
        <v>40</v>
      </c>
      <c r="F4685" t="s">
        <v>43</v>
      </c>
      <c r="G4685" t="s">
        <v>25</v>
      </c>
      <c r="H4685" t="str">
        <f t="shared" si="292"/>
        <v>Onsite/Hybrid</v>
      </c>
      <c r="I4685" t="s">
        <v>26</v>
      </c>
      <c r="J4685" t="str">
        <f t="shared" si="293"/>
        <v>3-6 yrs</v>
      </c>
      <c r="K4685">
        <f t="shared" ca="1" si="295"/>
        <v>5</v>
      </c>
      <c r="L4685" t="s">
        <v>27</v>
      </c>
      <c r="M4685">
        <v>0</v>
      </c>
      <c r="N4685">
        <v>1</v>
      </c>
      <c r="O4685">
        <v>0</v>
      </c>
      <c r="P4685">
        <v>1</v>
      </c>
      <c r="Q4685">
        <v>0</v>
      </c>
      <c r="R4685">
        <f>SUM(M4685:N4685:O4685:P4685:Q4685)</f>
        <v>2</v>
      </c>
      <c r="S4685" s="1">
        <v>146049</v>
      </c>
      <c r="T4685" s="1" t="str">
        <f t="shared" si="294"/>
        <v>High</v>
      </c>
      <c r="U4685">
        <v>2</v>
      </c>
      <c r="V4685">
        <v>2021</v>
      </c>
      <c r="W4685" t="s">
        <v>20</v>
      </c>
      <c r="X4685">
        <v>2</v>
      </c>
    </row>
    <row r="4686" spans="1:24" x14ac:dyDescent="0.3">
      <c r="A4686">
        <v>4685</v>
      </c>
      <c r="B4686" t="s">
        <v>36</v>
      </c>
      <c r="C4686" t="str">
        <f>_xlfn.XLOOKUP(B4686,Lookup_table!B:B,Lookup_table!C:C)</f>
        <v>Data</v>
      </c>
      <c r="D4686" t="s">
        <v>14</v>
      </c>
      <c r="E4686" t="s">
        <v>32</v>
      </c>
      <c r="F4686" t="s">
        <v>24</v>
      </c>
      <c r="G4686" t="s">
        <v>25</v>
      </c>
      <c r="H4686" t="str">
        <f t="shared" si="292"/>
        <v>Onsite/Hybrid</v>
      </c>
      <c r="I4686" t="s">
        <v>35</v>
      </c>
      <c r="J4686" t="str">
        <f t="shared" si="293"/>
        <v>0-2 yrs</v>
      </c>
      <c r="K4686">
        <f t="shared" ca="1" si="295"/>
        <v>2</v>
      </c>
      <c r="L4686" t="s">
        <v>27</v>
      </c>
      <c r="M4686">
        <v>1</v>
      </c>
      <c r="N4686">
        <v>1</v>
      </c>
      <c r="O4686">
        <v>1</v>
      </c>
      <c r="P4686">
        <v>0</v>
      </c>
      <c r="Q4686">
        <v>1</v>
      </c>
      <c r="R4686">
        <f>SUM(M4686:N4686:O4686:P4686:Q4686)</f>
        <v>4</v>
      </c>
      <c r="S4686" s="1">
        <v>70033</v>
      </c>
      <c r="T4686" s="1" t="str">
        <f t="shared" si="294"/>
        <v>Medium</v>
      </c>
      <c r="U4686">
        <v>11</v>
      </c>
      <c r="V4686">
        <v>2022</v>
      </c>
      <c r="W4686" t="s">
        <v>34</v>
      </c>
      <c r="X4686">
        <v>6</v>
      </c>
    </row>
    <row r="4687" spans="1:24" x14ac:dyDescent="0.3">
      <c r="A4687">
        <v>4686</v>
      </c>
      <c r="B4687" t="s">
        <v>33</v>
      </c>
      <c r="C4687" t="str">
        <f>_xlfn.XLOOKUP(B4687,Lookup_table!B:B,Lookup_table!C:C)</f>
        <v>Data</v>
      </c>
      <c r="D4687" t="s">
        <v>37</v>
      </c>
      <c r="E4687" t="s">
        <v>42</v>
      </c>
      <c r="F4687" t="s">
        <v>44</v>
      </c>
      <c r="G4687" t="s">
        <v>30</v>
      </c>
      <c r="H4687" t="str">
        <f t="shared" si="292"/>
        <v>Onsite/Hybrid</v>
      </c>
      <c r="I4687" t="s">
        <v>18</v>
      </c>
      <c r="J4687" t="str">
        <f t="shared" si="293"/>
        <v>7+ yrs</v>
      </c>
      <c r="K4687">
        <f t="shared" ca="1" si="295"/>
        <v>13</v>
      </c>
      <c r="L4687" t="s">
        <v>27</v>
      </c>
      <c r="M4687">
        <v>1</v>
      </c>
      <c r="N4687">
        <v>1</v>
      </c>
      <c r="O4687">
        <v>0</v>
      </c>
      <c r="P4687">
        <v>0</v>
      </c>
      <c r="Q4687">
        <v>0</v>
      </c>
      <c r="R4687">
        <f>SUM(M4687:N4687:O4687:P4687:Q4687)</f>
        <v>2</v>
      </c>
      <c r="S4687" s="1">
        <v>96273</v>
      </c>
      <c r="T4687" s="1" t="str">
        <f t="shared" si="294"/>
        <v>Medium</v>
      </c>
      <c r="U4687">
        <v>10</v>
      </c>
      <c r="V4687">
        <v>2025</v>
      </c>
      <c r="W4687" t="s">
        <v>34</v>
      </c>
      <c r="X4687">
        <v>4</v>
      </c>
    </row>
    <row r="4688" spans="1:24" x14ac:dyDescent="0.3">
      <c r="A4688">
        <v>4687</v>
      </c>
      <c r="B4688" t="s">
        <v>50</v>
      </c>
      <c r="C4688" t="str">
        <f>_xlfn.XLOOKUP(B4688,Lookup_table!B:B,Lookup_table!C:C)</f>
        <v>AI</v>
      </c>
      <c r="D4688" t="s">
        <v>22</v>
      </c>
      <c r="E4688" t="s">
        <v>32</v>
      </c>
      <c r="F4688" t="s">
        <v>43</v>
      </c>
      <c r="G4688" t="s">
        <v>30</v>
      </c>
      <c r="H4688" t="str">
        <f t="shared" si="292"/>
        <v>Onsite/Hybrid</v>
      </c>
      <c r="I4688" t="s">
        <v>35</v>
      </c>
      <c r="J4688" t="str">
        <f t="shared" si="293"/>
        <v>0-2 yrs</v>
      </c>
      <c r="K4688">
        <f t="shared" ca="1" si="295"/>
        <v>2</v>
      </c>
      <c r="L4688" t="s">
        <v>39</v>
      </c>
      <c r="M4688">
        <v>0</v>
      </c>
      <c r="N4688">
        <v>1</v>
      </c>
      <c r="O4688">
        <v>0</v>
      </c>
      <c r="P4688">
        <v>0</v>
      </c>
      <c r="Q4688">
        <v>1</v>
      </c>
      <c r="R4688">
        <f>SUM(M4688:N4688:O4688:P4688:Q4688)</f>
        <v>2</v>
      </c>
      <c r="S4688" s="1">
        <v>120617</v>
      </c>
      <c r="T4688" s="1" t="str">
        <f t="shared" si="294"/>
        <v>High</v>
      </c>
      <c r="U4688">
        <v>1</v>
      </c>
      <c r="V4688">
        <v>2025</v>
      </c>
      <c r="W4688" t="s">
        <v>20</v>
      </c>
      <c r="X4688">
        <v>1</v>
      </c>
    </row>
    <row r="4689" spans="1:24" x14ac:dyDescent="0.3">
      <c r="A4689">
        <v>4688</v>
      </c>
      <c r="B4689" t="s">
        <v>50</v>
      </c>
      <c r="C4689" t="str">
        <f>_xlfn.XLOOKUP(B4689,Lookup_table!B:B,Lookup_table!C:C)</f>
        <v>AI</v>
      </c>
      <c r="D4689" t="s">
        <v>14</v>
      </c>
      <c r="E4689" t="s">
        <v>23</v>
      </c>
      <c r="F4689" t="s">
        <v>52</v>
      </c>
      <c r="G4689" t="s">
        <v>30</v>
      </c>
      <c r="H4689" t="str">
        <f t="shared" si="292"/>
        <v>Onsite/Hybrid</v>
      </c>
      <c r="I4689" t="s">
        <v>35</v>
      </c>
      <c r="J4689" t="str">
        <f t="shared" si="293"/>
        <v>0-2 yrs</v>
      </c>
      <c r="K4689">
        <f t="shared" ca="1" si="295"/>
        <v>2</v>
      </c>
      <c r="L4689" t="s">
        <v>39</v>
      </c>
      <c r="M4689">
        <v>1</v>
      </c>
      <c r="N4689">
        <v>1</v>
      </c>
      <c r="O4689">
        <v>0</v>
      </c>
      <c r="P4689">
        <v>1</v>
      </c>
      <c r="Q4689">
        <v>0</v>
      </c>
      <c r="R4689">
        <f>SUM(M4689:N4689:O4689:P4689:Q4689)</f>
        <v>3</v>
      </c>
      <c r="S4689" s="1">
        <v>106142</v>
      </c>
      <c r="T4689" s="1" t="str">
        <f t="shared" si="294"/>
        <v>Medium</v>
      </c>
      <c r="U4689">
        <v>8</v>
      </c>
      <c r="V4689">
        <v>2024</v>
      </c>
      <c r="W4689" t="s">
        <v>28</v>
      </c>
      <c r="X4689">
        <v>7</v>
      </c>
    </row>
    <row r="4690" spans="1:24" x14ac:dyDescent="0.3">
      <c r="A4690">
        <v>4689</v>
      </c>
      <c r="B4690" t="s">
        <v>31</v>
      </c>
      <c r="C4690" t="str">
        <f>_xlfn.XLOOKUP(B4690,Lookup_table!B:B,Lookup_table!C:C)</f>
        <v>Business</v>
      </c>
      <c r="D4690" t="s">
        <v>22</v>
      </c>
      <c r="E4690" t="s">
        <v>15</v>
      </c>
      <c r="F4690" t="s">
        <v>24</v>
      </c>
      <c r="G4690" t="s">
        <v>25</v>
      </c>
      <c r="H4690" t="str">
        <f t="shared" si="292"/>
        <v>Onsite/Hybrid</v>
      </c>
      <c r="I4690" t="s">
        <v>18</v>
      </c>
      <c r="J4690" t="str">
        <f t="shared" si="293"/>
        <v>7+ yrs</v>
      </c>
      <c r="K4690">
        <f t="shared" ca="1" si="295"/>
        <v>12</v>
      </c>
      <c r="L4690" t="s">
        <v>19</v>
      </c>
      <c r="M4690">
        <v>0</v>
      </c>
      <c r="N4690">
        <v>1</v>
      </c>
      <c r="O4690">
        <v>1</v>
      </c>
      <c r="P4690">
        <v>0</v>
      </c>
      <c r="Q4690">
        <v>1</v>
      </c>
      <c r="R4690">
        <f>SUM(M4690:N4690:O4690:P4690:Q4690)</f>
        <v>3</v>
      </c>
      <c r="S4690" s="1">
        <v>146572</v>
      </c>
      <c r="T4690" s="1" t="str">
        <f t="shared" si="294"/>
        <v>High</v>
      </c>
      <c r="U4690">
        <v>8</v>
      </c>
      <c r="V4690">
        <v>2022</v>
      </c>
      <c r="W4690" t="s">
        <v>34</v>
      </c>
      <c r="X4690">
        <v>3</v>
      </c>
    </row>
    <row r="4691" spans="1:24" x14ac:dyDescent="0.3">
      <c r="A4691">
        <v>4690</v>
      </c>
      <c r="B4691" t="s">
        <v>36</v>
      </c>
      <c r="C4691" t="str">
        <f>_xlfn.XLOOKUP(B4691,Lookup_table!B:B,Lookup_table!C:C)</f>
        <v>Data</v>
      </c>
      <c r="D4691" t="s">
        <v>34</v>
      </c>
      <c r="E4691" t="s">
        <v>42</v>
      </c>
      <c r="F4691" t="s">
        <v>51</v>
      </c>
      <c r="G4691" t="s">
        <v>17</v>
      </c>
      <c r="H4691" t="str">
        <f t="shared" si="292"/>
        <v>Remote</v>
      </c>
      <c r="I4691" t="s">
        <v>26</v>
      </c>
      <c r="J4691" t="str">
        <f t="shared" si="293"/>
        <v>3-6 yrs</v>
      </c>
      <c r="K4691">
        <f t="shared" ca="1" si="295"/>
        <v>6</v>
      </c>
      <c r="L4691" t="s">
        <v>19</v>
      </c>
      <c r="M4691">
        <v>1</v>
      </c>
      <c r="N4691">
        <v>0</v>
      </c>
      <c r="O4691">
        <v>1</v>
      </c>
      <c r="P4691">
        <v>0</v>
      </c>
      <c r="Q4691">
        <v>1</v>
      </c>
      <c r="R4691">
        <f>SUM(M4691:N4691:O4691:P4691:Q4691)</f>
        <v>3</v>
      </c>
      <c r="S4691" s="1">
        <v>100477</v>
      </c>
      <c r="T4691" s="1" t="str">
        <f t="shared" si="294"/>
        <v>Medium</v>
      </c>
      <c r="U4691">
        <v>4</v>
      </c>
      <c r="V4691">
        <v>2021</v>
      </c>
      <c r="W4691" t="s">
        <v>28</v>
      </c>
      <c r="X4691">
        <v>8</v>
      </c>
    </row>
    <row r="4692" spans="1:24" x14ac:dyDescent="0.3">
      <c r="A4692">
        <v>4691</v>
      </c>
      <c r="B4692" t="s">
        <v>50</v>
      </c>
      <c r="C4692" t="str">
        <f>_xlfn.XLOOKUP(B4692,Lookup_table!B:B,Lookup_table!C:C)</f>
        <v>AI</v>
      </c>
      <c r="D4692" t="s">
        <v>37</v>
      </c>
      <c r="E4692" t="s">
        <v>15</v>
      </c>
      <c r="F4692" t="s">
        <v>16</v>
      </c>
      <c r="G4692" t="s">
        <v>30</v>
      </c>
      <c r="H4692" t="str">
        <f t="shared" si="292"/>
        <v>Onsite/Hybrid</v>
      </c>
      <c r="I4692" t="s">
        <v>18</v>
      </c>
      <c r="J4692" t="str">
        <f t="shared" si="293"/>
        <v>7+ yrs</v>
      </c>
      <c r="K4692">
        <f t="shared" ca="1" si="295"/>
        <v>8</v>
      </c>
      <c r="L4692" t="s">
        <v>39</v>
      </c>
      <c r="M4692">
        <v>0</v>
      </c>
      <c r="N4692">
        <v>0</v>
      </c>
      <c r="O4692">
        <v>0</v>
      </c>
      <c r="P4692">
        <v>0</v>
      </c>
      <c r="Q4692">
        <v>0</v>
      </c>
      <c r="R4692">
        <f>SUM(M4692:N4692:O4692:P4692:Q4692)</f>
        <v>0</v>
      </c>
      <c r="S4692" s="1">
        <v>142064</v>
      </c>
      <c r="T4692" s="1" t="str">
        <f t="shared" si="294"/>
        <v>High</v>
      </c>
      <c r="U4692">
        <v>2</v>
      </c>
      <c r="V4692">
        <v>2025</v>
      </c>
      <c r="W4692" t="s">
        <v>28</v>
      </c>
      <c r="X4692">
        <v>7</v>
      </c>
    </row>
    <row r="4693" spans="1:24" x14ac:dyDescent="0.3">
      <c r="A4693">
        <v>4692</v>
      </c>
      <c r="B4693" t="s">
        <v>36</v>
      </c>
      <c r="C4693" t="str">
        <f>_xlfn.XLOOKUP(B4693,Lookup_table!B:B,Lookup_table!C:C)</f>
        <v>Data</v>
      </c>
      <c r="D4693" t="s">
        <v>22</v>
      </c>
      <c r="E4693" t="s">
        <v>40</v>
      </c>
      <c r="F4693" t="s">
        <v>29</v>
      </c>
      <c r="G4693" t="s">
        <v>25</v>
      </c>
      <c r="H4693" t="str">
        <f t="shared" si="292"/>
        <v>Onsite/Hybrid</v>
      </c>
      <c r="I4693" t="s">
        <v>26</v>
      </c>
      <c r="J4693" t="str">
        <f t="shared" si="293"/>
        <v>3-6 yrs</v>
      </c>
      <c r="K4693">
        <f t="shared" ca="1" si="295"/>
        <v>5</v>
      </c>
      <c r="L4693" t="s">
        <v>27</v>
      </c>
      <c r="M4693">
        <v>0</v>
      </c>
      <c r="N4693">
        <v>0</v>
      </c>
      <c r="O4693">
        <v>0</v>
      </c>
      <c r="P4693">
        <v>1</v>
      </c>
      <c r="Q4693">
        <v>1</v>
      </c>
      <c r="R4693">
        <f>SUM(M4693:N4693:O4693:P4693:Q4693)</f>
        <v>2</v>
      </c>
      <c r="S4693" s="1">
        <v>123845</v>
      </c>
      <c r="T4693" s="1" t="str">
        <f t="shared" si="294"/>
        <v>High</v>
      </c>
      <c r="U4693">
        <v>4</v>
      </c>
      <c r="V4693">
        <v>2023</v>
      </c>
      <c r="W4693" t="s">
        <v>28</v>
      </c>
      <c r="X4693">
        <v>8</v>
      </c>
    </row>
    <row r="4694" spans="1:24" x14ac:dyDescent="0.3">
      <c r="A4694">
        <v>4693</v>
      </c>
      <c r="B4694" t="s">
        <v>41</v>
      </c>
      <c r="C4694" t="str">
        <f>_xlfn.XLOOKUP(B4694,Lookup_table!B:B,Lookup_table!C:C)</f>
        <v>Data</v>
      </c>
      <c r="D4694" t="s">
        <v>34</v>
      </c>
      <c r="E4694" t="s">
        <v>23</v>
      </c>
      <c r="F4694" t="s">
        <v>29</v>
      </c>
      <c r="G4694" t="s">
        <v>25</v>
      </c>
      <c r="H4694" t="str">
        <f t="shared" si="292"/>
        <v>Onsite/Hybrid</v>
      </c>
      <c r="I4694" t="s">
        <v>18</v>
      </c>
      <c r="J4694" t="str">
        <f t="shared" si="293"/>
        <v>7+ yrs</v>
      </c>
      <c r="K4694">
        <f t="shared" ca="1" si="295"/>
        <v>14</v>
      </c>
      <c r="L4694" t="s">
        <v>19</v>
      </c>
      <c r="M4694">
        <v>0</v>
      </c>
      <c r="N4694">
        <v>1</v>
      </c>
      <c r="O4694">
        <v>0</v>
      </c>
      <c r="P4694">
        <v>0</v>
      </c>
      <c r="Q4694">
        <v>1</v>
      </c>
      <c r="R4694">
        <f>SUM(M4694:N4694:O4694:P4694:Q4694)</f>
        <v>2</v>
      </c>
      <c r="S4694" s="1">
        <v>111379</v>
      </c>
      <c r="T4694" s="1" t="str">
        <f t="shared" si="294"/>
        <v>Medium</v>
      </c>
      <c r="U4694">
        <v>8</v>
      </c>
      <c r="V4694">
        <v>2026</v>
      </c>
      <c r="W4694" t="s">
        <v>28</v>
      </c>
      <c r="X4694">
        <v>8</v>
      </c>
    </row>
    <row r="4695" spans="1:24" x14ac:dyDescent="0.3">
      <c r="A4695">
        <v>4694</v>
      </c>
      <c r="B4695" t="s">
        <v>41</v>
      </c>
      <c r="C4695" t="str">
        <f>_xlfn.XLOOKUP(B4695,Lookup_table!B:B,Lookup_table!C:C)</f>
        <v>Data</v>
      </c>
      <c r="D4695" t="s">
        <v>37</v>
      </c>
      <c r="E4695" t="s">
        <v>15</v>
      </c>
      <c r="F4695" t="s">
        <v>52</v>
      </c>
      <c r="G4695" t="s">
        <v>30</v>
      </c>
      <c r="H4695" t="str">
        <f t="shared" si="292"/>
        <v>Onsite/Hybrid</v>
      </c>
      <c r="I4695" t="s">
        <v>26</v>
      </c>
      <c r="J4695" t="str">
        <f t="shared" si="293"/>
        <v>3-6 yrs</v>
      </c>
      <c r="K4695">
        <f t="shared" ca="1" si="295"/>
        <v>3</v>
      </c>
      <c r="L4695" t="s">
        <v>39</v>
      </c>
      <c r="M4695">
        <v>1</v>
      </c>
      <c r="N4695">
        <v>0</v>
      </c>
      <c r="O4695">
        <v>0</v>
      </c>
      <c r="P4695">
        <v>1</v>
      </c>
      <c r="Q4695">
        <v>0</v>
      </c>
      <c r="R4695">
        <f>SUM(M4695:N4695:O4695:P4695:Q4695)</f>
        <v>2</v>
      </c>
      <c r="S4695" s="1">
        <v>85708</v>
      </c>
      <c r="T4695" s="1" t="str">
        <f t="shared" si="294"/>
        <v>Medium</v>
      </c>
      <c r="U4695">
        <v>1</v>
      </c>
      <c r="V4695">
        <v>2025</v>
      </c>
      <c r="W4695" t="s">
        <v>20</v>
      </c>
      <c r="X4695">
        <v>2</v>
      </c>
    </row>
    <row r="4696" spans="1:24" x14ac:dyDescent="0.3">
      <c r="A4696">
        <v>4695</v>
      </c>
      <c r="B4696" t="s">
        <v>31</v>
      </c>
      <c r="C4696" t="str">
        <f>_xlfn.XLOOKUP(B4696,Lookup_table!B:B,Lookup_table!C:C)</f>
        <v>Business</v>
      </c>
      <c r="D4696" t="s">
        <v>22</v>
      </c>
      <c r="E4696" t="s">
        <v>15</v>
      </c>
      <c r="F4696" t="s">
        <v>16</v>
      </c>
      <c r="G4696" t="s">
        <v>25</v>
      </c>
      <c r="H4696" t="str">
        <f t="shared" si="292"/>
        <v>Onsite/Hybrid</v>
      </c>
      <c r="I4696" t="s">
        <v>18</v>
      </c>
      <c r="J4696" t="str">
        <f t="shared" si="293"/>
        <v>7+ yrs</v>
      </c>
      <c r="K4696">
        <f t="shared" ca="1" si="295"/>
        <v>9</v>
      </c>
      <c r="L4696" t="s">
        <v>19</v>
      </c>
      <c r="M4696">
        <v>1</v>
      </c>
      <c r="N4696">
        <v>1</v>
      </c>
      <c r="O4696">
        <v>0</v>
      </c>
      <c r="P4696">
        <v>1</v>
      </c>
      <c r="Q4696">
        <v>0</v>
      </c>
      <c r="R4696">
        <f>SUM(M4696:N4696:O4696:P4696:Q4696)</f>
        <v>3</v>
      </c>
      <c r="S4696" s="1">
        <v>136892</v>
      </c>
      <c r="T4696" s="1" t="str">
        <f t="shared" si="294"/>
        <v>High</v>
      </c>
      <c r="U4696">
        <v>3</v>
      </c>
      <c r="V4696">
        <v>2023</v>
      </c>
      <c r="W4696" t="s">
        <v>28</v>
      </c>
      <c r="X4696">
        <v>9</v>
      </c>
    </row>
    <row r="4697" spans="1:24" x14ac:dyDescent="0.3">
      <c r="A4697">
        <v>4696</v>
      </c>
      <c r="B4697" t="s">
        <v>31</v>
      </c>
      <c r="C4697" t="str">
        <f>_xlfn.XLOOKUP(B4697,Lookup_table!B:B,Lookup_table!C:C)</f>
        <v>Business</v>
      </c>
      <c r="D4697" t="s">
        <v>34</v>
      </c>
      <c r="E4697" t="s">
        <v>15</v>
      </c>
      <c r="F4697" t="s">
        <v>16</v>
      </c>
      <c r="G4697" t="s">
        <v>17</v>
      </c>
      <c r="H4697" t="str">
        <f t="shared" si="292"/>
        <v>Remote</v>
      </c>
      <c r="I4697" t="s">
        <v>18</v>
      </c>
      <c r="J4697" t="str">
        <f t="shared" si="293"/>
        <v>7+ yrs</v>
      </c>
      <c r="K4697">
        <f t="shared" ca="1" si="295"/>
        <v>9</v>
      </c>
      <c r="L4697" t="s">
        <v>27</v>
      </c>
      <c r="M4697">
        <v>1</v>
      </c>
      <c r="N4697">
        <v>1</v>
      </c>
      <c r="O4697">
        <v>1</v>
      </c>
      <c r="P4697">
        <v>0</v>
      </c>
      <c r="Q4697">
        <v>1</v>
      </c>
      <c r="R4697">
        <f>SUM(M4697:N4697:O4697:P4697:Q4697)</f>
        <v>4</v>
      </c>
      <c r="S4697" s="1">
        <v>126183</v>
      </c>
      <c r="T4697" s="1" t="str">
        <f t="shared" si="294"/>
        <v>High</v>
      </c>
      <c r="U4697">
        <v>9</v>
      </c>
      <c r="V4697">
        <v>2020</v>
      </c>
      <c r="W4697" t="s">
        <v>28</v>
      </c>
      <c r="X4697">
        <v>9</v>
      </c>
    </row>
    <row r="4698" spans="1:24" x14ac:dyDescent="0.3">
      <c r="A4698">
        <v>4697</v>
      </c>
      <c r="B4698" t="s">
        <v>31</v>
      </c>
      <c r="C4698" t="str">
        <f>_xlfn.XLOOKUP(B4698,Lookup_table!B:B,Lookup_table!C:C)</f>
        <v>Business</v>
      </c>
      <c r="D4698" t="s">
        <v>37</v>
      </c>
      <c r="E4698" t="s">
        <v>32</v>
      </c>
      <c r="F4698" t="s">
        <v>52</v>
      </c>
      <c r="G4698" t="s">
        <v>17</v>
      </c>
      <c r="H4698" t="str">
        <f t="shared" si="292"/>
        <v>Remote</v>
      </c>
      <c r="I4698" t="s">
        <v>26</v>
      </c>
      <c r="J4698" t="str">
        <f t="shared" si="293"/>
        <v>3-6 yrs</v>
      </c>
      <c r="K4698">
        <f t="shared" ca="1" si="295"/>
        <v>6</v>
      </c>
      <c r="L4698" t="s">
        <v>39</v>
      </c>
      <c r="M4698">
        <v>0</v>
      </c>
      <c r="N4698">
        <v>1</v>
      </c>
      <c r="O4698">
        <v>0</v>
      </c>
      <c r="P4698">
        <v>1</v>
      </c>
      <c r="Q4698">
        <v>1</v>
      </c>
      <c r="R4698">
        <f>SUM(M4698:N4698:O4698:P4698:Q4698)</f>
        <v>3</v>
      </c>
      <c r="S4698" s="1">
        <v>101555</v>
      </c>
      <c r="T4698" s="1" t="str">
        <f t="shared" si="294"/>
        <v>Medium</v>
      </c>
      <c r="U4698">
        <v>12</v>
      </c>
      <c r="V4698">
        <v>2026</v>
      </c>
      <c r="W4698" t="s">
        <v>20</v>
      </c>
      <c r="X4698">
        <v>2</v>
      </c>
    </row>
    <row r="4699" spans="1:24" x14ac:dyDescent="0.3">
      <c r="A4699">
        <v>4698</v>
      </c>
      <c r="B4699" t="s">
        <v>36</v>
      </c>
      <c r="C4699" t="str">
        <f>_xlfn.XLOOKUP(B4699,Lookup_table!B:B,Lookup_table!C:C)</f>
        <v>Data</v>
      </c>
      <c r="D4699" t="s">
        <v>14</v>
      </c>
      <c r="E4699" t="s">
        <v>23</v>
      </c>
      <c r="F4699" t="s">
        <v>51</v>
      </c>
      <c r="G4699" t="s">
        <v>25</v>
      </c>
      <c r="H4699" t="str">
        <f t="shared" si="292"/>
        <v>Onsite/Hybrid</v>
      </c>
      <c r="I4699" t="s">
        <v>26</v>
      </c>
      <c r="J4699" t="str">
        <f t="shared" si="293"/>
        <v>3-6 yrs</v>
      </c>
      <c r="K4699">
        <f t="shared" ca="1" si="295"/>
        <v>3</v>
      </c>
      <c r="L4699" t="s">
        <v>19</v>
      </c>
      <c r="M4699">
        <v>0</v>
      </c>
      <c r="N4699">
        <v>0</v>
      </c>
      <c r="O4699">
        <v>0</v>
      </c>
      <c r="P4699">
        <v>0</v>
      </c>
      <c r="Q4699">
        <v>0</v>
      </c>
      <c r="R4699">
        <f>SUM(M4699:N4699:O4699:P4699:Q4699)</f>
        <v>0</v>
      </c>
      <c r="S4699" s="1">
        <v>76530</v>
      </c>
      <c r="T4699" s="1" t="str">
        <f t="shared" si="294"/>
        <v>Medium</v>
      </c>
      <c r="U4699">
        <v>2</v>
      </c>
      <c r="V4699">
        <v>2025</v>
      </c>
      <c r="W4699" t="s">
        <v>34</v>
      </c>
      <c r="X4699">
        <v>1</v>
      </c>
    </row>
    <row r="4700" spans="1:24" x14ac:dyDescent="0.3">
      <c r="A4700">
        <v>4699</v>
      </c>
      <c r="B4700" t="s">
        <v>50</v>
      </c>
      <c r="C4700" t="str">
        <f>_xlfn.XLOOKUP(B4700,Lookup_table!B:B,Lookup_table!C:C)</f>
        <v>AI</v>
      </c>
      <c r="D4700" t="s">
        <v>22</v>
      </c>
      <c r="E4700" t="s">
        <v>15</v>
      </c>
      <c r="F4700" t="s">
        <v>51</v>
      </c>
      <c r="G4700" t="s">
        <v>25</v>
      </c>
      <c r="H4700" t="str">
        <f t="shared" si="292"/>
        <v>Onsite/Hybrid</v>
      </c>
      <c r="I4700" t="s">
        <v>18</v>
      </c>
      <c r="J4700" t="str">
        <f t="shared" si="293"/>
        <v>7+ yrs</v>
      </c>
      <c r="K4700">
        <f t="shared" ca="1" si="295"/>
        <v>12</v>
      </c>
      <c r="L4700" t="s">
        <v>19</v>
      </c>
      <c r="M4700">
        <v>0</v>
      </c>
      <c r="N4700">
        <v>1</v>
      </c>
      <c r="O4700">
        <v>1</v>
      </c>
      <c r="P4700">
        <v>0</v>
      </c>
      <c r="Q4700">
        <v>0</v>
      </c>
      <c r="R4700">
        <f>SUM(M4700:N4700:O4700:P4700:Q4700)</f>
        <v>2</v>
      </c>
      <c r="S4700" s="1">
        <v>176395</v>
      </c>
      <c r="T4700" s="1" t="str">
        <f t="shared" si="294"/>
        <v>High</v>
      </c>
      <c r="U4700">
        <v>9</v>
      </c>
      <c r="V4700">
        <v>2022</v>
      </c>
      <c r="W4700" t="s">
        <v>28</v>
      </c>
      <c r="X4700">
        <v>7</v>
      </c>
    </row>
    <row r="4701" spans="1:24" x14ac:dyDescent="0.3">
      <c r="A4701">
        <v>4700</v>
      </c>
      <c r="B4701" t="s">
        <v>36</v>
      </c>
      <c r="C4701" t="str">
        <f>_xlfn.XLOOKUP(B4701,Lookup_table!B:B,Lookup_table!C:C)</f>
        <v>Data</v>
      </c>
      <c r="D4701" t="s">
        <v>34</v>
      </c>
      <c r="E4701" t="s">
        <v>40</v>
      </c>
      <c r="F4701" t="s">
        <v>43</v>
      </c>
      <c r="G4701" t="s">
        <v>17</v>
      </c>
      <c r="H4701" t="str">
        <f t="shared" si="292"/>
        <v>Remote</v>
      </c>
      <c r="I4701" t="s">
        <v>26</v>
      </c>
      <c r="J4701" t="str">
        <f t="shared" si="293"/>
        <v>3-6 yrs</v>
      </c>
      <c r="K4701">
        <f t="shared" ca="1" si="295"/>
        <v>4</v>
      </c>
      <c r="L4701" t="s">
        <v>19</v>
      </c>
      <c r="M4701">
        <v>1</v>
      </c>
      <c r="N4701">
        <v>0</v>
      </c>
      <c r="O4701">
        <v>0</v>
      </c>
      <c r="P4701">
        <v>1</v>
      </c>
      <c r="Q4701">
        <v>1</v>
      </c>
      <c r="R4701">
        <f>SUM(M4701:N4701:O4701:P4701:Q4701)</f>
        <v>3</v>
      </c>
      <c r="S4701" s="1">
        <v>95052</v>
      </c>
      <c r="T4701" s="1" t="str">
        <f t="shared" si="294"/>
        <v>Medium</v>
      </c>
      <c r="U4701">
        <v>4</v>
      </c>
      <c r="V4701">
        <v>2021</v>
      </c>
      <c r="W4701" t="s">
        <v>20</v>
      </c>
      <c r="X4701">
        <v>6</v>
      </c>
    </row>
    <row r="4702" spans="1:24" x14ac:dyDescent="0.3">
      <c r="A4702">
        <v>4701</v>
      </c>
      <c r="B4702" t="s">
        <v>50</v>
      </c>
      <c r="C4702" t="str">
        <f>_xlfn.XLOOKUP(B4702,Lookup_table!B:B,Lookup_table!C:C)</f>
        <v>AI</v>
      </c>
      <c r="D4702" t="s">
        <v>37</v>
      </c>
      <c r="E4702" t="s">
        <v>15</v>
      </c>
      <c r="F4702" t="s">
        <v>51</v>
      </c>
      <c r="G4702" t="s">
        <v>30</v>
      </c>
      <c r="H4702" t="str">
        <f t="shared" si="292"/>
        <v>Onsite/Hybrid</v>
      </c>
      <c r="I4702" t="s">
        <v>18</v>
      </c>
      <c r="J4702" t="str">
        <f t="shared" si="293"/>
        <v>7+ yrs</v>
      </c>
      <c r="K4702">
        <f t="shared" ca="1" si="295"/>
        <v>12</v>
      </c>
      <c r="L4702" t="s">
        <v>27</v>
      </c>
      <c r="M4702">
        <v>0</v>
      </c>
      <c r="N4702">
        <v>0</v>
      </c>
      <c r="O4702">
        <v>0</v>
      </c>
      <c r="P4702">
        <v>1</v>
      </c>
      <c r="Q4702">
        <v>0</v>
      </c>
      <c r="R4702">
        <f>SUM(M4702:N4702:O4702:P4702:Q4702)</f>
        <v>1</v>
      </c>
      <c r="S4702" s="1">
        <v>150339</v>
      </c>
      <c r="T4702" s="1" t="str">
        <f t="shared" si="294"/>
        <v>High</v>
      </c>
      <c r="U4702">
        <v>6</v>
      </c>
      <c r="V4702">
        <v>2024</v>
      </c>
      <c r="W4702" t="s">
        <v>34</v>
      </c>
      <c r="X4702">
        <v>1</v>
      </c>
    </row>
    <row r="4703" spans="1:24" x14ac:dyDescent="0.3">
      <c r="A4703">
        <v>4702</v>
      </c>
      <c r="B4703" t="s">
        <v>21</v>
      </c>
      <c r="C4703" t="str">
        <f>_xlfn.XLOOKUP(B4703,Lookup_table!B:B,Lookup_table!C:C)</f>
        <v>AI</v>
      </c>
      <c r="D4703" t="s">
        <v>14</v>
      </c>
      <c r="E4703" t="s">
        <v>15</v>
      </c>
      <c r="F4703" t="s">
        <v>29</v>
      </c>
      <c r="G4703" t="s">
        <v>25</v>
      </c>
      <c r="H4703" t="str">
        <f t="shared" si="292"/>
        <v>Onsite/Hybrid</v>
      </c>
      <c r="I4703" t="s">
        <v>35</v>
      </c>
      <c r="J4703" t="str">
        <f t="shared" si="293"/>
        <v>0-2 yrs</v>
      </c>
      <c r="K4703">
        <f t="shared" ca="1" si="295"/>
        <v>2</v>
      </c>
      <c r="L4703" t="s">
        <v>39</v>
      </c>
      <c r="M4703">
        <v>0</v>
      </c>
      <c r="N4703">
        <v>1</v>
      </c>
      <c r="O4703">
        <v>0</v>
      </c>
      <c r="P4703">
        <v>1</v>
      </c>
      <c r="Q4703">
        <v>1</v>
      </c>
      <c r="R4703">
        <f>SUM(M4703:N4703:O4703:P4703:Q4703)</f>
        <v>3</v>
      </c>
      <c r="S4703" s="1">
        <v>112538</v>
      </c>
      <c r="T4703" s="1" t="str">
        <f t="shared" si="294"/>
        <v>Medium</v>
      </c>
      <c r="U4703">
        <v>12</v>
      </c>
      <c r="V4703">
        <v>2022</v>
      </c>
      <c r="W4703" t="s">
        <v>20</v>
      </c>
      <c r="X4703">
        <v>6</v>
      </c>
    </row>
    <row r="4704" spans="1:24" x14ac:dyDescent="0.3">
      <c r="A4704">
        <v>4703</v>
      </c>
      <c r="B4704" t="s">
        <v>41</v>
      </c>
      <c r="C4704" t="str">
        <f>_xlfn.XLOOKUP(B4704,Lookup_table!B:B,Lookup_table!C:C)</f>
        <v>Data</v>
      </c>
      <c r="D4704" t="s">
        <v>37</v>
      </c>
      <c r="E4704" t="s">
        <v>32</v>
      </c>
      <c r="F4704" t="s">
        <v>43</v>
      </c>
      <c r="G4704" t="s">
        <v>30</v>
      </c>
      <c r="H4704" t="str">
        <f t="shared" si="292"/>
        <v>Onsite/Hybrid</v>
      </c>
      <c r="I4704" t="s">
        <v>35</v>
      </c>
      <c r="J4704" t="str">
        <f t="shared" si="293"/>
        <v>0-2 yrs</v>
      </c>
      <c r="K4704">
        <f t="shared" ca="1" si="295"/>
        <v>2</v>
      </c>
      <c r="L4704" t="s">
        <v>27</v>
      </c>
      <c r="M4704">
        <v>0</v>
      </c>
      <c r="N4704">
        <v>0</v>
      </c>
      <c r="O4704">
        <v>1</v>
      </c>
      <c r="P4704">
        <v>1</v>
      </c>
      <c r="Q4704">
        <v>1</v>
      </c>
      <c r="R4704">
        <f>SUM(M4704:N4704:O4704:P4704:Q4704)</f>
        <v>3</v>
      </c>
      <c r="S4704" s="1">
        <v>93102</v>
      </c>
      <c r="T4704" s="1" t="str">
        <f t="shared" si="294"/>
        <v>Medium</v>
      </c>
      <c r="U4704">
        <v>2</v>
      </c>
      <c r="V4704">
        <v>2024</v>
      </c>
      <c r="W4704" t="s">
        <v>28</v>
      </c>
      <c r="X4704">
        <v>3</v>
      </c>
    </row>
    <row r="4705" spans="1:24" x14ac:dyDescent="0.3">
      <c r="A4705">
        <v>4704</v>
      </c>
      <c r="B4705" t="s">
        <v>50</v>
      </c>
      <c r="C4705" t="str">
        <f>_xlfn.XLOOKUP(B4705,Lookup_table!B:B,Lookup_table!C:C)</f>
        <v>AI</v>
      </c>
      <c r="D4705" t="s">
        <v>22</v>
      </c>
      <c r="E4705" t="s">
        <v>42</v>
      </c>
      <c r="F4705" t="s">
        <v>44</v>
      </c>
      <c r="G4705" t="s">
        <v>17</v>
      </c>
      <c r="H4705" t="str">
        <f t="shared" si="292"/>
        <v>Remote</v>
      </c>
      <c r="I4705" t="s">
        <v>26</v>
      </c>
      <c r="J4705" t="str">
        <f t="shared" si="293"/>
        <v>3-6 yrs</v>
      </c>
      <c r="K4705">
        <f t="shared" ca="1" si="295"/>
        <v>4</v>
      </c>
      <c r="L4705" t="s">
        <v>19</v>
      </c>
      <c r="M4705">
        <v>1</v>
      </c>
      <c r="N4705">
        <v>1</v>
      </c>
      <c r="O4705">
        <v>0</v>
      </c>
      <c r="P4705">
        <v>1</v>
      </c>
      <c r="Q4705">
        <v>0</v>
      </c>
      <c r="R4705">
        <f>SUM(M4705:N4705:O4705:P4705:Q4705)</f>
        <v>3</v>
      </c>
      <c r="S4705" s="1">
        <v>147942</v>
      </c>
      <c r="T4705" s="1" t="str">
        <f t="shared" si="294"/>
        <v>High</v>
      </c>
      <c r="U4705">
        <v>8</v>
      </c>
      <c r="V4705">
        <v>2024</v>
      </c>
      <c r="W4705" t="s">
        <v>34</v>
      </c>
      <c r="X4705">
        <v>6</v>
      </c>
    </row>
    <row r="4706" spans="1:24" x14ac:dyDescent="0.3">
      <c r="A4706">
        <v>4705</v>
      </c>
      <c r="B4706" t="s">
        <v>21</v>
      </c>
      <c r="C4706" t="str">
        <f>_xlfn.XLOOKUP(B4706,Lookup_table!B:B,Lookup_table!C:C)</f>
        <v>AI</v>
      </c>
      <c r="D4706" t="s">
        <v>14</v>
      </c>
      <c r="E4706" t="s">
        <v>32</v>
      </c>
      <c r="F4706" t="s">
        <v>24</v>
      </c>
      <c r="G4706" t="s">
        <v>25</v>
      </c>
      <c r="H4706" t="str">
        <f t="shared" si="292"/>
        <v>Onsite/Hybrid</v>
      </c>
      <c r="I4706" t="s">
        <v>18</v>
      </c>
      <c r="J4706" t="str">
        <f t="shared" si="293"/>
        <v>7+ yrs</v>
      </c>
      <c r="K4706">
        <f t="shared" ca="1" si="295"/>
        <v>15</v>
      </c>
      <c r="L4706" t="s">
        <v>39</v>
      </c>
      <c r="M4706">
        <v>0</v>
      </c>
      <c r="N4706">
        <v>1</v>
      </c>
      <c r="O4706">
        <v>0</v>
      </c>
      <c r="P4706">
        <v>1</v>
      </c>
      <c r="Q4706">
        <v>1</v>
      </c>
      <c r="R4706">
        <f>SUM(M4706:N4706:O4706:P4706:Q4706)</f>
        <v>3</v>
      </c>
      <c r="S4706" s="1">
        <v>162147</v>
      </c>
      <c r="T4706" s="1" t="str">
        <f t="shared" si="294"/>
        <v>High</v>
      </c>
      <c r="U4706">
        <v>4</v>
      </c>
      <c r="V4706">
        <v>2022</v>
      </c>
      <c r="W4706" t="s">
        <v>34</v>
      </c>
      <c r="X4706">
        <v>1</v>
      </c>
    </row>
    <row r="4707" spans="1:24" x14ac:dyDescent="0.3">
      <c r="A4707">
        <v>4706</v>
      </c>
      <c r="B4707" t="s">
        <v>41</v>
      </c>
      <c r="C4707" t="str">
        <f>_xlfn.XLOOKUP(B4707,Lookup_table!B:B,Lookup_table!C:C)</f>
        <v>Data</v>
      </c>
      <c r="D4707" t="s">
        <v>22</v>
      </c>
      <c r="E4707" t="s">
        <v>40</v>
      </c>
      <c r="F4707" t="s">
        <v>43</v>
      </c>
      <c r="G4707" t="s">
        <v>17</v>
      </c>
      <c r="H4707" t="str">
        <f t="shared" si="292"/>
        <v>Remote</v>
      </c>
      <c r="I4707" t="s">
        <v>18</v>
      </c>
      <c r="J4707" t="str">
        <f t="shared" si="293"/>
        <v>7+ yrs</v>
      </c>
      <c r="K4707">
        <f t="shared" ca="1" si="295"/>
        <v>13</v>
      </c>
      <c r="L4707" t="s">
        <v>39</v>
      </c>
      <c r="M4707">
        <v>0</v>
      </c>
      <c r="N4707">
        <v>1</v>
      </c>
      <c r="O4707">
        <v>1</v>
      </c>
      <c r="P4707">
        <v>1</v>
      </c>
      <c r="Q4707">
        <v>0</v>
      </c>
      <c r="R4707">
        <f>SUM(M4707:N4707:O4707:P4707:Q4707)</f>
        <v>3</v>
      </c>
      <c r="S4707" s="1">
        <v>152570</v>
      </c>
      <c r="T4707" s="1" t="str">
        <f t="shared" si="294"/>
        <v>High</v>
      </c>
      <c r="U4707">
        <v>2</v>
      </c>
      <c r="V4707">
        <v>2025</v>
      </c>
      <c r="W4707" t="s">
        <v>28</v>
      </c>
      <c r="X4707">
        <v>5</v>
      </c>
    </row>
    <row r="4708" spans="1:24" x14ac:dyDescent="0.3">
      <c r="A4708">
        <v>4707</v>
      </c>
      <c r="B4708" t="s">
        <v>50</v>
      </c>
      <c r="C4708" t="str">
        <f>_xlfn.XLOOKUP(B4708,Lookup_table!B:B,Lookup_table!C:C)</f>
        <v>AI</v>
      </c>
      <c r="D4708" t="s">
        <v>34</v>
      </c>
      <c r="E4708" t="s">
        <v>15</v>
      </c>
      <c r="F4708" t="s">
        <v>51</v>
      </c>
      <c r="G4708" t="s">
        <v>17</v>
      </c>
      <c r="H4708" t="str">
        <f t="shared" si="292"/>
        <v>Remote</v>
      </c>
      <c r="I4708" t="s">
        <v>35</v>
      </c>
      <c r="J4708" t="str">
        <f t="shared" si="293"/>
        <v>0-2 yrs</v>
      </c>
      <c r="K4708">
        <f t="shared" ca="1" si="295"/>
        <v>2</v>
      </c>
      <c r="L4708" t="s">
        <v>39</v>
      </c>
      <c r="M4708">
        <v>0</v>
      </c>
      <c r="N4708">
        <v>0</v>
      </c>
      <c r="O4708">
        <v>1</v>
      </c>
      <c r="P4708">
        <v>1</v>
      </c>
      <c r="Q4708">
        <v>0</v>
      </c>
      <c r="R4708">
        <f>SUM(M4708:N4708:O4708:P4708:Q4708)</f>
        <v>2</v>
      </c>
      <c r="S4708" s="1">
        <v>124510</v>
      </c>
      <c r="T4708" s="1" t="str">
        <f t="shared" si="294"/>
        <v>High</v>
      </c>
      <c r="U4708">
        <v>12</v>
      </c>
      <c r="V4708">
        <v>2022</v>
      </c>
      <c r="W4708" t="s">
        <v>28</v>
      </c>
      <c r="X4708">
        <v>1</v>
      </c>
    </row>
    <row r="4709" spans="1:24" x14ac:dyDescent="0.3">
      <c r="A4709">
        <v>4708</v>
      </c>
      <c r="B4709" t="s">
        <v>31</v>
      </c>
      <c r="C4709" t="str">
        <f>_xlfn.XLOOKUP(B4709,Lookup_table!B:B,Lookup_table!C:C)</f>
        <v>Business</v>
      </c>
      <c r="D4709" t="s">
        <v>14</v>
      </c>
      <c r="E4709" t="s">
        <v>15</v>
      </c>
      <c r="F4709" t="s">
        <v>51</v>
      </c>
      <c r="G4709" t="s">
        <v>17</v>
      </c>
      <c r="H4709" t="str">
        <f t="shared" si="292"/>
        <v>Remote</v>
      </c>
      <c r="I4709" t="s">
        <v>26</v>
      </c>
      <c r="J4709" t="str">
        <f t="shared" si="293"/>
        <v>3-6 yrs</v>
      </c>
      <c r="K4709">
        <f t="shared" ca="1" si="295"/>
        <v>4</v>
      </c>
      <c r="L4709" t="s">
        <v>19</v>
      </c>
      <c r="M4709">
        <v>0</v>
      </c>
      <c r="N4709">
        <v>1</v>
      </c>
      <c r="O4709">
        <v>0</v>
      </c>
      <c r="P4709">
        <v>1</v>
      </c>
      <c r="Q4709">
        <v>0</v>
      </c>
      <c r="R4709">
        <f>SUM(M4709:N4709:O4709:P4709:Q4709)</f>
        <v>2</v>
      </c>
      <c r="S4709" s="1">
        <v>90741</v>
      </c>
      <c r="T4709" s="1" t="str">
        <f t="shared" si="294"/>
        <v>Medium</v>
      </c>
      <c r="U4709">
        <v>2</v>
      </c>
      <c r="V4709">
        <v>2024</v>
      </c>
      <c r="W4709" t="s">
        <v>20</v>
      </c>
      <c r="X4709">
        <v>2</v>
      </c>
    </row>
    <row r="4710" spans="1:24" x14ac:dyDescent="0.3">
      <c r="A4710">
        <v>4709</v>
      </c>
      <c r="B4710" t="s">
        <v>31</v>
      </c>
      <c r="C4710" t="str">
        <f>_xlfn.XLOOKUP(B4710,Lookup_table!B:B,Lookup_table!C:C)</f>
        <v>Business</v>
      </c>
      <c r="D4710" t="s">
        <v>37</v>
      </c>
      <c r="E4710" t="s">
        <v>42</v>
      </c>
      <c r="F4710" t="s">
        <v>43</v>
      </c>
      <c r="G4710" t="s">
        <v>30</v>
      </c>
      <c r="H4710" t="str">
        <f t="shared" si="292"/>
        <v>Onsite/Hybrid</v>
      </c>
      <c r="I4710" t="s">
        <v>35</v>
      </c>
      <c r="J4710" t="str">
        <f t="shared" si="293"/>
        <v>0-2 yrs</v>
      </c>
      <c r="K4710">
        <f t="shared" ca="1" si="295"/>
        <v>2</v>
      </c>
      <c r="L4710" t="s">
        <v>19</v>
      </c>
      <c r="M4710">
        <v>1</v>
      </c>
      <c r="N4710">
        <v>0</v>
      </c>
      <c r="O4710">
        <v>1</v>
      </c>
      <c r="P4710">
        <v>1</v>
      </c>
      <c r="Q4710">
        <v>1</v>
      </c>
      <c r="R4710">
        <f>SUM(M4710:N4710:O4710:P4710:Q4710)</f>
        <v>4</v>
      </c>
      <c r="S4710" s="1">
        <v>88896</v>
      </c>
      <c r="T4710" s="1" t="str">
        <f t="shared" si="294"/>
        <v>Medium</v>
      </c>
      <c r="U4710">
        <v>8</v>
      </c>
      <c r="V4710">
        <v>2023</v>
      </c>
      <c r="W4710" t="s">
        <v>28</v>
      </c>
      <c r="X4710">
        <v>4</v>
      </c>
    </row>
    <row r="4711" spans="1:24" x14ac:dyDescent="0.3">
      <c r="A4711">
        <v>4710</v>
      </c>
      <c r="B4711" t="s">
        <v>41</v>
      </c>
      <c r="C4711" t="str">
        <f>_xlfn.XLOOKUP(B4711,Lookup_table!B:B,Lookup_table!C:C)</f>
        <v>Data</v>
      </c>
      <c r="D4711" t="s">
        <v>22</v>
      </c>
      <c r="E4711" t="s">
        <v>40</v>
      </c>
      <c r="F4711" t="s">
        <v>44</v>
      </c>
      <c r="G4711" t="s">
        <v>30</v>
      </c>
      <c r="H4711" t="str">
        <f t="shared" si="292"/>
        <v>Onsite/Hybrid</v>
      </c>
      <c r="I4711" t="s">
        <v>26</v>
      </c>
      <c r="J4711" t="str">
        <f t="shared" si="293"/>
        <v>3-6 yrs</v>
      </c>
      <c r="K4711">
        <f t="shared" ca="1" si="295"/>
        <v>4</v>
      </c>
      <c r="L4711" t="s">
        <v>39</v>
      </c>
      <c r="M4711">
        <v>0</v>
      </c>
      <c r="N4711">
        <v>0</v>
      </c>
      <c r="O4711">
        <v>0</v>
      </c>
      <c r="P4711">
        <v>1</v>
      </c>
      <c r="Q4711">
        <v>1</v>
      </c>
      <c r="R4711">
        <f>SUM(M4711:N4711:O4711:P4711:Q4711)</f>
        <v>2</v>
      </c>
      <c r="S4711" s="1">
        <v>118283</v>
      </c>
      <c r="T4711" s="1" t="str">
        <f t="shared" si="294"/>
        <v>Medium</v>
      </c>
      <c r="U4711">
        <v>10</v>
      </c>
      <c r="V4711">
        <v>2024</v>
      </c>
      <c r="W4711" t="s">
        <v>28</v>
      </c>
      <c r="X4711">
        <v>7</v>
      </c>
    </row>
    <row r="4712" spans="1:24" x14ac:dyDescent="0.3">
      <c r="A4712">
        <v>4711</v>
      </c>
      <c r="B4712" t="s">
        <v>33</v>
      </c>
      <c r="C4712" t="str">
        <f>_xlfn.XLOOKUP(B4712,Lookup_table!B:B,Lookup_table!C:C)</f>
        <v>Data</v>
      </c>
      <c r="D4712" t="s">
        <v>34</v>
      </c>
      <c r="E4712" t="s">
        <v>32</v>
      </c>
      <c r="F4712" t="s">
        <v>24</v>
      </c>
      <c r="G4712" t="s">
        <v>30</v>
      </c>
      <c r="H4712" t="str">
        <f t="shared" si="292"/>
        <v>Onsite/Hybrid</v>
      </c>
      <c r="I4712" t="s">
        <v>26</v>
      </c>
      <c r="J4712" t="str">
        <f t="shared" si="293"/>
        <v>3-6 yrs</v>
      </c>
      <c r="K4712">
        <f t="shared" ca="1" si="295"/>
        <v>6</v>
      </c>
      <c r="L4712" t="s">
        <v>27</v>
      </c>
      <c r="M4712">
        <v>0</v>
      </c>
      <c r="N4712">
        <v>1</v>
      </c>
      <c r="O4712">
        <v>1</v>
      </c>
      <c r="P4712">
        <v>0</v>
      </c>
      <c r="Q4712">
        <v>1</v>
      </c>
      <c r="R4712">
        <f>SUM(M4712:N4712:O4712:P4712:Q4712)</f>
        <v>3</v>
      </c>
      <c r="S4712" s="1">
        <v>97333</v>
      </c>
      <c r="T4712" s="1" t="str">
        <f t="shared" si="294"/>
        <v>Medium</v>
      </c>
      <c r="U4712">
        <v>5</v>
      </c>
      <c r="V4712">
        <v>2024</v>
      </c>
      <c r="W4712" t="s">
        <v>34</v>
      </c>
      <c r="X4712">
        <v>1</v>
      </c>
    </row>
    <row r="4713" spans="1:24" x14ac:dyDescent="0.3">
      <c r="A4713">
        <v>4712</v>
      </c>
      <c r="B4713" t="s">
        <v>33</v>
      </c>
      <c r="C4713" t="str">
        <f>_xlfn.XLOOKUP(B4713,Lookup_table!B:B,Lookup_table!C:C)</f>
        <v>Data</v>
      </c>
      <c r="D4713" t="s">
        <v>22</v>
      </c>
      <c r="E4713" t="s">
        <v>23</v>
      </c>
      <c r="F4713" t="s">
        <v>24</v>
      </c>
      <c r="G4713" t="s">
        <v>30</v>
      </c>
      <c r="H4713" t="str">
        <f t="shared" si="292"/>
        <v>Onsite/Hybrid</v>
      </c>
      <c r="I4713" t="s">
        <v>26</v>
      </c>
      <c r="J4713" t="str">
        <f t="shared" si="293"/>
        <v>3-6 yrs</v>
      </c>
      <c r="K4713">
        <f t="shared" ca="1" si="295"/>
        <v>6</v>
      </c>
      <c r="L4713" t="s">
        <v>39</v>
      </c>
      <c r="M4713">
        <v>1</v>
      </c>
      <c r="N4713">
        <v>1</v>
      </c>
      <c r="O4713">
        <v>1</v>
      </c>
      <c r="P4713">
        <v>1</v>
      </c>
      <c r="Q4713">
        <v>0</v>
      </c>
      <c r="R4713">
        <f>SUM(M4713:N4713:O4713:P4713:Q4713)</f>
        <v>4</v>
      </c>
      <c r="S4713" s="1">
        <v>120680</v>
      </c>
      <c r="T4713" s="1" t="str">
        <f t="shared" si="294"/>
        <v>High</v>
      </c>
      <c r="U4713">
        <v>5</v>
      </c>
      <c r="V4713">
        <v>2025</v>
      </c>
      <c r="W4713" t="s">
        <v>28</v>
      </c>
      <c r="X4713">
        <v>4</v>
      </c>
    </row>
    <row r="4714" spans="1:24" x14ac:dyDescent="0.3">
      <c r="A4714">
        <v>4713</v>
      </c>
      <c r="B4714" t="s">
        <v>36</v>
      </c>
      <c r="C4714" t="str">
        <f>_xlfn.XLOOKUP(B4714,Lookup_table!B:B,Lookup_table!C:C)</f>
        <v>Data</v>
      </c>
      <c r="D4714" t="s">
        <v>14</v>
      </c>
      <c r="E4714" t="s">
        <v>38</v>
      </c>
      <c r="F4714" t="s">
        <v>52</v>
      </c>
      <c r="G4714" t="s">
        <v>25</v>
      </c>
      <c r="H4714" t="str">
        <f t="shared" si="292"/>
        <v>Onsite/Hybrid</v>
      </c>
      <c r="I4714" t="s">
        <v>35</v>
      </c>
      <c r="J4714" t="str">
        <f t="shared" si="293"/>
        <v>0-2 yrs</v>
      </c>
      <c r="K4714">
        <f t="shared" ca="1" si="295"/>
        <v>1</v>
      </c>
      <c r="L4714" t="s">
        <v>39</v>
      </c>
      <c r="M4714">
        <v>0</v>
      </c>
      <c r="N4714">
        <v>0</v>
      </c>
      <c r="O4714">
        <v>1</v>
      </c>
      <c r="P4714">
        <v>0</v>
      </c>
      <c r="Q4714">
        <v>0</v>
      </c>
      <c r="R4714">
        <f>SUM(M4714:N4714:O4714:P4714:Q4714)</f>
        <v>1</v>
      </c>
      <c r="S4714" s="1">
        <v>65808</v>
      </c>
      <c r="T4714" s="1" t="str">
        <f t="shared" si="294"/>
        <v>Low</v>
      </c>
      <c r="U4714">
        <v>4</v>
      </c>
      <c r="V4714">
        <v>2026</v>
      </c>
      <c r="W4714" t="s">
        <v>28</v>
      </c>
      <c r="X4714">
        <v>7</v>
      </c>
    </row>
    <row r="4715" spans="1:24" x14ac:dyDescent="0.3">
      <c r="A4715">
        <v>4714</v>
      </c>
      <c r="B4715" t="s">
        <v>41</v>
      </c>
      <c r="C4715" t="str">
        <f>_xlfn.XLOOKUP(B4715,Lookup_table!B:B,Lookup_table!C:C)</f>
        <v>Data</v>
      </c>
      <c r="D4715" t="s">
        <v>34</v>
      </c>
      <c r="E4715" t="s">
        <v>32</v>
      </c>
      <c r="F4715" t="s">
        <v>16</v>
      </c>
      <c r="G4715" t="s">
        <v>25</v>
      </c>
      <c r="H4715" t="str">
        <f t="shared" si="292"/>
        <v>Onsite/Hybrid</v>
      </c>
      <c r="I4715" t="s">
        <v>26</v>
      </c>
      <c r="J4715" t="str">
        <f t="shared" si="293"/>
        <v>3-6 yrs</v>
      </c>
      <c r="K4715">
        <f t="shared" ca="1" si="295"/>
        <v>3</v>
      </c>
      <c r="L4715" t="s">
        <v>39</v>
      </c>
      <c r="M4715">
        <v>0</v>
      </c>
      <c r="N4715">
        <v>1</v>
      </c>
      <c r="O4715">
        <v>0</v>
      </c>
      <c r="P4715">
        <v>1</v>
      </c>
      <c r="Q4715">
        <v>0</v>
      </c>
      <c r="R4715">
        <f>SUM(M4715:N4715:O4715:P4715:Q4715)</f>
        <v>2</v>
      </c>
      <c r="S4715" s="1">
        <v>90450</v>
      </c>
      <c r="T4715" s="1" t="str">
        <f t="shared" si="294"/>
        <v>Medium</v>
      </c>
      <c r="U4715">
        <v>4</v>
      </c>
      <c r="V4715">
        <v>2022</v>
      </c>
      <c r="W4715" t="s">
        <v>28</v>
      </c>
      <c r="X4715">
        <v>8</v>
      </c>
    </row>
    <row r="4716" spans="1:24" x14ac:dyDescent="0.3">
      <c r="A4716">
        <v>4715</v>
      </c>
      <c r="B4716" t="s">
        <v>36</v>
      </c>
      <c r="C4716" t="str">
        <f>_xlfn.XLOOKUP(B4716,Lookup_table!B:B,Lookup_table!C:C)</f>
        <v>Data</v>
      </c>
      <c r="D4716" t="s">
        <v>37</v>
      </c>
      <c r="E4716" t="s">
        <v>23</v>
      </c>
      <c r="F4716" t="s">
        <v>16</v>
      </c>
      <c r="G4716" t="s">
        <v>17</v>
      </c>
      <c r="H4716" t="str">
        <f t="shared" si="292"/>
        <v>Remote</v>
      </c>
      <c r="I4716" t="s">
        <v>26</v>
      </c>
      <c r="J4716" t="str">
        <f t="shared" si="293"/>
        <v>3-6 yrs</v>
      </c>
      <c r="K4716">
        <f t="shared" ca="1" si="295"/>
        <v>5</v>
      </c>
      <c r="L4716" t="s">
        <v>39</v>
      </c>
      <c r="M4716">
        <v>0</v>
      </c>
      <c r="N4716">
        <v>0</v>
      </c>
      <c r="O4716">
        <v>0</v>
      </c>
      <c r="P4716">
        <v>0</v>
      </c>
      <c r="Q4716">
        <v>0</v>
      </c>
      <c r="R4716">
        <f>SUM(M4716:N4716:O4716:P4716:Q4716)</f>
        <v>0</v>
      </c>
      <c r="S4716" s="1">
        <v>77092</v>
      </c>
      <c r="T4716" s="1" t="str">
        <f t="shared" si="294"/>
        <v>Medium</v>
      </c>
      <c r="U4716">
        <v>1</v>
      </c>
      <c r="V4716">
        <v>2022</v>
      </c>
      <c r="W4716" t="s">
        <v>34</v>
      </c>
      <c r="X4716">
        <v>4</v>
      </c>
    </row>
    <row r="4717" spans="1:24" x14ac:dyDescent="0.3">
      <c r="A4717">
        <v>4716</v>
      </c>
      <c r="B4717" t="s">
        <v>36</v>
      </c>
      <c r="C4717" t="str">
        <f>_xlfn.XLOOKUP(B4717,Lookup_table!B:B,Lookup_table!C:C)</f>
        <v>Data</v>
      </c>
      <c r="D4717" t="s">
        <v>22</v>
      </c>
      <c r="E4717" t="s">
        <v>15</v>
      </c>
      <c r="F4717" t="s">
        <v>52</v>
      </c>
      <c r="G4717" t="s">
        <v>25</v>
      </c>
      <c r="H4717" t="str">
        <f t="shared" si="292"/>
        <v>Onsite/Hybrid</v>
      </c>
      <c r="I4717" t="s">
        <v>26</v>
      </c>
      <c r="J4717" t="str">
        <f t="shared" si="293"/>
        <v>3-6 yrs</v>
      </c>
      <c r="K4717">
        <f t="shared" ca="1" si="295"/>
        <v>6</v>
      </c>
      <c r="L4717" t="s">
        <v>39</v>
      </c>
      <c r="M4717">
        <v>1</v>
      </c>
      <c r="N4717">
        <v>1</v>
      </c>
      <c r="O4717">
        <v>1</v>
      </c>
      <c r="P4717">
        <v>1</v>
      </c>
      <c r="Q4717">
        <v>1</v>
      </c>
      <c r="R4717">
        <f>SUM(M4717:N4717:O4717:P4717:Q4717)</f>
        <v>5</v>
      </c>
      <c r="S4717" s="1">
        <v>139790</v>
      </c>
      <c r="T4717" s="1" t="str">
        <f t="shared" si="294"/>
        <v>High</v>
      </c>
      <c r="U4717">
        <v>10</v>
      </c>
      <c r="V4717">
        <v>2021</v>
      </c>
      <c r="W4717" t="s">
        <v>28</v>
      </c>
      <c r="X4717">
        <v>3</v>
      </c>
    </row>
    <row r="4718" spans="1:24" x14ac:dyDescent="0.3">
      <c r="A4718">
        <v>4717</v>
      </c>
      <c r="B4718" t="s">
        <v>21</v>
      </c>
      <c r="C4718" t="str">
        <f>_xlfn.XLOOKUP(B4718,Lookup_table!B:B,Lookup_table!C:C)</f>
        <v>AI</v>
      </c>
      <c r="D4718" t="s">
        <v>22</v>
      </c>
      <c r="E4718" t="s">
        <v>15</v>
      </c>
      <c r="F4718" t="s">
        <v>16</v>
      </c>
      <c r="G4718" t="s">
        <v>25</v>
      </c>
      <c r="H4718" t="str">
        <f t="shared" si="292"/>
        <v>Onsite/Hybrid</v>
      </c>
      <c r="I4718" t="s">
        <v>35</v>
      </c>
      <c r="J4718" t="str">
        <f t="shared" si="293"/>
        <v>0-2 yrs</v>
      </c>
      <c r="K4718">
        <f t="shared" ca="1" si="295"/>
        <v>0</v>
      </c>
      <c r="L4718" t="s">
        <v>27</v>
      </c>
      <c r="M4718">
        <v>1</v>
      </c>
      <c r="N4718">
        <v>1</v>
      </c>
      <c r="O4718">
        <v>0</v>
      </c>
      <c r="P4718">
        <v>0</v>
      </c>
      <c r="Q4718">
        <v>1</v>
      </c>
      <c r="R4718">
        <f>SUM(M4718:N4718:O4718:P4718:Q4718)</f>
        <v>3</v>
      </c>
      <c r="S4718" s="1">
        <v>116848</v>
      </c>
      <c r="T4718" s="1" t="str">
        <f t="shared" si="294"/>
        <v>Medium</v>
      </c>
      <c r="U4718">
        <v>9</v>
      </c>
      <c r="V4718">
        <v>2022</v>
      </c>
      <c r="W4718" t="s">
        <v>34</v>
      </c>
      <c r="X4718">
        <v>5</v>
      </c>
    </row>
    <row r="4719" spans="1:24" x14ac:dyDescent="0.3">
      <c r="A4719">
        <v>4718</v>
      </c>
      <c r="B4719" t="s">
        <v>50</v>
      </c>
      <c r="C4719" t="str">
        <f>_xlfn.XLOOKUP(B4719,Lookup_table!B:B,Lookup_table!C:C)</f>
        <v>AI</v>
      </c>
      <c r="D4719" t="s">
        <v>34</v>
      </c>
      <c r="E4719" t="s">
        <v>40</v>
      </c>
      <c r="F4719" t="s">
        <v>43</v>
      </c>
      <c r="G4719" t="s">
        <v>25</v>
      </c>
      <c r="H4719" t="str">
        <f t="shared" si="292"/>
        <v>Onsite/Hybrid</v>
      </c>
      <c r="I4719" t="s">
        <v>35</v>
      </c>
      <c r="J4719" t="str">
        <f t="shared" si="293"/>
        <v>0-2 yrs</v>
      </c>
      <c r="K4719">
        <f t="shared" ca="1" si="295"/>
        <v>0</v>
      </c>
      <c r="L4719" t="s">
        <v>39</v>
      </c>
      <c r="M4719">
        <v>0</v>
      </c>
      <c r="N4719">
        <v>0</v>
      </c>
      <c r="O4719">
        <v>0</v>
      </c>
      <c r="P4719">
        <v>0</v>
      </c>
      <c r="Q4719">
        <v>0</v>
      </c>
      <c r="R4719">
        <f>SUM(M4719:N4719:O4719:P4719:Q4719)</f>
        <v>0</v>
      </c>
      <c r="S4719" s="1">
        <v>90028</v>
      </c>
      <c r="T4719" s="1" t="str">
        <f t="shared" si="294"/>
        <v>Medium</v>
      </c>
      <c r="U4719">
        <v>2</v>
      </c>
      <c r="V4719">
        <v>2026</v>
      </c>
      <c r="W4719" t="s">
        <v>20</v>
      </c>
      <c r="X4719">
        <v>2</v>
      </c>
    </row>
    <row r="4720" spans="1:24" x14ac:dyDescent="0.3">
      <c r="A4720">
        <v>4719</v>
      </c>
      <c r="B4720" t="s">
        <v>36</v>
      </c>
      <c r="C4720" t="str">
        <f>_xlfn.XLOOKUP(B4720,Lookup_table!B:B,Lookup_table!C:C)</f>
        <v>Data</v>
      </c>
      <c r="D4720" t="s">
        <v>37</v>
      </c>
      <c r="E4720" t="s">
        <v>23</v>
      </c>
      <c r="F4720" t="s">
        <v>44</v>
      </c>
      <c r="G4720" t="s">
        <v>17</v>
      </c>
      <c r="H4720" t="str">
        <f t="shared" si="292"/>
        <v>Remote</v>
      </c>
      <c r="I4720" t="s">
        <v>18</v>
      </c>
      <c r="J4720" t="str">
        <f t="shared" si="293"/>
        <v>7+ yrs</v>
      </c>
      <c r="K4720">
        <f t="shared" ca="1" si="295"/>
        <v>9</v>
      </c>
      <c r="L4720" t="s">
        <v>39</v>
      </c>
      <c r="M4720">
        <v>1</v>
      </c>
      <c r="N4720">
        <v>0</v>
      </c>
      <c r="O4720">
        <v>0</v>
      </c>
      <c r="P4720">
        <v>0</v>
      </c>
      <c r="Q4720">
        <v>0</v>
      </c>
      <c r="R4720">
        <f>SUM(M4720:N4720:O4720:P4720:Q4720)</f>
        <v>1</v>
      </c>
      <c r="S4720" s="1">
        <v>101195</v>
      </c>
      <c r="T4720" s="1" t="str">
        <f t="shared" si="294"/>
        <v>Medium</v>
      </c>
      <c r="U4720">
        <v>1</v>
      </c>
      <c r="V4720">
        <v>2022</v>
      </c>
      <c r="W4720" t="s">
        <v>28</v>
      </c>
      <c r="X4720">
        <v>7</v>
      </c>
    </row>
    <row r="4721" spans="1:24" x14ac:dyDescent="0.3">
      <c r="A4721">
        <v>4720</v>
      </c>
      <c r="B4721" t="s">
        <v>36</v>
      </c>
      <c r="C4721" t="str">
        <f>_xlfn.XLOOKUP(B4721,Lookup_table!B:B,Lookup_table!C:C)</f>
        <v>Data</v>
      </c>
      <c r="D4721" t="s">
        <v>14</v>
      </c>
      <c r="E4721" t="s">
        <v>23</v>
      </c>
      <c r="F4721" t="s">
        <v>16</v>
      </c>
      <c r="G4721" t="s">
        <v>30</v>
      </c>
      <c r="H4721" t="str">
        <f t="shared" si="292"/>
        <v>Onsite/Hybrid</v>
      </c>
      <c r="I4721" t="s">
        <v>35</v>
      </c>
      <c r="J4721" t="str">
        <f t="shared" si="293"/>
        <v>0-2 yrs</v>
      </c>
      <c r="K4721">
        <f t="shared" ca="1" si="295"/>
        <v>2</v>
      </c>
      <c r="L4721" t="s">
        <v>27</v>
      </c>
      <c r="M4721">
        <v>1</v>
      </c>
      <c r="N4721">
        <v>1</v>
      </c>
      <c r="O4721">
        <v>1</v>
      </c>
      <c r="P4721">
        <v>1</v>
      </c>
      <c r="Q4721">
        <v>1</v>
      </c>
      <c r="R4721">
        <f>SUM(M4721:N4721:O4721:P4721:Q4721)</f>
        <v>5</v>
      </c>
      <c r="S4721" s="1">
        <v>93654</v>
      </c>
      <c r="T4721" s="1" t="str">
        <f t="shared" si="294"/>
        <v>Medium</v>
      </c>
      <c r="U4721">
        <v>9</v>
      </c>
      <c r="V4721">
        <v>2021</v>
      </c>
      <c r="W4721" t="s">
        <v>28</v>
      </c>
      <c r="X4721">
        <v>2</v>
      </c>
    </row>
    <row r="4722" spans="1:24" x14ac:dyDescent="0.3">
      <c r="A4722">
        <v>4721</v>
      </c>
      <c r="B4722" t="s">
        <v>50</v>
      </c>
      <c r="C4722" t="str">
        <f>_xlfn.XLOOKUP(B4722,Lookup_table!B:B,Lookup_table!C:C)</f>
        <v>AI</v>
      </c>
      <c r="D4722" t="s">
        <v>14</v>
      </c>
      <c r="E4722" t="s">
        <v>23</v>
      </c>
      <c r="F4722" t="s">
        <v>29</v>
      </c>
      <c r="G4722" t="s">
        <v>30</v>
      </c>
      <c r="H4722" t="str">
        <f t="shared" si="292"/>
        <v>Onsite/Hybrid</v>
      </c>
      <c r="I4722" t="s">
        <v>35</v>
      </c>
      <c r="J4722" t="str">
        <f t="shared" si="293"/>
        <v>0-2 yrs</v>
      </c>
      <c r="K4722">
        <f t="shared" ca="1" si="295"/>
        <v>2</v>
      </c>
      <c r="L4722" t="s">
        <v>27</v>
      </c>
      <c r="M4722">
        <v>0</v>
      </c>
      <c r="N4722">
        <v>0</v>
      </c>
      <c r="O4722">
        <v>0</v>
      </c>
      <c r="P4722">
        <v>1</v>
      </c>
      <c r="Q4722">
        <v>1</v>
      </c>
      <c r="R4722">
        <f>SUM(M4722:N4722:O4722:P4722:Q4722)</f>
        <v>2</v>
      </c>
      <c r="S4722" s="1">
        <v>115495</v>
      </c>
      <c r="T4722" s="1" t="str">
        <f t="shared" si="294"/>
        <v>Medium</v>
      </c>
      <c r="U4722">
        <v>8</v>
      </c>
      <c r="V4722">
        <v>2021</v>
      </c>
      <c r="W4722" t="s">
        <v>34</v>
      </c>
      <c r="X4722">
        <v>3</v>
      </c>
    </row>
    <row r="4723" spans="1:24" x14ac:dyDescent="0.3">
      <c r="A4723">
        <v>4722</v>
      </c>
      <c r="B4723" t="s">
        <v>50</v>
      </c>
      <c r="C4723" t="str">
        <f>_xlfn.XLOOKUP(B4723,Lookup_table!B:B,Lookup_table!C:C)</f>
        <v>AI</v>
      </c>
      <c r="D4723" t="s">
        <v>34</v>
      </c>
      <c r="E4723" t="s">
        <v>32</v>
      </c>
      <c r="F4723" t="s">
        <v>16</v>
      </c>
      <c r="G4723" t="s">
        <v>25</v>
      </c>
      <c r="H4723" t="str">
        <f t="shared" si="292"/>
        <v>Onsite/Hybrid</v>
      </c>
      <c r="I4723" t="s">
        <v>26</v>
      </c>
      <c r="J4723" t="str">
        <f t="shared" si="293"/>
        <v>3-6 yrs</v>
      </c>
      <c r="K4723">
        <f t="shared" ca="1" si="295"/>
        <v>5</v>
      </c>
      <c r="L4723" t="s">
        <v>39</v>
      </c>
      <c r="M4723">
        <v>0</v>
      </c>
      <c r="N4723">
        <v>1</v>
      </c>
      <c r="O4723">
        <v>0</v>
      </c>
      <c r="P4723">
        <v>0</v>
      </c>
      <c r="Q4723">
        <v>0</v>
      </c>
      <c r="R4723">
        <f>SUM(M4723:N4723:O4723:P4723:Q4723)</f>
        <v>1</v>
      </c>
      <c r="S4723" s="1">
        <v>113629</v>
      </c>
      <c r="T4723" s="1" t="str">
        <f t="shared" si="294"/>
        <v>Medium</v>
      </c>
      <c r="U4723">
        <v>2</v>
      </c>
      <c r="V4723">
        <v>2024</v>
      </c>
      <c r="W4723" t="s">
        <v>34</v>
      </c>
      <c r="X4723">
        <v>1</v>
      </c>
    </row>
    <row r="4724" spans="1:24" x14ac:dyDescent="0.3">
      <c r="A4724">
        <v>4723</v>
      </c>
      <c r="B4724" t="s">
        <v>21</v>
      </c>
      <c r="C4724" t="str">
        <f>_xlfn.XLOOKUP(B4724,Lookup_table!B:B,Lookup_table!C:C)</f>
        <v>AI</v>
      </c>
      <c r="D4724" t="s">
        <v>34</v>
      </c>
      <c r="E4724" t="s">
        <v>32</v>
      </c>
      <c r="F4724" t="s">
        <v>29</v>
      </c>
      <c r="G4724" t="s">
        <v>25</v>
      </c>
      <c r="H4724" t="str">
        <f t="shared" si="292"/>
        <v>Onsite/Hybrid</v>
      </c>
      <c r="I4724" t="s">
        <v>26</v>
      </c>
      <c r="J4724" t="str">
        <f t="shared" si="293"/>
        <v>3-6 yrs</v>
      </c>
      <c r="K4724">
        <f t="shared" ca="1" si="295"/>
        <v>4</v>
      </c>
      <c r="L4724" t="s">
        <v>39</v>
      </c>
      <c r="M4724">
        <v>1</v>
      </c>
      <c r="N4724">
        <v>1</v>
      </c>
      <c r="O4724">
        <v>0</v>
      </c>
      <c r="P4724">
        <v>1</v>
      </c>
      <c r="Q4724">
        <v>1</v>
      </c>
      <c r="R4724">
        <f>SUM(M4724:N4724:O4724:P4724:Q4724)</f>
        <v>4</v>
      </c>
      <c r="S4724" s="1">
        <v>137120</v>
      </c>
      <c r="T4724" s="1" t="str">
        <f t="shared" si="294"/>
        <v>High</v>
      </c>
      <c r="U4724">
        <v>7</v>
      </c>
      <c r="V4724">
        <v>2022</v>
      </c>
      <c r="W4724" t="s">
        <v>28</v>
      </c>
      <c r="X4724">
        <v>7</v>
      </c>
    </row>
    <row r="4725" spans="1:24" x14ac:dyDescent="0.3">
      <c r="A4725">
        <v>4724</v>
      </c>
      <c r="B4725" t="s">
        <v>33</v>
      </c>
      <c r="C4725" t="str">
        <f>_xlfn.XLOOKUP(B4725,Lookup_table!B:B,Lookup_table!C:C)</f>
        <v>Data</v>
      </c>
      <c r="D4725" t="s">
        <v>37</v>
      </c>
      <c r="E4725" t="s">
        <v>15</v>
      </c>
      <c r="F4725" t="s">
        <v>52</v>
      </c>
      <c r="G4725" t="s">
        <v>17</v>
      </c>
      <c r="H4725" t="str">
        <f t="shared" si="292"/>
        <v>Remote</v>
      </c>
      <c r="I4725" t="s">
        <v>35</v>
      </c>
      <c r="J4725" t="str">
        <f t="shared" si="293"/>
        <v>0-2 yrs</v>
      </c>
      <c r="K4725">
        <f t="shared" ca="1" si="295"/>
        <v>0</v>
      </c>
      <c r="L4725" t="s">
        <v>39</v>
      </c>
      <c r="M4725">
        <v>1</v>
      </c>
      <c r="N4725">
        <v>1</v>
      </c>
      <c r="O4725">
        <v>1</v>
      </c>
      <c r="P4725">
        <v>0</v>
      </c>
      <c r="Q4725">
        <v>0</v>
      </c>
      <c r="R4725">
        <f>SUM(M4725:N4725:O4725:P4725:Q4725)</f>
        <v>3</v>
      </c>
      <c r="S4725" s="1">
        <v>62712</v>
      </c>
      <c r="T4725" s="1" t="str">
        <f t="shared" si="294"/>
        <v>Low</v>
      </c>
      <c r="U4725">
        <v>4</v>
      </c>
      <c r="V4725">
        <v>2026</v>
      </c>
      <c r="W4725" t="s">
        <v>28</v>
      </c>
      <c r="X4725">
        <v>8</v>
      </c>
    </row>
    <row r="4726" spans="1:24" x14ac:dyDescent="0.3">
      <c r="A4726">
        <v>4725</v>
      </c>
      <c r="B4726" t="s">
        <v>21</v>
      </c>
      <c r="C4726" t="str">
        <f>_xlfn.XLOOKUP(B4726,Lookup_table!B:B,Lookup_table!C:C)</f>
        <v>AI</v>
      </c>
      <c r="D4726" t="s">
        <v>37</v>
      </c>
      <c r="E4726" t="s">
        <v>15</v>
      </c>
      <c r="F4726" t="s">
        <v>44</v>
      </c>
      <c r="G4726" t="s">
        <v>30</v>
      </c>
      <c r="H4726" t="str">
        <f t="shared" si="292"/>
        <v>Onsite/Hybrid</v>
      </c>
      <c r="I4726" t="s">
        <v>35</v>
      </c>
      <c r="J4726" t="str">
        <f t="shared" si="293"/>
        <v>0-2 yrs</v>
      </c>
      <c r="K4726">
        <f t="shared" ca="1" si="295"/>
        <v>2</v>
      </c>
      <c r="L4726" t="s">
        <v>27</v>
      </c>
      <c r="M4726">
        <v>1</v>
      </c>
      <c r="N4726">
        <v>1</v>
      </c>
      <c r="O4726">
        <v>0</v>
      </c>
      <c r="P4726">
        <v>0</v>
      </c>
      <c r="Q4726">
        <v>1</v>
      </c>
      <c r="R4726">
        <f>SUM(M4726:N4726:O4726:P4726:Q4726)</f>
        <v>3</v>
      </c>
      <c r="S4726" s="1">
        <v>97567</v>
      </c>
      <c r="T4726" s="1" t="str">
        <f t="shared" si="294"/>
        <v>Medium</v>
      </c>
      <c r="U4726">
        <v>5</v>
      </c>
      <c r="V4726">
        <v>2024</v>
      </c>
      <c r="W4726" t="s">
        <v>34</v>
      </c>
      <c r="X4726">
        <v>2</v>
      </c>
    </row>
    <row r="4727" spans="1:24" x14ac:dyDescent="0.3">
      <c r="A4727">
        <v>4726</v>
      </c>
      <c r="B4727" t="s">
        <v>21</v>
      </c>
      <c r="C4727" t="str">
        <f>_xlfn.XLOOKUP(B4727,Lookup_table!B:B,Lookup_table!C:C)</f>
        <v>AI</v>
      </c>
      <c r="D4727" t="s">
        <v>14</v>
      </c>
      <c r="E4727" t="s">
        <v>15</v>
      </c>
      <c r="F4727" t="s">
        <v>29</v>
      </c>
      <c r="G4727" t="s">
        <v>17</v>
      </c>
      <c r="H4727" t="str">
        <f t="shared" si="292"/>
        <v>Remote</v>
      </c>
      <c r="I4727" t="s">
        <v>18</v>
      </c>
      <c r="J4727" t="str">
        <f t="shared" si="293"/>
        <v>7+ yrs</v>
      </c>
      <c r="K4727">
        <f t="shared" ca="1" si="295"/>
        <v>11</v>
      </c>
      <c r="L4727" t="s">
        <v>39</v>
      </c>
      <c r="M4727">
        <v>0</v>
      </c>
      <c r="N4727">
        <v>1</v>
      </c>
      <c r="O4727">
        <v>1</v>
      </c>
      <c r="P4727">
        <v>0</v>
      </c>
      <c r="Q4727">
        <v>1</v>
      </c>
      <c r="R4727">
        <f>SUM(M4727:N4727:O4727:P4727:Q4727)</f>
        <v>3</v>
      </c>
      <c r="S4727" s="1">
        <v>160821</v>
      </c>
      <c r="T4727" s="1" t="str">
        <f t="shared" si="294"/>
        <v>High</v>
      </c>
      <c r="U4727">
        <v>5</v>
      </c>
      <c r="V4727">
        <v>2024</v>
      </c>
      <c r="W4727" t="s">
        <v>34</v>
      </c>
      <c r="X4727">
        <v>1</v>
      </c>
    </row>
    <row r="4728" spans="1:24" x14ac:dyDescent="0.3">
      <c r="A4728">
        <v>4727</v>
      </c>
      <c r="B4728" t="s">
        <v>33</v>
      </c>
      <c r="C4728" t="str">
        <f>_xlfn.XLOOKUP(B4728,Lookup_table!B:B,Lookup_table!C:C)</f>
        <v>Data</v>
      </c>
      <c r="D4728" t="s">
        <v>14</v>
      </c>
      <c r="E4728" t="s">
        <v>15</v>
      </c>
      <c r="F4728" t="s">
        <v>52</v>
      </c>
      <c r="G4728" t="s">
        <v>30</v>
      </c>
      <c r="H4728" t="str">
        <f t="shared" si="292"/>
        <v>Onsite/Hybrid</v>
      </c>
      <c r="I4728" t="s">
        <v>35</v>
      </c>
      <c r="J4728" t="str">
        <f t="shared" si="293"/>
        <v>0-2 yrs</v>
      </c>
      <c r="K4728">
        <f t="shared" ca="1" si="295"/>
        <v>2</v>
      </c>
      <c r="L4728" t="s">
        <v>19</v>
      </c>
      <c r="M4728">
        <v>0</v>
      </c>
      <c r="N4728">
        <v>1</v>
      </c>
      <c r="O4728">
        <v>0</v>
      </c>
      <c r="P4728">
        <v>1</v>
      </c>
      <c r="Q4728">
        <v>1</v>
      </c>
      <c r="R4728">
        <f>SUM(M4728:N4728:O4728:P4728:Q4728)</f>
        <v>3</v>
      </c>
      <c r="S4728" s="1">
        <v>78023</v>
      </c>
      <c r="T4728" s="1" t="str">
        <f t="shared" si="294"/>
        <v>Medium</v>
      </c>
      <c r="U4728">
        <v>2</v>
      </c>
      <c r="V4728">
        <v>2022</v>
      </c>
      <c r="W4728" t="s">
        <v>28</v>
      </c>
      <c r="X4728">
        <v>9</v>
      </c>
    </row>
    <row r="4729" spans="1:24" x14ac:dyDescent="0.3">
      <c r="A4729">
        <v>4728</v>
      </c>
      <c r="B4729" t="s">
        <v>36</v>
      </c>
      <c r="C4729" t="str">
        <f>_xlfn.XLOOKUP(B4729,Lookup_table!B:B,Lookup_table!C:C)</f>
        <v>Data</v>
      </c>
      <c r="D4729" t="s">
        <v>14</v>
      </c>
      <c r="E4729" t="s">
        <v>38</v>
      </c>
      <c r="F4729" t="s">
        <v>24</v>
      </c>
      <c r="G4729" t="s">
        <v>30</v>
      </c>
      <c r="H4729" t="str">
        <f t="shared" si="292"/>
        <v>Onsite/Hybrid</v>
      </c>
      <c r="I4729" t="s">
        <v>35</v>
      </c>
      <c r="J4729" t="str">
        <f t="shared" si="293"/>
        <v>0-2 yrs</v>
      </c>
      <c r="K4729">
        <f t="shared" ca="1" si="295"/>
        <v>2</v>
      </c>
      <c r="L4729" t="s">
        <v>19</v>
      </c>
      <c r="M4729">
        <v>0</v>
      </c>
      <c r="N4729">
        <v>0</v>
      </c>
      <c r="O4729">
        <v>1</v>
      </c>
      <c r="P4729">
        <v>1</v>
      </c>
      <c r="Q4729">
        <v>0</v>
      </c>
      <c r="R4729">
        <f>SUM(M4729:N4729:O4729:P4729:Q4729)</f>
        <v>2</v>
      </c>
      <c r="S4729" s="1">
        <v>80678</v>
      </c>
      <c r="T4729" s="1" t="str">
        <f t="shared" si="294"/>
        <v>Medium</v>
      </c>
      <c r="U4729">
        <v>8</v>
      </c>
      <c r="V4729">
        <v>2023</v>
      </c>
      <c r="W4729" t="s">
        <v>28</v>
      </c>
      <c r="X4729">
        <v>5</v>
      </c>
    </row>
    <row r="4730" spans="1:24" x14ac:dyDescent="0.3">
      <c r="A4730">
        <v>4729</v>
      </c>
      <c r="B4730" t="s">
        <v>36</v>
      </c>
      <c r="C4730" t="str">
        <f>_xlfn.XLOOKUP(B4730,Lookup_table!B:B,Lookup_table!C:C)</f>
        <v>Data</v>
      </c>
      <c r="D4730" t="s">
        <v>14</v>
      </c>
      <c r="E4730" t="s">
        <v>32</v>
      </c>
      <c r="F4730" t="s">
        <v>16</v>
      </c>
      <c r="G4730" t="s">
        <v>30</v>
      </c>
      <c r="H4730" t="str">
        <f t="shared" si="292"/>
        <v>Onsite/Hybrid</v>
      </c>
      <c r="I4730" t="s">
        <v>18</v>
      </c>
      <c r="J4730" t="str">
        <f t="shared" si="293"/>
        <v>7+ yrs</v>
      </c>
      <c r="K4730">
        <f t="shared" ca="1" si="295"/>
        <v>7</v>
      </c>
      <c r="L4730" t="s">
        <v>27</v>
      </c>
      <c r="M4730">
        <v>1</v>
      </c>
      <c r="N4730">
        <v>0</v>
      </c>
      <c r="O4730">
        <v>1</v>
      </c>
      <c r="P4730">
        <v>1</v>
      </c>
      <c r="Q4730">
        <v>0</v>
      </c>
      <c r="R4730">
        <f>SUM(M4730:N4730:O4730:P4730:Q4730)</f>
        <v>3</v>
      </c>
      <c r="S4730" s="1">
        <v>127379</v>
      </c>
      <c r="T4730" s="1" t="str">
        <f t="shared" si="294"/>
        <v>High</v>
      </c>
      <c r="U4730">
        <v>12</v>
      </c>
      <c r="V4730">
        <v>2023</v>
      </c>
      <c r="W4730" t="s">
        <v>28</v>
      </c>
      <c r="X4730">
        <v>8</v>
      </c>
    </row>
    <row r="4731" spans="1:24" x14ac:dyDescent="0.3">
      <c r="A4731">
        <v>4730</v>
      </c>
      <c r="B4731" t="s">
        <v>33</v>
      </c>
      <c r="C4731" t="str">
        <f>_xlfn.XLOOKUP(B4731,Lookup_table!B:B,Lookup_table!C:C)</f>
        <v>Data</v>
      </c>
      <c r="D4731" t="s">
        <v>34</v>
      </c>
      <c r="E4731" t="s">
        <v>38</v>
      </c>
      <c r="F4731" t="s">
        <v>29</v>
      </c>
      <c r="G4731" t="s">
        <v>30</v>
      </c>
      <c r="H4731" t="str">
        <f t="shared" si="292"/>
        <v>Onsite/Hybrid</v>
      </c>
      <c r="I4731" t="s">
        <v>26</v>
      </c>
      <c r="J4731" t="str">
        <f t="shared" si="293"/>
        <v>3-6 yrs</v>
      </c>
      <c r="K4731">
        <f t="shared" ca="1" si="295"/>
        <v>4</v>
      </c>
      <c r="L4731" t="s">
        <v>19</v>
      </c>
      <c r="M4731">
        <v>0</v>
      </c>
      <c r="N4731">
        <v>0</v>
      </c>
      <c r="O4731">
        <v>1</v>
      </c>
      <c r="P4731">
        <v>0</v>
      </c>
      <c r="Q4731">
        <v>0</v>
      </c>
      <c r="R4731">
        <f>SUM(M4731:N4731:O4731:P4731:Q4731)</f>
        <v>1</v>
      </c>
      <c r="S4731" s="1">
        <v>87399</v>
      </c>
      <c r="T4731" s="1" t="str">
        <f t="shared" si="294"/>
        <v>Medium</v>
      </c>
      <c r="U4731">
        <v>3</v>
      </c>
      <c r="V4731">
        <v>2024</v>
      </c>
      <c r="W4731" t="s">
        <v>20</v>
      </c>
      <c r="X4731">
        <v>6</v>
      </c>
    </row>
    <row r="4732" spans="1:24" x14ac:dyDescent="0.3">
      <c r="A4732">
        <v>4731</v>
      </c>
      <c r="B4732" t="s">
        <v>33</v>
      </c>
      <c r="C4732" t="str">
        <f>_xlfn.XLOOKUP(B4732,Lookup_table!B:B,Lookup_table!C:C)</f>
        <v>Data</v>
      </c>
      <c r="D4732" t="s">
        <v>14</v>
      </c>
      <c r="E4732" t="s">
        <v>32</v>
      </c>
      <c r="F4732" t="s">
        <v>51</v>
      </c>
      <c r="G4732" t="s">
        <v>17</v>
      </c>
      <c r="H4732" t="str">
        <f t="shared" si="292"/>
        <v>Remote</v>
      </c>
      <c r="I4732" t="s">
        <v>26</v>
      </c>
      <c r="J4732" t="str">
        <f t="shared" si="293"/>
        <v>3-6 yrs</v>
      </c>
      <c r="K4732">
        <f t="shared" ca="1" si="295"/>
        <v>3</v>
      </c>
      <c r="L4732" t="s">
        <v>27</v>
      </c>
      <c r="M4732">
        <v>0</v>
      </c>
      <c r="N4732">
        <v>1</v>
      </c>
      <c r="O4732">
        <v>1</v>
      </c>
      <c r="P4732">
        <v>0</v>
      </c>
      <c r="Q4732">
        <v>1</v>
      </c>
      <c r="R4732">
        <f>SUM(M4732:N4732:O4732:P4732:Q4732)</f>
        <v>3</v>
      </c>
      <c r="S4732" s="1">
        <v>95735</v>
      </c>
      <c r="T4732" s="1" t="str">
        <f t="shared" si="294"/>
        <v>Medium</v>
      </c>
      <c r="U4732">
        <v>1</v>
      </c>
      <c r="V4732">
        <v>2023</v>
      </c>
      <c r="W4732" t="s">
        <v>20</v>
      </c>
      <c r="X4732">
        <v>4</v>
      </c>
    </row>
    <row r="4733" spans="1:24" x14ac:dyDescent="0.3">
      <c r="A4733">
        <v>4732</v>
      </c>
      <c r="B4733" t="s">
        <v>33</v>
      </c>
      <c r="C4733" t="str">
        <f>_xlfn.XLOOKUP(B4733,Lookup_table!B:B,Lookup_table!C:C)</f>
        <v>Data</v>
      </c>
      <c r="D4733" t="s">
        <v>14</v>
      </c>
      <c r="E4733" t="s">
        <v>40</v>
      </c>
      <c r="F4733" t="s">
        <v>29</v>
      </c>
      <c r="G4733" t="s">
        <v>30</v>
      </c>
      <c r="H4733" t="str">
        <f t="shared" si="292"/>
        <v>Onsite/Hybrid</v>
      </c>
      <c r="I4733" t="s">
        <v>26</v>
      </c>
      <c r="J4733" t="str">
        <f t="shared" si="293"/>
        <v>3-6 yrs</v>
      </c>
      <c r="K4733">
        <f t="shared" ca="1" si="295"/>
        <v>4</v>
      </c>
      <c r="L4733" t="s">
        <v>27</v>
      </c>
      <c r="M4733">
        <v>1</v>
      </c>
      <c r="N4733">
        <v>0</v>
      </c>
      <c r="O4733">
        <v>1</v>
      </c>
      <c r="P4733">
        <v>0</v>
      </c>
      <c r="Q4733">
        <v>0</v>
      </c>
      <c r="R4733">
        <f>SUM(M4733:N4733:O4733:P4733:Q4733)</f>
        <v>2</v>
      </c>
      <c r="S4733" s="1">
        <v>86979</v>
      </c>
      <c r="T4733" s="1" t="str">
        <f t="shared" si="294"/>
        <v>Medium</v>
      </c>
      <c r="U4733">
        <v>5</v>
      </c>
      <c r="V4733">
        <v>2023</v>
      </c>
      <c r="W4733" t="s">
        <v>28</v>
      </c>
      <c r="X4733">
        <v>8</v>
      </c>
    </row>
    <row r="4734" spans="1:24" x14ac:dyDescent="0.3">
      <c r="A4734">
        <v>4733</v>
      </c>
      <c r="B4734" t="s">
        <v>50</v>
      </c>
      <c r="C4734" t="str">
        <f>_xlfn.XLOOKUP(B4734,Lookup_table!B:B,Lookup_table!C:C)</f>
        <v>AI</v>
      </c>
      <c r="D4734" t="s">
        <v>34</v>
      </c>
      <c r="E4734" t="s">
        <v>23</v>
      </c>
      <c r="F4734" t="s">
        <v>44</v>
      </c>
      <c r="G4734" t="s">
        <v>30</v>
      </c>
      <c r="H4734" t="str">
        <f t="shared" si="292"/>
        <v>Onsite/Hybrid</v>
      </c>
      <c r="I4734" t="s">
        <v>18</v>
      </c>
      <c r="J4734" t="str">
        <f t="shared" si="293"/>
        <v>7+ yrs</v>
      </c>
      <c r="K4734">
        <f t="shared" ca="1" si="295"/>
        <v>12</v>
      </c>
      <c r="L4734" t="s">
        <v>27</v>
      </c>
      <c r="M4734">
        <v>0</v>
      </c>
      <c r="N4734">
        <v>0</v>
      </c>
      <c r="O4734">
        <v>1</v>
      </c>
      <c r="P4734">
        <v>1</v>
      </c>
      <c r="Q4734">
        <v>0</v>
      </c>
      <c r="R4734">
        <f>SUM(M4734:N4734:O4734:P4734:Q4734)</f>
        <v>2</v>
      </c>
      <c r="S4734" s="1">
        <v>167693</v>
      </c>
      <c r="T4734" s="1" t="str">
        <f t="shared" si="294"/>
        <v>High</v>
      </c>
      <c r="U4734">
        <v>2</v>
      </c>
      <c r="V4734">
        <v>2024</v>
      </c>
      <c r="W4734" t="s">
        <v>28</v>
      </c>
      <c r="X4734">
        <v>4</v>
      </c>
    </row>
    <row r="4735" spans="1:24" x14ac:dyDescent="0.3">
      <c r="A4735">
        <v>4734</v>
      </c>
      <c r="B4735" t="s">
        <v>31</v>
      </c>
      <c r="C4735" t="str">
        <f>_xlfn.XLOOKUP(B4735,Lookup_table!B:B,Lookup_table!C:C)</f>
        <v>Business</v>
      </c>
      <c r="D4735" t="s">
        <v>34</v>
      </c>
      <c r="E4735" t="s">
        <v>42</v>
      </c>
      <c r="F4735" t="s">
        <v>24</v>
      </c>
      <c r="G4735" t="s">
        <v>25</v>
      </c>
      <c r="H4735" t="str">
        <f t="shared" si="292"/>
        <v>Onsite/Hybrid</v>
      </c>
      <c r="I4735" t="s">
        <v>35</v>
      </c>
      <c r="J4735" t="str">
        <f t="shared" si="293"/>
        <v>0-2 yrs</v>
      </c>
      <c r="K4735">
        <f t="shared" ca="1" si="295"/>
        <v>1</v>
      </c>
      <c r="L4735" t="s">
        <v>39</v>
      </c>
      <c r="M4735">
        <v>1</v>
      </c>
      <c r="N4735">
        <v>1</v>
      </c>
      <c r="O4735">
        <v>1</v>
      </c>
      <c r="P4735">
        <v>0</v>
      </c>
      <c r="Q4735">
        <v>1</v>
      </c>
      <c r="R4735">
        <f>SUM(M4735:N4735:O4735:P4735:Q4735)</f>
        <v>4</v>
      </c>
      <c r="S4735" s="1">
        <v>73485</v>
      </c>
      <c r="T4735" s="1" t="str">
        <f t="shared" si="294"/>
        <v>Medium</v>
      </c>
      <c r="U4735">
        <v>5</v>
      </c>
      <c r="V4735">
        <v>2023</v>
      </c>
      <c r="W4735" t="s">
        <v>28</v>
      </c>
      <c r="X4735">
        <v>8</v>
      </c>
    </row>
    <row r="4736" spans="1:24" x14ac:dyDescent="0.3">
      <c r="A4736">
        <v>4735</v>
      </c>
      <c r="B4736" t="s">
        <v>36</v>
      </c>
      <c r="C4736" t="str">
        <f>_xlfn.XLOOKUP(B4736,Lookup_table!B:B,Lookup_table!C:C)</f>
        <v>Data</v>
      </c>
      <c r="D4736" t="s">
        <v>34</v>
      </c>
      <c r="E4736" t="s">
        <v>38</v>
      </c>
      <c r="F4736" t="s">
        <v>43</v>
      </c>
      <c r="G4736" t="s">
        <v>17</v>
      </c>
      <c r="H4736" t="str">
        <f t="shared" si="292"/>
        <v>Remote</v>
      </c>
      <c r="I4736" t="s">
        <v>18</v>
      </c>
      <c r="J4736" t="str">
        <f t="shared" si="293"/>
        <v>7+ yrs</v>
      </c>
      <c r="K4736">
        <f t="shared" ca="1" si="295"/>
        <v>11</v>
      </c>
      <c r="L4736" t="s">
        <v>27</v>
      </c>
      <c r="M4736">
        <v>1</v>
      </c>
      <c r="N4736">
        <v>0</v>
      </c>
      <c r="O4736">
        <v>0</v>
      </c>
      <c r="P4736">
        <v>1</v>
      </c>
      <c r="Q4736">
        <v>0</v>
      </c>
      <c r="R4736">
        <f>SUM(M4736:N4736:O4736:P4736:Q4736)</f>
        <v>2</v>
      </c>
      <c r="S4736" s="1">
        <v>116859</v>
      </c>
      <c r="T4736" s="1" t="str">
        <f t="shared" si="294"/>
        <v>Medium</v>
      </c>
      <c r="U4736">
        <v>2</v>
      </c>
      <c r="V4736">
        <v>2024</v>
      </c>
      <c r="W4736" t="s">
        <v>34</v>
      </c>
      <c r="X4736">
        <v>2</v>
      </c>
    </row>
    <row r="4737" spans="1:24" x14ac:dyDescent="0.3">
      <c r="A4737">
        <v>4736</v>
      </c>
      <c r="B4737" t="s">
        <v>31</v>
      </c>
      <c r="C4737" t="str">
        <f>_xlfn.XLOOKUP(B4737,Lookup_table!B:B,Lookup_table!C:C)</f>
        <v>Business</v>
      </c>
      <c r="D4737" t="s">
        <v>37</v>
      </c>
      <c r="E4737" t="s">
        <v>23</v>
      </c>
      <c r="F4737" t="s">
        <v>29</v>
      </c>
      <c r="G4737" t="s">
        <v>17</v>
      </c>
      <c r="H4737" t="str">
        <f t="shared" si="292"/>
        <v>Remote</v>
      </c>
      <c r="I4737" t="s">
        <v>26</v>
      </c>
      <c r="J4737" t="str">
        <f t="shared" si="293"/>
        <v>3-6 yrs</v>
      </c>
      <c r="K4737">
        <f t="shared" ca="1" si="295"/>
        <v>3</v>
      </c>
      <c r="L4737" t="s">
        <v>27</v>
      </c>
      <c r="M4737">
        <v>1</v>
      </c>
      <c r="N4737">
        <v>0</v>
      </c>
      <c r="O4737">
        <v>1</v>
      </c>
      <c r="P4737">
        <v>1</v>
      </c>
      <c r="Q4737">
        <v>0</v>
      </c>
      <c r="R4737">
        <f>SUM(M4737:N4737:O4737:P4737:Q4737)</f>
        <v>3</v>
      </c>
      <c r="S4737" s="1">
        <v>103662</v>
      </c>
      <c r="T4737" s="1" t="str">
        <f t="shared" si="294"/>
        <v>Medium</v>
      </c>
      <c r="U4737">
        <v>3</v>
      </c>
      <c r="V4737">
        <v>2022</v>
      </c>
      <c r="W4737" t="s">
        <v>28</v>
      </c>
      <c r="X4737">
        <v>2</v>
      </c>
    </row>
    <row r="4738" spans="1:24" x14ac:dyDescent="0.3">
      <c r="A4738">
        <v>4737</v>
      </c>
      <c r="B4738" t="s">
        <v>36</v>
      </c>
      <c r="C4738" t="str">
        <f>_xlfn.XLOOKUP(B4738,Lookup_table!B:B,Lookup_table!C:C)</f>
        <v>Data</v>
      </c>
      <c r="D4738" t="s">
        <v>34</v>
      </c>
      <c r="E4738" t="s">
        <v>32</v>
      </c>
      <c r="F4738" t="s">
        <v>52</v>
      </c>
      <c r="G4738" t="s">
        <v>30</v>
      </c>
      <c r="H4738" t="str">
        <f t="shared" ref="H4738:H4801" si="296">IF(G4738="Remote","Remote","Onsite/Hybrid")</f>
        <v>Onsite/Hybrid</v>
      </c>
      <c r="I4738" t="s">
        <v>26</v>
      </c>
      <c r="J4738" t="str">
        <f t="shared" ref="J4738:J4801" si="297">IF(I4738="Entry","0-2 yrs",IF(I4738="Mid","3-6 yrs","7+ yrs"))</f>
        <v>3-6 yrs</v>
      </c>
      <c r="K4738">
        <f t="shared" ca="1" si="295"/>
        <v>5</v>
      </c>
      <c r="L4738" t="s">
        <v>39</v>
      </c>
      <c r="M4738">
        <v>1</v>
      </c>
      <c r="N4738">
        <v>0</v>
      </c>
      <c r="O4738">
        <v>1</v>
      </c>
      <c r="P4738">
        <v>1</v>
      </c>
      <c r="Q4738">
        <v>0</v>
      </c>
      <c r="R4738">
        <f>SUM(M4738:N4738:O4738:P4738:Q4738)</f>
        <v>3</v>
      </c>
      <c r="S4738" s="1">
        <v>101749</v>
      </c>
      <c r="T4738" s="1" t="str">
        <f t="shared" ref="T4738:T4801" si="298">IF(S4738&lt;=70000,"Low",IF(S4738&lt;=120000,"Medium","High"))</f>
        <v>Medium</v>
      </c>
      <c r="U4738">
        <v>7</v>
      </c>
      <c r="V4738">
        <v>2023</v>
      </c>
      <c r="W4738" t="s">
        <v>28</v>
      </c>
      <c r="X4738">
        <v>6</v>
      </c>
    </row>
    <row r="4739" spans="1:24" x14ac:dyDescent="0.3">
      <c r="A4739">
        <v>4738</v>
      </c>
      <c r="B4739" t="s">
        <v>21</v>
      </c>
      <c r="C4739" t="str">
        <f>_xlfn.XLOOKUP(B4739,Lookup_table!B:B,Lookup_table!C:C)</f>
        <v>AI</v>
      </c>
      <c r="D4739" t="s">
        <v>14</v>
      </c>
      <c r="E4739" t="s">
        <v>40</v>
      </c>
      <c r="F4739" t="s">
        <v>24</v>
      </c>
      <c r="G4739" t="s">
        <v>17</v>
      </c>
      <c r="H4739" t="str">
        <f t="shared" si="296"/>
        <v>Remote</v>
      </c>
      <c r="I4739" t="s">
        <v>18</v>
      </c>
      <c r="J4739" t="str">
        <f t="shared" si="297"/>
        <v>7+ yrs</v>
      </c>
      <c r="K4739">
        <f t="shared" ref="K4739:K4802" ca="1" si="299">IF(J4739="0-2 yrs",RANDBETWEEN(0,2),IF(J4739="3-6 yrs", RANDBETWEEN(3,6),IF(J4739="7+ yrs", RANDBETWEEN(7,15)," ")))</f>
        <v>8</v>
      </c>
      <c r="L4739" t="s">
        <v>27</v>
      </c>
      <c r="M4739">
        <v>1</v>
      </c>
      <c r="N4739">
        <v>1</v>
      </c>
      <c r="O4739">
        <v>1</v>
      </c>
      <c r="P4739">
        <v>0</v>
      </c>
      <c r="Q4739">
        <v>0</v>
      </c>
      <c r="R4739">
        <f>SUM(M4739:N4739:O4739:P4739:Q4739)</f>
        <v>3</v>
      </c>
      <c r="S4739" s="1">
        <v>156231</v>
      </c>
      <c r="T4739" s="1" t="str">
        <f t="shared" si="298"/>
        <v>High</v>
      </c>
      <c r="U4739">
        <v>8</v>
      </c>
      <c r="V4739">
        <v>2024</v>
      </c>
      <c r="W4739" t="s">
        <v>34</v>
      </c>
      <c r="X4739">
        <v>3</v>
      </c>
    </row>
    <row r="4740" spans="1:24" x14ac:dyDescent="0.3">
      <c r="A4740">
        <v>4739</v>
      </c>
      <c r="B4740" t="s">
        <v>41</v>
      </c>
      <c r="C4740" t="str">
        <f>_xlfn.XLOOKUP(B4740,Lookup_table!B:B,Lookup_table!C:C)</f>
        <v>Data</v>
      </c>
      <c r="D4740" t="s">
        <v>14</v>
      </c>
      <c r="E4740" t="s">
        <v>42</v>
      </c>
      <c r="F4740" t="s">
        <v>52</v>
      </c>
      <c r="G4740" t="s">
        <v>30</v>
      </c>
      <c r="H4740" t="str">
        <f t="shared" si="296"/>
        <v>Onsite/Hybrid</v>
      </c>
      <c r="I4740" t="s">
        <v>18</v>
      </c>
      <c r="J4740" t="str">
        <f t="shared" si="297"/>
        <v>7+ yrs</v>
      </c>
      <c r="K4740">
        <f t="shared" ca="1" si="299"/>
        <v>15</v>
      </c>
      <c r="L4740" t="s">
        <v>19</v>
      </c>
      <c r="M4740">
        <v>1</v>
      </c>
      <c r="N4740">
        <v>1</v>
      </c>
      <c r="O4740">
        <v>1</v>
      </c>
      <c r="P4740">
        <v>0</v>
      </c>
      <c r="Q4740">
        <v>1</v>
      </c>
      <c r="R4740">
        <f>SUM(M4740:N4740:O4740:P4740:Q4740)</f>
        <v>4</v>
      </c>
      <c r="S4740" s="1">
        <v>126731</v>
      </c>
      <c r="T4740" s="1" t="str">
        <f t="shared" si="298"/>
        <v>High</v>
      </c>
      <c r="U4740">
        <v>12</v>
      </c>
      <c r="V4740">
        <v>2022</v>
      </c>
      <c r="W4740" t="s">
        <v>34</v>
      </c>
      <c r="X4740">
        <v>3</v>
      </c>
    </row>
    <row r="4741" spans="1:24" x14ac:dyDescent="0.3">
      <c r="A4741">
        <v>4740</v>
      </c>
      <c r="B4741" t="s">
        <v>21</v>
      </c>
      <c r="C4741" t="str">
        <f>_xlfn.XLOOKUP(B4741,Lookup_table!B:B,Lookup_table!C:C)</f>
        <v>AI</v>
      </c>
      <c r="D4741" t="s">
        <v>34</v>
      </c>
      <c r="E4741" t="s">
        <v>40</v>
      </c>
      <c r="F4741" t="s">
        <v>51</v>
      </c>
      <c r="G4741" t="s">
        <v>30</v>
      </c>
      <c r="H4741" t="str">
        <f t="shared" si="296"/>
        <v>Onsite/Hybrid</v>
      </c>
      <c r="I4741" t="s">
        <v>35</v>
      </c>
      <c r="J4741" t="str">
        <f t="shared" si="297"/>
        <v>0-2 yrs</v>
      </c>
      <c r="K4741">
        <f t="shared" ca="1" si="299"/>
        <v>0</v>
      </c>
      <c r="L4741" t="s">
        <v>27</v>
      </c>
      <c r="M4741">
        <v>0</v>
      </c>
      <c r="N4741">
        <v>1</v>
      </c>
      <c r="O4741">
        <v>1</v>
      </c>
      <c r="P4741">
        <v>1</v>
      </c>
      <c r="Q4741">
        <v>0</v>
      </c>
      <c r="R4741">
        <f>SUM(M4741:N4741:O4741:P4741:Q4741)</f>
        <v>3</v>
      </c>
      <c r="S4741" s="1">
        <v>115521</v>
      </c>
      <c r="T4741" s="1" t="str">
        <f t="shared" si="298"/>
        <v>Medium</v>
      </c>
      <c r="U4741">
        <v>7</v>
      </c>
      <c r="V4741">
        <v>2022</v>
      </c>
      <c r="W4741" t="s">
        <v>28</v>
      </c>
      <c r="X4741">
        <v>2</v>
      </c>
    </row>
    <row r="4742" spans="1:24" x14ac:dyDescent="0.3">
      <c r="A4742">
        <v>4741</v>
      </c>
      <c r="B4742" t="s">
        <v>41</v>
      </c>
      <c r="C4742" t="str">
        <f>_xlfn.XLOOKUP(B4742,Lookup_table!B:B,Lookup_table!C:C)</f>
        <v>Data</v>
      </c>
      <c r="D4742" t="s">
        <v>34</v>
      </c>
      <c r="E4742" t="s">
        <v>15</v>
      </c>
      <c r="F4742" t="s">
        <v>43</v>
      </c>
      <c r="G4742" t="s">
        <v>17</v>
      </c>
      <c r="H4742" t="str">
        <f t="shared" si="296"/>
        <v>Remote</v>
      </c>
      <c r="I4742" t="s">
        <v>18</v>
      </c>
      <c r="J4742" t="str">
        <f t="shared" si="297"/>
        <v>7+ yrs</v>
      </c>
      <c r="K4742">
        <f t="shared" ca="1" si="299"/>
        <v>12</v>
      </c>
      <c r="L4742" t="s">
        <v>19</v>
      </c>
      <c r="M4742">
        <v>1</v>
      </c>
      <c r="N4742">
        <v>0</v>
      </c>
      <c r="O4742">
        <v>0</v>
      </c>
      <c r="P4742">
        <v>0</v>
      </c>
      <c r="Q4742">
        <v>1</v>
      </c>
      <c r="R4742">
        <f>SUM(M4742:N4742:O4742:P4742:Q4742)</f>
        <v>2</v>
      </c>
      <c r="S4742" s="1">
        <v>105653</v>
      </c>
      <c r="T4742" s="1" t="str">
        <f t="shared" si="298"/>
        <v>Medium</v>
      </c>
      <c r="U4742">
        <v>10</v>
      </c>
      <c r="V4742">
        <v>2020</v>
      </c>
      <c r="W4742" t="s">
        <v>34</v>
      </c>
      <c r="X4742">
        <v>6</v>
      </c>
    </row>
    <row r="4743" spans="1:24" x14ac:dyDescent="0.3">
      <c r="A4743">
        <v>4742</v>
      </c>
      <c r="B4743" t="s">
        <v>36</v>
      </c>
      <c r="C4743" t="str">
        <f>_xlfn.XLOOKUP(B4743,Lookup_table!B:B,Lookup_table!C:C)</f>
        <v>Data</v>
      </c>
      <c r="D4743" t="s">
        <v>37</v>
      </c>
      <c r="E4743" t="s">
        <v>32</v>
      </c>
      <c r="F4743" t="s">
        <v>44</v>
      </c>
      <c r="G4743" t="s">
        <v>17</v>
      </c>
      <c r="H4743" t="str">
        <f t="shared" si="296"/>
        <v>Remote</v>
      </c>
      <c r="I4743" t="s">
        <v>35</v>
      </c>
      <c r="J4743" t="str">
        <f t="shared" si="297"/>
        <v>0-2 yrs</v>
      </c>
      <c r="K4743">
        <f t="shared" ca="1" si="299"/>
        <v>1</v>
      </c>
      <c r="L4743" t="s">
        <v>19</v>
      </c>
      <c r="M4743">
        <v>0</v>
      </c>
      <c r="N4743">
        <v>0</v>
      </c>
      <c r="O4743">
        <v>0</v>
      </c>
      <c r="P4743">
        <v>1</v>
      </c>
      <c r="Q4743">
        <v>1</v>
      </c>
      <c r="R4743">
        <f>SUM(M4743:N4743:O4743:P4743:Q4743)</f>
        <v>2</v>
      </c>
      <c r="S4743" s="1">
        <v>78612</v>
      </c>
      <c r="T4743" s="1" t="str">
        <f t="shared" si="298"/>
        <v>Medium</v>
      </c>
      <c r="U4743">
        <v>5</v>
      </c>
      <c r="V4743">
        <v>2025</v>
      </c>
      <c r="W4743" t="s">
        <v>34</v>
      </c>
      <c r="X4743">
        <v>5</v>
      </c>
    </row>
    <row r="4744" spans="1:24" x14ac:dyDescent="0.3">
      <c r="A4744">
        <v>4743</v>
      </c>
      <c r="B4744" t="s">
        <v>21</v>
      </c>
      <c r="C4744" t="str">
        <f>_xlfn.XLOOKUP(B4744,Lookup_table!B:B,Lookup_table!C:C)</f>
        <v>AI</v>
      </c>
      <c r="D4744" t="s">
        <v>14</v>
      </c>
      <c r="E4744" t="s">
        <v>38</v>
      </c>
      <c r="F4744" t="s">
        <v>16</v>
      </c>
      <c r="G4744" t="s">
        <v>25</v>
      </c>
      <c r="H4744" t="str">
        <f t="shared" si="296"/>
        <v>Onsite/Hybrid</v>
      </c>
      <c r="I4744" t="s">
        <v>18</v>
      </c>
      <c r="J4744" t="str">
        <f t="shared" si="297"/>
        <v>7+ yrs</v>
      </c>
      <c r="K4744">
        <f t="shared" ca="1" si="299"/>
        <v>7</v>
      </c>
      <c r="L4744" t="s">
        <v>39</v>
      </c>
      <c r="M4744">
        <v>1</v>
      </c>
      <c r="N4744">
        <v>1</v>
      </c>
      <c r="O4744">
        <v>0</v>
      </c>
      <c r="P4744">
        <v>1</v>
      </c>
      <c r="Q4744">
        <v>0</v>
      </c>
      <c r="R4744">
        <f>SUM(M4744:N4744:O4744:P4744:Q4744)</f>
        <v>3</v>
      </c>
      <c r="S4744" s="1">
        <v>151772</v>
      </c>
      <c r="T4744" s="1" t="str">
        <f t="shared" si="298"/>
        <v>High</v>
      </c>
      <c r="U4744">
        <v>8</v>
      </c>
      <c r="V4744">
        <v>2025</v>
      </c>
      <c r="W4744" t="s">
        <v>20</v>
      </c>
      <c r="X4744">
        <v>3</v>
      </c>
    </row>
    <row r="4745" spans="1:24" x14ac:dyDescent="0.3">
      <c r="A4745">
        <v>4744</v>
      </c>
      <c r="B4745" t="s">
        <v>41</v>
      </c>
      <c r="C4745" t="str">
        <f>_xlfn.XLOOKUP(B4745,Lookup_table!B:B,Lookup_table!C:C)</f>
        <v>Data</v>
      </c>
      <c r="D4745" t="s">
        <v>14</v>
      </c>
      <c r="E4745" t="s">
        <v>42</v>
      </c>
      <c r="F4745" t="s">
        <v>51</v>
      </c>
      <c r="G4745" t="s">
        <v>17</v>
      </c>
      <c r="H4745" t="str">
        <f t="shared" si="296"/>
        <v>Remote</v>
      </c>
      <c r="I4745" t="s">
        <v>26</v>
      </c>
      <c r="J4745" t="str">
        <f t="shared" si="297"/>
        <v>3-6 yrs</v>
      </c>
      <c r="K4745">
        <f t="shared" ca="1" si="299"/>
        <v>5</v>
      </c>
      <c r="L4745" t="s">
        <v>19</v>
      </c>
      <c r="M4745">
        <v>1</v>
      </c>
      <c r="N4745">
        <v>0</v>
      </c>
      <c r="O4745">
        <v>1</v>
      </c>
      <c r="P4745">
        <v>0</v>
      </c>
      <c r="Q4745">
        <v>1</v>
      </c>
      <c r="R4745">
        <f>SUM(M4745:N4745:O4745:P4745:Q4745)</f>
        <v>3</v>
      </c>
      <c r="S4745" s="1">
        <v>102467</v>
      </c>
      <c r="T4745" s="1" t="str">
        <f t="shared" si="298"/>
        <v>Medium</v>
      </c>
      <c r="U4745">
        <v>11</v>
      </c>
      <c r="V4745">
        <v>2026</v>
      </c>
      <c r="W4745" t="s">
        <v>20</v>
      </c>
      <c r="X4745">
        <v>5</v>
      </c>
    </row>
    <row r="4746" spans="1:24" x14ac:dyDescent="0.3">
      <c r="A4746">
        <v>4745</v>
      </c>
      <c r="B4746" t="s">
        <v>31</v>
      </c>
      <c r="C4746" t="str">
        <f>_xlfn.XLOOKUP(B4746,Lookup_table!B:B,Lookup_table!C:C)</f>
        <v>Business</v>
      </c>
      <c r="D4746" t="s">
        <v>37</v>
      </c>
      <c r="E4746" t="s">
        <v>42</v>
      </c>
      <c r="F4746" t="s">
        <v>44</v>
      </c>
      <c r="G4746" t="s">
        <v>30</v>
      </c>
      <c r="H4746" t="str">
        <f t="shared" si="296"/>
        <v>Onsite/Hybrid</v>
      </c>
      <c r="I4746" t="s">
        <v>18</v>
      </c>
      <c r="J4746" t="str">
        <f t="shared" si="297"/>
        <v>7+ yrs</v>
      </c>
      <c r="K4746">
        <f t="shared" ca="1" si="299"/>
        <v>15</v>
      </c>
      <c r="L4746" t="s">
        <v>19</v>
      </c>
      <c r="M4746">
        <v>0</v>
      </c>
      <c r="N4746">
        <v>1</v>
      </c>
      <c r="O4746">
        <v>1</v>
      </c>
      <c r="P4746">
        <v>0</v>
      </c>
      <c r="Q4746">
        <v>0</v>
      </c>
      <c r="R4746">
        <f>SUM(M4746:N4746:O4746:P4746:Q4746)</f>
        <v>2</v>
      </c>
      <c r="S4746" s="1">
        <v>113465</v>
      </c>
      <c r="T4746" s="1" t="str">
        <f t="shared" si="298"/>
        <v>Medium</v>
      </c>
      <c r="U4746">
        <v>11</v>
      </c>
      <c r="V4746">
        <v>2020</v>
      </c>
      <c r="W4746" t="s">
        <v>28</v>
      </c>
      <c r="X4746">
        <v>8</v>
      </c>
    </row>
    <row r="4747" spans="1:24" x14ac:dyDescent="0.3">
      <c r="A4747">
        <v>4746</v>
      </c>
      <c r="B4747" t="s">
        <v>31</v>
      </c>
      <c r="C4747" t="str">
        <f>_xlfn.XLOOKUP(B4747,Lookup_table!B:B,Lookup_table!C:C)</f>
        <v>Business</v>
      </c>
      <c r="D4747" t="s">
        <v>14</v>
      </c>
      <c r="E4747" t="s">
        <v>32</v>
      </c>
      <c r="F4747" t="s">
        <v>51</v>
      </c>
      <c r="G4747" t="s">
        <v>17</v>
      </c>
      <c r="H4747" t="str">
        <f t="shared" si="296"/>
        <v>Remote</v>
      </c>
      <c r="I4747" t="s">
        <v>26</v>
      </c>
      <c r="J4747" t="str">
        <f t="shared" si="297"/>
        <v>3-6 yrs</v>
      </c>
      <c r="K4747">
        <f t="shared" ca="1" si="299"/>
        <v>4</v>
      </c>
      <c r="L4747" t="s">
        <v>19</v>
      </c>
      <c r="M4747">
        <v>1</v>
      </c>
      <c r="N4747">
        <v>1</v>
      </c>
      <c r="O4747">
        <v>1</v>
      </c>
      <c r="P4747">
        <v>0</v>
      </c>
      <c r="Q4747">
        <v>0</v>
      </c>
      <c r="R4747">
        <f>SUM(M4747:N4747:O4747:P4747:Q4747)</f>
        <v>3</v>
      </c>
      <c r="S4747" s="1">
        <v>94765</v>
      </c>
      <c r="T4747" s="1" t="str">
        <f t="shared" si="298"/>
        <v>Medium</v>
      </c>
      <c r="U4747">
        <v>8</v>
      </c>
      <c r="V4747">
        <v>2022</v>
      </c>
      <c r="W4747" t="s">
        <v>34</v>
      </c>
      <c r="X4747">
        <v>4</v>
      </c>
    </row>
    <row r="4748" spans="1:24" x14ac:dyDescent="0.3">
      <c r="A4748">
        <v>4747</v>
      </c>
      <c r="B4748" t="s">
        <v>36</v>
      </c>
      <c r="C4748" t="str">
        <f>_xlfn.XLOOKUP(B4748,Lookup_table!B:B,Lookup_table!C:C)</f>
        <v>Data</v>
      </c>
      <c r="D4748" t="s">
        <v>34</v>
      </c>
      <c r="E4748" t="s">
        <v>38</v>
      </c>
      <c r="F4748" t="s">
        <v>44</v>
      </c>
      <c r="G4748" t="s">
        <v>17</v>
      </c>
      <c r="H4748" t="str">
        <f t="shared" si="296"/>
        <v>Remote</v>
      </c>
      <c r="I4748" t="s">
        <v>26</v>
      </c>
      <c r="J4748" t="str">
        <f t="shared" si="297"/>
        <v>3-6 yrs</v>
      </c>
      <c r="K4748">
        <f t="shared" ca="1" si="299"/>
        <v>3</v>
      </c>
      <c r="L4748" t="s">
        <v>19</v>
      </c>
      <c r="M4748">
        <v>1</v>
      </c>
      <c r="N4748">
        <v>0</v>
      </c>
      <c r="O4748">
        <v>1</v>
      </c>
      <c r="P4748">
        <v>1</v>
      </c>
      <c r="Q4748">
        <v>0</v>
      </c>
      <c r="R4748">
        <f>SUM(M4748:N4748:O4748:P4748:Q4748)</f>
        <v>3</v>
      </c>
      <c r="S4748" s="1">
        <v>107903</v>
      </c>
      <c r="T4748" s="1" t="str">
        <f t="shared" si="298"/>
        <v>Medium</v>
      </c>
      <c r="U4748">
        <v>1</v>
      </c>
      <c r="V4748">
        <v>2024</v>
      </c>
      <c r="W4748" t="s">
        <v>28</v>
      </c>
      <c r="X4748">
        <v>2</v>
      </c>
    </row>
    <row r="4749" spans="1:24" x14ac:dyDescent="0.3">
      <c r="A4749">
        <v>4748</v>
      </c>
      <c r="B4749" t="s">
        <v>31</v>
      </c>
      <c r="C4749" t="str">
        <f>_xlfn.XLOOKUP(B4749,Lookup_table!B:B,Lookup_table!C:C)</f>
        <v>Business</v>
      </c>
      <c r="D4749" t="s">
        <v>34</v>
      </c>
      <c r="E4749" t="s">
        <v>38</v>
      </c>
      <c r="F4749" t="s">
        <v>16</v>
      </c>
      <c r="G4749" t="s">
        <v>25</v>
      </c>
      <c r="H4749" t="str">
        <f t="shared" si="296"/>
        <v>Onsite/Hybrid</v>
      </c>
      <c r="I4749" t="s">
        <v>26</v>
      </c>
      <c r="J4749" t="str">
        <f t="shared" si="297"/>
        <v>3-6 yrs</v>
      </c>
      <c r="K4749">
        <f t="shared" ca="1" si="299"/>
        <v>6</v>
      </c>
      <c r="L4749" t="s">
        <v>27</v>
      </c>
      <c r="M4749">
        <v>1</v>
      </c>
      <c r="N4749">
        <v>1</v>
      </c>
      <c r="O4749">
        <v>1</v>
      </c>
      <c r="P4749">
        <v>1</v>
      </c>
      <c r="Q4749">
        <v>0</v>
      </c>
      <c r="R4749">
        <f>SUM(M4749:N4749:O4749:P4749:Q4749)</f>
        <v>4</v>
      </c>
      <c r="S4749" s="1">
        <v>106713</v>
      </c>
      <c r="T4749" s="1" t="str">
        <f t="shared" si="298"/>
        <v>Medium</v>
      </c>
      <c r="U4749">
        <v>1</v>
      </c>
      <c r="V4749">
        <v>2022</v>
      </c>
      <c r="W4749" t="s">
        <v>28</v>
      </c>
      <c r="X4749">
        <v>6</v>
      </c>
    </row>
    <row r="4750" spans="1:24" x14ac:dyDescent="0.3">
      <c r="A4750">
        <v>4749</v>
      </c>
      <c r="B4750" t="s">
        <v>50</v>
      </c>
      <c r="C4750" t="str">
        <f>_xlfn.XLOOKUP(B4750,Lookup_table!B:B,Lookup_table!C:C)</f>
        <v>AI</v>
      </c>
      <c r="D4750" t="s">
        <v>14</v>
      </c>
      <c r="E4750" t="s">
        <v>23</v>
      </c>
      <c r="F4750" t="s">
        <v>51</v>
      </c>
      <c r="G4750" t="s">
        <v>25</v>
      </c>
      <c r="H4750" t="str">
        <f t="shared" si="296"/>
        <v>Onsite/Hybrid</v>
      </c>
      <c r="I4750" t="s">
        <v>26</v>
      </c>
      <c r="J4750" t="str">
        <f t="shared" si="297"/>
        <v>3-6 yrs</v>
      </c>
      <c r="K4750">
        <f t="shared" ca="1" si="299"/>
        <v>6</v>
      </c>
      <c r="L4750" t="s">
        <v>19</v>
      </c>
      <c r="M4750">
        <v>0</v>
      </c>
      <c r="N4750">
        <v>0</v>
      </c>
      <c r="O4750">
        <v>1</v>
      </c>
      <c r="P4750">
        <v>1</v>
      </c>
      <c r="Q4750">
        <v>0</v>
      </c>
      <c r="R4750">
        <f>SUM(M4750:N4750:O4750:P4750:Q4750)</f>
        <v>2</v>
      </c>
      <c r="S4750" s="1">
        <v>140751</v>
      </c>
      <c r="T4750" s="1" t="str">
        <f t="shared" si="298"/>
        <v>High</v>
      </c>
      <c r="U4750">
        <v>9</v>
      </c>
      <c r="V4750">
        <v>2025</v>
      </c>
      <c r="W4750" t="s">
        <v>28</v>
      </c>
      <c r="X4750">
        <v>5</v>
      </c>
    </row>
    <row r="4751" spans="1:24" x14ac:dyDescent="0.3">
      <c r="A4751">
        <v>4750</v>
      </c>
      <c r="B4751" t="s">
        <v>21</v>
      </c>
      <c r="C4751" t="str">
        <f>_xlfn.XLOOKUP(B4751,Lookup_table!B:B,Lookup_table!C:C)</f>
        <v>AI</v>
      </c>
      <c r="D4751" t="s">
        <v>14</v>
      </c>
      <c r="E4751" t="s">
        <v>15</v>
      </c>
      <c r="F4751" t="s">
        <v>44</v>
      </c>
      <c r="G4751" t="s">
        <v>25</v>
      </c>
      <c r="H4751" t="str">
        <f t="shared" si="296"/>
        <v>Onsite/Hybrid</v>
      </c>
      <c r="I4751" t="s">
        <v>26</v>
      </c>
      <c r="J4751" t="str">
        <f t="shared" si="297"/>
        <v>3-6 yrs</v>
      </c>
      <c r="K4751">
        <f t="shared" ca="1" si="299"/>
        <v>6</v>
      </c>
      <c r="L4751" t="s">
        <v>19</v>
      </c>
      <c r="M4751">
        <v>0</v>
      </c>
      <c r="N4751">
        <v>1</v>
      </c>
      <c r="O4751">
        <v>1</v>
      </c>
      <c r="P4751">
        <v>1</v>
      </c>
      <c r="Q4751">
        <v>0</v>
      </c>
      <c r="R4751">
        <f>SUM(M4751:N4751:O4751:P4751:Q4751)</f>
        <v>3</v>
      </c>
      <c r="S4751" s="1">
        <v>147619</v>
      </c>
      <c r="T4751" s="1" t="str">
        <f t="shared" si="298"/>
        <v>High</v>
      </c>
      <c r="U4751">
        <v>2</v>
      </c>
      <c r="V4751">
        <v>2024</v>
      </c>
      <c r="W4751" t="s">
        <v>28</v>
      </c>
      <c r="X4751">
        <v>1</v>
      </c>
    </row>
    <row r="4752" spans="1:24" x14ac:dyDescent="0.3">
      <c r="A4752">
        <v>4751</v>
      </c>
      <c r="B4752" t="s">
        <v>36</v>
      </c>
      <c r="C4752" t="str">
        <f>_xlfn.XLOOKUP(B4752,Lookup_table!B:B,Lookup_table!C:C)</f>
        <v>Data</v>
      </c>
      <c r="D4752" t="s">
        <v>34</v>
      </c>
      <c r="E4752" t="s">
        <v>32</v>
      </c>
      <c r="F4752" t="s">
        <v>44</v>
      </c>
      <c r="G4752" t="s">
        <v>17</v>
      </c>
      <c r="H4752" t="str">
        <f t="shared" si="296"/>
        <v>Remote</v>
      </c>
      <c r="I4752" t="s">
        <v>26</v>
      </c>
      <c r="J4752" t="str">
        <f t="shared" si="297"/>
        <v>3-6 yrs</v>
      </c>
      <c r="K4752">
        <f t="shared" ca="1" si="299"/>
        <v>5</v>
      </c>
      <c r="L4752" t="s">
        <v>19</v>
      </c>
      <c r="M4752">
        <v>1</v>
      </c>
      <c r="N4752">
        <v>0</v>
      </c>
      <c r="O4752">
        <v>1</v>
      </c>
      <c r="P4752">
        <v>0</v>
      </c>
      <c r="Q4752">
        <v>0</v>
      </c>
      <c r="R4752">
        <f>SUM(M4752:N4752:O4752:P4752:Q4752)</f>
        <v>2</v>
      </c>
      <c r="S4752" s="1">
        <v>90662</v>
      </c>
      <c r="T4752" s="1" t="str">
        <f t="shared" si="298"/>
        <v>Medium</v>
      </c>
      <c r="U4752">
        <v>7</v>
      </c>
      <c r="V4752">
        <v>2020</v>
      </c>
      <c r="W4752" t="s">
        <v>28</v>
      </c>
      <c r="X4752">
        <v>8</v>
      </c>
    </row>
    <row r="4753" spans="1:24" x14ac:dyDescent="0.3">
      <c r="A4753">
        <v>4752</v>
      </c>
      <c r="B4753" t="s">
        <v>50</v>
      </c>
      <c r="C4753" t="str">
        <f>_xlfn.XLOOKUP(B4753,Lookup_table!B:B,Lookup_table!C:C)</f>
        <v>AI</v>
      </c>
      <c r="D4753" t="s">
        <v>14</v>
      </c>
      <c r="E4753" t="s">
        <v>32</v>
      </c>
      <c r="F4753" t="s">
        <v>44</v>
      </c>
      <c r="G4753" t="s">
        <v>17</v>
      </c>
      <c r="H4753" t="str">
        <f t="shared" si="296"/>
        <v>Remote</v>
      </c>
      <c r="I4753" t="s">
        <v>18</v>
      </c>
      <c r="J4753" t="str">
        <f t="shared" si="297"/>
        <v>7+ yrs</v>
      </c>
      <c r="K4753">
        <f t="shared" ca="1" si="299"/>
        <v>12</v>
      </c>
      <c r="L4753" t="s">
        <v>19</v>
      </c>
      <c r="M4753">
        <v>0</v>
      </c>
      <c r="N4753">
        <v>1</v>
      </c>
      <c r="O4753">
        <v>0</v>
      </c>
      <c r="P4753">
        <v>1</v>
      </c>
      <c r="Q4753">
        <v>0</v>
      </c>
      <c r="R4753">
        <f>SUM(M4753:N4753:O4753:P4753:Q4753)</f>
        <v>2</v>
      </c>
      <c r="S4753" s="1">
        <v>157992</v>
      </c>
      <c r="T4753" s="1" t="str">
        <f t="shared" si="298"/>
        <v>High</v>
      </c>
      <c r="U4753">
        <v>5</v>
      </c>
      <c r="V4753">
        <v>2024</v>
      </c>
      <c r="W4753" t="s">
        <v>34</v>
      </c>
      <c r="X4753">
        <v>3</v>
      </c>
    </row>
    <row r="4754" spans="1:24" x14ac:dyDescent="0.3">
      <c r="A4754">
        <v>4753</v>
      </c>
      <c r="B4754" t="s">
        <v>50</v>
      </c>
      <c r="C4754" t="str">
        <f>_xlfn.XLOOKUP(B4754,Lookup_table!B:B,Lookup_table!C:C)</f>
        <v>AI</v>
      </c>
      <c r="D4754" t="s">
        <v>34</v>
      </c>
      <c r="E4754" t="s">
        <v>42</v>
      </c>
      <c r="F4754" t="s">
        <v>52</v>
      </c>
      <c r="G4754" t="s">
        <v>25</v>
      </c>
      <c r="H4754" t="str">
        <f t="shared" si="296"/>
        <v>Onsite/Hybrid</v>
      </c>
      <c r="I4754" t="s">
        <v>26</v>
      </c>
      <c r="J4754" t="str">
        <f t="shared" si="297"/>
        <v>3-6 yrs</v>
      </c>
      <c r="K4754">
        <f t="shared" ca="1" si="299"/>
        <v>5</v>
      </c>
      <c r="L4754" t="s">
        <v>19</v>
      </c>
      <c r="M4754">
        <v>1</v>
      </c>
      <c r="N4754">
        <v>0</v>
      </c>
      <c r="O4754">
        <v>0</v>
      </c>
      <c r="P4754">
        <v>0</v>
      </c>
      <c r="Q4754">
        <v>1</v>
      </c>
      <c r="R4754">
        <f>SUM(M4754:N4754:O4754:P4754:Q4754)</f>
        <v>2</v>
      </c>
      <c r="S4754" s="1">
        <v>120961</v>
      </c>
      <c r="T4754" s="1" t="str">
        <f t="shared" si="298"/>
        <v>High</v>
      </c>
      <c r="U4754">
        <v>6</v>
      </c>
      <c r="V4754">
        <v>2024</v>
      </c>
      <c r="W4754" t="s">
        <v>20</v>
      </c>
      <c r="X4754">
        <v>5</v>
      </c>
    </row>
    <row r="4755" spans="1:24" x14ac:dyDescent="0.3">
      <c r="A4755">
        <v>4754</v>
      </c>
      <c r="B4755" t="s">
        <v>33</v>
      </c>
      <c r="C4755" t="str">
        <f>_xlfn.XLOOKUP(B4755,Lookup_table!B:B,Lookup_table!C:C)</f>
        <v>Data</v>
      </c>
      <c r="D4755" t="s">
        <v>14</v>
      </c>
      <c r="E4755" t="s">
        <v>32</v>
      </c>
      <c r="F4755" t="s">
        <v>29</v>
      </c>
      <c r="G4755" t="s">
        <v>25</v>
      </c>
      <c r="H4755" t="str">
        <f t="shared" si="296"/>
        <v>Onsite/Hybrid</v>
      </c>
      <c r="I4755" t="s">
        <v>18</v>
      </c>
      <c r="J4755" t="str">
        <f t="shared" si="297"/>
        <v>7+ yrs</v>
      </c>
      <c r="K4755">
        <f t="shared" ca="1" si="299"/>
        <v>7</v>
      </c>
      <c r="L4755" t="s">
        <v>19</v>
      </c>
      <c r="M4755">
        <v>1</v>
      </c>
      <c r="N4755">
        <v>1</v>
      </c>
      <c r="O4755">
        <v>0</v>
      </c>
      <c r="P4755">
        <v>0</v>
      </c>
      <c r="Q4755">
        <v>1</v>
      </c>
      <c r="R4755">
        <f>SUM(M4755:N4755:O4755:P4755:Q4755)</f>
        <v>3</v>
      </c>
      <c r="S4755" s="1">
        <v>107715</v>
      </c>
      <c r="T4755" s="1" t="str">
        <f t="shared" si="298"/>
        <v>Medium</v>
      </c>
      <c r="U4755">
        <v>8</v>
      </c>
      <c r="V4755">
        <v>2022</v>
      </c>
      <c r="W4755" t="s">
        <v>28</v>
      </c>
      <c r="X4755">
        <v>9</v>
      </c>
    </row>
    <row r="4756" spans="1:24" x14ac:dyDescent="0.3">
      <c r="A4756">
        <v>4755</v>
      </c>
      <c r="B4756" t="s">
        <v>33</v>
      </c>
      <c r="C4756" t="str">
        <f>_xlfn.XLOOKUP(B4756,Lookup_table!B:B,Lookup_table!C:C)</f>
        <v>Data</v>
      </c>
      <c r="D4756" t="s">
        <v>14</v>
      </c>
      <c r="E4756" t="s">
        <v>23</v>
      </c>
      <c r="F4756" t="s">
        <v>16</v>
      </c>
      <c r="G4756" t="s">
        <v>17</v>
      </c>
      <c r="H4756" t="str">
        <f t="shared" si="296"/>
        <v>Remote</v>
      </c>
      <c r="I4756" t="s">
        <v>18</v>
      </c>
      <c r="J4756" t="str">
        <f t="shared" si="297"/>
        <v>7+ yrs</v>
      </c>
      <c r="K4756">
        <f t="shared" ca="1" si="299"/>
        <v>7</v>
      </c>
      <c r="L4756" t="s">
        <v>27</v>
      </c>
      <c r="M4756">
        <v>1</v>
      </c>
      <c r="N4756">
        <v>0</v>
      </c>
      <c r="O4756">
        <v>1</v>
      </c>
      <c r="P4756">
        <v>0</v>
      </c>
      <c r="Q4756">
        <v>1</v>
      </c>
      <c r="R4756">
        <f>SUM(M4756:N4756:O4756:P4756:Q4756)</f>
        <v>3</v>
      </c>
      <c r="S4756" s="1">
        <v>128593</v>
      </c>
      <c r="T4756" s="1" t="str">
        <f t="shared" si="298"/>
        <v>High</v>
      </c>
      <c r="U4756">
        <v>7</v>
      </c>
      <c r="V4756">
        <v>2023</v>
      </c>
      <c r="W4756" t="s">
        <v>20</v>
      </c>
      <c r="X4756">
        <v>3</v>
      </c>
    </row>
    <row r="4757" spans="1:24" x14ac:dyDescent="0.3">
      <c r="A4757">
        <v>4756</v>
      </c>
      <c r="B4757" t="s">
        <v>36</v>
      </c>
      <c r="C4757" t="str">
        <f>_xlfn.XLOOKUP(B4757,Lookup_table!B:B,Lookup_table!C:C)</f>
        <v>Data</v>
      </c>
      <c r="D4757" t="s">
        <v>34</v>
      </c>
      <c r="E4757" t="s">
        <v>15</v>
      </c>
      <c r="F4757" t="s">
        <v>16</v>
      </c>
      <c r="G4757" t="s">
        <v>25</v>
      </c>
      <c r="H4757" t="str">
        <f t="shared" si="296"/>
        <v>Onsite/Hybrid</v>
      </c>
      <c r="I4757" t="s">
        <v>35</v>
      </c>
      <c r="J4757" t="str">
        <f t="shared" si="297"/>
        <v>0-2 yrs</v>
      </c>
      <c r="K4757">
        <f t="shared" ca="1" si="299"/>
        <v>1</v>
      </c>
      <c r="L4757" t="s">
        <v>19</v>
      </c>
      <c r="M4757">
        <v>0</v>
      </c>
      <c r="N4757">
        <v>0</v>
      </c>
      <c r="O4757">
        <v>0</v>
      </c>
      <c r="P4757">
        <v>0</v>
      </c>
      <c r="Q4757">
        <v>1</v>
      </c>
      <c r="R4757">
        <f>SUM(M4757:N4757:O4757:P4757:Q4757)</f>
        <v>1</v>
      </c>
      <c r="S4757" s="1">
        <v>60787</v>
      </c>
      <c r="T4757" s="1" t="str">
        <f t="shared" si="298"/>
        <v>Low</v>
      </c>
      <c r="U4757">
        <v>4</v>
      </c>
      <c r="V4757">
        <v>2023</v>
      </c>
      <c r="W4757" t="s">
        <v>34</v>
      </c>
      <c r="X4757">
        <v>6</v>
      </c>
    </row>
    <row r="4758" spans="1:24" x14ac:dyDescent="0.3">
      <c r="A4758">
        <v>4757</v>
      </c>
      <c r="B4758" t="s">
        <v>33</v>
      </c>
      <c r="C4758" t="str">
        <f>_xlfn.XLOOKUP(B4758,Lookup_table!B:B,Lookup_table!C:C)</f>
        <v>Data</v>
      </c>
      <c r="D4758" t="s">
        <v>22</v>
      </c>
      <c r="E4758" t="s">
        <v>23</v>
      </c>
      <c r="F4758" t="s">
        <v>16</v>
      </c>
      <c r="G4758" t="s">
        <v>25</v>
      </c>
      <c r="H4758" t="str">
        <f t="shared" si="296"/>
        <v>Onsite/Hybrid</v>
      </c>
      <c r="I4758" t="s">
        <v>35</v>
      </c>
      <c r="J4758" t="str">
        <f t="shared" si="297"/>
        <v>0-2 yrs</v>
      </c>
      <c r="K4758">
        <f t="shared" ca="1" si="299"/>
        <v>1</v>
      </c>
      <c r="L4758" t="s">
        <v>27</v>
      </c>
      <c r="M4758">
        <v>1</v>
      </c>
      <c r="N4758">
        <v>1</v>
      </c>
      <c r="O4758">
        <v>1</v>
      </c>
      <c r="P4758">
        <v>0</v>
      </c>
      <c r="Q4758">
        <v>0</v>
      </c>
      <c r="R4758">
        <f>SUM(M4758:N4758:O4758:P4758:Q4758)</f>
        <v>3</v>
      </c>
      <c r="S4758" s="1">
        <v>86079</v>
      </c>
      <c r="T4758" s="1" t="str">
        <f t="shared" si="298"/>
        <v>Medium</v>
      </c>
      <c r="U4758">
        <v>5</v>
      </c>
      <c r="V4758">
        <v>2021</v>
      </c>
      <c r="W4758" t="s">
        <v>28</v>
      </c>
      <c r="X4758">
        <v>8</v>
      </c>
    </row>
    <row r="4759" spans="1:24" x14ac:dyDescent="0.3">
      <c r="A4759">
        <v>4758</v>
      </c>
      <c r="B4759" t="s">
        <v>21</v>
      </c>
      <c r="C4759" t="str">
        <f>_xlfn.XLOOKUP(B4759,Lookup_table!B:B,Lookup_table!C:C)</f>
        <v>AI</v>
      </c>
      <c r="D4759" t="s">
        <v>22</v>
      </c>
      <c r="E4759" t="s">
        <v>40</v>
      </c>
      <c r="F4759" t="s">
        <v>51</v>
      </c>
      <c r="G4759" t="s">
        <v>30</v>
      </c>
      <c r="H4759" t="str">
        <f t="shared" si="296"/>
        <v>Onsite/Hybrid</v>
      </c>
      <c r="I4759" t="s">
        <v>35</v>
      </c>
      <c r="J4759" t="str">
        <f t="shared" si="297"/>
        <v>0-2 yrs</v>
      </c>
      <c r="K4759">
        <f t="shared" ca="1" si="299"/>
        <v>0</v>
      </c>
      <c r="L4759" t="s">
        <v>39</v>
      </c>
      <c r="M4759">
        <v>0</v>
      </c>
      <c r="N4759">
        <v>1</v>
      </c>
      <c r="O4759">
        <v>1</v>
      </c>
      <c r="P4759">
        <v>1</v>
      </c>
      <c r="Q4759">
        <v>1</v>
      </c>
      <c r="R4759">
        <f>SUM(M4759:N4759:O4759:P4759:Q4759)</f>
        <v>4</v>
      </c>
      <c r="S4759" s="1">
        <v>152394</v>
      </c>
      <c r="T4759" s="1" t="str">
        <f t="shared" si="298"/>
        <v>High</v>
      </c>
      <c r="U4759">
        <v>12</v>
      </c>
      <c r="V4759">
        <v>2026</v>
      </c>
      <c r="W4759" t="s">
        <v>28</v>
      </c>
      <c r="X4759">
        <v>1</v>
      </c>
    </row>
    <row r="4760" spans="1:24" x14ac:dyDescent="0.3">
      <c r="A4760">
        <v>4759</v>
      </c>
      <c r="B4760" t="s">
        <v>41</v>
      </c>
      <c r="C4760" t="str">
        <f>_xlfn.XLOOKUP(B4760,Lookup_table!B:B,Lookup_table!C:C)</f>
        <v>Data</v>
      </c>
      <c r="D4760" t="s">
        <v>37</v>
      </c>
      <c r="E4760" t="s">
        <v>38</v>
      </c>
      <c r="F4760" t="s">
        <v>44</v>
      </c>
      <c r="G4760" t="s">
        <v>25</v>
      </c>
      <c r="H4760" t="str">
        <f t="shared" si="296"/>
        <v>Onsite/Hybrid</v>
      </c>
      <c r="I4760" t="s">
        <v>18</v>
      </c>
      <c r="J4760" t="str">
        <f t="shared" si="297"/>
        <v>7+ yrs</v>
      </c>
      <c r="K4760">
        <f t="shared" ca="1" si="299"/>
        <v>8</v>
      </c>
      <c r="L4760" t="s">
        <v>39</v>
      </c>
      <c r="M4760">
        <v>0</v>
      </c>
      <c r="N4760">
        <v>1</v>
      </c>
      <c r="O4760">
        <v>0</v>
      </c>
      <c r="P4760">
        <v>0</v>
      </c>
      <c r="Q4760">
        <v>0</v>
      </c>
      <c r="R4760">
        <f>SUM(M4760:N4760:O4760:P4760:Q4760)</f>
        <v>1</v>
      </c>
      <c r="S4760" s="1">
        <v>104941</v>
      </c>
      <c r="T4760" s="1" t="str">
        <f t="shared" si="298"/>
        <v>Medium</v>
      </c>
      <c r="U4760">
        <v>5</v>
      </c>
      <c r="V4760">
        <v>2026</v>
      </c>
      <c r="W4760" t="s">
        <v>20</v>
      </c>
      <c r="X4760">
        <v>2</v>
      </c>
    </row>
    <row r="4761" spans="1:24" x14ac:dyDescent="0.3">
      <c r="A4761">
        <v>4760</v>
      </c>
      <c r="B4761" t="s">
        <v>50</v>
      </c>
      <c r="C4761" t="str">
        <f>_xlfn.XLOOKUP(B4761,Lookup_table!B:B,Lookup_table!C:C)</f>
        <v>AI</v>
      </c>
      <c r="D4761" t="s">
        <v>14</v>
      </c>
      <c r="E4761" t="s">
        <v>40</v>
      </c>
      <c r="F4761" t="s">
        <v>44</v>
      </c>
      <c r="G4761" t="s">
        <v>25</v>
      </c>
      <c r="H4761" t="str">
        <f t="shared" si="296"/>
        <v>Onsite/Hybrid</v>
      </c>
      <c r="I4761" t="s">
        <v>26</v>
      </c>
      <c r="J4761" t="str">
        <f t="shared" si="297"/>
        <v>3-6 yrs</v>
      </c>
      <c r="K4761">
        <f t="shared" ca="1" si="299"/>
        <v>4</v>
      </c>
      <c r="L4761" t="s">
        <v>27</v>
      </c>
      <c r="M4761">
        <v>0</v>
      </c>
      <c r="N4761">
        <v>0</v>
      </c>
      <c r="O4761">
        <v>1</v>
      </c>
      <c r="P4761">
        <v>1</v>
      </c>
      <c r="Q4761">
        <v>0</v>
      </c>
      <c r="R4761">
        <f>SUM(M4761:N4761:O4761:P4761:Q4761)</f>
        <v>2</v>
      </c>
      <c r="S4761" s="1">
        <v>145231</v>
      </c>
      <c r="T4761" s="1" t="str">
        <f t="shared" si="298"/>
        <v>High</v>
      </c>
      <c r="U4761">
        <v>12</v>
      </c>
      <c r="V4761">
        <v>2022</v>
      </c>
      <c r="W4761" t="s">
        <v>28</v>
      </c>
      <c r="X4761">
        <v>7</v>
      </c>
    </row>
    <row r="4762" spans="1:24" x14ac:dyDescent="0.3">
      <c r="A4762">
        <v>4761</v>
      </c>
      <c r="B4762" t="s">
        <v>41</v>
      </c>
      <c r="C4762" t="str">
        <f>_xlfn.XLOOKUP(B4762,Lookup_table!B:B,Lookup_table!C:C)</f>
        <v>Data</v>
      </c>
      <c r="D4762" t="s">
        <v>37</v>
      </c>
      <c r="E4762" t="s">
        <v>15</v>
      </c>
      <c r="F4762" t="s">
        <v>16</v>
      </c>
      <c r="G4762" t="s">
        <v>25</v>
      </c>
      <c r="H4762" t="str">
        <f t="shared" si="296"/>
        <v>Onsite/Hybrid</v>
      </c>
      <c r="I4762" t="s">
        <v>26</v>
      </c>
      <c r="J4762" t="str">
        <f t="shared" si="297"/>
        <v>3-6 yrs</v>
      </c>
      <c r="K4762">
        <f t="shared" ca="1" si="299"/>
        <v>5</v>
      </c>
      <c r="L4762" t="s">
        <v>39</v>
      </c>
      <c r="M4762">
        <v>0</v>
      </c>
      <c r="N4762">
        <v>1</v>
      </c>
      <c r="O4762">
        <v>1</v>
      </c>
      <c r="P4762">
        <v>1</v>
      </c>
      <c r="Q4762">
        <v>0</v>
      </c>
      <c r="R4762">
        <f>SUM(M4762:N4762:O4762:P4762:Q4762)</f>
        <v>3</v>
      </c>
      <c r="S4762" s="1">
        <v>100023</v>
      </c>
      <c r="T4762" s="1" t="str">
        <f t="shared" si="298"/>
        <v>Medium</v>
      </c>
      <c r="U4762">
        <v>3</v>
      </c>
      <c r="V4762">
        <v>2025</v>
      </c>
      <c r="W4762" t="s">
        <v>28</v>
      </c>
      <c r="X4762">
        <v>4</v>
      </c>
    </row>
    <row r="4763" spans="1:24" x14ac:dyDescent="0.3">
      <c r="A4763">
        <v>4762</v>
      </c>
      <c r="B4763" t="s">
        <v>41</v>
      </c>
      <c r="C4763" t="str">
        <f>_xlfn.XLOOKUP(B4763,Lookup_table!B:B,Lookup_table!C:C)</f>
        <v>Data</v>
      </c>
      <c r="D4763" t="s">
        <v>37</v>
      </c>
      <c r="E4763" t="s">
        <v>15</v>
      </c>
      <c r="F4763" t="s">
        <v>43</v>
      </c>
      <c r="G4763" t="s">
        <v>17</v>
      </c>
      <c r="H4763" t="str">
        <f t="shared" si="296"/>
        <v>Remote</v>
      </c>
      <c r="I4763" t="s">
        <v>26</v>
      </c>
      <c r="J4763" t="str">
        <f t="shared" si="297"/>
        <v>3-6 yrs</v>
      </c>
      <c r="K4763">
        <f t="shared" ca="1" si="299"/>
        <v>3</v>
      </c>
      <c r="L4763" t="s">
        <v>27</v>
      </c>
      <c r="M4763">
        <v>0</v>
      </c>
      <c r="N4763">
        <v>0</v>
      </c>
      <c r="O4763">
        <v>1</v>
      </c>
      <c r="P4763">
        <v>0</v>
      </c>
      <c r="Q4763">
        <v>0</v>
      </c>
      <c r="R4763">
        <f>SUM(M4763:N4763:O4763:P4763:Q4763)</f>
        <v>1</v>
      </c>
      <c r="S4763" s="1">
        <v>87291</v>
      </c>
      <c r="T4763" s="1" t="str">
        <f t="shared" si="298"/>
        <v>Medium</v>
      </c>
      <c r="U4763">
        <v>10</v>
      </c>
      <c r="V4763">
        <v>2026</v>
      </c>
      <c r="W4763" t="s">
        <v>34</v>
      </c>
      <c r="X4763">
        <v>4</v>
      </c>
    </row>
    <row r="4764" spans="1:24" x14ac:dyDescent="0.3">
      <c r="A4764">
        <v>4763</v>
      </c>
      <c r="B4764" t="s">
        <v>33</v>
      </c>
      <c r="C4764" t="str">
        <f>_xlfn.XLOOKUP(B4764,Lookup_table!B:B,Lookup_table!C:C)</f>
        <v>Data</v>
      </c>
      <c r="D4764" t="s">
        <v>22</v>
      </c>
      <c r="E4764" t="s">
        <v>38</v>
      </c>
      <c r="F4764" t="s">
        <v>52</v>
      </c>
      <c r="G4764" t="s">
        <v>30</v>
      </c>
      <c r="H4764" t="str">
        <f t="shared" si="296"/>
        <v>Onsite/Hybrid</v>
      </c>
      <c r="I4764" t="s">
        <v>26</v>
      </c>
      <c r="J4764" t="str">
        <f t="shared" si="297"/>
        <v>3-6 yrs</v>
      </c>
      <c r="K4764">
        <f t="shared" ca="1" si="299"/>
        <v>4</v>
      </c>
      <c r="L4764" t="s">
        <v>39</v>
      </c>
      <c r="M4764">
        <v>0</v>
      </c>
      <c r="N4764">
        <v>1</v>
      </c>
      <c r="O4764">
        <v>1</v>
      </c>
      <c r="P4764">
        <v>1</v>
      </c>
      <c r="Q4764">
        <v>1</v>
      </c>
      <c r="R4764">
        <f>SUM(M4764:N4764:O4764:P4764:Q4764)</f>
        <v>4</v>
      </c>
      <c r="S4764" s="1">
        <v>138035</v>
      </c>
      <c r="T4764" s="1" t="str">
        <f t="shared" si="298"/>
        <v>High</v>
      </c>
      <c r="U4764">
        <v>4</v>
      </c>
      <c r="V4764">
        <v>2025</v>
      </c>
      <c r="W4764" t="s">
        <v>28</v>
      </c>
      <c r="X4764">
        <v>1</v>
      </c>
    </row>
    <row r="4765" spans="1:24" x14ac:dyDescent="0.3">
      <c r="A4765">
        <v>4764</v>
      </c>
      <c r="B4765" t="s">
        <v>41</v>
      </c>
      <c r="C4765" t="str">
        <f>_xlfn.XLOOKUP(B4765,Lookup_table!B:B,Lookup_table!C:C)</f>
        <v>Data</v>
      </c>
      <c r="D4765" t="s">
        <v>22</v>
      </c>
      <c r="E4765" t="s">
        <v>40</v>
      </c>
      <c r="F4765" t="s">
        <v>16</v>
      </c>
      <c r="G4765" t="s">
        <v>30</v>
      </c>
      <c r="H4765" t="str">
        <f t="shared" si="296"/>
        <v>Onsite/Hybrid</v>
      </c>
      <c r="I4765" t="s">
        <v>35</v>
      </c>
      <c r="J4765" t="str">
        <f t="shared" si="297"/>
        <v>0-2 yrs</v>
      </c>
      <c r="K4765">
        <f t="shared" ca="1" si="299"/>
        <v>2</v>
      </c>
      <c r="L4765" t="s">
        <v>39</v>
      </c>
      <c r="M4765">
        <v>0</v>
      </c>
      <c r="N4765">
        <v>0</v>
      </c>
      <c r="O4765">
        <v>1</v>
      </c>
      <c r="P4765">
        <v>0</v>
      </c>
      <c r="Q4765">
        <v>0</v>
      </c>
      <c r="R4765">
        <f>SUM(M4765:N4765:O4765:P4765:Q4765)</f>
        <v>1</v>
      </c>
      <c r="S4765" s="1">
        <v>87242</v>
      </c>
      <c r="T4765" s="1" t="str">
        <f t="shared" si="298"/>
        <v>Medium</v>
      </c>
      <c r="U4765">
        <v>6</v>
      </c>
      <c r="V4765">
        <v>2025</v>
      </c>
      <c r="W4765" t="s">
        <v>34</v>
      </c>
      <c r="X4765">
        <v>2</v>
      </c>
    </row>
    <row r="4766" spans="1:24" x14ac:dyDescent="0.3">
      <c r="A4766">
        <v>4765</v>
      </c>
      <c r="B4766" t="s">
        <v>50</v>
      </c>
      <c r="C4766" t="str">
        <f>_xlfn.XLOOKUP(B4766,Lookup_table!B:B,Lookup_table!C:C)</f>
        <v>AI</v>
      </c>
      <c r="D4766" t="s">
        <v>37</v>
      </c>
      <c r="E4766" t="s">
        <v>42</v>
      </c>
      <c r="F4766" t="s">
        <v>24</v>
      </c>
      <c r="G4766" t="s">
        <v>30</v>
      </c>
      <c r="H4766" t="str">
        <f t="shared" si="296"/>
        <v>Onsite/Hybrid</v>
      </c>
      <c r="I4766" t="s">
        <v>18</v>
      </c>
      <c r="J4766" t="str">
        <f t="shared" si="297"/>
        <v>7+ yrs</v>
      </c>
      <c r="K4766">
        <f t="shared" ca="1" si="299"/>
        <v>13</v>
      </c>
      <c r="L4766" t="s">
        <v>39</v>
      </c>
      <c r="M4766">
        <v>0</v>
      </c>
      <c r="N4766">
        <v>0</v>
      </c>
      <c r="O4766">
        <v>1</v>
      </c>
      <c r="P4766">
        <v>0</v>
      </c>
      <c r="Q4766">
        <v>0</v>
      </c>
      <c r="R4766">
        <f>SUM(M4766:N4766:O4766:P4766:Q4766)</f>
        <v>1</v>
      </c>
      <c r="S4766" s="1">
        <v>151779</v>
      </c>
      <c r="T4766" s="1" t="str">
        <f t="shared" si="298"/>
        <v>High</v>
      </c>
      <c r="U4766">
        <v>12</v>
      </c>
      <c r="V4766">
        <v>2021</v>
      </c>
      <c r="W4766" t="s">
        <v>28</v>
      </c>
      <c r="X4766">
        <v>9</v>
      </c>
    </row>
    <row r="4767" spans="1:24" x14ac:dyDescent="0.3">
      <c r="A4767">
        <v>4766</v>
      </c>
      <c r="B4767" t="s">
        <v>50</v>
      </c>
      <c r="C4767" t="str">
        <f>_xlfn.XLOOKUP(B4767,Lookup_table!B:B,Lookup_table!C:C)</f>
        <v>AI</v>
      </c>
      <c r="D4767" t="s">
        <v>34</v>
      </c>
      <c r="E4767" t="s">
        <v>23</v>
      </c>
      <c r="F4767" t="s">
        <v>29</v>
      </c>
      <c r="G4767" t="s">
        <v>30</v>
      </c>
      <c r="H4767" t="str">
        <f t="shared" si="296"/>
        <v>Onsite/Hybrid</v>
      </c>
      <c r="I4767" t="s">
        <v>35</v>
      </c>
      <c r="J4767" t="str">
        <f t="shared" si="297"/>
        <v>0-2 yrs</v>
      </c>
      <c r="K4767">
        <f t="shared" ca="1" si="299"/>
        <v>0</v>
      </c>
      <c r="L4767" t="s">
        <v>39</v>
      </c>
      <c r="M4767">
        <v>1</v>
      </c>
      <c r="N4767">
        <v>0</v>
      </c>
      <c r="O4767">
        <v>0</v>
      </c>
      <c r="P4767">
        <v>0</v>
      </c>
      <c r="Q4767">
        <v>0</v>
      </c>
      <c r="R4767">
        <f>SUM(M4767:N4767:O4767:P4767:Q4767)</f>
        <v>1</v>
      </c>
      <c r="S4767" s="1">
        <v>87220</v>
      </c>
      <c r="T4767" s="1" t="str">
        <f t="shared" si="298"/>
        <v>Medium</v>
      </c>
      <c r="U4767">
        <v>12</v>
      </c>
      <c r="V4767">
        <v>2025</v>
      </c>
      <c r="W4767" t="s">
        <v>20</v>
      </c>
      <c r="X4767">
        <v>4</v>
      </c>
    </row>
    <row r="4768" spans="1:24" x14ac:dyDescent="0.3">
      <c r="A4768">
        <v>4767</v>
      </c>
      <c r="B4768" t="s">
        <v>31</v>
      </c>
      <c r="C4768" t="str">
        <f>_xlfn.XLOOKUP(B4768,Lookup_table!B:B,Lookup_table!C:C)</f>
        <v>Business</v>
      </c>
      <c r="D4768" t="s">
        <v>22</v>
      </c>
      <c r="E4768" t="s">
        <v>42</v>
      </c>
      <c r="F4768" t="s">
        <v>52</v>
      </c>
      <c r="G4768" t="s">
        <v>30</v>
      </c>
      <c r="H4768" t="str">
        <f t="shared" si="296"/>
        <v>Onsite/Hybrid</v>
      </c>
      <c r="I4768" t="s">
        <v>26</v>
      </c>
      <c r="J4768" t="str">
        <f t="shared" si="297"/>
        <v>3-6 yrs</v>
      </c>
      <c r="K4768">
        <f t="shared" ca="1" si="299"/>
        <v>5</v>
      </c>
      <c r="L4768" t="s">
        <v>27</v>
      </c>
      <c r="M4768">
        <v>1</v>
      </c>
      <c r="N4768">
        <v>1</v>
      </c>
      <c r="O4768">
        <v>0</v>
      </c>
      <c r="P4768">
        <v>1</v>
      </c>
      <c r="Q4768">
        <v>1</v>
      </c>
      <c r="R4768">
        <f>SUM(M4768:N4768:O4768:P4768:Q4768)</f>
        <v>4</v>
      </c>
      <c r="S4768" s="1">
        <v>122602</v>
      </c>
      <c r="T4768" s="1" t="str">
        <f t="shared" si="298"/>
        <v>High</v>
      </c>
      <c r="U4768">
        <v>3</v>
      </c>
      <c r="V4768">
        <v>2024</v>
      </c>
      <c r="W4768" t="s">
        <v>34</v>
      </c>
      <c r="X4768">
        <v>2</v>
      </c>
    </row>
    <row r="4769" spans="1:24" x14ac:dyDescent="0.3">
      <c r="A4769">
        <v>4768</v>
      </c>
      <c r="B4769" t="s">
        <v>33</v>
      </c>
      <c r="C4769" t="str">
        <f>_xlfn.XLOOKUP(B4769,Lookup_table!B:B,Lookup_table!C:C)</f>
        <v>Data</v>
      </c>
      <c r="D4769" t="s">
        <v>14</v>
      </c>
      <c r="E4769" t="s">
        <v>38</v>
      </c>
      <c r="F4769" t="s">
        <v>43</v>
      </c>
      <c r="G4769" t="s">
        <v>17</v>
      </c>
      <c r="H4769" t="str">
        <f t="shared" si="296"/>
        <v>Remote</v>
      </c>
      <c r="I4769" t="s">
        <v>35</v>
      </c>
      <c r="J4769" t="str">
        <f t="shared" si="297"/>
        <v>0-2 yrs</v>
      </c>
      <c r="K4769">
        <f t="shared" ca="1" si="299"/>
        <v>2</v>
      </c>
      <c r="L4769" t="s">
        <v>27</v>
      </c>
      <c r="M4769">
        <v>0</v>
      </c>
      <c r="N4769">
        <v>1</v>
      </c>
      <c r="O4769">
        <v>0</v>
      </c>
      <c r="P4769">
        <v>0</v>
      </c>
      <c r="Q4769">
        <v>1</v>
      </c>
      <c r="R4769">
        <f>SUM(M4769:N4769:O4769:P4769:Q4769)</f>
        <v>2</v>
      </c>
      <c r="S4769" s="1">
        <v>57461</v>
      </c>
      <c r="T4769" s="1" t="str">
        <f t="shared" si="298"/>
        <v>Low</v>
      </c>
      <c r="U4769">
        <v>12</v>
      </c>
      <c r="V4769">
        <v>2022</v>
      </c>
      <c r="W4769" t="s">
        <v>34</v>
      </c>
      <c r="X4769">
        <v>5</v>
      </c>
    </row>
    <row r="4770" spans="1:24" x14ac:dyDescent="0.3">
      <c r="A4770">
        <v>4769</v>
      </c>
      <c r="B4770" t="s">
        <v>31</v>
      </c>
      <c r="C4770" t="str">
        <f>_xlfn.XLOOKUP(B4770,Lookup_table!B:B,Lookup_table!C:C)</f>
        <v>Business</v>
      </c>
      <c r="D4770" t="s">
        <v>14</v>
      </c>
      <c r="E4770" t="s">
        <v>32</v>
      </c>
      <c r="F4770" t="s">
        <v>43</v>
      </c>
      <c r="G4770" t="s">
        <v>17</v>
      </c>
      <c r="H4770" t="str">
        <f t="shared" si="296"/>
        <v>Remote</v>
      </c>
      <c r="I4770" t="s">
        <v>18</v>
      </c>
      <c r="J4770" t="str">
        <f t="shared" si="297"/>
        <v>7+ yrs</v>
      </c>
      <c r="K4770">
        <f t="shared" ca="1" si="299"/>
        <v>9</v>
      </c>
      <c r="L4770" t="s">
        <v>27</v>
      </c>
      <c r="M4770">
        <v>1</v>
      </c>
      <c r="N4770">
        <v>0</v>
      </c>
      <c r="O4770">
        <v>1</v>
      </c>
      <c r="P4770">
        <v>0</v>
      </c>
      <c r="Q4770">
        <v>1</v>
      </c>
      <c r="R4770">
        <f>SUM(M4770:N4770:O4770:P4770:Q4770)</f>
        <v>3</v>
      </c>
      <c r="S4770" s="1">
        <v>123965</v>
      </c>
      <c r="T4770" s="1" t="str">
        <f t="shared" si="298"/>
        <v>High</v>
      </c>
      <c r="U4770">
        <v>2</v>
      </c>
      <c r="V4770">
        <v>2020</v>
      </c>
      <c r="W4770" t="s">
        <v>20</v>
      </c>
      <c r="X4770">
        <v>2</v>
      </c>
    </row>
    <row r="4771" spans="1:24" x14ac:dyDescent="0.3">
      <c r="A4771">
        <v>4770</v>
      </c>
      <c r="B4771" t="s">
        <v>50</v>
      </c>
      <c r="C4771" t="str">
        <f>_xlfn.XLOOKUP(B4771,Lookup_table!B:B,Lookup_table!C:C)</f>
        <v>AI</v>
      </c>
      <c r="D4771" t="s">
        <v>14</v>
      </c>
      <c r="E4771" t="s">
        <v>38</v>
      </c>
      <c r="F4771" t="s">
        <v>24</v>
      </c>
      <c r="G4771" t="s">
        <v>17</v>
      </c>
      <c r="H4771" t="str">
        <f t="shared" si="296"/>
        <v>Remote</v>
      </c>
      <c r="I4771" t="s">
        <v>35</v>
      </c>
      <c r="J4771" t="str">
        <f t="shared" si="297"/>
        <v>0-2 yrs</v>
      </c>
      <c r="K4771">
        <f t="shared" ca="1" si="299"/>
        <v>0</v>
      </c>
      <c r="L4771" t="s">
        <v>27</v>
      </c>
      <c r="M4771">
        <v>0</v>
      </c>
      <c r="N4771">
        <v>0</v>
      </c>
      <c r="O4771">
        <v>0</v>
      </c>
      <c r="P4771">
        <v>1</v>
      </c>
      <c r="Q4771">
        <v>1</v>
      </c>
      <c r="R4771">
        <f>SUM(M4771:N4771:O4771:P4771:Q4771)</f>
        <v>2</v>
      </c>
      <c r="S4771" s="1">
        <v>119829</v>
      </c>
      <c r="T4771" s="1" t="str">
        <f t="shared" si="298"/>
        <v>Medium</v>
      </c>
      <c r="U4771">
        <v>7</v>
      </c>
      <c r="V4771">
        <v>2022</v>
      </c>
      <c r="W4771" t="s">
        <v>20</v>
      </c>
      <c r="X4771">
        <v>5</v>
      </c>
    </row>
    <row r="4772" spans="1:24" x14ac:dyDescent="0.3">
      <c r="A4772">
        <v>4771</v>
      </c>
      <c r="B4772" t="s">
        <v>41</v>
      </c>
      <c r="C4772" t="str">
        <f>_xlfn.XLOOKUP(B4772,Lookup_table!B:B,Lookup_table!C:C)</f>
        <v>Data</v>
      </c>
      <c r="D4772" t="s">
        <v>37</v>
      </c>
      <c r="E4772" t="s">
        <v>38</v>
      </c>
      <c r="F4772" t="s">
        <v>52</v>
      </c>
      <c r="G4772" t="s">
        <v>25</v>
      </c>
      <c r="H4772" t="str">
        <f t="shared" si="296"/>
        <v>Onsite/Hybrid</v>
      </c>
      <c r="I4772" t="s">
        <v>26</v>
      </c>
      <c r="J4772" t="str">
        <f t="shared" si="297"/>
        <v>3-6 yrs</v>
      </c>
      <c r="K4772">
        <f t="shared" ca="1" si="299"/>
        <v>4</v>
      </c>
      <c r="L4772" t="s">
        <v>27</v>
      </c>
      <c r="M4772">
        <v>1</v>
      </c>
      <c r="N4772">
        <v>1</v>
      </c>
      <c r="O4772">
        <v>0</v>
      </c>
      <c r="P4772">
        <v>0</v>
      </c>
      <c r="Q4772">
        <v>1</v>
      </c>
      <c r="R4772">
        <f>SUM(M4772:N4772:O4772:P4772:Q4772)</f>
        <v>3</v>
      </c>
      <c r="S4772" s="1">
        <v>81754</v>
      </c>
      <c r="T4772" s="1" t="str">
        <f t="shared" si="298"/>
        <v>Medium</v>
      </c>
      <c r="U4772">
        <v>3</v>
      </c>
      <c r="V4772">
        <v>2025</v>
      </c>
      <c r="W4772" t="s">
        <v>20</v>
      </c>
      <c r="X4772">
        <v>4</v>
      </c>
    </row>
    <row r="4773" spans="1:24" x14ac:dyDescent="0.3">
      <c r="A4773">
        <v>4772</v>
      </c>
      <c r="B4773" t="s">
        <v>31</v>
      </c>
      <c r="C4773" t="str">
        <f>_xlfn.XLOOKUP(B4773,Lookup_table!B:B,Lookup_table!C:C)</f>
        <v>Business</v>
      </c>
      <c r="D4773" t="s">
        <v>37</v>
      </c>
      <c r="E4773" t="s">
        <v>40</v>
      </c>
      <c r="F4773" t="s">
        <v>29</v>
      </c>
      <c r="G4773" t="s">
        <v>17</v>
      </c>
      <c r="H4773" t="str">
        <f t="shared" si="296"/>
        <v>Remote</v>
      </c>
      <c r="I4773" t="s">
        <v>18</v>
      </c>
      <c r="J4773" t="str">
        <f t="shared" si="297"/>
        <v>7+ yrs</v>
      </c>
      <c r="K4773">
        <f t="shared" ca="1" si="299"/>
        <v>11</v>
      </c>
      <c r="L4773" t="s">
        <v>39</v>
      </c>
      <c r="M4773">
        <v>1</v>
      </c>
      <c r="N4773">
        <v>1</v>
      </c>
      <c r="O4773">
        <v>0</v>
      </c>
      <c r="P4773">
        <v>0</v>
      </c>
      <c r="Q4773">
        <v>0</v>
      </c>
      <c r="R4773">
        <f>SUM(M4773:N4773:O4773:P4773:Q4773)</f>
        <v>2</v>
      </c>
      <c r="S4773" s="1">
        <v>103922</v>
      </c>
      <c r="T4773" s="1" t="str">
        <f t="shared" si="298"/>
        <v>Medium</v>
      </c>
      <c r="U4773">
        <v>8</v>
      </c>
      <c r="V4773">
        <v>2021</v>
      </c>
      <c r="W4773" t="s">
        <v>20</v>
      </c>
      <c r="X4773">
        <v>1</v>
      </c>
    </row>
    <row r="4774" spans="1:24" x14ac:dyDescent="0.3">
      <c r="A4774">
        <v>4773</v>
      </c>
      <c r="B4774" t="s">
        <v>50</v>
      </c>
      <c r="C4774" t="str">
        <f>_xlfn.XLOOKUP(B4774,Lookup_table!B:B,Lookup_table!C:C)</f>
        <v>AI</v>
      </c>
      <c r="D4774" t="s">
        <v>14</v>
      </c>
      <c r="E4774" t="s">
        <v>15</v>
      </c>
      <c r="F4774" t="s">
        <v>29</v>
      </c>
      <c r="G4774" t="s">
        <v>30</v>
      </c>
      <c r="H4774" t="str">
        <f t="shared" si="296"/>
        <v>Onsite/Hybrid</v>
      </c>
      <c r="I4774" t="s">
        <v>18</v>
      </c>
      <c r="J4774" t="str">
        <f t="shared" si="297"/>
        <v>7+ yrs</v>
      </c>
      <c r="K4774">
        <f t="shared" ca="1" si="299"/>
        <v>9</v>
      </c>
      <c r="L4774" t="s">
        <v>27</v>
      </c>
      <c r="M4774">
        <v>1</v>
      </c>
      <c r="N4774">
        <v>1</v>
      </c>
      <c r="O4774">
        <v>0</v>
      </c>
      <c r="P4774">
        <v>0</v>
      </c>
      <c r="Q4774">
        <v>0</v>
      </c>
      <c r="R4774">
        <f>SUM(M4774:N4774:O4774:P4774:Q4774)</f>
        <v>2</v>
      </c>
      <c r="S4774" s="1">
        <v>142016</v>
      </c>
      <c r="T4774" s="1" t="str">
        <f t="shared" si="298"/>
        <v>High</v>
      </c>
      <c r="U4774">
        <v>12</v>
      </c>
      <c r="V4774">
        <v>2022</v>
      </c>
      <c r="W4774" t="s">
        <v>20</v>
      </c>
      <c r="X4774">
        <v>6</v>
      </c>
    </row>
    <row r="4775" spans="1:24" x14ac:dyDescent="0.3">
      <c r="A4775">
        <v>4774</v>
      </c>
      <c r="B4775" t="s">
        <v>41</v>
      </c>
      <c r="C4775" t="str">
        <f>_xlfn.XLOOKUP(B4775,Lookup_table!B:B,Lookup_table!C:C)</f>
        <v>Data</v>
      </c>
      <c r="D4775" t="s">
        <v>34</v>
      </c>
      <c r="E4775" t="s">
        <v>15</v>
      </c>
      <c r="F4775" t="s">
        <v>52</v>
      </c>
      <c r="G4775" t="s">
        <v>25</v>
      </c>
      <c r="H4775" t="str">
        <f t="shared" si="296"/>
        <v>Onsite/Hybrid</v>
      </c>
      <c r="I4775" t="s">
        <v>35</v>
      </c>
      <c r="J4775" t="str">
        <f t="shared" si="297"/>
        <v>0-2 yrs</v>
      </c>
      <c r="K4775">
        <f t="shared" ca="1" si="299"/>
        <v>0</v>
      </c>
      <c r="L4775" t="s">
        <v>39</v>
      </c>
      <c r="M4775">
        <v>0</v>
      </c>
      <c r="N4775">
        <v>1</v>
      </c>
      <c r="O4775">
        <v>0</v>
      </c>
      <c r="P4775">
        <v>1</v>
      </c>
      <c r="Q4775">
        <v>1</v>
      </c>
      <c r="R4775">
        <f>SUM(M4775:N4775:O4775:P4775:Q4775)</f>
        <v>3</v>
      </c>
      <c r="S4775" s="1">
        <v>79427</v>
      </c>
      <c r="T4775" s="1" t="str">
        <f t="shared" si="298"/>
        <v>Medium</v>
      </c>
      <c r="U4775">
        <v>7</v>
      </c>
      <c r="V4775">
        <v>2023</v>
      </c>
      <c r="W4775" t="s">
        <v>34</v>
      </c>
      <c r="X4775">
        <v>1</v>
      </c>
    </row>
    <row r="4776" spans="1:24" x14ac:dyDescent="0.3">
      <c r="A4776">
        <v>4775</v>
      </c>
      <c r="B4776" t="s">
        <v>36</v>
      </c>
      <c r="C4776" t="str">
        <f>_xlfn.XLOOKUP(B4776,Lookup_table!B:B,Lookup_table!C:C)</f>
        <v>Data</v>
      </c>
      <c r="D4776" t="s">
        <v>37</v>
      </c>
      <c r="E4776" t="s">
        <v>15</v>
      </c>
      <c r="F4776" t="s">
        <v>16</v>
      </c>
      <c r="G4776" t="s">
        <v>17</v>
      </c>
      <c r="H4776" t="str">
        <f t="shared" si="296"/>
        <v>Remote</v>
      </c>
      <c r="I4776" t="s">
        <v>26</v>
      </c>
      <c r="J4776" t="str">
        <f t="shared" si="297"/>
        <v>3-6 yrs</v>
      </c>
      <c r="K4776">
        <f t="shared" ca="1" si="299"/>
        <v>6</v>
      </c>
      <c r="L4776" t="s">
        <v>39</v>
      </c>
      <c r="M4776">
        <v>1</v>
      </c>
      <c r="N4776">
        <v>0</v>
      </c>
      <c r="O4776">
        <v>0</v>
      </c>
      <c r="P4776">
        <v>1</v>
      </c>
      <c r="Q4776">
        <v>1</v>
      </c>
      <c r="R4776">
        <f>SUM(M4776:N4776:O4776:P4776:Q4776)</f>
        <v>3</v>
      </c>
      <c r="S4776" s="1">
        <v>96478</v>
      </c>
      <c r="T4776" s="1" t="str">
        <f t="shared" si="298"/>
        <v>Medium</v>
      </c>
      <c r="U4776">
        <v>2</v>
      </c>
      <c r="V4776">
        <v>2021</v>
      </c>
      <c r="W4776" t="s">
        <v>34</v>
      </c>
      <c r="X4776">
        <v>4</v>
      </c>
    </row>
    <row r="4777" spans="1:24" x14ac:dyDescent="0.3">
      <c r="A4777">
        <v>4776</v>
      </c>
      <c r="B4777" t="s">
        <v>36</v>
      </c>
      <c r="C4777" t="str">
        <f>_xlfn.XLOOKUP(B4777,Lookup_table!B:B,Lookup_table!C:C)</f>
        <v>Data</v>
      </c>
      <c r="D4777" t="s">
        <v>34</v>
      </c>
      <c r="E4777" t="s">
        <v>38</v>
      </c>
      <c r="F4777" t="s">
        <v>29</v>
      </c>
      <c r="G4777" t="s">
        <v>17</v>
      </c>
      <c r="H4777" t="str">
        <f t="shared" si="296"/>
        <v>Remote</v>
      </c>
      <c r="I4777" t="s">
        <v>26</v>
      </c>
      <c r="J4777" t="str">
        <f t="shared" si="297"/>
        <v>3-6 yrs</v>
      </c>
      <c r="K4777">
        <f t="shared" ca="1" si="299"/>
        <v>4</v>
      </c>
      <c r="L4777" t="s">
        <v>19</v>
      </c>
      <c r="M4777">
        <v>0</v>
      </c>
      <c r="N4777">
        <v>1</v>
      </c>
      <c r="O4777">
        <v>1</v>
      </c>
      <c r="P4777">
        <v>1</v>
      </c>
      <c r="Q4777">
        <v>0</v>
      </c>
      <c r="R4777">
        <f>SUM(M4777:N4777:O4777:P4777:Q4777)</f>
        <v>3</v>
      </c>
      <c r="S4777" s="1">
        <v>103909</v>
      </c>
      <c r="T4777" s="1" t="str">
        <f t="shared" si="298"/>
        <v>Medium</v>
      </c>
      <c r="U4777">
        <v>10</v>
      </c>
      <c r="V4777">
        <v>2020</v>
      </c>
      <c r="W4777" t="s">
        <v>28</v>
      </c>
      <c r="X4777">
        <v>4</v>
      </c>
    </row>
    <row r="4778" spans="1:24" x14ac:dyDescent="0.3">
      <c r="A4778">
        <v>4777</v>
      </c>
      <c r="B4778" t="s">
        <v>33</v>
      </c>
      <c r="C4778" t="str">
        <f>_xlfn.XLOOKUP(B4778,Lookup_table!B:B,Lookup_table!C:C)</f>
        <v>Data</v>
      </c>
      <c r="D4778" t="s">
        <v>14</v>
      </c>
      <c r="E4778" t="s">
        <v>38</v>
      </c>
      <c r="F4778" t="s">
        <v>16</v>
      </c>
      <c r="G4778" t="s">
        <v>25</v>
      </c>
      <c r="H4778" t="str">
        <f t="shared" si="296"/>
        <v>Onsite/Hybrid</v>
      </c>
      <c r="I4778" t="s">
        <v>18</v>
      </c>
      <c r="J4778" t="str">
        <f t="shared" si="297"/>
        <v>7+ yrs</v>
      </c>
      <c r="K4778">
        <f t="shared" ca="1" si="299"/>
        <v>14</v>
      </c>
      <c r="L4778" t="s">
        <v>19</v>
      </c>
      <c r="M4778">
        <v>0</v>
      </c>
      <c r="N4778">
        <v>0</v>
      </c>
      <c r="O4778">
        <v>1</v>
      </c>
      <c r="P4778">
        <v>1</v>
      </c>
      <c r="Q4778">
        <v>1</v>
      </c>
      <c r="R4778">
        <f>SUM(M4778:N4778:O4778:P4778:Q4778)</f>
        <v>3</v>
      </c>
      <c r="S4778" s="1">
        <v>139056</v>
      </c>
      <c r="T4778" s="1" t="str">
        <f t="shared" si="298"/>
        <v>High</v>
      </c>
      <c r="U4778">
        <v>1</v>
      </c>
      <c r="V4778">
        <v>2024</v>
      </c>
      <c r="W4778" t="s">
        <v>28</v>
      </c>
      <c r="X4778">
        <v>2</v>
      </c>
    </row>
    <row r="4779" spans="1:24" x14ac:dyDescent="0.3">
      <c r="A4779">
        <v>4778</v>
      </c>
      <c r="B4779" t="s">
        <v>33</v>
      </c>
      <c r="C4779" t="str">
        <f>_xlfn.XLOOKUP(B4779,Lookup_table!B:B,Lookup_table!C:C)</f>
        <v>Data</v>
      </c>
      <c r="D4779" t="s">
        <v>34</v>
      </c>
      <c r="E4779" t="s">
        <v>40</v>
      </c>
      <c r="F4779" t="s">
        <v>29</v>
      </c>
      <c r="G4779" t="s">
        <v>30</v>
      </c>
      <c r="H4779" t="str">
        <f t="shared" si="296"/>
        <v>Onsite/Hybrid</v>
      </c>
      <c r="I4779" t="s">
        <v>18</v>
      </c>
      <c r="J4779" t="str">
        <f t="shared" si="297"/>
        <v>7+ yrs</v>
      </c>
      <c r="K4779">
        <f t="shared" ca="1" si="299"/>
        <v>15</v>
      </c>
      <c r="L4779" t="s">
        <v>39</v>
      </c>
      <c r="M4779">
        <v>1</v>
      </c>
      <c r="N4779">
        <v>0</v>
      </c>
      <c r="O4779">
        <v>1</v>
      </c>
      <c r="P4779">
        <v>1</v>
      </c>
      <c r="Q4779">
        <v>1</v>
      </c>
      <c r="R4779">
        <f>SUM(M4779:N4779:O4779:P4779:Q4779)</f>
        <v>4</v>
      </c>
      <c r="S4779" s="1">
        <v>136071</v>
      </c>
      <c r="T4779" s="1" t="str">
        <f t="shared" si="298"/>
        <v>High</v>
      </c>
      <c r="U4779">
        <v>7</v>
      </c>
      <c r="V4779">
        <v>2021</v>
      </c>
      <c r="W4779" t="s">
        <v>28</v>
      </c>
      <c r="X4779">
        <v>7</v>
      </c>
    </row>
    <row r="4780" spans="1:24" x14ac:dyDescent="0.3">
      <c r="A4780">
        <v>4779</v>
      </c>
      <c r="B4780" t="s">
        <v>31</v>
      </c>
      <c r="C4780" t="str">
        <f>_xlfn.XLOOKUP(B4780,Lookup_table!B:B,Lookup_table!C:C)</f>
        <v>Business</v>
      </c>
      <c r="D4780" t="s">
        <v>34</v>
      </c>
      <c r="E4780" t="s">
        <v>38</v>
      </c>
      <c r="F4780" t="s">
        <v>24</v>
      </c>
      <c r="G4780" t="s">
        <v>25</v>
      </c>
      <c r="H4780" t="str">
        <f t="shared" si="296"/>
        <v>Onsite/Hybrid</v>
      </c>
      <c r="I4780" t="s">
        <v>18</v>
      </c>
      <c r="J4780" t="str">
        <f t="shared" si="297"/>
        <v>7+ yrs</v>
      </c>
      <c r="K4780">
        <f t="shared" ca="1" si="299"/>
        <v>13</v>
      </c>
      <c r="L4780" t="s">
        <v>27</v>
      </c>
      <c r="M4780">
        <v>1</v>
      </c>
      <c r="N4780">
        <v>0</v>
      </c>
      <c r="O4780">
        <v>1</v>
      </c>
      <c r="P4780">
        <v>1</v>
      </c>
      <c r="Q4780">
        <v>1</v>
      </c>
      <c r="R4780">
        <f>SUM(M4780:N4780:O4780:P4780:Q4780)</f>
        <v>4</v>
      </c>
      <c r="S4780" s="1">
        <v>135200</v>
      </c>
      <c r="T4780" s="1" t="str">
        <f t="shared" si="298"/>
        <v>High</v>
      </c>
      <c r="U4780">
        <v>2</v>
      </c>
      <c r="V4780">
        <v>2020</v>
      </c>
      <c r="W4780" t="s">
        <v>28</v>
      </c>
      <c r="X4780">
        <v>6</v>
      </c>
    </row>
    <row r="4781" spans="1:24" x14ac:dyDescent="0.3">
      <c r="A4781">
        <v>4780</v>
      </c>
      <c r="B4781" t="s">
        <v>31</v>
      </c>
      <c r="C4781" t="str">
        <f>_xlfn.XLOOKUP(B4781,Lookup_table!B:B,Lookup_table!C:C)</f>
        <v>Business</v>
      </c>
      <c r="D4781" t="s">
        <v>37</v>
      </c>
      <c r="E4781" t="s">
        <v>38</v>
      </c>
      <c r="F4781" t="s">
        <v>44</v>
      </c>
      <c r="G4781" t="s">
        <v>25</v>
      </c>
      <c r="H4781" t="str">
        <f t="shared" si="296"/>
        <v>Onsite/Hybrid</v>
      </c>
      <c r="I4781" t="s">
        <v>26</v>
      </c>
      <c r="J4781" t="str">
        <f t="shared" si="297"/>
        <v>3-6 yrs</v>
      </c>
      <c r="K4781">
        <f t="shared" ca="1" si="299"/>
        <v>5</v>
      </c>
      <c r="L4781" t="s">
        <v>19</v>
      </c>
      <c r="M4781">
        <v>0</v>
      </c>
      <c r="N4781">
        <v>0</v>
      </c>
      <c r="O4781">
        <v>1</v>
      </c>
      <c r="P4781">
        <v>0</v>
      </c>
      <c r="Q4781">
        <v>0</v>
      </c>
      <c r="R4781">
        <f>SUM(M4781:N4781:O4781:P4781:Q4781)</f>
        <v>1</v>
      </c>
      <c r="S4781" s="1">
        <v>89619</v>
      </c>
      <c r="T4781" s="1" t="str">
        <f t="shared" si="298"/>
        <v>Medium</v>
      </c>
      <c r="U4781">
        <v>11</v>
      </c>
      <c r="V4781">
        <v>2026</v>
      </c>
      <c r="W4781" t="s">
        <v>28</v>
      </c>
      <c r="X4781">
        <v>7</v>
      </c>
    </row>
    <row r="4782" spans="1:24" x14ac:dyDescent="0.3">
      <c r="A4782">
        <v>4781</v>
      </c>
      <c r="B4782" t="s">
        <v>31</v>
      </c>
      <c r="C4782" t="str">
        <f>_xlfn.XLOOKUP(B4782,Lookup_table!B:B,Lookup_table!C:C)</f>
        <v>Business</v>
      </c>
      <c r="D4782" t="s">
        <v>37</v>
      </c>
      <c r="E4782" t="s">
        <v>40</v>
      </c>
      <c r="F4782" t="s">
        <v>43</v>
      </c>
      <c r="G4782" t="s">
        <v>17</v>
      </c>
      <c r="H4782" t="str">
        <f t="shared" si="296"/>
        <v>Remote</v>
      </c>
      <c r="I4782" t="s">
        <v>26</v>
      </c>
      <c r="J4782" t="str">
        <f t="shared" si="297"/>
        <v>3-6 yrs</v>
      </c>
      <c r="K4782">
        <f t="shared" ca="1" si="299"/>
        <v>3</v>
      </c>
      <c r="L4782" t="s">
        <v>27</v>
      </c>
      <c r="M4782">
        <v>0</v>
      </c>
      <c r="N4782">
        <v>0</v>
      </c>
      <c r="O4782">
        <v>1</v>
      </c>
      <c r="P4782">
        <v>0</v>
      </c>
      <c r="Q4782">
        <v>1</v>
      </c>
      <c r="R4782">
        <f>SUM(M4782:N4782:O4782:P4782:Q4782)</f>
        <v>2</v>
      </c>
      <c r="S4782" s="1">
        <v>98743</v>
      </c>
      <c r="T4782" s="1" t="str">
        <f t="shared" si="298"/>
        <v>Medium</v>
      </c>
      <c r="U4782">
        <v>12</v>
      </c>
      <c r="V4782">
        <v>2024</v>
      </c>
      <c r="W4782" t="s">
        <v>28</v>
      </c>
      <c r="X4782">
        <v>8</v>
      </c>
    </row>
    <row r="4783" spans="1:24" x14ac:dyDescent="0.3">
      <c r="A4783">
        <v>4782</v>
      </c>
      <c r="B4783" t="s">
        <v>31</v>
      </c>
      <c r="C4783" t="str">
        <f>_xlfn.XLOOKUP(B4783,Lookup_table!B:B,Lookup_table!C:C)</f>
        <v>Business</v>
      </c>
      <c r="D4783" t="s">
        <v>37</v>
      </c>
      <c r="E4783" t="s">
        <v>40</v>
      </c>
      <c r="F4783" t="s">
        <v>52</v>
      </c>
      <c r="G4783" t="s">
        <v>25</v>
      </c>
      <c r="H4783" t="str">
        <f t="shared" si="296"/>
        <v>Onsite/Hybrid</v>
      </c>
      <c r="I4783" t="s">
        <v>26</v>
      </c>
      <c r="J4783" t="str">
        <f t="shared" si="297"/>
        <v>3-6 yrs</v>
      </c>
      <c r="K4783">
        <f t="shared" ca="1" si="299"/>
        <v>5</v>
      </c>
      <c r="L4783" t="s">
        <v>39</v>
      </c>
      <c r="M4783">
        <v>0</v>
      </c>
      <c r="N4783">
        <v>0</v>
      </c>
      <c r="O4783">
        <v>1</v>
      </c>
      <c r="P4783">
        <v>1</v>
      </c>
      <c r="Q4783">
        <v>1</v>
      </c>
      <c r="R4783">
        <f>SUM(M4783:N4783:O4783:P4783:Q4783)</f>
        <v>3</v>
      </c>
      <c r="S4783" s="1">
        <v>112674</v>
      </c>
      <c r="T4783" s="1" t="str">
        <f t="shared" si="298"/>
        <v>Medium</v>
      </c>
      <c r="U4783">
        <v>10</v>
      </c>
      <c r="V4783">
        <v>2022</v>
      </c>
      <c r="W4783" t="s">
        <v>28</v>
      </c>
      <c r="X4783">
        <v>7</v>
      </c>
    </row>
    <row r="4784" spans="1:24" x14ac:dyDescent="0.3">
      <c r="A4784">
        <v>4783</v>
      </c>
      <c r="B4784" t="s">
        <v>41</v>
      </c>
      <c r="C4784" t="str">
        <f>_xlfn.XLOOKUP(B4784,Lookup_table!B:B,Lookup_table!C:C)</f>
        <v>Data</v>
      </c>
      <c r="D4784" t="s">
        <v>37</v>
      </c>
      <c r="E4784" t="s">
        <v>15</v>
      </c>
      <c r="F4784" t="s">
        <v>43</v>
      </c>
      <c r="G4784" t="s">
        <v>25</v>
      </c>
      <c r="H4784" t="str">
        <f t="shared" si="296"/>
        <v>Onsite/Hybrid</v>
      </c>
      <c r="I4784" t="s">
        <v>26</v>
      </c>
      <c r="J4784" t="str">
        <f t="shared" si="297"/>
        <v>3-6 yrs</v>
      </c>
      <c r="K4784">
        <f t="shared" ca="1" si="299"/>
        <v>6</v>
      </c>
      <c r="L4784" t="s">
        <v>19</v>
      </c>
      <c r="M4784">
        <v>1</v>
      </c>
      <c r="N4784">
        <v>1</v>
      </c>
      <c r="O4784">
        <v>1</v>
      </c>
      <c r="P4784">
        <v>1</v>
      </c>
      <c r="Q4784">
        <v>1</v>
      </c>
      <c r="R4784">
        <f>SUM(M4784:N4784:O4784:P4784:Q4784)</f>
        <v>5</v>
      </c>
      <c r="S4784" s="1">
        <v>110869</v>
      </c>
      <c r="T4784" s="1" t="str">
        <f t="shared" si="298"/>
        <v>Medium</v>
      </c>
      <c r="U4784">
        <v>6</v>
      </c>
      <c r="V4784">
        <v>2025</v>
      </c>
      <c r="W4784" t="s">
        <v>28</v>
      </c>
      <c r="X4784">
        <v>6</v>
      </c>
    </row>
    <row r="4785" spans="1:24" x14ac:dyDescent="0.3">
      <c r="A4785">
        <v>4784</v>
      </c>
      <c r="B4785" t="s">
        <v>50</v>
      </c>
      <c r="C4785" t="str">
        <f>_xlfn.XLOOKUP(B4785,Lookup_table!B:B,Lookup_table!C:C)</f>
        <v>AI</v>
      </c>
      <c r="D4785" t="s">
        <v>14</v>
      </c>
      <c r="E4785" t="s">
        <v>23</v>
      </c>
      <c r="F4785" t="s">
        <v>51</v>
      </c>
      <c r="G4785" t="s">
        <v>30</v>
      </c>
      <c r="H4785" t="str">
        <f t="shared" si="296"/>
        <v>Onsite/Hybrid</v>
      </c>
      <c r="I4785" t="s">
        <v>18</v>
      </c>
      <c r="J4785" t="str">
        <f t="shared" si="297"/>
        <v>7+ yrs</v>
      </c>
      <c r="K4785">
        <f t="shared" ca="1" si="299"/>
        <v>12</v>
      </c>
      <c r="L4785" t="s">
        <v>39</v>
      </c>
      <c r="M4785">
        <v>0</v>
      </c>
      <c r="N4785">
        <v>1</v>
      </c>
      <c r="O4785">
        <v>0</v>
      </c>
      <c r="P4785">
        <v>1</v>
      </c>
      <c r="Q4785">
        <v>1</v>
      </c>
      <c r="R4785">
        <f>SUM(M4785:N4785:O4785:P4785:Q4785)</f>
        <v>3</v>
      </c>
      <c r="S4785" s="1">
        <v>162302</v>
      </c>
      <c r="T4785" s="1" t="str">
        <f t="shared" si="298"/>
        <v>High</v>
      </c>
      <c r="U4785">
        <v>1</v>
      </c>
      <c r="V4785">
        <v>2025</v>
      </c>
      <c r="W4785" t="s">
        <v>20</v>
      </c>
      <c r="X4785">
        <v>5</v>
      </c>
    </row>
    <row r="4786" spans="1:24" x14ac:dyDescent="0.3">
      <c r="A4786">
        <v>4785</v>
      </c>
      <c r="B4786" t="s">
        <v>36</v>
      </c>
      <c r="C4786" t="str">
        <f>_xlfn.XLOOKUP(B4786,Lookup_table!B:B,Lookup_table!C:C)</f>
        <v>Data</v>
      </c>
      <c r="D4786" t="s">
        <v>37</v>
      </c>
      <c r="E4786" t="s">
        <v>40</v>
      </c>
      <c r="F4786" t="s">
        <v>44</v>
      </c>
      <c r="G4786" t="s">
        <v>25</v>
      </c>
      <c r="H4786" t="str">
        <f t="shared" si="296"/>
        <v>Onsite/Hybrid</v>
      </c>
      <c r="I4786" t="s">
        <v>18</v>
      </c>
      <c r="J4786" t="str">
        <f t="shared" si="297"/>
        <v>7+ yrs</v>
      </c>
      <c r="K4786">
        <f t="shared" ca="1" si="299"/>
        <v>11</v>
      </c>
      <c r="L4786" t="s">
        <v>27</v>
      </c>
      <c r="M4786">
        <v>1</v>
      </c>
      <c r="N4786">
        <v>0</v>
      </c>
      <c r="O4786">
        <v>0</v>
      </c>
      <c r="P4786">
        <v>0</v>
      </c>
      <c r="Q4786">
        <v>1</v>
      </c>
      <c r="R4786">
        <f>SUM(M4786:N4786:O4786:P4786:Q4786)</f>
        <v>2</v>
      </c>
      <c r="S4786" s="1">
        <v>111794</v>
      </c>
      <c r="T4786" s="1" t="str">
        <f t="shared" si="298"/>
        <v>Medium</v>
      </c>
      <c r="U4786">
        <v>3</v>
      </c>
      <c r="V4786">
        <v>2024</v>
      </c>
      <c r="W4786" t="s">
        <v>20</v>
      </c>
      <c r="X4786">
        <v>1</v>
      </c>
    </row>
    <row r="4787" spans="1:24" x14ac:dyDescent="0.3">
      <c r="A4787">
        <v>4786</v>
      </c>
      <c r="B4787" t="s">
        <v>21</v>
      </c>
      <c r="C4787" t="str">
        <f>_xlfn.XLOOKUP(B4787,Lookup_table!B:B,Lookup_table!C:C)</f>
        <v>AI</v>
      </c>
      <c r="D4787" t="s">
        <v>34</v>
      </c>
      <c r="E4787" t="s">
        <v>15</v>
      </c>
      <c r="F4787" t="s">
        <v>44</v>
      </c>
      <c r="G4787" t="s">
        <v>30</v>
      </c>
      <c r="H4787" t="str">
        <f t="shared" si="296"/>
        <v>Onsite/Hybrid</v>
      </c>
      <c r="I4787" t="s">
        <v>26</v>
      </c>
      <c r="J4787" t="str">
        <f t="shared" si="297"/>
        <v>3-6 yrs</v>
      </c>
      <c r="K4787">
        <f t="shared" ca="1" si="299"/>
        <v>4</v>
      </c>
      <c r="L4787" t="s">
        <v>27</v>
      </c>
      <c r="M4787">
        <v>1</v>
      </c>
      <c r="N4787">
        <v>1</v>
      </c>
      <c r="O4787">
        <v>0</v>
      </c>
      <c r="P4787">
        <v>0</v>
      </c>
      <c r="Q4787">
        <v>0</v>
      </c>
      <c r="R4787">
        <f>SUM(M4787:N4787:O4787:P4787:Q4787)</f>
        <v>2</v>
      </c>
      <c r="S4787" s="1">
        <v>113851</v>
      </c>
      <c r="T4787" s="1" t="str">
        <f t="shared" si="298"/>
        <v>Medium</v>
      </c>
      <c r="U4787">
        <v>8</v>
      </c>
      <c r="V4787">
        <v>2020</v>
      </c>
      <c r="W4787" t="s">
        <v>20</v>
      </c>
      <c r="X4787">
        <v>4</v>
      </c>
    </row>
    <row r="4788" spans="1:24" x14ac:dyDescent="0.3">
      <c r="A4788">
        <v>4787</v>
      </c>
      <c r="B4788" t="s">
        <v>31</v>
      </c>
      <c r="C4788" t="str">
        <f>_xlfn.XLOOKUP(B4788,Lookup_table!B:B,Lookup_table!C:C)</f>
        <v>Business</v>
      </c>
      <c r="D4788" t="s">
        <v>14</v>
      </c>
      <c r="E4788" t="s">
        <v>32</v>
      </c>
      <c r="F4788" t="s">
        <v>24</v>
      </c>
      <c r="G4788" t="s">
        <v>17</v>
      </c>
      <c r="H4788" t="str">
        <f t="shared" si="296"/>
        <v>Remote</v>
      </c>
      <c r="I4788" t="s">
        <v>18</v>
      </c>
      <c r="J4788" t="str">
        <f t="shared" si="297"/>
        <v>7+ yrs</v>
      </c>
      <c r="K4788">
        <f t="shared" ca="1" si="299"/>
        <v>14</v>
      </c>
      <c r="L4788" t="s">
        <v>27</v>
      </c>
      <c r="M4788">
        <v>1</v>
      </c>
      <c r="N4788">
        <v>1</v>
      </c>
      <c r="O4788">
        <v>1</v>
      </c>
      <c r="P4788">
        <v>0</v>
      </c>
      <c r="Q4788">
        <v>0</v>
      </c>
      <c r="R4788">
        <f>SUM(M4788:N4788:O4788:P4788:Q4788)</f>
        <v>3</v>
      </c>
      <c r="S4788" s="1">
        <v>114427</v>
      </c>
      <c r="T4788" s="1" t="str">
        <f t="shared" si="298"/>
        <v>Medium</v>
      </c>
      <c r="U4788">
        <v>1</v>
      </c>
      <c r="V4788">
        <v>2022</v>
      </c>
      <c r="W4788" t="s">
        <v>20</v>
      </c>
      <c r="X4788">
        <v>3</v>
      </c>
    </row>
    <row r="4789" spans="1:24" x14ac:dyDescent="0.3">
      <c r="A4789">
        <v>4788</v>
      </c>
      <c r="B4789" t="s">
        <v>21</v>
      </c>
      <c r="C4789" t="str">
        <f>_xlfn.XLOOKUP(B4789,Lookup_table!B:B,Lookup_table!C:C)</f>
        <v>AI</v>
      </c>
      <c r="D4789" t="s">
        <v>14</v>
      </c>
      <c r="E4789" t="s">
        <v>42</v>
      </c>
      <c r="F4789" t="s">
        <v>52</v>
      </c>
      <c r="G4789" t="s">
        <v>30</v>
      </c>
      <c r="H4789" t="str">
        <f t="shared" si="296"/>
        <v>Onsite/Hybrid</v>
      </c>
      <c r="I4789" t="s">
        <v>35</v>
      </c>
      <c r="J4789" t="str">
        <f t="shared" si="297"/>
        <v>0-2 yrs</v>
      </c>
      <c r="K4789">
        <f t="shared" ca="1" si="299"/>
        <v>1</v>
      </c>
      <c r="L4789" t="s">
        <v>27</v>
      </c>
      <c r="M4789">
        <v>0</v>
      </c>
      <c r="N4789">
        <v>0</v>
      </c>
      <c r="O4789">
        <v>0</v>
      </c>
      <c r="P4789">
        <v>1</v>
      </c>
      <c r="Q4789">
        <v>0</v>
      </c>
      <c r="R4789">
        <f>SUM(M4789:N4789:O4789:P4789:Q4789)</f>
        <v>1</v>
      </c>
      <c r="S4789" s="1">
        <v>104431</v>
      </c>
      <c r="T4789" s="1" t="str">
        <f t="shared" si="298"/>
        <v>Medium</v>
      </c>
      <c r="U4789">
        <v>6</v>
      </c>
      <c r="V4789">
        <v>2022</v>
      </c>
      <c r="W4789" t="s">
        <v>34</v>
      </c>
      <c r="X4789">
        <v>2</v>
      </c>
    </row>
    <row r="4790" spans="1:24" x14ac:dyDescent="0.3">
      <c r="A4790">
        <v>4789</v>
      </c>
      <c r="B4790" t="s">
        <v>21</v>
      </c>
      <c r="C4790" t="str">
        <f>_xlfn.XLOOKUP(B4790,Lookup_table!B:B,Lookup_table!C:C)</f>
        <v>AI</v>
      </c>
      <c r="D4790" t="s">
        <v>22</v>
      </c>
      <c r="E4790" t="s">
        <v>42</v>
      </c>
      <c r="F4790" t="s">
        <v>43</v>
      </c>
      <c r="G4790" t="s">
        <v>17</v>
      </c>
      <c r="H4790" t="str">
        <f t="shared" si="296"/>
        <v>Remote</v>
      </c>
      <c r="I4790" t="s">
        <v>18</v>
      </c>
      <c r="J4790" t="str">
        <f t="shared" si="297"/>
        <v>7+ yrs</v>
      </c>
      <c r="K4790">
        <f t="shared" ca="1" si="299"/>
        <v>11</v>
      </c>
      <c r="L4790" t="s">
        <v>19</v>
      </c>
      <c r="M4790">
        <v>1</v>
      </c>
      <c r="N4790">
        <v>1</v>
      </c>
      <c r="O4790">
        <v>0</v>
      </c>
      <c r="P4790">
        <v>0</v>
      </c>
      <c r="Q4790">
        <v>0</v>
      </c>
      <c r="R4790">
        <f>SUM(M4790:N4790:O4790:P4790:Q4790)</f>
        <v>2</v>
      </c>
      <c r="S4790" s="1">
        <v>160422</v>
      </c>
      <c r="T4790" s="1" t="str">
        <f t="shared" si="298"/>
        <v>High</v>
      </c>
      <c r="U4790">
        <v>6</v>
      </c>
      <c r="V4790">
        <v>2022</v>
      </c>
      <c r="W4790" t="s">
        <v>34</v>
      </c>
      <c r="X4790">
        <v>1</v>
      </c>
    </row>
    <row r="4791" spans="1:24" x14ac:dyDescent="0.3">
      <c r="A4791">
        <v>4790</v>
      </c>
      <c r="B4791" t="s">
        <v>50</v>
      </c>
      <c r="C4791" t="str">
        <f>_xlfn.XLOOKUP(B4791,Lookup_table!B:B,Lookup_table!C:C)</f>
        <v>AI</v>
      </c>
      <c r="D4791" t="s">
        <v>22</v>
      </c>
      <c r="E4791" t="s">
        <v>32</v>
      </c>
      <c r="F4791" t="s">
        <v>29</v>
      </c>
      <c r="G4791" t="s">
        <v>17</v>
      </c>
      <c r="H4791" t="str">
        <f t="shared" si="296"/>
        <v>Remote</v>
      </c>
      <c r="I4791" t="s">
        <v>26</v>
      </c>
      <c r="J4791" t="str">
        <f t="shared" si="297"/>
        <v>3-6 yrs</v>
      </c>
      <c r="K4791">
        <f t="shared" ca="1" si="299"/>
        <v>6</v>
      </c>
      <c r="L4791" t="s">
        <v>39</v>
      </c>
      <c r="M4791">
        <v>0</v>
      </c>
      <c r="N4791">
        <v>1</v>
      </c>
      <c r="O4791">
        <v>0</v>
      </c>
      <c r="P4791">
        <v>0</v>
      </c>
      <c r="Q4791">
        <v>1</v>
      </c>
      <c r="R4791">
        <f>SUM(M4791:N4791:O4791:P4791:Q4791)</f>
        <v>2</v>
      </c>
      <c r="S4791" s="1">
        <v>144500</v>
      </c>
      <c r="T4791" s="1" t="str">
        <f t="shared" si="298"/>
        <v>High</v>
      </c>
      <c r="U4791">
        <v>2</v>
      </c>
      <c r="V4791">
        <v>2021</v>
      </c>
      <c r="W4791" t="s">
        <v>20</v>
      </c>
      <c r="X4791">
        <v>3</v>
      </c>
    </row>
    <row r="4792" spans="1:24" x14ac:dyDescent="0.3">
      <c r="A4792">
        <v>4791</v>
      </c>
      <c r="B4792" t="s">
        <v>50</v>
      </c>
      <c r="C4792" t="str">
        <f>_xlfn.XLOOKUP(B4792,Lookup_table!B:B,Lookup_table!C:C)</f>
        <v>AI</v>
      </c>
      <c r="D4792" t="s">
        <v>22</v>
      </c>
      <c r="E4792" t="s">
        <v>40</v>
      </c>
      <c r="F4792" t="s">
        <v>51</v>
      </c>
      <c r="G4792" t="s">
        <v>25</v>
      </c>
      <c r="H4792" t="str">
        <f t="shared" si="296"/>
        <v>Onsite/Hybrid</v>
      </c>
      <c r="I4792" t="s">
        <v>26</v>
      </c>
      <c r="J4792" t="str">
        <f t="shared" si="297"/>
        <v>3-6 yrs</v>
      </c>
      <c r="K4792">
        <f t="shared" ca="1" si="299"/>
        <v>3</v>
      </c>
      <c r="L4792" t="s">
        <v>19</v>
      </c>
      <c r="M4792">
        <v>0</v>
      </c>
      <c r="N4792">
        <v>0</v>
      </c>
      <c r="O4792">
        <v>0</v>
      </c>
      <c r="P4792">
        <v>1</v>
      </c>
      <c r="Q4792">
        <v>1</v>
      </c>
      <c r="R4792">
        <f>SUM(M4792:N4792:O4792:P4792:Q4792)</f>
        <v>2</v>
      </c>
      <c r="S4792" s="1">
        <v>162476</v>
      </c>
      <c r="T4792" s="1" t="str">
        <f t="shared" si="298"/>
        <v>High</v>
      </c>
      <c r="U4792">
        <v>12</v>
      </c>
      <c r="V4792">
        <v>2023</v>
      </c>
      <c r="W4792" t="s">
        <v>28</v>
      </c>
      <c r="X4792">
        <v>7</v>
      </c>
    </row>
    <row r="4793" spans="1:24" x14ac:dyDescent="0.3">
      <c r="A4793">
        <v>4792</v>
      </c>
      <c r="B4793" t="s">
        <v>21</v>
      </c>
      <c r="C4793" t="str">
        <f>_xlfn.XLOOKUP(B4793,Lookup_table!B:B,Lookup_table!C:C)</f>
        <v>AI</v>
      </c>
      <c r="D4793" t="s">
        <v>22</v>
      </c>
      <c r="E4793" t="s">
        <v>38</v>
      </c>
      <c r="F4793" t="s">
        <v>29</v>
      </c>
      <c r="G4793" t="s">
        <v>17</v>
      </c>
      <c r="H4793" t="str">
        <f t="shared" si="296"/>
        <v>Remote</v>
      </c>
      <c r="I4793" t="s">
        <v>18</v>
      </c>
      <c r="J4793" t="str">
        <f t="shared" si="297"/>
        <v>7+ yrs</v>
      </c>
      <c r="K4793">
        <f t="shared" ca="1" si="299"/>
        <v>14</v>
      </c>
      <c r="L4793" t="s">
        <v>19</v>
      </c>
      <c r="M4793">
        <v>1</v>
      </c>
      <c r="N4793">
        <v>1</v>
      </c>
      <c r="O4793">
        <v>0</v>
      </c>
      <c r="P4793">
        <v>0</v>
      </c>
      <c r="Q4793">
        <v>0</v>
      </c>
      <c r="R4793">
        <f>SUM(M4793:N4793:O4793:P4793:Q4793)</f>
        <v>2</v>
      </c>
      <c r="S4793" s="1">
        <v>163909</v>
      </c>
      <c r="T4793" s="1" t="str">
        <f t="shared" si="298"/>
        <v>High</v>
      </c>
      <c r="U4793">
        <v>5</v>
      </c>
      <c r="V4793">
        <v>2024</v>
      </c>
      <c r="W4793" t="s">
        <v>20</v>
      </c>
      <c r="X4793">
        <v>3</v>
      </c>
    </row>
    <row r="4794" spans="1:24" x14ac:dyDescent="0.3">
      <c r="A4794">
        <v>4793</v>
      </c>
      <c r="B4794" t="s">
        <v>31</v>
      </c>
      <c r="C4794" t="str">
        <f>_xlfn.XLOOKUP(B4794,Lookup_table!B:B,Lookup_table!C:C)</f>
        <v>Business</v>
      </c>
      <c r="D4794" t="s">
        <v>34</v>
      </c>
      <c r="E4794" t="s">
        <v>38</v>
      </c>
      <c r="F4794" t="s">
        <v>43</v>
      </c>
      <c r="G4794" t="s">
        <v>17</v>
      </c>
      <c r="H4794" t="str">
        <f t="shared" si="296"/>
        <v>Remote</v>
      </c>
      <c r="I4794" t="s">
        <v>35</v>
      </c>
      <c r="J4794" t="str">
        <f t="shared" si="297"/>
        <v>0-2 yrs</v>
      </c>
      <c r="K4794">
        <f t="shared" ca="1" si="299"/>
        <v>2</v>
      </c>
      <c r="L4794" t="s">
        <v>39</v>
      </c>
      <c r="M4794">
        <v>1</v>
      </c>
      <c r="N4794">
        <v>0</v>
      </c>
      <c r="O4794">
        <v>1</v>
      </c>
      <c r="P4794">
        <v>1</v>
      </c>
      <c r="Q4794">
        <v>1</v>
      </c>
      <c r="R4794">
        <f>SUM(M4794:N4794:O4794:P4794:Q4794)</f>
        <v>4</v>
      </c>
      <c r="S4794" s="1">
        <v>92563</v>
      </c>
      <c r="T4794" s="1" t="str">
        <f t="shared" si="298"/>
        <v>Medium</v>
      </c>
      <c r="U4794">
        <v>10</v>
      </c>
      <c r="V4794">
        <v>2025</v>
      </c>
      <c r="W4794" t="s">
        <v>28</v>
      </c>
      <c r="X4794">
        <v>6</v>
      </c>
    </row>
    <row r="4795" spans="1:24" x14ac:dyDescent="0.3">
      <c r="A4795">
        <v>4794</v>
      </c>
      <c r="B4795" t="s">
        <v>50</v>
      </c>
      <c r="C4795" t="str">
        <f>_xlfn.XLOOKUP(B4795,Lookup_table!B:B,Lookup_table!C:C)</f>
        <v>AI</v>
      </c>
      <c r="D4795" t="s">
        <v>34</v>
      </c>
      <c r="E4795" t="s">
        <v>38</v>
      </c>
      <c r="F4795" t="s">
        <v>51</v>
      </c>
      <c r="G4795" t="s">
        <v>17</v>
      </c>
      <c r="H4795" t="str">
        <f t="shared" si="296"/>
        <v>Remote</v>
      </c>
      <c r="I4795" t="s">
        <v>18</v>
      </c>
      <c r="J4795" t="str">
        <f t="shared" si="297"/>
        <v>7+ yrs</v>
      </c>
      <c r="K4795">
        <f t="shared" ca="1" si="299"/>
        <v>15</v>
      </c>
      <c r="L4795" t="s">
        <v>27</v>
      </c>
      <c r="M4795">
        <v>0</v>
      </c>
      <c r="N4795">
        <v>0</v>
      </c>
      <c r="O4795">
        <v>0</v>
      </c>
      <c r="P4795">
        <v>0</v>
      </c>
      <c r="Q4795">
        <v>1</v>
      </c>
      <c r="R4795">
        <f>SUM(M4795:N4795:O4795:P4795:Q4795)</f>
        <v>1</v>
      </c>
      <c r="S4795" s="1">
        <v>147030</v>
      </c>
      <c r="T4795" s="1" t="str">
        <f t="shared" si="298"/>
        <v>High</v>
      </c>
      <c r="U4795">
        <v>4</v>
      </c>
      <c r="V4795">
        <v>2023</v>
      </c>
      <c r="W4795" t="s">
        <v>34</v>
      </c>
      <c r="X4795">
        <v>1</v>
      </c>
    </row>
    <row r="4796" spans="1:24" x14ac:dyDescent="0.3">
      <c r="A4796">
        <v>4795</v>
      </c>
      <c r="B4796" t="s">
        <v>41</v>
      </c>
      <c r="C4796" t="str">
        <f>_xlfn.XLOOKUP(B4796,Lookup_table!B:B,Lookup_table!C:C)</f>
        <v>Data</v>
      </c>
      <c r="D4796" t="s">
        <v>14</v>
      </c>
      <c r="E4796" t="s">
        <v>42</v>
      </c>
      <c r="F4796" t="s">
        <v>29</v>
      </c>
      <c r="G4796" t="s">
        <v>17</v>
      </c>
      <c r="H4796" t="str">
        <f t="shared" si="296"/>
        <v>Remote</v>
      </c>
      <c r="I4796" t="s">
        <v>18</v>
      </c>
      <c r="J4796" t="str">
        <f t="shared" si="297"/>
        <v>7+ yrs</v>
      </c>
      <c r="K4796">
        <f t="shared" ca="1" si="299"/>
        <v>8</v>
      </c>
      <c r="L4796" t="s">
        <v>39</v>
      </c>
      <c r="M4796">
        <v>1</v>
      </c>
      <c r="N4796">
        <v>1</v>
      </c>
      <c r="O4796">
        <v>1</v>
      </c>
      <c r="P4796">
        <v>0</v>
      </c>
      <c r="Q4796">
        <v>0</v>
      </c>
      <c r="R4796">
        <f>SUM(M4796:N4796:O4796:P4796:Q4796)</f>
        <v>3</v>
      </c>
      <c r="S4796" s="1">
        <v>118192</v>
      </c>
      <c r="T4796" s="1" t="str">
        <f t="shared" si="298"/>
        <v>Medium</v>
      </c>
      <c r="U4796">
        <v>12</v>
      </c>
      <c r="V4796">
        <v>2022</v>
      </c>
      <c r="W4796" t="s">
        <v>20</v>
      </c>
      <c r="X4796">
        <v>4</v>
      </c>
    </row>
    <row r="4797" spans="1:24" x14ac:dyDescent="0.3">
      <c r="A4797">
        <v>4796</v>
      </c>
      <c r="B4797" t="s">
        <v>33</v>
      </c>
      <c r="C4797" t="str">
        <f>_xlfn.XLOOKUP(B4797,Lookup_table!B:B,Lookup_table!C:C)</f>
        <v>Data</v>
      </c>
      <c r="D4797" t="s">
        <v>34</v>
      </c>
      <c r="E4797" t="s">
        <v>32</v>
      </c>
      <c r="F4797" t="s">
        <v>43</v>
      </c>
      <c r="G4797" t="s">
        <v>30</v>
      </c>
      <c r="H4797" t="str">
        <f t="shared" si="296"/>
        <v>Onsite/Hybrid</v>
      </c>
      <c r="I4797" t="s">
        <v>35</v>
      </c>
      <c r="J4797" t="str">
        <f t="shared" si="297"/>
        <v>0-2 yrs</v>
      </c>
      <c r="K4797">
        <f t="shared" ca="1" si="299"/>
        <v>1</v>
      </c>
      <c r="L4797" t="s">
        <v>39</v>
      </c>
      <c r="M4797">
        <v>0</v>
      </c>
      <c r="N4797">
        <v>1</v>
      </c>
      <c r="O4797">
        <v>1</v>
      </c>
      <c r="P4797">
        <v>1</v>
      </c>
      <c r="Q4797">
        <v>0</v>
      </c>
      <c r="R4797">
        <f>SUM(M4797:N4797:O4797:P4797:Q4797)</f>
        <v>3</v>
      </c>
      <c r="S4797" s="1">
        <v>79109</v>
      </c>
      <c r="T4797" s="1" t="str">
        <f t="shared" si="298"/>
        <v>Medium</v>
      </c>
      <c r="U4797">
        <v>10</v>
      </c>
      <c r="V4797">
        <v>2024</v>
      </c>
      <c r="W4797" t="s">
        <v>28</v>
      </c>
      <c r="X4797">
        <v>7</v>
      </c>
    </row>
    <row r="4798" spans="1:24" x14ac:dyDescent="0.3">
      <c r="A4798">
        <v>4797</v>
      </c>
      <c r="B4798" t="s">
        <v>41</v>
      </c>
      <c r="C4798" t="str">
        <f>_xlfn.XLOOKUP(B4798,Lookup_table!B:B,Lookup_table!C:C)</f>
        <v>Data</v>
      </c>
      <c r="D4798" t="s">
        <v>34</v>
      </c>
      <c r="E4798" t="s">
        <v>15</v>
      </c>
      <c r="F4798" t="s">
        <v>52</v>
      </c>
      <c r="G4798" t="s">
        <v>25</v>
      </c>
      <c r="H4798" t="str">
        <f t="shared" si="296"/>
        <v>Onsite/Hybrid</v>
      </c>
      <c r="I4798" t="s">
        <v>18</v>
      </c>
      <c r="J4798" t="str">
        <f t="shared" si="297"/>
        <v>7+ yrs</v>
      </c>
      <c r="K4798">
        <f t="shared" ca="1" si="299"/>
        <v>13</v>
      </c>
      <c r="L4798" t="s">
        <v>39</v>
      </c>
      <c r="M4798">
        <v>0</v>
      </c>
      <c r="N4798">
        <v>0</v>
      </c>
      <c r="O4798">
        <v>0</v>
      </c>
      <c r="P4798">
        <v>0</v>
      </c>
      <c r="Q4798">
        <v>0</v>
      </c>
      <c r="R4798">
        <f>SUM(M4798:N4798:O4798:P4798:Q4798)</f>
        <v>0</v>
      </c>
      <c r="S4798" s="1">
        <v>96851</v>
      </c>
      <c r="T4798" s="1" t="str">
        <f t="shared" si="298"/>
        <v>Medium</v>
      </c>
      <c r="U4798">
        <v>3</v>
      </c>
      <c r="V4798">
        <v>2021</v>
      </c>
      <c r="W4798" t="s">
        <v>34</v>
      </c>
      <c r="X4798">
        <v>2</v>
      </c>
    </row>
    <row r="4799" spans="1:24" x14ac:dyDescent="0.3">
      <c r="A4799">
        <v>4798</v>
      </c>
      <c r="B4799" t="s">
        <v>41</v>
      </c>
      <c r="C4799" t="str">
        <f>_xlfn.XLOOKUP(B4799,Lookup_table!B:B,Lookup_table!C:C)</f>
        <v>Data</v>
      </c>
      <c r="D4799" t="s">
        <v>34</v>
      </c>
      <c r="E4799" t="s">
        <v>42</v>
      </c>
      <c r="F4799" t="s">
        <v>43</v>
      </c>
      <c r="G4799" t="s">
        <v>17</v>
      </c>
      <c r="H4799" t="str">
        <f t="shared" si="296"/>
        <v>Remote</v>
      </c>
      <c r="I4799" t="s">
        <v>18</v>
      </c>
      <c r="J4799" t="str">
        <f t="shared" si="297"/>
        <v>7+ yrs</v>
      </c>
      <c r="K4799">
        <f t="shared" ca="1" si="299"/>
        <v>15</v>
      </c>
      <c r="L4799" t="s">
        <v>19</v>
      </c>
      <c r="M4799">
        <v>0</v>
      </c>
      <c r="N4799">
        <v>0</v>
      </c>
      <c r="O4799">
        <v>1</v>
      </c>
      <c r="P4799">
        <v>1</v>
      </c>
      <c r="Q4799">
        <v>0</v>
      </c>
      <c r="R4799">
        <f>SUM(M4799:N4799:O4799:P4799:Q4799)</f>
        <v>2</v>
      </c>
      <c r="S4799" s="1">
        <v>133432</v>
      </c>
      <c r="T4799" s="1" t="str">
        <f t="shared" si="298"/>
        <v>High</v>
      </c>
      <c r="U4799">
        <v>8</v>
      </c>
      <c r="V4799">
        <v>2026</v>
      </c>
      <c r="W4799" t="s">
        <v>28</v>
      </c>
      <c r="X4799">
        <v>6</v>
      </c>
    </row>
    <row r="4800" spans="1:24" x14ac:dyDescent="0.3">
      <c r="A4800">
        <v>4799</v>
      </c>
      <c r="B4800" t="s">
        <v>33</v>
      </c>
      <c r="C4800" t="str">
        <f>_xlfn.XLOOKUP(B4800,Lookup_table!B:B,Lookup_table!C:C)</f>
        <v>Data</v>
      </c>
      <c r="D4800" t="s">
        <v>34</v>
      </c>
      <c r="E4800" t="s">
        <v>40</v>
      </c>
      <c r="F4800" t="s">
        <v>43</v>
      </c>
      <c r="G4800" t="s">
        <v>30</v>
      </c>
      <c r="H4800" t="str">
        <f t="shared" si="296"/>
        <v>Onsite/Hybrid</v>
      </c>
      <c r="I4800" t="s">
        <v>35</v>
      </c>
      <c r="J4800" t="str">
        <f t="shared" si="297"/>
        <v>0-2 yrs</v>
      </c>
      <c r="K4800">
        <f t="shared" ca="1" si="299"/>
        <v>0</v>
      </c>
      <c r="L4800" t="s">
        <v>19</v>
      </c>
      <c r="M4800">
        <v>1</v>
      </c>
      <c r="N4800">
        <v>1</v>
      </c>
      <c r="O4800">
        <v>0</v>
      </c>
      <c r="P4800">
        <v>1</v>
      </c>
      <c r="Q4800">
        <v>1</v>
      </c>
      <c r="R4800">
        <f>SUM(M4800:N4800:O4800:P4800:Q4800)</f>
        <v>4</v>
      </c>
      <c r="S4800" s="1">
        <v>77646</v>
      </c>
      <c r="T4800" s="1" t="str">
        <f t="shared" si="298"/>
        <v>Medium</v>
      </c>
      <c r="U4800">
        <v>12</v>
      </c>
      <c r="V4800">
        <v>2025</v>
      </c>
      <c r="W4800" t="s">
        <v>20</v>
      </c>
      <c r="X4800">
        <v>6</v>
      </c>
    </row>
    <row r="4801" spans="1:24" x14ac:dyDescent="0.3">
      <c r="A4801">
        <v>4800</v>
      </c>
      <c r="B4801" t="s">
        <v>31</v>
      </c>
      <c r="C4801" t="str">
        <f>_xlfn.XLOOKUP(B4801,Lookup_table!B:B,Lookup_table!C:C)</f>
        <v>Business</v>
      </c>
      <c r="D4801" t="s">
        <v>22</v>
      </c>
      <c r="E4801" t="s">
        <v>40</v>
      </c>
      <c r="F4801" t="s">
        <v>24</v>
      </c>
      <c r="G4801" t="s">
        <v>17</v>
      </c>
      <c r="H4801" t="str">
        <f t="shared" si="296"/>
        <v>Remote</v>
      </c>
      <c r="I4801" t="s">
        <v>18</v>
      </c>
      <c r="J4801" t="str">
        <f t="shared" si="297"/>
        <v>7+ yrs</v>
      </c>
      <c r="K4801">
        <f t="shared" ca="1" si="299"/>
        <v>12</v>
      </c>
      <c r="L4801" t="s">
        <v>27</v>
      </c>
      <c r="M4801">
        <v>0</v>
      </c>
      <c r="N4801">
        <v>0</v>
      </c>
      <c r="O4801">
        <v>1</v>
      </c>
      <c r="P4801">
        <v>1</v>
      </c>
      <c r="Q4801">
        <v>0</v>
      </c>
      <c r="R4801">
        <f>SUM(M4801:N4801:O4801:P4801:Q4801)</f>
        <v>2</v>
      </c>
      <c r="S4801" s="1">
        <v>150273</v>
      </c>
      <c r="T4801" s="1" t="str">
        <f t="shared" si="298"/>
        <v>High</v>
      </c>
      <c r="U4801">
        <v>1</v>
      </c>
      <c r="V4801">
        <v>2020</v>
      </c>
      <c r="W4801" t="s">
        <v>28</v>
      </c>
      <c r="X4801">
        <v>9</v>
      </c>
    </row>
    <row r="4802" spans="1:24" x14ac:dyDescent="0.3">
      <c r="A4802">
        <v>4801</v>
      </c>
      <c r="B4802" t="s">
        <v>31</v>
      </c>
      <c r="C4802" t="str">
        <f>_xlfn.XLOOKUP(B4802,Lookup_table!B:B,Lookup_table!C:C)</f>
        <v>Business</v>
      </c>
      <c r="D4802" t="s">
        <v>37</v>
      </c>
      <c r="E4802" t="s">
        <v>15</v>
      </c>
      <c r="F4802" t="s">
        <v>52</v>
      </c>
      <c r="G4802" t="s">
        <v>25</v>
      </c>
      <c r="H4802" t="str">
        <f t="shared" ref="H4802:H4865" si="300">IF(G4802="Remote","Remote","Onsite/Hybrid")</f>
        <v>Onsite/Hybrid</v>
      </c>
      <c r="I4802" t="s">
        <v>26</v>
      </c>
      <c r="J4802" t="str">
        <f t="shared" ref="J4802:J4865" si="301">IF(I4802="Entry","0-2 yrs",IF(I4802="Mid","3-6 yrs","7+ yrs"))</f>
        <v>3-6 yrs</v>
      </c>
      <c r="K4802">
        <f t="shared" ca="1" si="299"/>
        <v>5</v>
      </c>
      <c r="L4802" t="s">
        <v>19</v>
      </c>
      <c r="M4802">
        <v>0</v>
      </c>
      <c r="N4802">
        <v>0</v>
      </c>
      <c r="O4802">
        <v>1</v>
      </c>
      <c r="P4802">
        <v>0</v>
      </c>
      <c r="Q4802">
        <v>1</v>
      </c>
      <c r="R4802">
        <f>SUM(M4802:N4802:O4802:P4802:Q4802)</f>
        <v>2</v>
      </c>
      <c r="S4802" s="1">
        <v>95593</v>
      </c>
      <c r="T4802" s="1" t="str">
        <f t="shared" ref="T4802:T4865" si="302">IF(S4802&lt;=70000,"Low",IF(S4802&lt;=120000,"Medium","High"))</f>
        <v>Medium</v>
      </c>
      <c r="U4802">
        <v>7</v>
      </c>
      <c r="V4802">
        <v>2021</v>
      </c>
      <c r="W4802" t="s">
        <v>20</v>
      </c>
      <c r="X4802">
        <v>3</v>
      </c>
    </row>
    <row r="4803" spans="1:24" x14ac:dyDescent="0.3">
      <c r="A4803">
        <v>4802</v>
      </c>
      <c r="B4803" t="s">
        <v>33</v>
      </c>
      <c r="C4803" t="str">
        <f>_xlfn.XLOOKUP(B4803,Lookup_table!B:B,Lookup_table!C:C)</f>
        <v>Data</v>
      </c>
      <c r="D4803" t="s">
        <v>37</v>
      </c>
      <c r="E4803" t="s">
        <v>38</v>
      </c>
      <c r="F4803" t="s">
        <v>44</v>
      </c>
      <c r="G4803" t="s">
        <v>30</v>
      </c>
      <c r="H4803" t="str">
        <f t="shared" si="300"/>
        <v>Onsite/Hybrid</v>
      </c>
      <c r="I4803" t="s">
        <v>26</v>
      </c>
      <c r="J4803" t="str">
        <f t="shared" si="301"/>
        <v>3-6 yrs</v>
      </c>
      <c r="K4803">
        <f t="shared" ref="K4803:K4866" ca="1" si="303">IF(J4803="0-2 yrs",RANDBETWEEN(0,2),IF(J4803="3-6 yrs", RANDBETWEEN(3,6),IF(J4803="7+ yrs", RANDBETWEEN(7,15)," ")))</f>
        <v>4</v>
      </c>
      <c r="L4803" t="s">
        <v>19</v>
      </c>
      <c r="M4803">
        <v>1</v>
      </c>
      <c r="N4803">
        <v>0</v>
      </c>
      <c r="O4803">
        <v>0</v>
      </c>
      <c r="P4803">
        <v>0</v>
      </c>
      <c r="Q4803">
        <v>0</v>
      </c>
      <c r="R4803">
        <f>SUM(M4803:N4803:O4803:P4803:Q4803)</f>
        <v>1</v>
      </c>
      <c r="S4803" s="1">
        <v>71078</v>
      </c>
      <c r="T4803" s="1" t="str">
        <f t="shared" si="302"/>
        <v>Medium</v>
      </c>
      <c r="U4803">
        <v>3</v>
      </c>
      <c r="V4803">
        <v>2023</v>
      </c>
      <c r="W4803" t="s">
        <v>20</v>
      </c>
      <c r="X4803">
        <v>6</v>
      </c>
    </row>
    <row r="4804" spans="1:24" x14ac:dyDescent="0.3">
      <c r="A4804">
        <v>4803</v>
      </c>
      <c r="B4804" t="s">
        <v>36</v>
      </c>
      <c r="C4804" t="str">
        <f>_xlfn.XLOOKUP(B4804,Lookup_table!B:B,Lookup_table!C:C)</f>
        <v>Data</v>
      </c>
      <c r="D4804" t="s">
        <v>37</v>
      </c>
      <c r="E4804" t="s">
        <v>32</v>
      </c>
      <c r="F4804" t="s">
        <v>51</v>
      </c>
      <c r="G4804" t="s">
        <v>17</v>
      </c>
      <c r="H4804" t="str">
        <f t="shared" si="300"/>
        <v>Remote</v>
      </c>
      <c r="I4804" t="s">
        <v>35</v>
      </c>
      <c r="J4804" t="str">
        <f t="shared" si="301"/>
        <v>0-2 yrs</v>
      </c>
      <c r="K4804">
        <f t="shared" ca="1" si="303"/>
        <v>0</v>
      </c>
      <c r="L4804" t="s">
        <v>27</v>
      </c>
      <c r="M4804">
        <v>0</v>
      </c>
      <c r="N4804">
        <v>1</v>
      </c>
      <c r="O4804">
        <v>0</v>
      </c>
      <c r="P4804">
        <v>1</v>
      </c>
      <c r="Q4804">
        <v>0</v>
      </c>
      <c r="R4804">
        <f>SUM(M4804:N4804:O4804:P4804:Q4804)</f>
        <v>2</v>
      </c>
      <c r="S4804" s="1">
        <v>61397</v>
      </c>
      <c r="T4804" s="1" t="str">
        <f t="shared" si="302"/>
        <v>Low</v>
      </c>
      <c r="U4804">
        <v>9</v>
      </c>
      <c r="V4804">
        <v>2023</v>
      </c>
      <c r="W4804" t="s">
        <v>20</v>
      </c>
      <c r="X4804">
        <v>6</v>
      </c>
    </row>
    <row r="4805" spans="1:24" x14ac:dyDescent="0.3">
      <c r="A4805">
        <v>4804</v>
      </c>
      <c r="B4805" t="s">
        <v>31</v>
      </c>
      <c r="C4805" t="str">
        <f>_xlfn.XLOOKUP(B4805,Lookup_table!B:B,Lookup_table!C:C)</f>
        <v>Business</v>
      </c>
      <c r="D4805" t="s">
        <v>37</v>
      </c>
      <c r="E4805" t="s">
        <v>40</v>
      </c>
      <c r="F4805" t="s">
        <v>29</v>
      </c>
      <c r="G4805" t="s">
        <v>30</v>
      </c>
      <c r="H4805" t="str">
        <f t="shared" si="300"/>
        <v>Onsite/Hybrid</v>
      </c>
      <c r="I4805" t="s">
        <v>18</v>
      </c>
      <c r="J4805" t="str">
        <f t="shared" si="301"/>
        <v>7+ yrs</v>
      </c>
      <c r="K4805">
        <f t="shared" ca="1" si="303"/>
        <v>12</v>
      </c>
      <c r="L4805" t="s">
        <v>39</v>
      </c>
      <c r="M4805">
        <v>1</v>
      </c>
      <c r="N4805">
        <v>0</v>
      </c>
      <c r="O4805">
        <v>1</v>
      </c>
      <c r="P4805">
        <v>0</v>
      </c>
      <c r="Q4805">
        <v>1</v>
      </c>
      <c r="R4805">
        <f>SUM(M4805:N4805:O4805:P4805:Q4805)</f>
        <v>3</v>
      </c>
      <c r="S4805" s="1">
        <v>127950</v>
      </c>
      <c r="T4805" s="1" t="str">
        <f t="shared" si="302"/>
        <v>High</v>
      </c>
      <c r="U4805">
        <v>5</v>
      </c>
      <c r="V4805">
        <v>2024</v>
      </c>
      <c r="W4805" t="s">
        <v>34</v>
      </c>
      <c r="X4805">
        <v>6</v>
      </c>
    </row>
    <row r="4806" spans="1:24" x14ac:dyDescent="0.3">
      <c r="A4806">
        <v>4805</v>
      </c>
      <c r="B4806" t="s">
        <v>21</v>
      </c>
      <c r="C4806" t="str">
        <f>_xlfn.XLOOKUP(B4806,Lookup_table!B:B,Lookup_table!C:C)</f>
        <v>AI</v>
      </c>
      <c r="D4806" t="s">
        <v>14</v>
      </c>
      <c r="E4806" t="s">
        <v>23</v>
      </c>
      <c r="F4806" t="s">
        <v>51</v>
      </c>
      <c r="G4806" t="s">
        <v>25</v>
      </c>
      <c r="H4806" t="str">
        <f t="shared" si="300"/>
        <v>Onsite/Hybrid</v>
      </c>
      <c r="I4806" t="s">
        <v>35</v>
      </c>
      <c r="J4806" t="str">
        <f t="shared" si="301"/>
        <v>0-2 yrs</v>
      </c>
      <c r="K4806">
        <f t="shared" ca="1" si="303"/>
        <v>2</v>
      </c>
      <c r="L4806" t="s">
        <v>39</v>
      </c>
      <c r="M4806">
        <v>1</v>
      </c>
      <c r="N4806">
        <v>1</v>
      </c>
      <c r="O4806">
        <v>1</v>
      </c>
      <c r="P4806">
        <v>1</v>
      </c>
      <c r="Q4806">
        <v>0</v>
      </c>
      <c r="R4806">
        <f>SUM(M4806:N4806:O4806:P4806:Q4806)</f>
        <v>4</v>
      </c>
      <c r="S4806" s="1">
        <v>115659</v>
      </c>
      <c r="T4806" s="1" t="str">
        <f t="shared" si="302"/>
        <v>Medium</v>
      </c>
      <c r="U4806">
        <v>12</v>
      </c>
      <c r="V4806">
        <v>2022</v>
      </c>
      <c r="W4806" t="s">
        <v>28</v>
      </c>
      <c r="X4806">
        <v>9</v>
      </c>
    </row>
    <row r="4807" spans="1:24" x14ac:dyDescent="0.3">
      <c r="A4807">
        <v>4806</v>
      </c>
      <c r="B4807" t="s">
        <v>50</v>
      </c>
      <c r="C4807" t="str">
        <f>_xlfn.XLOOKUP(B4807,Lookup_table!B:B,Lookup_table!C:C)</f>
        <v>AI</v>
      </c>
      <c r="D4807" t="s">
        <v>22</v>
      </c>
      <c r="E4807" t="s">
        <v>40</v>
      </c>
      <c r="F4807" t="s">
        <v>24</v>
      </c>
      <c r="G4807" t="s">
        <v>25</v>
      </c>
      <c r="H4807" t="str">
        <f t="shared" si="300"/>
        <v>Onsite/Hybrid</v>
      </c>
      <c r="I4807" t="s">
        <v>26</v>
      </c>
      <c r="J4807" t="str">
        <f t="shared" si="301"/>
        <v>3-6 yrs</v>
      </c>
      <c r="K4807">
        <f t="shared" ca="1" si="303"/>
        <v>6</v>
      </c>
      <c r="L4807" t="s">
        <v>19</v>
      </c>
      <c r="M4807">
        <v>1</v>
      </c>
      <c r="N4807">
        <v>0</v>
      </c>
      <c r="O4807">
        <v>1</v>
      </c>
      <c r="P4807">
        <v>1</v>
      </c>
      <c r="Q4807">
        <v>1</v>
      </c>
      <c r="R4807">
        <f>SUM(M4807:N4807:O4807:P4807:Q4807)</f>
        <v>4</v>
      </c>
      <c r="S4807" s="1">
        <v>170468</v>
      </c>
      <c r="T4807" s="1" t="str">
        <f t="shared" si="302"/>
        <v>High</v>
      </c>
      <c r="U4807">
        <v>6</v>
      </c>
      <c r="V4807">
        <v>2022</v>
      </c>
      <c r="W4807" t="s">
        <v>28</v>
      </c>
      <c r="X4807">
        <v>2</v>
      </c>
    </row>
    <row r="4808" spans="1:24" x14ac:dyDescent="0.3">
      <c r="A4808">
        <v>4807</v>
      </c>
      <c r="B4808" t="s">
        <v>41</v>
      </c>
      <c r="C4808" t="str">
        <f>_xlfn.XLOOKUP(B4808,Lookup_table!B:B,Lookup_table!C:C)</f>
        <v>Data</v>
      </c>
      <c r="D4808" t="s">
        <v>22</v>
      </c>
      <c r="E4808" t="s">
        <v>15</v>
      </c>
      <c r="F4808" t="s">
        <v>44</v>
      </c>
      <c r="G4808" t="s">
        <v>25</v>
      </c>
      <c r="H4808" t="str">
        <f t="shared" si="300"/>
        <v>Onsite/Hybrid</v>
      </c>
      <c r="I4808" t="s">
        <v>26</v>
      </c>
      <c r="J4808" t="str">
        <f t="shared" si="301"/>
        <v>3-6 yrs</v>
      </c>
      <c r="K4808">
        <f t="shared" ca="1" si="303"/>
        <v>3</v>
      </c>
      <c r="L4808" t="s">
        <v>39</v>
      </c>
      <c r="M4808">
        <v>0</v>
      </c>
      <c r="N4808">
        <v>0</v>
      </c>
      <c r="O4808">
        <v>1</v>
      </c>
      <c r="P4808">
        <v>1</v>
      </c>
      <c r="Q4808">
        <v>1</v>
      </c>
      <c r="R4808">
        <f>SUM(M4808:N4808:O4808:P4808:Q4808)</f>
        <v>3</v>
      </c>
      <c r="S4808" s="1">
        <v>137036</v>
      </c>
      <c r="T4808" s="1" t="str">
        <f t="shared" si="302"/>
        <v>High</v>
      </c>
      <c r="U4808">
        <v>12</v>
      </c>
      <c r="V4808">
        <v>2026</v>
      </c>
      <c r="W4808" t="s">
        <v>28</v>
      </c>
      <c r="X4808">
        <v>7</v>
      </c>
    </row>
    <row r="4809" spans="1:24" x14ac:dyDescent="0.3">
      <c r="A4809">
        <v>4808</v>
      </c>
      <c r="B4809" t="s">
        <v>50</v>
      </c>
      <c r="C4809" t="str">
        <f>_xlfn.XLOOKUP(B4809,Lookup_table!B:B,Lookup_table!C:C)</f>
        <v>AI</v>
      </c>
      <c r="D4809" t="s">
        <v>14</v>
      </c>
      <c r="E4809" t="s">
        <v>40</v>
      </c>
      <c r="F4809" t="s">
        <v>29</v>
      </c>
      <c r="G4809" t="s">
        <v>17</v>
      </c>
      <c r="H4809" t="str">
        <f t="shared" si="300"/>
        <v>Remote</v>
      </c>
      <c r="I4809" t="s">
        <v>35</v>
      </c>
      <c r="J4809" t="str">
        <f t="shared" si="301"/>
        <v>0-2 yrs</v>
      </c>
      <c r="K4809">
        <f t="shared" ca="1" si="303"/>
        <v>2</v>
      </c>
      <c r="L4809" t="s">
        <v>19</v>
      </c>
      <c r="M4809">
        <v>0</v>
      </c>
      <c r="N4809">
        <v>0</v>
      </c>
      <c r="O4809">
        <v>1</v>
      </c>
      <c r="P4809">
        <v>1</v>
      </c>
      <c r="Q4809">
        <v>1</v>
      </c>
      <c r="R4809">
        <f>SUM(M4809:N4809:O4809:P4809:Q4809)</f>
        <v>3</v>
      </c>
      <c r="S4809" s="1">
        <v>126330</v>
      </c>
      <c r="T4809" s="1" t="str">
        <f t="shared" si="302"/>
        <v>High</v>
      </c>
      <c r="U4809">
        <v>9</v>
      </c>
      <c r="V4809">
        <v>2026</v>
      </c>
      <c r="W4809" t="s">
        <v>28</v>
      </c>
      <c r="X4809">
        <v>7</v>
      </c>
    </row>
    <row r="4810" spans="1:24" x14ac:dyDescent="0.3">
      <c r="A4810">
        <v>4809</v>
      </c>
      <c r="B4810" t="s">
        <v>41</v>
      </c>
      <c r="C4810" t="str">
        <f>_xlfn.XLOOKUP(B4810,Lookup_table!B:B,Lookup_table!C:C)</f>
        <v>Data</v>
      </c>
      <c r="D4810" t="s">
        <v>22</v>
      </c>
      <c r="E4810" t="s">
        <v>23</v>
      </c>
      <c r="F4810" t="s">
        <v>44</v>
      </c>
      <c r="G4810" t="s">
        <v>30</v>
      </c>
      <c r="H4810" t="str">
        <f t="shared" si="300"/>
        <v>Onsite/Hybrid</v>
      </c>
      <c r="I4810" t="s">
        <v>35</v>
      </c>
      <c r="J4810" t="str">
        <f t="shared" si="301"/>
        <v>0-2 yrs</v>
      </c>
      <c r="K4810">
        <f t="shared" ca="1" si="303"/>
        <v>1</v>
      </c>
      <c r="L4810" t="s">
        <v>39</v>
      </c>
      <c r="M4810">
        <v>1</v>
      </c>
      <c r="N4810">
        <v>1</v>
      </c>
      <c r="O4810">
        <v>1</v>
      </c>
      <c r="P4810">
        <v>1</v>
      </c>
      <c r="Q4810">
        <v>1</v>
      </c>
      <c r="R4810">
        <f>SUM(M4810:N4810:O4810:P4810:Q4810)</f>
        <v>5</v>
      </c>
      <c r="S4810" s="1">
        <v>114292</v>
      </c>
      <c r="T4810" s="1" t="str">
        <f t="shared" si="302"/>
        <v>Medium</v>
      </c>
      <c r="U4810">
        <v>5</v>
      </c>
      <c r="V4810">
        <v>2026</v>
      </c>
      <c r="W4810" t="s">
        <v>28</v>
      </c>
      <c r="X4810">
        <v>8</v>
      </c>
    </row>
    <row r="4811" spans="1:24" x14ac:dyDescent="0.3">
      <c r="A4811">
        <v>4810</v>
      </c>
      <c r="B4811" t="s">
        <v>36</v>
      </c>
      <c r="C4811" t="str">
        <f>_xlfn.XLOOKUP(B4811,Lookup_table!B:B,Lookup_table!C:C)</f>
        <v>Data</v>
      </c>
      <c r="D4811" t="s">
        <v>34</v>
      </c>
      <c r="E4811" t="s">
        <v>38</v>
      </c>
      <c r="F4811" t="s">
        <v>43</v>
      </c>
      <c r="G4811" t="s">
        <v>17</v>
      </c>
      <c r="H4811" t="str">
        <f t="shared" si="300"/>
        <v>Remote</v>
      </c>
      <c r="I4811" t="s">
        <v>35</v>
      </c>
      <c r="J4811" t="str">
        <f t="shared" si="301"/>
        <v>0-2 yrs</v>
      </c>
      <c r="K4811">
        <f t="shared" ca="1" si="303"/>
        <v>2</v>
      </c>
      <c r="L4811" t="s">
        <v>27</v>
      </c>
      <c r="M4811">
        <v>1</v>
      </c>
      <c r="N4811">
        <v>0</v>
      </c>
      <c r="O4811">
        <v>0</v>
      </c>
      <c r="P4811">
        <v>1</v>
      </c>
      <c r="Q4811">
        <v>1</v>
      </c>
      <c r="R4811">
        <f>SUM(M4811:N4811:O4811:P4811:Q4811)</f>
        <v>3</v>
      </c>
      <c r="S4811" s="1">
        <v>79222</v>
      </c>
      <c r="T4811" s="1" t="str">
        <f t="shared" si="302"/>
        <v>Medium</v>
      </c>
      <c r="U4811">
        <v>9</v>
      </c>
      <c r="V4811">
        <v>2023</v>
      </c>
      <c r="W4811" t="s">
        <v>20</v>
      </c>
      <c r="X4811">
        <v>2</v>
      </c>
    </row>
    <row r="4812" spans="1:24" x14ac:dyDescent="0.3">
      <c r="A4812">
        <v>4811</v>
      </c>
      <c r="B4812" t="s">
        <v>36</v>
      </c>
      <c r="C4812" t="str">
        <f>_xlfn.XLOOKUP(B4812,Lookup_table!B:B,Lookup_table!C:C)</f>
        <v>Data</v>
      </c>
      <c r="D4812" t="s">
        <v>34</v>
      </c>
      <c r="E4812" t="s">
        <v>42</v>
      </c>
      <c r="F4812" t="s">
        <v>16</v>
      </c>
      <c r="G4812" t="s">
        <v>30</v>
      </c>
      <c r="H4812" t="str">
        <f t="shared" si="300"/>
        <v>Onsite/Hybrid</v>
      </c>
      <c r="I4812" t="s">
        <v>35</v>
      </c>
      <c r="J4812" t="str">
        <f t="shared" si="301"/>
        <v>0-2 yrs</v>
      </c>
      <c r="K4812">
        <f t="shared" ca="1" si="303"/>
        <v>2</v>
      </c>
      <c r="L4812" t="s">
        <v>19</v>
      </c>
      <c r="M4812">
        <v>1</v>
      </c>
      <c r="N4812">
        <v>0</v>
      </c>
      <c r="O4812">
        <v>1</v>
      </c>
      <c r="P4812">
        <v>1</v>
      </c>
      <c r="Q4812">
        <v>1</v>
      </c>
      <c r="R4812">
        <f>SUM(M4812:N4812:O4812:P4812:Q4812)</f>
        <v>4</v>
      </c>
      <c r="S4812" s="1">
        <v>94314</v>
      </c>
      <c r="T4812" s="1" t="str">
        <f t="shared" si="302"/>
        <v>Medium</v>
      </c>
      <c r="U4812">
        <v>8</v>
      </c>
      <c r="V4812">
        <v>2023</v>
      </c>
      <c r="W4812" t="s">
        <v>28</v>
      </c>
      <c r="X4812">
        <v>5</v>
      </c>
    </row>
    <row r="4813" spans="1:24" x14ac:dyDescent="0.3">
      <c r="A4813">
        <v>4812</v>
      </c>
      <c r="B4813" t="s">
        <v>41</v>
      </c>
      <c r="C4813" t="str">
        <f>_xlfn.XLOOKUP(B4813,Lookup_table!B:B,Lookup_table!C:C)</f>
        <v>Data</v>
      </c>
      <c r="D4813" t="s">
        <v>34</v>
      </c>
      <c r="E4813" t="s">
        <v>15</v>
      </c>
      <c r="F4813" t="s">
        <v>51</v>
      </c>
      <c r="G4813" t="s">
        <v>25</v>
      </c>
      <c r="H4813" t="str">
        <f t="shared" si="300"/>
        <v>Onsite/Hybrid</v>
      </c>
      <c r="I4813" t="s">
        <v>26</v>
      </c>
      <c r="J4813" t="str">
        <f t="shared" si="301"/>
        <v>3-6 yrs</v>
      </c>
      <c r="K4813">
        <f t="shared" ca="1" si="303"/>
        <v>4</v>
      </c>
      <c r="L4813" t="s">
        <v>39</v>
      </c>
      <c r="M4813">
        <v>0</v>
      </c>
      <c r="N4813">
        <v>1</v>
      </c>
      <c r="O4813">
        <v>1</v>
      </c>
      <c r="P4813">
        <v>1</v>
      </c>
      <c r="Q4813">
        <v>0</v>
      </c>
      <c r="R4813">
        <f>SUM(M4813:N4813:O4813:P4813:Q4813)</f>
        <v>3</v>
      </c>
      <c r="S4813" s="1">
        <v>106970</v>
      </c>
      <c r="T4813" s="1" t="str">
        <f t="shared" si="302"/>
        <v>Medium</v>
      </c>
      <c r="U4813">
        <v>1</v>
      </c>
      <c r="V4813">
        <v>2022</v>
      </c>
      <c r="W4813" t="s">
        <v>28</v>
      </c>
      <c r="X4813">
        <v>6</v>
      </c>
    </row>
    <row r="4814" spans="1:24" x14ac:dyDescent="0.3">
      <c r="A4814">
        <v>4813</v>
      </c>
      <c r="B4814" t="s">
        <v>50</v>
      </c>
      <c r="C4814" t="str">
        <f>_xlfn.XLOOKUP(B4814,Lookup_table!B:B,Lookup_table!C:C)</f>
        <v>AI</v>
      </c>
      <c r="D4814" t="s">
        <v>22</v>
      </c>
      <c r="E4814" t="s">
        <v>42</v>
      </c>
      <c r="F4814" t="s">
        <v>44</v>
      </c>
      <c r="G4814" t="s">
        <v>30</v>
      </c>
      <c r="H4814" t="str">
        <f t="shared" si="300"/>
        <v>Onsite/Hybrid</v>
      </c>
      <c r="I4814" t="s">
        <v>18</v>
      </c>
      <c r="J4814" t="str">
        <f t="shared" si="301"/>
        <v>7+ yrs</v>
      </c>
      <c r="K4814">
        <f t="shared" ca="1" si="303"/>
        <v>13</v>
      </c>
      <c r="L4814" t="s">
        <v>39</v>
      </c>
      <c r="M4814">
        <v>1</v>
      </c>
      <c r="N4814">
        <v>1</v>
      </c>
      <c r="O4814">
        <v>0</v>
      </c>
      <c r="P4814">
        <v>0</v>
      </c>
      <c r="Q4814">
        <v>1</v>
      </c>
      <c r="R4814">
        <f>SUM(M4814:N4814:O4814:P4814:Q4814)</f>
        <v>3</v>
      </c>
      <c r="S4814" s="1">
        <v>168707</v>
      </c>
      <c r="T4814" s="1" t="str">
        <f t="shared" si="302"/>
        <v>High</v>
      </c>
      <c r="U4814">
        <v>5</v>
      </c>
      <c r="V4814">
        <v>2025</v>
      </c>
      <c r="W4814" t="s">
        <v>20</v>
      </c>
      <c r="X4814">
        <v>6</v>
      </c>
    </row>
    <row r="4815" spans="1:24" x14ac:dyDescent="0.3">
      <c r="A4815">
        <v>4814</v>
      </c>
      <c r="B4815" t="s">
        <v>36</v>
      </c>
      <c r="C4815" t="str">
        <f>_xlfn.XLOOKUP(B4815,Lookup_table!B:B,Lookup_table!C:C)</f>
        <v>Data</v>
      </c>
      <c r="D4815" t="s">
        <v>22</v>
      </c>
      <c r="E4815" t="s">
        <v>23</v>
      </c>
      <c r="F4815" t="s">
        <v>52</v>
      </c>
      <c r="G4815" t="s">
        <v>25</v>
      </c>
      <c r="H4815" t="str">
        <f t="shared" si="300"/>
        <v>Onsite/Hybrid</v>
      </c>
      <c r="I4815" t="s">
        <v>35</v>
      </c>
      <c r="J4815" t="str">
        <f t="shared" si="301"/>
        <v>0-2 yrs</v>
      </c>
      <c r="K4815">
        <f t="shared" ca="1" si="303"/>
        <v>1</v>
      </c>
      <c r="L4815" t="s">
        <v>27</v>
      </c>
      <c r="M4815">
        <v>0</v>
      </c>
      <c r="N4815">
        <v>0</v>
      </c>
      <c r="O4815">
        <v>0</v>
      </c>
      <c r="P4815">
        <v>1</v>
      </c>
      <c r="Q4815">
        <v>0</v>
      </c>
      <c r="R4815">
        <f>SUM(M4815:N4815:O4815:P4815:Q4815)</f>
        <v>1</v>
      </c>
      <c r="S4815" s="1">
        <v>81821</v>
      </c>
      <c r="T4815" s="1" t="str">
        <f t="shared" si="302"/>
        <v>Medium</v>
      </c>
      <c r="U4815">
        <v>8</v>
      </c>
      <c r="V4815">
        <v>2022</v>
      </c>
      <c r="W4815" t="s">
        <v>34</v>
      </c>
      <c r="X4815">
        <v>2</v>
      </c>
    </row>
    <row r="4816" spans="1:24" x14ac:dyDescent="0.3">
      <c r="A4816">
        <v>4815</v>
      </c>
      <c r="B4816" t="s">
        <v>41</v>
      </c>
      <c r="C4816" t="str">
        <f>_xlfn.XLOOKUP(B4816,Lookup_table!B:B,Lookup_table!C:C)</f>
        <v>Data</v>
      </c>
      <c r="D4816" t="s">
        <v>14</v>
      </c>
      <c r="E4816" t="s">
        <v>42</v>
      </c>
      <c r="F4816" t="s">
        <v>52</v>
      </c>
      <c r="G4816" t="s">
        <v>30</v>
      </c>
      <c r="H4816" t="str">
        <f t="shared" si="300"/>
        <v>Onsite/Hybrid</v>
      </c>
      <c r="I4816" t="s">
        <v>35</v>
      </c>
      <c r="J4816" t="str">
        <f t="shared" si="301"/>
        <v>0-2 yrs</v>
      </c>
      <c r="K4816">
        <f t="shared" ca="1" si="303"/>
        <v>0</v>
      </c>
      <c r="L4816" t="s">
        <v>19</v>
      </c>
      <c r="M4816">
        <v>0</v>
      </c>
      <c r="N4816">
        <v>1</v>
      </c>
      <c r="O4816">
        <v>1</v>
      </c>
      <c r="P4816">
        <v>0</v>
      </c>
      <c r="Q4816">
        <v>1</v>
      </c>
      <c r="R4816">
        <f>SUM(M4816:N4816:O4816:P4816:Q4816)</f>
        <v>3</v>
      </c>
      <c r="S4816" s="1">
        <v>75598</v>
      </c>
      <c r="T4816" s="1" t="str">
        <f t="shared" si="302"/>
        <v>Medium</v>
      </c>
      <c r="U4816">
        <v>1</v>
      </c>
      <c r="V4816">
        <v>2024</v>
      </c>
      <c r="W4816" t="s">
        <v>20</v>
      </c>
      <c r="X4816">
        <v>6</v>
      </c>
    </row>
    <row r="4817" spans="1:24" x14ac:dyDescent="0.3">
      <c r="A4817">
        <v>4816</v>
      </c>
      <c r="B4817" t="s">
        <v>50</v>
      </c>
      <c r="C4817" t="str">
        <f>_xlfn.XLOOKUP(B4817,Lookup_table!B:B,Lookup_table!C:C)</f>
        <v>AI</v>
      </c>
      <c r="D4817" t="s">
        <v>34</v>
      </c>
      <c r="E4817" t="s">
        <v>15</v>
      </c>
      <c r="F4817" t="s">
        <v>43</v>
      </c>
      <c r="G4817" t="s">
        <v>30</v>
      </c>
      <c r="H4817" t="str">
        <f t="shared" si="300"/>
        <v>Onsite/Hybrid</v>
      </c>
      <c r="I4817" t="s">
        <v>35</v>
      </c>
      <c r="J4817" t="str">
        <f t="shared" si="301"/>
        <v>0-2 yrs</v>
      </c>
      <c r="K4817">
        <f t="shared" ca="1" si="303"/>
        <v>0</v>
      </c>
      <c r="L4817" t="s">
        <v>27</v>
      </c>
      <c r="M4817">
        <v>1</v>
      </c>
      <c r="N4817">
        <v>0</v>
      </c>
      <c r="O4817">
        <v>1</v>
      </c>
      <c r="P4817">
        <v>0</v>
      </c>
      <c r="Q4817">
        <v>1</v>
      </c>
      <c r="R4817">
        <f>SUM(M4817:N4817:O4817:P4817:Q4817)</f>
        <v>3</v>
      </c>
      <c r="S4817" s="1">
        <v>116824</v>
      </c>
      <c r="T4817" s="1" t="str">
        <f t="shared" si="302"/>
        <v>Medium</v>
      </c>
      <c r="U4817">
        <v>1</v>
      </c>
      <c r="V4817">
        <v>2024</v>
      </c>
      <c r="W4817" t="s">
        <v>28</v>
      </c>
      <c r="X4817">
        <v>8</v>
      </c>
    </row>
    <row r="4818" spans="1:24" x14ac:dyDescent="0.3">
      <c r="A4818">
        <v>4817</v>
      </c>
      <c r="B4818" t="s">
        <v>36</v>
      </c>
      <c r="C4818" t="str">
        <f>_xlfn.XLOOKUP(B4818,Lookup_table!B:B,Lookup_table!C:C)</f>
        <v>Data</v>
      </c>
      <c r="D4818" t="s">
        <v>22</v>
      </c>
      <c r="E4818" t="s">
        <v>42</v>
      </c>
      <c r="F4818" t="s">
        <v>44</v>
      </c>
      <c r="G4818" t="s">
        <v>25</v>
      </c>
      <c r="H4818" t="str">
        <f t="shared" si="300"/>
        <v>Onsite/Hybrid</v>
      </c>
      <c r="I4818" t="s">
        <v>35</v>
      </c>
      <c r="J4818" t="str">
        <f t="shared" si="301"/>
        <v>0-2 yrs</v>
      </c>
      <c r="K4818">
        <f t="shared" ca="1" si="303"/>
        <v>2</v>
      </c>
      <c r="L4818" t="s">
        <v>27</v>
      </c>
      <c r="M4818">
        <v>0</v>
      </c>
      <c r="N4818">
        <v>1</v>
      </c>
      <c r="O4818">
        <v>1</v>
      </c>
      <c r="P4818">
        <v>1</v>
      </c>
      <c r="Q4818">
        <v>1</v>
      </c>
      <c r="R4818">
        <f>SUM(M4818:N4818:O4818:P4818:Q4818)</f>
        <v>4</v>
      </c>
      <c r="S4818" s="1">
        <v>106569</v>
      </c>
      <c r="T4818" s="1" t="str">
        <f t="shared" si="302"/>
        <v>Medium</v>
      </c>
      <c r="U4818">
        <v>2</v>
      </c>
      <c r="V4818">
        <v>2021</v>
      </c>
      <c r="W4818" t="s">
        <v>28</v>
      </c>
      <c r="X4818">
        <v>7</v>
      </c>
    </row>
    <row r="4819" spans="1:24" x14ac:dyDescent="0.3">
      <c r="A4819">
        <v>4818</v>
      </c>
      <c r="B4819" t="s">
        <v>33</v>
      </c>
      <c r="C4819" t="str">
        <f>_xlfn.XLOOKUP(B4819,Lookup_table!B:B,Lookup_table!C:C)</f>
        <v>Data</v>
      </c>
      <c r="D4819" t="s">
        <v>37</v>
      </c>
      <c r="E4819" t="s">
        <v>40</v>
      </c>
      <c r="F4819" t="s">
        <v>52</v>
      </c>
      <c r="G4819" t="s">
        <v>25</v>
      </c>
      <c r="H4819" t="str">
        <f t="shared" si="300"/>
        <v>Onsite/Hybrid</v>
      </c>
      <c r="I4819" t="s">
        <v>26</v>
      </c>
      <c r="J4819" t="str">
        <f t="shared" si="301"/>
        <v>3-6 yrs</v>
      </c>
      <c r="K4819">
        <f t="shared" ca="1" si="303"/>
        <v>5</v>
      </c>
      <c r="L4819" t="s">
        <v>39</v>
      </c>
      <c r="M4819">
        <v>0</v>
      </c>
      <c r="N4819">
        <v>1</v>
      </c>
      <c r="O4819">
        <v>0</v>
      </c>
      <c r="P4819">
        <v>1</v>
      </c>
      <c r="Q4819">
        <v>1</v>
      </c>
      <c r="R4819">
        <f>SUM(M4819:N4819:O4819:P4819:Q4819)</f>
        <v>3</v>
      </c>
      <c r="S4819" s="1">
        <v>102523</v>
      </c>
      <c r="T4819" s="1" t="str">
        <f t="shared" si="302"/>
        <v>Medium</v>
      </c>
      <c r="U4819">
        <v>6</v>
      </c>
      <c r="V4819">
        <v>2021</v>
      </c>
      <c r="W4819" t="s">
        <v>28</v>
      </c>
      <c r="X4819">
        <v>9</v>
      </c>
    </row>
    <row r="4820" spans="1:24" x14ac:dyDescent="0.3">
      <c r="A4820">
        <v>4819</v>
      </c>
      <c r="B4820" t="s">
        <v>21</v>
      </c>
      <c r="C4820" t="str">
        <f>_xlfn.XLOOKUP(B4820,Lookup_table!B:B,Lookup_table!C:C)</f>
        <v>AI</v>
      </c>
      <c r="D4820" t="s">
        <v>14</v>
      </c>
      <c r="E4820" t="s">
        <v>38</v>
      </c>
      <c r="F4820" t="s">
        <v>29</v>
      </c>
      <c r="G4820" t="s">
        <v>17</v>
      </c>
      <c r="H4820" t="str">
        <f t="shared" si="300"/>
        <v>Remote</v>
      </c>
      <c r="I4820" t="s">
        <v>26</v>
      </c>
      <c r="J4820" t="str">
        <f t="shared" si="301"/>
        <v>3-6 yrs</v>
      </c>
      <c r="K4820">
        <f t="shared" ca="1" si="303"/>
        <v>3</v>
      </c>
      <c r="L4820" t="s">
        <v>19</v>
      </c>
      <c r="M4820">
        <v>1</v>
      </c>
      <c r="N4820">
        <v>0</v>
      </c>
      <c r="O4820">
        <v>0</v>
      </c>
      <c r="P4820">
        <v>1</v>
      </c>
      <c r="Q4820">
        <v>0</v>
      </c>
      <c r="R4820">
        <f>SUM(M4820:N4820:O4820:P4820:Q4820)</f>
        <v>2</v>
      </c>
      <c r="S4820" s="1">
        <v>130370</v>
      </c>
      <c r="T4820" s="1" t="str">
        <f t="shared" si="302"/>
        <v>High</v>
      </c>
      <c r="U4820">
        <v>1</v>
      </c>
      <c r="V4820">
        <v>2023</v>
      </c>
      <c r="W4820" t="s">
        <v>28</v>
      </c>
      <c r="X4820">
        <v>7</v>
      </c>
    </row>
    <row r="4821" spans="1:24" x14ac:dyDescent="0.3">
      <c r="A4821">
        <v>4820</v>
      </c>
      <c r="B4821" t="s">
        <v>31</v>
      </c>
      <c r="C4821" t="str">
        <f>_xlfn.XLOOKUP(B4821,Lookup_table!B:B,Lookup_table!C:C)</f>
        <v>Business</v>
      </c>
      <c r="D4821" t="s">
        <v>34</v>
      </c>
      <c r="E4821" t="s">
        <v>23</v>
      </c>
      <c r="F4821" t="s">
        <v>51</v>
      </c>
      <c r="G4821" t="s">
        <v>25</v>
      </c>
      <c r="H4821" t="str">
        <f t="shared" si="300"/>
        <v>Onsite/Hybrid</v>
      </c>
      <c r="I4821" t="s">
        <v>35</v>
      </c>
      <c r="J4821" t="str">
        <f t="shared" si="301"/>
        <v>0-2 yrs</v>
      </c>
      <c r="K4821">
        <f t="shared" ca="1" si="303"/>
        <v>1</v>
      </c>
      <c r="L4821" t="s">
        <v>19</v>
      </c>
      <c r="M4821">
        <v>0</v>
      </c>
      <c r="N4821">
        <v>0</v>
      </c>
      <c r="O4821">
        <v>1</v>
      </c>
      <c r="P4821">
        <v>1</v>
      </c>
      <c r="Q4821">
        <v>0</v>
      </c>
      <c r="R4821">
        <f>SUM(M4821:N4821:O4821:P4821:Q4821)</f>
        <v>2</v>
      </c>
      <c r="S4821" s="1">
        <v>79389</v>
      </c>
      <c r="T4821" s="1" t="str">
        <f t="shared" si="302"/>
        <v>Medium</v>
      </c>
      <c r="U4821">
        <v>6</v>
      </c>
      <c r="V4821">
        <v>2023</v>
      </c>
      <c r="W4821" t="s">
        <v>28</v>
      </c>
      <c r="X4821">
        <v>6</v>
      </c>
    </row>
    <row r="4822" spans="1:24" x14ac:dyDescent="0.3">
      <c r="A4822">
        <v>4821</v>
      </c>
      <c r="B4822" t="s">
        <v>33</v>
      </c>
      <c r="C4822" t="str">
        <f>_xlfn.XLOOKUP(B4822,Lookup_table!B:B,Lookup_table!C:C)</f>
        <v>Data</v>
      </c>
      <c r="D4822" t="s">
        <v>34</v>
      </c>
      <c r="E4822" t="s">
        <v>42</v>
      </c>
      <c r="F4822" t="s">
        <v>52</v>
      </c>
      <c r="G4822" t="s">
        <v>17</v>
      </c>
      <c r="H4822" t="str">
        <f t="shared" si="300"/>
        <v>Remote</v>
      </c>
      <c r="I4822" t="s">
        <v>26</v>
      </c>
      <c r="J4822" t="str">
        <f t="shared" si="301"/>
        <v>3-6 yrs</v>
      </c>
      <c r="K4822">
        <f t="shared" ca="1" si="303"/>
        <v>3</v>
      </c>
      <c r="L4822" t="s">
        <v>19</v>
      </c>
      <c r="M4822">
        <v>1</v>
      </c>
      <c r="N4822">
        <v>0</v>
      </c>
      <c r="O4822">
        <v>1</v>
      </c>
      <c r="P4822">
        <v>1</v>
      </c>
      <c r="Q4822">
        <v>0</v>
      </c>
      <c r="R4822">
        <f>SUM(M4822:N4822:O4822:P4822:Q4822)</f>
        <v>3</v>
      </c>
      <c r="S4822" s="1">
        <v>100959</v>
      </c>
      <c r="T4822" s="1" t="str">
        <f t="shared" si="302"/>
        <v>Medium</v>
      </c>
      <c r="U4822">
        <v>11</v>
      </c>
      <c r="V4822">
        <v>2022</v>
      </c>
      <c r="W4822" t="s">
        <v>28</v>
      </c>
      <c r="X4822">
        <v>7</v>
      </c>
    </row>
    <row r="4823" spans="1:24" x14ac:dyDescent="0.3">
      <c r="A4823">
        <v>4822</v>
      </c>
      <c r="B4823" t="s">
        <v>36</v>
      </c>
      <c r="C4823" t="str">
        <f>_xlfn.XLOOKUP(B4823,Lookup_table!B:B,Lookup_table!C:C)</f>
        <v>Data</v>
      </c>
      <c r="D4823" t="s">
        <v>34</v>
      </c>
      <c r="E4823" t="s">
        <v>23</v>
      </c>
      <c r="F4823" t="s">
        <v>51</v>
      </c>
      <c r="G4823" t="s">
        <v>25</v>
      </c>
      <c r="H4823" t="str">
        <f t="shared" si="300"/>
        <v>Onsite/Hybrid</v>
      </c>
      <c r="I4823" t="s">
        <v>26</v>
      </c>
      <c r="J4823" t="str">
        <f t="shared" si="301"/>
        <v>3-6 yrs</v>
      </c>
      <c r="K4823">
        <f t="shared" ca="1" si="303"/>
        <v>3</v>
      </c>
      <c r="L4823" t="s">
        <v>27</v>
      </c>
      <c r="M4823">
        <v>0</v>
      </c>
      <c r="N4823">
        <v>0</v>
      </c>
      <c r="O4823">
        <v>0</v>
      </c>
      <c r="P4823">
        <v>0</v>
      </c>
      <c r="Q4823">
        <v>1</v>
      </c>
      <c r="R4823">
        <f>SUM(M4823:N4823:O4823:P4823:Q4823)</f>
        <v>1</v>
      </c>
      <c r="S4823" s="1">
        <v>83992</v>
      </c>
      <c r="T4823" s="1" t="str">
        <f t="shared" si="302"/>
        <v>Medium</v>
      </c>
      <c r="U4823">
        <v>4</v>
      </c>
      <c r="V4823">
        <v>2026</v>
      </c>
      <c r="W4823" t="s">
        <v>28</v>
      </c>
      <c r="X4823">
        <v>8</v>
      </c>
    </row>
    <row r="4824" spans="1:24" x14ac:dyDescent="0.3">
      <c r="A4824">
        <v>4823</v>
      </c>
      <c r="B4824" t="s">
        <v>50</v>
      </c>
      <c r="C4824" t="str">
        <f>_xlfn.XLOOKUP(B4824,Lookup_table!B:B,Lookup_table!C:C)</f>
        <v>AI</v>
      </c>
      <c r="D4824" t="s">
        <v>14</v>
      </c>
      <c r="E4824" t="s">
        <v>23</v>
      </c>
      <c r="F4824" t="s">
        <v>51</v>
      </c>
      <c r="G4824" t="s">
        <v>17</v>
      </c>
      <c r="H4824" t="str">
        <f t="shared" si="300"/>
        <v>Remote</v>
      </c>
      <c r="I4824" t="s">
        <v>18</v>
      </c>
      <c r="J4824" t="str">
        <f t="shared" si="301"/>
        <v>7+ yrs</v>
      </c>
      <c r="K4824">
        <f t="shared" ca="1" si="303"/>
        <v>14</v>
      </c>
      <c r="L4824" t="s">
        <v>19</v>
      </c>
      <c r="M4824">
        <v>0</v>
      </c>
      <c r="N4824">
        <v>1</v>
      </c>
      <c r="O4824">
        <v>1</v>
      </c>
      <c r="P4824">
        <v>1</v>
      </c>
      <c r="Q4824">
        <v>0</v>
      </c>
      <c r="R4824">
        <f>SUM(M4824:N4824:O4824:P4824:Q4824)</f>
        <v>3</v>
      </c>
      <c r="S4824" s="1">
        <v>169611</v>
      </c>
      <c r="T4824" s="1" t="str">
        <f t="shared" si="302"/>
        <v>High</v>
      </c>
      <c r="U4824">
        <v>4</v>
      </c>
      <c r="V4824">
        <v>2025</v>
      </c>
      <c r="W4824" t="s">
        <v>28</v>
      </c>
      <c r="X4824">
        <v>7</v>
      </c>
    </row>
    <row r="4825" spans="1:24" x14ac:dyDescent="0.3">
      <c r="A4825">
        <v>4824</v>
      </c>
      <c r="B4825" t="s">
        <v>36</v>
      </c>
      <c r="C4825" t="str">
        <f>_xlfn.XLOOKUP(B4825,Lookup_table!B:B,Lookup_table!C:C)</f>
        <v>Data</v>
      </c>
      <c r="D4825" t="s">
        <v>37</v>
      </c>
      <c r="E4825" t="s">
        <v>38</v>
      </c>
      <c r="F4825" t="s">
        <v>16</v>
      </c>
      <c r="G4825" t="s">
        <v>25</v>
      </c>
      <c r="H4825" t="str">
        <f t="shared" si="300"/>
        <v>Onsite/Hybrid</v>
      </c>
      <c r="I4825" t="s">
        <v>26</v>
      </c>
      <c r="J4825" t="str">
        <f t="shared" si="301"/>
        <v>3-6 yrs</v>
      </c>
      <c r="K4825">
        <f t="shared" ca="1" si="303"/>
        <v>6</v>
      </c>
      <c r="L4825" t="s">
        <v>19</v>
      </c>
      <c r="M4825">
        <v>0</v>
      </c>
      <c r="N4825">
        <v>1</v>
      </c>
      <c r="O4825">
        <v>0</v>
      </c>
      <c r="P4825">
        <v>1</v>
      </c>
      <c r="Q4825">
        <v>1</v>
      </c>
      <c r="R4825">
        <f>SUM(M4825:N4825:O4825:P4825:Q4825)</f>
        <v>3</v>
      </c>
      <c r="S4825" s="1">
        <v>99214</v>
      </c>
      <c r="T4825" s="1" t="str">
        <f t="shared" si="302"/>
        <v>Medium</v>
      </c>
      <c r="U4825">
        <v>2</v>
      </c>
      <c r="V4825">
        <v>2025</v>
      </c>
      <c r="W4825" t="s">
        <v>28</v>
      </c>
      <c r="X4825">
        <v>9</v>
      </c>
    </row>
    <row r="4826" spans="1:24" x14ac:dyDescent="0.3">
      <c r="A4826">
        <v>4825</v>
      </c>
      <c r="B4826" t="s">
        <v>31</v>
      </c>
      <c r="C4826" t="str">
        <f>_xlfn.XLOOKUP(B4826,Lookup_table!B:B,Lookup_table!C:C)</f>
        <v>Business</v>
      </c>
      <c r="D4826" t="s">
        <v>14</v>
      </c>
      <c r="E4826" t="s">
        <v>40</v>
      </c>
      <c r="F4826" t="s">
        <v>43</v>
      </c>
      <c r="G4826" t="s">
        <v>17</v>
      </c>
      <c r="H4826" t="str">
        <f t="shared" si="300"/>
        <v>Remote</v>
      </c>
      <c r="I4826" t="s">
        <v>18</v>
      </c>
      <c r="J4826" t="str">
        <f t="shared" si="301"/>
        <v>7+ yrs</v>
      </c>
      <c r="K4826">
        <f t="shared" ca="1" si="303"/>
        <v>12</v>
      </c>
      <c r="L4826" t="s">
        <v>19</v>
      </c>
      <c r="M4826">
        <v>1</v>
      </c>
      <c r="N4826">
        <v>0</v>
      </c>
      <c r="O4826">
        <v>1</v>
      </c>
      <c r="P4826">
        <v>0</v>
      </c>
      <c r="Q4826">
        <v>1</v>
      </c>
      <c r="R4826">
        <f>SUM(M4826:N4826:O4826:P4826:Q4826)</f>
        <v>3</v>
      </c>
      <c r="S4826" s="1">
        <v>122600</v>
      </c>
      <c r="T4826" s="1" t="str">
        <f t="shared" si="302"/>
        <v>High</v>
      </c>
      <c r="U4826">
        <v>10</v>
      </c>
      <c r="V4826">
        <v>2025</v>
      </c>
      <c r="W4826" t="s">
        <v>20</v>
      </c>
      <c r="X4826">
        <v>4</v>
      </c>
    </row>
    <row r="4827" spans="1:24" x14ac:dyDescent="0.3">
      <c r="A4827">
        <v>4826</v>
      </c>
      <c r="B4827" t="s">
        <v>36</v>
      </c>
      <c r="C4827" t="str">
        <f>_xlfn.XLOOKUP(B4827,Lookup_table!B:B,Lookup_table!C:C)</f>
        <v>Data</v>
      </c>
      <c r="D4827" t="s">
        <v>37</v>
      </c>
      <c r="E4827" t="s">
        <v>40</v>
      </c>
      <c r="F4827" t="s">
        <v>16</v>
      </c>
      <c r="G4827" t="s">
        <v>25</v>
      </c>
      <c r="H4827" t="str">
        <f t="shared" si="300"/>
        <v>Onsite/Hybrid</v>
      </c>
      <c r="I4827" t="s">
        <v>18</v>
      </c>
      <c r="J4827" t="str">
        <f t="shared" si="301"/>
        <v>7+ yrs</v>
      </c>
      <c r="K4827">
        <f t="shared" ca="1" si="303"/>
        <v>8</v>
      </c>
      <c r="L4827" t="s">
        <v>27</v>
      </c>
      <c r="M4827">
        <v>1</v>
      </c>
      <c r="N4827">
        <v>1</v>
      </c>
      <c r="O4827">
        <v>1</v>
      </c>
      <c r="P4827">
        <v>0</v>
      </c>
      <c r="Q4827">
        <v>0</v>
      </c>
      <c r="R4827">
        <f>SUM(M4827:N4827:O4827:P4827:Q4827)</f>
        <v>3</v>
      </c>
      <c r="S4827" s="1">
        <v>111280</v>
      </c>
      <c r="T4827" s="1" t="str">
        <f t="shared" si="302"/>
        <v>Medium</v>
      </c>
      <c r="U4827">
        <v>6</v>
      </c>
      <c r="V4827">
        <v>2022</v>
      </c>
      <c r="W4827" t="s">
        <v>34</v>
      </c>
      <c r="X4827">
        <v>4</v>
      </c>
    </row>
    <row r="4828" spans="1:24" x14ac:dyDescent="0.3">
      <c r="A4828">
        <v>4827</v>
      </c>
      <c r="B4828" t="s">
        <v>41</v>
      </c>
      <c r="C4828" t="str">
        <f>_xlfn.XLOOKUP(B4828,Lookup_table!B:B,Lookup_table!C:C)</f>
        <v>Data</v>
      </c>
      <c r="D4828" t="s">
        <v>22</v>
      </c>
      <c r="E4828" t="s">
        <v>15</v>
      </c>
      <c r="F4828" t="s">
        <v>16</v>
      </c>
      <c r="G4828" t="s">
        <v>25</v>
      </c>
      <c r="H4828" t="str">
        <f t="shared" si="300"/>
        <v>Onsite/Hybrid</v>
      </c>
      <c r="I4828" t="s">
        <v>35</v>
      </c>
      <c r="J4828" t="str">
        <f t="shared" si="301"/>
        <v>0-2 yrs</v>
      </c>
      <c r="K4828">
        <f t="shared" ca="1" si="303"/>
        <v>1</v>
      </c>
      <c r="L4828" t="s">
        <v>39</v>
      </c>
      <c r="M4828">
        <v>0</v>
      </c>
      <c r="N4828">
        <v>0</v>
      </c>
      <c r="O4828">
        <v>0</v>
      </c>
      <c r="P4828">
        <v>0</v>
      </c>
      <c r="Q4828">
        <v>1</v>
      </c>
      <c r="R4828">
        <f>SUM(M4828:N4828:O4828:P4828:Q4828)</f>
        <v>1</v>
      </c>
      <c r="S4828" s="1">
        <v>79252</v>
      </c>
      <c r="T4828" s="1" t="str">
        <f t="shared" si="302"/>
        <v>Medium</v>
      </c>
      <c r="U4828">
        <v>4</v>
      </c>
      <c r="V4828">
        <v>2022</v>
      </c>
      <c r="W4828" t="s">
        <v>34</v>
      </c>
      <c r="X4828">
        <v>6</v>
      </c>
    </row>
    <row r="4829" spans="1:24" x14ac:dyDescent="0.3">
      <c r="A4829">
        <v>4828</v>
      </c>
      <c r="B4829" t="s">
        <v>33</v>
      </c>
      <c r="C4829" t="str">
        <f>_xlfn.XLOOKUP(B4829,Lookup_table!B:B,Lookup_table!C:C)</f>
        <v>Data</v>
      </c>
      <c r="D4829" t="s">
        <v>14</v>
      </c>
      <c r="E4829" t="s">
        <v>15</v>
      </c>
      <c r="F4829" t="s">
        <v>52</v>
      </c>
      <c r="G4829" t="s">
        <v>17</v>
      </c>
      <c r="H4829" t="str">
        <f t="shared" si="300"/>
        <v>Remote</v>
      </c>
      <c r="I4829" t="s">
        <v>26</v>
      </c>
      <c r="J4829" t="str">
        <f t="shared" si="301"/>
        <v>3-6 yrs</v>
      </c>
      <c r="K4829">
        <f t="shared" ca="1" si="303"/>
        <v>5</v>
      </c>
      <c r="L4829" t="s">
        <v>27</v>
      </c>
      <c r="M4829">
        <v>1</v>
      </c>
      <c r="N4829">
        <v>0</v>
      </c>
      <c r="O4829">
        <v>0</v>
      </c>
      <c r="P4829">
        <v>0</v>
      </c>
      <c r="Q4829">
        <v>0</v>
      </c>
      <c r="R4829">
        <f>SUM(M4829:N4829:O4829:P4829:Q4829)</f>
        <v>1</v>
      </c>
      <c r="S4829" s="1">
        <v>70954</v>
      </c>
      <c r="T4829" s="1" t="str">
        <f t="shared" si="302"/>
        <v>Medium</v>
      </c>
      <c r="U4829">
        <v>4</v>
      </c>
      <c r="V4829">
        <v>2024</v>
      </c>
      <c r="W4829" t="s">
        <v>20</v>
      </c>
      <c r="X4829">
        <v>2</v>
      </c>
    </row>
    <row r="4830" spans="1:24" x14ac:dyDescent="0.3">
      <c r="A4830">
        <v>4829</v>
      </c>
      <c r="B4830" t="s">
        <v>41</v>
      </c>
      <c r="C4830" t="str">
        <f>_xlfn.XLOOKUP(B4830,Lookup_table!B:B,Lookup_table!C:C)</f>
        <v>Data</v>
      </c>
      <c r="D4830" t="s">
        <v>34</v>
      </c>
      <c r="E4830" t="s">
        <v>38</v>
      </c>
      <c r="F4830" t="s">
        <v>51</v>
      </c>
      <c r="G4830" t="s">
        <v>25</v>
      </c>
      <c r="H4830" t="str">
        <f t="shared" si="300"/>
        <v>Onsite/Hybrid</v>
      </c>
      <c r="I4830" t="s">
        <v>26</v>
      </c>
      <c r="J4830" t="str">
        <f t="shared" si="301"/>
        <v>3-6 yrs</v>
      </c>
      <c r="K4830">
        <f t="shared" ca="1" si="303"/>
        <v>4</v>
      </c>
      <c r="L4830" t="s">
        <v>27</v>
      </c>
      <c r="M4830">
        <v>1</v>
      </c>
      <c r="N4830">
        <v>1</v>
      </c>
      <c r="O4830">
        <v>1</v>
      </c>
      <c r="P4830">
        <v>1</v>
      </c>
      <c r="Q4830">
        <v>0</v>
      </c>
      <c r="R4830">
        <f>SUM(M4830:N4830:O4830:P4830:Q4830)</f>
        <v>4</v>
      </c>
      <c r="S4830" s="1">
        <v>105803</v>
      </c>
      <c r="T4830" s="1" t="str">
        <f t="shared" si="302"/>
        <v>Medium</v>
      </c>
      <c r="U4830">
        <v>3</v>
      </c>
      <c r="V4830">
        <v>2022</v>
      </c>
      <c r="W4830" t="s">
        <v>28</v>
      </c>
      <c r="X4830">
        <v>3</v>
      </c>
    </row>
    <row r="4831" spans="1:24" x14ac:dyDescent="0.3">
      <c r="A4831">
        <v>4830</v>
      </c>
      <c r="B4831" t="s">
        <v>41</v>
      </c>
      <c r="C4831" t="str">
        <f>_xlfn.XLOOKUP(B4831,Lookup_table!B:B,Lookup_table!C:C)</f>
        <v>Data</v>
      </c>
      <c r="D4831" t="s">
        <v>37</v>
      </c>
      <c r="E4831" t="s">
        <v>23</v>
      </c>
      <c r="F4831" t="s">
        <v>16</v>
      </c>
      <c r="G4831" t="s">
        <v>30</v>
      </c>
      <c r="H4831" t="str">
        <f t="shared" si="300"/>
        <v>Onsite/Hybrid</v>
      </c>
      <c r="I4831" t="s">
        <v>18</v>
      </c>
      <c r="J4831" t="str">
        <f t="shared" si="301"/>
        <v>7+ yrs</v>
      </c>
      <c r="K4831">
        <f t="shared" ca="1" si="303"/>
        <v>9</v>
      </c>
      <c r="L4831" t="s">
        <v>27</v>
      </c>
      <c r="M4831">
        <v>0</v>
      </c>
      <c r="N4831">
        <v>1</v>
      </c>
      <c r="O4831">
        <v>0</v>
      </c>
      <c r="P4831">
        <v>0</v>
      </c>
      <c r="Q4831">
        <v>1</v>
      </c>
      <c r="R4831">
        <f>SUM(M4831:N4831:O4831:P4831:Q4831)</f>
        <v>2</v>
      </c>
      <c r="S4831" s="1">
        <v>105697</v>
      </c>
      <c r="T4831" s="1" t="str">
        <f t="shared" si="302"/>
        <v>Medium</v>
      </c>
      <c r="U4831">
        <v>11</v>
      </c>
      <c r="V4831">
        <v>2025</v>
      </c>
      <c r="W4831" t="s">
        <v>28</v>
      </c>
      <c r="X4831">
        <v>9</v>
      </c>
    </row>
    <row r="4832" spans="1:24" x14ac:dyDescent="0.3">
      <c r="A4832">
        <v>4831</v>
      </c>
      <c r="B4832" t="s">
        <v>50</v>
      </c>
      <c r="C4832" t="str">
        <f>_xlfn.XLOOKUP(B4832,Lookup_table!B:B,Lookup_table!C:C)</f>
        <v>AI</v>
      </c>
      <c r="D4832" t="s">
        <v>14</v>
      </c>
      <c r="E4832" t="s">
        <v>38</v>
      </c>
      <c r="F4832" t="s">
        <v>43</v>
      </c>
      <c r="G4832" t="s">
        <v>25</v>
      </c>
      <c r="H4832" t="str">
        <f t="shared" si="300"/>
        <v>Onsite/Hybrid</v>
      </c>
      <c r="I4832" t="s">
        <v>35</v>
      </c>
      <c r="J4832" t="str">
        <f t="shared" si="301"/>
        <v>0-2 yrs</v>
      </c>
      <c r="K4832">
        <f t="shared" ca="1" si="303"/>
        <v>0</v>
      </c>
      <c r="L4832" t="s">
        <v>19</v>
      </c>
      <c r="M4832">
        <v>0</v>
      </c>
      <c r="N4832">
        <v>1</v>
      </c>
      <c r="O4832">
        <v>0</v>
      </c>
      <c r="P4832">
        <v>0</v>
      </c>
      <c r="Q4832">
        <v>1</v>
      </c>
      <c r="R4832">
        <f>SUM(M4832:N4832:O4832:P4832:Q4832)</f>
        <v>2</v>
      </c>
      <c r="S4832" s="1">
        <v>99630</v>
      </c>
      <c r="T4832" s="1" t="str">
        <f t="shared" si="302"/>
        <v>Medium</v>
      </c>
      <c r="U4832">
        <v>9</v>
      </c>
      <c r="V4832">
        <v>2022</v>
      </c>
      <c r="W4832" t="s">
        <v>28</v>
      </c>
      <c r="X4832">
        <v>8</v>
      </c>
    </row>
    <row r="4833" spans="1:24" x14ac:dyDescent="0.3">
      <c r="A4833">
        <v>4832</v>
      </c>
      <c r="B4833" t="s">
        <v>33</v>
      </c>
      <c r="C4833" t="str">
        <f>_xlfn.XLOOKUP(B4833,Lookup_table!B:B,Lookup_table!C:C)</f>
        <v>Data</v>
      </c>
      <c r="D4833" t="s">
        <v>22</v>
      </c>
      <c r="E4833" t="s">
        <v>42</v>
      </c>
      <c r="F4833" t="s">
        <v>52</v>
      </c>
      <c r="G4833" t="s">
        <v>25</v>
      </c>
      <c r="H4833" t="str">
        <f t="shared" si="300"/>
        <v>Onsite/Hybrid</v>
      </c>
      <c r="I4833" t="s">
        <v>35</v>
      </c>
      <c r="J4833" t="str">
        <f t="shared" si="301"/>
        <v>0-2 yrs</v>
      </c>
      <c r="K4833">
        <f t="shared" ca="1" si="303"/>
        <v>0</v>
      </c>
      <c r="L4833" t="s">
        <v>27</v>
      </c>
      <c r="M4833">
        <v>0</v>
      </c>
      <c r="N4833">
        <v>1</v>
      </c>
      <c r="O4833">
        <v>1</v>
      </c>
      <c r="P4833">
        <v>0</v>
      </c>
      <c r="Q4833">
        <v>0</v>
      </c>
      <c r="R4833">
        <f>SUM(M4833:N4833:O4833:P4833:Q4833)</f>
        <v>2</v>
      </c>
      <c r="S4833" s="1">
        <v>83032</v>
      </c>
      <c r="T4833" s="1" t="str">
        <f t="shared" si="302"/>
        <v>Medium</v>
      </c>
      <c r="U4833">
        <v>2</v>
      </c>
      <c r="V4833">
        <v>2026</v>
      </c>
      <c r="W4833" t="s">
        <v>20</v>
      </c>
      <c r="X4833">
        <v>4</v>
      </c>
    </row>
    <row r="4834" spans="1:24" x14ac:dyDescent="0.3">
      <c r="A4834">
        <v>4833</v>
      </c>
      <c r="B4834" t="s">
        <v>21</v>
      </c>
      <c r="C4834" t="str">
        <f>_xlfn.XLOOKUP(B4834,Lookup_table!B:B,Lookup_table!C:C)</f>
        <v>AI</v>
      </c>
      <c r="D4834" t="s">
        <v>14</v>
      </c>
      <c r="E4834" t="s">
        <v>32</v>
      </c>
      <c r="F4834" t="s">
        <v>29</v>
      </c>
      <c r="G4834" t="s">
        <v>25</v>
      </c>
      <c r="H4834" t="str">
        <f t="shared" si="300"/>
        <v>Onsite/Hybrid</v>
      </c>
      <c r="I4834" t="s">
        <v>18</v>
      </c>
      <c r="J4834" t="str">
        <f t="shared" si="301"/>
        <v>7+ yrs</v>
      </c>
      <c r="K4834">
        <f t="shared" ca="1" si="303"/>
        <v>11</v>
      </c>
      <c r="L4834" t="s">
        <v>39</v>
      </c>
      <c r="M4834">
        <v>1</v>
      </c>
      <c r="N4834">
        <v>0</v>
      </c>
      <c r="O4834">
        <v>1</v>
      </c>
      <c r="P4834">
        <v>0</v>
      </c>
      <c r="Q4834">
        <v>0</v>
      </c>
      <c r="R4834">
        <f>SUM(M4834:N4834:O4834:P4834:Q4834)</f>
        <v>2</v>
      </c>
      <c r="S4834" s="1">
        <v>150287</v>
      </c>
      <c r="T4834" s="1" t="str">
        <f t="shared" si="302"/>
        <v>High</v>
      </c>
      <c r="U4834">
        <v>4</v>
      </c>
      <c r="V4834">
        <v>2025</v>
      </c>
      <c r="W4834" t="s">
        <v>34</v>
      </c>
      <c r="X4834">
        <v>3</v>
      </c>
    </row>
    <row r="4835" spans="1:24" x14ac:dyDescent="0.3">
      <c r="A4835">
        <v>4834</v>
      </c>
      <c r="B4835" t="s">
        <v>36</v>
      </c>
      <c r="C4835" t="str">
        <f>_xlfn.XLOOKUP(B4835,Lookup_table!B:B,Lookup_table!C:C)</f>
        <v>Data</v>
      </c>
      <c r="D4835" t="s">
        <v>22</v>
      </c>
      <c r="E4835" t="s">
        <v>32</v>
      </c>
      <c r="F4835" t="s">
        <v>52</v>
      </c>
      <c r="G4835" t="s">
        <v>30</v>
      </c>
      <c r="H4835" t="str">
        <f t="shared" si="300"/>
        <v>Onsite/Hybrid</v>
      </c>
      <c r="I4835" t="s">
        <v>35</v>
      </c>
      <c r="J4835" t="str">
        <f t="shared" si="301"/>
        <v>0-2 yrs</v>
      </c>
      <c r="K4835">
        <f t="shared" ca="1" si="303"/>
        <v>1</v>
      </c>
      <c r="L4835" t="s">
        <v>39</v>
      </c>
      <c r="M4835">
        <v>0</v>
      </c>
      <c r="N4835">
        <v>1</v>
      </c>
      <c r="O4835">
        <v>0</v>
      </c>
      <c r="P4835">
        <v>1</v>
      </c>
      <c r="Q4835">
        <v>0</v>
      </c>
      <c r="R4835">
        <f>SUM(M4835:N4835:O4835:P4835:Q4835)</f>
        <v>2</v>
      </c>
      <c r="S4835" s="1">
        <v>85929</v>
      </c>
      <c r="T4835" s="1" t="str">
        <f t="shared" si="302"/>
        <v>Medium</v>
      </c>
      <c r="U4835">
        <v>3</v>
      </c>
      <c r="V4835">
        <v>2021</v>
      </c>
      <c r="W4835" t="s">
        <v>20</v>
      </c>
      <c r="X4835">
        <v>4</v>
      </c>
    </row>
    <row r="4836" spans="1:24" x14ac:dyDescent="0.3">
      <c r="A4836">
        <v>4835</v>
      </c>
      <c r="B4836" t="s">
        <v>21</v>
      </c>
      <c r="C4836" t="str">
        <f>_xlfn.XLOOKUP(B4836,Lookup_table!B:B,Lookup_table!C:C)</f>
        <v>AI</v>
      </c>
      <c r="D4836" t="s">
        <v>14</v>
      </c>
      <c r="E4836" t="s">
        <v>23</v>
      </c>
      <c r="F4836" t="s">
        <v>29</v>
      </c>
      <c r="G4836" t="s">
        <v>17</v>
      </c>
      <c r="H4836" t="str">
        <f t="shared" si="300"/>
        <v>Remote</v>
      </c>
      <c r="I4836" t="s">
        <v>18</v>
      </c>
      <c r="J4836" t="str">
        <f t="shared" si="301"/>
        <v>7+ yrs</v>
      </c>
      <c r="K4836">
        <f t="shared" ca="1" si="303"/>
        <v>7</v>
      </c>
      <c r="L4836" t="s">
        <v>27</v>
      </c>
      <c r="M4836">
        <v>1</v>
      </c>
      <c r="N4836">
        <v>1</v>
      </c>
      <c r="O4836">
        <v>0</v>
      </c>
      <c r="P4836">
        <v>0</v>
      </c>
      <c r="Q4836">
        <v>1</v>
      </c>
      <c r="R4836">
        <f>SUM(M4836:N4836:O4836:P4836:Q4836)</f>
        <v>3</v>
      </c>
      <c r="S4836" s="1">
        <v>152366</v>
      </c>
      <c r="T4836" s="1" t="str">
        <f t="shared" si="302"/>
        <v>High</v>
      </c>
      <c r="U4836">
        <v>3</v>
      </c>
      <c r="V4836">
        <v>2025</v>
      </c>
      <c r="W4836" t="s">
        <v>20</v>
      </c>
      <c r="X4836">
        <v>5</v>
      </c>
    </row>
    <row r="4837" spans="1:24" x14ac:dyDescent="0.3">
      <c r="A4837">
        <v>4836</v>
      </c>
      <c r="B4837" t="s">
        <v>41</v>
      </c>
      <c r="C4837" t="str">
        <f>_xlfn.XLOOKUP(B4837,Lookup_table!B:B,Lookup_table!C:C)</f>
        <v>Data</v>
      </c>
      <c r="D4837" t="s">
        <v>34</v>
      </c>
      <c r="E4837" t="s">
        <v>42</v>
      </c>
      <c r="F4837" t="s">
        <v>52</v>
      </c>
      <c r="G4837" t="s">
        <v>30</v>
      </c>
      <c r="H4837" t="str">
        <f t="shared" si="300"/>
        <v>Onsite/Hybrid</v>
      </c>
      <c r="I4837" t="s">
        <v>18</v>
      </c>
      <c r="J4837" t="str">
        <f t="shared" si="301"/>
        <v>7+ yrs</v>
      </c>
      <c r="K4837">
        <f t="shared" ca="1" si="303"/>
        <v>13</v>
      </c>
      <c r="L4837" t="s">
        <v>27</v>
      </c>
      <c r="M4837">
        <v>0</v>
      </c>
      <c r="N4837">
        <v>0</v>
      </c>
      <c r="O4837">
        <v>0</v>
      </c>
      <c r="P4837">
        <v>0</v>
      </c>
      <c r="Q4837">
        <v>0</v>
      </c>
      <c r="R4837">
        <f>SUM(M4837:N4837:O4837:P4837:Q4837)</f>
        <v>0</v>
      </c>
      <c r="S4837" s="1">
        <v>101657</v>
      </c>
      <c r="T4837" s="1" t="str">
        <f t="shared" si="302"/>
        <v>Medium</v>
      </c>
      <c r="U4837">
        <v>1</v>
      </c>
      <c r="V4837">
        <v>2022</v>
      </c>
      <c r="W4837" t="s">
        <v>28</v>
      </c>
      <c r="X4837">
        <v>7</v>
      </c>
    </row>
    <row r="4838" spans="1:24" x14ac:dyDescent="0.3">
      <c r="A4838">
        <v>4837</v>
      </c>
      <c r="B4838" t="s">
        <v>50</v>
      </c>
      <c r="C4838" t="str">
        <f>_xlfn.XLOOKUP(B4838,Lookup_table!B:B,Lookup_table!C:C)</f>
        <v>AI</v>
      </c>
      <c r="D4838" t="s">
        <v>14</v>
      </c>
      <c r="E4838" t="s">
        <v>38</v>
      </c>
      <c r="F4838" t="s">
        <v>52</v>
      </c>
      <c r="G4838" t="s">
        <v>30</v>
      </c>
      <c r="H4838" t="str">
        <f t="shared" si="300"/>
        <v>Onsite/Hybrid</v>
      </c>
      <c r="I4838" t="s">
        <v>26</v>
      </c>
      <c r="J4838" t="str">
        <f t="shared" si="301"/>
        <v>3-6 yrs</v>
      </c>
      <c r="K4838">
        <f t="shared" ca="1" si="303"/>
        <v>5</v>
      </c>
      <c r="L4838" t="s">
        <v>19</v>
      </c>
      <c r="M4838">
        <v>0</v>
      </c>
      <c r="N4838">
        <v>0</v>
      </c>
      <c r="O4838">
        <v>1</v>
      </c>
      <c r="P4838">
        <v>0</v>
      </c>
      <c r="Q4838">
        <v>0</v>
      </c>
      <c r="R4838">
        <f>SUM(M4838:N4838:O4838:P4838:Q4838)</f>
        <v>1</v>
      </c>
      <c r="S4838" s="1">
        <v>129511</v>
      </c>
      <c r="T4838" s="1" t="str">
        <f t="shared" si="302"/>
        <v>High</v>
      </c>
      <c r="U4838">
        <v>6</v>
      </c>
      <c r="V4838">
        <v>2026</v>
      </c>
      <c r="W4838" t="s">
        <v>28</v>
      </c>
      <c r="X4838">
        <v>8</v>
      </c>
    </row>
    <row r="4839" spans="1:24" x14ac:dyDescent="0.3">
      <c r="A4839">
        <v>4838</v>
      </c>
      <c r="B4839" t="s">
        <v>21</v>
      </c>
      <c r="C4839" t="str">
        <f>_xlfn.XLOOKUP(B4839,Lookup_table!B:B,Lookup_table!C:C)</f>
        <v>AI</v>
      </c>
      <c r="D4839" t="s">
        <v>22</v>
      </c>
      <c r="E4839" t="s">
        <v>40</v>
      </c>
      <c r="F4839" t="s">
        <v>51</v>
      </c>
      <c r="G4839" t="s">
        <v>25</v>
      </c>
      <c r="H4839" t="str">
        <f t="shared" si="300"/>
        <v>Onsite/Hybrid</v>
      </c>
      <c r="I4839" t="s">
        <v>26</v>
      </c>
      <c r="J4839" t="str">
        <f t="shared" si="301"/>
        <v>3-6 yrs</v>
      </c>
      <c r="K4839">
        <f t="shared" ca="1" si="303"/>
        <v>4</v>
      </c>
      <c r="L4839" t="s">
        <v>19</v>
      </c>
      <c r="M4839">
        <v>0</v>
      </c>
      <c r="N4839">
        <v>1</v>
      </c>
      <c r="O4839">
        <v>0</v>
      </c>
      <c r="P4839">
        <v>0</v>
      </c>
      <c r="Q4839">
        <v>0</v>
      </c>
      <c r="R4839">
        <f>SUM(M4839:N4839:O4839:P4839:Q4839)</f>
        <v>1</v>
      </c>
      <c r="S4839" s="1">
        <v>134636</v>
      </c>
      <c r="T4839" s="1" t="str">
        <f t="shared" si="302"/>
        <v>High</v>
      </c>
      <c r="U4839">
        <v>9</v>
      </c>
      <c r="V4839">
        <v>2026</v>
      </c>
      <c r="W4839" t="s">
        <v>28</v>
      </c>
      <c r="X4839">
        <v>8</v>
      </c>
    </row>
    <row r="4840" spans="1:24" x14ac:dyDescent="0.3">
      <c r="A4840">
        <v>4839</v>
      </c>
      <c r="B4840" t="s">
        <v>36</v>
      </c>
      <c r="C4840" t="str">
        <f>_xlfn.XLOOKUP(B4840,Lookup_table!B:B,Lookup_table!C:C)</f>
        <v>Data</v>
      </c>
      <c r="D4840" t="s">
        <v>22</v>
      </c>
      <c r="E4840" t="s">
        <v>38</v>
      </c>
      <c r="F4840" t="s">
        <v>43</v>
      </c>
      <c r="G4840" t="s">
        <v>25</v>
      </c>
      <c r="H4840" t="str">
        <f t="shared" si="300"/>
        <v>Onsite/Hybrid</v>
      </c>
      <c r="I4840" t="s">
        <v>26</v>
      </c>
      <c r="J4840" t="str">
        <f t="shared" si="301"/>
        <v>3-6 yrs</v>
      </c>
      <c r="K4840">
        <f t="shared" ca="1" si="303"/>
        <v>6</v>
      </c>
      <c r="L4840" t="s">
        <v>19</v>
      </c>
      <c r="M4840">
        <v>1</v>
      </c>
      <c r="N4840">
        <v>0</v>
      </c>
      <c r="O4840">
        <v>0</v>
      </c>
      <c r="P4840">
        <v>0</v>
      </c>
      <c r="Q4840">
        <v>0</v>
      </c>
      <c r="R4840">
        <f>SUM(M4840:N4840:O4840:P4840:Q4840)</f>
        <v>1</v>
      </c>
      <c r="S4840" s="1">
        <v>91996</v>
      </c>
      <c r="T4840" s="1" t="str">
        <f t="shared" si="302"/>
        <v>Medium</v>
      </c>
      <c r="U4840">
        <v>6</v>
      </c>
      <c r="V4840">
        <v>2022</v>
      </c>
      <c r="W4840" t="s">
        <v>20</v>
      </c>
      <c r="X4840">
        <v>3</v>
      </c>
    </row>
    <row r="4841" spans="1:24" x14ac:dyDescent="0.3">
      <c r="A4841">
        <v>4840</v>
      </c>
      <c r="B4841" t="s">
        <v>33</v>
      </c>
      <c r="C4841" t="str">
        <f>_xlfn.XLOOKUP(B4841,Lookup_table!B:B,Lookup_table!C:C)</f>
        <v>Data</v>
      </c>
      <c r="D4841" t="s">
        <v>37</v>
      </c>
      <c r="E4841" t="s">
        <v>15</v>
      </c>
      <c r="F4841" t="s">
        <v>51</v>
      </c>
      <c r="G4841" t="s">
        <v>30</v>
      </c>
      <c r="H4841" t="str">
        <f t="shared" si="300"/>
        <v>Onsite/Hybrid</v>
      </c>
      <c r="I4841" t="s">
        <v>18</v>
      </c>
      <c r="J4841" t="str">
        <f t="shared" si="301"/>
        <v>7+ yrs</v>
      </c>
      <c r="K4841">
        <f t="shared" ca="1" si="303"/>
        <v>10</v>
      </c>
      <c r="L4841" t="s">
        <v>27</v>
      </c>
      <c r="M4841">
        <v>0</v>
      </c>
      <c r="N4841">
        <v>0</v>
      </c>
      <c r="O4841">
        <v>1</v>
      </c>
      <c r="P4841">
        <v>0</v>
      </c>
      <c r="Q4841">
        <v>0</v>
      </c>
      <c r="R4841">
        <f>SUM(M4841:N4841:O4841:P4841:Q4841)</f>
        <v>1</v>
      </c>
      <c r="S4841" s="1">
        <v>114183</v>
      </c>
      <c r="T4841" s="1" t="str">
        <f t="shared" si="302"/>
        <v>Medium</v>
      </c>
      <c r="U4841">
        <v>12</v>
      </c>
      <c r="V4841">
        <v>2026</v>
      </c>
      <c r="W4841" t="s">
        <v>20</v>
      </c>
      <c r="X4841">
        <v>3</v>
      </c>
    </row>
    <row r="4842" spans="1:24" x14ac:dyDescent="0.3">
      <c r="A4842">
        <v>4841</v>
      </c>
      <c r="B4842" t="s">
        <v>36</v>
      </c>
      <c r="C4842" t="str">
        <f>_xlfn.XLOOKUP(B4842,Lookup_table!B:B,Lookup_table!C:C)</f>
        <v>Data</v>
      </c>
      <c r="D4842" t="s">
        <v>22</v>
      </c>
      <c r="E4842" t="s">
        <v>23</v>
      </c>
      <c r="F4842" t="s">
        <v>52</v>
      </c>
      <c r="G4842" t="s">
        <v>30</v>
      </c>
      <c r="H4842" t="str">
        <f t="shared" si="300"/>
        <v>Onsite/Hybrid</v>
      </c>
      <c r="I4842" t="s">
        <v>26</v>
      </c>
      <c r="J4842" t="str">
        <f t="shared" si="301"/>
        <v>3-6 yrs</v>
      </c>
      <c r="K4842">
        <f t="shared" ca="1" si="303"/>
        <v>5</v>
      </c>
      <c r="L4842" t="s">
        <v>19</v>
      </c>
      <c r="M4842">
        <v>1</v>
      </c>
      <c r="N4842">
        <v>1</v>
      </c>
      <c r="O4842">
        <v>1</v>
      </c>
      <c r="P4842">
        <v>1</v>
      </c>
      <c r="Q4842">
        <v>1</v>
      </c>
      <c r="R4842">
        <f>SUM(M4842:N4842:O4842:P4842:Q4842)</f>
        <v>5</v>
      </c>
      <c r="S4842" s="1">
        <v>134904</v>
      </c>
      <c r="T4842" s="1" t="str">
        <f t="shared" si="302"/>
        <v>High</v>
      </c>
      <c r="U4842">
        <v>3</v>
      </c>
      <c r="V4842">
        <v>2024</v>
      </c>
      <c r="W4842" t="s">
        <v>28</v>
      </c>
      <c r="X4842">
        <v>1</v>
      </c>
    </row>
    <row r="4843" spans="1:24" x14ac:dyDescent="0.3">
      <c r="A4843">
        <v>4842</v>
      </c>
      <c r="B4843" t="s">
        <v>41</v>
      </c>
      <c r="C4843" t="str">
        <f>_xlfn.XLOOKUP(B4843,Lookup_table!B:B,Lookup_table!C:C)</f>
        <v>Data</v>
      </c>
      <c r="D4843" t="s">
        <v>14</v>
      </c>
      <c r="E4843" t="s">
        <v>23</v>
      </c>
      <c r="F4843" t="s">
        <v>44</v>
      </c>
      <c r="G4843" t="s">
        <v>17</v>
      </c>
      <c r="H4843" t="str">
        <f t="shared" si="300"/>
        <v>Remote</v>
      </c>
      <c r="I4843" t="s">
        <v>26</v>
      </c>
      <c r="J4843" t="str">
        <f t="shared" si="301"/>
        <v>3-6 yrs</v>
      </c>
      <c r="K4843">
        <f t="shared" ca="1" si="303"/>
        <v>6</v>
      </c>
      <c r="L4843" t="s">
        <v>27</v>
      </c>
      <c r="M4843">
        <v>1</v>
      </c>
      <c r="N4843">
        <v>0</v>
      </c>
      <c r="O4843">
        <v>1</v>
      </c>
      <c r="P4843">
        <v>0</v>
      </c>
      <c r="Q4843">
        <v>1</v>
      </c>
      <c r="R4843">
        <f>SUM(M4843:N4843:O4843:P4843:Q4843)</f>
        <v>3</v>
      </c>
      <c r="S4843" s="1">
        <v>97364</v>
      </c>
      <c r="T4843" s="1" t="str">
        <f t="shared" si="302"/>
        <v>Medium</v>
      </c>
      <c r="U4843">
        <v>12</v>
      </c>
      <c r="V4843">
        <v>2024</v>
      </c>
      <c r="W4843" t="s">
        <v>20</v>
      </c>
      <c r="X4843">
        <v>5</v>
      </c>
    </row>
    <row r="4844" spans="1:24" x14ac:dyDescent="0.3">
      <c r="A4844">
        <v>4843</v>
      </c>
      <c r="B4844" t="s">
        <v>36</v>
      </c>
      <c r="C4844" t="str">
        <f>_xlfn.XLOOKUP(B4844,Lookup_table!B:B,Lookup_table!C:C)</f>
        <v>Data</v>
      </c>
      <c r="D4844" t="s">
        <v>34</v>
      </c>
      <c r="E4844" t="s">
        <v>40</v>
      </c>
      <c r="F4844" t="s">
        <v>43</v>
      </c>
      <c r="G4844" t="s">
        <v>30</v>
      </c>
      <c r="H4844" t="str">
        <f t="shared" si="300"/>
        <v>Onsite/Hybrid</v>
      </c>
      <c r="I4844" t="s">
        <v>18</v>
      </c>
      <c r="J4844" t="str">
        <f t="shared" si="301"/>
        <v>7+ yrs</v>
      </c>
      <c r="K4844">
        <f t="shared" ca="1" si="303"/>
        <v>11</v>
      </c>
      <c r="L4844" t="s">
        <v>19</v>
      </c>
      <c r="M4844">
        <v>1</v>
      </c>
      <c r="N4844">
        <v>0</v>
      </c>
      <c r="O4844">
        <v>0</v>
      </c>
      <c r="P4844">
        <v>1</v>
      </c>
      <c r="Q4844">
        <v>1</v>
      </c>
      <c r="R4844">
        <f>SUM(M4844:N4844:O4844:P4844:Q4844)</f>
        <v>3</v>
      </c>
      <c r="S4844" s="1">
        <v>123777</v>
      </c>
      <c r="T4844" s="1" t="str">
        <f t="shared" si="302"/>
        <v>High</v>
      </c>
      <c r="U4844">
        <v>6</v>
      </c>
      <c r="V4844">
        <v>2022</v>
      </c>
      <c r="W4844" t="s">
        <v>28</v>
      </c>
      <c r="X4844">
        <v>9</v>
      </c>
    </row>
    <row r="4845" spans="1:24" x14ac:dyDescent="0.3">
      <c r="A4845">
        <v>4844</v>
      </c>
      <c r="B4845" t="s">
        <v>21</v>
      </c>
      <c r="C4845" t="str">
        <f>_xlfn.XLOOKUP(B4845,Lookup_table!B:B,Lookup_table!C:C)</f>
        <v>AI</v>
      </c>
      <c r="D4845" t="s">
        <v>34</v>
      </c>
      <c r="E4845" t="s">
        <v>38</v>
      </c>
      <c r="F4845" t="s">
        <v>29</v>
      </c>
      <c r="G4845" t="s">
        <v>17</v>
      </c>
      <c r="H4845" t="str">
        <f t="shared" si="300"/>
        <v>Remote</v>
      </c>
      <c r="I4845" t="s">
        <v>26</v>
      </c>
      <c r="J4845" t="str">
        <f t="shared" si="301"/>
        <v>3-6 yrs</v>
      </c>
      <c r="K4845">
        <f t="shared" ca="1" si="303"/>
        <v>3</v>
      </c>
      <c r="L4845" t="s">
        <v>39</v>
      </c>
      <c r="M4845">
        <v>1</v>
      </c>
      <c r="N4845">
        <v>1</v>
      </c>
      <c r="O4845">
        <v>1</v>
      </c>
      <c r="P4845">
        <v>1</v>
      </c>
      <c r="Q4845">
        <v>1</v>
      </c>
      <c r="R4845">
        <f>SUM(M4845:N4845:O4845:P4845:Q4845)</f>
        <v>5</v>
      </c>
      <c r="S4845" s="1">
        <v>157151</v>
      </c>
      <c r="T4845" s="1" t="str">
        <f t="shared" si="302"/>
        <v>High</v>
      </c>
      <c r="U4845">
        <v>5</v>
      </c>
      <c r="V4845">
        <v>2022</v>
      </c>
      <c r="W4845" t="s">
        <v>28</v>
      </c>
      <c r="X4845">
        <v>1</v>
      </c>
    </row>
    <row r="4846" spans="1:24" x14ac:dyDescent="0.3">
      <c r="A4846">
        <v>4845</v>
      </c>
      <c r="B4846" t="s">
        <v>31</v>
      </c>
      <c r="C4846" t="str">
        <f>_xlfn.XLOOKUP(B4846,Lookup_table!B:B,Lookup_table!C:C)</f>
        <v>Business</v>
      </c>
      <c r="D4846" t="s">
        <v>37</v>
      </c>
      <c r="E4846" t="s">
        <v>42</v>
      </c>
      <c r="F4846" t="s">
        <v>16</v>
      </c>
      <c r="G4846" t="s">
        <v>30</v>
      </c>
      <c r="H4846" t="str">
        <f t="shared" si="300"/>
        <v>Onsite/Hybrid</v>
      </c>
      <c r="I4846" t="s">
        <v>26</v>
      </c>
      <c r="J4846" t="str">
        <f t="shared" si="301"/>
        <v>3-6 yrs</v>
      </c>
      <c r="K4846">
        <f t="shared" ca="1" si="303"/>
        <v>3</v>
      </c>
      <c r="L4846" t="s">
        <v>39</v>
      </c>
      <c r="M4846">
        <v>1</v>
      </c>
      <c r="N4846">
        <v>1</v>
      </c>
      <c r="O4846">
        <v>1</v>
      </c>
      <c r="P4846">
        <v>1</v>
      </c>
      <c r="Q4846">
        <v>0</v>
      </c>
      <c r="R4846">
        <f>SUM(M4846:N4846:O4846:P4846:Q4846)</f>
        <v>4</v>
      </c>
      <c r="S4846" s="1">
        <v>108845</v>
      </c>
      <c r="T4846" s="1" t="str">
        <f t="shared" si="302"/>
        <v>Medium</v>
      </c>
      <c r="U4846">
        <v>11</v>
      </c>
      <c r="V4846">
        <v>2020</v>
      </c>
      <c r="W4846" t="s">
        <v>28</v>
      </c>
      <c r="X4846">
        <v>6</v>
      </c>
    </row>
    <row r="4847" spans="1:24" x14ac:dyDescent="0.3">
      <c r="A4847">
        <v>4846</v>
      </c>
      <c r="B4847" t="s">
        <v>31</v>
      </c>
      <c r="C4847" t="str">
        <f>_xlfn.XLOOKUP(B4847,Lookup_table!B:B,Lookup_table!C:C)</f>
        <v>Business</v>
      </c>
      <c r="D4847" t="s">
        <v>34</v>
      </c>
      <c r="E4847" t="s">
        <v>15</v>
      </c>
      <c r="F4847" t="s">
        <v>29</v>
      </c>
      <c r="G4847" t="s">
        <v>25</v>
      </c>
      <c r="H4847" t="str">
        <f t="shared" si="300"/>
        <v>Onsite/Hybrid</v>
      </c>
      <c r="I4847" t="s">
        <v>35</v>
      </c>
      <c r="J4847" t="str">
        <f t="shared" si="301"/>
        <v>0-2 yrs</v>
      </c>
      <c r="K4847">
        <f t="shared" ca="1" si="303"/>
        <v>0</v>
      </c>
      <c r="L4847" t="s">
        <v>39</v>
      </c>
      <c r="M4847">
        <v>0</v>
      </c>
      <c r="N4847">
        <v>1</v>
      </c>
      <c r="O4847">
        <v>0</v>
      </c>
      <c r="P4847">
        <v>0</v>
      </c>
      <c r="Q4847">
        <v>1</v>
      </c>
      <c r="R4847">
        <f>SUM(M4847:N4847:O4847:P4847:Q4847)</f>
        <v>2</v>
      </c>
      <c r="S4847" s="1">
        <v>61026</v>
      </c>
      <c r="T4847" s="1" t="str">
        <f t="shared" si="302"/>
        <v>Low</v>
      </c>
      <c r="U4847">
        <v>5</v>
      </c>
      <c r="V4847">
        <v>2025</v>
      </c>
      <c r="W4847" t="s">
        <v>28</v>
      </c>
      <c r="X4847">
        <v>8</v>
      </c>
    </row>
    <row r="4848" spans="1:24" x14ac:dyDescent="0.3">
      <c r="A4848">
        <v>4847</v>
      </c>
      <c r="B4848" t="s">
        <v>50</v>
      </c>
      <c r="C4848" t="str">
        <f>_xlfn.XLOOKUP(B4848,Lookup_table!B:B,Lookup_table!C:C)</f>
        <v>AI</v>
      </c>
      <c r="D4848" t="s">
        <v>34</v>
      </c>
      <c r="E4848" t="s">
        <v>23</v>
      </c>
      <c r="F4848" t="s">
        <v>16</v>
      </c>
      <c r="G4848" t="s">
        <v>30</v>
      </c>
      <c r="H4848" t="str">
        <f t="shared" si="300"/>
        <v>Onsite/Hybrid</v>
      </c>
      <c r="I4848" t="s">
        <v>26</v>
      </c>
      <c r="J4848" t="str">
        <f t="shared" si="301"/>
        <v>3-6 yrs</v>
      </c>
      <c r="K4848">
        <f t="shared" ca="1" si="303"/>
        <v>3</v>
      </c>
      <c r="L4848" t="s">
        <v>39</v>
      </c>
      <c r="M4848">
        <v>1</v>
      </c>
      <c r="N4848">
        <v>1</v>
      </c>
      <c r="O4848">
        <v>1</v>
      </c>
      <c r="P4848">
        <v>0</v>
      </c>
      <c r="Q4848">
        <v>1</v>
      </c>
      <c r="R4848">
        <f>SUM(M4848:N4848:O4848:P4848:Q4848)</f>
        <v>4</v>
      </c>
      <c r="S4848" s="1">
        <v>141767</v>
      </c>
      <c r="T4848" s="1" t="str">
        <f t="shared" si="302"/>
        <v>High</v>
      </c>
      <c r="U4848">
        <v>8</v>
      </c>
      <c r="V4848">
        <v>2021</v>
      </c>
      <c r="W4848" t="s">
        <v>28</v>
      </c>
      <c r="X4848">
        <v>9</v>
      </c>
    </row>
    <row r="4849" spans="1:24" x14ac:dyDescent="0.3">
      <c r="A4849">
        <v>4848</v>
      </c>
      <c r="B4849" t="s">
        <v>50</v>
      </c>
      <c r="C4849" t="str">
        <f>_xlfn.XLOOKUP(B4849,Lookup_table!B:B,Lookup_table!C:C)</f>
        <v>AI</v>
      </c>
      <c r="D4849" t="s">
        <v>22</v>
      </c>
      <c r="E4849" t="s">
        <v>15</v>
      </c>
      <c r="F4849" t="s">
        <v>43</v>
      </c>
      <c r="G4849" t="s">
        <v>30</v>
      </c>
      <c r="H4849" t="str">
        <f t="shared" si="300"/>
        <v>Onsite/Hybrid</v>
      </c>
      <c r="I4849" t="s">
        <v>18</v>
      </c>
      <c r="J4849" t="str">
        <f t="shared" si="301"/>
        <v>7+ yrs</v>
      </c>
      <c r="K4849">
        <f t="shared" ca="1" si="303"/>
        <v>11</v>
      </c>
      <c r="L4849" t="s">
        <v>39</v>
      </c>
      <c r="M4849">
        <v>0</v>
      </c>
      <c r="N4849">
        <v>0</v>
      </c>
      <c r="O4849">
        <v>1</v>
      </c>
      <c r="P4849">
        <v>0</v>
      </c>
      <c r="Q4849">
        <v>0</v>
      </c>
      <c r="R4849">
        <f>SUM(M4849:N4849:O4849:P4849:Q4849)</f>
        <v>1</v>
      </c>
      <c r="S4849" s="1">
        <v>176257</v>
      </c>
      <c r="T4849" s="1" t="str">
        <f t="shared" si="302"/>
        <v>High</v>
      </c>
      <c r="U4849">
        <v>8</v>
      </c>
      <c r="V4849">
        <v>2024</v>
      </c>
      <c r="W4849" t="s">
        <v>34</v>
      </c>
      <c r="X4849">
        <v>1</v>
      </c>
    </row>
    <row r="4850" spans="1:24" x14ac:dyDescent="0.3">
      <c r="A4850">
        <v>4849</v>
      </c>
      <c r="B4850" t="s">
        <v>41</v>
      </c>
      <c r="C4850" t="str">
        <f>_xlfn.XLOOKUP(B4850,Lookup_table!B:B,Lookup_table!C:C)</f>
        <v>Data</v>
      </c>
      <c r="D4850" t="s">
        <v>37</v>
      </c>
      <c r="E4850" t="s">
        <v>42</v>
      </c>
      <c r="F4850" t="s">
        <v>24</v>
      </c>
      <c r="G4850" t="s">
        <v>30</v>
      </c>
      <c r="H4850" t="str">
        <f t="shared" si="300"/>
        <v>Onsite/Hybrid</v>
      </c>
      <c r="I4850" t="s">
        <v>35</v>
      </c>
      <c r="J4850" t="str">
        <f t="shared" si="301"/>
        <v>0-2 yrs</v>
      </c>
      <c r="K4850">
        <f t="shared" ca="1" si="303"/>
        <v>1</v>
      </c>
      <c r="L4850" t="s">
        <v>39</v>
      </c>
      <c r="M4850">
        <v>0</v>
      </c>
      <c r="N4850">
        <v>1</v>
      </c>
      <c r="O4850">
        <v>1</v>
      </c>
      <c r="P4850">
        <v>1</v>
      </c>
      <c r="Q4850">
        <v>1</v>
      </c>
      <c r="R4850">
        <f>SUM(M4850:N4850:O4850:P4850:Q4850)</f>
        <v>4</v>
      </c>
      <c r="S4850" s="1">
        <v>89456</v>
      </c>
      <c r="T4850" s="1" t="str">
        <f t="shared" si="302"/>
        <v>Medium</v>
      </c>
      <c r="U4850">
        <v>4</v>
      </c>
      <c r="V4850">
        <v>2021</v>
      </c>
      <c r="W4850" t="s">
        <v>28</v>
      </c>
      <c r="X4850">
        <v>6</v>
      </c>
    </row>
    <row r="4851" spans="1:24" x14ac:dyDescent="0.3">
      <c r="A4851">
        <v>4850</v>
      </c>
      <c r="B4851" t="s">
        <v>50</v>
      </c>
      <c r="C4851" t="str">
        <f>_xlfn.XLOOKUP(B4851,Lookup_table!B:B,Lookup_table!C:C)</f>
        <v>AI</v>
      </c>
      <c r="D4851" t="s">
        <v>14</v>
      </c>
      <c r="E4851" t="s">
        <v>23</v>
      </c>
      <c r="F4851" t="s">
        <v>51</v>
      </c>
      <c r="G4851" t="s">
        <v>17</v>
      </c>
      <c r="H4851" t="str">
        <f t="shared" si="300"/>
        <v>Remote</v>
      </c>
      <c r="I4851" t="s">
        <v>35</v>
      </c>
      <c r="J4851" t="str">
        <f t="shared" si="301"/>
        <v>0-2 yrs</v>
      </c>
      <c r="K4851">
        <f t="shared" ca="1" si="303"/>
        <v>1</v>
      </c>
      <c r="L4851" t="s">
        <v>39</v>
      </c>
      <c r="M4851">
        <v>0</v>
      </c>
      <c r="N4851">
        <v>1</v>
      </c>
      <c r="O4851">
        <v>1</v>
      </c>
      <c r="P4851">
        <v>0</v>
      </c>
      <c r="Q4851">
        <v>1</v>
      </c>
      <c r="R4851">
        <f>SUM(M4851:N4851:O4851:P4851:Q4851)</f>
        <v>3</v>
      </c>
      <c r="S4851" s="1">
        <v>110887</v>
      </c>
      <c r="T4851" s="1" t="str">
        <f t="shared" si="302"/>
        <v>Medium</v>
      </c>
      <c r="U4851">
        <v>12</v>
      </c>
      <c r="V4851">
        <v>2025</v>
      </c>
      <c r="W4851" t="s">
        <v>28</v>
      </c>
      <c r="X4851">
        <v>9</v>
      </c>
    </row>
    <row r="4852" spans="1:24" x14ac:dyDescent="0.3">
      <c r="A4852">
        <v>4851</v>
      </c>
      <c r="B4852" t="s">
        <v>36</v>
      </c>
      <c r="C4852" t="str">
        <f>_xlfn.XLOOKUP(B4852,Lookup_table!B:B,Lookup_table!C:C)</f>
        <v>Data</v>
      </c>
      <c r="D4852" t="s">
        <v>14</v>
      </c>
      <c r="E4852" t="s">
        <v>38</v>
      </c>
      <c r="F4852" t="s">
        <v>44</v>
      </c>
      <c r="G4852" t="s">
        <v>17</v>
      </c>
      <c r="H4852" t="str">
        <f t="shared" si="300"/>
        <v>Remote</v>
      </c>
      <c r="I4852" t="s">
        <v>35</v>
      </c>
      <c r="J4852" t="str">
        <f t="shared" si="301"/>
        <v>0-2 yrs</v>
      </c>
      <c r="K4852">
        <f t="shared" ca="1" si="303"/>
        <v>1</v>
      </c>
      <c r="L4852" t="s">
        <v>19</v>
      </c>
      <c r="M4852">
        <v>1</v>
      </c>
      <c r="N4852">
        <v>0</v>
      </c>
      <c r="O4852">
        <v>1</v>
      </c>
      <c r="P4852">
        <v>0</v>
      </c>
      <c r="Q4852">
        <v>0</v>
      </c>
      <c r="R4852">
        <f>SUM(M4852:N4852:O4852:P4852:Q4852)</f>
        <v>2</v>
      </c>
      <c r="S4852" s="1">
        <v>63742</v>
      </c>
      <c r="T4852" s="1" t="str">
        <f t="shared" si="302"/>
        <v>Low</v>
      </c>
      <c r="U4852">
        <v>3</v>
      </c>
      <c r="V4852">
        <v>2021</v>
      </c>
      <c r="W4852" t="s">
        <v>20</v>
      </c>
      <c r="X4852">
        <v>2</v>
      </c>
    </row>
    <row r="4853" spans="1:24" x14ac:dyDescent="0.3">
      <c r="A4853">
        <v>4852</v>
      </c>
      <c r="B4853" t="s">
        <v>33</v>
      </c>
      <c r="C4853" t="str">
        <f>_xlfn.XLOOKUP(B4853,Lookup_table!B:B,Lookup_table!C:C)</f>
        <v>Data</v>
      </c>
      <c r="D4853" t="s">
        <v>14</v>
      </c>
      <c r="E4853" t="s">
        <v>40</v>
      </c>
      <c r="F4853" t="s">
        <v>51</v>
      </c>
      <c r="G4853" t="s">
        <v>25</v>
      </c>
      <c r="H4853" t="str">
        <f t="shared" si="300"/>
        <v>Onsite/Hybrid</v>
      </c>
      <c r="I4853" t="s">
        <v>18</v>
      </c>
      <c r="J4853" t="str">
        <f t="shared" si="301"/>
        <v>7+ yrs</v>
      </c>
      <c r="K4853">
        <f t="shared" ca="1" si="303"/>
        <v>11</v>
      </c>
      <c r="L4853" t="s">
        <v>19</v>
      </c>
      <c r="M4853">
        <v>1</v>
      </c>
      <c r="N4853">
        <v>1</v>
      </c>
      <c r="O4853">
        <v>1</v>
      </c>
      <c r="P4853">
        <v>1</v>
      </c>
      <c r="Q4853">
        <v>1</v>
      </c>
      <c r="R4853">
        <f>SUM(M4853:N4853:O4853:P4853:Q4853)</f>
        <v>5</v>
      </c>
      <c r="S4853" s="1">
        <v>140274</v>
      </c>
      <c r="T4853" s="1" t="str">
        <f t="shared" si="302"/>
        <v>High</v>
      </c>
      <c r="U4853">
        <v>1</v>
      </c>
      <c r="V4853">
        <v>2025</v>
      </c>
      <c r="W4853" t="s">
        <v>28</v>
      </c>
      <c r="X4853">
        <v>7</v>
      </c>
    </row>
    <row r="4854" spans="1:24" x14ac:dyDescent="0.3">
      <c r="A4854">
        <v>4853</v>
      </c>
      <c r="B4854" t="s">
        <v>31</v>
      </c>
      <c r="C4854" t="str">
        <f>_xlfn.XLOOKUP(B4854,Lookup_table!B:B,Lookup_table!C:C)</f>
        <v>Business</v>
      </c>
      <c r="D4854" t="s">
        <v>14</v>
      </c>
      <c r="E4854" t="s">
        <v>32</v>
      </c>
      <c r="F4854" t="s">
        <v>44</v>
      </c>
      <c r="G4854" t="s">
        <v>17</v>
      </c>
      <c r="H4854" t="str">
        <f t="shared" si="300"/>
        <v>Remote</v>
      </c>
      <c r="I4854" t="s">
        <v>35</v>
      </c>
      <c r="J4854" t="str">
        <f t="shared" si="301"/>
        <v>0-2 yrs</v>
      </c>
      <c r="K4854">
        <f t="shared" ca="1" si="303"/>
        <v>2</v>
      </c>
      <c r="L4854" t="s">
        <v>19</v>
      </c>
      <c r="M4854">
        <v>1</v>
      </c>
      <c r="N4854">
        <v>0</v>
      </c>
      <c r="O4854">
        <v>1</v>
      </c>
      <c r="P4854">
        <v>1</v>
      </c>
      <c r="Q4854">
        <v>1</v>
      </c>
      <c r="R4854">
        <f>SUM(M4854:N4854:O4854:P4854:Q4854)</f>
        <v>4</v>
      </c>
      <c r="S4854" s="1">
        <v>93280</v>
      </c>
      <c r="T4854" s="1" t="str">
        <f t="shared" si="302"/>
        <v>Medium</v>
      </c>
      <c r="U4854">
        <v>9</v>
      </c>
      <c r="V4854">
        <v>2026</v>
      </c>
      <c r="W4854" t="s">
        <v>28</v>
      </c>
      <c r="X4854">
        <v>8</v>
      </c>
    </row>
    <row r="4855" spans="1:24" x14ac:dyDescent="0.3">
      <c r="A4855">
        <v>4854</v>
      </c>
      <c r="B4855" t="s">
        <v>31</v>
      </c>
      <c r="C4855" t="str">
        <f>_xlfn.XLOOKUP(B4855,Lookup_table!B:B,Lookup_table!C:C)</f>
        <v>Business</v>
      </c>
      <c r="D4855" t="s">
        <v>34</v>
      </c>
      <c r="E4855" t="s">
        <v>15</v>
      </c>
      <c r="F4855" t="s">
        <v>16</v>
      </c>
      <c r="G4855" t="s">
        <v>30</v>
      </c>
      <c r="H4855" t="str">
        <f t="shared" si="300"/>
        <v>Onsite/Hybrid</v>
      </c>
      <c r="I4855" t="s">
        <v>18</v>
      </c>
      <c r="J4855" t="str">
        <f t="shared" si="301"/>
        <v>7+ yrs</v>
      </c>
      <c r="K4855">
        <f t="shared" ca="1" si="303"/>
        <v>9</v>
      </c>
      <c r="L4855" t="s">
        <v>19</v>
      </c>
      <c r="M4855">
        <v>1</v>
      </c>
      <c r="N4855">
        <v>1</v>
      </c>
      <c r="O4855">
        <v>1</v>
      </c>
      <c r="P4855">
        <v>0</v>
      </c>
      <c r="Q4855">
        <v>1</v>
      </c>
      <c r="R4855">
        <f>SUM(M4855:N4855:O4855:P4855:Q4855)</f>
        <v>4</v>
      </c>
      <c r="S4855" s="1">
        <v>128832</v>
      </c>
      <c r="T4855" s="1" t="str">
        <f t="shared" si="302"/>
        <v>High</v>
      </c>
      <c r="U4855">
        <v>12</v>
      </c>
      <c r="V4855">
        <v>2024</v>
      </c>
      <c r="W4855" t="s">
        <v>20</v>
      </c>
      <c r="X4855">
        <v>5</v>
      </c>
    </row>
    <row r="4856" spans="1:24" x14ac:dyDescent="0.3">
      <c r="A4856">
        <v>4855</v>
      </c>
      <c r="B4856" t="s">
        <v>41</v>
      </c>
      <c r="C4856" t="str">
        <f>_xlfn.XLOOKUP(B4856,Lookup_table!B:B,Lookup_table!C:C)</f>
        <v>Data</v>
      </c>
      <c r="D4856" t="s">
        <v>14</v>
      </c>
      <c r="E4856" t="s">
        <v>40</v>
      </c>
      <c r="F4856" t="s">
        <v>29</v>
      </c>
      <c r="G4856" t="s">
        <v>25</v>
      </c>
      <c r="H4856" t="str">
        <f t="shared" si="300"/>
        <v>Onsite/Hybrid</v>
      </c>
      <c r="I4856" t="s">
        <v>35</v>
      </c>
      <c r="J4856" t="str">
        <f t="shared" si="301"/>
        <v>0-2 yrs</v>
      </c>
      <c r="K4856">
        <f t="shared" ca="1" si="303"/>
        <v>2</v>
      </c>
      <c r="L4856" t="s">
        <v>19</v>
      </c>
      <c r="M4856">
        <v>0</v>
      </c>
      <c r="N4856">
        <v>1</v>
      </c>
      <c r="O4856">
        <v>0</v>
      </c>
      <c r="P4856">
        <v>0</v>
      </c>
      <c r="Q4856">
        <v>1</v>
      </c>
      <c r="R4856">
        <f>SUM(M4856:N4856:O4856:P4856:Q4856)</f>
        <v>2</v>
      </c>
      <c r="S4856" s="1">
        <v>64629</v>
      </c>
      <c r="T4856" s="1" t="str">
        <f t="shared" si="302"/>
        <v>Low</v>
      </c>
      <c r="U4856">
        <v>4</v>
      </c>
      <c r="V4856">
        <v>2021</v>
      </c>
      <c r="W4856" t="s">
        <v>34</v>
      </c>
      <c r="X4856">
        <v>3</v>
      </c>
    </row>
    <row r="4857" spans="1:24" x14ac:dyDescent="0.3">
      <c r="A4857">
        <v>4856</v>
      </c>
      <c r="B4857" t="s">
        <v>33</v>
      </c>
      <c r="C4857" t="str">
        <f>_xlfn.XLOOKUP(B4857,Lookup_table!B:B,Lookup_table!C:C)</f>
        <v>Data</v>
      </c>
      <c r="D4857" t="s">
        <v>37</v>
      </c>
      <c r="E4857" t="s">
        <v>32</v>
      </c>
      <c r="F4857" t="s">
        <v>52</v>
      </c>
      <c r="G4857" t="s">
        <v>25</v>
      </c>
      <c r="H4857" t="str">
        <f t="shared" si="300"/>
        <v>Onsite/Hybrid</v>
      </c>
      <c r="I4857" t="s">
        <v>26</v>
      </c>
      <c r="J4857" t="str">
        <f t="shared" si="301"/>
        <v>3-6 yrs</v>
      </c>
      <c r="K4857">
        <f t="shared" ca="1" si="303"/>
        <v>4</v>
      </c>
      <c r="L4857" t="s">
        <v>27</v>
      </c>
      <c r="M4857">
        <v>0</v>
      </c>
      <c r="N4857">
        <v>0</v>
      </c>
      <c r="O4857">
        <v>0</v>
      </c>
      <c r="P4857">
        <v>1</v>
      </c>
      <c r="Q4857">
        <v>0</v>
      </c>
      <c r="R4857">
        <f>SUM(M4857:N4857:O4857:P4857:Q4857)</f>
        <v>1</v>
      </c>
      <c r="S4857" s="1">
        <v>86276</v>
      </c>
      <c r="T4857" s="1" t="str">
        <f t="shared" si="302"/>
        <v>Medium</v>
      </c>
      <c r="U4857">
        <v>5</v>
      </c>
      <c r="V4857">
        <v>2022</v>
      </c>
      <c r="W4857" t="s">
        <v>20</v>
      </c>
      <c r="X4857">
        <v>1</v>
      </c>
    </row>
    <row r="4858" spans="1:24" x14ac:dyDescent="0.3">
      <c r="A4858">
        <v>4857</v>
      </c>
      <c r="B4858" t="s">
        <v>33</v>
      </c>
      <c r="C4858" t="str">
        <f>_xlfn.XLOOKUP(B4858,Lookup_table!B:B,Lookup_table!C:C)</f>
        <v>Data</v>
      </c>
      <c r="D4858" t="s">
        <v>22</v>
      </c>
      <c r="E4858" t="s">
        <v>32</v>
      </c>
      <c r="F4858" t="s">
        <v>29</v>
      </c>
      <c r="G4858" t="s">
        <v>30</v>
      </c>
      <c r="H4858" t="str">
        <f t="shared" si="300"/>
        <v>Onsite/Hybrid</v>
      </c>
      <c r="I4858" t="s">
        <v>35</v>
      </c>
      <c r="J4858" t="str">
        <f t="shared" si="301"/>
        <v>0-2 yrs</v>
      </c>
      <c r="K4858">
        <f t="shared" ca="1" si="303"/>
        <v>0</v>
      </c>
      <c r="L4858" t="s">
        <v>39</v>
      </c>
      <c r="M4858">
        <v>1</v>
      </c>
      <c r="N4858">
        <v>1</v>
      </c>
      <c r="O4858">
        <v>0</v>
      </c>
      <c r="P4858">
        <v>1</v>
      </c>
      <c r="Q4858">
        <v>0</v>
      </c>
      <c r="R4858">
        <f>SUM(M4858:N4858:O4858:P4858:Q4858)</f>
        <v>3</v>
      </c>
      <c r="S4858" s="1">
        <v>81352</v>
      </c>
      <c r="T4858" s="1" t="str">
        <f t="shared" si="302"/>
        <v>Medium</v>
      </c>
      <c r="U4858">
        <v>4</v>
      </c>
      <c r="V4858">
        <v>2021</v>
      </c>
      <c r="W4858" t="s">
        <v>34</v>
      </c>
      <c r="X4858">
        <v>1</v>
      </c>
    </row>
    <row r="4859" spans="1:24" x14ac:dyDescent="0.3">
      <c r="A4859">
        <v>4858</v>
      </c>
      <c r="B4859" t="s">
        <v>31</v>
      </c>
      <c r="C4859" t="str">
        <f>_xlfn.XLOOKUP(B4859,Lookup_table!B:B,Lookup_table!C:C)</f>
        <v>Business</v>
      </c>
      <c r="D4859" t="s">
        <v>22</v>
      </c>
      <c r="E4859" t="s">
        <v>42</v>
      </c>
      <c r="F4859" t="s">
        <v>16</v>
      </c>
      <c r="G4859" t="s">
        <v>25</v>
      </c>
      <c r="H4859" t="str">
        <f t="shared" si="300"/>
        <v>Onsite/Hybrid</v>
      </c>
      <c r="I4859" t="s">
        <v>18</v>
      </c>
      <c r="J4859" t="str">
        <f t="shared" si="301"/>
        <v>7+ yrs</v>
      </c>
      <c r="K4859">
        <f t="shared" ca="1" si="303"/>
        <v>9</v>
      </c>
      <c r="L4859" t="s">
        <v>27</v>
      </c>
      <c r="M4859">
        <v>0</v>
      </c>
      <c r="N4859">
        <v>0</v>
      </c>
      <c r="O4859">
        <v>1</v>
      </c>
      <c r="P4859">
        <v>0</v>
      </c>
      <c r="Q4859">
        <v>0</v>
      </c>
      <c r="R4859">
        <f>SUM(M4859:N4859:O4859:P4859:Q4859)</f>
        <v>1</v>
      </c>
      <c r="S4859" s="1">
        <v>137980</v>
      </c>
      <c r="T4859" s="1" t="str">
        <f t="shared" si="302"/>
        <v>High</v>
      </c>
      <c r="U4859">
        <v>4</v>
      </c>
      <c r="V4859">
        <v>2024</v>
      </c>
      <c r="W4859" t="s">
        <v>28</v>
      </c>
      <c r="X4859">
        <v>8</v>
      </c>
    </row>
    <row r="4860" spans="1:24" x14ac:dyDescent="0.3">
      <c r="A4860">
        <v>4859</v>
      </c>
      <c r="B4860" t="s">
        <v>41</v>
      </c>
      <c r="C4860" t="str">
        <f>_xlfn.XLOOKUP(B4860,Lookup_table!B:B,Lookup_table!C:C)</f>
        <v>Data</v>
      </c>
      <c r="D4860" t="s">
        <v>34</v>
      </c>
      <c r="E4860" t="s">
        <v>38</v>
      </c>
      <c r="F4860" t="s">
        <v>52</v>
      </c>
      <c r="G4860" t="s">
        <v>30</v>
      </c>
      <c r="H4860" t="str">
        <f t="shared" si="300"/>
        <v>Onsite/Hybrid</v>
      </c>
      <c r="I4860" t="s">
        <v>26</v>
      </c>
      <c r="J4860" t="str">
        <f t="shared" si="301"/>
        <v>3-6 yrs</v>
      </c>
      <c r="K4860">
        <f t="shared" ca="1" si="303"/>
        <v>4</v>
      </c>
      <c r="L4860" t="s">
        <v>27</v>
      </c>
      <c r="M4860">
        <v>1</v>
      </c>
      <c r="N4860">
        <v>0</v>
      </c>
      <c r="O4860">
        <v>1</v>
      </c>
      <c r="P4860">
        <v>0</v>
      </c>
      <c r="Q4860">
        <v>1</v>
      </c>
      <c r="R4860">
        <f>SUM(M4860:N4860:O4860:P4860:Q4860)</f>
        <v>3</v>
      </c>
      <c r="S4860" s="1">
        <v>101090</v>
      </c>
      <c r="T4860" s="1" t="str">
        <f t="shared" si="302"/>
        <v>Medium</v>
      </c>
      <c r="U4860">
        <v>11</v>
      </c>
      <c r="V4860">
        <v>2020</v>
      </c>
      <c r="W4860" t="s">
        <v>20</v>
      </c>
      <c r="X4860">
        <v>2</v>
      </c>
    </row>
    <row r="4861" spans="1:24" x14ac:dyDescent="0.3">
      <c r="A4861">
        <v>4860</v>
      </c>
      <c r="B4861" t="s">
        <v>21</v>
      </c>
      <c r="C4861" t="str">
        <f>_xlfn.XLOOKUP(B4861,Lookup_table!B:B,Lookup_table!C:C)</f>
        <v>AI</v>
      </c>
      <c r="D4861" t="s">
        <v>14</v>
      </c>
      <c r="E4861" t="s">
        <v>32</v>
      </c>
      <c r="F4861" t="s">
        <v>43</v>
      </c>
      <c r="G4861" t="s">
        <v>25</v>
      </c>
      <c r="H4861" t="str">
        <f t="shared" si="300"/>
        <v>Onsite/Hybrid</v>
      </c>
      <c r="I4861" t="s">
        <v>18</v>
      </c>
      <c r="J4861" t="str">
        <f t="shared" si="301"/>
        <v>7+ yrs</v>
      </c>
      <c r="K4861">
        <f t="shared" ca="1" si="303"/>
        <v>14</v>
      </c>
      <c r="L4861" t="s">
        <v>19</v>
      </c>
      <c r="M4861">
        <v>0</v>
      </c>
      <c r="N4861">
        <v>1</v>
      </c>
      <c r="O4861">
        <v>1</v>
      </c>
      <c r="P4861">
        <v>0</v>
      </c>
      <c r="Q4861">
        <v>1</v>
      </c>
      <c r="R4861">
        <f>SUM(M4861:N4861:O4861:P4861:Q4861)</f>
        <v>3</v>
      </c>
      <c r="S4861" s="1">
        <v>165238</v>
      </c>
      <c r="T4861" s="1" t="str">
        <f t="shared" si="302"/>
        <v>High</v>
      </c>
      <c r="U4861">
        <v>9</v>
      </c>
      <c r="V4861">
        <v>2021</v>
      </c>
      <c r="W4861" t="s">
        <v>20</v>
      </c>
      <c r="X4861">
        <v>2</v>
      </c>
    </row>
    <row r="4862" spans="1:24" x14ac:dyDescent="0.3">
      <c r="A4862">
        <v>4861</v>
      </c>
      <c r="B4862" t="s">
        <v>41</v>
      </c>
      <c r="C4862" t="str">
        <f>_xlfn.XLOOKUP(B4862,Lookup_table!B:B,Lookup_table!C:C)</f>
        <v>Data</v>
      </c>
      <c r="D4862" t="s">
        <v>14</v>
      </c>
      <c r="E4862" t="s">
        <v>42</v>
      </c>
      <c r="F4862" t="s">
        <v>52</v>
      </c>
      <c r="G4862" t="s">
        <v>17</v>
      </c>
      <c r="H4862" t="str">
        <f t="shared" si="300"/>
        <v>Remote</v>
      </c>
      <c r="I4862" t="s">
        <v>26</v>
      </c>
      <c r="J4862" t="str">
        <f t="shared" si="301"/>
        <v>3-6 yrs</v>
      </c>
      <c r="K4862">
        <f t="shared" ca="1" si="303"/>
        <v>3</v>
      </c>
      <c r="L4862" t="s">
        <v>39</v>
      </c>
      <c r="M4862">
        <v>1</v>
      </c>
      <c r="N4862">
        <v>0</v>
      </c>
      <c r="O4862">
        <v>1</v>
      </c>
      <c r="P4862">
        <v>1</v>
      </c>
      <c r="Q4862">
        <v>1</v>
      </c>
      <c r="R4862">
        <f>SUM(M4862:N4862:O4862:P4862:Q4862)</f>
        <v>4</v>
      </c>
      <c r="S4862" s="1">
        <v>115562</v>
      </c>
      <c r="T4862" s="1" t="str">
        <f t="shared" si="302"/>
        <v>Medium</v>
      </c>
      <c r="U4862">
        <v>10</v>
      </c>
      <c r="V4862">
        <v>2021</v>
      </c>
      <c r="W4862" t="s">
        <v>28</v>
      </c>
      <c r="X4862">
        <v>6</v>
      </c>
    </row>
    <row r="4863" spans="1:24" x14ac:dyDescent="0.3">
      <c r="A4863">
        <v>4862</v>
      </c>
      <c r="B4863" t="s">
        <v>33</v>
      </c>
      <c r="C4863" t="str">
        <f>_xlfn.XLOOKUP(B4863,Lookup_table!B:B,Lookup_table!C:C)</f>
        <v>Data</v>
      </c>
      <c r="D4863" t="s">
        <v>14</v>
      </c>
      <c r="E4863" t="s">
        <v>42</v>
      </c>
      <c r="F4863" t="s">
        <v>52</v>
      </c>
      <c r="G4863" t="s">
        <v>17</v>
      </c>
      <c r="H4863" t="str">
        <f t="shared" si="300"/>
        <v>Remote</v>
      </c>
      <c r="I4863" t="s">
        <v>26</v>
      </c>
      <c r="J4863" t="str">
        <f t="shared" si="301"/>
        <v>3-6 yrs</v>
      </c>
      <c r="K4863">
        <f t="shared" ca="1" si="303"/>
        <v>5</v>
      </c>
      <c r="L4863" t="s">
        <v>27</v>
      </c>
      <c r="M4863">
        <v>1</v>
      </c>
      <c r="N4863">
        <v>0</v>
      </c>
      <c r="O4863">
        <v>0</v>
      </c>
      <c r="P4863">
        <v>0</v>
      </c>
      <c r="Q4863">
        <v>1</v>
      </c>
      <c r="R4863">
        <f>SUM(M4863:N4863:O4863:P4863:Q4863)</f>
        <v>2</v>
      </c>
      <c r="S4863" s="1">
        <v>85503</v>
      </c>
      <c r="T4863" s="1" t="str">
        <f t="shared" si="302"/>
        <v>Medium</v>
      </c>
      <c r="U4863">
        <v>1</v>
      </c>
      <c r="V4863">
        <v>2024</v>
      </c>
      <c r="W4863" t="s">
        <v>28</v>
      </c>
      <c r="X4863">
        <v>7</v>
      </c>
    </row>
    <row r="4864" spans="1:24" x14ac:dyDescent="0.3">
      <c r="A4864">
        <v>4863</v>
      </c>
      <c r="B4864" t="s">
        <v>36</v>
      </c>
      <c r="C4864" t="str">
        <f>_xlfn.XLOOKUP(B4864,Lookup_table!B:B,Lookup_table!C:C)</f>
        <v>Data</v>
      </c>
      <c r="D4864" t="s">
        <v>37</v>
      </c>
      <c r="E4864" t="s">
        <v>42</v>
      </c>
      <c r="F4864" t="s">
        <v>43</v>
      </c>
      <c r="G4864" t="s">
        <v>17</v>
      </c>
      <c r="H4864" t="str">
        <f t="shared" si="300"/>
        <v>Remote</v>
      </c>
      <c r="I4864" t="s">
        <v>18</v>
      </c>
      <c r="J4864" t="str">
        <f t="shared" si="301"/>
        <v>7+ yrs</v>
      </c>
      <c r="K4864">
        <f t="shared" ca="1" si="303"/>
        <v>11</v>
      </c>
      <c r="L4864" t="s">
        <v>39</v>
      </c>
      <c r="M4864">
        <v>0</v>
      </c>
      <c r="N4864">
        <v>1</v>
      </c>
      <c r="O4864">
        <v>0</v>
      </c>
      <c r="P4864">
        <v>1</v>
      </c>
      <c r="Q4864">
        <v>0</v>
      </c>
      <c r="R4864">
        <f>SUM(M4864:N4864:O4864:P4864:Q4864)</f>
        <v>2</v>
      </c>
      <c r="S4864" s="1">
        <v>119552</v>
      </c>
      <c r="T4864" s="1" t="str">
        <f t="shared" si="302"/>
        <v>Medium</v>
      </c>
      <c r="U4864">
        <v>10</v>
      </c>
      <c r="V4864">
        <v>2021</v>
      </c>
      <c r="W4864" t="s">
        <v>28</v>
      </c>
      <c r="X4864">
        <v>7</v>
      </c>
    </row>
    <row r="4865" spans="1:24" x14ac:dyDescent="0.3">
      <c r="A4865">
        <v>4864</v>
      </c>
      <c r="B4865" t="s">
        <v>41</v>
      </c>
      <c r="C4865" t="str">
        <f>_xlfn.XLOOKUP(B4865,Lookup_table!B:B,Lookup_table!C:C)</f>
        <v>Data</v>
      </c>
      <c r="D4865" t="s">
        <v>34</v>
      </c>
      <c r="E4865" t="s">
        <v>42</v>
      </c>
      <c r="F4865" t="s">
        <v>24</v>
      </c>
      <c r="G4865" t="s">
        <v>30</v>
      </c>
      <c r="H4865" t="str">
        <f t="shared" si="300"/>
        <v>Onsite/Hybrid</v>
      </c>
      <c r="I4865" t="s">
        <v>26</v>
      </c>
      <c r="J4865" t="str">
        <f t="shared" si="301"/>
        <v>3-6 yrs</v>
      </c>
      <c r="K4865">
        <f t="shared" ca="1" si="303"/>
        <v>4</v>
      </c>
      <c r="L4865" t="s">
        <v>27</v>
      </c>
      <c r="M4865">
        <v>0</v>
      </c>
      <c r="N4865">
        <v>1</v>
      </c>
      <c r="O4865">
        <v>0</v>
      </c>
      <c r="P4865">
        <v>1</v>
      </c>
      <c r="Q4865">
        <v>0</v>
      </c>
      <c r="R4865">
        <f>SUM(M4865:N4865:O4865:P4865:Q4865)</f>
        <v>2</v>
      </c>
      <c r="S4865" s="1">
        <v>88900</v>
      </c>
      <c r="T4865" s="1" t="str">
        <f t="shared" si="302"/>
        <v>Medium</v>
      </c>
      <c r="U4865">
        <v>7</v>
      </c>
      <c r="V4865">
        <v>2023</v>
      </c>
      <c r="W4865" t="s">
        <v>34</v>
      </c>
      <c r="X4865">
        <v>3</v>
      </c>
    </row>
    <row r="4866" spans="1:24" x14ac:dyDescent="0.3">
      <c r="A4866">
        <v>4865</v>
      </c>
      <c r="B4866" t="s">
        <v>41</v>
      </c>
      <c r="C4866" t="str">
        <f>_xlfn.XLOOKUP(B4866,Lookup_table!B:B,Lookup_table!C:C)</f>
        <v>Data</v>
      </c>
      <c r="D4866" t="s">
        <v>34</v>
      </c>
      <c r="E4866" t="s">
        <v>38</v>
      </c>
      <c r="F4866" t="s">
        <v>44</v>
      </c>
      <c r="G4866" t="s">
        <v>25</v>
      </c>
      <c r="H4866" t="str">
        <f t="shared" ref="H4866:H4929" si="304">IF(G4866="Remote","Remote","Onsite/Hybrid")</f>
        <v>Onsite/Hybrid</v>
      </c>
      <c r="I4866" t="s">
        <v>35</v>
      </c>
      <c r="J4866" t="str">
        <f t="shared" ref="J4866:J4929" si="305">IF(I4866="Entry","0-2 yrs",IF(I4866="Mid","3-6 yrs","7+ yrs"))</f>
        <v>0-2 yrs</v>
      </c>
      <c r="K4866">
        <f t="shared" ca="1" si="303"/>
        <v>2</v>
      </c>
      <c r="L4866" t="s">
        <v>19</v>
      </c>
      <c r="M4866">
        <v>1</v>
      </c>
      <c r="N4866">
        <v>0</v>
      </c>
      <c r="O4866">
        <v>0</v>
      </c>
      <c r="P4866">
        <v>0</v>
      </c>
      <c r="Q4866">
        <v>1</v>
      </c>
      <c r="R4866">
        <f>SUM(M4866:N4866:O4866:P4866:Q4866)</f>
        <v>2</v>
      </c>
      <c r="S4866" s="1">
        <v>61763</v>
      </c>
      <c r="T4866" s="1" t="str">
        <f t="shared" ref="T4866:T4929" si="306">IF(S4866&lt;=70000,"Low",IF(S4866&lt;=120000,"Medium","High"))</f>
        <v>Low</v>
      </c>
      <c r="U4866">
        <v>1</v>
      </c>
      <c r="V4866">
        <v>2021</v>
      </c>
      <c r="W4866" t="s">
        <v>28</v>
      </c>
      <c r="X4866">
        <v>9</v>
      </c>
    </row>
    <row r="4867" spans="1:24" x14ac:dyDescent="0.3">
      <c r="A4867">
        <v>4866</v>
      </c>
      <c r="B4867" t="s">
        <v>21</v>
      </c>
      <c r="C4867" t="str">
        <f>_xlfn.XLOOKUP(B4867,Lookup_table!B:B,Lookup_table!C:C)</f>
        <v>AI</v>
      </c>
      <c r="D4867" t="s">
        <v>34</v>
      </c>
      <c r="E4867" t="s">
        <v>32</v>
      </c>
      <c r="F4867" t="s">
        <v>43</v>
      </c>
      <c r="G4867" t="s">
        <v>17</v>
      </c>
      <c r="H4867" t="str">
        <f t="shared" si="304"/>
        <v>Remote</v>
      </c>
      <c r="I4867" t="s">
        <v>18</v>
      </c>
      <c r="J4867" t="str">
        <f t="shared" si="305"/>
        <v>7+ yrs</v>
      </c>
      <c r="K4867">
        <f t="shared" ref="K4867:K4930" ca="1" si="307">IF(J4867="0-2 yrs",RANDBETWEEN(0,2),IF(J4867="3-6 yrs", RANDBETWEEN(3,6),IF(J4867="7+ yrs", RANDBETWEEN(7,15)," ")))</f>
        <v>11</v>
      </c>
      <c r="L4867" t="s">
        <v>19</v>
      </c>
      <c r="M4867">
        <v>0</v>
      </c>
      <c r="N4867">
        <v>0</v>
      </c>
      <c r="O4867">
        <v>0</v>
      </c>
      <c r="P4867">
        <v>0</v>
      </c>
      <c r="Q4867">
        <v>0</v>
      </c>
      <c r="R4867">
        <f>SUM(M4867:N4867:O4867:P4867:Q4867)</f>
        <v>0</v>
      </c>
      <c r="S4867" s="1">
        <v>137914</v>
      </c>
      <c r="T4867" s="1" t="str">
        <f t="shared" si="306"/>
        <v>High</v>
      </c>
      <c r="U4867">
        <v>12</v>
      </c>
      <c r="V4867">
        <v>2025</v>
      </c>
      <c r="W4867" t="s">
        <v>20</v>
      </c>
      <c r="X4867">
        <v>2</v>
      </c>
    </row>
    <row r="4868" spans="1:24" x14ac:dyDescent="0.3">
      <c r="A4868">
        <v>4867</v>
      </c>
      <c r="B4868" t="s">
        <v>21</v>
      </c>
      <c r="C4868" t="str">
        <f>_xlfn.XLOOKUP(B4868,Lookup_table!B:B,Lookup_table!C:C)</f>
        <v>AI</v>
      </c>
      <c r="D4868" t="s">
        <v>37</v>
      </c>
      <c r="E4868" t="s">
        <v>32</v>
      </c>
      <c r="F4868" t="s">
        <v>16</v>
      </c>
      <c r="G4868" t="s">
        <v>17</v>
      </c>
      <c r="H4868" t="str">
        <f t="shared" si="304"/>
        <v>Remote</v>
      </c>
      <c r="I4868" t="s">
        <v>26</v>
      </c>
      <c r="J4868" t="str">
        <f t="shared" si="305"/>
        <v>3-6 yrs</v>
      </c>
      <c r="K4868">
        <f t="shared" ca="1" si="307"/>
        <v>6</v>
      </c>
      <c r="L4868" t="s">
        <v>19</v>
      </c>
      <c r="M4868">
        <v>0</v>
      </c>
      <c r="N4868">
        <v>0</v>
      </c>
      <c r="O4868">
        <v>1</v>
      </c>
      <c r="P4868">
        <v>0</v>
      </c>
      <c r="Q4868">
        <v>1</v>
      </c>
      <c r="R4868">
        <f>SUM(M4868:N4868:O4868:P4868:Q4868)</f>
        <v>2</v>
      </c>
      <c r="S4868" s="1">
        <v>143994</v>
      </c>
      <c r="T4868" s="1" t="str">
        <f t="shared" si="306"/>
        <v>High</v>
      </c>
      <c r="U4868">
        <v>4</v>
      </c>
      <c r="V4868">
        <v>2024</v>
      </c>
      <c r="W4868" t="s">
        <v>20</v>
      </c>
      <c r="X4868">
        <v>3</v>
      </c>
    </row>
    <row r="4869" spans="1:24" x14ac:dyDescent="0.3">
      <c r="A4869">
        <v>4868</v>
      </c>
      <c r="B4869" t="s">
        <v>33</v>
      </c>
      <c r="C4869" t="str">
        <f>_xlfn.XLOOKUP(B4869,Lookup_table!B:B,Lookup_table!C:C)</f>
        <v>Data</v>
      </c>
      <c r="D4869" t="s">
        <v>14</v>
      </c>
      <c r="E4869" t="s">
        <v>23</v>
      </c>
      <c r="F4869" t="s">
        <v>44</v>
      </c>
      <c r="G4869" t="s">
        <v>17</v>
      </c>
      <c r="H4869" t="str">
        <f t="shared" si="304"/>
        <v>Remote</v>
      </c>
      <c r="I4869" t="s">
        <v>26</v>
      </c>
      <c r="J4869" t="str">
        <f t="shared" si="305"/>
        <v>3-6 yrs</v>
      </c>
      <c r="K4869">
        <f t="shared" ca="1" si="307"/>
        <v>4</v>
      </c>
      <c r="L4869" t="s">
        <v>19</v>
      </c>
      <c r="M4869">
        <v>0</v>
      </c>
      <c r="N4869">
        <v>1</v>
      </c>
      <c r="O4869">
        <v>0</v>
      </c>
      <c r="P4869">
        <v>0</v>
      </c>
      <c r="Q4869">
        <v>1</v>
      </c>
      <c r="R4869">
        <f>SUM(M4869:N4869:O4869:P4869:Q4869)</f>
        <v>2</v>
      </c>
      <c r="S4869" s="1">
        <v>87760</v>
      </c>
      <c r="T4869" s="1" t="str">
        <f t="shared" si="306"/>
        <v>Medium</v>
      </c>
      <c r="U4869">
        <v>5</v>
      </c>
      <c r="V4869">
        <v>2020</v>
      </c>
      <c r="W4869" t="s">
        <v>20</v>
      </c>
      <c r="X4869">
        <v>1</v>
      </c>
    </row>
    <row r="4870" spans="1:24" x14ac:dyDescent="0.3">
      <c r="A4870">
        <v>4869</v>
      </c>
      <c r="B4870" t="s">
        <v>21</v>
      </c>
      <c r="C4870" t="str">
        <f>_xlfn.XLOOKUP(B4870,Lookup_table!B:B,Lookup_table!C:C)</f>
        <v>AI</v>
      </c>
      <c r="D4870" t="s">
        <v>14</v>
      </c>
      <c r="E4870" t="s">
        <v>23</v>
      </c>
      <c r="F4870" t="s">
        <v>44</v>
      </c>
      <c r="G4870" t="s">
        <v>30</v>
      </c>
      <c r="H4870" t="str">
        <f t="shared" si="304"/>
        <v>Onsite/Hybrid</v>
      </c>
      <c r="I4870" t="s">
        <v>35</v>
      </c>
      <c r="J4870" t="str">
        <f t="shared" si="305"/>
        <v>0-2 yrs</v>
      </c>
      <c r="K4870">
        <f t="shared" ca="1" si="307"/>
        <v>1</v>
      </c>
      <c r="L4870" t="s">
        <v>39</v>
      </c>
      <c r="M4870">
        <v>1</v>
      </c>
      <c r="N4870">
        <v>0</v>
      </c>
      <c r="O4870">
        <v>0</v>
      </c>
      <c r="P4870">
        <v>1</v>
      </c>
      <c r="Q4870">
        <v>1</v>
      </c>
      <c r="R4870">
        <f>SUM(M4870:N4870:O4870:P4870:Q4870)</f>
        <v>3</v>
      </c>
      <c r="S4870" s="1">
        <v>115386</v>
      </c>
      <c r="T4870" s="1" t="str">
        <f t="shared" si="306"/>
        <v>Medium</v>
      </c>
      <c r="U4870">
        <v>5</v>
      </c>
      <c r="V4870">
        <v>2021</v>
      </c>
      <c r="W4870" t="s">
        <v>34</v>
      </c>
      <c r="X4870">
        <v>6</v>
      </c>
    </row>
    <row r="4871" spans="1:24" x14ac:dyDescent="0.3">
      <c r="A4871">
        <v>4870</v>
      </c>
      <c r="B4871" t="s">
        <v>33</v>
      </c>
      <c r="C4871" t="str">
        <f>_xlfn.XLOOKUP(B4871,Lookup_table!B:B,Lookup_table!C:C)</f>
        <v>Data</v>
      </c>
      <c r="D4871" t="s">
        <v>22</v>
      </c>
      <c r="E4871" t="s">
        <v>40</v>
      </c>
      <c r="F4871" t="s">
        <v>44</v>
      </c>
      <c r="G4871" t="s">
        <v>17</v>
      </c>
      <c r="H4871" t="str">
        <f t="shared" si="304"/>
        <v>Remote</v>
      </c>
      <c r="I4871" t="s">
        <v>18</v>
      </c>
      <c r="J4871" t="str">
        <f t="shared" si="305"/>
        <v>7+ yrs</v>
      </c>
      <c r="K4871">
        <f t="shared" ca="1" si="307"/>
        <v>10</v>
      </c>
      <c r="L4871" t="s">
        <v>27</v>
      </c>
      <c r="M4871">
        <v>0</v>
      </c>
      <c r="N4871">
        <v>1</v>
      </c>
      <c r="O4871">
        <v>1</v>
      </c>
      <c r="P4871">
        <v>1</v>
      </c>
      <c r="Q4871">
        <v>1</v>
      </c>
      <c r="R4871">
        <f>SUM(M4871:N4871:O4871:P4871:Q4871)</f>
        <v>4</v>
      </c>
      <c r="S4871" s="1">
        <v>156645</v>
      </c>
      <c r="T4871" s="1" t="str">
        <f t="shared" si="306"/>
        <v>High</v>
      </c>
      <c r="U4871">
        <v>6</v>
      </c>
      <c r="V4871">
        <v>2021</v>
      </c>
      <c r="W4871" t="s">
        <v>28</v>
      </c>
      <c r="X4871">
        <v>2</v>
      </c>
    </row>
    <row r="4872" spans="1:24" x14ac:dyDescent="0.3">
      <c r="A4872">
        <v>4871</v>
      </c>
      <c r="B4872" t="s">
        <v>36</v>
      </c>
      <c r="C4872" t="str">
        <f>_xlfn.XLOOKUP(B4872,Lookup_table!B:B,Lookup_table!C:C)</f>
        <v>Data</v>
      </c>
      <c r="D4872" t="s">
        <v>14</v>
      </c>
      <c r="E4872" t="s">
        <v>23</v>
      </c>
      <c r="F4872" t="s">
        <v>29</v>
      </c>
      <c r="G4872" t="s">
        <v>25</v>
      </c>
      <c r="H4872" t="str">
        <f t="shared" si="304"/>
        <v>Onsite/Hybrid</v>
      </c>
      <c r="I4872" t="s">
        <v>35</v>
      </c>
      <c r="J4872" t="str">
        <f t="shared" si="305"/>
        <v>0-2 yrs</v>
      </c>
      <c r="K4872">
        <f t="shared" ca="1" si="307"/>
        <v>2</v>
      </c>
      <c r="L4872" t="s">
        <v>39</v>
      </c>
      <c r="M4872">
        <v>0</v>
      </c>
      <c r="N4872">
        <v>0</v>
      </c>
      <c r="O4872">
        <v>0</v>
      </c>
      <c r="P4872">
        <v>1</v>
      </c>
      <c r="Q4872">
        <v>0</v>
      </c>
      <c r="R4872">
        <f>SUM(M4872:N4872:O4872:P4872:Q4872)</f>
        <v>1</v>
      </c>
      <c r="S4872" s="1">
        <v>69632</v>
      </c>
      <c r="T4872" s="1" t="str">
        <f t="shared" si="306"/>
        <v>Low</v>
      </c>
      <c r="U4872">
        <v>12</v>
      </c>
      <c r="V4872">
        <v>2024</v>
      </c>
      <c r="W4872" t="s">
        <v>20</v>
      </c>
      <c r="X4872">
        <v>2</v>
      </c>
    </row>
    <row r="4873" spans="1:24" x14ac:dyDescent="0.3">
      <c r="A4873">
        <v>4872</v>
      </c>
      <c r="B4873" t="s">
        <v>33</v>
      </c>
      <c r="C4873" t="str">
        <f>_xlfn.XLOOKUP(B4873,Lookup_table!B:B,Lookup_table!C:C)</f>
        <v>Data</v>
      </c>
      <c r="D4873" t="s">
        <v>37</v>
      </c>
      <c r="E4873" t="s">
        <v>15</v>
      </c>
      <c r="F4873" t="s">
        <v>52</v>
      </c>
      <c r="G4873" t="s">
        <v>30</v>
      </c>
      <c r="H4873" t="str">
        <f t="shared" si="304"/>
        <v>Onsite/Hybrid</v>
      </c>
      <c r="I4873" t="s">
        <v>26</v>
      </c>
      <c r="J4873" t="str">
        <f t="shared" si="305"/>
        <v>3-6 yrs</v>
      </c>
      <c r="K4873">
        <f t="shared" ca="1" si="307"/>
        <v>5</v>
      </c>
      <c r="L4873" t="s">
        <v>19</v>
      </c>
      <c r="M4873">
        <v>1</v>
      </c>
      <c r="N4873">
        <v>0</v>
      </c>
      <c r="O4873">
        <v>1</v>
      </c>
      <c r="P4873">
        <v>1</v>
      </c>
      <c r="Q4873">
        <v>1</v>
      </c>
      <c r="R4873">
        <f>SUM(M4873:N4873:O4873:P4873:Q4873)</f>
        <v>4</v>
      </c>
      <c r="S4873" s="1">
        <v>119963</v>
      </c>
      <c r="T4873" s="1" t="str">
        <f t="shared" si="306"/>
        <v>Medium</v>
      </c>
      <c r="U4873">
        <v>11</v>
      </c>
      <c r="V4873">
        <v>2024</v>
      </c>
      <c r="W4873" t="s">
        <v>28</v>
      </c>
      <c r="X4873">
        <v>3</v>
      </c>
    </row>
    <row r="4874" spans="1:24" x14ac:dyDescent="0.3">
      <c r="A4874">
        <v>4873</v>
      </c>
      <c r="B4874" t="s">
        <v>33</v>
      </c>
      <c r="C4874" t="str">
        <f>_xlfn.XLOOKUP(B4874,Lookup_table!B:B,Lookup_table!C:C)</f>
        <v>Data</v>
      </c>
      <c r="D4874" t="s">
        <v>37</v>
      </c>
      <c r="E4874" t="s">
        <v>40</v>
      </c>
      <c r="F4874" t="s">
        <v>29</v>
      </c>
      <c r="G4874" t="s">
        <v>30</v>
      </c>
      <c r="H4874" t="str">
        <f t="shared" si="304"/>
        <v>Onsite/Hybrid</v>
      </c>
      <c r="I4874" t="s">
        <v>26</v>
      </c>
      <c r="J4874" t="str">
        <f t="shared" si="305"/>
        <v>3-6 yrs</v>
      </c>
      <c r="K4874">
        <f t="shared" ca="1" si="307"/>
        <v>5</v>
      </c>
      <c r="L4874" t="s">
        <v>39</v>
      </c>
      <c r="M4874">
        <v>1</v>
      </c>
      <c r="N4874">
        <v>1</v>
      </c>
      <c r="O4874">
        <v>1</v>
      </c>
      <c r="P4874">
        <v>1</v>
      </c>
      <c r="Q4874">
        <v>0</v>
      </c>
      <c r="R4874">
        <f>SUM(M4874:N4874:O4874:P4874:Q4874)</f>
        <v>4</v>
      </c>
      <c r="S4874" s="1">
        <v>106100</v>
      </c>
      <c r="T4874" s="1" t="str">
        <f t="shared" si="306"/>
        <v>Medium</v>
      </c>
      <c r="U4874">
        <v>1</v>
      </c>
      <c r="V4874">
        <v>2025</v>
      </c>
      <c r="W4874" t="s">
        <v>28</v>
      </c>
      <c r="X4874">
        <v>8</v>
      </c>
    </row>
    <row r="4875" spans="1:24" x14ac:dyDescent="0.3">
      <c r="A4875">
        <v>4874</v>
      </c>
      <c r="B4875" t="s">
        <v>36</v>
      </c>
      <c r="C4875" t="str">
        <f>_xlfn.XLOOKUP(B4875,Lookup_table!B:B,Lookup_table!C:C)</f>
        <v>Data</v>
      </c>
      <c r="D4875" t="s">
        <v>22</v>
      </c>
      <c r="E4875" t="s">
        <v>32</v>
      </c>
      <c r="F4875" t="s">
        <v>51</v>
      </c>
      <c r="G4875" t="s">
        <v>17</v>
      </c>
      <c r="H4875" t="str">
        <f t="shared" si="304"/>
        <v>Remote</v>
      </c>
      <c r="I4875" t="s">
        <v>35</v>
      </c>
      <c r="J4875" t="str">
        <f t="shared" si="305"/>
        <v>0-2 yrs</v>
      </c>
      <c r="K4875">
        <f t="shared" ca="1" si="307"/>
        <v>2</v>
      </c>
      <c r="L4875" t="s">
        <v>27</v>
      </c>
      <c r="M4875">
        <v>0</v>
      </c>
      <c r="N4875">
        <v>0</v>
      </c>
      <c r="O4875">
        <v>1</v>
      </c>
      <c r="P4875">
        <v>0</v>
      </c>
      <c r="Q4875">
        <v>0</v>
      </c>
      <c r="R4875">
        <f>SUM(M4875:N4875:O4875:P4875:Q4875)</f>
        <v>1</v>
      </c>
      <c r="S4875" s="1">
        <v>88725</v>
      </c>
      <c r="T4875" s="1" t="str">
        <f t="shared" si="306"/>
        <v>Medium</v>
      </c>
      <c r="U4875">
        <v>7</v>
      </c>
      <c r="V4875">
        <v>2023</v>
      </c>
      <c r="W4875" t="s">
        <v>28</v>
      </c>
      <c r="X4875">
        <v>8</v>
      </c>
    </row>
    <row r="4876" spans="1:24" x14ac:dyDescent="0.3">
      <c r="A4876">
        <v>4875</v>
      </c>
      <c r="B4876" t="s">
        <v>50</v>
      </c>
      <c r="C4876" t="str">
        <f>_xlfn.XLOOKUP(B4876,Lookup_table!B:B,Lookup_table!C:C)</f>
        <v>AI</v>
      </c>
      <c r="D4876" t="s">
        <v>34</v>
      </c>
      <c r="E4876" t="s">
        <v>38</v>
      </c>
      <c r="F4876" t="s">
        <v>24</v>
      </c>
      <c r="G4876" t="s">
        <v>25</v>
      </c>
      <c r="H4876" t="str">
        <f t="shared" si="304"/>
        <v>Onsite/Hybrid</v>
      </c>
      <c r="I4876" t="s">
        <v>26</v>
      </c>
      <c r="J4876" t="str">
        <f t="shared" si="305"/>
        <v>3-6 yrs</v>
      </c>
      <c r="K4876">
        <f t="shared" ca="1" si="307"/>
        <v>4</v>
      </c>
      <c r="L4876" t="s">
        <v>27</v>
      </c>
      <c r="M4876">
        <v>0</v>
      </c>
      <c r="N4876">
        <v>0</v>
      </c>
      <c r="O4876">
        <v>1</v>
      </c>
      <c r="P4876">
        <v>0</v>
      </c>
      <c r="Q4876">
        <v>1</v>
      </c>
      <c r="R4876">
        <f>SUM(M4876:N4876:O4876:P4876:Q4876)</f>
        <v>2</v>
      </c>
      <c r="S4876" s="1">
        <v>137012</v>
      </c>
      <c r="T4876" s="1" t="str">
        <f t="shared" si="306"/>
        <v>High</v>
      </c>
      <c r="U4876">
        <v>3</v>
      </c>
      <c r="V4876">
        <v>2024</v>
      </c>
      <c r="W4876" t="s">
        <v>20</v>
      </c>
      <c r="X4876">
        <v>5</v>
      </c>
    </row>
    <row r="4877" spans="1:24" x14ac:dyDescent="0.3">
      <c r="A4877">
        <v>4876</v>
      </c>
      <c r="B4877" t="s">
        <v>33</v>
      </c>
      <c r="C4877" t="str">
        <f>_xlfn.XLOOKUP(B4877,Lookup_table!B:B,Lookup_table!C:C)</f>
        <v>Data</v>
      </c>
      <c r="D4877" t="s">
        <v>22</v>
      </c>
      <c r="E4877" t="s">
        <v>42</v>
      </c>
      <c r="F4877" t="s">
        <v>44</v>
      </c>
      <c r="G4877" t="s">
        <v>25</v>
      </c>
      <c r="H4877" t="str">
        <f t="shared" si="304"/>
        <v>Onsite/Hybrid</v>
      </c>
      <c r="I4877" t="s">
        <v>18</v>
      </c>
      <c r="J4877" t="str">
        <f t="shared" si="305"/>
        <v>7+ yrs</v>
      </c>
      <c r="K4877">
        <f t="shared" ca="1" si="307"/>
        <v>7</v>
      </c>
      <c r="L4877" t="s">
        <v>39</v>
      </c>
      <c r="M4877">
        <v>0</v>
      </c>
      <c r="N4877">
        <v>0</v>
      </c>
      <c r="O4877">
        <v>1</v>
      </c>
      <c r="P4877">
        <v>1</v>
      </c>
      <c r="Q4877">
        <v>1</v>
      </c>
      <c r="R4877">
        <f>SUM(M4877:N4877:O4877:P4877:Q4877)</f>
        <v>3</v>
      </c>
      <c r="S4877" s="1">
        <v>155846</v>
      </c>
      <c r="T4877" s="1" t="str">
        <f t="shared" si="306"/>
        <v>High</v>
      </c>
      <c r="U4877">
        <v>6</v>
      </c>
      <c r="V4877">
        <v>2025</v>
      </c>
      <c r="W4877" t="s">
        <v>28</v>
      </c>
      <c r="X4877">
        <v>3</v>
      </c>
    </row>
    <row r="4878" spans="1:24" x14ac:dyDescent="0.3">
      <c r="A4878">
        <v>4877</v>
      </c>
      <c r="B4878" t="s">
        <v>33</v>
      </c>
      <c r="C4878" t="str">
        <f>_xlfn.XLOOKUP(B4878,Lookup_table!B:B,Lookup_table!C:C)</f>
        <v>Data</v>
      </c>
      <c r="D4878" t="s">
        <v>14</v>
      </c>
      <c r="E4878" t="s">
        <v>23</v>
      </c>
      <c r="F4878" t="s">
        <v>52</v>
      </c>
      <c r="G4878" t="s">
        <v>30</v>
      </c>
      <c r="H4878" t="str">
        <f t="shared" si="304"/>
        <v>Onsite/Hybrid</v>
      </c>
      <c r="I4878" t="s">
        <v>18</v>
      </c>
      <c r="J4878" t="str">
        <f t="shared" si="305"/>
        <v>7+ yrs</v>
      </c>
      <c r="K4878">
        <f t="shared" ca="1" si="307"/>
        <v>12</v>
      </c>
      <c r="L4878" t="s">
        <v>39</v>
      </c>
      <c r="M4878">
        <v>0</v>
      </c>
      <c r="N4878">
        <v>1</v>
      </c>
      <c r="O4878">
        <v>1</v>
      </c>
      <c r="P4878">
        <v>1</v>
      </c>
      <c r="Q4878">
        <v>0</v>
      </c>
      <c r="R4878">
        <f>SUM(M4878:N4878:O4878:P4878:Q4878)</f>
        <v>3</v>
      </c>
      <c r="S4878" s="1">
        <v>133969</v>
      </c>
      <c r="T4878" s="1" t="str">
        <f t="shared" si="306"/>
        <v>High</v>
      </c>
      <c r="U4878">
        <v>2</v>
      </c>
      <c r="V4878">
        <v>2020</v>
      </c>
      <c r="W4878" t="s">
        <v>28</v>
      </c>
      <c r="X4878">
        <v>8</v>
      </c>
    </row>
    <row r="4879" spans="1:24" x14ac:dyDescent="0.3">
      <c r="A4879">
        <v>4878</v>
      </c>
      <c r="B4879" t="s">
        <v>33</v>
      </c>
      <c r="C4879" t="str">
        <f>_xlfn.XLOOKUP(B4879,Lookup_table!B:B,Lookup_table!C:C)</f>
        <v>Data</v>
      </c>
      <c r="D4879" t="s">
        <v>37</v>
      </c>
      <c r="E4879" t="s">
        <v>23</v>
      </c>
      <c r="F4879" t="s">
        <v>52</v>
      </c>
      <c r="G4879" t="s">
        <v>30</v>
      </c>
      <c r="H4879" t="str">
        <f t="shared" si="304"/>
        <v>Onsite/Hybrid</v>
      </c>
      <c r="I4879" t="s">
        <v>26</v>
      </c>
      <c r="J4879" t="str">
        <f t="shared" si="305"/>
        <v>3-6 yrs</v>
      </c>
      <c r="K4879">
        <f t="shared" ca="1" si="307"/>
        <v>3</v>
      </c>
      <c r="L4879" t="s">
        <v>19</v>
      </c>
      <c r="M4879">
        <v>1</v>
      </c>
      <c r="N4879">
        <v>1</v>
      </c>
      <c r="O4879">
        <v>0</v>
      </c>
      <c r="P4879">
        <v>1</v>
      </c>
      <c r="Q4879">
        <v>1</v>
      </c>
      <c r="R4879">
        <f>SUM(M4879:N4879:O4879:P4879:Q4879)</f>
        <v>4</v>
      </c>
      <c r="S4879" s="1">
        <v>99923</v>
      </c>
      <c r="T4879" s="1" t="str">
        <f t="shared" si="306"/>
        <v>Medium</v>
      </c>
      <c r="U4879">
        <v>3</v>
      </c>
      <c r="V4879">
        <v>2026</v>
      </c>
      <c r="W4879" t="s">
        <v>34</v>
      </c>
      <c r="X4879">
        <v>4</v>
      </c>
    </row>
    <row r="4880" spans="1:24" x14ac:dyDescent="0.3">
      <c r="A4880">
        <v>4879</v>
      </c>
      <c r="B4880" t="s">
        <v>31</v>
      </c>
      <c r="C4880" t="str">
        <f>_xlfn.XLOOKUP(B4880,Lookup_table!B:B,Lookup_table!C:C)</f>
        <v>Business</v>
      </c>
      <c r="D4880" t="s">
        <v>22</v>
      </c>
      <c r="E4880" t="s">
        <v>40</v>
      </c>
      <c r="F4880" t="s">
        <v>52</v>
      </c>
      <c r="G4880" t="s">
        <v>25</v>
      </c>
      <c r="H4880" t="str">
        <f t="shared" si="304"/>
        <v>Onsite/Hybrid</v>
      </c>
      <c r="I4880" t="s">
        <v>26</v>
      </c>
      <c r="J4880" t="str">
        <f t="shared" si="305"/>
        <v>3-6 yrs</v>
      </c>
      <c r="K4880">
        <f t="shared" ca="1" si="307"/>
        <v>3</v>
      </c>
      <c r="L4880" t="s">
        <v>39</v>
      </c>
      <c r="M4880">
        <v>0</v>
      </c>
      <c r="N4880">
        <v>0</v>
      </c>
      <c r="O4880">
        <v>1</v>
      </c>
      <c r="P4880">
        <v>0</v>
      </c>
      <c r="Q4880">
        <v>1</v>
      </c>
      <c r="R4880">
        <f>SUM(M4880:N4880:O4880:P4880:Q4880)</f>
        <v>2</v>
      </c>
      <c r="S4880" s="1">
        <v>118721</v>
      </c>
      <c r="T4880" s="1" t="str">
        <f t="shared" si="306"/>
        <v>Medium</v>
      </c>
      <c r="U4880">
        <v>5</v>
      </c>
      <c r="V4880">
        <v>2024</v>
      </c>
      <c r="W4880" t="s">
        <v>20</v>
      </c>
      <c r="X4880">
        <v>5</v>
      </c>
    </row>
    <row r="4881" spans="1:24" x14ac:dyDescent="0.3">
      <c r="A4881">
        <v>4880</v>
      </c>
      <c r="B4881" t="s">
        <v>31</v>
      </c>
      <c r="C4881" t="str">
        <f>_xlfn.XLOOKUP(B4881,Lookup_table!B:B,Lookup_table!C:C)</f>
        <v>Business</v>
      </c>
      <c r="D4881" t="s">
        <v>22</v>
      </c>
      <c r="E4881" t="s">
        <v>32</v>
      </c>
      <c r="F4881" t="s">
        <v>43</v>
      </c>
      <c r="G4881" t="s">
        <v>30</v>
      </c>
      <c r="H4881" t="str">
        <f t="shared" si="304"/>
        <v>Onsite/Hybrid</v>
      </c>
      <c r="I4881" t="s">
        <v>18</v>
      </c>
      <c r="J4881" t="str">
        <f t="shared" si="305"/>
        <v>7+ yrs</v>
      </c>
      <c r="K4881">
        <f t="shared" ca="1" si="307"/>
        <v>15</v>
      </c>
      <c r="L4881" t="s">
        <v>27</v>
      </c>
      <c r="M4881">
        <v>1</v>
      </c>
      <c r="N4881">
        <v>1</v>
      </c>
      <c r="O4881">
        <v>0</v>
      </c>
      <c r="P4881">
        <v>1</v>
      </c>
      <c r="Q4881">
        <v>0</v>
      </c>
      <c r="R4881">
        <f>SUM(M4881:N4881:O4881:P4881:Q4881)</f>
        <v>3</v>
      </c>
      <c r="S4881" s="1">
        <v>139779</v>
      </c>
      <c r="T4881" s="1" t="str">
        <f t="shared" si="306"/>
        <v>High</v>
      </c>
      <c r="U4881">
        <v>7</v>
      </c>
      <c r="V4881">
        <v>2020</v>
      </c>
      <c r="W4881" t="s">
        <v>20</v>
      </c>
      <c r="X4881">
        <v>6</v>
      </c>
    </row>
    <row r="4882" spans="1:24" x14ac:dyDescent="0.3">
      <c r="A4882">
        <v>4881</v>
      </c>
      <c r="B4882" t="s">
        <v>36</v>
      </c>
      <c r="C4882" t="str">
        <f>_xlfn.XLOOKUP(B4882,Lookup_table!B:B,Lookup_table!C:C)</f>
        <v>Data</v>
      </c>
      <c r="D4882" t="s">
        <v>34</v>
      </c>
      <c r="E4882" t="s">
        <v>40</v>
      </c>
      <c r="F4882" t="s">
        <v>24</v>
      </c>
      <c r="G4882" t="s">
        <v>25</v>
      </c>
      <c r="H4882" t="str">
        <f t="shared" si="304"/>
        <v>Onsite/Hybrid</v>
      </c>
      <c r="I4882" t="s">
        <v>26</v>
      </c>
      <c r="J4882" t="str">
        <f t="shared" si="305"/>
        <v>3-6 yrs</v>
      </c>
      <c r="K4882">
        <f t="shared" ca="1" si="307"/>
        <v>4</v>
      </c>
      <c r="L4882" t="s">
        <v>39</v>
      </c>
      <c r="M4882">
        <v>0</v>
      </c>
      <c r="N4882">
        <v>1</v>
      </c>
      <c r="O4882">
        <v>1</v>
      </c>
      <c r="P4882">
        <v>0</v>
      </c>
      <c r="Q4882">
        <v>1</v>
      </c>
      <c r="R4882">
        <f>SUM(M4882:N4882:O4882:P4882:Q4882)</f>
        <v>3</v>
      </c>
      <c r="S4882" s="1">
        <v>96453</v>
      </c>
      <c r="T4882" s="1" t="str">
        <f t="shared" si="306"/>
        <v>Medium</v>
      </c>
      <c r="U4882">
        <v>9</v>
      </c>
      <c r="V4882">
        <v>2022</v>
      </c>
      <c r="W4882" t="s">
        <v>28</v>
      </c>
      <c r="X4882">
        <v>9</v>
      </c>
    </row>
    <row r="4883" spans="1:24" x14ac:dyDescent="0.3">
      <c r="A4883">
        <v>4882</v>
      </c>
      <c r="B4883" t="s">
        <v>21</v>
      </c>
      <c r="C4883" t="str">
        <f>_xlfn.XLOOKUP(B4883,Lookup_table!B:B,Lookup_table!C:C)</f>
        <v>AI</v>
      </c>
      <c r="D4883" t="s">
        <v>37</v>
      </c>
      <c r="E4883" t="s">
        <v>38</v>
      </c>
      <c r="F4883" t="s">
        <v>16</v>
      </c>
      <c r="G4883" t="s">
        <v>30</v>
      </c>
      <c r="H4883" t="str">
        <f t="shared" si="304"/>
        <v>Onsite/Hybrid</v>
      </c>
      <c r="I4883" t="s">
        <v>35</v>
      </c>
      <c r="J4883" t="str">
        <f t="shared" si="305"/>
        <v>0-2 yrs</v>
      </c>
      <c r="K4883">
        <f t="shared" ca="1" si="307"/>
        <v>2</v>
      </c>
      <c r="L4883" t="s">
        <v>39</v>
      </c>
      <c r="M4883">
        <v>1</v>
      </c>
      <c r="N4883">
        <v>1</v>
      </c>
      <c r="O4883">
        <v>1</v>
      </c>
      <c r="P4883">
        <v>0</v>
      </c>
      <c r="Q4883">
        <v>0</v>
      </c>
      <c r="R4883">
        <f>SUM(M4883:N4883:O4883:P4883:Q4883)</f>
        <v>3</v>
      </c>
      <c r="S4883" s="1">
        <v>107608</v>
      </c>
      <c r="T4883" s="1" t="str">
        <f t="shared" si="306"/>
        <v>Medium</v>
      </c>
      <c r="U4883">
        <v>8</v>
      </c>
      <c r="V4883">
        <v>2020</v>
      </c>
      <c r="W4883" t="s">
        <v>34</v>
      </c>
      <c r="X4883">
        <v>2</v>
      </c>
    </row>
    <row r="4884" spans="1:24" x14ac:dyDescent="0.3">
      <c r="A4884">
        <v>4883</v>
      </c>
      <c r="B4884" t="s">
        <v>36</v>
      </c>
      <c r="C4884" t="str">
        <f>_xlfn.XLOOKUP(B4884,Lookup_table!B:B,Lookup_table!C:C)</f>
        <v>Data</v>
      </c>
      <c r="D4884" t="s">
        <v>34</v>
      </c>
      <c r="E4884" t="s">
        <v>40</v>
      </c>
      <c r="F4884" t="s">
        <v>52</v>
      </c>
      <c r="G4884" t="s">
        <v>30</v>
      </c>
      <c r="H4884" t="str">
        <f t="shared" si="304"/>
        <v>Onsite/Hybrid</v>
      </c>
      <c r="I4884" t="s">
        <v>18</v>
      </c>
      <c r="J4884" t="str">
        <f t="shared" si="305"/>
        <v>7+ yrs</v>
      </c>
      <c r="K4884">
        <f t="shared" ca="1" si="307"/>
        <v>7</v>
      </c>
      <c r="L4884" t="s">
        <v>19</v>
      </c>
      <c r="M4884">
        <v>0</v>
      </c>
      <c r="N4884">
        <v>0</v>
      </c>
      <c r="O4884">
        <v>0</v>
      </c>
      <c r="P4884">
        <v>1</v>
      </c>
      <c r="Q4884">
        <v>1</v>
      </c>
      <c r="R4884">
        <f>SUM(M4884:N4884:O4884:P4884:Q4884)</f>
        <v>2</v>
      </c>
      <c r="S4884" s="1">
        <v>122561</v>
      </c>
      <c r="T4884" s="1" t="str">
        <f t="shared" si="306"/>
        <v>High</v>
      </c>
      <c r="U4884">
        <v>2</v>
      </c>
      <c r="V4884">
        <v>2020</v>
      </c>
      <c r="W4884" t="s">
        <v>28</v>
      </c>
      <c r="X4884">
        <v>9</v>
      </c>
    </row>
    <row r="4885" spans="1:24" x14ac:dyDescent="0.3">
      <c r="A4885">
        <v>4884</v>
      </c>
      <c r="B4885" t="s">
        <v>31</v>
      </c>
      <c r="C4885" t="str">
        <f>_xlfn.XLOOKUP(B4885,Lookup_table!B:B,Lookup_table!C:C)</f>
        <v>Business</v>
      </c>
      <c r="D4885" t="s">
        <v>14</v>
      </c>
      <c r="E4885" t="s">
        <v>42</v>
      </c>
      <c r="F4885" t="s">
        <v>52</v>
      </c>
      <c r="G4885" t="s">
        <v>30</v>
      </c>
      <c r="H4885" t="str">
        <f t="shared" si="304"/>
        <v>Onsite/Hybrid</v>
      </c>
      <c r="I4885" t="s">
        <v>18</v>
      </c>
      <c r="J4885" t="str">
        <f t="shared" si="305"/>
        <v>7+ yrs</v>
      </c>
      <c r="K4885">
        <f t="shared" ca="1" si="307"/>
        <v>15</v>
      </c>
      <c r="L4885" t="s">
        <v>19</v>
      </c>
      <c r="M4885">
        <v>1</v>
      </c>
      <c r="N4885">
        <v>0</v>
      </c>
      <c r="O4885">
        <v>1</v>
      </c>
      <c r="P4885">
        <v>0</v>
      </c>
      <c r="Q4885">
        <v>0</v>
      </c>
      <c r="R4885">
        <f>SUM(M4885:N4885:O4885:P4885:Q4885)</f>
        <v>2</v>
      </c>
      <c r="S4885" s="1">
        <v>118995</v>
      </c>
      <c r="T4885" s="1" t="str">
        <f t="shared" si="306"/>
        <v>Medium</v>
      </c>
      <c r="U4885">
        <v>9</v>
      </c>
      <c r="V4885">
        <v>2023</v>
      </c>
      <c r="W4885" t="s">
        <v>20</v>
      </c>
      <c r="X4885">
        <v>2</v>
      </c>
    </row>
    <row r="4886" spans="1:24" x14ac:dyDescent="0.3">
      <c r="A4886">
        <v>4885</v>
      </c>
      <c r="B4886" t="s">
        <v>31</v>
      </c>
      <c r="C4886" t="str">
        <f>_xlfn.XLOOKUP(B4886,Lookup_table!B:B,Lookup_table!C:C)</f>
        <v>Business</v>
      </c>
      <c r="D4886" t="s">
        <v>14</v>
      </c>
      <c r="E4886" t="s">
        <v>32</v>
      </c>
      <c r="F4886" t="s">
        <v>52</v>
      </c>
      <c r="G4886" t="s">
        <v>17</v>
      </c>
      <c r="H4886" t="str">
        <f t="shared" si="304"/>
        <v>Remote</v>
      </c>
      <c r="I4886" t="s">
        <v>18</v>
      </c>
      <c r="J4886" t="str">
        <f t="shared" si="305"/>
        <v>7+ yrs</v>
      </c>
      <c r="K4886">
        <f t="shared" ca="1" si="307"/>
        <v>11</v>
      </c>
      <c r="L4886" t="s">
        <v>19</v>
      </c>
      <c r="M4886">
        <v>0</v>
      </c>
      <c r="N4886">
        <v>0</v>
      </c>
      <c r="O4886">
        <v>1</v>
      </c>
      <c r="P4886">
        <v>1</v>
      </c>
      <c r="Q4886">
        <v>0</v>
      </c>
      <c r="R4886">
        <f>SUM(M4886:N4886:O4886:P4886:Q4886)</f>
        <v>2</v>
      </c>
      <c r="S4886" s="1">
        <v>134950</v>
      </c>
      <c r="T4886" s="1" t="str">
        <f t="shared" si="306"/>
        <v>High</v>
      </c>
      <c r="U4886">
        <v>8</v>
      </c>
      <c r="V4886">
        <v>2020</v>
      </c>
      <c r="W4886" t="s">
        <v>28</v>
      </c>
      <c r="X4886">
        <v>5</v>
      </c>
    </row>
    <row r="4887" spans="1:24" x14ac:dyDescent="0.3">
      <c r="A4887">
        <v>4886</v>
      </c>
      <c r="B4887" t="s">
        <v>21</v>
      </c>
      <c r="C4887" t="str">
        <f>_xlfn.XLOOKUP(B4887,Lookup_table!B:B,Lookup_table!C:C)</f>
        <v>AI</v>
      </c>
      <c r="D4887" t="s">
        <v>22</v>
      </c>
      <c r="E4887" t="s">
        <v>15</v>
      </c>
      <c r="F4887" t="s">
        <v>29</v>
      </c>
      <c r="G4887" t="s">
        <v>30</v>
      </c>
      <c r="H4887" t="str">
        <f t="shared" si="304"/>
        <v>Onsite/Hybrid</v>
      </c>
      <c r="I4887" t="s">
        <v>35</v>
      </c>
      <c r="J4887" t="str">
        <f t="shared" si="305"/>
        <v>0-2 yrs</v>
      </c>
      <c r="K4887">
        <f t="shared" ca="1" si="307"/>
        <v>2</v>
      </c>
      <c r="L4887" t="s">
        <v>39</v>
      </c>
      <c r="M4887">
        <v>1</v>
      </c>
      <c r="N4887">
        <v>0</v>
      </c>
      <c r="O4887">
        <v>1</v>
      </c>
      <c r="P4887">
        <v>1</v>
      </c>
      <c r="Q4887">
        <v>1</v>
      </c>
      <c r="R4887">
        <f>SUM(M4887:N4887:O4887:P4887:Q4887)</f>
        <v>4</v>
      </c>
      <c r="S4887" s="1">
        <v>149517</v>
      </c>
      <c r="T4887" s="1" t="str">
        <f t="shared" si="306"/>
        <v>High</v>
      </c>
      <c r="U4887">
        <v>1</v>
      </c>
      <c r="V4887">
        <v>2025</v>
      </c>
      <c r="W4887" t="s">
        <v>28</v>
      </c>
      <c r="X4887">
        <v>6</v>
      </c>
    </row>
    <row r="4888" spans="1:24" x14ac:dyDescent="0.3">
      <c r="A4888">
        <v>4887</v>
      </c>
      <c r="B4888" t="s">
        <v>21</v>
      </c>
      <c r="C4888" t="str">
        <f>_xlfn.XLOOKUP(B4888,Lookup_table!B:B,Lookup_table!C:C)</f>
        <v>AI</v>
      </c>
      <c r="D4888" t="s">
        <v>34</v>
      </c>
      <c r="E4888" t="s">
        <v>42</v>
      </c>
      <c r="F4888" t="s">
        <v>43</v>
      </c>
      <c r="G4888" t="s">
        <v>25</v>
      </c>
      <c r="H4888" t="str">
        <f t="shared" si="304"/>
        <v>Onsite/Hybrid</v>
      </c>
      <c r="I4888" t="s">
        <v>35</v>
      </c>
      <c r="J4888" t="str">
        <f t="shared" si="305"/>
        <v>0-2 yrs</v>
      </c>
      <c r="K4888">
        <f t="shared" ca="1" si="307"/>
        <v>1</v>
      </c>
      <c r="L4888" t="s">
        <v>27</v>
      </c>
      <c r="M4888">
        <v>0</v>
      </c>
      <c r="N4888">
        <v>0</v>
      </c>
      <c r="O4888">
        <v>1</v>
      </c>
      <c r="P4888">
        <v>1</v>
      </c>
      <c r="Q4888">
        <v>1</v>
      </c>
      <c r="R4888">
        <f>SUM(M4888:N4888:O4888:P4888:Q4888)</f>
        <v>3</v>
      </c>
      <c r="S4888" s="1">
        <v>125848</v>
      </c>
      <c r="T4888" s="1" t="str">
        <f t="shared" si="306"/>
        <v>High</v>
      </c>
      <c r="U4888">
        <v>2</v>
      </c>
      <c r="V4888">
        <v>2025</v>
      </c>
      <c r="W4888" t="s">
        <v>28</v>
      </c>
      <c r="X4888">
        <v>3</v>
      </c>
    </row>
    <row r="4889" spans="1:24" x14ac:dyDescent="0.3">
      <c r="A4889">
        <v>4888</v>
      </c>
      <c r="B4889" t="s">
        <v>50</v>
      </c>
      <c r="C4889" t="str">
        <f>_xlfn.XLOOKUP(B4889,Lookup_table!B:B,Lookup_table!C:C)</f>
        <v>AI</v>
      </c>
      <c r="D4889" t="s">
        <v>34</v>
      </c>
      <c r="E4889" t="s">
        <v>32</v>
      </c>
      <c r="F4889" t="s">
        <v>16</v>
      </c>
      <c r="G4889" t="s">
        <v>17</v>
      </c>
      <c r="H4889" t="str">
        <f t="shared" si="304"/>
        <v>Remote</v>
      </c>
      <c r="I4889" t="s">
        <v>18</v>
      </c>
      <c r="J4889" t="str">
        <f t="shared" si="305"/>
        <v>7+ yrs</v>
      </c>
      <c r="K4889">
        <f t="shared" ca="1" si="307"/>
        <v>15</v>
      </c>
      <c r="L4889" t="s">
        <v>39</v>
      </c>
      <c r="M4889">
        <v>0</v>
      </c>
      <c r="N4889">
        <v>0</v>
      </c>
      <c r="O4889">
        <v>0</v>
      </c>
      <c r="P4889">
        <v>1</v>
      </c>
      <c r="Q4889">
        <v>0</v>
      </c>
      <c r="R4889">
        <f>SUM(M4889:N4889:O4889:P4889:Q4889)</f>
        <v>1</v>
      </c>
      <c r="S4889" s="1">
        <v>156289</v>
      </c>
      <c r="T4889" s="1" t="str">
        <f t="shared" si="306"/>
        <v>High</v>
      </c>
      <c r="U4889">
        <v>6</v>
      </c>
      <c r="V4889">
        <v>2025</v>
      </c>
      <c r="W4889" t="s">
        <v>28</v>
      </c>
      <c r="X4889">
        <v>7</v>
      </c>
    </row>
    <row r="4890" spans="1:24" x14ac:dyDescent="0.3">
      <c r="A4890">
        <v>4889</v>
      </c>
      <c r="B4890" t="s">
        <v>41</v>
      </c>
      <c r="C4890" t="str">
        <f>_xlfn.XLOOKUP(B4890,Lookup_table!B:B,Lookup_table!C:C)</f>
        <v>Data</v>
      </c>
      <c r="D4890" t="s">
        <v>37</v>
      </c>
      <c r="E4890" t="s">
        <v>15</v>
      </c>
      <c r="F4890" t="s">
        <v>51</v>
      </c>
      <c r="G4890" t="s">
        <v>17</v>
      </c>
      <c r="H4890" t="str">
        <f t="shared" si="304"/>
        <v>Remote</v>
      </c>
      <c r="I4890" t="s">
        <v>35</v>
      </c>
      <c r="J4890" t="str">
        <f t="shared" si="305"/>
        <v>0-2 yrs</v>
      </c>
      <c r="K4890">
        <f t="shared" ca="1" si="307"/>
        <v>2</v>
      </c>
      <c r="L4890" t="s">
        <v>19</v>
      </c>
      <c r="M4890">
        <v>0</v>
      </c>
      <c r="N4890">
        <v>1</v>
      </c>
      <c r="O4890">
        <v>1</v>
      </c>
      <c r="P4890">
        <v>0</v>
      </c>
      <c r="Q4890">
        <v>0</v>
      </c>
      <c r="R4890">
        <f>SUM(M4890:N4890:O4890:P4890:Q4890)</f>
        <v>2</v>
      </c>
      <c r="S4890" s="1">
        <v>69704</v>
      </c>
      <c r="T4890" s="1" t="str">
        <f t="shared" si="306"/>
        <v>Low</v>
      </c>
      <c r="U4890">
        <v>3</v>
      </c>
      <c r="V4890">
        <v>2023</v>
      </c>
      <c r="W4890" t="s">
        <v>28</v>
      </c>
      <c r="X4890">
        <v>9</v>
      </c>
    </row>
    <row r="4891" spans="1:24" x14ac:dyDescent="0.3">
      <c r="A4891">
        <v>4890</v>
      </c>
      <c r="B4891" t="s">
        <v>33</v>
      </c>
      <c r="C4891" t="str">
        <f>_xlfn.XLOOKUP(B4891,Lookup_table!B:B,Lookup_table!C:C)</f>
        <v>Data</v>
      </c>
      <c r="D4891" t="s">
        <v>34</v>
      </c>
      <c r="E4891" t="s">
        <v>42</v>
      </c>
      <c r="F4891" t="s">
        <v>43</v>
      </c>
      <c r="G4891" t="s">
        <v>25</v>
      </c>
      <c r="H4891" t="str">
        <f t="shared" si="304"/>
        <v>Onsite/Hybrid</v>
      </c>
      <c r="I4891" t="s">
        <v>18</v>
      </c>
      <c r="J4891" t="str">
        <f t="shared" si="305"/>
        <v>7+ yrs</v>
      </c>
      <c r="K4891">
        <f t="shared" ca="1" si="307"/>
        <v>10</v>
      </c>
      <c r="L4891" t="s">
        <v>39</v>
      </c>
      <c r="M4891">
        <v>1</v>
      </c>
      <c r="N4891">
        <v>0</v>
      </c>
      <c r="O4891">
        <v>1</v>
      </c>
      <c r="P4891">
        <v>0</v>
      </c>
      <c r="Q4891">
        <v>1</v>
      </c>
      <c r="R4891">
        <f>SUM(M4891:N4891:O4891:P4891:Q4891)</f>
        <v>3</v>
      </c>
      <c r="S4891" s="1">
        <v>126948</v>
      </c>
      <c r="T4891" s="1" t="str">
        <f t="shared" si="306"/>
        <v>High</v>
      </c>
      <c r="U4891">
        <v>10</v>
      </c>
      <c r="V4891">
        <v>2023</v>
      </c>
      <c r="W4891" t="s">
        <v>20</v>
      </c>
      <c r="X4891">
        <v>1</v>
      </c>
    </row>
    <row r="4892" spans="1:24" x14ac:dyDescent="0.3">
      <c r="A4892">
        <v>4891</v>
      </c>
      <c r="B4892" t="s">
        <v>33</v>
      </c>
      <c r="C4892" t="str">
        <f>_xlfn.XLOOKUP(B4892,Lookup_table!B:B,Lookup_table!C:C)</f>
        <v>Data</v>
      </c>
      <c r="D4892" t="s">
        <v>37</v>
      </c>
      <c r="E4892" t="s">
        <v>23</v>
      </c>
      <c r="F4892" t="s">
        <v>44</v>
      </c>
      <c r="G4892" t="s">
        <v>30</v>
      </c>
      <c r="H4892" t="str">
        <f t="shared" si="304"/>
        <v>Onsite/Hybrid</v>
      </c>
      <c r="I4892" t="s">
        <v>18</v>
      </c>
      <c r="J4892" t="str">
        <f t="shared" si="305"/>
        <v>7+ yrs</v>
      </c>
      <c r="K4892">
        <f t="shared" ca="1" si="307"/>
        <v>12</v>
      </c>
      <c r="L4892" t="s">
        <v>39</v>
      </c>
      <c r="M4892">
        <v>0</v>
      </c>
      <c r="N4892">
        <v>1</v>
      </c>
      <c r="O4892">
        <v>1</v>
      </c>
      <c r="P4892">
        <v>1</v>
      </c>
      <c r="Q4892">
        <v>0</v>
      </c>
      <c r="R4892">
        <f>SUM(M4892:N4892:O4892:P4892:Q4892)</f>
        <v>3</v>
      </c>
      <c r="S4892" s="1">
        <v>125746</v>
      </c>
      <c r="T4892" s="1" t="str">
        <f t="shared" si="306"/>
        <v>High</v>
      </c>
      <c r="U4892">
        <v>9</v>
      </c>
      <c r="V4892">
        <v>2022</v>
      </c>
      <c r="W4892" t="s">
        <v>28</v>
      </c>
      <c r="X4892">
        <v>8</v>
      </c>
    </row>
    <row r="4893" spans="1:24" x14ac:dyDescent="0.3">
      <c r="A4893">
        <v>4892</v>
      </c>
      <c r="B4893" t="s">
        <v>33</v>
      </c>
      <c r="C4893" t="str">
        <f>_xlfn.XLOOKUP(B4893,Lookup_table!B:B,Lookup_table!C:C)</f>
        <v>Data</v>
      </c>
      <c r="D4893" t="s">
        <v>37</v>
      </c>
      <c r="E4893" t="s">
        <v>42</v>
      </c>
      <c r="F4893" t="s">
        <v>52</v>
      </c>
      <c r="G4893" t="s">
        <v>25</v>
      </c>
      <c r="H4893" t="str">
        <f t="shared" si="304"/>
        <v>Onsite/Hybrid</v>
      </c>
      <c r="I4893" t="s">
        <v>26</v>
      </c>
      <c r="J4893" t="str">
        <f t="shared" si="305"/>
        <v>3-6 yrs</v>
      </c>
      <c r="K4893">
        <f t="shared" ca="1" si="307"/>
        <v>6</v>
      </c>
      <c r="L4893" t="s">
        <v>39</v>
      </c>
      <c r="M4893">
        <v>1</v>
      </c>
      <c r="N4893">
        <v>0</v>
      </c>
      <c r="O4893">
        <v>0</v>
      </c>
      <c r="P4893">
        <v>1</v>
      </c>
      <c r="Q4893">
        <v>1</v>
      </c>
      <c r="R4893">
        <f>SUM(M4893:N4893:O4893:P4893:Q4893)</f>
        <v>3</v>
      </c>
      <c r="S4893" s="1">
        <v>97433</v>
      </c>
      <c r="T4893" s="1" t="str">
        <f t="shared" si="306"/>
        <v>Medium</v>
      </c>
      <c r="U4893">
        <v>5</v>
      </c>
      <c r="V4893">
        <v>2023</v>
      </c>
      <c r="W4893" t="s">
        <v>28</v>
      </c>
      <c r="X4893">
        <v>8</v>
      </c>
    </row>
    <row r="4894" spans="1:24" x14ac:dyDescent="0.3">
      <c r="A4894">
        <v>4893</v>
      </c>
      <c r="B4894" t="s">
        <v>50</v>
      </c>
      <c r="C4894" t="str">
        <f>_xlfn.XLOOKUP(B4894,Lookup_table!B:B,Lookup_table!C:C)</f>
        <v>AI</v>
      </c>
      <c r="D4894" t="s">
        <v>14</v>
      </c>
      <c r="E4894" t="s">
        <v>23</v>
      </c>
      <c r="F4894" t="s">
        <v>52</v>
      </c>
      <c r="G4894" t="s">
        <v>30</v>
      </c>
      <c r="H4894" t="str">
        <f t="shared" si="304"/>
        <v>Onsite/Hybrid</v>
      </c>
      <c r="I4894" t="s">
        <v>35</v>
      </c>
      <c r="J4894" t="str">
        <f t="shared" si="305"/>
        <v>0-2 yrs</v>
      </c>
      <c r="K4894">
        <f t="shared" ca="1" si="307"/>
        <v>2</v>
      </c>
      <c r="L4894" t="s">
        <v>39</v>
      </c>
      <c r="M4894">
        <v>1</v>
      </c>
      <c r="N4894">
        <v>1</v>
      </c>
      <c r="O4894">
        <v>0</v>
      </c>
      <c r="P4894">
        <v>1</v>
      </c>
      <c r="Q4894">
        <v>0</v>
      </c>
      <c r="R4894">
        <f>SUM(M4894:N4894:O4894:P4894:Q4894)</f>
        <v>3</v>
      </c>
      <c r="S4894" s="1">
        <v>106333</v>
      </c>
      <c r="T4894" s="1" t="str">
        <f t="shared" si="306"/>
        <v>Medium</v>
      </c>
      <c r="U4894">
        <v>6</v>
      </c>
      <c r="V4894">
        <v>2025</v>
      </c>
      <c r="W4894" t="s">
        <v>20</v>
      </c>
      <c r="X4894">
        <v>5</v>
      </c>
    </row>
    <row r="4895" spans="1:24" x14ac:dyDescent="0.3">
      <c r="A4895">
        <v>4894</v>
      </c>
      <c r="B4895" t="s">
        <v>31</v>
      </c>
      <c r="C4895" t="str">
        <f>_xlfn.XLOOKUP(B4895,Lookup_table!B:B,Lookup_table!C:C)</f>
        <v>Business</v>
      </c>
      <c r="D4895" t="s">
        <v>22</v>
      </c>
      <c r="E4895" t="s">
        <v>23</v>
      </c>
      <c r="F4895" t="s">
        <v>29</v>
      </c>
      <c r="G4895" t="s">
        <v>25</v>
      </c>
      <c r="H4895" t="str">
        <f t="shared" si="304"/>
        <v>Onsite/Hybrid</v>
      </c>
      <c r="I4895" t="s">
        <v>26</v>
      </c>
      <c r="J4895" t="str">
        <f t="shared" si="305"/>
        <v>3-6 yrs</v>
      </c>
      <c r="K4895">
        <f t="shared" ca="1" si="307"/>
        <v>6</v>
      </c>
      <c r="L4895" t="s">
        <v>39</v>
      </c>
      <c r="M4895">
        <v>0</v>
      </c>
      <c r="N4895">
        <v>0</v>
      </c>
      <c r="O4895">
        <v>0</v>
      </c>
      <c r="P4895">
        <v>1</v>
      </c>
      <c r="Q4895">
        <v>0</v>
      </c>
      <c r="R4895">
        <f>SUM(M4895:N4895:O4895:P4895:Q4895)</f>
        <v>1</v>
      </c>
      <c r="S4895" s="1">
        <v>114595</v>
      </c>
      <c r="T4895" s="1" t="str">
        <f t="shared" si="306"/>
        <v>Medium</v>
      </c>
      <c r="U4895">
        <v>2</v>
      </c>
      <c r="V4895">
        <v>2026</v>
      </c>
      <c r="W4895" t="s">
        <v>20</v>
      </c>
      <c r="X4895">
        <v>1</v>
      </c>
    </row>
    <row r="4896" spans="1:24" x14ac:dyDescent="0.3">
      <c r="A4896">
        <v>4895</v>
      </c>
      <c r="B4896" t="s">
        <v>36</v>
      </c>
      <c r="C4896" t="str">
        <f>_xlfn.XLOOKUP(B4896,Lookup_table!B:B,Lookup_table!C:C)</f>
        <v>Data</v>
      </c>
      <c r="D4896" t="s">
        <v>37</v>
      </c>
      <c r="E4896" t="s">
        <v>32</v>
      </c>
      <c r="F4896" t="s">
        <v>16</v>
      </c>
      <c r="G4896" t="s">
        <v>25</v>
      </c>
      <c r="H4896" t="str">
        <f t="shared" si="304"/>
        <v>Onsite/Hybrid</v>
      </c>
      <c r="I4896" t="s">
        <v>26</v>
      </c>
      <c r="J4896" t="str">
        <f t="shared" si="305"/>
        <v>3-6 yrs</v>
      </c>
      <c r="K4896">
        <f t="shared" ca="1" si="307"/>
        <v>5</v>
      </c>
      <c r="L4896" t="s">
        <v>19</v>
      </c>
      <c r="M4896">
        <v>0</v>
      </c>
      <c r="N4896">
        <v>1</v>
      </c>
      <c r="O4896">
        <v>0</v>
      </c>
      <c r="P4896">
        <v>1</v>
      </c>
      <c r="Q4896">
        <v>0</v>
      </c>
      <c r="R4896">
        <f>SUM(M4896:N4896:O4896:P4896:Q4896)</f>
        <v>2</v>
      </c>
      <c r="S4896" s="1">
        <v>92089</v>
      </c>
      <c r="T4896" s="1" t="str">
        <f t="shared" si="306"/>
        <v>Medium</v>
      </c>
      <c r="U4896">
        <v>9</v>
      </c>
      <c r="V4896">
        <v>2021</v>
      </c>
      <c r="W4896" t="s">
        <v>20</v>
      </c>
      <c r="X4896">
        <v>4</v>
      </c>
    </row>
    <row r="4897" spans="1:24" x14ac:dyDescent="0.3">
      <c r="A4897">
        <v>4896</v>
      </c>
      <c r="B4897" t="s">
        <v>31</v>
      </c>
      <c r="C4897" t="str">
        <f>_xlfn.XLOOKUP(B4897,Lookup_table!B:B,Lookup_table!C:C)</f>
        <v>Business</v>
      </c>
      <c r="D4897" t="s">
        <v>34</v>
      </c>
      <c r="E4897" t="s">
        <v>15</v>
      </c>
      <c r="F4897" t="s">
        <v>51</v>
      </c>
      <c r="G4897" t="s">
        <v>25</v>
      </c>
      <c r="H4897" t="str">
        <f t="shared" si="304"/>
        <v>Onsite/Hybrid</v>
      </c>
      <c r="I4897" t="s">
        <v>18</v>
      </c>
      <c r="J4897" t="str">
        <f t="shared" si="305"/>
        <v>7+ yrs</v>
      </c>
      <c r="K4897">
        <f t="shared" ca="1" si="307"/>
        <v>12</v>
      </c>
      <c r="L4897" t="s">
        <v>19</v>
      </c>
      <c r="M4897">
        <v>0</v>
      </c>
      <c r="N4897">
        <v>0</v>
      </c>
      <c r="O4897">
        <v>0</v>
      </c>
      <c r="P4897">
        <v>1</v>
      </c>
      <c r="Q4897">
        <v>1</v>
      </c>
      <c r="R4897">
        <f>SUM(M4897:N4897:O4897:P4897:Q4897)</f>
        <v>2</v>
      </c>
      <c r="S4897" s="1">
        <v>125861</v>
      </c>
      <c r="T4897" s="1" t="str">
        <f t="shared" si="306"/>
        <v>High</v>
      </c>
      <c r="U4897">
        <v>5</v>
      </c>
      <c r="V4897">
        <v>2022</v>
      </c>
      <c r="W4897" t="s">
        <v>20</v>
      </c>
      <c r="X4897">
        <v>4</v>
      </c>
    </row>
    <row r="4898" spans="1:24" x14ac:dyDescent="0.3">
      <c r="A4898">
        <v>4897</v>
      </c>
      <c r="B4898" t="s">
        <v>41</v>
      </c>
      <c r="C4898" t="str">
        <f>_xlfn.XLOOKUP(B4898,Lookup_table!B:B,Lookup_table!C:C)</f>
        <v>Data</v>
      </c>
      <c r="D4898" t="s">
        <v>37</v>
      </c>
      <c r="E4898" t="s">
        <v>15</v>
      </c>
      <c r="F4898" t="s">
        <v>24</v>
      </c>
      <c r="G4898" t="s">
        <v>25</v>
      </c>
      <c r="H4898" t="str">
        <f t="shared" si="304"/>
        <v>Onsite/Hybrid</v>
      </c>
      <c r="I4898" t="s">
        <v>26</v>
      </c>
      <c r="J4898" t="str">
        <f t="shared" si="305"/>
        <v>3-6 yrs</v>
      </c>
      <c r="K4898">
        <f t="shared" ca="1" si="307"/>
        <v>6</v>
      </c>
      <c r="L4898" t="s">
        <v>39</v>
      </c>
      <c r="M4898">
        <v>0</v>
      </c>
      <c r="N4898">
        <v>1</v>
      </c>
      <c r="O4898">
        <v>0</v>
      </c>
      <c r="P4898">
        <v>0</v>
      </c>
      <c r="Q4898">
        <v>1</v>
      </c>
      <c r="R4898">
        <f>SUM(M4898:N4898:O4898:P4898:Q4898)</f>
        <v>2</v>
      </c>
      <c r="S4898" s="1">
        <v>84239</v>
      </c>
      <c r="T4898" s="1" t="str">
        <f t="shared" si="306"/>
        <v>Medium</v>
      </c>
      <c r="U4898">
        <v>12</v>
      </c>
      <c r="V4898">
        <v>2025</v>
      </c>
      <c r="W4898" t="s">
        <v>28</v>
      </c>
      <c r="X4898">
        <v>7</v>
      </c>
    </row>
    <row r="4899" spans="1:24" x14ac:dyDescent="0.3">
      <c r="A4899">
        <v>4898</v>
      </c>
      <c r="B4899" t="s">
        <v>31</v>
      </c>
      <c r="C4899" t="str">
        <f>_xlfn.XLOOKUP(B4899,Lookup_table!B:B,Lookup_table!C:C)</f>
        <v>Business</v>
      </c>
      <c r="D4899" t="s">
        <v>22</v>
      </c>
      <c r="E4899" t="s">
        <v>32</v>
      </c>
      <c r="F4899" t="s">
        <v>29</v>
      </c>
      <c r="G4899" t="s">
        <v>17</v>
      </c>
      <c r="H4899" t="str">
        <f t="shared" si="304"/>
        <v>Remote</v>
      </c>
      <c r="I4899" t="s">
        <v>18</v>
      </c>
      <c r="J4899" t="str">
        <f t="shared" si="305"/>
        <v>7+ yrs</v>
      </c>
      <c r="K4899">
        <f t="shared" ca="1" si="307"/>
        <v>13</v>
      </c>
      <c r="L4899" t="s">
        <v>39</v>
      </c>
      <c r="M4899">
        <v>1</v>
      </c>
      <c r="N4899">
        <v>1</v>
      </c>
      <c r="O4899">
        <v>1</v>
      </c>
      <c r="P4899">
        <v>1</v>
      </c>
      <c r="Q4899">
        <v>1</v>
      </c>
      <c r="R4899">
        <f>SUM(M4899:N4899:O4899:P4899:Q4899)</f>
        <v>5</v>
      </c>
      <c r="S4899" s="1">
        <v>163350</v>
      </c>
      <c r="T4899" s="1" t="str">
        <f t="shared" si="306"/>
        <v>High</v>
      </c>
      <c r="U4899">
        <v>3</v>
      </c>
      <c r="V4899">
        <v>2025</v>
      </c>
      <c r="W4899" t="s">
        <v>28</v>
      </c>
      <c r="X4899">
        <v>7</v>
      </c>
    </row>
    <row r="4900" spans="1:24" x14ac:dyDescent="0.3">
      <c r="A4900">
        <v>4899</v>
      </c>
      <c r="B4900" t="s">
        <v>36</v>
      </c>
      <c r="C4900" t="str">
        <f>_xlfn.XLOOKUP(B4900,Lookup_table!B:B,Lookup_table!C:C)</f>
        <v>Data</v>
      </c>
      <c r="D4900" t="s">
        <v>37</v>
      </c>
      <c r="E4900" t="s">
        <v>38</v>
      </c>
      <c r="F4900" t="s">
        <v>16</v>
      </c>
      <c r="G4900" t="s">
        <v>17</v>
      </c>
      <c r="H4900" t="str">
        <f t="shared" si="304"/>
        <v>Remote</v>
      </c>
      <c r="I4900" t="s">
        <v>26</v>
      </c>
      <c r="J4900" t="str">
        <f t="shared" si="305"/>
        <v>3-6 yrs</v>
      </c>
      <c r="K4900">
        <f t="shared" ca="1" si="307"/>
        <v>6</v>
      </c>
      <c r="L4900" t="s">
        <v>19</v>
      </c>
      <c r="M4900">
        <v>0</v>
      </c>
      <c r="N4900">
        <v>1</v>
      </c>
      <c r="O4900">
        <v>1</v>
      </c>
      <c r="P4900">
        <v>1</v>
      </c>
      <c r="Q4900">
        <v>1</v>
      </c>
      <c r="R4900">
        <f>SUM(M4900:N4900:O4900:P4900:Q4900)</f>
        <v>4</v>
      </c>
      <c r="S4900" s="1">
        <v>113030</v>
      </c>
      <c r="T4900" s="1" t="str">
        <f t="shared" si="306"/>
        <v>Medium</v>
      </c>
      <c r="U4900">
        <v>4</v>
      </c>
      <c r="V4900">
        <v>2020</v>
      </c>
      <c r="W4900" t="s">
        <v>28</v>
      </c>
      <c r="X4900">
        <v>1</v>
      </c>
    </row>
    <row r="4901" spans="1:24" x14ac:dyDescent="0.3">
      <c r="A4901">
        <v>4900</v>
      </c>
      <c r="B4901" t="s">
        <v>36</v>
      </c>
      <c r="C4901" t="str">
        <f>_xlfn.XLOOKUP(B4901,Lookup_table!B:B,Lookup_table!C:C)</f>
        <v>Data</v>
      </c>
      <c r="D4901" t="s">
        <v>22</v>
      </c>
      <c r="E4901" t="s">
        <v>23</v>
      </c>
      <c r="F4901" t="s">
        <v>52</v>
      </c>
      <c r="G4901" t="s">
        <v>30</v>
      </c>
      <c r="H4901" t="str">
        <f t="shared" si="304"/>
        <v>Onsite/Hybrid</v>
      </c>
      <c r="I4901" t="s">
        <v>35</v>
      </c>
      <c r="J4901" t="str">
        <f t="shared" si="305"/>
        <v>0-2 yrs</v>
      </c>
      <c r="K4901">
        <f t="shared" ca="1" si="307"/>
        <v>2</v>
      </c>
      <c r="L4901" t="s">
        <v>27</v>
      </c>
      <c r="M4901">
        <v>1</v>
      </c>
      <c r="N4901">
        <v>0</v>
      </c>
      <c r="O4901">
        <v>1</v>
      </c>
      <c r="P4901">
        <v>0</v>
      </c>
      <c r="Q4901">
        <v>1</v>
      </c>
      <c r="R4901">
        <f>SUM(M4901:N4901:O4901:P4901:Q4901)</f>
        <v>3</v>
      </c>
      <c r="S4901" s="1">
        <v>98641</v>
      </c>
      <c r="T4901" s="1" t="str">
        <f t="shared" si="306"/>
        <v>Medium</v>
      </c>
      <c r="U4901">
        <v>5</v>
      </c>
      <c r="V4901">
        <v>2022</v>
      </c>
      <c r="W4901" t="s">
        <v>28</v>
      </c>
      <c r="X4901">
        <v>8</v>
      </c>
    </row>
    <row r="4902" spans="1:24" x14ac:dyDescent="0.3">
      <c r="A4902">
        <v>4901</v>
      </c>
      <c r="B4902" t="s">
        <v>31</v>
      </c>
      <c r="C4902" t="str">
        <f>_xlfn.XLOOKUP(B4902,Lookup_table!B:B,Lookup_table!C:C)</f>
        <v>Business</v>
      </c>
      <c r="D4902" t="s">
        <v>22</v>
      </c>
      <c r="E4902" t="s">
        <v>42</v>
      </c>
      <c r="F4902" t="s">
        <v>24</v>
      </c>
      <c r="G4902" t="s">
        <v>17</v>
      </c>
      <c r="H4902" t="str">
        <f t="shared" si="304"/>
        <v>Remote</v>
      </c>
      <c r="I4902" t="s">
        <v>18</v>
      </c>
      <c r="J4902" t="str">
        <f t="shared" si="305"/>
        <v>7+ yrs</v>
      </c>
      <c r="K4902">
        <f t="shared" ca="1" si="307"/>
        <v>8</v>
      </c>
      <c r="L4902" t="s">
        <v>19</v>
      </c>
      <c r="M4902">
        <v>0</v>
      </c>
      <c r="N4902">
        <v>1</v>
      </c>
      <c r="O4902">
        <v>1</v>
      </c>
      <c r="P4902">
        <v>0</v>
      </c>
      <c r="Q4902">
        <v>1</v>
      </c>
      <c r="R4902">
        <f>SUM(M4902:N4902:O4902:P4902:Q4902)</f>
        <v>3</v>
      </c>
      <c r="S4902" s="1">
        <v>147664</v>
      </c>
      <c r="T4902" s="1" t="str">
        <f t="shared" si="306"/>
        <v>High</v>
      </c>
      <c r="U4902">
        <v>10</v>
      </c>
      <c r="V4902">
        <v>2020</v>
      </c>
      <c r="W4902" t="s">
        <v>20</v>
      </c>
      <c r="X4902">
        <v>3</v>
      </c>
    </row>
    <row r="4903" spans="1:24" x14ac:dyDescent="0.3">
      <c r="A4903">
        <v>4902</v>
      </c>
      <c r="B4903" t="s">
        <v>41</v>
      </c>
      <c r="C4903" t="str">
        <f>_xlfn.XLOOKUP(B4903,Lookup_table!B:B,Lookup_table!C:C)</f>
        <v>Data</v>
      </c>
      <c r="D4903" t="s">
        <v>14</v>
      </c>
      <c r="E4903" t="s">
        <v>40</v>
      </c>
      <c r="F4903" t="s">
        <v>52</v>
      </c>
      <c r="G4903" t="s">
        <v>17</v>
      </c>
      <c r="H4903" t="str">
        <f t="shared" si="304"/>
        <v>Remote</v>
      </c>
      <c r="I4903" t="s">
        <v>26</v>
      </c>
      <c r="J4903" t="str">
        <f t="shared" si="305"/>
        <v>3-6 yrs</v>
      </c>
      <c r="K4903">
        <f t="shared" ca="1" si="307"/>
        <v>3</v>
      </c>
      <c r="L4903" t="s">
        <v>19</v>
      </c>
      <c r="M4903">
        <v>1</v>
      </c>
      <c r="N4903">
        <v>0</v>
      </c>
      <c r="O4903">
        <v>0</v>
      </c>
      <c r="P4903">
        <v>0</v>
      </c>
      <c r="Q4903">
        <v>0</v>
      </c>
      <c r="R4903">
        <f>SUM(M4903:N4903:O4903:P4903:Q4903)</f>
        <v>1</v>
      </c>
      <c r="S4903" s="1">
        <v>74567</v>
      </c>
      <c r="T4903" s="1" t="str">
        <f t="shared" si="306"/>
        <v>Medium</v>
      </c>
      <c r="U4903">
        <v>1</v>
      </c>
      <c r="V4903">
        <v>2025</v>
      </c>
      <c r="W4903" t="s">
        <v>20</v>
      </c>
      <c r="X4903">
        <v>2</v>
      </c>
    </row>
    <row r="4904" spans="1:24" x14ac:dyDescent="0.3">
      <c r="A4904">
        <v>4903</v>
      </c>
      <c r="B4904" t="s">
        <v>31</v>
      </c>
      <c r="C4904" t="str">
        <f>_xlfn.XLOOKUP(B4904,Lookup_table!B:B,Lookup_table!C:C)</f>
        <v>Business</v>
      </c>
      <c r="D4904" t="s">
        <v>37</v>
      </c>
      <c r="E4904" t="s">
        <v>32</v>
      </c>
      <c r="F4904" t="s">
        <v>51</v>
      </c>
      <c r="G4904" t="s">
        <v>17</v>
      </c>
      <c r="H4904" t="str">
        <f t="shared" si="304"/>
        <v>Remote</v>
      </c>
      <c r="I4904" t="s">
        <v>35</v>
      </c>
      <c r="J4904" t="str">
        <f t="shared" si="305"/>
        <v>0-2 yrs</v>
      </c>
      <c r="K4904">
        <f t="shared" ca="1" si="307"/>
        <v>2</v>
      </c>
      <c r="L4904" t="s">
        <v>27</v>
      </c>
      <c r="M4904">
        <v>1</v>
      </c>
      <c r="N4904">
        <v>0</v>
      </c>
      <c r="O4904">
        <v>1</v>
      </c>
      <c r="P4904">
        <v>0</v>
      </c>
      <c r="Q4904">
        <v>0</v>
      </c>
      <c r="R4904">
        <f>SUM(M4904:N4904:O4904:P4904:Q4904)</f>
        <v>2</v>
      </c>
      <c r="S4904" s="1">
        <v>64101</v>
      </c>
      <c r="T4904" s="1" t="str">
        <f t="shared" si="306"/>
        <v>Low</v>
      </c>
      <c r="U4904">
        <v>4</v>
      </c>
      <c r="V4904">
        <v>2023</v>
      </c>
      <c r="W4904" t="s">
        <v>34</v>
      </c>
      <c r="X4904">
        <v>3</v>
      </c>
    </row>
    <row r="4905" spans="1:24" x14ac:dyDescent="0.3">
      <c r="A4905">
        <v>4904</v>
      </c>
      <c r="B4905" t="s">
        <v>31</v>
      </c>
      <c r="C4905" t="str">
        <f>_xlfn.XLOOKUP(B4905,Lookup_table!B:B,Lookup_table!C:C)</f>
        <v>Business</v>
      </c>
      <c r="D4905" t="s">
        <v>14</v>
      </c>
      <c r="E4905" t="s">
        <v>40</v>
      </c>
      <c r="F4905" t="s">
        <v>29</v>
      </c>
      <c r="G4905" t="s">
        <v>17</v>
      </c>
      <c r="H4905" t="str">
        <f t="shared" si="304"/>
        <v>Remote</v>
      </c>
      <c r="I4905" t="s">
        <v>26</v>
      </c>
      <c r="J4905" t="str">
        <f t="shared" si="305"/>
        <v>3-6 yrs</v>
      </c>
      <c r="K4905">
        <f t="shared" ca="1" si="307"/>
        <v>3</v>
      </c>
      <c r="L4905" t="s">
        <v>19</v>
      </c>
      <c r="M4905">
        <v>0</v>
      </c>
      <c r="N4905">
        <v>1</v>
      </c>
      <c r="O4905">
        <v>1</v>
      </c>
      <c r="P4905">
        <v>1</v>
      </c>
      <c r="Q4905">
        <v>1</v>
      </c>
      <c r="R4905">
        <f>SUM(M4905:N4905:O4905:P4905:Q4905)</f>
        <v>4</v>
      </c>
      <c r="S4905" s="1">
        <v>115394</v>
      </c>
      <c r="T4905" s="1" t="str">
        <f t="shared" si="306"/>
        <v>Medium</v>
      </c>
      <c r="U4905">
        <v>8</v>
      </c>
      <c r="V4905">
        <v>2021</v>
      </c>
      <c r="W4905" t="s">
        <v>28</v>
      </c>
      <c r="X4905">
        <v>7</v>
      </c>
    </row>
    <row r="4906" spans="1:24" x14ac:dyDescent="0.3">
      <c r="A4906">
        <v>4905</v>
      </c>
      <c r="B4906" t="s">
        <v>33</v>
      </c>
      <c r="C4906" t="str">
        <f>_xlfn.XLOOKUP(B4906,Lookup_table!B:B,Lookup_table!C:C)</f>
        <v>Data</v>
      </c>
      <c r="D4906" t="s">
        <v>37</v>
      </c>
      <c r="E4906" t="s">
        <v>38</v>
      </c>
      <c r="F4906" t="s">
        <v>29</v>
      </c>
      <c r="G4906" t="s">
        <v>25</v>
      </c>
      <c r="H4906" t="str">
        <f t="shared" si="304"/>
        <v>Onsite/Hybrid</v>
      </c>
      <c r="I4906" t="s">
        <v>18</v>
      </c>
      <c r="J4906" t="str">
        <f t="shared" si="305"/>
        <v>7+ yrs</v>
      </c>
      <c r="K4906">
        <f t="shared" ca="1" si="307"/>
        <v>15</v>
      </c>
      <c r="L4906" t="s">
        <v>19</v>
      </c>
      <c r="M4906">
        <v>1</v>
      </c>
      <c r="N4906">
        <v>0</v>
      </c>
      <c r="O4906">
        <v>0</v>
      </c>
      <c r="P4906">
        <v>0</v>
      </c>
      <c r="Q4906">
        <v>1</v>
      </c>
      <c r="R4906">
        <f>SUM(M4906:N4906:O4906:P4906:Q4906)</f>
        <v>2</v>
      </c>
      <c r="S4906" s="1">
        <v>111263</v>
      </c>
      <c r="T4906" s="1" t="str">
        <f t="shared" si="306"/>
        <v>Medium</v>
      </c>
      <c r="U4906">
        <v>9</v>
      </c>
      <c r="V4906">
        <v>2024</v>
      </c>
      <c r="W4906" t="s">
        <v>34</v>
      </c>
      <c r="X4906">
        <v>3</v>
      </c>
    </row>
    <row r="4907" spans="1:24" x14ac:dyDescent="0.3">
      <c r="A4907">
        <v>4906</v>
      </c>
      <c r="B4907" t="s">
        <v>41</v>
      </c>
      <c r="C4907" t="str">
        <f>_xlfn.XLOOKUP(B4907,Lookup_table!B:B,Lookup_table!C:C)</f>
        <v>Data</v>
      </c>
      <c r="D4907" t="s">
        <v>14</v>
      </c>
      <c r="E4907" t="s">
        <v>42</v>
      </c>
      <c r="F4907" t="s">
        <v>44</v>
      </c>
      <c r="G4907" t="s">
        <v>30</v>
      </c>
      <c r="H4907" t="str">
        <f t="shared" si="304"/>
        <v>Onsite/Hybrid</v>
      </c>
      <c r="I4907" t="s">
        <v>18</v>
      </c>
      <c r="J4907" t="str">
        <f t="shared" si="305"/>
        <v>7+ yrs</v>
      </c>
      <c r="K4907">
        <f t="shared" ca="1" si="307"/>
        <v>14</v>
      </c>
      <c r="L4907" t="s">
        <v>39</v>
      </c>
      <c r="M4907">
        <v>1</v>
      </c>
      <c r="N4907">
        <v>1</v>
      </c>
      <c r="O4907">
        <v>1</v>
      </c>
      <c r="P4907">
        <v>0</v>
      </c>
      <c r="Q4907">
        <v>0</v>
      </c>
      <c r="R4907">
        <f>SUM(M4907:N4907:O4907:P4907:Q4907)</f>
        <v>3</v>
      </c>
      <c r="S4907" s="1">
        <v>115189</v>
      </c>
      <c r="T4907" s="1" t="str">
        <f t="shared" si="306"/>
        <v>Medium</v>
      </c>
      <c r="U4907">
        <v>4</v>
      </c>
      <c r="V4907">
        <v>2024</v>
      </c>
      <c r="W4907" t="s">
        <v>34</v>
      </c>
      <c r="X4907">
        <v>1</v>
      </c>
    </row>
    <row r="4908" spans="1:24" x14ac:dyDescent="0.3">
      <c r="A4908">
        <v>4907</v>
      </c>
      <c r="B4908" t="s">
        <v>33</v>
      </c>
      <c r="C4908" t="str">
        <f>_xlfn.XLOOKUP(B4908,Lookup_table!B:B,Lookup_table!C:C)</f>
        <v>Data</v>
      </c>
      <c r="D4908" t="s">
        <v>34</v>
      </c>
      <c r="E4908" t="s">
        <v>32</v>
      </c>
      <c r="F4908" t="s">
        <v>43</v>
      </c>
      <c r="G4908" t="s">
        <v>25</v>
      </c>
      <c r="H4908" t="str">
        <f t="shared" si="304"/>
        <v>Onsite/Hybrid</v>
      </c>
      <c r="I4908" t="s">
        <v>35</v>
      </c>
      <c r="J4908" t="str">
        <f t="shared" si="305"/>
        <v>0-2 yrs</v>
      </c>
      <c r="K4908">
        <f t="shared" ca="1" si="307"/>
        <v>2</v>
      </c>
      <c r="L4908" t="s">
        <v>27</v>
      </c>
      <c r="M4908">
        <v>1</v>
      </c>
      <c r="N4908">
        <v>1</v>
      </c>
      <c r="O4908">
        <v>0</v>
      </c>
      <c r="P4908">
        <v>0</v>
      </c>
      <c r="Q4908">
        <v>1</v>
      </c>
      <c r="R4908">
        <f>SUM(M4908:N4908:O4908:P4908:Q4908)</f>
        <v>3</v>
      </c>
      <c r="S4908" s="1">
        <v>58973</v>
      </c>
      <c r="T4908" s="1" t="str">
        <f t="shared" si="306"/>
        <v>Low</v>
      </c>
      <c r="U4908">
        <v>1</v>
      </c>
      <c r="V4908">
        <v>2021</v>
      </c>
      <c r="W4908" t="s">
        <v>28</v>
      </c>
      <c r="X4908">
        <v>9</v>
      </c>
    </row>
    <row r="4909" spans="1:24" x14ac:dyDescent="0.3">
      <c r="A4909">
        <v>4908</v>
      </c>
      <c r="B4909" t="s">
        <v>50</v>
      </c>
      <c r="C4909" t="str">
        <f>_xlfn.XLOOKUP(B4909,Lookup_table!B:B,Lookup_table!C:C)</f>
        <v>AI</v>
      </c>
      <c r="D4909" t="s">
        <v>37</v>
      </c>
      <c r="E4909" t="s">
        <v>23</v>
      </c>
      <c r="F4909" t="s">
        <v>29</v>
      </c>
      <c r="G4909" t="s">
        <v>25</v>
      </c>
      <c r="H4909" t="str">
        <f t="shared" si="304"/>
        <v>Onsite/Hybrid</v>
      </c>
      <c r="I4909" t="s">
        <v>18</v>
      </c>
      <c r="J4909" t="str">
        <f t="shared" si="305"/>
        <v>7+ yrs</v>
      </c>
      <c r="K4909">
        <f t="shared" ca="1" si="307"/>
        <v>11</v>
      </c>
      <c r="L4909" t="s">
        <v>39</v>
      </c>
      <c r="M4909">
        <v>0</v>
      </c>
      <c r="N4909">
        <v>1</v>
      </c>
      <c r="O4909">
        <v>0</v>
      </c>
      <c r="P4909">
        <v>1</v>
      </c>
      <c r="Q4909">
        <v>1</v>
      </c>
      <c r="R4909">
        <f>SUM(M4909:N4909:O4909:P4909:Q4909)</f>
        <v>3</v>
      </c>
      <c r="S4909" s="1">
        <v>160977</v>
      </c>
      <c r="T4909" s="1" t="str">
        <f t="shared" si="306"/>
        <v>High</v>
      </c>
      <c r="U4909">
        <v>12</v>
      </c>
      <c r="V4909">
        <v>2022</v>
      </c>
      <c r="W4909" t="s">
        <v>20</v>
      </c>
      <c r="X4909">
        <v>4</v>
      </c>
    </row>
    <row r="4910" spans="1:24" x14ac:dyDescent="0.3">
      <c r="A4910">
        <v>4909</v>
      </c>
      <c r="B4910" t="s">
        <v>36</v>
      </c>
      <c r="C4910" t="str">
        <f>_xlfn.XLOOKUP(B4910,Lookup_table!B:B,Lookup_table!C:C)</f>
        <v>Data</v>
      </c>
      <c r="D4910" t="s">
        <v>14</v>
      </c>
      <c r="E4910" t="s">
        <v>32</v>
      </c>
      <c r="F4910" t="s">
        <v>52</v>
      </c>
      <c r="G4910" t="s">
        <v>30</v>
      </c>
      <c r="H4910" t="str">
        <f t="shared" si="304"/>
        <v>Onsite/Hybrid</v>
      </c>
      <c r="I4910" t="s">
        <v>26</v>
      </c>
      <c r="J4910" t="str">
        <f t="shared" si="305"/>
        <v>3-6 yrs</v>
      </c>
      <c r="K4910">
        <f t="shared" ca="1" si="307"/>
        <v>5</v>
      </c>
      <c r="L4910" t="s">
        <v>39</v>
      </c>
      <c r="M4910">
        <v>0</v>
      </c>
      <c r="N4910">
        <v>1</v>
      </c>
      <c r="O4910">
        <v>0</v>
      </c>
      <c r="P4910">
        <v>1</v>
      </c>
      <c r="Q4910">
        <v>0</v>
      </c>
      <c r="R4910">
        <f>SUM(M4910:N4910:O4910:P4910:Q4910)</f>
        <v>2</v>
      </c>
      <c r="S4910" s="1">
        <v>92536</v>
      </c>
      <c r="T4910" s="1" t="str">
        <f t="shared" si="306"/>
        <v>Medium</v>
      </c>
      <c r="U4910">
        <v>11</v>
      </c>
      <c r="V4910">
        <v>2026</v>
      </c>
      <c r="W4910" t="s">
        <v>20</v>
      </c>
      <c r="X4910">
        <v>1</v>
      </c>
    </row>
    <row r="4911" spans="1:24" x14ac:dyDescent="0.3">
      <c r="A4911">
        <v>4910</v>
      </c>
      <c r="B4911" t="s">
        <v>36</v>
      </c>
      <c r="C4911" t="str">
        <f>_xlfn.XLOOKUP(B4911,Lookup_table!B:B,Lookup_table!C:C)</f>
        <v>Data</v>
      </c>
      <c r="D4911" t="s">
        <v>34</v>
      </c>
      <c r="E4911" t="s">
        <v>40</v>
      </c>
      <c r="F4911" t="s">
        <v>43</v>
      </c>
      <c r="G4911" t="s">
        <v>25</v>
      </c>
      <c r="H4911" t="str">
        <f t="shared" si="304"/>
        <v>Onsite/Hybrid</v>
      </c>
      <c r="I4911" t="s">
        <v>18</v>
      </c>
      <c r="J4911" t="str">
        <f t="shared" si="305"/>
        <v>7+ yrs</v>
      </c>
      <c r="K4911">
        <f t="shared" ca="1" si="307"/>
        <v>11</v>
      </c>
      <c r="L4911" t="s">
        <v>19</v>
      </c>
      <c r="M4911">
        <v>1</v>
      </c>
      <c r="N4911">
        <v>0</v>
      </c>
      <c r="O4911">
        <v>0</v>
      </c>
      <c r="P4911">
        <v>0</v>
      </c>
      <c r="Q4911">
        <v>1</v>
      </c>
      <c r="R4911">
        <f>SUM(M4911:N4911:O4911:P4911:Q4911)</f>
        <v>2</v>
      </c>
      <c r="S4911" s="1">
        <v>105724</v>
      </c>
      <c r="T4911" s="1" t="str">
        <f t="shared" si="306"/>
        <v>Medium</v>
      </c>
      <c r="U4911">
        <v>6</v>
      </c>
      <c r="V4911">
        <v>2026</v>
      </c>
      <c r="W4911" t="s">
        <v>20</v>
      </c>
      <c r="X4911">
        <v>4</v>
      </c>
    </row>
    <row r="4912" spans="1:24" x14ac:dyDescent="0.3">
      <c r="A4912">
        <v>4911</v>
      </c>
      <c r="B4912" t="s">
        <v>31</v>
      </c>
      <c r="C4912" t="str">
        <f>_xlfn.XLOOKUP(B4912,Lookup_table!B:B,Lookup_table!C:C)</f>
        <v>Business</v>
      </c>
      <c r="D4912" t="s">
        <v>37</v>
      </c>
      <c r="E4912" t="s">
        <v>23</v>
      </c>
      <c r="F4912" t="s">
        <v>44</v>
      </c>
      <c r="G4912" t="s">
        <v>30</v>
      </c>
      <c r="H4912" t="str">
        <f t="shared" si="304"/>
        <v>Onsite/Hybrid</v>
      </c>
      <c r="I4912" t="s">
        <v>35</v>
      </c>
      <c r="J4912" t="str">
        <f t="shared" si="305"/>
        <v>0-2 yrs</v>
      </c>
      <c r="K4912">
        <f t="shared" ca="1" si="307"/>
        <v>2</v>
      </c>
      <c r="L4912" t="s">
        <v>19</v>
      </c>
      <c r="M4912">
        <v>0</v>
      </c>
      <c r="N4912">
        <v>0</v>
      </c>
      <c r="O4912">
        <v>1</v>
      </c>
      <c r="P4912">
        <v>1</v>
      </c>
      <c r="Q4912">
        <v>0</v>
      </c>
      <c r="R4912">
        <f>SUM(M4912:N4912:O4912:P4912:Q4912)</f>
        <v>2</v>
      </c>
      <c r="S4912" s="1">
        <v>81420</v>
      </c>
      <c r="T4912" s="1" t="str">
        <f t="shared" si="306"/>
        <v>Medium</v>
      </c>
      <c r="U4912">
        <v>5</v>
      </c>
      <c r="V4912">
        <v>2025</v>
      </c>
      <c r="W4912" t="s">
        <v>28</v>
      </c>
      <c r="X4912">
        <v>4</v>
      </c>
    </row>
    <row r="4913" spans="1:24" x14ac:dyDescent="0.3">
      <c r="A4913">
        <v>4912</v>
      </c>
      <c r="B4913" t="s">
        <v>36</v>
      </c>
      <c r="C4913" t="str">
        <f>_xlfn.XLOOKUP(B4913,Lookup_table!B:B,Lookup_table!C:C)</f>
        <v>Data</v>
      </c>
      <c r="D4913" t="s">
        <v>37</v>
      </c>
      <c r="E4913" t="s">
        <v>23</v>
      </c>
      <c r="F4913" t="s">
        <v>52</v>
      </c>
      <c r="G4913" t="s">
        <v>25</v>
      </c>
      <c r="H4913" t="str">
        <f t="shared" si="304"/>
        <v>Onsite/Hybrid</v>
      </c>
      <c r="I4913" t="s">
        <v>35</v>
      </c>
      <c r="J4913" t="str">
        <f t="shared" si="305"/>
        <v>0-2 yrs</v>
      </c>
      <c r="K4913">
        <f t="shared" ca="1" si="307"/>
        <v>1</v>
      </c>
      <c r="L4913" t="s">
        <v>19</v>
      </c>
      <c r="M4913">
        <v>1</v>
      </c>
      <c r="N4913">
        <v>1</v>
      </c>
      <c r="O4913">
        <v>0</v>
      </c>
      <c r="P4913">
        <v>0</v>
      </c>
      <c r="Q4913">
        <v>1</v>
      </c>
      <c r="R4913">
        <f>SUM(M4913:N4913:O4913:P4913:Q4913)</f>
        <v>3</v>
      </c>
      <c r="S4913" s="1">
        <v>63906</v>
      </c>
      <c r="T4913" s="1" t="str">
        <f t="shared" si="306"/>
        <v>Low</v>
      </c>
      <c r="U4913">
        <v>3</v>
      </c>
      <c r="V4913">
        <v>2025</v>
      </c>
      <c r="W4913" t="s">
        <v>34</v>
      </c>
      <c r="X4913">
        <v>2</v>
      </c>
    </row>
    <row r="4914" spans="1:24" x14ac:dyDescent="0.3">
      <c r="A4914">
        <v>4913</v>
      </c>
      <c r="B4914" t="s">
        <v>21</v>
      </c>
      <c r="C4914" t="str">
        <f>_xlfn.XLOOKUP(B4914,Lookup_table!B:B,Lookup_table!C:C)</f>
        <v>AI</v>
      </c>
      <c r="D4914" t="s">
        <v>37</v>
      </c>
      <c r="E4914" t="s">
        <v>38</v>
      </c>
      <c r="F4914" t="s">
        <v>29</v>
      </c>
      <c r="G4914" t="s">
        <v>30</v>
      </c>
      <c r="H4914" t="str">
        <f t="shared" si="304"/>
        <v>Onsite/Hybrid</v>
      </c>
      <c r="I4914" t="s">
        <v>26</v>
      </c>
      <c r="J4914" t="str">
        <f t="shared" si="305"/>
        <v>3-6 yrs</v>
      </c>
      <c r="K4914">
        <f t="shared" ca="1" si="307"/>
        <v>3</v>
      </c>
      <c r="L4914" t="s">
        <v>27</v>
      </c>
      <c r="M4914">
        <v>0</v>
      </c>
      <c r="N4914">
        <v>1</v>
      </c>
      <c r="O4914">
        <v>1</v>
      </c>
      <c r="P4914">
        <v>0</v>
      </c>
      <c r="Q4914">
        <v>1</v>
      </c>
      <c r="R4914">
        <f>SUM(M4914:N4914:O4914:P4914:Q4914)</f>
        <v>3</v>
      </c>
      <c r="S4914" s="1">
        <v>144652</v>
      </c>
      <c r="T4914" s="1" t="str">
        <f t="shared" si="306"/>
        <v>High</v>
      </c>
      <c r="U4914">
        <v>4</v>
      </c>
      <c r="V4914">
        <v>2024</v>
      </c>
      <c r="W4914" t="s">
        <v>28</v>
      </c>
      <c r="X4914">
        <v>7</v>
      </c>
    </row>
    <row r="4915" spans="1:24" x14ac:dyDescent="0.3">
      <c r="A4915">
        <v>4914</v>
      </c>
      <c r="B4915" t="s">
        <v>36</v>
      </c>
      <c r="C4915" t="str">
        <f>_xlfn.XLOOKUP(B4915,Lookup_table!B:B,Lookup_table!C:C)</f>
        <v>Data</v>
      </c>
      <c r="D4915" t="s">
        <v>34</v>
      </c>
      <c r="E4915" t="s">
        <v>15</v>
      </c>
      <c r="F4915" t="s">
        <v>52</v>
      </c>
      <c r="G4915" t="s">
        <v>25</v>
      </c>
      <c r="H4915" t="str">
        <f t="shared" si="304"/>
        <v>Onsite/Hybrid</v>
      </c>
      <c r="I4915" t="s">
        <v>35</v>
      </c>
      <c r="J4915" t="str">
        <f t="shared" si="305"/>
        <v>0-2 yrs</v>
      </c>
      <c r="K4915">
        <f t="shared" ca="1" si="307"/>
        <v>2</v>
      </c>
      <c r="L4915" t="s">
        <v>39</v>
      </c>
      <c r="M4915">
        <v>1</v>
      </c>
      <c r="N4915">
        <v>1</v>
      </c>
      <c r="O4915">
        <v>1</v>
      </c>
      <c r="P4915">
        <v>0</v>
      </c>
      <c r="Q4915">
        <v>1</v>
      </c>
      <c r="R4915">
        <f>SUM(M4915:N4915:O4915:P4915:Q4915)</f>
        <v>4</v>
      </c>
      <c r="S4915" s="1">
        <v>77343</v>
      </c>
      <c r="T4915" s="1" t="str">
        <f t="shared" si="306"/>
        <v>Medium</v>
      </c>
      <c r="U4915">
        <v>10</v>
      </c>
      <c r="V4915">
        <v>2020</v>
      </c>
      <c r="W4915" t="s">
        <v>20</v>
      </c>
      <c r="X4915">
        <v>4</v>
      </c>
    </row>
    <row r="4916" spans="1:24" x14ac:dyDescent="0.3">
      <c r="A4916">
        <v>4915</v>
      </c>
      <c r="B4916" t="s">
        <v>31</v>
      </c>
      <c r="C4916" t="str">
        <f>_xlfn.XLOOKUP(B4916,Lookup_table!B:B,Lookup_table!C:C)</f>
        <v>Business</v>
      </c>
      <c r="D4916" t="s">
        <v>14</v>
      </c>
      <c r="E4916" t="s">
        <v>15</v>
      </c>
      <c r="F4916" t="s">
        <v>52</v>
      </c>
      <c r="G4916" t="s">
        <v>17</v>
      </c>
      <c r="H4916" t="str">
        <f t="shared" si="304"/>
        <v>Remote</v>
      </c>
      <c r="I4916" t="s">
        <v>26</v>
      </c>
      <c r="J4916" t="str">
        <f t="shared" si="305"/>
        <v>3-6 yrs</v>
      </c>
      <c r="K4916">
        <f t="shared" ca="1" si="307"/>
        <v>3</v>
      </c>
      <c r="L4916" t="s">
        <v>39</v>
      </c>
      <c r="M4916">
        <v>0</v>
      </c>
      <c r="N4916">
        <v>0</v>
      </c>
      <c r="O4916">
        <v>1</v>
      </c>
      <c r="P4916">
        <v>0</v>
      </c>
      <c r="Q4916">
        <v>0</v>
      </c>
      <c r="R4916">
        <f>SUM(M4916:N4916:O4916:P4916:Q4916)</f>
        <v>1</v>
      </c>
      <c r="S4916" s="1">
        <v>93219</v>
      </c>
      <c r="T4916" s="1" t="str">
        <f t="shared" si="306"/>
        <v>Medium</v>
      </c>
      <c r="U4916">
        <v>2</v>
      </c>
      <c r="V4916">
        <v>2022</v>
      </c>
      <c r="W4916" t="s">
        <v>34</v>
      </c>
      <c r="X4916">
        <v>5</v>
      </c>
    </row>
    <row r="4917" spans="1:24" x14ac:dyDescent="0.3">
      <c r="A4917">
        <v>4916</v>
      </c>
      <c r="B4917" t="s">
        <v>50</v>
      </c>
      <c r="C4917" t="str">
        <f>_xlfn.XLOOKUP(B4917,Lookup_table!B:B,Lookup_table!C:C)</f>
        <v>AI</v>
      </c>
      <c r="D4917" t="s">
        <v>22</v>
      </c>
      <c r="E4917" t="s">
        <v>23</v>
      </c>
      <c r="F4917" t="s">
        <v>52</v>
      </c>
      <c r="G4917" t="s">
        <v>25</v>
      </c>
      <c r="H4917" t="str">
        <f t="shared" si="304"/>
        <v>Onsite/Hybrid</v>
      </c>
      <c r="I4917" t="s">
        <v>18</v>
      </c>
      <c r="J4917" t="str">
        <f t="shared" si="305"/>
        <v>7+ yrs</v>
      </c>
      <c r="K4917">
        <f t="shared" ca="1" si="307"/>
        <v>11</v>
      </c>
      <c r="L4917" t="s">
        <v>27</v>
      </c>
      <c r="M4917">
        <v>1</v>
      </c>
      <c r="N4917">
        <v>1</v>
      </c>
      <c r="O4917">
        <v>0</v>
      </c>
      <c r="P4917">
        <v>0</v>
      </c>
      <c r="Q4917">
        <v>1</v>
      </c>
      <c r="R4917">
        <f>SUM(M4917:N4917:O4917:P4917:Q4917)</f>
        <v>3</v>
      </c>
      <c r="S4917" s="1">
        <v>166475</v>
      </c>
      <c r="T4917" s="1" t="str">
        <f t="shared" si="306"/>
        <v>High</v>
      </c>
      <c r="U4917">
        <v>8</v>
      </c>
      <c r="V4917">
        <v>2022</v>
      </c>
      <c r="W4917" t="s">
        <v>34</v>
      </c>
      <c r="X4917">
        <v>3</v>
      </c>
    </row>
    <row r="4918" spans="1:24" x14ac:dyDescent="0.3">
      <c r="A4918">
        <v>4917</v>
      </c>
      <c r="B4918" t="s">
        <v>36</v>
      </c>
      <c r="C4918" t="str">
        <f>_xlfn.XLOOKUP(B4918,Lookup_table!B:B,Lookup_table!C:C)</f>
        <v>Data</v>
      </c>
      <c r="D4918" t="s">
        <v>37</v>
      </c>
      <c r="E4918" t="s">
        <v>15</v>
      </c>
      <c r="F4918" t="s">
        <v>29</v>
      </c>
      <c r="G4918" t="s">
        <v>25</v>
      </c>
      <c r="H4918" t="str">
        <f t="shared" si="304"/>
        <v>Onsite/Hybrid</v>
      </c>
      <c r="I4918" t="s">
        <v>18</v>
      </c>
      <c r="J4918" t="str">
        <f t="shared" si="305"/>
        <v>7+ yrs</v>
      </c>
      <c r="K4918">
        <f t="shared" ca="1" si="307"/>
        <v>13</v>
      </c>
      <c r="L4918" t="s">
        <v>39</v>
      </c>
      <c r="M4918">
        <v>1</v>
      </c>
      <c r="N4918">
        <v>0</v>
      </c>
      <c r="O4918">
        <v>1</v>
      </c>
      <c r="P4918">
        <v>0</v>
      </c>
      <c r="Q4918">
        <v>1</v>
      </c>
      <c r="R4918">
        <f>SUM(M4918:N4918:O4918:P4918:Q4918)</f>
        <v>3</v>
      </c>
      <c r="S4918" s="1">
        <v>124847</v>
      </c>
      <c r="T4918" s="1" t="str">
        <f t="shared" si="306"/>
        <v>High</v>
      </c>
      <c r="U4918">
        <v>9</v>
      </c>
      <c r="V4918">
        <v>2024</v>
      </c>
      <c r="W4918" t="s">
        <v>20</v>
      </c>
      <c r="X4918">
        <v>2</v>
      </c>
    </row>
    <row r="4919" spans="1:24" x14ac:dyDescent="0.3">
      <c r="A4919">
        <v>4918</v>
      </c>
      <c r="B4919" t="s">
        <v>31</v>
      </c>
      <c r="C4919" t="str">
        <f>_xlfn.XLOOKUP(B4919,Lookup_table!B:B,Lookup_table!C:C)</f>
        <v>Business</v>
      </c>
      <c r="D4919" t="s">
        <v>37</v>
      </c>
      <c r="E4919" t="s">
        <v>23</v>
      </c>
      <c r="F4919" t="s">
        <v>51</v>
      </c>
      <c r="G4919" t="s">
        <v>30</v>
      </c>
      <c r="H4919" t="str">
        <f t="shared" si="304"/>
        <v>Onsite/Hybrid</v>
      </c>
      <c r="I4919" t="s">
        <v>26</v>
      </c>
      <c r="J4919" t="str">
        <f t="shared" si="305"/>
        <v>3-6 yrs</v>
      </c>
      <c r="K4919">
        <f t="shared" ca="1" si="307"/>
        <v>5</v>
      </c>
      <c r="L4919" t="s">
        <v>27</v>
      </c>
      <c r="M4919">
        <v>0</v>
      </c>
      <c r="N4919">
        <v>0</v>
      </c>
      <c r="O4919">
        <v>1</v>
      </c>
      <c r="P4919">
        <v>0</v>
      </c>
      <c r="Q4919">
        <v>1</v>
      </c>
      <c r="R4919">
        <f>SUM(M4919:N4919:O4919:P4919:Q4919)</f>
        <v>2</v>
      </c>
      <c r="S4919" s="1">
        <v>101474</v>
      </c>
      <c r="T4919" s="1" t="str">
        <f t="shared" si="306"/>
        <v>Medium</v>
      </c>
      <c r="U4919">
        <v>6</v>
      </c>
      <c r="V4919">
        <v>2025</v>
      </c>
      <c r="W4919" t="s">
        <v>20</v>
      </c>
      <c r="X4919">
        <v>3</v>
      </c>
    </row>
    <row r="4920" spans="1:24" x14ac:dyDescent="0.3">
      <c r="A4920">
        <v>4919</v>
      </c>
      <c r="B4920" t="s">
        <v>41</v>
      </c>
      <c r="C4920" t="str">
        <f>_xlfn.XLOOKUP(B4920,Lookup_table!B:B,Lookup_table!C:C)</f>
        <v>Data</v>
      </c>
      <c r="D4920" t="s">
        <v>34</v>
      </c>
      <c r="E4920" t="s">
        <v>38</v>
      </c>
      <c r="F4920" t="s">
        <v>24</v>
      </c>
      <c r="G4920" t="s">
        <v>17</v>
      </c>
      <c r="H4920" t="str">
        <f t="shared" si="304"/>
        <v>Remote</v>
      </c>
      <c r="I4920" t="s">
        <v>35</v>
      </c>
      <c r="J4920" t="str">
        <f t="shared" si="305"/>
        <v>0-2 yrs</v>
      </c>
      <c r="K4920">
        <f t="shared" ca="1" si="307"/>
        <v>0</v>
      </c>
      <c r="L4920" t="s">
        <v>27</v>
      </c>
      <c r="M4920">
        <v>0</v>
      </c>
      <c r="N4920">
        <v>0</v>
      </c>
      <c r="O4920">
        <v>1</v>
      </c>
      <c r="P4920">
        <v>0</v>
      </c>
      <c r="Q4920">
        <v>0</v>
      </c>
      <c r="R4920">
        <f>SUM(M4920:N4920:O4920:P4920:Q4920)</f>
        <v>1</v>
      </c>
      <c r="S4920" s="1">
        <v>65978</v>
      </c>
      <c r="T4920" s="1" t="str">
        <f t="shared" si="306"/>
        <v>Low</v>
      </c>
      <c r="U4920">
        <v>6</v>
      </c>
      <c r="V4920">
        <v>2026</v>
      </c>
      <c r="W4920" t="s">
        <v>20</v>
      </c>
      <c r="X4920">
        <v>6</v>
      </c>
    </row>
    <row r="4921" spans="1:24" x14ac:dyDescent="0.3">
      <c r="A4921">
        <v>4920</v>
      </c>
      <c r="B4921" t="s">
        <v>31</v>
      </c>
      <c r="C4921" t="str">
        <f>_xlfn.XLOOKUP(B4921,Lookup_table!B:B,Lookup_table!C:C)</f>
        <v>Business</v>
      </c>
      <c r="D4921" t="s">
        <v>22</v>
      </c>
      <c r="E4921" t="s">
        <v>23</v>
      </c>
      <c r="F4921" t="s">
        <v>43</v>
      </c>
      <c r="G4921" t="s">
        <v>25</v>
      </c>
      <c r="H4921" t="str">
        <f t="shared" si="304"/>
        <v>Onsite/Hybrid</v>
      </c>
      <c r="I4921" t="s">
        <v>18</v>
      </c>
      <c r="J4921" t="str">
        <f t="shared" si="305"/>
        <v>7+ yrs</v>
      </c>
      <c r="K4921">
        <f t="shared" ca="1" si="307"/>
        <v>14</v>
      </c>
      <c r="L4921" t="s">
        <v>19</v>
      </c>
      <c r="M4921">
        <v>1</v>
      </c>
      <c r="N4921">
        <v>0</v>
      </c>
      <c r="O4921">
        <v>0</v>
      </c>
      <c r="P4921">
        <v>1</v>
      </c>
      <c r="Q4921">
        <v>1</v>
      </c>
      <c r="R4921">
        <f>SUM(M4921:N4921:O4921:P4921:Q4921)</f>
        <v>3</v>
      </c>
      <c r="S4921" s="1">
        <v>145259</v>
      </c>
      <c r="T4921" s="1" t="str">
        <f t="shared" si="306"/>
        <v>High</v>
      </c>
      <c r="U4921">
        <v>11</v>
      </c>
      <c r="V4921">
        <v>2023</v>
      </c>
      <c r="W4921" t="s">
        <v>20</v>
      </c>
      <c r="X4921">
        <v>1</v>
      </c>
    </row>
    <row r="4922" spans="1:24" x14ac:dyDescent="0.3">
      <c r="A4922">
        <v>4921</v>
      </c>
      <c r="B4922" t="s">
        <v>21</v>
      </c>
      <c r="C4922" t="str">
        <f>_xlfn.XLOOKUP(B4922,Lookup_table!B:B,Lookup_table!C:C)</f>
        <v>AI</v>
      </c>
      <c r="D4922" t="s">
        <v>22</v>
      </c>
      <c r="E4922" t="s">
        <v>40</v>
      </c>
      <c r="F4922" t="s">
        <v>44</v>
      </c>
      <c r="G4922" t="s">
        <v>17</v>
      </c>
      <c r="H4922" t="str">
        <f t="shared" si="304"/>
        <v>Remote</v>
      </c>
      <c r="I4922" t="s">
        <v>35</v>
      </c>
      <c r="J4922" t="str">
        <f t="shared" si="305"/>
        <v>0-2 yrs</v>
      </c>
      <c r="K4922">
        <f t="shared" ca="1" si="307"/>
        <v>1</v>
      </c>
      <c r="L4922" t="s">
        <v>19</v>
      </c>
      <c r="M4922">
        <v>0</v>
      </c>
      <c r="N4922">
        <v>0</v>
      </c>
      <c r="O4922">
        <v>0</v>
      </c>
      <c r="P4922">
        <v>0</v>
      </c>
      <c r="Q4922">
        <v>1</v>
      </c>
      <c r="R4922">
        <f>SUM(M4922:N4922:O4922:P4922:Q4922)</f>
        <v>1</v>
      </c>
      <c r="S4922" s="1">
        <v>117614</v>
      </c>
      <c r="T4922" s="1" t="str">
        <f t="shared" si="306"/>
        <v>Medium</v>
      </c>
      <c r="U4922">
        <v>6</v>
      </c>
      <c r="V4922">
        <v>2023</v>
      </c>
      <c r="W4922" t="s">
        <v>20</v>
      </c>
      <c r="X4922">
        <v>1</v>
      </c>
    </row>
    <row r="4923" spans="1:24" x14ac:dyDescent="0.3">
      <c r="A4923">
        <v>4922</v>
      </c>
      <c r="B4923" t="s">
        <v>36</v>
      </c>
      <c r="C4923" t="str">
        <f>_xlfn.XLOOKUP(B4923,Lookup_table!B:B,Lookup_table!C:C)</f>
        <v>Data</v>
      </c>
      <c r="D4923" t="s">
        <v>37</v>
      </c>
      <c r="E4923" t="s">
        <v>42</v>
      </c>
      <c r="F4923" t="s">
        <v>16</v>
      </c>
      <c r="G4923" t="s">
        <v>30</v>
      </c>
      <c r="H4923" t="str">
        <f t="shared" si="304"/>
        <v>Onsite/Hybrid</v>
      </c>
      <c r="I4923" t="s">
        <v>18</v>
      </c>
      <c r="J4923" t="str">
        <f t="shared" si="305"/>
        <v>7+ yrs</v>
      </c>
      <c r="K4923">
        <f t="shared" ca="1" si="307"/>
        <v>13</v>
      </c>
      <c r="L4923" t="s">
        <v>19</v>
      </c>
      <c r="M4923">
        <v>1</v>
      </c>
      <c r="N4923">
        <v>1</v>
      </c>
      <c r="O4923">
        <v>0</v>
      </c>
      <c r="P4923">
        <v>0</v>
      </c>
      <c r="Q4923">
        <v>1</v>
      </c>
      <c r="R4923">
        <f>SUM(M4923:N4923:O4923:P4923:Q4923)</f>
        <v>3</v>
      </c>
      <c r="S4923" s="1">
        <v>111363</v>
      </c>
      <c r="T4923" s="1" t="str">
        <f t="shared" si="306"/>
        <v>Medium</v>
      </c>
      <c r="U4923">
        <v>12</v>
      </c>
      <c r="V4923">
        <v>2025</v>
      </c>
      <c r="W4923" t="s">
        <v>20</v>
      </c>
      <c r="X4923">
        <v>3</v>
      </c>
    </row>
    <row r="4924" spans="1:24" x14ac:dyDescent="0.3">
      <c r="A4924">
        <v>4923</v>
      </c>
      <c r="B4924" t="s">
        <v>41</v>
      </c>
      <c r="C4924" t="str">
        <f>_xlfn.XLOOKUP(B4924,Lookup_table!B:B,Lookup_table!C:C)</f>
        <v>Data</v>
      </c>
      <c r="D4924" t="s">
        <v>14</v>
      </c>
      <c r="E4924" t="s">
        <v>15</v>
      </c>
      <c r="F4924" t="s">
        <v>24</v>
      </c>
      <c r="G4924" t="s">
        <v>17</v>
      </c>
      <c r="H4924" t="str">
        <f t="shared" si="304"/>
        <v>Remote</v>
      </c>
      <c r="I4924" t="s">
        <v>26</v>
      </c>
      <c r="J4924" t="str">
        <f t="shared" si="305"/>
        <v>3-6 yrs</v>
      </c>
      <c r="K4924">
        <f t="shared" ca="1" si="307"/>
        <v>5</v>
      </c>
      <c r="L4924" t="s">
        <v>27</v>
      </c>
      <c r="M4924">
        <v>1</v>
      </c>
      <c r="N4924">
        <v>0</v>
      </c>
      <c r="O4924">
        <v>1</v>
      </c>
      <c r="P4924">
        <v>0</v>
      </c>
      <c r="Q4924">
        <v>0</v>
      </c>
      <c r="R4924">
        <f>SUM(M4924:N4924:O4924:P4924:Q4924)</f>
        <v>2</v>
      </c>
      <c r="S4924" s="1">
        <v>94473</v>
      </c>
      <c r="T4924" s="1" t="str">
        <f t="shared" si="306"/>
        <v>Medium</v>
      </c>
      <c r="U4924">
        <v>10</v>
      </c>
      <c r="V4924">
        <v>2022</v>
      </c>
      <c r="W4924" t="s">
        <v>20</v>
      </c>
      <c r="X4924">
        <v>2</v>
      </c>
    </row>
    <row r="4925" spans="1:24" x14ac:dyDescent="0.3">
      <c r="A4925">
        <v>4924</v>
      </c>
      <c r="B4925" t="s">
        <v>31</v>
      </c>
      <c r="C4925" t="str">
        <f>_xlfn.XLOOKUP(B4925,Lookup_table!B:B,Lookup_table!C:C)</f>
        <v>Business</v>
      </c>
      <c r="D4925" t="s">
        <v>37</v>
      </c>
      <c r="E4925" t="s">
        <v>23</v>
      </c>
      <c r="F4925" t="s">
        <v>43</v>
      </c>
      <c r="G4925" t="s">
        <v>17</v>
      </c>
      <c r="H4925" t="str">
        <f t="shared" si="304"/>
        <v>Remote</v>
      </c>
      <c r="I4925" t="s">
        <v>26</v>
      </c>
      <c r="J4925" t="str">
        <f t="shared" si="305"/>
        <v>3-6 yrs</v>
      </c>
      <c r="K4925">
        <f t="shared" ca="1" si="307"/>
        <v>5</v>
      </c>
      <c r="L4925" t="s">
        <v>19</v>
      </c>
      <c r="M4925">
        <v>0</v>
      </c>
      <c r="N4925">
        <v>0</v>
      </c>
      <c r="O4925">
        <v>0</v>
      </c>
      <c r="P4925">
        <v>0</v>
      </c>
      <c r="Q4925">
        <v>1</v>
      </c>
      <c r="R4925">
        <f>SUM(M4925:N4925:O4925:P4925:Q4925)</f>
        <v>1</v>
      </c>
      <c r="S4925" s="1">
        <v>88362</v>
      </c>
      <c r="T4925" s="1" t="str">
        <f t="shared" si="306"/>
        <v>Medium</v>
      </c>
      <c r="U4925">
        <v>6</v>
      </c>
      <c r="V4925">
        <v>2020</v>
      </c>
      <c r="W4925" t="s">
        <v>34</v>
      </c>
      <c r="X4925">
        <v>3</v>
      </c>
    </row>
    <row r="4926" spans="1:24" x14ac:dyDescent="0.3">
      <c r="A4926">
        <v>4925</v>
      </c>
      <c r="B4926" t="s">
        <v>36</v>
      </c>
      <c r="C4926" t="str">
        <f>_xlfn.XLOOKUP(B4926,Lookup_table!B:B,Lookup_table!C:C)</f>
        <v>Data</v>
      </c>
      <c r="D4926" t="s">
        <v>22</v>
      </c>
      <c r="E4926" t="s">
        <v>23</v>
      </c>
      <c r="F4926" t="s">
        <v>29</v>
      </c>
      <c r="G4926" t="s">
        <v>30</v>
      </c>
      <c r="H4926" t="str">
        <f t="shared" si="304"/>
        <v>Onsite/Hybrid</v>
      </c>
      <c r="I4926" t="s">
        <v>35</v>
      </c>
      <c r="J4926" t="str">
        <f t="shared" si="305"/>
        <v>0-2 yrs</v>
      </c>
      <c r="K4926">
        <f t="shared" ca="1" si="307"/>
        <v>2</v>
      </c>
      <c r="L4926" t="s">
        <v>27</v>
      </c>
      <c r="M4926">
        <v>0</v>
      </c>
      <c r="N4926">
        <v>1</v>
      </c>
      <c r="O4926">
        <v>1</v>
      </c>
      <c r="P4926">
        <v>0</v>
      </c>
      <c r="Q4926">
        <v>0</v>
      </c>
      <c r="R4926">
        <f>SUM(M4926:N4926:O4926:P4926:Q4926)</f>
        <v>2</v>
      </c>
      <c r="S4926" s="1">
        <v>89685</v>
      </c>
      <c r="T4926" s="1" t="str">
        <f t="shared" si="306"/>
        <v>Medium</v>
      </c>
      <c r="U4926">
        <v>1</v>
      </c>
      <c r="V4926">
        <v>2026</v>
      </c>
      <c r="W4926" t="s">
        <v>28</v>
      </c>
      <c r="X4926">
        <v>7</v>
      </c>
    </row>
    <row r="4927" spans="1:24" x14ac:dyDescent="0.3">
      <c r="A4927">
        <v>4926</v>
      </c>
      <c r="B4927" t="s">
        <v>50</v>
      </c>
      <c r="C4927" t="str">
        <f>_xlfn.XLOOKUP(B4927,Lookup_table!B:B,Lookup_table!C:C)</f>
        <v>AI</v>
      </c>
      <c r="D4927" t="s">
        <v>22</v>
      </c>
      <c r="E4927" t="s">
        <v>38</v>
      </c>
      <c r="F4927" t="s">
        <v>16</v>
      </c>
      <c r="G4927" t="s">
        <v>25</v>
      </c>
      <c r="H4927" t="str">
        <f t="shared" si="304"/>
        <v>Onsite/Hybrid</v>
      </c>
      <c r="I4927" t="s">
        <v>35</v>
      </c>
      <c r="J4927" t="str">
        <f t="shared" si="305"/>
        <v>0-2 yrs</v>
      </c>
      <c r="K4927">
        <f t="shared" ca="1" si="307"/>
        <v>0</v>
      </c>
      <c r="L4927" t="s">
        <v>19</v>
      </c>
      <c r="M4927">
        <v>1</v>
      </c>
      <c r="N4927">
        <v>0</v>
      </c>
      <c r="O4927">
        <v>0</v>
      </c>
      <c r="P4927">
        <v>0</v>
      </c>
      <c r="Q4927">
        <v>1</v>
      </c>
      <c r="R4927">
        <f>SUM(M4927:N4927:O4927:P4927:Q4927)</f>
        <v>2</v>
      </c>
      <c r="S4927" s="1">
        <v>121269</v>
      </c>
      <c r="T4927" s="1" t="str">
        <f t="shared" si="306"/>
        <v>High</v>
      </c>
      <c r="U4927">
        <v>9</v>
      </c>
      <c r="V4927">
        <v>2025</v>
      </c>
      <c r="W4927" t="s">
        <v>20</v>
      </c>
      <c r="X4927">
        <v>2</v>
      </c>
    </row>
    <row r="4928" spans="1:24" x14ac:dyDescent="0.3">
      <c r="A4928">
        <v>4927</v>
      </c>
      <c r="B4928" t="s">
        <v>33</v>
      </c>
      <c r="C4928" t="str">
        <f>_xlfn.XLOOKUP(B4928,Lookup_table!B:B,Lookup_table!C:C)</f>
        <v>Data</v>
      </c>
      <c r="D4928" t="s">
        <v>37</v>
      </c>
      <c r="E4928" t="s">
        <v>32</v>
      </c>
      <c r="F4928" t="s">
        <v>52</v>
      </c>
      <c r="G4928" t="s">
        <v>30</v>
      </c>
      <c r="H4928" t="str">
        <f t="shared" si="304"/>
        <v>Onsite/Hybrid</v>
      </c>
      <c r="I4928" t="s">
        <v>35</v>
      </c>
      <c r="J4928" t="str">
        <f t="shared" si="305"/>
        <v>0-2 yrs</v>
      </c>
      <c r="K4928">
        <f t="shared" ca="1" si="307"/>
        <v>1</v>
      </c>
      <c r="L4928" t="s">
        <v>27</v>
      </c>
      <c r="M4928">
        <v>1</v>
      </c>
      <c r="N4928">
        <v>1</v>
      </c>
      <c r="O4928">
        <v>1</v>
      </c>
      <c r="P4928">
        <v>0</v>
      </c>
      <c r="Q4928">
        <v>0</v>
      </c>
      <c r="R4928">
        <f>SUM(M4928:N4928:O4928:P4928:Q4928)</f>
        <v>3</v>
      </c>
      <c r="S4928" s="1">
        <v>62959</v>
      </c>
      <c r="T4928" s="1" t="str">
        <f t="shared" si="306"/>
        <v>Low</v>
      </c>
      <c r="U4928">
        <v>9</v>
      </c>
      <c r="V4928">
        <v>2022</v>
      </c>
      <c r="W4928" t="s">
        <v>28</v>
      </c>
      <c r="X4928">
        <v>7</v>
      </c>
    </row>
    <row r="4929" spans="1:24" x14ac:dyDescent="0.3">
      <c r="A4929">
        <v>4928</v>
      </c>
      <c r="B4929" t="s">
        <v>21</v>
      </c>
      <c r="C4929" t="str">
        <f>_xlfn.XLOOKUP(B4929,Lookup_table!B:B,Lookup_table!C:C)</f>
        <v>AI</v>
      </c>
      <c r="D4929" t="s">
        <v>37</v>
      </c>
      <c r="E4929" t="s">
        <v>40</v>
      </c>
      <c r="F4929" t="s">
        <v>29</v>
      </c>
      <c r="G4929" t="s">
        <v>17</v>
      </c>
      <c r="H4929" t="str">
        <f t="shared" si="304"/>
        <v>Remote</v>
      </c>
      <c r="I4929" t="s">
        <v>18</v>
      </c>
      <c r="J4929" t="str">
        <f t="shared" si="305"/>
        <v>7+ yrs</v>
      </c>
      <c r="K4929">
        <f t="shared" ca="1" si="307"/>
        <v>12</v>
      </c>
      <c r="L4929" t="s">
        <v>27</v>
      </c>
      <c r="M4929">
        <v>1</v>
      </c>
      <c r="N4929">
        <v>0</v>
      </c>
      <c r="O4929">
        <v>0</v>
      </c>
      <c r="P4929">
        <v>0</v>
      </c>
      <c r="Q4929">
        <v>1</v>
      </c>
      <c r="R4929">
        <f>SUM(M4929:N4929:O4929:P4929:Q4929)</f>
        <v>2</v>
      </c>
      <c r="S4929" s="1">
        <v>146451</v>
      </c>
      <c r="T4929" s="1" t="str">
        <f t="shared" si="306"/>
        <v>High</v>
      </c>
      <c r="U4929">
        <v>6</v>
      </c>
      <c r="V4929">
        <v>2020</v>
      </c>
      <c r="W4929" t="s">
        <v>20</v>
      </c>
      <c r="X4929">
        <v>5</v>
      </c>
    </row>
    <row r="4930" spans="1:24" x14ac:dyDescent="0.3">
      <c r="A4930">
        <v>4929</v>
      </c>
      <c r="B4930" t="s">
        <v>50</v>
      </c>
      <c r="C4930" t="str">
        <f>_xlfn.XLOOKUP(B4930,Lookup_table!B:B,Lookup_table!C:C)</f>
        <v>AI</v>
      </c>
      <c r="D4930" t="s">
        <v>34</v>
      </c>
      <c r="E4930" t="s">
        <v>15</v>
      </c>
      <c r="F4930" t="s">
        <v>52</v>
      </c>
      <c r="G4930" t="s">
        <v>17</v>
      </c>
      <c r="H4930" t="str">
        <f t="shared" ref="H4930:H4993" si="308">IF(G4930="Remote","Remote","Onsite/Hybrid")</f>
        <v>Remote</v>
      </c>
      <c r="I4930" t="s">
        <v>26</v>
      </c>
      <c r="J4930" t="str">
        <f t="shared" ref="J4930:J4993" si="309">IF(I4930="Entry","0-2 yrs",IF(I4930="Mid","3-6 yrs","7+ yrs"))</f>
        <v>3-6 yrs</v>
      </c>
      <c r="K4930">
        <f t="shared" ca="1" si="307"/>
        <v>3</v>
      </c>
      <c r="L4930" t="s">
        <v>39</v>
      </c>
      <c r="M4930">
        <v>0</v>
      </c>
      <c r="N4930">
        <v>1</v>
      </c>
      <c r="O4930">
        <v>1</v>
      </c>
      <c r="P4930">
        <v>0</v>
      </c>
      <c r="Q4930">
        <v>0</v>
      </c>
      <c r="R4930">
        <f>SUM(M4930:N4930:O4930:P4930:Q4930)</f>
        <v>2</v>
      </c>
      <c r="S4930" s="1">
        <v>129399</v>
      </c>
      <c r="T4930" s="1" t="str">
        <f t="shared" ref="T4930:T4993" si="310">IF(S4930&lt;=70000,"Low",IF(S4930&lt;=120000,"Medium","High"))</f>
        <v>High</v>
      </c>
      <c r="U4930">
        <v>6</v>
      </c>
      <c r="V4930">
        <v>2024</v>
      </c>
      <c r="W4930" t="s">
        <v>34</v>
      </c>
      <c r="X4930">
        <v>2</v>
      </c>
    </row>
    <row r="4931" spans="1:24" x14ac:dyDescent="0.3">
      <c r="A4931">
        <v>4930</v>
      </c>
      <c r="B4931" t="s">
        <v>33</v>
      </c>
      <c r="C4931" t="str">
        <f>_xlfn.XLOOKUP(B4931,Lookup_table!B:B,Lookup_table!C:C)</f>
        <v>Data</v>
      </c>
      <c r="D4931" t="s">
        <v>22</v>
      </c>
      <c r="E4931" t="s">
        <v>15</v>
      </c>
      <c r="F4931" t="s">
        <v>51</v>
      </c>
      <c r="G4931" t="s">
        <v>25</v>
      </c>
      <c r="H4931" t="str">
        <f t="shared" si="308"/>
        <v>Onsite/Hybrid</v>
      </c>
      <c r="I4931" t="s">
        <v>35</v>
      </c>
      <c r="J4931" t="str">
        <f t="shared" si="309"/>
        <v>0-2 yrs</v>
      </c>
      <c r="K4931">
        <f t="shared" ref="K4931:K4994" ca="1" si="311">IF(J4931="0-2 yrs",RANDBETWEEN(0,2),IF(J4931="3-6 yrs", RANDBETWEEN(3,6),IF(J4931="7+ yrs", RANDBETWEEN(7,15)," ")))</f>
        <v>1</v>
      </c>
      <c r="L4931" t="s">
        <v>27</v>
      </c>
      <c r="M4931">
        <v>1</v>
      </c>
      <c r="N4931">
        <v>0</v>
      </c>
      <c r="O4931">
        <v>0</v>
      </c>
      <c r="P4931">
        <v>1</v>
      </c>
      <c r="Q4931">
        <v>1</v>
      </c>
      <c r="R4931">
        <f>SUM(M4931:N4931:O4931:P4931:Q4931)</f>
        <v>3</v>
      </c>
      <c r="S4931" s="1">
        <v>93954</v>
      </c>
      <c r="T4931" s="1" t="str">
        <f t="shared" si="310"/>
        <v>Medium</v>
      </c>
      <c r="U4931">
        <v>11</v>
      </c>
      <c r="V4931">
        <v>2020</v>
      </c>
      <c r="W4931" t="s">
        <v>28</v>
      </c>
      <c r="X4931">
        <v>9</v>
      </c>
    </row>
    <row r="4932" spans="1:24" x14ac:dyDescent="0.3">
      <c r="A4932">
        <v>4931</v>
      </c>
      <c r="B4932" t="s">
        <v>50</v>
      </c>
      <c r="C4932" t="str">
        <f>_xlfn.XLOOKUP(B4932,Lookup_table!B:B,Lookup_table!C:C)</f>
        <v>AI</v>
      </c>
      <c r="D4932" t="s">
        <v>34</v>
      </c>
      <c r="E4932" t="s">
        <v>15</v>
      </c>
      <c r="F4932" t="s">
        <v>44</v>
      </c>
      <c r="G4932" t="s">
        <v>25</v>
      </c>
      <c r="H4932" t="str">
        <f t="shared" si="308"/>
        <v>Onsite/Hybrid</v>
      </c>
      <c r="I4932" t="s">
        <v>35</v>
      </c>
      <c r="J4932" t="str">
        <f t="shared" si="309"/>
        <v>0-2 yrs</v>
      </c>
      <c r="K4932">
        <f t="shared" ca="1" si="311"/>
        <v>2</v>
      </c>
      <c r="L4932" t="s">
        <v>39</v>
      </c>
      <c r="M4932">
        <v>0</v>
      </c>
      <c r="N4932">
        <v>0</v>
      </c>
      <c r="O4932">
        <v>0</v>
      </c>
      <c r="P4932">
        <v>1</v>
      </c>
      <c r="Q4932">
        <v>1</v>
      </c>
      <c r="R4932">
        <f>SUM(M4932:N4932:O4932:P4932:Q4932)</f>
        <v>2</v>
      </c>
      <c r="S4932" s="1">
        <v>112356</v>
      </c>
      <c r="T4932" s="1" t="str">
        <f t="shared" si="310"/>
        <v>Medium</v>
      </c>
      <c r="U4932">
        <v>7</v>
      </c>
      <c r="V4932">
        <v>2020</v>
      </c>
      <c r="W4932" t="s">
        <v>20</v>
      </c>
      <c r="X4932">
        <v>4</v>
      </c>
    </row>
    <row r="4933" spans="1:24" x14ac:dyDescent="0.3">
      <c r="A4933">
        <v>4932</v>
      </c>
      <c r="B4933" t="s">
        <v>41</v>
      </c>
      <c r="C4933" t="str">
        <f>_xlfn.XLOOKUP(B4933,Lookup_table!B:B,Lookup_table!C:C)</f>
        <v>Data</v>
      </c>
      <c r="D4933" t="s">
        <v>22</v>
      </c>
      <c r="E4933" t="s">
        <v>23</v>
      </c>
      <c r="F4933" t="s">
        <v>29</v>
      </c>
      <c r="G4933" t="s">
        <v>25</v>
      </c>
      <c r="H4933" t="str">
        <f t="shared" si="308"/>
        <v>Onsite/Hybrid</v>
      </c>
      <c r="I4933" t="s">
        <v>18</v>
      </c>
      <c r="J4933" t="str">
        <f t="shared" si="309"/>
        <v>7+ yrs</v>
      </c>
      <c r="K4933">
        <f t="shared" ca="1" si="311"/>
        <v>15</v>
      </c>
      <c r="L4933" t="s">
        <v>39</v>
      </c>
      <c r="M4933">
        <v>1</v>
      </c>
      <c r="N4933">
        <v>0</v>
      </c>
      <c r="O4933">
        <v>1</v>
      </c>
      <c r="P4933">
        <v>0</v>
      </c>
      <c r="Q4933">
        <v>1</v>
      </c>
      <c r="R4933">
        <f>SUM(M4933:N4933:O4933:P4933:Q4933)</f>
        <v>3</v>
      </c>
      <c r="S4933" s="1">
        <v>140671</v>
      </c>
      <c r="T4933" s="1" t="str">
        <f t="shared" si="310"/>
        <v>High</v>
      </c>
      <c r="U4933">
        <v>3</v>
      </c>
      <c r="V4933">
        <v>2020</v>
      </c>
      <c r="W4933" t="s">
        <v>28</v>
      </c>
      <c r="X4933">
        <v>8</v>
      </c>
    </row>
    <row r="4934" spans="1:24" x14ac:dyDescent="0.3">
      <c r="A4934">
        <v>4933</v>
      </c>
      <c r="B4934" t="s">
        <v>21</v>
      </c>
      <c r="C4934" t="str">
        <f>_xlfn.XLOOKUP(B4934,Lookup_table!B:B,Lookup_table!C:C)</f>
        <v>AI</v>
      </c>
      <c r="D4934" t="s">
        <v>37</v>
      </c>
      <c r="E4934" t="s">
        <v>40</v>
      </c>
      <c r="F4934" t="s">
        <v>43</v>
      </c>
      <c r="G4934" t="s">
        <v>25</v>
      </c>
      <c r="H4934" t="str">
        <f t="shared" si="308"/>
        <v>Onsite/Hybrid</v>
      </c>
      <c r="I4934" t="s">
        <v>35</v>
      </c>
      <c r="J4934" t="str">
        <f t="shared" si="309"/>
        <v>0-2 yrs</v>
      </c>
      <c r="K4934">
        <f t="shared" ca="1" si="311"/>
        <v>2</v>
      </c>
      <c r="L4934" t="s">
        <v>27</v>
      </c>
      <c r="M4934">
        <v>0</v>
      </c>
      <c r="N4934">
        <v>1</v>
      </c>
      <c r="O4934">
        <v>1</v>
      </c>
      <c r="P4934">
        <v>0</v>
      </c>
      <c r="Q4934">
        <v>0</v>
      </c>
      <c r="R4934">
        <f>SUM(M4934:N4934:O4934:P4934:Q4934)</f>
        <v>2</v>
      </c>
      <c r="S4934" s="1">
        <v>109155</v>
      </c>
      <c r="T4934" s="1" t="str">
        <f t="shared" si="310"/>
        <v>Medium</v>
      </c>
      <c r="U4934">
        <v>11</v>
      </c>
      <c r="V4934">
        <v>2026</v>
      </c>
      <c r="W4934" t="s">
        <v>20</v>
      </c>
      <c r="X4934">
        <v>3</v>
      </c>
    </row>
    <row r="4935" spans="1:24" x14ac:dyDescent="0.3">
      <c r="A4935">
        <v>4934</v>
      </c>
      <c r="B4935" t="s">
        <v>41</v>
      </c>
      <c r="C4935" t="str">
        <f>_xlfn.XLOOKUP(B4935,Lookup_table!B:B,Lookup_table!C:C)</f>
        <v>Data</v>
      </c>
      <c r="D4935" t="s">
        <v>14</v>
      </c>
      <c r="E4935" t="s">
        <v>40</v>
      </c>
      <c r="F4935" t="s">
        <v>44</v>
      </c>
      <c r="G4935" t="s">
        <v>25</v>
      </c>
      <c r="H4935" t="str">
        <f t="shared" si="308"/>
        <v>Onsite/Hybrid</v>
      </c>
      <c r="I4935" t="s">
        <v>18</v>
      </c>
      <c r="J4935" t="str">
        <f t="shared" si="309"/>
        <v>7+ yrs</v>
      </c>
      <c r="K4935">
        <f t="shared" ca="1" si="311"/>
        <v>13</v>
      </c>
      <c r="L4935" t="s">
        <v>39</v>
      </c>
      <c r="M4935">
        <v>0</v>
      </c>
      <c r="N4935">
        <v>0</v>
      </c>
      <c r="O4935">
        <v>0</v>
      </c>
      <c r="P4935">
        <v>1</v>
      </c>
      <c r="Q4935">
        <v>1</v>
      </c>
      <c r="R4935">
        <f>SUM(M4935:N4935:O4935:P4935:Q4935)</f>
        <v>2</v>
      </c>
      <c r="S4935" s="1">
        <v>124858</v>
      </c>
      <c r="T4935" s="1" t="str">
        <f t="shared" si="310"/>
        <v>High</v>
      </c>
      <c r="U4935">
        <v>7</v>
      </c>
      <c r="V4935">
        <v>2020</v>
      </c>
      <c r="W4935" t="s">
        <v>34</v>
      </c>
      <c r="X4935">
        <v>2</v>
      </c>
    </row>
    <row r="4936" spans="1:24" x14ac:dyDescent="0.3">
      <c r="A4936">
        <v>4935</v>
      </c>
      <c r="B4936" t="s">
        <v>41</v>
      </c>
      <c r="C4936" t="str">
        <f>_xlfn.XLOOKUP(B4936,Lookup_table!B:B,Lookup_table!C:C)</f>
        <v>Data</v>
      </c>
      <c r="D4936" t="s">
        <v>22</v>
      </c>
      <c r="E4936" t="s">
        <v>40</v>
      </c>
      <c r="F4936" t="s">
        <v>24</v>
      </c>
      <c r="G4936" t="s">
        <v>25</v>
      </c>
      <c r="H4936" t="str">
        <f t="shared" si="308"/>
        <v>Onsite/Hybrid</v>
      </c>
      <c r="I4936" t="s">
        <v>26</v>
      </c>
      <c r="J4936" t="str">
        <f t="shared" si="309"/>
        <v>3-6 yrs</v>
      </c>
      <c r="K4936">
        <f t="shared" ca="1" si="311"/>
        <v>3</v>
      </c>
      <c r="L4936" t="s">
        <v>19</v>
      </c>
      <c r="M4936">
        <v>0</v>
      </c>
      <c r="N4936">
        <v>0</v>
      </c>
      <c r="O4936">
        <v>1</v>
      </c>
      <c r="P4936">
        <v>1</v>
      </c>
      <c r="Q4936">
        <v>1</v>
      </c>
      <c r="R4936">
        <f>SUM(M4936:N4936:O4936:P4936:Q4936)</f>
        <v>3</v>
      </c>
      <c r="S4936" s="1">
        <v>133753</v>
      </c>
      <c r="T4936" s="1" t="str">
        <f t="shared" si="310"/>
        <v>High</v>
      </c>
      <c r="U4936">
        <v>3</v>
      </c>
      <c r="V4936">
        <v>2023</v>
      </c>
      <c r="W4936" t="s">
        <v>28</v>
      </c>
      <c r="X4936">
        <v>9</v>
      </c>
    </row>
    <row r="4937" spans="1:24" x14ac:dyDescent="0.3">
      <c r="A4937">
        <v>4936</v>
      </c>
      <c r="B4937" t="s">
        <v>31</v>
      </c>
      <c r="C4937" t="str">
        <f>_xlfn.XLOOKUP(B4937,Lookup_table!B:B,Lookup_table!C:C)</f>
        <v>Business</v>
      </c>
      <c r="D4937" t="s">
        <v>22</v>
      </c>
      <c r="E4937" t="s">
        <v>42</v>
      </c>
      <c r="F4937" t="s">
        <v>44</v>
      </c>
      <c r="G4937" t="s">
        <v>17</v>
      </c>
      <c r="H4937" t="str">
        <f t="shared" si="308"/>
        <v>Remote</v>
      </c>
      <c r="I4937" t="s">
        <v>26</v>
      </c>
      <c r="J4937" t="str">
        <f t="shared" si="309"/>
        <v>3-6 yrs</v>
      </c>
      <c r="K4937">
        <f t="shared" ca="1" si="311"/>
        <v>3</v>
      </c>
      <c r="L4937" t="s">
        <v>39</v>
      </c>
      <c r="M4937">
        <v>0</v>
      </c>
      <c r="N4937">
        <v>0</v>
      </c>
      <c r="O4937">
        <v>1</v>
      </c>
      <c r="P4937">
        <v>1</v>
      </c>
      <c r="Q4937">
        <v>1</v>
      </c>
      <c r="R4937">
        <f>SUM(M4937:N4937:O4937:P4937:Q4937)</f>
        <v>3</v>
      </c>
      <c r="S4937" s="1">
        <v>139691</v>
      </c>
      <c r="T4937" s="1" t="str">
        <f t="shared" si="310"/>
        <v>High</v>
      </c>
      <c r="U4937">
        <v>9</v>
      </c>
      <c r="V4937">
        <v>2026</v>
      </c>
      <c r="W4937" t="s">
        <v>28</v>
      </c>
      <c r="X4937">
        <v>5</v>
      </c>
    </row>
    <row r="4938" spans="1:24" x14ac:dyDescent="0.3">
      <c r="A4938">
        <v>4937</v>
      </c>
      <c r="B4938" t="s">
        <v>41</v>
      </c>
      <c r="C4938" t="str">
        <f>_xlfn.XLOOKUP(B4938,Lookup_table!B:B,Lookup_table!C:C)</f>
        <v>Data</v>
      </c>
      <c r="D4938" t="s">
        <v>37</v>
      </c>
      <c r="E4938" t="s">
        <v>42</v>
      </c>
      <c r="F4938" t="s">
        <v>43</v>
      </c>
      <c r="G4938" t="s">
        <v>30</v>
      </c>
      <c r="H4938" t="str">
        <f t="shared" si="308"/>
        <v>Onsite/Hybrid</v>
      </c>
      <c r="I4938" t="s">
        <v>35</v>
      </c>
      <c r="J4938" t="str">
        <f t="shared" si="309"/>
        <v>0-2 yrs</v>
      </c>
      <c r="K4938">
        <f t="shared" ca="1" si="311"/>
        <v>2</v>
      </c>
      <c r="L4938" t="s">
        <v>19</v>
      </c>
      <c r="M4938">
        <v>0</v>
      </c>
      <c r="N4938">
        <v>0</v>
      </c>
      <c r="O4938">
        <v>0</v>
      </c>
      <c r="P4938">
        <v>1</v>
      </c>
      <c r="Q4938">
        <v>0</v>
      </c>
      <c r="R4938">
        <f>SUM(M4938:N4938:O4938:P4938:Q4938)</f>
        <v>1</v>
      </c>
      <c r="S4938" s="1">
        <v>60375</v>
      </c>
      <c r="T4938" s="1" t="str">
        <f t="shared" si="310"/>
        <v>Low</v>
      </c>
      <c r="U4938">
        <v>3</v>
      </c>
      <c r="V4938">
        <v>2023</v>
      </c>
      <c r="W4938" t="s">
        <v>28</v>
      </c>
      <c r="X4938">
        <v>7</v>
      </c>
    </row>
    <row r="4939" spans="1:24" x14ac:dyDescent="0.3">
      <c r="A4939">
        <v>4938</v>
      </c>
      <c r="B4939" t="s">
        <v>21</v>
      </c>
      <c r="C4939" t="str">
        <f>_xlfn.XLOOKUP(B4939,Lookup_table!B:B,Lookup_table!C:C)</f>
        <v>AI</v>
      </c>
      <c r="D4939" t="s">
        <v>22</v>
      </c>
      <c r="E4939" t="s">
        <v>42</v>
      </c>
      <c r="F4939" t="s">
        <v>24</v>
      </c>
      <c r="G4939" t="s">
        <v>25</v>
      </c>
      <c r="H4939" t="str">
        <f t="shared" si="308"/>
        <v>Onsite/Hybrid</v>
      </c>
      <c r="I4939" t="s">
        <v>35</v>
      </c>
      <c r="J4939" t="str">
        <f t="shared" si="309"/>
        <v>0-2 yrs</v>
      </c>
      <c r="K4939">
        <f t="shared" ca="1" si="311"/>
        <v>2</v>
      </c>
      <c r="L4939" t="s">
        <v>27</v>
      </c>
      <c r="M4939">
        <v>1</v>
      </c>
      <c r="N4939">
        <v>0</v>
      </c>
      <c r="O4939">
        <v>1</v>
      </c>
      <c r="P4939">
        <v>0</v>
      </c>
      <c r="Q4939">
        <v>1</v>
      </c>
      <c r="R4939">
        <f>SUM(M4939:N4939:O4939:P4939:Q4939)</f>
        <v>3</v>
      </c>
      <c r="S4939" s="1">
        <v>135386</v>
      </c>
      <c r="T4939" s="1" t="str">
        <f t="shared" si="310"/>
        <v>High</v>
      </c>
      <c r="U4939">
        <v>12</v>
      </c>
      <c r="V4939">
        <v>2026</v>
      </c>
      <c r="W4939" t="s">
        <v>28</v>
      </c>
      <c r="X4939">
        <v>9</v>
      </c>
    </row>
    <row r="4940" spans="1:24" x14ac:dyDescent="0.3">
      <c r="A4940">
        <v>4939</v>
      </c>
      <c r="B4940" t="s">
        <v>36</v>
      </c>
      <c r="C4940" t="str">
        <f>_xlfn.XLOOKUP(B4940,Lookup_table!B:B,Lookup_table!C:C)</f>
        <v>Data</v>
      </c>
      <c r="D4940" t="s">
        <v>37</v>
      </c>
      <c r="E4940" t="s">
        <v>38</v>
      </c>
      <c r="F4940" t="s">
        <v>44</v>
      </c>
      <c r="G4940" t="s">
        <v>30</v>
      </c>
      <c r="H4940" t="str">
        <f t="shared" si="308"/>
        <v>Onsite/Hybrid</v>
      </c>
      <c r="I4940" t="s">
        <v>35</v>
      </c>
      <c r="J4940" t="str">
        <f t="shared" si="309"/>
        <v>0-2 yrs</v>
      </c>
      <c r="K4940">
        <f t="shared" ca="1" si="311"/>
        <v>2</v>
      </c>
      <c r="L4940" t="s">
        <v>19</v>
      </c>
      <c r="M4940">
        <v>0</v>
      </c>
      <c r="N4940">
        <v>0</v>
      </c>
      <c r="O4940">
        <v>1</v>
      </c>
      <c r="P4940">
        <v>1</v>
      </c>
      <c r="Q4940">
        <v>0</v>
      </c>
      <c r="R4940">
        <f>SUM(M4940:N4940:O4940:P4940:Q4940)</f>
        <v>2</v>
      </c>
      <c r="S4940" s="1">
        <v>77407</v>
      </c>
      <c r="T4940" s="1" t="str">
        <f t="shared" si="310"/>
        <v>Medium</v>
      </c>
      <c r="U4940">
        <v>1</v>
      </c>
      <c r="V4940">
        <v>2020</v>
      </c>
      <c r="W4940" t="s">
        <v>28</v>
      </c>
      <c r="X4940">
        <v>2</v>
      </c>
    </row>
    <row r="4941" spans="1:24" x14ac:dyDescent="0.3">
      <c r="A4941">
        <v>4940</v>
      </c>
      <c r="B4941" t="s">
        <v>50</v>
      </c>
      <c r="C4941" t="str">
        <f>_xlfn.XLOOKUP(B4941,Lookup_table!B:B,Lookup_table!C:C)</f>
        <v>AI</v>
      </c>
      <c r="D4941" t="s">
        <v>37</v>
      </c>
      <c r="E4941" t="s">
        <v>38</v>
      </c>
      <c r="F4941" t="s">
        <v>16</v>
      </c>
      <c r="G4941" t="s">
        <v>17</v>
      </c>
      <c r="H4941" t="str">
        <f t="shared" si="308"/>
        <v>Remote</v>
      </c>
      <c r="I4941" t="s">
        <v>26</v>
      </c>
      <c r="J4941" t="str">
        <f t="shared" si="309"/>
        <v>3-6 yrs</v>
      </c>
      <c r="K4941">
        <f t="shared" ca="1" si="311"/>
        <v>4</v>
      </c>
      <c r="L4941" t="s">
        <v>19</v>
      </c>
      <c r="M4941">
        <v>0</v>
      </c>
      <c r="N4941">
        <v>0</v>
      </c>
      <c r="O4941">
        <v>0</v>
      </c>
      <c r="P4941">
        <v>1</v>
      </c>
      <c r="Q4941">
        <v>0</v>
      </c>
      <c r="R4941">
        <f>SUM(M4941:N4941:O4941:P4941:Q4941)</f>
        <v>1</v>
      </c>
      <c r="S4941" s="1">
        <v>133390</v>
      </c>
      <c r="T4941" s="1" t="str">
        <f t="shared" si="310"/>
        <v>High</v>
      </c>
      <c r="U4941">
        <v>4</v>
      </c>
      <c r="V4941">
        <v>2021</v>
      </c>
      <c r="W4941" t="s">
        <v>28</v>
      </c>
      <c r="X4941">
        <v>8</v>
      </c>
    </row>
    <row r="4942" spans="1:24" x14ac:dyDescent="0.3">
      <c r="A4942">
        <v>4941</v>
      </c>
      <c r="B4942" t="s">
        <v>41</v>
      </c>
      <c r="C4942" t="str">
        <f>_xlfn.XLOOKUP(B4942,Lookup_table!B:B,Lookup_table!C:C)</f>
        <v>Data</v>
      </c>
      <c r="D4942" t="s">
        <v>34</v>
      </c>
      <c r="E4942" t="s">
        <v>42</v>
      </c>
      <c r="F4942" t="s">
        <v>52</v>
      </c>
      <c r="G4942" t="s">
        <v>17</v>
      </c>
      <c r="H4942" t="str">
        <f t="shared" si="308"/>
        <v>Remote</v>
      </c>
      <c r="I4942" t="s">
        <v>35</v>
      </c>
      <c r="J4942" t="str">
        <f t="shared" si="309"/>
        <v>0-2 yrs</v>
      </c>
      <c r="K4942">
        <f t="shared" ca="1" si="311"/>
        <v>1</v>
      </c>
      <c r="L4942" t="s">
        <v>27</v>
      </c>
      <c r="M4942">
        <v>1</v>
      </c>
      <c r="N4942">
        <v>1</v>
      </c>
      <c r="O4942">
        <v>1</v>
      </c>
      <c r="P4942">
        <v>1</v>
      </c>
      <c r="Q4942">
        <v>1</v>
      </c>
      <c r="R4942">
        <f>SUM(M4942:N4942:O4942:P4942:Q4942)</f>
        <v>5</v>
      </c>
      <c r="S4942" s="1">
        <v>92250</v>
      </c>
      <c r="T4942" s="1" t="str">
        <f t="shared" si="310"/>
        <v>Medium</v>
      </c>
      <c r="U4942">
        <v>11</v>
      </c>
      <c r="V4942">
        <v>2024</v>
      </c>
      <c r="W4942" t="s">
        <v>28</v>
      </c>
      <c r="X4942">
        <v>3</v>
      </c>
    </row>
    <row r="4943" spans="1:24" x14ac:dyDescent="0.3">
      <c r="A4943">
        <v>4942</v>
      </c>
      <c r="B4943" t="s">
        <v>36</v>
      </c>
      <c r="C4943" t="str">
        <f>_xlfn.XLOOKUP(B4943,Lookup_table!B:B,Lookup_table!C:C)</f>
        <v>Data</v>
      </c>
      <c r="D4943" t="s">
        <v>14</v>
      </c>
      <c r="E4943" t="s">
        <v>42</v>
      </c>
      <c r="F4943" t="s">
        <v>52</v>
      </c>
      <c r="G4943" t="s">
        <v>17</v>
      </c>
      <c r="H4943" t="str">
        <f t="shared" si="308"/>
        <v>Remote</v>
      </c>
      <c r="I4943" t="s">
        <v>18</v>
      </c>
      <c r="J4943" t="str">
        <f t="shared" si="309"/>
        <v>7+ yrs</v>
      </c>
      <c r="K4943">
        <f t="shared" ca="1" si="311"/>
        <v>9</v>
      </c>
      <c r="L4943" t="s">
        <v>19</v>
      </c>
      <c r="M4943">
        <v>1</v>
      </c>
      <c r="N4943">
        <v>0</v>
      </c>
      <c r="O4943">
        <v>0</v>
      </c>
      <c r="P4943">
        <v>1</v>
      </c>
      <c r="Q4943">
        <v>0</v>
      </c>
      <c r="R4943">
        <f>SUM(M4943:N4943:O4943:P4943:Q4943)</f>
        <v>2</v>
      </c>
      <c r="S4943" s="1">
        <v>119556</v>
      </c>
      <c r="T4943" s="1" t="str">
        <f t="shared" si="310"/>
        <v>Medium</v>
      </c>
      <c r="U4943">
        <v>10</v>
      </c>
      <c r="V4943">
        <v>2022</v>
      </c>
      <c r="W4943" t="s">
        <v>34</v>
      </c>
      <c r="X4943">
        <v>2</v>
      </c>
    </row>
    <row r="4944" spans="1:24" x14ac:dyDescent="0.3">
      <c r="A4944">
        <v>4943</v>
      </c>
      <c r="B4944" t="s">
        <v>33</v>
      </c>
      <c r="C4944" t="str">
        <f>_xlfn.XLOOKUP(B4944,Lookup_table!B:B,Lookup_table!C:C)</f>
        <v>Data</v>
      </c>
      <c r="D4944" t="s">
        <v>34</v>
      </c>
      <c r="E4944" t="s">
        <v>23</v>
      </c>
      <c r="F4944" t="s">
        <v>52</v>
      </c>
      <c r="G4944" t="s">
        <v>17</v>
      </c>
      <c r="H4944" t="str">
        <f t="shared" si="308"/>
        <v>Remote</v>
      </c>
      <c r="I4944" t="s">
        <v>35</v>
      </c>
      <c r="J4944" t="str">
        <f t="shared" si="309"/>
        <v>0-2 yrs</v>
      </c>
      <c r="K4944">
        <f t="shared" ca="1" si="311"/>
        <v>1</v>
      </c>
      <c r="L4944" t="s">
        <v>19</v>
      </c>
      <c r="M4944">
        <v>1</v>
      </c>
      <c r="N4944">
        <v>1</v>
      </c>
      <c r="O4944">
        <v>0</v>
      </c>
      <c r="P4944">
        <v>1</v>
      </c>
      <c r="Q4944">
        <v>1</v>
      </c>
      <c r="R4944">
        <f>SUM(M4944:N4944:O4944:P4944:Q4944)</f>
        <v>4</v>
      </c>
      <c r="S4944" s="1">
        <v>77914</v>
      </c>
      <c r="T4944" s="1" t="str">
        <f t="shared" si="310"/>
        <v>Medium</v>
      </c>
      <c r="U4944">
        <v>3</v>
      </c>
      <c r="V4944">
        <v>2022</v>
      </c>
      <c r="W4944" t="s">
        <v>34</v>
      </c>
      <c r="X4944">
        <v>2</v>
      </c>
    </row>
    <row r="4945" spans="1:24" x14ac:dyDescent="0.3">
      <c r="A4945">
        <v>4944</v>
      </c>
      <c r="B4945" t="s">
        <v>21</v>
      </c>
      <c r="C4945" t="str">
        <f>_xlfn.XLOOKUP(B4945,Lookup_table!B:B,Lookup_table!C:C)</f>
        <v>AI</v>
      </c>
      <c r="D4945" t="s">
        <v>37</v>
      </c>
      <c r="E4945" t="s">
        <v>38</v>
      </c>
      <c r="F4945" t="s">
        <v>16</v>
      </c>
      <c r="G4945" t="s">
        <v>17</v>
      </c>
      <c r="H4945" t="str">
        <f t="shared" si="308"/>
        <v>Remote</v>
      </c>
      <c r="I4945" t="s">
        <v>35</v>
      </c>
      <c r="J4945" t="str">
        <f t="shared" si="309"/>
        <v>0-2 yrs</v>
      </c>
      <c r="K4945">
        <f t="shared" ca="1" si="311"/>
        <v>2</v>
      </c>
      <c r="L4945" t="s">
        <v>39</v>
      </c>
      <c r="M4945">
        <v>0</v>
      </c>
      <c r="N4945">
        <v>1</v>
      </c>
      <c r="O4945">
        <v>0</v>
      </c>
      <c r="P4945">
        <v>0</v>
      </c>
      <c r="Q4945">
        <v>1</v>
      </c>
      <c r="R4945">
        <f>SUM(M4945:N4945:O4945:P4945:Q4945)</f>
        <v>2</v>
      </c>
      <c r="S4945" s="1">
        <v>101978</v>
      </c>
      <c r="T4945" s="1" t="str">
        <f t="shared" si="310"/>
        <v>Medium</v>
      </c>
      <c r="U4945">
        <v>6</v>
      </c>
      <c r="V4945">
        <v>2023</v>
      </c>
      <c r="W4945" t="s">
        <v>28</v>
      </c>
      <c r="X4945">
        <v>7</v>
      </c>
    </row>
    <row r="4946" spans="1:24" x14ac:dyDescent="0.3">
      <c r="A4946">
        <v>4945</v>
      </c>
      <c r="B4946" t="s">
        <v>21</v>
      </c>
      <c r="C4946" t="str">
        <f>_xlfn.XLOOKUP(B4946,Lookup_table!B:B,Lookup_table!C:C)</f>
        <v>AI</v>
      </c>
      <c r="D4946" t="s">
        <v>14</v>
      </c>
      <c r="E4946" t="s">
        <v>32</v>
      </c>
      <c r="F4946" t="s">
        <v>44</v>
      </c>
      <c r="G4946" t="s">
        <v>17</v>
      </c>
      <c r="H4946" t="str">
        <f t="shared" si="308"/>
        <v>Remote</v>
      </c>
      <c r="I4946" t="s">
        <v>26</v>
      </c>
      <c r="J4946" t="str">
        <f t="shared" si="309"/>
        <v>3-6 yrs</v>
      </c>
      <c r="K4946">
        <f t="shared" ca="1" si="311"/>
        <v>5</v>
      </c>
      <c r="L4946" t="s">
        <v>19</v>
      </c>
      <c r="M4946">
        <v>1</v>
      </c>
      <c r="N4946">
        <v>1</v>
      </c>
      <c r="O4946">
        <v>0</v>
      </c>
      <c r="P4946">
        <v>1</v>
      </c>
      <c r="Q4946">
        <v>1</v>
      </c>
      <c r="R4946">
        <f>SUM(M4946:N4946:O4946:P4946:Q4946)</f>
        <v>4</v>
      </c>
      <c r="S4946" s="1">
        <v>141478</v>
      </c>
      <c r="T4946" s="1" t="str">
        <f t="shared" si="310"/>
        <v>High</v>
      </c>
      <c r="U4946">
        <v>2</v>
      </c>
      <c r="V4946">
        <v>2022</v>
      </c>
      <c r="W4946" t="s">
        <v>28</v>
      </c>
      <c r="X4946">
        <v>7</v>
      </c>
    </row>
    <row r="4947" spans="1:24" x14ac:dyDescent="0.3">
      <c r="A4947">
        <v>4946</v>
      </c>
      <c r="B4947" t="s">
        <v>21</v>
      </c>
      <c r="C4947" t="str">
        <f>_xlfn.XLOOKUP(B4947,Lookup_table!B:B,Lookup_table!C:C)</f>
        <v>AI</v>
      </c>
      <c r="D4947" t="s">
        <v>14</v>
      </c>
      <c r="E4947" t="s">
        <v>23</v>
      </c>
      <c r="F4947" t="s">
        <v>52</v>
      </c>
      <c r="G4947" t="s">
        <v>17</v>
      </c>
      <c r="H4947" t="str">
        <f t="shared" si="308"/>
        <v>Remote</v>
      </c>
      <c r="I4947" t="s">
        <v>18</v>
      </c>
      <c r="J4947" t="str">
        <f t="shared" si="309"/>
        <v>7+ yrs</v>
      </c>
      <c r="K4947">
        <f t="shared" ca="1" si="311"/>
        <v>10</v>
      </c>
      <c r="L4947" t="s">
        <v>27</v>
      </c>
      <c r="M4947">
        <v>1</v>
      </c>
      <c r="N4947">
        <v>0</v>
      </c>
      <c r="O4947">
        <v>1</v>
      </c>
      <c r="P4947">
        <v>1</v>
      </c>
      <c r="Q4947">
        <v>1</v>
      </c>
      <c r="R4947">
        <f>SUM(M4947:N4947:O4947:P4947:Q4947)</f>
        <v>4</v>
      </c>
      <c r="S4947" s="1">
        <v>176993</v>
      </c>
      <c r="T4947" s="1" t="str">
        <f t="shared" si="310"/>
        <v>High</v>
      </c>
      <c r="U4947">
        <v>3</v>
      </c>
      <c r="V4947">
        <v>2022</v>
      </c>
      <c r="W4947" t="s">
        <v>28</v>
      </c>
      <c r="X4947">
        <v>6</v>
      </c>
    </row>
    <row r="4948" spans="1:24" x14ac:dyDescent="0.3">
      <c r="A4948">
        <v>4947</v>
      </c>
      <c r="B4948" t="s">
        <v>41</v>
      </c>
      <c r="C4948" t="str">
        <f>_xlfn.XLOOKUP(B4948,Lookup_table!B:B,Lookup_table!C:C)</f>
        <v>Data</v>
      </c>
      <c r="D4948" t="s">
        <v>14</v>
      </c>
      <c r="E4948" t="s">
        <v>40</v>
      </c>
      <c r="F4948" t="s">
        <v>51</v>
      </c>
      <c r="G4948" t="s">
        <v>25</v>
      </c>
      <c r="H4948" t="str">
        <f t="shared" si="308"/>
        <v>Onsite/Hybrid</v>
      </c>
      <c r="I4948" t="s">
        <v>18</v>
      </c>
      <c r="J4948" t="str">
        <f t="shared" si="309"/>
        <v>7+ yrs</v>
      </c>
      <c r="K4948">
        <f t="shared" ca="1" si="311"/>
        <v>7</v>
      </c>
      <c r="L4948" t="s">
        <v>27</v>
      </c>
      <c r="M4948">
        <v>0</v>
      </c>
      <c r="N4948">
        <v>1</v>
      </c>
      <c r="O4948">
        <v>0</v>
      </c>
      <c r="P4948">
        <v>0</v>
      </c>
      <c r="Q4948">
        <v>0</v>
      </c>
      <c r="R4948">
        <f>SUM(M4948:N4948:O4948:P4948:Q4948)</f>
        <v>1</v>
      </c>
      <c r="S4948" s="1">
        <v>95176</v>
      </c>
      <c r="T4948" s="1" t="str">
        <f t="shared" si="310"/>
        <v>Medium</v>
      </c>
      <c r="U4948">
        <v>12</v>
      </c>
      <c r="V4948">
        <v>2025</v>
      </c>
      <c r="W4948" t="s">
        <v>20</v>
      </c>
      <c r="X4948">
        <v>2</v>
      </c>
    </row>
    <row r="4949" spans="1:24" x14ac:dyDescent="0.3">
      <c r="A4949">
        <v>4948</v>
      </c>
      <c r="B4949" t="s">
        <v>33</v>
      </c>
      <c r="C4949" t="str">
        <f>_xlfn.XLOOKUP(B4949,Lookup_table!B:B,Lookup_table!C:C)</f>
        <v>Data</v>
      </c>
      <c r="D4949" t="s">
        <v>34</v>
      </c>
      <c r="E4949" t="s">
        <v>38</v>
      </c>
      <c r="F4949" t="s">
        <v>43</v>
      </c>
      <c r="G4949" t="s">
        <v>25</v>
      </c>
      <c r="H4949" t="str">
        <f t="shared" si="308"/>
        <v>Onsite/Hybrid</v>
      </c>
      <c r="I4949" t="s">
        <v>18</v>
      </c>
      <c r="J4949" t="str">
        <f t="shared" si="309"/>
        <v>7+ yrs</v>
      </c>
      <c r="K4949">
        <f t="shared" ca="1" si="311"/>
        <v>7</v>
      </c>
      <c r="L4949" t="s">
        <v>19</v>
      </c>
      <c r="M4949">
        <v>0</v>
      </c>
      <c r="N4949">
        <v>0</v>
      </c>
      <c r="O4949">
        <v>0</v>
      </c>
      <c r="P4949">
        <v>0</v>
      </c>
      <c r="Q4949">
        <v>1</v>
      </c>
      <c r="R4949">
        <f>SUM(M4949:N4949:O4949:P4949:Q4949)</f>
        <v>1</v>
      </c>
      <c r="S4949" s="1">
        <v>110952</v>
      </c>
      <c r="T4949" s="1" t="str">
        <f t="shared" si="310"/>
        <v>Medium</v>
      </c>
      <c r="U4949">
        <v>7</v>
      </c>
      <c r="V4949">
        <v>2022</v>
      </c>
      <c r="W4949" t="s">
        <v>34</v>
      </c>
      <c r="X4949">
        <v>3</v>
      </c>
    </row>
    <row r="4950" spans="1:24" x14ac:dyDescent="0.3">
      <c r="A4950">
        <v>4949</v>
      </c>
      <c r="B4950" t="s">
        <v>33</v>
      </c>
      <c r="C4950" t="str">
        <f>_xlfn.XLOOKUP(B4950,Lookup_table!B:B,Lookup_table!C:C)</f>
        <v>Data</v>
      </c>
      <c r="D4950" t="s">
        <v>37</v>
      </c>
      <c r="E4950" t="s">
        <v>23</v>
      </c>
      <c r="F4950" t="s">
        <v>24</v>
      </c>
      <c r="G4950" t="s">
        <v>30</v>
      </c>
      <c r="H4950" t="str">
        <f t="shared" si="308"/>
        <v>Onsite/Hybrid</v>
      </c>
      <c r="I4950" t="s">
        <v>35</v>
      </c>
      <c r="J4950" t="str">
        <f t="shared" si="309"/>
        <v>0-2 yrs</v>
      </c>
      <c r="K4950">
        <f t="shared" ca="1" si="311"/>
        <v>2</v>
      </c>
      <c r="L4950" t="s">
        <v>19</v>
      </c>
      <c r="M4950">
        <v>0</v>
      </c>
      <c r="N4950">
        <v>0</v>
      </c>
      <c r="O4950">
        <v>1</v>
      </c>
      <c r="P4950">
        <v>1</v>
      </c>
      <c r="Q4950">
        <v>1</v>
      </c>
      <c r="R4950">
        <f>SUM(M4950:N4950:O4950:P4950:Q4950)</f>
        <v>3</v>
      </c>
      <c r="S4950" s="1">
        <v>94636</v>
      </c>
      <c r="T4950" s="1" t="str">
        <f t="shared" si="310"/>
        <v>Medium</v>
      </c>
      <c r="U4950">
        <v>2</v>
      </c>
      <c r="V4950">
        <v>2024</v>
      </c>
      <c r="W4950" t="s">
        <v>28</v>
      </c>
      <c r="X4950">
        <v>8</v>
      </c>
    </row>
    <row r="4951" spans="1:24" x14ac:dyDescent="0.3">
      <c r="A4951">
        <v>4950</v>
      </c>
      <c r="B4951" t="s">
        <v>33</v>
      </c>
      <c r="C4951" t="str">
        <f>_xlfn.XLOOKUP(B4951,Lookup_table!B:B,Lookup_table!C:C)</f>
        <v>Data</v>
      </c>
      <c r="D4951" t="s">
        <v>22</v>
      </c>
      <c r="E4951" t="s">
        <v>40</v>
      </c>
      <c r="F4951" t="s">
        <v>44</v>
      </c>
      <c r="G4951" t="s">
        <v>30</v>
      </c>
      <c r="H4951" t="str">
        <f t="shared" si="308"/>
        <v>Onsite/Hybrid</v>
      </c>
      <c r="I4951" t="s">
        <v>26</v>
      </c>
      <c r="J4951" t="str">
        <f t="shared" si="309"/>
        <v>3-6 yrs</v>
      </c>
      <c r="K4951">
        <f t="shared" ca="1" si="311"/>
        <v>5</v>
      </c>
      <c r="L4951" t="s">
        <v>27</v>
      </c>
      <c r="M4951">
        <v>0</v>
      </c>
      <c r="N4951">
        <v>0</v>
      </c>
      <c r="O4951">
        <v>0</v>
      </c>
      <c r="P4951">
        <v>0</v>
      </c>
      <c r="Q4951">
        <v>1</v>
      </c>
      <c r="R4951">
        <f>SUM(M4951:N4951:O4951:P4951:Q4951)</f>
        <v>1</v>
      </c>
      <c r="S4951" s="1">
        <v>106932</v>
      </c>
      <c r="T4951" s="1" t="str">
        <f t="shared" si="310"/>
        <v>Medium</v>
      </c>
      <c r="U4951">
        <v>9</v>
      </c>
      <c r="V4951">
        <v>2026</v>
      </c>
      <c r="W4951" t="s">
        <v>34</v>
      </c>
      <c r="X4951">
        <v>1</v>
      </c>
    </row>
    <row r="4952" spans="1:24" x14ac:dyDescent="0.3">
      <c r="A4952">
        <v>4951</v>
      </c>
      <c r="B4952" t="s">
        <v>41</v>
      </c>
      <c r="C4952" t="str">
        <f>_xlfn.XLOOKUP(B4952,Lookup_table!B:B,Lookup_table!C:C)</f>
        <v>Data</v>
      </c>
      <c r="D4952" t="s">
        <v>14</v>
      </c>
      <c r="E4952" t="s">
        <v>40</v>
      </c>
      <c r="F4952" t="s">
        <v>51</v>
      </c>
      <c r="G4952" t="s">
        <v>30</v>
      </c>
      <c r="H4952" t="str">
        <f t="shared" si="308"/>
        <v>Onsite/Hybrid</v>
      </c>
      <c r="I4952" t="s">
        <v>26</v>
      </c>
      <c r="J4952" t="str">
        <f t="shared" si="309"/>
        <v>3-6 yrs</v>
      </c>
      <c r="K4952">
        <f t="shared" ca="1" si="311"/>
        <v>5</v>
      </c>
      <c r="L4952" t="s">
        <v>39</v>
      </c>
      <c r="M4952">
        <v>0</v>
      </c>
      <c r="N4952">
        <v>0</v>
      </c>
      <c r="O4952">
        <v>0</v>
      </c>
      <c r="P4952">
        <v>1</v>
      </c>
      <c r="Q4952">
        <v>1</v>
      </c>
      <c r="R4952">
        <f>SUM(M4952:N4952:O4952:P4952:Q4952)</f>
        <v>2</v>
      </c>
      <c r="S4952" s="1">
        <v>101273</v>
      </c>
      <c r="T4952" s="1" t="str">
        <f t="shared" si="310"/>
        <v>Medium</v>
      </c>
      <c r="U4952">
        <v>6</v>
      </c>
      <c r="V4952">
        <v>2022</v>
      </c>
      <c r="W4952" t="s">
        <v>20</v>
      </c>
      <c r="X4952">
        <v>2</v>
      </c>
    </row>
    <row r="4953" spans="1:24" x14ac:dyDescent="0.3">
      <c r="A4953">
        <v>4952</v>
      </c>
      <c r="B4953" t="s">
        <v>41</v>
      </c>
      <c r="C4953" t="str">
        <f>_xlfn.XLOOKUP(B4953,Lookup_table!B:B,Lookup_table!C:C)</f>
        <v>Data</v>
      </c>
      <c r="D4953" t="s">
        <v>14</v>
      </c>
      <c r="E4953" t="s">
        <v>32</v>
      </c>
      <c r="F4953" t="s">
        <v>29</v>
      </c>
      <c r="G4953" t="s">
        <v>30</v>
      </c>
      <c r="H4953" t="str">
        <f t="shared" si="308"/>
        <v>Onsite/Hybrid</v>
      </c>
      <c r="I4953" t="s">
        <v>35</v>
      </c>
      <c r="J4953" t="str">
        <f t="shared" si="309"/>
        <v>0-2 yrs</v>
      </c>
      <c r="K4953">
        <f t="shared" ca="1" si="311"/>
        <v>0</v>
      </c>
      <c r="L4953" t="s">
        <v>39</v>
      </c>
      <c r="M4953">
        <v>0</v>
      </c>
      <c r="N4953">
        <v>0</v>
      </c>
      <c r="O4953">
        <v>1</v>
      </c>
      <c r="P4953">
        <v>0</v>
      </c>
      <c r="Q4953">
        <v>0</v>
      </c>
      <c r="R4953">
        <f>SUM(M4953:N4953:O4953:P4953:Q4953)</f>
        <v>1</v>
      </c>
      <c r="S4953" s="1">
        <v>61644</v>
      </c>
      <c r="T4953" s="1" t="str">
        <f t="shared" si="310"/>
        <v>Low</v>
      </c>
      <c r="U4953">
        <v>7</v>
      </c>
      <c r="V4953">
        <v>2021</v>
      </c>
      <c r="W4953" t="s">
        <v>20</v>
      </c>
      <c r="X4953">
        <v>4</v>
      </c>
    </row>
    <row r="4954" spans="1:24" x14ac:dyDescent="0.3">
      <c r="A4954">
        <v>4953</v>
      </c>
      <c r="B4954" t="s">
        <v>21</v>
      </c>
      <c r="C4954" t="str">
        <f>_xlfn.XLOOKUP(B4954,Lookup_table!B:B,Lookup_table!C:C)</f>
        <v>AI</v>
      </c>
      <c r="D4954" t="s">
        <v>37</v>
      </c>
      <c r="E4954" t="s">
        <v>32</v>
      </c>
      <c r="F4954" t="s">
        <v>16</v>
      </c>
      <c r="G4954" t="s">
        <v>25</v>
      </c>
      <c r="H4954" t="str">
        <f t="shared" si="308"/>
        <v>Onsite/Hybrid</v>
      </c>
      <c r="I4954" t="s">
        <v>26</v>
      </c>
      <c r="J4954" t="str">
        <f t="shared" si="309"/>
        <v>3-6 yrs</v>
      </c>
      <c r="K4954">
        <f t="shared" ca="1" si="311"/>
        <v>5</v>
      </c>
      <c r="L4954" t="s">
        <v>39</v>
      </c>
      <c r="M4954">
        <v>0</v>
      </c>
      <c r="N4954">
        <v>1</v>
      </c>
      <c r="O4954">
        <v>1</v>
      </c>
      <c r="P4954">
        <v>1</v>
      </c>
      <c r="Q4954">
        <v>0</v>
      </c>
      <c r="R4954">
        <f>SUM(M4954:N4954:O4954:P4954:Q4954)</f>
        <v>3</v>
      </c>
      <c r="S4954" s="1">
        <v>147179</v>
      </c>
      <c r="T4954" s="1" t="str">
        <f t="shared" si="310"/>
        <v>High</v>
      </c>
      <c r="U4954">
        <v>9</v>
      </c>
      <c r="V4954">
        <v>2026</v>
      </c>
      <c r="W4954" t="s">
        <v>28</v>
      </c>
      <c r="X4954">
        <v>3</v>
      </c>
    </row>
    <row r="4955" spans="1:24" x14ac:dyDescent="0.3">
      <c r="A4955">
        <v>4954</v>
      </c>
      <c r="B4955" t="s">
        <v>33</v>
      </c>
      <c r="C4955" t="str">
        <f>_xlfn.XLOOKUP(B4955,Lookup_table!B:B,Lookup_table!C:C)</f>
        <v>Data</v>
      </c>
      <c r="D4955" t="s">
        <v>22</v>
      </c>
      <c r="E4955" t="s">
        <v>38</v>
      </c>
      <c r="F4955" t="s">
        <v>24</v>
      </c>
      <c r="G4955" t="s">
        <v>17</v>
      </c>
      <c r="H4955" t="str">
        <f t="shared" si="308"/>
        <v>Remote</v>
      </c>
      <c r="I4955" t="s">
        <v>35</v>
      </c>
      <c r="J4955" t="str">
        <f t="shared" si="309"/>
        <v>0-2 yrs</v>
      </c>
      <c r="K4955">
        <f t="shared" ca="1" si="311"/>
        <v>0</v>
      </c>
      <c r="L4955" t="s">
        <v>27</v>
      </c>
      <c r="M4955">
        <v>1</v>
      </c>
      <c r="N4955">
        <v>0</v>
      </c>
      <c r="O4955">
        <v>0</v>
      </c>
      <c r="P4955">
        <v>0</v>
      </c>
      <c r="Q4955">
        <v>0</v>
      </c>
      <c r="R4955">
        <f>SUM(M4955:N4955:O4955:P4955:Q4955)</f>
        <v>1</v>
      </c>
      <c r="S4955" s="1">
        <v>66708</v>
      </c>
      <c r="T4955" s="1" t="str">
        <f t="shared" si="310"/>
        <v>Low</v>
      </c>
      <c r="U4955">
        <v>8</v>
      </c>
      <c r="V4955">
        <v>2024</v>
      </c>
      <c r="W4955" t="s">
        <v>34</v>
      </c>
      <c r="X4955">
        <v>3</v>
      </c>
    </row>
    <row r="4956" spans="1:24" x14ac:dyDescent="0.3">
      <c r="A4956">
        <v>4955</v>
      </c>
      <c r="B4956" t="s">
        <v>36</v>
      </c>
      <c r="C4956" t="str">
        <f>_xlfn.XLOOKUP(B4956,Lookup_table!B:B,Lookup_table!C:C)</f>
        <v>Data</v>
      </c>
      <c r="D4956" t="s">
        <v>34</v>
      </c>
      <c r="E4956" t="s">
        <v>23</v>
      </c>
      <c r="F4956" t="s">
        <v>16</v>
      </c>
      <c r="G4956" t="s">
        <v>30</v>
      </c>
      <c r="H4956" t="str">
        <f t="shared" si="308"/>
        <v>Onsite/Hybrid</v>
      </c>
      <c r="I4956" t="s">
        <v>18</v>
      </c>
      <c r="J4956" t="str">
        <f t="shared" si="309"/>
        <v>7+ yrs</v>
      </c>
      <c r="K4956">
        <f t="shared" ca="1" si="311"/>
        <v>15</v>
      </c>
      <c r="L4956" t="s">
        <v>19</v>
      </c>
      <c r="M4956">
        <v>0</v>
      </c>
      <c r="N4956">
        <v>0</v>
      </c>
      <c r="O4956">
        <v>0</v>
      </c>
      <c r="P4956">
        <v>1</v>
      </c>
      <c r="Q4956">
        <v>1</v>
      </c>
      <c r="R4956">
        <f>SUM(M4956:N4956:O4956:P4956:Q4956)</f>
        <v>2</v>
      </c>
      <c r="S4956" s="1">
        <v>129074</v>
      </c>
      <c r="T4956" s="1" t="str">
        <f t="shared" si="310"/>
        <v>High</v>
      </c>
      <c r="U4956">
        <v>12</v>
      </c>
      <c r="V4956">
        <v>2020</v>
      </c>
      <c r="W4956" t="s">
        <v>28</v>
      </c>
      <c r="X4956">
        <v>8</v>
      </c>
    </row>
    <row r="4957" spans="1:24" x14ac:dyDescent="0.3">
      <c r="A4957">
        <v>4956</v>
      </c>
      <c r="B4957" t="s">
        <v>31</v>
      </c>
      <c r="C4957" t="str">
        <f>_xlfn.XLOOKUP(B4957,Lookup_table!B:B,Lookup_table!C:C)</f>
        <v>Business</v>
      </c>
      <c r="D4957" t="s">
        <v>34</v>
      </c>
      <c r="E4957" t="s">
        <v>40</v>
      </c>
      <c r="F4957" t="s">
        <v>44</v>
      </c>
      <c r="G4957" t="s">
        <v>17</v>
      </c>
      <c r="H4957" t="str">
        <f t="shared" si="308"/>
        <v>Remote</v>
      </c>
      <c r="I4957" t="s">
        <v>35</v>
      </c>
      <c r="J4957" t="str">
        <f t="shared" si="309"/>
        <v>0-2 yrs</v>
      </c>
      <c r="K4957">
        <f t="shared" ca="1" si="311"/>
        <v>1</v>
      </c>
      <c r="L4957" t="s">
        <v>27</v>
      </c>
      <c r="M4957">
        <v>1</v>
      </c>
      <c r="N4957">
        <v>1</v>
      </c>
      <c r="O4957">
        <v>1</v>
      </c>
      <c r="P4957">
        <v>1</v>
      </c>
      <c r="Q4957">
        <v>0</v>
      </c>
      <c r="R4957">
        <f>SUM(M4957:N4957:O4957:P4957:Q4957)</f>
        <v>4</v>
      </c>
      <c r="S4957" s="1">
        <v>82624</v>
      </c>
      <c r="T4957" s="1" t="str">
        <f t="shared" si="310"/>
        <v>Medium</v>
      </c>
      <c r="U4957">
        <v>8</v>
      </c>
      <c r="V4957">
        <v>2023</v>
      </c>
      <c r="W4957" t="s">
        <v>28</v>
      </c>
      <c r="X4957">
        <v>9</v>
      </c>
    </row>
    <row r="4958" spans="1:24" x14ac:dyDescent="0.3">
      <c r="A4958">
        <v>4957</v>
      </c>
      <c r="B4958" t="s">
        <v>21</v>
      </c>
      <c r="C4958" t="str">
        <f>_xlfn.XLOOKUP(B4958,Lookup_table!B:B,Lookup_table!C:C)</f>
        <v>AI</v>
      </c>
      <c r="D4958" t="s">
        <v>34</v>
      </c>
      <c r="E4958" t="s">
        <v>32</v>
      </c>
      <c r="F4958" t="s">
        <v>52</v>
      </c>
      <c r="G4958" t="s">
        <v>25</v>
      </c>
      <c r="H4958" t="str">
        <f t="shared" si="308"/>
        <v>Onsite/Hybrid</v>
      </c>
      <c r="I4958" t="s">
        <v>35</v>
      </c>
      <c r="J4958" t="str">
        <f t="shared" si="309"/>
        <v>0-2 yrs</v>
      </c>
      <c r="K4958">
        <f t="shared" ca="1" si="311"/>
        <v>2</v>
      </c>
      <c r="L4958" t="s">
        <v>27</v>
      </c>
      <c r="M4958">
        <v>1</v>
      </c>
      <c r="N4958">
        <v>0</v>
      </c>
      <c r="O4958">
        <v>1</v>
      </c>
      <c r="P4958">
        <v>0</v>
      </c>
      <c r="Q4958">
        <v>1</v>
      </c>
      <c r="R4958">
        <f>SUM(M4958:N4958:O4958:P4958:Q4958)</f>
        <v>3</v>
      </c>
      <c r="S4958" s="1">
        <v>119821</v>
      </c>
      <c r="T4958" s="1" t="str">
        <f t="shared" si="310"/>
        <v>Medium</v>
      </c>
      <c r="U4958">
        <v>3</v>
      </c>
      <c r="V4958">
        <v>2021</v>
      </c>
      <c r="W4958" t="s">
        <v>20</v>
      </c>
      <c r="X4958">
        <v>1</v>
      </c>
    </row>
    <row r="4959" spans="1:24" x14ac:dyDescent="0.3">
      <c r="A4959">
        <v>4958</v>
      </c>
      <c r="B4959" t="s">
        <v>21</v>
      </c>
      <c r="C4959" t="str">
        <f>_xlfn.XLOOKUP(B4959,Lookup_table!B:B,Lookup_table!C:C)</f>
        <v>AI</v>
      </c>
      <c r="D4959" t="s">
        <v>22</v>
      </c>
      <c r="E4959" t="s">
        <v>40</v>
      </c>
      <c r="F4959" t="s">
        <v>44</v>
      </c>
      <c r="G4959" t="s">
        <v>30</v>
      </c>
      <c r="H4959" t="str">
        <f t="shared" si="308"/>
        <v>Onsite/Hybrid</v>
      </c>
      <c r="I4959" t="s">
        <v>26</v>
      </c>
      <c r="J4959" t="str">
        <f t="shared" si="309"/>
        <v>3-6 yrs</v>
      </c>
      <c r="K4959">
        <f t="shared" ca="1" si="311"/>
        <v>3</v>
      </c>
      <c r="L4959" t="s">
        <v>27</v>
      </c>
      <c r="M4959">
        <v>1</v>
      </c>
      <c r="N4959">
        <v>1</v>
      </c>
      <c r="O4959">
        <v>1</v>
      </c>
      <c r="P4959">
        <v>1</v>
      </c>
      <c r="Q4959">
        <v>1</v>
      </c>
      <c r="R4959">
        <f>SUM(M4959:N4959:O4959:P4959:Q4959)</f>
        <v>5</v>
      </c>
      <c r="S4959" s="1">
        <v>170658</v>
      </c>
      <c r="T4959" s="1" t="str">
        <f t="shared" si="310"/>
        <v>High</v>
      </c>
      <c r="U4959">
        <v>9</v>
      </c>
      <c r="V4959">
        <v>2021</v>
      </c>
      <c r="W4959" t="s">
        <v>28</v>
      </c>
      <c r="X4959">
        <v>9</v>
      </c>
    </row>
    <row r="4960" spans="1:24" x14ac:dyDescent="0.3">
      <c r="A4960">
        <v>4959</v>
      </c>
      <c r="B4960" t="s">
        <v>41</v>
      </c>
      <c r="C4960" t="str">
        <f>_xlfn.XLOOKUP(B4960,Lookup_table!B:B,Lookup_table!C:C)</f>
        <v>Data</v>
      </c>
      <c r="D4960" t="s">
        <v>37</v>
      </c>
      <c r="E4960" t="s">
        <v>40</v>
      </c>
      <c r="F4960" t="s">
        <v>16</v>
      </c>
      <c r="G4960" t="s">
        <v>17</v>
      </c>
      <c r="H4960" t="str">
        <f t="shared" si="308"/>
        <v>Remote</v>
      </c>
      <c r="I4960" t="s">
        <v>26</v>
      </c>
      <c r="J4960" t="str">
        <f t="shared" si="309"/>
        <v>3-6 yrs</v>
      </c>
      <c r="K4960">
        <f t="shared" ca="1" si="311"/>
        <v>6</v>
      </c>
      <c r="L4960" t="s">
        <v>27</v>
      </c>
      <c r="M4960">
        <v>0</v>
      </c>
      <c r="N4960">
        <v>1</v>
      </c>
      <c r="O4960">
        <v>1</v>
      </c>
      <c r="P4960">
        <v>1</v>
      </c>
      <c r="Q4960">
        <v>0</v>
      </c>
      <c r="R4960">
        <f>SUM(M4960:N4960:O4960:P4960:Q4960)</f>
        <v>3</v>
      </c>
      <c r="S4960" s="1">
        <v>108534</v>
      </c>
      <c r="T4960" s="1" t="str">
        <f t="shared" si="310"/>
        <v>Medium</v>
      </c>
      <c r="U4960">
        <v>4</v>
      </c>
      <c r="V4960">
        <v>2022</v>
      </c>
      <c r="W4960" t="s">
        <v>28</v>
      </c>
      <c r="X4960">
        <v>6</v>
      </c>
    </row>
    <row r="4961" spans="1:24" x14ac:dyDescent="0.3">
      <c r="A4961">
        <v>4960</v>
      </c>
      <c r="B4961" t="s">
        <v>41</v>
      </c>
      <c r="C4961" t="str">
        <f>_xlfn.XLOOKUP(B4961,Lookup_table!B:B,Lookup_table!C:C)</f>
        <v>Data</v>
      </c>
      <c r="D4961" t="s">
        <v>14</v>
      </c>
      <c r="E4961" t="s">
        <v>40</v>
      </c>
      <c r="F4961" t="s">
        <v>51</v>
      </c>
      <c r="G4961" t="s">
        <v>30</v>
      </c>
      <c r="H4961" t="str">
        <f t="shared" si="308"/>
        <v>Onsite/Hybrid</v>
      </c>
      <c r="I4961" t="s">
        <v>35</v>
      </c>
      <c r="J4961" t="str">
        <f t="shared" si="309"/>
        <v>0-2 yrs</v>
      </c>
      <c r="K4961">
        <f t="shared" ca="1" si="311"/>
        <v>2</v>
      </c>
      <c r="L4961" t="s">
        <v>39</v>
      </c>
      <c r="M4961">
        <v>1</v>
      </c>
      <c r="N4961">
        <v>0</v>
      </c>
      <c r="O4961">
        <v>0</v>
      </c>
      <c r="P4961">
        <v>0</v>
      </c>
      <c r="Q4961">
        <v>1</v>
      </c>
      <c r="R4961">
        <f>SUM(M4961:N4961:O4961:P4961:Q4961)</f>
        <v>2</v>
      </c>
      <c r="S4961" s="1">
        <v>64395</v>
      </c>
      <c r="T4961" s="1" t="str">
        <f t="shared" si="310"/>
        <v>Low</v>
      </c>
      <c r="U4961">
        <v>12</v>
      </c>
      <c r="V4961">
        <v>2025</v>
      </c>
      <c r="W4961" t="s">
        <v>34</v>
      </c>
      <c r="X4961">
        <v>4</v>
      </c>
    </row>
    <row r="4962" spans="1:24" x14ac:dyDescent="0.3">
      <c r="A4962">
        <v>4961</v>
      </c>
      <c r="B4962" t="s">
        <v>33</v>
      </c>
      <c r="C4962" t="str">
        <f>_xlfn.XLOOKUP(B4962,Lookup_table!B:B,Lookup_table!C:C)</f>
        <v>Data</v>
      </c>
      <c r="D4962" t="s">
        <v>22</v>
      </c>
      <c r="E4962" t="s">
        <v>42</v>
      </c>
      <c r="F4962" t="s">
        <v>52</v>
      </c>
      <c r="G4962" t="s">
        <v>30</v>
      </c>
      <c r="H4962" t="str">
        <f t="shared" si="308"/>
        <v>Onsite/Hybrid</v>
      </c>
      <c r="I4962" t="s">
        <v>35</v>
      </c>
      <c r="J4962" t="str">
        <f t="shared" si="309"/>
        <v>0-2 yrs</v>
      </c>
      <c r="K4962">
        <f t="shared" ca="1" si="311"/>
        <v>1</v>
      </c>
      <c r="L4962" t="s">
        <v>19</v>
      </c>
      <c r="M4962">
        <v>1</v>
      </c>
      <c r="N4962">
        <v>1</v>
      </c>
      <c r="O4962">
        <v>0</v>
      </c>
      <c r="P4962">
        <v>1</v>
      </c>
      <c r="Q4962">
        <v>1</v>
      </c>
      <c r="R4962">
        <f>SUM(M4962:N4962:O4962:P4962:Q4962)</f>
        <v>4</v>
      </c>
      <c r="S4962" s="1">
        <v>91833</v>
      </c>
      <c r="T4962" s="1" t="str">
        <f t="shared" si="310"/>
        <v>Medium</v>
      </c>
      <c r="U4962">
        <v>5</v>
      </c>
      <c r="V4962">
        <v>2026</v>
      </c>
      <c r="W4962" t="s">
        <v>28</v>
      </c>
      <c r="X4962">
        <v>7</v>
      </c>
    </row>
    <row r="4963" spans="1:24" x14ac:dyDescent="0.3">
      <c r="A4963">
        <v>4962</v>
      </c>
      <c r="B4963" t="s">
        <v>21</v>
      </c>
      <c r="C4963" t="str">
        <f>_xlfn.XLOOKUP(B4963,Lookup_table!B:B,Lookup_table!C:C)</f>
        <v>AI</v>
      </c>
      <c r="D4963" t="s">
        <v>34</v>
      </c>
      <c r="E4963" t="s">
        <v>42</v>
      </c>
      <c r="F4963" t="s">
        <v>24</v>
      </c>
      <c r="G4963" t="s">
        <v>25</v>
      </c>
      <c r="H4963" t="str">
        <f t="shared" si="308"/>
        <v>Onsite/Hybrid</v>
      </c>
      <c r="I4963" t="s">
        <v>18</v>
      </c>
      <c r="J4963" t="str">
        <f t="shared" si="309"/>
        <v>7+ yrs</v>
      </c>
      <c r="K4963">
        <f t="shared" ca="1" si="311"/>
        <v>11</v>
      </c>
      <c r="L4963" t="s">
        <v>27</v>
      </c>
      <c r="M4963">
        <v>0</v>
      </c>
      <c r="N4963">
        <v>0</v>
      </c>
      <c r="O4963">
        <v>1</v>
      </c>
      <c r="P4963">
        <v>0</v>
      </c>
      <c r="Q4963">
        <v>1</v>
      </c>
      <c r="R4963">
        <f>SUM(M4963:N4963:O4963:P4963:Q4963)</f>
        <v>2</v>
      </c>
      <c r="S4963" s="1">
        <v>162334</v>
      </c>
      <c r="T4963" s="1" t="str">
        <f t="shared" si="310"/>
        <v>High</v>
      </c>
      <c r="U4963">
        <v>7</v>
      </c>
      <c r="V4963">
        <v>2020</v>
      </c>
      <c r="W4963" t="s">
        <v>34</v>
      </c>
      <c r="X4963">
        <v>4</v>
      </c>
    </row>
    <row r="4964" spans="1:24" x14ac:dyDescent="0.3">
      <c r="A4964">
        <v>4963</v>
      </c>
      <c r="B4964" t="s">
        <v>41</v>
      </c>
      <c r="C4964" t="str">
        <f>_xlfn.XLOOKUP(B4964,Lookup_table!B:B,Lookup_table!C:C)</f>
        <v>Data</v>
      </c>
      <c r="D4964" t="s">
        <v>14</v>
      </c>
      <c r="E4964" t="s">
        <v>40</v>
      </c>
      <c r="F4964" t="s">
        <v>16</v>
      </c>
      <c r="G4964" t="s">
        <v>30</v>
      </c>
      <c r="H4964" t="str">
        <f t="shared" si="308"/>
        <v>Onsite/Hybrid</v>
      </c>
      <c r="I4964" t="s">
        <v>26</v>
      </c>
      <c r="J4964" t="str">
        <f t="shared" si="309"/>
        <v>3-6 yrs</v>
      </c>
      <c r="K4964">
        <f t="shared" ca="1" si="311"/>
        <v>6</v>
      </c>
      <c r="L4964" t="s">
        <v>27</v>
      </c>
      <c r="M4964">
        <v>1</v>
      </c>
      <c r="N4964">
        <v>0</v>
      </c>
      <c r="O4964">
        <v>0</v>
      </c>
      <c r="P4964">
        <v>0</v>
      </c>
      <c r="Q4964">
        <v>0</v>
      </c>
      <c r="R4964">
        <f>SUM(M4964:N4964:O4964:P4964:Q4964)</f>
        <v>1</v>
      </c>
      <c r="S4964" s="1">
        <v>74393</v>
      </c>
      <c r="T4964" s="1" t="str">
        <f t="shared" si="310"/>
        <v>Medium</v>
      </c>
      <c r="U4964">
        <v>7</v>
      </c>
      <c r="V4964">
        <v>2025</v>
      </c>
      <c r="W4964" t="s">
        <v>20</v>
      </c>
      <c r="X4964">
        <v>2</v>
      </c>
    </row>
    <row r="4965" spans="1:24" x14ac:dyDescent="0.3">
      <c r="A4965">
        <v>4964</v>
      </c>
      <c r="B4965" t="s">
        <v>33</v>
      </c>
      <c r="C4965" t="str">
        <f>_xlfn.XLOOKUP(B4965,Lookup_table!B:B,Lookup_table!C:C)</f>
        <v>Data</v>
      </c>
      <c r="D4965" t="s">
        <v>14</v>
      </c>
      <c r="E4965" t="s">
        <v>40</v>
      </c>
      <c r="F4965" t="s">
        <v>44</v>
      </c>
      <c r="G4965" t="s">
        <v>25</v>
      </c>
      <c r="H4965" t="str">
        <f t="shared" si="308"/>
        <v>Onsite/Hybrid</v>
      </c>
      <c r="I4965" t="s">
        <v>18</v>
      </c>
      <c r="J4965" t="str">
        <f t="shared" si="309"/>
        <v>7+ yrs</v>
      </c>
      <c r="K4965">
        <f t="shared" ca="1" si="311"/>
        <v>13</v>
      </c>
      <c r="L4965" t="s">
        <v>19</v>
      </c>
      <c r="M4965">
        <v>1</v>
      </c>
      <c r="N4965">
        <v>0</v>
      </c>
      <c r="O4965">
        <v>0</v>
      </c>
      <c r="P4965">
        <v>0</v>
      </c>
      <c r="Q4965">
        <v>1</v>
      </c>
      <c r="R4965">
        <f>SUM(M4965:N4965:O4965:P4965:Q4965)</f>
        <v>2</v>
      </c>
      <c r="S4965" s="1">
        <v>110048</v>
      </c>
      <c r="T4965" s="1" t="str">
        <f t="shared" si="310"/>
        <v>Medium</v>
      </c>
      <c r="U4965">
        <v>4</v>
      </c>
      <c r="V4965">
        <v>2026</v>
      </c>
      <c r="W4965" t="s">
        <v>34</v>
      </c>
      <c r="X4965">
        <v>1</v>
      </c>
    </row>
    <row r="4966" spans="1:24" x14ac:dyDescent="0.3">
      <c r="A4966">
        <v>4965</v>
      </c>
      <c r="B4966" t="s">
        <v>36</v>
      </c>
      <c r="C4966" t="str">
        <f>_xlfn.XLOOKUP(B4966,Lookup_table!B:B,Lookup_table!C:C)</f>
        <v>Data</v>
      </c>
      <c r="D4966" t="s">
        <v>14</v>
      </c>
      <c r="E4966" t="s">
        <v>23</v>
      </c>
      <c r="F4966" t="s">
        <v>29</v>
      </c>
      <c r="G4966" t="s">
        <v>17</v>
      </c>
      <c r="H4966" t="str">
        <f t="shared" si="308"/>
        <v>Remote</v>
      </c>
      <c r="I4966" t="s">
        <v>35</v>
      </c>
      <c r="J4966" t="str">
        <f t="shared" si="309"/>
        <v>0-2 yrs</v>
      </c>
      <c r="K4966">
        <f t="shared" ca="1" si="311"/>
        <v>2</v>
      </c>
      <c r="L4966" t="s">
        <v>19</v>
      </c>
      <c r="M4966">
        <v>0</v>
      </c>
      <c r="N4966">
        <v>0</v>
      </c>
      <c r="O4966">
        <v>0</v>
      </c>
      <c r="P4966">
        <v>1</v>
      </c>
      <c r="Q4966">
        <v>1</v>
      </c>
      <c r="R4966">
        <f>SUM(M4966:N4966:O4966:P4966:Q4966)</f>
        <v>2</v>
      </c>
      <c r="S4966" s="1">
        <v>79117</v>
      </c>
      <c r="T4966" s="1" t="str">
        <f t="shared" si="310"/>
        <v>Medium</v>
      </c>
      <c r="U4966">
        <v>9</v>
      </c>
      <c r="V4966">
        <v>2020</v>
      </c>
      <c r="W4966" t="s">
        <v>28</v>
      </c>
      <c r="X4966">
        <v>9</v>
      </c>
    </row>
    <row r="4967" spans="1:24" x14ac:dyDescent="0.3">
      <c r="A4967">
        <v>4966</v>
      </c>
      <c r="B4967" t="s">
        <v>31</v>
      </c>
      <c r="C4967" t="str">
        <f>_xlfn.XLOOKUP(B4967,Lookup_table!B:B,Lookup_table!C:C)</f>
        <v>Business</v>
      </c>
      <c r="D4967" t="s">
        <v>34</v>
      </c>
      <c r="E4967" t="s">
        <v>23</v>
      </c>
      <c r="F4967" t="s">
        <v>51</v>
      </c>
      <c r="G4967" t="s">
        <v>30</v>
      </c>
      <c r="H4967" t="str">
        <f t="shared" si="308"/>
        <v>Onsite/Hybrid</v>
      </c>
      <c r="I4967" t="s">
        <v>18</v>
      </c>
      <c r="J4967" t="str">
        <f t="shared" si="309"/>
        <v>7+ yrs</v>
      </c>
      <c r="K4967">
        <f t="shared" ca="1" si="311"/>
        <v>15</v>
      </c>
      <c r="L4967" t="s">
        <v>19</v>
      </c>
      <c r="M4967">
        <v>0</v>
      </c>
      <c r="N4967">
        <v>0</v>
      </c>
      <c r="O4967">
        <v>1</v>
      </c>
      <c r="P4967">
        <v>0</v>
      </c>
      <c r="Q4967">
        <v>0</v>
      </c>
      <c r="R4967">
        <f>SUM(M4967:N4967:O4967:P4967:Q4967)</f>
        <v>1</v>
      </c>
      <c r="S4967" s="1">
        <v>117583</v>
      </c>
      <c r="T4967" s="1" t="str">
        <f t="shared" si="310"/>
        <v>Medium</v>
      </c>
      <c r="U4967">
        <v>11</v>
      </c>
      <c r="V4967">
        <v>2025</v>
      </c>
      <c r="W4967" t="s">
        <v>20</v>
      </c>
      <c r="X4967">
        <v>6</v>
      </c>
    </row>
    <row r="4968" spans="1:24" x14ac:dyDescent="0.3">
      <c r="A4968">
        <v>4967</v>
      </c>
      <c r="B4968" t="s">
        <v>41</v>
      </c>
      <c r="C4968" t="str">
        <f>_xlfn.XLOOKUP(B4968,Lookup_table!B:B,Lookup_table!C:C)</f>
        <v>Data</v>
      </c>
      <c r="D4968" t="s">
        <v>14</v>
      </c>
      <c r="E4968" t="s">
        <v>40</v>
      </c>
      <c r="F4968" t="s">
        <v>29</v>
      </c>
      <c r="G4968" t="s">
        <v>25</v>
      </c>
      <c r="H4968" t="str">
        <f t="shared" si="308"/>
        <v>Onsite/Hybrid</v>
      </c>
      <c r="I4968" t="s">
        <v>35</v>
      </c>
      <c r="J4968" t="str">
        <f t="shared" si="309"/>
        <v>0-2 yrs</v>
      </c>
      <c r="K4968">
        <f t="shared" ca="1" si="311"/>
        <v>0</v>
      </c>
      <c r="L4968" t="s">
        <v>39</v>
      </c>
      <c r="M4968">
        <v>0</v>
      </c>
      <c r="N4968">
        <v>0</v>
      </c>
      <c r="O4968">
        <v>1</v>
      </c>
      <c r="P4968">
        <v>0</v>
      </c>
      <c r="Q4968">
        <v>0</v>
      </c>
      <c r="R4968">
        <f>SUM(M4968:N4968:O4968:P4968:Q4968)</f>
        <v>1</v>
      </c>
      <c r="S4968" s="1">
        <v>65988</v>
      </c>
      <c r="T4968" s="1" t="str">
        <f t="shared" si="310"/>
        <v>Low</v>
      </c>
      <c r="U4968">
        <v>6</v>
      </c>
      <c r="V4968">
        <v>2025</v>
      </c>
      <c r="W4968" t="s">
        <v>28</v>
      </c>
      <c r="X4968">
        <v>8</v>
      </c>
    </row>
    <row r="4969" spans="1:24" x14ac:dyDescent="0.3">
      <c r="A4969">
        <v>4968</v>
      </c>
      <c r="B4969" t="s">
        <v>36</v>
      </c>
      <c r="C4969" t="str">
        <f>_xlfn.XLOOKUP(B4969,Lookup_table!B:B,Lookup_table!C:C)</f>
        <v>Data</v>
      </c>
      <c r="D4969" t="s">
        <v>37</v>
      </c>
      <c r="E4969" t="s">
        <v>40</v>
      </c>
      <c r="F4969" t="s">
        <v>44</v>
      </c>
      <c r="G4969" t="s">
        <v>25</v>
      </c>
      <c r="H4969" t="str">
        <f t="shared" si="308"/>
        <v>Onsite/Hybrid</v>
      </c>
      <c r="I4969" t="s">
        <v>35</v>
      </c>
      <c r="J4969" t="str">
        <f t="shared" si="309"/>
        <v>0-2 yrs</v>
      </c>
      <c r="K4969">
        <f t="shared" ca="1" si="311"/>
        <v>0</v>
      </c>
      <c r="L4969" t="s">
        <v>27</v>
      </c>
      <c r="M4969">
        <v>0</v>
      </c>
      <c r="N4969">
        <v>0</v>
      </c>
      <c r="O4969">
        <v>1</v>
      </c>
      <c r="P4969">
        <v>0</v>
      </c>
      <c r="Q4969">
        <v>1</v>
      </c>
      <c r="R4969">
        <f>SUM(M4969:N4969:O4969:P4969:Q4969)</f>
        <v>2</v>
      </c>
      <c r="S4969" s="1">
        <v>75803</v>
      </c>
      <c r="T4969" s="1" t="str">
        <f t="shared" si="310"/>
        <v>Medium</v>
      </c>
      <c r="U4969">
        <v>3</v>
      </c>
      <c r="V4969">
        <v>2023</v>
      </c>
      <c r="W4969" t="s">
        <v>20</v>
      </c>
      <c r="X4969">
        <v>3</v>
      </c>
    </row>
    <row r="4970" spans="1:24" x14ac:dyDescent="0.3">
      <c r="A4970">
        <v>4969</v>
      </c>
      <c r="B4970" t="s">
        <v>41</v>
      </c>
      <c r="C4970" t="str">
        <f>_xlfn.XLOOKUP(B4970,Lookup_table!B:B,Lookup_table!C:C)</f>
        <v>Data</v>
      </c>
      <c r="D4970" t="s">
        <v>14</v>
      </c>
      <c r="E4970" t="s">
        <v>15</v>
      </c>
      <c r="F4970" t="s">
        <v>51</v>
      </c>
      <c r="G4970" t="s">
        <v>30</v>
      </c>
      <c r="H4970" t="str">
        <f t="shared" si="308"/>
        <v>Onsite/Hybrid</v>
      </c>
      <c r="I4970" t="s">
        <v>18</v>
      </c>
      <c r="J4970" t="str">
        <f t="shared" si="309"/>
        <v>7+ yrs</v>
      </c>
      <c r="K4970">
        <f t="shared" ca="1" si="311"/>
        <v>11</v>
      </c>
      <c r="L4970" t="s">
        <v>27</v>
      </c>
      <c r="M4970">
        <v>0</v>
      </c>
      <c r="N4970">
        <v>1</v>
      </c>
      <c r="O4970">
        <v>1</v>
      </c>
      <c r="P4970">
        <v>0</v>
      </c>
      <c r="Q4970">
        <v>1</v>
      </c>
      <c r="R4970">
        <f>SUM(M4970:N4970:O4970:P4970:Q4970)</f>
        <v>3</v>
      </c>
      <c r="S4970" s="1">
        <v>126170</v>
      </c>
      <c r="T4970" s="1" t="str">
        <f t="shared" si="310"/>
        <v>High</v>
      </c>
      <c r="U4970">
        <v>3</v>
      </c>
      <c r="V4970">
        <v>2025</v>
      </c>
      <c r="W4970" t="s">
        <v>20</v>
      </c>
      <c r="X4970">
        <v>4</v>
      </c>
    </row>
    <row r="4971" spans="1:24" x14ac:dyDescent="0.3">
      <c r="A4971">
        <v>4970</v>
      </c>
      <c r="B4971" t="s">
        <v>50</v>
      </c>
      <c r="C4971" t="str">
        <f>_xlfn.XLOOKUP(B4971,Lookup_table!B:B,Lookup_table!C:C)</f>
        <v>AI</v>
      </c>
      <c r="D4971" t="s">
        <v>14</v>
      </c>
      <c r="E4971" t="s">
        <v>32</v>
      </c>
      <c r="F4971" t="s">
        <v>52</v>
      </c>
      <c r="G4971" t="s">
        <v>25</v>
      </c>
      <c r="H4971" t="str">
        <f t="shared" si="308"/>
        <v>Onsite/Hybrid</v>
      </c>
      <c r="I4971" t="s">
        <v>35</v>
      </c>
      <c r="J4971" t="str">
        <f t="shared" si="309"/>
        <v>0-2 yrs</v>
      </c>
      <c r="K4971">
        <f t="shared" ca="1" si="311"/>
        <v>0</v>
      </c>
      <c r="L4971" t="s">
        <v>39</v>
      </c>
      <c r="M4971">
        <v>1</v>
      </c>
      <c r="N4971">
        <v>0</v>
      </c>
      <c r="O4971">
        <v>1</v>
      </c>
      <c r="P4971">
        <v>1</v>
      </c>
      <c r="Q4971">
        <v>1</v>
      </c>
      <c r="R4971">
        <f>SUM(M4971:N4971:O4971:P4971:Q4971)</f>
        <v>4</v>
      </c>
      <c r="S4971" s="1">
        <v>128283</v>
      </c>
      <c r="T4971" s="1" t="str">
        <f t="shared" si="310"/>
        <v>High</v>
      </c>
      <c r="U4971">
        <v>7</v>
      </c>
      <c r="V4971">
        <v>2023</v>
      </c>
      <c r="W4971" t="s">
        <v>28</v>
      </c>
      <c r="X4971">
        <v>5</v>
      </c>
    </row>
    <row r="4972" spans="1:24" x14ac:dyDescent="0.3">
      <c r="A4972">
        <v>4971</v>
      </c>
      <c r="B4972" t="s">
        <v>31</v>
      </c>
      <c r="C4972" t="str">
        <f>_xlfn.XLOOKUP(B4972,Lookup_table!B:B,Lookup_table!C:C)</f>
        <v>Business</v>
      </c>
      <c r="D4972" t="s">
        <v>22</v>
      </c>
      <c r="E4972" t="s">
        <v>38</v>
      </c>
      <c r="F4972" t="s">
        <v>44</v>
      </c>
      <c r="G4972" t="s">
        <v>30</v>
      </c>
      <c r="H4972" t="str">
        <f t="shared" si="308"/>
        <v>Onsite/Hybrid</v>
      </c>
      <c r="I4972" t="s">
        <v>26</v>
      </c>
      <c r="J4972" t="str">
        <f t="shared" si="309"/>
        <v>3-6 yrs</v>
      </c>
      <c r="K4972">
        <f t="shared" ca="1" si="311"/>
        <v>3</v>
      </c>
      <c r="L4972" t="s">
        <v>19</v>
      </c>
      <c r="M4972">
        <v>0</v>
      </c>
      <c r="N4972">
        <v>1</v>
      </c>
      <c r="O4972">
        <v>0</v>
      </c>
      <c r="P4972">
        <v>1</v>
      </c>
      <c r="Q4972">
        <v>0</v>
      </c>
      <c r="R4972">
        <f>SUM(M4972:N4972:O4972:P4972:Q4972)</f>
        <v>2</v>
      </c>
      <c r="S4972" s="1">
        <v>112021</v>
      </c>
      <c r="T4972" s="1" t="str">
        <f t="shared" si="310"/>
        <v>Medium</v>
      </c>
      <c r="U4972">
        <v>7</v>
      </c>
      <c r="V4972">
        <v>2024</v>
      </c>
      <c r="W4972" t="s">
        <v>20</v>
      </c>
      <c r="X4972">
        <v>6</v>
      </c>
    </row>
    <row r="4973" spans="1:24" x14ac:dyDescent="0.3">
      <c r="A4973">
        <v>4972</v>
      </c>
      <c r="B4973" t="s">
        <v>31</v>
      </c>
      <c r="C4973" t="str">
        <f>_xlfn.XLOOKUP(B4973,Lookup_table!B:B,Lookup_table!C:C)</f>
        <v>Business</v>
      </c>
      <c r="D4973" t="s">
        <v>37</v>
      </c>
      <c r="E4973" t="s">
        <v>38</v>
      </c>
      <c r="F4973" t="s">
        <v>52</v>
      </c>
      <c r="G4973" t="s">
        <v>30</v>
      </c>
      <c r="H4973" t="str">
        <f t="shared" si="308"/>
        <v>Onsite/Hybrid</v>
      </c>
      <c r="I4973" t="s">
        <v>18</v>
      </c>
      <c r="J4973" t="str">
        <f t="shared" si="309"/>
        <v>7+ yrs</v>
      </c>
      <c r="K4973">
        <f t="shared" ca="1" si="311"/>
        <v>7</v>
      </c>
      <c r="L4973" t="s">
        <v>19</v>
      </c>
      <c r="M4973">
        <v>1</v>
      </c>
      <c r="N4973">
        <v>1</v>
      </c>
      <c r="O4973">
        <v>0</v>
      </c>
      <c r="P4973">
        <v>1</v>
      </c>
      <c r="Q4973">
        <v>1</v>
      </c>
      <c r="R4973">
        <f>SUM(M4973:N4973:O4973:P4973:Q4973)</f>
        <v>4</v>
      </c>
      <c r="S4973" s="1">
        <v>122765</v>
      </c>
      <c r="T4973" s="1" t="str">
        <f t="shared" si="310"/>
        <v>High</v>
      </c>
      <c r="U4973">
        <v>10</v>
      </c>
      <c r="V4973">
        <v>2023</v>
      </c>
      <c r="W4973" t="s">
        <v>20</v>
      </c>
      <c r="X4973">
        <v>6</v>
      </c>
    </row>
    <row r="4974" spans="1:24" x14ac:dyDescent="0.3">
      <c r="A4974">
        <v>4973</v>
      </c>
      <c r="B4974" t="s">
        <v>33</v>
      </c>
      <c r="C4974" t="str">
        <f>_xlfn.XLOOKUP(B4974,Lookup_table!B:B,Lookup_table!C:C)</f>
        <v>Data</v>
      </c>
      <c r="D4974" t="s">
        <v>37</v>
      </c>
      <c r="E4974" t="s">
        <v>42</v>
      </c>
      <c r="F4974" t="s">
        <v>24</v>
      </c>
      <c r="G4974" t="s">
        <v>25</v>
      </c>
      <c r="H4974" t="str">
        <f t="shared" si="308"/>
        <v>Onsite/Hybrid</v>
      </c>
      <c r="I4974" t="s">
        <v>35</v>
      </c>
      <c r="J4974" t="str">
        <f t="shared" si="309"/>
        <v>0-2 yrs</v>
      </c>
      <c r="K4974">
        <f t="shared" ca="1" si="311"/>
        <v>0</v>
      </c>
      <c r="L4974" t="s">
        <v>39</v>
      </c>
      <c r="M4974">
        <v>1</v>
      </c>
      <c r="N4974">
        <v>0</v>
      </c>
      <c r="O4974">
        <v>1</v>
      </c>
      <c r="P4974">
        <v>0</v>
      </c>
      <c r="Q4974">
        <v>0</v>
      </c>
      <c r="R4974">
        <f>SUM(M4974:N4974:O4974:P4974:Q4974)</f>
        <v>2</v>
      </c>
      <c r="S4974" s="1">
        <v>61850</v>
      </c>
      <c r="T4974" s="1" t="str">
        <f t="shared" si="310"/>
        <v>Low</v>
      </c>
      <c r="U4974">
        <v>4</v>
      </c>
      <c r="V4974">
        <v>2026</v>
      </c>
      <c r="W4974" t="s">
        <v>20</v>
      </c>
      <c r="X4974">
        <v>5</v>
      </c>
    </row>
    <row r="4975" spans="1:24" x14ac:dyDescent="0.3">
      <c r="A4975">
        <v>4974</v>
      </c>
      <c r="B4975" t="s">
        <v>21</v>
      </c>
      <c r="C4975" t="str">
        <f>_xlfn.XLOOKUP(B4975,Lookup_table!B:B,Lookup_table!C:C)</f>
        <v>AI</v>
      </c>
      <c r="D4975" t="s">
        <v>14</v>
      </c>
      <c r="E4975" t="s">
        <v>23</v>
      </c>
      <c r="F4975" t="s">
        <v>24</v>
      </c>
      <c r="G4975" t="s">
        <v>17</v>
      </c>
      <c r="H4975" t="str">
        <f t="shared" si="308"/>
        <v>Remote</v>
      </c>
      <c r="I4975" t="s">
        <v>26</v>
      </c>
      <c r="J4975" t="str">
        <f t="shared" si="309"/>
        <v>3-6 yrs</v>
      </c>
      <c r="K4975">
        <f t="shared" ca="1" si="311"/>
        <v>6</v>
      </c>
      <c r="L4975" t="s">
        <v>19</v>
      </c>
      <c r="M4975">
        <v>0</v>
      </c>
      <c r="N4975">
        <v>0</v>
      </c>
      <c r="O4975">
        <v>0</v>
      </c>
      <c r="P4975">
        <v>1</v>
      </c>
      <c r="Q4975">
        <v>1</v>
      </c>
      <c r="R4975">
        <f>SUM(M4975:N4975:O4975:P4975:Q4975)</f>
        <v>2</v>
      </c>
      <c r="S4975" s="1">
        <v>135119</v>
      </c>
      <c r="T4975" s="1" t="str">
        <f t="shared" si="310"/>
        <v>High</v>
      </c>
      <c r="U4975">
        <v>4</v>
      </c>
      <c r="V4975">
        <v>2024</v>
      </c>
      <c r="W4975" t="s">
        <v>34</v>
      </c>
      <c r="X4975">
        <v>4</v>
      </c>
    </row>
    <row r="4976" spans="1:24" x14ac:dyDescent="0.3">
      <c r="A4976">
        <v>4975</v>
      </c>
      <c r="B4976" t="s">
        <v>36</v>
      </c>
      <c r="C4976" t="str">
        <f>_xlfn.XLOOKUP(B4976,Lookup_table!B:B,Lookup_table!C:C)</f>
        <v>Data</v>
      </c>
      <c r="D4976" t="s">
        <v>37</v>
      </c>
      <c r="E4976" t="s">
        <v>32</v>
      </c>
      <c r="F4976" t="s">
        <v>44</v>
      </c>
      <c r="G4976" t="s">
        <v>17</v>
      </c>
      <c r="H4976" t="str">
        <f t="shared" si="308"/>
        <v>Remote</v>
      </c>
      <c r="I4976" t="s">
        <v>35</v>
      </c>
      <c r="J4976" t="str">
        <f t="shared" si="309"/>
        <v>0-2 yrs</v>
      </c>
      <c r="K4976">
        <f t="shared" ca="1" si="311"/>
        <v>2</v>
      </c>
      <c r="L4976" t="s">
        <v>19</v>
      </c>
      <c r="M4976">
        <v>0</v>
      </c>
      <c r="N4976">
        <v>0</v>
      </c>
      <c r="O4976">
        <v>0</v>
      </c>
      <c r="P4976">
        <v>0</v>
      </c>
      <c r="Q4976">
        <v>1</v>
      </c>
      <c r="R4976">
        <f>SUM(M4976:N4976:O4976:P4976:Q4976)</f>
        <v>1</v>
      </c>
      <c r="S4976" s="1">
        <v>57661</v>
      </c>
      <c r="T4976" s="1" t="str">
        <f t="shared" si="310"/>
        <v>Low</v>
      </c>
      <c r="U4976">
        <v>8</v>
      </c>
      <c r="V4976">
        <v>2023</v>
      </c>
      <c r="W4976" t="s">
        <v>34</v>
      </c>
      <c r="X4976">
        <v>4</v>
      </c>
    </row>
    <row r="4977" spans="1:24" x14ac:dyDescent="0.3">
      <c r="A4977">
        <v>4976</v>
      </c>
      <c r="B4977" t="s">
        <v>31</v>
      </c>
      <c r="C4977" t="str">
        <f>_xlfn.XLOOKUP(B4977,Lookup_table!B:B,Lookup_table!C:C)</f>
        <v>Business</v>
      </c>
      <c r="D4977" t="s">
        <v>22</v>
      </c>
      <c r="E4977" t="s">
        <v>15</v>
      </c>
      <c r="F4977" t="s">
        <v>24</v>
      </c>
      <c r="G4977" t="s">
        <v>17</v>
      </c>
      <c r="H4977" t="str">
        <f t="shared" si="308"/>
        <v>Remote</v>
      </c>
      <c r="I4977" t="s">
        <v>35</v>
      </c>
      <c r="J4977" t="str">
        <f t="shared" si="309"/>
        <v>0-2 yrs</v>
      </c>
      <c r="K4977">
        <f t="shared" ca="1" si="311"/>
        <v>0</v>
      </c>
      <c r="L4977" t="s">
        <v>39</v>
      </c>
      <c r="M4977">
        <v>0</v>
      </c>
      <c r="N4977">
        <v>1</v>
      </c>
      <c r="O4977">
        <v>1</v>
      </c>
      <c r="P4977">
        <v>1</v>
      </c>
      <c r="Q4977">
        <v>1</v>
      </c>
      <c r="R4977">
        <f>SUM(M4977:N4977:O4977:P4977:Q4977)</f>
        <v>4</v>
      </c>
      <c r="S4977" s="1">
        <v>108407</v>
      </c>
      <c r="T4977" s="1" t="str">
        <f t="shared" si="310"/>
        <v>Medium</v>
      </c>
      <c r="U4977">
        <v>7</v>
      </c>
      <c r="V4977">
        <v>2026</v>
      </c>
      <c r="W4977" t="s">
        <v>28</v>
      </c>
      <c r="X4977">
        <v>9</v>
      </c>
    </row>
    <row r="4978" spans="1:24" x14ac:dyDescent="0.3">
      <c r="A4978">
        <v>4977</v>
      </c>
      <c r="B4978" t="s">
        <v>33</v>
      </c>
      <c r="C4978" t="str">
        <f>_xlfn.XLOOKUP(B4978,Lookup_table!B:B,Lookup_table!C:C)</f>
        <v>Data</v>
      </c>
      <c r="D4978" t="s">
        <v>22</v>
      </c>
      <c r="E4978" t="s">
        <v>15</v>
      </c>
      <c r="F4978" t="s">
        <v>43</v>
      </c>
      <c r="G4978" t="s">
        <v>30</v>
      </c>
      <c r="H4978" t="str">
        <f t="shared" si="308"/>
        <v>Onsite/Hybrid</v>
      </c>
      <c r="I4978" t="s">
        <v>35</v>
      </c>
      <c r="J4978" t="str">
        <f t="shared" si="309"/>
        <v>0-2 yrs</v>
      </c>
      <c r="K4978">
        <f t="shared" ca="1" si="311"/>
        <v>1</v>
      </c>
      <c r="L4978" t="s">
        <v>19</v>
      </c>
      <c r="M4978">
        <v>1</v>
      </c>
      <c r="N4978">
        <v>1</v>
      </c>
      <c r="O4978">
        <v>0</v>
      </c>
      <c r="P4978">
        <v>0</v>
      </c>
      <c r="Q4978">
        <v>1</v>
      </c>
      <c r="R4978">
        <f>SUM(M4978:N4978:O4978:P4978:Q4978)</f>
        <v>3</v>
      </c>
      <c r="S4978" s="1">
        <v>83618</v>
      </c>
      <c r="T4978" s="1" t="str">
        <f t="shared" si="310"/>
        <v>Medium</v>
      </c>
      <c r="U4978">
        <v>2</v>
      </c>
      <c r="V4978">
        <v>2023</v>
      </c>
      <c r="W4978" t="s">
        <v>34</v>
      </c>
      <c r="X4978">
        <v>6</v>
      </c>
    </row>
    <row r="4979" spans="1:24" x14ac:dyDescent="0.3">
      <c r="A4979">
        <v>4978</v>
      </c>
      <c r="B4979" t="s">
        <v>41</v>
      </c>
      <c r="C4979" t="str">
        <f>_xlfn.XLOOKUP(B4979,Lookup_table!B:B,Lookup_table!C:C)</f>
        <v>Data</v>
      </c>
      <c r="D4979" t="s">
        <v>37</v>
      </c>
      <c r="E4979" t="s">
        <v>38</v>
      </c>
      <c r="F4979" t="s">
        <v>24</v>
      </c>
      <c r="G4979" t="s">
        <v>17</v>
      </c>
      <c r="H4979" t="str">
        <f t="shared" si="308"/>
        <v>Remote</v>
      </c>
      <c r="I4979" t="s">
        <v>18</v>
      </c>
      <c r="J4979" t="str">
        <f t="shared" si="309"/>
        <v>7+ yrs</v>
      </c>
      <c r="K4979">
        <f t="shared" ca="1" si="311"/>
        <v>14</v>
      </c>
      <c r="L4979" t="s">
        <v>19</v>
      </c>
      <c r="M4979">
        <v>1</v>
      </c>
      <c r="N4979">
        <v>1</v>
      </c>
      <c r="O4979">
        <v>1</v>
      </c>
      <c r="P4979">
        <v>1</v>
      </c>
      <c r="Q4979">
        <v>0</v>
      </c>
      <c r="R4979">
        <f>SUM(M4979:N4979:O4979:P4979:Q4979)</f>
        <v>4</v>
      </c>
      <c r="S4979" s="1">
        <v>128926</v>
      </c>
      <c r="T4979" s="1" t="str">
        <f t="shared" si="310"/>
        <v>High</v>
      </c>
      <c r="U4979">
        <v>5</v>
      </c>
      <c r="V4979">
        <v>2025</v>
      </c>
      <c r="W4979" t="s">
        <v>28</v>
      </c>
      <c r="X4979">
        <v>5</v>
      </c>
    </row>
    <row r="4980" spans="1:24" x14ac:dyDescent="0.3">
      <c r="A4980">
        <v>4979</v>
      </c>
      <c r="B4980" t="s">
        <v>36</v>
      </c>
      <c r="C4980" t="str">
        <f>_xlfn.XLOOKUP(B4980,Lookup_table!B:B,Lookup_table!C:C)</f>
        <v>Data</v>
      </c>
      <c r="D4980" t="s">
        <v>34</v>
      </c>
      <c r="E4980" t="s">
        <v>40</v>
      </c>
      <c r="F4980" t="s">
        <v>51</v>
      </c>
      <c r="G4980" t="s">
        <v>25</v>
      </c>
      <c r="H4980" t="str">
        <f t="shared" si="308"/>
        <v>Onsite/Hybrid</v>
      </c>
      <c r="I4980" t="s">
        <v>26</v>
      </c>
      <c r="J4980" t="str">
        <f t="shared" si="309"/>
        <v>3-6 yrs</v>
      </c>
      <c r="K4980">
        <f t="shared" ca="1" si="311"/>
        <v>6</v>
      </c>
      <c r="L4980" t="s">
        <v>39</v>
      </c>
      <c r="M4980">
        <v>0</v>
      </c>
      <c r="N4980">
        <v>0</v>
      </c>
      <c r="O4980">
        <v>0</v>
      </c>
      <c r="P4980">
        <v>0</v>
      </c>
      <c r="Q4980">
        <v>1</v>
      </c>
      <c r="R4980">
        <f>SUM(M4980:N4980:O4980:P4980:Q4980)</f>
        <v>1</v>
      </c>
      <c r="S4980" s="1">
        <v>89417</v>
      </c>
      <c r="T4980" s="1" t="str">
        <f t="shared" si="310"/>
        <v>Medium</v>
      </c>
      <c r="U4980">
        <v>10</v>
      </c>
      <c r="V4980">
        <v>2024</v>
      </c>
      <c r="W4980" t="s">
        <v>34</v>
      </c>
      <c r="X4980">
        <v>2</v>
      </c>
    </row>
    <row r="4981" spans="1:24" x14ac:dyDescent="0.3">
      <c r="A4981">
        <v>4980</v>
      </c>
      <c r="B4981" t="s">
        <v>21</v>
      </c>
      <c r="C4981" t="str">
        <f>_xlfn.XLOOKUP(B4981,Lookup_table!B:B,Lookup_table!C:C)</f>
        <v>AI</v>
      </c>
      <c r="D4981" t="s">
        <v>34</v>
      </c>
      <c r="E4981" t="s">
        <v>40</v>
      </c>
      <c r="F4981" t="s">
        <v>43</v>
      </c>
      <c r="G4981" t="s">
        <v>25</v>
      </c>
      <c r="H4981" t="str">
        <f t="shared" si="308"/>
        <v>Onsite/Hybrid</v>
      </c>
      <c r="I4981" t="s">
        <v>35</v>
      </c>
      <c r="J4981" t="str">
        <f t="shared" si="309"/>
        <v>0-2 yrs</v>
      </c>
      <c r="K4981">
        <f t="shared" ca="1" si="311"/>
        <v>2</v>
      </c>
      <c r="L4981" t="s">
        <v>19</v>
      </c>
      <c r="M4981">
        <v>0</v>
      </c>
      <c r="N4981">
        <v>0</v>
      </c>
      <c r="O4981">
        <v>1</v>
      </c>
      <c r="P4981">
        <v>1</v>
      </c>
      <c r="Q4981">
        <v>1</v>
      </c>
      <c r="R4981">
        <f>SUM(M4981:N4981:O4981:P4981:Q4981)</f>
        <v>3</v>
      </c>
      <c r="S4981" s="1">
        <v>131494</v>
      </c>
      <c r="T4981" s="1" t="str">
        <f t="shared" si="310"/>
        <v>High</v>
      </c>
      <c r="U4981">
        <v>1</v>
      </c>
      <c r="V4981">
        <v>2021</v>
      </c>
      <c r="W4981" t="s">
        <v>28</v>
      </c>
      <c r="X4981">
        <v>7</v>
      </c>
    </row>
    <row r="4982" spans="1:24" x14ac:dyDescent="0.3">
      <c r="A4982">
        <v>4981</v>
      </c>
      <c r="B4982" t="s">
        <v>36</v>
      </c>
      <c r="C4982" t="str">
        <f>_xlfn.XLOOKUP(B4982,Lookup_table!B:B,Lookup_table!C:C)</f>
        <v>Data</v>
      </c>
      <c r="D4982" t="s">
        <v>34</v>
      </c>
      <c r="E4982" t="s">
        <v>32</v>
      </c>
      <c r="F4982" t="s">
        <v>52</v>
      </c>
      <c r="G4982" t="s">
        <v>30</v>
      </c>
      <c r="H4982" t="str">
        <f t="shared" si="308"/>
        <v>Onsite/Hybrid</v>
      </c>
      <c r="I4982" t="s">
        <v>26</v>
      </c>
      <c r="J4982" t="str">
        <f t="shared" si="309"/>
        <v>3-6 yrs</v>
      </c>
      <c r="K4982">
        <f t="shared" ca="1" si="311"/>
        <v>6</v>
      </c>
      <c r="L4982" t="s">
        <v>27</v>
      </c>
      <c r="M4982">
        <v>0</v>
      </c>
      <c r="N4982">
        <v>0</v>
      </c>
      <c r="O4982">
        <v>1</v>
      </c>
      <c r="P4982">
        <v>0</v>
      </c>
      <c r="Q4982">
        <v>0</v>
      </c>
      <c r="R4982">
        <f>SUM(M4982:N4982:O4982:P4982:Q4982)</f>
        <v>1</v>
      </c>
      <c r="S4982" s="1">
        <v>91380</v>
      </c>
      <c r="T4982" s="1" t="str">
        <f t="shared" si="310"/>
        <v>Medium</v>
      </c>
      <c r="U4982">
        <v>5</v>
      </c>
      <c r="V4982">
        <v>2021</v>
      </c>
      <c r="W4982" t="s">
        <v>20</v>
      </c>
      <c r="X4982">
        <v>5</v>
      </c>
    </row>
    <row r="4983" spans="1:24" x14ac:dyDescent="0.3">
      <c r="A4983">
        <v>4982</v>
      </c>
      <c r="B4983" t="s">
        <v>31</v>
      </c>
      <c r="C4983" t="str">
        <f>_xlfn.XLOOKUP(B4983,Lookup_table!B:B,Lookup_table!C:C)</f>
        <v>Business</v>
      </c>
      <c r="D4983" t="s">
        <v>34</v>
      </c>
      <c r="E4983" t="s">
        <v>42</v>
      </c>
      <c r="F4983" t="s">
        <v>16</v>
      </c>
      <c r="G4983" t="s">
        <v>25</v>
      </c>
      <c r="H4983" t="str">
        <f t="shared" si="308"/>
        <v>Onsite/Hybrid</v>
      </c>
      <c r="I4983" t="s">
        <v>26</v>
      </c>
      <c r="J4983" t="str">
        <f t="shared" si="309"/>
        <v>3-6 yrs</v>
      </c>
      <c r="K4983">
        <f t="shared" ca="1" si="311"/>
        <v>6</v>
      </c>
      <c r="L4983" t="s">
        <v>19</v>
      </c>
      <c r="M4983">
        <v>1</v>
      </c>
      <c r="N4983">
        <v>0</v>
      </c>
      <c r="O4983">
        <v>0</v>
      </c>
      <c r="P4983">
        <v>1</v>
      </c>
      <c r="Q4983">
        <v>0</v>
      </c>
      <c r="R4983">
        <f>SUM(M4983:N4983:O4983:P4983:Q4983)</f>
        <v>2</v>
      </c>
      <c r="S4983" s="1">
        <v>85224</v>
      </c>
      <c r="T4983" s="1" t="str">
        <f t="shared" si="310"/>
        <v>Medium</v>
      </c>
      <c r="U4983">
        <v>7</v>
      </c>
      <c r="V4983">
        <v>2024</v>
      </c>
      <c r="W4983" t="s">
        <v>28</v>
      </c>
      <c r="X4983">
        <v>8</v>
      </c>
    </row>
    <row r="4984" spans="1:24" x14ac:dyDescent="0.3">
      <c r="A4984">
        <v>4983</v>
      </c>
      <c r="B4984" t="s">
        <v>41</v>
      </c>
      <c r="C4984" t="str">
        <f>_xlfn.XLOOKUP(B4984,Lookup_table!B:B,Lookup_table!C:C)</f>
        <v>Data</v>
      </c>
      <c r="D4984" t="s">
        <v>22</v>
      </c>
      <c r="E4984" t="s">
        <v>42</v>
      </c>
      <c r="F4984" t="s">
        <v>51</v>
      </c>
      <c r="G4984" t="s">
        <v>30</v>
      </c>
      <c r="H4984" t="str">
        <f t="shared" si="308"/>
        <v>Onsite/Hybrid</v>
      </c>
      <c r="I4984" t="s">
        <v>26</v>
      </c>
      <c r="J4984" t="str">
        <f t="shared" si="309"/>
        <v>3-6 yrs</v>
      </c>
      <c r="K4984">
        <f t="shared" ca="1" si="311"/>
        <v>6</v>
      </c>
      <c r="L4984" t="s">
        <v>19</v>
      </c>
      <c r="M4984">
        <v>1</v>
      </c>
      <c r="N4984">
        <v>0</v>
      </c>
      <c r="O4984">
        <v>0</v>
      </c>
      <c r="P4984">
        <v>0</v>
      </c>
      <c r="Q4984">
        <v>1</v>
      </c>
      <c r="R4984">
        <f>SUM(M4984:N4984:O4984:P4984:Q4984)</f>
        <v>2</v>
      </c>
      <c r="S4984" s="1">
        <v>102512</v>
      </c>
      <c r="T4984" s="1" t="str">
        <f t="shared" si="310"/>
        <v>Medium</v>
      </c>
      <c r="U4984">
        <v>1</v>
      </c>
      <c r="V4984">
        <v>2021</v>
      </c>
      <c r="W4984" t="s">
        <v>34</v>
      </c>
      <c r="X4984">
        <v>1</v>
      </c>
    </row>
    <row r="4985" spans="1:24" x14ac:dyDescent="0.3">
      <c r="A4985">
        <v>4984</v>
      </c>
      <c r="B4985" t="s">
        <v>50</v>
      </c>
      <c r="C4985" t="str">
        <f>_xlfn.XLOOKUP(B4985,Lookup_table!B:B,Lookup_table!C:C)</f>
        <v>AI</v>
      </c>
      <c r="D4985" t="s">
        <v>14</v>
      </c>
      <c r="E4985" t="s">
        <v>42</v>
      </c>
      <c r="F4985" t="s">
        <v>29</v>
      </c>
      <c r="G4985" t="s">
        <v>17</v>
      </c>
      <c r="H4985" t="str">
        <f t="shared" si="308"/>
        <v>Remote</v>
      </c>
      <c r="I4985" t="s">
        <v>26</v>
      </c>
      <c r="J4985" t="str">
        <f t="shared" si="309"/>
        <v>3-6 yrs</v>
      </c>
      <c r="K4985">
        <f t="shared" ca="1" si="311"/>
        <v>3</v>
      </c>
      <c r="L4985" t="s">
        <v>19</v>
      </c>
      <c r="M4985">
        <v>0</v>
      </c>
      <c r="N4985">
        <v>0</v>
      </c>
      <c r="O4985">
        <v>1</v>
      </c>
      <c r="P4985">
        <v>0</v>
      </c>
      <c r="Q4985">
        <v>0</v>
      </c>
      <c r="R4985">
        <f>SUM(M4985:N4985:O4985:P4985:Q4985)</f>
        <v>1</v>
      </c>
      <c r="S4985" s="1">
        <v>127182</v>
      </c>
      <c r="T4985" s="1" t="str">
        <f t="shared" si="310"/>
        <v>High</v>
      </c>
      <c r="U4985">
        <v>9</v>
      </c>
      <c r="V4985">
        <v>2025</v>
      </c>
      <c r="W4985" t="s">
        <v>34</v>
      </c>
      <c r="X4985">
        <v>2</v>
      </c>
    </row>
    <row r="4986" spans="1:24" x14ac:dyDescent="0.3">
      <c r="A4986">
        <v>4985</v>
      </c>
      <c r="B4986" t="s">
        <v>41</v>
      </c>
      <c r="C4986" t="str">
        <f>_xlfn.XLOOKUP(B4986,Lookup_table!B:B,Lookup_table!C:C)</f>
        <v>Data</v>
      </c>
      <c r="D4986" t="s">
        <v>37</v>
      </c>
      <c r="E4986" t="s">
        <v>38</v>
      </c>
      <c r="F4986" t="s">
        <v>24</v>
      </c>
      <c r="G4986" t="s">
        <v>17</v>
      </c>
      <c r="H4986" t="str">
        <f t="shared" si="308"/>
        <v>Remote</v>
      </c>
      <c r="I4986" t="s">
        <v>26</v>
      </c>
      <c r="J4986" t="str">
        <f t="shared" si="309"/>
        <v>3-6 yrs</v>
      </c>
      <c r="K4986">
        <f t="shared" ca="1" si="311"/>
        <v>3</v>
      </c>
      <c r="L4986" t="s">
        <v>39</v>
      </c>
      <c r="M4986">
        <v>1</v>
      </c>
      <c r="N4986">
        <v>1</v>
      </c>
      <c r="O4986">
        <v>1</v>
      </c>
      <c r="P4986">
        <v>0</v>
      </c>
      <c r="Q4986">
        <v>1</v>
      </c>
      <c r="R4986">
        <f>SUM(M4986:N4986:O4986:P4986:Q4986)</f>
        <v>4</v>
      </c>
      <c r="S4986" s="1">
        <v>101463</v>
      </c>
      <c r="T4986" s="1" t="str">
        <f t="shared" si="310"/>
        <v>Medium</v>
      </c>
      <c r="U4986">
        <v>11</v>
      </c>
      <c r="V4986">
        <v>2023</v>
      </c>
      <c r="W4986" t="s">
        <v>20</v>
      </c>
      <c r="X4986">
        <v>3</v>
      </c>
    </row>
    <row r="4987" spans="1:24" x14ac:dyDescent="0.3">
      <c r="A4987">
        <v>4986</v>
      </c>
      <c r="B4987" t="s">
        <v>41</v>
      </c>
      <c r="C4987" t="str">
        <f>_xlfn.XLOOKUP(B4987,Lookup_table!B:B,Lookup_table!C:C)</f>
        <v>Data</v>
      </c>
      <c r="D4987" t="s">
        <v>34</v>
      </c>
      <c r="E4987" t="s">
        <v>42</v>
      </c>
      <c r="F4987" t="s">
        <v>51</v>
      </c>
      <c r="G4987" t="s">
        <v>30</v>
      </c>
      <c r="H4987" t="str">
        <f t="shared" si="308"/>
        <v>Onsite/Hybrid</v>
      </c>
      <c r="I4987" t="s">
        <v>26</v>
      </c>
      <c r="J4987" t="str">
        <f t="shared" si="309"/>
        <v>3-6 yrs</v>
      </c>
      <c r="K4987">
        <f t="shared" ca="1" si="311"/>
        <v>4</v>
      </c>
      <c r="L4987" t="s">
        <v>39</v>
      </c>
      <c r="M4987">
        <v>0</v>
      </c>
      <c r="N4987">
        <v>0</v>
      </c>
      <c r="O4987">
        <v>0</v>
      </c>
      <c r="P4987">
        <v>0</v>
      </c>
      <c r="Q4987">
        <v>0</v>
      </c>
      <c r="R4987">
        <f>SUM(M4987:N4987:O4987:P4987:Q4987)</f>
        <v>0</v>
      </c>
      <c r="S4987" s="1">
        <v>71901</v>
      </c>
      <c r="T4987" s="1" t="str">
        <f t="shared" si="310"/>
        <v>Medium</v>
      </c>
      <c r="U4987">
        <v>1</v>
      </c>
      <c r="V4987">
        <v>2020</v>
      </c>
      <c r="W4987" t="s">
        <v>20</v>
      </c>
      <c r="X4987">
        <v>5</v>
      </c>
    </row>
    <row r="4988" spans="1:24" x14ac:dyDescent="0.3">
      <c r="A4988">
        <v>4987</v>
      </c>
      <c r="B4988" t="s">
        <v>31</v>
      </c>
      <c r="C4988" t="str">
        <f>_xlfn.XLOOKUP(B4988,Lookup_table!B:B,Lookup_table!C:C)</f>
        <v>Business</v>
      </c>
      <c r="D4988" t="s">
        <v>34</v>
      </c>
      <c r="E4988" t="s">
        <v>42</v>
      </c>
      <c r="F4988" t="s">
        <v>29</v>
      </c>
      <c r="G4988" t="s">
        <v>25</v>
      </c>
      <c r="H4988" t="str">
        <f t="shared" si="308"/>
        <v>Onsite/Hybrid</v>
      </c>
      <c r="I4988" t="s">
        <v>26</v>
      </c>
      <c r="J4988" t="str">
        <f t="shared" si="309"/>
        <v>3-6 yrs</v>
      </c>
      <c r="K4988">
        <f t="shared" ca="1" si="311"/>
        <v>5</v>
      </c>
      <c r="L4988" t="s">
        <v>27</v>
      </c>
      <c r="M4988">
        <v>0</v>
      </c>
      <c r="N4988">
        <v>0</v>
      </c>
      <c r="O4988">
        <v>0</v>
      </c>
      <c r="P4988">
        <v>1</v>
      </c>
      <c r="Q4988">
        <v>1</v>
      </c>
      <c r="R4988">
        <f>SUM(M4988:N4988:O4988:P4988:Q4988)</f>
        <v>2</v>
      </c>
      <c r="S4988" s="1">
        <v>100819</v>
      </c>
      <c r="T4988" s="1" t="str">
        <f t="shared" si="310"/>
        <v>Medium</v>
      </c>
      <c r="U4988">
        <v>6</v>
      </c>
      <c r="V4988">
        <v>2020</v>
      </c>
      <c r="W4988" t="s">
        <v>20</v>
      </c>
      <c r="X4988">
        <v>6</v>
      </c>
    </row>
    <row r="4989" spans="1:24" x14ac:dyDescent="0.3">
      <c r="A4989">
        <v>4988</v>
      </c>
      <c r="B4989" t="s">
        <v>41</v>
      </c>
      <c r="C4989" t="str">
        <f>_xlfn.XLOOKUP(B4989,Lookup_table!B:B,Lookup_table!C:C)</f>
        <v>Data</v>
      </c>
      <c r="D4989" t="s">
        <v>14</v>
      </c>
      <c r="E4989" t="s">
        <v>40</v>
      </c>
      <c r="F4989" t="s">
        <v>44</v>
      </c>
      <c r="G4989" t="s">
        <v>17</v>
      </c>
      <c r="H4989" t="str">
        <f t="shared" si="308"/>
        <v>Remote</v>
      </c>
      <c r="I4989" t="s">
        <v>35</v>
      </c>
      <c r="J4989" t="str">
        <f t="shared" si="309"/>
        <v>0-2 yrs</v>
      </c>
      <c r="K4989">
        <f t="shared" ca="1" si="311"/>
        <v>2</v>
      </c>
      <c r="L4989" t="s">
        <v>27</v>
      </c>
      <c r="M4989">
        <v>0</v>
      </c>
      <c r="N4989">
        <v>0</v>
      </c>
      <c r="O4989">
        <v>1</v>
      </c>
      <c r="P4989">
        <v>1</v>
      </c>
      <c r="Q4989">
        <v>1</v>
      </c>
      <c r="R4989">
        <f>SUM(M4989:N4989:O4989:P4989:Q4989)</f>
        <v>3</v>
      </c>
      <c r="S4989" s="1">
        <v>90643</v>
      </c>
      <c r="T4989" s="1" t="str">
        <f t="shared" si="310"/>
        <v>Medium</v>
      </c>
      <c r="U4989">
        <v>12</v>
      </c>
      <c r="V4989">
        <v>2024</v>
      </c>
      <c r="W4989" t="s">
        <v>28</v>
      </c>
      <c r="X4989">
        <v>5</v>
      </c>
    </row>
    <row r="4990" spans="1:24" x14ac:dyDescent="0.3">
      <c r="A4990">
        <v>4989</v>
      </c>
      <c r="B4990" t="s">
        <v>31</v>
      </c>
      <c r="C4990" t="str">
        <f>_xlfn.XLOOKUP(B4990,Lookup_table!B:B,Lookup_table!C:C)</f>
        <v>Business</v>
      </c>
      <c r="D4990" t="s">
        <v>34</v>
      </c>
      <c r="E4990" t="s">
        <v>42</v>
      </c>
      <c r="F4990" t="s">
        <v>16</v>
      </c>
      <c r="G4990" t="s">
        <v>25</v>
      </c>
      <c r="H4990" t="str">
        <f t="shared" si="308"/>
        <v>Onsite/Hybrid</v>
      </c>
      <c r="I4990" t="s">
        <v>18</v>
      </c>
      <c r="J4990" t="str">
        <f t="shared" si="309"/>
        <v>7+ yrs</v>
      </c>
      <c r="K4990">
        <f t="shared" ca="1" si="311"/>
        <v>15</v>
      </c>
      <c r="L4990" t="s">
        <v>27</v>
      </c>
      <c r="M4990">
        <v>1</v>
      </c>
      <c r="N4990">
        <v>0</v>
      </c>
      <c r="O4990">
        <v>0</v>
      </c>
      <c r="P4990">
        <v>1</v>
      </c>
      <c r="Q4990">
        <v>1</v>
      </c>
      <c r="R4990">
        <f>SUM(M4990:N4990:O4990:P4990:Q4990)</f>
        <v>3</v>
      </c>
      <c r="S4990" s="1">
        <v>127244</v>
      </c>
      <c r="T4990" s="1" t="str">
        <f t="shared" si="310"/>
        <v>High</v>
      </c>
      <c r="U4990">
        <v>8</v>
      </c>
      <c r="V4990">
        <v>2025</v>
      </c>
      <c r="W4990" t="s">
        <v>28</v>
      </c>
      <c r="X4990">
        <v>9</v>
      </c>
    </row>
    <row r="4991" spans="1:24" x14ac:dyDescent="0.3">
      <c r="A4991">
        <v>4990</v>
      </c>
      <c r="B4991" t="s">
        <v>21</v>
      </c>
      <c r="C4991" t="str">
        <f>_xlfn.XLOOKUP(B4991,Lookup_table!B:B,Lookup_table!C:C)</f>
        <v>AI</v>
      </c>
      <c r="D4991" t="s">
        <v>22</v>
      </c>
      <c r="E4991" t="s">
        <v>42</v>
      </c>
      <c r="F4991" t="s">
        <v>52</v>
      </c>
      <c r="G4991" t="s">
        <v>25</v>
      </c>
      <c r="H4991" t="str">
        <f t="shared" si="308"/>
        <v>Onsite/Hybrid</v>
      </c>
      <c r="I4991" t="s">
        <v>26</v>
      </c>
      <c r="J4991" t="str">
        <f t="shared" si="309"/>
        <v>3-6 yrs</v>
      </c>
      <c r="K4991">
        <f t="shared" ca="1" si="311"/>
        <v>4</v>
      </c>
      <c r="L4991" t="s">
        <v>39</v>
      </c>
      <c r="M4991">
        <v>0</v>
      </c>
      <c r="N4991">
        <v>1</v>
      </c>
      <c r="O4991">
        <v>1</v>
      </c>
      <c r="P4991">
        <v>0</v>
      </c>
      <c r="Q4991">
        <v>0</v>
      </c>
      <c r="R4991">
        <f>SUM(M4991:N4991:O4991:P4991:Q4991)</f>
        <v>2</v>
      </c>
      <c r="S4991" s="1">
        <v>146499</v>
      </c>
      <c r="T4991" s="1" t="str">
        <f t="shared" si="310"/>
        <v>High</v>
      </c>
      <c r="U4991">
        <v>8</v>
      </c>
      <c r="V4991">
        <v>2026</v>
      </c>
      <c r="W4991" t="s">
        <v>34</v>
      </c>
      <c r="X4991">
        <v>1</v>
      </c>
    </row>
    <row r="4992" spans="1:24" x14ac:dyDescent="0.3">
      <c r="A4992">
        <v>4991</v>
      </c>
      <c r="B4992" t="s">
        <v>50</v>
      </c>
      <c r="C4992" t="str">
        <f>_xlfn.XLOOKUP(B4992,Lookup_table!B:B,Lookup_table!C:C)</f>
        <v>AI</v>
      </c>
      <c r="D4992" t="s">
        <v>14</v>
      </c>
      <c r="E4992" t="s">
        <v>15</v>
      </c>
      <c r="F4992" t="s">
        <v>44</v>
      </c>
      <c r="G4992" t="s">
        <v>17</v>
      </c>
      <c r="H4992" t="str">
        <f t="shared" si="308"/>
        <v>Remote</v>
      </c>
      <c r="I4992" t="s">
        <v>26</v>
      </c>
      <c r="J4992" t="str">
        <f t="shared" si="309"/>
        <v>3-6 yrs</v>
      </c>
      <c r="K4992">
        <f t="shared" ca="1" si="311"/>
        <v>6</v>
      </c>
      <c r="L4992" t="s">
        <v>19</v>
      </c>
      <c r="M4992">
        <v>0</v>
      </c>
      <c r="N4992">
        <v>1</v>
      </c>
      <c r="O4992">
        <v>1</v>
      </c>
      <c r="P4992">
        <v>0</v>
      </c>
      <c r="Q4992">
        <v>1</v>
      </c>
      <c r="R4992">
        <f>SUM(M4992:N4992:O4992:P4992:Q4992)</f>
        <v>3</v>
      </c>
      <c r="S4992" s="1">
        <v>140068</v>
      </c>
      <c r="T4992" s="1" t="str">
        <f t="shared" si="310"/>
        <v>High</v>
      </c>
      <c r="U4992">
        <v>5</v>
      </c>
      <c r="V4992">
        <v>2022</v>
      </c>
      <c r="W4992" t="s">
        <v>34</v>
      </c>
      <c r="X4992">
        <v>1</v>
      </c>
    </row>
    <row r="4993" spans="1:24" x14ac:dyDescent="0.3">
      <c r="A4993">
        <v>4992</v>
      </c>
      <c r="B4993" t="s">
        <v>50</v>
      </c>
      <c r="C4993" t="str">
        <f>_xlfn.XLOOKUP(B4993,Lookup_table!B:B,Lookup_table!C:C)</f>
        <v>AI</v>
      </c>
      <c r="D4993" t="s">
        <v>34</v>
      </c>
      <c r="E4993" t="s">
        <v>32</v>
      </c>
      <c r="F4993" t="s">
        <v>52</v>
      </c>
      <c r="G4993" t="s">
        <v>17</v>
      </c>
      <c r="H4993" t="str">
        <f t="shared" si="308"/>
        <v>Remote</v>
      </c>
      <c r="I4993" t="s">
        <v>26</v>
      </c>
      <c r="J4993" t="str">
        <f t="shared" si="309"/>
        <v>3-6 yrs</v>
      </c>
      <c r="K4993">
        <f t="shared" ca="1" si="311"/>
        <v>4</v>
      </c>
      <c r="L4993" t="s">
        <v>19</v>
      </c>
      <c r="M4993">
        <v>0</v>
      </c>
      <c r="N4993">
        <v>1</v>
      </c>
      <c r="O4993">
        <v>1</v>
      </c>
      <c r="P4993">
        <v>0</v>
      </c>
      <c r="Q4993">
        <v>0</v>
      </c>
      <c r="R4993">
        <f>SUM(M4993:N4993:O4993:P4993:Q4993)</f>
        <v>2</v>
      </c>
      <c r="S4993" s="1">
        <v>133046</v>
      </c>
      <c r="T4993" s="1" t="str">
        <f t="shared" si="310"/>
        <v>High</v>
      </c>
      <c r="U4993">
        <v>3</v>
      </c>
      <c r="V4993">
        <v>2022</v>
      </c>
      <c r="W4993" t="s">
        <v>28</v>
      </c>
      <c r="X4993">
        <v>9</v>
      </c>
    </row>
    <row r="4994" spans="1:24" x14ac:dyDescent="0.3">
      <c r="A4994">
        <v>4993</v>
      </c>
      <c r="B4994" t="s">
        <v>36</v>
      </c>
      <c r="C4994" t="str">
        <f>_xlfn.XLOOKUP(B4994,Lookup_table!B:B,Lookup_table!C:C)</f>
        <v>Data</v>
      </c>
      <c r="D4994" t="s">
        <v>14</v>
      </c>
      <c r="E4994" t="s">
        <v>42</v>
      </c>
      <c r="F4994" t="s">
        <v>52</v>
      </c>
      <c r="G4994" t="s">
        <v>17</v>
      </c>
      <c r="H4994" t="str">
        <f t="shared" ref="H4994:H5057" si="312">IF(G4994="Remote","Remote","Onsite/Hybrid")</f>
        <v>Remote</v>
      </c>
      <c r="I4994" t="s">
        <v>26</v>
      </c>
      <c r="J4994" t="str">
        <f t="shared" ref="J4994:J5057" si="313">IF(I4994="Entry","0-2 yrs",IF(I4994="Mid","3-6 yrs","7+ yrs"))</f>
        <v>3-6 yrs</v>
      </c>
      <c r="K4994">
        <f t="shared" ca="1" si="311"/>
        <v>6</v>
      </c>
      <c r="L4994" t="s">
        <v>27</v>
      </c>
      <c r="M4994">
        <v>0</v>
      </c>
      <c r="N4994">
        <v>0</v>
      </c>
      <c r="O4994">
        <v>0</v>
      </c>
      <c r="P4994">
        <v>0</v>
      </c>
      <c r="Q4994">
        <v>0</v>
      </c>
      <c r="R4994">
        <f>SUM(M4994:N4994:O4994:P4994:Q4994)</f>
        <v>0</v>
      </c>
      <c r="S4994" s="1">
        <v>71699</v>
      </c>
      <c r="T4994" s="1" t="str">
        <f t="shared" ref="T4994:T5057" si="314">IF(S4994&lt;=70000,"Low",IF(S4994&lt;=120000,"Medium","High"))</f>
        <v>Medium</v>
      </c>
      <c r="U4994">
        <v>8</v>
      </c>
      <c r="V4994">
        <v>2025</v>
      </c>
      <c r="W4994" t="s">
        <v>34</v>
      </c>
      <c r="X4994">
        <v>6</v>
      </c>
    </row>
    <row r="4995" spans="1:24" x14ac:dyDescent="0.3">
      <c r="A4995">
        <v>4994</v>
      </c>
      <c r="B4995" t="s">
        <v>50</v>
      </c>
      <c r="C4995" t="str">
        <f>_xlfn.XLOOKUP(B4995,Lookup_table!B:B,Lookup_table!C:C)</f>
        <v>AI</v>
      </c>
      <c r="D4995" t="s">
        <v>14</v>
      </c>
      <c r="E4995" t="s">
        <v>23</v>
      </c>
      <c r="F4995" t="s">
        <v>44</v>
      </c>
      <c r="G4995" t="s">
        <v>25</v>
      </c>
      <c r="H4995" t="str">
        <f t="shared" si="312"/>
        <v>Onsite/Hybrid</v>
      </c>
      <c r="I4995" t="s">
        <v>35</v>
      </c>
      <c r="J4995" t="str">
        <f t="shared" si="313"/>
        <v>0-2 yrs</v>
      </c>
      <c r="K4995">
        <f t="shared" ref="K4995:K5058" ca="1" si="315">IF(J4995="0-2 yrs",RANDBETWEEN(0,2),IF(J4995="3-6 yrs", RANDBETWEEN(3,6),IF(J4995="7+ yrs", RANDBETWEEN(7,15)," ")))</f>
        <v>1</v>
      </c>
      <c r="L4995" t="s">
        <v>39</v>
      </c>
      <c r="M4995">
        <v>1</v>
      </c>
      <c r="N4995">
        <v>0</v>
      </c>
      <c r="O4995">
        <v>0</v>
      </c>
      <c r="P4995">
        <v>0</v>
      </c>
      <c r="Q4995">
        <v>1</v>
      </c>
      <c r="R4995">
        <f>SUM(M4995:N4995:O4995:P4995:Q4995)</f>
        <v>2</v>
      </c>
      <c r="S4995" s="1">
        <v>104174</v>
      </c>
      <c r="T4995" s="1" t="str">
        <f t="shared" si="314"/>
        <v>Medium</v>
      </c>
      <c r="U4995">
        <v>7</v>
      </c>
      <c r="V4995">
        <v>2024</v>
      </c>
      <c r="W4995" t="s">
        <v>34</v>
      </c>
      <c r="X4995">
        <v>3</v>
      </c>
    </row>
    <row r="4996" spans="1:24" x14ac:dyDescent="0.3">
      <c r="A4996">
        <v>4995</v>
      </c>
      <c r="B4996" t="s">
        <v>33</v>
      </c>
      <c r="C4996" t="str">
        <f>_xlfn.XLOOKUP(B4996,Lookup_table!B:B,Lookup_table!C:C)</f>
        <v>Data</v>
      </c>
      <c r="D4996" t="s">
        <v>14</v>
      </c>
      <c r="E4996" t="s">
        <v>38</v>
      </c>
      <c r="F4996" t="s">
        <v>43</v>
      </c>
      <c r="G4996" t="s">
        <v>25</v>
      </c>
      <c r="H4996" t="str">
        <f t="shared" si="312"/>
        <v>Onsite/Hybrid</v>
      </c>
      <c r="I4996" t="s">
        <v>18</v>
      </c>
      <c r="J4996" t="str">
        <f t="shared" si="313"/>
        <v>7+ yrs</v>
      </c>
      <c r="K4996">
        <f t="shared" ca="1" si="315"/>
        <v>11</v>
      </c>
      <c r="L4996" t="s">
        <v>39</v>
      </c>
      <c r="M4996">
        <v>1</v>
      </c>
      <c r="N4996">
        <v>1</v>
      </c>
      <c r="O4996">
        <v>1</v>
      </c>
      <c r="P4996">
        <v>0</v>
      </c>
      <c r="Q4996">
        <v>1</v>
      </c>
      <c r="R4996">
        <f>SUM(M4996:N4996:O4996:P4996:Q4996)</f>
        <v>4</v>
      </c>
      <c r="S4996" s="1">
        <v>128556</v>
      </c>
      <c r="T4996" s="1" t="str">
        <f t="shared" si="314"/>
        <v>High</v>
      </c>
      <c r="U4996">
        <v>1</v>
      </c>
      <c r="V4996">
        <v>2020</v>
      </c>
      <c r="W4996" t="s">
        <v>34</v>
      </c>
      <c r="X4996">
        <v>1</v>
      </c>
    </row>
    <row r="4997" spans="1:24" x14ac:dyDescent="0.3">
      <c r="A4997">
        <v>4996</v>
      </c>
      <c r="B4997" t="s">
        <v>36</v>
      </c>
      <c r="C4997" t="str">
        <f>_xlfn.XLOOKUP(B4997,Lookup_table!B:B,Lookup_table!C:C)</f>
        <v>Data</v>
      </c>
      <c r="D4997" t="s">
        <v>22</v>
      </c>
      <c r="E4997" t="s">
        <v>38</v>
      </c>
      <c r="F4997" t="s">
        <v>43</v>
      </c>
      <c r="G4997" t="s">
        <v>17</v>
      </c>
      <c r="H4997" t="str">
        <f t="shared" si="312"/>
        <v>Remote</v>
      </c>
      <c r="I4997" t="s">
        <v>26</v>
      </c>
      <c r="J4997" t="str">
        <f t="shared" si="313"/>
        <v>3-6 yrs</v>
      </c>
      <c r="K4997">
        <f t="shared" ca="1" si="315"/>
        <v>3</v>
      </c>
      <c r="L4997" t="s">
        <v>19</v>
      </c>
      <c r="M4997">
        <v>0</v>
      </c>
      <c r="N4997">
        <v>1</v>
      </c>
      <c r="O4997">
        <v>0</v>
      </c>
      <c r="P4997">
        <v>1</v>
      </c>
      <c r="Q4997">
        <v>1</v>
      </c>
      <c r="R4997">
        <f>SUM(M4997:N4997:O4997:P4997:Q4997)</f>
        <v>3</v>
      </c>
      <c r="S4997" s="1">
        <v>121358</v>
      </c>
      <c r="T4997" s="1" t="str">
        <f t="shared" si="314"/>
        <v>High</v>
      </c>
      <c r="U4997">
        <v>4</v>
      </c>
      <c r="V4997">
        <v>2026</v>
      </c>
      <c r="W4997" t="s">
        <v>34</v>
      </c>
      <c r="X4997">
        <v>2</v>
      </c>
    </row>
    <row r="4998" spans="1:24" x14ac:dyDescent="0.3">
      <c r="A4998">
        <v>4997</v>
      </c>
      <c r="B4998" t="s">
        <v>41</v>
      </c>
      <c r="C4998" t="str">
        <f>_xlfn.XLOOKUP(B4998,Lookup_table!B:B,Lookup_table!C:C)</f>
        <v>Data</v>
      </c>
      <c r="D4998" t="s">
        <v>34</v>
      </c>
      <c r="E4998" t="s">
        <v>38</v>
      </c>
      <c r="F4998" t="s">
        <v>29</v>
      </c>
      <c r="G4998" t="s">
        <v>25</v>
      </c>
      <c r="H4998" t="str">
        <f t="shared" si="312"/>
        <v>Onsite/Hybrid</v>
      </c>
      <c r="I4998" t="s">
        <v>35</v>
      </c>
      <c r="J4998" t="str">
        <f t="shared" si="313"/>
        <v>0-2 yrs</v>
      </c>
      <c r="K4998">
        <f t="shared" ca="1" si="315"/>
        <v>0</v>
      </c>
      <c r="L4998" t="s">
        <v>39</v>
      </c>
      <c r="M4998">
        <v>1</v>
      </c>
      <c r="N4998">
        <v>0</v>
      </c>
      <c r="O4998">
        <v>1</v>
      </c>
      <c r="P4998">
        <v>0</v>
      </c>
      <c r="Q4998">
        <v>1</v>
      </c>
      <c r="R4998">
        <f>SUM(M4998:N4998:O4998:P4998:Q4998)</f>
        <v>3</v>
      </c>
      <c r="S4998" s="1">
        <v>76303</v>
      </c>
      <c r="T4998" s="1" t="str">
        <f t="shared" si="314"/>
        <v>Medium</v>
      </c>
      <c r="U4998">
        <v>2</v>
      </c>
      <c r="V4998">
        <v>2021</v>
      </c>
      <c r="W4998" t="s">
        <v>28</v>
      </c>
      <c r="X4998">
        <v>9</v>
      </c>
    </row>
    <row r="4999" spans="1:24" x14ac:dyDescent="0.3">
      <c r="A4999">
        <v>4998</v>
      </c>
      <c r="B4999" t="s">
        <v>36</v>
      </c>
      <c r="C4999" t="str">
        <f>_xlfn.XLOOKUP(B4999,Lookup_table!B:B,Lookup_table!C:C)</f>
        <v>Data</v>
      </c>
      <c r="D4999" t="s">
        <v>22</v>
      </c>
      <c r="E4999" t="s">
        <v>42</v>
      </c>
      <c r="F4999" t="s">
        <v>51</v>
      </c>
      <c r="G4999" t="s">
        <v>30</v>
      </c>
      <c r="H4999" t="str">
        <f t="shared" si="312"/>
        <v>Onsite/Hybrid</v>
      </c>
      <c r="I4999" t="s">
        <v>18</v>
      </c>
      <c r="J4999" t="str">
        <f t="shared" si="313"/>
        <v>7+ yrs</v>
      </c>
      <c r="K4999">
        <f t="shared" ca="1" si="315"/>
        <v>7</v>
      </c>
      <c r="L4999" t="s">
        <v>27</v>
      </c>
      <c r="M4999">
        <v>0</v>
      </c>
      <c r="N4999">
        <v>0</v>
      </c>
      <c r="O4999">
        <v>1</v>
      </c>
      <c r="P4999">
        <v>1</v>
      </c>
      <c r="Q4999">
        <v>1</v>
      </c>
      <c r="R4999">
        <f>SUM(M4999:N4999:O4999:P4999:Q4999)</f>
        <v>3</v>
      </c>
      <c r="S4999" s="1">
        <v>156007</v>
      </c>
      <c r="T4999" s="1" t="str">
        <f t="shared" si="314"/>
        <v>High</v>
      </c>
      <c r="U4999">
        <v>1</v>
      </c>
      <c r="V4999">
        <v>2023</v>
      </c>
      <c r="W4999" t="s">
        <v>28</v>
      </c>
      <c r="X4999">
        <v>4</v>
      </c>
    </row>
    <row r="5000" spans="1:24" x14ac:dyDescent="0.3">
      <c r="A5000">
        <v>4999</v>
      </c>
      <c r="B5000" t="s">
        <v>50</v>
      </c>
      <c r="C5000" t="str">
        <f>_xlfn.XLOOKUP(B5000,Lookup_table!B:B,Lookup_table!C:C)</f>
        <v>AI</v>
      </c>
      <c r="D5000" t="s">
        <v>14</v>
      </c>
      <c r="E5000" t="s">
        <v>32</v>
      </c>
      <c r="F5000" t="s">
        <v>43</v>
      </c>
      <c r="G5000" t="s">
        <v>25</v>
      </c>
      <c r="H5000" t="str">
        <f t="shared" si="312"/>
        <v>Onsite/Hybrid</v>
      </c>
      <c r="I5000" t="s">
        <v>26</v>
      </c>
      <c r="J5000" t="str">
        <f t="shared" si="313"/>
        <v>3-6 yrs</v>
      </c>
      <c r="K5000">
        <f t="shared" ca="1" si="315"/>
        <v>4</v>
      </c>
      <c r="L5000" t="s">
        <v>19</v>
      </c>
      <c r="M5000">
        <v>0</v>
      </c>
      <c r="N5000">
        <v>1</v>
      </c>
      <c r="O5000">
        <v>1</v>
      </c>
      <c r="P5000">
        <v>1</v>
      </c>
      <c r="Q5000">
        <v>0</v>
      </c>
      <c r="R5000">
        <f>SUM(M5000:N5000:O5000:P5000:Q5000)</f>
        <v>3</v>
      </c>
      <c r="S5000" s="1">
        <v>143343</v>
      </c>
      <c r="T5000" s="1" t="str">
        <f t="shared" si="314"/>
        <v>High</v>
      </c>
      <c r="U5000">
        <v>1</v>
      </c>
      <c r="V5000">
        <v>2024</v>
      </c>
      <c r="W5000" t="s">
        <v>28</v>
      </c>
      <c r="X5000">
        <v>4</v>
      </c>
    </row>
    <row r="5001" spans="1:24" x14ac:dyDescent="0.3">
      <c r="A5001">
        <v>5000</v>
      </c>
      <c r="B5001" t="s">
        <v>31</v>
      </c>
      <c r="C5001" t="str">
        <f>_xlfn.XLOOKUP(B5001,Lookup_table!B:B,Lookup_table!C:C)</f>
        <v>Business</v>
      </c>
      <c r="D5001" t="s">
        <v>37</v>
      </c>
      <c r="E5001" t="s">
        <v>42</v>
      </c>
      <c r="F5001" t="s">
        <v>16</v>
      </c>
      <c r="G5001" t="s">
        <v>25</v>
      </c>
      <c r="H5001" t="str">
        <f t="shared" si="312"/>
        <v>Onsite/Hybrid</v>
      </c>
      <c r="I5001" t="s">
        <v>26</v>
      </c>
      <c r="J5001" t="str">
        <f t="shared" si="313"/>
        <v>3-6 yrs</v>
      </c>
      <c r="K5001">
        <f t="shared" ca="1" si="315"/>
        <v>3</v>
      </c>
      <c r="L5001" t="s">
        <v>27</v>
      </c>
      <c r="M5001">
        <v>0</v>
      </c>
      <c r="N5001">
        <v>1</v>
      </c>
      <c r="O5001">
        <v>0</v>
      </c>
      <c r="P5001">
        <v>1</v>
      </c>
      <c r="Q5001">
        <v>0</v>
      </c>
      <c r="R5001">
        <f>SUM(M5001:N5001:O5001:P5001:Q5001)</f>
        <v>2</v>
      </c>
      <c r="S5001" s="1">
        <v>93370</v>
      </c>
      <c r="T5001" s="1" t="str">
        <f t="shared" si="314"/>
        <v>Medium</v>
      </c>
      <c r="U5001">
        <v>10</v>
      </c>
      <c r="V5001">
        <v>2023</v>
      </c>
      <c r="W5001" t="s">
        <v>34</v>
      </c>
      <c r="X5001">
        <v>3</v>
      </c>
    </row>
    <row r="5002" spans="1:24" x14ac:dyDescent="0.3">
      <c r="A5002">
        <v>5001</v>
      </c>
      <c r="B5002" t="s">
        <v>21</v>
      </c>
      <c r="C5002" t="str">
        <f>_xlfn.XLOOKUP(B5002,Lookup_table!B:B,Lookup_table!C:C)</f>
        <v>AI</v>
      </c>
      <c r="D5002" t="s">
        <v>14</v>
      </c>
      <c r="E5002" t="s">
        <v>38</v>
      </c>
      <c r="F5002" t="s">
        <v>51</v>
      </c>
      <c r="G5002" t="s">
        <v>30</v>
      </c>
      <c r="H5002" t="str">
        <f t="shared" si="312"/>
        <v>Onsite/Hybrid</v>
      </c>
      <c r="I5002" t="s">
        <v>18</v>
      </c>
      <c r="J5002" t="str">
        <f t="shared" si="313"/>
        <v>7+ yrs</v>
      </c>
      <c r="K5002">
        <f t="shared" ca="1" si="315"/>
        <v>12</v>
      </c>
      <c r="L5002" t="s">
        <v>19</v>
      </c>
      <c r="M5002">
        <v>0</v>
      </c>
      <c r="N5002">
        <v>0</v>
      </c>
      <c r="O5002">
        <v>1</v>
      </c>
      <c r="P5002">
        <v>0</v>
      </c>
      <c r="Q5002">
        <v>0</v>
      </c>
      <c r="R5002">
        <f>SUM(M5002:N5002:O5002:P5002:Q5002)</f>
        <v>1</v>
      </c>
      <c r="S5002" s="1">
        <v>151454</v>
      </c>
      <c r="T5002" s="1" t="str">
        <f t="shared" si="314"/>
        <v>High</v>
      </c>
      <c r="U5002">
        <v>7</v>
      </c>
      <c r="V5002">
        <v>2023</v>
      </c>
      <c r="W5002" t="s">
        <v>20</v>
      </c>
      <c r="X5002">
        <v>4</v>
      </c>
    </row>
    <row r="5003" spans="1:24" x14ac:dyDescent="0.3">
      <c r="A5003">
        <v>5002</v>
      </c>
      <c r="B5003" t="s">
        <v>33</v>
      </c>
      <c r="C5003" t="str">
        <f>_xlfn.XLOOKUP(B5003,Lookup_table!B:B,Lookup_table!C:C)</f>
        <v>Data</v>
      </c>
      <c r="D5003" t="s">
        <v>14</v>
      </c>
      <c r="E5003" t="s">
        <v>40</v>
      </c>
      <c r="F5003" t="s">
        <v>52</v>
      </c>
      <c r="G5003" t="s">
        <v>30</v>
      </c>
      <c r="H5003" t="str">
        <f t="shared" si="312"/>
        <v>Onsite/Hybrid</v>
      </c>
      <c r="I5003" t="s">
        <v>35</v>
      </c>
      <c r="J5003" t="str">
        <f t="shared" si="313"/>
        <v>0-2 yrs</v>
      </c>
      <c r="K5003">
        <f t="shared" ca="1" si="315"/>
        <v>0</v>
      </c>
      <c r="L5003" t="s">
        <v>39</v>
      </c>
      <c r="M5003">
        <v>0</v>
      </c>
      <c r="N5003">
        <v>1</v>
      </c>
      <c r="O5003">
        <v>1</v>
      </c>
      <c r="P5003">
        <v>1</v>
      </c>
      <c r="Q5003">
        <v>1</v>
      </c>
      <c r="R5003">
        <f>SUM(M5003:N5003:O5003:P5003:Q5003)</f>
        <v>4</v>
      </c>
      <c r="S5003" s="1">
        <v>89376</v>
      </c>
      <c r="T5003" s="1" t="str">
        <f t="shared" si="314"/>
        <v>Medium</v>
      </c>
      <c r="U5003">
        <v>7</v>
      </c>
      <c r="V5003">
        <v>2020</v>
      </c>
      <c r="W5003" t="s">
        <v>28</v>
      </c>
      <c r="X5003">
        <v>1</v>
      </c>
    </row>
    <row r="5004" spans="1:24" x14ac:dyDescent="0.3">
      <c r="A5004">
        <v>5003</v>
      </c>
      <c r="B5004" t="s">
        <v>41</v>
      </c>
      <c r="C5004" t="str">
        <f>_xlfn.XLOOKUP(B5004,Lookup_table!B:B,Lookup_table!C:C)</f>
        <v>Data</v>
      </c>
      <c r="D5004" t="s">
        <v>37</v>
      </c>
      <c r="E5004" t="s">
        <v>23</v>
      </c>
      <c r="F5004" t="s">
        <v>16</v>
      </c>
      <c r="G5004" t="s">
        <v>25</v>
      </c>
      <c r="H5004" t="str">
        <f t="shared" si="312"/>
        <v>Onsite/Hybrid</v>
      </c>
      <c r="I5004" t="s">
        <v>18</v>
      </c>
      <c r="J5004" t="str">
        <f t="shared" si="313"/>
        <v>7+ yrs</v>
      </c>
      <c r="K5004">
        <f t="shared" ca="1" si="315"/>
        <v>9</v>
      </c>
      <c r="L5004" t="s">
        <v>19</v>
      </c>
      <c r="M5004">
        <v>1</v>
      </c>
      <c r="N5004">
        <v>0</v>
      </c>
      <c r="O5004">
        <v>0</v>
      </c>
      <c r="P5004">
        <v>1</v>
      </c>
      <c r="Q5004">
        <v>1</v>
      </c>
      <c r="R5004">
        <f>SUM(M5004:N5004:O5004:P5004:Q5004)</f>
        <v>3</v>
      </c>
      <c r="S5004" s="1">
        <v>126736</v>
      </c>
      <c r="T5004" s="1" t="str">
        <f t="shared" si="314"/>
        <v>High</v>
      </c>
      <c r="U5004">
        <v>3</v>
      </c>
      <c r="V5004">
        <v>2021</v>
      </c>
      <c r="W5004" t="s">
        <v>28</v>
      </c>
      <c r="X5004">
        <v>7</v>
      </c>
    </row>
    <row r="5005" spans="1:24" x14ac:dyDescent="0.3">
      <c r="A5005">
        <v>5004</v>
      </c>
      <c r="B5005" t="s">
        <v>50</v>
      </c>
      <c r="C5005" t="str">
        <f>_xlfn.XLOOKUP(B5005,Lookup_table!B:B,Lookup_table!C:C)</f>
        <v>AI</v>
      </c>
      <c r="D5005" t="s">
        <v>14</v>
      </c>
      <c r="E5005" t="s">
        <v>38</v>
      </c>
      <c r="F5005" t="s">
        <v>16</v>
      </c>
      <c r="G5005" t="s">
        <v>30</v>
      </c>
      <c r="H5005" t="str">
        <f t="shared" si="312"/>
        <v>Onsite/Hybrid</v>
      </c>
      <c r="I5005" t="s">
        <v>35</v>
      </c>
      <c r="J5005" t="str">
        <f t="shared" si="313"/>
        <v>0-2 yrs</v>
      </c>
      <c r="K5005">
        <f t="shared" ca="1" si="315"/>
        <v>0</v>
      </c>
      <c r="L5005" t="s">
        <v>27</v>
      </c>
      <c r="M5005">
        <v>1</v>
      </c>
      <c r="N5005">
        <v>0</v>
      </c>
      <c r="O5005">
        <v>0</v>
      </c>
      <c r="P5005">
        <v>0</v>
      </c>
      <c r="Q5005">
        <v>0</v>
      </c>
      <c r="R5005">
        <f>SUM(M5005:N5005:O5005:P5005:Q5005)</f>
        <v>1</v>
      </c>
      <c r="S5005" s="1">
        <v>88190</v>
      </c>
      <c r="T5005" s="1" t="str">
        <f t="shared" si="314"/>
        <v>Medium</v>
      </c>
      <c r="U5005">
        <v>4</v>
      </c>
      <c r="V5005">
        <v>2026</v>
      </c>
      <c r="W5005" t="s">
        <v>28</v>
      </c>
      <c r="X5005">
        <v>9</v>
      </c>
    </row>
    <row r="5006" spans="1:24" x14ac:dyDescent="0.3">
      <c r="A5006">
        <v>5005</v>
      </c>
      <c r="B5006" t="s">
        <v>21</v>
      </c>
      <c r="C5006" t="str">
        <f>_xlfn.XLOOKUP(B5006,Lookup_table!B:B,Lookup_table!C:C)</f>
        <v>AI</v>
      </c>
      <c r="D5006" t="s">
        <v>14</v>
      </c>
      <c r="E5006" t="s">
        <v>23</v>
      </c>
      <c r="F5006" t="s">
        <v>16</v>
      </c>
      <c r="G5006" t="s">
        <v>17</v>
      </c>
      <c r="H5006" t="str">
        <f t="shared" si="312"/>
        <v>Remote</v>
      </c>
      <c r="I5006" t="s">
        <v>35</v>
      </c>
      <c r="J5006" t="str">
        <f t="shared" si="313"/>
        <v>0-2 yrs</v>
      </c>
      <c r="K5006">
        <f t="shared" ca="1" si="315"/>
        <v>1</v>
      </c>
      <c r="L5006" t="s">
        <v>39</v>
      </c>
      <c r="M5006">
        <v>1</v>
      </c>
      <c r="N5006">
        <v>1</v>
      </c>
      <c r="O5006">
        <v>0</v>
      </c>
      <c r="P5006">
        <v>1</v>
      </c>
      <c r="Q5006">
        <v>1</v>
      </c>
      <c r="R5006">
        <f>SUM(M5006:N5006:O5006:P5006:Q5006)</f>
        <v>4</v>
      </c>
      <c r="S5006" s="1">
        <v>118644</v>
      </c>
      <c r="T5006" s="1" t="str">
        <f t="shared" si="314"/>
        <v>Medium</v>
      </c>
      <c r="U5006">
        <v>10</v>
      </c>
      <c r="V5006">
        <v>2026</v>
      </c>
      <c r="W5006" t="s">
        <v>20</v>
      </c>
      <c r="X5006">
        <v>4</v>
      </c>
    </row>
    <row r="5007" spans="1:24" x14ac:dyDescent="0.3">
      <c r="A5007">
        <v>5006</v>
      </c>
      <c r="B5007" t="s">
        <v>50</v>
      </c>
      <c r="C5007" t="str">
        <f>_xlfn.XLOOKUP(B5007,Lookup_table!B:B,Lookup_table!C:C)</f>
        <v>AI</v>
      </c>
      <c r="D5007" t="s">
        <v>22</v>
      </c>
      <c r="E5007" t="s">
        <v>38</v>
      </c>
      <c r="F5007" t="s">
        <v>44</v>
      </c>
      <c r="G5007" t="s">
        <v>25</v>
      </c>
      <c r="H5007" t="str">
        <f t="shared" si="312"/>
        <v>Onsite/Hybrid</v>
      </c>
      <c r="I5007" t="s">
        <v>35</v>
      </c>
      <c r="J5007" t="str">
        <f t="shared" si="313"/>
        <v>0-2 yrs</v>
      </c>
      <c r="K5007">
        <f t="shared" ca="1" si="315"/>
        <v>2</v>
      </c>
      <c r="L5007" t="s">
        <v>27</v>
      </c>
      <c r="M5007">
        <v>1</v>
      </c>
      <c r="N5007">
        <v>1</v>
      </c>
      <c r="O5007">
        <v>1</v>
      </c>
      <c r="P5007">
        <v>1</v>
      </c>
      <c r="Q5007">
        <v>1</v>
      </c>
      <c r="R5007">
        <f>SUM(M5007:N5007:O5007:P5007:Q5007)</f>
        <v>5</v>
      </c>
      <c r="S5007" s="1">
        <v>149216</v>
      </c>
      <c r="T5007" s="1" t="str">
        <f t="shared" si="314"/>
        <v>High</v>
      </c>
      <c r="U5007">
        <v>2</v>
      </c>
      <c r="V5007">
        <v>2023</v>
      </c>
      <c r="W5007" t="s">
        <v>28</v>
      </c>
      <c r="X5007">
        <v>8</v>
      </c>
    </row>
    <row r="5008" spans="1:24" x14ac:dyDescent="0.3">
      <c r="A5008">
        <v>5007</v>
      </c>
      <c r="B5008" t="s">
        <v>50</v>
      </c>
      <c r="C5008" t="str">
        <f>_xlfn.XLOOKUP(B5008,Lookup_table!B:B,Lookup_table!C:C)</f>
        <v>AI</v>
      </c>
      <c r="D5008" t="s">
        <v>37</v>
      </c>
      <c r="E5008" t="s">
        <v>32</v>
      </c>
      <c r="F5008" t="s">
        <v>24</v>
      </c>
      <c r="G5008" t="s">
        <v>30</v>
      </c>
      <c r="H5008" t="str">
        <f t="shared" si="312"/>
        <v>Onsite/Hybrid</v>
      </c>
      <c r="I5008" t="s">
        <v>35</v>
      </c>
      <c r="J5008" t="str">
        <f t="shared" si="313"/>
        <v>0-2 yrs</v>
      </c>
      <c r="K5008">
        <f t="shared" ca="1" si="315"/>
        <v>0</v>
      </c>
      <c r="L5008" t="s">
        <v>19</v>
      </c>
      <c r="M5008">
        <v>1</v>
      </c>
      <c r="N5008">
        <v>0</v>
      </c>
      <c r="O5008">
        <v>0</v>
      </c>
      <c r="P5008">
        <v>1</v>
      </c>
      <c r="Q5008">
        <v>1</v>
      </c>
      <c r="R5008">
        <f>SUM(M5008:N5008:O5008:P5008:Q5008)</f>
        <v>3</v>
      </c>
      <c r="S5008" s="1">
        <v>118220</v>
      </c>
      <c r="T5008" s="1" t="str">
        <f t="shared" si="314"/>
        <v>Medium</v>
      </c>
      <c r="U5008">
        <v>1</v>
      </c>
      <c r="V5008">
        <v>2023</v>
      </c>
      <c r="W5008" t="s">
        <v>34</v>
      </c>
      <c r="X5008">
        <v>1</v>
      </c>
    </row>
    <row r="5009" spans="1:24" x14ac:dyDescent="0.3">
      <c r="A5009">
        <v>5008</v>
      </c>
      <c r="B5009" t="s">
        <v>33</v>
      </c>
      <c r="C5009" t="str">
        <f>_xlfn.XLOOKUP(B5009,Lookup_table!B:B,Lookup_table!C:C)</f>
        <v>Data</v>
      </c>
      <c r="D5009" t="s">
        <v>14</v>
      </c>
      <c r="E5009" t="s">
        <v>42</v>
      </c>
      <c r="F5009" t="s">
        <v>24</v>
      </c>
      <c r="G5009" t="s">
        <v>25</v>
      </c>
      <c r="H5009" t="str">
        <f t="shared" si="312"/>
        <v>Onsite/Hybrid</v>
      </c>
      <c r="I5009" t="s">
        <v>18</v>
      </c>
      <c r="J5009" t="str">
        <f t="shared" si="313"/>
        <v>7+ yrs</v>
      </c>
      <c r="K5009">
        <f t="shared" ca="1" si="315"/>
        <v>11</v>
      </c>
      <c r="L5009" t="s">
        <v>27</v>
      </c>
      <c r="M5009">
        <v>0</v>
      </c>
      <c r="N5009">
        <v>1</v>
      </c>
      <c r="O5009">
        <v>0</v>
      </c>
      <c r="P5009">
        <v>1</v>
      </c>
      <c r="Q5009">
        <v>1</v>
      </c>
      <c r="R5009">
        <f>SUM(M5009:N5009:O5009:P5009:Q5009)</f>
        <v>3</v>
      </c>
      <c r="S5009" s="1">
        <v>127877</v>
      </c>
      <c r="T5009" s="1" t="str">
        <f t="shared" si="314"/>
        <v>High</v>
      </c>
      <c r="U5009">
        <v>7</v>
      </c>
      <c r="V5009">
        <v>2026</v>
      </c>
      <c r="W5009" t="s">
        <v>20</v>
      </c>
      <c r="X5009">
        <v>3</v>
      </c>
    </row>
    <row r="5010" spans="1:24" x14ac:dyDescent="0.3">
      <c r="A5010">
        <v>5009</v>
      </c>
      <c r="B5010" t="s">
        <v>33</v>
      </c>
      <c r="C5010" t="str">
        <f>_xlfn.XLOOKUP(B5010,Lookup_table!B:B,Lookup_table!C:C)</f>
        <v>Data</v>
      </c>
      <c r="D5010" t="s">
        <v>37</v>
      </c>
      <c r="E5010" t="s">
        <v>32</v>
      </c>
      <c r="F5010" t="s">
        <v>29</v>
      </c>
      <c r="G5010" t="s">
        <v>17</v>
      </c>
      <c r="H5010" t="str">
        <f t="shared" si="312"/>
        <v>Remote</v>
      </c>
      <c r="I5010" t="s">
        <v>26</v>
      </c>
      <c r="J5010" t="str">
        <f t="shared" si="313"/>
        <v>3-6 yrs</v>
      </c>
      <c r="K5010">
        <f t="shared" ca="1" si="315"/>
        <v>5</v>
      </c>
      <c r="L5010" t="s">
        <v>39</v>
      </c>
      <c r="M5010">
        <v>0</v>
      </c>
      <c r="N5010">
        <v>0</v>
      </c>
      <c r="O5010">
        <v>0</v>
      </c>
      <c r="P5010">
        <v>0</v>
      </c>
      <c r="Q5010">
        <v>0</v>
      </c>
      <c r="R5010">
        <f>SUM(M5010:N5010:O5010:P5010:Q5010)</f>
        <v>0</v>
      </c>
      <c r="S5010" s="1">
        <v>73672</v>
      </c>
      <c r="T5010" s="1" t="str">
        <f t="shared" si="314"/>
        <v>Medium</v>
      </c>
      <c r="U5010">
        <v>9</v>
      </c>
      <c r="V5010">
        <v>2023</v>
      </c>
      <c r="W5010" t="s">
        <v>20</v>
      </c>
      <c r="X5010">
        <v>6</v>
      </c>
    </row>
    <row r="5011" spans="1:24" x14ac:dyDescent="0.3">
      <c r="A5011">
        <v>5010</v>
      </c>
      <c r="B5011" t="s">
        <v>31</v>
      </c>
      <c r="C5011" t="str">
        <f>_xlfn.XLOOKUP(B5011,Lookup_table!B:B,Lookup_table!C:C)</f>
        <v>Business</v>
      </c>
      <c r="D5011" t="s">
        <v>34</v>
      </c>
      <c r="E5011" t="s">
        <v>23</v>
      </c>
      <c r="F5011" t="s">
        <v>52</v>
      </c>
      <c r="G5011" t="s">
        <v>30</v>
      </c>
      <c r="H5011" t="str">
        <f t="shared" si="312"/>
        <v>Onsite/Hybrid</v>
      </c>
      <c r="I5011" t="s">
        <v>18</v>
      </c>
      <c r="J5011" t="str">
        <f t="shared" si="313"/>
        <v>7+ yrs</v>
      </c>
      <c r="K5011">
        <f t="shared" ca="1" si="315"/>
        <v>15</v>
      </c>
      <c r="L5011" t="s">
        <v>19</v>
      </c>
      <c r="M5011">
        <v>1</v>
      </c>
      <c r="N5011">
        <v>0</v>
      </c>
      <c r="O5011">
        <v>0</v>
      </c>
      <c r="P5011">
        <v>0</v>
      </c>
      <c r="Q5011">
        <v>0</v>
      </c>
      <c r="R5011">
        <f>SUM(M5011:N5011:O5011:P5011:Q5011)</f>
        <v>1</v>
      </c>
      <c r="S5011" s="1">
        <v>95296</v>
      </c>
      <c r="T5011" s="1" t="str">
        <f t="shared" si="314"/>
        <v>Medium</v>
      </c>
      <c r="U5011">
        <v>9</v>
      </c>
      <c r="V5011">
        <v>2022</v>
      </c>
      <c r="W5011" t="s">
        <v>20</v>
      </c>
      <c r="X5011">
        <v>4</v>
      </c>
    </row>
    <row r="5012" spans="1:24" x14ac:dyDescent="0.3">
      <c r="A5012">
        <v>5011</v>
      </c>
      <c r="B5012" t="s">
        <v>33</v>
      </c>
      <c r="C5012" t="str">
        <f>_xlfn.XLOOKUP(B5012,Lookup_table!B:B,Lookup_table!C:C)</f>
        <v>Data</v>
      </c>
      <c r="D5012" t="s">
        <v>14</v>
      </c>
      <c r="E5012" t="s">
        <v>38</v>
      </c>
      <c r="F5012" t="s">
        <v>24</v>
      </c>
      <c r="G5012" t="s">
        <v>17</v>
      </c>
      <c r="H5012" t="str">
        <f t="shared" si="312"/>
        <v>Remote</v>
      </c>
      <c r="I5012" t="s">
        <v>35</v>
      </c>
      <c r="J5012" t="str">
        <f t="shared" si="313"/>
        <v>0-2 yrs</v>
      </c>
      <c r="K5012">
        <f t="shared" ca="1" si="315"/>
        <v>0</v>
      </c>
      <c r="L5012" t="s">
        <v>39</v>
      </c>
      <c r="M5012">
        <v>1</v>
      </c>
      <c r="N5012">
        <v>0</v>
      </c>
      <c r="O5012">
        <v>1</v>
      </c>
      <c r="P5012">
        <v>1</v>
      </c>
      <c r="Q5012">
        <v>0</v>
      </c>
      <c r="R5012">
        <f>SUM(M5012:N5012:O5012:P5012:Q5012)</f>
        <v>3</v>
      </c>
      <c r="S5012" s="1">
        <v>79811</v>
      </c>
      <c r="T5012" s="1" t="str">
        <f t="shared" si="314"/>
        <v>Medium</v>
      </c>
      <c r="U5012">
        <v>8</v>
      </c>
      <c r="V5012">
        <v>2020</v>
      </c>
      <c r="W5012" t="s">
        <v>28</v>
      </c>
      <c r="X5012">
        <v>2</v>
      </c>
    </row>
    <row r="5013" spans="1:24" x14ac:dyDescent="0.3">
      <c r="A5013">
        <v>5012</v>
      </c>
      <c r="B5013" t="s">
        <v>31</v>
      </c>
      <c r="C5013" t="str">
        <f>_xlfn.XLOOKUP(B5013,Lookup_table!B:B,Lookup_table!C:C)</f>
        <v>Business</v>
      </c>
      <c r="D5013" t="s">
        <v>34</v>
      </c>
      <c r="E5013" t="s">
        <v>23</v>
      </c>
      <c r="F5013" t="s">
        <v>43</v>
      </c>
      <c r="G5013" t="s">
        <v>30</v>
      </c>
      <c r="H5013" t="str">
        <f t="shared" si="312"/>
        <v>Onsite/Hybrid</v>
      </c>
      <c r="I5013" t="s">
        <v>18</v>
      </c>
      <c r="J5013" t="str">
        <f t="shared" si="313"/>
        <v>7+ yrs</v>
      </c>
      <c r="K5013">
        <f t="shared" ca="1" si="315"/>
        <v>12</v>
      </c>
      <c r="L5013" t="s">
        <v>27</v>
      </c>
      <c r="M5013">
        <v>1</v>
      </c>
      <c r="N5013">
        <v>0</v>
      </c>
      <c r="O5013">
        <v>1</v>
      </c>
      <c r="P5013">
        <v>1</v>
      </c>
      <c r="Q5013">
        <v>1</v>
      </c>
      <c r="R5013">
        <f>SUM(M5013:N5013:O5013:P5013:Q5013)</f>
        <v>4</v>
      </c>
      <c r="S5013" s="1">
        <v>140588</v>
      </c>
      <c r="T5013" s="1" t="str">
        <f t="shared" si="314"/>
        <v>High</v>
      </c>
      <c r="U5013">
        <v>6</v>
      </c>
      <c r="V5013">
        <v>2026</v>
      </c>
      <c r="W5013" t="s">
        <v>28</v>
      </c>
      <c r="X5013">
        <v>2</v>
      </c>
    </row>
    <row r="5014" spans="1:24" x14ac:dyDescent="0.3">
      <c r="A5014">
        <v>5013</v>
      </c>
      <c r="B5014" t="s">
        <v>50</v>
      </c>
      <c r="C5014" t="str">
        <f>_xlfn.XLOOKUP(B5014,Lookup_table!B:B,Lookup_table!C:C)</f>
        <v>AI</v>
      </c>
      <c r="D5014" t="s">
        <v>22</v>
      </c>
      <c r="E5014" t="s">
        <v>32</v>
      </c>
      <c r="F5014" t="s">
        <v>29</v>
      </c>
      <c r="G5014" t="s">
        <v>25</v>
      </c>
      <c r="H5014" t="str">
        <f t="shared" si="312"/>
        <v>Onsite/Hybrid</v>
      </c>
      <c r="I5014" t="s">
        <v>26</v>
      </c>
      <c r="J5014" t="str">
        <f t="shared" si="313"/>
        <v>3-6 yrs</v>
      </c>
      <c r="K5014">
        <f t="shared" ca="1" si="315"/>
        <v>6</v>
      </c>
      <c r="L5014" t="s">
        <v>19</v>
      </c>
      <c r="M5014">
        <v>0</v>
      </c>
      <c r="N5014">
        <v>0</v>
      </c>
      <c r="O5014">
        <v>0</v>
      </c>
      <c r="P5014">
        <v>1</v>
      </c>
      <c r="Q5014">
        <v>0</v>
      </c>
      <c r="R5014">
        <f>SUM(M5014:N5014:O5014:P5014:Q5014)</f>
        <v>1</v>
      </c>
      <c r="S5014" s="1">
        <v>149879</v>
      </c>
      <c r="T5014" s="1" t="str">
        <f t="shared" si="314"/>
        <v>High</v>
      </c>
      <c r="U5014">
        <v>3</v>
      </c>
      <c r="V5014">
        <v>2023</v>
      </c>
      <c r="W5014" t="s">
        <v>20</v>
      </c>
      <c r="X5014">
        <v>2</v>
      </c>
    </row>
    <row r="5015" spans="1:24" x14ac:dyDescent="0.3">
      <c r="A5015">
        <v>5014</v>
      </c>
      <c r="B5015" t="s">
        <v>31</v>
      </c>
      <c r="C5015" t="str">
        <f>_xlfn.XLOOKUP(B5015,Lookup_table!B:B,Lookup_table!C:C)</f>
        <v>Business</v>
      </c>
      <c r="D5015" t="s">
        <v>37</v>
      </c>
      <c r="E5015" t="s">
        <v>15</v>
      </c>
      <c r="F5015" t="s">
        <v>52</v>
      </c>
      <c r="G5015" t="s">
        <v>25</v>
      </c>
      <c r="H5015" t="str">
        <f t="shared" si="312"/>
        <v>Onsite/Hybrid</v>
      </c>
      <c r="I5015" t="s">
        <v>18</v>
      </c>
      <c r="J5015" t="str">
        <f t="shared" si="313"/>
        <v>7+ yrs</v>
      </c>
      <c r="K5015">
        <f t="shared" ca="1" si="315"/>
        <v>10</v>
      </c>
      <c r="L5015" t="s">
        <v>27</v>
      </c>
      <c r="M5015">
        <v>1</v>
      </c>
      <c r="N5015">
        <v>0</v>
      </c>
      <c r="O5015">
        <v>0</v>
      </c>
      <c r="P5015">
        <v>1</v>
      </c>
      <c r="Q5015">
        <v>0</v>
      </c>
      <c r="R5015">
        <f>SUM(M5015:N5015:O5015:P5015:Q5015)</f>
        <v>2</v>
      </c>
      <c r="S5015" s="1">
        <v>112443</v>
      </c>
      <c r="T5015" s="1" t="str">
        <f t="shared" si="314"/>
        <v>Medium</v>
      </c>
      <c r="U5015">
        <v>1</v>
      </c>
      <c r="V5015">
        <v>2025</v>
      </c>
      <c r="W5015" t="s">
        <v>34</v>
      </c>
      <c r="X5015">
        <v>3</v>
      </c>
    </row>
    <row r="5016" spans="1:24" x14ac:dyDescent="0.3">
      <c r="A5016">
        <v>5015</v>
      </c>
      <c r="B5016" t="s">
        <v>36</v>
      </c>
      <c r="C5016" t="str">
        <f>_xlfn.XLOOKUP(B5016,Lookup_table!B:B,Lookup_table!C:C)</f>
        <v>Data</v>
      </c>
      <c r="D5016" t="s">
        <v>34</v>
      </c>
      <c r="E5016" t="s">
        <v>23</v>
      </c>
      <c r="F5016" t="s">
        <v>43</v>
      </c>
      <c r="G5016" t="s">
        <v>25</v>
      </c>
      <c r="H5016" t="str">
        <f t="shared" si="312"/>
        <v>Onsite/Hybrid</v>
      </c>
      <c r="I5016" t="s">
        <v>35</v>
      </c>
      <c r="J5016" t="str">
        <f t="shared" si="313"/>
        <v>0-2 yrs</v>
      </c>
      <c r="K5016">
        <f t="shared" ca="1" si="315"/>
        <v>1</v>
      </c>
      <c r="L5016" t="s">
        <v>19</v>
      </c>
      <c r="M5016">
        <v>0</v>
      </c>
      <c r="N5016">
        <v>1</v>
      </c>
      <c r="O5016">
        <v>1</v>
      </c>
      <c r="P5016">
        <v>0</v>
      </c>
      <c r="Q5016">
        <v>0</v>
      </c>
      <c r="R5016">
        <f>SUM(M5016:N5016:O5016:P5016:Q5016)</f>
        <v>2</v>
      </c>
      <c r="S5016" s="1">
        <v>61355</v>
      </c>
      <c r="T5016" s="1" t="str">
        <f t="shared" si="314"/>
        <v>Low</v>
      </c>
      <c r="U5016">
        <v>11</v>
      </c>
      <c r="V5016">
        <v>2022</v>
      </c>
      <c r="W5016" t="s">
        <v>34</v>
      </c>
      <c r="X5016">
        <v>6</v>
      </c>
    </row>
    <row r="5017" spans="1:24" x14ac:dyDescent="0.3">
      <c r="A5017">
        <v>5016</v>
      </c>
      <c r="B5017" t="s">
        <v>33</v>
      </c>
      <c r="C5017" t="str">
        <f>_xlfn.XLOOKUP(B5017,Lookup_table!B:B,Lookup_table!C:C)</f>
        <v>Data</v>
      </c>
      <c r="D5017" t="s">
        <v>34</v>
      </c>
      <c r="E5017" t="s">
        <v>42</v>
      </c>
      <c r="F5017" t="s">
        <v>16</v>
      </c>
      <c r="G5017" t="s">
        <v>30</v>
      </c>
      <c r="H5017" t="str">
        <f t="shared" si="312"/>
        <v>Onsite/Hybrid</v>
      </c>
      <c r="I5017" t="s">
        <v>18</v>
      </c>
      <c r="J5017" t="str">
        <f t="shared" si="313"/>
        <v>7+ yrs</v>
      </c>
      <c r="K5017">
        <f t="shared" ca="1" si="315"/>
        <v>13</v>
      </c>
      <c r="L5017" t="s">
        <v>19</v>
      </c>
      <c r="M5017">
        <v>0</v>
      </c>
      <c r="N5017">
        <v>1</v>
      </c>
      <c r="O5017">
        <v>0</v>
      </c>
      <c r="P5017">
        <v>1</v>
      </c>
      <c r="Q5017">
        <v>1</v>
      </c>
      <c r="R5017">
        <f>SUM(M5017:N5017:O5017:P5017:Q5017)</f>
        <v>3</v>
      </c>
      <c r="S5017" s="1">
        <v>125399</v>
      </c>
      <c r="T5017" s="1" t="str">
        <f t="shared" si="314"/>
        <v>High</v>
      </c>
      <c r="U5017">
        <v>11</v>
      </c>
      <c r="V5017">
        <v>2022</v>
      </c>
      <c r="W5017" t="s">
        <v>20</v>
      </c>
      <c r="X5017">
        <v>4</v>
      </c>
    </row>
    <row r="5018" spans="1:24" x14ac:dyDescent="0.3">
      <c r="A5018">
        <v>5017</v>
      </c>
      <c r="B5018" t="s">
        <v>41</v>
      </c>
      <c r="C5018" t="str">
        <f>_xlfn.XLOOKUP(B5018,Lookup_table!B:B,Lookup_table!C:C)</f>
        <v>Data</v>
      </c>
      <c r="D5018" t="s">
        <v>14</v>
      </c>
      <c r="E5018" t="s">
        <v>42</v>
      </c>
      <c r="F5018" t="s">
        <v>24</v>
      </c>
      <c r="G5018" t="s">
        <v>25</v>
      </c>
      <c r="H5018" t="str">
        <f t="shared" si="312"/>
        <v>Onsite/Hybrid</v>
      </c>
      <c r="I5018" t="s">
        <v>26</v>
      </c>
      <c r="J5018" t="str">
        <f t="shared" si="313"/>
        <v>3-6 yrs</v>
      </c>
      <c r="K5018">
        <f t="shared" ca="1" si="315"/>
        <v>3</v>
      </c>
      <c r="L5018" t="s">
        <v>39</v>
      </c>
      <c r="M5018">
        <v>0</v>
      </c>
      <c r="N5018">
        <v>1</v>
      </c>
      <c r="O5018">
        <v>0</v>
      </c>
      <c r="P5018">
        <v>1</v>
      </c>
      <c r="Q5018">
        <v>1</v>
      </c>
      <c r="R5018">
        <f>SUM(M5018:N5018:O5018:P5018:Q5018)</f>
        <v>3</v>
      </c>
      <c r="S5018" s="1">
        <v>103435</v>
      </c>
      <c r="T5018" s="1" t="str">
        <f t="shared" si="314"/>
        <v>Medium</v>
      </c>
      <c r="U5018">
        <v>2</v>
      </c>
      <c r="V5018">
        <v>2023</v>
      </c>
      <c r="W5018" t="s">
        <v>28</v>
      </c>
      <c r="X5018">
        <v>9</v>
      </c>
    </row>
    <row r="5019" spans="1:24" x14ac:dyDescent="0.3">
      <c r="A5019">
        <v>5018</v>
      </c>
      <c r="B5019" t="s">
        <v>33</v>
      </c>
      <c r="C5019" t="str">
        <f>_xlfn.XLOOKUP(B5019,Lookup_table!B:B,Lookup_table!C:C)</f>
        <v>Data</v>
      </c>
      <c r="D5019" t="s">
        <v>22</v>
      </c>
      <c r="E5019" t="s">
        <v>40</v>
      </c>
      <c r="F5019" t="s">
        <v>29</v>
      </c>
      <c r="G5019" t="s">
        <v>25</v>
      </c>
      <c r="H5019" t="str">
        <f t="shared" si="312"/>
        <v>Onsite/Hybrid</v>
      </c>
      <c r="I5019" t="s">
        <v>18</v>
      </c>
      <c r="J5019" t="str">
        <f t="shared" si="313"/>
        <v>7+ yrs</v>
      </c>
      <c r="K5019">
        <f t="shared" ca="1" si="315"/>
        <v>13</v>
      </c>
      <c r="L5019" t="s">
        <v>27</v>
      </c>
      <c r="M5019">
        <v>0</v>
      </c>
      <c r="N5019">
        <v>0</v>
      </c>
      <c r="O5019">
        <v>0</v>
      </c>
      <c r="P5019">
        <v>1</v>
      </c>
      <c r="Q5019">
        <v>1</v>
      </c>
      <c r="R5019">
        <f>SUM(M5019:N5019:O5019:P5019:Q5019)</f>
        <v>2</v>
      </c>
      <c r="S5019" s="1">
        <v>146070</v>
      </c>
      <c r="T5019" s="1" t="str">
        <f t="shared" si="314"/>
        <v>High</v>
      </c>
      <c r="U5019">
        <v>9</v>
      </c>
      <c r="V5019">
        <v>2022</v>
      </c>
      <c r="W5019" t="s">
        <v>20</v>
      </c>
      <c r="X5019">
        <v>6</v>
      </c>
    </row>
    <row r="5020" spans="1:24" x14ac:dyDescent="0.3">
      <c r="A5020">
        <v>5019</v>
      </c>
      <c r="B5020" t="s">
        <v>31</v>
      </c>
      <c r="C5020" t="str">
        <f>_xlfn.XLOOKUP(B5020,Lookup_table!B:B,Lookup_table!C:C)</f>
        <v>Business</v>
      </c>
      <c r="D5020" t="s">
        <v>14</v>
      </c>
      <c r="E5020" t="s">
        <v>15</v>
      </c>
      <c r="F5020" t="s">
        <v>51</v>
      </c>
      <c r="G5020" t="s">
        <v>25</v>
      </c>
      <c r="H5020" t="str">
        <f t="shared" si="312"/>
        <v>Onsite/Hybrid</v>
      </c>
      <c r="I5020" t="s">
        <v>35</v>
      </c>
      <c r="J5020" t="str">
        <f t="shared" si="313"/>
        <v>0-2 yrs</v>
      </c>
      <c r="K5020">
        <f t="shared" ca="1" si="315"/>
        <v>0</v>
      </c>
      <c r="L5020" t="s">
        <v>27</v>
      </c>
      <c r="M5020">
        <v>1</v>
      </c>
      <c r="N5020">
        <v>0</v>
      </c>
      <c r="O5020">
        <v>1</v>
      </c>
      <c r="P5020">
        <v>1</v>
      </c>
      <c r="Q5020">
        <v>0</v>
      </c>
      <c r="R5020">
        <f>SUM(M5020:N5020:O5020:P5020:Q5020)</f>
        <v>3</v>
      </c>
      <c r="S5020" s="1">
        <v>84751</v>
      </c>
      <c r="T5020" s="1" t="str">
        <f t="shared" si="314"/>
        <v>Medium</v>
      </c>
      <c r="U5020">
        <v>12</v>
      </c>
      <c r="V5020">
        <v>2026</v>
      </c>
      <c r="W5020" t="s">
        <v>28</v>
      </c>
      <c r="X5020">
        <v>2</v>
      </c>
    </row>
    <row r="5021" spans="1:24" x14ac:dyDescent="0.3">
      <c r="A5021">
        <v>5020</v>
      </c>
      <c r="B5021" t="s">
        <v>41</v>
      </c>
      <c r="C5021" t="str">
        <f>_xlfn.XLOOKUP(B5021,Lookup_table!B:B,Lookup_table!C:C)</f>
        <v>Data</v>
      </c>
      <c r="D5021" t="s">
        <v>34</v>
      </c>
      <c r="E5021" t="s">
        <v>38</v>
      </c>
      <c r="F5021" t="s">
        <v>51</v>
      </c>
      <c r="G5021" t="s">
        <v>17</v>
      </c>
      <c r="H5021" t="str">
        <f t="shared" si="312"/>
        <v>Remote</v>
      </c>
      <c r="I5021" t="s">
        <v>26</v>
      </c>
      <c r="J5021" t="str">
        <f t="shared" si="313"/>
        <v>3-6 yrs</v>
      </c>
      <c r="K5021">
        <f t="shared" ca="1" si="315"/>
        <v>6</v>
      </c>
      <c r="L5021" t="s">
        <v>27</v>
      </c>
      <c r="M5021">
        <v>1</v>
      </c>
      <c r="N5021">
        <v>0</v>
      </c>
      <c r="O5021">
        <v>1</v>
      </c>
      <c r="P5021">
        <v>0</v>
      </c>
      <c r="Q5021">
        <v>0</v>
      </c>
      <c r="R5021">
        <f>SUM(M5021:N5021:O5021:P5021:Q5021)</f>
        <v>2</v>
      </c>
      <c r="S5021" s="1">
        <v>94522</v>
      </c>
      <c r="T5021" s="1" t="str">
        <f t="shared" si="314"/>
        <v>Medium</v>
      </c>
      <c r="U5021">
        <v>2</v>
      </c>
      <c r="V5021">
        <v>2025</v>
      </c>
      <c r="W5021" t="s">
        <v>20</v>
      </c>
      <c r="X5021">
        <v>1</v>
      </c>
    </row>
    <row r="5022" spans="1:24" x14ac:dyDescent="0.3">
      <c r="A5022">
        <v>5021</v>
      </c>
      <c r="B5022" t="s">
        <v>21</v>
      </c>
      <c r="C5022" t="str">
        <f>_xlfn.XLOOKUP(B5022,Lookup_table!B:B,Lookup_table!C:C)</f>
        <v>AI</v>
      </c>
      <c r="D5022" t="s">
        <v>22</v>
      </c>
      <c r="E5022" t="s">
        <v>23</v>
      </c>
      <c r="F5022" t="s">
        <v>51</v>
      </c>
      <c r="G5022" t="s">
        <v>30</v>
      </c>
      <c r="H5022" t="str">
        <f t="shared" si="312"/>
        <v>Onsite/Hybrid</v>
      </c>
      <c r="I5022" t="s">
        <v>18</v>
      </c>
      <c r="J5022" t="str">
        <f t="shared" si="313"/>
        <v>7+ yrs</v>
      </c>
      <c r="K5022">
        <f t="shared" ca="1" si="315"/>
        <v>15</v>
      </c>
      <c r="L5022" t="s">
        <v>27</v>
      </c>
      <c r="M5022">
        <v>0</v>
      </c>
      <c r="N5022">
        <v>1</v>
      </c>
      <c r="O5022">
        <v>0</v>
      </c>
      <c r="P5022">
        <v>0</v>
      </c>
      <c r="Q5022">
        <v>0</v>
      </c>
      <c r="R5022">
        <f>SUM(M5022:N5022:O5022:P5022:Q5022)</f>
        <v>1</v>
      </c>
      <c r="S5022" s="1">
        <v>155407</v>
      </c>
      <c r="T5022" s="1" t="str">
        <f t="shared" si="314"/>
        <v>High</v>
      </c>
      <c r="U5022">
        <v>3</v>
      </c>
      <c r="V5022">
        <v>2024</v>
      </c>
      <c r="W5022" t="s">
        <v>34</v>
      </c>
      <c r="X5022">
        <v>2</v>
      </c>
    </row>
    <row r="5023" spans="1:24" x14ac:dyDescent="0.3">
      <c r="A5023">
        <v>5022</v>
      </c>
      <c r="B5023" t="s">
        <v>31</v>
      </c>
      <c r="C5023" t="str">
        <f>_xlfn.XLOOKUP(B5023,Lookup_table!B:B,Lookup_table!C:C)</f>
        <v>Business</v>
      </c>
      <c r="D5023" t="s">
        <v>22</v>
      </c>
      <c r="E5023" t="s">
        <v>23</v>
      </c>
      <c r="F5023" t="s">
        <v>52</v>
      </c>
      <c r="G5023" t="s">
        <v>17</v>
      </c>
      <c r="H5023" t="str">
        <f t="shared" si="312"/>
        <v>Remote</v>
      </c>
      <c r="I5023" t="s">
        <v>26</v>
      </c>
      <c r="J5023" t="str">
        <f t="shared" si="313"/>
        <v>3-6 yrs</v>
      </c>
      <c r="K5023">
        <f t="shared" ca="1" si="315"/>
        <v>5</v>
      </c>
      <c r="L5023" t="s">
        <v>19</v>
      </c>
      <c r="M5023">
        <v>0</v>
      </c>
      <c r="N5023">
        <v>1</v>
      </c>
      <c r="O5023">
        <v>1</v>
      </c>
      <c r="P5023">
        <v>1</v>
      </c>
      <c r="Q5023">
        <v>0</v>
      </c>
      <c r="R5023">
        <f>SUM(M5023:N5023:O5023:P5023:Q5023)</f>
        <v>3</v>
      </c>
      <c r="S5023" s="1">
        <v>128538</v>
      </c>
      <c r="T5023" s="1" t="str">
        <f t="shared" si="314"/>
        <v>High</v>
      </c>
      <c r="U5023">
        <v>12</v>
      </c>
      <c r="V5023">
        <v>2022</v>
      </c>
      <c r="W5023" t="s">
        <v>28</v>
      </c>
      <c r="X5023">
        <v>5</v>
      </c>
    </row>
    <row r="5024" spans="1:24" x14ac:dyDescent="0.3">
      <c r="A5024">
        <v>5023</v>
      </c>
      <c r="B5024" t="s">
        <v>36</v>
      </c>
      <c r="C5024" t="str">
        <f>_xlfn.XLOOKUP(B5024,Lookup_table!B:B,Lookup_table!C:C)</f>
        <v>Data</v>
      </c>
      <c r="D5024" t="s">
        <v>14</v>
      </c>
      <c r="E5024" t="s">
        <v>38</v>
      </c>
      <c r="F5024" t="s">
        <v>29</v>
      </c>
      <c r="G5024" t="s">
        <v>25</v>
      </c>
      <c r="H5024" t="str">
        <f t="shared" si="312"/>
        <v>Onsite/Hybrid</v>
      </c>
      <c r="I5024" t="s">
        <v>35</v>
      </c>
      <c r="J5024" t="str">
        <f t="shared" si="313"/>
        <v>0-2 yrs</v>
      </c>
      <c r="K5024">
        <f t="shared" ca="1" si="315"/>
        <v>2</v>
      </c>
      <c r="L5024" t="s">
        <v>39</v>
      </c>
      <c r="M5024">
        <v>0</v>
      </c>
      <c r="N5024">
        <v>1</v>
      </c>
      <c r="O5024">
        <v>1</v>
      </c>
      <c r="P5024">
        <v>1</v>
      </c>
      <c r="Q5024">
        <v>0</v>
      </c>
      <c r="R5024">
        <f>SUM(M5024:N5024:O5024:P5024:Q5024)</f>
        <v>3</v>
      </c>
      <c r="S5024" s="1">
        <v>77351</v>
      </c>
      <c r="T5024" s="1" t="str">
        <f t="shared" si="314"/>
        <v>Medium</v>
      </c>
      <c r="U5024">
        <v>6</v>
      </c>
      <c r="V5024">
        <v>2022</v>
      </c>
      <c r="W5024" t="s">
        <v>28</v>
      </c>
      <c r="X5024">
        <v>4</v>
      </c>
    </row>
    <row r="5025" spans="1:24" x14ac:dyDescent="0.3">
      <c r="A5025">
        <v>5024</v>
      </c>
      <c r="B5025" t="s">
        <v>50</v>
      </c>
      <c r="C5025" t="str">
        <f>_xlfn.XLOOKUP(B5025,Lookup_table!B:B,Lookup_table!C:C)</f>
        <v>AI</v>
      </c>
      <c r="D5025" t="s">
        <v>37</v>
      </c>
      <c r="E5025" t="s">
        <v>40</v>
      </c>
      <c r="F5025" t="s">
        <v>24</v>
      </c>
      <c r="G5025" t="s">
        <v>17</v>
      </c>
      <c r="H5025" t="str">
        <f t="shared" si="312"/>
        <v>Remote</v>
      </c>
      <c r="I5025" t="s">
        <v>35</v>
      </c>
      <c r="J5025" t="str">
        <f t="shared" si="313"/>
        <v>0-2 yrs</v>
      </c>
      <c r="K5025">
        <f t="shared" ca="1" si="315"/>
        <v>0</v>
      </c>
      <c r="L5025" t="s">
        <v>39</v>
      </c>
      <c r="M5025">
        <v>0</v>
      </c>
      <c r="N5025">
        <v>0</v>
      </c>
      <c r="O5025">
        <v>1</v>
      </c>
      <c r="P5025">
        <v>0</v>
      </c>
      <c r="Q5025">
        <v>1</v>
      </c>
      <c r="R5025">
        <f>SUM(M5025:N5025:O5025:P5025:Q5025)</f>
        <v>2</v>
      </c>
      <c r="S5025" s="1">
        <v>112104</v>
      </c>
      <c r="T5025" s="1" t="str">
        <f t="shared" si="314"/>
        <v>Medium</v>
      </c>
      <c r="U5025">
        <v>4</v>
      </c>
      <c r="V5025">
        <v>2023</v>
      </c>
      <c r="W5025" t="s">
        <v>28</v>
      </c>
      <c r="X5025">
        <v>8</v>
      </c>
    </row>
    <row r="5026" spans="1:24" x14ac:dyDescent="0.3">
      <c r="A5026">
        <v>5025</v>
      </c>
      <c r="B5026" t="s">
        <v>21</v>
      </c>
      <c r="C5026" t="str">
        <f>_xlfn.XLOOKUP(B5026,Lookup_table!B:B,Lookup_table!C:C)</f>
        <v>AI</v>
      </c>
      <c r="D5026" t="s">
        <v>22</v>
      </c>
      <c r="E5026" t="s">
        <v>15</v>
      </c>
      <c r="F5026" t="s">
        <v>44</v>
      </c>
      <c r="G5026" t="s">
        <v>17</v>
      </c>
      <c r="H5026" t="str">
        <f t="shared" si="312"/>
        <v>Remote</v>
      </c>
      <c r="I5026" t="s">
        <v>35</v>
      </c>
      <c r="J5026" t="str">
        <f t="shared" si="313"/>
        <v>0-2 yrs</v>
      </c>
      <c r="K5026">
        <f t="shared" ca="1" si="315"/>
        <v>0</v>
      </c>
      <c r="L5026" t="s">
        <v>39</v>
      </c>
      <c r="M5026">
        <v>0</v>
      </c>
      <c r="N5026">
        <v>0</v>
      </c>
      <c r="O5026">
        <v>1</v>
      </c>
      <c r="P5026">
        <v>0</v>
      </c>
      <c r="Q5026">
        <v>0</v>
      </c>
      <c r="R5026">
        <f>SUM(M5026:N5026:O5026:P5026:Q5026)</f>
        <v>1</v>
      </c>
      <c r="S5026" s="1">
        <v>127265</v>
      </c>
      <c r="T5026" s="1" t="str">
        <f t="shared" si="314"/>
        <v>High</v>
      </c>
      <c r="U5026">
        <v>4</v>
      </c>
      <c r="V5026">
        <v>2021</v>
      </c>
      <c r="W5026" t="s">
        <v>28</v>
      </c>
      <c r="X5026">
        <v>9</v>
      </c>
    </row>
    <row r="5027" spans="1:24" x14ac:dyDescent="0.3">
      <c r="A5027">
        <v>5026</v>
      </c>
      <c r="B5027" t="s">
        <v>36</v>
      </c>
      <c r="C5027" t="str">
        <f>_xlfn.XLOOKUP(B5027,Lookup_table!B:B,Lookup_table!C:C)</f>
        <v>Data</v>
      </c>
      <c r="D5027" t="s">
        <v>22</v>
      </c>
      <c r="E5027" t="s">
        <v>23</v>
      </c>
      <c r="F5027" t="s">
        <v>52</v>
      </c>
      <c r="G5027" t="s">
        <v>25</v>
      </c>
      <c r="H5027" t="str">
        <f t="shared" si="312"/>
        <v>Onsite/Hybrid</v>
      </c>
      <c r="I5027" t="s">
        <v>18</v>
      </c>
      <c r="J5027" t="str">
        <f t="shared" si="313"/>
        <v>7+ yrs</v>
      </c>
      <c r="K5027">
        <f t="shared" ca="1" si="315"/>
        <v>7</v>
      </c>
      <c r="L5027" t="s">
        <v>39</v>
      </c>
      <c r="M5027">
        <v>0</v>
      </c>
      <c r="N5027">
        <v>0</v>
      </c>
      <c r="O5027">
        <v>0</v>
      </c>
      <c r="P5027">
        <v>1</v>
      </c>
      <c r="Q5027">
        <v>0</v>
      </c>
      <c r="R5027">
        <f>SUM(M5027:N5027:O5027:P5027:Q5027)</f>
        <v>1</v>
      </c>
      <c r="S5027" s="1">
        <v>133299</v>
      </c>
      <c r="T5027" s="1" t="str">
        <f t="shared" si="314"/>
        <v>High</v>
      </c>
      <c r="U5027">
        <v>1</v>
      </c>
      <c r="V5027">
        <v>2023</v>
      </c>
      <c r="W5027" t="s">
        <v>28</v>
      </c>
      <c r="X5027">
        <v>8</v>
      </c>
    </row>
    <row r="5028" spans="1:24" x14ac:dyDescent="0.3">
      <c r="A5028">
        <v>5027</v>
      </c>
      <c r="B5028" t="s">
        <v>50</v>
      </c>
      <c r="C5028" t="str">
        <f>_xlfn.XLOOKUP(B5028,Lookup_table!B:B,Lookup_table!C:C)</f>
        <v>AI</v>
      </c>
      <c r="D5028" t="s">
        <v>37</v>
      </c>
      <c r="E5028" t="s">
        <v>38</v>
      </c>
      <c r="F5028" t="s">
        <v>52</v>
      </c>
      <c r="G5028" t="s">
        <v>25</v>
      </c>
      <c r="H5028" t="str">
        <f t="shared" si="312"/>
        <v>Onsite/Hybrid</v>
      </c>
      <c r="I5028" t="s">
        <v>26</v>
      </c>
      <c r="J5028" t="str">
        <f t="shared" si="313"/>
        <v>3-6 yrs</v>
      </c>
      <c r="K5028">
        <f t="shared" ca="1" si="315"/>
        <v>5</v>
      </c>
      <c r="L5028" t="s">
        <v>39</v>
      </c>
      <c r="M5028">
        <v>0</v>
      </c>
      <c r="N5028">
        <v>0</v>
      </c>
      <c r="O5028">
        <v>0</v>
      </c>
      <c r="P5028">
        <v>1</v>
      </c>
      <c r="Q5028">
        <v>1</v>
      </c>
      <c r="R5028">
        <f>SUM(M5028:N5028:O5028:P5028:Q5028)</f>
        <v>2</v>
      </c>
      <c r="S5028" s="1">
        <v>140596</v>
      </c>
      <c r="T5028" s="1" t="str">
        <f t="shared" si="314"/>
        <v>High</v>
      </c>
      <c r="U5028">
        <v>10</v>
      </c>
      <c r="V5028">
        <v>2020</v>
      </c>
      <c r="W5028" t="s">
        <v>20</v>
      </c>
      <c r="X5028">
        <v>2</v>
      </c>
    </row>
    <row r="5029" spans="1:24" x14ac:dyDescent="0.3">
      <c r="A5029">
        <v>5028</v>
      </c>
      <c r="B5029" t="s">
        <v>21</v>
      </c>
      <c r="C5029" t="str">
        <f>_xlfn.XLOOKUP(B5029,Lookup_table!B:B,Lookup_table!C:C)</f>
        <v>AI</v>
      </c>
      <c r="D5029" t="s">
        <v>22</v>
      </c>
      <c r="E5029" t="s">
        <v>15</v>
      </c>
      <c r="F5029" t="s">
        <v>52</v>
      </c>
      <c r="G5029" t="s">
        <v>17</v>
      </c>
      <c r="H5029" t="str">
        <f t="shared" si="312"/>
        <v>Remote</v>
      </c>
      <c r="I5029" t="s">
        <v>26</v>
      </c>
      <c r="J5029" t="str">
        <f t="shared" si="313"/>
        <v>3-6 yrs</v>
      </c>
      <c r="K5029">
        <f t="shared" ca="1" si="315"/>
        <v>4</v>
      </c>
      <c r="L5029" t="s">
        <v>19</v>
      </c>
      <c r="M5029">
        <v>0</v>
      </c>
      <c r="N5029">
        <v>1</v>
      </c>
      <c r="O5029">
        <v>0</v>
      </c>
      <c r="P5029">
        <v>1</v>
      </c>
      <c r="Q5029">
        <v>0</v>
      </c>
      <c r="R5029">
        <f>SUM(M5029:N5029:O5029:P5029:Q5029)</f>
        <v>2</v>
      </c>
      <c r="S5029" s="1">
        <v>154097</v>
      </c>
      <c r="T5029" s="1" t="str">
        <f t="shared" si="314"/>
        <v>High</v>
      </c>
      <c r="U5029">
        <v>6</v>
      </c>
      <c r="V5029">
        <v>2020</v>
      </c>
      <c r="W5029" t="s">
        <v>34</v>
      </c>
      <c r="X5029">
        <v>6</v>
      </c>
    </row>
    <row r="5030" spans="1:24" x14ac:dyDescent="0.3">
      <c r="A5030">
        <v>5029</v>
      </c>
      <c r="B5030" t="s">
        <v>36</v>
      </c>
      <c r="C5030" t="str">
        <f>_xlfn.XLOOKUP(B5030,Lookup_table!B:B,Lookup_table!C:C)</f>
        <v>Data</v>
      </c>
      <c r="D5030" t="s">
        <v>14</v>
      </c>
      <c r="E5030" t="s">
        <v>38</v>
      </c>
      <c r="F5030" t="s">
        <v>43</v>
      </c>
      <c r="G5030" t="s">
        <v>30</v>
      </c>
      <c r="H5030" t="str">
        <f t="shared" si="312"/>
        <v>Onsite/Hybrid</v>
      </c>
      <c r="I5030" t="s">
        <v>26</v>
      </c>
      <c r="J5030" t="str">
        <f t="shared" si="313"/>
        <v>3-6 yrs</v>
      </c>
      <c r="K5030">
        <f t="shared" ca="1" si="315"/>
        <v>5</v>
      </c>
      <c r="L5030" t="s">
        <v>19</v>
      </c>
      <c r="M5030">
        <v>0</v>
      </c>
      <c r="N5030">
        <v>0</v>
      </c>
      <c r="O5030">
        <v>0</v>
      </c>
      <c r="P5030">
        <v>1</v>
      </c>
      <c r="Q5030">
        <v>1</v>
      </c>
      <c r="R5030">
        <f>SUM(M5030:N5030:O5030:P5030:Q5030)</f>
        <v>2</v>
      </c>
      <c r="S5030" s="1">
        <v>102278</v>
      </c>
      <c r="T5030" s="1" t="str">
        <f t="shared" si="314"/>
        <v>Medium</v>
      </c>
      <c r="U5030">
        <v>2</v>
      </c>
      <c r="V5030">
        <v>2026</v>
      </c>
      <c r="W5030" t="s">
        <v>28</v>
      </c>
      <c r="X5030">
        <v>7</v>
      </c>
    </row>
    <row r="5031" spans="1:24" x14ac:dyDescent="0.3">
      <c r="A5031">
        <v>5030</v>
      </c>
      <c r="B5031" t="s">
        <v>50</v>
      </c>
      <c r="C5031" t="str">
        <f>_xlfn.XLOOKUP(B5031,Lookup_table!B:B,Lookup_table!C:C)</f>
        <v>AI</v>
      </c>
      <c r="D5031" t="s">
        <v>22</v>
      </c>
      <c r="E5031" t="s">
        <v>40</v>
      </c>
      <c r="F5031" t="s">
        <v>29</v>
      </c>
      <c r="G5031" t="s">
        <v>25</v>
      </c>
      <c r="H5031" t="str">
        <f t="shared" si="312"/>
        <v>Onsite/Hybrid</v>
      </c>
      <c r="I5031" t="s">
        <v>26</v>
      </c>
      <c r="J5031" t="str">
        <f t="shared" si="313"/>
        <v>3-6 yrs</v>
      </c>
      <c r="K5031">
        <f t="shared" ca="1" si="315"/>
        <v>6</v>
      </c>
      <c r="L5031" t="s">
        <v>39</v>
      </c>
      <c r="M5031">
        <v>1</v>
      </c>
      <c r="N5031">
        <v>1</v>
      </c>
      <c r="O5031">
        <v>0</v>
      </c>
      <c r="P5031">
        <v>1</v>
      </c>
      <c r="Q5031">
        <v>0</v>
      </c>
      <c r="R5031">
        <f>SUM(M5031:N5031:O5031:P5031:Q5031)</f>
        <v>3</v>
      </c>
      <c r="S5031" s="1">
        <v>149551</v>
      </c>
      <c r="T5031" s="1" t="str">
        <f t="shared" si="314"/>
        <v>High</v>
      </c>
      <c r="U5031">
        <v>10</v>
      </c>
      <c r="V5031">
        <v>2023</v>
      </c>
      <c r="W5031" t="s">
        <v>34</v>
      </c>
      <c r="X5031">
        <v>6</v>
      </c>
    </row>
    <row r="5032" spans="1:24" x14ac:dyDescent="0.3">
      <c r="A5032">
        <v>5031</v>
      </c>
      <c r="B5032" t="s">
        <v>33</v>
      </c>
      <c r="C5032" t="str">
        <f>_xlfn.XLOOKUP(B5032,Lookup_table!B:B,Lookup_table!C:C)</f>
        <v>Data</v>
      </c>
      <c r="D5032" t="s">
        <v>22</v>
      </c>
      <c r="E5032" t="s">
        <v>32</v>
      </c>
      <c r="F5032" t="s">
        <v>29</v>
      </c>
      <c r="G5032" t="s">
        <v>17</v>
      </c>
      <c r="H5032" t="str">
        <f t="shared" si="312"/>
        <v>Remote</v>
      </c>
      <c r="I5032" t="s">
        <v>18</v>
      </c>
      <c r="J5032" t="str">
        <f t="shared" si="313"/>
        <v>7+ yrs</v>
      </c>
      <c r="K5032">
        <f t="shared" ca="1" si="315"/>
        <v>10</v>
      </c>
      <c r="L5032" t="s">
        <v>19</v>
      </c>
      <c r="M5032">
        <v>0</v>
      </c>
      <c r="N5032">
        <v>1</v>
      </c>
      <c r="O5032">
        <v>0</v>
      </c>
      <c r="P5032">
        <v>1</v>
      </c>
      <c r="Q5032">
        <v>1</v>
      </c>
      <c r="R5032">
        <f>SUM(M5032:N5032:O5032:P5032:Q5032)</f>
        <v>3</v>
      </c>
      <c r="S5032" s="1">
        <v>149048</v>
      </c>
      <c r="T5032" s="1" t="str">
        <f t="shared" si="314"/>
        <v>High</v>
      </c>
      <c r="U5032">
        <v>3</v>
      </c>
      <c r="V5032">
        <v>2020</v>
      </c>
      <c r="W5032" t="s">
        <v>34</v>
      </c>
      <c r="X5032">
        <v>2</v>
      </c>
    </row>
    <row r="5033" spans="1:24" x14ac:dyDescent="0.3">
      <c r="A5033">
        <v>5032</v>
      </c>
      <c r="B5033" t="s">
        <v>36</v>
      </c>
      <c r="C5033" t="str">
        <f>_xlfn.XLOOKUP(B5033,Lookup_table!B:B,Lookup_table!C:C)</f>
        <v>Data</v>
      </c>
      <c r="D5033" t="s">
        <v>14</v>
      </c>
      <c r="E5033" t="s">
        <v>38</v>
      </c>
      <c r="F5033" t="s">
        <v>51</v>
      </c>
      <c r="G5033" t="s">
        <v>30</v>
      </c>
      <c r="H5033" t="str">
        <f t="shared" si="312"/>
        <v>Onsite/Hybrid</v>
      </c>
      <c r="I5033" t="s">
        <v>35</v>
      </c>
      <c r="J5033" t="str">
        <f t="shared" si="313"/>
        <v>0-2 yrs</v>
      </c>
      <c r="K5033">
        <f t="shared" ca="1" si="315"/>
        <v>0</v>
      </c>
      <c r="L5033" t="s">
        <v>39</v>
      </c>
      <c r="M5033">
        <v>1</v>
      </c>
      <c r="N5033">
        <v>0</v>
      </c>
      <c r="O5033">
        <v>1</v>
      </c>
      <c r="P5033">
        <v>0</v>
      </c>
      <c r="Q5033">
        <v>1</v>
      </c>
      <c r="R5033">
        <f>SUM(M5033:N5033:O5033:P5033:Q5033)</f>
        <v>3</v>
      </c>
      <c r="S5033" s="1">
        <v>73068</v>
      </c>
      <c r="T5033" s="1" t="str">
        <f t="shared" si="314"/>
        <v>Medium</v>
      </c>
      <c r="U5033">
        <v>4</v>
      </c>
      <c r="V5033">
        <v>2020</v>
      </c>
      <c r="W5033" t="s">
        <v>28</v>
      </c>
      <c r="X5033">
        <v>9</v>
      </c>
    </row>
    <row r="5034" spans="1:24" x14ac:dyDescent="0.3">
      <c r="A5034">
        <v>5033</v>
      </c>
      <c r="B5034" t="s">
        <v>41</v>
      </c>
      <c r="C5034" t="str">
        <f>_xlfn.XLOOKUP(B5034,Lookup_table!B:B,Lookup_table!C:C)</f>
        <v>Data</v>
      </c>
      <c r="D5034" t="s">
        <v>14</v>
      </c>
      <c r="E5034" t="s">
        <v>38</v>
      </c>
      <c r="F5034" t="s">
        <v>43</v>
      </c>
      <c r="G5034" t="s">
        <v>25</v>
      </c>
      <c r="H5034" t="str">
        <f t="shared" si="312"/>
        <v>Onsite/Hybrid</v>
      </c>
      <c r="I5034" t="s">
        <v>26</v>
      </c>
      <c r="J5034" t="str">
        <f t="shared" si="313"/>
        <v>3-6 yrs</v>
      </c>
      <c r="K5034">
        <f t="shared" ca="1" si="315"/>
        <v>3</v>
      </c>
      <c r="L5034" t="s">
        <v>19</v>
      </c>
      <c r="M5034">
        <v>1</v>
      </c>
      <c r="N5034">
        <v>0</v>
      </c>
      <c r="O5034">
        <v>0</v>
      </c>
      <c r="P5034">
        <v>1</v>
      </c>
      <c r="Q5034">
        <v>1</v>
      </c>
      <c r="R5034">
        <f>SUM(M5034:N5034:O5034:P5034:Q5034)</f>
        <v>3</v>
      </c>
      <c r="S5034" s="1">
        <v>98723</v>
      </c>
      <c r="T5034" s="1" t="str">
        <f t="shared" si="314"/>
        <v>Medium</v>
      </c>
      <c r="U5034">
        <v>10</v>
      </c>
      <c r="V5034">
        <v>2023</v>
      </c>
      <c r="W5034" t="s">
        <v>28</v>
      </c>
      <c r="X5034">
        <v>9</v>
      </c>
    </row>
    <row r="5035" spans="1:24" x14ac:dyDescent="0.3">
      <c r="A5035">
        <v>5034</v>
      </c>
      <c r="B5035" t="s">
        <v>41</v>
      </c>
      <c r="C5035" t="str">
        <f>_xlfn.XLOOKUP(B5035,Lookup_table!B:B,Lookup_table!C:C)</f>
        <v>Data</v>
      </c>
      <c r="D5035" t="s">
        <v>14</v>
      </c>
      <c r="E5035" t="s">
        <v>23</v>
      </c>
      <c r="F5035" t="s">
        <v>16</v>
      </c>
      <c r="G5035" t="s">
        <v>17</v>
      </c>
      <c r="H5035" t="str">
        <f t="shared" si="312"/>
        <v>Remote</v>
      </c>
      <c r="I5035" t="s">
        <v>18</v>
      </c>
      <c r="J5035" t="str">
        <f t="shared" si="313"/>
        <v>7+ yrs</v>
      </c>
      <c r="K5035">
        <f t="shared" ca="1" si="315"/>
        <v>8</v>
      </c>
      <c r="L5035" t="s">
        <v>27</v>
      </c>
      <c r="M5035">
        <v>1</v>
      </c>
      <c r="N5035">
        <v>0</v>
      </c>
      <c r="O5035">
        <v>1</v>
      </c>
      <c r="P5035">
        <v>0</v>
      </c>
      <c r="Q5035">
        <v>1</v>
      </c>
      <c r="R5035">
        <f>SUM(M5035:N5035:O5035:P5035:Q5035)</f>
        <v>3</v>
      </c>
      <c r="S5035" s="1">
        <v>129793</v>
      </c>
      <c r="T5035" s="1" t="str">
        <f t="shared" si="314"/>
        <v>High</v>
      </c>
      <c r="U5035">
        <v>4</v>
      </c>
      <c r="V5035">
        <v>2025</v>
      </c>
      <c r="W5035" t="s">
        <v>20</v>
      </c>
      <c r="X5035">
        <v>4</v>
      </c>
    </row>
    <row r="5036" spans="1:24" x14ac:dyDescent="0.3">
      <c r="A5036">
        <v>5035</v>
      </c>
      <c r="B5036" t="s">
        <v>33</v>
      </c>
      <c r="C5036" t="str">
        <f>_xlfn.XLOOKUP(B5036,Lookup_table!B:B,Lookup_table!C:C)</f>
        <v>Data</v>
      </c>
      <c r="D5036" t="s">
        <v>14</v>
      </c>
      <c r="E5036" t="s">
        <v>15</v>
      </c>
      <c r="F5036" t="s">
        <v>52</v>
      </c>
      <c r="G5036" t="s">
        <v>25</v>
      </c>
      <c r="H5036" t="str">
        <f t="shared" si="312"/>
        <v>Onsite/Hybrid</v>
      </c>
      <c r="I5036" t="s">
        <v>26</v>
      </c>
      <c r="J5036" t="str">
        <f t="shared" si="313"/>
        <v>3-6 yrs</v>
      </c>
      <c r="K5036">
        <f t="shared" ca="1" si="315"/>
        <v>3</v>
      </c>
      <c r="L5036" t="s">
        <v>27</v>
      </c>
      <c r="M5036">
        <v>0</v>
      </c>
      <c r="N5036">
        <v>0</v>
      </c>
      <c r="O5036">
        <v>1</v>
      </c>
      <c r="P5036">
        <v>1</v>
      </c>
      <c r="Q5036">
        <v>0</v>
      </c>
      <c r="R5036">
        <f>SUM(M5036:N5036:O5036:P5036:Q5036)</f>
        <v>2</v>
      </c>
      <c r="S5036" s="1">
        <v>100929</v>
      </c>
      <c r="T5036" s="1" t="str">
        <f t="shared" si="314"/>
        <v>Medium</v>
      </c>
      <c r="U5036">
        <v>12</v>
      </c>
      <c r="V5036">
        <v>2022</v>
      </c>
      <c r="W5036" t="s">
        <v>28</v>
      </c>
      <c r="X5036">
        <v>2</v>
      </c>
    </row>
    <row r="5037" spans="1:24" x14ac:dyDescent="0.3">
      <c r="A5037">
        <v>5036</v>
      </c>
      <c r="B5037" t="s">
        <v>50</v>
      </c>
      <c r="C5037" t="str">
        <f>_xlfn.XLOOKUP(B5037,Lookup_table!B:B,Lookup_table!C:C)</f>
        <v>AI</v>
      </c>
      <c r="D5037" t="s">
        <v>14</v>
      </c>
      <c r="E5037" t="s">
        <v>15</v>
      </c>
      <c r="F5037" t="s">
        <v>24</v>
      </c>
      <c r="G5037" t="s">
        <v>17</v>
      </c>
      <c r="H5037" t="str">
        <f t="shared" si="312"/>
        <v>Remote</v>
      </c>
      <c r="I5037" t="s">
        <v>35</v>
      </c>
      <c r="J5037" t="str">
        <f t="shared" si="313"/>
        <v>0-2 yrs</v>
      </c>
      <c r="K5037">
        <f t="shared" ca="1" si="315"/>
        <v>0</v>
      </c>
      <c r="L5037" t="s">
        <v>27</v>
      </c>
      <c r="M5037">
        <v>0</v>
      </c>
      <c r="N5037">
        <v>0</v>
      </c>
      <c r="O5037">
        <v>0</v>
      </c>
      <c r="P5037">
        <v>0</v>
      </c>
      <c r="Q5037">
        <v>0</v>
      </c>
      <c r="R5037">
        <f>SUM(M5037:N5037:O5037:P5037:Q5037)</f>
        <v>0</v>
      </c>
      <c r="S5037" s="1">
        <v>89802</v>
      </c>
      <c r="T5037" s="1" t="str">
        <f t="shared" si="314"/>
        <v>Medium</v>
      </c>
      <c r="U5037">
        <v>1</v>
      </c>
      <c r="V5037">
        <v>2023</v>
      </c>
      <c r="W5037" t="s">
        <v>28</v>
      </c>
      <c r="X5037">
        <v>8</v>
      </c>
    </row>
    <row r="5038" spans="1:24" x14ac:dyDescent="0.3">
      <c r="A5038">
        <v>5037</v>
      </c>
      <c r="B5038" t="s">
        <v>33</v>
      </c>
      <c r="C5038" t="str">
        <f>_xlfn.XLOOKUP(B5038,Lookup_table!B:B,Lookup_table!C:C)</f>
        <v>Data</v>
      </c>
      <c r="D5038" t="s">
        <v>14</v>
      </c>
      <c r="E5038" t="s">
        <v>23</v>
      </c>
      <c r="F5038" t="s">
        <v>29</v>
      </c>
      <c r="G5038" t="s">
        <v>17</v>
      </c>
      <c r="H5038" t="str">
        <f t="shared" si="312"/>
        <v>Remote</v>
      </c>
      <c r="I5038" t="s">
        <v>26</v>
      </c>
      <c r="J5038" t="str">
        <f t="shared" si="313"/>
        <v>3-6 yrs</v>
      </c>
      <c r="K5038">
        <f t="shared" ca="1" si="315"/>
        <v>6</v>
      </c>
      <c r="L5038" t="s">
        <v>19</v>
      </c>
      <c r="M5038">
        <v>0</v>
      </c>
      <c r="N5038">
        <v>1</v>
      </c>
      <c r="O5038">
        <v>1</v>
      </c>
      <c r="P5038">
        <v>0</v>
      </c>
      <c r="Q5038">
        <v>0</v>
      </c>
      <c r="R5038">
        <f>SUM(M5038:N5038:O5038:P5038:Q5038)</f>
        <v>2</v>
      </c>
      <c r="S5038" s="1">
        <v>87456</v>
      </c>
      <c r="T5038" s="1" t="str">
        <f t="shared" si="314"/>
        <v>Medium</v>
      </c>
      <c r="U5038">
        <v>9</v>
      </c>
      <c r="V5038">
        <v>2024</v>
      </c>
      <c r="W5038" t="s">
        <v>28</v>
      </c>
      <c r="X5038">
        <v>9</v>
      </c>
    </row>
    <row r="5039" spans="1:24" x14ac:dyDescent="0.3">
      <c r="A5039">
        <v>5038</v>
      </c>
      <c r="B5039" t="s">
        <v>31</v>
      </c>
      <c r="C5039" t="str">
        <f>_xlfn.XLOOKUP(B5039,Lookup_table!B:B,Lookup_table!C:C)</f>
        <v>Business</v>
      </c>
      <c r="D5039" t="s">
        <v>22</v>
      </c>
      <c r="E5039" t="s">
        <v>15</v>
      </c>
      <c r="F5039" t="s">
        <v>29</v>
      </c>
      <c r="G5039" t="s">
        <v>30</v>
      </c>
      <c r="H5039" t="str">
        <f t="shared" si="312"/>
        <v>Onsite/Hybrid</v>
      </c>
      <c r="I5039" t="s">
        <v>26</v>
      </c>
      <c r="J5039" t="str">
        <f t="shared" si="313"/>
        <v>3-6 yrs</v>
      </c>
      <c r="K5039">
        <f t="shared" ca="1" si="315"/>
        <v>4</v>
      </c>
      <c r="L5039" t="s">
        <v>19</v>
      </c>
      <c r="M5039">
        <v>1</v>
      </c>
      <c r="N5039">
        <v>1</v>
      </c>
      <c r="O5039">
        <v>1</v>
      </c>
      <c r="P5039">
        <v>0</v>
      </c>
      <c r="Q5039">
        <v>0</v>
      </c>
      <c r="R5039">
        <f>SUM(M5039:N5039:O5039:P5039:Q5039)</f>
        <v>3</v>
      </c>
      <c r="S5039" s="1">
        <v>113051</v>
      </c>
      <c r="T5039" s="1" t="str">
        <f t="shared" si="314"/>
        <v>Medium</v>
      </c>
      <c r="U5039">
        <v>11</v>
      </c>
      <c r="V5039">
        <v>2021</v>
      </c>
      <c r="W5039" t="s">
        <v>28</v>
      </c>
      <c r="X5039">
        <v>8</v>
      </c>
    </row>
    <row r="5040" spans="1:24" x14ac:dyDescent="0.3">
      <c r="A5040">
        <v>5039</v>
      </c>
      <c r="B5040" t="s">
        <v>31</v>
      </c>
      <c r="C5040" t="str">
        <f>_xlfn.XLOOKUP(B5040,Lookup_table!B:B,Lookup_table!C:C)</f>
        <v>Business</v>
      </c>
      <c r="D5040" t="s">
        <v>22</v>
      </c>
      <c r="E5040" t="s">
        <v>40</v>
      </c>
      <c r="F5040" t="s">
        <v>52</v>
      </c>
      <c r="G5040" t="s">
        <v>17</v>
      </c>
      <c r="H5040" t="str">
        <f t="shared" si="312"/>
        <v>Remote</v>
      </c>
      <c r="I5040" t="s">
        <v>26</v>
      </c>
      <c r="J5040" t="str">
        <f t="shared" si="313"/>
        <v>3-6 yrs</v>
      </c>
      <c r="K5040">
        <f t="shared" ca="1" si="315"/>
        <v>4</v>
      </c>
      <c r="L5040" t="s">
        <v>27</v>
      </c>
      <c r="M5040">
        <v>1</v>
      </c>
      <c r="N5040">
        <v>1</v>
      </c>
      <c r="O5040">
        <v>0</v>
      </c>
      <c r="P5040">
        <v>1</v>
      </c>
      <c r="Q5040">
        <v>0</v>
      </c>
      <c r="R5040">
        <f>SUM(M5040:N5040:O5040:P5040:Q5040)</f>
        <v>3</v>
      </c>
      <c r="S5040" s="1">
        <v>113565</v>
      </c>
      <c r="T5040" s="1" t="str">
        <f t="shared" si="314"/>
        <v>Medium</v>
      </c>
      <c r="U5040">
        <v>11</v>
      </c>
      <c r="V5040">
        <v>2025</v>
      </c>
      <c r="W5040" t="s">
        <v>20</v>
      </c>
      <c r="X5040">
        <v>6</v>
      </c>
    </row>
    <row r="5041" spans="1:24" x14ac:dyDescent="0.3">
      <c r="A5041">
        <v>5040</v>
      </c>
      <c r="B5041" t="s">
        <v>21</v>
      </c>
      <c r="C5041" t="str">
        <f>_xlfn.XLOOKUP(B5041,Lookup_table!B:B,Lookup_table!C:C)</f>
        <v>AI</v>
      </c>
      <c r="D5041" t="s">
        <v>22</v>
      </c>
      <c r="E5041" t="s">
        <v>32</v>
      </c>
      <c r="F5041" t="s">
        <v>43</v>
      </c>
      <c r="G5041" t="s">
        <v>30</v>
      </c>
      <c r="H5041" t="str">
        <f t="shared" si="312"/>
        <v>Onsite/Hybrid</v>
      </c>
      <c r="I5041" t="s">
        <v>26</v>
      </c>
      <c r="J5041" t="str">
        <f t="shared" si="313"/>
        <v>3-6 yrs</v>
      </c>
      <c r="K5041">
        <f t="shared" ca="1" si="315"/>
        <v>4</v>
      </c>
      <c r="L5041" t="s">
        <v>27</v>
      </c>
      <c r="M5041">
        <v>0</v>
      </c>
      <c r="N5041">
        <v>1</v>
      </c>
      <c r="O5041">
        <v>0</v>
      </c>
      <c r="P5041">
        <v>1</v>
      </c>
      <c r="Q5041">
        <v>0</v>
      </c>
      <c r="R5041">
        <f>SUM(M5041:N5041:O5041:P5041:Q5041)</f>
        <v>2</v>
      </c>
      <c r="S5041" s="1">
        <v>150612</v>
      </c>
      <c r="T5041" s="1" t="str">
        <f t="shared" si="314"/>
        <v>High</v>
      </c>
      <c r="U5041">
        <v>9</v>
      </c>
      <c r="V5041">
        <v>2024</v>
      </c>
      <c r="W5041" t="s">
        <v>20</v>
      </c>
      <c r="X5041">
        <v>6</v>
      </c>
    </row>
    <row r="5042" spans="1:24" x14ac:dyDescent="0.3">
      <c r="A5042">
        <v>5041</v>
      </c>
      <c r="B5042" t="s">
        <v>31</v>
      </c>
      <c r="C5042" t="str">
        <f>_xlfn.XLOOKUP(B5042,Lookup_table!B:B,Lookup_table!C:C)</f>
        <v>Business</v>
      </c>
      <c r="D5042" t="s">
        <v>34</v>
      </c>
      <c r="E5042" t="s">
        <v>15</v>
      </c>
      <c r="F5042" t="s">
        <v>52</v>
      </c>
      <c r="G5042" t="s">
        <v>30</v>
      </c>
      <c r="H5042" t="str">
        <f t="shared" si="312"/>
        <v>Onsite/Hybrid</v>
      </c>
      <c r="I5042" t="s">
        <v>18</v>
      </c>
      <c r="J5042" t="str">
        <f t="shared" si="313"/>
        <v>7+ yrs</v>
      </c>
      <c r="K5042">
        <f t="shared" ca="1" si="315"/>
        <v>11</v>
      </c>
      <c r="L5042" t="s">
        <v>19</v>
      </c>
      <c r="M5042">
        <v>0</v>
      </c>
      <c r="N5042">
        <v>0</v>
      </c>
      <c r="O5042">
        <v>0</v>
      </c>
      <c r="P5042">
        <v>0</v>
      </c>
      <c r="Q5042">
        <v>1</v>
      </c>
      <c r="R5042">
        <f>SUM(M5042:N5042:O5042:P5042:Q5042)</f>
        <v>1</v>
      </c>
      <c r="S5042" s="1">
        <v>109697</v>
      </c>
      <c r="T5042" s="1" t="str">
        <f t="shared" si="314"/>
        <v>Medium</v>
      </c>
      <c r="U5042">
        <v>5</v>
      </c>
      <c r="V5042">
        <v>2024</v>
      </c>
      <c r="W5042" t="s">
        <v>20</v>
      </c>
      <c r="X5042">
        <v>4</v>
      </c>
    </row>
    <row r="5043" spans="1:24" x14ac:dyDescent="0.3">
      <c r="A5043">
        <v>5042</v>
      </c>
      <c r="B5043" t="s">
        <v>50</v>
      </c>
      <c r="C5043" t="str">
        <f>_xlfn.XLOOKUP(B5043,Lookup_table!B:B,Lookup_table!C:C)</f>
        <v>AI</v>
      </c>
      <c r="D5043" t="s">
        <v>14</v>
      </c>
      <c r="E5043" t="s">
        <v>38</v>
      </c>
      <c r="F5043" t="s">
        <v>51</v>
      </c>
      <c r="G5043" t="s">
        <v>30</v>
      </c>
      <c r="H5043" t="str">
        <f t="shared" si="312"/>
        <v>Onsite/Hybrid</v>
      </c>
      <c r="I5043" t="s">
        <v>35</v>
      </c>
      <c r="J5043" t="str">
        <f t="shared" si="313"/>
        <v>0-2 yrs</v>
      </c>
      <c r="K5043">
        <f t="shared" ca="1" si="315"/>
        <v>2</v>
      </c>
      <c r="L5043" t="s">
        <v>39</v>
      </c>
      <c r="M5043">
        <v>0</v>
      </c>
      <c r="N5043">
        <v>1</v>
      </c>
      <c r="O5043">
        <v>0</v>
      </c>
      <c r="P5043">
        <v>1</v>
      </c>
      <c r="Q5043">
        <v>1</v>
      </c>
      <c r="R5043">
        <f>SUM(M5043:N5043:O5043:P5043:Q5043)</f>
        <v>3</v>
      </c>
      <c r="S5043" s="1">
        <v>114496</v>
      </c>
      <c r="T5043" s="1" t="str">
        <f t="shared" si="314"/>
        <v>Medium</v>
      </c>
      <c r="U5043">
        <v>11</v>
      </c>
      <c r="V5043">
        <v>2022</v>
      </c>
      <c r="W5043" t="s">
        <v>20</v>
      </c>
      <c r="X5043">
        <v>3</v>
      </c>
    </row>
    <row r="5044" spans="1:24" x14ac:dyDescent="0.3">
      <c r="A5044">
        <v>5043</v>
      </c>
      <c r="B5044" t="s">
        <v>36</v>
      </c>
      <c r="C5044" t="str">
        <f>_xlfn.XLOOKUP(B5044,Lookup_table!B:B,Lookup_table!C:C)</f>
        <v>Data</v>
      </c>
      <c r="D5044" t="s">
        <v>22</v>
      </c>
      <c r="E5044" t="s">
        <v>23</v>
      </c>
      <c r="F5044" t="s">
        <v>44</v>
      </c>
      <c r="G5044" t="s">
        <v>30</v>
      </c>
      <c r="H5044" t="str">
        <f t="shared" si="312"/>
        <v>Onsite/Hybrid</v>
      </c>
      <c r="I5044" t="s">
        <v>18</v>
      </c>
      <c r="J5044" t="str">
        <f t="shared" si="313"/>
        <v>7+ yrs</v>
      </c>
      <c r="K5044">
        <f t="shared" ca="1" si="315"/>
        <v>11</v>
      </c>
      <c r="L5044" t="s">
        <v>39</v>
      </c>
      <c r="M5044">
        <v>1</v>
      </c>
      <c r="N5044">
        <v>0</v>
      </c>
      <c r="O5044">
        <v>1</v>
      </c>
      <c r="P5044">
        <v>0</v>
      </c>
      <c r="Q5044">
        <v>0</v>
      </c>
      <c r="R5044">
        <f>SUM(M5044:N5044:O5044:P5044:Q5044)</f>
        <v>2</v>
      </c>
      <c r="S5044" s="1">
        <v>131990</v>
      </c>
      <c r="T5044" s="1" t="str">
        <f t="shared" si="314"/>
        <v>High</v>
      </c>
      <c r="U5044">
        <v>12</v>
      </c>
      <c r="V5044">
        <v>2026</v>
      </c>
      <c r="W5044" t="s">
        <v>28</v>
      </c>
      <c r="X5044">
        <v>9</v>
      </c>
    </row>
    <row r="5045" spans="1:24" x14ac:dyDescent="0.3">
      <c r="A5045">
        <v>5044</v>
      </c>
      <c r="B5045" t="s">
        <v>33</v>
      </c>
      <c r="C5045" t="str">
        <f>_xlfn.XLOOKUP(B5045,Lookup_table!B:B,Lookup_table!C:C)</f>
        <v>Data</v>
      </c>
      <c r="D5045" t="s">
        <v>22</v>
      </c>
      <c r="E5045" t="s">
        <v>23</v>
      </c>
      <c r="F5045" t="s">
        <v>24</v>
      </c>
      <c r="G5045" t="s">
        <v>25</v>
      </c>
      <c r="H5045" t="str">
        <f t="shared" si="312"/>
        <v>Onsite/Hybrid</v>
      </c>
      <c r="I5045" t="s">
        <v>26</v>
      </c>
      <c r="J5045" t="str">
        <f t="shared" si="313"/>
        <v>3-6 yrs</v>
      </c>
      <c r="K5045">
        <f t="shared" ca="1" si="315"/>
        <v>4</v>
      </c>
      <c r="L5045" t="s">
        <v>39</v>
      </c>
      <c r="M5045">
        <v>1</v>
      </c>
      <c r="N5045">
        <v>0</v>
      </c>
      <c r="O5045">
        <v>1</v>
      </c>
      <c r="P5045">
        <v>1</v>
      </c>
      <c r="Q5045">
        <v>0</v>
      </c>
      <c r="R5045">
        <f>SUM(M5045:N5045:O5045:P5045:Q5045)</f>
        <v>3</v>
      </c>
      <c r="S5045" s="1">
        <v>121218</v>
      </c>
      <c r="T5045" s="1" t="str">
        <f t="shared" si="314"/>
        <v>High</v>
      </c>
      <c r="U5045">
        <v>10</v>
      </c>
      <c r="V5045">
        <v>2023</v>
      </c>
      <c r="W5045" t="s">
        <v>28</v>
      </c>
      <c r="X5045">
        <v>6</v>
      </c>
    </row>
    <row r="5046" spans="1:24" x14ac:dyDescent="0.3">
      <c r="A5046">
        <v>5045</v>
      </c>
      <c r="B5046" t="s">
        <v>33</v>
      </c>
      <c r="C5046" t="str">
        <f>_xlfn.XLOOKUP(B5046,Lookup_table!B:B,Lookup_table!C:C)</f>
        <v>Data</v>
      </c>
      <c r="D5046" t="s">
        <v>34</v>
      </c>
      <c r="E5046" t="s">
        <v>42</v>
      </c>
      <c r="F5046" t="s">
        <v>24</v>
      </c>
      <c r="G5046" t="s">
        <v>17</v>
      </c>
      <c r="H5046" t="str">
        <f t="shared" si="312"/>
        <v>Remote</v>
      </c>
      <c r="I5046" t="s">
        <v>26</v>
      </c>
      <c r="J5046" t="str">
        <f t="shared" si="313"/>
        <v>3-6 yrs</v>
      </c>
      <c r="K5046">
        <f t="shared" ca="1" si="315"/>
        <v>4</v>
      </c>
      <c r="L5046" t="s">
        <v>19</v>
      </c>
      <c r="M5046">
        <v>0</v>
      </c>
      <c r="N5046">
        <v>0</v>
      </c>
      <c r="O5046">
        <v>1</v>
      </c>
      <c r="P5046">
        <v>1</v>
      </c>
      <c r="Q5046">
        <v>1</v>
      </c>
      <c r="R5046">
        <f>SUM(M5046:N5046:O5046:P5046:Q5046)</f>
        <v>3</v>
      </c>
      <c r="S5046" s="1">
        <v>113611</v>
      </c>
      <c r="T5046" s="1" t="str">
        <f t="shared" si="314"/>
        <v>Medium</v>
      </c>
      <c r="U5046">
        <v>3</v>
      </c>
      <c r="V5046">
        <v>2021</v>
      </c>
      <c r="W5046" t="s">
        <v>28</v>
      </c>
      <c r="X5046">
        <v>7</v>
      </c>
    </row>
    <row r="5047" spans="1:24" x14ac:dyDescent="0.3">
      <c r="A5047">
        <v>5046</v>
      </c>
      <c r="B5047" t="s">
        <v>21</v>
      </c>
      <c r="C5047" t="str">
        <f>_xlfn.XLOOKUP(B5047,Lookup_table!B:B,Lookup_table!C:C)</f>
        <v>AI</v>
      </c>
      <c r="D5047" t="s">
        <v>34</v>
      </c>
      <c r="E5047" t="s">
        <v>15</v>
      </c>
      <c r="F5047" t="s">
        <v>51</v>
      </c>
      <c r="G5047" t="s">
        <v>25</v>
      </c>
      <c r="H5047" t="str">
        <f t="shared" si="312"/>
        <v>Onsite/Hybrid</v>
      </c>
      <c r="I5047" t="s">
        <v>18</v>
      </c>
      <c r="J5047" t="str">
        <f t="shared" si="313"/>
        <v>7+ yrs</v>
      </c>
      <c r="K5047">
        <f t="shared" ca="1" si="315"/>
        <v>8</v>
      </c>
      <c r="L5047" t="s">
        <v>39</v>
      </c>
      <c r="M5047">
        <v>1</v>
      </c>
      <c r="N5047">
        <v>1</v>
      </c>
      <c r="O5047">
        <v>1</v>
      </c>
      <c r="P5047">
        <v>0</v>
      </c>
      <c r="Q5047">
        <v>1</v>
      </c>
      <c r="R5047">
        <f>SUM(M5047:N5047:O5047:P5047:Q5047)</f>
        <v>4</v>
      </c>
      <c r="S5047" s="1">
        <v>169856</v>
      </c>
      <c r="T5047" s="1" t="str">
        <f t="shared" si="314"/>
        <v>High</v>
      </c>
      <c r="U5047">
        <v>9</v>
      </c>
      <c r="V5047">
        <v>2025</v>
      </c>
      <c r="W5047" t="s">
        <v>20</v>
      </c>
      <c r="X5047">
        <v>6</v>
      </c>
    </row>
    <row r="5048" spans="1:24" x14ac:dyDescent="0.3">
      <c r="A5048">
        <v>5047</v>
      </c>
      <c r="B5048" t="s">
        <v>41</v>
      </c>
      <c r="C5048" t="str">
        <f>_xlfn.XLOOKUP(B5048,Lookup_table!B:B,Lookup_table!C:C)</f>
        <v>Data</v>
      </c>
      <c r="D5048" t="s">
        <v>22</v>
      </c>
      <c r="E5048" t="s">
        <v>38</v>
      </c>
      <c r="F5048" t="s">
        <v>51</v>
      </c>
      <c r="G5048" t="s">
        <v>17</v>
      </c>
      <c r="H5048" t="str">
        <f t="shared" si="312"/>
        <v>Remote</v>
      </c>
      <c r="I5048" t="s">
        <v>35</v>
      </c>
      <c r="J5048" t="str">
        <f t="shared" si="313"/>
        <v>0-2 yrs</v>
      </c>
      <c r="K5048">
        <f t="shared" ca="1" si="315"/>
        <v>0</v>
      </c>
      <c r="L5048" t="s">
        <v>27</v>
      </c>
      <c r="M5048">
        <v>1</v>
      </c>
      <c r="N5048">
        <v>1</v>
      </c>
      <c r="O5048">
        <v>0</v>
      </c>
      <c r="P5048">
        <v>1</v>
      </c>
      <c r="Q5048">
        <v>0</v>
      </c>
      <c r="R5048">
        <f>SUM(M5048:N5048:O5048:P5048:Q5048)</f>
        <v>3</v>
      </c>
      <c r="S5048" s="1">
        <v>83432</v>
      </c>
      <c r="T5048" s="1" t="str">
        <f t="shared" si="314"/>
        <v>Medium</v>
      </c>
      <c r="U5048">
        <v>2</v>
      </c>
      <c r="V5048">
        <v>2022</v>
      </c>
      <c r="W5048" t="s">
        <v>28</v>
      </c>
      <c r="X5048">
        <v>8</v>
      </c>
    </row>
    <row r="5049" spans="1:24" x14ac:dyDescent="0.3">
      <c r="A5049">
        <v>5048</v>
      </c>
      <c r="B5049" t="s">
        <v>36</v>
      </c>
      <c r="C5049" t="str">
        <f>_xlfn.XLOOKUP(B5049,Lookup_table!B:B,Lookup_table!C:C)</f>
        <v>Data</v>
      </c>
      <c r="D5049" t="s">
        <v>14</v>
      </c>
      <c r="E5049" t="s">
        <v>32</v>
      </c>
      <c r="F5049" t="s">
        <v>44</v>
      </c>
      <c r="G5049" t="s">
        <v>17</v>
      </c>
      <c r="H5049" t="str">
        <f t="shared" si="312"/>
        <v>Remote</v>
      </c>
      <c r="I5049" t="s">
        <v>18</v>
      </c>
      <c r="J5049" t="str">
        <f t="shared" si="313"/>
        <v>7+ yrs</v>
      </c>
      <c r="K5049">
        <f t="shared" ca="1" si="315"/>
        <v>13</v>
      </c>
      <c r="L5049" t="s">
        <v>19</v>
      </c>
      <c r="M5049">
        <v>1</v>
      </c>
      <c r="N5049">
        <v>1</v>
      </c>
      <c r="O5049">
        <v>1</v>
      </c>
      <c r="P5049">
        <v>0</v>
      </c>
      <c r="Q5049">
        <v>1</v>
      </c>
      <c r="R5049">
        <f>SUM(M5049:N5049:O5049:P5049:Q5049)</f>
        <v>4</v>
      </c>
      <c r="S5049" s="1">
        <v>124093</v>
      </c>
      <c r="T5049" s="1" t="str">
        <f t="shared" si="314"/>
        <v>High</v>
      </c>
      <c r="U5049">
        <v>1</v>
      </c>
      <c r="V5049">
        <v>2022</v>
      </c>
      <c r="W5049" t="s">
        <v>34</v>
      </c>
      <c r="X5049">
        <v>4</v>
      </c>
    </row>
    <row r="5050" spans="1:24" x14ac:dyDescent="0.3">
      <c r="A5050">
        <v>5049</v>
      </c>
      <c r="B5050" t="s">
        <v>33</v>
      </c>
      <c r="C5050" t="str">
        <f>_xlfn.XLOOKUP(B5050,Lookup_table!B:B,Lookup_table!C:C)</f>
        <v>Data</v>
      </c>
      <c r="D5050" t="s">
        <v>34</v>
      </c>
      <c r="E5050" t="s">
        <v>40</v>
      </c>
      <c r="F5050" t="s">
        <v>44</v>
      </c>
      <c r="G5050" t="s">
        <v>17</v>
      </c>
      <c r="H5050" t="str">
        <f t="shared" si="312"/>
        <v>Remote</v>
      </c>
      <c r="I5050" t="s">
        <v>26</v>
      </c>
      <c r="J5050" t="str">
        <f t="shared" si="313"/>
        <v>3-6 yrs</v>
      </c>
      <c r="K5050">
        <f t="shared" ca="1" si="315"/>
        <v>5</v>
      </c>
      <c r="L5050" t="s">
        <v>39</v>
      </c>
      <c r="M5050">
        <v>0</v>
      </c>
      <c r="N5050">
        <v>0</v>
      </c>
      <c r="O5050">
        <v>0</v>
      </c>
      <c r="P5050">
        <v>0</v>
      </c>
      <c r="Q5050">
        <v>1</v>
      </c>
      <c r="R5050">
        <f>SUM(M5050:N5050:O5050:P5050:Q5050)</f>
        <v>1</v>
      </c>
      <c r="S5050" s="1">
        <v>80865</v>
      </c>
      <c r="T5050" s="1" t="str">
        <f t="shared" si="314"/>
        <v>Medium</v>
      </c>
      <c r="U5050">
        <v>8</v>
      </c>
      <c r="V5050">
        <v>2020</v>
      </c>
      <c r="W5050" t="s">
        <v>34</v>
      </c>
      <c r="X5050">
        <v>4</v>
      </c>
    </row>
    <row r="5051" spans="1:24" x14ac:dyDescent="0.3">
      <c r="A5051">
        <v>5050</v>
      </c>
      <c r="B5051" t="s">
        <v>50</v>
      </c>
      <c r="C5051" t="str">
        <f>_xlfn.XLOOKUP(B5051,Lookup_table!B:B,Lookup_table!C:C)</f>
        <v>AI</v>
      </c>
      <c r="D5051" t="s">
        <v>37</v>
      </c>
      <c r="E5051" t="s">
        <v>15</v>
      </c>
      <c r="F5051" t="s">
        <v>24</v>
      </c>
      <c r="G5051" t="s">
        <v>17</v>
      </c>
      <c r="H5051" t="str">
        <f t="shared" si="312"/>
        <v>Remote</v>
      </c>
      <c r="I5051" t="s">
        <v>26</v>
      </c>
      <c r="J5051" t="str">
        <f t="shared" si="313"/>
        <v>3-6 yrs</v>
      </c>
      <c r="K5051">
        <f t="shared" ca="1" si="315"/>
        <v>6</v>
      </c>
      <c r="L5051" t="s">
        <v>19</v>
      </c>
      <c r="M5051">
        <v>1</v>
      </c>
      <c r="N5051">
        <v>1</v>
      </c>
      <c r="O5051">
        <v>1</v>
      </c>
      <c r="P5051">
        <v>1</v>
      </c>
      <c r="Q5051">
        <v>1</v>
      </c>
      <c r="R5051">
        <f>SUM(M5051:N5051:O5051:P5051:Q5051)</f>
        <v>5</v>
      </c>
      <c r="S5051" s="1">
        <v>156222</v>
      </c>
      <c r="T5051" s="1" t="str">
        <f t="shared" si="314"/>
        <v>High</v>
      </c>
      <c r="U5051">
        <v>9</v>
      </c>
      <c r="V5051">
        <v>2023</v>
      </c>
      <c r="W5051" t="s">
        <v>28</v>
      </c>
      <c r="X5051">
        <v>4</v>
      </c>
    </row>
    <row r="5052" spans="1:24" x14ac:dyDescent="0.3">
      <c r="A5052">
        <v>5051</v>
      </c>
      <c r="B5052" t="s">
        <v>50</v>
      </c>
      <c r="C5052" t="str">
        <f>_xlfn.XLOOKUP(B5052,Lookup_table!B:B,Lookup_table!C:C)</f>
        <v>AI</v>
      </c>
      <c r="D5052" t="s">
        <v>22</v>
      </c>
      <c r="E5052" t="s">
        <v>42</v>
      </c>
      <c r="F5052" t="s">
        <v>24</v>
      </c>
      <c r="G5052" t="s">
        <v>30</v>
      </c>
      <c r="H5052" t="str">
        <f t="shared" si="312"/>
        <v>Onsite/Hybrid</v>
      </c>
      <c r="I5052" t="s">
        <v>35</v>
      </c>
      <c r="J5052" t="str">
        <f t="shared" si="313"/>
        <v>0-2 yrs</v>
      </c>
      <c r="K5052">
        <f t="shared" ca="1" si="315"/>
        <v>2</v>
      </c>
      <c r="L5052" t="s">
        <v>27</v>
      </c>
      <c r="M5052">
        <v>0</v>
      </c>
      <c r="N5052">
        <v>1</v>
      </c>
      <c r="O5052">
        <v>1</v>
      </c>
      <c r="P5052">
        <v>0</v>
      </c>
      <c r="Q5052">
        <v>0</v>
      </c>
      <c r="R5052">
        <f>SUM(M5052:N5052:O5052:P5052:Q5052)</f>
        <v>2</v>
      </c>
      <c r="S5052" s="1">
        <v>122584</v>
      </c>
      <c r="T5052" s="1" t="str">
        <f t="shared" si="314"/>
        <v>High</v>
      </c>
      <c r="U5052">
        <v>3</v>
      </c>
      <c r="V5052">
        <v>2023</v>
      </c>
      <c r="W5052" t="s">
        <v>28</v>
      </c>
      <c r="X5052">
        <v>9</v>
      </c>
    </row>
    <row r="5053" spans="1:24" x14ac:dyDescent="0.3">
      <c r="A5053">
        <v>5052</v>
      </c>
      <c r="B5053" t="s">
        <v>36</v>
      </c>
      <c r="C5053" t="str">
        <f>_xlfn.XLOOKUP(B5053,Lookup_table!B:B,Lookup_table!C:C)</f>
        <v>Data</v>
      </c>
      <c r="D5053" t="s">
        <v>37</v>
      </c>
      <c r="E5053" t="s">
        <v>15</v>
      </c>
      <c r="F5053" t="s">
        <v>29</v>
      </c>
      <c r="G5053" t="s">
        <v>25</v>
      </c>
      <c r="H5053" t="str">
        <f t="shared" si="312"/>
        <v>Onsite/Hybrid</v>
      </c>
      <c r="I5053" t="s">
        <v>26</v>
      </c>
      <c r="J5053" t="str">
        <f t="shared" si="313"/>
        <v>3-6 yrs</v>
      </c>
      <c r="K5053">
        <f t="shared" ca="1" si="315"/>
        <v>4</v>
      </c>
      <c r="L5053" t="s">
        <v>39</v>
      </c>
      <c r="M5053">
        <v>1</v>
      </c>
      <c r="N5053">
        <v>1</v>
      </c>
      <c r="O5053">
        <v>0</v>
      </c>
      <c r="P5053">
        <v>1</v>
      </c>
      <c r="Q5053">
        <v>1</v>
      </c>
      <c r="R5053">
        <f>SUM(M5053:N5053:O5053:P5053:Q5053)</f>
        <v>4</v>
      </c>
      <c r="S5053" s="1">
        <v>100245</v>
      </c>
      <c r="T5053" s="1" t="str">
        <f t="shared" si="314"/>
        <v>Medium</v>
      </c>
      <c r="U5053">
        <v>2</v>
      </c>
      <c r="V5053">
        <v>2023</v>
      </c>
      <c r="W5053" t="s">
        <v>20</v>
      </c>
      <c r="X5053">
        <v>2</v>
      </c>
    </row>
    <row r="5054" spans="1:24" x14ac:dyDescent="0.3">
      <c r="A5054">
        <v>5053</v>
      </c>
      <c r="B5054" t="s">
        <v>36</v>
      </c>
      <c r="C5054" t="str">
        <f>_xlfn.XLOOKUP(B5054,Lookup_table!B:B,Lookup_table!C:C)</f>
        <v>Data</v>
      </c>
      <c r="D5054" t="s">
        <v>14</v>
      </c>
      <c r="E5054" t="s">
        <v>42</v>
      </c>
      <c r="F5054" t="s">
        <v>16</v>
      </c>
      <c r="G5054" t="s">
        <v>17</v>
      </c>
      <c r="H5054" t="str">
        <f t="shared" si="312"/>
        <v>Remote</v>
      </c>
      <c r="I5054" t="s">
        <v>26</v>
      </c>
      <c r="J5054" t="str">
        <f t="shared" si="313"/>
        <v>3-6 yrs</v>
      </c>
      <c r="K5054">
        <f t="shared" ca="1" si="315"/>
        <v>6</v>
      </c>
      <c r="L5054" t="s">
        <v>39</v>
      </c>
      <c r="M5054">
        <v>1</v>
      </c>
      <c r="N5054">
        <v>1</v>
      </c>
      <c r="O5054">
        <v>0</v>
      </c>
      <c r="P5054">
        <v>0</v>
      </c>
      <c r="Q5054">
        <v>1</v>
      </c>
      <c r="R5054">
        <f>SUM(M5054:N5054:O5054:P5054:Q5054)</f>
        <v>3</v>
      </c>
      <c r="S5054" s="1">
        <v>89077</v>
      </c>
      <c r="T5054" s="1" t="str">
        <f t="shared" si="314"/>
        <v>Medium</v>
      </c>
      <c r="U5054">
        <v>4</v>
      </c>
      <c r="V5054">
        <v>2022</v>
      </c>
      <c r="W5054" t="s">
        <v>20</v>
      </c>
      <c r="X5054">
        <v>6</v>
      </c>
    </row>
    <row r="5055" spans="1:24" x14ac:dyDescent="0.3">
      <c r="A5055">
        <v>5054</v>
      </c>
      <c r="B5055" t="s">
        <v>50</v>
      </c>
      <c r="C5055" t="str">
        <f>_xlfn.XLOOKUP(B5055,Lookup_table!B:B,Lookup_table!C:C)</f>
        <v>AI</v>
      </c>
      <c r="D5055" t="s">
        <v>34</v>
      </c>
      <c r="E5055" t="s">
        <v>15</v>
      </c>
      <c r="F5055" t="s">
        <v>44</v>
      </c>
      <c r="G5055" t="s">
        <v>25</v>
      </c>
      <c r="H5055" t="str">
        <f t="shared" si="312"/>
        <v>Onsite/Hybrid</v>
      </c>
      <c r="I5055" t="s">
        <v>18</v>
      </c>
      <c r="J5055" t="str">
        <f t="shared" si="313"/>
        <v>7+ yrs</v>
      </c>
      <c r="K5055">
        <f t="shared" ca="1" si="315"/>
        <v>12</v>
      </c>
      <c r="L5055" t="s">
        <v>19</v>
      </c>
      <c r="M5055">
        <v>1</v>
      </c>
      <c r="N5055">
        <v>0</v>
      </c>
      <c r="O5055">
        <v>0</v>
      </c>
      <c r="P5055">
        <v>1</v>
      </c>
      <c r="Q5055">
        <v>0</v>
      </c>
      <c r="R5055">
        <f>SUM(M5055:N5055:O5055:P5055:Q5055)</f>
        <v>2</v>
      </c>
      <c r="S5055" s="1">
        <v>157824</v>
      </c>
      <c r="T5055" s="1" t="str">
        <f t="shared" si="314"/>
        <v>High</v>
      </c>
      <c r="U5055">
        <v>4</v>
      </c>
      <c r="V5055">
        <v>2023</v>
      </c>
      <c r="W5055" t="s">
        <v>20</v>
      </c>
      <c r="X5055">
        <v>3</v>
      </c>
    </row>
    <row r="5056" spans="1:24" x14ac:dyDescent="0.3">
      <c r="A5056">
        <v>5055</v>
      </c>
      <c r="B5056" t="s">
        <v>50</v>
      </c>
      <c r="C5056" t="str">
        <f>_xlfn.XLOOKUP(B5056,Lookup_table!B:B,Lookup_table!C:C)</f>
        <v>AI</v>
      </c>
      <c r="D5056" t="s">
        <v>37</v>
      </c>
      <c r="E5056" t="s">
        <v>23</v>
      </c>
      <c r="F5056" t="s">
        <v>52</v>
      </c>
      <c r="G5056" t="s">
        <v>30</v>
      </c>
      <c r="H5056" t="str">
        <f t="shared" si="312"/>
        <v>Onsite/Hybrid</v>
      </c>
      <c r="I5056" t="s">
        <v>18</v>
      </c>
      <c r="J5056" t="str">
        <f t="shared" si="313"/>
        <v>7+ yrs</v>
      </c>
      <c r="K5056">
        <f t="shared" ca="1" si="315"/>
        <v>10</v>
      </c>
      <c r="L5056" t="s">
        <v>27</v>
      </c>
      <c r="M5056">
        <v>0</v>
      </c>
      <c r="N5056">
        <v>1</v>
      </c>
      <c r="O5056">
        <v>0</v>
      </c>
      <c r="P5056">
        <v>1</v>
      </c>
      <c r="Q5056">
        <v>1</v>
      </c>
      <c r="R5056">
        <f>SUM(M5056:N5056:O5056:P5056:Q5056)</f>
        <v>3</v>
      </c>
      <c r="S5056" s="1">
        <v>165687</v>
      </c>
      <c r="T5056" s="1" t="str">
        <f t="shared" si="314"/>
        <v>High</v>
      </c>
      <c r="U5056">
        <v>9</v>
      </c>
      <c r="V5056">
        <v>2020</v>
      </c>
      <c r="W5056" t="s">
        <v>20</v>
      </c>
      <c r="X5056">
        <v>5</v>
      </c>
    </row>
    <row r="5057" spans="1:24" x14ac:dyDescent="0.3">
      <c r="A5057">
        <v>5056</v>
      </c>
      <c r="B5057" t="s">
        <v>41</v>
      </c>
      <c r="C5057" t="str">
        <f>_xlfn.XLOOKUP(B5057,Lookup_table!B:B,Lookup_table!C:C)</f>
        <v>Data</v>
      </c>
      <c r="D5057" t="s">
        <v>22</v>
      </c>
      <c r="E5057" t="s">
        <v>32</v>
      </c>
      <c r="F5057" t="s">
        <v>16</v>
      </c>
      <c r="G5057" t="s">
        <v>17</v>
      </c>
      <c r="H5057" t="str">
        <f t="shared" si="312"/>
        <v>Remote</v>
      </c>
      <c r="I5057" t="s">
        <v>35</v>
      </c>
      <c r="J5057" t="str">
        <f t="shared" si="313"/>
        <v>0-2 yrs</v>
      </c>
      <c r="K5057">
        <f t="shared" ca="1" si="315"/>
        <v>1</v>
      </c>
      <c r="L5057" t="s">
        <v>27</v>
      </c>
      <c r="M5057">
        <v>1</v>
      </c>
      <c r="N5057">
        <v>0</v>
      </c>
      <c r="O5057">
        <v>1</v>
      </c>
      <c r="P5057">
        <v>0</v>
      </c>
      <c r="Q5057">
        <v>1</v>
      </c>
      <c r="R5057">
        <f>SUM(M5057:N5057:O5057:P5057:Q5057)</f>
        <v>3</v>
      </c>
      <c r="S5057" s="1">
        <v>91980</v>
      </c>
      <c r="T5057" s="1" t="str">
        <f t="shared" si="314"/>
        <v>Medium</v>
      </c>
      <c r="U5057">
        <v>6</v>
      </c>
      <c r="V5057">
        <v>2020</v>
      </c>
      <c r="W5057" t="s">
        <v>34</v>
      </c>
      <c r="X5057">
        <v>4</v>
      </c>
    </row>
    <row r="5058" spans="1:24" x14ac:dyDescent="0.3">
      <c r="A5058">
        <v>5057</v>
      </c>
      <c r="B5058" t="s">
        <v>36</v>
      </c>
      <c r="C5058" t="str">
        <f>_xlfn.XLOOKUP(B5058,Lookup_table!B:B,Lookup_table!C:C)</f>
        <v>Data</v>
      </c>
      <c r="D5058" t="s">
        <v>14</v>
      </c>
      <c r="E5058" t="s">
        <v>40</v>
      </c>
      <c r="F5058" t="s">
        <v>52</v>
      </c>
      <c r="G5058" t="s">
        <v>17</v>
      </c>
      <c r="H5058" t="str">
        <f t="shared" ref="H5058:H5121" si="316">IF(G5058="Remote","Remote","Onsite/Hybrid")</f>
        <v>Remote</v>
      </c>
      <c r="I5058" t="s">
        <v>35</v>
      </c>
      <c r="J5058" t="str">
        <f t="shared" ref="J5058:J5121" si="317">IF(I5058="Entry","0-2 yrs",IF(I5058="Mid","3-6 yrs","7+ yrs"))</f>
        <v>0-2 yrs</v>
      </c>
      <c r="K5058">
        <f t="shared" ca="1" si="315"/>
        <v>0</v>
      </c>
      <c r="L5058" t="s">
        <v>39</v>
      </c>
      <c r="M5058">
        <v>1</v>
      </c>
      <c r="N5058">
        <v>1</v>
      </c>
      <c r="O5058">
        <v>0</v>
      </c>
      <c r="P5058">
        <v>1</v>
      </c>
      <c r="Q5058">
        <v>0</v>
      </c>
      <c r="R5058">
        <f>SUM(M5058:N5058:O5058:P5058:Q5058)</f>
        <v>3</v>
      </c>
      <c r="S5058" s="1">
        <v>67859</v>
      </c>
      <c r="T5058" s="1" t="str">
        <f t="shared" ref="T5058:T5121" si="318">IF(S5058&lt;=70000,"Low",IF(S5058&lt;=120000,"Medium","High"))</f>
        <v>Low</v>
      </c>
      <c r="U5058">
        <v>3</v>
      </c>
      <c r="V5058">
        <v>2022</v>
      </c>
      <c r="W5058" t="s">
        <v>34</v>
      </c>
      <c r="X5058">
        <v>2</v>
      </c>
    </row>
    <row r="5059" spans="1:24" x14ac:dyDescent="0.3">
      <c r="A5059">
        <v>5058</v>
      </c>
      <c r="B5059" t="s">
        <v>41</v>
      </c>
      <c r="C5059" t="str">
        <f>_xlfn.XLOOKUP(B5059,Lookup_table!B:B,Lookup_table!C:C)</f>
        <v>Data</v>
      </c>
      <c r="D5059" t="s">
        <v>22</v>
      </c>
      <c r="E5059" t="s">
        <v>32</v>
      </c>
      <c r="F5059" t="s">
        <v>29</v>
      </c>
      <c r="G5059" t="s">
        <v>25</v>
      </c>
      <c r="H5059" t="str">
        <f t="shared" si="316"/>
        <v>Onsite/Hybrid</v>
      </c>
      <c r="I5059" t="s">
        <v>35</v>
      </c>
      <c r="J5059" t="str">
        <f t="shared" si="317"/>
        <v>0-2 yrs</v>
      </c>
      <c r="K5059">
        <f t="shared" ref="K5059:K5122" ca="1" si="319">IF(J5059="0-2 yrs",RANDBETWEEN(0,2),IF(J5059="3-6 yrs", RANDBETWEEN(3,6),IF(J5059="7+ yrs", RANDBETWEEN(7,15)," ")))</f>
        <v>1</v>
      </c>
      <c r="L5059" t="s">
        <v>19</v>
      </c>
      <c r="M5059">
        <v>1</v>
      </c>
      <c r="N5059">
        <v>0</v>
      </c>
      <c r="O5059">
        <v>1</v>
      </c>
      <c r="P5059">
        <v>1</v>
      </c>
      <c r="Q5059">
        <v>0</v>
      </c>
      <c r="R5059">
        <f>SUM(M5059:N5059:O5059:P5059:Q5059)</f>
        <v>3</v>
      </c>
      <c r="S5059" s="1">
        <v>95208</v>
      </c>
      <c r="T5059" s="1" t="str">
        <f t="shared" si="318"/>
        <v>Medium</v>
      </c>
      <c r="U5059">
        <v>11</v>
      </c>
      <c r="V5059">
        <v>2026</v>
      </c>
      <c r="W5059" t="s">
        <v>28</v>
      </c>
      <c r="X5059">
        <v>2</v>
      </c>
    </row>
    <row r="5060" spans="1:24" x14ac:dyDescent="0.3">
      <c r="A5060">
        <v>5059</v>
      </c>
      <c r="B5060" t="s">
        <v>33</v>
      </c>
      <c r="C5060" t="str">
        <f>_xlfn.XLOOKUP(B5060,Lookup_table!B:B,Lookup_table!C:C)</f>
        <v>Data</v>
      </c>
      <c r="D5060" t="s">
        <v>37</v>
      </c>
      <c r="E5060" t="s">
        <v>15</v>
      </c>
      <c r="F5060" t="s">
        <v>52</v>
      </c>
      <c r="G5060" t="s">
        <v>30</v>
      </c>
      <c r="H5060" t="str">
        <f t="shared" si="316"/>
        <v>Onsite/Hybrid</v>
      </c>
      <c r="I5060" t="s">
        <v>26</v>
      </c>
      <c r="J5060" t="str">
        <f t="shared" si="317"/>
        <v>3-6 yrs</v>
      </c>
      <c r="K5060">
        <f t="shared" ca="1" si="319"/>
        <v>3</v>
      </c>
      <c r="L5060" t="s">
        <v>19</v>
      </c>
      <c r="M5060">
        <v>1</v>
      </c>
      <c r="N5060">
        <v>1</v>
      </c>
      <c r="O5060">
        <v>0</v>
      </c>
      <c r="P5060">
        <v>1</v>
      </c>
      <c r="Q5060">
        <v>1</v>
      </c>
      <c r="R5060">
        <f>SUM(M5060:N5060:O5060:P5060:Q5060)</f>
        <v>4</v>
      </c>
      <c r="S5060" s="1">
        <v>98064</v>
      </c>
      <c r="T5060" s="1" t="str">
        <f t="shared" si="318"/>
        <v>Medium</v>
      </c>
      <c r="U5060">
        <v>1</v>
      </c>
      <c r="V5060">
        <v>2020</v>
      </c>
      <c r="W5060" t="s">
        <v>20</v>
      </c>
      <c r="X5060">
        <v>4</v>
      </c>
    </row>
    <row r="5061" spans="1:24" x14ac:dyDescent="0.3">
      <c r="A5061">
        <v>5060</v>
      </c>
      <c r="B5061" t="s">
        <v>21</v>
      </c>
      <c r="C5061" t="str">
        <f>_xlfn.XLOOKUP(B5061,Lookup_table!B:B,Lookup_table!C:C)</f>
        <v>AI</v>
      </c>
      <c r="D5061" t="s">
        <v>37</v>
      </c>
      <c r="E5061" t="s">
        <v>15</v>
      </c>
      <c r="F5061" t="s">
        <v>24</v>
      </c>
      <c r="G5061" t="s">
        <v>30</v>
      </c>
      <c r="H5061" t="str">
        <f t="shared" si="316"/>
        <v>Onsite/Hybrid</v>
      </c>
      <c r="I5061" t="s">
        <v>18</v>
      </c>
      <c r="J5061" t="str">
        <f t="shared" si="317"/>
        <v>7+ yrs</v>
      </c>
      <c r="K5061">
        <f t="shared" ca="1" si="319"/>
        <v>10</v>
      </c>
      <c r="L5061" t="s">
        <v>27</v>
      </c>
      <c r="M5061">
        <v>1</v>
      </c>
      <c r="N5061">
        <v>1</v>
      </c>
      <c r="O5061">
        <v>1</v>
      </c>
      <c r="P5061">
        <v>1</v>
      </c>
      <c r="Q5061">
        <v>0</v>
      </c>
      <c r="R5061">
        <f>SUM(M5061:N5061:O5061:P5061:Q5061)</f>
        <v>4</v>
      </c>
      <c r="S5061" s="1">
        <v>169587</v>
      </c>
      <c r="T5061" s="1" t="str">
        <f t="shared" si="318"/>
        <v>High</v>
      </c>
      <c r="U5061">
        <v>3</v>
      </c>
      <c r="V5061">
        <v>2020</v>
      </c>
      <c r="W5061" t="s">
        <v>28</v>
      </c>
      <c r="X5061">
        <v>6</v>
      </c>
    </row>
    <row r="5062" spans="1:24" x14ac:dyDescent="0.3">
      <c r="A5062">
        <v>5061</v>
      </c>
      <c r="B5062" t="s">
        <v>50</v>
      </c>
      <c r="C5062" t="str">
        <f>_xlfn.XLOOKUP(B5062,Lookup_table!B:B,Lookup_table!C:C)</f>
        <v>AI</v>
      </c>
      <c r="D5062" t="s">
        <v>22</v>
      </c>
      <c r="E5062" t="s">
        <v>15</v>
      </c>
      <c r="F5062" t="s">
        <v>44</v>
      </c>
      <c r="G5062" t="s">
        <v>17</v>
      </c>
      <c r="H5062" t="str">
        <f t="shared" si="316"/>
        <v>Remote</v>
      </c>
      <c r="I5062" t="s">
        <v>35</v>
      </c>
      <c r="J5062" t="str">
        <f t="shared" si="317"/>
        <v>0-2 yrs</v>
      </c>
      <c r="K5062">
        <f t="shared" ca="1" si="319"/>
        <v>0</v>
      </c>
      <c r="L5062" t="s">
        <v>27</v>
      </c>
      <c r="M5062">
        <v>0</v>
      </c>
      <c r="N5062">
        <v>0</v>
      </c>
      <c r="O5062">
        <v>1</v>
      </c>
      <c r="P5062">
        <v>0</v>
      </c>
      <c r="Q5062">
        <v>0</v>
      </c>
      <c r="R5062">
        <f>SUM(M5062:N5062:O5062:P5062:Q5062)</f>
        <v>1</v>
      </c>
      <c r="S5062" s="1">
        <v>121069</v>
      </c>
      <c r="T5062" s="1" t="str">
        <f t="shared" si="318"/>
        <v>High</v>
      </c>
      <c r="U5062">
        <v>5</v>
      </c>
      <c r="V5062">
        <v>2023</v>
      </c>
      <c r="W5062" t="s">
        <v>28</v>
      </c>
      <c r="X5062">
        <v>8</v>
      </c>
    </row>
    <row r="5063" spans="1:24" x14ac:dyDescent="0.3">
      <c r="A5063">
        <v>5062</v>
      </c>
      <c r="B5063" t="s">
        <v>50</v>
      </c>
      <c r="C5063" t="str">
        <f>_xlfn.XLOOKUP(B5063,Lookup_table!B:B,Lookup_table!C:C)</f>
        <v>AI</v>
      </c>
      <c r="D5063" t="s">
        <v>34</v>
      </c>
      <c r="E5063" t="s">
        <v>15</v>
      </c>
      <c r="F5063" t="s">
        <v>24</v>
      </c>
      <c r="G5063" t="s">
        <v>30</v>
      </c>
      <c r="H5063" t="str">
        <f t="shared" si="316"/>
        <v>Onsite/Hybrid</v>
      </c>
      <c r="I5063" t="s">
        <v>35</v>
      </c>
      <c r="J5063" t="str">
        <f t="shared" si="317"/>
        <v>0-2 yrs</v>
      </c>
      <c r="K5063">
        <f t="shared" ca="1" si="319"/>
        <v>2</v>
      </c>
      <c r="L5063" t="s">
        <v>19</v>
      </c>
      <c r="M5063">
        <v>1</v>
      </c>
      <c r="N5063">
        <v>0</v>
      </c>
      <c r="O5063">
        <v>0</v>
      </c>
      <c r="P5063">
        <v>0</v>
      </c>
      <c r="Q5063">
        <v>1</v>
      </c>
      <c r="R5063">
        <f>SUM(M5063:N5063:O5063:P5063:Q5063)</f>
        <v>2</v>
      </c>
      <c r="S5063" s="1">
        <v>104636</v>
      </c>
      <c r="T5063" s="1" t="str">
        <f t="shared" si="318"/>
        <v>Medium</v>
      </c>
      <c r="U5063">
        <v>11</v>
      </c>
      <c r="V5063">
        <v>2023</v>
      </c>
      <c r="W5063" t="s">
        <v>20</v>
      </c>
      <c r="X5063">
        <v>4</v>
      </c>
    </row>
    <row r="5064" spans="1:24" x14ac:dyDescent="0.3">
      <c r="A5064">
        <v>5063</v>
      </c>
      <c r="B5064" t="s">
        <v>50</v>
      </c>
      <c r="C5064" t="str">
        <f>_xlfn.XLOOKUP(B5064,Lookup_table!B:B,Lookup_table!C:C)</f>
        <v>AI</v>
      </c>
      <c r="D5064" t="s">
        <v>37</v>
      </c>
      <c r="E5064" t="s">
        <v>42</v>
      </c>
      <c r="F5064" t="s">
        <v>51</v>
      </c>
      <c r="G5064" t="s">
        <v>25</v>
      </c>
      <c r="H5064" t="str">
        <f t="shared" si="316"/>
        <v>Onsite/Hybrid</v>
      </c>
      <c r="I5064" t="s">
        <v>35</v>
      </c>
      <c r="J5064" t="str">
        <f t="shared" si="317"/>
        <v>0-2 yrs</v>
      </c>
      <c r="K5064">
        <f t="shared" ca="1" si="319"/>
        <v>1</v>
      </c>
      <c r="L5064" t="s">
        <v>19</v>
      </c>
      <c r="M5064">
        <v>0</v>
      </c>
      <c r="N5064">
        <v>0</v>
      </c>
      <c r="O5064">
        <v>0</v>
      </c>
      <c r="P5064">
        <v>0</v>
      </c>
      <c r="Q5064">
        <v>0</v>
      </c>
      <c r="R5064">
        <f>SUM(M5064:N5064:O5064:P5064:Q5064)</f>
        <v>0</v>
      </c>
      <c r="S5064" s="1">
        <v>89190</v>
      </c>
      <c r="T5064" s="1" t="str">
        <f t="shared" si="318"/>
        <v>Medium</v>
      </c>
      <c r="U5064">
        <v>9</v>
      </c>
      <c r="V5064">
        <v>2024</v>
      </c>
      <c r="W5064" t="s">
        <v>28</v>
      </c>
      <c r="X5064">
        <v>8</v>
      </c>
    </row>
    <row r="5065" spans="1:24" x14ac:dyDescent="0.3">
      <c r="A5065">
        <v>5064</v>
      </c>
      <c r="B5065" t="s">
        <v>31</v>
      </c>
      <c r="C5065" t="str">
        <f>_xlfn.XLOOKUP(B5065,Lookup_table!B:B,Lookup_table!C:C)</f>
        <v>Business</v>
      </c>
      <c r="D5065" t="s">
        <v>34</v>
      </c>
      <c r="E5065" t="s">
        <v>38</v>
      </c>
      <c r="F5065" t="s">
        <v>16</v>
      </c>
      <c r="G5065" t="s">
        <v>25</v>
      </c>
      <c r="H5065" t="str">
        <f t="shared" si="316"/>
        <v>Onsite/Hybrid</v>
      </c>
      <c r="I5065" t="s">
        <v>18</v>
      </c>
      <c r="J5065" t="str">
        <f t="shared" si="317"/>
        <v>7+ yrs</v>
      </c>
      <c r="K5065">
        <f t="shared" ca="1" si="319"/>
        <v>8</v>
      </c>
      <c r="L5065" t="s">
        <v>27</v>
      </c>
      <c r="M5065">
        <v>1</v>
      </c>
      <c r="N5065">
        <v>0</v>
      </c>
      <c r="O5065">
        <v>1</v>
      </c>
      <c r="P5065">
        <v>0</v>
      </c>
      <c r="Q5065">
        <v>1</v>
      </c>
      <c r="R5065">
        <f>SUM(M5065:N5065:O5065:P5065:Q5065)</f>
        <v>3</v>
      </c>
      <c r="S5065" s="1">
        <v>129478</v>
      </c>
      <c r="T5065" s="1" t="str">
        <f t="shared" si="318"/>
        <v>High</v>
      </c>
      <c r="U5065">
        <v>7</v>
      </c>
      <c r="V5065">
        <v>2023</v>
      </c>
      <c r="W5065" t="s">
        <v>28</v>
      </c>
      <c r="X5065">
        <v>7</v>
      </c>
    </row>
    <row r="5066" spans="1:24" x14ac:dyDescent="0.3">
      <c r="A5066">
        <v>5065</v>
      </c>
      <c r="B5066" t="s">
        <v>21</v>
      </c>
      <c r="C5066" t="str">
        <f>_xlfn.XLOOKUP(B5066,Lookup_table!B:B,Lookup_table!C:C)</f>
        <v>AI</v>
      </c>
      <c r="D5066" t="s">
        <v>37</v>
      </c>
      <c r="E5066" t="s">
        <v>32</v>
      </c>
      <c r="F5066" t="s">
        <v>16</v>
      </c>
      <c r="G5066" t="s">
        <v>30</v>
      </c>
      <c r="H5066" t="str">
        <f t="shared" si="316"/>
        <v>Onsite/Hybrid</v>
      </c>
      <c r="I5066" t="s">
        <v>26</v>
      </c>
      <c r="J5066" t="str">
        <f t="shared" si="317"/>
        <v>3-6 yrs</v>
      </c>
      <c r="K5066">
        <f t="shared" ca="1" si="319"/>
        <v>4</v>
      </c>
      <c r="L5066" t="s">
        <v>39</v>
      </c>
      <c r="M5066">
        <v>0</v>
      </c>
      <c r="N5066">
        <v>1</v>
      </c>
      <c r="O5066">
        <v>0</v>
      </c>
      <c r="P5066">
        <v>0</v>
      </c>
      <c r="Q5066">
        <v>0</v>
      </c>
      <c r="R5066">
        <f>SUM(M5066:N5066:O5066:P5066:Q5066)</f>
        <v>1</v>
      </c>
      <c r="S5066" s="1">
        <v>116417</v>
      </c>
      <c r="T5066" s="1" t="str">
        <f t="shared" si="318"/>
        <v>Medium</v>
      </c>
      <c r="U5066">
        <v>6</v>
      </c>
      <c r="V5066">
        <v>2023</v>
      </c>
      <c r="W5066" t="s">
        <v>20</v>
      </c>
      <c r="X5066">
        <v>4</v>
      </c>
    </row>
    <row r="5067" spans="1:24" x14ac:dyDescent="0.3">
      <c r="A5067">
        <v>5066</v>
      </c>
      <c r="B5067" t="s">
        <v>50</v>
      </c>
      <c r="C5067" t="str">
        <f>_xlfn.XLOOKUP(B5067,Lookup_table!B:B,Lookup_table!C:C)</f>
        <v>AI</v>
      </c>
      <c r="D5067" t="s">
        <v>14</v>
      </c>
      <c r="E5067" t="s">
        <v>40</v>
      </c>
      <c r="F5067" t="s">
        <v>52</v>
      </c>
      <c r="G5067" t="s">
        <v>30</v>
      </c>
      <c r="H5067" t="str">
        <f t="shared" si="316"/>
        <v>Onsite/Hybrid</v>
      </c>
      <c r="I5067" t="s">
        <v>35</v>
      </c>
      <c r="J5067" t="str">
        <f t="shared" si="317"/>
        <v>0-2 yrs</v>
      </c>
      <c r="K5067">
        <f t="shared" ca="1" si="319"/>
        <v>0</v>
      </c>
      <c r="L5067" t="s">
        <v>27</v>
      </c>
      <c r="M5067">
        <v>0</v>
      </c>
      <c r="N5067">
        <v>1</v>
      </c>
      <c r="O5067">
        <v>0</v>
      </c>
      <c r="P5067">
        <v>0</v>
      </c>
      <c r="Q5067">
        <v>1</v>
      </c>
      <c r="R5067">
        <f>SUM(M5067:N5067:O5067:P5067:Q5067)</f>
        <v>2</v>
      </c>
      <c r="S5067" s="1">
        <v>102507</v>
      </c>
      <c r="T5067" s="1" t="str">
        <f t="shared" si="318"/>
        <v>Medium</v>
      </c>
      <c r="U5067">
        <v>1</v>
      </c>
      <c r="V5067">
        <v>2021</v>
      </c>
      <c r="W5067" t="s">
        <v>20</v>
      </c>
      <c r="X5067">
        <v>3</v>
      </c>
    </row>
    <row r="5068" spans="1:24" x14ac:dyDescent="0.3">
      <c r="A5068">
        <v>5067</v>
      </c>
      <c r="B5068" t="s">
        <v>41</v>
      </c>
      <c r="C5068" t="str">
        <f>_xlfn.XLOOKUP(B5068,Lookup_table!B:B,Lookup_table!C:C)</f>
        <v>Data</v>
      </c>
      <c r="D5068" t="s">
        <v>37</v>
      </c>
      <c r="E5068" t="s">
        <v>38</v>
      </c>
      <c r="F5068" t="s">
        <v>52</v>
      </c>
      <c r="G5068" t="s">
        <v>17</v>
      </c>
      <c r="H5068" t="str">
        <f t="shared" si="316"/>
        <v>Remote</v>
      </c>
      <c r="I5068" t="s">
        <v>18</v>
      </c>
      <c r="J5068" t="str">
        <f t="shared" si="317"/>
        <v>7+ yrs</v>
      </c>
      <c r="K5068">
        <f t="shared" ca="1" si="319"/>
        <v>14</v>
      </c>
      <c r="L5068" t="s">
        <v>39</v>
      </c>
      <c r="M5068">
        <v>0</v>
      </c>
      <c r="N5068">
        <v>0</v>
      </c>
      <c r="O5068">
        <v>1</v>
      </c>
      <c r="P5068">
        <v>1</v>
      </c>
      <c r="Q5068">
        <v>1</v>
      </c>
      <c r="R5068">
        <f>SUM(M5068:N5068:O5068:P5068:Q5068)</f>
        <v>3</v>
      </c>
      <c r="S5068" s="1">
        <v>135724</v>
      </c>
      <c r="T5068" s="1" t="str">
        <f t="shared" si="318"/>
        <v>High</v>
      </c>
      <c r="U5068">
        <v>8</v>
      </c>
      <c r="V5068">
        <v>2020</v>
      </c>
      <c r="W5068" t="s">
        <v>28</v>
      </c>
      <c r="X5068">
        <v>6</v>
      </c>
    </row>
    <row r="5069" spans="1:24" x14ac:dyDescent="0.3">
      <c r="A5069">
        <v>5068</v>
      </c>
      <c r="B5069" t="s">
        <v>36</v>
      </c>
      <c r="C5069" t="str">
        <f>_xlfn.XLOOKUP(B5069,Lookup_table!B:B,Lookup_table!C:C)</f>
        <v>Data</v>
      </c>
      <c r="D5069" t="s">
        <v>34</v>
      </c>
      <c r="E5069" t="s">
        <v>15</v>
      </c>
      <c r="F5069" t="s">
        <v>43</v>
      </c>
      <c r="G5069" t="s">
        <v>30</v>
      </c>
      <c r="H5069" t="str">
        <f t="shared" si="316"/>
        <v>Onsite/Hybrid</v>
      </c>
      <c r="I5069" t="s">
        <v>35</v>
      </c>
      <c r="J5069" t="str">
        <f t="shared" si="317"/>
        <v>0-2 yrs</v>
      </c>
      <c r="K5069">
        <f t="shared" ca="1" si="319"/>
        <v>1</v>
      </c>
      <c r="L5069" t="s">
        <v>27</v>
      </c>
      <c r="M5069">
        <v>1</v>
      </c>
      <c r="N5069">
        <v>1</v>
      </c>
      <c r="O5069">
        <v>0</v>
      </c>
      <c r="P5069">
        <v>0</v>
      </c>
      <c r="Q5069">
        <v>1</v>
      </c>
      <c r="R5069">
        <f>SUM(M5069:N5069:O5069:P5069:Q5069)</f>
        <v>3</v>
      </c>
      <c r="S5069" s="1">
        <v>63241</v>
      </c>
      <c r="T5069" s="1" t="str">
        <f t="shared" si="318"/>
        <v>Low</v>
      </c>
      <c r="U5069">
        <v>7</v>
      </c>
      <c r="V5069">
        <v>2022</v>
      </c>
      <c r="W5069" t="s">
        <v>28</v>
      </c>
      <c r="X5069">
        <v>9</v>
      </c>
    </row>
    <row r="5070" spans="1:24" x14ac:dyDescent="0.3">
      <c r="A5070">
        <v>5069</v>
      </c>
      <c r="B5070" t="s">
        <v>50</v>
      </c>
      <c r="C5070" t="str">
        <f>_xlfn.XLOOKUP(B5070,Lookup_table!B:B,Lookup_table!C:C)</f>
        <v>AI</v>
      </c>
      <c r="D5070" t="s">
        <v>34</v>
      </c>
      <c r="E5070" t="s">
        <v>32</v>
      </c>
      <c r="F5070" t="s">
        <v>52</v>
      </c>
      <c r="G5070" t="s">
        <v>30</v>
      </c>
      <c r="H5070" t="str">
        <f t="shared" si="316"/>
        <v>Onsite/Hybrid</v>
      </c>
      <c r="I5070" t="s">
        <v>35</v>
      </c>
      <c r="J5070" t="str">
        <f t="shared" si="317"/>
        <v>0-2 yrs</v>
      </c>
      <c r="K5070">
        <f t="shared" ca="1" si="319"/>
        <v>2</v>
      </c>
      <c r="L5070" t="s">
        <v>27</v>
      </c>
      <c r="M5070">
        <v>1</v>
      </c>
      <c r="N5070">
        <v>0</v>
      </c>
      <c r="O5070">
        <v>0</v>
      </c>
      <c r="P5070">
        <v>1</v>
      </c>
      <c r="Q5070">
        <v>1</v>
      </c>
      <c r="R5070">
        <f>SUM(M5070:N5070:O5070:P5070:Q5070)</f>
        <v>3</v>
      </c>
      <c r="S5070" s="1">
        <v>119035</v>
      </c>
      <c r="T5070" s="1" t="str">
        <f t="shared" si="318"/>
        <v>Medium</v>
      </c>
      <c r="U5070">
        <v>8</v>
      </c>
      <c r="V5070">
        <v>2025</v>
      </c>
      <c r="W5070" t="s">
        <v>20</v>
      </c>
      <c r="X5070">
        <v>5</v>
      </c>
    </row>
    <row r="5071" spans="1:24" x14ac:dyDescent="0.3">
      <c r="A5071">
        <v>5070</v>
      </c>
      <c r="B5071" t="s">
        <v>21</v>
      </c>
      <c r="C5071" t="str">
        <f>_xlfn.XLOOKUP(B5071,Lookup_table!B:B,Lookup_table!C:C)</f>
        <v>AI</v>
      </c>
      <c r="D5071" t="s">
        <v>37</v>
      </c>
      <c r="E5071" t="s">
        <v>15</v>
      </c>
      <c r="F5071" t="s">
        <v>43</v>
      </c>
      <c r="G5071" t="s">
        <v>25</v>
      </c>
      <c r="H5071" t="str">
        <f t="shared" si="316"/>
        <v>Onsite/Hybrid</v>
      </c>
      <c r="I5071" t="s">
        <v>35</v>
      </c>
      <c r="J5071" t="str">
        <f t="shared" si="317"/>
        <v>0-2 yrs</v>
      </c>
      <c r="K5071">
        <f t="shared" ca="1" si="319"/>
        <v>2</v>
      </c>
      <c r="L5071" t="s">
        <v>39</v>
      </c>
      <c r="M5071">
        <v>1</v>
      </c>
      <c r="N5071">
        <v>1</v>
      </c>
      <c r="O5071">
        <v>1</v>
      </c>
      <c r="P5071">
        <v>1</v>
      </c>
      <c r="Q5071">
        <v>0</v>
      </c>
      <c r="R5071">
        <f>SUM(M5071:N5071:O5071:P5071:Q5071)</f>
        <v>4</v>
      </c>
      <c r="S5071" s="1">
        <v>123151</v>
      </c>
      <c r="T5071" s="1" t="str">
        <f t="shared" si="318"/>
        <v>High</v>
      </c>
      <c r="U5071">
        <v>12</v>
      </c>
      <c r="V5071">
        <v>2026</v>
      </c>
      <c r="W5071" t="s">
        <v>28</v>
      </c>
      <c r="X5071">
        <v>3</v>
      </c>
    </row>
    <row r="5072" spans="1:24" x14ac:dyDescent="0.3">
      <c r="A5072">
        <v>5071</v>
      </c>
      <c r="B5072" t="s">
        <v>41</v>
      </c>
      <c r="C5072" t="str">
        <f>_xlfn.XLOOKUP(B5072,Lookup_table!B:B,Lookup_table!C:C)</f>
        <v>Data</v>
      </c>
      <c r="D5072" t="s">
        <v>37</v>
      </c>
      <c r="E5072" t="s">
        <v>38</v>
      </c>
      <c r="F5072" t="s">
        <v>29</v>
      </c>
      <c r="G5072" t="s">
        <v>30</v>
      </c>
      <c r="H5072" t="str">
        <f t="shared" si="316"/>
        <v>Onsite/Hybrid</v>
      </c>
      <c r="I5072" t="s">
        <v>35</v>
      </c>
      <c r="J5072" t="str">
        <f t="shared" si="317"/>
        <v>0-2 yrs</v>
      </c>
      <c r="K5072">
        <f t="shared" ca="1" si="319"/>
        <v>1</v>
      </c>
      <c r="L5072" t="s">
        <v>19</v>
      </c>
      <c r="M5072">
        <v>0</v>
      </c>
      <c r="N5072">
        <v>0</v>
      </c>
      <c r="O5072">
        <v>0</v>
      </c>
      <c r="P5072">
        <v>1</v>
      </c>
      <c r="Q5072">
        <v>0</v>
      </c>
      <c r="R5072">
        <f>SUM(M5072:N5072:O5072:P5072:Q5072)</f>
        <v>1</v>
      </c>
      <c r="S5072" s="1">
        <v>60206</v>
      </c>
      <c r="T5072" s="1" t="str">
        <f t="shared" si="318"/>
        <v>Low</v>
      </c>
      <c r="U5072">
        <v>4</v>
      </c>
      <c r="V5072">
        <v>2025</v>
      </c>
      <c r="W5072" t="s">
        <v>28</v>
      </c>
      <c r="X5072">
        <v>7</v>
      </c>
    </row>
    <row r="5073" spans="1:24" x14ac:dyDescent="0.3">
      <c r="A5073">
        <v>5072</v>
      </c>
      <c r="B5073" t="s">
        <v>50</v>
      </c>
      <c r="C5073" t="str">
        <f>_xlfn.XLOOKUP(B5073,Lookup_table!B:B,Lookup_table!C:C)</f>
        <v>AI</v>
      </c>
      <c r="D5073" t="s">
        <v>14</v>
      </c>
      <c r="E5073" t="s">
        <v>15</v>
      </c>
      <c r="F5073" t="s">
        <v>43</v>
      </c>
      <c r="G5073" t="s">
        <v>25</v>
      </c>
      <c r="H5073" t="str">
        <f t="shared" si="316"/>
        <v>Onsite/Hybrid</v>
      </c>
      <c r="I5073" t="s">
        <v>18</v>
      </c>
      <c r="J5073" t="str">
        <f t="shared" si="317"/>
        <v>7+ yrs</v>
      </c>
      <c r="K5073">
        <f t="shared" ca="1" si="319"/>
        <v>15</v>
      </c>
      <c r="L5073" t="s">
        <v>39</v>
      </c>
      <c r="M5073">
        <v>1</v>
      </c>
      <c r="N5073">
        <v>0</v>
      </c>
      <c r="O5073">
        <v>0</v>
      </c>
      <c r="P5073">
        <v>0</v>
      </c>
      <c r="Q5073">
        <v>0</v>
      </c>
      <c r="R5073">
        <f>SUM(M5073:N5073:O5073:P5073:Q5073)</f>
        <v>1</v>
      </c>
      <c r="S5073" s="1">
        <v>139013</v>
      </c>
      <c r="T5073" s="1" t="str">
        <f t="shared" si="318"/>
        <v>High</v>
      </c>
      <c r="U5073">
        <v>8</v>
      </c>
      <c r="V5073">
        <v>2024</v>
      </c>
      <c r="W5073" t="s">
        <v>34</v>
      </c>
      <c r="X5073">
        <v>4</v>
      </c>
    </row>
    <row r="5074" spans="1:24" x14ac:dyDescent="0.3">
      <c r="A5074">
        <v>5073</v>
      </c>
      <c r="B5074" t="s">
        <v>21</v>
      </c>
      <c r="C5074" t="str">
        <f>_xlfn.XLOOKUP(B5074,Lookup_table!B:B,Lookup_table!C:C)</f>
        <v>AI</v>
      </c>
      <c r="D5074" t="s">
        <v>14</v>
      </c>
      <c r="E5074" t="s">
        <v>40</v>
      </c>
      <c r="F5074" t="s">
        <v>29</v>
      </c>
      <c r="G5074" t="s">
        <v>17</v>
      </c>
      <c r="H5074" t="str">
        <f t="shared" si="316"/>
        <v>Remote</v>
      </c>
      <c r="I5074" t="s">
        <v>26</v>
      </c>
      <c r="J5074" t="str">
        <f t="shared" si="317"/>
        <v>3-6 yrs</v>
      </c>
      <c r="K5074">
        <f t="shared" ca="1" si="319"/>
        <v>6</v>
      </c>
      <c r="L5074" t="s">
        <v>27</v>
      </c>
      <c r="M5074">
        <v>0</v>
      </c>
      <c r="N5074">
        <v>1</v>
      </c>
      <c r="O5074">
        <v>0</v>
      </c>
      <c r="P5074">
        <v>0</v>
      </c>
      <c r="Q5074">
        <v>0</v>
      </c>
      <c r="R5074">
        <f>SUM(M5074:N5074:O5074:P5074:Q5074)</f>
        <v>1</v>
      </c>
      <c r="S5074" s="1">
        <v>119920</v>
      </c>
      <c r="T5074" s="1" t="str">
        <f t="shared" si="318"/>
        <v>Medium</v>
      </c>
      <c r="U5074">
        <v>5</v>
      </c>
      <c r="V5074">
        <v>2020</v>
      </c>
      <c r="W5074" t="s">
        <v>28</v>
      </c>
      <c r="X5074">
        <v>9</v>
      </c>
    </row>
    <row r="5075" spans="1:24" x14ac:dyDescent="0.3">
      <c r="A5075">
        <v>5074</v>
      </c>
      <c r="B5075" t="s">
        <v>33</v>
      </c>
      <c r="C5075" t="str">
        <f>_xlfn.XLOOKUP(B5075,Lookup_table!B:B,Lookup_table!C:C)</f>
        <v>Data</v>
      </c>
      <c r="D5075" t="s">
        <v>34</v>
      </c>
      <c r="E5075" t="s">
        <v>32</v>
      </c>
      <c r="F5075" t="s">
        <v>24</v>
      </c>
      <c r="G5075" t="s">
        <v>17</v>
      </c>
      <c r="H5075" t="str">
        <f t="shared" si="316"/>
        <v>Remote</v>
      </c>
      <c r="I5075" t="s">
        <v>18</v>
      </c>
      <c r="J5075" t="str">
        <f t="shared" si="317"/>
        <v>7+ yrs</v>
      </c>
      <c r="K5075">
        <f t="shared" ca="1" si="319"/>
        <v>7</v>
      </c>
      <c r="L5075" t="s">
        <v>19</v>
      </c>
      <c r="M5075">
        <v>0</v>
      </c>
      <c r="N5075">
        <v>0</v>
      </c>
      <c r="O5075">
        <v>0</v>
      </c>
      <c r="P5075">
        <v>0</v>
      </c>
      <c r="Q5075">
        <v>1</v>
      </c>
      <c r="R5075">
        <f>SUM(M5075:N5075:O5075:P5075:Q5075)</f>
        <v>1</v>
      </c>
      <c r="S5075" s="1">
        <v>105059</v>
      </c>
      <c r="T5075" s="1" t="str">
        <f t="shared" si="318"/>
        <v>Medium</v>
      </c>
      <c r="U5075">
        <v>4</v>
      </c>
      <c r="V5075">
        <v>2025</v>
      </c>
      <c r="W5075" t="s">
        <v>34</v>
      </c>
      <c r="X5075">
        <v>2</v>
      </c>
    </row>
    <row r="5076" spans="1:24" x14ac:dyDescent="0.3">
      <c r="A5076">
        <v>5075</v>
      </c>
      <c r="B5076" t="s">
        <v>41</v>
      </c>
      <c r="C5076" t="str">
        <f>_xlfn.XLOOKUP(B5076,Lookup_table!B:B,Lookup_table!C:C)</f>
        <v>Data</v>
      </c>
      <c r="D5076" t="s">
        <v>22</v>
      </c>
      <c r="E5076" t="s">
        <v>40</v>
      </c>
      <c r="F5076" t="s">
        <v>16</v>
      </c>
      <c r="G5076" t="s">
        <v>17</v>
      </c>
      <c r="H5076" t="str">
        <f t="shared" si="316"/>
        <v>Remote</v>
      </c>
      <c r="I5076" t="s">
        <v>18</v>
      </c>
      <c r="J5076" t="str">
        <f t="shared" si="317"/>
        <v>7+ yrs</v>
      </c>
      <c r="K5076">
        <f t="shared" ca="1" si="319"/>
        <v>15</v>
      </c>
      <c r="L5076" t="s">
        <v>19</v>
      </c>
      <c r="M5076">
        <v>1</v>
      </c>
      <c r="N5076">
        <v>1</v>
      </c>
      <c r="O5076">
        <v>1</v>
      </c>
      <c r="P5076">
        <v>1</v>
      </c>
      <c r="Q5076">
        <v>1</v>
      </c>
      <c r="R5076">
        <f>SUM(M5076:N5076:O5076:P5076:Q5076)</f>
        <v>5</v>
      </c>
      <c r="S5076" s="1">
        <v>163312</v>
      </c>
      <c r="T5076" s="1" t="str">
        <f t="shared" si="318"/>
        <v>High</v>
      </c>
      <c r="U5076">
        <v>12</v>
      </c>
      <c r="V5076">
        <v>2024</v>
      </c>
      <c r="W5076" t="s">
        <v>28</v>
      </c>
      <c r="X5076">
        <v>9</v>
      </c>
    </row>
    <row r="5077" spans="1:24" x14ac:dyDescent="0.3">
      <c r="A5077">
        <v>5076</v>
      </c>
      <c r="B5077" t="s">
        <v>41</v>
      </c>
      <c r="C5077" t="str">
        <f>_xlfn.XLOOKUP(B5077,Lookup_table!B:B,Lookup_table!C:C)</f>
        <v>Data</v>
      </c>
      <c r="D5077" t="s">
        <v>37</v>
      </c>
      <c r="E5077" t="s">
        <v>40</v>
      </c>
      <c r="F5077" t="s">
        <v>43</v>
      </c>
      <c r="G5077" t="s">
        <v>30</v>
      </c>
      <c r="H5077" t="str">
        <f t="shared" si="316"/>
        <v>Onsite/Hybrid</v>
      </c>
      <c r="I5077" t="s">
        <v>26</v>
      </c>
      <c r="J5077" t="str">
        <f t="shared" si="317"/>
        <v>3-6 yrs</v>
      </c>
      <c r="K5077">
        <f t="shared" ca="1" si="319"/>
        <v>5</v>
      </c>
      <c r="L5077" t="s">
        <v>19</v>
      </c>
      <c r="M5077">
        <v>1</v>
      </c>
      <c r="N5077">
        <v>0</v>
      </c>
      <c r="O5077">
        <v>0</v>
      </c>
      <c r="P5077">
        <v>0</v>
      </c>
      <c r="Q5077">
        <v>1</v>
      </c>
      <c r="R5077">
        <f>SUM(M5077:N5077:O5077:P5077:Q5077)</f>
        <v>2</v>
      </c>
      <c r="S5077" s="1">
        <v>84263</v>
      </c>
      <c r="T5077" s="1" t="str">
        <f t="shared" si="318"/>
        <v>Medium</v>
      </c>
      <c r="U5077">
        <v>4</v>
      </c>
      <c r="V5077">
        <v>2024</v>
      </c>
      <c r="W5077" t="s">
        <v>28</v>
      </c>
      <c r="X5077">
        <v>9</v>
      </c>
    </row>
    <row r="5078" spans="1:24" x14ac:dyDescent="0.3">
      <c r="A5078">
        <v>5077</v>
      </c>
      <c r="B5078" t="s">
        <v>33</v>
      </c>
      <c r="C5078" t="str">
        <f>_xlfn.XLOOKUP(B5078,Lookup_table!B:B,Lookup_table!C:C)</f>
        <v>Data</v>
      </c>
      <c r="D5078" t="s">
        <v>34</v>
      </c>
      <c r="E5078" t="s">
        <v>38</v>
      </c>
      <c r="F5078" t="s">
        <v>29</v>
      </c>
      <c r="G5078" t="s">
        <v>25</v>
      </c>
      <c r="H5078" t="str">
        <f t="shared" si="316"/>
        <v>Onsite/Hybrid</v>
      </c>
      <c r="I5078" t="s">
        <v>35</v>
      </c>
      <c r="J5078" t="str">
        <f t="shared" si="317"/>
        <v>0-2 yrs</v>
      </c>
      <c r="K5078">
        <f t="shared" ca="1" si="319"/>
        <v>0</v>
      </c>
      <c r="L5078" t="s">
        <v>19</v>
      </c>
      <c r="M5078">
        <v>1</v>
      </c>
      <c r="N5078">
        <v>0</v>
      </c>
      <c r="O5078">
        <v>0</v>
      </c>
      <c r="P5078">
        <v>0</v>
      </c>
      <c r="Q5078">
        <v>0</v>
      </c>
      <c r="R5078">
        <f>SUM(M5078:N5078:O5078:P5078:Q5078)</f>
        <v>1</v>
      </c>
      <c r="S5078" s="1">
        <v>52440</v>
      </c>
      <c r="T5078" s="1" t="str">
        <f t="shared" si="318"/>
        <v>Low</v>
      </c>
      <c r="U5078">
        <v>6</v>
      </c>
      <c r="V5078">
        <v>2020</v>
      </c>
      <c r="W5078" t="s">
        <v>20</v>
      </c>
      <c r="X5078">
        <v>4</v>
      </c>
    </row>
    <row r="5079" spans="1:24" x14ac:dyDescent="0.3">
      <c r="A5079">
        <v>5078</v>
      </c>
      <c r="B5079" t="s">
        <v>36</v>
      </c>
      <c r="C5079" t="str">
        <f>_xlfn.XLOOKUP(B5079,Lookup_table!B:B,Lookup_table!C:C)</f>
        <v>Data</v>
      </c>
      <c r="D5079" t="s">
        <v>14</v>
      </c>
      <c r="E5079" t="s">
        <v>23</v>
      </c>
      <c r="F5079" t="s">
        <v>29</v>
      </c>
      <c r="G5079" t="s">
        <v>30</v>
      </c>
      <c r="H5079" t="str">
        <f t="shared" si="316"/>
        <v>Onsite/Hybrid</v>
      </c>
      <c r="I5079" t="s">
        <v>35</v>
      </c>
      <c r="J5079" t="str">
        <f t="shared" si="317"/>
        <v>0-2 yrs</v>
      </c>
      <c r="K5079">
        <f t="shared" ca="1" si="319"/>
        <v>2</v>
      </c>
      <c r="L5079" t="s">
        <v>19</v>
      </c>
      <c r="M5079">
        <v>0</v>
      </c>
      <c r="N5079">
        <v>1</v>
      </c>
      <c r="O5079">
        <v>0</v>
      </c>
      <c r="P5079">
        <v>0</v>
      </c>
      <c r="Q5079">
        <v>1</v>
      </c>
      <c r="R5079">
        <f>SUM(M5079:N5079:O5079:P5079:Q5079)</f>
        <v>2</v>
      </c>
      <c r="S5079" s="1">
        <v>59360</v>
      </c>
      <c r="T5079" s="1" t="str">
        <f t="shared" si="318"/>
        <v>Low</v>
      </c>
      <c r="U5079">
        <v>2</v>
      </c>
      <c r="V5079">
        <v>2025</v>
      </c>
      <c r="W5079" t="s">
        <v>34</v>
      </c>
      <c r="X5079">
        <v>6</v>
      </c>
    </row>
    <row r="5080" spans="1:24" x14ac:dyDescent="0.3">
      <c r="A5080">
        <v>5079</v>
      </c>
      <c r="B5080" t="s">
        <v>50</v>
      </c>
      <c r="C5080" t="str">
        <f>_xlfn.XLOOKUP(B5080,Lookup_table!B:B,Lookup_table!C:C)</f>
        <v>AI</v>
      </c>
      <c r="D5080" t="s">
        <v>22</v>
      </c>
      <c r="E5080" t="s">
        <v>42</v>
      </c>
      <c r="F5080" t="s">
        <v>43</v>
      </c>
      <c r="G5080" t="s">
        <v>17</v>
      </c>
      <c r="H5080" t="str">
        <f t="shared" si="316"/>
        <v>Remote</v>
      </c>
      <c r="I5080" t="s">
        <v>35</v>
      </c>
      <c r="J5080" t="str">
        <f t="shared" si="317"/>
        <v>0-2 yrs</v>
      </c>
      <c r="K5080">
        <f t="shared" ca="1" si="319"/>
        <v>0</v>
      </c>
      <c r="L5080" t="s">
        <v>27</v>
      </c>
      <c r="M5080">
        <v>0</v>
      </c>
      <c r="N5080">
        <v>0</v>
      </c>
      <c r="O5080">
        <v>1</v>
      </c>
      <c r="P5080">
        <v>0</v>
      </c>
      <c r="Q5080">
        <v>1</v>
      </c>
      <c r="R5080">
        <f>SUM(M5080:N5080:O5080:P5080:Q5080)</f>
        <v>2</v>
      </c>
      <c r="S5080" s="1">
        <v>130120</v>
      </c>
      <c r="T5080" s="1" t="str">
        <f t="shared" si="318"/>
        <v>High</v>
      </c>
      <c r="U5080">
        <v>9</v>
      </c>
      <c r="V5080">
        <v>2020</v>
      </c>
      <c r="W5080" t="s">
        <v>20</v>
      </c>
      <c r="X5080">
        <v>2</v>
      </c>
    </row>
    <row r="5081" spans="1:24" x14ac:dyDescent="0.3">
      <c r="A5081">
        <v>5080</v>
      </c>
      <c r="B5081" t="s">
        <v>50</v>
      </c>
      <c r="C5081" t="str">
        <f>_xlfn.XLOOKUP(B5081,Lookup_table!B:B,Lookup_table!C:C)</f>
        <v>AI</v>
      </c>
      <c r="D5081" t="s">
        <v>34</v>
      </c>
      <c r="E5081" t="s">
        <v>38</v>
      </c>
      <c r="F5081" t="s">
        <v>44</v>
      </c>
      <c r="G5081" t="s">
        <v>17</v>
      </c>
      <c r="H5081" t="str">
        <f t="shared" si="316"/>
        <v>Remote</v>
      </c>
      <c r="I5081" t="s">
        <v>26</v>
      </c>
      <c r="J5081" t="str">
        <f t="shared" si="317"/>
        <v>3-6 yrs</v>
      </c>
      <c r="K5081">
        <f t="shared" ca="1" si="319"/>
        <v>5</v>
      </c>
      <c r="L5081" t="s">
        <v>39</v>
      </c>
      <c r="M5081">
        <v>0</v>
      </c>
      <c r="N5081">
        <v>1</v>
      </c>
      <c r="O5081">
        <v>1</v>
      </c>
      <c r="P5081">
        <v>0</v>
      </c>
      <c r="Q5081">
        <v>1</v>
      </c>
      <c r="R5081">
        <f>SUM(M5081:N5081:O5081:P5081:Q5081)</f>
        <v>3</v>
      </c>
      <c r="S5081" s="1">
        <v>144544</v>
      </c>
      <c r="T5081" s="1" t="str">
        <f t="shared" si="318"/>
        <v>High</v>
      </c>
      <c r="U5081">
        <v>12</v>
      </c>
      <c r="V5081">
        <v>2024</v>
      </c>
      <c r="W5081" t="s">
        <v>20</v>
      </c>
      <c r="X5081">
        <v>6</v>
      </c>
    </row>
    <row r="5082" spans="1:24" x14ac:dyDescent="0.3">
      <c r="A5082">
        <v>5081</v>
      </c>
      <c r="B5082" t="s">
        <v>31</v>
      </c>
      <c r="C5082" t="str">
        <f>_xlfn.XLOOKUP(B5082,Lookup_table!B:B,Lookup_table!C:C)</f>
        <v>Business</v>
      </c>
      <c r="D5082" t="s">
        <v>34</v>
      </c>
      <c r="E5082" t="s">
        <v>38</v>
      </c>
      <c r="F5082" t="s">
        <v>43</v>
      </c>
      <c r="G5082" t="s">
        <v>30</v>
      </c>
      <c r="H5082" t="str">
        <f t="shared" si="316"/>
        <v>Onsite/Hybrid</v>
      </c>
      <c r="I5082" t="s">
        <v>18</v>
      </c>
      <c r="J5082" t="str">
        <f t="shared" si="317"/>
        <v>7+ yrs</v>
      </c>
      <c r="K5082">
        <f t="shared" ca="1" si="319"/>
        <v>7</v>
      </c>
      <c r="L5082" t="s">
        <v>19</v>
      </c>
      <c r="M5082">
        <v>0</v>
      </c>
      <c r="N5082">
        <v>0</v>
      </c>
      <c r="O5082">
        <v>1</v>
      </c>
      <c r="P5082">
        <v>1</v>
      </c>
      <c r="Q5082">
        <v>0</v>
      </c>
      <c r="R5082">
        <f>SUM(M5082:N5082:O5082:P5082:Q5082)</f>
        <v>2</v>
      </c>
      <c r="S5082" s="1">
        <v>125385</v>
      </c>
      <c r="T5082" s="1" t="str">
        <f t="shared" si="318"/>
        <v>High</v>
      </c>
      <c r="U5082">
        <v>4</v>
      </c>
      <c r="V5082">
        <v>2021</v>
      </c>
      <c r="W5082" t="s">
        <v>28</v>
      </c>
      <c r="X5082">
        <v>2</v>
      </c>
    </row>
    <row r="5083" spans="1:24" x14ac:dyDescent="0.3">
      <c r="A5083">
        <v>5082</v>
      </c>
      <c r="B5083" t="s">
        <v>21</v>
      </c>
      <c r="C5083" t="str">
        <f>_xlfn.XLOOKUP(B5083,Lookup_table!B:B,Lookup_table!C:C)</f>
        <v>AI</v>
      </c>
      <c r="D5083" t="s">
        <v>22</v>
      </c>
      <c r="E5083" t="s">
        <v>15</v>
      </c>
      <c r="F5083" t="s">
        <v>24</v>
      </c>
      <c r="G5083" t="s">
        <v>25</v>
      </c>
      <c r="H5083" t="str">
        <f t="shared" si="316"/>
        <v>Onsite/Hybrid</v>
      </c>
      <c r="I5083" t="s">
        <v>18</v>
      </c>
      <c r="J5083" t="str">
        <f t="shared" si="317"/>
        <v>7+ yrs</v>
      </c>
      <c r="K5083">
        <f t="shared" ca="1" si="319"/>
        <v>13</v>
      </c>
      <c r="L5083" t="s">
        <v>39</v>
      </c>
      <c r="M5083">
        <v>0</v>
      </c>
      <c r="N5083">
        <v>0</v>
      </c>
      <c r="O5083">
        <v>0</v>
      </c>
      <c r="P5083">
        <v>0</v>
      </c>
      <c r="Q5083">
        <v>0</v>
      </c>
      <c r="R5083">
        <f>SUM(M5083:N5083:O5083:P5083:Q5083)</f>
        <v>0</v>
      </c>
      <c r="S5083" s="1">
        <v>163336</v>
      </c>
      <c r="T5083" s="1" t="str">
        <f t="shared" si="318"/>
        <v>High</v>
      </c>
      <c r="U5083">
        <v>9</v>
      </c>
      <c r="V5083">
        <v>2024</v>
      </c>
      <c r="W5083" t="s">
        <v>20</v>
      </c>
      <c r="X5083">
        <v>3</v>
      </c>
    </row>
    <row r="5084" spans="1:24" x14ac:dyDescent="0.3">
      <c r="A5084">
        <v>5083</v>
      </c>
      <c r="B5084" t="s">
        <v>31</v>
      </c>
      <c r="C5084" t="str">
        <f>_xlfn.XLOOKUP(B5084,Lookup_table!B:B,Lookup_table!C:C)</f>
        <v>Business</v>
      </c>
      <c r="D5084" t="s">
        <v>14</v>
      </c>
      <c r="E5084" t="s">
        <v>42</v>
      </c>
      <c r="F5084" t="s">
        <v>52</v>
      </c>
      <c r="G5084" t="s">
        <v>17</v>
      </c>
      <c r="H5084" t="str">
        <f t="shared" si="316"/>
        <v>Remote</v>
      </c>
      <c r="I5084" t="s">
        <v>26</v>
      </c>
      <c r="J5084" t="str">
        <f t="shared" si="317"/>
        <v>3-6 yrs</v>
      </c>
      <c r="K5084">
        <f t="shared" ca="1" si="319"/>
        <v>4</v>
      </c>
      <c r="L5084" t="s">
        <v>19</v>
      </c>
      <c r="M5084">
        <v>0</v>
      </c>
      <c r="N5084">
        <v>0</v>
      </c>
      <c r="O5084">
        <v>0</v>
      </c>
      <c r="P5084">
        <v>0</v>
      </c>
      <c r="Q5084">
        <v>0</v>
      </c>
      <c r="R5084">
        <f>SUM(M5084:N5084:O5084:P5084:Q5084)</f>
        <v>0</v>
      </c>
      <c r="S5084" s="1">
        <v>73429</v>
      </c>
      <c r="T5084" s="1" t="str">
        <f t="shared" si="318"/>
        <v>Medium</v>
      </c>
      <c r="U5084">
        <v>9</v>
      </c>
      <c r="V5084">
        <v>2020</v>
      </c>
      <c r="W5084" t="s">
        <v>20</v>
      </c>
      <c r="X5084">
        <v>2</v>
      </c>
    </row>
    <row r="5085" spans="1:24" x14ac:dyDescent="0.3">
      <c r="A5085">
        <v>5084</v>
      </c>
      <c r="B5085" t="s">
        <v>36</v>
      </c>
      <c r="C5085" t="str">
        <f>_xlfn.XLOOKUP(B5085,Lookup_table!B:B,Lookup_table!C:C)</f>
        <v>Data</v>
      </c>
      <c r="D5085" t="s">
        <v>22</v>
      </c>
      <c r="E5085" t="s">
        <v>40</v>
      </c>
      <c r="F5085" t="s">
        <v>43</v>
      </c>
      <c r="G5085" t="s">
        <v>25</v>
      </c>
      <c r="H5085" t="str">
        <f t="shared" si="316"/>
        <v>Onsite/Hybrid</v>
      </c>
      <c r="I5085" t="s">
        <v>26</v>
      </c>
      <c r="J5085" t="str">
        <f t="shared" si="317"/>
        <v>3-6 yrs</v>
      </c>
      <c r="K5085">
        <f t="shared" ca="1" si="319"/>
        <v>5</v>
      </c>
      <c r="L5085" t="s">
        <v>39</v>
      </c>
      <c r="M5085">
        <v>0</v>
      </c>
      <c r="N5085">
        <v>1</v>
      </c>
      <c r="O5085">
        <v>1</v>
      </c>
      <c r="P5085">
        <v>1</v>
      </c>
      <c r="Q5085">
        <v>0</v>
      </c>
      <c r="R5085">
        <f>SUM(M5085:N5085:O5085:P5085:Q5085)</f>
        <v>3</v>
      </c>
      <c r="S5085" s="1">
        <v>124808</v>
      </c>
      <c r="T5085" s="1" t="str">
        <f t="shared" si="318"/>
        <v>High</v>
      </c>
      <c r="U5085">
        <v>9</v>
      </c>
      <c r="V5085">
        <v>2021</v>
      </c>
      <c r="W5085" t="s">
        <v>28</v>
      </c>
      <c r="X5085">
        <v>9</v>
      </c>
    </row>
    <row r="5086" spans="1:24" x14ac:dyDescent="0.3">
      <c r="A5086">
        <v>5085</v>
      </c>
      <c r="B5086" t="s">
        <v>21</v>
      </c>
      <c r="C5086" t="str">
        <f>_xlfn.XLOOKUP(B5086,Lookup_table!B:B,Lookup_table!C:C)</f>
        <v>AI</v>
      </c>
      <c r="D5086" t="s">
        <v>14</v>
      </c>
      <c r="E5086" t="s">
        <v>32</v>
      </c>
      <c r="F5086" t="s">
        <v>16</v>
      </c>
      <c r="G5086" t="s">
        <v>30</v>
      </c>
      <c r="H5086" t="str">
        <f t="shared" si="316"/>
        <v>Onsite/Hybrid</v>
      </c>
      <c r="I5086" t="s">
        <v>35</v>
      </c>
      <c r="J5086" t="str">
        <f t="shared" si="317"/>
        <v>0-2 yrs</v>
      </c>
      <c r="K5086">
        <f t="shared" ca="1" si="319"/>
        <v>0</v>
      </c>
      <c r="L5086" t="s">
        <v>39</v>
      </c>
      <c r="M5086">
        <v>0</v>
      </c>
      <c r="N5086">
        <v>1</v>
      </c>
      <c r="O5086">
        <v>0</v>
      </c>
      <c r="P5086">
        <v>1</v>
      </c>
      <c r="Q5086">
        <v>0</v>
      </c>
      <c r="R5086">
        <f>SUM(M5086:N5086:O5086:P5086:Q5086)</f>
        <v>2</v>
      </c>
      <c r="S5086" s="1">
        <v>104787</v>
      </c>
      <c r="T5086" s="1" t="str">
        <f t="shared" si="318"/>
        <v>Medium</v>
      </c>
      <c r="U5086">
        <v>11</v>
      </c>
      <c r="V5086">
        <v>2020</v>
      </c>
      <c r="W5086" t="s">
        <v>28</v>
      </c>
      <c r="X5086">
        <v>9</v>
      </c>
    </row>
    <row r="5087" spans="1:24" x14ac:dyDescent="0.3">
      <c r="A5087">
        <v>5086</v>
      </c>
      <c r="B5087" t="s">
        <v>33</v>
      </c>
      <c r="C5087" t="str">
        <f>_xlfn.XLOOKUP(B5087,Lookup_table!B:B,Lookup_table!C:C)</f>
        <v>Data</v>
      </c>
      <c r="D5087" t="s">
        <v>34</v>
      </c>
      <c r="E5087" t="s">
        <v>23</v>
      </c>
      <c r="F5087" t="s">
        <v>24</v>
      </c>
      <c r="G5087" t="s">
        <v>17</v>
      </c>
      <c r="H5087" t="str">
        <f t="shared" si="316"/>
        <v>Remote</v>
      </c>
      <c r="I5087" t="s">
        <v>26</v>
      </c>
      <c r="J5087" t="str">
        <f t="shared" si="317"/>
        <v>3-6 yrs</v>
      </c>
      <c r="K5087">
        <f t="shared" ca="1" si="319"/>
        <v>3</v>
      </c>
      <c r="L5087" t="s">
        <v>19</v>
      </c>
      <c r="M5087">
        <v>1</v>
      </c>
      <c r="N5087">
        <v>0</v>
      </c>
      <c r="O5087">
        <v>1</v>
      </c>
      <c r="P5087">
        <v>0</v>
      </c>
      <c r="Q5087">
        <v>1</v>
      </c>
      <c r="R5087">
        <f>SUM(M5087:N5087:O5087:P5087:Q5087)</f>
        <v>3</v>
      </c>
      <c r="S5087" s="1">
        <v>95848</v>
      </c>
      <c r="T5087" s="1" t="str">
        <f t="shared" si="318"/>
        <v>Medium</v>
      </c>
      <c r="U5087">
        <v>11</v>
      </c>
      <c r="V5087">
        <v>2022</v>
      </c>
      <c r="W5087" t="s">
        <v>28</v>
      </c>
      <c r="X5087">
        <v>9</v>
      </c>
    </row>
    <row r="5088" spans="1:24" x14ac:dyDescent="0.3">
      <c r="A5088">
        <v>5087</v>
      </c>
      <c r="B5088" t="s">
        <v>41</v>
      </c>
      <c r="C5088" t="str">
        <f>_xlfn.XLOOKUP(B5088,Lookup_table!B:B,Lookup_table!C:C)</f>
        <v>Data</v>
      </c>
      <c r="D5088" t="s">
        <v>34</v>
      </c>
      <c r="E5088" t="s">
        <v>32</v>
      </c>
      <c r="F5088" t="s">
        <v>24</v>
      </c>
      <c r="G5088" t="s">
        <v>25</v>
      </c>
      <c r="H5088" t="str">
        <f t="shared" si="316"/>
        <v>Onsite/Hybrid</v>
      </c>
      <c r="I5088" t="s">
        <v>35</v>
      </c>
      <c r="J5088" t="str">
        <f t="shared" si="317"/>
        <v>0-2 yrs</v>
      </c>
      <c r="K5088">
        <f t="shared" ca="1" si="319"/>
        <v>2</v>
      </c>
      <c r="L5088" t="s">
        <v>27</v>
      </c>
      <c r="M5088">
        <v>1</v>
      </c>
      <c r="N5088">
        <v>0</v>
      </c>
      <c r="O5088">
        <v>1</v>
      </c>
      <c r="P5088">
        <v>0</v>
      </c>
      <c r="Q5088">
        <v>1</v>
      </c>
      <c r="R5088">
        <f>SUM(M5088:N5088:O5088:P5088:Q5088)</f>
        <v>3</v>
      </c>
      <c r="S5088" s="1">
        <v>77850</v>
      </c>
      <c r="T5088" s="1" t="str">
        <f t="shared" si="318"/>
        <v>Medium</v>
      </c>
      <c r="U5088">
        <v>7</v>
      </c>
      <c r="V5088">
        <v>2020</v>
      </c>
      <c r="W5088" t="s">
        <v>28</v>
      </c>
      <c r="X5088">
        <v>7</v>
      </c>
    </row>
    <row r="5089" spans="1:24" x14ac:dyDescent="0.3">
      <c r="A5089">
        <v>5088</v>
      </c>
      <c r="B5089" t="s">
        <v>31</v>
      </c>
      <c r="C5089" t="str">
        <f>_xlfn.XLOOKUP(B5089,Lookup_table!B:B,Lookup_table!C:C)</f>
        <v>Business</v>
      </c>
      <c r="D5089" t="s">
        <v>37</v>
      </c>
      <c r="E5089" t="s">
        <v>23</v>
      </c>
      <c r="F5089" t="s">
        <v>52</v>
      </c>
      <c r="G5089" t="s">
        <v>17</v>
      </c>
      <c r="H5089" t="str">
        <f t="shared" si="316"/>
        <v>Remote</v>
      </c>
      <c r="I5089" t="s">
        <v>26</v>
      </c>
      <c r="J5089" t="str">
        <f t="shared" si="317"/>
        <v>3-6 yrs</v>
      </c>
      <c r="K5089">
        <f t="shared" ca="1" si="319"/>
        <v>3</v>
      </c>
      <c r="L5089" t="s">
        <v>19</v>
      </c>
      <c r="M5089">
        <v>1</v>
      </c>
      <c r="N5089">
        <v>1</v>
      </c>
      <c r="O5089">
        <v>1</v>
      </c>
      <c r="P5089">
        <v>0</v>
      </c>
      <c r="Q5089">
        <v>1</v>
      </c>
      <c r="R5089">
        <f>SUM(M5089:N5089:O5089:P5089:Q5089)</f>
        <v>4</v>
      </c>
      <c r="S5089" s="1">
        <v>97863</v>
      </c>
      <c r="T5089" s="1" t="str">
        <f t="shared" si="318"/>
        <v>Medium</v>
      </c>
      <c r="U5089">
        <v>2</v>
      </c>
      <c r="V5089">
        <v>2020</v>
      </c>
      <c r="W5089" t="s">
        <v>28</v>
      </c>
      <c r="X5089">
        <v>8</v>
      </c>
    </row>
    <row r="5090" spans="1:24" x14ac:dyDescent="0.3">
      <c r="A5090">
        <v>5089</v>
      </c>
      <c r="B5090" t="s">
        <v>50</v>
      </c>
      <c r="C5090" t="str">
        <f>_xlfn.XLOOKUP(B5090,Lookup_table!B:B,Lookup_table!C:C)</f>
        <v>AI</v>
      </c>
      <c r="D5090" t="s">
        <v>37</v>
      </c>
      <c r="E5090" t="s">
        <v>38</v>
      </c>
      <c r="F5090" t="s">
        <v>52</v>
      </c>
      <c r="G5090" t="s">
        <v>17</v>
      </c>
      <c r="H5090" t="str">
        <f t="shared" si="316"/>
        <v>Remote</v>
      </c>
      <c r="I5090" t="s">
        <v>26</v>
      </c>
      <c r="J5090" t="str">
        <f t="shared" si="317"/>
        <v>3-6 yrs</v>
      </c>
      <c r="K5090">
        <f t="shared" ca="1" si="319"/>
        <v>5</v>
      </c>
      <c r="L5090" t="s">
        <v>39</v>
      </c>
      <c r="M5090">
        <v>0</v>
      </c>
      <c r="N5090">
        <v>1</v>
      </c>
      <c r="O5090">
        <v>1</v>
      </c>
      <c r="P5090">
        <v>1</v>
      </c>
      <c r="Q5090">
        <v>0</v>
      </c>
      <c r="R5090">
        <f>SUM(M5090:N5090:O5090:P5090:Q5090)</f>
        <v>3</v>
      </c>
      <c r="S5090" s="1">
        <v>141397</v>
      </c>
      <c r="T5090" s="1" t="str">
        <f t="shared" si="318"/>
        <v>High</v>
      </c>
      <c r="U5090">
        <v>6</v>
      </c>
      <c r="V5090">
        <v>2021</v>
      </c>
      <c r="W5090" t="s">
        <v>28</v>
      </c>
      <c r="X5090">
        <v>9</v>
      </c>
    </row>
    <row r="5091" spans="1:24" x14ac:dyDescent="0.3">
      <c r="A5091">
        <v>5090</v>
      </c>
      <c r="B5091" t="s">
        <v>33</v>
      </c>
      <c r="C5091" t="str">
        <f>_xlfn.XLOOKUP(B5091,Lookup_table!B:B,Lookup_table!C:C)</f>
        <v>Data</v>
      </c>
      <c r="D5091" t="s">
        <v>22</v>
      </c>
      <c r="E5091" t="s">
        <v>32</v>
      </c>
      <c r="F5091" t="s">
        <v>51</v>
      </c>
      <c r="G5091" t="s">
        <v>30</v>
      </c>
      <c r="H5091" t="str">
        <f t="shared" si="316"/>
        <v>Onsite/Hybrid</v>
      </c>
      <c r="I5091" t="s">
        <v>18</v>
      </c>
      <c r="J5091" t="str">
        <f t="shared" si="317"/>
        <v>7+ yrs</v>
      </c>
      <c r="K5091">
        <f t="shared" ca="1" si="319"/>
        <v>13</v>
      </c>
      <c r="L5091" t="s">
        <v>39</v>
      </c>
      <c r="M5091">
        <v>0</v>
      </c>
      <c r="N5091">
        <v>0</v>
      </c>
      <c r="O5091">
        <v>0</v>
      </c>
      <c r="P5091">
        <v>0</v>
      </c>
      <c r="Q5091">
        <v>1</v>
      </c>
      <c r="R5091">
        <f>SUM(M5091:N5091:O5091:P5091:Q5091)</f>
        <v>1</v>
      </c>
      <c r="S5091" s="1">
        <v>125227</v>
      </c>
      <c r="T5091" s="1" t="str">
        <f t="shared" si="318"/>
        <v>High</v>
      </c>
      <c r="U5091">
        <v>3</v>
      </c>
      <c r="V5091">
        <v>2021</v>
      </c>
      <c r="W5091" t="s">
        <v>20</v>
      </c>
      <c r="X5091">
        <v>5</v>
      </c>
    </row>
    <row r="5092" spans="1:24" x14ac:dyDescent="0.3">
      <c r="A5092">
        <v>5091</v>
      </c>
      <c r="B5092" t="s">
        <v>31</v>
      </c>
      <c r="C5092" t="str">
        <f>_xlfn.XLOOKUP(B5092,Lookup_table!B:B,Lookup_table!C:C)</f>
        <v>Business</v>
      </c>
      <c r="D5092" t="s">
        <v>34</v>
      </c>
      <c r="E5092" t="s">
        <v>32</v>
      </c>
      <c r="F5092" t="s">
        <v>43</v>
      </c>
      <c r="G5092" t="s">
        <v>25</v>
      </c>
      <c r="H5092" t="str">
        <f t="shared" si="316"/>
        <v>Onsite/Hybrid</v>
      </c>
      <c r="I5092" t="s">
        <v>26</v>
      </c>
      <c r="J5092" t="str">
        <f t="shared" si="317"/>
        <v>3-6 yrs</v>
      </c>
      <c r="K5092">
        <f t="shared" ca="1" si="319"/>
        <v>3</v>
      </c>
      <c r="L5092" t="s">
        <v>19</v>
      </c>
      <c r="M5092">
        <v>1</v>
      </c>
      <c r="N5092">
        <v>0</v>
      </c>
      <c r="O5092">
        <v>0</v>
      </c>
      <c r="P5092">
        <v>0</v>
      </c>
      <c r="Q5092">
        <v>0</v>
      </c>
      <c r="R5092">
        <f>SUM(M5092:N5092:O5092:P5092:Q5092)</f>
        <v>1</v>
      </c>
      <c r="S5092" s="1">
        <v>71944</v>
      </c>
      <c r="T5092" s="1" t="str">
        <f t="shared" si="318"/>
        <v>Medium</v>
      </c>
      <c r="U5092">
        <v>1</v>
      </c>
      <c r="V5092">
        <v>2020</v>
      </c>
      <c r="W5092" t="s">
        <v>20</v>
      </c>
      <c r="X5092">
        <v>6</v>
      </c>
    </row>
    <row r="5093" spans="1:24" x14ac:dyDescent="0.3">
      <c r="A5093">
        <v>5092</v>
      </c>
      <c r="B5093" t="s">
        <v>50</v>
      </c>
      <c r="C5093" t="str">
        <f>_xlfn.XLOOKUP(B5093,Lookup_table!B:B,Lookup_table!C:C)</f>
        <v>AI</v>
      </c>
      <c r="D5093" t="s">
        <v>34</v>
      </c>
      <c r="E5093" t="s">
        <v>38</v>
      </c>
      <c r="F5093" t="s">
        <v>52</v>
      </c>
      <c r="G5093" t="s">
        <v>25</v>
      </c>
      <c r="H5093" t="str">
        <f t="shared" si="316"/>
        <v>Onsite/Hybrid</v>
      </c>
      <c r="I5093" t="s">
        <v>35</v>
      </c>
      <c r="J5093" t="str">
        <f t="shared" si="317"/>
        <v>0-2 yrs</v>
      </c>
      <c r="K5093">
        <f t="shared" ca="1" si="319"/>
        <v>0</v>
      </c>
      <c r="L5093" t="s">
        <v>39</v>
      </c>
      <c r="M5093">
        <v>0</v>
      </c>
      <c r="N5093">
        <v>0</v>
      </c>
      <c r="O5093">
        <v>0</v>
      </c>
      <c r="P5093">
        <v>1</v>
      </c>
      <c r="Q5093">
        <v>1</v>
      </c>
      <c r="R5093">
        <f>SUM(M5093:N5093:O5093:P5093:Q5093)</f>
        <v>2</v>
      </c>
      <c r="S5093" s="1">
        <v>112342</v>
      </c>
      <c r="T5093" s="1" t="str">
        <f t="shared" si="318"/>
        <v>Medium</v>
      </c>
      <c r="U5093">
        <v>4</v>
      </c>
      <c r="V5093">
        <v>2025</v>
      </c>
      <c r="W5093" t="s">
        <v>20</v>
      </c>
      <c r="X5093">
        <v>2</v>
      </c>
    </row>
    <row r="5094" spans="1:24" x14ac:dyDescent="0.3">
      <c r="A5094">
        <v>5093</v>
      </c>
      <c r="B5094" t="s">
        <v>41</v>
      </c>
      <c r="C5094" t="str">
        <f>_xlfn.XLOOKUP(B5094,Lookup_table!B:B,Lookup_table!C:C)</f>
        <v>Data</v>
      </c>
      <c r="D5094" t="s">
        <v>22</v>
      </c>
      <c r="E5094" t="s">
        <v>40</v>
      </c>
      <c r="F5094" t="s">
        <v>52</v>
      </c>
      <c r="G5094" t="s">
        <v>30</v>
      </c>
      <c r="H5094" t="str">
        <f t="shared" si="316"/>
        <v>Onsite/Hybrid</v>
      </c>
      <c r="I5094" t="s">
        <v>18</v>
      </c>
      <c r="J5094" t="str">
        <f t="shared" si="317"/>
        <v>7+ yrs</v>
      </c>
      <c r="K5094">
        <f t="shared" ca="1" si="319"/>
        <v>14</v>
      </c>
      <c r="L5094" t="s">
        <v>27</v>
      </c>
      <c r="M5094">
        <v>0</v>
      </c>
      <c r="N5094">
        <v>1</v>
      </c>
      <c r="O5094">
        <v>1</v>
      </c>
      <c r="P5094">
        <v>1</v>
      </c>
      <c r="Q5094">
        <v>1</v>
      </c>
      <c r="R5094">
        <f>SUM(M5094:N5094:O5094:P5094:Q5094)</f>
        <v>4</v>
      </c>
      <c r="S5094" s="1">
        <v>162028</v>
      </c>
      <c r="T5094" s="1" t="str">
        <f t="shared" si="318"/>
        <v>High</v>
      </c>
      <c r="U5094">
        <v>10</v>
      </c>
      <c r="V5094">
        <v>2021</v>
      </c>
      <c r="W5094" t="s">
        <v>28</v>
      </c>
      <c r="X5094">
        <v>4</v>
      </c>
    </row>
    <row r="5095" spans="1:24" x14ac:dyDescent="0.3">
      <c r="A5095">
        <v>5094</v>
      </c>
      <c r="B5095" t="s">
        <v>36</v>
      </c>
      <c r="C5095" t="str">
        <f>_xlfn.XLOOKUP(B5095,Lookup_table!B:B,Lookup_table!C:C)</f>
        <v>Data</v>
      </c>
      <c r="D5095" t="s">
        <v>37</v>
      </c>
      <c r="E5095" t="s">
        <v>40</v>
      </c>
      <c r="F5095" t="s">
        <v>29</v>
      </c>
      <c r="G5095" t="s">
        <v>30</v>
      </c>
      <c r="H5095" t="str">
        <f t="shared" si="316"/>
        <v>Onsite/Hybrid</v>
      </c>
      <c r="I5095" t="s">
        <v>35</v>
      </c>
      <c r="J5095" t="str">
        <f t="shared" si="317"/>
        <v>0-2 yrs</v>
      </c>
      <c r="K5095">
        <f t="shared" ca="1" si="319"/>
        <v>1</v>
      </c>
      <c r="L5095" t="s">
        <v>39</v>
      </c>
      <c r="M5095">
        <v>1</v>
      </c>
      <c r="N5095">
        <v>0</v>
      </c>
      <c r="O5095">
        <v>1</v>
      </c>
      <c r="P5095">
        <v>1</v>
      </c>
      <c r="Q5095">
        <v>0</v>
      </c>
      <c r="R5095">
        <f>SUM(M5095:N5095:O5095:P5095:Q5095)</f>
        <v>3</v>
      </c>
      <c r="S5095" s="1">
        <v>76759</v>
      </c>
      <c r="T5095" s="1" t="str">
        <f t="shared" si="318"/>
        <v>Medium</v>
      </c>
      <c r="U5095">
        <v>9</v>
      </c>
      <c r="V5095">
        <v>2021</v>
      </c>
      <c r="W5095" t="s">
        <v>28</v>
      </c>
      <c r="X5095">
        <v>4</v>
      </c>
    </row>
    <row r="5096" spans="1:24" x14ac:dyDescent="0.3">
      <c r="A5096">
        <v>5095</v>
      </c>
      <c r="B5096" t="s">
        <v>36</v>
      </c>
      <c r="C5096" t="str">
        <f>_xlfn.XLOOKUP(B5096,Lookup_table!B:B,Lookup_table!C:C)</f>
        <v>Data</v>
      </c>
      <c r="D5096" t="s">
        <v>14</v>
      </c>
      <c r="E5096" t="s">
        <v>32</v>
      </c>
      <c r="F5096" t="s">
        <v>44</v>
      </c>
      <c r="G5096" t="s">
        <v>17</v>
      </c>
      <c r="H5096" t="str">
        <f t="shared" si="316"/>
        <v>Remote</v>
      </c>
      <c r="I5096" t="s">
        <v>26</v>
      </c>
      <c r="J5096" t="str">
        <f t="shared" si="317"/>
        <v>3-6 yrs</v>
      </c>
      <c r="K5096">
        <f t="shared" ca="1" si="319"/>
        <v>3</v>
      </c>
      <c r="L5096" t="s">
        <v>39</v>
      </c>
      <c r="M5096">
        <v>0</v>
      </c>
      <c r="N5096">
        <v>1</v>
      </c>
      <c r="O5096">
        <v>0</v>
      </c>
      <c r="P5096">
        <v>1</v>
      </c>
      <c r="Q5096">
        <v>0</v>
      </c>
      <c r="R5096">
        <f>SUM(M5096:N5096:O5096:P5096:Q5096)</f>
        <v>2</v>
      </c>
      <c r="S5096" s="1">
        <v>93125</v>
      </c>
      <c r="T5096" s="1" t="str">
        <f t="shared" si="318"/>
        <v>Medium</v>
      </c>
      <c r="U5096">
        <v>8</v>
      </c>
      <c r="V5096">
        <v>2021</v>
      </c>
      <c r="W5096" t="s">
        <v>34</v>
      </c>
      <c r="X5096">
        <v>6</v>
      </c>
    </row>
    <row r="5097" spans="1:24" x14ac:dyDescent="0.3">
      <c r="A5097">
        <v>5096</v>
      </c>
      <c r="B5097" t="s">
        <v>50</v>
      </c>
      <c r="C5097" t="str">
        <f>_xlfn.XLOOKUP(B5097,Lookup_table!B:B,Lookup_table!C:C)</f>
        <v>AI</v>
      </c>
      <c r="D5097" t="s">
        <v>34</v>
      </c>
      <c r="E5097" t="s">
        <v>23</v>
      </c>
      <c r="F5097" t="s">
        <v>43</v>
      </c>
      <c r="G5097" t="s">
        <v>17</v>
      </c>
      <c r="H5097" t="str">
        <f t="shared" si="316"/>
        <v>Remote</v>
      </c>
      <c r="I5097" t="s">
        <v>35</v>
      </c>
      <c r="J5097" t="str">
        <f t="shared" si="317"/>
        <v>0-2 yrs</v>
      </c>
      <c r="K5097">
        <f t="shared" ca="1" si="319"/>
        <v>0</v>
      </c>
      <c r="L5097" t="s">
        <v>19</v>
      </c>
      <c r="M5097">
        <v>0</v>
      </c>
      <c r="N5097">
        <v>1</v>
      </c>
      <c r="O5097">
        <v>0</v>
      </c>
      <c r="P5097">
        <v>0</v>
      </c>
      <c r="Q5097">
        <v>1</v>
      </c>
      <c r="R5097">
        <f>SUM(M5097:N5097:O5097:P5097:Q5097)</f>
        <v>2</v>
      </c>
      <c r="S5097" s="1">
        <v>102650</v>
      </c>
      <c r="T5097" s="1" t="str">
        <f t="shared" si="318"/>
        <v>Medium</v>
      </c>
      <c r="U5097">
        <v>4</v>
      </c>
      <c r="V5097">
        <v>2021</v>
      </c>
      <c r="W5097" t="s">
        <v>34</v>
      </c>
      <c r="X5097">
        <v>2</v>
      </c>
    </row>
    <row r="5098" spans="1:24" x14ac:dyDescent="0.3">
      <c r="A5098">
        <v>5097</v>
      </c>
      <c r="B5098" t="s">
        <v>31</v>
      </c>
      <c r="C5098" t="str">
        <f>_xlfn.XLOOKUP(B5098,Lookup_table!B:B,Lookup_table!C:C)</f>
        <v>Business</v>
      </c>
      <c r="D5098" t="s">
        <v>14</v>
      </c>
      <c r="E5098" t="s">
        <v>38</v>
      </c>
      <c r="F5098" t="s">
        <v>52</v>
      </c>
      <c r="G5098" t="s">
        <v>30</v>
      </c>
      <c r="H5098" t="str">
        <f t="shared" si="316"/>
        <v>Onsite/Hybrid</v>
      </c>
      <c r="I5098" t="s">
        <v>35</v>
      </c>
      <c r="J5098" t="str">
        <f t="shared" si="317"/>
        <v>0-2 yrs</v>
      </c>
      <c r="K5098">
        <f t="shared" ca="1" si="319"/>
        <v>2</v>
      </c>
      <c r="L5098" t="s">
        <v>19</v>
      </c>
      <c r="M5098">
        <v>1</v>
      </c>
      <c r="N5098">
        <v>0</v>
      </c>
      <c r="O5098">
        <v>0</v>
      </c>
      <c r="P5098">
        <v>1</v>
      </c>
      <c r="Q5098">
        <v>0</v>
      </c>
      <c r="R5098">
        <f>SUM(M5098:N5098:O5098:P5098:Q5098)</f>
        <v>2</v>
      </c>
      <c r="S5098" s="1">
        <v>65947</v>
      </c>
      <c r="T5098" s="1" t="str">
        <f t="shared" si="318"/>
        <v>Low</v>
      </c>
      <c r="U5098">
        <v>10</v>
      </c>
      <c r="V5098">
        <v>2026</v>
      </c>
      <c r="W5098" t="s">
        <v>28</v>
      </c>
      <c r="X5098">
        <v>8</v>
      </c>
    </row>
    <row r="5099" spans="1:24" x14ac:dyDescent="0.3">
      <c r="A5099">
        <v>5098</v>
      </c>
      <c r="B5099" t="s">
        <v>21</v>
      </c>
      <c r="C5099" t="str">
        <f>_xlfn.XLOOKUP(B5099,Lookup_table!B:B,Lookup_table!C:C)</f>
        <v>AI</v>
      </c>
      <c r="D5099" t="s">
        <v>22</v>
      </c>
      <c r="E5099" t="s">
        <v>15</v>
      </c>
      <c r="F5099" t="s">
        <v>29</v>
      </c>
      <c r="G5099" t="s">
        <v>17</v>
      </c>
      <c r="H5099" t="str">
        <f t="shared" si="316"/>
        <v>Remote</v>
      </c>
      <c r="I5099" t="s">
        <v>26</v>
      </c>
      <c r="J5099" t="str">
        <f t="shared" si="317"/>
        <v>3-6 yrs</v>
      </c>
      <c r="K5099">
        <f t="shared" ca="1" si="319"/>
        <v>5</v>
      </c>
      <c r="L5099" t="s">
        <v>19</v>
      </c>
      <c r="M5099">
        <v>1</v>
      </c>
      <c r="N5099">
        <v>0</v>
      </c>
      <c r="O5099">
        <v>0</v>
      </c>
      <c r="P5099">
        <v>0</v>
      </c>
      <c r="Q5099">
        <v>0</v>
      </c>
      <c r="R5099">
        <f>SUM(M5099:N5099:O5099:P5099:Q5099)</f>
        <v>1</v>
      </c>
      <c r="S5099" s="1">
        <v>130396</v>
      </c>
      <c r="T5099" s="1" t="str">
        <f t="shared" si="318"/>
        <v>High</v>
      </c>
      <c r="U5099">
        <v>3</v>
      </c>
      <c r="V5099">
        <v>2022</v>
      </c>
      <c r="W5099" t="s">
        <v>34</v>
      </c>
      <c r="X5099">
        <v>5</v>
      </c>
    </row>
    <row r="5100" spans="1:24" x14ac:dyDescent="0.3">
      <c r="A5100">
        <v>5099</v>
      </c>
      <c r="B5100" t="s">
        <v>33</v>
      </c>
      <c r="C5100" t="str">
        <f>_xlfn.XLOOKUP(B5100,Lookup_table!B:B,Lookup_table!C:C)</f>
        <v>Data</v>
      </c>
      <c r="D5100" t="s">
        <v>22</v>
      </c>
      <c r="E5100" t="s">
        <v>42</v>
      </c>
      <c r="F5100" t="s">
        <v>24</v>
      </c>
      <c r="G5100" t="s">
        <v>30</v>
      </c>
      <c r="H5100" t="str">
        <f t="shared" si="316"/>
        <v>Onsite/Hybrid</v>
      </c>
      <c r="I5100" t="s">
        <v>18</v>
      </c>
      <c r="J5100" t="str">
        <f t="shared" si="317"/>
        <v>7+ yrs</v>
      </c>
      <c r="K5100">
        <f t="shared" ca="1" si="319"/>
        <v>9</v>
      </c>
      <c r="L5100" t="s">
        <v>39</v>
      </c>
      <c r="M5100">
        <v>0</v>
      </c>
      <c r="N5100">
        <v>1</v>
      </c>
      <c r="O5100">
        <v>0</v>
      </c>
      <c r="P5100">
        <v>1</v>
      </c>
      <c r="Q5100">
        <v>1</v>
      </c>
      <c r="R5100">
        <f>SUM(M5100:N5100:O5100:P5100:Q5100)</f>
        <v>3</v>
      </c>
      <c r="S5100" s="1">
        <v>144814</v>
      </c>
      <c r="T5100" s="1" t="str">
        <f t="shared" si="318"/>
        <v>High</v>
      </c>
      <c r="U5100">
        <v>12</v>
      </c>
      <c r="V5100">
        <v>2023</v>
      </c>
      <c r="W5100" t="s">
        <v>20</v>
      </c>
      <c r="X5100">
        <v>2</v>
      </c>
    </row>
    <row r="5101" spans="1:24" x14ac:dyDescent="0.3">
      <c r="A5101">
        <v>5100</v>
      </c>
      <c r="B5101" t="s">
        <v>50</v>
      </c>
      <c r="C5101" t="str">
        <f>_xlfn.XLOOKUP(B5101,Lookup_table!B:B,Lookup_table!C:C)</f>
        <v>AI</v>
      </c>
      <c r="D5101" t="s">
        <v>22</v>
      </c>
      <c r="E5101" t="s">
        <v>40</v>
      </c>
      <c r="F5101" t="s">
        <v>29</v>
      </c>
      <c r="G5101" t="s">
        <v>25</v>
      </c>
      <c r="H5101" t="str">
        <f t="shared" si="316"/>
        <v>Onsite/Hybrid</v>
      </c>
      <c r="I5101" t="s">
        <v>18</v>
      </c>
      <c r="J5101" t="str">
        <f t="shared" si="317"/>
        <v>7+ yrs</v>
      </c>
      <c r="K5101">
        <f t="shared" ca="1" si="319"/>
        <v>14</v>
      </c>
      <c r="L5101" t="s">
        <v>19</v>
      </c>
      <c r="M5101">
        <v>1</v>
      </c>
      <c r="N5101">
        <v>1</v>
      </c>
      <c r="O5101">
        <v>0</v>
      </c>
      <c r="P5101">
        <v>0</v>
      </c>
      <c r="Q5101">
        <v>0</v>
      </c>
      <c r="R5101">
        <f>SUM(M5101:N5101:O5101:P5101:Q5101)</f>
        <v>2</v>
      </c>
      <c r="S5101" s="1">
        <v>163799</v>
      </c>
      <c r="T5101" s="1" t="str">
        <f t="shared" si="318"/>
        <v>High</v>
      </c>
      <c r="U5101">
        <v>4</v>
      </c>
      <c r="V5101">
        <v>2021</v>
      </c>
      <c r="W5101" t="s">
        <v>28</v>
      </c>
      <c r="X5101">
        <v>9</v>
      </c>
    </row>
    <row r="5102" spans="1:24" x14ac:dyDescent="0.3">
      <c r="A5102">
        <v>5101</v>
      </c>
      <c r="B5102" t="s">
        <v>33</v>
      </c>
      <c r="C5102" t="str">
        <f>_xlfn.XLOOKUP(B5102,Lookup_table!B:B,Lookup_table!C:C)</f>
        <v>Data</v>
      </c>
      <c r="D5102" t="s">
        <v>34</v>
      </c>
      <c r="E5102" t="s">
        <v>32</v>
      </c>
      <c r="F5102" t="s">
        <v>51</v>
      </c>
      <c r="G5102" t="s">
        <v>30</v>
      </c>
      <c r="H5102" t="str">
        <f t="shared" si="316"/>
        <v>Onsite/Hybrid</v>
      </c>
      <c r="I5102" t="s">
        <v>26</v>
      </c>
      <c r="J5102" t="str">
        <f t="shared" si="317"/>
        <v>3-6 yrs</v>
      </c>
      <c r="K5102">
        <f t="shared" ca="1" si="319"/>
        <v>4</v>
      </c>
      <c r="L5102" t="s">
        <v>27</v>
      </c>
      <c r="M5102">
        <v>1</v>
      </c>
      <c r="N5102">
        <v>1</v>
      </c>
      <c r="O5102">
        <v>1</v>
      </c>
      <c r="P5102">
        <v>1</v>
      </c>
      <c r="Q5102">
        <v>0</v>
      </c>
      <c r="R5102">
        <f>SUM(M5102:N5102:O5102:P5102:Q5102)</f>
        <v>4</v>
      </c>
      <c r="S5102" s="1">
        <v>101312</v>
      </c>
      <c r="T5102" s="1" t="str">
        <f t="shared" si="318"/>
        <v>Medium</v>
      </c>
      <c r="U5102">
        <v>11</v>
      </c>
      <c r="V5102">
        <v>2021</v>
      </c>
      <c r="W5102" t="s">
        <v>28</v>
      </c>
      <c r="X5102">
        <v>3</v>
      </c>
    </row>
    <row r="5103" spans="1:24" x14ac:dyDescent="0.3">
      <c r="A5103">
        <v>5102</v>
      </c>
      <c r="B5103" t="s">
        <v>36</v>
      </c>
      <c r="C5103" t="str">
        <f>_xlfn.XLOOKUP(B5103,Lookup_table!B:B,Lookup_table!C:C)</f>
        <v>Data</v>
      </c>
      <c r="D5103" t="s">
        <v>14</v>
      </c>
      <c r="E5103" t="s">
        <v>38</v>
      </c>
      <c r="F5103" t="s">
        <v>44</v>
      </c>
      <c r="G5103" t="s">
        <v>25</v>
      </c>
      <c r="H5103" t="str">
        <f t="shared" si="316"/>
        <v>Onsite/Hybrid</v>
      </c>
      <c r="I5103" t="s">
        <v>18</v>
      </c>
      <c r="J5103" t="str">
        <f t="shared" si="317"/>
        <v>7+ yrs</v>
      </c>
      <c r="K5103">
        <f t="shared" ca="1" si="319"/>
        <v>11</v>
      </c>
      <c r="L5103" t="s">
        <v>27</v>
      </c>
      <c r="M5103">
        <v>1</v>
      </c>
      <c r="N5103">
        <v>0</v>
      </c>
      <c r="O5103">
        <v>0</v>
      </c>
      <c r="P5103">
        <v>0</v>
      </c>
      <c r="Q5103">
        <v>0</v>
      </c>
      <c r="R5103">
        <f>SUM(M5103:N5103:O5103:P5103:Q5103)</f>
        <v>1</v>
      </c>
      <c r="S5103" s="1">
        <v>101152</v>
      </c>
      <c r="T5103" s="1" t="str">
        <f t="shared" si="318"/>
        <v>Medium</v>
      </c>
      <c r="U5103">
        <v>10</v>
      </c>
      <c r="V5103">
        <v>2025</v>
      </c>
      <c r="W5103" t="s">
        <v>34</v>
      </c>
      <c r="X5103">
        <v>1</v>
      </c>
    </row>
    <row r="5104" spans="1:24" x14ac:dyDescent="0.3">
      <c r="A5104">
        <v>5103</v>
      </c>
      <c r="B5104" t="s">
        <v>31</v>
      </c>
      <c r="C5104" t="str">
        <f>_xlfn.XLOOKUP(B5104,Lookup_table!B:B,Lookup_table!C:C)</f>
        <v>Business</v>
      </c>
      <c r="D5104" t="s">
        <v>37</v>
      </c>
      <c r="E5104" t="s">
        <v>32</v>
      </c>
      <c r="F5104" t="s">
        <v>16</v>
      </c>
      <c r="G5104" t="s">
        <v>17</v>
      </c>
      <c r="H5104" t="str">
        <f t="shared" si="316"/>
        <v>Remote</v>
      </c>
      <c r="I5104" t="s">
        <v>18</v>
      </c>
      <c r="J5104" t="str">
        <f t="shared" si="317"/>
        <v>7+ yrs</v>
      </c>
      <c r="K5104">
        <f t="shared" ca="1" si="319"/>
        <v>9</v>
      </c>
      <c r="L5104" t="s">
        <v>39</v>
      </c>
      <c r="M5104">
        <v>0</v>
      </c>
      <c r="N5104">
        <v>1</v>
      </c>
      <c r="O5104">
        <v>1</v>
      </c>
      <c r="P5104">
        <v>0</v>
      </c>
      <c r="Q5104">
        <v>1</v>
      </c>
      <c r="R5104">
        <f>SUM(M5104:N5104:O5104:P5104:Q5104)</f>
        <v>3</v>
      </c>
      <c r="S5104" s="1">
        <v>122915</v>
      </c>
      <c r="T5104" s="1" t="str">
        <f t="shared" si="318"/>
        <v>High</v>
      </c>
      <c r="U5104">
        <v>1</v>
      </c>
      <c r="V5104">
        <v>2021</v>
      </c>
      <c r="W5104" t="s">
        <v>28</v>
      </c>
      <c r="X5104">
        <v>9</v>
      </c>
    </row>
    <row r="5105" spans="1:24" x14ac:dyDescent="0.3">
      <c r="A5105">
        <v>5104</v>
      </c>
      <c r="B5105" t="s">
        <v>50</v>
      </c>
      <c r="C5105" t="str">
        <f>_xlfn.XLOOKUP(B5105,Lookup_table!B:B,Lookup_table!C:C)</f>
        <v>AI</v>
      </c>
      <c r="D5105" t="s">
        <v>14</v>
      </c>
      <c r="E5105" t="s">
        <v>40</v>
      </c>
      <c r="F5105" t="s">
        <v>44</v>
      </c>
      <c r="G5105" t="s">
        <v>30</v>
      </c>
      <c r="H5105" t="str">
        <f t="shared" si="316"/>
        <v>Onsite/Hybrid</v>
      </c>
      <c r="I5105" t="s">
        <v>26</v>
      </c>
      <c r="J5105" t="str">
        <f t="shared" si="317"/>
        <v>3-6 yrs</v>
      </c>
      <c r="K5105">
        <f t="shared" ca="1" si="319"/>
        <v>5</v>
      </c>
      <c r="L5105" t="s">
        <v>19</v>
      </c>
      <c r="M5105">
        <v>1</v>
      </c>
      <c r="N5105">
        <v>0</v>
      </c>
      <c r="O5105">
        <v>1</v>
      </c>
      <c r="P5105">
        <v>0</v>
      </c>
      <c r="Q5105">
        <v>1</v>
      </c>
      <c r="R5105">
        <f>SUM(M5105:N5105:O5105:P5105:Q5105)</f>
        <v>3</v>
      </c>
      <c r="S5105" s="1">
        <v>140876</v>
      </c>
      <c r="T5105" s="1" t="str">
        <f t="shared" si="318"/>
        <v>High</v>
      </c>
      <c r="U5105">
        <v>10</v>
      </c>
      <c r="V5105">
        <v>2026</v>
      </c>
      <c r="W5105" t="s">
        <v>34</v>
      </c>
      <c r="X5105">
        <v>1</v>
      </c>
    </row>
    <row r="5106" spans="1:24" x14ac:dyDescent="0.3">
      <c r="A5106">
        <v>5105</v>
      </c>
      <c r="B5106" t="s">
        <v>41</v>
      </c>
      <c r="C5106" t="str">
        <f>_xlfn.XLOOKUP(B5106,Lookup_table!B:B,Lookup_table!C:C)</f>
        <v>Data</v>
      </c>
      <c r="D5106" t="s">
        <v>34</v>
      </c>
      <c r="E5106" t="s">
        <v>40</v>
      </c>
      <c r="F5106" t="s">
        <v>52</v>
      </c>
      <c r="G5106" t="s">
        <v>30</v>
      </c>
      <c r="H5106" t="str">
        <f t="shared" si="316"/>
        <v>Onsite/Hybrid</v>
      </c>
      <c r="I5106" t="s">
        <v>26</v>
      </c>
      <c r="J5106" t="str">
        <f t="shared" si="317"/>
        <v>3-6 yrs</v>
      </c>
      <c r="K5106">
        <f t="shared" ca="1" si="319"/>
        <v>5</v>
      </c>
      <c r="L5106" t="s">
        <v>27</v>
      </c>
      <c r="M5106">
        <v>0</v>
      </c>
      <c r="N5106">
        <v>1</v>
      </c>
      <c r="O5106">
        <v>0</v>
      </c>
      <c r="P5106">
        <v>1</v>
      </c>
      <c r="Q5106">
        <v>0</v>
      </c>
      <c r="R5106">
        <f>SUM(M5106:N5106:O5106:P5106:Q5106)</f>
        <v>2</v>
      </c>
      <c r="S5106" s="1">
        <v>86670</v>
      </c>
      <c r="T5106" s="1" t="str">
        <f t="shared" si="318"/>
        <v>Medium</v>
      </c>
      <c r="U5106">
        <v>6</v>
      </c>
      <c r="V5106">
        <v>2020</v>
      </c>
      <c r="W5106" t="s">
        <v>34</v>
      </c>
      <c r="X5106">
        <v>6</v>
      </c>
    </row>
    <row r="5107" spans="1:24" x14ac:dyDescent="0.3">
      <c r="A5107">
        <v>5106</v>
      </c>
      <c r="B5107" t="s">
        <v>50</v>
      </c>
      <c r="C5107" t="str">
        <f>_xlfn.XLOOKUP(B5107,Lookup_table!B:B,Lookup_table!C:C)</f>
        <v>AI</v>
      </c>
      <c r="D5107" t="s">
        <v>14</v>
      </c>
      <c r="E5107" t="s">
        <v>42</v>
      </c>
      <c r="F5107" t="s">
        <v>44</v>
      </c>
      <c r="G5107" t="s">
        <v>30</v>
      </c>
      <c r="H5107" t="str">
        <f t="shared" si="316"/>
        <v>Onsite/Hybrid</v>
      </c>
      <c r="I5107" t="s">
        <v>18</v>
      </c>
      <c r="J5107" t="str">
        <f t="shared" si="317"/>
        <v>7+ yrs</v>
      </c>
      <c r="K5107">
        <f t="shared" ca="1" si="319"/>
        <v>11</v>
      </c>
      <c r="L5107" t="s">
        <v>19</v>
      </c>
      <c r="M5107">
        <v>0</v>
      </c>
      <c r="N5107">
        <v>0</v>
      </c>
      <c r="O5107">
        <v>1</v>
      </c>
      <c r="P5107">
        <v>1</v>
      </c>
      <c r="Q5107">
        <v>0</v>
      </c>
      <c r="R5107">
        <f>SUM(M5107:N5107:O5107:P5107:Q5107)</f>
        <v>2</v>
      </c>
      <c r="S5107" s="1">
        <v>167346</v>
      </c>
      <c r="T5107" s="1" t="str">
        <f t="shared" si="318"/>
        <v>High</v>
      </c>
      <c r="U5107">
        <v>8</v>
      </c>
      <c r="V5107">
        <v>2022</v>
      </c>
      <c r="W5107" t="s">
        <v>28</v>
      </c>
      <c r="X5107">
        <v>7</v>
      </c>
    </row>
    <row r="5108" spans="1:24" x14ac:dyDescent="0.3">
      <c r="A5108">
        <v>5107</v>
      </c>
      <c r="B5108" t="s">
        <v>33</v>
      </c>
      <c r="C5108" t="str">
        <f>_xlfn.XLOOKUP(B5108,Lookup_table!B:B,Lookup_table!C:C)</f>
        <v>Data</v>
      </c>
      <c r="D5108" t="s">
        <v>37</v>
      </c>
      <c r="E5108" t="s">
        <v>40</v>
      </c>
      <c r="F5108" t="s">
        <v>51</v>
      </c>
      <c r="G5108" t="s">
        <v>17</v>
      </c>
      <c r="H5108" t="str">
        <f t="shared" si="316"/>
        <v>Remote</v>
      </c>
      <c r="I5108" t="s">
        <v>18</v>
      </c>
      <c r="J5108" t="str">
        <f t="shared" si="317"/>
        <v>7+ yrs</v>
      </c>
      <c r="K5108">
        <f t="shared" ca="1" si="319"/>
        <v>8</v>
      </c>
      <c r="L5108" t="s">
        <v>39</v>
      </c>
      <c r="M5108">
        <v>1</v>
      </c>
      <c r="N5108">
        <v>0</v>
      </c>
      <c r="O5108">
        <v>0</v>
      </c>
      <c r="P5108">
        <v>1</v>
      </c>
      <c r="Q5108">
        <v>1</v>
      </c>
      <c r="R5108">
        <f>SUM(M5108:N5108:O5108:P5108:Q5108)</f>
        <v>3</v>
      </c>
      <c r="S5108" s="1">
        <v>123215</v>
      </c>
      <c r="T5108" s="1" t="str">
        <f t="shared" si="318"/>
        <v>High</v>
      </c>
      <c r="U5108">
        <v>10</v>
      </c>
      <c r="V5108">
        <v>2025</v>
      </c>
      <c r="W5108" t="s">
        <v>34</v>
      </c>
      <c r="X5108">
        <v>2</v>
      </c>
    </row>
    <row r="5109" spans="1:24" x14ac:dyDescent="0.3">
      <c r="A5109">
        <v>5108</v>
      </c>
      <c r="B5109" t="s">
        <v>31</v>
      </c>
      <c r="C5109" t="str">
        <f>_xlfn.XLOOKUP(B5109,Lookup_table!B:B,Lookup_table!C:C)</f>
        <v>Business</v>
      </c>
      <c r="D5109" t="s">
        <v>37</v>
      </c>
      <c r="E5109" t="s">
        <v>15</v>
      </c>
      <c r="F5109" t="s">
        <v>52</v>
      </c>
      <c r="G5109" t="s">
        <v>25</v>
      </c>
      <c r="H5109" t="str">
        <f t="shared" si="316"/>
        <v>Onsite/Hybrid</v>
      </c>
      <c r="I5109" t="s">
        <v>18</v>
      </c>
      <c r="J5109" t="str">
        <f t="shared" si="317"/>
        <v>7+ yrs</v>
      </c>
      <c r="K5109">
        <f t="shared" ca="1" si="319"/>
        <v>13</v>
      </c>
      <c r="L5109" t="s">
        <v>19</v>
      </c>
      <c r="M5109">
        <v>1</v>
      </c>
      <c r="N5109">
        <v>0</v>
      </c>
      <c r="O5109">
        <v>1</v>
      </c>
      <c r="P5109">
        <v>0</v>
      </c>
      <c r="Q5109">
        <v>1</v>
      </c>
      <c r="R5109">
        <f>SUM(M5109:N5109:O5109:P5109:Q5109)</f>
        <v>3</v>
      </c>
      <c r="S5109" s="1">
        <v>127233</v>
      </c>
      <c r="T5109" s="1" t="str">
        <f t="shared" si="318"/>
        <v>High</v>
      </c>
      <c r="U5109">
        <v>6</v>
      </c>
      <c r="V5109">
        <v>2026</v>
      </c>
      <c r="W5109" t="s">
        <v>34</v>
      </c>
      <c r="X5109">
        <v>6</v>
      </c>
    </row>
    <row r="5110" spans="1:24" x14ac:dyDescent="0.3">
      <c r="A5110">
        <v>5109</v>
      </c>
      <c r="B5110" t="s">
        <v>50</v>
      </c>
      <c r="C5110" t="str">
        <f>_xlfn.XLOOKUP(B5110,Lookup_table!B:B,Lookup_table!C:C)</f>
        <v>AI</v>
      </c>
      <c r="D5110" t="s">
        <v>14</v>
      </c>
      <c r="E5110" t="s">
        <v>42</v>
      </c>
      <c r="F5110" t="s">
        <v>44</v>
      </c>
      <c r="G5110" t="s">
        <v>30</v>
      </c>
      <c r="H5110" t="str">
        <f t="shared" si="316"/>
        <v>Onsite/Hybrid</v>
      </c>
      <c r="I5110" t="s">
        <v>35</v>
      </c>
      <c r="J5110" t="str">
        <f t="shared" si="317"/>
        <v>0-2 yrs</v>
      </c>
      <c r="K5110">
        <f t="shared" ca="1" si="319"/>
        <v>2</v>
      </c>
      <c r="L5110" t="s">
        <v>39</v>
      </c>
      <c r="M5110">
        <v>1</v>
      </c>
      <c r="N5110">
        <v>0</v>
      </c>
      <c r="O5110">
        <v>0</v>
      </c>
      <c r="P5110">
        <v>1</v>
      </c>
      <c r="Q5110">
        <v>1</v>
      </c>
      <c r="R5110">
        <f>SUM(M5110:N5110:O5110:P5110:Q5110)</f>
        <v>3</v>
      </c>
      <c r="S5110" s="1">
        <v>110944</v>
      </c>
      <c r="T5110" s="1" t="str">
        <f t="shared" si="318"/>
        <v>Medium</v>
      </c>
      <c r="U5110">
        <v>6</v>
      </c>
      <c r="V5110">
        <v>2026</v>
      </c>
      <c r="W5110" t="s">
        <v>34</v>
      </c>
      <c r="X5110">
        <v>5</v>
      </c>
    </row>
    <row r="5111" spans="1:24" x14ac:dyDescent="0.3">
      <c r="A5111">
        <v>5110</v>
      </c>
      <c r="B5111" t="s">
        <v>41</v>
      </c>
      <c r="C5111" t="str">
        <f>_xlfn.XLOOKUP(B5111,Lookup_table!B:B,Lookup_table!C:C)</f>
        <v>Data</v>
      </c>
      <c r="D5111" t="s">
        <v>37</v>
      </c>
      <c r="E5111" t="s">
        <v>38</v>
      </c>
      <c r="F5111" t="s">
        <v>16</v>
      </c>
      <c r="G5111" t="s">
        <v>30</v>
      </c>
      <c r="H5111" t="str">
        <f t="shared" si="316"/>
        <v>Onsite/Hybrid</v>
      </c>
      <c r="I5111" t="s">
        <v>35</v>
      </c>
      <c r="J5111" t="str">
        <f t="shared" si="317"/>
        <v>0-2 yrs</v>
      </c>
      <c r="K5111">
        <f t="shared" ca="1" si="319"/>
        <v>0</v>
      </c>
      <c r="L5111" t="s">
        <v>27</v>
      </c>
      <c r="M5111">
        <v>0</v>
      </c>
      <c r="N5111">
        <v>0</v>
      </c>
      <c r="O5111">
        <v>0</v>
      </c>
      <c r="P5111">
        <v>0</v>
      </c>
      <c r="Q5111">
        <v>0</v>
      </c>
      <c r="R5111">
        <f>SUM(M5111:N5111:O5111:P5111:Q5111)</f>
        <v>0</v>
      </c>
      <c r="S5111" s="1">
        <v>46817</v>
      </c>
      <c r="T5111" s="1" t="str">
        <f t="shared" si="318"/>
        <v>Low</v>
      </c>
      <c r="U5111">
        <v>6</v>
      </c>
      <c r="V5111">
        <v>2021</v>
      </c>
      <c r="W5111" t="s">
        <v>34</v>
      </c>
      <c r="X5111">
        <v>2</v>
      </c>
    </row>
    <row r="5112" spans="1:24" x14ac:dyDescent="0.3">
      <c r="A5112">
        <v>5111</v>
      </c>
      <c r="B5112" t="s">
        <v>33</v>
      </c>
      <c r="C5112" t="str">
        <f>_xlfn.XLOOKUP(B5112,Lookup_table!B:B,Lookup_table!C:C)</f>
        <v>Data</v>
      </c>
      <c r="D5112" t="s">
        <v>34</v>
      </c>
      <c r="E5112" t="s">
        <v>15</v>
      </c>
      <c r="F5112" t="s">
        <v>51</v>
      </c>
      <c r="G5112" t="s">
        <v>17</v>
      </c>
      <c r="H5112" t="str">
        <f t="shared" si="316"/>
        <v>Remote</v>
      </c>
      <c r="I5112" t="s">
        <v>18</v>
      </c>
      <c r="J5112" t="str">
        <f t="shared" si="317"/>
        <v>7+ yrs</v>
      </c>
      <c r="K5112">
        <f t="shared" ca="1" si="319"/>
        <v>15</v>
      </c>
      <c r="L5112" t="s">
        <v>39</v>
      </c>
      <c r="M5112">
        <v>1</v>
      </c>
      <c r="N5112">
        <v>0</v>
      </c>
      <c r="O5112">
        <v>1</v>
      </c>
      <c r="P5112">
        <v>1</v>
      </c>
      <c r="Q5112">
        <v>1</v>
      </c>
      <c r="R5112">
        <f>SUM(M5112:N5112:O5112:P5112:Q5112)</f>
        <v>4</v>
      </c>
      <c r="S5112" s="1">
        <v>143454</v>
      </c>
      <c r="T5112" s="1" t="str">
        <f t="shared" si="318"/>
        <v>High</v>
      </c>
      <c r="U5112">
        <v>1</v>
      </c>
      <c r="V5112">
        <v>2021</v>
      </c>
      <c r="W5112" t="s">
        <v>28</v>
      </c>
      <c r="X5112">
        <v>5</v>
      </c>
    </row>
    <row r="5113" spans="1:24" x14ac:dyDescent="0.3">
      <c r="A5113">
        <v>5112</v>
      </c>
      <c r="B5113" t="s">
        <v>33</v>
      </c>
      <c r="C5113" t="str">
        <f>_xlfn.XLOOKUP(B5113,Lookup_table!B:B,Lookup_table!C:C)</f>
        <v>Data</v>
      </c>
      <c r="D5113" t="s">
        <v>14</v>
      </c>
      <c r="E5113" t="s">
        <v>15</v>
      </c>
      <c r="F5113" t="s">
        <v>52</v>
      </c>
      <c r="G5113" t="s">
        <v>25</v>
      </c>
      <c r="H5113" t="str">
        <f t="shared" si="316"/>
        <v>Onsite/Hybrid</v>
      </c>
      <c r="I5113" t="s">
        <v>35</v>
      </c>
      <c r="J5113" t="str">
        <f t="shared" si="317"/>
        <v>0-2 yrs</v>
      </c>
      <c r="K5113">
        <f t="shared" ca="1" si="319"/>
        <v>0</v>
      </c>
      <c r="L5113" t="s">
        <v>39</v>
      </c>
      <c r="M5113">
        <v>0</v>
      </c>
      <c r="N5113">
        <v>0</v>
      </c>
      <c r="O5113">
        <v>1</v>
      </c>
      <c r="P5113">
        <v>0</v>
      </c>
      <c r="Q5113">
        <v>0</v>
      </c>
      <c r="R5113">
        <f>SUM(M5113:N5113:O5113:P5113:Q5113)</f>
        <v>1</v>
      </c>
      <c r="S5113" s="1">
        <v>62092</v>
      </c>
      <c r="T5113" s="1" t="str">
        <f t="shared" si="318"/>
        <v>Low</v>
      </c>
      <c r="U5113">
        <v>9</v>
      </c>
      <c r="V5113">
        <v>2024</v>
      </c>
      <c r="W5113" t="s">
        <v>20</v>
      </c>
      <c r="X5113">
        <v>5</v>
      </c>
    </row>
    <row r="5114" spans="1:24" x14ac:dyDescent="0.3">
      <c r="A5114">
        <v>5113</v>
      </c>
      <c r="B5114" t="s">
        <v>41</v>
      </c>
      <c r="C5114" t="str">
        <f>_xlfn.XLOOKUP(B5114,Lookup_table!B:B,Lookup_table!C:C)</f>
        <v>Data</v>
      </c>
      <c r="D5114" t="s">
        <v>22</v>
      </c>
      <c r="E5114" t="s">
        <v>40</v>
      </c>
      <c r="F5114" t="s">
        <v>16</v>
      </c>
      <c r="G5114" t="s">
        <v>30</v>
      </c>
      <c r="H5114" t="str">
        <f t="shared" si="316"/>
        <v>Onsite/Hybrid</v>
      </c>
      <c r="I5114" t="s">
        <v>18</v>
      </c>
      <c r="J5114" t="str">
        <f t="shared" si="317"/>
        <v>7+ yrs</v>
      </c>
      <c r="K5114">
        <f t="shared" ca="1" si="319"/>
        <v>14</v>
      </c>
      <c r="L5114" t="s">
        <v>19</v>
      </c>
      <c r="M5114">
        <v>1</v>
      </c>
      <c r="N5114">
        <v>1</v>
      </c>
      <c r="O5114">
        <v>1</v>
      </c>
      <c r="P5114">
        <v>0</v>
      </c>
      <c r="Q5114">
        <v>1</v>
      </c>
      <c r="R5114">
        <f>SUM(M5114:N5114:O5114:P5114:Q5114)</f>
        <v>4</v>
      </c>
      <c r="S5114" s="1">
        <v>141103</v>
      </c>
      <c r="T5114" s="1" t="str">
        <f t="shared" si="318"/>
        <v>High</v>
      </c>
      <c r="U5114">
        <v>9</v>
      </c>
      <c r="V5114">
        <v>2024</v>
      </c>
      <c r="W5114" t="s">
        <v>20</v>
      </c>
      <c r="X5114">
        <v>6</v>
      </c>
    </row>
    <row r="5115" spans="1:24" x14ac:dyDescent="0.3">
      <c r="A5115">
        <v>5114</v>
      </c>
      <c r="B5115" t="s">
        <v>21</v>
      </c>
      <c r="C5115" t="str">
        <f>_xlfn.XLOOKUP(B5115,Lookup_table!B:B,Lookup_table!C:C)</f>
        <v>AI</v>
      </c>
      <c r="D5115" t="s">
        <v>37</v>
      </c>
      <c r="E5115" t="s">
        <v>23</v>
      </c>
      <c r="F5115" t="s">
        <v>52</v>
      </c>
      <c r="G5115" t="s">
        <v>25</v>
      </c>
      <c r="H5115" t="str">
        <f t="shared" si="316"/>
        <v>Onsite/Hybrid</v>
      </c>
      <c r="I5115" t="s">
        <v>35</v>
      </c>
      <c r="J5115" t="str">
        <f t="shared" si="317"/>
        <v>0-2 yrs</v>
      </c>
      <c r="K5115">
        <f t="shared" ca="1" si="319"/>
        <v>1</v>
      </c>
      <c r="L5115" t="s">
        <v>39</v>
      </c>
      <c r="M5115">
        <v>1</v>
      </c>
      <c r="N5115">
        <v>0</v>
      </c>
      <c r="O5115">
        <v>1</v>
      </c>
      <c r="P5115">
        <v>0</v>
      </c>
      <c r="Q5115">
        <v>1</v>
      </c>
      <c r="R5115">
        <f>SUM(M5115:N5115:O5115:P5115:Q5115)</f>
        <v>3</v>
      </c>
      <c r="S5115" s="1">
        <v>113783</v>
      </c>
      <c r="T5115" s="1" t="str">
        <f t="shared" si="318"/>
        <v>Medium</v>
      </c>
      <c r="U5115">
        <v>12</v>
      </c>
      <c r="V5115">
        <v>2023</v>
      </c>
      <c r="W5115" t="s">
        <v>28</v>
      </c>
      <c r="X5115">
        <v>7</v>
      </c>
    </row>
    <row r="5116" spans="1:24" x14ac:dyDescent="0.3">
      <c r="A5116">
        <v>5115</v>
      </c>
      <c r="B5116" t="s">
        <v>41</v>
      </c>
      <c r="C5116" t="str">
        <f>_xlfn.XLOOKUP(B5116,Lookup_table!B:B,Lookup_table!C:C)</f>
        <v>Data</v>
      </c>
      <c r="D5116" t="s">
        <v>37</v>
      </c>
      <c r="E5116" t="s">
        <v>15</v>
      </c>
      <c r="F5116" t="s">
        <v>43</v>
      </c>
      <c r="G5116" t="s">
        <v>17</v>
      </c>
      <c r="H5116" t="str">
        <f t="shared" si="316"/>
        <v>Remote</v>
      </c>
      <c r="I5116" t="s">
        <v>18</v>
      </c>
      <c r="J5116" t="str">
        <f t="shared" si="317"/>
        <v>7+ yrs</v>
      </c>
      <c r="K5116">
        <f t="shared" ca="1" si="319"/>
        <v>12</v>
      </c>
      <c r="L5116" t="s">
        <v>19</v>
      </c>
      <c r="M5116">
        <v>1</v>
      </c>
      <c r="N5116">
        <v>0</v>
      </c>
      <c r="O5116">
        <v>0</v>
      </c>
      <c r="P5116">
        <v>1</v>
      </c>
      <c r="Q5116">
        <v>0</v>
      </c>
      <c r="R5116">
        <f>SUM(M5116:N5116:O5116:P5116:Q5116)</f>
        <v>2</v>
      </c>
      <c r="S5116" s="1">
        <v>115817</v>
      </c>
      <c r="T5116" s="1" t="str">
        <f t="shared" si="318"/>
        <v>Medium</v>
      </c>
      <c r="U5116">
        <v>9</v>
      </c>
      <c r="V5116">
        <v>2023</v>
      </c>
      <c r="W5116" t="s">
        <v>34</v>
      </c>
      <c r="X5116">
        <v>2</v>
      </c>
    </row>
    <row r="5117" spans="1:24" x14ac:dyDescent="0.3">
      <c r="A5117">
        <v>5116</v>
      </c>
      <c r="B5117" t="s">
        <v>33</v>
      </c>
      <c r="C5117" t="str">
        <f>_xlfn.XLOOKUP(B5117,Lookup_table!B:B,Lookup_table!C:C)</f>
        <v>Data</v>
      </c>
      <c r="D5117" t="s">
        <v>14</v>
      </c>
      <c r="E5117" t="s">
        <v>32</v>
      </c>
      <c r="F5117" t="s">
        <v>24</v>
      </c>
      <c r="G5117" t="s">
        <v>25</v>
      </c>
      <c r="H5117" t="str">
        <f t="shared" si="316"/>
        <v>Onsite/Hybrid</v>
      </c>
      <c r="I5117" t="s">
        <v>26</v>
      </c>
      <c r="J5117" t="str">
        <f t="shared" si="317"/>
        <v>3-6 yrs</v>
      </c>
      <c r="K5117">
        <f t="shared" ca="1" si="319"/>
        <v>4</v>
      </c>
      <c r="L5117" t="s">
        <v>39</v>
      </c>
      <c r="M5117">
        <v>1</v>
      </c>
      <c r="N5117">
        <v>0</v>
      </c>
      <c r="O5117">
        <v>1</v>
      </c>
      <c r="P5117">
        <v>0</v>
      </c>
      <c r="Q5117">
        <v>0</v>
      </c>
      <c r="R5117">
        <f>SUM(M5117:N5117:O5117:P5117:Q5117)</f>
        <v>2</v>
      </c>
      <c r="S5117" s="1">
        <v>88329</v>
      </c>
      <c r="T5117" s="1" t="str">
        <f t="shared" si="318"/>
        <v>Medium</v>
      </c>
      <c r="U5117">
        <v>4</v>
      </c>
      <c r="V5117">
        <v>2021</v>
      </c>
      <c r="W5117" t="s">
        <v>34</v>
      </c>
      <c r="X5117">
        <v>2</v>
      </c>
    </row>
    <row r="5118" spans="1:24" x14ac:dyDescent="0.3">
      <c r="A5118">
        <v>5117</v>
      </c>
      <c r="B5118" t="s">
        <v>50</v>
      </c>
      <c r="C5118" t="str">
        <f>_xlfn.XLOOKUP(B5118,Lookup_table!B:B,Lookup_table!C:C)</f>
        <v>AI</v>
      </c>
      <c r="D5118" t="s">
        <v>34</v>
      </c>
      <c r="E5118" t="s">
        <v>23</v>
      </c>
      <c r="F5118" t="s">
        <v>44</v>
      </c>
      <c r="G5118" t="s">
        <v>17</v>
      </c>
      <c r="H5118" t="str">
        <f t="shared" si="316"/>
        <v>Remote</v>
      </c>
      <c r="I5118" t="s">
        <v>18</v>
      </c>
      <c r="J5118" t="str">
        <f t="shared" si="317"/>
        <v>7+ yrs</v>
      </c>
      <c r="K5118">
        <f t="shared" ca="1" si="319"/>
        <v>11</v>
      </c>
      <c r="L5118" t="s">
        <v>39</v>
      </c>
      <c r="M5118">
        <v>0</v>
      </c>
      <c r="N5118">
        <v>0</v>
      </c>
      <c r="O5118">
        <v>0</v>
      </c>
      <c r="P5118">
        <v>1</v>
      </c>
      <c r="Q5118">
        <v>1</v>
      </c>
      <c r="R5118">
        <f>SUM(M5118:N5118:O5118:P5118:Q5118)</f>
        <v>2</v>
      </c>
      <c r="S5118" s="1">
        <v>164250</v>
      </c>
      <c r="T5118" s="1" t="str">
        <f t="shared" si="318"/>
        <v>High</v>
      </c>
      <c r="U5118">
        <v>6</v>
      </c>
      <c r="V5118">
        <v>2023</v>
      </c>
      <c r="W5118" t="s">
        <v>34</v>
      </c>
      <c r="X5118">
        <v>6</v>
      </c>
    </row>
    <row r="5119" spans="1:24" x14ac:dyDescent="0.3">
      <c r="A5119">
        <v>5118</v>
      </c>
      <c r="B5119" t="s">
        <v>31</v>
      </c>
      <c r="C5119" t="str">
        <f>_xlfn.XLOOKUP(B5119,Lookup_table!B:B,Lookup_table!C:C)</f>
        <v>Business</v>
      </c>
      <c r="D5119" t="s">
        <v>22</v>
      </c>
      <c r="E5119" t="s">
        <v>40</v>
      </c>
      <c r="F5119" t="s">
        <v>16</v>
      </c>
      <c r="G5119" t="s">
        <v>17</v>
      </c>
      <c r="H5119" t="str">
        <f t="shared" si="316"/>
        <v>Remote</v>
      </c>
      <c r="I5119" t="s">
        <v>35</v>
      </c>
      <c r="J5119" t="str">
        <f t="shared" si="317"/>
        <v>0-2 yrs</v>
      </c>
      <c r="K5119">
        <f t="shared" ca="1" si="319"/>
        <v>0</v>
      </c>
      <c r="L5119" t="s">
        <v>19</v>
      </c>
      <c r="M5119">
        <v>1</v>
      </c>
      <c r="N5119">
        <v>1</v>
      </c>
      <c r="O5119">
        <v>1</v>
      </c>
      <c r="P5119">
        <v>1</v>
      </c>
      <c r="Q5119">
        <v>1</v>
      </c>
      <c r="R5119">
        <f>SUM(M5119:N5119:O5119:P5119:Q5119)</f>
        <v>5</v>
      </c>
      <c r="S5119" s="1">
        <v>113469</v>
      </c>
      <c r="T5119" s="1" t="str">
        <f t="shared" si="318"/>
        <v>Medium</v>
      </c>
      <c r="U5119">
        <v>5</v>
      </c>
      <c r="V5119">
        <v>2021</v>
      </c>
      <c r="W5119" t="s">
        <v>28</v>
      </c>
      <c r="X5119">
        <v>9</v>
      </c>
    </row>
    <row r="5120" spans="1:24" x14ac:dyDescent="0.3">
      <c r="A5120">
        <v>5119</v>
      </c>
      <c r="B5120" t="s">
        <v>33</v>
      </c>
      <c r="C5120" t="str">
        <f>_xlfn.XLOOKUP(B5120,Lookup_table!B:B,Lookup_table!C:C)</f>
        <v>Data</v>
      </c>
      <c r="D5120" t="s">
        <v>14</v>
      </c>
      <c r="E5120" t="s">
        <v>38</v>
      </c>
      <c r="F5120" t="s">
        <v>24</v>
      </c>
      <c r="G5120" t="s">
        <v>25</v>
      </c>
      <c r="H5120" t="str">
        <f t="shared" si="316"/>
        <v>Onsite/Hybrid</v>
      </c>
      <c r="I5120" t="s">
        <v>18</v>
      </c>
      <c r="J5120" t="str">
        <f t="shared" si="317"/>
        <v>7+ yrs</v>
      </c>
      <c r="K5120">
        <f t="shared" ca="1" si="319"/>
        <v>15</v>
      </c>
      <c r="L5120" t="s">
        <v>39</v>
      </c>
      <c r="M5120">
        <v>0</v>
      </c>
      <c r="N5120">
        <v>1</v>
      </c>
      <c r="O5120">
        <v>0</v>
      </c>
      <c r="P5120">
        <v>1</v>
      </c>
      <c r="Q5120">
        <v>0</v>
      </c>
      <c r="R5120">
        <f>SUM(M5120:N5120:O5120:P5120:Q5120)</f>
        <v>2</v>
      </c>
      <c r="S5120" s="1">
        <v>112097</v>
      </c>
      <c r="T5120" s="1" t="str">
        <f t="shared" si="318"/>
        <v>Medium</v>
      </c>
      <c r="U5120">
        <v>7</v>
      </c>
      <c r="V5120">
        <v>2023</v>
      </c>
      <c r="W5120" t="s">
        <v>34</v>
      </c>
      <c r="X5120">
        <v>1</v>
      </c>
    </row>
    <row r="5121" spans="1:24" x14ac:dyDescent="0.3">
      <c r="A5121">
        <v>5120</v>
      </c>
      <c r="B5121" t="s">
        <v>21</v>
      </c>
      <c r="C5121" t="str">
        <f>_xlfn.XLOOKUP(B5121,Lookup_table!B:B,Lookup_table!C:C)</f>
        <v>AI</v>
      </c>
      <c r="D5121" t="s">
        <v>34</v>
      </c>
      <c r="E5121" t="s">
        <v>15</v>
      </c>
      <c r="F5121" t="s">
        <v>29</v>
      </c>
      <c r="G5121" t="s">
        <v>25</v>
      </c>
      <c r="H5121" t="str">
        <f t="shared" si="316"/>
        <v>Onsite/Hybrid</v>
      </c>
      <c r="I5121" t="s">
        <v>18</v>
      </c>
      <c r="J5121" t="str">
        <f t="shared" si="317"/>
        <v>7+ yrs</v>
      </c>
      <c r="K5121">
        <f t="shared" ca="1" si="319"/>
        <v>9</v>
      </c>
      <c r="L5121" t="s">
        <v>19</v>
      </c>
      <c r="M5121">
        <v>1</v>
      </c>
      <c r="N5121">
        <v>0</v>
      </c>
      <c r="O5121">
        <v>0</v>
      </c>
      <c r="P5121">
        <v>1</v>
      </c>
      <c r="Q5121">
        <v>0</v>
      </c>
      <c r="R5121">
        <f>SUM(M5121:N5121:O5121:P5121:Q5121)</f>
        <v>2</v>
      </c>
      <c r="S5121" s="1">
        <v>157550</v>
      </c>
      <c r="T5121" s="1" t="str">
        <f t="shared" si="318"/>
        <v>High</v>
      </c>
      <c r="U5121">
        <v>1</v>
      </c>
      <c r="V5121">
        <v>2026</v>
      </c>
      <c r="W5121" t="s">
        <v>34</v>
      </c>
      <c r="X5121">
        <v>3</v>
      </c>
    </row>
    <row r="5122" spans="1:24" x14ac:dyDescent="0.3">
      <c r="A5122">
        <v>5121</v>
      </c>
      <c r="B5122" t="s">
        <v>21</v>
      </c>
      <c r="C5122" t="str">
        <f>_xlfn.XLOOKUP(B5122,Lookup_table!B:B,Lookup_table!C:C)</f>
        <v>AI</v>
      </c>
      <c r="D5122" t="s">
        <v>34</v>
      </c>
      <c r="E5122" t="s">
        <v>32</v>
      </c>
      <c r="F5122" t="s">
        <v>51</v>
      </c>
      <c r="G5122" t="s">
        <v>25</v>
      </c>
      <c r="H5122" t="str">
        <f t="shared" ref="H5122:H5185" si="320">IF(G5122="Remote","Remote","Onsite/Hybrid")</f>
        <v>Onsite/Hybrid</v>
      </c>
      <c r="I5122" t="s">
        <v>26</v>
      </c>
      <c r="J5122" t="str">
        <f t="shared" ref="J5122:J5185" si="321">IF(I5122="Entry","0-2 yrs",IF(I5122="Mid","3-6 yrs","7+ yrs"))</f>
        <v>3-6 yrs</v>
      </c>
      <c r="K5122">
        <f t="shared" ca="1" si="319"/>
        <v>4</v>
      </c>
      <c r="L5122" t="s">
        <v>27</v>
      </c>
      <c r="M5122">
        <v>1</v>
      </c>
      <c r="N5122">
        <v>0</v>
      </c>
      <c r="O5122">
        <v>0</v>
      </c>
      <c r="P5122">
        <v>1</v>
      </c>
      <c r="Q5122">
        <v>0</v>
      </c>
      <c r="R5122">
        <f>SUM(M5122:N5122:O5122:P5122:Q5122)</f>
        <v>2</v>
      </c>
      <c r="S5122" s="1">
        <v>128623</v>
      </c>
      <c r="T5122" s="1" t="str">
        <f t="shared" ref="T5122:T5185" si="322">IF(S5122&lt;=70000,"Low",IF(S5122&lt;=120000,"Medium","High"))</f>
        <v>High</v>
      </c>
      <c r="U5122">
        <v>4</v>
      </c>
      <c r="V5122">
        <v>2023</v>
      </c>
      <c r="W5122" t="s">
        <v>28</v>
      </c>
      <c r="X5122">
        <v>7</v>
      </c>
    </row>
    <row r="5123" spans="1:24" x14ac:dyDescent="0.3">
      <c r="A5123">
        <v>5122</v>
      </c>
      <c r="B5123" t="s">
        <v>36</v>
      </c>
      <c r="C5123" t="str">
        <f>_xlfn.XLOOKUP(B5123,Lookup_table!B:B,Lookup_table!C:C)</f>
        <v>Data</v>
      </c>
      <c r="D5123" t="s">
        <v>34</v>
      </c>
      <c r="E5123" t="s">
        <v>38</v>
      </c>
      <c r="F5123" t="s">
        <v>29</v>
      </c>
      <c r="G5123" t="s">
        <v>25</v>
      </c>
      <c r="H5123" t="str">
        <f t="shared" si="320"/>
        <v>Onsite/Hybrid</v>
      </c>
      <c r="I5123" t="s">
        <v>26</v>
      </c>
      <c r="J5123" t="str">
        <f t="shared" si="321"/>
        <v>3-6 yrs</v>
      </c>
      <c r="K5123">
        <f t="shared" ref="K5123:K5186" ca="1" si="323">IF(J5123="0-2 yrs",RANDBETWEEN(0,2),IF(J5123="3-6 yrs", RANDBETWEEN(3,6),IF(J5123="7+ yrs", RANDBETWEEN(7,15)," ")))</f>
        <v>5</v>
      </c>
      <c r="L5123" t="s">
        <v>39</v>
      </c>
      <c r="M5123">
        <v>0</v>
      </c>
      <c r="N5123">
        <v>1</v>
      </c>
      <c r="O5123">
        <v>0</v>
      </c>
      <c r="P5123">
        <v>0</v>
      </c>
      <c r="Q5123">
        <v>0</v>
      </c>
      <c r="R5123">
        <f>SUM(M5123:N5123:O5123:P5123:Q5123)</f>
        <v>1</v>
      </c>
      <c r="S5123" s="1">
        <v>70316</v>
      </c>
      <c r="T5123" s="1" t="str">
        <f t="shared" si="322"/>
        <v>Medium</v>
      </c>
      <c r="U5123">
        <v>2</v>
      </c>
      <c r="V5123">
        <v>2024</v>
      </c>
      <c r="W5123" t="s">
        <v>34</v>
      </c>
      <c r="X5123">
        <v>5</v>
      </c>
    </row>
    <row r="5124" spans="1:24" x14ac:dyDescent="0.3">
      <c r="A5124">
        <v>5123</v>
      </c>
      <c r="B5124" t="s">
        <v>33</v>
      </c>
      <c r="C5124" t="str">
        <f>_xlfn.XLOOKUP(B5124,Lookup_table!B:B,Lookup_table!C:C)</f>
        <v>Data</v>
      </c>
      <c r="D5124" t="s">
        <v>34</v>
      </c>
      <c r="E5124" t="s">
        <v>15</v>
      </c>
      <c r="F5124" t="s">
        <v>24</v>
      </c>
      <c r="G5124" t="s">
        <v>30</v>
      </c>
      <c r="H5124" t="str">
        <f t="shared" si="320"/>
        <v>Onsite/Hybrid</v>
      </c>
      <c r="I5124" t="s">
        <v>18</v>
      </c>
      <c r="J5124" t="str">
        <f t="shared" si="321"/>
        <v>7+ yrs</v>
      </c>
      <c r="K5124">
        <f t="shared" ca="1" si="323"/>
        <v>10</v>
      </c>
      <c r="L5124" t="s">
        <v>27</v>
      </c>
      <c r="M5124">
        <v>0</v>
      </c>
      <c r="N5124">
        <v>1</v>
      </c>
      <c r="O5124">
        <v>1</v>
      </c>
      <c r="P5124">
        <v>0</v>
      </c>
      <c r="Q5124">
        <v>0</v>
      </c>
      <c r="R5124">
        <f>SUM(M5124:N5124:O5124:P5124:Q5124)</f>
        <v>2</v>
      </c>
      <c r="S5124" s="1">
        <v>113479</v>
      </c>
      <c r="T5124" s="1" t="str">
        <f t="shared" si="322"/>
        <v>Medium</v>
      </c>
      <c r="U5124">
        <v>8</v>
      </c>
      <c r="V5124">
        <v>2021</v>
      </c>
      <c r="W5124" t="s">
        <v>28</v>
      </c>
      <c r="X5124">
        <v>9</v>
      </c>
    </row>
    <row r="5125" spans="1:24" x14ac:dyDescent="0.3">
      <c r="A5125">
        <v>5124</v>
      </c>
      <c r="B5125" t="s">
        <v>31</v>
      </c>
      <c r="C5125" t="str">
        <f>_xlfn.XLOOKUP(B5125,Lookup_table!B:B,Lookup_table!C:C)</f>
        <v>Business</v>
      </c>
      <c r="D5125" t="s">
        <v>22</v>
      </c>
      <c r="E5125" t="s">
        <v>15</v>
      </c>
      <c r="F5125" t="s">
        <v>52</v>
      </c>
      <c r="G5125" t="s">
        <v>25</v>
      </c>
      <c r="H5125" t="str">
        <f t="shared" si="320"/>
        <v>Onsite/Hybrid</v>
      </c>
      <c r="I5125" t="s">
        <v>18</v>
      </c>
      <c r="J5125" t="str">
        <f t="shared" si="321"/>
        <v>7+ yrs</v>
      </c>
      <c r="K5125">
        <f t="shared" ca="1" si="323"/>
        <v>8</v>
      </c>
      <c r="L5125" t="s">
        <v>19</v>
      </c>
      <c r="M5125">
        <v>1</v>
      </c>
      <c r="N5125">
        <v>0</v>
      </c>
      <c r="O5125">
        <v>0</v>
      </c>
      <c r="P5125">
        <v>1</v>
      </c>
      <c r="Q5125">
        <v>0</v>
      </c>
      <c r="R5125">
        <f>SUM(M5125:N5125:O5125:P5125:Q5125)</f>
        <v>2</v>
      </c>
      <c r="S5125" s="1">
        <v>139900</v>
      </c>
      <c r="T5125" s="1" t="str">
        <f t="shared" si="322"/>
        <v>High</v>
      </c>
      <c r="U5125">
        <v>5</v>
      </c>
      <c r="V5125">
        <v>2021</v>
      </c>
      <c r="W5125" t="s">
        <v>28</v>
      </c>
      <c r="X5125">
        <v>9</v>
      </c>
    </row>
    <row r="5126" spans="1:24" x14ac:dyDescent="0.3">
      <c r="A5126">
        <v>5125</v>
      </c>
      <c r="B5126" t="s">
        <v>41</v>
      </c>
      <c r="C5126" t="str">
        <f>_xlfn.XLOOKUP(B5126,Lookup_table!B:B,Lookup_table!C:C)</f>
        <v>Data</v>
      </c>
      <c r="D5126" t="s">
        <v>34</v>
      </c>
      <c r="E5126" t="s">
        <v>23</v>
      </c>
      <c r="F5126" t="s">
        <v>44</v>
      </c>
      <c r="G5126" t="s">
        <v>30</v>
      </c>
      <c r="H5126" t="str">
        <f t="shared" si="320"/>
        <v>Onsite/Hybrid</v>
      </c>
      <c r="I5126" t="s">
        <v>26</v>
      </c>
      <c r="J5126" t="str">
        <f t="shared" si="321"/>
        <v>3-6 yrs</v>
      </c>
      <c r="K5126">
        <f t="shared" ca="1" si="323"/>
        <v>4</v>
      </c>
      <c r="L5126" t="s">
        <v>39</v>
      </c>
      <c r="M5126">
        <v>1</v>
      </c>
      <c r="N5126">
        <v>1</v>
      </c>
      <c r="O5126">
        <v>0</v>
      </c>
      <c r="P5126">
        <v>1</v>
      </c>
      <c r="Q5126">
        <v>0</v>
      </c>
      <c r="R5126">
        <f>SUM(M5126:N5126:O5126:P5126:Q5126)</f>
        <v>3</v>
      </c>
      <c r="S5126" s="1">
        <v>87919</v>
      </c>
      <c r="T5126" s="1" t="str">
        <f t="shared" si="322"/>
        <v>Medium</v>
      </c>
      <c r="U5126">
        <v>4</v>
      </c>
      <c r="V5126">
        <v>2020</v>
      </c>
      <c r="W5126" t="s">
        <v>34</v>
      </c>
      <c r="X5126">
        <v>2</v>
      </c>
    </row>
    <row r="5127" spans="1:24" x14ac:dyDescent="0.3">
      <c r="A5127">
        <v>5126</v>
      </c>
      <c r="B5127" t="s">
        <v>21</v>
      </c>
      <c r="C5127" t="str">
        <f>_xlfn.XLOOKUP(B5127,Lookup_table!B:B,Lookup_table!C:C)</f>
        <v>AI</v>
      </c>
      <c r="D5127" t="s">
        <v>37</v>
      </c>
      <c r="E5127" t="s">
        <v>42</v>
      </c>
      <c r="F5127" t="s">
        <v>16</v>
      </c>
      <c r="G5127" t="s">
        <v>30</v>
      </c>
      <c r="H5127" t="str">
        <f t="shared" si="320"/>
        <v>Onsite/Hybrid</v>
      </c>
      <c r="I5127" t="s">
        <v>18</v>
      </c>
      <c r="J5127" t="str">
        <f t="shared" si="321"/>
        <v>7+ yrs</v>
      </c>
      <c r="K5127">
        <f t="shared" ca="1" si="323"/>
        <v>10</v>
      </c>
      <c r="L5127" t="s">
        <v>39</v>
      </c>
      <c r="M5127">
        <v>1</v>
      </c>
      <c r="N5127">
        <v>0</v>
      </c>
      <c r="O5127">
        <v>0</v>
      </c>
      <c r="P5127">
        <v>1</v>
      </c>
      <c r="Q5127">
        <v>0</v>
      </c>
      <c r="R5127">
        <f>SUM(M5127:N5127:O5127:P5127:Q5127)</f>
        <v>2</v>
      </c>
      <c r="S5127" s="1">
        <v>155819</v>
      </c>
      <c r="T5127" s="1" t="str">
        <f t="shared" si="322"/>
        <v>High</v>
      </c>
      <c r="U5127">
        <v>5</v>
      </c>
      <c r="V5127">
        <v>2020</v>
      </c>
      <c r="W5127" t="s">
        <v>28</v>
      </c>
      <c r="X5127">
        <v>7</v>
      </c>
    </row>
    <row r="5128" spans="1:24" x14ac:dyDescent="0.3">
      <c r="A5128">
        <v>5127</v>
      </c>
      <c r="B5128" t="s">
        <v>31</v>
      </c>
      <c r="C5128" t="str">
        <f>_xlfn.XLOOKUP(B5128,Lookup_table!B:B,Lookup_table!C:C)</f>
        <v>Business</v>
      </c>
      <c r="D5128" t="s">
        <v>22</v>
      </c>
      <c r="E5128" t="s">
        <v>15</v>
      </c>
      <c r="F5128" t="s">
        <v>29</v>
      </c>
      <c r="G5128" t="s">
        <v>25</v>
      </c>
      <c r="H5128" t="str">
        <f t="shared" si="320"/>
        <v>Onsite/Hybrid</v>
      </c>
      <c r="I5128" t="s">
        <v>26</v>
      </c>
      <c r="J5128" t="str">
        <f t="shared" si="321"/>
        <v>3-6 yrs</v>
      </c>
      <c r="K5128">
        <f t="shared" ca="1" si="323"/>
        <v>3</v>
      </c>
      <c r="L5128" t="s">
        <v>39</v>
      </c>
      <c r="M5128">
        <v>0</v>
      </c>
      <c r="N5128">
        <v>1</v>
      </c>
      <c r="O5128">
        <v>1</v>
      </c>
      <c r="P5128">
        <v>1</v>
      </c>
      <c r="Q5128">
        <v>1</v>
      </c>
      <c r="R5128">
        <f>SUM(M5128:N5128:O5128:P5128:Q5128)</f>
        <v>4</v>
      </c>
      <c r="S5128" s="1">
        <v>132800</v>
      </c>
      <c r="T5128" s="1" t="str">
        <f t="shared" si="322"/>
        <v>High</v>
      </c>
      <c r="U5128">
        <v>2</v>
      </c>
      <c r="V5128">
        <v>2024</v>
      </c>
      <c r="W5128" t="s">
        <v>28</v>
      </c>
      <c r="X5128">
        <v>2</v>
      </c>
    </row>
    <row r="5129" spans="1:24" x14ac:dyDescent="0.3">
      <c r="A5129">
        <v>5128</v>
      </c>
      <c r="B5129" t="s">
        <v>36</v>
      </c>
      <c r="C5129" t="str">
        <f>_xlfn.XLOOKUP(B5129,Lookup_table!B:B,Lookup_table!C:C)</f>
        <v>Data</v>
      </c>
      <c r="D5129" t="s">
        <v>14</v>
      </c>
      <c r="E5129" t="s">
        <v>23</v>
      </c>
      <c r="F5129" t="s">
        <v>29</v>
      </c>
      <c r="G5129" t="s">
        <v>30</v>
      </c>
      <c r="H5129" t="str">
        <f t="shared" si="320"/>
        <v>Onsite/Hybrid</v>
      </c>
      <c r="I5129" t="s">
        <v>26</v>
      </c>
      <c r="J5129" t="str">
        <f t="shared" si="321"/>
        <v>3-6 yrs</v>
      </c>
      <c r="K5129">
        <f t="shared" ca="1" si="323"/>
        <v>4</v>
      </c>
      <c r="L5129" t="s">
        <v>39</v>
      </c>
      <c r="M5129">
        <v>0</v>
      </c>
      <c r="N5129">
        <v>0</v>
      </c>
      <c r="O5129">
        <v>0</v>
      </c>
      <c r="P5129">
        <v>0</v>
      </c>
      <c r="Q5129">
        <v>0</v>
      </c>
      <c r="R5129">
        <f>SUM(M5129:N5129:O5129:P5129:Q5129)</f>
        <v>0</v>
      </c>
      <c r="S5129" s="1">
        <v>79969</v>
      </c>
      <c r="T5129" s="1" t="str">
        <f t="shared" si="322"/>
        <v>Medium</v>
      </c>
      <c r="U5129">
        <v>12</v>
      </c>
      <c r="V5129">
        <v>2025</v>
      </c>
      <c r="W5129" t="s">
        <v>28</v>
      </c>
      <c r="X5129">
        <v>7</v>
      </c>
    </row>
    <row r="5130" spans="1:24" x14ac:dyDescent="0.3">
      <c r="A5130">
        <v>5129</v>
      </c>
      <c r="B5130" t="s">
        <v>41</v>
      </c>
      <c r="C5130" t="str">
        <f>_xlfn.XLOOKUP(B5130,Lookup_table!B:B,Lookup_table!C:C)</f>
        <v>Data</v>
      </c>
      <c r="D5130" t="s">
        <v>34</v>
      </c>
      <c r="E5130" t="s">
        <v>38</v>
      </c>
      <c r="F5130" t="s">
        <v>44</v>
      </c>
      <c r="G5130" t="s">
        <v>17</v>
      </c>
      <c r="H5130" t="str">
        <f t="shared" si="320"/>
        <v>Remote</v>
      </c>
      <c r="I5130" t="s">
        <v>35</v>
      </c>
      <c r="J5130" t="str">
        <f t="shared" si="321"/>
        <v>0-2 yrs</v>
      </c>
      <c r="K5130">
        <f t="shared" ca="1" si="323"/>
        <v>0</v>
      </c>
      <c r="L5130" t="s">
        <v>39</v>
      </c>
      <c r="M5130">
        <v>1</v>
      </c>
      <c r="N5130">
        <v>0</v>
      </c>
      <c r="O5130">
        <v>0</v>
      </c>
      <c r="P5130">
        <v>1</v>
      </c>
      <c r="Q5130">
        <v>0</v>
      </c>
      <c r="R5130">
        <f>SUM(M5130:N5130:O5130:P5130:Q5130)</f>
        <v>2</v>
      </c>
      <c r="S5130" s="1">
        <v>64202</v>
      </c>
      <c r="T5130" s="1" t="str">
        <f t="shared" si="322"/>
        <v>Low</v>
      </c>
      <c r="U5130">
        <v>12</v>
      </c>
      <c r="V5130">
        <v>2025</v>
      </c>
      <c r="W5130" t="s">
        <v>20</v>
      </c>
      <c r="X5130">
        <v>1</v>
      </c>
    </row>
    <row r="5131" spans="1:24" x14ac:dyDescent="0.3">
      <c r="A5131">
        <v>5130</v>
      </c>
      <c r="B5131" t="s">
        <v>50</v>
      </c>
      <c r="C5131" t="str">
        <f>_xlfn.XLOOKUP(B5131,Lookup_table!B:B,Lookup_table!C:C)</f>
        <v>AI</v>
      </c>
      <c r="D5131" t="s">
        <v>37</v>
      </c>
      <c r="E5131" t="s">
        <v>42</v>
      </c>
      <c r="F5131" t="s">
        <v>24</v>
      </c>
      <c r="G5131" t="s">
        <v>25</v>
      </c>
      <c r="H5131" t="str">
        <f t="shared" si="320"/>
        <v>Onsite/Hybrid</v>
      </c>
      <c r="I5131" t="s">
        <v>26</v>
      </c>
      <c r="J5131" t="str">
        <f t="shared" si="321"/>
        <v>3-6 yrs</v>
      </c>
      <c r="K5131">
        <f t="shared" ca="1" si="323"/>
        <v>4</v>
      </c>
      <c r="L5131" t="s">
        <v>39</v>
      </c>
      <c r="M5131">
        <v>1</v>
      </c>
      <c r="N5131">
        <v>0</v>
      </c>
      <c r="O5131">
        <v>0</v>
      </c>
      <c r="P5131">
        <v>1</v>
      </c>
      <c r="Q5131">
        <v>0</v>
      </c>
      <c r="R5131">
        <f>SUM(M5131:N5131:O5131:P5131:Q5131)</f>
        <v>2</v>
      </c>
      <c r="S5131" s="1">
        <v>126875</v>
      </c>
      <c r="T5131" s="1" t="str">
        <f t="shared" si="322"/>
        <v>High</v>
      </c>
      <c r="U5131">
        <v>7</v>
      </c>
      <c r="V5131">
        <v>2023</v>
      </c>
      <c r="W5131" t="s">
        <v>20</v>
      </c>
      <c r="X5131">
        <v>1</v>
      </c>
    </row>
    <row r="5132" spans="1:24" x14ac:dyDescent="0.3">
      <c r="A5132">
        <v>5131</v>
      </c>
      <c r="B5132" t="s">
        <v>41</v>
      </c>
      <c r="C5132" t="str">
        <f>_xlfn.XLOOKUP(B5132,Lookup_table!B:B,Lookup_table!C:C)</f>
        <v>Data</v>
      </c>
      <c r="D5132" t="s">
        <v>22</v>
      </c>
      <c r="E5132" t="s">
        <v>38</v>
      </c>
      <c r="F5132" t="s">
        <v>43</v>
      </c>
      <c r="G5132" t="s">
        <v>17</v>
      </c>
      <c r="H5132" t="str">
        <f t="shared" si="320"/>
        <v>Remote</v>
      </c>
      <c r="I5132" t="s">
        <v>18</v>
      </c>
      <c r="J5132" t="str">
        <f t="shared" si="321"/>
        <v>7+ yrs</v>
      </c>
      <c r="K5132">
        <f t="shared" ca="1" si="323"/>
        <v>14</v>
      </c>
      <c r="L5132" t="s">
        <v>27</v>
      </c>
      <c r="M5132">
        <v>1</v>
      </c>
      <c r="N5132">
        <v>1</v>
      </c>
      <c r="O5132">
        <v>0</v>
      </c>
      <c r="P5132">
        <v>1</v>
      </c>
      <c r="Q5132">
        <v>1</v>
      </c>
      <c r="R5132">
        <f>SUM(M5132:N5132:O5132:P5132:Q5132)</f>
        <v>4</v>
      </c>
      <c r="S5132" s="1">
        <v>141831</v>
      </c>
      <c r="T5132" s="1" t="str">
        <f t="shared" si="322"/>
        <v>High</v>
      </c>
      <c r="U5132">
        <v>1</v>
      </c>
      <c r="V5132">
        <v>2021</v>
      </c>
      <c r="W5132" t="s">
        <v>28</v>
      </c>
      <c r="X5132">
        <v>7</v>
      </c>
    </row>
    <row r="5133" spans="1:24" x14ac:dyDescent="0.3">
      <c r="A5133">
        <v>5132</v>
      </c>
      <c r="B5133" t="s">
        <v>21</v>
      </c>
      <c r="C5133" t="str">
        <f>_xlfn.XLOOKUP(B5133,Lookup_table!B:B,Lookup_table!C:C)</f>
        <v>AI</v>
      </c>
      <c r="D5133" t="s">
        <v>37</v>
      </c>
      <c r="E5133" t="s">
        <v>42</v>
      </c>
      <c r="F5133" t="s">
        <v>16</v>
      </c>
      <c r="G5133" t="s">
        <v>17</v>
      </c>
      <c r="H5133" t="str">
        <f t="shared" si="320"/>
        <v>Remote</v>
      </c>
      <c r="I5133" t="s">
        <v>26</v>
      </c>
      <c r="J5133" t="str">
        <f t="shared" si="321"/>
        <v>3-6 yrs</v>
      </c>
      <c r="K5133">
        <f t="shared" ca="1" si="323"/>
        <v>4</v>
      </c>
      <c r="L5133" t="s">
        <v>27</v>
      </c>
      <c r="M5133">
        <v>0</v>
      </c>
      <c r="N5133">
        <v>0</v>
      </c>
      <c r="O5133">
        <v>0</v>
      </c>
      <c r="P5133">
        <v>0</v>
      </c>
      <c r="Q5133">
        <v>1</v>
      </c>
      <c r="R5133">
        <f>SUM(M5133:N5133:O5133:P5133:Q5133)</f>
        <v>1</v>
      </c>
      <c r="S5133" s="1">
        <v>120112</v>
      </c>
      <c r="T5133" s="1" t="str">
        <f t="shared" si="322"/>
        <v>High</v>
      </c>
      <c r="U5133">
        <v>5</v>
      </c>
      <c r="V5133">
        <v>2025</v>
      </c>
      <c r="W5133" t="s">
        <v>28</v>
      </c>
      <c r="X5133">
        <v>7</v>
      </c>
    </row>
    <row r="5134" spans="1:24" x14ac:dyDescent="0.3">
      <c r="A5134">
        <v>5133</v>
      </c>
      <c r="B5134" t="s">
        <v>41</v>
      </c>
      <c r="C5134" t="str">
        <f>_xlfn.XLOOKUP(B5134,Lookup_table!B:B,Lookup_table!C:C)</f>
        <v>Data</v>
      </c>
      <c r="D5134" t="s">
        <v>34</v>
      </c>
      <c r="E5134" t="s">
        <v>40</v>
      </c>
      <c r="F5134" t="s">
        <v>29</v>
      </c>
      <c r="G5134" t="s">
        <v>17</v>
      </c>
      <c r="H5134" t="str">
        <f t="shared" si="320"/>
        <v>Remote</v>
      </c>
      <c r="I5134" t="s">
        <v>35</v>
      </c>
      <c r="J5134" t="str">
        <f t="shared" si="321"/>
        <v>0-2 yrs</v>
      </c>
      <c r="K5134">
        <f t="shared" ca="1" si="323"/>
        <v>0</v>
      </c>
      <c r="L5134" t="s">
        <v>19</v>
      </c>
      <c r="M5134">
        <v>0</v>
      </c>
      <c r="N5134">
        <v>0</v>
      </c>
      <c r="O5134">
        <v>1</v>
      </c>
      <c r="P5134">
        <v>0</v>
      </c>
      <c r="Q5134">
        <v>1</v>
      </c>
      <c r="R5134">
        <f>SUM(M5134:N5134:O5134:P5134:Q5134)</f>
        <v>2</v>
      </c>
      <c r="S5134" s="1">
        <v>74093</v>
      </c>
      <c r="T5134" s="1" t="str">
        <f t="shared" si="322"/>
        <v>Medium</v>
      </c>
      <c r="U5134">
        <v>4</v>
      </c>
      <c r="V5134">
        <v>2021</v>
      </c>
      <c r="W5134" t="s">
        <v>28</v>
      </c>
      <c r="X5134">
        <v>8</v>
      </c>
    </row>
    <row r="5135" spans="1:24" x14ac:dyDescent="0.3">
      <c r="A5135">
        <v>5134</v>
      </c>
      <c r="B5135" t="s">
        <v>50</v>
      </c>
      <c r="C5135" t="str">
        <f>_xlfn.XLOOKUP(B5135,Lookup_table!B:B,Lookup_table!C:C)</f>
        <v>AI</v>
      </c>
      <c r="D5135" t="s">
        <v>34</v>
      </c>
      <c r="E5135" t="s">
        <v>40</v>
      </c>
      <c r="F5135" t="s">
        <v>24</v>
      </c>
      <c r="G5135" t="s">
        <v>17</v>
      </c>
      <c r="H5135" t="str">
        <f t="shared" si="320"/>
        <v>Remote</v>
      </c>
      <c r="I5135" t="s">
        <v>18</v>
      </c>
      <c r="J5135" t="str">
        <f t="shared" si="321"/>
        <v>7+ yrs</v>
      </c>
      <c r="K5135">
        <f t="shared" ca="1" si="323"/>
        <v>11</v>
      </c>
      <c r="L5135" t="s">
        <v>39</v>
      </c>
      <c r="M5135">
        <v>0</v>
      </c>
      <c r="N5135">
        <v>0</v>
      </c>
      <c r="O5135">
        <v>0</v>
      </c>
      <c r="P5135">
        <v>1</v>
      </c>
      <c r="Q5135">
        <v>1</v>
      </c>
      <c r="R5135">
        <f>SUM(M5135:N5135:O5135:P5135:Q5135)</f>
        <v>2</v>
      </c>
      <c r="S5135" s="1">
        <v>162858</v>
      </c>
      <c r="T5135" s="1" t="str">
        <f t="shared" si="322"/>
        <v>High</v>
      </c>
      <c r="U5135">
        <v>11</v>
      </c>
      <c r="V5135">
        <v>2024</v>
      </c>
      <c r="W5135" t="s">
        <v>20</v>
      </c>
      <c r="X5135">
        <v>3</v>
      </c>
    </row>
    <row r="5136" spans="1:24" x14ac:dyDescent="0.3">
      <c r="A5136">
        <v>5135</v>
      </c>
      <c r="B5136" t="s">
        <v>31</v>
      </c>
      <c r="C5136" t="str">
        <f>_xlfn.XLOOKUP(B5136,Lookup_table!B:B,Lookup_table!C:C)</f>
        <v>Business</v>
      </c>
      <c r="D5136" t="s">
        <v>22</v>
      </c>
      <c r="E5136" t="s">
        <v>15</v>
      </c>
      <c r="F5136" t="s">
        <v>16</v>
      </c>
      <c r="G5136" t="s">
        <v>30</v>
      </c>
      <c r="H5136" t="str">
        <f t="shared" si="320"/>
        <v>Onsite/Hybrid</v>
      </c>
      <c r="I5136" t="s">
        <v>18</v>
      </c>
      <c r="J5136" t="str">
        <f t="shared" si="321"/>
        <v>7+ yrs</v>
      </c>
      <c r="K5136">
        <f t="shared" ca="1" si="323"/>
        <v>13</v>
      </c>
      <c r="L5136" t="s">
        <v>39</v>
      </c>
      <c r="M5136">
        <v>1</v>
      </c>
      <c r="N5136">
        <v>1</v>
      </c>
      <c r="O5136">
        <v>1</v>
      </c>
      <c r="P5136">
        <v>1</v>
      </c>
      <c r="Q5136">
        <v>1</v>
      </c>
      <c r="R5136">
        <f>SUM(M5136:N5136:O5136:P5136:Q5136)</f>
        <v>5</v>
      </c>
      <c r="S5136" s="1">
        <v>158120</v>
      </c>
      <c r="T5136" s="1" t="str">
        <f t="shared" si="322"/>
        <v>High</v>
      </c>
      <c r="U5136">
        <v>7</v>
      </c>
      <c r="V5136">
        <v>2021</v>
      </c>
      <c r="W5136" t="s">
        <v>28</v>
      </c>
      <c r="X5136">
        <v>2</v>
      </c>
    </row>
    <row r="5137" spans="1:24" x14ac:dyDescent="0.3">
      <c r="A5137">
        <v>5136</v>
      </c>
      <c r="B5137" t="s">
        <v>21</v>
      </c>
      <c r="C5137" t="str">
        <f>_xlfn.XLOOKUP(B5137,Lookup_table!B:B,Lookup_table!C:C)</f>
        <v>AI</v>
      </c>
      <c r="D5137" t="s">
        <v>34</v>
      </c>
      <c r="E5137" t="s">
        <v>23</v>
      </c>
      <c r="F5137" t="s">
        <v>51</v>
      </c>
      <c r="G5137" t="s">
        <v>25</v>
      </c>
      <c r="H5137" t="str">
        <f t="shared" si="320"/>
        <v>Onsite/Hybrid</v>
      </c>
      <c r="I5137" t="s">
        <v>35</v>
      </c>
      <c r="J5137" t="str">
        <f t="shared" si="321"/>
        <v>0-2 yrs</v>
      </c>
      <c r="K5137">
        <f t="shared" ca="1" si="323"/>
        <v>1</v>
      </c>
      <c r="L5137" t="s">
        <v>39</v>
      </c>
      <c r="M5137">
        <v>0</v>
      </c>
      <c r="N5137">
        <v>1</v>
      </c>
      <c r="O5137">
        <v>0</v>
      </c>
      <c r="P5137">
        <v>1</v>
      </c>
      <c r="Q5137">
        <v>1</v>
      </c>
      <c r="R5137">
        <f>SUM(M5137:N5137:O5137:P5137:Q5137)</f>
        <v>3</v>
      </c>
      <c r="S5137" s="1">
        <v>114295</v>
      </c>
      <c r="T5137" s="1" t="str">
        <f t="shared" si="322"/>
        <v>Medium</v>
      </c>
      <c r="U5137">
        <v>1</v>
      </c>
      <c r="V5137">
        <v>2025</v>
      </c>
      <c r="W5137" t="s">
        <v>20</v>
      </c>
      <c r="X5137">
        <v>6</v>
      </c>
    </row>
    <row r="5138" spans="1:24" x14ac:dyDescent="0.3">
      <c r="A5138">
        <v>5137</v>
      </c>
      <c r="B5138" t="s">
        <v>31</v>
      </c>
      <c r="C5138" t="str">
        <f>_xlfn.XLOOKUP(B5138,Lookup_table!B:B,Lookup_table!C:C)</f>
        <v>Business</v>
      </c>
      <c r="D5138" t="s">
        <v>22</v>
      </c>
      <c r="E5138" t="s">
        <v>42</v>
      </c>
      <c r="F5138" t="s">
        <v>29</v>
      </c>
      <c r="G5138" t="s">
        <v>25</v>
      </c>
      <c r="H5138" t="str">
        <f t="shared" si="320"/>
        <v>Onsite/Hybrid</v>
      </c>
      <c r="I5138" t="s">
        <v>18</v>
      </c>
      <c r="J5138" t="str">
        <f t="shared" si="321"/>
        <v>7+ yrs</v>
      </c>
      <c r="K5138">
        <f t="shared" ca="1" si="323"/>
        <v>8</v>
      </c>
      <c r="L5138" t="s">
        <v>19</v>
      </c>
      <c r="M5138">
        <v>0</v>
      </c>
      <c r="N5138">
        <v>0</v>
      </c>
      <c r="O5138">
        <v>0</v>
      </c>
      <c r="P5138">
        <v>0</v>
      </c>
      <c r="Q5138">
        <v>1</v>
      </c>
      <c r="R5138">
        <f>SUM(M5138:N5138:O5138:P5138:Q5138)</f>
        <v>1</v>
      </c>
      <c r="S5138" s="1">
        <v>128011</v>
      </c>
      <c r="T5138" s="1" t="str">
        <f t="shared" si="322"/>
        <v>High</v>
      </c>
      <c r="U5138">
        <v>4</v>
      </c>
      <c r="V5138">
        <v>2024</v>
      </c>
      <c r="W5138" t="s">
        <v>20</v>
      </c>
      <c r="X5138">
        <v>4</v>
      </c>
    </row>
    <row r="5139" spans="1:24" x14ac:dyDescent="0.3">
      <c r="A5139">
        <v>5138</v>
      </c>
      <c r="B5139" t="s">
        <v>36</v>
      </c>
      <c r="C5139" t="str">
        <f>_xlfn.XLOOKUP(B5139,Lookup_table!B:B,Lookup_table!C:C)</f>
        <v>Data</v>
      </c>
      <c r="D5139" t="s">
        <v>22</v>
      </c>
      <c r="E5139" t="s">
        <v>23</v>
      </c>
      <c r="F5139" t="s">
        <v>24</v>
      </c>
      <c r="G5139" t="s">
        <v>25</v>
      </c>
      <c r="H5139" t="str">
        <f t="shared" si="320"/>
        <v>Onsite/Hybrid</v>
      </c>
      <c r="I5139" t="s">
        <v>35</v>
      </c>
      <c r="J5139" t="str">
        <f t="shared" si="321"/>
        <v>0-2 yrs</v>
      </c>
      <c r="K5139">
        <f t="shared" ca="1" si="323"/>
        <v>2</v>
      </c>
      <c r="L5139" t="s">
        <v>39</v>
      </c>
      <c r="M5139">
        <v>0</v>
      </c>
      <c r="N5139">
        <v>1</v>
      </c>
      <c r="O5139">
        <v>0</v>
      </c>
      <c r="P5139">
        <v>0</v>
      </c>
      <c r="Q5139">
        <v>0</v>
      </c>
      <c r="R5139">
        <f>SUM(M5139:N5139:O5139:P5139:Q5139)</f>
        <v>1</v>
      </c>
      <c r="S5139" s="1">
        <v>71177</v>
      </c>
      <c r="T5139" s="1" t="str">
        <f t="shared" si="322"/>
        <v>Medium</v>
      </c>
      <c r="U5139">
        <v>6</v>
      </c>
      <c r="V5139">
        <v>2020</v>
      </c>
      <c r="W5139" t="s">
        <v>28</v>
      </c>
      <c r="X5139">
        <v>9</v>
      </c>
    </row>
    <row r="5140" spans="1:24" x14ac:dyDescent="0.3">
      <c r="A5140">
        <v>5139</v>
      </c>
      <c r="B5140" t="s">
        <v>41</v>
      </c>
      <c r="C5140" t="str">
        <f>_xlfn.XLOOKUP(B5140,Lookup_table!B:B,Lookup_table!C:C)</f>
        <v>Data</v>
      </c>
      <c r="D5140" t="s">
        <v>22</v>
      </c>
      <c r="E5140" t="s">
        <v>40</v>
      </c>
      <c r="F5140" t="s">
        <v>52</v>
      </c>
      <c r="G5140" t="s">
        <v>17</v>
      </c>
      <c r="H5140" t="str">
        <f t="shared" si="320"/>
        <v>Remote</v>
      </c>
      <c r="I5140" t="s">
        <v>35</v>
      </c>
      <c r="J5140" t="str">
        <f t="shared" si="321"/>
        <v>0-2 yrs</v>
      </c>
      <c r="K5140">
        <f t="shared" ca="1" si="323"/>
        <v>0</v>
      </c>
      <c r="L5140" t="s">
        <v>39</v>
      </c>
      <c r="M5140">
        <v>0</v>
      </c>
      <c r="N5140">
        <v>1</v>
      </c>
      <c r="O5140">
        <v>0</v>
      </c>
      <c r="P5140">
        <v>0</v>
      </c>
      <c r="Q5140">
        <v>0</v>
      </c>
      <c r="R5140">
        <f>SUM(M5140:N5140:O5140:P5140:Q5140)</f>
        <v>1</v>
      </c>
      <c r="S5140" s="1">
        <v>73105</v>
      </c>
      <c r="T5140" s="1" t="str">
        <f t="shared" si="322"/>
        <v>Medium</v>
      </c>
      <c r="U5140">
        <v>3</v>
      </c>
      <c r="V5140">
        <v>2025</v>
      </c>
      <c r="W5140" t="s">
        <v>34</v>
      </c>
      <c r="X5140">
        <v>1</v>
      </c>
    </row>
    <row r="5141" spans="1:24" x14ac:dyDescent="0.3">
      <c r="A5141">
        <v>5140</v>
      </c>
      <c r="B5141" t="s">
        <v>41</v>
      </c>
      <c r="C5141" t="str">
        <f>_xlfn.XLOOKUP(B5141,Lookup_table!B:B,Lookup_table!C:C)</f>
        <v>Data</v>
      </c>
      <c r="D5141" t="s">
        <v>22</v>
      </c>
      <c r="E5141" t="s">
        <v>40</v>
      </c>
      <c r="F5141" t="s">
        <v>24</v>
      </c>
      <c r="G5141" t="s">
        <v>17</v>
      </c>
      <c r="H5141" t="str">
        <f t="shared" si="320"/>
        <v>Remote</v>
      </c>
      <c r="I5141" t="s">
        <v>35</v>
      </c>
      <c r="J5141" t="str">
        <f t="shared" si="321"/>
        <v>0-2 yrs</v>
      </c>
      <c r="K5141">
        <f t="shared" ca="1" si="323"/>
        <v>0</v>
      </c>
      <c r="L5141" t="s">
        <v>39</v>
      </c>
      <c r="M5141">
        <v>0</v>
      </c>
      <c r="N5141">
        <v>1</v>
      </c>
      <c r="O5141">
        <v>1</v>
      </c>
      <c r="P5141">
        <v>1</v>
      </c>
      <c r="Q5141">
        <v>0</v>
      </c>
      <c r="R5141">
        <f>SUM(M5141:N5141:O5141:P5141:Q5141)</f>
        <v>3</v>
      </c>
      <c r="S5141" s="1">
        <v>102241</v>
      </c>
      <c r="T5141" s="1" t="str">
        <f t="shared" si="322"/>
        <v>Medium</v>
      </c>
      <c r="U5141">
        <v>6</v>
      </c>
      <c r="V5141">
        <v>2022</v>
      </c>
      <c r="W5141" t="s">
        <v>28</v>
      </c>
      <c r="X5141">
        <v>2</v>
      </c>
    </row>
    <row r="5142" spans="1:24" x14ac:dyDescent="0.3">
      <c r="A5142">
        <v>5141</v>
      </c>
      <c r="B5142" t="s">
        <v>33</v>
      </c>
      <c r="C5142" t="str">
        <f>_xlfn.XLOOKUP(B5142,Lookup_table!B:B,Lookup_table!C:C)</f>
        <v>Data</v>
      </c>
      <c r="D5142" t="s">
        <v>37</v>
      </c>
      <c r="E5142" t="s">
        <v>23</v>
      </c>
      <c r="F5142" t="s">
        <v>44</v>
      </c>
      <c r="G5142" t="s">
        <v>25</v>
      </c>
      <c r="H5142" t="str">
        <f t="shared" si="320"/>
        <v>Onsite/Hybrid</v>
      </c>
      <c r="I5142" t="s">
        <v>18</v>
      </c>
      <c r="J5142" t="str">
        <f t="shared" si="321"/>
        <v>7+ yrs</v>
      </c>
      <c r="K5142">
        <f t="shared" ca="1" si="323"/>
        <v>13</v>
      </c>
      <c r="L5142" t="s">
        <v>27</v>
      </c>
      <c r="M5142">
        <v>0</v>
      </c>
      <c r="N5142">
        <v>1</v>
      </c>
      <c r="O5142">
        <v>1</v>
      </c>
      <c r="P5142">
        <v>1</v>
      </c>
      <c r="Q5142">
        <v>1</v>
      </c>
      <c r="R5142">
        <f>SUM(M5142:N5142:O5142:P5142:Q5142)</f>
        <v>4</v>
      </c>
      <c r="S5142" s="1">
        <v>136399</v>
      </c>
      <c r="T5142" s="1" t="str">
        <f t="shared" si="322"/>
        <v>High</v>
      </c>
      <c r="U5142">
        <v>12</v>
      </c>
      <c r="V5142">
        <v>2024</v>
      </c>
      <c r="W5142" t="s">
        <v>28</v>
      </c>
      <c r="X5142">
        <v>5</v>
      </c>
    </row>
    <row r="5143" spans="1:24" x14ac:dyDescent="0.3">
      <c r="A5143">
        <v>5142</v>
      </c>
      <c r="B5143" t="s">
        <v>33</v>
      </c>
      <c r="C5143" t="str">
        <f>_xlfn.XLOOKUP(B5143,Lookup_table!B:B,Lookup_table!C:C)</f>
        <v>Data</v>
      </c>
      <c r="D5143" t="s">
        <v>22</v>
      </c>
      <c r="E5143" t="s">
        <v>15</v>
      </c>
      <c r="F5143" t="s">
        <v>29</v>
      </c>
      <c r="G5143" t="s">
        <v>30</v>
      </c>
      <c r="H5143" t="str">
        <f t="shared" si="320"/>
        <v>Onsite/Hybrid</v>
      </c>
      <c r="I5143" t="s">
        <v>26</v>
      </c>
      <c r="J5143" t="str">
        <f t="shared" si="321"/>
        <v>3-6 yrs</v>
      </c>
      <c r="K5143">
        <f t="shared" ca="1" si="323"/>
        <v>3</v>
      </c>
      <c r="L5143" t="s">
        <v>39</v>
      </c>
      <c r="M5143">
        <v>0</v>
      </c>
      <c r="N5143">
        <v>1</v>
      </c>
      <c r="O5143">
        <v>1</v>
      </c>
      <c r="P5143">
        <v>1</v>
      </c>
      <c r="Q5143">
        <v>1</v>
      </c>
      <c r="R5143">
        <f>SUM(M5143:N5143:O5143:P5143:Q5143)</f>
        <v>4</v>
      </c>
      <c r="S5143" s="1">
        <v>134850</v>
      </c>
      <c r="T5143" s="1" t="str">
        <f t="shared" si="322"/>
        <v>High</v>
      </c>
      <c r="U5143">
        <v>1</v>
      </c>
      <c r="V5143">
        <v>2023</v>
      </c>
      <c r="W5143" t="s">
        <v>28</v>
      </c>
      <c r="X5143">
        <v>7</v>
      </c>
    </row>
    <row r="5144" spans="1:24" x14ac:dyDescent="0.3">
      <c r="A5144">
        <v>5143</v>
      </c>
      <c r="B5144" t="s">
        <v>41</v>
      </c>
      <c r="C5144" t="str">
        <f>_xlfn.XLOOKUP(B5144,Lookup_table!B:B,Lookup_table!C:C)</f>
        <v>Data</v>
      </c>
      <c r="D5144" t="s">
        <v>34</v>
      </c>
      <c r="E5144" t="s">
        <v>23</v>
      </c>
      <c r="F5144" t="s">
        <v>43</v>
      </c>
      <c r="G5144" t="s">
        <v>17</v>
      </c>
      <c r="H5144" t="str">
        <f t="shared" si="320"/>
        <v>Remote</v>
      </c>
      <c r="I5144" t="s">
        <v>18</v>
      </c>
      <c r="J5144" t="str">
        <f t="shared" si="321"/>
        <v>7+ yrs</v>
      </c>
      <c r="K5144">
        <f t="shared" ca="1" si="323"/>
        <v>13</v>
      </c>
      <c r="L5144" t="s">
        <v>19</v>
      </c>
      <c r="M5144">
        <v>1</v>
      </c>
      <c r="N5144">
        <v>1</v>
      </c>
      <c r="O5144">
        <v>0</v>
      </c>
      <c r="P5144">
        <v>0</v>
      </c>
      <c r="Q5144">
        <v>0</v>
      </c>
      <c r="R5144">
        <f>SUM(M5144:N5144:O5144:P5144:Q5144)</f>
        <v>2</v>
      </c>
      <c r="S5144" s="1">
        <v>97518</v>
      </c>
      <c r="T5144" s="1" t="str">
        <f t="shared" si="322"/>
        <v>Medium</v>
      </c>
      <c r="U5144">
        <v>5</v>
      </c>
      <c r="V5144">
        <v>2023</v>
      </c>
      <c r="W5144" t="s">
        <v>28</v>
      </c>
      <c r="X5144">
        <v>7</v>
      </c>
    </row>
    <row r="5145" spans="1:24" x14ac:dyDescent="0.3">
      <c r="A5145">
        <v>5144</v>
      </c>
      <c r="B5145" t="s">
        <v>41</v>
      </c>
      <c r="C5145" t="str">
        <f>_xlfn.XLOOKUP(B5145,Lookup_table!B:B,Lookup_table!C:C)</f>
        <v>Data</v>
      </c>
      <c r="D5145" t="s">
        <v>34</v>
      </c>
      <c r="E5145" t="s">
        <v>38</v>
      </c>
      <c r="F5145" t="s">
        <v>24</v>
      </c>
      <c r="G5145" t="s">
        <v>25</v>
      </c>
      <c r="H5145" t="str">
        <f t="shared" si="320"/>
        <v>Onsite/Hybrid</v>
      </c>
      <c r="I5145" t="s">
        <v>18</v>
      </c>
      <c r="J5145" t="str">
        <f t="shared" si="321"/>
        <v>7+ yrs</v>
      </c>
      <c r="K5145">
        <f t="shared" ca="1" si="323"/>
        <v>12</v>
      </c>
      <c r="L5145" t="s">
        <v>39</v>
      </c>
      <c r="M5145">
        <v>1</v>
      </c>
      <c r="N5145">
        <v>1</v>
      </c>
      <c r="O5145">
        <v>0</v>
      </c>
      <c r="P5145">
        <v>0</v>
      </c>
      <c r="Q5145">
        <v>1</v>
      </c>
      <c r="R5145">
        <f>SUM(M5145:N5145:O5145:P5145:Q5145)</f>
        <v>3</v>
      </c>
      <c r="S5145" s="1">
        <v>113962</v>
      </c>
      <c r="T5145" s="1" t="str">
        <f t="shared" si="322"/>
        <v>Medium</v>
      </c>
      <c r="U5145">
        <v>3</v>
      </c>
      <c r="V5145">
        <v>2025</v>
      </c>
      <c r="W5145" t="s">
        <v>34</v>
      </c>
      <c r="X5145">
        <v>5</v>
      </c>
    </row>
    <row r="5146" spans="1:24" x14ac:dyDescent="0.3">
      <c r="A5146">
        <v>5145</v>
      </c>
      <c r="B5146" t="s">
        <v>41</v>
      </c>
      <c r="C5146" t="str">
        <f>_xlfn.XLOOKUP(B5146,Lookup_table!B:B,Lookup_table!C:C)</f>
        <v>Data</v>
      </c>
      <c r="D5146" t="s">
        <v>14</v>
      </c>
      <c r="E5146" t="s">
        <v>15</v>
      </c>
      <c r="F5146" t="s">
        <v>29</v>
      </c>
      <c r="G5146" t="s">
        <v>25</v>
      </c>
      <c r="H5146" t="str">
        <f t="shared" si="320"/>
        <v>Onsite/Hybrid</v>
      </c>
      <c r="I5146" t="s">
        <v>26</v>
      </c>
      <c r="J5146" t="str">
        <f t="shared" si="321"/>
        <v>3-6 yrs</v>
      </c>
      <c r="K5146">
        <f t="shared" ca="1" si="323"/>
        <v>5</v>
      </c>
      <c r="L5146" t="s">
        <v>27</v>
      </c>
      <c r="M5146">
        <v>0</v>
      </c>
      <c r="N5146">
        <v>1</v>
      </c>
      <c r="O5146">
        <v>1</v>
      </c>
      <c r="P5146">
        <v>0</v>
      </c>
      <c r="Q5146">
        <v>1</v>
      </c>
      <c r="R5146">
        <f>SUM(M5146:N5146:O5146:P5146:Q5146)</f>
        <v>3</v>
      </c>
      <c r="S5146" s="1">
        <v>101458</v>
      </c>
      <c r="T5146" s="1" t="str">
        <f t="shared" si="322"/>
        <v>Medium</v>
      </c>
      <c r="U5146">
        <v>11</v>
      </c>
      <c r="V5146">
        <v>2022</v>
      </c>
      <c r="W5146" t="s">
        <v>28</v>
      </c>
      <c r="X5146">
        <v>9</v>
      </c>
    </row>
    <row r="5147" spans="1:24" x14ac:dyDescent="0.3">
      <c r="A5147">
        <v>5146</v>
      </c>
      <c r="B5147" t="s">
        <v>33</v>
      </c>
      <c r="C5147" t="str">
        <f>_xlfn.XLOOKUP(B5147,Lookup_table!B:B,Lookup_table!C:C)</f>
        <v>Data</v>
      </c>
      <c r="D5147" t="s">
        <v>22</v>
      </c>
      <c r="E5147" t="s">
        <v>42</v>
      </c>
      <c r="F5147" t="s">
        <v>24</v>
      </c>
      <c r="G5147" t="s">
        <v>25</v>
      </c>
      <c r="H5147" t="str">
        <f t="shared" si="320"/>
        <v>Onsite/Hybrid</v>
      </c>
      <c r="I5147" t="s">
        <v>18</v>
      </c>
      <c r="J5147" t="str">
        <f t="shared" si="321"/>
        <v>7+ yrs</v>
      </c>
      <c r="K5147">
        <f t="shared" ca="1" si="323"/>
        <v>12</v>
      </c>
      <c r="L5147" t="s">
        <v>19</v>
      </c>
      <c r="M5147">
        <v>1</v>
      </c>
      <c r="N5147">
        <v>1</v>
      </c>
      <c r="O5147">
        <v>1</v>
      </c>
      <c r="P5147">
        <v>0</v>
      </c>
      <c r="Q5147">
        <v>1</v>
      </c>
      <c r="R5147">
        <f>SUM(M5147:N5147:O5147:P5147:Q5147)</f>
        <v>4</v>
      </c>
      <c r="S5147" s="1">
        <v>146185</v>
      </c>
      <c r="T5147" s="1" t="str">
        <f t="shared" si="322"/>
        <v>High</v>
      </c>
      <c r="U5147">
        <v>3</v>
      </c>
      <c r="V5147">
        <v>2025</v>
      </c>
      <c r="W5147" t="s">
        <v>20</v>
      </c>
      <c r="X5147">
        <v>1</v>
      </c>
    </row>
    <row r="5148" spans="1:24" x14ac:dyDescent="0.3">
      <c r="A5148">
        <v>5147</v>
      </c>
      <c r="B5148" t="s">
        <v>36</v>
      </c>
      <c r="C5148" t="str">
        <f>_xlfn.XLOOKUP(B5148,Lookup_table!B:B,Lookup_table!C:C)</f>
        <v>Data</v>
      </c>
      <c r="D5148" t="s">
        <v>22</v>
      </c>
      <c r="E5148" t="s">
        <v>32</v>
      </c>
      <c r="F5148" t="s">
        <v>52</v>
      </c>
      <c r="G5148" t="s">
        <v>25</v>
      </c>
      <c r="H5148" t="str">
        <f t="shared" si="320"/>
        <v>Onsite/Hybrid</v>
      </c>
      <c r="I5148" t="s">
        <v>35</v>
      </c>
      <c r="J5148" t="str">
        <f t="shared" si="321"/>
        <v>0-2 yrs</v>
      </c>
      <c r="K5148">
        <f t="shared" ca="1" si="323"/>
        <v>1</v>
      </c>
      <c r="L5148" t="s">
        <v>27</v>
      </c>
      <c r="M5148">
        <v>0</v>
      </c>
      <c r="N5148">
        <v>1</v>
      </c>
      <c r="O5148">
        <v>1</v>
      </c>
      <c r="P5148">
        <v>0</v>
      </c>
      <c r="Q5148">
        <v>0</v>
      </c>
      <c r="R5148">
        <f>SUM(M5148:N5148:O5148:P5148:Q5148)</f>
        <v>2</v>
      </c>
      <c r="S5148" s="1">
        <v>83464</v>
      </c>
      <c r="T5148" s="1" t="str">
        <f t="shared" si="322"/>
        <v>Medium</v>
      </c>
      <c r="U5148">
        <v>11</v>
      </c>
      <c r="V5148">
        <v>2025</v>
      </c>
      <c r="W5148" t="s">
        <v>28</v>
      </c>
      <c r="X5148">
        <v>8</v>
      </c>
    </row>
    <row r="5149" spans="1:24" x14ac:dyDescent="0.3">
      <c r="A5149">
        <v>5148</v>
      </c>
      <c r="B5149" t="s">
        <v>31</v>
      </c>
      <c r="C5149" t="str">
        <f>_xlfn.XLOOKUP(B5149,Lookup_table!B:B,Lookup_table!C:C)</f>
        <v>Business</v>
      </c>
      <c r="D5149" t="s">
        <v>22</v>
      </c>
      <c r="E5149" t="s">
        <v>23</v>
      </c>
      <c r="F5149" t="s">
        <v>51</v>
      </c>
      <c r="G5149" t="s">
        <v>17</v>
      </c>
      <c r="H5149" t="str">
        <f t="shared" si="320"/>
        <v>Remote</v>
      </c>
      <c r="I5149" t="s">
        <v>18</v>
      </c>
      <c r="J5149" t="str">
        <f t="shared" si="321"/>
        <v>7+ yrs</v>
      </c>
      <c r="K5149">
        <f t="shared" ca="1" si="323"/>
        <v>9</v>
      </c>
      <c r="L5149" t="s">
        <v>27</v>
      </c>
      <c r="M5149">
        <v>1</v>
      </c>
      <c r="N5149">
        <v>1</v>
      </c>
      <c r="O5149">
        <v>0</v>
      </c>
      <c r="P5149">
        <v>0</v>
      </c>
      <c r="Q5149">
        <v>1</v>
      </c>
      <c r="R5149">
        <f>SUM(M5149:N5149:O5149:P5149:Q5149)</f>
        <v>3</v>
      </c>
      <c r="S5149" s="1">
        <v>130376</v>
      </c>
      <c r="T5149" s="1" t="str">
        <f t="shared" si="322"/>
        <v>High</v>
      </c>
      <c r="U5149">
        <v>1</v>
      </c>
      <c r="V5149">
        <v>2024</v>
      </c>
      <c r="W5149" t="s">
        <v>34</v>
      </c>
      <c r="X5149">
        <v>2</v>
      </c>
    </row>
    <row r="5150" spans="1:24" x14ac:dyDescent="0.3">
      <c r="A5150">
        <v>5149</v>
      </c>
      <c r="B5150" t="s">
        <v>33</v>
      </c>
      <c r="C5150" t="str">
        <f>_xlfn.XLOOKUP(B5150,Lookup_table!B:B,Lookup_table!C:C)</f>
        <v>Data</v>
      </c>
      <c r="D5150" t="s">
        <v>37</v>
      </c>
      <c r="E5150" t="s">
        <v>32</v>
      </c>
      <c r="F5150" t="s">
        <v>24</v>
      </c>
      <c r="G5150" t="s">
        <v>25</v>
      </c>
      <c r="H5150" t="str">
        <f t="shared" si="320"/>
        <v>Onsite/Hybrid</v>
      </c>
      <c r="I5150" t="s">
        <v>18</v>
      </c>
      <c r="J5150" t="str">
        <f t="shared" si="321"/>
        <v>7+ yrs</v>
      </c>
      <c r="K5150">
        <f t="shared" ca="1" si="323"/>
        <v>7</v>
      </c>
      <c r="L5150" t="s">
        <v>27</v>
      </c>
      <c r="M5150">
        <v>0</v>
      </c>
      <c r="N5150">
        <v>0</v>
      </c>
      <c r="O5150">
        <v>0</v>
      </c>
      <c r="P5150">
        <v>1</v>
      </c>
      <c r="Q5150">
        <v>1</v>
      </c>
      <c r="R5150">
        <f>SUM(M5150:N5150:O5150:P5150:Q5150)</f>
        <v>2</v>
      </c>
      <c r="S5150" s="1">
        <v>125350</v>
      </c>
      <c r="T5150" s="1" t="str">
        <f t="shared" si="322"/>
        <v>High</v>
      </c>
      <c r="U5150">
        <v>8</v>
      </c>
      <c r="V5150">
        <v>2020</v>
      </c>
      <c r="W5150" t="s">
        <v>20</v>
      </c>
      <c r="X5150">
        <v>2</v>
      </c>
    </row>
    <row r="5151" spans="1:24" x14ac:dyDescent="0.3">
      <c r="A5151">
        <v>5150</v>
      </c>
      <c r="B5151" t="s">
        <v>21</v>
      </c>
      <c r="C5151" t="str">
        <f>_xlfn.XLOOKUP(B5151,Lookup_table!B:B,Lookup_table!C:C)</f>
        <v>AI</v>
      </c>
      <c r="D5151" t="s">
        <v>22</v>
      </c>
      <c r="E5151" t="s">
        <v>40</v>
      </c>
      <c r="F5151" t="s">
        <v>16</v>
      </c>
      <c r="G5151" t="s">
        <v>17</v>
      </c>
      <c r="H5151" t="str">
        <f t="shared" si="320"/>
        <v>Remote</v>
      </c>
      <c r="I5151" t="s">
        <v>18</v>
      </c>
      <c r="J5151" t="str">
        <f t="shared" si="321"/>
        <v>7+ yrs</v>
      </c>
      <c r="K5151">
        <f t="shared" ca="1" si="323"/>
        <v>14</v>
      </c>
      <c r="L5151" t="s">
        <v>27</v>
      </c>
      <c r="M5151">
        <v>0</v>
      </c>
      <c r="N5151">
        <v>1</v>
      </c>
      <c r="O5151">
        <v>0</v>
      </c>
      <c r="P5151">
        <v>1</v>
      </c>
      <c r="Q5151">
        <v>1</v>
      </c>
      <c r="R5151">
        <f>SUM(M5151:N5151:O5151:P5151:Q5151)</f>
        <v>3</v>
      </c>
      <c r="S5151" s="1">
        <v>182240</v>
      </c>
      <c r="T5151" s="1" t="str">
        <f t="shared" si="322"/>
        <v>High</v>
      </c>
      <c r="U5151">
        <v>7</v>
      </c>
      <c r="V5151">
        <v>2026</v>
      </c>
      <c r="W5151" t="s">
        <v>34</v>
      </c>
      <c r="X5151">
        <v>2</v>
      </c>
    </row>
    <row r="5152" spans="1:24" x14ac:dyDescent="0.3">
      <c r="A5152">
        <v>5151</v>
      </c>
      <c r="B5152" t="s">
        <v>50</v>
      </c>
      <c r="C5152" t="str">
        <f>_xlfn.XLOOKUP(B5152,Lookup_table!B:B,Lookup_table!C:C)</f>
        <v>AI</v>
      </c>
      <c r="D5152" t="s">
        <v>14</v>
      </c>
      <c r="E5152" t="s">
        <v>32</v>
      </c>
      <c r="F5152" t="s">
        <v>52</v>
      </c>
      <c r="G5152" t="s">
        <v>25</v>
      </c>
      <c r="H5152" t="str">
        <f t="shared" si="320"/>
        <v>Onsite/Hybrid</v>
      </c>
      <c r="I5152" t="s">
        <v>18</v>
      </c>
      <c r="J5152" t="str">
        <f t="shared" si="321"/>
        <v>7+ yrs</v>
      </c>
      <c r="K5152">
        <f t="shared" ca="1" si="323"/>
        <v>7</v>
      </c>
      <c r="L5152" t="s">
        <v>27</v>
      </c>
      <c r="M5152">
        <v>1</v>
      </c>
      <c r="N5152">
        <v>1</v>
      </c>
      <c r="O5152">
        <v>1</v>
      </c>
      <c r="P5152">
        <v>0</v>
      </c>
      <c r="Q5152">
        <v>1</v>
      </c>
      <c r="R5152">
        <f>SUM(M5152:N5152:O5152:P5152:Q5152)</f>
        <v>4</v>
      </c>
      <c r="S5152" s="1">
        <v>167032</v>
      </c>
      <c r="T5152" s="1" t="str">
        <f t="shared" si="322"/>
        <v>High</v>
      </c>
      <c r="U5152">
        <v>5</v>
      </c>
      <c r="V5152">
        <v>2026</v>
      </c>
      <c r="W5152" t="s">
        <v>20</v>
      </c>
      <c r="X5152">
        <v>2</v>
      </c>
    </row>
    <row r="5153" spans="1:24" x14ac:dyDescent="0.3">
      <c r="A5153">
        <v>5152</v>
      </c>
      <c r="B5153" t="s">
        <v>33</v>
      </c>
      <c r="C5153" t="str">
        <f>_xlfn.XLOOKUP(B5153,Lookup_table!B:B,Lookup_table!C:C)</f>
        <v>Data</v>
      </c>
      <c r="D5153" t="s">
        <v>22</v>
      </c>
      <c r="E5153" t="s">
        <v>32</v>
      </c>
      <c r="F5153" t="s">
        <v>24</v>
      </c>
      <c r="G5153" t="s">
        <v>30</v>
      </c>
      <c r="H5153" t="str">
        <f t="shared" si="320"/>
        <v>Onsite/Hybrid</v>
      </c>
      <c r="I5153" t="s">
        <v>26</v>
      </c>
      <c r="J5153" t="str">
        <f t="shared" si="321"/>
        <v>3-6 yrs</v>
      </c>
      <c r="K5153">
        <f t="shared" ca="1" si="323"/>
        <v>3</v>
      </c>
      <c r="L5153" t="s">
        <v>27</v>
      </c>
      <c r="M5153">
        <v>1</v>
      </c>
      <c r="N5153">
        <v>0</v>
      </c>
      <c r="O5153">
        <v>0</v>
      </c>
      <c r="P5153">
        <v>0</v>
      </c>
      <c r="Q5153">
        <v>0</v>
      </c>
      <c r="R5153">
        <f>SUM(M5153:N5153:O5153:P5153:Q5153)</f>
        <v>1</v>
      </c>
      <c r="S5153" s="1">
        <v>96777</v>
      </c>
      <c r="T5153" s="1" t="str">
        <f t="shared" si="322"/>
        <v>Medium</v>
      </c>
      <c r="U5153">
        <v>11</v>
      </c>
      <c r="V5153">
        <v>2023</v>
      </c>
      <c r="W5153" t="s">
        <v>28</v>
      </c>
      <c r="X5153">
        <v>7</v>
      </c>
    </row>
    <row r="5154" spans="1:24" x14ac:dyDescent="0.3">
      <c r="A5154">
        <v>5153</v>
      </c>
      <c r="B5154" t="s">
        <v>21</v>
      </c>
      <c r="C5154" t="str">
        <f>_xlfn.XLOOKUP(B5154,Lookup_table!B:B,Lookup_table!C:C)</f>
        <v>AI</v>
      </c>
      <c r="D5154" t="s">
        <v>22</v>
      </c>
      <c r="E5154" t="s">
        <v>23</v>
      </c>
      <c r="F5154" t="s">
        <v>43</v>
      </c>
      <c r="G5154" t="s">
        <v>25</v>
      </c>
      <c r="H5154" t="str">
        <f t="shared" si="320"/>
        <v>Onsite/Hybrid</v>
      </c>
      <c r="I5154" t="s">
        <v>26</v>
      </c>
      <c r="J5154" t="str">
        <f t="shared" si="321"/>
        <v>3-6 yrs</v>
      </c>
      <c r="K5154">
        <f t="shared" ca="1" si="323"/>
        <v>6</v>
      </c>
      <c r="L5154" t="s">
        <v>19</v>
      </c>
      <c r="M5154">
        <v>0</v>
      </c>
      <c r="N5154">
        <v>0</v>
      </c>
      <c r="O5154">
        <v>1</v>
      </c>
      <c r="P5154">
        <v>1</v>
      </c>
      <c r="Q5154">
        <v>0</v>
      </c>
      <c r="R5154">
        <f>SUM(M5154:N5154:O5154:P5154:Q5154)</f>
        <v>2</v>
      </c>
      <c r="S5154" s="1">
        <v>161575</v>
      </c>
      <c r="T5154" s="1" t="str">
        <f t="shared" si="322"/>
        <v>High</v>
      </c>
      <c r="U5154">
        <v>4</v>
      </c>
      <c r="V5154">
        <v>2025</v>
      </c>
      <c r="W5154" t="s">
        <v>28</v>
      </c>
      <c r="X5154">
        <v>8</v>
      </c>
    </row>
    <row r="5155" spans="1:24" x14ac:dyDescent="0.3">
      <c r="A5155">
        <v>5154</v>
      </c>
      <c r="B5155" t="s">
        <v>33</v>
      </c>
      <c r="C5155" t="str">
        <f>_xlfn.XLOOKUP(B5155,Lookup_table!B:B,Lookup_table!C:C)</f>
        <v>Data</v>
      </c>
      <c r="D5155" t="s">
        <v>34</v>
      </c>
      <c r="E5155" t="s">
        <v>23</v>
      </c>
      <c r="F5155" t="s">
        <v>51</v>
      </c>
      <c r="G5155" t="s">
        <v>30</v>
      </c>
      <c r="H5155" t="str">
        <f t="shared" si="320"/>
        <v>Onsite/Hybrid</v>
      </c>
      <c r="I5155" t="s">
        <v>18</v>
      </c>
      <c r="J5155" t="str">
        <f t="shared" si="321"/>
        <v>7+ yrs</v>
      </c>
      <c r="K5155">
        <f t="shared" ca="1" si="323"/>
        <v>12</v>
      </c>
      <c r="L5155" t="s">
        <v>39</v>
      </c>
      <c r="M5155">
        <v>0</v>
      </c>
      <c r="N5155">
        <v>0</v>
      </c>
      <c r="O5155">
        <v>1</v>
      </c>
      <c r="P5155">
        <v>0</v>
      </c>
      <c r="Q5155">
        <v>0</v>
      </c>
      <c r="R5155">
        <f>SUM(M5155:N5155:O5155:P5155:Q5155)</f>
        <v>1</v>
      </c>
      <c r="S5155" s="1">
        <v>118243</v>
      </c>
      <c r="T5155" s="1" t="str">
        <f t="shared" si="322"/>
        <v>Medium</v>
      </c>
      <c r="U5155">
        <v>10</v>
      </c>
      <c r="V5155">
        <v>2023</v>
      </c>
      <c r="W5155" t="s">
        <v>20</v>
      </c>
      <c r="X5155">
        <v>1</v>
      </c>
    </row>
    <row r="5156" spans="1:24" x14ac:dyDescent="0.3">
      <c r="A5156">
        <v>5155</v>
      </c>
      <c r="B5156" t="s">
        <v>21</v>
      </c>
      <c r="C5156" t="str">
        <f>_xlfn.XLOOKUP(B5156,Lookup_table!B:B,Lookup_table!C:C)</f>
        <v>AI</v>
      </c>
      <c r="D5156" t="s">
        <v>37</v>
      </c>
      <c r="E5156" t="s">
        <v>38</v>
      </c>
      <c r="F5156" t="s">
        <v>51</v>
      </c>
      <c r="G5156" t="s">
        <v>25</v>
      </c>
      <c r="H5156" t="str">
        <f t="shared" si="320"/>
        <v>Onsite/Hybrid</v>
      </c>
      <c r="I5156" t="s">
        <v>26</v>
      </c>
      <c r="J5156" t="str">
        <f t="shared" si="321"/>
        <v>3-6 yrs</v>
      </c>
      <c r="K5156">
        <f t="shared" ca="1" si="323"/>
        <v>3</v>
      </c>
      <c r="L5156" t="s">
        <v>27</v>
      </c>
      <c r="M5156">
        <v>1</v>
      </c>
      <c r="N5156">
        <v>1</v>
      </c>
      <c r="O5156">
        <v>0</v>
      </c>
      <c r="P5156">
        <v>1</v>
      </c>
      <c r="Q5156">
        <v>0</v>
      </c>
      <c r="R5156">
        <f>SUM(M5156:N5156:O5156:P5156:Q5156)</f>
        <v>3</v>
      </c>
      <c r="S5156" s="1">
        <v>128928</v>
      </c>
      <c r="T5156" s="1" t="str">
        <f t="shared" si="322"/>
        <v>High</v>
      </c>
      <c r="U5156">
        <v>10</v>
      </c>
      <c r="V5156">
        <v>2021</v>
      </c>
      <c r="W5156" t="s">
        <v>34</v>
      </c>
      <c r="X5156">
        <v>1</v>
      </c>
    </row>
    <row r="5157" spans="1:24" x14ac:dyDescent="0.3">
      <c r="A5157">
        <v>5156</v>
      </c>
      <c r="B5157" t="s">
        <v>21</v>
      </c>
      <c r="C5157" t="str">
        <f>_xlfn.XLOOKUP(B5157,Lookup_table!B:B,Lookup_table!C:C)</f>
        <v>AI</v>
      </c>
      <c r="D5157" t="s">
        <v>34</v>
      </c>
      <c r="E5157" t="s">
        <v>42</v>
      </c>
      <c r="F5157" t="s">
        <v>43</v>
      </c>
      <c r="G5157" t="s">
        <v>30</v>
      </c>
      <c r="H5157" t="str">
        <f t="shared" si="320"/>
        <v>Onsite/Hybrid</v>
      </c>
      <c r="I5157" t="s">
        <v>18</v>
      </c>
      <c r="J5157" t="str">
        <f t="shared" si="321"/>
        <v>7+ yrs</v>
      </c>
      <c r="K5157">
        <f t="shared" ca="1" si="323"/>
        <v>12</v>
      </c>
      <c r="L5157" t="s">
        <v>39</v>
      </c>
      <c r="M5157">
        <v>0</v>
      </c>
      <c r="N5157">
        <v>1</v>
      </c>
      <c r="O5157">
        <v>1</v>
      </c>
      <c r="P5157">
        <v>1</v>
      </c>
      <c r="Q5157">
        <v>1</v>
      </c>
      <c r="R5157">
        <f>SUM(M5157:N5157:O5157:P5157:Q5157)</f>
        <v>4</v>
      </c>
      <c r="S5157" s="1">
        <v>178073</v>
      </c>
      <c r="T5157" s="1" t="str">
        <f t="shared" si="322"/>
        <v>High</v>
      </c>
      <c r="U5157">
        <v>12</v>
      </c>
      <c r="V5157">
        <v>2020</v>
      </c>
      <c r="W5157" t="s">
        <v>28</v>
      </c>
      <c r="X5157">
        <v>4</v>
      </c>
    </row>
    <row r="5158" spans="1:24" x14ac:dyDescent="0.3">
      <c r="A5158">
        <v>5157</v>
      </c>
      <c r="B5158" t="s">
        <v>41</v>
      </c>
      <c r="C5158" t="str">
        <f>_xlfn.XLOOKUP(B5158,Lookup_table!B:B,Lookup_table!C:C)</f>
        <v>Data</v>
      </c>
      <c r="D5158" t="s">
        <v>14</v>
      </c>
      <c r="E5158" t="s">
        <v>15</v>
      </c>
      <c r="F5158" t="s">
        <v>29</v>
      </c>
      <c r="G5158" t="s">
        <v>25</v>
      </c>
      <c r="H5158" t="str">
        <f t="shared" si="320"/>
        <v>Onsite/Hybrid</v>
      </c>
      <c r="I5158" t="s">
        <v>35</v>
      </c>
      <c r="J5158" t="str">
        <f t="shared" si="321"/>
        <v>0-2 yrs</v>
      </c>
      <c r="K5158">
        <f t="shared" ca="1" si="323"/>
        <v>0</v>
      </c>
      <c r="L5158" t="s">
        <v>19</v>
      </c>
      <c r="M5158">
        <v>0</v>
      </c>
      <c r="N5158">
        <v>0</v>
      </c>
      <c r="O5158">
        <v>0</v>
      </c>
      <c r="P5158">
        <v>0</v>
      </c>
      <c r="Q5158">
        <v>1</v>
      </c>
      <c r="R5158">
        <f>SUM(M5158:N5158:O5158:P5158:Q5158)</f>
        <v>1</v>
      </c>
      <c r="S5158" s="1">
        <v>59384</v>
      </c>
      <c r="T5158" s="1" t="str">
        <f t="shared" si="322"/>
        <v>Low</v>
      </c>
      <c r="U5158">
        <v>10</v>
      </c>
      <c r="V5158">
        <v>2024</v>
      </c>
      <c r="W5158" t="s">
        <v>34</v>
      </c>
      <c r="X5158">
        <v>1</v>
      </c>
    </row>
    <row r="5159" spans="1:24" x14ac:dyDescent="0.3">
      <c r="A5159">
        <v>5158</v>
      </c>
      <c r="B5159" t="s">
        <v>50</v>
      </c>
      <c r="C5159" t="str">
        <f>_xlfn.XLOOKUP(B5159,Lookup_table!B:B,Lookup_table!C:C)</f>
        <v>AI</v>
      </c>
      <c r="D5159" t="s">
        <v>37</v>
      </c>
      <c r="E5159" t="s">
        <v>40</v>
      </c>
      <c r="F5159" t="s">
        <v>24</v>
      </c>
      <c r="G5159" t="s">
        <v>17</v>
      </c>
      <c r="H5159" t="str">
        <f t="shared" si="320"/>
        <v>Remote</v>
      </c>
      <c r="I5159" t="s">
        <v>35</v>
      </c>
      <c r="J5159" t="str">
        <f t="shared" si="321"/>
        <v>0-2 yrs</v>
      </c>
      <c r="K5159">
        <f t="shared" ca="1" si="323"/>
        <v>1</v>
      </c>
      <c r="L5159" t="s">
        <v>27</v>
      </c>
      <c r="M5159">
        <v>1</v>
      </c>
      <c r="N5159">
        <v>1</v>
      </c>
      <c r="O5159">
        <v>1</v>
      </c>
      <c r="P5159">
        <v>1</v>
      </c>
      <c r="Q5159">
        <v>1</v>
      </c>
      <c r="R5159">
        <f>SUM(M5159:N5159:O5159:P5159:Q5159)</f>
        <v>5</v>
      </c>
      <c r="S5159" s="1">
        <v>128745</v>
      </c>
      <c r="T5159" s="1" t="str">
        <f t="shared" si="322"/>
        <v>High</v>
      </c>
      <c r="U5159">
        <v>11</v>
      </c>
      <c r="V5159">
        <v>2025</v>
      </c>
      <c r="W5159" t="s">
        <v>28</v>
      </c>
      <c r="X5159">
        <v>8</v>
      </c>
    </row>
    <row r="5160" spans="1:24" x14ac:dyDescent="0.3">
      <c r="A5160">
        <v>5159</v>
      </c>
      <c r="B5160" t="s">
        <v>31</v>
      </c>
      <c r="C5160" t="str">
        <f>_xlfn.XLOOKUP(B5160,Lookup_table!B:B,Lookup_table!C:C)</f>
        <v>Business</v>
      </c>
      <c r="D5160" t="s">
        <v>37</v>
      </c>
      <c r="E5160" t="s">
        <v>23</v>
      </c>
      <c r="F5160" t="s">
        <v>51</v>
      </c>
      <c r="G5160" t="s">
        <v>25</v>
      </c>
      <c r="H5160" t="str">
        <f t="shared" si="320"/>
        <v>Onsite/Hybrid</v>
      </c>
      <c r="I5160" t="s">
        <v>35</v>
      </c>
      <c r="J5160" t="str">
        <f t="shared" si="321"/>
        <v>0-2 yrs</v>
      </c>
      <c r="K5160">
        <f t="shared" ca="1" si="323"/>
        <v>1</v>
      </c>
      <c r="L5160" t="s">
        <v>27</v>
      </c>
      <c r="M5160">
        <v>0</v>
      </c>
      <c r="N5160">
        <v>1</v>
      </c>
      <c r="O5160">
        <v>1</v>
      </c>
      <c r="P5160">
        <v>0</v>
      </c>
      <c r="Q5160">
        <v>1</v>
      </c>
      <c r="R5160">
        <f>SUM(M5160:N5160:O5160:P5160:Q5160)</f>
        <v>3</v>
      </c>
      <c r="S5160" s="1">
        <v>75187</v>
      </c>
      <c r="T5160" s="1" t="str">
        <f t="shared" si="322"/>
        <v>Medium</v>
      </c>
      <c r="U5160">
        <v>6</v>
      </c>
      <c r="V5160">
        <v>2020</v>
      </c>
      <c r="W5160" t="s">
        <v>34</v>
      </c>
      <c r="X5160">
        <v>5</v>
      </c>
    </row>
    <row r="5161" spans="1:24" x14ac:dyDescent="0.3">
      <c r="A5161">
        <v>5160</v>
      </c>
      <c r="B5161" t="s">
        <v>33</v>
      </c>
      <c r="C5161" t="str">
        <f>_xlfn.XLOOKUP(B5161,Lookup_table!B:B,Lookup_table!C:C)</f>
        <v>Data</v>
      </c>
      <c r="D5161" t="s">
        <v>22</v>
      </c>
      <c r="E5161" t="s">
        <v>42</v>
      </c>
      <c r="F5161" t="s">
        <v>29</v>
      </c>
      <c r="G5161" t="s">
        <v>17</v>
      </c>
      <c r="H5161" t="str">
        <f t="shared" si="320"/>
        <v>Remote</v>
      </c>
      <c r="I5161" t="s">
        <v>35</v>
      </c>
      <c r="J5161" t="str">
        <f t="shared" si="321"/>
        <v>0-2 yrs</v>
      </c>
      <c r="K5161">
        <f t="shared" ca="1" si="323"/>
        <v>1</v>
      </c>
      <c r="L5161" t="s">
        <v>19</v>
      </c>
      <c r="M5161">
        <v>1</v>
      </c>
      <c r="N5161">
        <v>0</v>
      </c>
      <c r="O5161">
        <v>0</v>
      </c>
      <c r="P5161">
        <v>1</v>
      </c>
      <c r="Q5161">
        <v>0</v>
      </c>
      <c r="R5161">
        <f>SUM(M5161:N5161:O5161:P5161:Q5161)</f>
        <v>2</v>
      </c>
      <c r="S5161" s="1">
        <v>86543</v>
      </c>
      <c r="T5161" s="1" t="str">
        <f t="shared" si="322"/>
        <v>Medium</v>
      </c>
      <c r="U5161">
        <v>6</v>
      </c>
      <c r="V5161">
        <v>2026</v>
      </c>
      <c r="W5161" t="s">
        <v>28</v>
      </c>
      <c r="X5161">
        <v>9</v>
      </c>
    </row>
    <row r="5162" spans="1:24" x14ac:dyDescent="0.3">
      <c r="A5162">
        <v>5161</v>
      </c>
      <c r="B5162" t="s">
        <v>50</v>
      </c>
      <c r="C5162" t="str">
        <f>_xlfn.XLOOKUP(B5162,Lookup_table!B:B,Lookup_table!C:C)</f>
        <v>AI</v>
      </c>
      <c r="D5162" t="s">
        <v>14</v>
      </c>
      <c r="E5162" t="s">
        <v>23</v>
      </c>
      <c r="F5162" t="s">
        <v>29</v>
      </c>
      <c r="G5162" t="s">
        <v>25</v>
      </c>
      <c r="H5162" t="str">
        <f t="shared" si="320"/>
        <v>Onsite/Hybrid</v>
      </c>
      <c r="I5162" t="s">
        <v>18</v>
      </c>
      <c r="J5162" t="str">
        <f t="shared" si="321"/>
        <v>7+ yrs</v>
      </c>
      <c r="K5162">
        <f t="shared" ca="1" si="323"/>
        <v>13</v>
      </c>
      <c r="L5162" t="s">
        <v>39</v>
      </c>
      <c r="M5162">
        <v>0</v>
      </c>
      <c r="N5162">
        <v>1</v>
      </c>
      <c r="O5162">
        <v>1</v>
      </c>
      <c r="P5162">
        <v>0</v>
      </c>
      <c r="Q5162">
        <v>1</v>
      </c>
      <c r="R5162">
        <f>SUM(M5162:N5162:O5162:P5162:Q5162)</f>
        <v>3</v>
      </c>
      <c r="S5162" s="1">
        <v>166060</v>
      </c>
      <c r="T5162" s="1" t="str">
        <f t="shared" si="322"/>
        <v>High</v>
      </c>
      <c r="U5162">
        <v>10</v>
      </c>
      <c r="V5162">
        <v>2026</v>
      </c>
      <c r="W5162" t="s">
        <v>28</v>
      </c>
      <c r="X5162">
        <v>7</v>
      </c>
    </row>
    <row r="5163" spans="1:24" x14ac:dyDescent="0.3">
      <c r="A5163">
        <v>5162</v>
      </c>
      <c r="B5163" t="s">
        <v>33</v>
      </c>
      <c r="C5163" t="str">
        <f>_xlfn.XLOOKUP(B5163,Lookup_table!B:B,Lookup_table!C:C)</f>
        <v>Data</v>
      </c>
      <c r="D5163" t="s">
        <v>37</v>
      </c>
      <c r="E5163" t="s">
        <v>23</v>
      </c>
      <c r="F5163" t="s">
        <v>44</v>
      </c>
      <c r="G5163" t="s">
        <v>25</v>
      </c>
      <c r="H5163" t="str">
        <f t="shared" si="320"/>
        <v>Onsite/Hybrid</v>
      </c>
      <c r="I5163" t="s">
        <v>26</v>
      </c>
      <c r="J5163" t="str">
        <f t="shared" si="321"/>
        <v>3-6 yrs</v>
      </c>
      <c r="K5163">
        <f t="shared" ca="1" si="323"/>
        <v>4</v>
      </c>
      <c r="L5163" t="s">
        <v>19</v>
      </c>
      <c r="M5163">
        <v>0</v>
      </c>
      <c r="N5163">
        <v>1</v>
      </c>
      <c r="O5163">
        <v>0</v>
      </c>
      <c r="P5163">
        <v>0</v>
      </c>
      <c r="Q5163">
        <v>1</v>
      </c>
      <c r="R5163">
        <f>SUM(M5163:N5163:O5163:P5163:Q5163)</f>
        <v>2</v>
      </c>
      <c r="S5163" s="1">
        <v>88640</v>
      </c>
      <c r="T5163" s="1" t="str">
        <f t="shared" si="322"/>
        <v>Medium</v>
      </c>
      <c r="U5163">
        <v>8</v>
      </c>
      <c r="V5163">
        <v>2024</v>
      </c>
      <c r="W5163" t="s">
        <v>20</v>
      </c>
      <c r="X5163">
        <v>1</v>
      </c>
    </row>
    <row r="5164" spans="1:24" x14ac:dyDescent="0.3">
      <c r="A5164">
        <v>5163</v>
      </c>
      <c r="B5164" t="s">
        <v>33</v>
      </c>
      <c r="C5164" t="str">
        <f>_xlfn.XLOOKUP(B5164,Lookup_table!B:B,Lookup_table!C:C)</f>
        <v>Data</v>
      </c>
      <c r="D5164" t="s">
        <v>37</v>
      </c>
      <c r="E5164" t="s">
        <v>23</v>
      </c>
      <c r="F5164" t="s">
        <v>44</v>
      </c>
      <c r="G5164" t="s">
        <v>17</v>
      </c>
      <c r="H5164" t="str">
        <f t="shared" si="320"/>
        <v>Remote</v>
      </c>
      <c r="I5164" t="s">
        <v>35</v>
      </c>
      <c r="J5164" t="str">
        <f t="shared" si="321"/>
        <v>0-2 yrs</v>
      </c>
      <c r="K5164">
        <f t="shared" ca="1" si="323"/>
        <v>2</v>
      </c>
      <c r="L5164" t="s">
        <v>19</v>
      </c>
      <c r="M5164">
        <v>0</v>
      </c>
      <c r="N5164">
        <v>0</v>
      </c>
      <c r="O5164">
        <v>0</v>
      </c>
      <c r="P5164">
        <v>0</v>
      </c>
      <c r="Q5164">
        <v>0</v>
      </c>
      <c r="R5164">
        <f>SUM(M5164:N5164:O5164:P5164:Q5164)</f>
        <v>0</v>
      </c>
      <c r="S5164" s="1">
        <v>52214</v>
      </c>
      <c r="T5164" s="1" t="str">
        <f t="shared" si="322"/>
        <v>Low</v>
      </c>
      <c r="U5164">
        <v>1</v>
      </c>
      <c r="V5164">
        <v>2025</v>
      </c>
      <c r="W5164" t="s">
        <v>20</v>
      </c>
      <c r="X5164">
        <v>4</v>
      </c>
    </row>
    <row r="5165" spans="1:24" x14ac:dyDescent="0.3">
      <c r="A5165">
        <v>5164</v>
      </c>
      <c r="B5165" t="s">
        <v>33</v>
      </c>
      <c r="C5165" t="str">
        <f>_xlfn.XLOOKUP(B5165,Lookup_table!B:B,Lookup_table!C:C)</f>
        <v>Data</v>
      </c>
      <c r="D5165" t="s">
        <v>37</v>
      </c>
      <c r="E5165" t="s">
        <v>15</v>
      </c>
      <c r="F5165" t="s">
        <v>44</v>
      </c>
      <c r="G5165" t="s">
        <v>25</v>
      </c>
      <c r="H5165" t="str">
        <f t="shared" si="320"/>
        <v>Onsite/Hybrid</v>
      </c>
      <c r="I5165" t="s">
        <v>26</v>
      </c>
      <c r="J5165" t="str">
        <f t="shared" si="321"/>
        <v>3-6 yrs</v>
      </c>
      <c r="K5165">
        <f t="shared" ca="1" si="323"/>
        <v>6</v>
      </c>
      <c r="L5165" t="s">
        <v>27</v>
      </c>
      <c r="M5165">
        <v>1</v>
      </c>
      <c r="N5165">
        <v>1</v>
      </c>
      <c r="O5165">
        <v>1</v>
      </c>
      <c r="P5165">
        <v>1</v>
      </c>
      <c r="Q5165">
        <v>0</v>
      </c>
      <c r="R5165">
        <f>SUM(M5165:N5165:O5165:P5165:Q5165)</f>
        <v>4</v>
      </c>
      <c r="S5165" s="1">
        <v>103128</v>
      </c>
      <c r="T5165" s="1" t="str">
        <f t="shared" si="322"/>
        <v>Medium</v>
      </c>
      <c r="U5165">
        <v>3</v>
      </c>
      <c r="V5165">
        <v>2026</v>
      </c>
      <c r="W5165" t="s">
        <v>28</v>
      </c>
      <c r="X5165">
        <v>9</v>
      </c>
    </row>
    <row r="5166" spans="1:24" x14ac:dyDescent="0.3">
      <c r="A5166">
        <v>5165</v>
      </c>
      <c r="B5166" t="s">
        <v>50</v>
      </c>
      <c r="C5166" t="str">
        <f>_xlfn.XLOOKUP(B5166,Lookup_table!B:B,Lookup_table!C:C)</f>
        <v>AI</v>
      </c>
      <c r="D5166" t="s">
        <v>34</v>
      </c>
      <c r="E5166" t="s">
        <v>15</v>
      </c>
      <c r="F5166" t="s">
        <v>16</v>
      </c>
      <c r="G5166" t="s">
        <v>17</v>
      </c>
      <c r="H5166" t="str">
        <f t="shared" si="320"/>
        <v>Remote</v>
      </c>
      <c r="I5166" t="s">
        <v>35</v>
      </c>
      <c r="J5166" t="str">
        <f t="shared" si="321"/>
        <v>0-2 yrs</v>
      </c>
      <c r="K5166">
        <f t="shared" ca="1" si="323"/>
        <v>2</v>
      </c>
      <c r="L5166" t="s">
        <v>19</v>
      </c>
      <c r="M5166">
        <v>0</v>
      </c>
      <c r="N5166">
        <v>0</v>
      </c>
      <c r="O5166">
        <v>1</v>
      </c>
      <c r="P5166">
        <v>0</v>
      </c>
      <c r="Q5166">
        <v>1</v>
      </c>
      <c r="R5166">
        <f>SUM(M5166:N5166:O5166:P5166:Q5166)</f>
        <v>2</v>
      </c>
      <c r="S5166" s="1">
        <v>117553</v>
      </c>
      <c r="T5166" s="1" t="str">
        <f t="shared" si="322"/>
        <v>Medium</v>
      </c>
      <c r="U5166">
        <v>4</v>
      </c>
      <c r="V5166">
        <v>2026</v>
      </c>
      <c r="W5166" t="s">
        <v>20</v>
      </c>
      <c r="X5166">
        <v>6</v>
      </c>
    </row>
    <row r="5167" spans="1:24" x14ac:dyDescent="0.3">
      <c r="A5167">
        <v>5166</v>
      </c>
      <c r="B5167" t="s">
        <v>31</v>
      </c>
      <c r="C5167" t="str">
        <f>_xlfn.XLOOKUP(B5167,Lookup_table!B:B,Lookup_table!C:C)</f>
        <v>Business</v>
      </c>
      <c r="D5167" t="s">
        <v>34</v>
      </c>
      <c r="E5167" t="s">
        <v>40</v>
      </c>
      <c r="F5167" t="s">
        <v>29</v>
      </c>
      <c r="G5167" t="s">
        <v>17</v>
      </c>
      <c r="H5167" t="str">
        <f t="shared" si="320"/>
        <v>Remote</v>
      </c>
      <c r="I5167" t="s">
        <v>35</v>
      </c>
      <c r="J5167" t="str">
        <f t="shared" si="321"/>
        <v>0-2 yrs</v>
      </c>
      <c r="K5167">
        <f t="shared" ca="1" si="323"/>
        <v>0</v>
      </c>
      <c r="L5167" t="s">
        <v>39</v>
      </c>
      <c r="M5167">
        <v>1</v>
      </c>
      <c r="N5167">
        <v>1</v>
      </c>
      <c r="O5167">
        <v>0</v>
      </c>
      <c r="P5167">
        <v>1</v>
      </c>
      <c r="Q5167">
        <v>1</v>
      </c>
      <c r="R5167">
        <f>SUM(M5167:N5167:O5167:P5167:Q5167)</f>
        <v>4</v>
      </c>
      <c r="S5167" s="1">
        <v>77054</v>
      </c>
      <c r="T5167" s="1" t="str">
        <f t="shared" si="322"/>
        <v>Medium</v>
      </c>
      <c r="U5167">
        <v>8</v>
      </c>
      <c r="V5167">
        <v>2025</v>
      </c>
      <c r="W5167" t="s">
        <v>34</v>
      </c>
      <c r="X5167">
        <v>6</v>
      </c>
    </row>
    <row r="5168" spans="1:24" x14ac:dyDescent="0.3">
      <c r="A5168">
        <v>5167</v>
      </c>
      <c r="B5168" t="s">
        <v>31</v>
      </c>
      <c r="C5168" t="str">
        <f>_xlfn.XLOOKUP(B5168,Lookup_table!B:B,Lookup_table!C:C)</f>
        <v>Business</v>
      </c>
      <c r="D5168" t="s">
        <v>37</v>
      </c>
      <c r="E5168" t="s">
        <v>42</v>
      </c>
      <c r="F5168" t="s">
        <v>16</v>
      </c>
      <c r="G5168" t="s">
        <v>25</v>
      </c>
      <c r="H5168" t="str">
        <f t="shared" si="320"/>
        <v>Onsite/Hybrid</v>
      </c>
      <c r="I5168" t="s">
        <v>26</v>
      </c>
      <c r="J5168" t="str">
        <f t="shared" si="321"/>
        <v>3-6 yrs</v>
      </c>
      <c r="K5168">
        <f t="shared" ca="1" si="323"/>
        <v>3</v>
      </c>
      <c r="L5168" t="s">
        <v>19</v>
      </c>
      <c r="M5168">
        <v>0</v>
      </c>
      <c r="N5168">
        <v>0</v>
      </c>
      <c r="O5168">
        <v>0</v>
      </c>
      <c r="P5168">
        <v>0</v>
      </c>
      <c r="Q5168">
        <v>1</v>
      </c>
      <c r="R5168">
        <f>SUM(M5168:N5168:O5168:P5168:Q5168)</f>
        <v>1</v>
      </c>
      <c r="S5168" s="1">
        <v>88693</v>
      </c>
      <c r="T5168" s="1" t="str">
        <f t="shared" si="322"/>
        <v>Medium</v>
      </c>
      <c r="U5168">
        <v>5</v>
      </c>
      <c r="V5168">
        <v>2022</v>
      </c>
      <c r="W5168" t="s">
        <v>28</v>
      </c>
      <c r="X5168">
        <v>7</v>
      </c>
    </row>
    <row r="5169" spans="1:24" x14ac:dyDescent="0.3">
      <c r="A5169">
        <v>5168</v>
      </c>
      <c r="B5169" t="s">
        <v>41</v>
      </c>
      <c r="C5169" t="str">
        <f>_xlfn.XLOOKUP(B5169,Lookup_table!B:B,Lookup_table!C:C)</f>
        <v>Data</v>
      </c>
      <c r="D5169" t="s">
        <v>34</v>
      </c>
      <c r="E5169" t="s">
        <v>23</v>
      </c>
      <c r="F5169" t="s">
        <v>29</v>
      </c>
      <c r="G5169" t="s">
        <v>30</v>
      </c>
      <c r="H5169" t="str">
        <f t="shared" si="320"/>
        <v>Onsite/Hybrid</v>
      </c>
      <c r="I5169" t="s">
        <v>35</v>
      </c>
      <c r="J5169" t="str">
        <f t="shared" si="321"/>
        <v>0-2 yrs</v>
      </c>
      <c r="K5169">
        <f t="shared" ca="1" si="323"/>
        <v>0</v>
      </c>
      <c r="L5169" t="s">
        <v>27</v>
      </c>
      <c r="M5169">
        <v>0</v>
      </c>
      <c r="N5169">
        <v>0</v>
      </c>
      <c r="O5169">
        <v>0</v>
      </c>
      <c r="P5169">
        <v>1</v>
      </c>
      <c r="Q5169">
        <v>0</v>
      </c>
      <c r="R5169">
        <f>SUM(M5169:N5169:O5169:P5169:Q5169)</f>
        <v>1</v>
      </c>
      <c r="S5169" s="1">
        <v>64676</v>
      </c>
      <c r="T5169" s="1" t="str">
        <f t="shared" si="322"/>
        <v>Low</v>
      </c>
      <c r="U5169">
        <v>6</v>
      </c>
      <c r="V5169">
        <v>2020</v>
      </c>
      <c r="W5169" t="s">
        <v>20</v>
      </c>
      <c r="X5169">
        <v>6</v>
      </c>
    </row>
    <row r="5170" spans="1:24" x14ac:dyDescent="0.3">
      <c r="A5170">
        <v>5169</v>
      </c>
      <c r="B5170" t="s">
        <v>50</v>
      </c>
      <c r="C5170" t="str">
        <f>_xlfn.XLOOKUP(B5170,Lookup_table!B:B,Lookup_table!C:C)</f>
        <v>AI</v>
      </c>
      <c r="D5170" t="s">
        <v>22</v>
      </c>
      <c r="E5170" t="s">
        <v>23</v>
      </c>
      <c r="F5170" t="s">
        <v>24</v>
      </c>
      <c r="G5170" t="s">
        <v>30</v>
      </c>
      <c r="H5170" t="str">
        <f t="shared" si="320"/>
        <v>Onsite/Hybrid</v>
      </c>
      <c r="I5170" t="s">
        <v>35</v>
      </c>
      <c r="J5170" t="str">
        <f t="shared" si="321"/>
        <v>0-2 yrs</v>
      </c>
      <c r="K5170">
        <f t="shared" ca="1" si="323"/>
        <v>0</v>
      </c>
      <c r="L5170" t="s">
        <v>19</v>
      </c>
      <c r="M5170">
        <v>0</v>
      </c>
      <c r="N5170">
        <v>1</v>
      </c>
      <c r="O5170">
        <v>1</v>
      </c>
      <c r="P5170">
        <v>1</v>
      </c>
      <c r="Q5170">
        <v>0</v>
      </c>
      <c r="R5170">
        <f>SUM(M5170:N5170:O5170:P5170:Q5170)</f>
        <v>3</v>
      </c>
      <c r="S5170" s="1">
        <v>136760</v>
      </c>
      <c r="T5170" s="1" t="str">
        <f t="shared" si="322"/>
        <v>High</v>
      </c>
      <c r="U5170">
        <v>4</v>
      </c>
      <c r="V5170">
        <v>2025</v>
      </c>
      <c r="W5170" t="s">
        <v>28</v>
      </c>
      <c r="X5170">
        <v>7</v>
      </c>
    </row>
    <row r="5171" spans="1:24" x14ac:dyDescent="0.3">
      <c r="A5171">
        <v>5170</v>
      </c>
      <c r="B5171" t="s">
        <v>41</v>
      </c>
      <c r="C5171" t="str">
        <f>_xlfn.XLOOKUP(B5171,Lookup_table!B:B,Lookup_table!C:C)</f>
        <v>Data</v>
      </c>
      <c r="D5171" t="s">
        <v>37</v>
      </c>
      <c r="E5171" t="s">
        <v>42</v>
      </c>
      <c r="F5171" t="s">
        <v>29</v>
      </c>
      <c r="G5171" t="s">
        <v>30</v>
      </c>
      <c r="H5171" t="str">
        <f t="shared" si="320"/>
        <v>Onsite/Hybrid</v>
      </c>
      <c r="I5171" t="s">
        <v>26</v>
      </c>
      <c r="J5171" t="str">
        <f t="shared" si="321"/>
        <v>3-6 yrs</v>
      </c>
      <c r="K5171">
        <f t="shared" ca="1" si="323"/>
        <v>3</v>
      </c>
      <c r="L5171" t="s">
        <v>19</v>
      </c>
      <c r="M5171">
        <v>0</v>
      </c>
      <c r="N5171">
        <v>0</v>
      </c>
      <c r="O5171">
        <v>1</v>
      </c>
      <c r="P5171">
        <v>0</v>
      </c>
      <c r="Q5171">
        <v>1</v>
      </c>
      <c r="R5171">
        <f>SUM(M5171:N5171:O5171:P5171:Q5171)</f>
        <v>2</v>
      </c>
      <c r="S5171" s="1">
        <v>100060</v>
      </c>
      <c r="T5171" s="1" t="str">
        <f t="shared" si="322"/>
        <v>Medium</v>
      </c>
      <c r="U5171">
        <v>9</v>
      </c>
      <c r="V5171">
        <v>2025</v>
      </c>
      <c r="W5171" t="s">
        <v>20</v>
      </c>
      <c r="X5171">
        <v>3</v>
      </c>
    </row>
    <row r="5172" spans="1:24" x14ac:dyDescent="0.3">
      <c r="A5172">
        <v>5171</v>
      </c>
      <c r="B5172" t="s">
        <v>36</v>
      </c>
      <c r="C5172" t="str">
        <f>_xlfn.XLOOKUP(B5172,Lookup_table!B:B,Lookup_table!C:C)</f>
        <v>Data</v>
      </c>
      <c r="D5172" t="s">
        <v>14</v>
      </c>
      <c r="E5172" t="s">
        <v>42</v>
      </c>
      <c r="F5172" t="s">
        <v>16</v>
      </c>
      <c r="G5172" t="s">
        <v>17</v>
      </c>
      <c r="H5172" t="str">
        <f t="shared" si="320"/>
        <v>Remote</v>
      </c>
      <c r="I5172" t="s">
        <v>18</v>
      </c>
      <c r="J5172" t="str">
        <f t="shared" si="321"/>
        <v>7+ yrs</v>
      </c>
      <c r="K5172">
        <f t="shared" ca="1" si="323"/>
        <v>13</v>
      </c>
      <c r="L5172" t="s">
        <v>27</v>
      </c>
      <c r="M5172">
        <v>0</v>
      </c>
      <c r="N5172">
        <v>1</v>
      </c>
      <c r="O5172">
        <v>0</v>
      </c>
      <c r="P5172">
        <v>0</v>
      </c>
      <c r="Q5172">
        <v>0</v>
      </c>
      <c r="R5172">
        <f>SUM(M5172:N5172:O5172:P5172:Q5172)</f>
        <v>1</v>
      </c>
      <c r="S5172" s="1">
        <v>104039</v>
      </c>
      <c r="T5172" s="1" t="str">
        <f t="shared" si="322"/>
        <v>Medium</v>
      </c>
      <c r="U5172">
        <v>8</v>
      </c>
      <c r="V5172">
        <v>2021</v>
      </c>
      <c r="W5172" t="s">
        <v>34</v>
      </c>
      <c r="X5172">
        <v>2</v>
      </c>
    </row>
    <row r="5173" spans="1:24" x14ac:dyDescent="0.3">
      <c r="A5173">
        <v>5172</v>
      </c>
      <c r="B5173" t="s">
        <v>41</v>
      </c>
      <c r="C5173" t="str">
        <f>_xlfn.XLOOKUP(B5173,Lookup_table!B:B,Lookup_table!C:C)</f>
        <v>Data</v>
      </c>
      <c r="D5173" t="s">
        <v>22</v>
      </c>
      <c r="E5173" t="s">
        <v>42</v>
      </c>
      <c r="F5173" t="s">
        <v>52</v>
      </c>
      <c r="G5173" t="s">
        <v>17</v>
      </c>
      <c r="H5173" t="str">
        <f t="shared" si="320"/>
        <v>Remote</v>
      </c>
      <c r="I5173" t="s">
        <v>18</v>
      </c>
      <c r="J5173" t="str">
        <f t="shared" si="321"/>
        <v>7+ yrs</v>
      </c>
      <c r="K5173">
        <f t="shared" ca="1" si="323"/>
        <v>8</v>
      </c>
      <c r="L5173" t="s">
        <v>19</v>
      </c>
      <c r="M5173">
        <v>0</v>
      </c>
      <c r="N5173">
        <v>1</v>
      </c>
      <c r="O5173">
        <v>1</v>
      </c>
      <c r="P5173">
        <v>0</v>
      </c>
      <c r="Q5173">
        <v>1</v>
      </c>
      <c r="R5173">
        <f>SUM(M5173:N5173:O5173:P5173:Q5173)</f>
        <v>3</v>
      </c>
      <c r="S5173" s="1">
        <v>142613</v>
      </c>
      <c r="T5173" s="1" t="str">
        <f t="shared" si="322"/>
        <v>High</v>
      </c>
      <c r="U5173">
        <v>8</v>
      </c>
      <c r="V5173">
        <v>2024</v>
      </c>
      <c r="W5173" t="s">
        <v>28</v>
      </c>
      <c r="X5173">
        <v>7</v>
      </c>
    </row>
    <row r="5174" spans="1:24" x14ac:dyDescent="0.3">
      <c r="A5174">
        <v>5173</v>
      </c>
      <c r="B5174" t="s">
        <v>33</v>
      </c>
      <c r="C5174" t="str">
        <f>_xlfn.XLOOKUP(B5174,Lookup_table!B:B,Lookup_table!C:C)</f>
        <v>Data</v>
      </c>
      <c r="D5174" t="s">
        <v>14</v>
      </c>
      <c r="E5174" t="s">
        <v>42</v>
      </c>
      <c r="F5174" t="s">
        <v>52</v>
      </c>
      <c r="G5174" t="s">
        <v>17</v>
      </c>
      <c r="H5174" t="str">
        <f t="shared" si="320"/>
        <v>Remote</v>
      </c>
      <c r="I5174" t="s">
        <v>35</v>
      </c>
      <c r="J5174" t="str">
        <f t="shared" si="321"/>
        <v>0-2 yrs</v>
      </c>
      <c r="K5174">
        <f t="shared" ca="1" si="323"/>
        <v>1</v>
      </c>
      <c r="L5174" t="s">
        <v>39</v>
      </c>
      <c r="M5174">
        <v>0</v>
      </c>
      <c r="N5174">
        <v>1</v>
      </c>
      <c r="O5174">
        <v>1</v>
      </c>
      <c r="P5174">
        <v>0</v>
      </c>
      <c r="Q5174">
        <v>1</v>
      </c>
      <c r="R5174">
        <f>SUM(M5174:N5174:O5174:P5174:Q5174)</f>
        <v>3</v>
      </c>
      <c r="S5174" s="1">
        <v>76374</v>
      </c>
      <c r="T5174" s="1" t="str">
        <f t="shared" si="322"/>
        <v>Medium</v>
      </c>
      <c r="U5174">
        <v>3</v>
      </c>
      <c r="V5174">
        <v>2025</v>
      </c>
      <c r="W5174" t="s">
        <v>28</v>
      </c>
      <c r="X5174">
        <v>7</v>
      </c>
    </row>
    <row r="5175" spans="1:24" x14ac:dyDescent="0.3">
      <c r="A5175">
        <v>5174</v>
      </c>
      <c r="B5175" t="s">
        <v>36</v>
      </c>
      <c r="C5175" t="str">
        <f>_xlfn.XLOOKUP(B5175,Lookup_table!B:B,Lookup_table!C:C)</f>
        <v>Data</v>
      </c>
      <c r="D5175" t="s">
        <v>22</v>
      </c>
      <c r="E5175" t="s">
        <v>32</v>
      </c>
      <c r="F5175" t="s">
        <v>16</v>
      </c>
      <c r="G5175" t="s">
        <v>17</v>
      </c>
      <c r="H5175" t="str">
        <f t="shared" si="320"/>
        <v>Remote</v>
      </c>
      <c r="I5175" t="s">
        <v>35</v>
      </c>
      <c r="J5175" t="str">
        <f t="shared" si="321"/>
        <v>0-2 yrs</v>
      </c>
      <c r="K5175">
        <f t="shared" ca="1" si="323"/>
        <v>2</v>
      </c>
      <c r="L5175" t="s">
        <v>19</v>
      </c>
      <c r="M5175">
        <v>0</v>
      </c>
      <c r="N5175">
        <v>0</v>
      </c>
      <c r="O5175">
        <v>0</v>
      </c>
      <c r="P5175">
        <v>0</v>
      </c>
      <c r="Q5175">
        <v>0</v>
      </c>
      <c r="R5175">
        <f>SUM(M5175:N5175:O5175:P5175:Q5175)</f>
        <v>0</v>
      </c>
      <c r="S5175" s="1">
        <v>65521</v>
      </c>
      <c r="T5175" s="1" t="str">
        <f t="shared" si="322"/>
        <v>Low</v>
      </c>
      <c r="U5175">
        <v>8</v>
      </c>
      <c r="V5175">
        <v>2022</v>
      </c>
      <c r="W5175" t="s">
        <v>20</v>
      </c>
      <c r="X5175">
        <v>5</v>
      </c>
    </row>
    <row r="5176" spans="1:24" x14ac:dyDescent="0.3">
      <c r="A5176">
        <v>5175</v>
      </c>
      <c r="B5176" t="s">
        <v>50</v>
      </c>
      <c r="C5176" t="str">
        <f>_xlfn.XLOOKUP(B5176,Lookup_table!B:B,Lookup_table!C:C)</f>
        <v>AI</v>
      </c>
      <c r="D5176" t="s">
        <v>37</v>
      </c>
      <c r="E5176" t="s">
        <v>38</v>
      </c>
      <c r="F5176" t="s">
        <v>44</v>
      </c>
      <c r="G5176" t="s">
        <v>17</v>
      </c>
      <c r="H5176" t="str">
        <f t="shared" si="320"/>
        <v>Remote</v>
      </c>
      <c r="I5176" t="s">
        <v>35</v>
      </c>
      <c r="J5176" t="str">
        <f t="shared" si="321"/>
        <v>0-2 yrs</v>
      </c>
      <c r="K5176">
        <f t="shared" ca="1" si="323"/>
        <v>0</v>
      </c>
      <c r="L5176" t="s">
        <v>39</v>
      </c>
      <c r="M5176">
        <v>0</v>
      </c>
      <c r="N5176">
        <v>1</v>
      </c>
      <c r="O5176">
        <v>0</v>
      </c>
      <c r="P5176">
        <v>1</v>
      </c>
      <c r="Q5176">
        <v>0</v>
      </c>
      <c r="R5176">
        <f>SUM(M5176:N5176:O5176:P5176:Q5176)</f>
        <v>2</v>
      </c>
      <c r="S5176" s="1">
        <v>103988</v>
      </c>
      <c r="T5176" s="1" t="str">
        <f t="shared" si="322"/>
        <v>Medium</v>
      </c>
      <c r="U5176">
        <v>8</v>
      </c>
      <c r="V5176">
        <v>2022</v>
      </c>
      <c r="W5176" t="s">
        <v>20</v>
      </c>
      <c r="X5176">
        <v>5</v>
      </c>
    </row>
    <row r="5177" spans="1:24" x14ac:dyDescent="0.3">
      <c r="A5177">
        <v>5176</v>
      </c>
      <c r="B5177" t="s">
        <v>31</v>
      </c>
      <c r="C5177" t="str">
        <f>_xlfn.XLOOKUP(B5177,Lookup_table!B:B,Lookup_table!C:C)</f>
        <v>Business</v>
      </c>
      <c r="D5177" t="s">
        <v>22</v>
      </c>
      <c r="E5177" t="s">
        <v>32</v>
      </c>
      <c r="F5177" t="s">
        <v>52</v>
      </c>
      <c r="G5177" t="s">
        <v>25</v>
      </c>
      <c r="H5177" t="str">
        <f t="shared" si="320"/>
        <v>Onsite/Hybrid</v>
      </c>
      <c r="I5177" t="s">
        <v>35</v>
      </c>
      <c r="J5177" t="str">
        <f t="shared" si="321"/>
        <v>0-2 yrs</v>
      </c>
      <c r="K5177">
        <f t="shared" ca="1" si="323"/>
        <v>0</v>
      </c>
      <c r="L5177" t="s">
        <v>19</v>
      </c>
      <c r="M5177">
        <v>0</v>
      </c>
      <c r="N5177">
        <v>0</v>
      </c>
      <c r="O5177">
        <v>0</v>
      </c>
      <c r="P5177">
        <v>0</v>
      </c>
      <c r="Q5177">
        <v>1</v>
      </c>
      <c r="R5177">
        <f>SUM(M5177:N5177:O5177:P5177:Q5177)</f>
        <v>1</v>
      </c>
      <c r="S5177" s="1">
        <v>81331</v>
      </c>
      <c r="T5177" s="1" t="str">
        <f t="shared" si="322"/>
        <v>Medium</v>
      </c>
      <c r="U5177">
        <v>2</v>
      </c>
      <c r="V5177">
        <v>2022</v>
      </c>
      <c r="W5177" t="s">
        <v>28</v>
      </c>
      <c r="X5177">
        <v>7</v>
      </c>
    </row>
    <row r="5178" spans="1:24" x14ac:dyDescent="0.3">
      <c r="A5178">
        <v>5177</v>
      </c>
      <c r="B5178" t="s">
        <v>41</v>
      </c>
      <c r="C5178" t="str">
        <f>_xlfn.XLOOKUP(B5178,Lookup_table!B:B,Lookup_table!C:C)</f>
        <v>Data</v>
      </c>
      <c r="D5178" t="s">
        <v>22</v>
      </c>
      <c r="E5178" t="s">
        <v>23</v>
      </c>
      <c r="F5178" t="s">
        <v>51</v>
      </c>
      <c r="G5178" t="s">
        <v>25</v>
      </c>
      <c r="H5178" t="str">
        <f t="shared" si="320"/>
        <v>Onsite/Hybrid</v>
      </c>
      <c r="I5178" t="s">
        <v>35</v>
      </c>
      <c r="J5178" t="str">
        <f t="shared" si="321"/>
        <v>0-2 yrs</v>
      </c>
      <c r="K5178">
        <f t="shared" ca="1" si="323"/>
        <v>1</v>
      </c>
      <c r="L5178" t="s">
        <v>39</v>
      </c>
      <c r="M5178">
        <v>0</v>
      </c>
      <c r="N5178">
        <v>0</v>
      </c>
      <c r="O5178">
        <v>1</v>
      </c>
      <c r="P5178">
        <v>0</v>
      </c>
      <c r="Q5178">
        <v>0</v>
      </c>
      <c r="R5178">
        <f>SUM(M5178:N5178:O5178:P5178:Q5178)</f>
        <v>1</v>
      </c>
      <c r="S5178" s="1">
        <v>88196</v>
      </c>
      <c r="T5178" s="1" t="str">
        <f t="shared" si="322"/>
        <v>Medium</v>
      </c>
      <c r="U5178">
        <v>2</v>
      </c>
      <c r="V5178">
        <v>2025</v>
      </c>
      <c r="W5178" t="s">
        <v>28</v>
      </c>
      <c r="X5178">
        <v>7</v>
      </c>
    </row>
    <row r="5179" spans="1:24" x14ac:dyDescent="0.3">
      <c r="A5179">
        <v>5178</v>
      </c>
      <c r="B5179" t="s">
        <v>31</v>
      </c>
      <c r="C5179" t="str">
        <f>_xlfn.XLOOKUP(B5179,Lookup_table!B:B,Lookup_table!C:C)</f>
        <v>Business</v>
      </c>
      <c r="D5179" t="s">
        <v>37</v>
      </c>
      <c r="E5179" t="s">
        <v>32</v>
      </c>
      <c r="F5179" t="s">
        <v>43</v>
      </c>
      <c r="G5179" t="s">
        <v>30</v>
      </c>
      <c r="H5179" t="str">
        <f t="shared" si="320"/>
        <v>Onsite/Hybrid</v>
      </c>
      <c r="I5179" t="s">
        <v>35</v>
      </c>
      <c r="J5179" t="str">
        <f t="shared" si="321"/>
        <v>0-2 yrs</v>
      </c>
      <c r="K5179">
        <f t="shared" ca="1" si="323"/>
        <v>0</v>
      </c>
      <c r="L5179" t="s">
        <v>19</v>
      </c>
      <c r="M5179">
        <v>1</v>
      </c>
      <c r="N5179">
        <v>1</v>
      </c>
      <c r="O5179">
        <v>0</v>
      </c>
      <c r="P5179">
        <v>1</v>
      </c>
      <c r="Q5179">
        <v>1</v>
      </c>
      <c r="R5179">
        <f>SUM(M5179:N5179:O5179:P5179:Q5179)</f>
        <v>4</v>
      </c>
      <c r="S5179" s="1">
        <v>71824</v>
      </c>
      <c r="T5179" s="1" t="str">
        <f t="shared" si="322"/>
        <v>Medium</v>
      </c>
      <c r="U5179">
        <v>4</v>
      </c>
      <c r="V5179">
        <v>2026</v>
      </c>
      <c r="W5179" t="s">
        <v>28</v>
      </c>
      <c r="X5179">
        <v>9</v>
      </c>
    </row>
    <row r="5180" spans="1:24" x14ac:dyDescent="0.3">
      <c r="A5180">
        <v>5179</v>
      </c>
      <c r="B5180" t="s">
        <v>33</v>
      </c>
      <c r="C5180" t="str">
        <f>_xlfn.XLOOKUP(B5180,Lookup_table!B:B,Lookup_table!C:C)</f>
        <v>Data</v>
      </c>
      <c r="D5180" t="s">
        <v>14</v>
      </c>
      <c r="E5180" t="s">
        <v>23</v>
      </c>
      <c r="F5180" t="s">
        <v>51</v>
      </c>
      <c r="G5180" t="s">
        <v>30</v>
      </c>
      <c r="H5180" t="str">
        <f t="shared" si="320"/>
        <v>Onsite/Hybrid</v>
      </c>
      <c r="I5180" t="s">
        <v>26</v>
      </c>
      <c r="J5180" t="str">
        <f t="shared" si="321"/>
        <v>3-6 yrs</v>
      </c>
      <c r="K5180">
        <f t="shared" ca="1" si="323"/>
        <v>4</v>
      </c>
      <c r="L5180" t="s">
        <v>19</v>
      </c>
      <c r="M5180">
        <v>0</v>
      </c>
      <c r="N5180">
        <v>1</v>
      </c>
      <c r="O5180">
        <v>1</v>
      </c>
      <c r="P5180">
        <v>0</v>
      </c>
      <c r="Q5180">
        <v>0</v>
      </c>
      <c r="R5180">
        <f>SUM(M5180:N5180:O5180:P5180:Q5180)</f>
        <v>2</v>
      </c>
      <c r="S5180" s="1">
        <v>88026</v>
      </c>
      <c r="T5180" s="1" t="str">
        <f t="shared" si="322"/>
        <v>Medium</v>
      </c>
      <c r="U5180">
        <v>10</v>
      </c>
      <c r="V5180">
        <v>2023</v>
      </c>
      <c r="W5180" t="s">
        <v>28</v>
      </c>
      <c r="X5180">
        <v>7</v>
      </c>
    </row>
    <row r="5181" spans="1:24" x14ac:dyDescent="0.3">
      <c r="A5181">
        <v>5180</v>
      </c>
      <c r="B5181" t="s">
        <v>36</v>
      </c>
      <c r="C5181" t="str">
        <f>_xlfn.XLOOKUP(B5181,Lookup_table!B:B,Lookup_table!C:C)</f>
        <v>Data</v>
      </c>
      <c r="D5181" t="s">
        <v>14</v>
      </c>
      <c r="E5181" t="s">
        <v>15</v>
      </c>
      <c r="F5181" t="s">
        <v>51</v>
      </c>
      <c r="G5181" t="s">
        <v>25</v>
      </c>
      <c r="H5181" t="str">
        <f t="shared" si="320"/>
        <v>Onsite/Hybrid</v>
      </c>
      <c r="I5181" t="s">
        <v>35</v>
      </c>
      <c r="J5181" t="str">
        <f t="shared" si="321"/>
        <v>0-2 yrs</v>
      </c>
      <c r="K5181">
        <f t="shared" ca="1" si="323"/>
        <v>1</v>
      </c>
      <c r="L5181" t="s">
        <v>27</v>
      </c>
      <c r="M5181">
        <v>1</v>
      </c>
      <c r="N5181">
        <v>1</v>
      </c>
      <c r="O5181">
        <v>0</v>
      </c>
      <c r="P5181">
        <v>0</v>
      </c>
      <c r="Q5181">
        <v>0</v>
      </c>
      <c r="R5181">
        <f>SUM(M5181:N5181:O5181:P5181:Q5181)</f>
        <v>2</v>
      </c>
      <c r="S5181" s="1">
        <v>45083</v>
      </c>
      <c r="T5181" s="1" t="str">
        <f t="shared" si="322"/>
        <v>Low</v>
      </c>
      <c r="U5181">
        <v>8</v>
      </c>
      <c r="V5181">
        <v>2020</v>
      </c>
      <c r="W5181" t="s">
        <v>34</v>
      </c>
      <c r="X5181">
        <v>4</v>
      </c>
    </row>
    <row r="5182" spans="1:24" x14ac:dyDescent="0.3">
      <c r="A5182">
        <v>5181</v>
      </c>
      <c r="B5182" t="s">
        <v>41</v>
      </c>
      <c r="C5182" t="str">
        <f>_xlfn.XLOOKUP(B5182,Lookup_table!B:B,Lookup_table!C:C)</f>
        <v>Data</v>
      </c>
      <c r="D5182" t="s">
        <v>14</v>
      </c>
      <c r="E5182" t="s">
        <v>42</v>
      </c>
      <c r="F5182" t="s">
        <v>16</v>
      </c>
      <c r="G5182" t="s">
        <v>17</v>
      </c>
      <c r="H5182" t="str">
        <f t="shared" si="320"/>
        <v>Remote</v>
      </c>
      <c r="I5182" t="s">
        <v>18</v>
      </c>
      <c r="J5182" t="str">
        <f t="shared" si="321"/>
        <v>7+ yrs</v>
      </c>
      <c r="K5182">
        <f t="shared" ca="1" si="323"/>
        <v>8</v>
      </c>
      <c r="L5182" t="s">
        <v>19</v>
      </c>
      <c r="M5182">
        <v>1</v>
      </c>
      <c r="N5182">
        <v>1</v>
      </c>
      <c r="O5182">
        <v>0</v>
      </c>
      <c r="P5182">
        <v>0</v>
      </c>
      <c r="Q5182">
        <v>0</v>
      </c>
      <c r="R5182">
        <f>SUM(M5182:N5182:O5182:P5182:Q5182)</f>
        <v>2</v>
      </c>
      <c r="S5182" s="1">
        <v>104976</v>
      </c>
      <c r="T5182" s="1" t="str">
        <f t="shared" si="322"/>
        <v>Medium</v>
      </c>
      <c r="U5182">
        <v>8</v>
      </c>
      <c r="V5182">
        <v>2020</v>
      </c>
      <c r="W5182" t="s">
        <v>20</v>
      </c>
      <c r="X5182">
        <v>4</v>
      </c>
    </row>
    <row r="5183" spans="1:24" x14ac:dyDescent="0.3">
      <c r="A5183">
        <v>5182</v>
      </c>
      <c r="B5183" t="s">
        <v>31</v>
      </c>
      <c r="C5183" t="str">
        <f>_xlfn.XLOOKUP(B5183,Lookup_table!B:B,Lookup_table!C:C)</f>
        <v>Business</v>
      </c>
      <c r="D5183" t="s">
        <v>14</v>
      </c>
      <c r="E5183" t="s">
        <v>42</v>
      </c>
      <c r="F5183" t="s">
        <v>44</v>
      </c>
      <c r="G5183" t="s">
        <v>25</v>
      </c>
      <c r="H5183" t="str">
        <f t="shared" si="320"/>
        <v>Onsite/Hybrid</v>
      </c>
      <c r="I5183" t="s">
        <v>35</v>
      </c>
      <c r="J5183" t="str">
        <f t="shared" si="321"/>
        <v>0-2 yrs</v>
      </c>
      <c r="K5183">
        <f t="shared" ca="1" si="323"/>
        <v>0</v>
      </c>
      <c r="L5183" t="s">
        <v>39</v>
      </c>
      <c r="M5183">
        <v>0</v>
      </c>
      <c r="N5183">
        <v>0</v>
      </c>
      <c r="O5183">
        <v>1</v>
      </c>
      <c r="P5183">
        <v>1</v>
      </c>
      <c r="Q5183">
        <v>1</v>
      </c>
      <c r="R5183">
        <f>SUM(M5183:N5183:O5183:P5183:Q5183)</f>
        <v>3</v>
      </c>
      <c r="S5183" s="1">
        <v>85401</v>
      </c>
      <c r="T5183" s="1" t="str">
        <f t="shared" si="322"/>
        <v>Medium</v>
      </c>
      <c r="U5183">
        <v>8</v>
      </c>
      <c r="V5183">
        <v>2023</v>
      </c>
      <c r="W5183" t="s">
        <v>28</v>
      </c>
      <c r="X5183">
        <v>6</v>
      </c>
    </row>
    <row r="5184" spans="1:24" x14ac:dyDescent="0.3">
      <c r="A5184">
        <v>5183</v>
      </c>
      <c r="B5184" t="s">
        <v>31</v>
      </c>
      <c r="C5184" t="str">
        <f>_xlfn.XLOOKUP(B5184,Lookup_table!B:B,Lookup_table!C:C)</f>
        <v>Business</v>
      </c>
      <c r="D5184" t="s">
        <v>37</v>
      </c>
      <c r="E5184" t="s">
        <v>23</v>
      </c>
      <c r="F5184" t="s">
        <v>52</v>
      </c>
      <c r="G5184" t="s">
        <v>25</v>
      </c>
      <c r="H5184" t="str">
        <f t="shared" si="320"/>
        <v>Onsite/Hybrid</v>
      </c>
      <c r="I5184" t="s">
        <v>26</v>
      </c>
      <c r="J5184" t="str">
        <f t="shared" si="321"/>
        <v>3-6 yrs</v>
      </c>
      <c r="K5184">
        <f t="shared" ca="1" si="323"/>
        <v>3</v>
      </c>
      <c r="L5184" t="s">
        <v>27</v>
      </c>
      <c r="M5184">
        <v>1</v>
      </c>
      <c r="N5184">
        <v>0</v>
      </c>
      <c r="O5184">
        <v>1</v>
      </c>
      <c r="P5184">
        <v>0</v>
      </c>
      <c r="Q5184">
        <v>0</v>
      </c>
      <c r="R5184">
        <f>SUM(M5184:N5184:O5184:P5184:Q5184)</f>
        <v>2</v>
      </c>
      <c r="S5184" s="1">
        <v>86791</v>
      </c>
      <c r="T5184" s="1" t="str">
        <f t="shared" si="322"/>
        <v>Medium</v>
      </c>
      <c r="U5184">
        <v>1</v>
      </c>
      <c r="V5184">
        <v>2025</v>
      </c>
      <c r="W5184" t="s">
        <v>20</v>
      </c>
      <c r="X5184">
        <v>4</v>
      </c>
    </row>
    <row r="5185" spans="1:24" x14ac:dyDescent="0.3">
      <c r="A5185">
        <v>5184</v>
      </c>
      <c r="B5185" t="s">
        <v>41</v>
      </c>
      <c r="C5185" t="str">
        <f>_xlfn.XLOOKUP(B5185,Lookup_table!B:B,Lookup_table!C:C)</f>
        <v>Data</v>
      </c>
      <c r="D5185" t="s">
        <v>22</v>
      </c>
      <c r="E5185" t="s">
        <v>15</v>
      </c>
      <c r="F5185" t="s">
        <v>24</v>
      </c>
      <c r="G5185" t="s">
        <v>25</v>
      </c>
      <c r="H5185" t="str">
        <f t="shared" si="320"/>
        <v>Onsite/Hybrid</v>
      </c>
      <c r="I5185" t="s">
        <v>35</v>
      </c>
      <c r="J5185" t="str">
        <f t="shared" si="321"/>
        <v>0-2 yrs</v>
      </c>
      <c r="K5185">
        <f t="shared" ca="1" si="323"/>
        <v>1</v>
      </c>
      <c r="L5185" t="s">
        <v>39</v>
      </c>
      <c r="M5185">
        <v>0</v>
      </c>
      <c r="N5185">
        <v>0</v>
      </c>
      <c r="O5185">
        <v>0</v>
      </c>
      <c r="P5185">
        <v>0</v>
      </c>
      <c r="Q5185">
        <v>0</v>
      </c>
      <c r="R5185">
        <f>SUM(M5185:N5185:O5185:P5185:Q5185)</f>
        <v>0</v>
      </c>
      <c r="S5185" s="1">
        <v>66341</v>
      </c>
      <c r="T5185" s="1" t="str">
        <f t="shared" si="322"/>
        <v>Low</v>
      </c>
      <c r="U5185">
        <v>5</v>
      </c>
      <c r="V5185">
        <v>2021</v>
      </c>
      <c r="W5185" t="s">
        <v>34</v>
      </c>
      <c r="X5185">
        <v>3</v>
      </c>
    </row>
    <row r="5186" spans="1:24" x14ac:dyDescent="0.3">
      <c r="A5186">
        <v>5185</v>
      </c>
      <c r="B5186" t="s">
        <v>41</v>
      </c>
      <c r="C5186" t="str">
        <f>_xlfn.XLOOKUP(B5186,Lookup_table!B:B,Lookup_table!C:C)</f>
        <v>Data</v>
      </c>
      <c r="D5186" t="s">
        <v>37</v>
      </c>
      <c r="E5186" t="s">
        <v>32</v>
      </c>
      <c r="F5186" t="s">
        <v>52</v>
      </c>
      <c r="G5186" t="s">
        <v>17</v>
      </c>
      <c r="H5186" t="str">
        <f t="shared" ref="H5186:H5249" si="324">IF(G5186="Remote","Remote","Onsite/Hybrid")</f>
        <v>Remote</v>
      </c>
      <c r="I5186" t="s">
        <v>18</v>
      </c>
      <c r="J5186" t="str">
        <f t="shared" ref="J5186:J5249" si="325">IF(I5186="Entry","0-2 yrs",IF(I5186="Mid","3-6 yrs","7+ yrs"))</f>
        <v>7+ yrs</v>
      </c>
      <c r="K5186">
        <f t="shared" ca="1" si="323"/>
        <v>9</v>
      </c>
      <c r="L5186" t="s">
        <v>39</v>
      </c>
      <c r="M5186">
        <v>0</v>
      </c>
      <c r="N5186">
        <v>0</v>
      </c>
      <c r="O5186">
        <v>0</v>
      </c>
      <c r="P5186">
        <v>0</v>
      </c>
      <c r="Q5186">
        <v>1</v>
      </c>
      <c r="R5186">
        <f>SUM(M5186:N5186:O5186:P5186:Q5186)</f>
        <v>1</v>
      </c>
      <c r="S5186" s="1">
        <v>106394</v>
      </c>
      <c r="T5186" s="1" t="str">
        <f t="shared" ref="T5186:T5249" si="326">IF(S5186&lt;=70000,"Low",IF(S5186&lt;=120000,"Medium","High"))</f>
        <v>Medium</v>
      </c>
      <c r="U5186">
        <v>5</v>
      </c>
      <c r="V5186">
        <v>2023</v>
      </c>
      <c r="W5186" t="s">
        <v>34</v>
      </c>
      <c r="X5186">
        <v>4</v>
      </c>
    </row>
    <row r="5187" spans="1:24" x14ac:dyDescent="0.3">
      <c r="A5187">
        <v>5186</v>
      </c>
      <c r="B5187" t="s">
        <v>36</v>
      </c>
      <c r="C5187" t="str">
        <f>_xlfn.XLOOKUP(B5187,Lookup_table!B:B,Lookup_table!C:C)</f>
        <v>Data</v>
      </c>
      <c r="D5187" t="s">
        <v>37</v>
      </c>
      <c r="E5187" t="s">
        <v>40</v>
      </c>
      <c r="F5187" t="s">
        <v>43</v>
      </c>
      <c r="G5187" t="s">
        <v>30</v>
      </c>
      <c r="H5187" t="str">
        <f t="shared" si="324"/>
        <v>Onsite/Hybrid</v>
      </c>
      <c r="I5187" t="s">
        <v>26</v>
      </c>
      <c r="J5187" t="str">
        <f t="shared" si="325"/>
        <v>3-6 yrs</v>
      </c>
      <c r="K5187">
        <f t="shared" ref="K5187:K5250" ca="1" si="327">IF(J5187="0-2 yrs",RANDBETWEEN(0,2),IF(J5187="3-6 yrs", RANDBETWEEN(3,6),IF(J5187="7+ yrs", RANDBETWEEN(7,15)," ")))</f>
        <v>5</v>
      </c>
      <c r="L5187" t="s">
        <v>27</v>
      </c>
      <c r="M5187">
        <v>0</v>
      </c>
      <c r="N5187">
        <v>0</v>
      </c>
      <c r="O5187">
        <v>0</v>
      </c>
      <c r="P5187">
        <v>1</v>
      </c>
      <c r="Q5187">
        <v>1</v>
      </c>
      <c r="R5187">
        <f>SUM(M5187:N5187:O5187:P5187:Q5187)</f>
        <v>2</v>
      </c>
      <c r="S5187" s="1">
        <v>101528</v>
      </c>
      <c r="T5187" s="1" t="str">
        <f t="shared" si="326"/>
        <v>Medium</v>
      </c>
      <c r="U5187">
        <v>11</v>
      </c>
      <c r="V5187">
        <v>2026</v>
      </c>
      <c r="W5187" t="s">
        <v>20</v>
      </c>
      <c r="X5187">
        <v>6</v>
      </c>
    </row>
    <row r="5188" spans="1:24" x14ac:dyDescent="0.3">
      <c r="A5188">
        <v>5187</v>
      </c>
      <c r="B5188" t="s">
        <v>33</v>
      </c>
      <c r="C5188" t="str">
        <f>_xlfn.XLOOKUP(B5188,Lookup_table!B:B,Lookup_table!C:C)</f>
        <v>Data</v>
      </c>
      <c r="D5188" t="s">
        <v>37</v>
      </c>
      <c r="E5188" t="s">
        <v>23</v>
      </c>
      <c r="F5188" t="s">
        <v>24</v>
      </c>
      <c r="G5188" t="s">
        <v>25</v>
      </c>
      <c r="H5188" t="str">
        <f t="shared" si="324"/>
        <v>Onsite/Hybrid</v>
      </c>
      <c r="I5188" t="s">
        <v>35</v>
      </c>
      <c r="J5188" t="str">
        <f t="shared" si="325"/>
        <v>0-2 yrs</v>
      </c>
      <c r="K5188">
        <f t="shared" ca="1" si="327"/>
        <v>2</v>
      </c>
      <c r="L5188" t="s">
        <v>19</v>
      </c>
      <c r="M5188">
        <v>0</v>
      </c>
      <c r="N5188">
        <v>0</v>
      </c>
      <c r="O5188">
        <v>1</v>
      </c>
      <c r="P5188">
        <v>0</v>
      </c>
      <c r="Q5188">
        <v>1</v>
      </c>
      <c r="R5188">
        <f>SUM(M5188:N5188:O5188:P5188:Q5188)</f>
        <v>2</v>
      </c>
      <c r="S5188" s="1">
        <v>72140</v>
      </c>
      <c r="T5188" s="1" t="str">
        <f t="shared" si="326"/>
        <v>Medium</v>
      </c>
      <c r="U5188">
        <v>2</v>
      </c>
      <c r="V5188">
        <v>2022</v>
      </c>
      <c r="W5188" t="s">
        <v>28</v>
      </c>
      <c r="X5188">
        <v>7</v>
      </c>
    </row>
    <row r="5189" spans="1:24" x14ac:dyDescent="0.3">
      <c r="A5189">
        <v>5188</v>
      </c>
      <c r="B5189" t="s">
        <v>50</v>
      </c>
      <c r="C5189" t="str">
        <f>_xlfn.XLOOKUP(B5189,Lookup_table!B:B,Lookup_table!C:C)</f>
        <v>AI</v>
      </c>
      <c r="D5189" t="s">
        <v>22</v>
      </c>
      <c r="E5189" t="s">
        <v>38</v>
      </c>
      <c r="F5189" t="s">
        <v>44</v>
      </c>
      <c r="G5189" t="s">
        <v>25</v>
      </c>
      <c r="H5189" t="str">
        <f t="shared" si="324"/>
        <v>Onsite/Hybrid</v>
      </c>
      <c r="I5189" t="s">
        <v>26</v>
      </c>
      <c r="J5189" t="str">
        <f t="shared" si="325"/>
        <v>3-6 yrs</v>
      </c>
      <c r="K5189">
        <f t="shared" ca="1" si="327"/>
        <v>5</v>
      </c>
      <c r="L5189" t="s">
        <v>19</v>
      </c>
      <c r="M5189">
        <v>0</v>
      </c>
      <c r="N5189">
        <v>0</v>
      </c>
      <c r="O5189">
        <v>1</v>
      </c>
      <c r="P5189">
        <v>0</v>
      </c>
      <c r="Q5189">
        <v>1</v>
      </c>
      <c r="R5189">
        <f>SUM(M5189:N5189:O5189:P5189:Q5189)</f>
        <v>2</v>
      </c>
      <c r="S5189" s="1">
        <v>159530</v>
      </c>
      <c r="T5189" s="1" t="str">
        <f t="shared" si="326"/>
        <v>High</v>
      </c>
      <c r="U5189">
        <v>1</v>
      </c>
      <c r="V5189">
        <v>2021</v>
      </c>
      <c r="W5189" t="s">
        <v>28</v>
      </c>
      <c r="X5189">
        <v>8</v>
      </c>
    </row>
    <row r="5190" spans="1:24" x14ac:dyDescent="0.3">
      <c r="A5190">
        <v>5189</v>
      </c>
      <c r="B5190" t="s">
        <v>41</v>
      </c>
      <c r="C5190" t="str">
        <f>_xlfn.XLOOKUP(B5190,Lookup_table!B:B,Lookup_table!C:C)</f>
        <v>Data</v>
      </c>
      <c r="D5190" t="s">
        <v>14</v>
      </c>
      <c r="E5190" t="s">
        <v>32</v>
      </c>
      <c r="F5190" t="s">
        <v>51</v>
      </c>
      <c r="G5190" t="s">
        <v>17</v>
      </c>
      <c r="H5190" t="str">
        <f t="shared" si="324"/>
        <v>Remote</v>
      </c>
      <c r="I5190" t="s">
        <v>18</v>
      </c>
      <c r="J5190" t="str">
        <f t="shared" si="325"/>
        <v>7+ yrs</v>
      </c>
      <c r="K5190">
        <f t="shared" ca="1" si="327"/>
        <v>10</v>
      </c>
      <c r="L5190" t="s">
        <v>27</v>
      </c>
      <c r="M5190">
        <v>1</v>
      </c>
      <c r="N5190">
        <v>1</v>
      </c>
      <c r="O5190">
        <v>1</v>
      </c>
      <c r="P5190">
        <v>1</v>
      </c>
      <c r="Q5190">
        <v>0</v>
      </c>
      <c r="R5190">
        <f>SUM(M5190:N5190:O5190:P5190:Q5190)</f>
        <v>4</v>
      </c>
      <c r="S5190" s="1">
        <v>134283</v>
      </c>
      <c r="T5190" s="1" t="str">
        <f t="shared" si="326"/>
        <v>High</v>
      </c>
      <c r="U5190">
        <v>5</v>
      </c>
      <c r="V5190">
        <v>2021</v>
      </c>
      <c r="W5190" t="s">
        <v>28</v>
      </c>
      <c r="X5190">
        <v>4</v>
      </c>
    </row>
    <row r="5191" spans="1:24" x14ac:dyDescent="0.3">
      <c r="A5191">
        <v>5190</v>
      </c>
      <c r="B5191" t="s">
        <v>21</v>
      </c>
      <c r="C5191" t="str">
        <f>_xlfn.XLOOKUP(B5191,Lookup_table!B:B,Lookup_table!C:C)</f>
        <v>AI</v>
      </c>
      <c r="D5191" t="s">
        <v>22</v>
      </c>
      <c r="E5191" t="s">
        <v>23</v>
      </c>
      <c r="F5191" t="s">
        <v>43</v>
      </c>
      <c r="G5191" t="s">
        <v>25</v>
      </c>
      <c r="H5191" t="str">
        <f t="shared" si="324"/>
        <v>Onsite/Hybrid</v>
      </c>
      <c r="I5191" t="s">
        <v>26</v>
      </c>
      <c r="J5191" t="str">
        <f t="shared" si="325"/>
        <v>3-6 yrs</v>
      </c>
      <c r="K5191">
        <f t="shared" ca="1" si="327"/>
        <v>5</v>
      </c>
      <c r="L5191" t="s">
        <v>19</v>
      </c>
      <c r="M5191">
        <v>1</v>
      </c>
      <c r="N5191">
        <v>0</v>
      </c>
      <c r="O5191">
        <v>1</v>
      </c>
      <c r="P5191">
        <v>1</v>
      </c>
      <c r="Q5191">
        <v>1</v>
      </c>
      <c r="R5191">
        <f>SUM(M5191:N5191:O5191:P5191:Q5191)</f>
        <v>4</v>
      </c>
      <c r="S5191" s="1">
        <v>170054</v>
      </c>
      <c r="T5191" s="1" t="str">
        <f t="shared" si="326"/>
        <v>High</v>
      </c>
      <c r="U5191">
        <v>6</v>
      </c>
      <c r="V5191">
        <v>2020</v>
      </c>
      <c r="W5191" t="s">
        <v>28</v>
      </c>
      <c r="X5191">
        <v>8</v>
      </c>
    </row>
    <row r="5192" spans="1:24" x14ac:dyDescent="0.3">
      <c r="A5192">
        <v>5191</v>
      </c>
      <c r="B5192" t="s">
        <v>41</v>
      </c>
      <c r="C5192" t="str">
        <f>_xlfn.XLOOKUP(B5192,Lookup_table!B:B,Lookup_table!C:C)</f>
        <v>Data</v>
      </c>
      <c r="D5192" t="s">
        <v>22</v>
      </c>
      <c r="E5192" t="s">
        <v>23</v>
      </c>
      <c r="F5192" t="s">
        <v>24</v>
      </c>
      <c r="G5192" t="s">
        <v>17</v>
      </c>
      <c r="H5192" t="str">
        <f t="shared" si="324"/>
        <v>Remote</v>
      </c>
      <c r="I5192" t="s">
        <v>26</v>
      </c>
      <c r="J5192" t="str">
        <f t="shared" si="325"/>
        <v>3-6 yrs</v>
      </c>
      <c r="K5192">
        <f t="shared" ca="1" si="327"/>
        <v>3</v>
      </c>
      <c r="L5192" t="s">
        <v>19</v>
      </c>
      <c r="M5192">
        <v>1</v>
      </c>
      <c r="N5192">
        <v>1</v>
      </c>
      <c r="O5192">
        <v>1</v>
      </c>
      <c r="P5192">
        <v>0</v>
      </c>
      <c r="Q5192">
        <v>0</v>
      </c>
      <c r="R5192">
        <f>SUM(M5192:N5192:O5192:P5192:Q5192)</f>
        <v>3</v>
      </c>
      <c r="S5192" s="1">
        <v>109359</v>
      </c>
      <c r="T5192" s="1" t="str">
        <f t="shared" si="326"/>
        <v>Medium</v>
      </c>
      <c r="U5192">
        <v>5</v>
      </c>
      <c r="V5192">
        <v>2020</v>
      </c>
      <c r="W5192" t="s">
        <v>34</v>
      </c>
      <c r="X5192">
        <v>2</v>
      </c>
    </row>
    <row r="5193" spans="1:24" x14ac:dyDescent="0.3">
      <c r="A5193">
        <v>5192</v>
      </c>
      <c r="B5193" t="s">
        <v>31</v>
      </c>
      <c r="C5193" t="str">
        <f>_xlfn.XLOOKUP(B5193,Lookup_table!B:B,Lookup_table!C:C)</f>
        <v>Business</v>
      </c>
      <c r="D5193" t="s">
        <v>37</v>
      </c>
      <c r="E5193" t="s">
        <v>38</v>
      </c>
      <c r="F5193" t="s">
        <v>29</v>
      </c>
      <c r="G5193" t="s">
        <v>25</v>
      </c>
      <c r="H5193" t="str">
        <f t="shared" si="324"/>
        <v>Onsite/Hybrid</v>
      </c>
      <c r="I5193" t="s">
        <v>26</v>
      </c>
      <c r="J5193" t="str">
        <f t="shared" si="325"/>
        <v>3-6 yrs</v>
      </c>
      <c r="K5193">
        <f t="shared" ca="1" si="327"/>
        <v>3</v>
      </c>
      <c r="L5193" t="s">
        <v>19</v>
      </c>
      <c r="M5193">
        <v>1</v>
      </c>
      <c r="N5193">
        <v>1</v>
      </c>
      <c r="O5193">
        <v>1</v>
      </c>
      <c r="P5193">
        <v>0</v>
      </c>
      <c r="Q5193">
        <v>1</v>
      </c>
      <c r="R5193">
        <f>SUM(M5193:N5193:O5193:P5193:Q5193)</f>
        <v>4</v>
      </c>
      <c r="S5193" s="1">
        <v>96445</v>
      </c>
      <c r="T5193" s="1" t="str">
        <f t="shared" si="326"/>
        <v>Medium</v>
      </c>
      <c r="U5193">
        <v>9</v>
      </c>
      <c r="V5193">
        <v>2026</v>
      </c>
      <c r="W5193" t="s">
        <v>34</v>
      </c>
      <c r="X5193">
        <v>4</v>
      </c>
    </row>
    <row r="5194" spans="1:24" x14ac:dyDescent="0.3">
      <c r="A5194">
        <v>5193</v>
      </c>
      <c r="B5194" t="s">
        <v>50</v>
      </c>
      <c r="C5194" t="str">
        <f>_xlfn.XLOOKUP(B5194,Lookup_table!B:B,Lookup_table!C:C)</f>
        <v>AI</v>
      </c>
      <c r="D5194" t="s">
        <v>34</v>
      </c>
      <c r="E5194" t="s">
        <v>15</v>
      </c>
      <c r="F5194" t="s">
        <v>29</v>
      </c>
      <c r="G5194" t="s">
        <v>30</v>
      </c>
      <c r="H5194" t="str">
        <f t="shared" si="324"/>
        <v>Onsite/Hybrid</v>
      </c>
      <c r="I5194" t="s">
        <v>26</v>
      </c>
      <c r="J5194" t="str">
        <f t="shared" si="325"/>
        <v>3-6 yrs</v>
      </c>
      <c r="K5194">
        <f t="shared" ca="1" si="327"/>
        <v>3</v>
      </c>
      <c r="L5194" t="s">
        <v>27</v>
      </c>
      <c r="M5194">
        <v>0</v>
      </c>
      <c r="N5194">
        <v>0</v>
      </c>
      <c r="O5194">
        <v>0</v>
      </c>
      <c r="P5194">
        <v>1</v>
      </c>
      <c r="Q5194">
        <v>0</v>
      </c>
      <c r="R5194">
        <f>SUM(M5194:N5194:O5194:P5194:Q5194)</f>
        <v>1</v>
      </c>
      <c r="S5194" s="1">
        <v>131375</v>
      </c>
      <c r="T5194" s="1" t="str">
        <f t="shared" si="326"/>
        <v>High</v>
      </c>
      <c r="U5194">
        <v>5</v>
      </c>
      <c r="V5194">
        <v>2022</v>
      </c>
      <c r="W5194" t="s">
        <v>34</v>
      </c>
      <c r="X5194">
        <v>4</v>
      </c>
    </row>
    <row r="5195" spans="1:24" x14ac:dyDescent="0.3">
      <c r="A5195">
        <v>5194</v>
      </c>
      <c r="B5195" t="s">
        <v>31</v>
      </c>
      <c r="C5195" t="str">
        <f>_xlfn.XLOOKUP(B5195,Lookup_table!B:B,Lookup_table!C:C)</f>
        <v>Business</v>
      </c>
      <c r="D5195" t="s">
        <v>34</v>
      </c>
      <c r="E5195" t="s">
        <v>23</v>
      </c>
      <c r="F5195" t="s">
        <v>16</v>
      </c>
      <c r="G5195" t="s">
        <v>17</v>
      </c>
      <c r="H5195" t="str">
        <f t="shared" si="324"/>
        <v>Remote</v>
      </c>
      <c r="I5195" t="s">
        <v>18</v>
      </c>
      <c r="J5195" t="str">
        <f t="shared" si="325"/>
        <v>7+ yrs</v>
      </c>
      <c r="K5195">
        <f t="shared" ca="1" si="327"/>
        <v>11</v>
      </c>
      <c r="L5195" t="s">
        <v>27</v>
      </c>
      <c r="M5195">
        <v>1</v>
      </c>
      <c r="N5195">
        <v>1</v>
      </c>
      <c r="O5195">
        <v>0</v>
      </c>
      <c r="P5195">
        <v>1</v>
      </c>
      <c r="Q5195">
        <v>0</v>
      </c>
      <c r="R5195">
        <f>SUM(M5195:N5195:O5195:P5195:Q5195)</f>
        <v>3</v>
      </c>
      <c r="S5195" s="1">
        <v>117587</v>
      </c>
      <c r="T5195" s="1" t="str">
        <f t="shared" si="326"/>
        <v>Medium</v>
      </c>
      <c r="U5195">
        <v>1</v>
      </c>
      <c r="V5195">
        <v>2023</v>
      </c>
      <c r="W5195" t="s">
        <v>28</v>
      </c>
      <c r="X5195">
        <v>9</v>
      </c>
    </row>
    <row r="5196" spans="1:24" x14ac:dyDescent="0.3">
      <c r="A5196">
        <v>5195</v>
      </c>
      <c r="B5196" t="s">
        <v>31</v>
      </c>
      <c r="C5196" t="str">
        <f>_xlfn.XLOOKUP(B5196,Lookup_table!B:B,Lookup_table!C:C)</f>
        <v>Business</v>
      </c>
      <c r="D5196" t="s">
        <v>37</v>
      </c>
      <c r="E5196" t="s">
        <v>38</v>
      </c>
      <c r="F5196" t="s">
        <v>24</v>
      </c>
      <c r="G5196" t="s">
        <v>30</v>
      </c>
      <c r="H5196" t="str">
        <f t="shared" si="324"/>
        <v>Onsite/Hybrid</v>
      </c>
      <c r="I5196" t="s">
        <v>35</v>
      </c>
      <c r="J5196" t="str">
        <f t="shared" si="325"/>
        <v>0-2 yrs</v>
      </c>
      <c r="K5196">
        <f t="shared" ca="1" si="327"/>
        <v>2</v>
      </c>
      <c r="L5196" t="s">
        <v>39</v>
      </c>
      <c r="M5196">
        <v>0</v>
      </c>
      <c r="N5196">
        <v>1</v>
      </c>
      <c r="O5196">
        <v>0</v>
      </c>
      <c r="P5196">
        <v>0</v>
      </c>
      <c r="Q5196">
        <v>0</v>
      </c>
      <c r="R5196">
        <f>SUM(M5196:N5196:O5196:P5196:Q5196)</f>
        <v>1</v>
      </c>
      <c r="S5196" s="1">
        <v>47921</v>
      </c>
      <c r="T5196" s="1" t="str">
        <f t="shared" si="326"/>
        <v>Low</v>
      </c>
      <c r="U5196">
        <v>12</v>
      </c>
      <c r="V5196">
        <v>2020</v>
      </c>
      <c r="W5196" t="s">
        <v>20</v>
      </c>
      <c r="X5196">
        <v>5</v>
      </c>
    </row>
    <row r="5197" spans="1:24" x14ac:dyDescent="0.3">
      <c r="A5197">
        <v>5196</v>
      </c>
      <c r="B5197" t="s">
        <v>41</v>
      </c>
      <c r="C5197" t="str">
        <f>_xlfn.XLOOKUP(B5197,Lookup_table!B:B,Lookup_table!C:C)</f>
        <v>Data</v>
      </c>
      <c r="D5197" t="s">
        <v>34</v>
      </c>
      <c r="E5197" t="s">
        <v>15</v>
      </c>
      <c r="F5197" t="s">
        <v>24</v>
      </c>
      <c r="G5197" t="s">
        <v>30</v>
      </c>
      <c r="H5197" t="str">
        <f t="shared" si="324"/>
        <v>Onsite/Hybrid</v>
      </c>
      <c r="I5197" t="s">
        <v>18</v>
      </c>
      <c r="J5197" t="str">
        <f t="shared" si="325"/>
        <v>7+ yrs</v>
      </c>
      <c r="K5197">
        <f t="shared" ca="1" si="327"/>
        <v>14</v>
      </c>
      <c r="L5197" t="s">
        <v>39</v>
      </c>
      <c r="M5197">
        <v>1</v>
      </c>
      <c r="N5197">
        <v>1</v>
      </c>
      <c r="O5197">
        <v>0</v>
      </c>
      <c r="P5197">
        <v>1</v>
      </c>
      <c r="Q5197">
        <v>0</v>
      </c>
      <c r="R5197">
        <f>SUM(M5197:N5197:O5197:P5197:Q5197)</f>
        <v>3</v>
      </c>
      <c r="S5197" s="1">
        <v>117745</v>
      </c>
      <c r="T5197" s="1" t="str">
        <f t="shared" si="326"/>
        <v>Medium</v>
      </c>
      <c r="U5197">
        <v>1</v>
      </c>
      <c r="V5197">
        <v>2026</v>
      </c>
      <c r="W5197" t="s">
        <v>20</v>
      </c>
      <c r="X5197">
        <v>4</v>
      </c>
    </row>
    <row r="5198" spans="1:24" x14ac:dyDescent="0.3">
      <c r="A5198">
        <v>5197</v>
      </c>
      <c r="B5198" t="s">
        <v>50</v>
      </c>
      <c r="C5198" t="str">
        <f>_xlfn.XLOOKUP(B5198,Lookup_table!B:B,Lookup_table!C:C)</f>
        <v>AI</v>
      </c>
      <c r="D5198" t="s">
        <v>37</v>
      </c>
      <c r="E5198" t="s">
        <v>42</v>
      </c>
      <c r="F5198" t="s">
        <v>24</v>
      </c>
      <c r="G5198" t="s">
        <v>30</v>
      </c>
      <c r="H5198" t="str">
        <f t="shared" si="324"/>
        <v>Onsite/Hybrid</v>
      </c>
      <c r="I5198" t="s">
        <v>26</v>
      </c>
      <c r="J5198" t="str">
        <f t="shared" si="325"/>
        <v>3-6 yrs</v>
      </c>
      <c r="K5198">
        <f t="shared" ca="1" si="327"/>
        <v>3</v>
      </c>
      <c r="L5198" t="s">
        <v>39</v>
      </c>
      <c r="M5198">
        <v>1</v>
      </c>
      <c r="N5198">
        <v>0</v>
      </c>
      <c r="O5198">
        <v>1</v>
      </c>
      <c r="P5198">
        <v>0</v>
      </c>
      <c r="Q5198">
        <v>1</v>
      </c>
      <c r="R5198">
        <f>SUM(M5198:N5198:O5198:P5198:Q5198)</f>
        <v>3</v>
      </c>
      <c r="S5198" s="1">
        <v>135257</v>
      </c>
      <c r="T5198" s="1" t="str">
        <f t="shared" si="326"/>
        <v>High</v>
      </c>
      <c r="U5198">
        <v>8</v>
      </c>
      <c r="V5198">
        <v>2020</v>
      </c>
      <c r="W5198" t="s">
        <v>34</v>
      </c>
      <c r="X5198">
        <v>5</v>
      </c>
    </row>
    <row r="5199" spans="1:24" x14ac:dyDescent="0.3">
      <c r="A5199">
        <v>5198</v>
      </c>
      <c r="B5199" t="s">
        <v>31</v>
      </c>
      <c r="C5199" t="str">
        <f>_xlfn.XLOOKUP(B5199,Lookup_table!B:B,Lookup_table!C:C)</f>
        <v>Business</v>
      </c>
      <c r="D5199" t="s">
        <v>14</v>
      </c>
      <c r="E5199" t="s">
        <v>32</v>
      </c>
      <c r="F5199" t="s">
        <v>16</v>
      </c>
      <c r="G5199" t="s">
        <v>30</v>
      </c>
      <c r="H5199" t="str">
        <f t="shared" si="324"/>
        <v>Onsite/Hybrid</v>
      </c>
      <c r="I5199" t="s">
        <v>26</v>
      </c>
      <c r="J5199" t="str">
        <f t="shared" si="325"/>
        <v>3-6 yrs</v>
      </c>
      <c r="K5199">
        <f t="shared" ca="1" si="327"/>
        <v>5</v>
      </c>
      <c r="L5199" t="s">
        <v>39</v>
      </c>
      <c r="M5199">
        <v>0</v>
      </c>
      <c r="N5199">
        <v>0</v>
      </c>
      <c r="O5199">
        <v>0</v>
      </c>
      <c r="P5199">
        <v>1</v>
      </c>
      <c r="Q5199">
        <v>0</v>
      </c>
      <c r="R5199">
        <f>SUM(M5199:N5199:O5199:P5199:Q5199)</f>
        <v>1</v>
      </c>
      <c r="S5199" s="1">
        <v>92281</v>
      </c>
      <c r="T5199" s="1" t="str">
        <f t="shared" si="326"/>
        <v>Medium</v>
      </c>
      <c r="U5199">
        <v>1</v>
      </c>
      <c r="V5199">
        <v>2021</v>
      </c>
      <c r="W5199" t="s">
        <v>20</v>
      </c>
      <c r="X5199">
        <v>4</v>
      </c>
    </row>
    <row r="5200" spans="1:24" x14ac:dyDescent="0.3">
      <c r="A5200">
        <v>5199</v>
      </c>
      <c r="B5200" t="s">
        <v>41</v>
      </c>
      <c r="C5200" t="str">
        <f>_xlfn.XLOOKUP(B5200,Lookup_table!B:B,Lookup_table!C:C)</f>
        <v>Data</v>
      </c>
      <c r="D5200" t="s">
        <v>34</v>
      </c>
      <c r="E5200" t="s">
        <v>40</v>
      </c>
      <c r="F5200" t="s">
        <v>29</v>
      </c>
      <c r="G5200" t="s">
        <v>17</v>
      </c>
      <c r="H5200" t="str">
        <f t="shared" si="324"/>
        <v>Remote</v>
      </c>
      <c r="I5200" t="s">
        <v>35</v>
      </c>
      <c r="J5200" t="str">
        <f t="shared" si="325"/>
        <v>0-2 yrs</v>
      </c>
      <c r="K5200">
        <f t="shared" ca="1" si="327"/>
        <v>2</v>
      </c>
      <c r="L5200" t="s">
        <v>39</v>
      </c>
      <c r="M5200">
        <v>1</v>
      </c>
      <c r="N5200">
        <v>0</v>
      </c>
      <c r="O5200">
        <v>0</v>
      </c>
      <c r="P5200">
        <v>0</v>
      </c>
      <c r="Q5200">
        <v>0</v>
      </c>
      <c r="R5200">
        <f>SUM(M5200:N5200:O5200:P5200:Q5200)</f>
        <v>1</v>
      </c>
      <c r="S5200" s="1">
        <v>45134</v>
      </c>
      <c r="T5200" s="1" t="str">
        <f t="shared" si="326"/>
        <v>Low</v>
      </c>
      <c r="U5200">
        <v>12</v>
      </c>
      <c r="V5200">
        <v>2024</v>
      </c>
      <c r="W5200" t="s">
        <v>34</v>
      </c>
      <c r="X5200">
        <v>2</v>
      </c>
    </row>
    <row r="5201" spans="1:24" x14ac:dyDescent="0.3">
      <c r="A5201">
        <v>5200</v>
      </c>
      <c r="B5201" t="s">
        <v>33</v>
      </c>
      <c r="C5201" t="str">
        <f>_xlfn.XLOOKUP(B5201,Lookup_table!B:B,Lookup_table!C:C)</f>
        <v>Data</v>
      </c>
      <c r="D5201" t="s">
        <v>37</v>
      </c>
      <c r="E5201" t="s">
        <v>15</v>
      </c>
      <c r="F5201" t="s">
        <v>52</v>
      </c>
      <c r="G5201" t="s">
        <v>25</v>
      </c>
      <c r="H5201" t="str">
        <f t="shared" si="324"/>
        <v>Onsite/Hybrid</v>
      </c>
      <c r="I5201" t="s">
        <v>26</v>
      </c>
      <c r="J5201" t="str">
        <f t="shared" si="325"/>
        <v>3-6 yrs</v>
      </c>
      <c r="K5201">
        <f t="shared" ca="1" si="327"/>
        <v>5</v>
      </c>
      <c r="L5201" t="s">
        <v>39</v>
      </c>
      <c r="M5201">
        <v>0</v>
      </c>
      <c r="N5201">
        <v>1</v>
      </c>
      <c r="O5201">
        <v>1</v>
      </c>
      <c r="P5201">
        <v>1</v>
      </c>
      <c r="Q5201">
        <v>0</v>
      </c>
      <c r="R5201">
        <f>SUM(M5201:N5201:O5201:P5201:Q5201)</f>
        <v>3</v>
      </c>
      <c r="S5201" s="1">
        <v>107568</v>
      </c>
      <c r="T5201" s="1" t="str">
        <f t="shared" si="326"/>
        <v>Medium</v>
      </c>
      <c r="U5201">
        <v>5</v>
      </c>
      <c r="V5201">
        <v>2022</v>
      </c>
      <c r="W5201" t="s">
        <v>28</v>
      </c>
      <c r="X5201">
        <v>1</v>
      </c>
    </row>
    <row r="5202" spans="1:24" x14ac:dyDescent="0.3">
      <c r="A5202">
        <v>5201</v>
      </c>
      <c r="B5202" t="s">
        <v>36</v>
      </c>
      <c r="C5202" t="str">
        <f>_xlfn.XLOOKUP(B5202,Lookup_table!B:B,Lookup_table!C:C)</f>
        <v>Data</v>
      </c>
      <c r="D5202" t="s">
        <v>37</v>
      </c>
      <c r="E5202" t="s">
        <v>32</v>
      </c>
      <c r="F5202" t="s">
        <v>52</v>
      </c>
      <c r="G5202" t="s">
        <v>30</v>
      </c>
      <c r="H5202" t="str">
        <f t="shared" si="324"/>
        <v>Onsite/Hybrid</v>
      </c>
      <c r="I5202" t="s">
        <v>35</v>
      </c>
      <c r="J5202" t="str">
        <f t="shared" si="325"/>
        <v>0-2 yrs</v>
      </c>
      <c r="K5202">
        <f t="shared" ca="1" si="327"/>
        <v>0</v>
      </c>
      <c r="L5202" t="s">
        <v>19</v>
      </c>
      <c r="M5202">
        <v>1</v>
      </c>
      <c r="N5202">
        <v>0</v>
      </c>
      <c r="O5202">
        <v>0</v>
      </c>
      <c r="P5202">
        <v>1</v>
      </c>
      <c r="Q5202">
        <v>1</v>
      </c>
      <c r="R5202">
        <f>SUM(M5202:N5202:O5202:P5202:Q5202)</f>
        <v>3</v>
      </c>
      <c r="S5202" s="1">
        <v>78044</v>
      </c>
      <c r="T5202" s="1" t="str">
        <f t="shared" si="326"/>
        <v>Medium</v>
      </c>
      <c r="U5202">
        <v>9</v>
      </c>
      <c r="V5202">
        <v>2023</v>
      </c>
      <c r="W5202" t="s">
        <v>20</v>
      </c>
      <c r="X5202">
        <v>4</v>
      </c>
    </row>
    <row r="5203" spans="1:24" x14ac:dyDescent="0.3">
      <c r="A5203">
        <v>5202</v>
      </c>
      <c r="B5203" t="s">
        <v>33</v>
      </c>
      <c r="C5203" t="str">
        <f>_xlfn.XLOOKUP(B5203,Lookup_table!B:B,Lookup_table!C:C)</f>
        <v>Data</v>
      </c>
      <c r="D5203" t="s">
        <v>14</v>
      </c>
      <c r="E5203" t="s">
        <v>15</v>
      </c>
      <c r="F5203" t="s">
        <v>29</v>
      </c>
      <c r="G5203" t="s">
        <v>25</v>
      </c>
      <c r="H5203" t="str">
        <f t="shared" si="324"/>
        <v>Onsite/Hybrid</v>
      </c>
      <c r="I5203" t="s">
        <v>18</v>
      </c>
      <c r="J5203" t="str">
        <f t="shared" si="325"/>
        <v>7+ yrs</v>
      </c>
      <c r="K5203">
        <f t="shared" ca="1" si="327"/>
        <v>9</v>
      </c>
      <c r="L5203" t="s">
        <v>27</v>
      </c>
      <c r="M5203">
        <v>1</v>
      </c>
      <c r="N5203">
        <v>1</v>
      </c>
      <c r="O5203">
        <v>1</v>
      </c>
      <c r="P5203">
        <v>0</v>
      </c>
      <c r="Q5203">
        <v>0</v>
      </c>
      <c r="R5203">
        <f>SUM(M5203:N5203:O5203:P5203:Q5203)</f>
        <v>3</v>
      </c>
      <c r="S5203" s="1">
        <v>117041</v>
      </c>
      <c r="T5203" s="1" t="str">
        <f t="shared" si="326"/>
        <v>Medium</v>
      </c>
      <c r="U5203">
        <v>11</v>
      </c>
      <c r="V5203">
        <v>2025</v>
      </c>
      <c r="W5203" t="s">
        <v>20</v>
      </c>
      <c r="X5203">
        <v>5</v>
      </c>
    </row>
    <row r="5204" spans="1:24" x14ac:dyDescent="0.3">
      <c r="A5204">
        <v>5203</v>
      </c>
      <c r="B5204" t="s">
        <v>33</v>
      </c>
      <c r="C5204" t="str">
        <f>_xlfn.XLOOKUP(B5204,Lookup_table!B:B,Lookup_table!C:C)</f>
        <v>Data</v>
      </c>
      <c r="D5204" t="s">
        <v>22</v>
      </c>
      <c r="E5204" t="s">
        <v>32</v>
      </c>
      <c r="F5204" t="s">
        <v>43</v>
      </c>
      <c r="G5204" t="s">
        <v>30</v>
      </c>
      <c r="H5204" t="str">
        <f t="shared" si="324"/>
        <v>Onsite/Hybrid</v>
      </c>
      <c r="I5204" t="s">
        <v>35</v>
      </c>
      <c r="J5204" t="str">
        <f t="shared" si="325"/>
        <v>0-2 yrs</v>
      </c>
      <c r="K5204">
        <f t="shared" ca="1" si="327"/>
        <v>0</v>
      </c>
      <c r="L5204" t="s">
        <v>39</v>
      </c>
      <c r="M5204">
        <v>1</v>
      </c>
      <c r="N5204">
        <v>1</v>
      </c>
      <c r="O5204">
        <v>1</v>
      </c>
      <c r="P5204">
        <v>0</v>
      </c>
      <c r="Q5204">
        <v>0</v>
      </c>
      <c r="R5204">
        <f>SUM(M5204:N5204:O5204:P5204:Q5204)</f>
        <v>3</v>
      </c>
      <c r="S5204" s="1">
        <v>88469</v>
      </c>
      <c r="T5204" s="1" t="str">
        <f t="shared" si="326"/>
        <v>Medium</v>
      </c>
      <c r="U5204">
        <v>5</v>
      </c>
      <c r="V5204">
        <v>2021</v>
      </c>
      <c r="W5204" t="s">
        <v>28</v>
      </c>
      <c r="X5204">
        <v>9</v>
      </c>
    </row>
    <row r="5205" spans="1:24" x14ac:dyDescent="0.3">
      <c r="A5205">
        <v>5204</v>
      </c>
      <c r="B5205" t="s">
        <v>31</v>
      </c>
      <c r="C5205" t="str">
        <f>_xlfn.XLOOKUP(B5205,Lookup_table!B:B,Lookup_table!C:C)</f>
        <v>Business</v>
      </c>
      <c r="D5205" t="s">
        <v>14</v>
      </c>
      <c r="E5205" t="s">
        <v>32</v>
      </c>
      <c r="F5205" t="s">
        <v>24</v>
      </c>
      <c r="G5205" t="s">
        <v>25</v>
      </c>
      <c r="H5205" t="str">
        <f t="shared" si="324"/>
        <v>Onsite/Hybrid</v>
      </c>
      <c r="I5205" t="s">
        <v>35</v>
      </c>
      <c r="J5205" t="str">
        <f t="shared" si="325"/>
        <v>0-2 yrs</v>
      </c>
      <c r="K5205">
        <f t="shared" ca="1" si="327"/>
        <v>2</v>
      </c>
      <c r="L5205" t="s">
        <v>39</v>
      </c>
      <c r="M5205">
        <v>1</v>
      </c>
      <c r="N5205">
        <v>0</v>
      </c>
      <c r="O5205">
        <v>0</v>
      </c>
      <c r="P5205">
        <v>0</v>
      </c>
      <c r="Q5205">
        <v>0</v>
      </c>
      <c r="R5205">
        <f>SUM(M5205:N5205:O5205:P5205:Q5205)</f>
        <v>1</v>
      </c>
      <c r="S5205" s="1">
        <v>49126</v>
      </c>
      <c r="T5205" s="1" t="str">
        <f t="shared" si="326"/>
        <v>Low</v>
      </c>
      <c r="U5205">
        <v>9</v>
      </c>
      <c r="V5205">
        <v>2025</v>
      </c>
      <c r="W5205" t="s">
        <v>34</v>
      </c>
      <c r="X5205">
        <v>5</v>
      </c>
    </row>
    <row r="5206" spans="1:24" x14ac:dyDescent="0.3">
      <c r="A5206">
        <v>5205</v>
      </c>
      <c r="B5206" t="s">
        <v>50</v>
      </c>
      <c r="C5206" t="str">
        <f>_xlfn.XLOOKUP(B5206,Lookup_table!B:B,Lookup_table!C:C)</f>
        <v>AI</v>
      </c>
      <c r="D5206" t="s">
        <v>22</v>
      </c>
      <c r="E5206" t="s">
        <v>38</v>
      </c>
      <c r="F5206" t="s">
        <v>51</v>
      </c>
      <c r="G5206" t="s">
        <v>17</v>
      </c>
      <c r="H5206" t="str">
        <f t="shared" si="324"/>
        <v>Remote</v>
      </c>
      <c r="I5206" t="s">
        <v>26</v>
      </c>
      <c r="J5206" t="str">
        <f t="shared" si="325"/>
        <v>3-6 yrs</v>
      </c>
      <c r="K5206">
        <f t="shared" ca="1" si="327"/>
        <v>6</v>
      </c>
      <c r="L5206" t="s">
        <v>27</v>
      </c>
      <c r="M5206">
        <v>1</v>
      </c>
      <c r="N5206">
        <v>0</v>
      </c>
      <c r="O5206">
        <v>0</v>
      </c>
      <c r="P5206">
        <v>1</v>
      </c>
      <c r="Q5206">
        <v>1</v>
      </c>
      <c r="R5206">
        <f>SUM(M5206:N5206:O5206:P5206:Q5206)</f>
        <v>3</v>
      </c>
      <c r="S5206" s="1">
        <v>155388</v>
      </c>
      <c r="T5206" s="1" t="str">
        <f t="shared" si="326"/>
        <v>High</v>
      </c>
      <c r="U5206">
        <v>6</v>
      </c>
      <c r="V5206">
        <v>2025</v>
      </c>
      <c r="W5206" t="s">
        <v>28</v>
      </c>
      <c r="X5206">
        <v>9</v>
      </c>
    </row>
    <row r="5207" spans="1:24" x14ac:dyDescent="0.3">
      <c r="A5207">
        <v>5206</v>
      </c>
      <c r="B5207" t="s">
        <v>33</v>
      </c>
      <c r="C5207" t="str">
        <f>_xlfn.XLOOKUP(B5207,Lookup_table!B:B,Lookup_table!C:C)</f>
        <v>Data</v>
      </c>
      <c r="D5207" t="s">
        <v>22</v>
      </c>
      <c r="E5207" t="s">
        <v>42</v>
      </c>
      <c r="F5207" t="s">
        <v>29</v>
      </c>
      <c r="G5207" t="s">
        <v>17</v>
      </c>
      <c r="H5207" t="str">
        <f t="shared" si="324"/>
        <v>Remote</v>
      </c>
      <c r="I5207" t="s">
        <v>18</v>
      </c>
      <c r="J5207" t="str">
        <f t="shared" si="325"/>
        <v>7+ yrs</v>
      </c>
      <c r="K5207">
        <f t="shared" ca="1" si="327"/>
        <v>9</v>
      </c>
      <c r="L5207" t="s">
        <v>19</v>
      </c>
      <c r="M5207">
        <v>1</v>
      </c>
      <c r="N5207">
        <v>0</v>
      </c>
      <c r="O5207">
        <v>1</v>
      </c>
      <c r="P5207">
        <v>1</v>
      </c>
      <c r="Q5207">
        <v>0</v>
      </c>
      <c r="R5207">
        <f>SUM(M5207:N5207:O5207:P5207:Q5207)</f>
        <v>3</v>
      </c>
      <c r="S5207" s="1">
        <v>154411</v>
      </c>
      <c r="T5207" s="1" t="str">
        <f t="shared" si="326"/>
        <v>High</v>
      </c>
      <c r="U5207">
        <v>11</v>
      </c>
      <c r="V5207">
        <v>2025</v>
      </c>
      <c r="W5207" t="s">
        <v>28</v>
      </c>
      <c r="X5207">
        <v>9</v>
      </c>
    </row>
    <row r="5208" spans="1:24" x14ac:dyDescent="0.3">
      <c r="A5208">
        <v>5207</v>
      </c>
      <c r="B5208" t="s">
        <v>21</v>
      </c>
      <c r="C5208" t="str">
        <f>_xlfn.XLOOKUP(B5208,Lookup_table!B:B,Lookup_table!C:C)</f>
        <v>AI</v>
      </c>
      <c r="D5208" t="s">
        <v>14</v>
      </c>
      <c r="E5208" t="s">
        <v>32</v>
      </c>
      <c r="F5208" t="s">
        <v>16</v>
      </c>
      <c r="G5208" t="s">
        <v>30</v>
      </c>
      <c r="H5208" t="str">
        <f t="shared" si="324"/>
        <v>Onsite/Hybrid</v>
      </c>
      <c r="I5208" t="s">
        <v>35</v>
      </c>
      <c r="J5208" t="str">
        <f t="shared" si="325"/>
        <v>0-2 yrs</v>
      </c>
      <c r="K5208">
        <f t="shared" ca="1" si="327"/>
        <v>2</v>
      </c>
      <c r="L5208" t="s">
        <v>19</v>
      </c>
      <c r="M5208">
        <v>1</v>
      </c>
      <c r="N5208">
        <v>1</v>
      </c>
      <c r="O5208">
        <v>0</v>
      </c>
      <c r="P5208">
        <v>0</v>
      </c>
      <c r="Q5208">
        <v>1</v>
      </c>
      <c r="R5208">
        <f>SUM(M5208:N5208:O5208:P5208:Q5208)</f>
        <v>3</v>
      </c>
      <c r="S5208" s="1">
        <v>101876</v>
      </c>
      <c r="T5208" s="1" t="str">
        <f t="shared" si="326"/>
        <v>Medium</v>
      </c>
      <c r="U5208">
        <v>10</v>
      </c>
      <c r="V5208">
        <v>2024</v>
      </c>
      <c r="W5208" t="s">
        <v>34</v>
      </c>
      <c r="X5208">
        <v>6</v>
      </c>
    </row>
    <row r="5209" spans="1:24" x14ac:dyDescent="0.3">
      <c r="A5209">
        <v>5208</v>
      </c>
      <c r="B5209" t="s">
        <v>36</v>
      </c>
      <c r="C5209" t="str">
        <f>_xlfn.XLOOKUP(B5209,Lookup_table!B:B,Lookup_table!C:C)</f>
        <v>Data</v>
      </c>
      <c r="D5209" t="s">
        <v>22</v>
      </c>
      <c r="E5209" t="s">
        <v>42</v>
      </c>
      <c r="F5209" t="s">
        <v>16</v>
      </c>
      <c r="G5209" t="s">
        <v>25</v>
      </c>
      <c r="H5209" t="str">
        <f t="shared" si="324"/>
        <v>Onsite/Hybrid</v>
      </c>
      <c r="I5209" t="s">
        <v>35</v>
      </c>
      <c r="J5209" t="str">
        <f t="shared" si="325"/>
        <v>0-2 yrs</v>
      </c>
      <c r="K5209">
        <f t="shared" ca="1" si="327"/>
        <v>0</v>
      </c>
      <c r="L5209" t="s">
        <v>39</v>
      </c>
      <c r="M5209">
        <v>1</v>
      </c>
      <c r="N5209">
        <v>1</v>
      </c>
      <c r="O5209">
        <v>0</v>
      </c>
      <c r="P5209">
        <v>1</v>
      </c>
      <c r="Q5209">
        <v>0</v>
      </c>
      <c r="R5209">
        <f>SUM(M5209:N5209:O5209:P5209:Q5209)</f>
        <v>3</v>
      </c>
      <c r="S5209" s="1">
        <v>87685</v>
      </c>
      <c r="T5209" s="1" t="str">
        <f t="shared" si="326"/>
        <v>Medium</v>
      </c>
      <c r="U5209">
        <v>3</v>
      </c>
      <c r="V5209">
        <v>2022</v>
      </c>
      <c r="W5209" t="s">
        <v>28</v>
      </c>
      <c r="X5209">
        <v>9</v>
      </c>
    </row>
    <row r="5210" spans="1:24" x14ac:dyDescent="0.3">
      <c r="A5210">
        <v>5209</v>
      </c>
      <c r="B5210" t="s">
        <v>21</v>
      </c>
      <c r="C5210" t="str">
        <f>_xlfn.XLOOKUP(B5210,Lookup_table!B:B,Lookup_table!C:C)</f>
        <v>AI</v>
      </c>
      <c r="D5210" t="s">
        <v>34</v>
      </c>
      <c r="E5210" t="s">
        <v>23</v>
      </c>
      <c r="F5210" t="s">
        <v>29</v>
      </c>
      <c r="G5210" t="s">
        <v>30</v>
      </c>
      <c r="H5210" t="str">
        <f t="shared" si="324"/>
        <v>Onsite/Hybrid</v>
      </c>
      <c r="I5210" t="s">
        <v>18</v>
      </c>
      <c r="J5210" t="str">
        <f t="shared" si="325"/>
        <v>7+ yrs</v>
      </c>
      <c r="K5210">
        <f t="shared" ca="1" si="327"/>
        <v>15</v>
      </c>
      <c r="L5210" t="s">
        <v>27</v>
      </c>
      <c r="M5210">
        <v>0</v>
      </c>
      <c r="N5210">
        <v>0</v>
      </c>
      <c r="O5210">
        <v>1</v>
      </c>
      <c r="P5210">
        <v>1</v>
      </c>
      <c r="Q5210">
        <v>0</v>
      </c>
      <c r="R5210">
        <f>SUM(M5210:N5210:O5210:P5210:Q5210)</f>
        <v>2</v>
      </c>
      <c r="S5210" s="1">
        <v>166833</v>
      </c>
      <c r="T5210" s="1" t="str">
        <f t="shared" si="326"/>
        <v>High</v>
      </c>
      <c r="U5210">
        <v>11</v>
      </c>
      <c r="V5210">
        <v>2025</v>
      </c>
      <c r="W5210" t="s">
        <v>28</v>
      </c>
      <c r="X5210">
        <v>5</v>
      </c>
    </row>
    <row r="5211" spans="1:24" x14ac:dyDescent="0.3">
      <c r="A5211">
        <v>5210</v>
      </c>
      <c r="B5211" t="s">
        <v>31</v>
      </c>
      <c r="C5211" t="str">
        <f>_xlfn.XLOOKUP(B5211,Lookup_table!B:B,Lookup_table!C:C)</f>
        <v>Business</v>
      </c>
      <c r="D5211" t="s">
        <v>34</v>
      </c>
      <c r="E5211" t="s">
        <v>40</v>
      </c>
      <c r="F5211" t="s">
        <v>44</v>
      </c>
      <c r="G5211" t="s">
        <v>25</v>
      </c>
      <c r="H5211" t="str">
        <f t="shared" si="324"/>
        <v>Onsite/Hybrid</v>
      </c>
      <c r="I5211" t="s">
        <v>18</v>
      </c>
      <c r="J5211" t="str">
        <f t="shared" si="325"/>
        <v>7+ yrs</v>
      </c>
      <c r="K5211">
        <f t="shared" ca="1" si="327"/>
        <v>13</v>
      </c>
      <c r="L5211" t="s">
        <v>27</v>
      </c>
      <c r="M5211">
        <v>0</v>
      </c>
      <c r="N5211">
        <v>1</v>
      </c>
      <c r="O5211">
        <v>1</v>
      </c>
      <c r="P5211">
        <v>1</v>
      </c>
      <c r="Q5211">
        <v>1</v>
      </c>
      <c r="R5211">
        <f>SUM(M5211:N5211:O5211:P5211:Q5211)</f>
        <v>4</v>
      </c>
      <c r="S5211" s="1">
        <v>142146</v>
      </c>
      <c r="T5211" s="1" t="str">
        <f t="shared" si="326"/>
        <v>High</v>
      </c>
      <c r="U5211">
        <v>10</v>
      </c>
      <c r="V5211">
        <v>2025</v>
      </c>
      <c r="W5211" t="s">
        <v>28</v>
      </c>
      <c r="X5211">
        <v>5</v>
      </c>
    </row>
    <row r="5212" spans="1:24" x14ac:dyDescent="0.3">
      <c r="A5212">
        <v>5211</v>
      </c>
      <c r="B5212" t="s">
        <v>41</v>
      </c>
      <c r="C5212" t="str">
        <f>_xlfn.XLOOKUP(B5212,Lookup_table!B:B,Lookup_table!C:C)</f>
        <v>Data</v>
      </c>
      <c r="D5212" t="s">
        <v>14</v>
      </c>
      <c r="E5212" t="s">
        <v>42</v>
      </c>
      <c r="F5212" t="s">
        <v>51</v>
      </c>
      <c r="G5212" t="s">
        <v>25</v>
      </c>
      <c r="H5212" t="str">
        <f t="shared" si="324"/>
        <v>Onsite/Hybrid</v>
      </c>
      <c r="I5212" t="s">
        <v>26</v>
      </c>
      <c r="J5212" t="str">
        <f t="shared" si="325"/>
        <v>3-6 yrs</v>
      </c>
      <c r="K5212">
        <f t="shared" ca="1" si="327"/>
        <v>3</v>
      </c>
      <c r="L5212" t="s">
        <v>27</v>
      </c>
      <c r="M5212">
        <v>1</v>
      </c>
      <c r="N5212">
        <v>1</v>
      </c>
      <c r="O5212">
        <v>1</v>
      </c>
      <c r="P5212">
        <v>1</v>
      </c>
      <c r="Q5212">
        <v>1</v>
      </c>
      <c r="R5212">
        <f>SUM(M5212:N5212:O5212:P5212:Q5212)</f>
        <v>5</v>
      </c>
      <c r="S5212" s="1">
        <v>110380</v>
      </c>
      <c r="T5212" s="1" t="str">
        <f t="shared" si="326"/>
        <v>Medium</v>
      </c>
      <c r="U5212">
        <v>11</v>
      </c>
      <c r="V5212">
        <v>2022</v>
      </c>
      <c r="W5212" t="s">
        <v>28</v>
      </c>
      <c r="X5212">
        <v>6</v>
      </c>
    </row>
    <row r="5213" spans="1:24" x14ac:dyDescent="0.3">
      <c r="A5213">
        <v>5212</v>
      </c>
      <c r="B5213" t="s">
        <v>50</v>
      </c>
      <c r="C5213" t="str">
        <f>_xlfn.XLOOKUP(B5213,Lookup_table!B:B,Lookup_table!C:C)</f>
        <v>AI</v>
      </c>
      <c r="D5213" t="s">
        <v>22</v>
      </c>
      <c r="E5213" t="s">
        <v>42</v>
      </c>
      <c r="F5213" t="s">
        <v>44</v>
      </c>
      <c r="G5213" t="s">
        <v>30</v>
      </c>
      <c r="H5213" t="str">
        <f t="shared" si="324"/>
        <v>Onsite/Hybrid</v>
      </c>
      <c r="I5213" t="s">
        <v>26</v>
      </c>
      <c r="J5213" t="str">
        <f t="shared" si="325"/>
        <v>3-6 yrs</v>
      </c>
      <c r="K5213">
        <f t="shared" ca="1" si="327"/>
        <v>5</v>
      </c>
      <c r="L5213" t="s">
        <v>39</v>
      </c>
      <c r="M5213">
        <v>1</v>
      </c>
      <c r="N5213">
        <v>1</v>
      </c>
      <c r="O5213">
        <v>0</v>
      </c>
      <c r="P5213">
        <v>0</v>
      </c>
      <c r="Q5213">
        <v>0</v>
      </c>
      <c r="R5213">
        <f>SUM(M5213:N5213:O5213:P5213:Q5213)</f>
        <v>2</v>
      </c>
      <c r="S5213" s="1">
        <v>137666</v>
      </c>
      <c r="T5213" s="1" t="str">
        <f t="shared" si="326"/>
        <v>High</v>
      </c>
      <c r="U5213">
        <v>6</v>
      </c>
      <c r="V5213">
        <v>2020</v>
      </c>
      <c r="W5213" t="s">
        <v>28</v>
      </c>
      <c r="X5213">
        <v>7</v>
      </c>
    </row>
    <row r="5214" spans="1:24" x14ac:dyDescent="0.3">
      <c r="A5214">
        <v>5213</v>
      </c>
      <c r="B5214" t="s">
        <v>50</v>
      </c>
      <c r="C5214" t="str">
        <f>_xlfn.XLOOKUP(B5214,Lookup_table!B:B,Lookup_table!C:C)</f>
        <v>AI</v>
      </c>
      <c r="D5214" t="s">
        <v>34</v>
      </c>
      <c r="E5214" t="s">
        <v>23</v>
      </c>
      <c r="F5214" t="s">
        <v>43</v>
      </c>
      <c r="G5214" t="s">
        <v>17</v>
      </c>
      <c r="H5214" t="str">
        <f t="shared" si="324"/>
        <v>Remote</v>
      </c>
      <c r="I5214" t="s">
        <v>18</v>
      </c>
      <c r="J5214" t="str">
        <f t="shared" si="325"/>
        <v>7+ yrs</v>
      </c>
      <c r="K5214">
        <f t="shared" ca="1" si="327"/>
        <v>14</v>
      </c>
      <c r="L5214" t="s">
        <v>39</v>
      </c>
      <c r="M5214">
        <v>1</v>
      </c>
      <c r="N5214">
        <v>0</v>
      </c>
      <c r="O5214">
        <v>1</v>
      </c>
      <c r="P5214">
        <v>1</v>
      </c>
      <c r="Q5214">
        <v>0</v>
      </c>
      <c r="R5214">
        <f>SUM(M5214:N5214:O5214:P5214:Q5214)</f>
        <v>3</v>
      </c>
      <c r="S5214" s="1">
        <v>173434</v>
      </c>
      <c r="T5214" s="1" t="str">
        <f t="shared" si="326"/>
        <v>High</v>
      </c>
      <c r="U5214">
        <v>4</v>
      </c>
      <c r="V5214">
        <v>2024</v>
      </c>
      <c r="W5214" t="s">
        <v>28</v>
      </c>
      <c r="X5214">
        <v>8</v>
      </c>
    </row>
    <row r="5215" spans="1:24" x14ac:dyDescent="0.3">
      <c r="A5215">
        <v>5214</v>
      </c>
      <c r="B5215" t="s">
        <v>36</v>
      </c>
      <c r="C5215" t="str">
        <f>_xlfn.XLOOKUP(B5215,Lookup_table!B:B,Lookup_table!C:C)</f>
        <v>Data</v>
      </c>
      <c r="D5215" t="s">
        <v>14</v>
      </c>
      <c r="E5215" t="s">
        <v>42</v>
      </c>
      <c r="F5215" t="s">
        <v>51</v>
      </c>
      <c r="G5215" t="s">
        <v>25</v>
      </c>
      <c r="H5215" t="str">
        <f t="shared" si="324"/>
        <v>Onsite/Hybrid</v>
      </c>
      <c r="I5215" t="s">
        <v>18</v>
      </c>
      <c r="J5215" t="str">
        <f t="shared" si="325"/>
        <v>7+ yrs</v>
      </c>
      <c r="K5215">
        <f t="shared" ca="1" si="327"/>
        <v>15</v>
      </c>
      <c r="L5215" t="s">
        <v>39</v>
      </c>
      <c r="M5215">
        <v>1</v>
      </c>
      <c r="N5215">
        <v>1</v>
      </c>
      <c r="O5215">
        <v>1</v>
      </c>
      <c r="P5215">
        <v>0</v>
      </c>
      <c r="Q5215">
        <v>0</v>
      </c>
      <c r="R5215">
        <f>SUM(M5215:N5215:O5215:P5215:Q5215)</f>
        <v>3</v>
      </c>
      <c r="S5215" s="1">
        <v>114765</v>
      </c>
      <c r="T5215" s="1" t="str">
        <f t="shared" si="326"/>
        <v>Medium</v>
      </c>
      <c r="U5215">
        <v>1</v>
      </c>
      <c r="V5215">
        <v>2022</v>
      </c>
      <c r="W5215" t="s">
        <v>20</v>
      </c>
      <c r="X5215">
        <v>2</v>
      </c>
    </row>
    <row r="5216" spans="1:24" x14ac:dyDescent="0.3">
      <c r="A5216">
        <v>5215</v>
      </c>
      <c r="B5216" t="s">
        <v>21</v>
      </c>
      <c r="C5216" t="str">
        <f>_xlfn.XLOOKUP(B5216,Lookup_table!B:B,Lookup_table!C:C)</f>
        <v>AI</v>
      </c>
      <c r="D5216" t="s">
        <v>22</v>
      </c>
      <c r="E5216" t="s">
        <v>38</v>
      </c>
      <c r="F5216" t="s">
        <v>52</v>
      </c>
      <c r="G5216" t="s">
        <v>17</v>
      </c>
      <c r="H5216" t="str">
        <f t="shared" si="324"/>
        <v>Remote</v>
      </c>
      <c r="I5216" t="s">
        <v>35</v>
      </c>
      <c r="J5216" t="str">
        <f t="shared" si="325"/>
        <v>0-2 yrs</v>
      </c>
      <c r="K5216">
        <f t="shared" ca="1" si="327"/>
        <v>1</v>
      </c>
      <c r="L5216" t="s">
        <v>39</v>
      </c>
      <c r="M5216">
        <v>1</v>
      </c>
      <c r="N5216">
        <v>1</v>
      </c>
      <c r="O5216">
        <v>1</v>
      </c>
      <c r="P5216">
        <v>1</v>
      </c>
      <c r="Q5216">
        <v>1</v>
      </c>
      <c r="R5216">
        <f>SUM(M5216:N5216:O5216:P5216:Q5216)</f>
        <v>5</v>
      </c>
      <c r="S5216" s="1">
        <v>151299</v>
      </c>
      <c r="T5216" s="1" t="str">
        <f t="shared" si="326"/>
        <v>High</v>
      </c>
      <c r="U5216">
        <v>4</v>
      </c>
      <c r="V5216">
        <v>2023</v>
      </c>
      <c r="W5216" t="s">
        <v>28</v>
      </c>
      <c r="X5216">
        <v>4</v>
      </c>
    </row>
    <row r="5217" spans="1:24" x14ac:dyDescent="0.3">
      <c r="A5217">
        <v>5216</v>
      </c>
      <c r="B5217" t="s">
        <v>36</v>
      </c>
      <c r="C5217" t="str">
        <f>_xlfn.XLOOKUP(B5217,Lookup_table!B:B,Lookup_table!C:C)</f>
        <v>Data</v>
      </c>
      <c r="D5217" t="s">
        <v>14</v>
      </c>
      <c r="E5217" t="s">
        <v>23</v>
      </c>
      <c r="F5217" t="s">
        <v>43</v>
      </c>
      <c r="G5217" t="s">
        <v>17</v>
      </c>
      <c r="H5217" t="str">
        <f t="shared" si="324"/>
        <v>Remote</v>
      </c>
      <c r="I5217" t="s">
        <v>35</v>
      </c>
      <c r="J5217" t="str">
        <f t="shared" si="325"/>
        <v>0-2 yrs</v>
      </c>
      <c r="K5217">
        <f t="shared" ca="1" si="327"/>
        <v>2</v>
      </c>
      <c r="L5217" t="s">
        <v>19</v>
      </c>
      <c r="M5217">
        <v>1</v>
      </c>
      <c r="N5217">
        <v>1</v>
      </c>
      <c r="O5217">
        <v>0</v>
      </c>
      <c r="P5217">
        <v>0</v>
      </c>
      <c r="Q5217">
        <v>1</v>
      </c>
      <c r="R5217">
        <f>SUM(M5217:N5217:O5217:P5217:Q5217)</f>
        <v>3</v>
      </c>
      <c r="S5217" s="1">
        <v>57609</v>
      </c>
      <c r="T5217" s="1" t="str">
        <f t="shared" si="326"/>
        <v>Low</v>
      </c>
      <c r="U5217">
        <v>9</v>
      </c>
      <c r="V5217">
        <v>2026</v>
      </c>
      <c r="W5217" t="s">
        <v>34</v>
      </c>
      <c r="X5217">
        <v>2</v>
      </c>
    </row>
    <row r="5218" spans="1:24" x14ac:dyDescent="0.3">
      <c r="A5218">
        <v>5217</v>
      </c>
      <c r="B5218" t="s">
        <v>21</v>
      </c>
      <c r="C5218" t="str">
        <f>_xlfn.XLOOKUP(B5218,Lookup_table!B:B,Lookup_table!C:C)</f>
        <v>AI</v>
      </c>
      <c r="D5218" t="s">
        <v>22</v>
      </c>
      <c r="E5218" t="s">
        <v>23</v>
      </c>
      <c r="F5218" t="s">
        <v>24</v>
      </c>
      <c r="G5218" t="s">
        <v>25</v>
      </c>
      <c r="H5218" t="str">
        <f t="shared" si="324"/>
        <v>Onsite/Hybrid</v>
      </c>
      <c r="I5218" t="s">
        <v>26</v>
      </c>
      <c r="J5218" t="str">
        <f t="shared" si="325"/>
        <v>3-6 yrs</v>
      </c>
      <c r="K5218">
        <f t="shared" ca="1" si="327"/>
        <v>4</v>
      </c>
      <c r="L5218" t="s">
        <v>39</v>
      </c>
      <c r="M5218">
        <v>1</v>
      </c>
      <c r="N5218">
        <v>0</v>
      </c>
      <c r="O5218">
        <v>1</v>
      </c>
      <c r="P5218">
        <v>0</v>
      </c>
      <c r="Q5218">
        <v>1</v>
      </c>
      <c r="R5218">
        <f>SUM(M5218:N5218:O5218:P5218:Q5218)</f>
        <v>3</v>
      </c>
      <c r="S5218" s="1">
        <v>158480</v>
      </c>
      <c r="T5218" s="1" t="str">
        <f t="shared" si="326"/>
        <v>High</v>
      </c>
      <c r="U5218">
        <v>1</v>
      </c>
      <c r="V5218">
        <v>2021</v>
      </c>
      <c r="W5218" t="s">
        <v>28</v>
      </c>
      <c r="X5218">
        <v>8</v>
      </c>
    </row>
    <row r="5219" spans="1:24" x14ac:dyDescent="0.3">
      <c r="A5219">
        <v>5218</v>
      </c>
      <c r="B5219" t="s">
        <v>21</v>
      </c>
      <c r="C5219" t="str">
        <f>_xlfn.XLOOKUP(B5219,Lookup_table!B:B,Lookup_table!C:C)</f>
        <v>AI</v>
      </c>
      <c r="D5219" t="s">
        <v>22</v>
      </c>
      <c r="E5219" t="s">
        <v>42</v>
      </c>
      <c r="F5219" t="s">
        <v>43</v>
      </c>
      <c r="G5219" t="s">
        <v>17</v>
      </c>
      <c r="H5219" t="str">
        <f t="shared" si="324"/>
        <v>Remote</v>
      </c>
      <c r="I5219" t="s">
        <v>35</v>
      </c>
      <c r="J5219" t="str">
        <f t="shared" si="325"/>
        <v>0-2 yrs</v>
      </c>
      <c r="K5219">
        <f t="shared" ca="1" si="327"/>
        <v>0</v>
      </c>
      <c r="L5219" t="s">
        <v>27</v>
      </c>
      <c r="M5219">
        <v>1</v>
      </c>
      <c r="N5219">
        <v>0</v>
      </c>
      <c r="O5219">
        <v>1</v>
      </c>
      <c r="P5219">
        <v>1</v>
      </c>
      <c r="Q5219">
        <v>1</v>
      </c>
      <c r="R5219">
        <f>SUM(M5219:N5219:O5219:P5219:Q5219)</f>
        <v>4</v>
      </c>
      <c r="S5219" s="1">
        <v>153138</v>
      </c>
      <c r="T5219" s="1" t="str">
        <f t="shared" si="326"/>
        <v>High</v>
      </c>
      <c r="U5219">
        <v>10</v>
      </c>
      <c r="V5219">
        <v>2024</v>
      </c>
      <c r="W5219" t="s">
        <v>28</v>
      </c>
      <c r="X5219">
        <v>9</v>
      </c>
    </row>
    <row r="5220" spans="1:24" x14ac:dyDescent="0.3">
      <c r="A5220">
        <v>5219</v>
      </c>
      <c r="B5220" t="s">
        <v>31</v>
      </c>
      <c r="C5220" t="str">
        <f>_xlfn.XLOOKUP(B5220,Lookup_table!B:B,Lookup_table!C:C)</f>
        <v>Business</v>
      </c>
      <c r="D5220" t="s">
        <v>34</v>
      </c>
      <c r="E5220" t="s">
        <v>40</v>
      </c>
      <c r="F5220" t="s">
        <v>51</v>
      </c>
      <c r="G5220" t="s">
        <v>17</v>
      </c>
      <c r="H5220" t="str">
        <f t="shared" si="324"/>
        <v>Remote</v>
      </c>
      <c r="I5220" t="s">
        <v>26</v>
      </c>
      <c r="J5220" t="str">
        <f t="shared" si="325"/>
        <v>3-6 yrs</v>
      </c>
      <c r="K5220">
        <f t="shared" ca="1" si="327"/>
        <v>5</v>
      </c>
      <c r="L5220" t="s">
        <v>27</v>
      </c>
      <c r="M5220">
        <v>0</v>
      </c>
      <c r="N5220">
        <v>0</v>
      </c>
      <c r="O5220">
        <v>1</v>
      </c>
      <c r="P5220">
        <v>1</v>
      </c>
      <c r="Q5220">
        <v>1</v>
      </c>
      <c r="R5220">
        <f>SUM(M5220:N5220:O5220:P5220:Q5220)</f>
        <v>3</v>
      </c>
      <c r="S5220" s="1">
        <v>111169</v>
      </c>
      <c r="T5220" s="1" t="str">
        <f t="shared" si="326"/>
        <v>Medium</v>
      </c>
      <c r="U5220">
        <v>4</v>
      </c>
      <c r="V5220">
        <v>2026</v>
      </c>
      <c r="W5220" t="s">
        <v>28</v>
      </c>
      <c r="X5220">
        <v>2</v>
      </c>
    </row>
    <row r="5221" spans="1:24" x14ac:dyDescent="0.3">
      <c r="A5221">
        <v>5220</v>
      </c>
      <c r="B5221" t="s">
        <v>21</v>
      </c>
      <c r="C5221" t="str">
        <f>_xlfn.XLOOKUP(B5221,Lookup_table!B:B,Lookup_table!C:C)</f>
        <v>AI</v>
      </c>
      <c r="D5221" t="s">
        <v>34</v>
      </c>
      <c r="E5221" t="s">
        <v>40</v>
      </c>
      <c r="F5221" t="s">
        <v>51</v>
      </c>
      <c r="G5221" t="s">
        <v>30</v>
      </c>
      <c r="H5221" t="str">
        <f t="shared" si="324"/>
        <v>Onsite/Hybrid</v>
      </c>
      <c r="I5221" t="s">
        <v>26</v>
      </c>
      <c r="J5221" t="str">
        <f t="shared" si="325"/>
        <v>3-6 yrs</v>
      </c>
      <c r="K5221">
        <f t="shared" ca="1" si="327"/>
        <v>5</v>
      </c>
      <c r="L5221" t="s">
        <v>27</v>
      </c>
      <c r="M5221">
        <v>1</v>
      </c>
      <c r="N5221">
        <v>1</v>
      </c>
      <c r="O5221">
        <v>1</v>
      </c>
      <c r="P5221">
        <v>1</v>
      </c>
      <c r="Q5221">
        <v>1</v>
      </c>
      <c r="R5221">
        <f>SUM(M5221:N5221:O5221:P5221:Q5221)</f>
        <v>5</v>
      </c>
      <c r="S5221" s="1">
        <v>157195</v>
      </c>
      <c r="T5221" s="1" t="str">
        <f t="shared" si="326"/>
        <v>High</v>
      </c>
      <c r="U5221">
        <v>3</v>
      </c>
      <c r="V5221">
        <v>2020</v>
      </c>
      <c r="W5221" t="s">
        <v>28</v>
      </c>
      <c r="X5221">
        <v>7</v>
      </c>
    </row>
    <row r="5222" spans="1:24" x14ac:dyDescent="0.3">
      <c r="A5222">
        <v>5221</v>
      </c>
      <c r="B5222" t="s">
        <v>50</v>
      </c>
      <c r="C5222" t="str">
        <f>_xlfn.XLOOKUP(B5222,Lookup_table!B:B,Lookup_table!C:C)</f>
        <v>AI</v>
      </c>
      <c r="D5222" t="s">
        <v>37</v>
      </c>
      <c r="E5222" t="s">
        <v>32</v>
      </c>
      <c r="F5222" t="s">
        <v>29</v>
      </c>
      <c r="G5222" t="s">
        <v>25</v>
      </c>
      <c r="H5222" t="str">
        <f t="shared" si="324"/>
        <v>Onsite/Hybrid</v>
      </c>
      <c r="I5222" t="s">
        <v>26</v>
      </c>
      <c r="J5222" t="str">
        <f t="shared" si="325"/>
        <v>3-6 yrs</v>
      </c>
      <c r="K5222">
        <f t="shared" ca="1" si="327"/>
        <v>3</v>
      </c>
      <c r="L5222" t="s">
        <v>39</v>
      </c>
      <c r="M5222">
        <v>0</v>
      </c>
      <c r="N5222">
        <v>0</v>
      </c>
      <c r="O5222">
        <v>1</v>
      </c>
      <c r="P5222">
        <v>1</v>
      </c>
      <c r="Q5222">
        <v>1</v>
      </c>
      <c r="R5222">
        <f>SUM(M5222:N5222:O5222:P5222:Q5222)</f>
        <v>3</v>
      </c>
      <c r="S5222" s="1">
        <v>158410</v>
      </c>
      <c r="T5222" s="1" t="str">
        <f t="shared" si="326"/>
        <v>High</v>
      </c>
      <c r="U5222">
        <v>1</v>
      </c>
      <c r="V5222">
        <v>2020</v>
      </c>
      <c r="W5222" t="s">
        <v>28</v>
      </c>
      <c r="X5222">
        <v>8</v>
      </c>
    </row>
    <row r="5223" spans="1:24" x14ac:dyDescent="0.3">
      <c r="A5223">
        <v>5222</v>
      </c>
      <c r="B5223" t="s">
        <v>50</v>
      </c>
      <c r="C5223" t="str">
        <f>_xlfn.XLOOKUP(B5223,Lookup_table!B:B,Lookup_table!C:C)</f>
        <v>AI</v>
      </c>
      <c r="D5223" t="s">
        <v>37</v>
      </c>
      <c r="E5223" t="s">
        <v>40</v>
      </c>
      <c r="F5223" t="s">
        <v>44</v>
      </c>
      <c r="G5223" t="s">
        <v>25</v>
      </c>
      <c r="H5223" t="str">
        <f t="shared" si="324"/>
        <v>Onsite/Hybrid</v>
      </c>
      <c r="I5223" t="s">
        <v>18</v>
      </c>
      <c r="J5223" t="str">
        <f t="shared" si="325"/>
        <v>7+ yrs</v>
      </c>
      <c r="K5223">
        <f t="shared" ca="1" si="327"/>
        <v>10</v>
      </c>
      <c r="L5223" t="s">
        <v>19</v>
      </c>
      <c r="M5223">
        <v>0</v>
      </c>
      <c r="N5223">
        <v>1</v>
      </c>
      <c r="O5223">
        <v>1</v>
      </c>
      <c r="P5223">
        <v>1</v>
      </c>
      <c r="Q5223">
        <v>0</v>
      </c>
      <c r="R5223">
        <f>SUM(M5223:N5223:O5223:P5223:Q5223)</f>
        <v>3</v>
      </c>
      <c r="S5223" s="1">
        <v>174607</v>
      </c>
      <c r="T5223" s="1" t="str">
        <f t="shared" si="326"/>
        <v>High</v>
      </c>
      <c r="U5223">
        <v>2</v>
      </c>
      <c r="V5223">
        <v>2021</v>
      </c>
      <c r="W5223" t="s">
        <v>28</v>
      </c>
      <c r="X5223">
        <v>1</v>
      </c>
    </row>
    <row r="5224" spans="1:24" x14ac:dyDescent="0.3">
      <c r="A5224">
        <v>5223</v>
      </c>
      <c r="B5224" t="s">
        <v>33</v>
      </c>
      <c r="C5224" t="str">
        <f>_xlfn.XLOOKUP(B5224,Lookup_table!B:B,Lookup_table!C:C)</f>
        <v>Data</v>
      </c>
      <c r="D5224" t="s">
        <v>37</v>
      </c>
      <c r="E5224" t="s">
        <v>42</v>
      </c>
      <c r="F5224" t="s">
        <v>51</v>
      </c>
      <c r="G5224" t="s">
        <v>25</v>
      </c>
      <c r="H5224" t="str">
        <f t="shared" si="324"/>
        <v>Onsite/Hybrid</v>
      </c>
      <c r="I5224" t="s">
        <v>18</v>
      </c>
      <c r="J5224" t="str">
        <f t="shared" si="325"/>
        <v>7+ yrs</v>
      </c>
      <c r="K5224">
        <f t="shared" ca="1" si="327"/>
        <v>9</v>
      </c>
      <c r="L5224" t="s">
        <v>27</v>
      </c>
      <c r="M5224">
        <v>1</v>
      </c>
      <c r="N5224">
        <v>0</v>
      </c>
      <c r="O5224">
        <v>1</v>
      </c>
      <c r="P5224">
        <v>1</v>
      </c>
      <c r="Q5224">
        <v>1</v>
      </c>
      <c r="R5224">
        <f>SUM(M5224:N5224:O5224:P5224:Q5224)</f>
        <v>4</v>
      </c>
      <c r="S5224" s="1">
        <v>138483</v>
      </c>
      <c r="T5224" s="1" t="str">
        <f t="shared" si="326"/>
        <v>High</v>
      </c>
      <c r="U5224">
        <v>1</v>
      </c>
      <c r="V5224">
        <v>2023</v>
      </c>
      <c r="W5224" t="s">
        <v>28</v>
      </c>
      <c r="X5224">
        <v>9</v>
      </c>
    </row>
    <row r="5225" spans="1:24" x14ac:dyDescent="0.3">
      <c r="A5225">
        <v>5224</v>
      </c>
      <c r="B5225" t="s">
        <v>41</v>
      </c>
      <c r="C5225" t="str">
        <f>_xlfn.XLOOKUP(B5225,Lookup_table!B:B,Lookup_table!C:C)</f>
        <v>Data</v>
      </c>
      <c r="D5225" t="s">
        <v>22</v>
      </c>
      <c r="E5225" t="s">
        <v>23</v>
      </c>
      <c r="F5225" t="s">
        <v>51</v>
      </c>
      <c r="G5225" t="s">
        <v>25</v>
      </c>
      <c r="H5225" t="str">
        <f t="shared" si="324"/>
        <v>Onsite/Hybrid</v>
      </c>
      <c r="I5225" t="s">
        <v>18</v>
      </c>
      <c r="J5225" t="str">
        <f t="shared" si="325"/>
        <v>7+ yrs</v>
      </c>
      <c r="K5225">
        <f t="shared" ca="1" si="327"/>
        <v>14</v>
      </c>
      <c r="L5225" t="s">
        <v>27</v>
      </c>
      <c r="M5225">
        <v>0</v>
      </c>
      <c r="N5225">
        <v>0</v>
      </c>
      <c r="O5225">
        <v>1</v>
      </c>
      <c r="P5225">
        <v>1</v>
      </c>
      <c r="Q5225">
        <v>1</v>
      </c>
      <c r="R5225">
        <f>SUM(M5225:N5225:O5225:P5225:Q5225)</f>
        <v>3</v>
      </c>
      <c r="S5225" s="1">
        <v>159190</v>
      </c>
      <c r="T5225" s="1" t="str">
        <f t="shared" si="326"/>
        <v>High</v>
      </c>
      <c r="U5225">
        <v>10</v>
      </c>
      <c r="V5225">
        <v>2026</v>
      </c>
      <c r="W5225" t="s">
        <v>28</v>
      </c>
      <c r="X5225">
        <v>2</v>
      </c>
    </row>
    <row r="5226" spans="1:24" x14ac:dyDescent="0.3">
      <c r="A5226">
        <v>5225</v>
      </c>
      <c r="B5226" t="s">
        <v>41</v>
      </c>
      <c r="C5226" t="str">
        <f>_xlfn.XLOOKUP(B5226,Lookup_table!B:B,Lookup_table!C:C)</f>
        <v>Data</v>
      </c>
      <c r="D5226" t="s">
        <v>34</v>
      </c>
      <c r="E5226" t="s">
        <v>32</v>
      </c>
      <c r="F5226" t="s">
        <v>16</v>
      </c>
      <c r="G5226" t="s">
        <v>17</v>
      </c>
      <c r="H5226" t="str">
        <f t="shared" si="324"/>
        <v>Remote</v>
      </c>
      <c r="I5226" t="s">
        <v>18</v>
      </c>
      <c r="J5226" t="str">
        <f t="shared" si="325"/>
        <v>7+ yrs</v>
      </c>
      <c r="K5226">
        <f t="shared" ca="1" si="327"/>
        <v>9</v>
      </c>
      <c r="L5226" t="s">
        <v>19</v>
      </c>
      <c r="M5226">
        <v>0</v>
      </c>
      <c r="N5226">
        <v>1</v>
      </c>
      <c r="O5226">
        <v>0</v>
      </c>
      <c r="P5226">
        <v>1</v>
      </c>
      <c r="Q5226">
        <v>0</v>
      </c>
      <c r="R5226">
        <f>SUM(M5226:N5226:O5226:P5226:Q5226)</f>
        <v>2</v>
      </c>
      <c r="S5226" s="1">
        <v>118954</v>
      </c>
      <c r="T5226" s="1" t="str">
        <f t="shared" si="326"/>
        <v>Medium</v>
      </c>
      <c r="U5226">
        <v>12</v>
      </c>
      <c r="V5226">
        <v>2024</v>
      </c>
      <c r="W5226" t="s">
        <v>34</v>
      </c>
      <c r="X5226">
        <v>3</v>
      </c>
    </row>
    <row r="5227" spans="1:24" x14ac:dyDescent="0.3">
      <c r="A5227">
        <v>5226</v>
      </c>
      <c r="B5227" t="s">
        <v>41</v>
      </c>
      <c r="C5227" t="str">
        <f>_xlfn.XLOOKUP(B5227,Lookup_table!B:B,Lookup_table!C:C)</f>
        <v>Data</v>
      </c>
      <c r="D5227" t="s">
        <v>22</v>
      </c>
      <c r="E5227" t="s">
        <v>40</v>
      </c>
      <c r="F5227" t="s">
        <v>51</v>
      </c>
      <c r="G5227" t="s">
        <v>30</v>
      </c>
      <c r="H5227" t="str">
        <f t="shared" si="324"/>
        <v>Onsite/Hybrid</v>
      </c>
      <c r="I5227" t="s">
        <v>18</v>
      </c>
      <c r="J5227" t="str">
        <f t="shared" si="325"/>
        <v>7+ yrs</v>
      </c>
      <c r="K5227">
        <f t="shared" ca="1" si="327"/>
        <v>11</v>
      </c>
      <c r="L5227" t="s">
        <v>27</v>
      </c>
      <c r="M5227">
        <v>1</v>
      </c>
      <c r="N5227">
        <v>1</v>
      </c>
      <c r="O5227">
        <v>0</v>
      </c>
      <c r="P5227">
        <v>1</v>
      </c>
      <c r="Q5227">
        <v>1</v>
      </c>
      <c r="R5227">
        <f>SUM(M5227:N5227:O5227:P5227:Q5227)</f>
        <v>4</v>
      </c>
      <c r="S5227" s="1">
        <v>148015</v>
      </c>
      <c r="T5227" s="1" t="str">
        <f t="shared" si="326"/>
        <v>High</v>
      </c>
      <c r="U5227">
        <v>12</v>
      </c>
      <c r="V5227">
        <v>2026</v>
      </c>
      <c r="W5227" t="s">
        <v>34</v>
      </c>
      <c r="X5227">
        <v>4</v>
      </c>
    </row>
    <row r="5228" spans="1:24" x14ac:dyDescent="0.3">
      <c r="A5228">
        <v>5227</v>
      </c>
      <c r="B5228" t="s">
        <v>21</v>
      </c>
      <c r="C5228" t="str">
        <f>_xlfn.XLOOKUP(B5228,Lookup_table!B:B,Lookup_table!C:C)</f>
        <v>AI</v>
      </c>
      <c r="D5228" t="s">
        <v>22</v>
      </c>
      <c r="E5228" t="s">
        <v>23</v>
      </c>
      <c r="F5228" t="s">
        <v>44</v>
      </c>
      <c r="G5228" t="s">
        <v>17</v>
      </c>
      <c r="H5228" t="str">
        <f t="shared" si="324"/>
        <v>Remote</v>
      </c>
      <c r="I5228" t="s">
        <v>26</v>
      </c>
      <c r="J5228" t="str">
        <f t="shared" si="325"/>
        <v>3-6 yrs</v>
      </c>
      <c r="K5228">
        <f t="shared" ca="1" si="327"/>
        <v>5</v>
      </c>
      <c r="L5228" t="s">
        <v>39</v>
      </c>
      <c r="M5228">
        <v>0</v>
      </c>
      <c r="N5228">
        <v>0</v>
      </c>
      <c r="O5228">
        <v>0</v>
      </c>
      <c r="P5228">
        <v>1</v>
      </c>
      <c r="Q5228">
        <v>1</v>
      </c>
      <c r="R5228">
        <f>SUM(M5228:N5228:O5228:P5228:Q5228)</f>
        <v>2</v>
      </c>
      <c r="S5228" s="1">
        <v>164502</v>
      </c>
      <c r="T5228" s="1" t="str">
        <f t="shared" si="326"/>
        <v>High</v>
      </c>
      <c r="U5228">
        <v>11</v>
      </c>
      <c r="V5228">
        <v>2023</v>
      </c>
      <c r="W5228" t="s">
        <v>28</v>
      </c>
      <c r="X5228">
        <v>9</v>
      </c>
    </row>
    <row r="5229" spans="1:24" x14ac:dyDescent="0.3">
      <c r="A5229">
        <v>5228</v>
      </c>
      <c r="B5229" t="s">
        <v>21</v>
      </c>
      <c r="C5229" t="str">
        <f>_xlfn.XLOOKUP(B5229,Lookup_table!B:B,Lookup_table!C:C)</f>
        <v>AI</v>
      </c>
      <c r="D5229" t="s">
        <v>37</v>
      </c>
      <c r="E5229" t="s">
        <v>40</v>
      </c>
      <c r="F5229" t="s">
        <v>52</v>
      </c>
      <c r="G5229" t="s">
        <v>17</v>
      </c>
      <c r="H5229" t="str">
        <f t="shared" si="324"/>
        <v>Remote</v>
      </c>
      <c r="I5229" t="s">
        <v>26</v>
      </c>
      <c r="J5229" t="str">
        <f t="shared" si="325"/>
        <v>3-6 yrs</v>
      </c>
      <c r="K5229">
        <f t="shared" ca="1" si="327"/>
        <v>6</v>
      </c>
      <c r="L5229" t="s">
        <v>39</v>
      </c>
      <c r="M5229">
        <v>1</v>
      </c>
      <c r="N5229">
        <v>0</v>
      </c>
      <c r="O5229">
        <v>0</v>
      </c>
      <c r="P5229">
        <v>1</v>
      </c>
      <c r="Q5229">
        <v>0</v>
      </c>
      <c r="R5229">
        <f>SUM(M5229:N5229:O5229:P5229:Q5229)</f>
        <v>2</v>
      </c>
      <c r="S5229" s="1">
        <v>125314</v>
      </c>
      <c r="T5229" s="1" t="str">
        <f t="shared" si="326"/>
        <v>High</v>
      </c>
      <c r="U5229">
        <v>2</v>
      </c>
      <c r="V5229">
        <v>2021</v>
      </c>
      <c r="W5229" t="s">
        <v>28</v>
      </c>
      <c r="X5229">
        <v>7</v>
      </c>
    </row>
    <row r="5230" spans="1:24" x14ac:dyDescent="0.3">
      <c r="A5230">
        <v>5229</v>
      </c>
      <c r="B5230" t="s">
        <v>36</v>
      </c>
      <c r="C5230" t="str">
        <f>_xlfn.XLOOKUP(B5230,Lookup_table!B:B,Lookup_table!C:C)</f>
        <v>Data</v>
      </c>
      <c r="D5230" t="s">
        <v>37</v>
      </c>
      <c r="E5230" t="s">
        <v>23</v>
      </c>
      <c r="F5230" t="s">
        <v>51</v>
      </c>
      <c r="G5230" t="s">
        <v>30</v>
      </c>
      <c r="H5230" t="str">
        <f t="shared" si="324"/>
        <v>Onsite/Hybrid</v>
      </c>
      <c r="I5230" t="s">
        <v>18</v>
      </c>
      <c r="J5230" t="str">
        <f t="shared" si="325"/>
        <v>7+ yrs</v>
      </c>
      <c r="K5230">
        <f t="shared" ca="1" si="327"/>
        <v>13</v>
      </c>
      <c r="L5230" t="s">
        <v>27</v>
      </c>
      <c r="M5230">
        <v>1</v>
      </c>
      <c r="N5230">
        <v>1</v>
      </c>
      <c r="O5230">
        <v>1</v>
      </c>
      <c r="P5230">
        <v>1</v>
      </c>
      <c r="Q5230">
        <v>1</v>
      </c>
      <c r="R5230">
        <f>SUM(M5230:N5230:O5230:P5230:Q5230)</f>
        <v>5</v>
      </c>
      <c r="S5230" s="1">
        <v>137360</v>
      </c>
      <c r="T5230" s="1" t="str">
        <f t="shared" si="326"/>
        <v>High</v>
      </c>
      <c r="U5230">
        <v>4</v>
      </c>
      <c r="V5230">
        <v>2024</v>
      </c>
      <c r="W5230" t="s">
        <v>28</v>
      </c>
      <c r="X5230">
        <v>2</v>
      </c>
    </row>
    <row r="5231" spans="1:24" x14ac:dyDescent="0.3">
      <c r="A5231">
        <v>5230</v>
      </c>
      <c r="B5231" t="s">
        <v>21</v>
      </c>
      <c r="C5231" t="str">
        <f>_xlfn.XLOOKUP(B5231,Lookup_table!B:B,Lookup_table!C:C)</f>
        <v>AI</v>
      </c>
      <c r="D5231" t="s">
        <v>34</v>
      </c>
      <c r="E5231" t="s">
        <v>32</v>
      </c>
      <c r="F5231" t="s">
        <v>44</v>
      </c>
      <c r="G5231" t="s">
        <v>25</v>
      </c>
      <c r="H5231" t="str">
        <f t="shared" si="324"/>
        <v>Onsite/Hybrid</v>
      </c>
      <c r="I5231" t="s">
        <v>35</v>
      </c>
      <c r="J5231" t="str">
        <f t="shared" si="325"/>
        <v>0-2 yrs</v>
      </c>
      <c r="K5231">
        <f t="shared" ca="1" si="327"/>
        <v>2</v>
      </c>
      <c r="L5231" t="s">
        <v>27</v>
      </c>
      <c r="M5231">
        <v>0</v>
      </c>
      <c r="N5231">
        <v>0</v>
      </c>
      <c r="O5231">
        <v>1</v>
      </c>
      <c r="P5231">
        <v>1</v>
      </c>
      <c r="Q5231">
        <v>1</v>
      </c>
      <c r="R5231">
        <f>SUM(M5231:N5231:O5231:P5231:Q5231)</f>
        <v>3</v>
      </c>
      <c r="S5231" s="1">
        <v>134757</v>
      </c>
      <c r="T5231" s="1" t="str">
        <f t="shared" si="326"/>
        <v>High</v>
      </c>
      <c r="U5231">
        <v>3</v>
      </c>
      <c r="V5231">
        <v>2026</v>
      </c>
      <c r="W5231" t="s">
        <v>28</v>
      </c>
      <c r="X5231">
        <v>3</v>
      </c>
    </row>
    <row r="5232" spans="1:24" x14ac:dyDescent="0.3">
      <c r="A5232">
        <v>5231</v>
      </c>
      <c r="B5232" t="s">
        <v>36</v>
      </c>
      <c r="C5232" t="str">
        <f>_xlfn.XLOOKUP(B5232,Lookup_table!B:B,Lookup_table!C:C)</f>
        <v>Data</v>
      </c>
      <c r="D5232" t="s">
        <v>37</v>
      </c>
      <c r="E5232" t="s">
        <v>32</v>
      </c>
      <c r="F5232" t="s">
        <v>43</v>
      </c>
      <c r="G5232" t="s">
        <v>25</v>
      </c>
      <c r="H5232" t="str">
        <f t="shared" si="324"/>
        <v>Onsite/Hybrid</v>
      </c>
      <c r="I5232" t="s">
        <v>18</v>
      </c>
      <c r="J5232" t="str">
        <f t="shared" si="325"/>
        <v>7+ yrs</v>
      </c>
      <c r="K5232">
        <f t="shared" ca="1" si="327"/>
        <v>11</v>
      </c>
      <c r="L5232" t="s">
        <v>27</v>
      </c>
      <c r="M5232">
        <v>0</v>
      </c>
      <c r="N5232">
        <v>1</v>
      </c>
      <c r="O5232">
        <v>0</v>
      </c>
      <c r="P5232">
        <v>0</v>
      </c>
      <c r="Q5232">
        <v>0</v>
      </c>
      <c r="R5232">
        <f>SUM(M5232:N5232:O5232:P5232:Q5232)</f>
        <v>1</v>
      </c>
      <c r="S5232" s="1">
        <v>99920</v>
      </c>
      <c r="T5232" s="1" t="str">
        <f t="shared" si="326"/>
        <v>Medium</v>
      </c>
      <c r="U5232">
        <v>5</v>
      </c>
      <c r="V5232">
        <v>2025</v>
      </c>
      <c r="W5232" t="s">
        <v>28</v>
      </c>
      <c r="X5232">
        <v>9</v>
      </c>
    </row>
    <row r="5233" spans="1:24" x14ac:dyDescent="0.3">
      <c r="A5233">
        <v>5232</v>
      </c>
      <c r="B5233" t="s">
        <v>33</v>
      </c>
      <c r="C5233" t="str">
        <f>_xlfn.XLOOKUP(B5233,Lookup_table!B:B,Lookup_table!C:C)</f>
        <v>Data</v>
      </c>
      <c r="D5233" t="s">
        <v>22</v>
      </c>
      <c r="E5233" t="s">
        <v>40</v>
      </c>
      <c r="F5233" t="s">
        <v>29</v>
      </c>
      <c r="G5233" t="s">
        <v>25</v>
      </c>
      <c r="H5233" t="str">
        <f t="shared" si="324"/>
        <v>Onsite/Hybrid</v>
      </c>
      <c r="I5233" t="s">
        <v>18</v>
      </c>
      <c r="J5233" t="str">
        <f t="shared" si="325"/>
        <v>7+ yrs</v>
      </c>
      <c r="K5233">
        <f t="shared" ca="1" si="327"/>
        <v>14</v>
      </c>
      <c r="L5233" t="s">
        <v>27</v>
      </c>
      <c r="M5233">
        <v>1</v>
      </c>
      <c r="N5233">
        <v>0</v>
      </c>
      <c r="O5233">
        <v>0</v>
      </c>
      <c r="P5233">
        <v>1</v>
      </c>
      <c r="Q5233">
        <v>1</v>
      </c>
      <c r="R5233">
        <f>SUM(M5233:N5233:O5233:P5233:Q5233)</f>
        <v>3</v>
      </c>
      <c r="S5233" s="1">
        <v>142949</v>
      </c>
      <c r="T5233" s="1" t="str">
        <f t="shared" si="326"/>
        <v>High</v>
      </c>
      <c r="U5233">
        <v>9</v>
      </c>
      <c r="V5233">
        <v>2021</v>
      </c>
      <c r="W5233" t="s">
        <v>20</v>
      </c>
      <c r="X5233">
        <v>4</v>
      </c>
    </row>
    <row r="5234" spans="1:24" x14ac:dyDescent="0.3">
      <c r="A5234">
        <v>5233</v>
      </c>
      <c r="B5234" t="s">
        <v>21</v>
      </c>
      <c r="C5234" t="str">
        <f>_xlfn.XLOOKUP(B5234,Lookup_table!B:B,Lookup_table!C:C)</f>
        <v>AI</v>
      </c>
      <c r="D5234" t="s">
        <v>34</v>
      </c>
      <c r="E5234" t="s">
        <v>15</v>
      </c>
      <c r="F5234" t="s">
        <v>44</v>
      </c>
      <c r="G5234" t="s">
        <v>17</v>
      </c>
      <c r="H5234" t="str">
        <f t="shared" si="324"/>
        <v>Remote</v>
      </c>
      <c r="I5234" t="s">
        <v>26</v>
      </c>
      <c r="J5234" t="str">
        <f t="shared" si="325"/>
        <v>3-6 yrs</v>
      </c>
      <c r="K5234">
        <f t="shared" ca="1" si="327"/>
        <v>6</v>
      </c>
      <c r="L5234" t="s">
        <v>39</v>
      </c>
      <c r="M5234">
        <v>1</v>
      </c>
      <c r="N5234">
        <v>0</v>
      </c>
      <c r="O5234">
        <v>1</v>
      </c>
      <c r="P5234">
        <v>1</v>
      </c>
      <c r="Q5234">
        <v>1</v>
      </c>
      <c r="R5234">
        <f>SUM(M5234:N5234:O5234:P5234:Q5234)</f>
        <v>4</v>
      </c>
      <c r="S5234" s="1">
        <v>155836</v>
      </c>
      <c r="T5234" s="1" t="str">
        <f t="shared" si="326"/>
        <v>High</v>
      </c>
      <c r="U5234">
        <v>4</v>
      </c>
      <c r="V5234">
        <v>2026</v>
      </c>
      <c r="W5234" t="s">
        <v>28</v>
      </c>
      <c r="X5234">
        <v>4</v>
      </c>
    </row>
    <row r="5235" spans="1:24" x14ac:dyDescent="0.3">
      <c r="A5235">
        <v>5234</v>
      </c>
      <c r="B5235" t="s">
        <v>50</v>
      </c>
      <c r="C5235" t="str">
        <f>_xlfn.XLOOKUP(B5235,Lookup_table!B:B,Lookup_table!C:C)</f>
        <v>AI</v>
      </c>
      <c r="D5235" t="s">
        <v>34</v>
      </c>
      <c r="E5235" t="s">
        <v>40</v>
      </c>
      <c r="F5235" t="s">
        <v>24</v>
      </c>
      <c r="G5235" t="s">
        <v>25</v>
      </c>
      <c r="H5235" t="str">
        <f t="shared" si="324"/>
        <v>Onsite/Hybrid</v>
      </c>
      <c r="I5235" t="s">
        <v>35</v>
      </c>
      <c r="J5235" t="str">
        <f t="shared" si="325"/>
        <v>0-2 yrs</v>
      </c>
      <c r="K5235">
        <f t="shared" ca="1" si="327"/>
        <v>2</v>
      </c>
      <c r="L5235" t="s">
        <v>19</v>
      </c>
      <c r="M5235">
        <v>0</v>
      </c>
      <c r="N5235">
        <v>0</v>
      </c>
      <c r="O5235">
        <v>1</v>
      </c>
      <c r="P5235">
        <v>0</v>
      </c>
      <c r="Q5235">
        <v>1</v>
      </c>
      <c r="R5235">
        <f>SUM(M5235:N5235:O5235:P5235:Q5235)</f>
        <v>2</v>
      </c>
      <c r="S5235" s="1">
        <v>114473</v>
      </c>
      <c r="T5235" s="1" t="str">
        <f t="shared" si="326"/>
        <v>Medium</v>
      </c>
      <c r="U5235">
        <v>9</v>
      </c>
      <c r="V5235">
        <v>2021</v>
      </c>
      <c r="W5235" t="s">
        <v>34</v>
      </c>
      <c r="X5235">
        <v>5</v>
      </c>
    </row>
    <row r="5236" spans="1:24" x14ac:dyDescent="0.3">
      <c r="A5236">
        <v>5235</v>
      </c>
      <c r="B5236" t="s">
        <v>41</v>
      </c>
      <c r="C5236" t="str">
        <f>_xlfn.XLOOKUP(B5236,Lookup_table!B:B,Lookup_table!C:C)</f>
        <v>Data</v>
      </c>
      <c r="D5236" t="s">
        <v>34</v>
      </c>
      <c r="E5236" t="s">
        <v>38</v>
      </c>
      <c r="F5236" t="s">
        <v>16</v>
      </c>
      <c r="G5236" t="s">
        <v>25</v>
      </c>
      <c r="H5236" t="str">
        <f t="shared" si="324"/>
        <v>Onsite/Hybrid</v>
      </c>
      <c r="I5236" t="s">
        <v>18</v>
      </c>
      <c r="J5236" t="str">
        <f t="shared" si="325"/>
        <v>7+ yrs</v>
      </c>
      <c r="K5236">
        <f t="shared" ca="1" si="327"/>
        <v>7</v>
      </c>
      <c r="L5236" t="s">
        <v>27</v>
      </c>
      <c r="M5236">
        <v>0</v>
      </c>
      <c r="N5236">
        <v>0</v>
      </c>
      <c r="O5236">
        <v>1</v>
      </c>
      <c r="P5236">
        <v>1</v>
      </c>
      <c r="Q5236">
        <v>1</v>
      </c>
      <c r="R5236">
        <f>SUM(M5236:N5236:O5236:P5236:Q5236)</f>
        <v>3</v>
      </c>
      <c r="S5236" s="1">
        <v>135140</v>
      </c>
      <c r="T5236" s="1" t="str">
        <f t="shared" si="326"/>
        <v>High</v>
      </c>
      <c r="U5236">
        <v>11</v>
      </c>
      <c r="V5236">
        <v>2021</v>
      </c>
      <c r="W5236" t="s">
        <v>28</v>
      </c>
      <c r="X5236">
        <v>6</v>
      </c>
    </row>
    <row r="5237" spans="1:24" x14ac:dyDescent="0.3">
      <c r="A5237">
        <v>5236</v>
      </c>
      <c r="B5237" t="s">
        <v>21</v>
      </c>
      <c r="C5237" t="str">
        <f>_xlfn.XLOOKUP(B5237,Lookup_table!B:B,Lookup_table!C:C)</f>
        <v>AI</v>
      </c>
      <c r="D5237" t="s">
        <v>37</v>
      </c>
      <c r="E5237" t="s">
        <v>32</v>
      </c>
      <c r="F5237" t="s">
        <v>51</v>
      </c>
      <c r="G5237" t="s">
        <v>25</v>
      </c>
      <c r="H5237" t="str">
        <f t="shared" si="324"/>
        <v>Onsite/Hybrid</v>
      </c>
      <c r="I5237" t="s">
        <v>35</v>
      </c>
      <c r="J5237" t="str">
        <f t="shared" si="325"/>
        <v>0-2 yrs</v>
      </c>
      <c r="K5237">
        <f t="shared" ca="1" si="327"/>
        <v>0</v>
      </c>
      <c r="L5237" t="s">
        <v>19</v>
      </c>
      <c r="M5237">
        <v>1</v>
      </c>
      <c r="N5237">
        <v>1</v>
      </c>
      <c r="O5237">
        <v>0</v>
      </c>
      <c r="P5237">
        <v>0</v>
      </c>
      <c r="Q5237">
        <v>1</v>
      </c>
      <c r="R5237">
        <f>SUM(M5237:N5237:O5237:P5237:Q5237)</f>
        <v>3</v>
      </c>
      <c r="S5237" s="1">
        <v>102746</v>
      </c>
      <c r="T5237" s="1" t="str">
        <f t="shared" si="326"/>
        <v>Medium</v>
      </c>
      <c r="U5237">
        <v>7</v>
      </c>
      <c r="V5237">
        <v>2026</v>
      </c>
      <c r="W5237" t="s">
        <v>20</v>
      </c>
      <c r="X5237">
        <v>4</v>
      </c>
    </row>
    <row r="5238" spans="1:24" x14ac:dyDescent="0.3">
      <c r="A5238">
        <v>5237</v>
      </c>
      <c r="B5238" t="s">
        <v>31</v>
      </c>
      <c r="C5238" t="str">
        <f>_xlfn.XLOOKUP(B5238,Lookup_table!B:B,Lookup_table!C:C)</f>
        <v>Business</v>
      </c>
      <c r="D5238" t="s">
        <v>14</v>
      </c>
      <c r="E5238" t="s">
        <v>32</v>
      </c>
      <c r="F5238" t="s">
        <v>51</v>
      </c>
      <c r="G5238" t="s">
        <v>25</v>
      </c>
      <c r="H5238" t="str">
        <f t="shared" si="324"/>
        <v>Onsite/Hybrid</v>
      </c>
      <c r="I5238" t="s">
        <v>35</v>
      </c>
      <c r="J5238" t="str">
        <f t="shared" si="325"/>
        <v>0-2 yrs</v>
      </c>
      <c r="K5238">
        <f t="shared" ca="1" si="327"/>
        <v>1</v>
      </c>
      <c r="L5238" t="s">
        <v>19</v>
      </c>
      <c r="M5238">
        <v>0</v>
      </c>
      <c r="N5238">
        <v>0</v>
      </c>
      <c r="O5238">
        <v>1</v>
      </c>
      <c r="P5238">
        <v>0</v>
      </c>
      <c r="Q5238">
        <v>1</v>
      </c>
      <c r="R5238">
        <f>SUM(M5238:N5238:O5238:P5238:Q5238)</f>
        <v>2</v>
      </c>
      <c r="S5238" s="1">
        <v>71810</v>
      </c>
      <c r="T5238" s="1" t="str">
        <f t="shared" si="326"/>
        <v>Medium</v>
      </c>
      <c r="U5238">
        <v>8</v>
      </c>
      <c r="V5238">
        <v>2021</v>
      </c>
      <c r="W5238" t="s">
        <v>20</v>
      </c>
      <c r="X5238">
        <v>1</v>
      </c>
    </row>
    <row r="5239" spans="1:24" x14ac:dyDescent="0.3">
      <c r="A5239">
        <v>5238</v>
      </c>
      <c r="B5239" t="s">
        <v>33</v>
      </c>
      <c r="C5239" t="str">
        <f>_xlfn.XLOOKUP(B5239,Lookup_table!B:B,Lookup_table!C:C)</f>
        <v>Data</v>
      </c>
      <c r="D5239" t="s">
        <v>37</v>
      </c>
      <c r="E5239" t="s">
        <v>38</v>
      </c>
      <c r="F5239" t="s">
        <v>43</v>
      </c>
      <c r="G5239" t="s">
        <v>25</v>
      </c>
      <c r="H5239" t="str">
        <f t="shared" si="324"/>
        <v>Onsite/Hybrid</v>
      </c>
      <c r="I5239" t="s">
        <v>18</v>
      </c>
      <c r="J5239" t="str">
        <f t="shared" si="325"/>
        <v>7+ yrs</v>
      </c>
      <c r="K5239">
        <f t="shared" ca="1" si="327"/>
        <v>12</v>
      </c>
      <c r="L5239" t="s">
        <v>27</v>
      </c>
      <c r="M5239">
        <v>0</v>
      </c>
      <c r="N5239">
        <v>1</v>
      </c>
      <c r="O5239">
        <v>0</v>
      </c>
      <c r="P5239">
        <v>1</v>
      </c>
      <c r="Q5239">
        <v>1</v>
      </c>
      <c r="R5239">
        <f>SUM(M5239:N5239:O5239:P5239:Q5239)</f>
        <v>3</v>
      </c>
      <c r="S5239" s="1">
        <v>122205</v>
      </c>
      <c r="T5239" s="1" t="str">
        <f t="shared" si="326"/>
        <v>High</v>
      </c>
      <c r="U5239">
        <v>1</v>
      </c>
      <c r="V5239">
        <v>2026</v>
      </c>
      <c r="W5239" t="s">
        <v>34</v>
      </c>
      <c r="X5239">
        <v>2</v>
      </c>
    </row>
    <row r="5240" spans="1:24" x14ac:dyDescent="0.3">
      <c r="A5240">
        <v>5239</v>
      </c>
      <c r="B5240" t="s">
        <v>41</v>
      </c>
      <c r="C5240" t="str">
        <f>_xlfn.XLOOKUP(B5240,Lookup_table!B:B,Lookup_table!C:C)</f>
        <v>Data</v>
      </c>
      <c r="D5240" t="s">
        <v>22</v>
      </c>
      <c r="E5240" t="s">
        <v>15</v>
      </c>
      <c r="F5240" t="s">
        <v>52</v>
      </c>
      <c r="G5240" t="s">
        <v>25</v>
      </c>
      <c r="H5240" t="str">
        <f t="shared" si="324"/>
        <v>Onsite/Hybrid</v>
      </c>
      <c r="I5240" t="s">
        <v>26</v>
      </c>
      <c r="J5240" t="str">
        <f t="shared" si="325"/>
        <v>3-6 yrs</v>
      </c>
      <c r="K5240">
        <f t="shared" ca="1" si="327"/>
        <v>6</v>
      </c>
      <c r="L5240" t="s">
        <v>19</v>
      </c>
      <c r="M5240">
        <v>0</v>
      </c>
      <c r="N5240">
        <v>0</v>
      </c>
      <c r="O5240">
        <v>0</v>
      </c>
      <c r="P5240">
        <v>1</v>
      </c>
      <c r="Q5240">
        <v>0</v>
      </c>
      <c r="R5240">
        <f>SUM(M5240:N5240:O5240:P5240:Q5240)</f>
        <v>1</v>
      </c>
      <c r="S5240" s="1">
        <v>113699</v>
      </c>
      <c r="T5240" s="1" t="str">
        <f t="shared" si="326"/>
        <v>Medium</v>
      </c>
      <c r="U5240">
        <v>2</v>
      </c>
      <c r="V5240">
        <v>2026</v>
      </c>
      <c r="W5240" t="s">
        <v>34</v>
      </c>
      <c r="X5240">
        <v>4</v>
      </c>
    </row>
    <row r="5241" spans="1:24" x14ac:dyDescent="0.3">
      <c r="A5241">
        <v>5240</v>
      </c>
      <c r="B5241" t="s">
        <v>31</v>
      </c>
      <c r="C5241" t="str">
        <f>_xlfn.XLOOKUP(B5241,Lookup_table!B:B,Lookup_table!C:C)</f>
        <v>Business</v>
      </c>
      <c r="D5241" t="s">
        <v>14</v>
      </c>
      <c r="E5241" t="s">
        <v>40</v>
      </c>
      <c r="F5241" t="s">
        <v>52</v>
      </c>
      <c r="G5241" t="s">
        <v>30</v>
      </c>
      <c r="H5241" t="str">
        <f t="shared" si="324"/>
        <v>Onsite/Hybrid</v>
      </c>
      <c r="I5241" t="s">
        <v>35</v>
      </c>
      <c r="J5241" t="str">
        <f t="shared" si="325"/>
        <v>0-2 yrs</v>
      </c>
      <c r="K5241">
        <f t="shared" ca="1" si="327"/>
        <v>0</v>
      </c>
      <c r="L5241" t="s">
        <v>19</v>
      </c>
      <c r="M5241">
        <v>0</v>
      </c>
      <c r="N5241">
        <v>1</v>
      </c>
      <c r="O5241">
        <v>1</v>
      </c>
      <c r="P5241">
        <v>1</v>
      </c>
      <c r="Q5241">
        <v>0</v>
      </c>
      <c r="R5241">
        <f>SUM(M5241:N5241:O5241:P5241:Q5241)</f>
        <v>3</v>
      </c>
      <c r="S5241" s="1">
        <v>80440</v>
      </c>
      <c r="T5241" s="1" t="str">
        <f t="shared" si="326"/>
        <v>Medium</v>
      </c>
      <c r="U5241">
        <v>8</v>
      </c>
      <c r="V5241">
        <v>2023</v>
      </c>
      <c r="W5241" t="s">
        <v>28</v>
      </c>
      <c r="X5241">
        <v>7</v>
      </c>
    </row>
    <row r="5242" spans="1:24" x14ac:dyDescent="0.3">
      <c r="A5242">
        <v>5241</v>
      </c>
      <c r="B5242" t="s">
        <v>21</v>
      </c>
      <c r="C5242" t="str">
        <f>_xlfn.XLOOKUP(B5242,Lookup_table!B:B,Lookup_table!C:C)</f>
        <v>AI</v>
      </c>
      <c r="D5242" t="s">
        <v>14</v>
      </c>
      <c r="E5242" t="s">
        <v>15</v>
      </c>
      <c r="F5242" t="s">
        <v>29</v>
      </c>
      <c r="G5242" t="s">
        <v>30</v>
      </c>
      <c r="H5242" t="str">
        <f t="shared" si="324"/>
        <v>Onsite/Hybrid</v>
      </c>
      <c r="I5242" t="s">
        <v>35</v>
      </c>
      <c r="J5242" t="str">
        <f t="shared" si="325"/>
        <v>0-2 yrs</v>
      </c>
      <c r="K5242">
        <f t="shared" ca="1" si="327"/>
        <v>0</v>
      </c>
      <c r="L5242" t="s">
        <v>39</v>
      </c>
      <c r="M5242">
        <v>1</v>
      </c>
      <c r="N5242">
        <v>0</v>
      </c>
      <c r="O5242">
        <v>0</v>
      </c>
      <c r="P5242">
        <v>0</v>
      </c>
      <c r="Q5242">
        <v>0</v>
      </c>
      <c r="R5242">
        <f>SUM(M5242:N5242:O5242:P5242:Q5242)</f>
        <v>1</v>
      </c>
      <c r="S5242" s="1">
        <v>86215</v>
      </c>
      <c r="T5242" s="1" t="str">
        <f t="shared" si="326"/>
        <v>Medium</v>
      </c>
      <c r="U5242">
        <v>1</v>
      </c>
      <c r="V5242">
        <v>2025</v>
      </c>
      <c r="W5242" t="s">
        <v>34</v>
      </c>
      <c r="X5242">
        <v>3</v>
      </c>
    </row>
    <row r="5243" spans="1:24" x14ac:dyDescent="0.3">
      <c r="A5243">
        <v>5242</v>
      </c>
      <c r="B5243" t="s">
        <v>50</v>
      </c>
      <c r="C5243" t="str">
        <f>_xlfn.XLOOKUP(B5243,Lookup_table!B:B,Lookup_table!C:C)</f>
        <v>AI</v>
      </c>
      <c r="D5243" t="s">
        <v>34</v>
      </c>
      <c r="E5243" t="s">
        <v>32</v>
      </c>
      <c r="F5243" t="s">
        <v>24</v>
      </c>
      <c r="G5243" t="s">
        <v>17</v>
      </c>
      <c r="H5243" t="str">
        <f t="shared" si="324"/>
        <v>Remote</v>
      </c>
      <c r="I5243" t="s">
        <v>35</v>
      </c>
      <c r="J5243" t="str">
        <f t="shared" si="325"/>
        <v>0-2 yrs</v>
      </c>
      <c r="K5243">
        <f t="shared" ca="1" si="327"/>
        <v>0</v>
      </c>
      <c r="L5243" t="s">
        <v>27</v>
      </c>
      <c r="M5243">
        <v>1</v>
      </c>
      <c r="N5243">
        <v>0</v>
      </c>
      <c r="O5243">
        <v>0</v>
      </c>
      <c r="P5243">
        <v>1</v>
      </c>
      <c r="Q5243">
        <v>0</v>
      </c>
      <c r="R5243">
        <f>SUM(M5243:N5243:O5243:P5243:Q5243)</f>
        <v>2</v>
      </c>
      <c r="S5243" s="1">
        <v>101518</v>
      </c>
      <c r="T5243" s="1" t="str">
        <f t="shared" si="326"/>
        <v>Medium</v>
      </c>
      <c r="U5243">
        <v>3</v>
      </c>
      <c r="V5243">
        <v>2026</v>
      </c>
      <c r="W5243" t="s">
        <v>20</v>
      </c>
      <c r="X5243">
        <v>6</v>
      </c>
    </row>
    <row r="5244" spans="1:24" x14ac:dyDescent="0.3">
      <c r="A5244">
        <v>5243</v>
      </c>
      <c r="B5244" t="s">
        <v>31</v>
      </c>
      <c r="C5244" t="str">
        <f>_xlfn.XLOOKUP(B5244,Lookup_table!B:B,Lookup_table!C:C)</f>
        <v>Business</v>
      </c>
      <c r="D5244" t="s">
        <v>37</v>
      </c>
      <c r="E5244" t="s">
        <v>23</v>
      </c>
      <c r="F5244" t="s">
        <v>16</v>
      </c>
      <c r="G5244" t="s">
        <v>25</v>
      </c>
      <c r="H5244" t="str">
        <f t="shared" si="324"/>
        <v>Onsite/Hybrid</v>
      </c>
      <c r="I5244" t="s">
        <v>18</v>
      </c>
      <c r="J5244" t="str">
        <f t="shared" si="325"/>
        <v>7+ yrs</v>
      </c>
      <c r="K5244">
        <f t="shared" ca="1" si="327"/>
        <v>8</v>
      </c>
      <c r="L5244" t="s">
        <v>27</v>
      </c>
      <c r="M5244">
        <v>0</v>
      </c>
      <c r="N5244">
        <v>0</v>
      </c>
      <c r="O5244">
        <v>0</v>
      </c>
      <c r="P5244">
        <v>1</v>
      </c>
      <c r="Q5244">
        <v>1</v>
      </c>
      <c r="R5244">
        <f>SUM(M5244:N5244:O5244:P5244:Q5244)</f>
        <v>2</v>
      </c>
      <c r="S5244" s="1">
        <v>123664</v>
      </c>
      <c r="T5244" s="1" t="str">
        <f t="shared" si="326"/>
        <v>High</v>
      </c>
      <c r="U5244">
        <v>4</v>
      </c>
      <c r="V5244">
        <v>2025</v>
      </c>
      <c r="W5244" t="s">
        <v>34</v>
      </c>
      <c r="X5244">
        <v>5</v>
      </c>
    </row>
    <row r="5245" spans="1:24" x14ac:dyDescent="0.3">
      <c r="A5245">
        <v>5244</v>
      </c>
      <c r="B5245" t="s">
        <v>36</v>
      </c>
      <c r="C5245" t="str">
        <f>_xlfn.XLOOKUP(B5245,Lookup_table!B:B,Lookup_table!C:C)</f>
        <v>Data</v>
      </c>
      <c r="D5245" t="s">
        <v>34</v>
      </c>
      <c r="E5245" t="s">
        <v>38</v>
      </c>
      <c r="F5245" t="s">
        <v>43</v>
      </c>
      <c r="G5245" t="s">
        <v>25</v>
      </c>
      <c r="H5245" t="str">
        <f t="shared" si="324"/>
        <v>Onsite/Hybrid</v>
      </c>
      <c r="I5245" t="s">
        <v>18</v>
      </c>
      <c r="J5245" t="str">
        <f t="shared" si="325"/>
        <v>7+ yrs</v>
      </c>
      <c r="K5245">
        <f t="shared" ca="1" si="327"/>
        <v>11</v>
      </c>
      <c r="L5245" t="s">
        <v>39</v>
      </c>
      <c r="M5245">
        <v>1</v>
      </c>
      <c r="N5245">
        <v>1</v>
      </c>
      <c r="O5245">
        <v>0</v>
      </c>
      <c r="P5245">
        <v>1</v>
      </c>
      <c r="Q5245">
        <v>1</v>
      </c>
      <c r="R5245">
        <f>SUM(M5245:N5245:O5245:P5245:Q5245)</f>
        <v>4</v>
      </c>
      <c r="S5245" s="1">
        <v>122461</v>
      </c>
      <c r="T5245" s="1" t="str">
        <f t="shared" si="326"/>
        <v>High</v>
      </c>
      <c r="U5245">
        <v>11</v>
      </c>
      <c r="V5245">
        <v>2023</v>
      </c>
      <c r="W5245" t="s">
        <v>20</v>
      </c>
      <c r="X5245">
        <v>1</v>
      </c>
    </row>
    <row r="5246" spans="1:24" x14ac:dyDescent="0.3">
      <c r="A5246">
        <v>5245</v>
      </c>
      <c r="B5246" t="s">
        <v>33</v>
      </c>
      <c r="C5246" t="str">
        <f>_xlfn.XLOOKUP(B5246,Lookup_table!B:B,Lookup_table!C:C)</f>
        <v>Data</v>
      </c>
      <c r="D5246" t="s">
        <v>34</v>
      </c>
      <c r="E5246" t="s">
        <v>15</v>
      </c>
      <c r="F5246" t="s">
        <v>16</v>
      </c>
      <c r="G5246" t="s">
        <v>17</v>
      </c>
      <c r="H5246" t="str">
        <f t="shared" si="324"/>
        <v>Remote</v>
      </c>
      <c r="I5246" t="s">
        <v>35</v>
      </c>
      <c r="J5246" t="str">
        <f t="shared" si="325"/>
        <v>0-2 yrs</v>
      </c>
      <c r="K5246">
        <f t="shared" ca="1" si="327"/>
        <v>2</v>
      </c>
      <c r="L5246" t="s">
        <v>27</v>
      </c>
      <c r="M5246">
        <v>1</v>
      </c>
      <c r="N5246">
        <v>0</v>
      </c>
      <c r="O5246">
        <v>0</v>
      </c>
      <c r="P5246">
        <v>1</v>
      </c>
      <c r="Q5246">
        <v>1</v>
      </c>
      <c r="R5246">
        <f>SUM(M5246:N5246:O5246:P5246:Q5246)</f>
        <v>3</v>
      </c>
      <c r="S5246" s="1">
        <v>70368</v>
      </c>
      <c r="T5246" s="1" t="str">
        <f t="shared" si="326"/>
        <v>Medium</v>
      </c>
      <c r="U5246">
        <v>3</v>
      </c>
      <c r="V5246">
        <v>2026</v>
      </c>
      <c r="W5246" t="s">
        <v>34</v>
      </c>
      <c r="X5246">
        <v>3</v>
      </c>
    </row>
    <row r="5247" spans="1:24" x14ac:dyDescent="0.3">
      <c r="A5247">
        <v>5246</v>
      </c>
      <c r="B5247" t="s">
        <v>21</v>
      </c>
      <c r="C5247" t="str">
        <f>_xlfn.XLOOKUP(B5247,Lookup_table!B:B,Lookup_table!C:C)</f>
        <v>AI</v>
      </c>
      <c r="D5247" t="s">
        <v>14</v>
      </c>
      <c r="E5247" t="s">
        <v>40</v>
      </c>
      <c r="F5247" t="s">
        <v>52</v>
      </c>
      <c r="G5247" t="s">
        <v>17</v>
      </c>
      <c r="H5247" t="str">
        <f t="shared" si="324"/>
        <v>Remote</v>
      </c>
      <c r="I5247" t="s">
        <v>18</v>
      </c>
      <c r="J5247" t="str">
        <f t="shared" si="325"/>
        <v>7+ yrs</v>
      </c>
      <c r="K5247">
        <f t="shared" ca="1" si="327"/>
        <v>12</v>
      </c>
      <c r="L5247" t="s">
        <v>27</v>
      </c>
      <c r="M5247">
        <v>1</v>
      </c>
      <c r="N5247">
        <v>0</v>
      </c>
      <c r="O5247">
        <v>1</v>
      </c>
      <c r="P5247">
        <v>0</v>
      </c>
      <c r="Q5247">
        <v>1</v>
      </c>
      <c r="R5247">
        <f>SUM(M5247:N5247:O5247:P5247:Q5247)</f>
        <v>3</v>
      </c>
      <c r="S5247" s="1">
        <v>168479</v>
      </c>
      <c r="T5247" s="1" t="str">
        <f t="shared" si="326"/>
        <v>High</v>
      </c>
      <c r="U5247">
        <v>7</v>
      </c>
      <c r="V5247">
        <v>2025</v>
      </c>
      <c r="W5247" t="s">
        <v>20</v>
      </c>
      <c r="X5247">
        <v>2</v>
      </c>
    </row>
    <row r="5248" spans="1:24" x14ac:dyDescent="0.3">
      <c r="A5248">
        <v>5247</v>
      </c>
      <c r="B5248" t="s">
        <v>31</v>
      </c>
      <c r="C5248" t="str">
        <f>_xlfn.XLOOKUP(B5248,Lookup_table!B:B,Lookup_table!C:C)</f>
        <v>Business</v>
      </c>
      <c r="D5248" t="s">
        <v>37</v>
      </c>
      <c r="E5248" t="s">
        <v>40</v>
      </c>
      <c r="F5248" t="s">
        <v>52</v>
      </c>
      <c r="G5248" t="s">
        <v>17</v>
      </c>
      <c r="H5248" t="str">
        <f t="shared" si="324"/>
        <v>Remote</v>
      </c>
      <c r="I5248" t="s">
        <v>35</v>
      </c>
      <c r="J5248" t="str">
        <f t="shared" si="325"/>
        <v>0-2 yrs</v>
      </c>
      <c r="K5248">
        <f t="shared" ca="1" si="327"/>
        <v>1</v>
      </c>
      <c r="L5248" t="s">
        <v>19</v>
      </c>
      <c r="M5248">
        <v>1</v>
      </c>
      <c r="N5248">
        <v>0</v>
      </c>
      <c r="O5248">
        <v>1</v>
      </c>
      <c r="P5248">
        <v>0</v>
      </c>
      <c r="Q5248">
        <v>1</v>
      </c>
      <c r="R5248">
        <f>SUM(M5248:N5248:O5248:P5248:Q5248)</f>
        <v>3</v>
      </c>
      <c r="S5248" s="1">
        <v>77510</v>
      </c>
      <c r="T5248" s="1" t="str">
        <f t="shared" si="326"/>
        <v>Medium</v>
      </c>
      <c r="U5248">
        <v>12</v>
      </c>
      <c r="V5248">
        <v>2025</v>
      </c>
      <c r="W5248" t="s">
        <v>34</v>
      </c>
      <c r="X5248">
        <v>2</v>
      </c>
    </row>
    <row r="5249" spans="1:24" x14ac:dyDescent="0.3">
      <c r="A5249">
        <v>5248</v>
      </c>
      <c r="B5249" t="s">
        <v>41</v>
      </c>
      <c r="C5249" t="str">
        <f>_xlfn.XLOOKUP(B5249,Lookup_table!B:B,Lookup_table!C:C)</f>
        <v>Data</v>
      </c>
      <c r="D5249" t="s">
        <v>37</v>
      </c>
      <c r="E5249" t="s">
        <v>38</v>
      </c>
      <c r="F5249" t="s">
        <v>52</v>
      </c>
      <c r="G5249" t="s">
        <v>30</v>
      </c>
      <c r="H5249" t="str">
        <f t="shared" si="324"/>
        <v>Onsite/Hybrid</v>
      </c>
      <c r="I5249" t="s">
        <v>35</v>
      </c>
      <c r="J5249" t="str">
        <f t="shared" si="325"/>
        <v>0-2 yrs</v>
      </c>
      <c r="K5249">
        <f t="shared" ca="1" si="327"/>
        <v>2</v>
      </c>
      <c r="L5249" t="s">
        <v>39</v>
      </c>
      <c r="M5249">
        <v>0</v>
      </c>
      <c r="N5249">
        <v>1</v>
      </c>
      <c r="O5249">
        <v>0</v>
      </c>
      <c r="P5249">
        <v>1</v>
      </c>
      <c r="Q5249">
        <v>0</v>
      </c>
      <c r="R5249">
        <f>SUM(M5249:N5249:O5249:P5249:Q5249)</f>
        <v>2</v>
      </c>
      <c r="S5249" s="1">
        <v>66097</v>
      </c>
      <c r="T5249" s="1" t="str">
        <f t="shared" si="326"/>
        <v>Low</v>
      </c>
      <c r="U5249">
        <v>9</v>
      </c>
      <c r="V5249">
        <v>2023</v>
      </c>
      <c r="W5249" t="s">
        <v>20</v>
      </c>
      <c r="X5249">
        <v>4</v>
      </c>
    </row>
    <row r="5250" spans="1:24" x14ac:dyDescent="0.3">
      <c r="A5250">
        <v>5249</v>
      </c>
      <c r="B5250" t="s">
        <v>41</v>
      </c>
      <c r="C5250" t="str">
        <f>_xlfn.XLOOKUP(B5250,Lookup_table!B:B,Lookup_table!C:C)</f>
        <v>Data</v>
      </c>
      <c r="D5250" t="s">
        <v>22</v>
      </c>
      <c r="E5250" t="s">
        <v>23</v>
      </c>
      <c r="F5250" t="s">
        <v>44</v>
      </c>
      <c r="G5250" t="s">
        <v>17</v>
      </c>
      <c r="H5250" t="str">
        <f t="shared" ref="H5250:H5313" si="328">IF(G5250="Remote","Remote","Onsite/Hybrid")</f>
        <v>Remote</v>
      </c>
      <c r="I5250" t="s">
        <v>35</v>
      </c>
      <c r="J5250" t="str">
        <f t="shared" ref="J5250:J5313" si="329">IF(I5250="Entry","0-2 yrs",IF(I5250="Mid","3-6 yrs","7+ yrs"))</f>
        <v>0-2 yrs</v>
      </c>
      <c r="K5250">
        <f t="shared" ca="1" si="327"/>
        <v>1</v>
      </c>
      <c r="L5250" t="s">
        <v>19</v>
      </c>
      <c r="M5250">
        <v>0</v>
      </c>
      <c r="N5250">
        <v>0</v>
      </c>
      <c r="O5250">
        <v>0</v>
      </c>
      <c r="P5250">
        <v>0</v>
      </c>
      <c r="Q5250">
        <v>0</v>
      </c>
      <c r="R5250">
        <f>SUM(M5250:N5250:O5250:P5250:Q5250)</f>
        <v>0</v>
      </c>
      <c r="S5250" s="1">
        <v>74128</v>
      </c>
      <c r="T5250" s="1" t="str">
        <f t="shared" ref="T5250:T5313" si="330">IF(S5250&lt;=70000,"Low",IF(S5250&lt;=120000,"Medium","High"))</f>
        <v>Medium</v>
      </c>
      <c r="U5250">
        <v>11</v>
      </c>
      <c r="V5250">
        <v>2022</v>
      </c>
      <c r="W5250" t="s">
        <v>34</v>
      </c>
      <c r="X5250">
        <v>5</v>
      </c>
    </row>
    <row r="5251" spans="1:24" x14ac:dyDescent="0.3">
      <c r="A5251">
        <v>5250</v>
      </c>
      <c r="B5251" t="s">
        <v>50</v>
      </c>
      <c r="C5251" t="str">
        <f>_xlfn.XLOOKUP(B5251,Lookup_table!B:B,Lookup_table!C:C)</f>
        <v>AI</v>
      </c>
      <c r="D5251" t="s">
        <v>14</v>
      </c>
      <c r="E5251" t="s">
        <v>42</v>
      </c>
      <c r="F5251" t="s">
        <v>51</v>
      </c>
      <c r="G5251" t="s">
        <v>30</v>
      </c>
      <c r="H5251" t="str">
        <f t="shared" si="328"/>
        <v>Onsite/Hybrid</v>
      </c>
      <c r="I5251" t="s">
        <v>26</v>
      </c>
      <c r="J5251" t="str">
        <f t="shared" si="329"/>
        <v>3-6 yrs</v>
      </c>
      <c r="K5251">
        <f t="shared" ref="K5251:K5314" ca="1" si="331">IF(J5251="0-2 yrs",RANDBETWEEN(0,2),IF(J5251="3-6 yrs", RANDBETWEEN(3,6),IF(J5251="7+ yrs", RANDBETWEEN(7,15)," ")))</f>
        <v>6</v>
      </c>
      <c r="L5251" t="s">
        <v>39</v>
      </c>
      <c r="M5251">
        <v>0</v>
      </c>
      <c r="N5251">
        <v>0</v>
      </c>
      <c r="O5251">
        <v>0</v>
      </c>
      <c r="P5251">
        <v>0</v>
      </c>
      <c r="Q5251">
        <v>1</v>
      </c>
      <c r="R5251">
        <f>SUM(M5251:N5251:O5251:P5251:Q5251)</f>
        <v>1</v>
      </c>
      <c r="S5251" s="1">
        <v>128333</v>
      </c>
      <c r="T5251" s="1" t="str">
        <f t="shared" si="330"/>
        <v>High</v>
      </c>
      <c r="U5251">
        <v>11</v>
      </c>
      <c r="V5251">
        <v>2026</v>
      </c>
      <c r="W5251" t="s">
        <v>34</v>
      </c>
      <c r="X5251">
        <v>5</v>
      </c>
    </row>
    <row r="5252" spans="1:24" x14ac:dyDescent="0.3">
      <c r="A5252">
        <v>5251</v>
      </c>
      <c r="B5252" t="s">
        <v>33</v>
      </c>
      <c r="C5252" t="str">
        <f>_xlfn.XLOOKUP(B5252,Lookup_table!B:B,Lookup_table!C:C)</f>
        <v>Data</v>
      </c>
      <c r="D5252" t="s">
        <v>22</v>
      </c>
      <c r="E5252" t="s">
        <v>15</v>
      </c>
      <c r="F5252" t="s">
        <v>24</v>
      </c>
      <c r="G5252" t="s">
        <v>30</v>
      </c>
      <c r="H5252" t="str">
        <f t="shared" si="328"/>
        <v>Onsite/Hybrid</v>
      </c>
      <c r="I5252" t="s">
        <v>18</v>
      </c>
      <c r="J5252" t="str">
        <f t="shared" si="329"/>
        <v>7+ yrs</v>
      </c>
      <c r="K5252">
        <f t="shared" ca="1" si="331"/>
        <v>15</v>
      </c>
      <c r="L5252" t="s">
        <v>19</v>
      </c>
      <c r="M5252">
        <v>0</v>
      </c>
      <c r="N5252">
        <v>0</v>
      </c>
      <c r="O5252">
        <v>1</v>
      </c>
      <c r="P5252">
        <v>1</v>
      </c>
      <c r="Q5252">
        <v>1</v>
      </c>
      <c r="R5252">
        <f>SUM(M5252:N5252:O5252:P5252:Q5252)</f>
        <v>3</v>
      </c>
      <c r="S5252" s="1">
        <v>162155</v>
      </c>
      <c r="T5252" s="1" t="str">
        <f t="shared" si="330"/>
        <v>High</v>
      </c>
      <c r="U5252">
        <v>9</v>
      </c>
      <c r="V5252">
        <v>2026</v>
      </c>
      <c r="W5252" t="s">
        <v>28</v>
      </c>
      <c r="X5252">
        <v>7</v>
      </c>
    </row>
    <row r="5253" spans="1:24" x14ac:dyDescent="0.3">
      <c r="A5253">
        <v>5252</v>
      </c>
      <c r="B5253" t="s">
        <v>36</v>
      </c>
      <c r="C5253" t="str">
        <f>_xlfn.XLOOKUP(B5253,Lookup_table!B:B,Lookup_table!C:C)</f>
        <v>Data</v>
      </c>
      <c r="D5253" t="s">
        <v>34</v>
      </c>
      <c r="E5253" t="s">
        <v>15</v>
      </c>
      <c r="F5253" t="s">
        <v>24</v>
      </c>
      <c r="G5253" t="s">
        <v>17</v>
      </c>
      <c r="H5253" t="str">
        <f t="shared" si="328"/>
        <v>Remote</v>
      </c>
      <c r="I5253" t="s">
        <v>26</v>
      </c>
      <c r="J5253" t="str">
        <f t="shared" si="329"/>
        <v>3-6 yrs</v>
      </c>
      <c r="K5253">
        <f t="shared" ca="1" si="331"/>
        <v>6</v>
      </c>
      <c r="L5253" t="s">
        <v>39</v>
      </c>
      <c r="M5253">
        <v>0</v>
      </c>
      <c r="N5253">
        <v>0</v>
      </c>
      <c r="O5253">
        <v>0</v>
      </c>
      <c r="P5253">
        <v>1</v>
      </c>
      <c r="Q5253">
        <v>0</v>
      </c>
      <c r="R5253">
        <f>SUM(M5253:N5253:O5253:P5253:Q5253)</f>
        <v>1</v>
      </c>
      <c r="S5253" s="1">
        <v>92518</v>
      </c>
      <c r="T5253" s="1" t="str">
        <f t="shared" si="330"/>
        <v>Medium</v>
      </c>
      <c r="U5253">
        <v>10</v>
      </c>
      <c r="V5253">
        <v>2026</v>
      </c>
      <c r="W5253" t="s">
        <v>28</v>
      </c>
      <c r="X5253">
        <v>7</v>
      </c>
    </row>
    <row r="5254" spans="1:24" x14ac:dyDescent="0.3">
      <c r="A5254">
        <v>5253</v>
      </c>
      <c r="B5254" t="s">
        <v>50</v>
      </c>
      <c r="C5254" t="str">
        <f>_xlfn.XLOOKUP(B5254,Lookup_table!B:B,Lookup_table!C:C)</f>
        <v>AI</v>
      </c>
      <c r="D5254" t="s">
        <v>34</v>
      </c>
      <c r="E5254" t="s">
        <v>42</v>
      </c>
      <c r="F5254" t="s">
        <v>24</v>
      </c>
      <c r="G5254" t="s">
        <v>30</v>
      </c>
      <c r="H5254" t="str">
        <f t="shared" si="328"/>
        <v>Onsite/Hybrid</v>
      </c>
      <c r="I5254" t="s">
        <v>26</v>
      </c>
      <c r="J5254" t="str">
        <f t="shared" si="329"/>
        <v>3-6 yrs</v>
      </c>
      <c r="K5254">
        <f t="shared" ca="1" si="331"/>
        <v>6</v>
      </c>
      <c r="L5254" t="s">
        <v>39</v>
      </c>
      <c r="M5254">
        <v>1</v>
      </c>
      <c r="N5254">
        <v>1</v>
      </c>
      <c r="O5254">
        <v>1</v>
      </c>
      <c r="P5254">
        <v>1</v>
      </c>
      <c r="Q5254">
        <v>1</v>
      </c>
      <c r="R5254">
        <f>SUM(M5254:N5254:O5254:P5254:Q5254)</f>
        <v>5</v>
      </c>
      <c r="S5254" s="1">
        <v>153739</v>
      </c>
      <c r="T5254" s="1" t="str">
        <f t="shared" si="330"/>
        <v>High</v>
      </c>
      <c r="U5254">
        <v>10</v>
      </c>
      <c r="V5254">
        <v>2023</v>
      </c>
      <c r="W5254" t="s">
        <v>28</v>
      </c>
      <c r="X5254">
        <v>9</v>
      </c>
    </row>
    <row r="5255" spans="1:24" x14ac:dyDescent="0.3">
      <c r="A5255">
        <v>5254</v>
      </c>
      <c r="B5255" t="s">
        <v>31</v>
      </c>
      <c r="C5255" t="str">
        <f>_xlfn.XLOOKUP(B5255,Lookup_table!B:B,Lookup_table!C:C)</f>
        <v>Business</v>
      </c>
      <c r="D5255" t="s">
        <v>22</v>
      </c>
      <c r="E5255" t="s">
        <v>23</v>
      </c>
      <c r="F5255" t="s">
        <v>52</v>
      </c>
      <c r="G5255" t="s">
        <v>25</v>
      </c>
      <c r="H5255" t="str">
        <f t="shared" si="328"/>
        <v>Onsite/Hybrid</v>
      </c>
      <c r="I5255" t="s">
        <v>26</v>
      </c>
      <c r="J5255" t="str">
        <f t="shared" si="329"/>
        <v>3-6 yrs</v>
      </c>
      <c r="K5255">
        <f t="shared" ca="1" si="331"/>
        <v>6</v>
      </c>
      <c r="L5255" t="s">
        <v>27</v>
      </c>
      <c r="M5255">
        <v>1</v>
      </c>
      <c r="N5255">
        <v>1</v>
      </c>
      <c r="O5255">
        <v>0</v>
      </c>
      <c r="P5255">
        <v>0</v>
      </c>
      <c r="Q5255">
        <v>1</v>
      </c>
      <c r="R5255">
        <f>SUM(M5255:N5255:O5255:P5255:Q5255)</f>
        <v>3</v>
      </c>
      <c r="S5255" s="1">
        <v>109727</v>
      </c>
      <c r="T5255" s="1" t="str">
        <f t="shared" si="330"/>
        <v>Medium</v>
      </c>
      <c r="U5255">
        <v>9</v>
      </c>
      <c r="V5255">
        <v>2025</v>
      </c>
      <c r="W5255" t="s">
        <v>34</v>
      </c>
      <c r="X5255">
        <v>5</v>
      </c>
    </row>
    <row r="5256" spans="1:24" x14ac:dyDescent="0.3">
      <c r="A5256">
        <v>5255</v>
      </c>
      <c r="B5256" t="s">
        <v>36</v>
      </c>
      <c r="C5256" t="str">
        <f>_xlfn.XLOOKUP(B5256,Lookup_table!B:B,Lookup_table!C:C)</f>
        <v>Data</v>
      </c>
      <c r="D5256" t="s">
        <v>22</v>
      </c>
      <c r="E5256" t="s">
        <v>40</v>
      </c>
      <c r="F5256" t="s">
        <v>52</v>
      </c>
      <c r="G5256" t="s">
        <v>30</v>
      </c>
      <c r="H5256" t="str">
        <f t="shared" si="328"/>
        <v>Onsite/Hybrid</v>
      </c>
      <c r="I5256" t="s">
        <v>18</v>
      </c>
      <c r="J5256" t="str">
        <f t="shared" si="329"/>
        <v>7+ yrs</v>
      </c>
      <c r="K5256">
        <f t="shared" ca="1" si="331"/>
        <v>9</v>
      </c>
      <c r="L5256" t="s">
        <v>19</v>
      </c>
      <c r="M5256">
        <v>1</v>
      </c>
      <c r="N5256">
        <v>1</v>
      </c>
      <c r="O5256">
        <v>1</v>
      </c>
      <c r="P5256">
        <v>0</v>
      </c>
      <c r="Q5256">
        <v>0</v>
      </c>
      <c r="R5256">
        <f>SUM(M5256:N5256:O5256:P5256:Q5256)</f>
        <v>3</v>
      </c>
      <c r="S5256" s="1">
        <v>135877</v>
      </c>
      <c r="T5256" s="1" t="str">
        <f t="shared" si="330"/>
        <v>High</v>
      </c>
      <c r="U5256">
        <v>7</v>
      </c>
      <c r="V5256">
        <v>2022</v>
      </c>
      <c r="W5256" t="s">
        <v>28</v>
      </c>
      <c r="X5256">
        <v>9</v>
      </c>
    </row>
    <row r="5257" spans="1:24" x14ac:dyDescent="0.3">
      <c r="A5257">
        <v>5256</v>
      </c>
      <c r="B5257" t="s">
        <v>50</v>
      </c>
      <c r="C5257" t="str">
        <f>_xlfn.XLOOKUP(B5257,Lookup_table!B:B,Lookup_table!C:C)</f>
        <v>AI</v>
      </c>
      <c r="D5257" t="s">
        <v>22</v>
      </c>
      <c r="E5257" t="s">
        <v>15</v>
      </c>
      <c r="F5257" t="s">
        <v>29</v>
      </c>
      <c r="G5257" t="s">
        <v>25</v>
      </c>
      <c r="H5257" t="str">
        <f t="shared" si="328"/>
        <v>Onsite/Hybrid</v>
      </c>
      <c r="I5257" t="s">
        <v>35</v>
      </c>
      <c r="J5257" t="str">
        <f t="shared" si="329"/>
        <v>0-2 yrs</v>
      </c>
      <c r="K5257">
        <f t="shared" ca="1" si="331"/>
        <v>2</v>
      </c>
      <c r="L5257" t="s">
        <v>27</v>
      </c>
      <c r="M5257">
        <v>1</v>
      </c>
      <c r="N5257">
        <v>0</v>
      </c>
      <c r="O5257">
        <v>0</v>
      </c>
      <c r="P5257">
        <v>1</v>
      </c>
      <c r="Q5257">
        <v>1</v>
      </c>
      <c r="R5257">
        <f>SUM(M5257:N5257:O5257:P5257:Q5257)</f>
        <v>3</v>
      </c>
      <c r="S5257" s="1">
        <v>133145</v>
      </c>
      <c r="T5257" s="1" t="str">
        <f t="shared" si="330"/>
        <v>High</v>
      </c>
      <c r="U5257">
        <v>8</v>
      </c>
      <c r="V5257">
        <v>2026</v>
      </c>
      <c r="W5257" t="s">
        <v>28</v>
      </c>
      <c r="X5257">
        <v>9</v>
      </c>
    </row>
    <row r="5258" spans="1:24" x14ac:dyDescent="0.3">
      <c r="A5258">
        <v>5257</v>
      </c>
      <c r="B5258" t="s">
        <v>33</v>
      </c>
      <c r="C5258" t="str">
        <f>_xlfn.XLOOKUP(B5258,Lookup_table!B:B,Lookup_table!C:C)</f>
        <v>Data</v>
      </c>
      <c r="D5258" t="s">
        <v>22</v>
      </c>
      <c r="E5258" t="s">
        <v>32</v>
      </c>
      <c r="F5258" t="s">
        <v>51</v>
      </c>
      <c r="G5258" t="s">
        <v>17</v>
      </c>
      <c r="H5258" t="str">
        <f t="shared" si="328"/>
        <v>Remote</v>
      </c>
      <c r="I5258" t="s">
        <v>18</v>
      </c>
      <c r="J5258" t="str">
        <f t="shared" si="329"/>
        <v>7+ yrs</v>
      </c>
      <c r="K5258">
        <f t="shared" ca="1" si="331"/>
        <v>8</v>
      </c>
      <c r="L5258" t="s">
        <v>27</v>
      </c>
      <c r="M5258">
        <v>0</v>
      </c>
      <c r="N5258">
        <v>0</v>
      </c>
      <c r="O5258">
        <v>1</v>
      </c>
      <c r="P5258">
        <v>0</v>
      </c>
      <c r="Q5258">
        <v>1</v>
      </c>
      <c r="R5258">
        <f>SUM(M5258:N5258:O5258:P5258:Q5258)</f>
        <v>2</v>
      </c>
      <c r="S5258" s="1">
        <v>142042</v>
      </c>
      <c r="T5258" s="1" t="str">
        <f t="shared" si="330"/>
        <v>High</v>
      </c>
      <c r="U5258">
        <v>3</v>
      </c>
      <c r="V5258">
        <v>2025</v>
      </c>
      <c r="W5258" t="s">
        <v>28</v>
      </c>
      <c r="X5258">
        <v>8</v>
      </c>
    </row>
    <row r="5259" spans="1:24" x14ac:dyDescent="0.3">
      <c r="A5259">
        <v>5258</v>
      </c>
      <c r="B5259" t="s">
        <v>50</v>
      </c>
      <c r="C5259" t="str">
        <f>_xlfn.XLOOKUP(B5259,Lookup_table!B:B,Lookup_table!C:C)</f>
        <v>AI</v>
      </c>
      <c r="D5259" t="s">
        <v>34</v>
      </c>
      <c r="E5259" t="s">
        <v>23</v>
      </c>
      <c r="F5259" t="s">
        <v>44</v>
      </c>
      <c r="G5259" t="s">
        <v>17</v>
      </c>
      <c r="H5259" t="str">
        <f t="shared" si="328"/>
        <v>Remote</v>
      </c>
      <c r="I5259" t="s">
        <v>26</v>
      </c>
      <c r="J5259" t="str">
        <f t="shared" si="329"/>
        <v>3-6 yrs</v>
      </c>
      <c r="K5259">
        <f t="shared" ca="1" si="331"/>
        <v>5</v>
      </c>
      <c r="L5259" t="s">
        <v>27</v>
      </c>
      <c r="M5259">
        <v>1</v>
      </c>
      <c r="N5259">
        <v>1</v>
      </c>
      <c r="O5259">
        <v>0</v>
      </c>
      <c r="P5259">
        <v>0</v>
      </c>
      <c r="Q5259">
        <v>1</v>
      </c>
      <c r="R5259">
        <f>SUM(M5259:N5259:O5259:P5259:Q5259)</f>
        <v>3</v>
      </c>
      <c r="S5259" s="1">
        <v>129661</v>
      </c>
      <c r="T5259" s="1" t="str">
        <f t="shared" si="330"/>
        <v>High</v>
      </c>
      <c r="U5259">
        <v>8</v>
      </c>
      <c r="V5259">
        <v>2021</v>
      </c>
      <c r="W5259" t="s">
        <v>28</v>
      </c>
      <c r="X5259">
        <v>7</v>
      </c>
    </row>
    <row r="5260" spans="1:24" x14ac:dyDescent="0.3">
      <c r="A5260">
        <v>5259</v>
      </c>
      <c r="B5260" t="s">
        <v>36</v>
      </c>
      <c r="C5260" t="str">
        <f>_xlfn.XLOOKUP(B5260,Lookup_table!B:B,Lookup_table!C:C)</f>
        <v>Data</v>
      </c>
      <c r="D5260" t="s">
        <v>14</v>
      </c>
      <c r="E5260" t="s">
        <v>23</v>
      </c>
      <c r="F5260" t="s">
        <v>51</v>
      </c>
      <c r="G5260" t="s">
        <v>30</v>
      </c>
      <c r="H5260" t="str">
        <f t="shared" si="328"/>
        <v>Onsite/Hybrid</v>
      </c>
      <c r="I5260" t="s">
        <v>35</v>
      </c>
      <c r="J5260" t="str">
        <f t="shared" si="329"/>
        <v>0-2 yrs</v>
      </c>
      <c r="K5260">
        <f t="shared" ca="1" si="331"/>
        <v>1</v>
      </c>
      <c r="L5260" t="s">
        <v>27</v>
      </c>
      <c r="M5260">
        <v>1</v>
      </c>
      <c r="N5260">
        <v>0</v>
      </c>
      <c r="O5260">
        <v>1</v>
      </c>
      <c r="P5260">
        <v>0</v>
      </c>
      <c r="Q5260">
        <v>1</v>
      </c>
      <c r="R5260">
        <f>SUM(M5260:N5260:O5260:P5260:Q5260)</f>
        <v>3</v>
      </c>
      <c r="S5260" s="1">
        <v>70555</v>
      </c>
      <c r="T5260" s="1" t="str">
        <f t="shared" si="330"/>
        <v>Medium</v>
      </c>
      <c r="U5260">
        <v>9</v>
      </c>
      <c r="V5260">
        <v>2020</v>
      </c>
      <c r="W5260" t="s">
        <v>34</v>
      </c>
      <c r="X5260">
        <v>4</v>
      </c>
    </row>
    <row r="5261" spans="1:24" x14ac:dyDescent="0.3">
      <c r="A5261">
        <v>5260</v>
      </c>
      <c r="B5261" t="s">
        <v>21</v>
      </c>
      <c r="C5261" t="str">
        <f>_xlfn.XLOOKUP(B5261,Lookup_table!B:B,Lookup_table!C:C)</f>
        <v>AI</v>
      </c>
      <c r="D5261" t="s">
        <v>14</v>
      </c>
      <c r="E5261" t="s">
        <v>32</v>
      </c>
      <c r="F5261" t="s">
        <v>16</v>
      </c>
      <c r="G5261" t="s">
        <v>25</v>
      </c>
      <c r="H5261" t="str">
        <f t="shared" si="328"/>
        <v>Onsite/Hybrid</v>
      </c>
      <c r="I5261" t="s">
        <v>35</v>
      </c>
      <c r="J5261" t="str">
        <f t="shared" si="329"/>
        <v>0-2 yrs</v>
      </c>
      <c r="K5261">
        <f t="shared" ca="1" si="331"/>
        <v>2</v>
      </c>
      <c r="L5261" t="s">
        <v>27</v>
      </c>
      <c r="M5261">
        <v>1</v>
      </c>
      <c r="N5261">
        <v>0</v>
      </c>
      <c r="O5261">
        <v>0</v>
      </c>
      <c r="P5261">
        <v>1</v>
      </c>
      <c r="Q5261">
        <v>0</v>
      </c>
      <c r="R5261">
        <f>SUM(M5261:N5261:O5261:P5261:Q5261)</f>
        <v>2</v>
      </c>
      <c r="S5261" s="1">
        <v>107163</v>
      </c>
      <c r="T5261" s="1" t="str">
        <f t="shared" si="330"/>
        <v>Medium</v>
      </c>
      <c r="U5261">
        <v>10</v>
      </c>
      <c r="V5261">
        <v>2026</v>
      </c>
      <c r="W5261" t="s">
        <v>34</v>
      </c>
      <c r="X5261">
        <v>1</v>
      </c>
    </row>
    <row r="5262" spans="1:24" x14ac:dyDescent="0.3">
      <c r="A5262">
        <v>5261</v>
      </c>
      <c r="B5262" t="s">
        <v>21</v>
      </c>
      <c r="C5262" t="str">
        <f>_xlfn.XLOOKUP(B5262,Lookup_table!B:B,Lookup_table!C:C)</f>
        <v>AI</v>
      </c>
      <c r="D5262" t="s">
        <v>22</v>
      </c>
      <c r="E5262" t="s">
        <v>32</v>
      </c>
      <c r="F5262" t="s">
        <v>44</v>
      </c>
      <c r="G5262" t="s">
        <v>25</v>
      </c>
      <c r="H5262" t="str">
        <f t="shared" si="328"/>
        <v>Onsite/Hybrid</v>
      </c>
      <c r="I5262" t="s">
        <v>35</v>
      </c>
      <c r="J5262" t="str">
        <f t="shared" si="329"/>
        <v>0-2 yrs</v>
      </c>
      <c r="K5262">
        <f t="shared" ca="1" si="331"/>
        <v>0</v>
      </c>
      <c r="L5262" t="s">
        <v>19</v>
      </c>
      <c r="M5262">
        <v>1</v>
      </c>
      <c r="N5262">
        <v>1</v>
      </c>
      <c r="O5262">
        <v>0</v>
      </c>
      <c r="P5262">
        <v>0</v>
      </c>
      <c r="Q5262">
        <v>0</v>
      </c>
      <c r="R5262">
        <f>SUM(M5262:N5262:O5262:P5262:Q5262)</f>
        <v>2</v>
      </c>
      <c r="S5262" s="1">
        <v>106292</v>
      </c>
      <c r="T5262" s="1" t="str">
        <f t="shared" si="330"/>
        <v>Medium</v>
      </c>
      <c r="U5262">
        <v>7</v>
      </c>
      <c r="V5262">
        <v>2021</v>
      </c>
      <c r="W5262" t="s">
        <v>20</v>
      </c>
      <c r="X5262">
        <v>5</v>
      </c>
    </row>
    <row r="5263" spans="1:24" x14ac:dyDescent="0.3">
      <c r="A5263">
        <v>5262</v>
      </c>
      <c r="B5263" t="s">
        <v>33</v>
      </c>
      <c r="C5263" t="str">
        <f>_xlfn.XLOOKUP(B5263,Lookup_table!B:B,Lookup_table!C:C)</f>
        <v>Data</v>
      </c>
      <c r="D5263" t="s">
        <v>34</v>
      </c>
      <c r="E5263" t="s">
        <v>38</v>
      </c>
      <c r="F5263" t="s">
        <v>44</v>
      </c>
      <c r="G5263" t="s">
        <v>30</v>
      </c>
      <c r="H5263" t="str">
        <f t="shared" si="328"/>
        <v>Onsite/Hybrid</v>
      </c>
      <c r="I5263" t="s">
        <v>35</v>
      </c>
      <c r="J5263" t="str">
        <f t="shared" si="329"/>
        <v>0-2 yrs</v>
      </c>
      <c r="K5263">
        <f t="shared" ca="1" si="331"/>
        <v>2</v>
      </c>
      <c r="L5263" t="s">
        <v>27</v>
      </c>
      <c r="M5263">
        <v>0</v>
      </c>
      <c r="N5263">
        <v>1</v>
      </c>
      <c r="O5263">
        <v>1</v>
      </c>
      <c r="P5263">
        <v>1</v>
      </c>
      <c r="Q5263">
        <v>0</v>
      </c>
      <c r="R5263">
        <f>SUM(M5263:N5263:O5263:P5263:Q5263)</f>
        <v>3</v>
      </c>
      <c r="S5263" s="1">
        <v>82119</v>
      </c>
      <c r="T5263" s="1" t="str">
        <f t="shared" si="330"/>
        <v>Medium</v>
      </c>
      <c r="U5263">
        <v>1</v>
      </c>
      <c r="V5263">
        <v>2026</v>
      </c>
      <c r="W5263" t="s">
        <v>28</v>
      </c>
      <c r="X5263">
        <v>3</v>
      </c>
    </row>
    <row r="5264" spans="1:24" x14ac:dyDescent="0.3">
      <c r="A5264">
        <v>5263</v>
      </c>
      <c r="B5264" t="s">
        <v>41</v>
      </c>
      <c r="C5264" t="str">
        <f>_xlfn.XLOOKUP(B5264,Lookup_table!B:B,Lookup_table!C:C)</f>
        <v>Data</v>
      </c>
      <c r="D5264" t="s">
        <v>34</v>
      </c>
      <c r="E5264" t="s">
        <v>42</v>
      </c>
      <c r="F5264" t="s">
        <v>52</v>
      </c>
      <c r="G5264" t="s">
        <v>17</v>
      </c>
      <c r="H5264" t="str">
        <f t="shared" si="328"/>
        <v>Remote</v>
      </c>
      <c r="I5264" t="s">
        <v>26</v>
      </c>
      <c r="J5264" t="str">
        <f t="shared" si="329"/>
        <v>3-6 yrs</v>
      </c>
      <c r="K5264">
        <f t="shared" ca="1" si="331"/>
        <v>6</v>
      </c>
      <c r="L5264" t="s">
        <v>27</v>
      </c>
      <c r="M5264">
        <v>0</v>
      </c>
      <c r="N5264">
        <v>1</v>
      </c>
      <c r="O5264">
        <v>1</v>
      </c>
      <c r="P5264">
        <v>1</v>
      </c>
      <c r="Q5264">
        <v>1</v>
      </c>
      <c r="R5264">
        <f>SUM(M5264:N5264:O5264:P5264:Q5264)</f>
        <v>4</v>
      </c>
      <c r="S5264" s="1">
        <v>116102</v>
      </c>
      <c r="T5264" s="1" t="str">
        <f t="shared" si="330"/>
        <v>Medium</v>
      </c>
      <c r="U5264">
        <v>7</v>
      </c>
      <c r="V5264">
        <v>2025</v>
      </c>
      <c r="W5264" t="s">
        <v>28</v>
      </c>
      <c r="X5264">
        <v>1</v>
      </c>
    </row>
    <row r="5265" spans="1:24" x14ac:dyDescent="0.3">
      <c r="A5265">
        <v>5264</v>
      </c>
      <c r="B5265" t="s">
        <v>31</v>
      </c>
      <c r="C5265" t="str">
        <f>_xlfn.XLOOKUP(B5265,Lookup_table!B:B,Lookup_table!C:C)</f>
        <v>Business</v>
      </c>
      <c r="D5265" t="s">
        <v>14</v>
      </c>
      <c r="E5265" t="s">
        <v>23</v>
      </c>
      <c r="F5265" t="s">
        <v>16</v>
      </c>
      <c r="G5265" t="s">
        <v>17</v>
      </c>
      <c r="H5265" t="str">
        <f t="shared" si="328"/>
        <v>Remote</v>
      </c>
      <c r="I5265" t="s">
        <v>18</v>
      </c>
      <c r="J5265" t="str">
        <f t="shared" si="329"/>
        <v>7+ yrs</v>
      </c>
      <c r="K5265">
        <f t="shared" ca="1" si="331"/>
        <v>13</v>
      </c>
      <c r="L5265" t="s">
        <v>27</v>
      </c>
      <c r="M5265">
        <v>1</v>
      </c>
      <c r="N5265">
        <v>1</v>
      </c>
      <c r="O5265">
        <v>0</v>
      </c>
      <c r="P5265">
        <v>0</v>
      </c>
      <c r="Q5265">
        <v>0</v>
      </c>
      <c r="R5265">
        <f>SUM(M5265:N5265:O5265:P5265:Q5265)</f>
        <v>2</v>
      </c>
      <c r="S5265" s="1">
        <v>102722</v>
      </c>
      <c r="T5265" s="1" t="str">
        <f t="shared" si="330"/>
        <v>Medium</v>
      </c>
      <c r="U5265">
        <v>6</v>
      </c>
      <c r="V5265">
        <v>2020</v>
      </c>
      <c r="W5265" t="s">
        <v>20</v>
      </c>
      <c r="X5265">
        <v>3</v>
      </c>
    </row>
    <row r="5266" spans="1:24" x14ac:dyDescent="0.3">
      <c r="A5266">
        <v>5265</v>
      </c>
      <c r="B5266" t="s">
        <v>33</v>
      </c>
      <c r="C5266" t="str">
        <f>_xlfn.XLOOKUP(B5266,Lookup_table!B:B,Lookup_table!C:C)</f>
        <v>Data</v>
      </c>
      <c r="D5266" t="s">
        <v>14</v>
      </c>
      <c r="E5266" t="s">
        <v>38</v>
      </c>
      <c r="F5266" t="s">
        <v>29</v>
      </c>
      <c r="G5266" t="s">
        <v>17</v>
      </c>
      <c r="H5266" t="str">
        <f t="shared" si="328"/>
        <v>Remote</v>
      </c>
      <c r="I5266" t="s">
        <v>35</v>
      </c>
      <c r="J5266" t="str">
        <f t="shared" si="329"/>
        <v>0-2 yrs</v>
      </c>
      <c r="K5266">
        <f t="shared" ca="1" si="331"/>
        <v>1</v>
      </c>
      <c r="L5266" t="s">
        <v>27</v>
      </c>
      <c r="M5266">
        <v>0</v>
      </c>
      <c r="N5266">
        <v>0</v>
      </c>
      <c r="O5266">
        <v>1</v>
      </c>
      <c r="P5266">
        <v>1</v>
      </c>
      <c r="Q5266">
        <v>0</v>
      </c>
      <c r="R5266">
        <f>SUM(M5266:N5266:O5266:P5266:Q5266)</f>
        <v>2</v>
      </c>
      <c r="S5266" s="1">
        <v>80096</v>
      </c>
      <c r="T5266" s="1" t="str">
        <f t="shared" si="330"/>
        <v>Medium</v>
      </c>
      <c r="U5266">
        <v>12</v>
      </c>
      <c r="V5266">
        <v>2020</v>
      </c>
      <c r="W5266" t="s">
        <v>28</v>
      </c>
      <c r="X5266">
        <v>6</v>
      </c>
    </row>
    <row r="5267" spans="1:24" x14ac:dyDescent="0.3">
      <c r="A5267">
        <v>5266</v>
      </c>
      <c r="B5267" t="s">
        <v>41</v>
      </c>
      <c r="C5267" t="str">
        <f>_xlfn.XLOOKUP(B5267,Lookup_table!B:B,Lookup_table!C:C)</f>
        <v>Data</v>
      </c>
      <c r="D5267" t="s">
        <v>34</v>
      </c>
      <c r="E5267" t="s">
        <v>38</v>
      </c>
      <c r="F5267" t="s">
        <v>29</v>
      </c>
      <c r="G5267" t="s">
        <v>25</v>
      </c>
      <c r="H5267" t="str">
        <f t="shared" si="328"/>
        <v>Onsite/Hybrid</v>
      </c>
      <c r="I5267" t="s">
        <v>26</v>
      </c>
      <c r="J5267" t="str">
        <f t="shared" si="329"/>
        <v>3-6 yrs</v>
      </c>
      <c r="K5267">
        <f t="shared" ca="1" si="331"/>
        <v>4</v>
      </c>
      <c r="L5267" t="s">
        <v>19</v>
      </c>
      <c r="M5267">
        <v>0</v>
      </c>
      <c r="N5267">
        <v>1</v>
      </c>
      <c r="O5267">
        <v>1</v>
      </c>
      <c r="P5267">
        <v>0</v>
      </c>
      <c r="Q5267">
        <v>0</v>
      </c>
      <c r="R5267">
        <f>SUM(M5267:N5267:O5267:P5267:Q5267)</f>
        <v>2</v>
      </c>
      <c r="S5267" s="1">
        <v>90443</v>
      </c>
      <c r="T5267" s="1" t="str">
        <f t="shared" si="330"/>
        <v>Medium</v>
      </c>
      <c r="U5267">
        <v>4</v>
      </c>
      <c r="V5267">
        <v>2020</v>
      </c>
      <c r="W5267" t="s">
        <v>34</v>
      </c>
      <c r="X5267">
        <v>4</v>
      </c>
    </row>
    <row r="5268" spans="1:24" x14ac:dyDescent="0.3">
      <c r="A5268">
        <v>5267</v>
      </c>
      <c r="B5268" t="s">
        <v>36</v>
      </c>
      <c r="C5268" t="str">
        <f>_xlfn.XLOOKUP(B5268,Lookup_table!B:B,Lookup_table!C:C)</f>
        <v>Data</v>
      </c>
      <c r="D5268" t="s">
        <v>14</v>
      </c>
      <c r="E5268" t="s">
        <v>42</v>
      </c>
      <c r="F5268" t="s">
        <v>16</v>
      </c>
      <c r="G5268" t="s">
        <v>30</v>
      </c>
      <c r="H5268" t="str">
        <f t="shared" si="328"/>
        <v>Onsite/Hybrid</v>
      </c>
      <c r="I5268" t="s">
        <v>35</v>
      </c>
      <c r="J5268" t="str">
        <f t="shared" si="329"/>
        <v>0-2 yrs</v>
      </c>
      <c r="K5268">
        <f t="shared" ca="1" si="331"/>
        <v>1</v>
      </c>
      <c r="L5268" t="s">
        <v>27</v>
      </c>
      <c r="M5268">
        <v>1</v>
      </c>
      <c r="N5268">
        <v>0</v>
      </c>
      <c r="O5268">
        <v>1</v>
      </c>
      <c r="P5268">
        <v>1</v>
      </c>
      <c r="Q5268">
        <v>1</v>
      </c>
      <c r="R5268">
        <f>SUM(M5268:N5268:O5268:P5268:Q5268)</f>
        <v>4</v>
      </c>
      <c r="S5268" s="1">
        <v>87748</v>
      </c>
      <c r="T5268" s="1" t="str">
        <f t="shared" si="330"/>
        <v>Medium</v>
      </c>
      <c r="U5268">
        <v>9</v>
      </c>
      <c r="V5268">
        <v>2021</v>
      </c>
      <c r="W5268" t="s">
        <v>28</v>
      </c>
      <c r="X5268">
        <v>1</v>
      </c>
    </row>
    <row r="5269" spans="1:24" x14ac:dyDescent="0.3">
      <c r="A5269">
        <v>5268</v>
      </c>
      <c r="B5269" t="s">
        <v>36</v>
      </c>
      <c r="C5269" t="str">
        <f>_xlfn.XLOOKUP(B5269,Lookup_table!B:B,Lookup_table!C:C)</f>
        <v>Data</v>
      </c>
      <c r="D5269" t="s">
        <v>22</v>
      </c>
      <c r="E5269" t="s">
        <v>42</v>
      </c>
      <c r="F5269" t="s">
        <v>29</v>
      </c>
      <c r="G5269" t="s">
        <v>30</v>
      </c>
      <c r="H5269" t="str">
        <f t="shared" si="328"/>
        <v>Onsite/Hybrid</v>
      </c>
      <c r="I5269" t="s">
        <v>18</v>
      </c>
      <c r="J5269" t="str">
        <f t="shared" si="329"/>
        <v>7+ yrs</v>
      </c>
      <c r="K5269">
        <f t="shared" ca="1" si="331"/>
        <v>13</v>
      </c>
      <c r="L5269" t="s">
        <v>19</v>
      </c>
      <c r="M5269">
        <v>0</v>
      </c>
      <c r="N5269">
        <v>1</v>
      </c>
      <c r="O5269">
        <v>0</v>
      </c>
      <c r="P5269">
        <v>0</v>
      </c>
      <c r="Q5269">
        <v>1</v>
      </c>
      <c r="R5269">
        <f>SUM(M5269:N5269:O5269:P5269:Q5269)</f>
        <v>2</v>
      </c>
      <c r="S5269" s="1">
        <v>127492</v>
      </c>
      <c r="T5269" s="1" t="str">
        <f t="shared" si="330"/>
        <v>High</v>
      </c>
      <c r="U5269">
        <v>3</v>
      </c>
      <c r="V5269">
        <v>2024</v>
      </c>
      <c r="W5269" t="s">
        <v>28</v>
      </c>
      <c r="X5269">
        <v>7</v>
      </c>
    </row>
    <row r="5270" spans="1:24" x14ac:dyDescent="0.3">
      <c r="A5270">
        <v>5269</v>
      </c>
      <c r="B5270" t="s">
        <v>41</v>
      </c>
      <c r="C5270" t="str">
        <f>_xlfn.XLOOKUP(B5270,Lookup_table!B:B,Lookup_table!C:C)</f>
        <v>Data</v>
      </c>
      <c r="D5270" t="s">
        <v>22</v>
      </c>
      <c r="E5270" t="s">
        <v>15</v>
      </c>
      <c r="F5270" t="s">
        <v>16</v>
      </c>
      <c r="G5270" t="s">
        <v>25</v>
      </c>
      <c r="H5270" t="str">
        <f t="shared" si="328"/>
        <v>Onsite/Hybrid</v>
      </c>
      <c r="I5270" t="s">
        <v>26</v>
      </c>
      <c r="J5270" t="str">
        <f t="shared" si="329"/>
        <v>3-6 yrs</v>
      </c>
      <c r="K5270">
        <f t="shared" ca="1" si="331"/>
        <v>6</v>
      </c>
      <c r="L5270" t="s">
        <v>27</v>
      </c>
      <c r="M5270">
        <v>0</v>
      </c>
      <c r="N5270">
        <v>0</v>
      </c>
      <c r="O5270">
        <v>1</v>
      </c>
      <c r="P5270">
        <v>0</v>
      </c>
      <c r="Q5270">
        <v>1</v>
      </c>
      <c r="R5270">
        <f>SUM(M5270:N5270:O5270:P5270:Q5270)</f>
        <v>2</v>
      </c>
      <c r="S5270" s="1">
        <v>119947</v>
      </c>
      <c r="T5270" s="1" t="str">
        <f t="shared" si="330"/>
        <v>Medium</v>
      </c>
      <c r="U5270">
        <v>10</v>
      </c>
      <c r="V5270">
        <v>2021</v>
      </c>
      <c r="W5270" t="s">
        <v>20</v>
      </c>
      <c r="X5270">
        <v>1</v>
      </c>
    </row>
    <row r="5271" spans="1:24" x14ac:dyDescent="0.3">
      <c r="A5271">
        <v>5270</v>
      </c>
      <c r="B5271" t="s">
        <v>41</v>
      </c>
      <c r="C5271" t="str">
        <f>_xlfn.XLOOKUP(B5271,Lookup_table!B:B,Lookup_table!C:C)</f>
        <v>Data</v>
      </c>
      <c r="D5271" t="s">
        <v>34</v>
      </c>
      <c r="E5271" t="s">
        <v>42</v>
      </c>
      <c r="F5271" t="s">
        <v>51</v>
      </c>
      <c r="G5271" t="s">
        <v>17</v>
      </c>
      <c r="H5271" t="str">
        <f t="shared" si="328"/>
        <v>Remote</v>
      </c>
      <c r="I5271" t="s">
        <v>26</v>
      </c>
      <c r="J5271" t="str">
        <f t="shared" si="329"/>
        <v>3-6 yrs</v>
      </c>
      <c r="K5271">
        <f t="shared" ca="1" si="331"/>
        <v>6</v>
      </c>
      <c r="L5271" t="s">
        <v>39</v>
      </c>
      <c r="M5271">
        <v>1</v>
      </c>
      <c r="N5271">
        <v>0</v>
      </c>
      <c r="O5271">
        <v>0</v>
      </c>
      <c r="P5271">
        <v>1</v>
      </c>
      <c r="Q5271">
        <v>0</v>
      </c>
      <c r="R5271">
        <f>SUM(M5271:N5271:O5271:P5271:Q5271)</f>
        <v>2</v>
      </c>
      <c r="S5271" s="1">
        <v>92744</v>
      </c>
      <c r="T5271" s="1" t="str">
        <f t="shared" si="330"/>
        <v>Medium</v>
      </c>
      <c r="U5271">
        <v>5</v>
      </c>
      <c r="V5271">
        <v>2020</v>
      </c>
      <c r="W5271" t="s">
        <v>28</v>
      </c>
      <c r="X5271">
        <v>9</v>
      </c>
    </row>
    <row r="5272" spans="1:24" x14ac:dyDescent="0.3">
      <c r="A5272">
        <v>5271</v>
      </c>
      <c r="B5272" t="s">
        <v>36</v>
      </c>
      <c r="C5272" t="str">
        <f>_xlfn.XLOOKUP(B5272,Lookup_table!B:B,Lookup_table!C:C)</f>
        <v>Data</v>
      </c>
      <c r="D5272" t="s">
        <v>37</v>
      </c>
      <c r="E5272" t="s">
        <v>40</v>
      </c>
      <c r="F5272" t="s">
        <v>51</v>
      </c>
      <c r="G5272" t="s">
        <v>25</v>
      </c>
      <c r="H5272" t="str">
        <f t="shared" si="328"/>
        <v>Onsite/Hybrid</v>
      </c>
      <c r="I5272" t="s">
        <v>18</v>
      </c>
      <c r="J5272" t="str">
        <f t="shared" si="329"/>
        <v>7+ yrs</v>
      </c>
      <c r="K5272">
        <f t="shared" ca="1" si="331"/>
        <v>13</v>
      </c>
      <c r="L5272" t="s">
        <v>19</v>
      </c>
      <c r="M5272">
        <v>0</v>
      </c>
      <c r="N5272">
        <v>0</v>
      </c>
      <c r="O5272">
        <v>1</v>
      </c>
      <c r="P5272">
        <v>0</v>
      </c>
      <c r="Q5272">
        <v>1</v>
      </c>
      <c r="R5272">
        <f>SUM(M5272:N5272:O5272:P5272:Q5272)</f>
        <v>2</v>
      </c>
      <c r="S5272" s="1">
        <v>125476</v>
      </c>
      <c r="T5272" s="1" t="str">
        <f t="shared" si="330"/>
        <v>High</v>
      </c>
      <c r="U5272">
        <v>8</v>
      </c>
      <c r="V5272">
        <v>2026</v>
      </c>
      <c r="W5272" t="s">
        <v>34</v>
      </c>
      <c r="X5272">
        <v>6</v>
      </c>
    </row>
    <row r="5273" spans="1:24" x14ac:dyDescent="0.3">
      <c r="A5273">
        <v>5272</v>
      </c>
      <c r="B5273" t="s">
        <v>21</v>
      </c>
      <c r="C5273" t="str">
        <f>_xlfn.XLOOKUP(B5273,Lookup_table!B:B,Lookup_table!C:C)</f>
        <v>AI</v>
      </c>
      <c r="D5273" t="s">
        <v>37</v>
      </c>
      <c r="E5273" t="s">
        <v>15</v>
      </c>
      <c r="F5273" t="s">
        <v>24</v>
      </c>
      <c r="G5273" t="s">
        <v>25</v>
      </c>
      <c r="H5273" t="str">
        <f t="shared" si="328"/>
        <v>Onsite/Hybrid</v>
      </c>
      <c r="I5273" t="s">
        <v>26</v>
      </c>
      <c r="J5273" t="str">
        <f t="shared" si="329"/>
        <v>3-6 yrs</v>
      </c>
      <c r="K5273">
        <f t="shared" ca="1" si="331"/>
        <v>5</v>
      </c>
      <c r="L5273" t="s">
        <v>39</v>
      </c>
      <c r="M5273">
        <v>1</v>
      </c>
      <c r="N5273">
        <v>0</v>
      </c>
      <c r="O5273">
        <v>1</v>
      </c>
      <c r="P5273">
        <v>1</v>
      </c>
      <c r="Q5273">
        <v>1</v>
      </c>
      <c r="R5273">
        <f>SUM(M5273:N5273:O5273:P5273:Q5273)</f>
        <v>4</v>
      </c>
      <c r="S5273" s="1">
        <v>154152</v>
      </c>
      <c r="T5273" s="1" t="str">
        <f t="shared" si="330"/>
        <v>High</v>
      </c>
      <c r="U5273">
        <v>1</v>
      </c>
      <c r="V5273">
        <v>2026</v>
      </c>
      <c r="W5273" t="s">
        <v>28</v>
      </c>
      <c r="X5273">
        <v>8</v>
      </c>
    </row>
    <row r="5274" spans="1:24" x14ac:dyDescent="0.3">
      <c r="A5274">
        <v>5273</v>
      </c>
      <c r="B5274" t="s">
        <v>21</v>
      </c>
      <c r="C5274" t="str">
        <f>_xlfn.XLOOKUP(B5274,Lookup_table!B:B,Lookup_table!C:C)</f>
        <v>AI</v>
      </c>
      <c r="D5274" t="s">
        <v>14</v>
      </c>
      <c r="E5274" t="s">
        <v>23</v>
      </c>
      <c r="F5274" t="s">
        <v>24</v>
      </c>
      <c r="G5274" t="s">
        <v>17</v>
      </c>
      <c r="H5274" t="str">
        <f t="shared" si="328"/>
        <v>Remote</v>
      </c>
      <c r="I5274" t="s">
        <v>18</v>
      </c>
      <c r="J5274" t="str">
        <f t="shared" si="329"/>
        <v>7+ yrs</v>
      </c>
      <c r="K5274">
        <f t="shared" ca="1" si="331"/>
        <v>7</v>
      </c>
      <c r="L5274" t="s">
        <v>27</v>
      </c>
      <c r="M5274">
        <v>1</v>
      </c>
      <c r="N5274">
        <v>0</v>
      </c>
      <c r="O5274">
        <v>1</v>
      </c>
      <c r="P5274">
        <v>0</v>
      </c>
      <c r="Q5274">
        <v>1</v>
      </c>
      <c r="R5274">
        <f>SUM(M5274:N5274:O5274:P5274:Q5274)</f>
        <v>3</v>
      </c>
      <c r="S5274" s="1">
        <v>164633</v>
      </c>
      <c r="T5274" s="1" t="str">
        <f t="shared" si="330"/>
        <v>High</v>
      </c>
      <c r="U5274">
        <v>2</v>
      </c>
      <c r="V5274">
        <v>2024</v>
      </c>
      <c r="W5274" t="s">
        <v>34</v>
      </c>
      <c r="X5274">
        <v>4</v>
      </c>
    </row>
    <row r="5275" spans="1:24" x14ac:dyDescent="0.3">
      <c r="A5275">
        <v>5274</v>
      </c>
      <c r="B5275" t="s">
        <v>36</v>
      </c>
      <c r="C5275" t="str">
        <f>_xlfn.XLOOKUP(B5275,Lookup_table!B:B,Lookup_table!C:C)</f>
        <v>Data</v>
      </c>
      <c r="D5275" t="s">
        <v>37</v>
      </c>
      <c r="E5275" t="s">
        <v>42</v>
      </c>
      <c r="F5275" t="s">
        <v>52</v>
      </c>
      <c r="G5275" t="s">
        <v>30</v>
      </c>
      <c r="H5275" t="str">
        <f t="shared" si="328"/>
        <v>Onsite/Hybrid</v>
      </c>
      <c r="I5275" t="s">
        <v>26</v>
      </c>
      <c r="J5275" t="str">
        <f t="shared" si="329"/>
        <v>3-6 yrs</v>
      </c>
      <c r="K5275">
        <f t="shared" ca="1" si="331"/>
        <v>3</v>
      </c>
      <c r="L5275" t="s">
        <v>39</v>
      </c>
      <c r="M5275">
        <v>1</v>
      </c>
      <c r="N5275">
        <v>0</v>
      </c>
      <c r="O5275">
        <v>1</v>
      </c>
      <c r="P5275">
        <v>1</v>
      </c>
      <c r="Q5275">
        <v>1</v>
      </c>
      <c r="R5275">
        <f>SUM(M5275:N5275:O5275:P5275:Q5275)</f>
        <v>4</v>
      </c>
      <c r="S5275" s="1">
        <v>116379</v>
      </c>
      <c r="T5275" s="1" t="str">
        <f t="shared" si="330"/>
        <v>Medium</v>
      </c>
      <c r="U5275">
        <v>5</v>
      </c>
      <c r="V5275">
        <v>2024</v>
      </c>
      <c r="W5275" t="s">
        <v>28</v>
      </c>
      <c r="X5275">
        <v>4</v>
      </c>
    </row>
    <row r="5276" spans="1:24" x14ac:dyDescent="0.3">
      <c r="A5276">
        <v>5275</v>
      </c>
      <c r="B5276" t="s">
        <v>21</v>
      </c>
      <c r="C5276" t="str">
        <f>_xlfn.XLOOKUP(B5276,Lookup_table!B:B,Lookup_table!C:C)</f>
        <v>AI</v>
      </c>
      <c r="D5276" t="s">
        <v>22</v>
      </c>
      <c r="E5276" t="s">
        <v>42</v>
      </c>
      <c r="F5276" t="s">
        <v>44</v>
      </c>
      <c r="G5276" t="s">
        <v>30</v>
      </c>
      <c r="H5276" t="str">
        <f t="shared" si="328"/>
        <v>Onsite/Hybrid</v>
      </c>
      <c r="I5276" t="s">
        <v>18</v>
      </c>
      <c r="J5276" t="str">
        <f t="shared" si="329"/>
        <v>7+ yrs</v>
      </c>
      <c r="K5276">
        <f t="shared" ca="1" si="331"/>
        <v>7</v>
      </c>
      <c r="L5276" t="s">
        <v>27</v>
      </c>
      <c r="M5276">
        <v>0</v>
      </c>
      <c r="N5276">
        <v>1</v>
      </c>
      <c r="O5276">
        <v>0</v>
      </c>
      <c r="P5276">
        <v>0</v>
      </c>
      <c r="Q5276">
        <v>1</v>
      </c>
      <c r="R5276">
        <f>SUM(M5276:N5276:O5276:P5276:Q5276)</f>
        <v>2</v>
      </c>
      <c r="S5276" s="1">
        <v>169236</v>
      </c>
      <c r="T5276" s="1" t="str">
        <f t="shared" si="330"/>
        <v>High</v>
      </c>
      <c r="U5276">
        <v>10</v>
      </c>
      <c r="V5276">
        <v>2023</v>
      </c>
      <c r="W5276" t="s">
        <v>20</v>
      </c>
      <c r="X5276">
        <v>6</v>
      </c>
    </row>
    <row r="5277" spans="1:24" x14ac:dyDescent="0.3">
      <c r="A5277">
        <v>5276</v>
      </c>
      <c r="B5277" t="s">
        <v>41</v>
      </c>
      <c r="C5277" t="str">
        <f>_xlfn.XLOOKUP(B5277,Lookup_table!B:B,Lookup_table!C:C)</f>
        <v>Data</v>
      </c>
      <c r="D5277" t="s">
        <v>37</v>
      </c>
      <c r="E5277" t="s">
        <v>23</v>
      </c>
      <c r="F5277" t="s">
        <v>51</v>
      </c>
      <c r="G5277" t="s">
        <v>30</v>
      </c>
      <c r="H5277" t="str">
        <f t="shared" si="328"/>
        <v>Onsite/Hybrid</v>
      </c>
      <c r="I5277" t="s">
        <v>18</v>
      </c>
      <c r="J5277" t="str">
        <f t="shared" si="329"/>
        <v>7+ yrs</v>
      </c>
      <c r="K5277">
        <f t="shared" ca="1" si="331"/>
        <v>14</v>
      </c>
      <c r="L5277" t="s">
        <v>39</v>
      </c>
      <c r="M5277">
        <v>1</v>
      </c>
      <c r="N5277">
        <v>1</v>
      </c>
      <c r="O5277">
        <v>1</v>
      </c>
      <c r="P5277">
        <v>0</v>
      </c>
      <c r="Q5277">
        <v>1</v>
      </c>
      <c r="R5277">
        <f>SUM(M5277:N5277:O5277:P5277:Q5277)</f>
        <v>4</v>
      </c>
      <c r="S5277" s="1">
        <v>123029</v>
      </c>
      <c r="T5277" s="1" t="str">
        <f t="shared" si="330"/>
        <v>High</v>
      </c>
      <c r="U5277">
        <v>2</v>
      </c>
      <c r="V5277">
        <v>2026</v>
      </c>
      <c r="W5277" t="s">
        <v>28</v>
      </c>
      <c r="X5277">
        <v>8</v>
      </c>
    </row>
    <row r="5278" spans="1:24" x14ac:dyDescent="0.3">
      <c r="A5278">
        <v>5277</v>
      </c>
      <c r="B5278" t="s">
        <v>50</v>
      </c>
      <c r="C5278" t="str">
        <f>_xlfn.XLOOKUP(B5278,Lookup_table!B:B,Lookup_table!C:C)</f>
        <v>AI</v>
      </c>
      <c r="D5278" t="s">
        <v>37</v>
      </c>
      <c r="E5278" t="s">
        <v>38</v>
      </c>
      <c r="F5278" t="s">
        <v>29</v>
      </c>
      <c r="G5278" t="s">
        <v>30</v>
      </c>
      <c r="H5278" t="str">
        <f t="shared" si="328"/>
        <v>Onsite/Hybrid</v>
      </c>
      <c r="I5278" t="s">
        <v>26</v>
      </c>
      <c r="J5278" t="str">
        <f t="shared" si="329"/>
        <v>3-6 yrs</v>
      </c>
      <c r="K5278">
        <f t="shared" ca="1" si="331"/>
        <v>3</v>
      </c>
      <c r="L5278" t="s">
        <v>27</v>
      </c>
      <c r="M5278">
        <v>1</v>
      </c>
      <c r="N5278">
        <v>1</v>
      </c>
      <c r="O5278">
        <v>0</v>
      </c>
      <c r="P5278">
        <v>1</v>
      </c>
      <c r="Q5278">
        <v>1</v>
      </c>
      <c r="R5278">
        <f>SUM(M5278:N5278:O5278:P5278:Q5278)</f>
        <v>4</v>
      </c>
      <c r="S5278" s="1">
        <v>137120</v>
      </c>
      <c r="T5278" s="1" t="str">
        <f t="shared" si="330"/>
        <v>High</v>
      </c>
      <c r="U5278">
        <v>8</v>
      </c>
      <c r="V5278">
        <v>2025</v>
      </c>
      <c r="W5278" t="s">
        <v>20</v>
      </c>
      <c r="X5278">
        <v>1</v>
      </c>
    </row>
    <row r="5279" spans="1:24" x14ac:dyDescent="0.3">
      <c r="A5279">
        <v>5278</v>
      </c>
      <c r="B5279" t="s">
        <v>21</v>
      </c>
      <c r="C5279" t="str">
        <f>_xlfn.XLOOKUP(B5279,Lookup_table!B:B,Lookup_table!C:C)</f>
        <v>AI</v>
      </c>
      <c r="D5279" t="s">
        <v>34</v>
      </c>
      <c r="E5279" t="s">
        <v>23</v>
      </c>
      <c r="F5279" t="s">
        <v>16</v>
      </c>
      <c r="G5279" t="s">
        <v>30</v>
      </c>
      <c r="H5279" t="str">
        <f t="shared" si="328"/>
        <v>Onsite/Hybrid</v>
      </c>
      <c r="I5279" t="s">
        <v>26</v>
      </c>
      <c r="J5279" t="str">
        <f t="shared" si="329"/>
        <v>3-6 yrs</v>
      </c>
      <c r="K5279">
        <f t="shared" ca="1" si="331"/>
        <v>5</v>
      </c>
      <c r="L5279" t="s">
        <v>27</v>
      </c>
      <c r="M5279">
        <v>0</v>
      </c>
      <c r="N5279">
        <v>1</v>
      </c>
      <c r="O5279">
        <v>0</v>
      </c>
      <c r="P5279">
        <v>0</v>
      </c>
      <c r="Q5279">
        <v>0</v>
      </c>
      <c r="R5279">
        <f>SUM(M5279:N5279:O5279:P5279:Q5279)</f>
        <v>1</v>
      </c>
      <c r="S5279" s="1">
        <v>114003</v>
      </c>
      <c r="T5279" s="1" t="str">
        <f t="shared" si="330"/>
        <v>Medium</v>
      </c>
      <c r="U5279">
        <v>1</v>
      </c>
      <c r="V5279">
        <v>2021</v>
      </c>
      <c r="W5279" t="s">
        <v>20</v>
      </c>
      <c r="X5279">
        <v>6</v>
      </c>
    </row>
    <row r="5280" spans="1:24" x14ac:dyDescent="0.3">
      <c r="A5280">
        <v>5279</v>
      </c>
      <c r="B5280" t="s">
        <v>33</v>
      </c>
      <c r="C5280" t="str">
        <f>_xlfn.XLOOKUP(B5280,Lookup_table!B:B,Lookup_table!C:C)</f>
        <v>Data</v>
      </c>
      <c r="D5280" t="s">
        <v>34</v>
      </c>
      <c r="E5280" t="s">
        <v>32</v>
      </c>
      <c r="F5280" t="s">
        <v>29</v>
      </c>
      <c r="G5280" t="s">
        <v>25</v>
      </c>
      <c r="H5280" t="str">
        <f t="shared" si="328"/>
        <v>Onsite/Hybrid</v>
      </c>
      <c r="I5280" t="s">
        <v>18</v>
      </c>
      <c r="J5280" t="str">
        <f t="shared" si="329"/>
        <v>7+ yrs</v>
      </c>
      <c r="K5280">
        <f t="shared" ca="1" si="331"/>
        <v>12</v>
      </c>
      <c r="L5280" t="s">
        <v>19</v>
      </c>
      <c r="M5280">
        <v>1</v>
      </c>
      <c r="N5280">
        <v>1</v>
      </c>
      <c r="O5280">
        <v>1</v>
      </c>
      <c r="P5280">
        <v>1</v>
      </c>
      <c r="Q5280">
        <v>0</v>
      </c>
      <c r="R5280">
        <f>SUM(M5280:N5280:O5280:P5280:Q5280)</f>
        <v>4</v>
      </c>
      <c r="S5280" s="1">
        <v>131307</v>
      </c>
      <c r="T5280" s="1" t="str">
        <f t="shared" si="330"/>
        <v>High</v>
      </c>
      <c r="U5280">
        <v>7</v>
      </c>
      <c r="V5280">
        <v>2020</v>
      </c>
      <c r="W5280" t="s">
        <v>28</v>
      </c>
      <c r="X5280">
        <v>7</v>
      </c>
    </row>
    <row r="5281" spans="1:24" x14ac:dyDescent="0.3">
      <c r="A5281">
        <v>5280</v>
      </c>
      <c r="B5281" t="s">
        <v>36</v>
      </c>
      <c r="C5281" t="str">
        <f>_xlfn.XLOOKUP(B5281,Lookup_table!B:B,Lookup_table!C:C)</f>
        <v>Data</v>
      </c>
      <c r="D5281" t="s">
        <v>22</v>
      </c>
      <c r="E5281" t="s">
        <v>40</v>
      </c>
      <c r="F5281" t="s">
        <v>43</v>
      </c>
      <c r="G5281" t="s">
        <v>25</v>
      </c>
      <c r="H5281" t="str">
        <f t="shared" si="328"/>
        <v>Onsite/Hybrid</v>
      </c>
      <c r="I5281" t="s">
        <v>35</v>
      </c>
      <c r="J5281" t="str">
        <f t="shared" si="329"/>
        <v>0-2 yrs</v>
      </c>
      <c r="K5281">
        <f t="shared" ca="1" si="331"/>
        <v>1</v>
      </c>
      <c r="L5281" t="s">
        <v>19</v>
      </c>
      <c r="M5281">
        <v>0</v>
      </c>
      <c r="N5281">
        <v>0</v>
      </c>
      <c r="O5281">
        <v>1</v>
      </c>
      <c r="P5281">
        <v>0</v>
      </c>
      <c r="Q5281">
        <v>1</v>
      </c>
      <c r="R5281">
        <f>SUM(M5281:N5281:O5281:P5281:Q5281)</f>
        <v>2</v>
      </c>
      <c r="S5281" s="1">
        <v>93527</v>
      </c>
      <c r="T5281" s="1" t="str">
        <f t="shared" si="330"/>
        <v>Medium</v>
      </c>
      <c r="U5281">
        <v>8</v>
      </c>
      <c r="V5281">
        <v>2025</v>
      </c>
      <c r="W5281" t="s">
        <v>34</v>
      </c>
      <c r="X5281">
        <v>4</v>
      </c>
    </row>
    <row r="5282" spans="1:24" x14ac:dyDescent="0.3">
      <c r="A5282">
        <v>5281</v>
      </c>
      <c r="B5282" t="s">
        <v>41</v>
      </c>
      <c r="C5282" t="str">
        <f>_xlfn.XLOOKUP(B5282,Lookup_table!B:B,Lookup_table!C:C)</f>
        <v>Data</v>
      </c>
      <c r="D5282" t="s">
        <v>34</v>
      </c>
      <c r="E5282" t="s">
        <v>40</v>
      </c>
      <c r="F5282" t="s">
        <v>16</v>
      </c>
      <c r="G5282" t="s">
        <v>25</v>
      </c>
      <c r="H5282" t="str">
        <f t="shared" si="328"/>
        <v>Onsite/Hybrid</v>
      </c>
      <c r="I5282" t="s">
        <v>26</v>
      </c>
      <c r="J5282" t="str">
        <f t="shared" si="329"/>
        <v>3-6 yrs</v>
      </c>
      <c r="K5282">
        <f t="shared" ca="1" si="331"/>
        <v>3</v>
      </c>
      <c r="L5282" t="s">
        <v>19</v>
      </c>
      <c r="M5282">
        <v>1</v>
      </c>
      <c r="N5282">
        <v>0</v>
      </c>
      <c r="O5282">
        <v>0</v>
      </c>
      <c r="P5282">
        <v>0</v>
      </c>
      <c r="Q5282">
        <v>1</v>
      </c>
      <c r="R5282">
        <f>SUM(M5282:N5282:O5282:P5282:Q5282)</f>
        <v>2</v>
      </c>
      <c r="S5282" s="1">
        <v>87476</v>
      </c>
      <c r="T5282" s="1" t="str">
        <f t="shared" si="330"/>
        <v>Medium</v>
      </c>
      <c r="U5282">
        <v>10</v>
      </c>
      <c r="V5282">
        <v>2021</v>
      </c>
      <c r="W5282" t="s">
        <v>28</v>
      </c>
      <c r="X5282">
        <v>9</v>
      </c>
    </row>
    <row r="5283" spans="1:24" x14ac:dyDescent="0.3">
      <c r="A5283">
        <v>5282</v>
      </c>
      <c r="B5283" t="s">
        <v>33</v>
      </c>
      <c r="C5283" t="str">
        <f>_xlfn.XLOOKUP(B5283,Lookup_table!B:B,Lookup_table!C:C)</f>
        <v>Data</v>
      </c>
      <c r="D5283" t="s">
        <v>22</v>
      </c>
      <c r="E5283" t="s">
        <v>32</v>
      </c>
      <c r="F5283" t="s">
        <v>29</v>
      </c>
      <c r="G5283" t="s">
        <v>30</v>
      </c>
      <c r="H5283" t="str">
        <f t="shared" si="328"/>
        <v>Onsite/Hybrid</v>
      </c>
      <c r="I5283" t="s">
        <v>35</v>
      </c>
      <c r="J5283" t="str">
        <f t="shared" si="329"/>
        <v>0-2 yrs</v>
      </c>
      <c r="K5283">
        <f t="shared" ca="1" si="331"/>
        <v>0</v>
      </c>
      <c r="L5283" t="s">
        <v>27</v>
      </c>
      <c r="M5283">
        <v>1</v>
      </c>
      <c r="N5283">
        <v>1</v>
      </c>
      <c r="O5283">
        <v>1</v>
      </c>
      <c r="P5283">
        <v>1</v>
      </c>
      <c r="Q5283">
        <v>1</v>
      </c>
      <c r="R5283">
        <f>SUM(M5283:N5283:O5283:P5283:Q5283)</f>
        <v>5</v>
      </c>
      <c r="S5283" s="1">
        <v>111894</v>
      </c>
      <c r="T5283" s="1" t="str">
        <f t="shared" si="330"/>
        <v>Medium</v>
      </c>
      <c r="U5283">
        <v>2</v>
      </c>
      <c r="V5283">
        <v>2020</v>
      </c>
      <c r="W5283" t="s">
        <v>28</v>
      </c>
      <c r="X5283">
        <v>4</v>
      </c>
    </row>
    <row r="5284" spans="1:24" x14ac:dyDescent="0.3">
      <c r="A5284">
        <v>5283</v>
      </c>
      <c r="B5284" t="s">
        <v>41</v>
      </c>
      <c r="C5284" t="str">
        <f>_xlfn.XLOOKUP(B5284,Lookup_table!B:B,Lookup_table!C:C)</f>
        <v>Data</v>
      </c>
      <c r="D5284" t="s">
        <v>14</v>
      </c>
      <c r="E5284" t="s">
        <v>42</v>
      </c>
      <c r="F5284" t="s">
        <v>51</v>
      </c>
      <c r="G5284" t="s">
        <v>25</v>
      </c>
      <c r="H5284" t="str">
        <f t="shared" si="328"/>
        <v>Onsite/Hybrid</v>
      </c>
      <c r="I5284" t="s">
        <v>18</v>
      </c>
      <c r="J5284" t="str">
        <f t="shared" si="329"/>
        <v>7+ yrs</v>
      </c>
      <c r="K5284">
        <f t="shared" ca="1" si="331"/>
        <v>8</v>
      </c>
      <c r="L5284" t="s">
        <v>19</v>
      </c>
      <c r="M5284">
        <v>1</v>
      </c>
      <c r="N5284">
        <v>0</v>
      </c>
      <c r="O5284">
        <v>0</v>
      </c>
      <c r="P5284">
        <v>0</v>
      </c>
      <c r="Q5284">
        <v>1</v>
      </c>
      <c r="R5284">
        <f>SUM(M5284:N5284:O5284:P5284:Q5284)</f>
        <v>2</v>
      </c>
      <c r="S5284" s="1">
        <v>107475</v>
      </c>
      <c r="T5284" s="1" t="str">
        <f t="shared" si="330"/>
        <v>Medium</v>
      </c>
      <c r="U5284">
        <v>4</v>
      </c>
      <c r="V5284">
        <v>2025</v>
      </c>
      <c r="W5284" t="s">
        <v>34</v>
      </c>
      <c r="X5284">
        <v>3</v>
      </c>
    </row>
    <row r="5285" spans="1:24" x14ac:dyDescent="0.3">
      <c r="A5285">
        <v>5284</v>
      </c>
      <c r="B5285" t="s">
        <v>21</v>
      </c>
      <c r="C5285" t="str">
        <f>_xlfn.XLOOKUP(B5285,Lookup_table!B:B,Lookup_table!C:C)</f>
        <v>AI</v>
      </c>
      <c r="D5285" t="s">
        <v>14</v>
      </c>
      <c r="E5285" t="s">
        <v>40</v>
      </c>
      <c r="F5285" t="s">
        <v>44</v>
      </c>
      <c r="G5285" t="s">
        <v>30</v>
      </c>
      <c r="H5285" t="str">
        <f t="shared" si="328"/>
        <v>Onsite/Hybrid</v>
      </c>
      <c r="I5285" t="s">
        <v>35</v>
      </c>
      <c r="J5285" t="str">
        <f t="shared" si="329"/>
        <v>0-2 yrs</v>
      </c>
      <c r="K5285">
        <f t="shared" ca="1" si="331"/>
        <v>1</v>
      </c>
      <c r="L5285" t="s">
        <v>19</v>
      </c>
      <c r="M5285">
        <v>0</v>
      </c>
      <c r="N5285">
        <v>1</v>
      </c>
      <c r="O5285">
        <v>1</v>
      </c>
      <c r="P5285">
        <v>1</v>
      </c>
      <c r="Q5285">
        <v>0</v>
      </c>
      <c r="R5285">
        <f>SUM(M5285:N5285:O5285:P5285:Q5285)</f>
        <v>3</v>
      </c>
      <c r="S5285" s="1">
        <v>116619</v>
      </c>
      <c r="T5285" s="1" t="str">
        <f t="shared" si="330"/>
        <v>Medium</v>
      </c>
      <c r="U5285">
        <v>11</v>
      </c>
      <c r="V5285">
        <v>2021</v>
      </c>
      <c r="W5285" t="s">
        <v>28</v>
      </c>
      <c r="X5285">
        <v>5</v>
      </c>
    </row>
    <row r="5286" spans="1:24" x14ac:dyDescent="0.3">
      <c r="A5286">
        <v>5285</v>
      </c>
      <c r="B5286" t="s">
        <v>50</v>
      </c>
      <c r="C5286" t="str">
        <f>_xlfn.XLOOKUP(B5286,Lookup_table!B:B,Lookup_table!C:C)</f>
        <v>AI</v>
      </c>
      <c r="D5286" t="s">
        <v>14</v>
      </c>
      <c r="E5286" t="s">
        <v>42</v>
      </c>
      <c r="F5286" t="s">
        <v>24</v>
      </c>
      <c r="G5286" t="s">
        <v>25</v>
      </c>
      <c r="H5286" t="str">
        <f t="shared" si="328"/>
        <v>Onsite/Hybrid</v>
      </c>
      <c r="I5286" t="s">
        <v>35</v>
      </c>
      <c r="J5286" t="str">
        <f t="shared" si="329"/>
        <v>0-2 yrs</v>
      </c>
      <c r="K5286">
        <f t="shared" ca="1" si="331"/>
        <v>0</v>
      </c>
      <c r="L5286" t="s">
        <v>27</v>
      </c>
      <c r="M5286">
        <v>0</v>
      </c>
      <c r="N5286">
        <v>0</v>
      </c>
      <c r="O5286">
        <v>0</v>
      </c>
      <c r="P5286">
        <v>1</v>
      </c>
      <c r="Q5286">
        <v>0</v>
      </c>
      <c r="R5286">
        <f>SUM(M5286:N5286:O5286:P5286:Q5286)</f>
        <v>1</v>
      </c>
      <c r="S5286" s="1">
        <v>104464</v>
      </c>
      <c r="T5286" s="1" t="str">
        <f t="shared" si="330"/>
        <v>Medium</v>
      </c>
      <c r="U5286">
        <v>12</v>
      </c>
      <c r="V5286">
        <v>2022</v>
      </c>
      <c r="W5286" t="s">
        <v>20</v>
      </c>
      <c r="X5286">
        <v>6</v>
      </c>
    </row>
    <row r="5287" spans="1:24" x14ac:dyDescent="0.3">
      <c r="A5287">
        <v>5286</v>
      </c>
      <c r="B5287" t="s">
        <v>31</v>
      </c>
      <c r="C5287" t="str">
        <f>_xlfn.XLOOKUP(B5287,Lookup_table!B:B,Lookup_table!C:C)</f>
        <v>Business</v>
      </c>
      <c r="D5287" t="s">
        <v>37</v>
      </c>
      <c r="E5287" t="s">
        <v>40</v>
      </c>
      <c r="F5287" t="s">
        <v>29</v>
      </c>
      <c r="G5287" t="s">
        <v>30</v>
      </c>
      <c r="H5287" t="str">
        <f t="shared" si="328"/>
        <v>Onsite/Hybrid</v>
      </c>
      <c r="I5287" t="s">
        <v>26</v>
      </c>
      <c r="J5287" t="str">
        <f t="shared" si="329"/>
        <v>3-6 yrs</v>
      </c>
      <c r="K5287">
        <f t="shared" ca="1" si="331"/>
        <v>5</v>
      </c>
      <c r="L5287" t="s">
        <v>39</v>
      </c>
      <c r="M5287">
        <v>0</v>
      </c>
      <c r="N5287">
        <v>1</v>
      </c>
      <c r="O5287">
        <v>1</v>
      </c>
      <c r="P5287">
        <v>1</v>
      </c>
      <c r="Q5287">
        <v>0</v>
      </c>
      <c r="R5287">
        <f>SUM(M5287:N5287:O5287:P5287:Q5287)</f>
        <v>3</v>
      </c>
      <c r="S5287" s="1">
        <v>104277</v>
      </c>
      <c r="T5287" s="1" t="str">
        <f t="shared" si="330"/>
        <v>Medium</v>
      </c>
      <c r="U5287">
        <v>1</v>
      </c>
      <c r="V5287">
        <v>2021</v>
      </c>
      <c r="W5287" t="s">
        <v>28</v>
      </c>
      <c r="X5287">
        <v>7</v>
      </c>
    </row>
    <row r="5288" spans="1:24" x14ac:dyDescent="0.3">
      <c r="A5288">
        <v>5287</v>
      </c>
      <c r="B5288" t="s">
        <v>33</v>
      </c>
      <c r="C5288" t="str">
        <f>_xlfn.XLOOKUP(B5288,Lookup_table!B:B,Lookup_table!C:C)</f>
        <v>Data</v>
      </c>
      <c r="D5288" t="s">
        <v>34</v>
      </c>
      <c r="E5288" t="s">
        <v>15</v>
      </c>
      <c r="F5288" t="s">
        <v>52</v>
      </c>
      <c r="G5288" t="s">
        <v>17</v>
      </c>
      <c r="H5288" t="str">
        <f t="shared" si="328"/>
        <v>Remote</v>
      </c>
      <c r="I5288" t="s">
        <v>26</v>
      </c>
      <c r="J5288" t="str">
        <f t="shared" si="329"/>
        <v>3-6 yrs</v>
      </c>
      <c r="K5288">
        <f t="shared" ca="1" si="331"/>
        <v>3</v>
      </c>
      <c r="L5288" t="s">
        <v>27</v>
      </c>
      <c r="M5288">
        <v>0</v>
      </c>
      <c r="N5288">
        <v>1</v>
      </c>
      <c r="O5288">
        <v>1</v>
      </c>
      <c r="P5288">
        <v>0</v>
      </c>
      <c r="Q5288">
        <v>1</v>
      </c>
      <c r="R5288">
        <f>SUM(M5288:N5288:O5288:P5288:Q5288)</f>
        <v>3</v>
      </c>
      <c r="S5288" s="1">
        <v>98973</v>
      </c>
      <c r="T5288" s="1" t="str">
        <f t="shared" si="330"/>
        <v>Medium</v>
      </c>
      <c r="U5288">
        <v>1</v>
      </c>
      <c r="V5288">
        <v>2021</v>
      </c>
      <c r="W5288" t="s">
        <v>28</v>
      </c>
      <c r="X5288">
        <v>7</v>
      </c>
    </row>
    <row r="5289" spans="1:24" x14ac:dyDescent="0.3">
      <c r="A5289">
        <v>5288</v>
      </c>
      <c r="B5289" t="s">
        <v>21</v>
      </c>
      <c r="C5289" t="str">
        <f>_xlfn.XLOOKUP(B5289,Lookup_table!B:B,Lookup_table!C:C)</f>
        <v>AI</v>
      </c>
      <c r="D5289" t="s">
        <v>34</v>
      </c>
      <c r="E5289" t="s">
        <v>23</v>
      </c>
      <c r="F5289" t="s">
        <v>24</v>
      </c>
      <c r="G5289" t="s">
        <v>25</v>
      </c>
      <c r="H5289" t="str">
        <f t="shared" si="328"/>
        <v>Onsite/Hybrid</v>
      </c>
      <c r="I5289" t="s">
        <v>26</v>
      </c>
      <c r="J5289" t="str">
        <f t="shared" si="329"/>
        <v>3-6 yrs</v>
      </c>
      <c r="K5289">
        <f t="shared" ca="1" si="331"/>
        <v>4</v>
      </c>
      <c r="L5289" t="s">
        <v>27</v>
      </c>
      <c r="M5289">
        <v>1</v>
      </c>
      <c r="N5289">
        <v>1</v>
      </c>
      <c r="O5289">
        <v>1</v>
      </c>
      <c r="P5289">
        <v>1</v>
      </c>
      <c r="Q5289">
        <v>0</v>
      </c>
      <c r="R5289">
        <f>SUM(M5289:N5289:O5289:P5289:Q5289)</f>
        <v>4</v>
      </c>
      <c r="S5289" s="1">
        <v>147816</v>
      </c>
      <c r="T5289" s="1" t="str">
        <f t="shared" si="330"/>
        <v>High</v>
      </c>
      <c r="U5289">
        <v>10</v>
      </c>
      <c r="V5289">
        <v>2020</v>
      </c>
      <c r="W5289" t="s">
        <v>28</v>
      </c>
      <c r="X5289">
        <v>9</v>
      </c>
    </row>
    <row r="5290" spans="1:24" x14ac:dyDescent="0.3">
      <c r="A5290">
        <v>5289</v>
      </c>
      <c r="B5290" t="s">
        <v>33</v>
      </c>
      <c r="C5290" t="str">
        <f>_xlfn.XLOOKUP(B5290,Lookup_table!B:B,Lookup_table!C:C)</f>
        <v>Data</v>
      </c>
      <c r="D5290" t="s">
        <v>37</v>
      </c>
      <c r="E5290" t="s">
        <v>32</v>
      </c>
      <c r="F5290" t="s">
        <v>52</v>
      </c>
      <c r="G5290" t="s">
        <v>17</v>
      </c>
      <c r="H5290" t="str">
        <f t="shared" si="328"/>
        <v>Remote</v>
      </c>
      <c r="I5290" t="s">
        <v>26</v>
      </c>
      <c r="J5290" t="str">
        <f t="shared" si="329"/>
        <v>3-6 yrs</v>
      </c>
      <c r="K5290">
        <f t="shared" ca="1" si="331"/>
        <v>5</v>
      </c>
      <c r="L5290" t="s">
        <v>27</v>
      </c>
      <c r="M5290">
        <v>1</v>
      </c>
      <c r="N5290">
        <v>0</v>
      </c>
      <c r="O5290">
        <v>1</v>
      </c>
      <c r="P5290">
        <v>1</v>
      </c>
      <c r="Q5290">
        <v>1</v>
      </c>
      <c r="R5290">
        <f>SUM(M5290:N5290:O5290:P5290:Q5290)</f>
        <v>4</v>
      </c>
      <c r="S5290" s="1">
        <v>119254</v>
      </c>
      <c r="T5290" s="1" t="str">
        <f t="shared" si="330"/>
        <v>Medium</v>
      </c>
      <c r="U5290">
        <v>5</v>
      </c>
      <c r="V5290">
        <v>2026</v>
      </c>
      <c r="W5290" t="s">
        <v>28</v>
      </c>
      <c r="X5290">
        <v>4</v>
      </c>
    </row>
    <row r="5291" spans="1:24" x14ac:dyDescent="0.3">
      <c r="A5291">
        <v>5290</v>
      </c>
      <c r="B5291" t="s">
        <v>41</v>
      </c>
      <c r="C5291" t="str">
        <f>_xlfn.XLOOKUP(B5291,Lookup_table!B:B,Lookup_table!C:C)</f>
        <v>Data</v>
      </c>
      <c r="D5291" t="s">
        <v>37</v>
      </c>
      <c r="E5291" t="s">
        <v>40</v>
      </c>
      <c r="F5291" t="s">
        <v>52</v>
      </c>
      <c r="G5291" t="s">
        <v>17</v>
      </c>
      <c r="H5291" t="str">
        <f t="shared" si="328"/>
        <v>Remote</v>
      </c>
      <c r="I5291" t="s">
        <v>35</v>
      </c>
      <c r="J5291" t="str">
        <f t="shared" si="329"/>
        <v>0-2 yrs</v>
      </c>
      <c r="K5291">
        <f t="shared" ca="1" si="331"/>
        <v>0</v>
      </c>
      <c r="L5291" t="s">
        <v>27</v>
      </c>
      <c r="M5291">
        <v>1</v>
      </c>
      <c r="N5291">
        <v>0</v>
      </c>
      <c r="O5291">
        <v>1</v>
      </c>
      <c r="P5291">
        <v>1</v>
      </c>
      <c r="Q5291">
        <v>1</v>
      </c>
      <c r="R5291">
        <f>SUM(M5291:N5291:O5291:P5291:Q5291)</f>
        <v>4</v>
      </c>
      <c r="S5291" s="1">
        <v>85695</v>
      </c>
      <c r="T5291" s="1" t="str">
        <f t="shared" si="330"/>
        <v>Medium</v>
      </c>
      <c r="U5291">
        <v>5</v>
      </c>
      <c r="V5291">
        <v>2022</v>
      </c>
      <c r="W5291" t="s">
        <v>28</v>
      </c>
      <c r="X5291">
        <v>8</v>
      </c>
    </row>
    <row r="5292" spans="1:24" x14ac:dyDescent="0.3">
      <c r="A5292">
        <v>5291</v>
      </c>
      <c r="B5292" t="s">
        <v>36</v>
      </c>
      <c r="C5292" t="str">
        <f>_xlfn.XLOOKUP(B5292,Lookup_table!B:B,Lookup_table!C:C)</f>
        <v>Data</v>
      </c>
      <c r="D5292" t="s">
        <v>34</v>
      </c>
      <c r="E5292" t="s">
        <v>23</v>
      </c>
      <c r="F5292" t="s">
        <v>51</v>
      </c>
      <c r="G5292" t="s">
        <v>30</v>
      </c>
      <c r="H5292" t="str">
        <f t="shared" si="328"/>
        <v>Onsite/Hybrid</v>
      </c>
      <c r="I5292" t="s">
        <v>26</v>
      </c>
      <c r="J5292" t="str">
        <f t="shared" si="329"/>
        <v>3-6 yrs</v>
      </c>
      <c r="K5292">
        <f t="shared" ca="1" si="331"/>
        <v>3</v>
      </c>
      <c r="L5292" t="s">
        <v>19</v>
      </c>
      <c r="M5292">
        <v>1</v>
      </c>
      <c r="N5292">
        <v>1</v>
      </c>
      <c r="O5292">
        <v>0</v>
      </c>
      <c r="P5292">
        <v>1</v>
      </c>
      <c r="Q5292">
        <v>0</v>
      </c>
      <c r="R5292">
        <f>SUM(M5292:N5292:O5292:P5292:Q5292)</f>
        <v>3</v>
      </c>
      <c r="S5292" s="1">
        <v>89973</v>
      </c>
      <c r="T5292" s="1" t="str">
        <f t="shared" si="330"/>
        <v>Medium</v>
      </c>
      <c r="U5292">
        <v>3</v>
      </c>
      <c r="V5292">
        <v>2025</v>
      </c>
      <c r="W5292" t="s">
        <v>28</v>
      </c>
      <c r="X5292">
        <v>9</v>
      </c>
    </row>
    <row r="5293" spans="1:24" x14ac:dyDescent="0.3">
      <c r="A5293">
        <v>5292</v>
      </c>
      <c r="B5293" t="s">
        <v>41</v>
      </c>
      <c r="C5293" t="str">
        <f>_xlfn.XLOOKUP(B5293,Lookup_table!B:B,Lookup_table!C:C)</f>
        <v>Data</v>
      </c>
      <c r="D5293" t="s">
        <v>22</v>
      </c>
      <c r="E5293" t="s">
        <v>15</v>
      </c>
      <c r="F5293" t="s">
        <v>52</v>
      </c>
      <c r="G5293" t="s">
        <v>17</v>
      </c>
      <c r="H5293" t="str">
        <f t="shared" si="328"/>
        <v>Remote</v>
      </c>
      <c r="I5293" t="s">
        <v>18</v>
      </c>
      <c r="J5293" t="str">
        <f t="shared" si="329"/>
        <v>7+ yrs</v>
      </c>
      <c r="K5293">
        <f t="shared" ca="1" si="331"/>
        <v>11</v>
      </c>
      <c r="L5293" t="s">
        <v>27</v>
      </c>
      <c r="M5293">
        <v>0</v>
      </c>
      <c r="N5293">
        <v>1</v>
      </c>
      <c r="O5293">
        <v>0</v>
      </c>
      <c r="P5293">
        <v>0</v>
      </c>
      <c r="Q5293">
        <v>0</v>
      </c>
      <c r="R5293">
        <f>SUM(M5293:N5293:O5293:P5293:Q5293)</f>
        <v>1</v>
      </c>
      <c r="S5293" s="1">
        <v>122320</v>
      </c>
      <c r="T5293" s="1" t="str">
        <f t="shared" si="330"/>
        <v>High</v>
      </c>
      <c r="U5293">
        <v>9</v>
      </c>
      <c r="V5293">
        <v>2026</v>
      </c>
      <c r="W5293" t="s">
        <v>34</v>
      </c>
      <c r="X5293">
        <v>6</v>
      </c>
    </row>
    <row r="5294" spans="1:24" x14ac:dyDescent="0.3">
      <c r="A5294">
        <v>5293</v>
      </c>
      <c r="B5294" t="s">
        <v>31</v>
      </c>
      <c r="C5294" t="str">
        <f>_xlfn.XLOOKUP(B5294,Lookup_table!B:B,Lookup_table!C:C)</f>
        <v>Business</v>
      </c>
      <c r="D5294" t="s">
        <v>37</v>
      </c>
      <c r="E5294" t="s">
        <v>15</v>
      </c>
      <c r="F5294" t="s">
        <v>43</v>
      </c>
      <c r="G5294" t="s">
        <v>17</v>
      </c>
      <c r="H5294" t="str">
        <f t="shared" si="328"/>
        <v>Remote</v>
      </c>
      <c r="I5294" t="s">
        <v>26</v>
      </c>
      <c r="J5294" t="str">
        <f t="shared" si="329"/>
        <v>3-6 yrs</v>
      </c>
      <c r="K5294">
        <f t="shared" ca="1" si="331"/>
        <v>3</v>
      </c>
      <c r="L5294" t="s">
        <v>39</v>
      </c>
      <c r="M5294">
        <v>1</v>
      </c>
      <c r="N5294">
        <v>0</v>
      </c>
      <c r="O5294">
        <v>0</v>
      </c>
      <c r="P5294">
        <v>1</v>
      </c>
      <c r="Q5294">
        <v>1</v>
      </c>
      <c r="R5294">
        <f>SUM(M5294:N5294:O5294:P5294:Q5294)</f>
        <v>3</v>
      </c>
      <c r="S5294" s="1">
        <v>102137</v>
      </c>
      <c r="T5294" s="1" t="str">
        <f t="shared" si="330"/>
        <v>Medium</v>
      </c>
      <c r="U5294">
        <v>6</v>
      </c>
      <c r="V5294">
        <v>2026</v>
      </c>
      <c r="W5294" t="s">
        <v>34</v>
      </c>
      <c r="X5294">
        <v>4</v>
      </c>
    </row>
    <row r="5295" spans="1:24" x14ac:dyDescent="0.3">
      <c r="A5295">
        <v>5294</v>
      </c>
      <c r="B5295" t="s">
        <v>36</v>
      </c>
      <c r="C5295" t="str">
        <f>_xlfn.XLOOKUP(B5295,Lookup_table!B:B,Lookup_table!C:C)</f>
        <v>Data</v>
      </c>
      <c r="D5295" t="s">
        <v>14</v>
      </c>
      <c r="E5295" t="s">
        <v>42</v>
      </c>
      <c r="F5295" t="s">
        <v>43</v>
      </c>
      <c r="G5295" t="s">
        <v>17</v>
      </c>
      <c r="H5295" t="str">
        <f t="shared" si="328"/>
        <v>Remote</v>
      </c>
      <c r="I5295" t="s">
        <v>35</v>
      </c>
      <c r="J5295" t="str">
        <f t="shared" si="329"/>
        <v>0-2 yrs</v>
      </c>
      <c r="K5295">
        <f t="shared" ca="1" si="331"/>
        <v>1</v>
      </c>
      <c r="L5295" t="s">
        <v>19</v>
      </c>
      <c r="M5295">
        <v>1</v>
      </c>
      <c r="N5295">
        <v>0</v>
      </c>
      <c r="O5295">
        <v>0</v>
      </c>
      <c r="P5295">
        <v>1</v>
      </c>
      <c r="Q5295">
        <v>1</v>
      </c>
      <c r="R5295">
        <f>SUM(M5295:N5295:O5295:P5295:Q5295)</f>
        <v>3</v>
      </c>
      <c r="S5295" s="1">
        <v>78627</v>
      </c>
      <c r="T5295" s="1" t="str">
        <f t="shared" si="330"/>
        <v>Medium</v>
      </c>
      <c r="U5295">
        <v>5</v>
      </c>
      <c r="V5295">
        <v>2024</v>
      </c>
      <c r="W5295" t="s">
        <v>34</v>
      </c>
      <c r="X5295">
        <v>1</v>
      </c>
    </row>
    <row r="5296" spans="1:24" x14ac:dyDescent="0.3">
      <c r="A5296">
        <v>5295</v>
      </c>
      <c r="B5296" t="s">
        <v>50</v>
      </c>
      <c r="C5296" t="str">
        <f>_xlfn.XLOOKUP(B5296,Lookup_table!B:B,Lookup_table!C:C)</f>
        <v>AI</v>
      </c>
      <c r="D5296" t="s">
        <v>37</v>
      </c>
      <c r="E5296" t="s">
        <v>32</v>
      </c>
      <c r="F5296" t="s">
        <v>51</v>
      </c>
      <c r="G5296" t="s">
        <v>25</v>
      </c>
      <c r="H5296" t="str">
        <f t="shared" si="328"/>
        <v>Onsite/Hybrid</v>
      </c>
      <c r="I5296" t="s">
        <v>26</v>
      </c>
      <c r="J5296" t="str">
        <f t="shared" si="329"/>
        <v>3-6 yrs</v>
      </c>
      <c r="K5296">
        <f t="shared" ca="1" si="331"/>
        <v>4</v>
      </c>
      <c r="L5296" t="s">
        <v>19</v>
      </c>
      <c r="M5296">
        <v>0</v>
      </c>
      <c r="N5296">
        <v>0</v>
      </c>
      <c r="O5296">
        <v>1</v>
      </c>
      <c r="P5296">
        <v>1</v>
      </c>
      <c r="Q5296">
        <v>0</v>
      </c>
      <c r="R5296">
        <f>SUM(M5296:N5296:O5296:P5296:Q5296)</f>
        <v>2</v>
      </c>
      <c r="S5296" s="1">
        <v>147713</v>
      </c>
      <c r="T5296" s="1" t="str">
        <f t="shared" si="330"/>
        <v>High</v>
      </c>
      <c r="U5296">
        <v>8</v>
      </c>
      <c r="V5296">
        <v>2025</v>
      </c>
      <c r="W5296" t="s">
        <v>28</v>
      </c>
      <c r="X5296">
        <v>6</v>
      </c>
    </row>
    <row r="5297" spans="1:24" x14ac:dyDescent="0.3">
      <c r="A5297">
        <v>5296</v>
      </c>
      <c r="B5297" t="s">
        <v>41</v>
      </c>
      <c r="C5297" t="str">
        <f>_xlfn.XLOOKUP(B5297,Lookup_table!B:B,Lookup_table!C:C)</f>
        <v>Data</v>
      </c>
      <c r="D5297" t="s">
        <v>22</v>
      </c>
      <c r="E5297" t="s">
        <v>40</v>
      </c>
      <c r="F5297" t="s">
        <v>29</v>
      </c>
      <c r="G5297" t="s">
        <v>25</v>
      </c>
      <c r="H5297" t="str">
        <f t="shared" si="328"/>
        <v>Onsite/Hybrid</v>
      </c>
      <c r="I5297" t="s">
        <v>35</v>
      </c>
      <c r="J5297" t="str">
        <f t="shared" si="329"/>
        <v>0-2 yrs</v>
      </c>
      <c r="K5297">
        <f t="shared" ca="1" si="331"/>
        <v>0</v>
      </c>
      <c r="L5297" t="s">
        <v>39</v>
      </c>
      <c r="M5297">
        <v>1</v>
      </c>
      <c r="N5297">
        <v>1</v>
      </c>
      <c r="O5297">
        <v>0</v>
      </c>
      <c r="P5297">
        <v>0</v>
      </c>
      <c r="Q5297">
        <v>1</v>
      </c>
      <c r="R5297">
        <f>SUM(M5297:N5297:O5297:P5297:Q5297)</f>
        <v>3</v>
      </c>
      <c r="S5297" s="1">
        <v>80778</v>
      </c>
      <c r="T5297" s="1" t="str">
        <f t="shared" si="330"/>
        <v>Medium</v>
      </c>
      <c r="U5297">
        <v>10</v>
      </c>
      <c r="V5297">
        <v>2023</v>
      </c>
      <c r="W5297" t="s">
        <v>20</v>
      </c>
      <c r="X5297">
        <v>2</v>
      </c>
    </row>
    <row r="5298" spans="1:24" x14ac:dyDescent="0.3">
      <c r="A5298">
        <v>5297</v>
      </c>
      <c r="B5298" t="s">
        <v>41</v>
      </c>
      <c r="C5298" t="str">
        <f>_xlfn.XLOOKUP(B5298,Lookup_table!B:B,Lookup_table!C:C)</f>
        <v>Data</v>
      </c>
      <c r="D5298" t="s">
        <v>37</v>
      </c>
      <c r="E5298" t="s">
        <v>38</v>
      </c>
      <c r="F5298" t="s">
        <v>44</v>
      </c>
      <c r="G5298" t="s">
        <v>30</v>
      </c>
      <c r="H5298" t="str">
        <f t="shared" si="328"/>
        <v>Onsite/Hybrid</v>
      </c>
      <c r="I5298" t="s">
        <v>26</v>
      </c>
      <c r="J5298" t="str">
        <f t="shared" si="329"/>
        <v>3-6 yrs</v>
      </c>
      <c r="K5298">
        <f t="shared" ca="1" si="331"/>
        <v>3</v>
      </c>
      <c r="L5298" t="s">
        <v>19</v>
      </c>
      <c r="M5298">
        <v>0</v>
      </c>
      <c r="N5298">
        <v>1</v>
      </c>
      <c r="O5298">
        <v>1</v>
      </c>
      <c r="P5298">
        <v>1</v>
      </c>
      <c r="Q5298">
        <v>1</v>
      </c>
      <c r="R5298">
        <f>SUM(M5298:N5298:O5298:P5298:Q5298)</f>
        <v>4</v>
      </c>
      <c r="S5298" s="1">
        <v>115686</v>
      </c>
      <c r="T5298" s="1" t="str">
        <f t="shared" si="330"/>
        <v>Medium</v>
      </c>
      <c r="U5298">
        <v>2</v>
      </c>
      <c r="V5298">
        <v>2021</v>
      </c>
      <c r="W5298" t="s">
        <v>28</v>
      </c>
      <c r="X5298">
        <v>8</v>
      </c>
    </row>
    <row r="5299" spans="1:24" x14ac:dyDescent="0.3">
      <c r="A5299">
        <v>5298</v>
      </c>
      <c r="B5299" t="s">
        <v>36</v>
      </c>
      <c r="C5299" t="str">
        <f>_xlfn.XLOOKUP(B5299,Lookup_table!B:B,Lookup_table!C:C)</f>
        <v>Data</v>
      </c>
      <c r="D5299" t="s">
        <v>14</v>
      </c>
      <c r="E5299" t="s">
        <v>40</v>
      </c>
      <c r="F5299" t="s">
        <v>16</v>
      </c>
      <c r="G5299" t="s">
        <v>17</v>
      </c>
      <c r="H5299" t="str">
        <f t="shared" si="328"/>
        <v>Remote</v>
      </c>
      <c r="I5299" t="s">
        <v>35</v>
      </c>
      <c r="J5299" t="str">
        <f t="shared" si="329"/>
        <v>0-2 yrs</v>
      </c>
      <c r="K5299">
        <f t="shared" ca="1" si="331"/>
        <v>1</v>
      </c>
      <c r="L5299" t="s">
        <v>39</v>
      </c>
      <c r="M5299">
        <v>0</v>
      </c>
      <c r="N5299">
        <v>1</v>
      </c>
      <c r="O5299">
        <v>0</v>
      </c>
      <c r="P5299">
        <v>1</v>
      </c>
      <c r="Q5299">
        <v>0</v>
      </c>
      <c r="R5299">
        <f>SUM(M5299:N5299:O5299:P5299:Q5299)</f>
        <v>2</v>
      </c>
      <c r="S5299" s="1">
        <v>62714</v>
      </c>
      <c r="T5299" s="1" t="str">
        <f t="shared" si="330"/>
        <v>Low</v>
      </c>
      <c r="U5299">
        <v>4</v>
      </c>
      <c r="V5299">
        <v>2022</v>
      </c>
      <c r="W5299" t="s">
        <v>20</v>
      </c>
      <c r="X5299">
        <v>4</v>
      </c>
    </row>
    <row r="5300" spans="1:24" x14ac:dyDescent="0.3">
      <c r="A5300">
        <v>5299</v>
      </c>
      <c r="B5300" t="s">
        <v>31</v>
      </c>
      <c r="C5300" t="str">
        <f>_xlfn.XLOOKUP(B5300,Lookup_table!B:B,Lookup_table!C:C)</f>
        <v>Business</v>
      </c>
      <c r="D5300" t="s">
        <v>37</v>
      </c>
      <c r="E5300" t="s">
        <v>40</v>
      </c>
      <c r="F5300" t="s">
        <v>43</v>
      </c>
      <c r="G5300" t="s">
        <v>30</v>
      </c>
      <c r="H5300" t="str">
        <f t="shared" si="328"/>
        <v>Onsite/Hybrid</v>
      </c>
      <c r="I5300" t="s">
        <v>26</v>
      </c>
      <c r="J5300" t="str">
        <f t="shared" si="329"/>
        <v>3-6 yrs</v>
      </c>
      <c r="K5300">
        <f t="shared" ca="1" si="331"/>
        <v>3</v>
      </c>
      <c r="L5300" t="s">
        <v>27</v>
      </c>
      <c r="M5300">
        <v>1</v>
      </c>
      <c r="N5300">
        <v>1</v>
      </c>
      <c r="O5300">
        <v>1</v>
      </c>
      <c r="P5300">
        <v>0</v>
      </c>
      <c r="Q5300">
        <v>0</v>
      </c>
      <c r="R5300">
        <f>SUM(M5300:N5300:O5300:P5300:Q5300)</f>
        <v>3</v>
      </c>
      <c r="S5300" s="1">
        <v>92936</v>
      </c>
      <c r="T5300" s="1" t="str">
        <f t="shared" si="330"/>
        <v>Medium</v>
      </c>
      <c r="U5300">
        <v>6</v>
      </c>
      <c r="V5300">
        <v>2023</v>
      </c>
      <c r="W5300" t="s">
        <v>20</v>
      </c>
      <c r="X5300">
        <v>4</v>
      </c>
    </row>
    <row r="5301" spans="1:24" x14ac:dyDescent="0.3">
      <c r="A5301">
        <v>5300</v>
      </c>
      <c r="B5301" t="s">
        <v>33</v>
      </c>
      <c r="C5301" t="str">
        <f>_xlfn.XLOOKUP(B5301,Lookup_table!B:B,Lookup_table!C:C)</f>
        <v>Data</v>
      </c>
      <c r="D5301" t="s">
        <v>22</v>
      </c>
      <c r="E5301" t="s">
        <v>40</v>
      </c>
      <c r="F5301" t="s">
        <v>52</v>
      </c>
      <c r="G5301" t="s">
        <v>30</v>
      </c>
      <c r="H5301" t="str">
        <f t="shared" si="328"/>
        <v>Onsite/Hybrid</v>
      </c>
      <c r="I5301" t="s">
        <v>35</v>
      </c>
      <c r="J5301" t="str">
        <f t="shared" si="329"/>
        <v>0-2 yrs</v>
      </c>
      <c r="K5301">
        <f t="shared" ca="1" si="331"/>
        <v>2</v>
      </c>
      <c r="L5301" t="s">
        <v>19</v>
      </c>
      <c r="M5301">
        <v>1</v>
      </c>
      <c r="N5301">
        <v>1</v>
      </c>
      <c r="O5301">
        <v>1</v>
      </c>
      <c r="P5301">
        <v>1</v>
      </c>
      <c r="Q5301">
        <v>1</v>
      </c>
      <c r="R5301">
        <f>SUM(M5301:N5301:O5301:P5301:Q5301)</f>
        <v>5</v>
      </c>
      <c r="S5301" s="1">
        <v>108148</v>
      </c>
      <c r="T5301" s="1" t="str">
        <f t="shared" si="330"/>
        <v>Medium</v>
      </c>
      <c r="U5301">
        <v>8</v>
      </c>
      <c r="V5301">
        <v>2026</v>
      </c>
      <c r="W5301" t="s">
        <v>28</v>
      </c>
      <c r="X5301">
        <v>7</v>
      </c>
    </row>
    <row r="5302" spans="1:24" x14ac:dyDescent="0.3">
      <c r="A5302">
        <v>5301</v>
      </c>
      <c r="B5302" t="s">
        <v>36</v>
      </c>
      <c r="C5302" t="str">
        <f>_xlfn.XLOOKUP(B5302,Lookup_table!B:B,Lookup_table!C:C)</f>
        <v>Data</v>
      </c>
      <c r="D5302" t="s">
        <v>37</v>
      </c>
      <c r="E5302" t="s">
        <v>15</v>
      </c>
      <c r="F5302" t="s">
        <v>44</v>
      </c>
      <c r="G5302" t="s">
        <v>30</v>
      </c>
      <c r="H5302" t="str">
        <f t="shared" si="328"/>
        <v>Onsite/Hybrid</v>
      </c>
      <c r="I5302" t="s">
        <v>26</v>
      </c>
      <c r="J5302" t="str">
        <f t="shared" si="329"/>
        <v>3-6 yrs</v>
      </c>
      <c r="K5302">
        <f t="shared" ca="1" si="331"/>
        <v>6</v>
      </c>
      <c r="L5302" t="s">
        <v>19</v>
      </c>
      <c r="M5302">
        <v>0</v>
      </c>
      <c r="N5302">
        <v>0</v>
      </c>
      <c r="O5302">
        <v>0</v>
      </c>
      <c r="P5302">
        <v>0</v>
      </c>
      <c r="Q5302">
        <v>0</v>
      </c>
      <c r="R5302">
        <f>SUM(M5302:N5302:O5302:P5302:Q5302)</f>
        <v>0</v>
      </c>
      <c r="S5302" s="1">
        <v>75164</v>
      </c>
      <c r="T5302" s="1" t="str">
        <f t="shared" si="330"/>
        <v>Medium</v>
      </c>
      <c r="U5302">
        <v>9</v>
      </c>
      <c r="V5302">
        <v>2021</v>
      </c>
      <c r="W5302" t="s">
        <v>34</v>
      </c>
      <c r="X5302">
        <v>6</v>
      </c>
    </row>
    <row r="5303" spans="1:24" x14ac:dyDescent="0.3">
      <c r="A5303">
        <v>5302</v>
      </c>
      <c r="B5303" t="s">
        <v>50</v>
      </c>
      <c r="C5303" t="str">
        <f>_xlfn.XLOOKUP(B5303,Lookup_table!B:B,Lookup_table!C:C)</f>
        <v>AI</v>
      </c>
      <c r="D5303" t="s">
        <v>34</v>
      </c>
      <c r="E5303" t="s">
        <v>38</v>
      </c>
      <c r="F5303" t="s">
        <v>43</v>
      </c>
      <c r="G5303" t="s">
        <v>25</v>
      </c>
      <c r="H5303" t="str">
        <f t="shared" si="328"/>
        <v>Onsite/Hybrid</v>
      </c>
      <c r="I5303" t="s">
        <v>26</v>
      </c>
      <c r="J5303" t="str">
        <f t="shared" si="329"/>
        <v>3-6 yrs</v>
      </c>
      <c r="K5303">
        <f t="shared" ca="1" si="331"/>
        <v>6</v>
      </c>
      <c r="L5303" t="s">
        <v>39</v>
      </c>
      <c r="M5303">
        <v>0</v>
      </c>
      <c r="N5303">
        <v>0</v>
      </c>
      <c r="O5303">
        <v>1</v>
      </c>
      <c r="P5303">
        <v>0</v>
      </c>
      <c r="Q5303">
        <v>1</v>
      </c>
      <c r="R5303">
        <f>SUM(M5303:N5303:O5303:P5303:Q5303)</f>
        <v>2</v>
      </c>
      <c r="S5303" s="1">
        <v>141908</v>
      </c>
      <c r="T5303" s="1" t="str">
        <f t="shared" si="330"/>
        <v>High</v>
      </c>
      <c r="U5303">
        <v>12</v>
      </c>
      <c r="V5303">
        <v>2024</v>
      </c>
      <c r="W5303" t="s">
        <v>20</v>
      </c>
      <c r="X5303">
        <v>5</v>
      </c>
    </row>
    <row r="5304" spans="1:24" x14ac:dyDescent="0.3">
      <c r="A5304">
        <v>5303</v>
      </c>
      <c r="B5304" t="s">
        <v>50</v>
      </c>
      <c r="C5304" t="str">
        <f>_xlfn.XLOOKUP(B5304,Lookup_table!B:B,Lookup_table!C:C)</f>
        <v>AI</v>
      </c>
      <c r="D5304" t="s">
        <v>37</v>
      </c>
      <c r="E5304" t="s">
        <v>42</v>
      </c>
      <c r="F5304" t="s">
        <v>43</v>
      </c>
      <c r="G5304" t="s">
        <v>30</v>
      </c>
      <c r="H5304" t="str">
        <f t="shared" si="328"/>
        <v>Onsite/Hybrid</v>
      </c>
      <c r="I5304" t="s">
        <v>18</v>
      </c>
      <c r="J5304" t="str">
        <f t="shared" si="329"/>
        <v>7+ yrs</v>
      </c>
      <c r="K5304">
        <f t="shared" ca="1" si="331"/>
        <v>12</v>
      </c>
      <c r="L5304" t="s">
        <v>27</v>
      </c>
      <c r="M5304">
        <v>1</v>
      </c>
      <c r="N5304">
        <v>1</v>
      </c>
      <c r="O5304">
        <v>0</v>
      </c>
      <c r="P5304">
        <v>1</v>
      </c>
      <c r="Q5304">
        <v>0</v>
      </c>
      <c r="R5304">
        <f>SUM(M5304:N5304:O5304:P5304:Q5304)</f>
        <v>3</v>
      </c>
      <c r="S5304" s="1">
        <v>157736</v>
      </c>
      <c r="T5304" s="1" t="str">
        <f t="shared" si="330"/>
        <v>High</v>
      </c>
      <c r="U5304">
        <v>4</v>
      </c>
      <c r="V5304">
        <v>2025</v>
      </c>
      <c r="W5304" t="s">
        <v>34</v>
      </c>
      <c r="X5304">
        <v>4</v>
      </c>
    </row>
    <row r="5305" spans="1:24" x14ac:dyDescent="0.3">
      <c r="A5305">
        <v>5304</v>
      </c>
      <c r="B5305" t="s">
        <v>33</v>
      </c>
      <c r="C5305" t="str">
        <f>_xlfn.XLOOKUP(B5305,Lookup_table!B:B,Lookup_table!C:C)</f>
        <v>Data</v>
      </c>
      <c r="D5305" t="s">
        <v>14</v>
      </c>
      <c r="E5305" t="s">
        <v>15</v>
      </c>
      <c r="F5305" t="s">
        <v>24</v>
      </c>
      <c r="G5305" t="s">
        <v>17</v>
      </c>
      <c r="H5305" t="str">
        <f t="shared" si="328"/>
        <v>Remote</v>
      </c>
      <c r="I5305" t="s">
        <v>26</v>
      </c>
      <c r="J5305" t="str">
        <f t="shared" si="329"/>
        <v>3-6 yrs</v>
      </c>
      <c r="K5305">
        <f t="shared" ca="1" si="331"/>
        <v>6</v>
      </c>
      <c r="L5305" t="s">
        <v>27</v>
      </c>
      <c r="M5305">
        <v>0</v>
      </c>
      <c r="N5305">
        <v>1</v>
      </c>
      <c r="O5305">
        <v>0</v>
      </c>
      <c r="P5305">
        <v>0</v>
      </c>
      <c r="Q5305">
        <v>1</v>
      </c>
      <c r="R5305">
        <f>SUM(M5305:N5305:O5305:P5305:Q5305)</f>
        <v>2</v>
      </c>
      <c r="S5305" s="1">
        <v>80631</v>
      </c>
      <c r="T5305" s="1" t="str">
        <f t="shared" si="330"/>
        <v>Medium</v>
      </c>
      <c r="U5305">
        <v>5</v>
      </c>
      <c r="V5305">
        <v>2022</v>
      </c>
      <c r="W5305" t="s">
        <v>34</v>
      </c>
      <c r="X5305">
        <v>2</v>
      </c>
    </row>
    <row r="5306" spans="1:24" x14ac:dyDescent="0.3">
      <c r="A5306">
        <v>5305</v>
      </c>
      <c r="B5306" t="s">
        <v>33</v>
      </c>
      <c r="C5306" t="str">
        <f>_xlfn.XLOOKUP(B5306,Lookup_table!B:B,Lookup_table!C:C)</f>
        <v>Data</v>
      </c>
      <c r="D5306" t="s">
        <v>34</v>
      </c>
      <c r="E5306" t="s">
        <v>32</v>
      </c>
      <c r="F5306" t="s">
        <v>29</v>
      </c>
      <c r="G5306" t="s">
        <v>25</v>
      </c>
      <c r="H5306" t="str">
        <f t="shared" si="328"/>
        <v>Onsite/Hybrid</v>
      </c>
      <c r="I5306" t="s">
        <v>35</v>
      </c>
      <c r="J5306" t="str">
        <f t="shared" si="329"/>
        <v>0-2 yrs</v>
      </c>
      <c r="K5306">
        <f t="shared" ca="1" si="331"/>
        <v>2</v>
      </c>
      <c r="L5306" t="s">
        <v>39</v>
      </c>
      <c r="M5306">
        <v>1</v>
      </c>
      <c r="N5306">
        <v>0</v>
      </c>
      <c r="O5306">
        <v>0</v>
      </c>
      <c r="P5306">
        <v>0</v>
      </c>
      <c r="Q5306">
        <v>0</v>
      </c>
      <c r="R5306">
        <f>SUM(M5306:N5306:O5306:P5306:Q5306)</f>
        <v>1</v>
      </c>
      <c r="S5306" s="1">
        <v>47987</v>
      </c>
      <c r="T5306" s="1" t="str">
        <f t="shared" si="330"/>
        <v>Low</v>
      </c>
      <c r="U5306">
        <v>9</v>
      </c>
      <c r="V5306">
        <v>2025</v>
      </c>
      <c r="W5306" t="s">
        <v>20</v>
      </c>
      <c r="X5306">
        <v>4</v>
      </c>
    </row>
    <row r="5307" spans="1:24" x14ac:dyDescent="0.3">
      <c r="A5307">
        <v>5306</v>
      </c>
      <c r="B5307" t="s">
        <v>50</v>
      </c>
      <c r="C5307" t="str">
        <f>_xlfn.XLOOKUP(B5307,Lookup_table!B:B,Lookup_table!C:C)</f>
        <v>AI</v>
      </c>
      <c r="D5307" t="s">
        <v>37</v>
      </c>
      <c r="E5307" t="s">
        <v>32</v>
      </c>
      <c r="F5307" t="s">
        <v>44</v>
      </c>
      <c r="G5307" t="s">
        <v>17</v>
      </c>
      <c r="H5307" t="str">
        <f t="shared" si="328"/>
        <v>Remote</v>
      </c>
      <c r="I5307" t="s">
        <v>35</v>
      </c>
      <c r="J5307" t="str">
        <f t="shared" si="329"/>
        <v>0-2 yrs</v>
      </c>
      <c r="K5307">
        <f t="shared" ca="1" si="331"/>
        <v>1</v>
      </c>
      <c r="L5307" t="s">
        <v>19</v>
      </c>
      <c r="M5307">
        <v>0</v>
      </c>
      <c r="N5307">
        <v>1</v>
      </c>
      <c r="O5307">
        <v>0</v>
      </c>
      <c r="P5307">
        <v>0</v>
      </c>
      <c r="Q5307">
        <v>1</v>
      </c>
      <c r="R5307">
        <f>SUM(M5307:N5307:O5307:P5307:Q5307)</f>
        <v>2</v>
      </c>
      <c r="S5307" s="1">
        <v>95198</v>
      </c>
      <c r="T5307" s="1" t="str">
        <f t="shared" si="330"/>
        <v>Medium</v>
      </c>
      <c r="U5307">
        <v>6</v>
      </c>
      <c r="V5307">
        <v>2021</v>
      </c>
      <c r="W5307" t="s">
        <v>20</v>
      </c>
      <c r="X5307">
        <v>2</v>
      </c>
    </row>
    <row r="5308" spans="1:24" x14ac:dyDescent="0.3">
      <c r="A5308">
        <v>5307</v>
      </c>
      <c r="B5308" t="s">
        <v>50</v>
      </c>
      <c r="C5308" t="str">
        <f>_xlfn.XLOOKUP(B5308,Lookup_table!B:B,Lookup_table!C:C)</f>
        <v>AI</v>
      </c>
      <c r="D5308" t="s">
        <v>37</v>
      </c>
      <c r="E5308" t="s">
        <v>42</v>
      </c>
      <c r="F5308" t="s">
        <v>29</v>
      </c>
      <c r="G5308" t="s">
        <v>30</v>
      </c>
      <c r="H5308" t="str">
        <f t="shared" si="328"/>
        <v>Onsite/Hybrid</v>
      </c>
      <c r="I5308" t="s">
        <v>18</v>
      </c>
      <c r="J5308" t="str">
        <f t="shared" si="329"/>
        <v>7+ yrs</v>
      </c>
      <c r="K5308">
        <f t="shared" ca="1" si="331"/>
        <v>10</v>
      </c>
      <c r="L5308" t="s">
        <v>39</v>
      </c>
      <c r="M5308">
        <v>0</v>
      </c>
      <c r="N5308">
        <v>1</v>
      </c>
      <c r="O5308">
        <v>1</v>
      </c>
      <c r="P5308">
        <v>0</v>
      </c>
      <c r="Q5308">
        <v>1</v>
      </c>
      <c r="R5308">
        <f>SUM(M5308:N5308:O5308:P5308:Q5308)</f>
        <v>3</v>
      </c>
      <c r="S5308" s="1">
        <v>165321</v>
      </c>
      <c r="T5308" s="1" t="str">
        <f t="shared" si="330"/>
        <v>High</v>
      </c>
      <c r="U5308">
        <v>3</v>
      </c>
      <c r="V5308">
        <v>2023</v>
      </c>
      <c r="W5308" t="s">
        <v>20</v>
      </c>
      <c r="X5308">
        <v>2</v>
      </c>
    </row>
    <row r="5309" spans="1:24" x14ac:dyDescent="0.3">
      <c r="A5309">
        <v>5308</v>
      </c>
      <c r="B5309" t="s">
        <v>36</v>
      </c>
      <c r="C5309" t="str">
        <f>_xlfn.XLOOKUP(B5309,Lookup_table!B:B,Lookup_table!C:C)</f>
        <v>Data</v>
      </c>
      <c r="D5309" t="s">
        <v>37</v>
      </c>
      <c r="E5309" t="s">
        <v>23</v>
      </c>
      <c r="F5309" t="s">
        <v>16</v>
      </c>
      <c r="G5309" t="s">
        <v>25</v>
      </c>
      <c r="H5309" t="str">
        <f t="shared" si="328"/>
        <v>Onsite/Hybrid</v>
      </c>
      <c r="I5309" t="s">
        <v>35</v>
      </c>
      <c r="J5309" t="str">
        <f t="shared" si="329"/>
        <v>0-2 yrs</v>
      </c>
      <c r="K5309">
        <f t="shared" ca="1" si="331"/>
        <v>1</v>
      </c>
      <c r="L5309" t="s">
        <v>27</v>
      </c>
      <c r="M5309">
        <v>1</v>
      </c>
      <c r="N5309">
        <v>1</v>
      </c>
      <c r="O5309">
        <v>1</v>
      </c>
      <c r="P5309">
        <v>0</v>
      </c>
      <c r="Q5309">
        <v>0</v>
      </c>
      <c r="R5309">
        <f>SUM(M5309:N5309:O5309:P5309:Q5309)</f>
        <v>3</v>
      </c>
      <c r="S5309" s="1">
        <v>62615</v>
      </c>
      <c r="T5309" s="1" t="str">
        <f t="shared" si="330"/>
        <v>Low</v>
      </c>
      <c r="U5309">
        <v>12</v>
      </c>
      <c r="V5309">
        <v>2022</v>
      </c>
      <c r="W5309" t="s">
        <v>34</v>
      </c>
      <c r="X5309">
        <v>1</v>
      </c>
    </row>
    <row r="5310" spans="1:24" x14ac:dyDescent="0.3">
      <c r="A5310">
        <v>5309</v>
      </c>
      <c r="B5310" t="s">
        <v>33</v>
      </c>
      <c r="C5310" t="str">
        <f>_xlfn.XLOOKUP(B5310,Lookup_table!B:B,Lookup_table!C:C)</f>
        <v>Data</v>
      </c>
      <c r="D5310" t="s">
        <v>34</v>
      </c>
      <c r="E5310" t="s">
        <v>38</v>
      </c>
      <c r="F5310" t="s">
        <v>51</v>
      </c>
      <c r="G5310" t="s">
        <v>25</v>
      </c>
      <c r="H5310" t="str">
        <f t="shared" si="328"/>
        <v>Onsite/Hybrid</v>
      </c>
      <c r="I5310" t="s">
        <v>35</v>
      </c>
      <c r="J5310" t="str">
        <f t="shared" si="329"/>
        <v>0-2 yrs</v>
      </c>
      <c r="K5310">
        <f t="shared" ca="1" si="331"/>
        <v>1</v>
      </c>
      <c r="L5310" t="s">
        <v>27</v>
      </c>
      <c r="M5310">
        <v>0</v>
      </c>
      <c r="N5310">
        <v>0</v>
      </c>
      <c r="O5310">
        <v>0</v>
      </c>
      <c r="P5310">
        <v>1</v>
      </c>
      <c r="Q5310">
        <v>0</v>
      </c>
      <c r="R5310">
        <f>SUM(M5310:N5310:O5310:P5310:Q5310)</f>
        <v>1</v>
      </c>
      <c r="S5310" s="1">
        <v>62101</v>
      </c>
      <c r="T5310" s="1" t="str">
        <f t="shared" si="330"/>
        <v>Low</v>
      </c>
      <c r="U5310">
        <v>1</v>
      </c>
      <c r="V5310">
        <v>2022</v>
      </c>
      <c r="W5310" t="s">
        <v>28</v>
      </c>
      <c r="X5310">
        <v>7</v>
      </c>
    </row>
    <row r="5311" spans="1:24" x14ac:dyDescent="0.3">
      <c r="A5311">
        <v>5310</v>
      </c>
      <c r="B5311" t="s">
        <v>36</v>
      </c>
      <c r="C5311" t="str">
        <f>_xlfn.XLOOKUP(B5311,Lookup_table!B:B,Lookup_table!C:C)</f>
        <v>Data</v>
      </c>
      <c r="D5311" t="s">
        <v>22</v>
      </c>
      <c r="E5311" t="s">
        <v>42</v>
      </c>
      <c r="F5311" t="s">
        <v>29</v>
      </c>
      <c r="G5311" t="s">
        <v>30</v>
      </c>
      <c r="H5311" t="str">
        <f t="shared" si="328"/>
        <v>Onsite/Hybrid</v>
      </c>
      <c r="I5311" t="s">
        <v>35</v>
      </c>
      <c r="J5311" t="str">
        <f t="shared" si="329"/>
        <v>0-2 yrs</v>
      </c>
      <c r="K5311">
        <f t="shared" ca="1" si="331"/>
        <v>0</v>
      </c>
      <c r="L5311" t="s">
        <v>39</v>
      </c>
      <c r="M5311">
        <v>0</v>
      </c>
      <c r="N5311">
        <v>1</v>
      </c>
      <c r="O5311">
        <v>0</v>
      </c>
      <c r="P5311">
        <v>1</v>
      </c>
      <c r="Q5311">
        <v>0</v>
      </c>
      <c r="R5311">
        <f>SUM(M5311:N5311:O5311:P5311:Q5311)</f>
        <v>2</v>
      </c>
      <c r="S5311" s="1">
        <v>81934</v>
      </c>
      <c r="T5311" s="1" t="str">
        <f t="shared" si="330"/>
        <v>Medium</v>
      </c>
      <c r="U5311">
        <v>9</v>
      </c>
      <c r="V5311">
        <v>2020</v>
      </c>
      <c r="W5311" t="s">
        <v>34</v>
      </c>
      <c r="X5311">
        <v>4</v>
      </c>
    </row>
    <row r="5312" spans="1:24" x14ac:dyDescent="0.3">
      <c r="A5312">
        <v>5311</v>
      </c>
      <c r="B5312" t="s">
        <v>36</v>
      </c>
      <c r="C5312" t="str">
        <f>_xlfn.XLOOKUP(B5312,Lookup_table!B:B,Lookup_table!C:C)</f>
        <v>Data</v>
      </c>
      <c r="D5312" t="s">
        <v>37</v>
      </c>
      <c r="E5312" t="s">
        <v>15</v>
      </c>
      <c r="F5312" t="s">
        <v>29</v>
      </c>
      <c r="G5312" t="s">
        <v>30</v>
      </c>
      <c r="H5312" t="str">
        <f t="shared" si="328"/>
        <v>Onsite/Hybrid</v>
      </c>
      <c r="I5312" t="s">
        <v>18</v>
      </c>
      <c r="J5312" t="str">
        <f t="shared" si="329"/>
        <v>7+ yrs</v>
      </c>
      <c r="K5312">
        <f t="shared" ca="1" si="331"/>
        <v>14</v>
      </c>
      <c r="L5312" t="s">
        <v>39</v>
      </c>
      <c r="M5312">
        <v>1</v>
      </c>
      <c r="N5312">
        <v>1</v>
      </c>
      <c r="O5312">
        <v>0</v>
      </c>
      <c r="P5312">
        <v>0</v>
      </c>
      <c r="Q5312">
        <v>1</v>
      </c>
      <c r="R5312">
        <f>SUM(M5312:N5312:O5312:P5312:Q5312)</f>
        <v>3</v>
      </c>
      <c r="S5312" s="1">
        <v>114762</v>
      </c>
      <c r="T5312" s="1" t="str">
        <f t="shared" si="330"/>
        <v>Medium</v>
      </c>
      <c r="U5312">
        <v>8</v>
      </c>
      <c r="V5312">
        <v>2026</v>
      </c>
      <c r="W5312" t="s">
        <v>20</v>
      </c>
      <c r="X5312">
        <v>6</v>
      </c>
    </row>
    <row r="5313" spans="1:24" x14ac:dyDescent="0.3">
      <c r="A5313">
        <v>5312</v>
      </c>
      <c r="B5313" t="s">
        <v>31</v>
      </c>
      <c r="C5313" t="str">
        <f>_xlfn.XLOOKUP(B5313,Lookup_table!B:B,Lookup_table!C:C)</f>
        <v>Business</v>
      </c>
      <c r="D5313" t="s">
        <v>34</v>
      </c>
      <c r="E5313" t="s">
        <v>15</v>
      </c>
      <c r="F5313" t="s">
        <v>16</v>
      </c>
      <c r="G5313" t="s">
        <v>17</v>
      </c>
      <c r="H5313" t="str">
        <f t="shared" si="328"/>
        <v>Remote</v>
      </c>
      <c r="I5313" t="s">
        <v>18</v>
      </c>
      <c r="J5313" t="str">
        <f t="shared" si="329"/>
        <v>7+ yrs</v>
      </c>
      <c r="K5313">
        <f t="shared" ca="1" si="331"/>
        <v>15</v>
      </c>
      <c r="L5313" t="s">
        <v>27</v>
      </c>
      <c r="M5313">
        <v>0</v>
      </c>
      <c r="N5313">
        <v>1</v>
      </c>
      <c r="O5313">
        <v>0</v>
      </c>
      <c r="P5313">
        <v>1</v>
      </c>
      <c r="Q5313">
        <v>1</v>
      </c>
      <c r="R5313">
        <f>SUM(M5313:N5313:O5313:P5313:Q5313)</f>
        <v>3</v>
      </c>
      <c r="S5313" s="1">
        <v>126887</v>
      </c>
      <c r="T5313" s="1" t="str">
        <f t="shared" si="330"/>
        <v>High</v>
      </c>
      <c r="U5313">
        <v>5</v>
      </c>
      <c r="V5313">
        <v>2024</v>
      </c>
      <c r="W5313" t="s">
        <v>34</v>
      </c>
      <c r="X5313">
        <v>3</v>
      </c>
    </row>
    <row r="5314" spans="1:24" x14ac:dyDescent="0.3">
      <c r="A5314">
        <v>5313</v>
      </c>
      <c r="B5314" t="s">
        <v>41</v>
      </c>
      <c r="C5314" t="str">
        <f>_xlfn.XLOOKUP(B5314,Lookup_table!B:B,Lookup_table!C:C)</f>
        <v>Data</v>
      </c>
      <c r="D5314" t="s">
        <v>37</v>
      </c>
      <c r="E5314" t="s">
        <v>32</v>
      </c>
      <c r="F5314" t="s">
        <v>16</v>
      </c>
      <c r="G5314" t="s">
        <v>25</v>
      </c>
      <c r="H5314" t="str">
        <f t="shared" ref="H5314:H5377" si="332">IF(G5314="Remote","Remote","Onsite/Hybrid")</f>
        <v>Onsite/Hybrid</v>
      </c>
      <c r="I5314" t="s">
        <v>18</v>
      </c>
      <c r="J5314" t="str">
        <f t="shared" ref="J5314:J5377" si="333">IF(I5314="Entry","0-2 yrs",IF(I5314="Mid","3-6 yrs","7+ yrs"))</f>
        <v>7+ yrs</v>
      </c>
      <c r="K5314">
        <f t="shared" ca="1" si="331"/>
        <v>9</v>
      </c>
      <c r="L5314" t="s">
        <v>39</v>
      </c>
      <c r="M5314">
        <v>0</v>
      </c>
      <c r="N5314">
        <v>1</v>
      </c>
      <c r="O5314">
        <v>0</v>
      </c>
      <c r="P5314">
        <v>1</v>
      </c>
      <c r="Q5314">
        <v>1</v>
      </c>
      <c r="R5314">
        <f>SUM(M5314:N5314:O5314:P5314:Q5314)</f>
        <v>3</v>
      </c>
      <c r="S5314" s="1">
        <v>125537</v>
      </c>
      <c r="T5314" s="1" t="str">
        <f t="shared" ref="T5314:T5377" si="334">IF(S5314&lt;=70000,"Low",IF(S5314&lt;=120000,"Medium","High"))</f>
        <v>High</v>
      </c>
      <c r="U5314">
        <v>11</v>
      </c>
      <c r="V5314">
        <v>2024</v>
      </c>
      <c r="W5314" t="s">
        <v>20</v>
      </c>
      <c r="X5314">
        <v>1</v>
      </c>
    </row>
    <row r="5315" spans="1:24" x14ac:dyDescent="0.3">
      <c r="A5315">
        <v>5314</v>
      </c>
      <c r="B5315" t="s">
        <v>36</v>
      </c>
      <c r="C5315" t="str">
        <f>_xlfn.XLOOKUP(B5315,Lookup_table!B:B,Lookup_table!C:C)</f>
        <v>Data</v>
      </c>
      <c r="D5315" t="s">
        <v>34</v>
      </c>
      <c r="E5315" t="s">
        <v>40</v>
      </c>
      <c r="F5315" t="s">
        <v>52</v>
      </c>
      <c r="G5315" t="s">
        <v>25</v>
      </c>
      <c r="H5315" t="str">
        <f t="shared" si="332"/>
        <v>Onsite/Hybrid</v>
      </c>
      <c r="I5315" t="s">
        <v>35</v>
      </c>
      <c r="J5315" t="str">
        <f t="shared" si="333"/>
        <v>0-2 yrs</v>
      </c>
      <c r="K5315">
        <f t="shared" ref="K5315:K5378" ca="1" si="335">IF(J5315="0-2 yrs",RANDBETWEEN(0,2),IF(J5315="3-6 yrs", RANDBETWEEN(3,6),IF(J5315="7+ yrs", RANDBETWEEN(7,15)," ")))</f>
        <v>0</v>
      </c>
      <c r="L5315" t="s">
        <v>27</v>
      </c>
      <c r="M5315">
        <v>1</v>
      </c>
      <c r="N5315">
        <v>0</v>
      </c>
      <c r="O5315">
        <v>0</v>
      </c>
      <c r="P5315">
        <v>0</v>
      </c>
      <c r="Q5315">
        <v>0</v>
      </c>
      <c r="R5315">
        <f>SUM(M5315:N5315:O5315:P5315:Q5315)</f>
        <v>1</v>
      </c>
      <c r="S5315" s="1">
        <v>51368</v>
      </c>
      <c r="T5315" s="1" t="str">
        <f t="shared" si="334"/>
        <v>Low</v>
      </c>
      <c r="U5315">
        <v>7</v>
      </c>
      <c r="V5315">
        <v>2020</v>
      </c>
      <c r="W5315" t="s">
        <v>20</v>
      </c>
      <c r="X5315">
        <v>2</v>
      </c>
    </row>
    <row r="5316" spans="1:24" x14ac:dyDescent="0.3">
      <c r="A5316">
        <v>5315</v>
      </c>
      <c r="B5316" t="s">
        <v>41</v>
      </c>
      <c r="C5316" t="str">
        <f>_xlfn.XLOOKUP(B5316,Lookup_table!B:B,Lookup_table!C:C)</f>
        <v>Data</v>
      </c>
      <c r="D5316" t="s">
        <v>37</v>
      </c>
      <c r="E5316" t="s">
        <v>42</v>
      </c>
      <c r="F5316" t="s">
        <v>52</v>
      </c>
      <c r="G5316" t="s">
        <v>17</v>
      </c>
      <c r="H5316" t="str">
        <f t="shared" si="332"/>
        <v>Remote</v>
      </c>
      <c r="I5316" t="s">
        <v>35</v>
      </c>
      <c r="J5316" t="str">
        <f t="shared" si="333"/>
        <v>0-2 yrs</v>
      </c>
      <c r="K5316">
        <f t="shared" ca="1" si="335"/>
        <v>1</v>
      </c>
      <c r="L5316" t="s">
        <v>27</v>
      </c>
      <c r="M5316">
        <v>1</v>
      </c>
      <c r="N5316">
        <v>0</v>
      </c>
      <c r="O5316">
        <v>0</v>
      </c>
      <c r="P5316">
        <v>1</v>
      </c>
      <c r="Q5316">
        <v>1</v>
      </c>
      <c r="R5316">
        <f>SUM(M5316:N5316:O5316:P5316:Q5316)</f>
        <v>3</v>
      </c>
      <c r="S5316" s="1">
        <v>70651</v>
      </c>
      <c r="T5316" s="1" t="str">
        <f t="shared" si="334"/>
        <v>Medium</v>
      </c>
      <c r="U5316">
        <v>2</v>
      </c>
      <c r="V5316">
        <v>2020</v>
      </c>
      <c r="W5316" t="s">
        <v>20</v>
      </c>
      <c r="X5316">
        <v>6</v>
      </c>
    </row>
    <row r="5317" spans="1:24" x14ac:dyDescent="0.3">
      <c r="A5317">
        <v>5316</v>
      </c>
      <c r="B5317" t="s">
        <v>33</v>
      </c>
      <c r="C5317" t="str">
        <f>_xlfn.XLOOKUP(B5317,Lookup_table!B:B,Lookup_table!C:C)</f>
        <v>Data</v>
      </c>
      <c r="D5317" t="s">
        <v>22</v>
      </c>
      <c r="E5317" t="s">
        <v>15</v>
      </c>
      <c r="F5317" t="s">
        <v>43</v>
      </c>
      <c r="G5317" t="s">
        <v>25</v>
      </c>
      <c r="H5317" t="str">
        <f t="shared" si="332"/>
        <v>Onsite/Hybrid</v>
      </c>
      <c r="I5317" t="s">
        <v>18</v>
      </c>
      <c r="J5317" t="str">
        <f t="shared" si="333"/>
        <v>7+ yrs</v>
      </c>
      <c r="K5317">
        <f t="shared" ca="1" si="335"/>
        <v>9</v>
      </c>
      <c r="L5317" t="s">
        <v>19</v>
      </c>
      <c r="M5317">
        <v>0</v>
      </c>
      <c r="N5317">
        <v>1</v>
      </c>
      <c r="O5317">
        <v>0</v>
      </c>
      <c r="P5317">
        <v>1</v>
      </c>
      <c r="Q5317">
        <v>0</v>
      </c>
      <c r="R5317">
        <f>SUM(M5317:N5317:O5317:P5317:Q5317)</f>
        <v>2</v>
      </c>
      <c r="S5317" s="1">
        <v>132948</v>
      </c>
      <c r="T5317" s="1" t="str">
        <f t="shared" si="334"/>
        <v>High</v>
      </c>
      <c r="U5317">
        <v>8</v>
      </c>
      <c r="V5317">
        <v>2024</v>
      </c>
      <c r="W5317" t="s">
        <v>28</v>
      </c>
      <c r="X5317">
        <v>8</v>
      </c>
    </row>
    <row r="5318" spans="1:24" x14ac:dyDescent="0.3">
      <c r="A5318">
        <v>5317</v>
      </c>
      <c r="B5318" t="s">
        <v>36</v>
      </c>
      <c r="C5318" t="str">
        <f>_xlfn.XLOOKUP(B5318,Lookup_table!B:B,Lookup_table!C:C)</f>
        <v>Data</v>
      </c>
      <c r="D5318" t="s">
        <v>14</v>
      </c>
      <c r="E5318" t="s">
        <v>32</v>
      </c>
      <c r="F5318" t="s">
        <v>29</v>
      </c>
      <c r="G5318" t="s">
        <v>17</v>
      </c>
      <c r="H5318" t="str">
        <f t="shared" si="332"/>
        <v>Remote</v>
      </c>
      <c r="I5318" t="s">
        <v>35</v>
      </c>
      <c r="J5318" t="str">
        <f t="shared" si="333"/>
        <v>0-2 yrs</v>
      </c>
      <c r="K5318">
        <f t="shared" ca="1" si="335"/>
        <v>1</v>
      </c>
      <c r="L5318" t="s">
        <v>27</v>
      </c>
      <c r="M5318">
        <v>0</v>
      </c>
      <c r="N5318">
        <v>1</v>
      </c>
      <c r="O5318">
        <v>0</v>
      </c>
      <c r="P5318">
        <v>1</v>
      </c>
      <c r="Q5318">
        <v>0</v>
      </c>
      <c r="R5318">
        <f>SUM(M5318:N5318:O5318:P5318:Q5318)</f>
        <v>2</v>
      </c>
      <c r="S5318" s="1">
        <v>64359</v>
      </c>
      <c r="T5318" s="1" t="str">
        <f t="shared" si="334"/>
        <v>Low</v>
      </c>
      <c r="U5318">
        <v>3</v>
      </c>
      <c r="V5318">
        <v>2024</v>
      </c>
      <c r="W5318" t="s">
        <v>34</v>
      </c>
      <c r="X5318">
        <v>6</v>
      </c>
    </row>
    <row r="5319" spans="1:24" x14ac:dyDescent="0.3">
      <c r="A5319">
        <v>5318</v>
      </c>
      <c r="B5319" t="s">
        <v>36</v>
      </c>
      <c r="C5319" t="str">
        <f>_xlfn.XLOOKUP(B5319,Lookup_table!B:B,Lookup_table!C:C)</f>
        <v>Data</v>
      </c>
      <c r="D5319" t="s">
        <v>14</v>
      </c>
      <c r="E5319" t="s">
        <v>38</v>
      </c>
      <c r="F5319" t="s">
        <v>24</v>
      </c>
      <c r="G5319" t="s">
        <v>30</v>
      </c>
      <c r="H5319" t="str">
        <f t="shared" si="332"/>
        <v>Onsite/Hybrid</v>
      </c>
      <c r="I5319" t="s">
        <v>26</v>
      </c>
      <c r="J5319" t="str">
        <f t="shared" si="333"/>
        <v>3-6 yrs</v>
      </c>
      <c r="K5319">
        <f t="shared" ca="1" si="335"/>
        <v>4</v>
      </c>
      <c r="L5319" t="s">
        <v>39</v>
      </c>
      <c r="M5319">
        <v>1</v>
      </c>
      <c r="N5319">
        <v>0</v>
      </c>
      <c r="O5319">
        <v>0</v>
      </c>
      <c r="P5319">
        <v>0</v>
      </c>
      <c r="Q5319">
        <v>1</v>
      </c>
      <c r="R5319">
        <f>SUM(M5319:N5319:O5319:P5319:Q5319)</f>
        <v>2</v>
      </c>
      <c r="S5319" s="1">
        <v>89471</v>
      </c>
      <c r="T5319" s="1" t="str">
        <f t="shared" si="334"/>
        <v>Medium</v>
      </c>
      <c r="U5319">
        <v>10</v>
      </c>
      <c r="V5319">
        <v>2021</v>
      </c>
      <c r="W5319" t="s">
        <v>28</v>
      </c>
      <c r="X5319">
        <v>8</v>
      </c>
    </row>
    <row r="5320" spans="1:24" x14ac:dyDescent="0.3">
      <c r="A5320">
        <v>5319</v>
      </c>
      <c r="B5320" t="s">
        <v>36</v>
      </c>
      <c r="C5320" t="str">
        <f>_xlfn.XLOOKUP(B5320,Lookup_table!B:B,Lookup_table!C:C)</f>
        <v>Data</v>
      </c>
      <c r="D5320" t="s">
        <v>34</v>
      </c>
      <c r="E5320" t="s">
        <v>23</v>
      </c>
      <c r="F5320" t="s">
        <v>29</v>
      </c>
      <c r="G5320" t="s">
        <v>30</v>
      </c>
      <c r="H5320" t="str">
        <f t="shared" si="332"/>
        <v>Onsite/Hybrid</v>
      </c>
      <c r="I5320" t="s">
        <v>35</v>
      </c>
      <c r="J5320" t="str">
        <f t="shared" si="333"/>
        <v>0-2 yrs</v>
      </c>
      <c r="K5320">
        <f t="shared" ca="1" si="335"/>
        <v>1</v>
      </c>
      <c r="L5320" t="s">
        <v>19</v>
      </c>
      <c r="M5320">
        <v>1</v>
      </c>
      <c r="N5320">
        <v>0</v>
      </c>
      <c r="O5320">
        <v>1</v>
      </c>
      <c r="P5320">
        <v>1</v>
      </c>
      <c r="Q5320">
        <v>1</v>
      </c>
      <c r="R5320">
        <f>SUM(M5320:N5320:O5320:P5320:Q5320)</f>
        <v>4</v>
      </c>
      <c r="S5320" s="1">
        <v>88360</v>
      </c>
      <c r="T5320" s="1" t="str">
        <f t="shared" si="334"/>
        <v>Medium</v>
      </c>
      <c r="U5320">
        <v>11</v>
      </c>
      <c r="V5320">
        <v>2020</v>
      </c>
      <c r="W5320" t="s">
        <v>28</v>
      </c>
      <c r="X5320">
        <v>4</v>
      </c>
    </row>
    <row r="5321" spans="1:24" x14ac:dyDescent="0.3">
      <c r="A5321">
        <v>5320</v>
      </c>
      <c r="B5321" t="s">
        <v>50</v>
      </c>
      <c r="C5321" t="str">
        <f>_xlfn.XLOOKUP(B5321,Lookup_table!B:B,Lookup_table!C:C)</f>
        <v>AI</v>
      </c>
      <c r="D5321" t="s">
        <v>14</v>
      </c>
      <c r="E5321" t="s">
        <v>40</v>
      </c>
      <c r="F5321" t="s">
        <v>29</v>
      </c>
      <c r="G5321" t="s">
        <v>25</v>
      </c>
      <c r="H5321" t="str">
        <f t="shared" si="332"/>
        <v>Onsite/Hybrid</v>
      </c>
      <c r="I5321" t="s">
        <v>35</v>
      </c>
      <c r="J5321" t="str">
        <f t="shared" si="333"/>
        <v>0-2 yrs</v>
      </c>
      <c r="K5321">
        <f t="shared" ca="1" si="335"/>
        <v>1</v>
      </c>
      <c r="L5321" t="s">
        <v>39</v>
      </c>
      <c r="M5321">
        <v>1</v>
      </c>
      <c r="N5321">
        <v>1</v>
      </c>
      <c r="O5321">
        <v>0</v>
      </c>
      <c r="P5321">
        <v>0</v>
      </c>
      <c r="Q5321">
        <v>1</v>
      </c>
      <c r="R5321">
        <f>SUM(M5321:N5321:O5321:P5321:Q5321)</f>
        <v>3</v>
      </c>
      <c r="S5321" s="1">
        <v>102226</v>
      </c>
      <c r="T5321" s="1" t="str">
        <f t="shared" si="334"/>
        <v>Medium</v>
      </c>
      <c r="U5321">
        <v>1</v>
      </c>
      <c r="V5321">
        <v>2020</v>
      </c>
      <c r="W5321" t="s">
        <v>28</v>
      </c>
      <c r="X5321">
        <v>7</v>
      </c>
    </row>
    <row r="5322" spans="1:24" x14ac:dyDescent="0.3">
      <c r="A5322">
        <v>5321</v>
      </c>
      <c r="B5322" t="s">
        <v>21</v>
      </c>
      <c r="C5322" t="str">
        <f>_xlfn.XLOOKUP(B5322,Lookup_table!B:B,Lookup_table!C:C)</f>
        <v>AI</v>
      </c>
      <c r="D5322" t="s">
        <v>14</v>
      </c>
      <c r="E5322" t="s">
        <v>15</v>
      </c>
      <c r="F5322" t="s">
        <v>24</v>
      </c>
      <c r="G5322" t="s">
        <v>25</v>
      </c>
      <c r="H5322" t="str">
        <f t="shared" si="332"/>
        <v>Onsite/Hybrid</v>
      </c>
      <c r="I5322" t="s">
        <v>26</v>
      </c>
      <c r="J5322" t="str">
        <f t="shared" si="333"/>
        <v>3-6 yrs</v>
      </c>
      <c r="K5322">
        <f t="shared" ca="1" si="335"/>
        <v>3</v>
      </c>
      <c r="L5322" t="s">
        <v>39</v>
      </c>
      <c r="M5322">
        <v>0</v>
      </c>
      <c r="N5322">
        <v>0</v>
      </c>
      <c r="O5322">
        <v>0</v>
      </c>
      <c r="P5322">
        <v>0</v>
      </c>
      <c r="Q5322">
        <v>0</v>
      </c>
      <c r="R5322">
        <f>SUM(M5322:N5322:O5322:P5322:Q5322)</f>
        <v>0</v>
      </c>
      <c r="S5322" s="1">
        <v>115242</v>
      </c>
      <c r="T5322" s="1" t="str">
        <f t="shared" si="334"/>
        <v>Medium</v>
      </c>
      <c r="U5322">
        <v>9</v>
      </c>
      <c r="V5322">
        <v>2026</v>
      </c>
      <c r="W5322" t="s">
        <v>28</v>
      </c>
      <c r="X5322">
        <v>8</v>
      </c>
    </row>
    <row r="5323" spans="1:24" x14ac:dyDescent="0.3">
      <c r="A5323">
        <v>5322</v>
      </c>
      <c r="B5323" t="s">
        <v>33</v>
      </c>
      <c r="C5323" t="str">
        <f>_xlfn.XLOOKUP(B5323,Lookup_table!B:B,Lookup_table!C:C)</f>
        <v>Data</v>
      </c>
      <c r="D5323" t="s">
        <v>34</v>
      </c>
      <c r="E5323" t="s">
        <v>42</v>
      </c>
      <c r="F5323" t="s">
        <v>43</v>
      </c>
      <c r="G5323" t="s">
        <v>17</v>
      </c>
      <c r="H5323" t="str">
        <f t="shared" si="332"/>
        <v>Remote</v>
      </c>
      <c r="I5323" t="s">
        <v>35</v>
      </c>
      <c r="J5323" t="str">
        <f t="shared" si="333"/>
        <v>0-2 yrs</v>
      </c>
      <c r="K5323">
        <f t="shared" ca="1" si="335"/>
        <v>1</v>
      </c>
      <c r="L5323" t="s">
        <v>39</v>
      </c>
      <c r="M5323">
        <v>1</v>
      </c>
      <c r="N5323">
        <v>1</v>
      </c>
      <c r="O5323">
        <v>1</v>
      </c>
      <c r="P5323">
        <v>1</v>
      </c>
      <c r="Q5323">
        <v>1</v>
      </c>
      <c r="R5323">
        <f>SUM(M5323:N5323:O5323:P5323:Q5323)</f>
        <v>5</v>
      </c>
      <c r="S5323" s="1">
        <v>93623</v>
      </c>
      <c r="T5323" s="1" t="str">
        <f t="shared" si="334"/>
        <v>Medium</v>
      </c>
      <c r="U5323">
        <v>6</v>
      </c>
      <c r="V5323">
        <v>2024</v>
      </c>
      <c r="W5323" t="s">
        <v>28</v>
      </c>
      <c r="X5323">
        <v>6</v>
      </c>
    </row>
    <row r="5324" spans="1:24" x14ac:dyDescent="0.3">
      <c r="A5324">
        <v>5323</v>
      </c>
      <c r="B5324" t="s">
        <v>50</v>
      </c>
      <c r="C5324" t="str">
        <f>_xlfn.XLOOKUP(B5324,Lookup_table!B:B,Lookup_table!C:C)</f>
        <v>AI</v>
      </c>
      <c r="D5324" t="s">
        <v>34</v>
      </c>
      <c r="E5324" t="s">
        <v>23</v>
      </c>
      <c r="F5324" t="s">
        <v>24</v>
      </c>
      <c r="G5324" t="s">
        <v>30</v>
      </c>
      <c r="H5324" t="str">
        <f t="shared" si="332"/>
        <v>Onsite/Hybrid</v>
      </c>
      <c r="I5324" t="s">
        <v>35</v>
      </c>
      <c r="J5324" t="str">
        <f t="shared" si="333"/>
        <v>0-2 yrs</v>
      </c>
      <c r="K5324">
        <f t="shared" ca="1" si="335"/>
        <v>0</v>
      </c>
      <c r="L5324" t="s">
        <v>27</v>
      </c>
      <c r="M5324">
        <v>0</v>
      </c>
      <c r="N5324">
        <v>0</v>
      </c>
      <c r="O5324">
        <v>0</v>
      </c>
      <c r="P5324">
        <v>1</v>
      </c>
      <c r="Q5324">
        <v>0</v>
      </c>
      <c r="R5324">
        <f>SUM(M5324:N5324:O5324:P5324:Q5324)</f>
        <v>1</v>
      </c>
      <c r="S5324" s="1">
        <v>107870</v>
      </c>
      <c r="T5324" s="1" t="str">
        <f t="shared" si="334"/>
        <v>Medium</v>
      </c>
      <c r="U5324">
        <v>3</v>
      </c>
      <c r="V5324">
        <v>2022</v>
      </c>
      <c r="W5324" t="s">
        <v>34</v>
      </c>
      <c r="X5324">
        <v>6</v>
      </c>
    </row>
    <row r="5325" spans="1:24" x14ac:dyDescent="0.3">
      <c r="A5325">
        <v>5324</v>
      </c>
      <c r="B5325" t="s">
        <v>50</v>
      </c>
      <c r="C5325" t="str">
        <f>_xlfn.XLOOKUP(B5325,Lookup_table!B:B,Lookup_table!C:C)</f>
        <v>AI</v>
      </c>
      <c r="D5325" t="s">
        <v>22</v>
      </c>
      <c r="E5325" t="s">
        <v>42</v>
      </c>
      <c r="F5325" t="s">
        <v>44</v>
      </c>
      <c r="G5325" t="s">
        <v>30</v>
      </c>
      <c r="H5325" t="str">
        <f t="shared" si="332"/>
        <v>Onsite/Hybrid</v>
      </c>
      <c r="I5325" t="s">
        <v>18</v>
      </c>
      <c r="J5325" t="str">
        <f t="shared" si="333"/>
        <v>7+ yrs</v>
      </c>
      <c r="K5325">
        <f t="shared" ca="1" si="335"/>
        <v>8</v>
      </c>
      <c r="L5325" t="s">
        <v>27</v>
      </c>
      <c r="M5325">
        <v>1</v>
      </c>
      <c r="N5325">
        <v>0</v>
      </c>
      <c r="O5325">
        <v>1</v>
      </c>
      <c r="P5325">
        <v>1</v>
      </c>
      <c r="Q5325">
        <v>1</v>
      </c>
      <c r="R5325">
        <f>SUM(M5325:N5325:O5325:P5325:Q5325)</f>
        <v>4</v>
      </c>
      <c r="S5325" s="1">
        <v>197982</v>
      </c>
      <c r="T5325" s="1" t="str">
        <f t="shared" si="334"/>
        <v>High</v>
      </c>
      <c r="U5325">
        <v>4</v>
      </c>
      <c r="V5325">
        <v>2026</v>
      </c>
      <c r="W5325" t="s">
        <v>28</v>
      </c>
      <c r="X5325">
        <v>8</v>
      </c>
    </row>
    <row r="5326" spans="1:24" x14ac:dyDescent="0.3">
      <c r="A5326">
        <v>5325</v>
      </c>
      <c r="B5326" t="s">
        <v>50</v>
      </c>
      <c r="C5326" t="str">
        <f>_xlfn.XLOOKUP(B5326,Lookup_table!B:B,Lookup_table!C:C)</f>
        <v>AI</v>
      </c>
      <c r="D5326" t="s">
        <v>22</v>
      </c>
      <c r="E5326" t="s">
        <v>32</v>
      </c>
      <c r="F5326" t="s">
        <v>51</v>
      </c>
      <c r="G5326" t="s">
        <v>17</v>
      </c>
      <c r="H5326" t="str">
        <f t="shared" si="332"/>
        <v>Remote</v>
      </c>
      <c r="I5326" t="s">
        <v>18</v>
      </c>
      <c r="J5326" t="str">
        <f t="shared" si="333"/>
        <v>7+ yrs</v>
      </c>
      <c r="K5326">
        <f t="shared" ca="1" si="335"/>
        <v>9</v>
      </c>
      <c r="L5326" t="s">
        <v>39</v>
      </c>
      <c r="M5326">
        <v>0</v>
      </c>
      <c r="N5326">
        <v>0</v>
      </c>
      <c r="O5326">
        <v>1</v>
      </c>
      <c r="P5326">
        <v>0</v>
      </c>
      <c r="Q5326">
        <v>1</v>
      </c>
      <c r="R5326">
        <f>SUM(M5326:N5326:O5326:P5326:Q5326)</f>
        <v>2</v>
      </c>
      <c r="S5326" s="1">
        <v>182625</v>
      </c>
      <c r="T5326" s="1" t="str">
        <f t="shared" si="334"/>
        <v>High</v>
      </c>
      <c r="U5326">
        <v>1</v>
      </c>
      <c r="V5326">
        <v>2023</v>
      </c>
      <c r="W5326" t="s">
        <v>34</v>
      </c>
      <c r="X5326">
        <v>5</v>
      </c>
    </row>
    <row r="5327" spans="1:24" x14ac:dyDescent="0.3">
      <c r="A5327">
        <v>5326</v>
      </c>
      <c r="B5327" t="s">
        <v>31</v>
      </c>
      <c r="C5327" t="str">
        <f>_xlfn.XLOOKUP(B5327,Lookup_table!B:B,Lookup_table!C:C)</f>
        <v>Business</v>
      </c>
      <c r="D5327" t="s">
        <v>22</v>
      </c>
      <c r="E5327" t="s">
        <v>23</v>
      </c>
      <c r="F5327" t="s">
        <v>43</v>
      </c>
      <c r="G5327" t="s">
        <v>30</v>
      </c>
      <c r="H5327" t="str">
        <f t="shared" si="332"/>
        <v>Onsite/Hybrid</v>
      </c>
      <c r="I5327" t="s">
        <v>26</v>
      </c>
      <c r="J5327" t="str">
        <f t="shared" si="333"/>
        <v>3-6 yrs</v>
      </c>
      <c r="K5327">
        <f t="shared" ca="1" si="335"/>
        <v>4</v>
      </c>
      <c r="L5327" t="s">
        <v>27</v>
      </c>
      <c r="M5327">
        <v>0</v>
      </c>
      <c r="N5327">
        <v>1</v>
      </c>
      <c r="O5327">
        <v>1</v>
      </c>
      <c r="P5327">
        <v>0</v>
      </c>
      <c r="Q5327">
        <v>0</v>
      </c>
      <c r="R5327">
        <f>SUM(M5327:N5327:O5327:P5327:Q5327)</f>
        <v>2</v>
      </c>
      <c r="S5327" s="1">
        <v>105520</v>
      </c>
      <c r="T5327" s="1" t="str">
        <f t="shared" si="334"/>
        <v>Medium</v>
      </c>
      <c r="U5327">
        <v>12</v>
      </c>
      <c r="V5327">
        <v>2024</v>
      </c>
      <c r="W5327" t="s">
        <v>20</v>
      </c>
      <c r="X5327">
        <v>3</v>
      </c>
    </row>
    <row r="5328" spans="1:24" x14ac:dyDescent="0.3">
      <c r="A5328">
        <v>5327</v>
      </c>
      <c r="B5328" t="s">
        <v>21</v>
      </c>
      <c r="C5328" t="str">
        <f>_xlfn.XLOOKUP(B5328,Lookup_table!B:B,Lookup_table!C:C)</f>
        <v>AI</v>
      </c>
      <c r="D5328" t="s">
        <v>37</v>
      </c>
      <c r="E5328" t="s">
        <v>40</v>
      </c>
      <c r="F5328" t="s">
        <v>44</v>
      </c>
      <c r="G5328" t="s">
        <v>30</v>
      </c>
      <c r="H5328" t="str">
        <f t="shared" si="332"/>
        <v>Onsite/Hybrid</v>
      </c>
      <c r="I5328" t="s">
        <v>26</v>
      </c>
      <c r="J5328" t="str">
        <f t="shared" si="333"/>
        <v>3-6 yrs</v>
      </c>
      <c r="K5328">
        <f t="shared" ca="1" si="335"/>
        <v>5</v>
      </c>
      <c r="L5328" t="s">
        <v>27</v>
      </c>
      <c r="M5328">
        <v>1</v>
      </c>
      <c r="N5328">
        <v>0</v>
      </c>
      <c r="O5328">
        <v>0</v>
      </c>
      <c r="P5328">
        <v>1</v>
      </c>
      <c r="Q5328">
        <v>0</v>
      </c>
      <c r="R5328">
        <f>SUM(M5328:N5328:O5328:P5328:Q5328)</f>
        <v>2</v>
      </c>
      <c r="S5328" s="1">
        <v>126971</v>
      </c>
      <c r="T5328" s="1" t="str">
        <f t="shared" si="334"/>
        <v>High</v>
      </c>
      <c r="U5328">
        <v>10</v>
      </c>
      <c r="V5328">
        <v>2022</v>
      </c>
      <c r="W5328" t="s">
        <v>34</v>
      </c>
      <c r="X5328">
        <v>6</v>
      </c>
    </row>
    <row r="5329" spans="1:24" x14ac:dyDescent="0.3">
      <c r="A5329">
        <v>5328</v>
      </c>
      <c r="B5329" t="s">
        <v>21</v>
      </c>
      <c r="C5329" t="str">
        <f>_xlfn.XLOOKUP(B5329,Lookup_table!B:B,Lookup_table!C:C)</f>
        <v>AI</v>
      </c>
      <c r="D5329" t="s">
        <v>14</v>
      </c>
      <c r="E5329" t="s">
        <v>40</v>
      </c>
      <c r="F5329" t="s">
        <v>24</v>
      </c>
      <c r="G5329" t="s">
        <v>30</v>
      </c>
      <c r="H5329" t="str">
        <f t="shared" si="332"/>
        <v>Onsite/Hybrid</v>
      </c>
      <c r="I5329" t="s">
        <v>18</v>
      </c>
      <c r="J5329" t="str">
        <f t="shared" si="333"/>
        <v>7+ yrs</v>
      </c>
      <c r="K5329">
        <f t="shared" ca="1" si="335"/>
        <v>15</v>
      </c>
      <c r="L5329" t="s">
        <v>27</v>
      </c>
      <c r="M5329">
        <v>1</v>
      </c>
      <c r="N5329">
        <v>0</v>
      </c>
      <c r="O5329">
        <v>0</v>
      </c>
      <c r="P5329">
        <v>0</v>
      </c>
      <c r="Q5329">
        <v>1</v>
      </c>
      <c r="R5329">
        <f>SUM(M5329:N5329:O5329:P5329:Q5329)</f>
        <v>2</v>
      </c>
      <c r="S5329" s="1">
        <v>148503</v>
      </c>
      <c r="T5329" s="1" t="str">
        <f t="shared" si="334"/>
        <v>High</v>
      </c>
      <c r="U5329">
        <v>2</v>
      </c>
      <c r="V5329">
        <v>2026</v>
      </c>
      <c r="W5329" t="s">
        <v>28</v>
      </c>
      <c r="X5329">
        <v>8</v>
      </c>
    </row>
    <row r="5330" spans="1:24" x14ac:dyDescent="0.3">
      <c r="A5330">
        <v>5329</v>
      </c>
      <c r="B5330" t="s">
        <v>21</v>
      </c>
      <c r="C5330" t="str">
        <f>_xlfn.XLOOKUP(B5330,Lookup_table!B:B,Lookup_table!C:C)</f>
        <v>AI</v>
      </c>
      <c r="D5330" t="s">
        <v>22</v>
      </c>
      <c r="E5330" t="s">
        <v>40</v>
      </c>
      <c r="F5330" t="s">
        <v>43</v>
      </c>
      <c r="G5330" t="s">
        <v>25</v>
      </c>
      <c r="H5330" t="str">
        <f t="shared" si="332"/>
        <v>Onsite/Hybrid</v>
      </c>
      <c r="I5330" t="s">
        <v>18</v>
      </c>
      <c r="J5330" t="str">
        <f t="shared" si="333"/>
        <v>7+ yrs</v>
      </c>
      <c r="K5330">
        <f t="shared" ca="1" si="335"/>
        <v>9</v>
      </c>
      <c r="L5330" t="s">
        <v>39</v>
      </c>
      <c r="M5330">
        <v>1</v>
      </c>
      <c r="N5330">
        <v>0</v>
      </c>
      <c r="O5330">
        <v>0</v>
      </c>
      <c r="P5330">
        <v>1</v>
      </c>
      <c r="Q5330">
        <v>0</v>
      </c>
      <c r="R5330">
        <f>SUM(M5330:N5330:O5330:P5330:Q5330)</f>
        <v>2</v>
      </c>
      <c r="S5330" s="1">
        <v>179101</v>
      </c>
      <c r="T5330" s="1" t="str">
        <f t="shared" si="334"/>
        <v>High</v>
      </c>
      <c r="U5330">
        <v>5</v>
      </c>
      <c r="V5330">
        <v>2025</v>
      </c>
      <c r="W5330" t="s">
        <v>28</v>
      </c>
      <c r="X5330">
        <v>9</v>
      </c>
    </row>
    <row r="5331" spans="1:24" x14ac:dyDescent="0.3">
      <c r="A5331">
        <v>5330</v>
      </c>
      <c r="B5331" t="s">
        <v>33</v>
      </c>
      <c r="C5331" t="str">
        <f>_xlfn.XLOOKUP(B5331,Lookup_table!B:B,Lookup_table!C:C)</f>
        <v>Data</v>
      </c>
      <c r="D5331" t="s">
        <v>37</v>
      </c>
      <c r="E5331" t="s">
        <v>40</v>
      </c>
      <c r="F5331" t="s">
        <v>29</v>
      </c>
      <c r="G5331" t="s">
        <v>17</v>
      </c>
      <c r="H5331" t="str">
        <f t="shared" si="332"/>
        <v>Remote</v>
      </c>
      <c r="I5331" t="s">
        <v>35</v>
      </c>
      <c r="J5331" t="str">
        <f t="shared" si="333"/>
        <v>0-2 yrs</v>
      </c>
      <c r="K5331">
        <f t="shared" ca="1" si="335"/>
        <v>2</v>
      </c>
      <c r="L5331" t="s">
        <v>27</v>
      </c>
      <c r="M5331">
        <v>0</v>
      </c>
      <c r="N5331">
        <v>1</v>
      </c>
      <c r="O5331">
        <v>0</v>
      </c>
      <c r="P5331">
        <v>1</v>
      </c>
      <c r="Q5331">
        <v>1</v>
      </c>
      <c r="R5331">
        <f>SUM(M5331:N5331:O5331:P5331:Q5331)</f>
        <v>3</v>
      </c>
      <c r="S5331" s="1">
        <v>74514</v>
      </c>
      <c r="T5331" s="1" t="str">
        <f t="shared" si="334"/>
        <v>Medium</v>
      </c>
      <c r="U5331">
        <v>2</v>
      </c>
      <c r="V5331">
        <v>2025</v>
      </c>
      <c r="W5331" t="s">
        <v>20</v>
      </c>
      <c r="X5331">
        <v>3</v>
      </c>
    </row>
    <row r="5332" spans="1:24" x14ac:dyDescent="0.3">
      <c r="A5332">
        <v>5331</v>
      </c>
      <c r="B5332" t="s">
        <v>31</v>
      </c>
      <c r="C5332" t="str">
        <f>_xlfn.XLOOKUP(B5332,Lookup_table!B:B,Lookup_table!C:C)</f>
        <v>Business</v>
      </c>
      <c r="D5332" t="s">
        <v>37</v>
      </c>
      <c r="E5332" t="s">
        <v>23</v>
      </c>
      <c r="F5332" t="s">
        <v>51</v>
      </c>
      <c r="G5332" t="s">
        <v>30</v>
      </c>
      <c r="H5332" t="str">
        <f t="shared" si="332"/>
        <v>Onsite/Hybrid</v>
      </c>
      <c r="I5332" t="s">
        <v>18</v>
      </c>
      <c r="J5332" t="str">
        <f t="shared" si="333"/>
        <v>7+ yrs</v>
      </c>
      <c r="K5332">
        <f t="shared" ca="1" si="335"/>
        <v>9</v>
      </c>
      <c r="L5332" t="s">
        <v>27</v>
      </c>
      <c r="M5332">
        <v>0</v>
      </c>
      <c r="N5332">
        <v>1</v>
      </c>
      <c r="O5332">
        <v>1</v>
      </c>
      <c r="P5332">
        <v>1</v>
      </c>
      <c r="Q5332">
        <v>1</v>
      </c>
      <c r="R5332">
        <f>SUM(M5332:N5332:O5332:P5332:Q5332)</f>
        <v>4</v>
      </c>
      <c r="S5332" s="1">
        <v>141412</v>
      </c>
      <c r="T5332" s="1" t="str">
        <f t="shared" si="334"/>
        <v>High</v>
      </c>
      <c r="U5332">
        <v>4</v>
      </c>
      <c r="V5332">
        <v>2026</v>
      </c>
      <c r="W5332" t="s">
        <v>28</v>
      </c>
      <c r="X5332">
        <v>4</v>
      </c>
    </row>
    <row r="5333" spans="1:24" x14ac:dyDescent="0.3">
      <c r="A5333">
        <v>5332</v>
      </c>
      <c r="B5333" t="s">
        <v>41</v>
      </c>
      <c r="C5333" t="str">
        <f>_xlfn.XLOOKUP(B5333,Lookup_table!B:B,Lookup_table!C:C)</f>
        <v>Data</v>
      </c>
      <c r="D5333" t="s">
        <v>22</v>
      </c>
      <c r="E5333" t="s">
        <v>23</v>
      </c>
      <c r="F5333" t="s">
        <v>16</v>
      </c>
      <c r="G5333" t="s">
        <v>17</v>
      </c>
      <c r="H5333" t="str">
        <f t="shared" si="332"/>
        <v>Remote</v>
      </c>
      <c r="I5333" t="s">
        <v>35</v>
      </c>
      <c r="J5333" t="str">
        <f t="shared" si="333"/>
        <v>0-2 yrs</v>
      </c>
      <c r="K5333">
        <f t="shared" ca="1" si="335"/>
        <v>0</v>
      </c>
      <c r="L5333" t="s">
        <v>27</v>
      </c>
      <c r="M5333">
        <v>0</v>
      </c>
      <c r="N5333">
        <v>0</v>
      </c>
      <c r="O5333">
        <v>1</v>
      </c>
      <c r="P5333">
        <v>1</v>
      </c>
      <c r="Q5333">
        <v>0</v>
      </c>
      <c r="R5333">
        <f>SUM(M5333:N5333:O5333:P5333:Q5333)</f>
        <v>2</v>
      </c>
      <c r="S5333" s="1">
        <v>100769</v>
      </c>
      <c r="T5333" s="1" t="str">
        <f t="shared" si="334"/>
        <v>Medium</v>
      </c>
      <c r="U5333">
        <v>2</v>
      </c>
      <c r="V5333">
        <v>2026</v>
      </c>
      <c r="W5333" t="s">
        <v>28</v>
      </c>
      <c r="X5333">
        <v>8</v>
      </c>
    </row>
    <row r="5334" spans="1:24" x14ac:dyDescent="0.3">
      <c r="A5334">
        <v>5333</v>
      </c>
      <c r="B5334" t="s">
        <v>36</v>
      </c>
      <c r="C5334" t="str">
        <f>_xlfn.XLOOKUP(B5334,Lookup_table!B:B,Lookup_table!C:C)</f>
        <v>Data</v>
      </c>
      <c r="D5334" t="s">
        <v>34</v>
      </c>
      <c r="E5334" t="s">
        <v>15</v>
      </c>
      <c r="F5334" t="s">
        <v>29</v>
      </c>
      <c r="G5334" t="s">
        <v>17</v>
      </c>
      <c r="H5334" t="str">
        <f t="shared" si="332"/>
        <v>Remote</v>
      </c>
      <c r="I5334" t="s">
        <v>35</v>
      </c>
      <c r="J5334" t="str">
        <f t="shared" si="333"/>
        <v>0-2 yrs</v>
      </c>
      <c r="K5334">
        <f t="shared" ca="1" si="335"/>
        <v>0</v>
      </c>
      <c r="L5334" t="s">
        <v>27</v>
      </c>
      <c r="M5334">
        <v>1</v>
      </c>
      <c r="N5334">
        <v>1</v>
      </c>
      <c r="O5334">
        <v>0</v>
      </c>
      <c r="P5334">
        <v>0</v>
      </c>
      <c r="Q5334">
        <v>1</v>
      </c>
      <c r="R5334">
        <f>SUM(M5334:N5334:O5334:P5334:Q5334)</f>
        <v>3</v>
      </c>
      <c r="S5334" s="1">
        <v>60475</v>
      </c>
      <c r="T5334" s="1" t="str">
        <f t="shared" si="334"/>
        <v>Low</v>
      </c>
      <c r="U5334">
        <v>2</v>
      </c>
      <c r="V5334">
        <v>2024</v>
      </c>
      <c r="W5334" t="s">
        <v>20</v>
      </c>
      <c r="X5334">
        <v>2</v>
      </c>
    </row>
    <row r="5335" spans="1:24" x14ac:dyDescent="0.3">
      <c r="A5335">
        <v>5334</v>
      </c>
      <c r="B5335" t="s">
        <v>36</v>
      </c>
      <c r="C5335" t="str">
        <f>_xlfn.XLOOKUP(B5335,Lookup_table!B:B,Lookup_table!C:C)</f>
        <v>Data</v>
      </c>
      <c r="D5335" t="s">
        <v>34</v>
      </c>
      <c r="E5335" t="s">
        <v>32</v>
      </c>
      <c r="F5335" t="s">
        <v>51</v>
      </c>
      <c r="G5335" t="s">
        <v>30</v>
      </c>
      <c r="H5335" t="str">
        <f t="shared" si="332"/>
        <v>Onsite/Hybrid</v>
      </c>
      <c r="I5335" t="s">
        <v>35</v>
      </c>
      <c r="J5335" t="str">
        <f t="shared" si="333"/>
        <v>0-2 yrs</v>
      </c>
      <c r="K5335">
        <f t="shared" ca="1" si="335"/>
        <v>0</v>
      </c>
      <c r="L5335" t="s">
        <v>19</v>
      </c>
      <c r="M5335">
        <v>1</v>
      </c>
      <c r="N5335">
        <v>0</v>
      </c>
      <c r="O5335">
        <v>0</v>
      </c>
      <c r="P5335">
        <v>0</v>
      </c>
      <c r="Q5335">
        <v>1</v>
      </c>
      <c r="R5335">
        <f>SUM(M5335:N5335:O5335:P5335:Q5335)</f>
        <v>2</v>
      </c>
      <c r="S5335" s="1">
        <v>61290</v>
      </c>
      <c r="T5335" s="1" t="str">
        <f t="shared" si="334"/>
        <v>Low</v>
      </c>
      <c r="U5335">
        <v>10</v>
      </c>
      <c r="V5335">
        <v>2020</v>
      </c>
      <c r="W5335" t="s">
        <v>20</v>
      </c>
      <c r="X5335">
        <v>3</v>
      </c>
    </row>
    <row r="5336" spans="1:24" x14ac:dyDescent="0.3">
      <c r="A5336">
        <v>5335</v>
      </c>
      <c r="B5336" t="s">
        <v>21</v>
      </c>
      <c r="C5336" t="str">
        <f>_xlfn.XLOOKUP(B5336,Lookup_table!B:B,Lookup_table!C:C)</f>
        <v>AI</v>
      </c>
      <c r="D5336" t="s">
        <v>34</v>
      </c>
      <c r="E5336" t="s">
        <v>32</v>
      </c>
      <c r="F5336" t="s">
        <v>44</v>
      </c>
      <c r="G5336" t="s">
        <v>17</v>
      </c>
      <c r="H5336" t="str">
        <f t="shared" si="332"/>
        <v>Remote</v>
      </c>
      <c r="I5336" t="s">
        <v>18</v>
      </c>
      <c r="J5336" t="str">
        <f t="shared" si="333"/>
        <v>7+ yrs</v>
      </c>
      <c r="K5336">
        <f t="shared" ca="1" si="335"/>
        <v>12</v>
      </c>
      <c r="L5336" t="s">
        <v>39</v>
      </c>
      <c r="M5336">
        <v>1</v>
      </c>
      <c r="N5336">
        <v>0</v>
      </c>
      <c r="O5336">
        <v>1</v>
      </c>
      <c r="P5336">
        <v>0</v>
      </c>
      <c r="Q5336">
        <v>0</v>
      </c>
      <c r="R5336">
        <f>SUM(M5336:N5336:O5336:P5336:Q5336)</f>
        <v>2</v>
      </c>
      <c r="S5336" s="1">
        <v>150571</v>
      </c>
      <c r="T5336" s="1" t="str">
        <f t="shared" si="334"/>
        <v>High</v>
      </c>
      <c r="U5336">
        <v>2</v>
      </c>
      <c r="V5336">
        <v>2022</v>
      </c>
      <c r="W5336" t="s">
        <v>20</v>
      </c>
      <c r="X5336">
        <v>4</v>
      </c>
    </row>
    <row r="5337" spans="1:24" x14ac:dyDescent="0.3">
      <c r="A5337">
        <v>5336</v>
      </c>
      <c r="B5337" t="s">
        <v>50</v>
      </c>
      <c r="C5337" t="str">
        <f>_xlfn.XLOOKUP(B5337,Lookup_table!B:B,Lookup_table!C:C)</f>
        <v>AI</v>
      </c>
      <c r="D5337" t="s">
        <v>14</v>
      </c>
      <c r="E5337" t="s">
        <v>32</v>
      </c>
      <c r="F5337" t="s">
        <v>43</v>
      </c>
      <c r="G5337" t="s">
        <v>17</v>
      </c>
      <c r="H5337" t="str">
        <f t="shared" si="332"/>
        <v>Remote</v>
      </c>
      <c r="I5337" t="s">
        <v>35</v>
      </c>
      <c r="J5337" t="str">
        <f t="shared" si="333"/>
        <v>0-2 yrs</v>
      </c>
      <c r="K5337">
        <f t="shared" ca="1" si="335"/>
        <v>2</v>
      </c>
      <c r="L5337" t="s">
        <v>39</v>
      </c>
      <c r="M5337">
        <v>0</v>
      </c>
      <c r="N5337">
        <v>1</v>
      </c>
      <c r="O5337">
        <v>0</v>
      </c>
      <c r="P5337">
        <v>0</v>
      </c>
      <c r="Q5337">
        <v>1</v>
      </c>
      <c r="R5337">
        <f>SUM(M5337:N5337:O5337:P5337:Q5337)</f>
        <v>2</v>
      </c>
      <c r="S5337" s="1">
        <v>96192</v>
      </c>
      <c r="T5337" s="1" t="str">
        <f t="shared" si="334"/>
        <v>Medium</v>
      </c>
      <c r="U5337">
        <v>9</v>
      </c>
      <c r="V5337">
        <v>2025</v>
      </c>
      <c r="W5337" t="s">
        <v>20</v>
      </c>
      <c r="X5337">
        <v>6</v>
      </c>
    </row>
    <row r="5338" spans="1:24" x14ac:dyDescent="0.3">
      <c r="A5338">
        <v>5337</v>
      </c>
      <c r="B5338" t="s">
        <v>36</v>
      </c>
      <c r="C5338" t="str">
        <f>_xlfn.XLOOKUP(B5338,Lookup_table!B:B,Lookup_table!C:C)</f>
        <v>Data</v>
      </c>
      <c r="D5338" t="s">
        <v>22</v>
      </c>
      <c r="E5338" t="s">
        <v>15</v>
      </c>
      <c r="F5338" t="s">
        <v>44</v>
      </c>
      <c r="G5338" t="s">
        <v>30</v>
      </c>
      <c r="H5338" t="str">
        <f t="shared" si="332"/>
        <v>Onsite/Hybrid</v>
      </c>
      <c r="I5338" t="s">
        <v>26</v>
      </c>
      <c r="J5338" t="str">
        <f t="shared" si="333"/>
        <v>3-6 yrs</v>
      </c>
      <c r="K5338">
        <f t="shared" ca="1" si="335"/>
        <v>4</v>
      </c>
      <c r="L5338" t="s">
        <v>27</v>
      </c>
      <c r="M5338">
        <v>1</v>
      </c>
      <c r="N5338">
        <v>1</v>
      </c>
      <c r="O5338">
        <v>1</v>
      </c>
      <c r="P5338">
        <v>0</v>
      </c>
      <c r="Q5338">
        <v>0</v>
      </c>
      <c r="R5338">
        <f>SUM(M5338:N5338:O5338:P5338:Q5338)</f>
        <v>3</v>
      </c>
      <c r="S5338" s="1">
        <v>108511</v>
      </c>
      <c r="T5338" s="1" t="str">
        <f t="shared" si="334"/>
        <v>Medium</v>
      </c>
      <c r="U5338">
        <v>6</v>
      </c>
      <c r="V5338">
        <v>2021</v>
      </c>
      <c r="W5338" t="s">
        <v>28</v>
      </c>
      <c r="X5338">
        <v>8</v>
      </c>
    </row>
    <row r="5339" spans="1:24" x14ac:dyDescent="0.3">
      <c r="A5339">
        <v>5338</v>
      </c>
      <c r="B5339" t="s">
        <v>41</v>
      </c>
      <c r="C5339" t="str">
        <f>_xlfn.XLOOKUP(B5339,Lookup_table!B:B,Lookup_table!C:C)</f>
        <v>Data</v>
      </c>
      <c r="D5339" t="s">
        <v>22</v>
      </c>
      <c r="E5339" t="s">
        <v>40</v>
      </c>
      <c r="F5339" t="s">
        <v>43</v>
      </c>
      <c r="G5339" t="s">
        <v>30</v>
      </c>
      <c r="H5339" t="str">
        <f t="shared" si="332"/>
        <v>Onsite/Hybrid</v>
      </c>
      <c r="I5339" t="s">
        <v>18</v>
      </c>
      <c r="J5339" t="str">
        <f t="shared" si="333"/>
        <v>7+ yrs</v>
      </c>
      <c r="K5339">
        <f t="shared" ca="1" si="335"/>
        <v>8</v>
      </c>
      <c r="L5339" t="s">
        <v>27</v>
      </c>
      <c r="M5339">
        <v>1</v>
      </c>
      <c r="N5339">
        <v>1</v>
      </c>
      <c r="O5339">
        <v>1</v>
      </c>
      <c r="P5339">
        <v>0</v>
      </c>
      <c r="Q5339">
        <v>0</v>
      </c>
      <c r="R5339">
        <f>SUM(M5339:N5339:O5339:P5339:Q5339)</f>
        <v>3</v>
      </c>
      <c r="S5339" s="1">
        <v>139778</v>
      </c>
      <c r="T5339" s="1" t="str">
        <f t="shared" si="334"/>
        <v>High</v>
      </c>
      <c r="U5339">
        <v>12</v>
      </c>
      <c r="V5339">
        <v>2025</v>
      </c>
      <c r="W5339" t="s">
        <v>20</v>
      </c>
      <c r="X5339">
        <v>3</v>
      </c>
    </row>
    <row r="5340" spans="1:24" x14ac:dyDescent="0.3">
      <c r="A5340">
        <v>5339</v>
      </c>
      <c r="B5340" t="s">
        <v>33</v>
      </c>
      <c r="C5340" t="str">
        <f>_xlfn.XLOOKUP(B5340,Lookup_table!B:B,Lookup_table!C:C)</f>
        <v>Data</v>
      </c>
      <c r="D5340" t="s">
        <v>22</v>
      </c>
      <c r="E5340" t="s">
        <v>32</v>
      </c>
      <c r="F5340" t="s">
        <v>16</v>
      </c>
      <c r="G5340" t="s">
        <v>30</v>
      </c>
      <c r="H5340" t="str">
        <f t="shared" si="332"/>
        <v>Onsite/Hybrid</v>
      </c>
      <c r="I5340" t="s">
        <v>18</v>
      </c>
      <c r="J5340" t="str">
        <f t="shared" si="333"/>
        <v>7+ yrs</v>
      </c>
      <c r="K5340">
        <f t="shared" ca="1" si="335"/>
        <v>9</v>
      </c>
      <c r="L5340" t="s">
        <v>19</v>
      </c>
      <c r="M5340">
        <v>1</v>
      </c>
      <c r="N5340">
        <v>1</v>
      </c>
      <c r="O5340">
        <v>0</v>
      </c>
      <c r="P5340">
        <v>1</v>
      </c>
      <c r="Q5340">
        <v>1</v>
      </c>
      <c r="R5340">
        <f>SUM(M5340:N5340:O5340:P5340:Q5340)</f>
        <v>4</v>
      </c>
      <c r="S5340" s="1">
        <v>148904</v>
      </c>
      <c r="T5340" s="1" t="str">
        <f t="shared" si="334"/>
        <v>High</v>
      </c>
      <c r="U5340">
        <v>3</v>
      </c>
      <c r="V5340">
        <v>2020</v>
      </c>
      <c r="W5340" t="s">
        <v>20</v>
      </c>
      <c r="X5340">
        <v>3</v>
      </c>
    </row>
    <row r="5341" spans="1:24" x14ac:dyDescent="0.3">
      <c r="A5341">
        <v>5340</v>
      </c>
      <c r="B5341" t="s">
        <v>41</v>
      </c>
      <c r="C5341" t="str">
        <f>_xlfn.XLOOKUP(B5341,Lookup_table!B:B,Lookup_table!C:C)</f>
        <v>Data</v>
      </c>
      <c r="D5341" t="s">
        <v>22</v>
      </c>
      <c r="E5341" t="s">
        <v>38</v>
      </c>
      <c r="F5341" t="s">
        <v>43</v>
      </c>
      <c r="G5341" t="s">
        <v>30</v>
      </c>
      <c r="H5341" t="str">
        <f t="shared" si="332"/>
        <v>Onsite/Hybrid</v>
      </c>
      <c r="I5341" t="s">
        <v>26</v>
      </c>
      <c r="J5341" t="str">
        <f t="shared" si="333"/>
        <v>3-6 yrs</v>
      </c>
      <c r="K5341">
        <f t="shared" ca="1" si="335"/>
        <v>4</v>
      </c>
      <c r="L5341" t="s">
        <v>19</v>
      </c>
      <c r="M5341">
        <v>1</v>
      </c>
      <c r="N5341">
        <v>1</v>
      </c>
      <c r="O5341">
        <v>0</v>
      </c>
      <c r="P5341">
        <v>1</v>
      </c>
      <c r="Q5341">
        <v>1</v>
      </c>
      <c r="R5341">
        <f>SUM(M5341:N5341:O5341:P5341:Q5341)</f>
        <v>4</v>
      </c>
      <c r="S5341" s="1">
        <v>120003</v>
      </c>
      <c r="T5341" s="1" t="str">
        <f t="shared" si="334"/>
        <v>High</v>
      </c>
      <c r="U5341">
        <v>12</v>
      </c>
      <c r="V5341">
        <v>2024</v>
      </c>
      <c r="W5341" t="s">
        <v>20</v>
      </c>
      <c r="X5341">
        <v>6</v>
      </c>
    </row>
    <row r="5342" spans="1:24" x14ac:dyDescent="0.3">
      <c r="A5342">
        <v>5341</v>
      </c>
      <c r="B5342" t="s">
        <v>41</v>
      </c>
      <c r="C5342" t="str">
        <f>_xlfn.XLOOKUP(B5342,Lookup_table!B:B,Lookup_table!C:C)</f>
        <v>Data</v>
      </c>
      <c r="D5342" t="s">
        <v>34</v>
      </c>
      <c r="E5342" t="s">
        <v>42</v>
      </c>
      <c r="F5342" t="s">
        <v>52</v>
      </c>
      <c r="G5342" t="s">
        <v>25</v>
      </c>
      <c r="H5342" t="str">
        <f t="shared" si="332"/>
        <v>Onsite/Hybrid</v>
      </c>
      <c r="I5342" t="s">
        <v>18</v>
      </c>
      <c r="J5342" t="str">
        <f t="shared" si="333"/>
        <v>7+ yrs</v>
      </c>
      <c r="K5342">
        <f t="shared" ca="1" si="335"/>
        <v>12</v>
      </c>
      <c r="L5342" t="s">
        <v>27</v>
      </c>
      <c r="M5342">
        <v>1</v>
      </c>
      <c r="N5342">
        <v>1</v>
      </c>
      <c r="O5342">
        <v>0</v>
      </c>
      <c r="P5342">
        <v>1</v>
      </c>
      <c r="Q5342">
        <v>0</v>
      </c>
      <c r="R5342">
        <f>SUM(M5342:N5342:O5342:P5342:Q5342)</f>
        <v>3</v>
      </c>
      <c r="S5342" s="1">
        <v>110580</v>
      </c>
      <c r="T5342" s="1" t="str">
        <f t="shared" si="334"/>
        <v>Medium</v>
      </c>
      <c r="U5342">
        <v>6</v>
      </c>
      <c r="V5342">
        <v>2023</v>
      </c>
      <c r="W5342" t="s">
        <v>34</v>
      </c>
      <c r="X5342">
        <v>3</v>
      </c>
    </row>
    <row r="5343" spans="1:24" x14ac:dyDescent="0.3">
      <c r="A5343">
        <v>5342</v>
      </c>
      <c r="B5343" t="s">
        <v>41</v>
      </c>
      <c r="C5343" t="str">
        <f>_xlfn.XLOOKUP(B5343,Lookup_table!B:B,Lookup_table!C:C)</f>
        <v>Data</v>
      </c>
      <c r="D5343" t="s">
        <v>22</v>
      </c>
      <c r="E5343" t="s">
        <v>38</v>
      </c>
      <c r="F5343" t="s">
        <v>43</v>
      </c>
      <c r="G5343" t="s">
        <v>30</v>
      </c>
      <c r="H5343" t="str">
        <f t="shared" si="332"/>
        <v>Onsite/Hybrid</v>
      </c>
      <c r="I5343" t="s">
        <v>18</v>
      </c>
      <c r="J5343" t="str">
        <f t="shared" si="333"/>
        <v>7+ yrs</v>
      </c>
      <c r="K5343">
        <f t="shared" ca="1" si="335"/>
        <v>14</v>
      </c>
      <c r="L5343" t="s">
        <v>27</v>
      </c>
      <c r="M5343">
        <v>1</v>
      </c>
      <c r="N5343">
        <v>0</v>
      </c>
      <c r="O5343">
        <v>0</v>
      </c>
      <c r="P5343">
        <v>0</v>
      </c>
      <c r="Q5343">
        <v>0</v>
      </c>
      <c r="R5343">
        <f>SUM(M5343:N5343:O5343:P5343:Q5343)</f>
        <v>1</v>
      </c>
      <c r="S5343" s="1">
        <v>118943</v>
      </c>
      <c r="T5343" s="1" t="str">
        <f t="shared" si="334"/>
        <v>Medium</v>
      </c>
      <c r="U5343">
        <v>6</v>
      </c>
      <c r="V5343">
        <v>2025</v>
      </c>
      <c r="W5343" t="s">
        <v>28</v>
      </c>
      <c r="X5343">
        <v>8</v>
      </c>
    </row>
    <row r="5344" spans="1:24" x14ac:dyDescent="0.3">
      <c r="A5344">
        <v>5343</v>
      </c>
      <c r="B5344" t="s">
        <v>36</v>
      </c>
      <c r="C5344" t="str">
        <f>_xlfn.XLOOKUP(B5344,Lookup_table!B:B,Lookup_table!C:C)</f>
        <v>Data</v>
      </c>
      <c r="D5344" t="s">
        <v>37</v>
      </c>
      <c r="E5344" t="s">
        <v>38</v>
      </c>
      <c r="F5344" t="s">
        <v>24</v>
      </c>
      <c r="G5344" t="s">
        <v>30</v>
      </c>
      <c r="H5344" t="str">
        <f t="shared" si="332"/>
        <v>Onsite/Hybrid</v>
      </c>
      <c r="I5344" t="s">
        <v>35</v>
      </c>
      <c r="J5344" t="str">
        <f t="shared" si="333"/>
        <v>0-2 yrs</v>
      </c>
      <c r="K5344">
        <f t="shared" ca="1" si="335"/>
        <v>1</v>
      </c>
      <c r="L5344" t="s">
        <v>19</v>
      </c>
      <c r="M5344">
        <v>1</v>
      </c>
      <c r="N5344">
        <v>1</v>
      </c>
      <c r="O5344">
        <v>1</v>
      </c>
      <c r="P5344">
        <v>1</v>
      </c>
      <c r="Q5344">
        <v>0</v>
      </c>
      <c r="R5344">
        <f>SUM(M5344:N5344:O5344:P5344:Q5344)</f>
        <v>4</v>
      </c>
      <c r="S5344" s="1">
        <v>82655</v>
      </c>
      <c r="T5344" s="1" t="str">
        <f t="shared" si="334"/>
        <v>Medium</v>
      </c>
      <c r="U5344">
        <v>7</v>
      </c>
      <c r="V5344">
        <v>2024</v>
      </c>
      <c r="W5344" t="s">
        <v>28</v>
      </c>
      <c r="X5344">
        <v>8</v>
      </c>
    </row>
    <row r="5345" spans="1:24" x14ac:dyDescent="0.3">
      <c r="A5345">
        <v>5344</v>
      </c>
      <c r="B5345" t="s">
        <v>33</v>
      </c>
      <c r="C5345" t="str">
        <f>_xlfn.XLOOKUP(B5345,Lookup_table!B:B,Lookup_table!C:C)</f>
        <v>Data</v>
      </c>
      <c r="D5345" t="s">
        <v>22</v>
      </c>
      <c r="E5345" t="s">
        <v>23</v>
      </c>
      <c r="F5345" t="s">
        <v>29</v>
      </c>
      <c r="G5345" t="s">
        <v>30</v>
      </c>
      <c r="H5345" t="str">
        <f t="shared" si="332"/>
        <v>Onsite/Hybrid</v>
      </c>
      <c r="I5345" t="s">
        <v>26</v>
      </c>
      <c r="J5345" t="str">
        <f t="shared" si="333"/>
        <v>3-6 yrs</v>
      </c>
      <c r="K5345">
        <f t="shared" ca="1" si="335"/>
        <v>3</v>
      </c>
      <c r="L5345" t="s">
        <v>39</v>
      </c>
      <c r="M5345">
        <v>1</v>
      </c>
      <c r="N5345">
        <v>0</v>
      </c>
      <c r="O5345">
        <v>0</v>
      </c>
      <c r="P5345">
        <v>1</v>
      </c>
      <c r="Q5345">
        <v>1</v>
      </c>
      <c r="R5345">
        <f>SUM(M5345:N5345:O5345:P5345:Q5345)</f>
        <v>3</v>
      </c>
      <c r="S5345" s="1">
        <v>116809</v>
      </c>
      <c r="T5345" s="1" t="str">
        <f t="shared" si="334"/>
        <v>Medium</v>
      </c>
      <c r="U5345">
        <v>2</v>
      </c>
      <c r="V5345">
        <v>2021</v>
      </c>
      <c r="W5345" t="s">
        <v>28</v>
      </c>
      <c r="X5345">
        <v>9</v>
      </c>
    </row>
    <row r="5346" spans="1:24" x14ac:dyDescent="0.3">
      <c r="A5346">
        <v>5345</v>
      </c>
      <c r="B5346" t="s">
        <v>21</v>
      </c>
      <c r="C5346" t="str">
        <f>_xlfn.XLOOKUP(B5346,Lookup_table!B:B,Lookup_table!C:C)</f>
        <v>AI</v>
      </c>
      <c r="D5346" t="s">
        <v>34</v>
      </c>
      <c r="E5346" t="s">
        <v>42</v>
      </c>
      <c r="F5346" t="s">
        <v>44</v>
      </c>
      <c r="G5346" t="s">
        <v>17</v>
      </c>
      <c r="H5346" t="str">
        <f t="shared" si="332"/>
        <v>Remote</v>
      </c>
      <c r="I5346" t="s">
        <v>26</v>
      </c>
      <c r="J5346" t="str">
        <f t="shared" si="333"/>
        <v>3-6 yrs</v>
      </c>
      <c r="K5346">
        <f t="shared" ca="1" si="335"/>
        <v>6</v>
      </c>
      <c r="L5346" t="s">
        <v>27</v>
      </c>
      <c r="M5346">
        <v>1</v>
      </c>
      <c r="N5346">
        <v>0</v>
      </c>
      <c r="O5346">
        <v>0</v>
      </c>
      <c r="P5346">
        <v>1</v>
      </c>
      <c r="Q5346">
        <v>1</v>
      </c>
      <c r="R5346">
        <f>SUM(M5346:N5346:O5346:P5346:Q5346)</f>
        <v>3</v>
      </c>
      <c r="S5346" s="1">
        <v>137892</v>
      </c>
      <c r="T5346" s="1" t="str">
        <f t="shared" si="334"/>
        <v>High</v>
      </c>
      <c r="U5346">
        <v>5</v>
      </c>
      <c r="V5346">
        <v>2023</v>
      </c>
      <c r="W5346" t="s">
        <v>20</v>
      </c>
      <c r="X5346">
        <v>2</v>
      </c>
    </row>
    <row r="5347" spans="1:24" x14ac:dyDescent="0.3">
      <c r="A5347">
        <v>5346</v>
      </c>
      <c r="B5347" t="s">
        <v>41</v>
      </c>
      <c r="C5347" t="str">
        <f>_xlfn.XLOOKUP(B5347,Lookup_table!B:B,Lookup_table!C:C)</f>
        <v>Data</v>
      </c>
      <c r="D5347" t="s">
        <v>37</v>
      </c>
      <c r="E5347" t="s">
        <v>42</v>
      </c>
      <c r="F5347" t="s">
        <v>44</v>
      </c>
      <c r="G5347" t="s">
        <v>30</v>
      </c>
      <c r="H5347" t="str">
        <f t="shared" si="332"/>
        <v>Onsite/Hybrid</v>
      </c>
      <c r="I5347" t="s">
        <v>26</v>
      </c>
      <c r="J5347" t="str">
        <f t="shared" si="333"/>
        <v>3-6 yrs</v>
      </c>
      <c r="K5347">
        <f t="shared" ca="1" si="335"/>
        <v>3</v>
      </c>
      <c r="L5347" t="s">
        <v>27</v>
      </c>
      <c r="M5347">
        <v>1</v>
      </c>
      <c r="N5347">
        <v>0</v>
      </c>
      <c r="O5347">
        <v>0</v>
      </c>
      <c r="P5347">
        <v>0</v>
      </c>
      <c r="Q5347">
        <v>0</v>
      </c>
      <c r="R5347">
        <f>SUM(M5347:N5347:O5347:P5347:Q5347)</f>
        <v>1</v>
      </c>
      <c r="S5347" s="1">
        <v>75372</v>
      </c>
      <c r="T5347" s="1" t="str">
        <f t="shared" si="334"/>
        <v>Medium</v>
      </c>
      <c r="U5347">
        <v>2</v>
      </c>
      <c r="V5347">
        <v>2025</v>
      </c>
      <c r="W5347" t="s">
        <v>34</v>
      </c>
      <c r="X5347">
        <v>3</v>
      </c>
    </row>
    <row r="5348" spans="1:24" x14ac:dyDescent="0.3">
      <c r="A5348">
        <v>5347</v>
      </c>
      <c r="B5348" t="s">
        <v>41</v>
      </c>
      <c r="C5348" t="str">
        <f>_xlfn.XLOOKUP(B5348,Lookup_table!B:B,Lookup_table!C:C)</f>
        <v>Data</v>
      </c>
      <c r="D5348" t="s">
        <v>34</v>
      </c>
      <c r="E5348" t="s">
        <v>40</v>
      </c>
      <c r="F5348" t="s">
        <v>44</v>
      </c>
      <c r="G5348" t="s">
        <v>30</v>
      </c>
      <c r="H5348" t="str">
        <f t="shared" si="332"/>
        <v>Onsite/Hybrid</v>
      </c>
      <c r="I5348" t="s">
        <v>26</v>
      </c>
      <c r="J5348" t="str">
        <f t="shared" si="333"/>
        <v>3-6 yrs</v>
      </c>
      <c r="K5348">
        <f t="shared" ca="1" si="335"/>
        <v>6</v>
      </c>
      <c r="L5348" t="s">
        <v>27</v>
      </c>
      <c r="M5348">
        <v>1</v>
      </c>
      <c r="N5348">
        <v>0</v>
      </c>
      <c r="O5348">
        <v>1</v>
      </c>
      <c r="P5348">
        <v>0</v>
      </c>
      <c r="Q5348">
        <v>1</v>
      </c>
      <c r="R5348">
        <f>SUM(M5348:N5348:O5348:P5348:Q5348)</f>
        <v>3</v>
      </c>
      <c r="S5348" s="1">
        <v>102851</v>
      </c>
      <c r="T5348" s="1" t="str">
        <f t="shared" si="334"/>
        <v>Medium</v>
      </c>
      <c r="U5348">
        <v>12</v>
      </c>
      <c r="V5348">
        <v>2023</v>
      </c>
      <c r="W5348" t="s">
        <v>28</v>
      </c>
      <c r="X5348">
        <v>7</v>
      </c>
    </row>
    <row r="5349" spans="1:24" x14ac:dyDescent="0.3">
      <c r="A5349">
        <v>5348</v>
      </c>
      <c r="B5349" t="s">
        <v>50</v>
      </c>
      <c r="C5349" t="str">
        <f>_xlfn.XLOOKUP(B5349,Lookup_table!B:B,Lookup_table!C:C)</f>
        <v>AI</v>
      </c>
      <c r="D5349" t="s">
        <v>34</v>
      </c>
      <c r="E5349" t="s">
        <v>15</v>
      </c>
      <c r="F5349" t="s">
        <v>43</v>
      </c>
      <c r="G5349" t="s">
        <v>25</v>
      </c>
      <c r="H5349" t="str">
        <f t="shared" si="332"/>
        <v>Onsite/Hybrid</v>
      </c>
      <c r="I5349" t="s">
        <v>35</v>
      </c>
      <c r="J5349" t="str">
        <f t="shared" si="333"/>
        <v>0-2 yrs</v>
      </c>
      <c r="K5349">
        <f t="shared" ca="1" si="335"/>
        <v>1</v>
      </c>
      <c r="L5349" t="s">
        <v>39</v>
      </c>
      <c r="M5349">
        <v>0</v>
      </c>
      <c r="N5349">
        <v>1</v>
      </c>
      <c r="O5349">
        <v>0</v>
      </c>
      <c r="P5349">
        <v>1</v>
      </c>
      <c r="Q5349">
        <v>0</v>
      </c>
      <c r="R5349">
        <f>SUM(M5349:N5349:O5349:P5349:Q5349)</f>
        <v>2</v>
      </c>
      <c r="S5349" s="1">
        <v>102196</v>
      </c>
      <c r="T5349" s="1" t="str">
        <f t="shared" si="334"/>
        <v>Medium</v>
      </c>
      <c r="U5349">
        <v>2</v>
      </c>
      <c r="V5349">
        <v>2025</v>
      </c>
      <c r="W5349" t="s">
        <v>34</v>
      </c>
      <c r="X5349">
        <v>6</v>
      </c>
    </row>
    <row r="5350" spans="1:24" x14ac:dyDescent="0.3">
      <c r="A5350">
        <v>5349</v>
      </c>
      <c r="B5350" t="s">
        <v>36</v>
      </c>
      <c r="C5350" t="str">
        <f>_xlfn.XLOOKUP(B5350,Lookup_table!B:B,Lookup_table!C:C)</f>
        <v>Data</v>
      </c>
      <c r="D5350" t="s">
        <v>14</v>
      </c>
      <c r="E5350" t="s">
        <v>38</v>
      </c>
      <c r="F5350" t="s">
        <v>52</v>
      </c>
      <c r="G5350" t="s">
        <v>30</v>
      </c>
      <c r="H5350" t="str">
        <f t="shared" si="332"/>
        <v>Onsite/Hybrid</v>
      </c>
      <c r="I5350" t="s">
        <v>26</v>
      </c>
      <c r="J5350" t="str">
        <f t="shared" si="333"/>
        <v>3-6 yrs</v>
      </c>
      <c r="K5350">
        <f t="shared" ca="1" si="335"/>
        <v>5</v>
      </c>
      <c r="L5350" t="s">
        <v>39</v>
      </c>
      <c r="M5350">
        <v>1</v>
      </c>
      <c r="N5350">
        <v>1</v>
      </c>
      <c r="O5350">
        <v>1</v>
      </c>
      <c r="P5350">
        <v>1</v>
      </c>
      <c r="Q5350">
        <v>1</v>
      </c>
      <c r="R5350">
        <f>SUM(M5350:N5350:O5350:P5350:Q5350)</f>
        <v>5</v>
      </c>
      <c r="S5350" s="1">
        <v>118193</v>
      </c>
      <c r="T5350" s="1" t="str">
        <f t="shared" si="334"/>
        <v>Medium</v>
      </c>
      <c r="U5350">
        <v>7</v>
      </c>
      <c r="V5350">
        <v>2022</v>
      </c>
      <c r="W5350" t="s">
        <v>28</v>
      </c>
      <c r="X5350">
        <v>1</v>
      </c>
    </row>
    <row r="5351" spans="1:24" x14ac:dyDescent="0.3">
      <c r="A5351">
        <v>5350</v>
      </c>
      <c r="B5351" t="s">
        <v>41</v>
      </c>
      <c r="C5351" t="str">
        <f>_xlfn.XLOOKUP(B5351,Lookup_table!B:B,Lookup_table!C:C)</f>
        <v>Data</v>
      </c>
      <c r="D5351" t="s">
        <v>14</v>
      </c>
      <c r="E5351" t="s">
        <v>32</v>
      </c>
      <c r="F5351" t="s">
        <v>24</v>
      </c>
      <c r="G5351" t="s">
        <v>17</v>
      </c>
      <c r="H5351" t="str">
        <f t="shared" si="332"/>
        <v>Remote</v>
      </c>
      <c r="I5351" t="s">
        <v>26</v>
      </c>
      <c r="J5351" t="str">
        <f t="shared" si="333"/>
        <v>3-6 yrs</v>
      </c>
      <c r="K5351">
        <f t="shared" ca="1" si="335"/>
        <v>5</v>
      </c>
      <c r="L5351" t="s">
        <v>27</v>
      </c>
      <c r="M5351">
        <v>0</v>
      </c>
      <c r="N5351">
        <v>1</v>
      </c>
      <c r="O5351">
        <v>0</v>
      </c>
      <c r="P5351">
        <v>0</v>
      </c>
      <c r="Q5351">
        <v>1</v>
      </c>
      <c r="R5351">
        <f>SUM(M5351:N5351:O5351:P5351:Q5351)</f>
        <v>2</v>
      </c>
      <c r="S5351" s="1">
        <v>83183</v>
      </c>
      <c r="T5351" s="1" t="str">
        <f t="shared" si="334"/>
        <v>Medium</v>
      </c>
      <c r="U5351">
        <v>4</v>
      </c>
      <c r="V5351">
        <v>2020</v>
      </c>
      <c r="W5351" t="s">
        <v>34</v>
      </c>
      <c r="X5351">
        <v>2</v>
      </c>
    </row>
    <row r="5352" spans="1:24" x14ac:dyDescent="0.3">
      <c r="A5352">
        <v>5351</v>
      </c>
      <c r="B5352" t="s">
        <v>21</v>
      </c>
      <c r="C5352" t="str">
        <f>_xlfn.XLOOKUP(B5352,Lookup_table!B:B,Lookup_table!C:C)</f>
        <v>AI</v>
      </c>
      <c r="D5352" t="s">
        <v>37</v>
      </c>
      <c r="E5352" t="s">
        <v>23</v>
      </c>
      <c r="F5352" t="s">
        <v>52</v>
      </c>
      <c r="G5352" t="s">
        <v>17</v>
      </c>
      <c r="H5352" t="str">
        <f t="shared" si="332"/>
        <v>Remote</v>
      </c>
      <c r="I5352" t="s">
        <v>35</v>
      </c>
      <c r="J5352" t="str">
        <f t="shared" si="333"/>
        <v>0-2 yrs</v>
      </c>
      <c r="K5352">
        <f t="shared" ca="1" si="335"/>
        <v>2</v>
      </c>
      <c r="L5352" t="s">
        <v>39</v>
      </c>
      <c r="M5352">
        <v>0</v>
      </c>
      <c r="N5352">
        <v>0</v>
      </c>
      <c r="O5352">
        <v>0</v>
      </c>
      <c r="P5352">
        <v>1</v>
      </c>
      <c r="Q5352">
        <v>0</v>
      </c>
      <c r="R5352">
        <f>SUM(M5352:N5352:O5352:P5352:Q5352)</f>
        <v>1</v>
      </c>
      <c r="S5352" s="1">
        <v>105031</v>
      </c>
      <c r="T5352" s="1" t="str">
        <f t="shared" si="334"/>
        <v>Medium</v>
      </c>
      <c r="U5352">
        <v>11</v>
      </c>
      <c r="V5352">
        <v>2024</v>
      </c>
      <c r="W5352" t="s">
        <v>28</v>
      </c>
      <c r="X5352">
        <v>7</v>
      </c>
    </row>
    <row r="5353" spans="1:24" x14ac:dyDescent="0.3">
      <c r="A5353">
        <v>5352</v>
      </c>
      <c r="B5353" t="s">
        <v>36</v>
      </c>
      <c r="C5353" t="str">
        <f>_xlfn.XLOOKUP(B5353,Lookup_table!B:B,Lookup_table!C:C)</f>
        <v>Data</v>
      </c>
      <c r="D5353" t="s">
        <v>22</v>
      </c>
      <c r="E5353" t="s">
        <v>40</v>
      </c>
      <c r="F5353" t="s">
        <v>43</v>
      </c>
      <c r="G5353" t="s">
        <v>30</v>
      </c>
      <c r="H5353" t="str">
        <f t="shared" si="332"/>
        <v>Onsite/Hybrid</v>
      </c>
      <c r="I5353" t="s">
        <v>26</v>
      </c>
      <c r="J5353" t="str">
        <f t="shared" si="333"/>
        <v>3-6 yrs</v>
      </c>
      <c r="K5353">
        <f t="shared" ca="1" si="335"/>
        <v>6</v>
      </c>
      <c r="L5353" t="s">
        <v>39</v>
      </c>
      <c r="M5353">
        <v>1</v>
      </c>
      <c r="N5353">
        <v>1</v>
      </c>
      <c r="O5353">
        <v>1</v>
      </c>
      <c r="P5353">
        <v>0</v>
      </c>
      <c r="Q5353">
        <v>1</v>
      </c>
      <c r="R5353">
        <f>SUM(M5353:N5353:O5353:P5353:Q5353)</f>
        <v>4</v>
      </c>
      <c r="S5353" s="1">
        <v>116035</v>
      </c>
      <c r="T5353" s="1" t="str">
        <f t="shared" si="334"/>
        <v>Medium</v>
      </c>
      <c r="U5353">
        <v>7</v>
      </c>
      <c r="V5353">
        <v>2024</v>
      </c>
      <c r="W5353" t="s">
        <v>20</v>
      </c>
      <c r="X5353">
        <v>3</v>
      </c>
    </row>
    <row r="5354" spans="1:24" x14ac:dyDescent="0.3">
      <c r="A5354">
        <v>5353</v>
      </c>
      <c r="B5354" t="s">
        <v>41</v>
      </c>
      <c r="C5354" t="str">
        <f>_xlfn.XLOOKUP(B5354,Lookup_table!B:B,Lookup_table!C:C)</f>
        <v>Data</v>
      </c>
      <c r="D5354" t="s">
        <v>34</v>
      </c>
      <c r="E5354" t="s">
        <v>15</v>
      </c>
      <c r="F5354" t="s">
        <v>52</v>
      </c>
      <c r="G5354" t="s">
        <v>17</v>
      </c>
      <c r="H5354" t="str">
        <f t="shared" si="332"/>
        <v>Remote</v>
      </c>
      <c r="I5354" t="s">
        <v>18</v>
      </c>
      <c r="J5354" t="str">
        <f t="shared" si="333"/>
        <v>7+ yrs</v>
      </c>
      <c r="K5354">
        <f t="shared" ca="1" si="335"/>
        <v>8</v>
      </c>
      <c r="L5354" t="s">
        <v>27</v>
      </c>
      <c r="M5354">
        <v>0</v>
      </c>
      <c r="N5354">
        <v>1</v>
      </c>
      <c r="O5354">
        <v>1</v>
      </c>
      <c r="P5354">
        <v>0</v>
      </c>
      <c r="Q5354">
        <v>0</v>
      </c>
      <c r="R5354">
        <f>SUM(M5354:N5354:O5354:P5354:Q5354)</f>
        <v>2</v>
      </c>
      <c r="S5354" s="1">
        <v>113651</v>
      </c>
      <c r="T5354" s="1" t="str">
        <f t="shared" si="334"/>
        <v>Medium</v>
      </c>
      <c r="U5354">
        <v>7</v>
      </c>
      <c r="V5354">
        <v>2023</v>
      </c>
      <c r="W5354" t="s">
        <v>28</v>
      </c>
      <c r="X5354">
        <v>7</v>
      </c>
    </row>
    <row r="5355" spans="1:24" x14ac:dyDescent="0.3">
      <c r="A5355">
        <v>5354</v>
      </c>
      <c r="B5355" t="s">
        <v>50</v>
      </c>
      <c r="C5355" t="str">
        <f>_xlfn.XLOOKUP(B5355,Lookup_table!B:B,Lookup_table!C:C)</f>
        <v>AI</v>
      </c>
      <c r="D5355" t="s">
        <v>34</v>
      </c>
      <c r="E5355" t="s">
        <v>42</v>
      </c>
      <c r="F5355" t="s">
        <v>52</v>
      </c>
      <c r="G5355" t="s">
        <v>17</v>
      </c>
      <c r="H5355" t="str">
        <f t="shared" si="332"/>
        <v>Remote</v>
      </c>
      <c r="I5355" t="s">
        <v>35</v>
      </c>
      <c r="J5355" t="str">
        <f t="shared" si="333"/>
        <v>0-2 yrs</v>
      </c>
      <c r="K5355">
        <f t="shared" ca="1" si="335"/>
        <v>2</v>
      </c>
      <c r="L5355" t="s">
        <v>27</v>
      </c>
      <c r="M5355">
        <v>0</v>
      </c>
      <c r="N5355">
        <v>0</v>
      </c>
      <c r="O5355">
        <v>1</v>
      </c>
      <c r="P5355">
        <v>1</v>
      </c>
      <c r="Q5355">
        <v>0</v>
      </c>
      <c r="R5355">
        <f>SUM(M5355:N5355:O5355:P5355:Q5355)</f>
        <v>2</v>
      </c>
      <c r="S5355" s="1">
        <v>123577</v>
      </c>
      <c r="T5355" s="1" t="str">
        <f t="shared" si="334"/>
        <v>High</v>
      </c>
      <c r="U5355">
        <v>6</v>
      </c>
      <c r="V5355">
        <v>2023</v>
      </c>
      <c r="W5355" t="s">
        <v>28</v>
      </c>
      <c r="X5355">
        <v>7</v>
      </c>
    </row>
    <row r="5356" spans="1:24" x14ac:dyDescent="0.3">
      <c r="A5356">
        <v>5355</v>
      </c>
      <c r="B5356" t="s">
        <v>21</v>
      </c>
      <c r="C5356" t="str">
        <f>_xlfn.XLOOKUP(B5356,Lookup_table!B:B,Lookup_table!C:C)</f>
        <v>AI</v>
      </c>
      <c r="D5356" t="s">
        <v>14</v>
      </c>
      <c r="E5356" t="s">
        <v>15</v>
      </c>
      <c r="F5356" t="s">
        <v>52</v>
      </c>
      <c r="G5356" t="s">
        <v>17</v>
      </c>
      <c r="H5356" t="str">
        <f t="shared" si="332"/>
        <v>Remote</v>
      </c>
      <c r="I5356" t="s">
        <v>35</v>
      </c>
      <c r="J5356" t="str">
        <f t="shared" si="333"/>
        <v>0-2 yrs</v>
      </c>
      <c r="K5356">
        <f t="shared" ca="1" si="335"/>
        <v>2</v>
      </c>
      <c r="L5356" t="s">
        <v>19</v>
      </c>
      <c r="M5356">
        <v>1</v>
      </c>
      <c r="N5356">
        <v>1</v>
      </c>
      <c r="O5356">
        <v>1</v>
      </c>
      <c r="P5356">
        <v>0</v>
      </c>
      <c r="Q5356">
        <v>1</v>
      </c>
      <c r="R5356">
        <f>SUM(M5356:N5356:O5356:P5356:Q5356)</f>
        <v>4</v>
      </c>
      <c r="S5356" s="1">
        <v>113142</v>
      </c>
      <c r="T5356" s="1" t="str">
        <f t="shared" si="334"/>
        <v>Medium</v>
      </c>
      <c r="U5356">
        <v>6</v>
      </c>
      <c r="V5356">
        <v>2021</v>
      </c>
      <c r="W5356" t="s">
        <v>20</v>
      </c>
      <c r="X5356">
        <v>1</v>
      </c>
    </row>
    <row r="5357" spans="1:24" x14ac:dyDescent="0.3">
      <c r="A5357">
        <v>5356</v>
      </c>
      <c r="B5357" t="s">
        <v>36</v>
      </c>
      <c r="C5357" t="str">
        <f>_xlfn.XLOOKUP(B5357,Lookup_table!B:B,Lookup_table!C:C)</f>
        <v>Data</v>
      </c>
      <c r="D5357" t="s">
        <v>22</v>
      </c>
      <c r="E5357" t="s">
        <v>40</v>
      </c>
      <c r="F5357" t="s">
        <v>51</v>
      </c>
      <c r="G5357" t="s">
        <v>25</v>
      </c>
      <c r="H5357" t="str">
        <f t="shared" si="332"/>
        <v>Onsite/Hybrid</v>
      </c>
      <c r="I5357" t="s">
        <v>18</v>
      </c>
      <c r="J5357" t="str">
        <f t="shared" si="333"/>
        <v>7+ yrs</v>
      </c>
      <c r="K5357">
        <f t="shared" ca="1" si="335"/>
        <v>8</v>
      </c>
      <c r="L5357" t="s">
        <v>27</v>
      </c>
      <c r="M5357">
        <v>0</v>
      </c>
      <c r="N5357">
        <v>1</v>
      </c>
      <c r="O5357">
        <v>1</v>
      </c>
      <c r="P5357">
        <v>0</v>
      </c>
      <c r="Q5357">
        <v>0</v>
      </c>
      <c r="R5357">
        <f>SUM(M5357:N5357:O5357:P5357:Q5357)</f>
        <v>2</v>
      </c>
      <c r="S5357" s="1">
        <v>139938</v>
      </c>
      <c r="T5357" s="1" t="str">
        <f t="shared" si="334"/>
        <v>High</v>
      </c>
      <c r="U5357">
        <v>7</v>
      </c>
      <c r="V5357">
        <v>2020</v>
      </c>
      <c r="W5357" t="s">
        <v>28</v>
      </c>
      <c r="X5357">
        <v>8</v>
      </c>
    </row>
    <row r="5358" spans="1:24" x14ac:dyDescent="0.3">
      <c r="A5358">
        <v>5357</v>
      </c>
      <c r="B5358" t="s">
        <v>21</v>
      </c>
      <c r="C5358" t="str">
        <f>_xlfn.XLOOKUP(B5358,Lookup_table!B:B,Lookup_table!C:C)</f>
        <v>AI</v>
      </c>
      <c r="D5358" t="s">
        <v>14</v>
      </c>
      <c r="E5358" t="s">
        <v>32</v>
      </c>
      <c r="F5358" t="s">
        <v>43</v>
      </c>
      <c r="G5358" t="s">
        <v>30</v>
      </c>
      <c r="H5358" t="str">
        <f t="shared" si="332"/>
        <v>Onsite/Hybrid</v>
      </c>
      <c r="I5358" t="s">
        <v>18</v>
      </c>
      <c r="J5358" t="str">
        <f t="shared" si="333"/>
        <v>7+ yrs</v>
      </c>
      <c r="K5358">
        <f t="shared" ca="1" si="335"/>
        <v>10</v>
      </c>
      <c r="L5358" t="s">
        <v>19</v>
      </c>
      <c r="M5358">
        <v>0</v>
      </c>
      <c r="N5358">
        <v>1</v>
      </c>
      <c r="O5358">
        <v>1</v>
      </c>
      <c r="P5358">
        <v>0</v>
      </c>
      <c r="Q5358">
        <v>0</v>
      </c>
      <c r="R5358">
        <f>SUM(M5358:N5358:O5358:P5358:Q5358)</f>
        <v>2</v>
      </c>
      <c r="S5358" s="1">
        <v>153097</v>
      </c>
      <c r="T5358" s="1" t="str">
        <f t="shared" si="334"/>
        <v>High</v>
      </c>
      <c r="U5358">
        <v>12</v>
      </c>
      <c r="V5358">
        <v>2024</v>
      </c>
      <c r="W5358" t="s">
        <v>20</v>
      </c>
      <c r="X5358">
        <v>6</v>
      </c>
    </row>
    <row r="5359" spans="1:24" x14ac:dyDescent="0.3">
      <c r="A5359">
        <v>5358</v>
      </c>
      <c r="B5359" t="s">
        <v>41</v>
      </c>
      <c r="C5359" t="str">
        <f>_xlfn.XLOOKUP(B5359,Lookup_table!B:B,Lookup_table!C:C)</f>
        <v>Data</v>
      </c>
      <c r="D5359" t="s">
        <v>22</v>
      </c>
      <c r="E5359" t="s">
        <v>23</v>
      </c>
      <c r="F5359" t="s">
        <v>52</v>
      </c>
      <c r="G5359" t="s">
        <v>25</v>
      </c>
      <c r="H5359" t="str">
        <f t="shared" si="332"/>
        <v>Onsite/Hybrid</v>
      </c>
      <c r="I5359" t="s">
        <v>35</v>
      </c>
      <c r="J5359" t="str">
        <f t="shared" si="333"/>
        <v>0-2 yrs</v>
      </c>
      <c r="K5359">
        <f t="shared" ca="1" si="335"/>
        <v>1</v>
      </c>
      <c r="L5359" t="s">
        <v>27</v>
      </c>
      <c r="M5359">
        <v>0</v>
      </c>
      <c r="N5359">
        <v>1</v>
      </c>
      <c r="O5359">
        <v>1</v>
      </c>
      <c r="P5359">
        <v>0</v>
      </c>
      <c r="Q5359">
        <v>0</v>
      </c>
      <c r="R5359">
        <f>SUM(M5359:N5359:O5359:P5359:Q5359)</f>
        <v>2</v>
      </c>
      <c r="S5359" s="1">
        <v>86742</v>
      </c>
      <c r="T5359" s="1" t="str">
        <f t="shared" si="334"/>
        <v>Medium</v>
      </c>
      <c r="U5359">
        <v>8</v>
      </c>
      <c r="V5359">
        <v>2026</v>
      </c>
      <c r="W5359" t="s">
        <v>20</v>
      </c>
      <c r="X5359">
        <v>6</v>
      </c>
    </row>
    <row r="5360" spans="1:24" x14ac:dyDescent="0.3">
      <c r="A5360">
        <v>5359</v>
      </c>
      <c r="B5360" t="s">
        <v>50</v>
      </c>
      <c r="C5360" t="str">
        <f>_xlfn.XLOOKUP(B5360,Lookup_table!B:B,Lookup_table!C:C)</f>
        <v>AI</v>
      </c>
      <c r="D5360" t="s">
        <v>37</v>
      </c>
      <c r="E5360" t="s">
        <v>38</v>
      </c>
      <c r="F5360" t="s">
        <v>44</v>
      </c>
      <c r="G5360" t="s">
        <v>25</v>
      </c>
      <c r="H5360" t="str">
        <f t="shared" si="332"/>
        <v>Onsite/Hybrid</v>
      </c>
      <c r="I5360" t="s">
        <v>18</v>
      </c>
      <c r="J5360" t="str">
        <f t="shared" si="333"/>
        <v>7+ yrs</v>
      </c>
      <c r="K5360">
        <f t="shared" ca="1" si="335"/>
        <v>11</v>
      </c>
      <c r="L5360" t="s">
        <v>19</v>
      </c>
      <c r="M5360">
        <v>1</v>
      </c>
      <c r="N5360">
        <v>0</v>
      </c>
      <c r="O5360">
        <v>0</v>
      </c>
      <c r="P5360">
        <v>0</v>
      </c>
      <c r="Q5360">
        <v>0</v>
      </c>
      <c r="R5360">
        <f>SUM(M5360:N5360:O5360:P5360:Q5360)</f>
        <v>1</v>
      </c>
      <c r="S5360" s="1">
        <v>141173</v>
      </c>
      <c r="T5360" s="1" t="str">
        <f t="shared" si="334"/>
        <v>High</v>
      </c>
      <c r="U5360">
        <v>8</v>
      </c>
      <c r="V5360">
        <v>2024</v>
      </c>
      <c r="W5360" t="s">
        <v>34</v>
      </c>
      <c r="X5360">
        <v>1</v>
      </c>
    </row>
    <row r="5361" spans="1:24" x14ac:dyDescent="0.3">
      <c r="A5361">
        <v>5360</v>
      </c>
      <c r="B5361" t="s">
        <v>31</v>
      </c>
      <c r="C5361" t="str">
        <f>_xlfn.XLOOKUP(B5361,Lookup_table!B:B,Lookup_table!C:C)</f>
        <v>Business</v>
      </c>
      <c r="D5361" t="s">
        <v>22</v>
      </c>
      <c r="E5361" t="s">
        <v>15</v>
      </c>
      <c r="F5361" t="s">
        <v>52</v>
      </c>
      <c r="G5361" t="s">
        <v>17</v>
      </c>
      <c r="H5361" t="str">
        <f t="shared" si="332"/>
        <v>Remote</v>
      </c>
      <c r="I5361" t="s">
        <v>26</v>
      </c>
      <c r="J5361" t="str">
        <f t="shared" si="333"/>
        <v>3-6 yrs</v>
      </c>
      <c r="K5361">
        <f t="shared" ca="1" si="335"/>
        <v>3</v>
      </c>
      <c r="L5361" t="s">
        <v>27</v>
      </c>
      <c r="M5361">
        <v>0</v>
      </c>
      <c r="N5361">
        <v>1</v>
      </c>
      <c r="O5361">
        <v>0</v>
      </c>
      <c r="P5361">
        <v>1</v>
      </c>
      <c r="Q5361">
        <v>1</v>
      </c>
      <c r="R5361">
        <f>SUM(M5361:N5361:O5361:P5361:Q5361)</f>
        <v>3</v>
      </c>
      <c r="S5361" s="1">
        <v>115429</v>
      </c>
      <c r="T5361" s="1" t="str">
        <f t="shared" si="334"/>
        <v>Medium</v>
      </c>
      <c r="U5361">
        <v>6</v>
      </c>
      <c r="V5361">
        <v>2026</v>
      </c>
      <c r="W5361" t="s">
        <v>20</v>
      </c>
      <c r="X5361">
        <v>5</v>
      </c>
    </row>
    <row r="5362" spans="1:24" x14ac:dyDescent="0.3">
      <c r="A5362">
        <v>5361</v>
      </c>
      <c r="B5362" t="s">
        <v>31</v>
      </c>
      <c r="C5362" t="str">
        <f>_xlfn.XLOOKUP(B5362,Lookup_table!B:B,Lookup_table!C:C)</f>
        <v>Business</v>
      </c>
      <c r="D5362" t="s">
        <v>34</v>
      </c>
      <c r="E5362" t="s">
        <v>32</v>
      </c>
      <c r="F5362" t="s">
        <v>44</v>
      </c>
      <c r="G5362" t="s">
        <v>30</v>
      </c>
      <c r="H5362" t="str">
        <f t="shared" si="332"/>
        <v>Onsite/Hybrid</v>
      </c>
      <c r="I5362" t="s">
        <v>35</v>
      </c>
      <c r="J5362" t="str">
        <f t="shared" si="333"/>
        <v>0-2 yrs</v>
      </c>
      <c r="K5362">
        <f t="shared" ca="1" si="335"/>
        <v>0</v>
      </c>
      <c r="L5362" t="s">
        <v>19</v>
      </c>
      <c r="M5362">
        <v>1</v>
      </c>
      <c r="N5362">
        <v>0</v>
      </c>
      <c r="O5362">
        <v>0</v>
      </c>
      <c r="P5362">
        <v>1</v>
      </c>
      <c r="Q5362">
        <v>0</v>
      </c>
      <c r="R5362">
        <f>SUM(M5362:N5362:O5362:P5362:Q5362)</f>
        <v>2</v>
      </c>
      <c r="S5362" s="1">
        <v>63122</v>
      </c>
      <c r="T5362" s="1" t="str">
        <f t="shared" si="334"/>
        <v>Low</v>
      </c>
      <c r="U5362">
        <v>12</v>
      </c>
      <c r="V5362">
        <v>2026</v>
      </c>
      <c r="W5362" t="s">
        <v>34</v>
      </c>
      <c r="X5362">
        <v>6</v>
      </c>
    </row>
    <row r="5363" spans="1:24" x14ac:dyDescent="0.3">
      <c r="A5363">
        <v>5362</v>
      </c>
      <c r="B5363" t="s">
        <v>50</v>
      </c>
      <c r="C5363" t="str">
        <f>_xlfn.XLOOKUP(B5363,Lookup_table!B:B,Lookup_table!C:C)</f>
        <v>AI</v>
      </c>
      <c r="D5363" t="s">
        <v>37</v>
      </c>
      <c r="E5363" t="s">
        <v>40</v>
      </c>
      <c r="F5363" t="s">
        <v>52</v>
      </c>
      <c r="G5363" t="s">
        <v>25</v>
      </c>
      <c r="H5363" t="str">
        <f t="shared" si="332"/>
        <v>Onsite/Hybrid</v>
      </c>
      <c r="I5363" t="s">
        <v>26</v>
      </c>
      <c r="J5363" t="str">
        <f t="shared" si="333"/>
        <v>3-6 yrs</v>
      </c>
      <c r="K5363">
        <f t="shared" ca="1" si="335"/>
        <v>5</v>
      </c>
      <c r="L5363" t="s">
        <v>19</v>
      </c>
      <c r="M5363">
        <v>0</v>
      </c>
      <c r="N5363">
        <v>0</v>
      </c>
      <c r="O5363">
        <v>0</v>
      </c>
      <c r="P5363">
        <v>1</v>
      </c>
      <c r="Q5363">
        <v>1</v>
      </c>
      <c r="R5363">
        <f>SUM(M5363:N5363:O5363:P5363:Q5363)</f>
        <v>2</v>
      </c>
      <c r="S5363" s="1">
        <v>140479</v>
      </c>
      <c r="T5363" s="1" t="str">
        <f t="shared" si="334"/>
        <v>High</v>
      </c>
      <c r="U5363">
        <v>9</v>
      </c>
      <c r="V5363">
        <v>2025</v>
      </c>
      <c r="W5363" t="s">
        <v>28</v>
      </c>
      <c r="X5363">
        <v>7</v>
      </c>
    </row>
    <row r="5364" spans="1:24" x14ac:dyDescent="0.3">
      <c r="A5364">
        <v>5363</v>
      </c>
      <c r="B5364" t="s">
        <v>36</v>
      </c>
      <c r="C5364" t="str">
        <f>_xlfn.XLOOKUP(B5364,Lookup_table!B:B,Lookup_table!C:C)</f>
        <v>Data</v>
      </c>
      <c r="D5364" t="s">
        <v>37</v>
      </c>
      <c r="E5364" t="s">
        <v>23</v>
      </c>
      <c r="F5364" t="s">
        <v>44</v>
      </c>
      <c r="G5364" t="s">
        <v>30</v>
      </c>
      <c r="H5364" t="str">
        <f t="shared" si="332"/>
        <v>Onsite/Hybrid</v>
      </c>
      <c r="I5364" t="s">
        <v>26</v>
      </c>
      <c r="J5364" t="str">
        <f t="shared" si="333"/>
        <v>3-6 yrs</v>
      </c>
      <c r="K5364">
        <f t="shared" ca="1" si="335"/>
        <v>6</v>
      </c>
      <c r="L5364" t="s">
        <v>27</v>
      </c>
      <c r="M5364">
        <v>0</v>
      </c>
      <c r="N5364">
        <v>0</v>
      </c>
      <c r="O5364">
        <v>1</v>
      </c>
      <c r="P5364">
        <v>0</v>
      </c>
      <c r="Q5364">
        <v>0</v>
      </c>
      <c r="R5364">
        <f>SUM(M5364:N5364:O5364:P5364:Q5364)</f>
        <v>1</v>
      </c>
      <c r="S5364" s="1">
        <v>93955</v>
      </c>
      <c r="T5364" s="1" t="str">
        <f t="shared" si="334"/>
        <v>Medium</v>
      </c>
      <c r="U5364">
        <v>12</v>
      </c>
      <c r="V5364">
        <v>2024</v>
      </c>
      <c r="W5364" t="s">
        <v>20</v>
      </c>
      <c r="X5364">
        <v>2</v>
      </c>
    </row>
    <row r="5365" spans="1:24" x14ac:dyDescent="0.3">
      <c r="A5365">
        <v>5364</v>
      </c>
      <c r="B5365" t="s">
        <v>36</v>
      </c>
      <c r="C5365" t="str">
        <f>_xlfn.XLOOKUP(B5365,Lookup_table!B:B,Lookup_table!C:C)</f>
        <v>Data</v>
      </c>
      <c r="D5365" t="s">
        <v>34</v>
      </c>
      <c r="E5365" t="s">
        <v>15</v>
      </c>
      <c r="F5365" t="s">
        <v>24</v>
      </c>
      <c r="G5365" t="s">
        <v>30</v>
      </c>
      <c r="H5365" t="str">
        <f t="shared" si="332"/>
        <v>Onsite/Hybrid</v>
      </c>
      <c r="I5365" t="s">
        <v>35</v>
      </c>
      <c r="J5365" t="str">
        <f t="shared" si="333"/>
        <v>0-2 yrs</v>
      </c>
      <c r="K5365">
        <f t="shared" ca="1" si="335"/>
        <v>1</v>
      </c>
      <c r="L5365" t="s">
        <v>19</v>
      </c>
      <c r="M5365">
        <v>1</v>
      </c>
      <c r="N5365">
        <v>0</v>
      </c>
      <c r="O5365">
        <v>1</v>
      </c>
      <c r="P5365">
        <v>1</v>
      </c>
      <c r="Q5365">
        <v>0</v>
      </c>
      <c r="R5365">
        <f>SUM(M5365:N5365:O5365:P5365:Q5365)</f>
        <v>3</v>
      </c>
      <c r="S5365" s="1">
        <v>81773</v>
      </c>
      <c r="T5365" s="1" t="str">
        <f t="shared" si="334"/>
        <v>Medium</v>
      </c>
      <c r="U5365">
        <v>9</v>
      </c>
      <c r="V5365">
        <v>2024</v>
      </c>
      <c r="W5365" t="s">
        <v>28</v>
      </c>
      <c r="X5365">
        <v>5</v>
      </c>
    </row>
    <row r="5366" spans="1:24" x14ac:dyDescent="0.3">
      <c r="A5366">
        <v>5365</v>
      </c>
      <c r="B5366" t="s">
        <v>50</v>
      </c>
      <c r="C5366" t="str">
        <f>_xlfn.XLOOKUP(B5366,Lookup_table!B:B,Lookup_table!C:C)</f>
        <v>AI</v>
      </c>
      <c r="D5366" t="s">
        <v>34</v>
      </c>
      <c r="E5366" t="s">
        <v>42</v>
      </c>
      <c r="F5366" t="s">
        <v>51</v>
      </c>
      <c r="G5366" t="s">
        <v>25</v>
      </c>
      <c r="H5366" t="str">
        <f t="shared" si="332"/>
        <v>Onsite/Hybrid</v>
      </c>
      <c r="I5366" t="s">
        <v>35</v>
      </c>
      <c r="J5366" t="str">
        <f t="shared" si="333"/>
        <v>0-2 yrs</v>
      </c>
      <c r="K5366">
        <f t="shared" ca="1" si="335"/>
        <v>0</v>
      </c>
      <c r="L5366" t="s">
        <v>27</v>
      </c>
      <c r="M5366">
        <v>0</v>
      </c>
      <c r="N5366">
        <v>0</v>
      </c>
      <c r="O5366">
        <v>1</v>
      </c>
      <c r="P5366">
        <v>0</v>
      </c>
      <c r="Q5366">
        <v>0</v>
      </c>
      <c r="R5366">
        <f>SUM(M5366:N5366:O5366:P5366:Q5366)</f>
        <v>1</v>
      </c>
      <c r="S5366" s="1">
        <v>108919</v>
      </c>
      <c r="T5366" s="1" t="str">
        <f t="shared" si="334"/>
        <v>Medium</v>
      </c>
      <c r="U5366">
        <v>8</v>
      </c>
      <c r="V5366">
        <v>2024</v>
      </c>
      <c r="W5366" t="s">
        <v>20</v>
      </c>
      <c r="X5366">
        <v>4</v>
      </c>
    </row>
    <row r="5367" spans="1:24" x14ac:dyDescent="0.3">
      <c r="A5367">
        <v>5366</v>
      </c>
      <c r="B5367" t="s">
        <v>31</v>
      </c>
      <c r="C5367" t="str">
        <f>_xlfn.XLOOKUP(B5367,Lookup_table!B:B,Lookup_table!C:C)</f>
        <v>Business</v>
      </c>
      <c r="D5367" t="s">
        <v>14</v>
      </c>
      <c r="E5367" t="s">
        <v>23</v>
      </c>
      <c r="F5367" t="s">
        <v>44</v>
      </c>
      <c r="G5367" t="s">
        <v>17</v>
      </c>
      <c r="H5367" t="str">
        <f t="shared" si="332"/>
        <v>Remote</v>
      </c>
      <c r="I5367" t="s">
        <v>26</v>
      </c>
      <c r="J5367" t="str">
        <f t="shared" si="333"/>
        <v>3-6 yrs</v>
      </c>
      <c r="K5367">
        <f t="shared" ca="1" si="335"/>
        <v>6</v>
      </c>
      <c r="L5367" t="s">
        <v>27</v>
      </c>
      <c r="M5367">
        <v>0</v>
      </c>
      <c r="N5367">
        <v>1</v>
      </c>
      <c r="O5367">
        <v>0</v>
      </c>
      <c r="P5367">
        <v>0</v>
      </c>
      <c r="Q5367">
        <v>1</v>
      </c>
      <c r="R5367">
        <f>SUM(M5367:N5367:O5367:P5367:Q5367)</f>
        <v>2</v>
      </c>
      <c r="S5367" s="1">
        <v>86883</v>
      </c>
      <c r="T5367" s="1" t="str">
        <f t="shared" si="334"/>
        <v>Medium</v>
      </c>
      <c r="U5367">
        <v>11</v>
      </c>
      <c r="V5367">
        <v>2021</v>
      </c>
      <c r="W5367" t="s">
        <v>28</v>
      </c>
      <c r="X5367">
        <v>8</v>
      </c>
    </row>
    <row r="5368" spans="1:24" x14ac:dyDescent="0.3">
      <c r="A5368">
        <v>5367</v>
      </c>
      <c r="B5368" t="s">
        <v>41</v>
      </c>
      <c r="C5368" t="str">
        <f>_xlfn.XLOOKUP(B5368,Lookup_table!B:B,Lookup_table!C:C)</f>
        <v>Data</v>
      </c>
      <c r="D5368" t="s">
        <v>37</v>
      </c>
      <c r="E5368" t="s">
        <v>32</v>
      </c>
      <c r="F5368" t="s">
        <v>24</v>
      </c>
      <c r="G5368" t="s">
        <v>17</v>
      </c>
      <c r="H5368" t="str">
        <f t="shared" si="332"/>
        <v>Remote</v>
      </c>
      <c r="I5368" t="s">
        <v>18</v>
      </c>
      <c r="J5368" t="str">
        <f t="shared" si="333"/>
        <v>7+ yrs</v>
      </c>
      <c r="K5368">
        <f t="shared" ca="1" si="335"/>
        <v>12</v>
      </c>
      <c r="L5368" t="s">
        <v>27</v>
      </c>
      <c r="M5368">
        <v>1</v>
      </c>
      <c r="N5368">
        <v>0</v>
      </c>
      <c r="O5368">
        <v>0</v>
      </c>
      <c r="P5368">
        <v>1</v>
      </c>
      <c r="Q5368">
        <v>0</v>
      </c>
      <c r="R5368">
        <f>SUM(M5368:N5368:O5368:P5368:Q5368)</f>
        <v>2</v>
      </c>
      <c r="S5368" s="1">
        <v>113817</v>
      </c>
      <c r="T5368" s="1" t="str">
        <f t="shared" si="334"/>
        <v>Medium</v>
      </c>
      <c r="U5368">
        <v>5</v>
      </c>
      <c r="V5368">
        <v>2022</v>
      </c>
      <c r="W5368" t="s">
        <v>28</v>
      </c>
      <c r="X5368">
        <v>7</v>
      </c>
    </row>
    <row r="5369" spans="1:24" x14ac:dyDescent="0.3">
      <c r="A5369">
        <v>5368</v>
      </c>
      <c r="B5369" t="s">
        <v>31</v>
      </c>
      <c r="C5369" t="str">
        <f>_xlfn.XLOOKUP(B5369,Lookup_table!B:B,Lookup_table!C:C)</f>
        <v>Business</v>
      </c>
      <c r="D5369" t="s">
        <v>37</v>
      </c>
      <c r="E5369" t="s">
        <v>23</v>
      </c>
      <c r="F5369" t="s">
        <v>24</v>
      </c>
      <c r="G5369" t="s">
        <v>25</v>
      </c>
      <c r="H5369" t="str">
        <f t="shared" si="332"/>
        <v>Onsite/Hybrid</v>
      </c>
      <c r="I5369" t="s">
        <v>35</v>
      </c>
      <c r="J5369" t="str">
        <f t="shared" si="333"/>
        <v>0-2 yrs</v>
      </c>
      <c r="K5369">
        <f t="shared" ca="1" si="335"/>
        <v>1</v>
      </c>
      <c r="L5369" t="s">
        <v>27</v>
      </c>
      <c r="M5369">
        <v>0</v>
      </c>
      <c r="N5369">
        <v>1</v>
      </c>
      <c r="O5369">
        <v>0</v>
      </c>
      <c r="P5369">
        <v>1</v>
      </c>
      <c r="Q5369">
        <v>0</v>
      </c>
      <c r="R5369">
        <f>SUM(M5369:N5369:O5369:P5369:Q5369)</f>
        <v>2</v>
      </c>
      <c r="S5369" s="1">
        <v>63996</v>
      </c>
      <c r="T5369" s="1" t="str">
        <f t="shared" si="334"/>
        <v>Low</v>
      </c>
      <c r="U5369">
        <v>12</v>
      </c>
      <c r="V5369">
        <v>2025</v>
      </c>
      <c r="W5369" t="s">
        <v>28</v>
      </c>
      <c r="X5369">
        <v>9</v>
      </c>
    </row>
    <row r="5370" spans="1:24" x14ac:dyDescent="0.3">
      <c r="A5370">
        <v>5369</v>
      </c>
      <c r="B5370" t="s">
        <v>33</v>
      </c>
      <c r="C5370" t="str">
        <f>_xlfn.XLOOKUP(B5370,Lookup_table!B:B,Lookup_table!C:C)</f>
        <v>Data</v>
      </c>
      <c r="D5370" t="s">
        <v>14</v>
      </c>
      <c r="E5370" t="s">
        <v>15</v>
      </c>
      <c r="F5370" t="s">
        <v>16</v>
      </c>
      <c r="G5370" t="s">
        <v>30</v>
      </c>
      <c r="H5370" t="str">
        <f t="shared" si="332"/>
        <v>Onsite/Hybrid</v>
      </c>
      <c r="I5370" t="s">
        <v>35</v>
      </c>
      <c r="J5370" t="str">
        <f t="shared" si="333"/>
        <v>0-2 yrs</v>
      </c>
      <c r="K5370">
        <f t="shared" ca="1" si="335"/>
        <v>0</v>
      </c>
      <c r="L5370" t="s">
        <v>27</v>
      </c>
      <c r="M5370">
        <v>0</v>
      </c>
      <c r="N5370">
        <v>0</v>
      </c>
      <c r="O5370">
        <v>0</v>
      </c>
      <c r="P5370">
        <v>1</v>
      </c>
      <c r="Q5370">
        <v>1</v>
      </c>
      <c r="R5370">
        <f>SUM(M5370:N5370:O5370:P5370:Q5370)</f>
        <v>2</v>
      </c>
      <c r="S5370" s="1">
        <v>75880</v>
      </c>
      <c r="T5370" s="1" t="str">
        <f t="shared" si="334"/>
        <v>Medium</v>
      </c>
      <c r="U5370">
        <v>1</v>
      </c>
      <c r="V5370">
        <v>2025</v>
      </c>
      <c r="W5370" t="s">
        <v>34</v>
      </c>
      <c r="X5370">
        <v>4</v>
      </c>
    </row>
    <row r="5371" spans="1:24" x14ac:dyDescent="0.3">
      <c r="A5371">
        <v>5370</v>
      </c>
      <c r="B5371" t="s">
        <v>50</v>
      </c>
      <c r="C5371" t="str">
        <f>_xlfn.XLOOKUP(B5371,Lookup_table!B:B,Lookup_table!C:C)</f>
        <v>AI</v>
      </c>
      <c r="D5371" t="s">
        <v>37</v>
      </c>
      <c r="E5371" t="s">
        <v>15</v>
      </c>
      <c r="F5371" t="s">
        <v>52</v>
      </c>
      <c r="G5371" t="s">
        <v>17</v>
      </c>
      <c r="H5371" t="str">
        <f t="shared" si="332"/>
        <v>Remote</v>
      </c>
      <c r="I5371" t="s">
        <v>26</v>
      </c>
      <c r="J5371" t="str">
        <f t="shared" si="333"/>
        <v>3-6 yrs</v>
      </c>
      <c r="K5371">
        <f t="shared" ca="1" si="335"/>
        <v>3</v>
      </c>
      <c r="L5371" t="s">
        <v>39</v>
      </c>
      <c r="M5371">
        <v>1</v>
      </c>
      <c r="N5371">
        <v>0</v>
      </c>
      <c r="O5371">
        <v>1</v>
      </c>
      <c r="P5371">
        <v>0</v>
      </c>
      <c r="Q5371">
        <v>1</v>
      </c>
      <c r="R5371">
        <f>SUM(M5371:N5371:O5371:P5371:Q5371)</f>
        <v>3</v>
      </c>
      <c r="S5371" s="1">
        <v>140919</v>
      </c>
      <c r="T5371" s="1" t="str">
        <f t="shared" si="334"/>
        <v>High</v>
      </c>
      <c r="U5371">
        <v>11</v>
      </c>
      <c r="V5371">
        <v>2020</v>
      </c>
      <c r="W5371" t="s">
        <v>34</v>
      </c>
      <c r="X5371">
        <v>4</v>
      </c>
    </row>
    <row r="5372" spans="1:24" x14ac:dyDescent="0.3">
      <c r="A5372">
        <v>5371</v>
      </c>
      <c r="B5372" t="s">
        <v>21</v>
      </c>
      <c r="C5372" t="str">
        <f>_xlfn.XLOOKUP(B5372,Lookup_table!B:B,Lookup_table!C:C)</f>
        <v>AI</v>
      </c>
      <c r="D5372" t="s">
        <v>34</v>
      </c>
      <c r="E5372" t="s">
        <v>32</v>
      </c>
      <c r="F5372" t="s">
        <v>51</v>
      </c>
      <c r="G5372" t="s">
        <v>17</v>
      </c>
      <c r="H5372" t="str">
        <f t="shared" si="332"/>
        <v>Remote</v>
      </c>
      <c r="I5372" t="s">
        <v>26</v>
      </c>
      <c r="J5372" t="str">
        <f t="shared" si="333"/>
        <v>3-6 yrs</v>
      </c>
      <c r="K5372">
        <f t="shared" ca="1" si="335"/>
        <v>5</v>
      </c>
      <c r="L5372" t="s">
        <v>39</v>
      </c>
      <c r="M5372">
        <v>1</v>
      </c>
      <c r="N5372">
        <v>1</v>
      </c>
      <c r="O5372">
        <v>1</v>
      </c>
      <c r="P5372">
        <v>0</v>
      </c>
      <c r="Q5372">
        <v>1</v>
      </c>
      <c r="R5372">
        <f>SUM(M5372:N5372:O5372:P5372:Q5372)</f>
        <v>4</v>
      </c>
      <c r="S5372" s="1">
        <v>144424</v>
      </c>
      <c r="T5372" s="1" t="str">
        <f t="shared" si="334"/>
        <v>High</v>
      </c>
      <c r="U5372">
        <v>10</v>
      </c>
      <c r="V5372">
        <v>2024</v>
      </c>
      <c r="W5372" t="s">
        <v>28</v>
      </c>
      <c r="X5372">
        <v>9</v>
      </c>
    </row>
    <row r="5373" spans="1:24" x14ac:dyDescent="0.3">
      <c r="A5373">
        <v>5372</v>
      </c>
      <c r="B5373" t="s">
        <v>33</v>
      </c>
      <c r="C5373" t="str">
        <f>_xlfn.XLOOKUP(B5373,Lookup_table!B:B,Lookup_table!C:C)</f>
        <v>Data</v>
      </c>
      <c r="D5373" t="s">
        <v>22</v>
      </c>
      <c r="E5373" t="s">
        <v>42</v>
      </c>
      <c r="F5373" t="s">
        <v>52</v>
      </c>
      <c r="G5373" t="s">
        <v>25</v>
      </c>
      <c r="H5373" t="str">
        <f t="shared" si="332"/>
        <v>Onsite/Hybrid</v>
      </c>
      <c r="I5373" t="s">
        <v>18</v>
      </c>
      <c r="J5373" t="str">
        <f t="shared" si="333"/>
        <v>7+ yrs</v>
      </c>
      <c r="K5373">
        <f t="shared" ca="1" si="335"/>
        <v>12</v>
      </c>
      <c r="L5373" t="s">
        <v>39</v>
      </c>
      <c r="M5373">
        <v>0</v>
      </c>
      <c r="N5373">
        <v>1</v>
      </c>
      <c r="O5373">
        <v>1</v>
      </c>
      <c r="P5373">
        <v>0</v>
      </c>
      <c r="Q5373">
        <v>0</v>
      </c>
      <c r="R5373">
        <f>SUM(M5373:N5373:O5373:P5373:Q5373)</f>
        <v>2</v>
      </c>
      <c r="S5373" s="1">
        <v>135271</v>
      </c>
      <c r="T5373" s="1" t="str">
        <f t="shared" si="334"/>
        <v>High</v>
      </c>
      <c r="U5373">
        <v>10</v>
      </c>
      <c r="V5373">
        <v>2026</v>
      </c>
      <c r="W5373" t="s">
        <v>20</v>
      </c>
      <c r="X5373">
        <v>2</v>
      </c>
    </row>
    <row r="5374" spans="1:24" x14ac:dyDescent="0.3">
      <c r="A5374">
        <v>5373</v>
      </c>
      <c r="B5374" t="s">
        <v>33</v>
      </c>
      <c r="C5374" t="str">
        <f>_xlfn.XLOOKUP(B5374,Lookup_table!B:B,Lookup_table!C:C)</f>
        <v>Data</v>
      </c>
      <c r="D5374" t="s">
        <v>14</v>
      </c>
      <c r="E5374" t="s">
        <v>42</v>
      </c>
      <c r="F5374" t="s">
        <v>29</v>
      </c>
      <c r="G5374" t="s">
        <v>30</v>
      </c>
      <c r="H5374" t="str">
        <f t="shared" si="332"/>
        <v>Onsite/Hybrid</v>
      </c>
      <c r="I5374" t="s">
        <v>18</v>
      </c>
      <c r="J5374" t="str">
        <f t="shared" si="333"/>
        <v>7+ yrs</v>
      </c>
      <c r="K5374">
        <f t="shared" ca="1" si="335"/>
        <v>9</v>
      </c>
      <c r="L5374" t="s">
        <v>39</v>
      </c>
      <c r="M5374">
        <v>0</v>
      </c>
      <c r="N5374">
        <v>1</v>
      </c>
      <c r="O5374">
        <v>0</v>
      </c>
      <c r="P5374">
        <v>1</v>
      </c>
      <c r="Q5374">
        <v>1</v>
      </c>
      <c r="R5374">
        <f>SUM(M5374:N5374:O5374:P5374:Q5374)</f>
        <v>3</v>
      </c>
      <c r="S5374" s="1">
        <v>128370</v>
      </c>
      <c r="T5374" s="1" t="str">
        <f t="shared" si="334"/>
        <v>High</v>
      </c>
      <c r="U5374">
        <v>12</v>
      </c>
      <c r="V5374">
        <v>2021</v>
      </c>
      <c r="W5374" t="s">
        <v>28</v>
      </c>
      <c r="X5374">
        <v>9</v>
      </c>
    </row>
    <row r="5375" spans="1:24" x14ac:dyDescent="0.3">
      <c r="A5375">
        <v>5374</v>
      </c>
      <c r="B5375" t="s">
        <v>41</v>
      </c>
      <c r="C5375" t="str">
        <f>_xlfn.XLOOKUP(B5375,Lookup_table!B:B,Lookup_table!C:C)</f>
        <v>Data</v>
      </c>
      <c r="D5375" t="s">
        <v>34</v>
      </c>
      <c r="E5375" t="s">
        <v>42</v>
      </c>
      <c r="F5375" t="s">
        <v>29</v>
      </c>
      <c r="G5375" t="s">
        <v>25</v>
      </c>
      <c r="H5375" t="str">
        <f t="shared" si="332"/>
        <v>Onsite/Hybrid</v>
      </c>
      <c r="I5375" t="s">
        <v>35</v>
      </c>
      <c r="J5375" t="str">
        <f t="shared" si="333"/>
        <v>0-2 yrs</v>
      </c>
      <c r="K5375">
        <f t="shared" ca="1" si="335"/>
        <v>0</v>
      </c>
      <c r="L5375" t="s">
        <v>19</v>
      </c>
      <c r="M5375">
        <v>1</v>
      </c>
      <c r="N5375">
        <v>0</v>
      </c>
      <c r="O5375">
        <v>0</v>
      </c>
      <c r="P5375">
        <v>0</v>
      </c>
      <c r="Q5375">
        <v>1</v>
      </c>
      <c r="R5375">
        <f>SUM(M5375:N5375:O5375:P5375:Q5375)</f>
        <v>2</v>
      </c>
      <c r="S5375" s="1">
        <v>55142</v>
      </c>
      <c r="T5375" s="1" t="str">
        <f t="shared" si="334"/>
        <v>Low</v>
      </c>
      <c r="U5375">
        <v>1</v>
      </c>
      <c r="V5375">
        <v>2024</v>
      </c>
      <c r="W5375" t="s">
        <v>20</v>
      </c>
      <c r="X5375">
        <v>6</v>
      </c>
    </row>
    <row r="5376" spans="1:24" x14ac:dyDescent="0.3">
      <c r="A5376">
        <v>5375</v>
      </c>
      <c r="B5376" t="s">
        <v>36</v>
      </c>
      <c r="C5376" t="str">
        <f>_xlfn.XLOOKUP(B5376,Lookup_table!B:B,Lookup_table!C:C)</f>
        <v>Data</v>
      </c>
      <c r="D5376" t="s">
        <v>34</v>
      </c>
      <c r="E5376" t="s">
        <v>42</v>
      </c>
      <c r="F5376" t="s">
        <v>51</v>
      </c>
      <c r="G5376" t="s">
        <v>30</v>
      </c>
      <c r="H5376" t="str">
        <f t="shared" si="332"/>
        <v>Onsite/Hybrid</v>
      </c>
      <c r="I5376" t="s">
        <v>26</v>
      </c>
      <c r="J5376" t="str">
        <f t="shared" si="333"/>
        <v>3-6 yrs</v>
      </c>
      <c r="K5376">
        <f t="shared" ca="1" si="335"/>
        <v>3</v>
      </c>
      <c r="L5376" t="s">
        <v>27</v>
      </c>
      <c r="M5376">
        <v>1</v>
      </c>
      <c r="N5376">
        <v>0</v>
      </c>
      <c r="O5376">
        <v>1</v>
      </c>
      <c r="P5376">
        <v>0</v>
      </c>
      <c r="Q5376">
        <v>0</v>
      </c>
      <c r="R5376">
        <f>SUM(M5376:N5376:O5376:P5376:Q5376)</f>
        <v>2</v>
      </c>
      <c r="S5376" s="1">
        <v>91581</v>
      </c>
      <c r="T5376" s="1" t="str">
        <f t="shared" si="334"/>
        <v>Medium</v>
      </c>
      <c r="U5376">
        <v>8</v>
      </c>
      <c r="V5376">
        <v>2022</v>
      </c>
      <c r="W5376" t="s">
        <v>34</v>
      </c>
      <c r="X5376">
        <v>2</v>
      </c>
    </row>
    <row r="5377" spans="1:24" x14ac:dyDescent="0.3">
      <c r="A5377">
        <v>5376</v>
      </c>
      <c r="B5377" t="s">
        <v>31</v>
      </c>
      <c r="C5377" t="str">
        <f>_xlfn.XLOOKUP(B5377,Lookup_table!B:B,Lookup_table!C:C)</f>
        <v>Business</v>
      </c>
      <c r="D5377" t="s">
        <v>14</v>
      </c>
      <c r="E5377" t="s">
        <v>15</v>
      </c>
      <c r="F5377" t="s">
        <v>52</v>
      </c>
      <c r="G5377" t="s">
        <v>30</v>
      </c>
      <c r="H5377" t="str">
        <f t="shared" si="332"/>
        <v>Onsite/Hybrid</v>
      </c>
      <c r="I5377" t="s">
        <v>18</v>
      </c>
      <c r="J5377" t="str">
        <f t="shared" si="333"/>
        <v>7+ yrs</v>
      </c>
      <c r="K5377">
        <f t="shared" ca="1" si="335"/>
        <v>7</v>
      </c>
      <c r="L5377" t="s">
        <v>27</v>
      </c>
      <c r="M5377">
        <v>1</v>
      </c>
      <c r="N5377">
        <v>1</v>
      </c>
      <c r="O5377">
        <v>0</v>
      </c>
      <c r="P5377">
        <v>0</v>
      </c>
      <c r="Q5377">
        <v>0</v>
      </c>
      <c r="R5377">
        <f>SUM(M5377:N5377:O5377:P5377:Q5377)</f>
        <v>2</v>
      </c>
      <c r="S5377" s="1">
        <v>99995</v>
      </c>
      <c r="T5377" s="1" t="str">
        <f t="shared" si="334"/>
        <v>Medium</v>
      </c>
      <c r="U5377">
        <v>7</v>
      </c>
      <c r="V5377">
        <v>2023</v>
      </c>
      <c r="W5377" t="s">
        <v>34</v>
      </c>
      <c r="X5377">
        <v>1</v>
      </c>
    </row>
    <row r="5378" spans="1:24" x14ac:dyDescent="0.3">
      <c r="A5378">
        <v>5377</v>
      </c>
      <c r="B5378" t="s">
        <v>36</v>
      </c>
      <c r="C5378" t="str">
        <f>_xlfn.XLOOKUP(B5378,Lookup_table!B:B,Lookup_table!C:C)</f>
        <v>Data</v>
      </c>
      <c r="D5378" t="s">
        <v>34</v>
      </c>
      <c r="E5378" t="s">
        <v>23</v>
      </c>
      <c r="F5378" t="s">
        <v>51</v>
      </c>
      <c r="G5378" t="s">
        <v>17</v>
      </c>
      <c r="H5378" t="str">
        <f t="shared" ref="H5378:H5441" si="336">IF(G5378="Remote","Remote","Onsite/Hybrid")</f>
        <v>Remote</v>
      </c>
      <c r="I5378" t="s">
        <v>26</v>
      </c>
      <c r="J5378" t="str">
        <f t="shared" ref="J5378:J5441" si="337">IF(I5378="Entry","0-2 yrs",IF(I5378="Mid","3-6 yrs","7+ yrs"))</f>
        <v>3-6 yrs</v>
      </c>
      <c r="K5378">
        <f t="shared" ca="1" si="335"/>
        <v>5</v>
      </c>
      <c r="L5378" t="s">
        <v>19</v>
      </c>
      <c r="M5378">
        <v>0</v>
      </c>
      <c r="N5378">
        <v>0</v>
      </c>
      <c r="O5378">
        <v>0</v>
      </c>
      <c r="P5378">
        <v>1</v>
      </c>
      <c r="Q5378">
        <v>1</v>
      </c>
      <c r="R5378">
        <f>SUM(M5378:N5378:O5378:P5378:Q5378)</f>
        <v>2</v>
      </c>
      <c r="S5378" s="1">
        <v>95155</v>
      </c>
      <c r="T5378" s="1" t="str">
        <f t="shared" ref="T5378:T5441" si="338">IF(S5378&lt;=70000,"Low",IF(S5378&lt;=120000,"Medium","High"))</f>
        <v>Medium</v>
      </c>
      <c r="U5378">
        <v>11</v>
      </c>
      <c r="V5378">
        <v>2023</v>
      </c>
      <c r="W5378" t="s">
        <v>28</v>
      </c>
      <c r="X5378">
        <v>7</v>
      </c>
    </row>
    <row r="5379" spans="1:24" x14ac:dyDescent="0.3">
      <c r="A5379">
        <v>5378</v>
      </c>
      <c r="B5379" t="s">
        <v>21</v>
      </c>
      <c r="C5379" t="str">
        <f>_xlfn.XLOOKUP(B5379,Lookup_table!B:B,Lookup_table!C:C)</f>
        <v>AI</v>
      </c>
      <c r="D5379" t="s">
        <v>22</v>
      </c>
      <c r="E5379" t="s">
        <v>32</v>
      </c>
      <c r="F5379" t="s">
        <v>16</v>
      </c>
      <c r="G5379" t="s">
        <v>25</v>
      </c>
      <c r="H5379" t="str">
        <f t="shared" si="336"/>
        <v>Onsite/Hybrid</v>
      </c>
      <c r="I5379" t="s">
        <v>26</v>
      </c>
      <c r="J5379" t="str">
        <f t="shared" si="337"/>
        <v>3-6 yrs</v>
      </c>
      <c r="K5379">
        <f t="shared" ref="K5379:K5442" ca="1" si="339">IF(J5379="0-2 yrs",RANDBETWEEN(0,2),IF(J5379="3-6 yrs", RANDBETWEEN(3,6),IF(J5379="7+ yrs", RANDBETWEEN(7,15)," ")))</f>
        <v>4</v>
      </c>
      <c r="L5379" t="s">
        <v>19</v>
      </c>
      <c r="M5379">
        <v>0</v>
      </c>
      <c r="N5379">
        <v>0</v>
      </c>
      <c r="O5379">
        <v>1</v>
      </c>
      <c r="P5379">
        <v>0</v>
      </c>
      <c r="Q5379">
        <v>1</v>
      </c>
      <c r="R5379">
        <f>SUM(M5379:N5379:O5379:P5379:Q5379)</f>
        <v>2</v>
      </c>
      <c r="S5379" s="1">
        <v>161497</v>
      </c>
      <c r="T5379" s="1" t="str">
        <f t="shared" si="338"/>
        <v>High</v>
      </c>
      <c r="U5379">
        <v>3</v>
      </c>
      <c r="V5379">
        <v>2024</v>
      </c>
      <c r="W5379" t="s">
        <v>34</v>
      </c>
      <c r="X5379">
        <v>4</v>
      </c>
    </row>
    <row r="5380" spans="1:24" x14ac:dyDescent="0.3">
      <c r="A5380">
        <v>5379</v>
      </c>
      <c r="B5380" t="s">
        <v>36</v>
      </c>
      <c r="C5380" t="str">
        <f>_xlfn.XLOOKUP(B5380,Lookup_table!B:B,Lookup_table!C:C)</f>
        <v>Data</v>
      </c>
      <c r="D5380" t="s">
        <v>22</v>
      </c>
      <c r="E5380" t="s">
        <v>23</v>
      </c>
      <c r="F5380" t="s">
        <v>24</v>
      </c>
      <c r="G5380" t="s">
        <v>30</v>
      </c>
      <c r="H5380" t="str">
        <f t="shared" si="336"/>
        <v>Onsite/Hybrid</v>
      </c>
      <c r="I5380" t="s">
        <v>35</v>
      </c>
      <c r="J5380" t="str">
        <f t="shared" si="337"/>
        <v>0-2 yrs</v>
      </c>
      <c r="K5380">
        <f t="shared" ca="1" si="339"/>
        <v>1</v>
      </c>
      <c r="L5380" t="s">
        <v>27</v>
      </c>
      <c r="M5380">
        <v>0</v>
      </c>
      <c r="N5380">
        <v>0</v>
      </c>
      <c r="O5380">
        <v>0</v>
      </c>
      <c r="P5380">
        <v>0</v>
      </c>
      <c r="Q5380">
        <v>0</v>
      </c>
      <c r="R5380">
        <f>SUM(M5380:N5380:O5380:P5380:Q5380)</f>
        <v>0</v>
      </c>
      <c r="S5380" s="1">
        <v>68249</v>
      </c>
      <c r="T5380" s="1" t="str">
        <f t="shared" si="338"/>
        <v>Low</v>
      </c>
      <c r="U5380">
        <v>3</v>
      </c>
      <c r="V5380">
        <v>2025</v>
      </c>
      <c r="W5380" t="s">
        <v>34</v>
      </c>
      <c r="X5380">
        <v>5</v>
      </c>
    </row>
    <row r="5381" spans="1:24" x14ac:dyDescent="0.3">
      <c r="A5381">
        <v>5380</v>
      </c>
      <c r="B5381" t="s">
        <v>50</v>
      </c>
      <c r="C5381" t="str">
        <f>_xlfn.XLOOKUP(B5381,Lookup_table!B:B,Lookup_table!C:C)</f>
        <v>AI</v>
      </c>
      <c r="D5381" t="s">
        <v>37</v>
      </c>
      <c r="E5381" t="s">
        <v>32</v>
      </c>
      <c r="F5381" t="s">
        <v>52</v>
      </c>
      <c r="G5381" t="s">
        <v>17</v>
      </c>
      <c r="H5381" t="str">
        <f t="shared" si="336"/>
        <v>Remote</v>
      </c>
      <c r="I5381" t="s">
        <v>26</v>
      </c>
      <c r="J5381" t="str">
        <f t="shared" si="337"/>
        <v>3-6 yrs</v>
      </c>
      <c r="K5381">
        <f t="shared" ca="1" si="339"/>
        <v>6</v>
      </c>
      <c r="L5381" t="s">
        <v>39</v>
      </c>
      <c r="M5381">
        <v>0</v>
      </c>
      <c r="N5381">
        <v>1</v>
      </c>
      <c r="O5381">
        <v>0</v>
      </c>
      <c r="P5381">
        <v>0</v>
      </c>
      <c r="Q5381">
        <v>0</v>
      </c>
      <c r="R5381">
        <f>SUM(M5381:N5381:O5381:P5381:Q5381)</f>
        <v>1</v>
      </c>
      <c r="S5381" s="1">
        <v>110551</v>
      </c>
      <c r="T5381" s="1" t="str">
        <f t="shared" si="338"/>
        <v>Medium</v>
      </c>
      <c r="U5381">
        <v>2</v>
      </c>
      <c r="V5381">
        <v>2021</v>
      </c>
      <c r="W5381" t="s">
        <v>34</v>
      </c>
      <c r="X5381">
        <v>1</v>
      </c>
    </row>
    <row r="5382" spans="1:24" x14ac:dyDescent="0.3">
      <c r="A5382">
        <v>5381</v>
      </c>
      <c r="B5382" t="s">
        <v>33</v>
      </c>
      <c r="C5382" t="str">
        <f>_xlfn.XLOOKUP(B5382,Lookup_table!B:B,Lookup_table!C:C)</f>
        <v>Data</v>
      </c>
      <c r="D5382" t="s">
        <v>14</v>
      </c>
      <c r="E5382" t="s">
        <v>23</v>
      </c>
      <c r="F5382" t="s">
        <v>16</v>
      </c>
      <c r="G5382" t="s">
        <v>30</v>
      </c>
      <c r="H5382" t="str">
        <f t="shared" si="336"/>
        <v>Onsite/Hybrid</v>
      </c>
      <c r="I5382" t="s">
        <v>26</v>
      </c>
      <c r="J5382" t="str">
        <f t="shared" si="337"/>
        <v>3-6 yrs</v>
      </c>
      <c r="K5382">
        <f t="shared" ca="1" si="339"/>
        <v>3</v>
      </c>
      <c r="L5382" t="s">
        <v>39</v>
      </c>
      <c r="M5382">
        <v>0</v>
      </c>
      <c r="N5382">
        <v>1</v>
      </c>
      <c r="O5382">
        <v>1</v>
      </c>
      <c r="P5382">
        <v>0</v>
      </c>
      <c r="Q5382">
        <v>0</v>
      </c>
      <c r="R5382">
        <f>SUM(M5382:N5382:O5382:P5382:Q5382)</f>
        <v>2</v>
      </c>
      <c r="S5382" s="1">
        <v>93461</v>
      </c>
      <c r="T5382" s="1" t="str">
        <f t="shared" si="338"/>
        <v>Medium</v>
      </c>
      <c r="U5382">
        <v>5</v>
      </c>
      <c r="V5382">
        <v>2025</v>
      </c>
      <c r="W5382" t="s">
        <v>28</v>
      </c>
      <c r="X5382">
        <v>8</v>
      </c>
    </row>
    <row r="5383" spans="1:24" x14ac:dyDescent="0.3">
      <c r="A5383">
        <v>5382</v>
      </c>
      <c r="B5383" t="s">
        <v>33</v>
      </c>
      <c r="C5383" t="str">
        <f>_xlfn.XLOOKUP(B5383,Lookup_table!B:B,Lookup_table!C:C)</f>
        <v>Data</v>
      </c>
      <c r="D5383" t="s">
        <v>14</v>
      </c>
      <c r="E5383" t="s">
        <v>23</v>
      </c>
      <c r="F5383" t="s">
        <v>52</v>
      </c>
      <c r="G5383" t="s">
        <v>25</v>
      </c>
      <c r="H5383" t="str">
        <f t="shared" si="336"/>
        <v>Onsite/Hybrid</v>
      </c>
      <c r="I5383" t="s">
        <v>18</v>
      </c>
      <c r="J5383" t="str">
        <f t="shared" si="337"/>
        <v>7+ yrs</v>
      </c>
      <c r="K5383">
        <f t="shared" ca="1" si="339"/>
        <v>9</v>
      </c>
      <c r="L5383" t="s">
        <v>19</v>
      </c>
      <c r="M5383">
        <v>0</v>
      </c>
      <c r="N5383">
        <v>1</v>
      </c>
      <c r="O5383">
        <v>1</v>
      </c>
      <c r="P5383">
        <v>0</v>
      </c>
      <c r="Q5383">
        <v>1</v>
      </c>
      <c r="R5383">
        <f>SUM(M5383:N5383:O5383:P5383:Q5383)</f>
        <v>3</v>
      </c>
      <c r="S5383" s="1">
        <v>128519</v>
      </c>
      <c r="T5383" s="1" t="str">
        <f t="shared" si="338"/>
        <v>High</v>
      </c>
      <c r="U5383">
        <v>5</v>
      </c>
      <c r="V5383">
        <v>2021</v>
      </c>
      <c r="W5383" t="s">
        <v>28</v>
      </c>
      <c r="X5383">
        <v>9</v>
      </c>
    </row>
    <row r="5384" spans="1:24" x14ac:dyDescent="0.3">
      <c r="A5384">
        <v>5383</v>
      </c>
      <c r="B5384" t="s">
        <v>50</v>
      </c>
      <c r="C5384" t="str">
        <f>_xlfn.XLOOKUP(B5384,Lookup_table!B:B,Lookup_table!C:C)</f>
        <v>AI</v>
      </c>
      <c r="D5384" t="s">
        <v>37</v>
      </c>
      <c r="E5384" t="s">
        <v>40</v>
      </c>
      <c r="F5384" t="s">
        <v>29</v>
      </c>
      <c r="G5384" t="s">
        <v>25</v>
      </c>
      <c r="H5384" t="str">
        <f t="shared" si="336"/>
        <v>Onsite/Hybrid</v>
      </c>
      <c r="I5384" t="s">
        <v>26</v>
      </c>
      <c r="J5384" t="str">
        <f t="shared" si="337"/>
        <v>3-6 yrs</v>
      </c>
      <c r="K5384">
        <f t="shared" ca="1" si="339"/>
        <v>5</v>
      </c>
      <c r="L5384" t="s">
        <v>27</v>
      </c>
      <c r="M5384">
        <v>1</v>
      </c>
      <c r="N5384">
        <v>0</v>
      </c>
      <c r="O5384">
        <v>0</v>
      </c>
      <c r="P5384">
        <v>1</v>
      </c>
      <c r="Q5384">
        <v>1</v>
      </c>
      <c r="R5384">
        <f>SUM(M5384:N5384:O5384:P5384:Q5384)</f>
        <v>3</v>
      </c>
      <c r="S5384" s="1">
        <v>144300</v>
      </c>
      <c r="T5384" s="1" t="str">
        <f t="shared" si="338"/>
        <v>High</v>
      </c>
      <c r="U5384">
        <v>4</v>
      </c>
      <c r="V5384">
        <v>2025</v>
      </c>
      <c r="W5384" t="s">
        <v>28</v>
      </c>
      <c r="X5384">
        <v>7</v>
      </c>
    </row>
    <row r="5385" spans="1:24" x14ac:dyDescent="0.3">
      <c r="A5385">
        <v>5384</v>
      </c>
      <c r="B5385" t="s">
        <v>21</v>
      </c>
      <c r="C5385" t="str">
        <f>_xlfn.XLOOKUP(B5385,Lookup_table!B:B,Lookup_table!C:C)</f>
        <v>AI</v>
      </c>
      <c r="D5385" t="s">
        <v>34</v>
      </c>
      <c r="E5385" t="s">
        <v>23</v>
      </c>
      <c r="F5385" t="s">
        <v>51</v>
      </c>
      <c r="G5385" t="s">
        <v>25</v>
      </c>
      <c r="H5385" t="str">
        <f t="shared" si="336"/>
        <v>Onsite/Hybrid</v>
      </c>
      <c r="I5385" t="s">
        <v>35</v>
      </c>
      <c r="J5385" t="str">
        <f t="shared" si="337"/>
        <v>0-2 yrs</v>
      </c>
      <c r="K5385">
        <f t="shared" ca="1" si="339"/>
        <v>1</v>
      </c>
      <c r="L5385" t="s">
        <v>19</v>
      </c>
      <c r="M5385">
        <v>0</v>
      </c>
      <c r="N5385">
        <v>1</v>
      </c>
      <c r="O5385">
        <v>0</v>
      </c>
      <c r="P5385">
        <v>1</v>
      </c>
      <c r="Q5385">
        <v>1</v>
      </c>
      <c r="R5385">
        <f>SUM(M5385:N5385:O5385:P5385:Q5385)</f>
        <v>3</v>
      </c>
      <c r="S5385" s="1">
        <v>116140</v>
      </c>
      <c r="T5385" s="1" t="str">
        <f t="shared" si="338"/>
        <v>Medium</v>
      </c>
      <c r="U5385">
        <v>8</v>
      </c>
      <c r="V5385">
        <v>2020</v>
      </c>
      <c r="W5385" t="s">
        <v>28</v>
      </c>
      <c r="X5385">
        <v>9</v>
      </c>
    </row>
    <row r="5386" spans="1:24" x14ac:dyDescent="0.3">
      <c r="A5386">
        <v>5385</v>
      </c>
      <c r="B5386" t="s">
        <v>41</v>
      </c>
      <c r="C5386" t="str">
        <f>_xlfn.XLOOKUP(B5386,Lookup_table!B:B,Lookup_table!C:C)</f>
        <v>Data</v>
      </c>
      <c r="D5386" t="s">
        <v>37</v>
      </c>
      <c r="E5386" t="s">
        <v>23</v>
      </c>
      <c r="F5386" t="s">
        <v>44</v>
      </c>
      <c r="G5386" t="s">
        <v>30</v>
      </c>
      <c r="H5386" t="str">
        <f t="shared" si="336"/>
        <v>Onsite/Hybrid</v>
      </c>
      <c r="I5386" t="s">
        <v>18</v>
      </c>
      <c r="J5386" t="str">
        <f t="shared" si="337"/>
        <v>7+ yrs</v>
      </c>
      <c r="K5386">
        <f t="shared" ca="1" si="339"/>
        <v>14</v>
      </c>
      <c r="L5386" t="s">
        <v>27</v>
      </c>
      <c r="M5386">
        <v>1</v>
      </c>
      <c r="N5386">
        <v>0</v>
      </c>
      <c r="O5386">
        <v>1</v>
      </c>
      <c r="P5386">
        <v>0</v>
      </c>
      <c r="Q5386">
        <v>1</v>
      </c>
      <c r="R5386">
        <f>SUM(M5386:N5386:O5386:P5386:Q5386)</f>
        <v>3</v>
      </c>
      <c r="S5386" s="1">
        <v>124195</v>
      </c>
      <c r="T5386" s="1" t="str">
        <f t="shared" si="338"/>
        <v>High</v>
      </c>
      <c r="U5386">
        <v>4</v>
      </c>
      <c r="V5386">
        <v>2020</v>
      </c>
      <c r="W5386" t="s">
        <v>20</v>
      </c>
      <c r="X5386">
        <v>4</v>
      </c>
    </row>
    <row r="5387" spans="1:24" x14ac:dyDescent="0.3">
      <c r="A5387">
        <v>5386</v>
      </c>
      <c r="B5387" t="s">
        <v>33</v>
      </c>
      <c r="C5387" t="str">
        <f>_xlfn.XLOOKUP(B5387,Lookup_table!B:B,Lookup_table!C:C)</f>
        <v>Data</v>
      </c>
      <c r="D5387" t="s">
        <v>34</v>
      </c>
      <c r="E5387" t="s">
        <v>42</v>
      </c>
      <c r="F5387" t="s">
        <v>52</v>
      </c>
      <c r="G5387" t="s">
        <v>30</v>
      </c>
      <c r="H5387" t="str">
        <f t="shared" si="336"/>
        <v>Onsite/Hybrid</v>
      </c>
      <c r="I5387" t="s">
        <v>26</v>
      </c>
      <c r="J5387" t="str">
        <f t="shared" si="337"/>
        <v>3-6 yrs</v>
      </c>
      <c r="K5387">
        <f t="shared" ca="1" si="339"/>
        <v>6</v>
      </c>
      <c r="L5387" t="s">
        <v>27</v>
      </c>
      <c r="M5387">
        <v>0</v>
      </c>
      <c r="N5387">
        <v>0</v>
      </c>
      <c r="O5387">
        <v>1</v>
      </c>
      <c r="P5387">
        <v>1</v>
      </c>
      <c r="Q5387">
        <v>1</v>
      </c>
      <c r="R5387">
        <f>SUM(M5387:N5387:O5387:P5387:Q5387)</f>
        <v>3</v>
      </c>
      <c r="S5387" s="1">
        <v>111067</v>
      </c>
      <c r="T5387" s="1" t="str">
        <f t="shared" si="338"/>
        <v>Medium</v>
      </c>
      <c r="U5387">
        <v>11</v>
      </c>
      <c r="V5387">
        <v>2022</v>
      </c>
      <c r="W5387" t="s">
        <v>28</v>
      </c>
      <c r="X5387">
        <v>5</v>
      </c>
    </row>
    <row r="5388" spans="1:24" x14ac:dyDescent="0.3">
      <c r="A5388">
        <v>5387</v>
      </c>
      <c r="B5388" t="s">
        <v>31</v>
      </c>
      <c r="C5388" t="str">
        <f>_xlfn.XLOOKUP(B5388,Lookup_table!B:B,Lookup_table!C:C)</f>
        <v>Business</v>
      </c>
      <c r="D5388" t="s">
        <v>22</v>
      </c>
      <c r="E5388" t="s">
        <v>15</v>
      </c>
      <c r="F5388" t="s">
        <v>52</v>
      </c>
      <c r="G5388" t="s">
        <v>30</v>
      </c>
      <c r="H5388" t="str">
        <f t="shared" si="336"/>
        <v>Onsite/Hybrid</v>
      </c>
      <c r="I5388" t="s">
        <v>35</v>
      </c>
      <c r="J5388" t="str">
        <f t="shared" si="337"/>
        <v>0-2 yrs</v>
      </c>
      <c r="K5388">
        <f t="shared" ca="1" si="339"/>
        <v>2</v>
      </c>
      <c r="L5388" t="s">
        <v>27</v>
      </c>
      <c r="M5388">
        <v>1</v>
      </c>
      <c r="N5388">
        <v>1</v>
      </c>
      <c r="O5388">
        <v>0</v>
      </c>
      <c r="P5388">
        <v>1</v>
      </c>
      <c r="Q5388">
        <v>1</v>
      </c>
      <c r="R5388">
        <f>SUM(M5388:N5388:O5388:P5388:Q5388)</f>
        <v>4</v>
      </c>
      <c r="S5388" s="1">
        <v>95877</v>
      </c>
      <c r="T5388" s="1" t="str">
        <f t="shared" si="338"/>
        <v>Medium</v>
      </c>
      <c r="U5388">
        <v>2</v>
      </c>
      <c r="V5388">
        <v>2023</v>
      </c>
      <c r="W5388" t="s">
        <v>28</v>
      </c>
      <c r="X5388">
        <v>8</v>
      </c>
    </row>
    <row r="5389" spans="1:24" x14ac:dyDescent="0.3">
      <c r="A5389">
        <v>5388</v>
      </c>
      <c r="B5389" t="s">
        <v>50</v>
      </c>
      <c r="C5389" t="str">
        <f>_xlfn.XLOOKUP(B5389,Lookup_table!B:B,Lookup_table!C:C)</f>
        <v>AI</v>
      </c>
      <c r="D5389" t="s">
        <v>14</v>
      </c>
      <c r="E5389" t="s">
        <v>23</v>
      </c>
      <c r="F5389" t="s">
        <v>44</v>
      </c>
      <c r="G5389" t="s">
        <v>17</v>
      </c>
      <c r="H5389" t="str">
        <f t="shared" si="336"/>
        <v>Remote</v>
      </c>
      <c r="I5389" t="s">
        <v>35</v>
      </c>
      <c r="J5389" t="str">
        <f t="shared" si="337"/>
        <v>0-2 yrs</v>
      </c>
      <c r="K5389">
        <f t="shared" ca="1" si="339"/>
        <v>2</v>
      </c>
      <c r="L5389" t="s">
        <v>19</v>
      </c>
      <c r="M5389">
        <v>0</v>
      </c>
      <c r="N5389">
        <v>1</v>
      </c>
      <c r="O5389">
        <v>1</v>
      </c>
      <c r="P5389">
        <v>1</v>
      </c>
      <c r="Q5389">
        <v>0</v>
      </c>
      <c r="R5389">
        <f>SUM(M5389:N5389:O5389:P5389:Q5389)</f>
        <v>3</v>
      </c>
      <c r="S5389" s="1">
        <v>119319</v>
      </c>
      <c r="T5389" s="1" t="str">
        <f t="shared" si="338"/>
        <v>Medium</v>
      </c>
      <c r="U5389">
        <v>6</v>
      </c>
      <c r="V5389">
        <v>2023</v>
      </c>
      <c r="W5389" t="s">
        <v>28</v>
      </c>
      <c r="X5389">
        <v>1</v>
      </c>
    </row>
    <row r="5390" spans="1:24" x14ac:dyDescent="0.3">
      <c r="A5390">
        <v>5389</v>
      </c>
      <c r="B5390" t="s">
        <v>50</v>
      </c>
      <c r="C5390" t="str">
        <f>_xlfn.XLOOKUP(B5390,Lookup_table!B:B,Lookup_table!C:C)</f>
        <v>AI</v>
      </c>
      <c r="D5390" t="s">
        <v>37</v>
      </c>
      <c r="E5390" t="s">
        <v>42</v>
      </c>
      <c r="F5390" t="s">
        <v>43</v>
      </c>
      <c r="G5390" t="s">
        <v>17</v>
      </c>
      <c r="H5390" t="str">
        <f t="shared" si="336"/>
        <v>Remote</v>
      </c>
      <c r="I5390" t="s">
        <v>18</v>
      </c>
      <c r="J5390" t="str">
        <f t="shared" si="337"/>
        <v>7+ yrs</v>
      </c>
      <c r="K5390">
        <f t="shared" ca="1" si="339"/>
        <v>15</v>
      </c>
      <c r="L5390" t="s">
        <v>39</v>
      </c>
      <c r="M5390">
        <v>0</v>
      </c>
      <c r="N5390">
        <v>0</v>
      </c>
      <c r="O5390">
        <v>1</v>
      </c>
      <c r="P5390">
        <v>1</v>
      </c>
      <c r="Q5390">
        <v>0</v>
      </c>
      <c r="R5390">
        <f>SUM(M5390:N5390:O5390:P5390:Q5390)</f>
        <v>2</v>
      </c>
      <c r="S5390" s="1">
        <v>168533</v>
      </c>
      <c r="T5390" s="1" t="str">
        <f t="shared" si="338"/>
        <v>High</v>
      </c>
      <c r="U5390">
        <v>11</v>
      </c>
      <c r="V5390">
        <v>2026</v>
      </c>
      <c r="W5390" t="s">
        <v>28</v>
      </c>
      <c r="X5390">
        <v>1</v>
      </c>
    </row>
    <row r="5391" spans="1:24" x14ac:dyDescent="0.3">
      <c r="A5391">
        <v>5390</v>
      </c>
      <c r="B5391" t="s">
        <v>50</v>
      </c>
      <c r="C5391" t="str">
        <f>_xlfn.XLOOKUP(B5391,Lookup_table!B:B,Lookup_table!C:C)</f>
        <v>AI</v>
      </c>
      <c r="D5391" t="s">
        <v>34</v>
      </c>
      <c r="E5391" t="s">
        <v>38</v>
      </c>
      <c r="F5391" t="s">
        <v>43</v>
      </c>
      <c r="G5391" t="s">
        <v>17</v>
      </c>
      <c r="H5391" t="str">
        <f t="shared" si="336"/>
        <v>Remote</v>
      </c>
      <c r="I5391" t="s">
        <v>26</v>
      </c>
      <c r="J5391" t="str">
        <f t="shared" si="337"/>
        <v>3-6 yrs</v>
      </c>
      <c r="K5391">
        <f t="shared" ca="1" si="339"/>
        <v>3</v>
      </c>
      <c r="L5391" t="s">
        <v>19</v>
      </c>
      <c r="M5391">
        <v>1</v>
      </c>
      <c r="N5391">
        <v>1</v>
      </c>
      <c r="O5391">
        <v>0</v>
      </c>
      <c r="P5391">
        <v>0</v>
      </c>
      <c r="Q5391">
        <v>0</v>
      </c>
      <c r="R5391">
        <f>SUM(M5391:N5391:O5391:P5391:Q5391)</f>
        <v>2</v>
      </c>
      <c r="S5391" s="1">
        <v>119371</v>
      </c>
      <c r="T5391" s="1" t="str">
        <f t="shared" si="338"/>
        <v>Medium</v>
      </c>
      <c r="U5391">
        <v>2</v>
      </c>
      <c r="V5391">
        <v>2023</v>
      </c>
      <c r="W5391" t="s">
        <v>34</v>
      </c>
      <c r="X5391">
        <v>1</v>
      </c>
    </row>
    <row r="5392" spans="1:24" x14ac:dyDescent="0.3">
      <c r="A5392">
        <v>5391</v>
      </c>
      <c r="B5392" t="s">
        <v>50</v>
      </c>
      <c r="C5392" t="str">
        <f>_xlfn.XLOOKUP(B5392,Lookup_table!B:B,Lookup_table!C:C)</f>
        <v>AI</v>
      </c>
      <c r="D5392" t="s">
        <v>22</v>
      </c>
      <c r="E5392" t="s">
        <v>15</v>
      </c>
      <c r="F5392" t="s">
        <v>43</v>
      </c>
      <c r="G5392" t="s">
        <v>25</v>
      </c>
      <c r="H5392" t="str">
        <f t="shared" si="336"/>
        <v>Onsite/Hybrid</v>
      </c>
      <c r="I5392" t="s">
        <v>26</v>
      </c>
      <c r="J5392" t="str">
        <f t="shared" si="337"/>
        <v>3-6 yrs</v>
      </c>
      <c r="K5392">
        <f t="shared" ca="1" si="339"/>
        <v>5</v>
      </c>
      <c r="L5392" t="s">
        <v>39</v>
      </c>
      <c r="M5392">
        <v>0</v>
      </c>
      <c r="N5392">
        <v>0</v>
      </c>
      <c r="O5392">
        <v>0</v>
      </c>
      <c r="P5392">
        <v>1</v>
      </c>
      <c r="Q5392">
        <v>0</v>
      </c>
      <c r="R5392">
        <f>SUM(M5392:N5392:O5392:P5392:Q5392)</f>
        <v>1</v>
      </c>
      <c r="S5392" s="1">
        <v>146943</v>
      </c>
      <c r="T5392" s="1" t="str">
        <f t="shared" si="338"/>
        <v>High</v>
      </c>
      <c r="U5392">
        <v>7</v>
      </c>
      <c r="V5392">
        <v>2024</v>
      </c>
      <c r="W5392" t="s">
        <v>34</v>
      </c>
      <c r="X5392">
        <v>6</v>
      </c>
    </row>
    <row r="5393" spans="1:24" x14ac:dyDescent="0.3">
      <c r="A5393">
        <v>5392</v>
      </c>
      <c r="B5393" t="s">
        <v>41</v>
      </c>
      <c r="C5393" t="str">
        <f>_xlfn.XLOOKUP(B5393,Lookup_table!B:B,Lookup_table!C:C)</f>
        <v>Data</v>
      </c>
      <c r="D5393" t="s">
        <v>34</v>
      </c>
      <c r="E5393" t="s">
        <v>15</v>
      </c>
      <c r="F5393" t="s">
        <v>29</v>
      </c>
      <c r="G5393" t="s">
        <v>30</v>
      </c>
      <c r="H5393" t="str">
        <f t="shared" si="336"/>
        <v>Onsite/Hybrid</v>
      </c>
      <c r="I5393" t="s">
        <v>35</v>
      </c>
      <c r="J5393" t="str">
        <f t="shared" si="337"/>
        <v>0-2 yrs</v>
      </c>
      <c r="K5393">
        <f t="shared" ca="1" si="339"/>
        <v>1</v>
      </c>
      <c r="L5393" t="s">
        <v>19</v>
      </c>
      <c r="M5393">
        <v>1</v>
      </c>
      <c r="N5393">
        <v>0</v>
      </c>
      <c r="O5393">
        <v>0</v>
      </c>
      <c r="P5393">
        <v>0</v>
      </c>
      <c r="Q5393">
        <v>1</v>
      </c>
      <c r="R5393">
        <f>SUM(M5393:N5393:O5393:P5393:Q5393)</f>
        <v>2</v>
      </c>
      <c r="S5393" s="1">
        <v>59776</v>
      </c>
      <c r="T5393" s="1" t="str">
        <f t="shared" si="338"/>
        <v>Low</v>
      </c>
      <c r="U5393">
        <v>9</v>
      </c>
      <c r="V5393">
        <v>2025</v>
      </c>
      <c r="W5393" t="s">
        <v>28</v>
      </c>
      <c r="X5393">
        <v>7</v>
      </c>
    </row>
    <row r="5394" spans="1:24" x14ac:dyDescent="0.3">
      <c r="A5394">
        <v>5393</v>
      </c>
      <c r="B5394" t="s">
        <v>41</v>
      </c>
      <c r="C5394" t="str">
        <f>_xlfn.XLOOKUP(B5394,Lookup_table!B:B,Lookup_table!C:C)</f>
        <v>Data</v>
      </c>
      <c r="D5394" t="s">
        <v>14</v>
      </c>
      <c r="E5394" t="s">
        <v>32</v>
      </c>
      <c r="F5394" t="s">
        <v>51</v>
      </c>
      <c r="G5394" t="s">
        <v>17</v>
      </c>
      <c r="H5394" t="str">
        <f t="shared" si="336"/>
        <v>Remote</v>
      </c>
      <c r="I5394" t="s">
        <v>35</v>
      </c>
      <c r="J5394" t="str">
        <f t="shared" si="337"/>
        <v>0-2 yrs</v>
      </c>
      <c r="K5394">
        <f t="shared" ca="1" si="339"/>
        <v>0</v>
      </c>
      <c r="L5394" t="s">
        <v>39</v>
      </c>
      <c r="M5394">
        <v>0</v>
      </c>
      <c r="N5394">
        <v>0</v>
      </c>
      <c r="O5394">
        <v>0</v>
      </c>
      <c r="P5394">
        <v>0</v>
      </c>
      <c r="Q5394">
        <v>1</v>
      </c>
      <c r="R5394">
        <f>SUM(M5394:N5394:O5394:P5394:Q5394)</f>
        <v>1</v>
      </c>
      <c r="S5394" s="1">
        <v>61026</v>
      </c>
      <c r="T5394" s="1" t="str">
        <f t="shared" si="338"/>
        <v>Low</v>
      </c>
      <c r="U5394">
        <v>11</v>
      </c>
      <c r="V5394">
        <v>2025</v>
      </c>
      <c r="W5394" t="s">
        <v>34</v>
      </c>
      <c r="X5394">
        <v>5</v>
      </c>
    </row>
    <row r="5395" spans="1:24" x14ac:dyDescent="0.3">
      <c r="A5395">
        <v>5394</v>
      </c>
      <c r="B5395" t="s">
        <v>33</v>
      </c>
      <c r="C5395" t="str">
        <f>_xlfn.XLOOKUP(B5395,Lookup_table!B:B,Lookup_table!C:C)</f>
        <v>Data</v>
      </c>
      <c r="D5395" t="s">
        <v>37</v>
      </c>
      <c r="E5395" t="s">
        <v>15</v>
      </c>
      <c r="F5395" t="s">
        <v>43</v>
      </c>
      <c r="G5395" t="s">
        <v>17</v>
      </c>
      <c r="H5395" t="str">
        <f t="shared" si="336"/>
        <v>Remote</v>
      </c>
      <c r="I5395" t="s">
        <v>35</v>
      </c>
      <c r="J5395" t="str">
        <f t="shared" si="337"/>
        <v>0-2 yrs</v>
      </c>
      <c r="K5395">
        <f t="shared" ca="1" si="339"/>
        <v>1</v>
      </c>
      <c r="L5395" t="s">
        <v>39</v>
      </c>
      <c r="M5395">
        <v>0</v>
      </c>
      <c r="N5395">
        <v>1</v>
      </c>
      <c r="O5395">
        <v>1</v>
      </c>
      <c r="P5395">
        <v>1</v>
      </c>
      <c r="Q5395">
        <v>1</v>
      </c>
      <c r="R5395">
        <f>SUM(M5395:N5395:O5395:P5395:Q5395)</f>
        <v>4</v>
      </c>
      <c r="S5395" s="1">
        <v>90370</v>
      </c>
      <c r="T5395" s="1" t="str">
        <f t="shared" si="338"/>
        <v>Medium</v>
      </c>
      <c r="U5395">
        <v>6</v>
      </c>
      <c r="V5395">
        <v>2023</v>
      </c>
      <c r="W5395" t="s">
        <v>28</v>
      </c>
      <c r="X5395">
        <v>2</v>
      </c>
    </row>
    <row r="5396" spans="1:24" x14ac:dyDescent="0.3">
      <c r="A5396">
        <v>5395</v>
      </c>
      <c r="B5396" t="s">
        <v>31</v>
      </c>
      <c r="C5396" t="str">
        <f>_xlfn.XLOOKUP(B5396,Lookup_table!B:B,Lookup_table!C:C)</f>
        <v>Business</v>
      </c>
      <c r="D5396" t="s">
        <v>14</v>
      </c>
      <c r="E5396" t="s">
        <v>40</v>
      </c>
      <c r="F5396" t="s">
        <v>29</v>
      </c>
      <c r="G5396" t="s">
        <v>17</v>
      </c>
      <c r="H5396" t="str">
        <f t="shared" si="336"/>
        <v>Remote</v>
      </c>
      <c r="I5396" t="s">
        <v>18</v>
      </c>
      <c r="J5396" t="str">
        <f t="shared" si="337"/>
        <v>7+ yrs</v>
      </c>
      <c r="K5396">
        <f t="shared" ca="1" si="339"/>
        <v>9</v>
      </c>
      <c r="L5396" t="s">
        <v>19</v>
      </c>
      <c r="M5396">
        <v>0</v>
      </c>
      <c r="N5396">
        <v>1</v>
      </c>
      <c r="O5396">
        <v>0</v>
      </c>
      <c r="P5396">
        <v>1</v>
      </c>
      <c r="Q5396">
        <v>1</v>
      </c>
      <c r="R5396">
        <f>SUM(M5396:N5396:O5396:P5396:Q5396)</f>
        <v>3</v>
      </c>
      <c r="S5396" s="1">
        <v>120702</v>
      </c>
      <c r="T5396" s="1" t="str">
        <f t="shared" si="338"/>
        <v>High</v>
      </c>
      <c r="U5396">
        <v>9</v>
      </c>
      <c r="V5396">
        <v>2023</v>
      </c>
      <c r="W5396" t="s">
        <v>20</v>
      </c>
      <c r="X5396">
        <v>4</v>
      </c>
    </row>
    <row r="5397" spans="1:24" x14ac:dyDescent="0.3">
      <c r="A5397">
        <v>5396</v>
      </c>
      <c r="B5397" t="s">
        <v>21</v>
      </c>
      <c r="C5397" t="str">
        <f>_xlfn.XLOOKUP(B5397,Lookup_table!B:B,Lookup_table!C:C)</f>
        <v>AI</v>
      </c>
      <c r="D5397" t="s">
        <v>14</v>
      </c>
      <c r="E5397" t="s">
        <v>40</v>
      </c>
      <c r="F5397" t="s">
        <v>52</v>
      </c>
      <c r="G5397" t="s">
        <v>25</v>
      </c>
      <c r="H5397" t="str">
        <f t="shared" si="336"/>
        <v>Onsite/Hybrid</v>
      </c>
      <c r="I5397" t="s">
        <v>35</v>
      </c>
      <c r="J5397" t="str">
        <f t="shared" si="337"/>
        <v>0-2 yrs</v>
      </c>
      <c r="K5397">
        <f t="shared" ca="1" si="339"/>
        <v>1</v>
      </c>
      <c r="L5397" t="s">
        <v>27</v>
      </c>
      <c r="M5397">
        <v>0</v>
      </c>
      <c r="N5397">
        <v>0</v>
      </c>
      <c r="O5397">
        <v>0</v>
      </c>
      <c r="P5397">
        <v>0</v>
      </c>
      <c r="Q5397">
        <v>0</v>
      </c>
      <c r="R5397">
        <f>SUM(M5397:N5397:O5397:P5397:Q5397)</f>
        <v>0</v>
      </c>
      <c r="S5397" s="1">
        <v>88003</v>
      </c>
      <c r="T5397" s="1" t="str">
        <f t="shared" si="338"/>
        <v>Medium</v>
      </c>
      <c r="U5397">
        <v>11</v>
      </c>
      <c r="V5397">
        <v>2020</v>
      </c>
      <c r="W5397" t="s">
        <v>28</v>
      </c>
      <c r="X5397">
        <v>8</v>
      </c>
    </row>
    <row r="5398" spans="1:24" x14ac:dyDescent="0.3">
      <c r="A5398">
        <v>5397</v>
      </c>
      <c r="B5398" t="s">
        <v>21</v>
      </c>
      <c r="C5398" t="str">
        <f>_xlfn.XLOOKUP(B5398,Lookup_table!B:B,Lookup_table!C:C)</f>
        <v>AI</v>
      </c>
      <c r="D5398" t="s">
        <v>22</v>
      </c>
      <c r="E5398" t="s">
        <v>32</v>
      </c>
      <c r="F5398" t="s">
        <v>43</v>
      </c>
      <c r="G5398" t="s">
        <v>25</v>
      </c>
      <c r="H5398" t="str">
        <f t="shared" si="336"/>
        <v>Onsite/Hybrid</v>
      </c>
      <c r="I5398" t="s">
        <v>26</v>
      </c>
      <c r="J5398" t="str">
        <f t="shared" si="337"/>
        <v>3-6 yrs</v>
      </c>
      <c r="K5398">
        <f t="shared" ca="1" si="339"/>
        <v>3</v>
      </c>
      <c r="L5398" t="s">
        <v>27</v>
      </c>
      <c r="M5398">
        <v>1</v>
      </c>
      <c r="N5398">
        <v>0</v>
      </c>
      <c r="O5398">
        <v>0</v>
      </c>
      <c r="P5398">
        <v>0</v>
      </c>
      <c r="Q5398">
        <v>1</v>
      </c>
      <c r="R5398">
        <f>SUM(M5398:N5398:O5398:P5398:Q5398)</f>
        <v>2</v>
      </c>
      <c r="S5398" s="1">
        <v>140119</v>
      </c>
      <c r="T5398" s="1" t="str">
        <f t="shared" si="338"/>
        <v>High</v>
      </c>
      <c r="U5398">
        <v>8</v>
      </c>
      <c r="V5398">
        <v>2022</v>
      </c>
      <c r="W5398" t="s">
        <v>28</v>
      </c>
      <c r="X5398">
        <v>8</v>
      </c>
    </row>
    <row r="5399" spans="1:24" x14ac:dyDescent="0.3">
      <c r="A5399">
        <v>5398</v>
      </c>
      <c r="B5399" t="s">
        <v>21</v>
      </c>
      <c r="C5399" t="str">
        <f>_xlfn.XLOOKUP(B5399,Lookup_table!B:B,Lookup_table!C:C)</f>
        <v>AI</v>
      </c>
      <c r="D5399" t="s">
        <v>22</v>
      </c>
      <c r="E5399" t="s">
        <v>40</v>
      </c>
      <c r="F5399" t="s">
        <v>52</v>
      </c>
      <c r="G5399" t="s">
        <v>17</v>
      </c>
      <c r="H5399" t="str">
        <f t="shared" si="336"/>
        <v>Remote</v>
      </c>
      <c r="I5399" t="s">
        <v>18</v>
      </c>
      <c r="J5399" t="str">
        <f t="shared" si="337"/>
        <v>7+ yrs</v>
      </c>
      <c r="K5399">
        <f t="shared" ca="1" si="339"/>
        <v>12</v>
      </c>
      <c r="L5399" t="s">
        <v>39</v>
      </c>
      <c r="M5399">
        <v>0</v>
      </c>
      <c r="N5399">
        <v>0</v>
      </c>
      <c r="O5399">
        <v>1</v>
      </c>
      <c r="P5399">
        <v>0</v>
      </c>
      <c r="Q5399">
        <v>0</v>
      </c>
      <c r="R5399">
        <f>SUM(M5399:N5399:O5399:P5399:Q5399)</f>
        <v>1</v>
      </c>
      <c r="S5399" s="1">
        <v>177683</v>
      </c>
      <c r="T5399" s="1" t="str">
        <f t="shared" si="338"/>
        <v>High</v>
      </c>
      <c r="U5399">
        <v>9</v>
      </c>
      <c r="V5399">
        <v>2024</v>
      </c>
      <c r="W5399" t="s">
        <v>28</v>
      </c>
      <c r="X5399">
        <v>8</v>
      </c>
    </row>
    <row r="5400" spans="1:24" x14ac:dyDescent="0.3">
      <c r="A5400">
        <v>5399</v>
      </c>
      <c r="B5400" t="s">
        <v>41</v>
      </c>
      <c r="C5400" t="str">
        <f>_xlfn.XLOOKUP(B5400,Lookup_table!B:B,Lookup_table!C:C)</f>
        <v>Data</v>
      </c>
      <c r="D5400" t="s">
        <v>22</v>
      </c>
      <c r="E5400" t="s">
        <v>40</v>
      </c>
      <c r="F5400" t="s">
        <v>16</v>
      </c>
      <c r="G5400" t="s">
        <v>17</v>
      </c>
      <c r="H5400" t="str">
        <f t="shared" si="336"/>
        <v>Remote</v>
      </c>
      <c r="I5400" t="s">
        <v>18</v>
      </c>
      <c r="J5400" t="str">
        <f t="shared" si="337"/>
        <v>7+ yrs</v>
      </c>
      <c r="K5400">
        <f t="shared" ca="1" si="339"/>
        <v>12</v>
      </c>
      <c r="L5400" t="s">
        <v>19</v>
      </c>
      <c r="M5400">
        <v>0</v>
      </c>
      <c r="N5400">
        <v>1</v>
      </c>
      <c r="O5400">
        <v>0</v>
      </c>
      <c r="P5400">
        <v>1</v>
      </c>
      <c r="Q5400">
        <v>0</v>
      </c>
      <c r="R5400">
        <f>SUM(M5400:N5400:O5400:P5400:Q5400)</f>
        <v>2</v>
      </c>
      <c r="S5400" s="1">
        <v>138858</v>
      </c>
      <c r="T5400" s="1" t="str">
        <f t="shared" si="338"/>
        <v>High</v>
      </c>
      <c r="U5400">
        <v>2</v>
      </c>
      <c r="V5400">
        <v>2025</v>
      </c>
      <c r="W5400" t="s">
        <v>20</v>
      </c>
      <c r="X5400">
        <v>6</v>
      </c>
    </row>
    <row r="5401" spans="1:24" x14ac:dyDescent="0.3">
      <c r="A5401">
        <v>5400</v>
      </c>
      <c r="B5401" t="s">
        <v>36</v>
      </c>
      <c r="C5401" t="str">
        <f>_xlfn.XLOOKUP(B5401,Lookup_table!B:B,Lookup_table!C:C)</f>
        <v>Data</v>
      </c>
      <c r="D5401" t="s">
        <v>37</v>
      </c>
      <c r="E5401" t="s">
        <v>15</v>
      </c>
      <c r="F5401" t="s">
        <v>52</v>
      </c>
      <c r="G5401" t="s">
        <v>17</v>
      </c>
      <c r="H5401" t="str">
        <f t="shared" si="336"/>
        <v>Remote</v>
      </c>
      <c r="I5401" t="s">
        <v>35</v>
      </c>
      <c r="J5401" t="str">
        <f t="shared" si="337"/>
        <v>0-2 yrs</v>
      </c>
      <c r="K5401">
        <f t="shared" ca="1" si="339"/>
        <v>1</v>
      </c>
      <c r="L5401" t="s">
        <v>19</v>
      </c>
      <c r="M5401">
        <v>0</v>
      </c>
      <c r="N5401">
        <v>0</v>
      </c>
      <c r="O5401">
        <v>1</v>
      </c>
      <c r="P5401">
        <v>0</v>
      </c>
      <c r="Q5401">
        <v>0</v>
      </c>
      <c r="R5401">
        <f>SUM(M5401:N5401:O5401:P5401:Q5401)</f>
        <v>1</v>
      </c>
      <c r="S5401" s="1">
        <v>69748</v>
      </c>
      <c r="T5401" s="1" t="str">
        <f t="shared" si="338"/>
        <v>Low</v>
      </c>
      <c r="U5401">
        <v>8</v>
      </c>
      <c r="V5401">
        <v>2025</v>
      </c>
      <c r="W5401" t="s">
        <v>20</v>
      </c>
      <c r="X5401">
        <v>2</v>
      </c>
    </row>
    <row r="5402" spans="1:24" x14ac:dyDescent="0.3">
      <c r="A5402">
        <v>5401</v>
      </c>
      <c r="B5402" t="s">
        <v>31</v>
      </c>
      <c r="C5402" t="str">
        <f>_xlfn.XLOOKUP(B5402,Lookup_table!B:B,Lookup_table!C:C)</f>
        <v>Business</v>
      </c>
      <c r="D5402" t="s">
        <v>37</v>
      </c>
      <c r="E5402" t="s">
        <v>32</v>
      </c>
      <c r="F5402" t="s">
        <v>43</v>
      </c>
      <c r="G5402" t="s">
        <v>30</v>
      </c>
      <c r="H5402" t="str">
        <f t="shared" si="336"/>
        <v>Onsite/Hybrid</v>
      </c>
      <c r="I5402" t="s">
        <v>18</v>
      </c>
      <c r="J5402" t="str">
        <f t="shared" si="337"/>
        <v>7+ yrs</v>
      </c>
      <c r="K5402">
        <f t="shared" ca="1" si="339"/>
        <v>15</v>
      </c>
      <c r="L5402" t="s">
        <v>27</v>
      </c>
      <c r="M5402">
        <v>1</v>
      </c>
      <c r="N5402">
        <v>0</v>
      </c>
      <c r="O5402">
        <v>0</v>
      </c>
      <c r="P5402">
        <v>1</v>
      </c>
      <c r="Q5402">
        <v>0</v>
      </c>
      <c r="R5402">
        <f>SUM(M5402:N5402:O5402:P5402:Q5402)</f>
        <v>2</v>
      </c>
      <c r="S5402" s="1">
        <v>116756</v>
      </c>
      <c r="T5402" s="1" t="str">
        <f t="shared" si="338"/>
        <v>Medium</v>
      </c>
      <c r="U5402">
        <v>9</v>
      </c>
      <c r="V5402">
        <v>2023</v>
      </c>
      <c r="W5402" t="s">
        <v>28</v>
      </c>
      <c r="X5402">
        <v>8</v>
      </c>
    </row>
    <row r="5403" spans="1:24" x14ac:dyDescent="0.3">
      <c r="A5403">
        <v>5402</v>
      </c>
      <c r="B5403" t="s">
        <v>21</v>
      </c>
      <c r="C5403" t="str">
        <f>_xlfn.XLOOKUP(B5403,Lookup_table!B:B,Lookup_table!C:C)</f>
        <v>AI</v>
      </c>
      <c r="D5403" t="s">
        <v>34</v>
      </c>
      <c r="E5403" t="s">
        <v>23</v>
      </c>
      <c r="F5403" t="s">
        <v>51</v>
      </c>
      <c r="G5403" t="s">
        <v>17</v>
      </c>
      <c r="H5403" t="str">
        <f t="shared" si="336"/>
        <v>Remote</v>
      </c>
      <c r="I5403" t="s">
        <v>26</v>
      </c>
      <c r="J5403" t="str">
        <f t="shared" si="337"/>
        <v>3-6 yrs</v>
      </c>
      <c r="K5403">
        <f t="shared" ca="1" si="339"/>
        <v>5</v>
      </c>
      <c r="L5403" t="s">
        <v>27</v>
      </c>
      <c r="M5403">
        <v>0</v>
      </c>
      <c r="N5403">
        <v>1</v>
      </c>
      <c r="O5403">
        <v>0</v>
      </c>
      <c r="P5403">
        <v>0</v>
      </c>
      <c r="Q5403">
        <v>0</v>
      </c>
      <c r="R5403">
        <f>SUM(M5403:N5403:O5403:P5403:Q5403)</f>
        <v>1</v>
      </c>
      <c r="S5403" s="1">
        <v>114204</v>
      </c>
      <c r="T5403" s="1" t="str">
        <f t="shared" si="338"/>
        <v>Medium</v>
      </c>
      <c r="U5403">
        <v>9</v>
      </c>
      <c r="V5403">
        <v>2020</v>
      </c>
      <c r="W5403" t="s">
        <v>28</v>
      </c>
      <c r="X5403">
        <v>7</v>
      </c>
    </row>
    <row r="5404" spans="1:24" x14ac:dyDescent="0.3">
      <c r="A5404">
        <v>5403</v>
      </c>
      <c r="B5404" t="s">
        <v>41</v>
      </c>
      <c r="C5404" t="str">
        <f>_xlfn.XLOOKUP(B5404,Lookup_table!B:B,Lookup_table!C:C)</f>
        <v>Data</v>
      </c>
      <c r="D5404" t="s">
        <v>22</v>
      </c>
      <c r="E5404" t="s">
        <v>42</v>
      </c>
      <c r="F5404" t="s">
        <v>43</v>
      </c>
      <c r="G5404" t="s">
        <v>30</v>
      </c>
      <c r="H5404" t="str">
        <f t="shared" si="336"/>
        <v>Onsite/Hybrid</v>
      </c>
      <c r="I5404" t="s">
        <v>26</v>
      </c>
      <c r="J5404" t="str">
        <f t="shared" si="337"/>
        <v>3-6 yrs</v>
      </c>
      <c r="K5404">
        <f t="shared" ca="1" si="339"/>
        <v>4</v>
      </c>
      <c r="L5404" t="s">
        <v>39</v>
      </c>
      <c r="M5404">
        <v>1</v>
      </c>
      <c r="N5404">
        <v>0</v>
      </c>
      <c r="O5404">
        <v>1</v>
      </c>
      <c r="P5404">
        <v>0</v>
      </c>
      <c r="Q5404">
        <v>1</v>
      </c>
      <c r="R5404">
        <f>SUM(M5404:N5404:O5404:P5404:Q5404)</f>
        <v>3</v>
      </c>
      <c r="S5404" s="1">
        <v>120829</v>
      </c>
      <c r="T5404" s="1" t="str">
        <f t="shared" si="338"/>
        <v>High</v>
      </c>
      <c r="U5404">
        <v>7</v>
      </c>
      <c r="V5404">
        <v>2021</v>
      </c>
      <c r="W5404" t="s">
        <v>20</v>
      </c>
      <c r="X5404">
        <v>4</v>
      </c>
    </row>
    <row r="5405" spans="1:24" x14ac:dyDescent="0.3">
      <c r="A5405">
        <v>5404</v>
      </c>
      <c r="B5405" t="s">
        <v>50</v>
      </c>
      <c r="C5405" t="str">
        <f>_xlfn.XLOOKUP(B5405,Lookup_table!B:B,Lookup_table!C:C)</f>
        <v>AI</v>
      </c>
      <c r="D5405" t="s">
        <v>14</v>
      </c>
      <c r="E5405" t="s">
        <v>40</v>
      </c>
      <c r="F5405" t="s">
        <v>52</v>
      </c>
      <c r="G5405" t="s">
        <v>30</v>
      </c>
      <c r="H5405" t="str">
        <f t="shared" si="336"/>
        <v>Onsite/Hybrid</v>
      </c>
      <c r="I5405" t="s">
        <v>26</v>
      </c>
      <c r="J5405" t="str">
        <f t="shared" si="337"/>
        <v>3-6 yrs</v>
      </c>
      <c r="K5405">
        <f t="shared" ca="1" si="339"/>
        <v>5</v>
      </c>
      <c r="L5405" t="s">
        <v>27</v>
      </c>
      <c r="M5405">
        <v>1</v>
      </c>
      <c r="N5405">
        <v>0</v>
      </c>
      <c r="O5405">
        <v>0</v>
      </c>
      <c r="P5405">
        <v>0</v>
      </c>
      <c r="Q5405">
        <v>0</v>
      </c>
      <c r="R5405">
        <f>SUM(M5405:N5405:O5405:P5405:Q5405)</f>
        <v>1</v>
      </c>
      <c r="S5405" s="1">
        <v>118688</v>
      </c>
      <c r="T5405" s="1" t="str">
        <f t="shared" si="338"/>
        <v>Medium</v>
      </c>
      <c r="U5405">
        <v>7</v>
      </c>
      <c r="V5405">
        <v>2025</v>
      </c>
      <c r="W5405" t="s">
        <v>20</v>
      </c>
      <c r="X5405">
        <v>5</v>
      </c>
    </row>
    <row r="5406" spans="1:24" x14ac:dyDescent="0.3">
      <c r="A5406">
        <v>5405</v>
      </c>
      <c r="B5406" t="s">
        <v>41</v>
      </c>
      <c r="C5406" t="str">
        <f>_xlfn.XLOOKUP(B5406,Lookup_table!B:B,Lookup_table!C:C)</f>
        <v>Data</v>
      </c>
      <c r="D5406" t="s">
        <v>14</v>
      </c>
      <c r="E5406" t="s">
        <v>23</v>
      </c>
      <c r="F5406" t="s">
        <v>24</v>
      </c>
      <c r="G5406" t="s">
        <v>25</v>
      </c>
      <c r="H5406" t="str">
        <f t="shared" si="336"/>
        <v>Onsite/Hybrid</v>
      </c>
      <c r="I5406" t="s">
        <v>26</v>
      </c>
      <c r="J5406" t="str">
        <f t="shared" si="337"/>
        <v>3-6 yrs</v>
      </c>
      <c r="K5406">
        <f t="shared" ca="1" si="339"/>
        <v>5</v>
      </c>
      <c r="L5406" t="s">
        <v>27</v>
      </c>
      <c r="M5406">
        <v>1</v>
      </c>
      <c r="N5406">
        <v>0</v>
      </c>
      <c r="O5406">
        <v>0</v>
      </c>
      <c r="P5406">
        <v>1</v>
      </c>
      <c r="Q5406">
        <v>1</v>
      </c>
      <c r="R5406">
        <f>SUM(M5406:N5406:O5406:P5406:Q5406)</f>
        <v>3</v>
      </c>
      <c r="S5406" s="1">
        <v>95761</v>
      </c>
      <c r="T5406" s="1" t="str">
        <f t="shared" si="338"/>
        <v>Medium</v>
      </c>
      <c r="U5406">
        <v>1</v>
      </c>
      <c r="V5406">
        <v>2026</v>
      </c>
      <c r="W5406" t="s">
        <v>28</v>
      </c>
      <c r="X5406">
        <v>9</v>
      </c>
    </row>
    <row r="5407" spans="1:24" x14ac:dyDescent="0.3">
      <c r="A5407">
        <v>5406</v>
      </c>
      <c r="B5407" t="s">
        <v>21</v>
      </c>
      <c r="C5407" t="str">
        <f>_xlfn.XLOOKUP(B5407,Lookup_table!B:B,Lookup_table!C:C)</f>
        <v>AI</v>
      </c>
      <c r="D5407" t="s">
        <v>22</v>
      </c>
      <c r="E5407" t="s">
        <v>23</v>
      </c>
      <c r="F5407" t="s">
        <v>29</v>
      </c>
      <c r="G5407" t="s">
        <v>17</v>
      </c>
      <c r="H5407" t="str">
        <f t="shared" si="336"/>
        <v>Remote</v>
      </c>
      <c r="I5407" t="s">
        <v>35</v>
      </c>
      <c r="J5407" t="str">
        <f t="shared" si="337"/>
        <v>0-2 yrs</v>
      </c>
      <c r="K5407">
        <f t="shared" ca="1" si="339"/>
        <v>2</v>
      </c>
      <c r="L5407" t="s">
        <v>27</v>
      </c>
      <c r="M5407">
        <v>1</v>
      </c>
      <c r="N5407">
        <v>0</v>
      </c>
      <c r="O5407">
        <v>1</v>
      </c>
      <c r="P5407">
        <v>0</v>
      </c>
      <c r="Q5407">
        <v>1</v>
      </c>
      <c r="R5407">
        <f>SUM(M5407:N5407:O5407:P5407:Q5407)</f>
        <v>3</v>
      </c>
      <c r="S5407" s="1">
        <v>130945</v>
      </c>
      <c r="T5407" s="1" t="str">
        <f t="shared" si="338"/>
        <v>High</v>
      </c>
      <c r="U5407">
        <v>11</v>
      </c>
      <c r="V5407">
        <v>2020</v>
      </c>
      <c r="W5407" t="s">
        <v>34</v>
      </c>
      <c r="X5407">
        <v>2</v>
      </c>
    </row>
    <row r="5408" spans="1:24" x14ac:dyDescent="0.3">
      <c r="A5408">
        <v>5407</v>
      </c>
      <c r="B5408" t="s">
        <v>50</v>
      </c>
      <c r="C5408" t="str">
        <f>_xlfn.XLOOKUP(B5408,Lookup_table!B:B,Lookup_table!C:C)</f>
        <v>AI</v>
      </c>
      <c r="D5408" t="s">
        <v>37</v>
      </c>
      <c r="E5408" t="s">
        <v>38</v>
      </c>
      <c r="F5408" t="s">
        <v>29</v>
      </c>
      <c r="G5408" t="s">
        <v>25</v>
      </c>
      <c r="H5408" t="str">
        <f t="shared" si="336"/>
        <v>Onsite/Hybrid</v>
      </c>
      <c r="I5408" t="s">
        <v>18</v>
      </c>
      <c r="J5408" t="str">
        <f t="shared" si="337"/>
        <v>7+ yrs</v>
      </c>
      <c r="K5408">
        <f t="shared" ca="1" si="339"/>
        <v>15</v>
      </c>
      <c r="L5408" t="s">
        <v>27</v>
      </c>
      <c r="M5408">
        <v>0</v>
      </c>
      <c r="N5408">
        <v>0</v>
      </c>
      <c r="O5408">
        <v>0</v>
      </c>
      <c r="P5408">
        <v>1</v>
      </c>
      <c r="Q5408">
        <v>0</v>
      </c>
      <c r="R5408">
        <f>SUM(M5408:N5408:O5408:P5408:Q5408)</f>
        <v>1</v>
      </c>
      <c r="S5408" s="1">
        <v>154609</v>
      </c>
      <c r="T5408" s="1" t="str">
        <f t="shared" si="338"/>
        <v>High</v>
      </c>
      <c r="U5408">
        <v>10</v>
      </c>
      <c r="V5408">
        <v>2024</v>
      </c>
      <c r="W5408" t="s">
        <v>28</v>
      </c>
      <c r="X5408">
        <v>9</v>
      </c>
    </row>
    <row r="5409" spans="1:24" x14ac:dyDescent="0.3">
      <c r="A5409">
        <v>5408</v>
      </c>
      <c r="B5409" t="s">
        <v>41</v>
      </c>
      <c r="C5409" t="str">
        <f>_xlfn.XLOOKUP(B5409,Lookup_table!B:B,Lookup_table!C:C)</f>
        <v>Data</v>
      </c>
      <c r="D5409" t="s">
        <v>34</v>
      </c>
      <c r="E5409" t="s">
        <v>38</v>
      </c>
      <c r="F5409" t="s">
        <v>16</v>
      </c>
      <c r="G5409" t="s">
        <v>25</v>
      </c>
      <c r="H5409" t="str">
        <f t="shared" si="336"/>
        <v>Onsite/Hybrid</v>
      </c>
      <c r="I5409" t="s">
        <v>18</v>
      </c>
      <c r="J5409" t="str">
        <f t="shared" si="337"/>
        <v>7+ yrs</v>
      </c>
      <c r="K5409">
        <f t="shared" ca="1" si="339"/>
        <v>8</v>
      </c>
      <c r="L5409" t="s">
        <v>39</v>
      </c>
      <c r="M5409">
        <v>0</v>
      </c>
      <c r="N5409">
        <v>1</v>
      </c>
      <c r="O5409">
        <v>0</v>
      </c>
      <c r="P5409">
        <v>0</v>
      </c>
      <c r="Q5409">
        <v>0</v>
      </c>
      <c r="R5409">
        <f>SUM(M5409:N5409:O5409:P5409:Q5409)</f>
        <v>1</v>
      </c>
      <c r="S5409" s="1">
        <v>97919</v>
      </c>
      <c r="T5409" s="1" t="str">
        <f t="shared" si="338"/>
        <v>Medium</v>
      </c>
      <c r="U5409">
        <v>8</v>
      </c>
      <c r="V5409">
        <v>2025</v>
      </c>
      <c r="W5409" t="s">
        <v>28</v>
      </c>
      <c r="X5409">
        <v>8</v>
      </c>
    </row>
    <row r="5410" spans="1:24" x14ac:dyDescent="0.3">
      <c r="A5410">
        <v>5409</v>
      </c>
      <c r="B5410" t="s">
        <v>33</v>
      </c>
      <c r="C5410" t="str">
        <f>_xlfn.XLOOKUP(B5410,Lookup_table!B:B,Lookup_table!C:C)</f>
        <v>Data</v>
      </c>
      <c r="D5410" t="s">
        <v>34</v>
      </c>
      <c r="E5410" t="s">
        <v>42</v>
      </c>
      <c r="F5410" t="s">
        <v>24</v>
      </c>
      <c r="G5410" t="s">
        <v>25</v>
      </c>
      <c r="H5410" t="str">
        <f t="shared" si="336"/>
        <v>Onsite/Hybrid</v>
      </c>
      <c r="I5410" t="s">
        <v>18</v>
      </c>
      <c r="J5410" t="str">
        <f t="shared" si="337"/>
        <v>7+ yrs</v>
      </c>
      <c r="K5410">
        <f t="shared" ca="1" si="339"/>
        <v>11</v>
      </c>
      <c r="L5410" t="s">
        <v>27</v>
      </c>
      <c r="M5410">
        <v>1</v>
      </c>
      <c r="N5410">
        <v>1</v>
      </c>
      <c r="O5410">
        <v>0</v>
      </c>
      <c r="P5410">
        <v>1</v>
      </c>
      <c r="Q5410">
        <v>1</v>
      </c>
      <c r="R5410">
        <f>SUM(M5410:N5410:O5410:P5410:Q5410)</f>
        <v>4</v>
      </c>
      <c r="S5410" s="1">
        <v>128976</v>
      </c>
      <c r="T5410" s="1" t="str">
        <f t="shared" si="338"/>
        <v>High</v>
      </c>
      <c r="U5410">
        <v>9</v>
      </c>
      <c r="V5410">
        <v>2025</v>
      </c>
      <c r="W5410" t="s">
        <v>34</v>
      </c>
      <c r="X5410">
        <v>2</v>
      </c>
    </row>
    <row r="5411" spans="1:24" x14ac:dyDescent="0.3">
      <c r="A5411">
        <v>5410</v>
      </c>
      <c r="B5411" t="s">
        <v>21</v>
      </c>
      <c r="C5411" t="str">
        <f>_xlfn.XLOOKUP(B5411,Lookup_table!B:B,Lookup_table!C:C)</f>
        <v>AI</v>
      </c>
      <c r="D5411" t="s">
        <v>34</v>
      </c>
      <c r="E5411" t="s">
        <v>23</v>
      </c>
      <c r="F5411" t="s">
        <v>44</v>
      </c>
      <c r="G5411" t="s">
        <v>25</v>
      </c>
      <c r="H5411" t="str">
        <f t="shared" si="336"/>
        <v>Onsite/Hybrid</v>
      </c>
      <c r="I5411" t="s">
        <v>18</v>
      </c>
      <c r="J5411" t="str">
        <f t="shared" si="337"/>
        <v>7+ yrs</v>
      </c>
      <c r="K5411">
        <f t="shared" ca="1" si="339"/>
        <v>11</v>
      </c>
      <c r="L5411" t="s">
        <v>39</v>
      </c>
      <c r="M5411">
        <v>0</v>
      </c>
      <c r="N5411">
        <v>1</v>
      </c>
      <c r="O5411">
        <v>0</v>
      </c>
      <c r="P5411">
        <v>1</v>
      </c>
      <c r="Q5411">
        <v>0</v>
      </c>
      <c r="R5411">
        <f>SUM(M5411:N5411:O5411:P5411:Q5411)</f>
        <v>2</v>
      </c>
      <c r="S5411" s="1">
        <v>153658</v>
      </c>
      <c r="T5411" s="1" t="str">
        <f t="shared" si="338"/>
        <v>High</v>
      </c>
      <c r="U5411">
        <v>4</v>
      </c>
      <c r="V5411">
        <v>2023</v>
      </c>
      <c r="W5411" t="s">
        <v>20</v>
      </c>
      <c r="X5411">
        <v>2</v>
      </c>
    </row>
    <row r="5412" spans="1:24" x14ac:dyDescent="0.3">
      <c r="A5412">
        <v>5411</v>
      </c>
      <c r="B5412" t="s">
        <v>50</v>
      </c>
      <c r="C5412" t="str">
        <f>_xlfn.XLOOKUP(B5412,Lookup_table!B:B,Lookup_table!C:C)</f>
        <v>AI</v>
      </c>
      <c r="D5412" t="s">
        <v>34</v>
      </c>
      <c r="E5412" t="s">
        <v>40</v>
      </c>
      <c r="F5412" t="s">
        <v>51</v>
      </c>
      <c r="G5412" t="s">
        <v>25</v>
      </c>
      <c r="H5412" t="str">
        <f t="shared" si="336"/>
        <v>Onsite/Hybrid</v>
      </c>
      <c r="I5412" t="s">
        <v>18</v>
      </c>
      <c r="J5412" t="str">
        <f t="shared" si="337"/>
        <v>7+ yrs</v>
      </c>
      <c r="K5412">
        <f t="shared" ca="1" si="339"/>
        <v>8</v>
      </c>
      <c r="L5412" t="s">
        <v>39</v>
      </c>
      <c r="M5412">
        <v>1</v>
      </c>
      <c r="N5412">
        <v>0</v>
      </c>
      <c r="O5412">
        <v>0</v>
      </c>
      <c r="P5412">
        <v>1</v>
      </c>
      <c r="Q5412">
        <v>1</v>
      </c>
      <c r="R5412">
        <f>SUM(M5412:N5412:O5412:P5412:Q5412)</f>
        <v>3</v>
      </c>
      <c r="S5412" s="1">
        <v>160993</v>
      </c>
      <c r="T5412" s="1" t="str">
        <f t="shared" si="338"/>
        <v>High</v>
      </c>
      <c r="U5412">
        <v>3</v>
      </c>
      <c r="V5412">
        <v>2020</v>
      </c>
      <c r="W5412" t="s">
        <v>20</v>
      </c>
      <c r="X5412">
        <v>1</v>
      </c>
    </row>
    <row r="5413" spans="1:24" x14ac:dyDescent="0.3">
      <c r="A5413">
        <v>5412</v>
      </c>
      <c r="B5413" t="s">
        <v>33</v>
      </c>
      <c r="C5413" t="str">
        <f>_xlfn.XLOOKUP(B5413,Lookup_table!B:B,Lookup_table!C:C)</f>
        <v>Data</v>
      </c>
      <c r="D5413" t="s">
        <v>37</v>
      </c>
      <c r="E5413" t="s">
        <v>42</v>
      </c>
      <c r="F5413" t="s">
        <v>16</v>
      </c>
      <c r="G5413" t="s">
        <v>25</v>
      </c>
      <c r="H5413" t="str">
        <f t="shared" si="336"/>
        <v>Onsite/Hybrid</v>
      </c>
      <c r="I5413" t="s">
        <v>26</v>
      </c>
      <c r="J5413" t="str">
        <f t="shared" si="337"/>
        <v>3-6 yrs</v>
      </c>
      <c r="K5413">
        <f t="shared" ca="1" si="339"/>
        <v>5</v>
      </c>
      <c r="L5413" t="s">
        <v>39</v>
      </c>
      <c r="M5413">
        <v>0</v>
      </c>
      <c r="N5413">
        <v>1</v>
      </c>
      <c r="O5413">
        <v>0</v>
      </c>
      <c r="P5413">
        <v>0</v>
      </c>
      <c r="Q5413">
        <v>1</v>
      </c>
      <c r="R5413">
        <f>SUM(M5413:N5413:O5413:P5413:Q5413)</f>
        <v>2</v>
      </c>
      <c r="S5413" s="1">
        <v>80949</v>
      </c>
      <c r="T5413" s="1" t="str">
        <f t="shared" si="338"/>
        <v>Medium</v>
      </c>
      <c r="U5413">
        <v>4</v>
      </c>
      <c r="V5413">
        <v>2020</v>
      </c>
      <c r="W5413" t="s">
        <v>20</v>
      </c>
      <c r="X5413">
        <v>3</v>
      </c>
    </row>
    <row r="5414" spans="1:24" x14ac:dyDescent="0.3">
      <c r="A5414">
        <v>5413</v>
      </c>
      <c r="B5414" t="s">
        <v>50</v>
      </c>
      <c r="C5414" t="str">
        <f>_xlfn.XLOOKUP(B5414,Lookup_table!B:B,Lookup_table!C:C)</f>
        <v>AI</v>
      </c>
      <c r="D5414" t="s">
        <v>22</v>
      </c>
      <c r="E5414" t="s">
        <v>38</v>
      </c>
      <c r="F5414" t="s">
        <v>24</v>
      </c>
      <c r="G5414" t="s">
        <v>30</v>
      </c>
      <c r="H5414" t="str">
        <f t="shared" si="336"/>
        <v>Onsite/Hybrid</v>
      </c>
      <c r="I5414" t="s">
        <v>18</v>
      </c>
      <c r="J5414" t="str">
        <f t="shared" si="337"/>
        <v>7+ yrs</v>
      </c>
      <c r="K5414">
        <f t="shared" ca="1" si="339"/>
        <v>13</v>
      </c>
      <c r="L5414" t="s">
        <v>27</v>
      </c>
      <c r="M5414">
        <v>0</v>
      </c>
      <c r="N5414">
        <v>0</v>
      </c>
      <c r="O5414">
        <v>1</v>
      </c>
      <c r="P5414">
        <v>0</v>
      </c>
      <c r="Q5414">
        <v>0</v>
      </c>
      <c r="R5414">
        <f>SUM(M5414:N5414:O5414:P5414:Q5414)</f>
        <v>1</v>
      </c>
      <c r="S5414" s="1">
        <v>174153</v>
      </c>
      <c r="T5414" s="1" t="str">
        <f t="shared" si="338"/>
        <v>High</v>
      </c>
      <c r="U5414">
        <v>9</v>
      </c>
      <c r="V5414">
        <v>2021</v>
      </c>
      <c r="W5414" t="s">
        <v>20</v>
      </c>
      <c r="X5414">
        <v>3</v>
      </c>
    </row>
    <row r="5415" spans="1:24" x14ac:dyDescent="0.3">
      <c r="A5415">
        <v>5414</v>
      </c>
      <c r="B5415" t="s">
        <v>33</v>
      </c>
      <c r="C5415" t="str">
        <f>_xlfn.XLOOKUP(B5415,Lookup_table!B:B,Lookup_table!C:C)</f>
        <v>Data</v>
      </c>
      <c r="D5415" t="s">
        <v>34</v>
      </c>
      <c r="E5415" t="s">
        <v>42</v>
      </c>
      <c r="F5415" t="s">
        <v>52</v>
      </c>
      <c r="G5415" t="s">
        <v>25</v>
      </c>
      <c r="H5415" t="str">
        <f t="shared" si="336"/>
        <v>Onsite/Hybrid</v>
      </c>
      <c r="I5415" t="s">
        <v>35</v>
      </c>
      <c r="J5415" t="str">
        <f t="shared" si="337"/>
        <v>0-2 yrs</v>
      </c>
      <c r="K5415">
        <f t="shared" ca="1" si="339"/>
        <v>1</v>
      </c>
      <c r="L5415" t="s">
        <v>27</v>
      </c>
      <c r="M5415">
        <v>0</v>
      </c>
      <c r="N5415">
        <v>1</v>
      </c>
      <c r="O5415">
        <v>0</v>
      </c>
      <c r="P5415">
        <v>0</v>
      </c>
      <c r="Q5415">
        <v>1</v>
      </c>
      <c r="R5415">
        <f>SUM(M5415:N5415:O5415:P5415:Q5415)</f>
        <v>2</v>
      </c>
      <c r="S5415" s="1">
        <v>61975</v>
      </c>
      <c r="T5415" s="1" t="str">
        <f t="shared" si="338"/>
        <v>Low</v>
      </c>
      <c r="U5415">
        <v>9</v>
      </c>
      <c r="V5415">
        <v>2021</v>
      </c>
      <c r="W5415" t="s">
        <v>34</v>
      </c>
      <c r="X5415">
        <v>2</v>
      </c>
    </row>
    <row r="5416" spans="1:24" x14ac:dyDescent="0.3">
      <c r="A5416">
        <v>5415</v>
      </c>
      <c r="B5416" t="s">
        <v>33</v>
      </c>
      <c r="C5416" t="str">
        <f>_xlfn.XLOOKUP(B5416,Lookup_table!B:B,Lookup_table!C:C)</f>
        <v>Data</v>
      </c>
      <c r="D5416" t="s">
        <v>14</v>
      </c>
      <c r="E5416" t="s">
        <v>38</v>
      </c>
      <c r="F5416" t="s">
        <v>24</v>
      </c>
      <c r="G5416" t="s">
        <v>30</v>
      </c>
      <c r="H5416" t="str">
        <f t="shared" si="336"/>
        <v>Onsite/Hybrid</v>
      </c>
      <c r="I5416" t="s">
        <v>35</v>
      </c>
      <c r="J5416" t="str">
        <f t="shared" si="337"/>
        <v>0-2 yrs</v>
      </c>
      <c r="K5416">
        <f t="shared" ca="1" si="339"/>
        <v>2</v>
      </c>
      <c r="L5416" t="s">
        <v>19</v>
      </c>
      <c r="M5416">
        <v>1</v>
      </c>
      <c r="N5416">
        <v>0</v>
      </c>
      <c r="O5416">
        <v>0</v>
      </c>
      <c r="P5416">
        <v>0</v>
      </c>
      <c r="Q5416">
        <v>1</v>
      </c>
      <c r="R5416">
        <f>SUM(M5416:N5416:O5416:P5416:Q5416)</f>
        <v>2</v>
      </c>
      <c r="S5416" s="1">
        <v>55685</v>
      </c>
      <c r="T5416" s="1" t="str">
        <f t="shared" si="338"/>
        <v>Low</v>
      </c>
      <c r="U5416">
        <v>2</v>
      </c>
      <c r="V5416">
        <v>2026</v>
      </c>
      <c r="W5416" t="s">
        <v>28</v>
      </c>
      <c r="X5416">
        <v>8</v>
      </c>
    </row>
    <row r="5417" spans="1:24" x14ac:dyDescent="0.3">
      <c r="A5417">
        <v>5416</v>
      </c>
      <c r="B5417" t="s">
        <v>50</v>
      </c>
      <c r="C5417" t="str">
        <f>_xlfn.XLOOKUP(B5417,Lookup_table!B:B,Lookup_table!C:C)</f>
        <v>AI</v>
      </c>
      <c r="D5417" t="s">
        <v>37</v>
      </c>
      <c r="E5417" t="s">
        <v>32</v>
      </c>
      <c r="F5417" t="s">
        <v>51</v>
      </c>
      <c r="G5417" t="s">
        <v>30</v>
      </c>
      <c r="H5417" t="str">
        <f t="shared" si="336"/>
        <v>Onsite/Hybrid</v>
      </c>
      <c r="I5417" t="s">
        <v>18</v>
      </c>
      <c r="J5417" t="str">
        <f t="shared" si="337"/>
        <v>7+ yrs</v>
      </c>
      <c r="K5417">
        <f t="shared" ca="1" si="339"/>
        <v>14</v>
      </c>
      <c r="L5417" t="s">
        <v>19</v>
      </c>
      <c r="M5417">
        <v>0</v>
      </c>
      <c r="N5417">
        <v>1</v>
      </c>
      <c r="O5417">
        <v>1</v>
      </c>
      <c r="P5417">
        <v>0</v>
      </c>
      <c r="Q5417">
        <v>1</v>
      </c>
      <c r="R5417">
        <f>SUM(M5417:N5417:O5417:P5417:Q5417)</f>
        <v>3</v>
      </c>
      <c r="S5417" s="1">
        <v>167049</v>
      </c>
      <c r="T5417" s="1" t="str">
        <f t="shared" si="338"/>
        <v>High</v>
      </c>
      <c r="U5417">
        <v>1</v>
      </c>
      <c r="V5417">
        <v>2023</v>
      </c>
      <c r="W5417" t="s">
        <v>34</v>
      </c>
      <c r="X5417">
        <v>5</v>
      </c>
    </row>
    <row r="5418" spans="1:24" x14ac:dyDescent="0.3">
      <c r="A5418">
        <v>5417</v>
      </c>
      <c r="B5418" t="s">
        <v>31</v>
      </c>
      <c r="C5418" t="str">
        <f>_xlfn.XLOOKUP(B5418,Lookup_table!B:B,Lookup_table!C:C)</f>
        <v>Business</v>
      </c>
      <c r="D5418" t="s">
        <v>22</v>
      </c>
      <c r="E5418" t="s">
        <v>23</v>
      </c>
      <c r="F5418" t="s">
        <v>24</v>
      </c>
      <c r="G5418" t="s">
        <v>25</v>
      </c>
      <c r="H5418" t="str">
        <f t="shared" si="336"/>
        <v>Onsite/Hybrid</v>
      </c>
      <c r="I5418" t="s">
        <v>35</v>
      </c>
      <c r="J5418" t="str">
        <f t="shared" si="337"/>
        <v>0-2 yrs</v>
      </c>
      <c r="K5418">
        <f t="shared" ca="1" si="339"/>
        <v>2</v>
      </c>
      <c r="L5418" t="s">
        <v>39</v>
      </c>
      <c r="M5418">
        <v>0</v>
      </c>
      <c r="N5418">
        <v>0</v>
      </c>
      <c r="O5418">
        <v>0</v>
      </c>
      <c r="P5418">
        <v>0</v>
      </c>
      <c r="Q5418">
        <v>1</v>
      </c>
      <c r="R5418">
        <f>SUM(M5418:N5418:O5418:P5418:Q5418)</f>
        <v>1</v>
      </c>
      <c r="S5418" s="1">
        <v>76369</v>
      </c>
      <c r="T5418" s="1" t="str">
        <f t="shared" si="338"/>
        <v>Medium</v>
      </c>
      <c r="U5418">
        <v>2</v>
      </c>
      <c r="V5418">
        <v>2024</v>
      </c>
      <c r="W5418" t="s">
        <v>28</v>
      </c>
      <c r="X5418">
        <v>9</v>
      </c>
    </row>
    <row r="5419" spans="1:24" x14ac:dyDescent="0.3">
      <c r="A5419">
        <v>5418</v>
      </c>
      <c r="B5419" t="s">
        <v>41</v>
      </c>
      <c r="C5419" t="str">
        <f>_xlfn.XLOOKUP(B5419,Lookup_table!B:B,Lookup_table!C:C)</f>
        <v>Data</v>
      </c>
      <c r="D5419" t="s">
        <v>22</v>
      </c>
      <c r="E5419" t="s">
        <v>23</v>
      </c>
      <c r="F5419" t="s">
        <v>51</v>
      </c>
      <c r="G5419" t="s">
        <v>30</v>
      </c>
      <c r="H5419" t="str">
        <f t="shared" si="336"/>
        <v>Onsite/Hybrid</v>
      </c>
      <c r="I5419" t="s">
        <v>26</v>
      </c>
      <c r="J5419" t="str">
        <f t="shared" si="337"/>
        <v>3-6 yrs</v>
      </c>
      <c r="K5419">
        <f t="shared" ca="1" si="339"/>
        <v>4</v>
      </c>
      <c r="L5419" t="s">
        <v>19</v>
      </c>
      <c r="M5419">
        <v>1</v>
      </c>
      <c r="N5419">
        <v>1</v>
      </c>
      <c r="O5419">
        <v>1</v>
      </c>
      <c r="P5419">
        <v>0</v>
      </c>
      <c r="Q5419">
        <v>1</v>
      </c>
      <c r="R5419">
        <f>SUM(M5419:N5419:O5419:P5419:Q5419)</f>
        <v>4</v>
      </c>
      <c r="S5419" s="1">
        <v>124928</v>
      </c>
      <c r="T5419" s="1" t="str">
        <f t="shared" si="338"/>
        <v>High</v>
      </c>
      <c r="U5419">
        <v>2</v>
      </c>
      <c r="V5419">
        <v>2026</v>
      </c>
      <c r="W5419" t="s">
        <v>28</v>
      </c>
      <c r="X5419">
        <v>7</v>
      </c>
    </row>
    <row r="5420" spans="1:24" x14ac:dyDescent="0.3">
      <c r="A5420">
        <v>5419</v>
      </c>
      <c r="B5420" t="s">
        <v>21</v>
      </c>
      <c r="C5420" t="str">
        <f>_xlfn.XLOOKUP(B5420,Lookup_table!B:B,Lookup_table!C:C)</f>
        <v>AI</v>
      </c>
      <c r="D5420" t="s">
        <v>22</v>
      </c>
      <c r="E5420" t="s">
        <v>38</v>
      </c>
      <c r="F5420" t="s">
        <v>52</v>
      </c>
      <c r="G5420" t="s">
        <v>17</v>
      </c>
      <c r="H5420" t="str">
        <f t="shared" si="336"/>
        <v>Remote</v>
      </c>
      <c r="I5420" t="s">
        <v>35</v>
      </c>
      <c r="J5420" t="str">
        <f t="shared" si="337"/>
        <v>0-2 yrs</v>
      </c>
      <c r="K5420">
        <f t="shared" ca="1" si="339"/>
        <v>2</v>
      </c>
      <c r="L5420" t="s">
        <v>19</v>
      </c>
      <c r="M5420">
        <v>1</v>
      </c>
      <c r="N5420">
        <v>0</v>
      </c>
      <c r="O5420">
        <v>1</v>
      </c>
      <c r="P5420">
        <v>0</v>
      </c>
      <c r="Q5420">
        <v>0</v>
      </c>
      <c r="R5420">
        <f>SUM(M5420:N5420:O5420:P5420:Q5420)</f>
        <v>2</v>
      </c>
      <c r="S5420" s="1">
        <v>125086</v>
      </c>
      <c r="T5420" s="1" t="str">
        <f t="shared" si="338"/>
        <v>High</v>
      </c>
      <c r="U5420">
        <v>11</v>
      </c>
      <c r="V5420">
        <v>2022</v>
      </c>
      <c r="W5420" t="s">
        <v>34</v>
      </c>
      <c r="X5420">
        <v>1</v>
      </c>
    </row>
    <row r="5421" spans="1:24" x14ac:dyDescent="0.3">
      <c r="A5421">
        <v>5420</v>
      </c>
      <c r="B5421" t="s">
        <v>41</v>
      </c>
      <c r="C5421" t="str">
        <f>_xlfn.XLOOKUP(B5421,Lookup_table!B:B,Lookup_table!C:C)</f>
        <v>Data</v>
      </c>
      <c r="D5421" t="s">
        <v>14</v>
      </c>
      <c r="E5421" t="s">
        <v>40</v>
      </c>
      <c r="F5421" t="s">
        <v>43</v>
      </c>
      <c r="G5421" t="s">
        <v>25</v>
      </c>
      <c r="H5421" t="str">
        <f t="shared" si="336"/>
        <v>Onsite/Hybrid</v>
      </c>
      <c r="I5421" t="s">
        <v>35</v>
      </c>
      <c r="J5421" t="str">
        <f t="shared" si="337"/>
        <v>0-2 yrs</v>
      </c>
      <c r="K5421">
        <f t="shared" ca="1" si="339"/>
        <v>1</v>
      </c>
      <c r="L5421" t="s">
        <v>19</v>
      </c>
      <c r="M5421">
        <v>1</v>
      </c>
      <c r="N5421">
        <v>1</v>
      </c>
      <c r="O5421">
        <v>1</v>
      </c>
      <c r="P5421">
        <v>1</v>
      </c>
      <c r="Q5421">
        <v>1</v>
      </c>
      <c r="R5421">
        <f>SUM(M5421:N5421:O5421:P5421:Q5421)</f>
        <v>5</v>
      </c>
      <c r="S5421" s="1">
        <v>92717</v>
      </c>
      <c r="T5421" s="1" t="str">
        <f t="shared" si="338"/>
        <v>Medium</v>
      </c>
      <c r="U5421">
        <v>1</v>
      </c>
      <c r="V5421">
        <v>2025</v>
      </c>
      <c r="W5421" t="s">
        <v>28</v>
      </c>
      <c r="X5421">
        <v>3</v>
      </c>
    </row>
    <row r="5422" spans="1:24" x14ac:dyDescent="0.3">
      <c r="A5422">
        <v>5421</v>
      </c>
      <c r="B5422" t="s">
        <v>33</v>
      </c>
      <c r="C5422" t="str">
        <f>_xlfn.XLOOKUP(B5422,Lookup_table!B:B,Lookup_table!C:C)</f>
        <v>Data</v>
      </c>
      <c r="D5422" t="s">
        <v>14</v>
      </c>
      <c r="E5422" t="s">
        <v>23</v>
      </c>
      <c r="F5422" t="s">
        <v>16</v>
      </c>
      <c r="G5422" t="s">
        <v>17</v>
      </c>
      <c r="H5422" t="str">
        <f t="shared" si="336"/>
        <v>Remote</v>
      </c>
      <c r="I5422" t="s">
        <v>35</v>
      </c>
      <c r="J5422" t="str">
        <f t="shared" si="337"/>
        <v>0-2 yrs</v>
      </c>
      <c r="K5422">
        <f t="shared" ca="1" si="339"/>
        <v>2</v>
      </c>
      <c r="L5422" t="s">
        <v>27</v>
      </c>
      <c r="M5422">
        <v>1</v>
      </c>
      <c r="N5422">
        <v>0</v>
      </c>
      <c r="O5422">
        <v>1</v>
      </c>
      <c r="P5422">
        <v>1</v>
      </c>
      <c r="Q5422">
        <v>0</v>
      </c>
      <c r="R5422">
        <f>SUM(M5422:N5422:O5422:P5422:Q5422)</f>
        <v>3</v>
      </c>
      <c r="S5422" s="1">
        <v>79340</v>
      </c>
      <c r="T5422" s="1" t="str">
        <f t="shared" si="338"/>
        <v>Medium</v>
      </c>
      <c r="U5422">
        <v>6</v>
      </c>
      <c r="V5422">
        <v>2025</v>
      </c>
      <c r="W5422" t="s">
        <v>28</v>
      </c>
      <c r="X5422">
        <v>6</v>
      </c>
    </row>
    <row r="5423" spans="1:24" x14ac:dyDescent="0.3">
      <c r="A5423">
        <v>5422</v>
      </c>
      <c r="B5423" t="s">
        <v>33</v>
      </c>
      <c r="C5423" t="str">
        <f>_xlfn.XLOOKUP(B5423,Lookup_table!B:B,Lookup_table!C:C)</f>
        <v>Data</v>
      </c>
      <c r="D5423" t="s">
        <v>14</v>
      </c>
      <c r="E5423" t="s">
        <v>42</v>
      </c>
      <c r="F5423" t="s">
        <v>52</v>
      </c>
      <c r="G5423" t="s">
        <v>17</v>
      </c>
      <c r="H5423" t="str">
        <f t="shared" si="336"/>
        <v>Remote</v>
      </c>
      <c r="I5423" t="s">
        <v>18</v>
      </c>
      <c r="J5423" t="str">
        <f t="shared" si="337"/>
        <v>7+ yrs</v>
      </c>
      <c r="K5423">
        <f t="shared" ca="1" si="339"/>
        <v>10</v>
      </c>
      <c r="L5423" t="s">
        <v>39</v>
      </c>
      <c r="M5423">
        <v>0</v>
      </c>
      <c r="N5423">
        <v>0</v>
      </c>
      <c r="O5423">
        <v>1</v>
      </c>
      <c r="P5423">
        <v>1</v>
      </c>
      <c r="Q5423">
        <v>1</v>
      </c>
      <c r="R5423">
        <f>SUM(M5423:N5423:O5423:P5423:Q5423)</f>
        <v>3</v>
      </c>
      <c r="S5423" s="1">
        <v>142844</v>
      </c>
      <c r="T5423" s="1" t="str">
        <f t="shared" si="338"/>
        <v>High</v>
      </c>
      <c r="U5423">
        <v>10</v>
      </c>
      <c r="V5423">
        <v>2022</v>
      </c>
      <c r="W5423" t="s">
        <v>28</v>
      </c>
      <c r="X5423">
        <v>8</v>
      </c>
    </row>
    <row r="5424" spans="1:24" x14ac:dyDescent="0.3">
      <c r="A5424">
        <v>5423</v>
      </c>
      <c r="B5424" t="s">
        <v>21</v>
      </c>
      <c r="C5424" t="str">
        <f>_xlfn.XLOOKUP(B5424,Lookup_table!B:B,Lookup_table!C:C)</f>
        <v>AI</v>
      </c>
      <c r="D5424" t="s">
        <v>14</v>
      </c>
      <c r="E5424" t="s">
        <v>42</v>
      </c>
      <c r="F5424" t="s">
        <v>29</v>
      </c>
      <c r="G5424" t="s">
        <v>30</v>
      </c>
      <c r="H5424" t="str">
        <f t="shared" si="336"/>
        <v>Onsite/Hybrid</v>
      </c>
      <c r="I5424" t="s">
        <v>26</v>
      </c>
      <c r="J5424" t="str">
        <f t="shared" si="337"/>
        <v>3-6 yrs</v>
      </c>
      <c r="K5424">
        <f t="shared" ca="1" si="339"/>
        <v>4</v>
      </c>
      <c r="L5424" t="s">
        <v>39</v>
      </c>
      <c r="M5424">
        <v>1</v>
      </c>
      <c r="N5424">
        <v>1</v>
      </c>
      <c r="O5424">
        <v>1</v>
      </c>
      <c r="P5424">
        <v>1</v>
      </c>
      <c r="Q5424">
        <v>0</v>
      </c>
      <c r="R5424">
        <f>SUM(M5424:N5424:O5424:P5424:Q5424)</f>
        <v>4</v>
      </c>
      <c r="S5424" s="1">
        <v>147270</v>
      </c>
      <c r="T5424" s="1" t="str">
        <f t="shared" si="338"/>
        <v>High</v>
      </c>
      <c r="U5424">
        <v>4</v>
      </c>
      <c r="V5424">
        <v>2024</v>
      </c>
      <c r="W5424" t="s">
        <v>28</v>
      </c>
      <c r="X5424">
        <v>5</v>
      </c>
    </row>
    <row r="5425" spans="1:24" x14ac:dyDescent="0.3">
      <c r="A5425">
        <v>5424</v>
      </c>
      <c r="B5425" t="s">
        <v>33</v>
      </c>
      <c r="C5425" t="str">
        <f>_xlfn.XLOOKUP(B5425,Lookup_table!B:B,Lookup_table!C:C)</f>
        <v>Data</v>
      </c>
      <c r="D5425" t="s">
        <v>14</v>
      </c>
      <c r="E5425" t="s">
        <v>38</v>
      </c>
      <c r="F5425" t="s">
        <v>29</v>
      </c>
      <c r="G5425" t="s">
        <v>30</v>
      </c>
      <c r="H5425" t="str">
        <f t="shared" si="336"/>
        <v>Onsite/Hybrid</v>
      </c>
      <c r="I5425" t="s">
        <v>35</v>
      </c>
      <c r="J5425" t="str">
        <f t="shared" si="337"/>
        <v>0-2 yrs</v>
      </c>
      <c r="K5425">
        <f t="shared" ca="1" si="339"/>
        <v>1</v>
      </c>
      <c r="L5425" t="s">
        <v>39</v>
      </c>
      <c r="M5425">
        <v>1</v>
      </c>
      <c r="N5425">
        <v>1</v>
      </c>
      <c r="O5425">
        <v>0</v>
      </c>
      <c r="P5425">
        <v>1</v>
      </c>
      <c r="Q5425">
        <v>1</v>
      </c>
      <c r="R5425">
        <f>SUM(M5425:N5425:O5425:P5425:Q5425)</f>
        <v>4</v>
      </c>
      <c r="S5425" s="1">
        <v>76120</v>
      </c>
      <c r="T5425" s="1" t="str">
        <f t="shared" si="338"/>
        <v>Medium</v>
      </c>
      <c r="U5425">
        <v>4</v>
      </c>
      <c r="V5425">
        <v>2020</v>
      </c>
      <c r="W5425" t="s">
        <v>28</v>
      </c>
      <c r="X5425">
        <v>9</v>
      </c>
    </row>
    <row r="5426" spans="1:24" x14ac:dyDescent="0.3">
      <c r="A5426">
        <v>5425</v>
      </c>
      <c r="B5426" t="s">
        <v>33</v>
      </c>
      <c r="C5426" t="str">
        <f>_xlfn.XLOOKUP(B5426,Lookup_table!B:B,Lookup_table!C:C)</f>
        <v>Data</v>
      </c>
      <c r="D5426" t="s">
        <v>14</v>
      </c>
      <c r="E5426" t="s">
        <v>23</v>
      </c>
      <c r="F5426" t="s">
        <v>52</v>
      </c>
      <c r="G5426" t="s">
        <v>25</v>
      </c>
      <c r="H5426" t="str">
        <f t="shared" si="336"/>
        <v>Onsite/Hybrid</v>
      </c>
      <c r="I5426" t="s">
        <v>35</v>
      </c>
      <c r="J5426" t="str">
        <f t="shared" si="337"/>
        <v>0-2 yrs</v>
      </c>
      <c r="K5426">
        <f t="shared" ca="1" si="339"/>
        <v>0</v>
      </c>
      <c r="L5426" t="s">
        <v>39</v>
      </c>
      <c r="M5426">
        <v>0</v>
      </c>
      <c r="N5426">
        <v>0</v>
      </c>
      <c r="O5426">
        <v>1</v>
      </c>
      <c r="P5426">
        <v>0</v>
      </c>
      <c r="Q5426">
        <v>0</v>
      </c>
      <c r="R5426">
        <f>SUM(M5426:N5426:O5426:P5426:Q5426)</f>
        <v>1</v>
      </c>
      <c r="S5426" s="1">
        <v>67799</v>
      </c>
      <c r="T5426" s="1" t="str">
        <f t="shared" si="338"/>
        <v>Low</v>
      </c>
      <c r="U5426">
        <v>5</v>
      </c>
      <c r="V5426">
        <v>2022</v>
      </c>
      <c r="W5426" t="s">
        <v>34</v>
      </c>
      <c r="X5426">
        <v>3</v>
      </c>
    </row>
    <row r="5427" spans="1:24" x14ac:dyDescent="0.3">
      <c r="A5427">
        <v>5426</v>
      </c>
      <c r="B5427" t="s">
        <v>21</v>
      </c>
      <c r="C5427" t="str">
        <f>_xlfn.XLOOKUP(B5427,Lookup_table!B:B,Lookup_table!C:C)</f>
        <v>AI</v>
      </c>
      <c r="D5427" t="s">
        <v>34</v>
      </c>
      <c r="E5427" t="s">
        <v>23</v>
      </c>
      <c r="F5427" t="s">
        <v>24</v>
      </c>
      <c r="G5427" t="s">
        <v>17</v>
      </c>
      <c r="H5427" t="str">
        <f t="shared" si="336"/>
        <v>Remote</v>
      </c>
      <c r="I5427" t="s">
        <v>18</v>
      </c>
      <c r="J5427" t="str">
        <f t="shared" si="337"/>
        <v>7+ yrs</v>
      </c>
      <c r="K5427">
        <f t="shared" ca="1" si="339"/>
        <v>9</v>
      </c>
      <c r="L5427" t="s">
        <v>27</v>
      </c>
      <c r="M5427">
        <v>0</v>
      </c>
      <c r="N5427">
        <v>0</v>
      </c>
      <c r="O5427">
        <v>0</v>
      </c>
      <c r="P5427">
        <v>0</v>
      </c>
      <c r="Q5427">
        <v>0</v>
      </c>
      <c r="R5427">
        <f>SUM(M5427:N5427:O5427:P5427:Q5427)</f>
        <v>0</v>
      </c>
      <c r="S5427" s="1">
        <v>141961</v>
      </c>
      <c r="T5427" s="1" t="str">
        <f t="shared" si="338"/>
        <v>High</v>
      </c>
      <c r="U5427">
        <v>10</v>
      </c>
      <c r="V5427">
        <v>2021</v>
      </c>
      <c r="W5427" t="s">
        <v>28</v>
      </c>
      <c r="X5427">
        <v>9</v>
      </c>
    </row>
    <row r="5428" spans="1:24" x14ac:dyDescent="0.3">
      <c r="A5428">
        <v>5427</v>
      </c>
      <c r="B5428" t="s">
        <v>33</v>
      </c>
      <c r="C5428" t="str">
        <f>_xlfn.XLOOKUP(B5428,Lookup_table!B:B,Lookup_table!C:C)</f>
        <v>Data</v>
      </c>
      <c r="D5428" t="s">
        <v>14</v>
      </c>
      <c r="E5428" t="s">
        <v>15</v>
      </c>
      <c r="F5428" t="s">
        <v>43</v>
      </c>
      <c r="G5428" t="s">
        <v>25</v>
      </c>
      <c r="H5428" t="str">
        <f t="shared" si="336"/>
        <v>Onsite/Hybrid</v>
      </c>
      <c r="I5428" t="s">
        <v>35</v>
      </c>
      <c r="J5428" t="str">
        <f t="shared" si="337"/>
        <v>0-2 yrs</v>
      </c>
      <c r="K5428">
        <f t="shared" ca="1" si="339"/>
        <v>2</v>
      </c>
      <c r="L5428" t="s">
        <v>27</v>
      </c>
      <c r="M5428">
        <v>1</v>
      </c>
      <c r="N5428">
        <v>1</v>
      </c>
      <c r="O5428">
        <v>0</v>
      </c>
      <c r="P5428">
        <v>1</v>
      </c>
      <c r="Q5428">
        <v>1</v>
      </c>
      <c r="R5428">
        <f>SUM(M5428:N5428:O5428:P5428:Q5428)</f>
        <v>4</v>
      </c>
      <c r="S5428" s="1">
        <v>75817</v>
      </c>
      <c r="T5428" s="1" t="str">
        <f t="shared" si="338"/>
        <v>Medium</v>
      </c>
      <c r="U5428">
        <v>2</v>
      </c>
      <c r="V5428">
        <v>2023</v>
      </c>
      <c r="W5428" t="s">
        <v>20</v>
      </c>
      <c r="X5428">
        <v>6</v>
      </c>
    </row>
    <row r="5429" spans="1:24" x14ac:dyDescent="0.3">
      <c r="A5429">
        <v>5428</v>
      </c>
      <c r="B5429" t="s">
        <v>50</v>
      </c>
      <c r="C5429" t="str">
        <f>_xlfn.XLOOKUP(B5429,Lookup_table!B:B,Lookup_table!C:C)</f>
        <v>AI</v>
      </c>
      <c r="D5429" t="s">
        <v>34</v>
      </c>
      <c r="E5429" t="s">
        <v>15</v>
      </c>
      <c r="F5429" t="s">
        <v>44</v>
      </c>
      <c r="G5429" t="s">
        <v>17</v>
      </c>
      <c r="H5429" t="str">
        <f t="shared" si="336"/>
        <v>Remote</v>
      </c>
      <c r="I5429" t="s">
        <v>35</v>
      </c>
      <c r="J5429" t="str">
        <f t="shared" si="337"/>
        <v>0-2 yrs</v>
      </c>
      <c r="K5429">
        <f t="shared" ca="1" si="339"/>
        <v>0</v>
      </c>
      <c r="L5429" t="s">
        <v>39</v>
      </c>
      <c r="M5429">
        <v>0</v>
      </c>
      <c r="N5429">
        <v>1</v>
      </c>
      <c r="O5429">
        <v>0</v>
      </c>
      <c r="P5429">
        <v>0</v>
      </c>
      <c r="Q5429">
        <v>1</v>
      </c>
      <c r="R5429">
        <f>SUM(M5429:N5429:O5429:P5429:Q5429)</f>
        <v>2</v>
      </c>
      <c r="S5429" s="1">
        <v>102165</v>
      </c>
      <c r="T5429" s="1" t="str">
        <f t="shared" si="338"/>
        <v>Medium</v>
      </c>
      <c r="U5429">
        <v>12</v>
      </c>
      <c r="V5429">
        <v>2020</v>
      </c>
      <c r="W5429" t="s">
        <v>28</v>
      </c>
      <c r="X5429">
        <v>7</v>
      </c>
    </row>
    <row r="5430" spans="1:24" x14ac:dyDescent="0.3">
      <c r="A5430">
        <v>5429</v>
      </c>
      <c r="B5430" t="s">
        <v>21</v>
      </c>
      <c r="C5430" t="str">
        <f>_xlfn.XLOOKUP(B5430,Lookup_table!B:B,Lookup_table!C:C)</f>
        <v>AI</v>
      </c>
      <c r="D5430" t="s">
        <v>14</v>
      </c>
      <c r="E5430" t="s">
        <v>15</v>
      </c>
      <c r="F5430" t="s">
        <v>51</v>
      </c>
      <c r="G5430" t="s">
        <v>17</v>
      </c>
      <c r="H5430" t="str">
        <f t="shared" si="336"/>
        <v>Remote</v>
      </c>
      <c r="I5430" t="s">
        <v>26</v>
      </c>
      <c r="J5430" t="str">
        <f t="shared" si="337"/>
        <v>3-6 yrs</v>
      </c>
      <c r="K5430">
        <f t="shared" ca="1" si="339"/>
        <v>5</v>
      </c>
      <c r="L5430" t="s">
        <v>27</v>
      </c>
      <c r="M5430">
        <v>1</v>
      </c>
      <c r="N5430">
        <v>0</v>
      </c>
      <c r="O5430">
        <v>0</v>
      </c>
      <c r="P5430">
        <v>1</v>
      </c>
      <c r="Q5430">
        <v>1</v>
      </c>
      <c r="R5430">
        <f>SUM(M5430:N5430:O5430:P5430:Q5430)</f>
        <v>3</v>
      </c>
      <c r="S5430" s="1">
        <v>137549</v>
      </c>
      <c r="T5430" s="1" t="str">
        <f t="shared" si="338"/>
        <v>High</v>
      </c>
      <c r="U5430">
        <v>9</v>
      </c>
      <c r="V5430">
        <v>2021</v>
      </c>
      <c r="W5430" t="s">
        <v>20</v>
      </c>
      <c r="X5430">
        <v>4</v>
      </c>
    </row>
    <row r="5431" spans="1:24" x14ac:dyDescent="0.3">
      <c r="A5431">
        <v>5430</v>
      </c>
      <c r="B5431" t="s">
        <v>50</v>
      </c>
      <c r="C5431" t="str">
        <f>_xlfn.XLOOKUP(B5431,Lookup_table!B:B,Lookup_table!C:C)</f>
        <v>AI</v>
      </c>
      <c r="D5431" t="s">
        <v>14</v>
      </c>
      <c r="E5431" t="s">
        <v>42</v>
      </c>
      <c r="F5431" t="s">
        <v>44</v>
      </c>
      <c r="G5431" t="s">
        <v>25</v>
      </c>
      <c r="H5431" t="str">
        <f t="shared" si="336"/>
        <v>Onsite/Hybrid</v>
      </c>
      <c r="I5431" t="s">
        <v>35</v>
      </c>
      <c r="J5431" t="str">
        <f t="shared" si="337"/>
        <v>0-2 yrs</v>
      </c>
      <c r="K5431">
        <f t="shared" ca="1" si="339"/>
        <v>2</v>
      </c>
      <c r="L5431" t="s">
        <v>19</v>
      </c>
      <c r="M5431">
        <v>1</v>
      </c>
      <c r="N5431">
        <v>1</v>
      </c>
      <c r="O5431">
        <v>1</v>
      </c>
      <c r="P5431">
        <v>0</v>
      </c>
      <c r="Q5431">
        <v>0</v>
      </c>
      <c r="R5431">
        <f>SUM(M5431:N5431:O5431:P5431:Q5431)</f>
        <v>3</v>
      </c>
      <c r="S5431" s="1">
        <v>107996</v>
      </c>
      <c r="T5431" s="1" t="str">
        <f t="shared" si="338"/>
        <v>Medium</v>
      </c>
      <c r="U5431">
        <v>12</v>
      </c>
      <c r="V5431">
        <v>2022</v>
      </c>
      <c r="W5431" t="s">
        <v>28</v>
      </c>
      <c r="X5431">
        <v>9</v>
      </c>
    </row>
    <row r="5432" spans="1:24" x14ac:dyDescent="0.3">
      <c r="A5432">
        <v>5431</v>
      </c>
      <c r="B5432" t="s">
        <v>33</v>
      </c>
      <c r="C5432" t="str">
        <f>_xlfn.XLOOKUP(B5432,Lookup_table!B:B,Lookup_table!C:C)</f>
        <v>Data</v>
      </c>
      <c r="D5432" t="s">
        <v>37</v>
      </c>
      <c r="E5432" t="s">
        <v>38</v>
      </c>
      <c r="F5432" t="s">
        <v>24</v>
      </c>
      <c r="G5432" t="s">
        <v>25</v>
      </c>
      <c r="H5432" t="str">
        <f t="shared" si="336"/>
        <v>Onsite/Hybrid</v>
      </c>
      <c r="I5432" t="s">
        <v>18</v>
      </c>
      <c r="J5432" t="str">
        <f t="shared" si="337"/>
        <v>7+ yrs</v>
      </c>
      <c r="K5432">
        <f t="shared" ca="1" si="339"/>
        <v>14</v>
      </c>
      <c r="L5432" t="s">
        <v>39</v>
      </c>
      <c r="M5432">
        <v>0</v>
      </c>
      <c r="N5432">
        <v>1</v>
      </c>
      <c r="O5432">
        <v>1</v>
      </c>
      <c r="P5432">
        <v>0</v>
      </c>
      <c r="Q5432">
        <v>1</v>
      </c>
      <c r="R5432">
        <f>SUM(M5432:N5432:O5432:P5432:Q5432)</f>
        <v>3</v>
      </c>
      <c r="S5432" s="1">
        <v>129501</v>
      </c>
      <c r="T5432" s="1" t="str">
        <f t="shared" si="338"/>
        <v>High</v>
      </c>
      <c r="U5432">
        <v>10</v>
      </c>
      <c r="V5432">
        <v>2022</v>
      </c>
      <c r="W5432" t="s">
        <v>34</v>
      </c>
      <c r="X5432">
        <v>3</v>
      </c>
    </row>
    <row r="5433" spans="1:24" x14ac:dyDescent="0.3">
      <c r="A5433">
        <v>5432</v>
      </c>
      <c r="B5433" t="s">
        <v>33</v>
      </c>
      <c r="C5433" t="str">
        <f>_xlfn.XLOOKUP(B5433,Lookup_table!B:B,Lookup_table!C:C)</f>
        <v>Data</v>
      </c>
      <c r="D5433" t="s">
        <v>22</v>
      </c>
      <c r="E5433" t="s">
        <v>40</v>
      </c>
      <c r="F5433" t="s">
        <v>16</v>
      </c>
      <c r="G5433" t="s">
        <v>17</v>
      </c>
      <c r="H5433" t="str">
        <f t="shared" si="336"/>
        <v>Remote</v>
      </c>
      <c r="I5433" t="s">
        <v>26</v>
      </c>
      <c r="J5433" t="str">
        <f t="shared" si="337"/>
        <v>3-6 yrs</v>
      </c>
      <c r="K5433">
        <f t="shared" ca="1" si="339"/>
        <v>4</v>
      </c>
      <c r="L5433" t="s">
        <v>19</v>
      </c>
      <c r="M5433">
        <v>1</v>
      </c>
      <c r="N5433">
        <v>0</v>
      </c>
      <c r="O5433">
        <v>1</v>
      </c>
      <c r="P5433">
        <v>0</v>
      </c>
      <c r="Q5433">
        <v>1</v>
      </c>
      <c r="R5433">
        <f>SUM(M5433:N5433:O5433:P5433:Q5433)</f>
        <v>3</v>
      </c>
      <c r="S5433" s="1">
        <v>116501</v>
      </c>
      <c r="T5433" s="1" t="str">
        <f t="shared" si="338"/>
        <v>Medium</v>
      </c>
      <c r="U5433">
        <v>5</v>
      </c>
      <c r="V5433">
        <v>2023</v>
      </c>
      <c r="W5433" t="s">
        <v>28</v>
      </c>
      <c r="X5433">
        <v>9</v>
      </c>
    </row>
    <row r="5434" spans="1:24" x14ac:dyDescent="0.3">
      <c r="A5434">
        <v>5433</v>
      </c>
      <c r="B5434" t="s">
        <v>50</v>
      </c>
      <c r="C5434" t="str">
        <f>_xlfn.XLOOKUP(B5434,Lookup_table!B:B,Lookup_table!C:C)</f>
        <v>AI</v>
      </c>
      <c r="D5434" t="s">
        <v>34</v>
      </c>
      <c r="E5434" t="s">
        <v>38</v>
      </c>
      <c r="F5434" t="s">
        <v>16</v>
      </c>
      <c r="G5434" t="s">
        <v>30</v>
      </c>
      <c r="H5434" t="str">
        <f t="shared" si="336"/>
        <v>Onsite/Hybrid</v>
      </c>
      <c r="I5434" t="s">
        <v>35</v>
      </c>
      <c r="J5434" t="str">
        <f t="shared" si="337"/>
        <v>0-2 yrs</v>
      </c>
      <c r="K5434">
        <f t="shared" ca="1" si="339"/>
        <v>2</v>
      </c>
      <c r="L5434" t="s">
        <v>27</v>
      </c>
      <c r="M5434">
        <v>1</v>
      </c>
      <c r="N5434">
        <v>1</v>
      </c>
      <c r="O5434">
        <v>1</v>
      </c>
      <c r="P5434">
        <v>1</v>
      </c>
      <c r="Q5434">
        <v>1</v>
      </c>
      <c r="R5434">
        <f>SUM(M5434:N5434:O5434:P5434:Q5434)</f>
        <v>5</v>
      </c>
      <c r="S5434" s="1">
        <v>126023</v>
      </c>
      <c r="T5434" s="1" t="str">
        <f t="shared" si="338"/>
        <v>High</v>
      </c>
      <c r="U5434">
        <v>5</v>
      </c>
      <c r="V5434">
        <v>2020</v>
      </c>
      <c r="W5434" t="s">
        <v>28</v>
      </c>
      <c r="X5434">
        <v>1</v>
      </c>
    </row>
    <row r="5435" spans="1:24" x14ac:dyDescent="0.3">
      <c r="A5435">
        <v>5434</v>
      </c>
      <c r="B5435" t="s">
        <v>36</v>
      </c>
      <c r="C5435" t="str">
        <f>_xlfn.XLOOKUP(B5435,Lookup_table!B:B,Lookup_table!C:C)</f>
        <v>Data</v>
      </c>
      <c r="D5435" t="s">
        <v>37</v>
      </c>
      <c r="E5435" t="s">
        <v>15</v>
      </c>
      <c r="F5435" t="s">
        <v>43</v>
      </c>
      <c r="G5435" t="s">
        <v>30</v>
      </c>
      <c r="H5435" t="str">
        <f t="shared" si="336"/>
        <v>Onsite/Hybrid</v>
      </c>
      <c r="I5435" t="s">
        <v>26</v>
      </c>
      <c r="J5435" t="str">
        <f t="shared" si="337"/>
        <v>3-6 yrs</v>
      </c>
      <c r="K5435">
        <f t="shared" ca="1" si="339"/>
        <v>3</v>
      </c>
      <c r="L5435" t="s">
        <v>39</v>
      </c>
      <c r="M5435">
        <v>0</v>
      </c>
      <c r="N5435">
        <v>0</v>
      </c>
      <c r="O5435">
        <v>1</v>
      </c>
      <c r="P5435">
        <v>0</v>
      </c>
      <c r="Q5435">
        <v>1</v>
      </c>
      <c r="R5435">
        <f>SUM(M5435:N5435:O5435:P5435:Q5435)</f>
        <v>2</v>
      </c>
      <c r="S5435" s="1">
        <v>98823</v>
      </c>
      <c r="T5435" s="1" t="str">
        <f t="shared" si="338"/>
        <v>Medium</v>
      </c>
      <c r="U5435">
        <v>8</v>
      </c>
      <c r="V5435">
        <v>2025</v>
      </c>
      <c r="W5435" t="s">
        <v>28</v>
      </c>
      <c r="X5435">
        <v>8</v>
      </c>
    </row>
    <row r="5436" spans="1:24" x14ac:dyDescent="0.3">
      <c r="A5436">
        <v>5435</v>
      </c>
      <c r="B5436" t="s">
        <v>21</v>
      </c>
      <c r="C5436" t="str">
        <f>_xlfn.XLOOKUP(B5436,Lookup_table!B:B,Lookup_table!C:C)</f>
        <v>AI</v>
      </c>
      <c r="D5436" t="s">
        <v>14</v>
      </c>
      <c r="E5436" t="s">
        <v>15</v>
      </c>
      <c r="F5436" t="s">
        <v>24</v>
      </c>
      <c r="G5436" t="s">
        <v>30</v>
      </c>
      <c r="H5436" t="str">
        <f t="shared" si="336"/>
        <v>Onsite/Hybrid</v>
      </c>
      <c r="I5436" t="s">
        <v>18</v>
      </c>
      <c r="J5436" t="str">
        <f t="shared" si="337"/>
        <v>7+ yrs</v>
      </c>
      <c r="K5436">
        <f t="shared" ca="1" si="339"/>
        <v>14</v>
      </c>
      <c r="L5436" t="s">
        <v>19</v>
      </c>
      <c r="M5436">
        <v>1</v>
      </c>
      <c r="N5436">
        <v>0</v>
      </c>
      <c r="O5436">
        <v>1</v>
      </c>
      <c r="P5436">
        <v>0</v>
      </c>
      <c r="Q5436">
        <v>0</v>
      </c>
      <c r="R5436">
        <f>SUM(M5436:N5436:O5436:P5436:Q5436)</f>
        <v>2</v>
      </c>
      <c r="S5436" s="1">
        <v>154944</v>
      </c>
      <c r="T5436" s="1" t="str">
        <f t="shared" si="338"/>
        <v>High</v>
      </c>
      <c r="U5436">
        <v>10</v>
      </c>
      <c r="V5436">
        <v>2023</v>
      </c>
      <c r="W5436" t="s">
        <v>20</v>
      </c>
      <c r="X5436">
        <v>2</v>
      </c>
    </row>
    <row r="5437" spans="1:24" x14ac:dyDescent="0.3">
      <c r="A5437">
        <v>5436</v>
      </c>
      <c r="B5437" t="s">
        <v>21</v>
      </c>
      <c r="C5437" t="str">
        <f>_xlfn.XLOOKUP(B5437,Lookup_table!B:B,Lookup_table!C:C)</f>
        <v>AI</v>
      </c>
      <c r="D5437" t="s">
        <v>22</v>
      </c>
      <c r="E5437" t="s">
        <v>38</v>
      </c>
      <c r="F5437" t="s">
        <v>51</v>
      </c>
      <c r="G5437" t="s">
        <v>25</v>
      </c>
      <c r="H5437" t="str">
        <f t="shared" si="336"/>
        <v>Onsite/Hybrid</v>
      </c>
      <c r="I5437" t="s">
        <v>35</v>
      </c>
      <c r="J5437" t="str">
        <f t="shared" si="337"/>
        <v>0-2 yrs</v>
      </c>
      <c r="K5437">
        <f t="shared" ca="1" si="339"/>
        <v>0</v>
      </c>
      <c r="L5437" t="s">
        <v>27</v>
      </c>
      <c r="M5437">
        <v>0</v>
      </c>
      <c r="N5437">
        <v>1</v>
      </c>
      <c r="O5437">
        <v>0</v>
      </c>
      <c r="P5437">
        <v>1</v>
      </c>
      <c r="Q5437">
        <v>0</v>
      </c>
      <c r="R5437">
        <f>SUM(M5437:N5437:O5437:P5437:Q5437)</f>
        <v>2</v>
      </c>
      <c r="S5437" s="1">
        <v>121004</v>
      </c>
      <c r="T5437" s="1" t="str">
        <f t="shared" si="338"/>
        <v>High</v>
      </c>
      <c r="U5437">
        <v>1</v>
      </c>
      <c r="V5437">
        <v>2022</v>
      </c>
      <c r="W5437" t="s">
        <v>28</v>
      </c>
      <c r="X5437">
        <v>9</v>
      </c>
    </row>
    <row r="5438" spans="1:24" x14ac:dyDescent="0.3">
      <c r="A5438">
        <v>5437</v>
      </c>
      <c r="B5438" t="s">
        <v>31</v>
      </c>
      <c r="C5438" t="str">
        <f>_xlfn.XLOOKUP(B5438,Lookup_table!B:B,Lookup_table!C:C)</f>
        <v>Business</v>
      </c>
      <c r="D5438" t="s">
        <v>22</v>
      </c>
      <c r="E5438" t="s">
        <v>23</v>
      </c>
      <c r="F5438" t="s">
        <v>52</v>
      </c>
      <c r="G5438" t="s">
        <v>17</v>
      </c>
      <c r="H5438" t="str">
        <f t="shared" si="336"/>
        <v>Remote</v>
      </c>
      <c r="I5438" t="s">
        <v>26</v>
      </c>
      <c r="J5438" t="str">
        <f t="shared" si="337"/>
        <v>3-6 yrs</v>
      </c>
      <c r="K5438">
        <f t="shared" ca="1" si="339"/>
        <v>6</v>
      </c>
      <c r="L5438" t="s">
        <v>39</v>
      </c>
      <c r="M5438">
        <v>1</v>
      </c>
      <c r="N5438">
        <v>0</v>
      </c>
      <c r="O5438">
        <v>0</v>
      </c>
      <c r="P5438">
        <v>0</v>
      </c>
      <c r="Q5438">
        <v>1</v>
      </c>
      <c r="R5438">
        <f>SUM(M5438:N5438:O5438:P5438:Q5438)</f>
        <v>2</v>
      </c>
      <c r="S5438" s="1">
        <v>100017</v>
      </c>
      <c r="T5438" s="1" t="str">
        <f t="shared" si="338"/>
        <v>Medium</v>
      </c>
      <c r="U5438">
        <v>11</v>
      </c>
      <c r="V5438">
        <v>2021</v>
      </c>
      <c r="W5438" t="s">
        <v>20</v>
      </c>
      <c r="X5438">
        <v>4</v>
      </c>
    </row>
    <row r="5439" spans="1:24" x14ac:dyDescent="0.3">
      <c r="A5439">
        <v>5438</v>
      </c>
      <c r="B5439" t="s">
        <v>21</v>
      </c>
      <c r="C5439" t="str">
        <f>_xlfn.XLOOKUP(B5439,Lookup_table!B:B,Lookup_table!C:C)</f>
        <v>AI</v>
      </c>
      <c r="D5439" t="s">
        <v>22</v>
      </c>
      <c r="E5439" t="s">
        <v>40</v>
      </c>
      <c r="F5439" t="s">
        <v>44</v>
      </c>
      <c r="G5439" t="s">
        <v>30</v>
      </c>
      <c r="H5439" t="str">
        <f t="shared" si="336"/>
        <v>Onsite/Hybrid</v>
      </c>
      <c r="I5439" t="s">
        <v>35</v>
      </c>
      <c r="J5439" t="str">
        <f t="shared" si="337"/>
        <v>0-2 yrs</v>
      </c>
      <c r="K5439">
        <f t="shared" ca="1" si="339"/>
        <v>1</v>
      </c>
      <c r="L5439" t="s">
        <v>27</v>
      </c>
      <c r="M5439">
        <v>1</v>
      </c>
      <c r="N5439">
        <v>1</v>
      </c>
      <c r="O5439">
        <v>1</v>
      </c>
      <c r="P5439">
        <v>0</v>
      </c>
      <c r="Q5439">
        <v>0</v>
      </c>
      <c r="R5439">
        <f>SUM(M5439:N5439:O5439:P5439:Q5439)</f>
        <v>3</v>
      </c>
      <c r="S5439" s="1">
        <v>127645</v>
      </c>
      <c r="T5439" s="1" t="str">
        <f t="shared" si="338"/>
        <v>High</v>
      </c>
      <c r="U5439">
        <v>2</v>
      </c>
      <c r="V5439">
        <v>2023</v>
      </c>
      <c r="W5439" t="s">
        <v>28</v>
      </c>
      <c r="X5439">
        <v>9</v>
      </c>
    </row>
    <row r="5440" spans="1:24" x14ac:dyDescent="0.3">
      <c r="A5440">
        <v>5439</v>
      </c>
      <c r="B5440" t="s">
        <v>36</v>
      </c>
      <c r="C5440" t="str">
        <f>_xlfn.XLOOKUP(B5440,Lookup_table!B:B,Lookup_table!C:C)</f>
        <v>Data</v>
      </c>
      <c r="D5440" t="s">
        <v>37</v>
      </c>
      <c r="E5440" t="s">
        <v>40</v>
      </c>
      <c r="F5440" t="s">
        <v>52</v>
      </c>
      <c r="G5440" t="s">
        <v>17</v>
      </c>
      <c r="H5440" t="str">
        <f t="shared" si="336"/>
        <v>Remote</v>
      </c>
      <c r="I5440" t="s">
        <v>26</v>
      </c>
      <c r="J5440" t="str">
        <f t="shared" si="337"/>
        <v>3-6 yrs</v>
      </c>
      <c r="K5440">
        <f t="shared" ca="1" si="339"/>
        <v>4</v>
      </c>
      <c r="L5440" t="s">
        <v>39</v>
      </c>
      <c r="M5440">
        <v>1</v>
      </c>
      <c r="N5440">
        <v>0</v>
      </c>
      <c r="O5440">
        <v>1</v>
      </c>
      <c r="P5440">
        <v>1</v>
      </c>
      <c r="Q5440">
        <v>1</v>
      </c>
      <c r="R5440">
        <f>SUM(M5440:N5440:O5440:P5440:Q5440)</f>
        <v>4</v>
      </c>
      <c r="S5440" s="1">
        <v>112537</v>
      </c>
      <c r="T5440" s="1" t="str">
        <f t="shared" si="338"/>
        <v>Medium</v>
      </c>
      <c r="U5440">
        <v>5</v>
      </c>
      <c r="V5440">
        <v>2021</v>
      </c>
      <c r="W5440" t="s">
        <v>28</v>
      </c>
      <c r="X5440">
        <v>2</v>
      </c>
    </row>
    <row r="5441" spans="1:24" x14ac:dyDescent="0.3">
      <c r="A5441">
        <v>5440</v>
      </c>
      <c r="B5441" t="s">
        <v>21</v>
      </c>
      <c r="C5441" t="str">
        <f>_xlfn.XLOOKUP(B5441,Lookup_table!B:B,Lookup_table!C:C)</f>
        <v>AI</v>
      </c>
      <c r="D5441" t="s">
        <v>34</v>
      </c>
      <c r="E5441" t="s">
        <v>42</v>
      </c>
      <c r="F5441" t="s">
        <v>16</v>
      </c>
      <c r="G5441" t="s">
        <v>30</v>
      </c>
      <c r="H5441" t="str">
        <f t="shared" si="336"/>
        <v>Onsite/Hybrid</v>
      </c>
      <c r="I5441" t="s">
        <v>35</v>
      </c>
      <c r="J5441" t="str">
        <f t="shared" si="337"/>
        <v>0-2 yrs</v>
      </c>
      <c r="K5441">
        <f t="shared" ca="1" si="339"/>
        <v>1</v>
      </c>
      <c r="L5441" t="s">
        <v>27</v>
      </c>
      <c r="M5441">
        <v>1</v>
      </c>
      <c r="N5441">
        <v>0</v>
      </c>
      <c r="O5441">
        <v>1</v>
      </c>
      <c r="P5441">
        <v>1</v>
      </c>
      <c r="Q5441">
        <v>0</v>
      </c>
      <c r="R5441">
        <f>SUM(M5441:N5441:O5441:P5441:Q5441)</f>
        <v>3</v>
      </c>
      <c r="S5441" s="1">
        <v>115369</v>
      </c>
      <c r="T5441" s="1" t="str">
        <f t="shared" si="338"/>
        <v>Medium</v>
      </c>
      <c r="U5441">
        <v>1</v>
      </c>
      <c r="V5441">
        <v>2024</v>
      </c>
      <c r="W5441" t="s">
        <v>28</v>
      </c>
      <c r="X5441">
        <v>8</v>
      </c>
    </row>
    <row r="5442" spans="1:24" x14ac:dyDescent="0.3">
      <c r="A5442">
        <v>5441</v>
      </c>
      <c r="B5442" t="s">
        <v>21</v>
      </c>
      <c r="C5442" t="str">
        <f>_xlfn.XLOOKUP(B5442,Lookup_table!B:B,Lookup_table!C:C)</f>
        <v>AI</v>
      </c>
      <c r="D5442" t="s">
        <v>34</v>
      </c>
      <c r="E5442" t="s">
        <v>38</v>
      </c>
      <c r="F5442" t="s">
        <v>51</v>
      </c>
      <c r="G5442" t="s">
        <v>25</v>
      </c>
      <c r="H5442" t="str">
        <f t="shared" ref="H5442:H5505" si="340">IF(G5442="Remote","Remote","Onsite/Hybrid")</f>
        <v>Onsite/Hybrid</v>
      </c>
      <c r="I5442" t="s">
        <v>35</v>
      </c>
      <c r="J5442" t="str">
        <f t="shared" ref="J5442:J5505" si="341">IF(I5442="Entry","0-2 yrs",IF(I5442="Mid","3-6 yrs","7+ yrs"))</f>
        <v>0-2 yrs</v>
      </c>
      <c r="K5442">
        <f t="shared" ca="1" si="339"/>
        <v>2</v>
      </c>
      <c r="L5442" t="s">
        <v>27</v>
      </c>
      <c r="M5442">
        <v>0</v>
      </c>
      <c r="N5442">
        <v>1</v>
      </c>
      <c r="O5442">
        <v>0</v>
      </c>
      <c r="P5442">
        <v>1</v>
      </c>
      <c r="Q5442">
        <v>0</v>
      </c>
      <c r="R5442">
        <f>SUM(M5442:N5442:O5442:P5442:Q5442)</f>
        <v>2</v>
      </c>
      <c r="S5442" s="1">
        <v>103967</v>
      </c>
      <c r="T5442" s="1" t="str">
        <f t="shared" ref="T5442:T5505" si="342">IF(S5442&lt;=70000,"Low",IF(S5442&lt;=120000,"Medium","High"))</f>
        <v>Medium</v>
      </c>
      <c r="U5442">
        <v>6</v>
      </c>
      <c r="V5442">
        <v>2021</v>
      </c>
      <c r="W5442" t="s">
        <v>20</v>
      </c>
      <c r="X5442">
        <v>1</v>
      </c>
    </row>
    <row r="5443" spans="1:24" x14ac:dyDescent="0.3">
      <c r="A5443">
        <v>5442</v>
      </c>
      <c r="B5443" t="s">
        <v>36</v>
      </c>
      <c r="C5443" t="str">
        <f>_xlfn.XLOOKUP(B5443,Lookup_table!B:B,Lookup_table!C:C)</f>
        <v>Data</v>
      </c>
      <c r="D5443" t="s">
        <v>37</v>
      </c>
      <c r="E5443" t="s">
        <v>32</v>
      </c>
      <c r="F5443" t="s">
        <v>52</v>
      </c>
      <c r="G5443" t="s">
        <v>25</v>
      </c>
      <c r="H5443" t="str">
        <f t="shared" si="340"/>
        <v>Onsite/Hybrid</v>
      </c>
      <c r="I5443" t="s">
        <v>35</v>
      </c>
      <c r="J5443" t="str">
        <f t="shared" si="341"/>
        <v>0-2 yrs</v>
      </c>
      <c r="K5443">
        <f t="shared" ref="K5443:K5506" ca="1" si="343">IF(J5443="0-2 yrs",RANDBETWEEN(0,2),IF(J5443="3-6 yrs", RANDBETWEEN(3,6),IF(J5443="7+ yrs", RANDBETWEEN(7,15)," ")))</f>
        <v>2</v>
      </c>
      <c r="L5443" t="s">
        <v>27</v>
      </c>
      <c r="M5443">
        <v>1</v>
      </c>
      <c r="N5443">
        <v>1</v>
      </c>
      <c r="O5443">
        <v>1</v>
      </c>
      <c r="P5443">
        <v>1</v>
      </c>
      <c r="Q5443">
        <v>1</v>
      </c>
      <c r="R5443">
        <f>SUM(M5443:N5443:O5443:P5443:Q5443)</f>
        <v>5</v>
      </c>
      <c r="S5443" s="1">
        <v>85316</v>
      </c>
      <c r="T5443" s="1" t="str">
        <f t="shared" si="342"/>
        <v>Medium</v>
      </c>
      <c r="U5443">
        <v>8</v>
      </c>
      <c r="V5443">
        <v>2026</v>
      </c>
      <c r="W5443" t="s">
        <v>28</v>
      </c>
      <c r="X5443">
        <v>7</v>
      </c>
    </row>
    <row r="5444" spans="1:24" x14ac:dyDescent="0.3">
      <c r="A5444">
        <v>5443</v>
      </c>
      <c r="B5444" t="s">
        <v>41</v>
      </c>
      <c r="C5444" t="str">
        <f>_xlfn.XLOOKUP(B5444,Lookup_table!B:B,Lookup_table!C:C)</f>
        <v>Data</v>
      </c>
      <c r="D5444" t="s">
        <v>14</v>
      </c>
      <c r="E5444" t="s">
        <v>23</v>
      </c>
      <c r="F5444" t="s">
        <v>44</v>
      </c>
      <c r="G5444" t="s">
        <v>25</v>
      </c>
      <c r="H5444" t="str">
        <f t="shared" si="340"/>
        <v>Onsite/Hybrid</v>
      </c>
      <c r="I5444" t="s">
        <v>18</v>
      </c>
      <c r="J5444" t="str">
        <f t="shared" si="341"/>
        <v>7+ yrs</v>
      </c>
      <c r="K5444">
        <f t="shared" ca="1" si="343"/>
        <v>11</v>
      </c>
      <c r="L5444" t="s">
        <v>19</v>
      </c>
      <c r="M5444">
        <v>1</v>
      </c>
      <c r="N5444">
        <v>0</v>
      </c>
      <c r="O5444">
        <v>1</v>
      </c>
      <c r="P5444">
        <v>1</v>
      </c>
      <c r="Q5444">
        <v>0</v>
      </c>
      <c r="R5444">
        <f>SUM(M5444:N5444:O5444:P5444:Q5444)</f>
        <v>3</v>
      </c>
      <c r="S5444" s="1">
        <v>127561</v>
      </c>
      <c r="T5444" s="1" t="str">
        <f t="shared" si="342"/>
        <v>High</v>
      </c>
      <c r="U5444">
        <v>3</v>
      </c>
      <c r="V5444">
        <v>2023</v>
      </c>
      <c r="W5444" t="s">
        <v>28</v>
      </c>
      <c r="X5444">
        <v>4</v>
      </c>
    </row>
    <row r="5445" spans="1:24" x14ac:dyDescent="0.3">
      <c r="A5445">
        <v>5444</v>
      </c>
      <c r="B5445" t="s">
        <v>21</v>
      </c>
      <c r="C5445" t="str">
        <f>_xlfn.XLOOKUP(B5445,Lookup_table!B:B,Lookup_table!C:C)</f>
        <v>AI</v>
      </c>
      <c r="D5445" t="s">
        <v>37</v>
      </c>
      <c r="E5445" t="s">
        <v>15</v>
      </c>
      <c r="F5445" t="s">
        <v>51</v>
      </c>
      <c r="G5445" t="s">
        <v>25</v>
      </c>
      <c r="H5445" t="str">
        <f t="shared" si="340"/>
        <v>Onsite/Hybrid</v>
      </c>
      <c r="I5445" t="s">
        <v>26</v>
      </c>
      <c r="J5445" t="str">
        <f t="shared" si="341"/>
        <v>3-6 yrs</v>
      </c>
      <c r="K5445">
        <f t="shared" ca="1" si="343"/>
        <v>4</v>
      </c>
      <c r="L5445" t="s">
        <v>39</v>
      </c>
      <c r="M5445">
        <v>1</v>
      </c>
      <c r="N5445">
        <v>0</v>
      </c>
      <c r="O5445">
        <v>0</v>
      </c>
      <c r="P5445">
        <v>1</v>
      </c>
      <c r="Q5445">
        <v>0</v>
      </c>
      <c r="R5445">
        <f>SUM(M5445:N5445:O5445:P5445:Q5445)</f>
        <v>2</v>
      </c>
      <c r="S5445" s="1">
        <v>129257</v>
      </c>
      <c r="T5445" s="1" t="str">
        <f t="shared" si="342"/>
        <v>High</v>
      </c>
      <c r="U5445">
        <v>3</v>
      </c>
      <c r="V5445">
        <v>2026</v>
      </c>
      <c r="W5445" t="s">
        <v>28</v>
      </c>
      <c r="X5445">
        <v>8</v>
      </c>
    </row>
    <row r="5446" spans="1:24" x14ac:dyDescent="0.3">
      <c r="A5446">
        <v>5445</v>
      </c>
      <c r="B5446" t="s">
        <v>36</v>
      </c>
      <c r="C5446" t="str">
        <f>_xlfn.XLOOKUP(B5446,Lookup_table!B:B,Lookup_table!C:C)</f>
        <v>Data</v>
      </c>
      <c r="D5446" t="s">
        <v>14</v>
      </c>
      <c r="E5446" t="s">
        <v>23</v>
      </c>
      <c r="F5446" t="s">
        <v>51</v>
      </c>
      <c r="G5446" t="s">
        <v>17</v>
      </c>
      <c r="H5446" t="str">
        <f t="shared" si="340"/>
        <v>Remote</v>
      </c>
      <c r="I5446" t="s">
        <v>26</v>
      </c>
      <c r="J5446" t="str">
        <f t="shared" si="341"/>
        <v>3-6 yrs</v>
      </c>
      <c r="K5446">
        <f t="shared" ca="1" si="343"/>
        <v>5</v>
      </c>
      <c r="L5446" t="s">
        <v>27</v>
      </c>
      <c r="M5446">
        <v>0</v>
      </c>
      <c r="N5446">
        <v>0</v>
      </c>
      <c r="O5446">
        <v>0</v>
      </c>
      <c r="P5446">
        <v>1</v>
      </c>
      <c r="Q5446">
        <v>1</v>
      </c>
      <c r="R5446">
        <f>SUM(M5446:N5446:O5446:P5446:Q5446)</f>
        <v>2</v>
      </c>
      <c r="S5446" s="1">
        <v>102218</v>
      </c>
      <c r="T5446" s="1" t="str">
        <f t="shared" si="342"/>
        <v>Medium</v>
      </c>
      <c r="U5446">
        <v>5</v>
      </c>
      <c r="V5446">
        <v>2021</v>
      </c>
      <c r="W5446" t="s">
        <v>28</v>
      </c>
      <c r="X5446">
        <v>8</v>
      </c>
    </row>
    <row r="5447" spans="1:24" x14ac:dyDescent="0.3">
      <c r="A5447">
        <v>5446</v>
      </c>
      <c r="B5447" t="s">
        <v>33</v>
      </c>
      <c r="C5447" t="str">
        <f>_xlfn.XLOOKUP(B5447,Lookup_table!B:B,Lookup_table!C:C)</f>
        <v>Data</v>
      </c>
      <c r="D5447" t="s">
        <v>14</v>
      </c>
      <c r="E5447" t="s">
        <v>40</v>
      </c>
      <c r="F5447" t="s">
        <v>52</v>
      </c>
      <c r="G5447" t="s">
        <v>25</v>
      </c>
      <c r="H5447" t="str">
        <f t="shared" si="340"/>
        <v>Onsite/Hybrid</v>
      </c>
      <c r="I5447" t="s">
        <v>35</v>
      </c>
      <c r="J5447" t="str">
        <f t="shared" si="341"/>
        <v>0-2 yrs</v>
      </c>
      <c r="K5447">
        <f t="shared" ca="1" si="343"/>
        <v>2</v>
      </c>
      <c r="L5447" t="s">
        <v>19</v>
      </c>
      <c r="M5447">
        <v>0</v>
      </c>
      <c r="N5447">
        <v>1</v>
      </c>
      <c r="O5447">
        <v>1</v>
      </c>
      <c r="P5447">
        <v>0</v>
      </c>
      <c r="Q5447">
        <v>0</v>
      </c>
      <c r="R5447">
        <f>SUM(M5447:N5447:O5447:P5447:Q5447)</f>
        <v>2</v>
      </c>
      <c r="S5447" s="1">
        <v>63129</v>
      </c>
      <c r="T5447" s="1" t="str">
        <f t="shared" si="342"/>
        <v>Low</v>
      </c>
      <c r="U5447">
        <v>10</v>
      </c>
      <c r="V5447">
        <v>2024</v>
      </c>
      <c r="W5447" t="s">
        <v>34</v>
      </c>
      <c r="X5447">
        <v>2</v>
      </c>
    </row>
    <row r="5448" spans="1:24" x14ac:dyDescent="0.3">
      <c r="A5448">
        <v>5447</v>
      </c>
      <c r="B5448" t="s">
        <v>41</v>
      </c>
      <c r="C5448" t="str">
        <f>_xlfn.XLOOKUP(B5448,Lookup_table!B:B,Lookup_table!C:C)</f>
        <v>Data</v>
      </c>
      <c r="D5448" t="s">
        <v>37</v>
      </c>
      <c r="E5448" t="s">
        <v>38</v>
      </c>
      <c r="F5448" t="s">
        <v>16</v>
      </c>
      <c r="G5448" t="s">
        <v>30</v>
      </c>
      <c r="H5448" t="str">
        <f t="shared" si="340"/>
        <v>Onsite/Hybrid</v>
      </c>
      <c r="I5448" t="s">
        <v>18</v>
      </c>
      <c r="J5448" t="str">
        <f t="shared" si="341"/>
        <v>7+ yrs</v>
      </c>
      <c r="K5448">
        <f t="shared" ca="1" si="343"/>
        <v>12</v>
      </c>
      <c r="L5448" t="s">
        <v>27</v>
      </c>
      <c r="M5448">
        <v>0</v>
      </c>
      <c r="N5448">
        <v>1</v>
      </c>
      <c r="O5448">
        <v>1</v>
      </c>
      <c r="P5448">
        <v>0</v>
      </c>
      <c r="Q5448">
        <v>1</v>
      </c>
      <c r="R5448">
        <f>SUM(M5448:N5448:O5448:P5448:Q5448)</f>
        <v>3</v>
      </c>
      <c r="S5448" s="1">
        <v>127579</v>
      </c>
      <c r="T5448" s="1" t="str">
        <f t="shared" si="342"/>
        <v>High</v>
      </c>
      <c r="U5448">
        <v>1</v>
      </c>
      <c r="V5448">
        <v>2024</v>
      </c>
      <c r="W5448" t="s">
        <v>20</v>
      </c>
      <c r="X5448">
        <v>3</v>
      </c>
    </row>
    <row r="5449" spans="1:24" x14ac:dyDescent="0.3">
      <c r="A5449">
        <v>5448</v>
      </c>
      <c r="B5449" t="s">
        <v>50</v>
      </c>
      <c r="C5449" t="str">
        <f>_xlfn.XLOOKUP(B5449,Lookup_table!B:B,Lookup_table!C:C)</f>
        <v>AI</v>
      </c>
      <c r="D5449" t="s">
        <v>37</v>
      </c>
      <c r="E5449" t="s">
        <v>38</v>
      </c>
      <c r="F5449" t="s">
        <v>43</v>
      </c>
      <c r="G5449" t="s">
        <v>30</v>
      </c>
      <c r="H5449" t="str">
        <f t="shared" si="340"/>
        <v>Onsite/Hybrid</v>
      </c>
      <c r="I5449" t="s">
        <v>26</v>
      </c>
      <c r="J5449" t="str">
        <f t="shared" si="341"/>
        <v>3-6 yrs</v>
      </c>
      <c r="K5449">
        <f t="shared" ca="1" si="343"/>
        <v>5</v>
      </c>
      <c r="L5449" t="s">
        <v>19</v>
      </c>
      <c r="M5449">
        <v>0</v>
      </c>
      <c r="N5449">
        <v>1</v>
      </c>
      <c r="O5449">
        <v>1</v>
      </c>
      <c r="P5449">
        <v>0</v>
      </c>
      <c r="Q5449">
        <v>0</v>
      </c>
      <c r="R5449">
        <f>SUM(M5449:N5449:O5449:P5449:Q5449)</f>
        <v>2</v>
      </c>
      <c r="S5449" s="1">
        <v>129863</v>
      </c>
      <c r="T5449" s="1" t="str">
        <f t="shared" si="342"/>
        <v>High</v>
      </c>
      <c r="U5449">
        <v>4</v>
      </c>
      <c r="V5449">
        <v>2021</v>
      </c>
      <c r="W5449" t="s">
        <v>34</v>
      </c>
      <c r="X5449">
        <v>3</v>
      </c>
    </row>
    <row r="5450" spans="1:24" x14ac:dyDescent="0.3">
      <c r="A5450">
        <v>5449</v>
      </c>
      <c r="B5450" t="s">
        <v>36</v>
      </c>
      <c r="C5450" t="str">
        <f>_xlfn.XLOOKUP(B5450,Lookup_table!B:B,Lookup_table!C:C)</f>
        <v>Data</v>
      </c>
      <c r="D5450" t="s">
        <v>22</v>
      </c>
      <c r="E5450" t="s">
        <v>38</v>
      </c>
      <c r="F5450" t="s">
        <v>24</v>
      </c>
      <c r="G5450" t="s">
        <v>17</v>
      </c>
      <c r="H5450" t="str">
        <f t="shared" si="340"/>
        <v>Remote</v>
      </c>
      <c r="I5450" t="s">
        <v>26</v>
      </c>
      <c r="J5450" t="str">
        <f t="shared" si="341"/>
        <v>3-6 yrs</v>
      </c>
      <c r="K5450">
        <f t="shared" ca="1" si="343"/>
        <v>5</v>
      </c>
      <c r="L5450" t="s">
        <v>27</v>
      </c>
      <c r="M5450">
        <v>1</v>
      </c>
      <c r="N5450">
        <v>0</v>
      </c>
      <c r="O5450">
        <v>1</v>
      </c>
      <c r="P5450">
        <v>0</v>
      </c>
      <c r="Q5450">
        <v>0</v>
      </c>
      <c r="R5450">
        <f>SUM(M5450:N5450:O5450:P5450:Q5450)</f>
        <v>2</v>
      </c>
      <c r="S5450" s="1">
        <v>107769</v>
      </c>
      <c r="T5450" s="1" t="str">
        <f t="shared" si="342"/>
        <v>Medium</v>
      </c>
      <c r="U5450">
        <v>10</v>
      </c>
      <c r="V5450">
        <v>2026</v>
      </c>
      <c r="W5450" t="s">
        <v>34</v>
      </c>
      <c r="X5450">
        <v>4</v>
      </c>
    </row>
    <row r="5451" spans="1:24" x14ac:dyDescent="0.3">
      <c r="A5451">
        <v>5450</v>
      </c>
      <c r="B5451" t="s">
        <v>33</v>
      </c>
      <c r="C5451" t="str">
        <f>_xlfn.XLOOKUP(B5451,Lookup_table!B:B,Lookup_table!C:C)</f>
        <v>Data</v>
      </c>
      <c r="D5451" t="s">
        <v>37</v>
      </c>
      <c r="E5451" t="s">
        <v>40</v>
      </c>
      <c r="F5451" t="s">
        <v>29</v>
      </c>
      <c r="G5451" t="s">
        <v>25</v>
      </c>
      <c r="H5451" t="str">
        <f t="shared" si="340"/>
        <v>Onsite/Hybrid</v>
      </c>
      <c r="I5451" t="s">
        <v>35</v>
      </c>
      <c r="J5451" t="str">
        <f t="shared" si="341"/>
        <v>0-2 yrs</v>
      </c>
      <c r="K5451">
        <f t="shared" ca="1" si="343"/>
        <v>2</v>
      </c>
      <c r="L5451" t="s">
        <v>19</v>
      </c>
      <c r="M5451">
        <v>0</v>
      </c>
      <c r="N5451">
        <v>1</v>
      </c>
      <c r="O5451">
        <v>0</v>
      </c>
      <c r="P5451">
        <v>1</v>
      </c>
      <c r="Q5451">
        <v>1</v>
      </c>
      <c r="R5451">
        <f>SUM(M5451:N5451:O5451:P5451:Q5451)</f>
        <v>3</v>
      </c>
      <c r="S5451" s="1">
        <v>78583</v>
      </c>
      <c r="T5451" s="1" t="str">
        <f t="shared" si="342"/>
        <v>Medium</v>
      </c>
      <c r="U5451">
        <v>7</v>
      </c>
      <c r="V5451">
        <v>2023</v>
      </c>
      <c r="W5451" t="s">
        <v>28</v>
      </c>
      <c r="X5451">
        <v>9</v>
      </c>
    </row>
    <row r="5452" spans="1:24" x14ac:dyDescent="0.3">
      <c r="A5452">
        <v>5451</v>
      </c>
      <c r="B5452" t="s">
        <v>33</v>
      </c>
      <c r="C5452" t="str">
        <f>_xlfn.XLOOKUP(B5452,Lookup_table!B:B,Lookup_table!C:C)</f>
        <v>Data</v>
      </c>
      <c r="D5452" t="s">
        <v>34</v>
      </c>
      <c r="E5452" t="s">
        <v>23</v>
      </c>
      <c r="F5452" t="s">
        <v>24</v>
      </c>
      <c r="G5452" t="s">
        <v>25</v>
      </c>
      <c r="H5452" t="str">
        <f t="shared" si="340"/>
        <v>Onsite/Hybrid</v>
      </c>
      <c r="I5452" t="s">
        <v>18</v>
      </c>
      <c r="J5452" t="str">
        <f t="shared" si="341"/>
        <v>7+ yrs</v>
      </c>
      <c r="K5452">
        <f t="shared" ca="1" si="343"/>
        <v>14</v>
      </c>
      <c r="L5452" t="s">
        <v>39</v>
      </c>
      <c r="M5452">
        <v>0</v>
      </c>
      <c r="N5452">
        <v>1</v>
      </c>
      <c r="O5452">
        <v>1</v>
      </c>
      <c r="P5452">
        <v>0</v>
      </c>
      <c r="Q5452">
        <v>0</v>
      </c>
      <c r="R5452">
        <f>SUM(M5452:N5452:O5452:P5452:Q5452)</f>
        <v>2</v>
      </c>
      <c r="S5452" s="1">
        <v>112702</v>
      </c>
      <c r="T5452" s="1" t="str">
        <f t="shared" si="342"/>
        <v>Medium</v>
      </c>
      <c r="U5452">
        <v>1</v>
      </c>
      <c r="V5452">
        <v>2026</v>
      </c>
      <c r="W5452" t="s">
        <v>28</v>
      </c>
      <c r="X5452">
        <v>8</v>
      </c>
    </row>
    <row r="5453" spans="1:24" x14ac:dyDescent="0.3">
      <c r="A5453">
        <v>5452</v>
      </c>
      <c r="B5453" t="s">
        <v>36</v>
      </c>
      <c r="C5453" t="str">
        <f>_xlfn.XLOOKUP(B5453,Lookup_table!B:B,Lookup_table!C:C)</f>
        <v>Data</v>
      </c>
      <c r="D5453" t="s">
        <v>34</v>
      </c>
      <c r="E5453" t="s">
        <v>23</v>
      </c>
      <c r="F5453" t="s">
        <v>43</v>
      </c>
      <c r="G5453" t="s">
        <v>17</v>
      </c>
      <c r="H5453" t="str">
        <f t="shared" si="340"/>
        <v>Remote</v>
      </c>
      <c r="I5453" t="s">
        <v>26</v>
      </c>
      <c r="J5453" t="str">
        <f t="shared" si="341"/>
        <v>3-6 yrs</v>
      </c>
      <c r="K5453">
        <f t="shared" ca="1" si="343"/>
        <v>6</v>
      </c>
      <c r="L5453" t="s">
        <v>19</v>
      </c>
      <c r="M5453">
        <v>0</v>
      </c>
      <c r="N5453">
        <v>0</v>
      </c>
      <c r="O5453">
        <v>1</v>
      </c>
      <c r="P5453">
        <v>1</v>
      </c>
      <c r="Q5453">
        <v>1</v>
      </c>
      <c r="R5453">
        <f>SUM(M5453:N5453:O5453:P5453:Q5453)</f>
        <v>3</v>
      </c>
      <c r="S5453" s="1">
        <v>112453</v>
      </c>
      <c r="T5453" s="1" t="str">
        <f t="shared" si="342"/>
        <v>Medium</v>
      </c>
      <c r="U5453">
        <v>4</v>
      </c>
      <c r="V5453">
        <v>2022</v>
      </c>
      <c r="W5453" t="s">
        <v>28</v>
      </c>
      <c r="X5453">
        <v>1</v>
      </c>
    </row>
    <row r="5454" spans="1:24" x14ac:dyDescent="0.3">
      <c r="A5454">
        <v>5453</v>
      </c>
      <c r="B5454" t="s">
        <v>33</v>
      </c>
      <c r="C5454" t="str">
        <f>_xlfn.XLOOKUP(B5454,Lookup_table!B:B,Lookup_table!C:C)</f>
        <v>Data</v>
      </c>
      <c r="D5454" t="s">
        <v>14</v>
      </c>
      <c r="E5454" t="s">
        <v>40</v>
      </c>
      <c r="F5454" t="s">
        <v>43</v>
      </c>
      <c r="G5454" t="s">
        <v>25</v>
      </c>
      <c r="H5454" t="str">
        <f t="shared" si="340"/>
        <v>Onsite/Hybrid</v>
      </c>
      <c r="I5454" t="s">
        <v>35</v>
      </c>
      <c r="J5454" t="str">
        <f t="shared" si="341"/>
        <v>0-2 yrs</v>
      </c>
      <c r="K5454">
        <f t="shared" ca="1" si="343"/>
        <v>1</v>
      </c>
      <c r="L5454" t="s">
        <v>19</v>
      </c>
      <c r="M5454">
        <v>0</v>
      </c>
      <c r="N5454">
        <v>0</v>
      </c>
      <c r="O5454">
        <v>0</v>
      </c>
      <c r="P5454">
        <v>1</v>
      </c>
      <c r="Q5454">
        <v>0</v>
      </c>
      <c r="R5454">
        <f>SUM(M5454:N5454:O5454:P5454:Q5454)</f>
        <v>1</v>
      </c>
      <c r="S5454" s="1">
        <v>66742</v>
      </c>
      <c r="T5454" s="1" t="str">
        <f t="shared" si="342"/>
        <v>Low</v>
      </c>
      <c r="U5454">
        <v>12</v>
      </c>
      <c r="V5454">
        <v>2024</v>
      </c>
      <c r="W5454" t="s">
        <v>20</v>
      </c>
      <c r="X5454">
        <v>5</v>
      </c>
    </row>
    <row r="5455" spans="1:24" x14ac:dyDescent="0.3">
      <c r="A5455">
        <v>5454</v>
      </c>
      <c r="B5455" t="s">
        <v>41</v>
      </c>
      <c r="C5455" t="str">
        <f>_xlfn.XLOOKUP(B5455,Lookup_table!B:B,Lookup_table!C:C)</f>
        <v>Data</v>
      </c>
      <c r="D5455" t="s">
        <v>34</v>
      </c>
      <c r="E5455" t="s">
        <v>15</v>
      </c>
      <c r="F5455" t="s">
        <v>29</v>
      </c>
      <c r="G5455" t="s">
        <v>17</v>
      </c>
      <c r="H5455" t="str">
        <f t="shared" si="340"/>
        <v>Remote</v>
      </c>
      <c r="I5455" t="s">
        <v>18</v>
      </c>
      <c r="J5455" t="str">
        <f t="shared" si="341"/>
        <v>7+ yrs</v>
      </c>
      <c r="K5455">
        <f t="shared" ca="1" si="343"/>
        <v>8</v>
      </c>
      <c r="L5455" t="s">
        <v>27</v>
      </c>
      <c r="M5455">
        <v>0</v>
      </c>
      <c r="N5455">
        <v>0</v>
      </c>
      <c r="O5455">
        <v>1</v>
      </c>
      <c r="P5455">
        <v>0</v>
      </c>
      <c r="Q5455">
        <v>1</v>
      </c>
      <c r="R5455">
        <f>SUM(M5455:N5455:O5455:P5455:Q5455)</f>
        <v>2</v>
      </c>
      <c r="S5455" s="1">
        <v>128902</v>
      </c>
      <c r="T5455" s="1" t="str">
        <f t="shared" si="342"/>
        <v>High</v>
      </c>
      <c r="U5455">
        <v>5</v>
      </c>
      <c r="V5455">
        <v>2021</v>
      </c>
      <c r="W5455" t="s">
        <v>20</v>
      </c>
      <c r="X5455">
        <v>3</v>
      </c>
    </row>
    <row r="5456" spans="1:24" x14ac:dyDescent="0.3">
      <c r="A5456">
        <v>5455</v>
      </c>
      <c r="B5456" t="s">
        <v>41</v>
      </c>
      <c r="C5456" t="str">
        <f>_xlfn.XLOOKUP(B5456,Lookup_table!B:B,Lookup_table!C:C)</f>
        <v>Data</v>
      </c>
      <c r="D5456" t="s">
        <v>37</v>
      </c>
      <c r="E5456" t="s">
        <v>23</v>
      </c>
      <c r="F5456" t="s">
        <v>29</v>
      </c>
      <c r="G5456" t="s">
        <v>25</v>
      </c>
      <c r="H5456" t="str">
        <f t="shared" si="340"/>
        <v>Onsite/Hybrid</v>
      </c>
      <c r="I5456" t="s">
        <v>26</v>
      </c>
      <c r="J5456" t="str">
        <f t="shared" si="341"/>
        <v>3-6 yrs</v>
      </c>
      <c r="K5456">
        <f t="shared" ca="1" si="343"/>
        <v>5</v>
      </c>
      <c r="L5456" t="s">
        <v>39</v>
      </c>
      <c r="M5456">
        <v>0</v>
      </c>
      <c r="N5456">
        <v>1</v>
      </c>
      <c r="O5456">
        <v>1</v>
      </c>
      <c r="P5456">
        <v>1</v>
      </c>
      <c r="Q5456">
        <v>1</v>
      </c>
      <c r="R5456">
        <f>SUM(M5456:N5456:O5456:P5456:Q5456)</f>
        <v>4</v>
      </c>
      <c r="S5456" s="1">
        <v>116466</v>
      </c>
      <c r="T5456" s="1" t="str">
        <f t="shared" si="342"/>
        <v>Medium</v>
      </c>
      <c r="U5456">
        <v>7</v>
      </c>
      <c r="V5456">
        <v>2020</v>
      </c>
      <c r="W5456" t="s">
        <v>28</v>
      </c>
      <c r="X5456">
        <v>7</v>
      </c>
    </row>
    <row r="5457" spans="1:24" x14ac:dyDescent="0.3">
      <c r="A5457">
        <v>5456</v>
      </c>
      <c r="B5457" t="s">
        <v>21</v>
      </c>
      <c r="C5457" t="str">
        <f>_xlfn.XLOOKUP(B5457,Lookup_table!B:B,Lookup_table!C:C)</f>
        <v>AI</v>
      </c>
      <c r="D5457" t="s">
        <v>14</v>
      </c>
      <c r="E5457" t="s">
        <v>15</v>
      </c>
      <c r="F5457" t="s">
        <v>16</v>
      </c>
      <c r="G5457" t="s">
        <v>17</v>
      </c>
      <c r="H5457" t="str">
        <f t="shared" si="340"/>
        <v>Remote</v>
      </c>
      <c r="I5457" t="s">
        <v>35</v>
      </c>
      <c r="J5457" t="str">
        <f t="shared" si="341"/>
        <v>0-2 yrs</v>
      </c>
      <c r="K5457">
        <f t="shared" ca="1" si="343"/>
        <v>0</v>
      </c>
      <c r="L5457" t="s">
        <v>27</v>
      </c>
      <c r="M5457">
        <v>1</v>
      </c>
      <c r="N5457">
        <v>1</v>
      </c>
      <c r="O5457">
        <v>0</v>
      </c>
      <c r="P5457">
        <v>0</v>
      </c>
      <c r="Q5457">
        <v>1</v>
      </c>
      <c r="R5457">
        <f>SUM(M5457:N5457:O5457:P5457:Q5457)</f>
        <v>3</v>
      </c>
      <c r="S5457" s="1">
        <v>96874</v>
      </c>
      <c r="T5457" s="1" t="str">
        <f t="shared" si="342"/>
        <v>Medium</v>
      </c>
      <c r="U5457">
        <v>5</v>
      </c>
      <c r="V5457">
        <v>2024</v>
      </c>
      <c r="W5457" t="s">
        <v>28</v>
      </c>
      <c r="X5457">
        <v>8</v>
      </c>
    </row>
    <row r="5458" spans="1:24" x14ac:dyDescent="0.3">
      <c r="A5458">
        <v>5457</v>
      </c>
      <c r="B5458" t="s">
        <v>50</v>
      </c>
      <c r="C5458" t="str">
        <f>_xlfn.XLOOKUP(B5458,Lookup_table!B:B,Lookup_table!C:C)</f>
        <v>AI</v>
      </c>
      <c r="D5458" t="s">
        <v>14</v>
      </c>
      <c r="E5458" t="s">
        <v>42</v>
      </c>
      <c r="F5458" t="s">
        <v>52</v>
      </c>
      <c r="G5458" t="s">
        <v>17</v>
      </c>
      <c r="H5458" t="str">
        <f t="shared" si="340"/>
        <v>Remote</v>
      </c>
      <c r="I5458" t="s">
        <v>26</v>
      </c>
      <c r="J5458" t="str">
        <f t="shared" si="341"/>
        <v>3-6 yrs</v>
      </c>
      <c r="K5458">
        <f t="shared" ca="1" si="343"/>
        <v>4</v>
      </c>
      <c r="L5458" t="s">
        <v>19</v>
      </c>
      <c r="M5458">
        <v>0</v>
      </c>
      <c r="N5458">
        <v>1</v>
      </c>
      <c r="O5458">
        <v>0</v>
      </c>
      <c r="P5458">
        <v>1</v>
      </c>
      <c r="Q5458">
        <v>0</v>
      </c>
      <c r="R5458">
        <f>SUM(M5458:N5458:O5458:P5458:Q5458)</f>
        <v>2</v>
      </c>
      <c r="S5458" s="1">
        <v>131881</v>
      </c>
      <c r="T5458" s="1" t="str">
        <f t="shared" si="342"/>
        <v>High</v>
      </c>
      <c r="U5458">
        <v>5</v>
      </c>
      <c r="V5458">
        <v>2024</v>
      </c>
      <c r="W5458" t="s">
        <v>28</v>
      </c>
      <c r="X5458">
        <v>7</v>
      </c>
    </row>
    <row r="5459" spans="1:24" x14ac:dyDescent="0.3">
      <c r="A5459">
        <v>5458</v>
      </c>
      <c r="B5459" t="s">
        <v>50</v>
      </c>
      <c r="C5459" t="str">
        <f>_xlfn.XLOOKUP(B5459,Lookup_table!B:B,Lookup_table!C:C)</f>
        <v>AI</v>
      </c>
      <c r="D5459" t="s">
        <v>14</v>
      </c>
      <c r="E5459" t="s">
        <v>15</v>
      </c>
      <c r="F5459" t="s">
        <v>43</v>
      </c>
      <c r="G5459" t="s">
        <v>30</v>
      </c>
      <c r="H5459" t="str">
        <f t="shared" si="340"/>
        <v>Onsite/Hybrid</v>
      </c>
      <c r="I5459" t="s">
        <v>18</v>
      </c>
      <c r="J5459" t="str">
        <f t="shared" si="341"/>
        <v>7+ yrs</v>
      </c>
      <c r="K5459">
        <f t="shared" ca="1" si="343"/>
        <v>7</v>
      </c>
      <c r="L5459" t="s">
        <v>19</v>
      </c>
      <c r="M5459">
        <v>0</v>
      </c>
      <c r="N5459">
        <v>1</v>
      </c>
      <c r="O5459">
        <v>1</v>
      </c>
      <c r="P5459">
        <v>0</v>
      </c>
      <c r="Q5459">
        <v>0</v>
      </c>
      <c r="R5459">
        <f>SUM(M5459:N5459:O5459:P5459:Q5459)</f>
        <v>2</v>
      </c>
      <c r="S5459" s="1">
        <v>158025</v>
      </c>
      <c r="T5459" s="1" t="str">
        <f t="shared" si="342"/>
        <v>High</v>
      </c>
      <c r="U5459">
        <v>2</v>
      </c>
      <c r="V5459">
        <v>2021</v>
      </c>
      <c r="W5459" t="s">
        <v>34</v>
      </c>
      <c r="X5459">
        <v>6</v>
      </c>
    </row>
    <row r="5460" spans="1:24" x14ac:dyDescent="0.3">
      <c r="A5460">
        <v>5459</v>
      </c>
      <c r="B5460" t="s">
        <v>36</v>
      </c>
      <c r="C5460" t="str">
        <f>_xlfn.XLOOKUP(B5460,Lookup_table!B:B,Lookup_table!C:C)</f>
        <v>Data</v>
      </c>
      <c r="D5460" t="s">
        <v>14</v>
      </c>
      <c r="E5460" t="s">
        <v>32</v>
      </c>
      <c r="F5460" t="s">
        <v>44</v>
      </c>
      <c r="G5460" t="s">
        <v>17</v>
      </c>
      <c r="H5460" t="str">
        <f t="shared" si="340"/>
        <v>Remote</v>
      </c>
      <c r="I5460" t="s">
        <v>35</v>
      </c>
      <c r="J5460" t="str">
        <f t="shared" si="341"/>
        <v>0-2 yrs</v>
      </c>
      <c r="K5460">
        <f t="shared" ca="1" si="343"/>
        <v>2</v>
      </c>
      <c r="L5460" t="s">
        <v>39</v>
      </c>
      <c r="M5460">
        <v>1</v>
      </c>
      <c r="N5460">
        <v>0</v>
      </c>
      <c r="O5460">
        <v>1</v>
      </c>
      <c r="P5460">
        <v>0</v>
      </c>
      <c r="Q5460">
        <v>1</v>
      </c>
      <c r="R5460">
        <f>SUM(M5460:N5460:O5460:P5460:Q5460)</f>
        <v>3</v>
      </c>
      <c r="S5460" s="1">
        <v>70679</v>
      </c>
      <c r="T5460" s="1" t="str">
        <f t="shared" si="342"/>
        <v>Medium</v>
      </c>
      <c r="U5460">
        <v>5</v>
      </c>
      <c r="V5460">
        <v>2021</v>
      </c>
      <c r="W5460" t="s">
        <v>20</v>
      </c>
      <c r="X5460">
        <v>3</v>
      </c>
    </row>
    <row r="5461" spans="1:24" x14ac:dyDescent="0.3">
      <c r="A5461">
        <v>5460</v>
      </c>
      <c r="B5461" t="s">
        <v>36</v>
      </c>
      <c r="C5461" t="str">
        <f>_xlfn.XLOOKUP(B5461,Lookup_table!B:B,Lookup_table!C:C)</f>
        <v>Data</v>
      </c>
      <c r="D5461" t="s">
        <v>14</v>
      </c>
      <c r="E5461" t="s">
        <v>38</v>
      </c>
      <c r="F5461" t="s">
        <v>51</v>
      </c>
      <c r="G5461" t="s">
        <v>30</v>
      </c>
      <c r="H5461" t="str">
        <f t="shared" si="340"/>
        <v>Onsite/Hybrid</v>
      </c>
      <c r="I5461" t="s">
        <v>26</v>
      </c>
      <c r="J5461" t="str">
        <f t="shared" si="341"/>
        <v>3-6 yrs</v>
      </c>
      <c r="K5461">
        <f t="shared" ca="1" si="343"/>
        <v>5</v>
      </c>
      <c r="L5461" t="s">
        <v>39</v>
      </c>
      <c r="M5461">
        <v>0</v>
      </c>
      <c r="N5461">
        <v>0</v>
      </c>
      <c r="O5461">
        <v>0</v>
      </c>
      <c r="P5461">
        <v>1</v>
      </c>
      <c r="Q5461">
        <v>0</v>
      </c>
      <c r="R5461">
        <f>SUM(M5461:N5461:O5461:P5461:Q5461)</f>
        <v>1</v>
      </c>
      <c r="S5461" s="1">
        <v>87001</v>
      </c>
      <c r="T5461" s="1" t="str">
        <f t="shared" si="342"/>
        <v>Medium</v>
      </c>
      <c r="U5461">
        <v>9</v>
      </c>
      <c r="V5461">
        <v>2021</v>
      </c>
      <c r="W5461" t="s">
        <v>34</v>
      </c>
      <c r="X5461">
        <v>6</v>
      </c>
    </row>
    <row r="5462" spans="1:24" x14ac:dyDescent="0.3">
      <c r="A5462">
        <v>5461</v>
      </c>
      <c r="B5462" t="s">
        <v>21</v>
      </c>
      <c r="C5462" t="str">
        <f>_xlfn.XLOOKUP(B5462,Lookup_table!B:B,Lookup_table!C:C)</f>
        <v>AI</v>
      </c>
      <c r="D5462" t="s">
        <v>22</v>
      </c>
      <c r="E5462" t="s">
        <v>32</v>
      </c>
      <c r="F5462" t="s">
        <v>29</v>
      </c>
      <c r="G5462" t="s">
        <v>17</v>
      </c>
      <c r="H5462" t="str">
        <f t="shared" si="340"/>
        <v>Remote</v>
      </c>
      <c r="I5462" t="s">
        <v>26</v>
      </c>
      <c r="J5462" t="str">
        <f t="shared" si="341"/>
        <v>3-6 yrs</v>
      </c>
      <c r="K5462">
        <f t="shared" ca="1" si="343"/>
        <v>4</v>
      </c>
      <c r="L5462" t="s">
        <v>27</v>
      </c>
      <c r="M5462">
        <v>1</v>
      </c>
      <c r="N5462">
        <v>1</v>
      </c>
      <c r="O5462">
        <v>1</v>
      </c>
      <c r="P5462">
        <v>1</v>
      </c>
      <c r="Q5462">
        <v>1</v>
      </c>
      <c r="R5462">
        <f>SUM(M5462:N5462:O5462:P5462:Q5462)</f>
        <v>5</v>
      </c>
      <c r="S5462" s="1">
        <v>174490</v>
      </c>
      <c r="T5462" s="1" t="str">
        <f t="shared" si="342"/>
        <v>High</v>
      </c>
      <c r="U5462">
        <v>4</v>
      </c>
      <c r="V5462">
        <v>2022</v>
      </c>
      <c r="W5462" t="s">
        <v>28</v>
      </c>
      <c r="X5462">
        <v>3</v>
      </c>
    </row>
    <row r="5463" spans="1:24" x14ac:dyDescent="0.3">
      <c r="A5463">
        <v>5462</v>
      </c>
      <c r="B5463" t="s">
        <v>33</v>
      </c>
      <c r="C5463" t="str">
        <f>_xlfn.XLOOKUP(B5463,Lookup_table!B:B,Lookup_table!C:C)</f>
        <v>Data</v>
      </c>
      <c r="D5463" t="s">
        <v>34</v>
      </c>
      <c r="E5463" t="s">
        <v>15</v>
      </c>
      <c r="F5463" t="s">
        <v>16</v>
      </c>
      <c r="G5463" t="s">
        <v>17</v>
      </c>
      <c r="H5463" t="str">
        <f t="shared" si="340"/>
        <v>Remote</v>
      </c>
      <c r="I5463" t="s">
        <v>26</v>
      </c>
      <c r="J5463" t="str">
        <f t="shared" si="341"/>
        <v>3-6 yrs</v>
      </c>
      <c r="K5463">
        <f t="shared" ca="1" si="343"/>
        <v>5</v>
      </c>
      <c r="L5463" t="s">
        <v>19</v>
      </c>
      <c r="M5463">
        <v>0</v>
      </c>
      <c r="N5463">
        <v>1</v>
      </c>
      <c r="O5463">
        <v>0</v>
      </c>
      <c r="P5463">
        <v>0</v>
      </c>
      <c r="Q5463">
        <v>0</v>
      </c>
      <c r="R5463">
        <f>SUM(M5463:N5463:O5463:P5463:Q5463)</f>
        <v>1</v>
      </c>
      <c r="S5463" s="1">
        <v>72564</v>
      </c>
      <c r="T5463" s="1" t="str">
        <f t="shared" si="342"/>
        <v>Medium</v>
      </c>
      <c r="U5463">
        <v>10</v>
      </c>
      <c r="V5463">
        <v>2023</v>
      </c>
      <c r="W5463" t="s">
        <v>28</v>
      </c>
      <c r="X5463">
        <v>8</v>
      </c>
    </row>
    <row r="5464" spans="1:24" x14ac:dyDescent="0.3">
      <c r="A5464">
        <v>5463</v>
      </c>
      <c r="B5464" t="s">
        <v>36</v>
      </c>
      <c r="C5464" t="str">
        <f>_xlfn.XLOOKUP(B5464,Lookup_table!B:B,Lookup_table!C:C)</f>
        <v>Data</v>
      </c>
      <c r="D5464" t="s">
        <v>37</v>
      </c>
      <c r="E5464" t="s">
        <v>15</v>
      </c>
      <c r="F5464" t="s">
        <v>51</v>
      </c>
      <c r="G5464" t="s">
        <v>30</v>
      </c>
      <c r="H5464" t="str">
        <f t="shared" si="340"/>
        <v>Onsite/Hybrid</v>
      </c>
      <c r="I5464" t="s">
        <v>26</v>
      </c>
      <c r="J5464" t="str">
        <f t="shared" si="341"/>
        <v>3-6 yrs</v>
      </c>
      <c r="K5464">
        <f t="shared" ca="1" si="343"/>
        <v>6</v>
      </c>
      <c r="L5464" t="s">
        <v>27</v>
      </c>
      <c r="M5464">
        <v>0</v>
      </c>
      <c r="N5464">
        <v>1</v>
      </c>
      <c r="O5464">
        <v>1</v>
      </c>
      <c r="P5464">
        <v>0</v>
      </c>
      <c r="Q5464">
        <v>0</v>
      </c>
      <c r="R5464">
        <f>SUM(M5464:N5464:O5464:P5464:Q5464)</f>
        <v>2</v>
      </c>
      <c r="S5464" s="1">
        <v>92015</v>
      </c>
      <c r="T5464" s="1" t="str">
        <f t="shared" si="342"/>
        <v>Medium</v>
      </c>
      <c r="U5464">
        <v>9</v>
      </c>
      <c r="V5464">
        <v>2020</v>
      </c>
      <c r="W5464" t="s">
        <v>28</v>
      </c>
      <c r="X5464">
        <v>8</v>
      </c>
    </row>
    <row r="5465" spans="1:24" x14ac:dyDescent="0.3">
      <c r="A5465">
        <v>5464</v>
      </c>
      <c r="B5465" t="s">
        <v>31</v>
      </c>
      <c r="C5465" t="str">
        <f>_xlfn.XLOOKUP(B5465,Lookup_table!B:B,Lookup_table!C:C)</f>
        <v>Business</v>
      </c>
      <c r="D5465" t="s">
        <v>34</v>
      </c>
      <c r="E5465" t="s">
        <v>42</v>
      </c>
      <c r="F5465" t="s">
        <v>44</v>
      </c>
      <c r="G5465" t="s">
        <v>30</v>
      </c>
      <c r="H5465" t="str">
        <f t="shared" si="340"/>
        <v>Onsite/Hybrid</v>
      </c>
      <c r="I5465" t="s">
        <v>18</v>
      </c>
      <c r="J5465" t="str">
        <f t="shared" si="341"/>
        <v>7+ yrs</v>
      </c>
      <c r="K5465">
        <f t="shared" ca="1" si="343"/>
        <v>11</v>
      </c>
      <c r="L5465" t="s">
        <v>27</v>
      </c>
      <c r="M5465">
        <v>1</v>
      </c>
      <c r="N5465">
        <v>1</v>
      </c>
      <c r="O5465">
        <v>1</v>
      </c>
      <c r="P5465">
        <v>0</v>
      </c>
      <c r="Q5465">
        <v>0</v>
      </c>
      <c r="R5465">
        <f>SUM(M5465:N5465:O5465:P5465:Q5465)</f>
        <v>3</v>
      </c>
      <c r="S5465" s="1">
        <v>114182</v>
      </c>
      <c r="T5465" s="1" t="str">
        <f t="shared" si="342"/>
        <v>Medium</v>
      </c>
      <c r="U5465">
        <v>8</v>
      </c>
      <c r="V5465">
        <v>2024</v>
      </c>
      <c r="W5465" t="s">
        <v>34</v>
      </c>
      <c r="X5465">
        <v>3</v>
      </c>
    </row>
    <row r="5466" spans="1:24" x14ac:dyDescent="0.3">
      <c r="A5466">
        <v>5465</v>
      </c>
      <c r="B5466" t="s">
        <v>41</v>
      </c>
      <c r="C5466" t="str">
        <f>_xlfn.XLOOKUP(B5466,Lookup_table!B:B,Lookup_table!C:C)</f>
        <v>Data</v>
      </c>
      <c r="D5466" t="s">
        <v>14</v>
      </c>
      <c r="E5466" t="s">
        <v>32</v>
      </c>
      <c r="F5466" t="s">
        <v>43</v>
      </c>
      <c r="G5466" t="s">
        <v>25</v>
      </c>
      <c r="H5466" t="str">
        <f t="shared" si="340"/>
        <v>Onsite/Hybrid</v>
      </c>
      <c r="I5466" t="s">
        <v>35</v>
      </c>
      <c r="J5466" t="str">
        <f t="shared" si="341"/>
        <v>0-2 yrs</v>
      </c>
      <c r="K5466">
        <f t="shared" ca="1" si="343"/>
        <v>0</v>
      </c>
      <c r="L5466" t="s">
        <v>27</v>
      </c>
      <c r="M5466">
        <v>1</v>
      </c>
      <c r="N5466">
        <v>0</v>
      </c>
      <c r="O5466">
        <v>0</v>
      </c>
      <c r="P5466">
        <v>1</v>
      </c>
      <c r="Q5466">
        <v>0</v>
      </c>
      <c r="R5466">
        <f>SUM(M5466:N5466:O5466:P5466:Q5466)</f>
        <v>2</v>
      </c>
      <c r="S5466" s="1">
        <v>65882</v>
      </c>
      <c r="T5466" s="1" t="str">
        <f t="shared" si="342"/>
        <v>Low</v>
      </c>
      <c r="U5466">
        <v>9</v>
      </c>
      <c r="V5466">
        <v>2024</v>
      </c>
      <c r="W5466" t="s">
        <v>28</v>
      </c>
      <c r="X5466">
        <v>8</v>
      </c>
    </row>
    <row r="5467" spans="1:24" x14ac:dyDescent="0.3">
      <c r="A5467">
        <v>5466</v>
      </c>
      <c r="B5467" t="s">
        <v>36</v>
      </c>
      <c r="C5467" t="str">
        <f>_xlfn.XLOOKUP(B5467,Lookup_table!B:B,Lookup_table!C:C)</f>
        <v>Data</v>
      </c>
      <c r="D5467" t="s">
        <v>34</v>
      </c>
      <c r="E5467" t="s">
        <v>15</v>
      </c>
      <c r="F5467" t="s">
        <v>29</v>
      </c>
      <c r="G5467" t="s">
        <v>25</v>
      </c>
      <c r="H5467" t="str">
        <f t="shared" si="340"/>
        <v>Onsite/Hybrid</v>
      </c>
      <c r="I5467" t="s">
        <v>35</v>
      </c>
      <c r="J5467" t="str">
        <f t="shared" si="341"/>
        <v>0-2 yrs</v>
      </c>
      <c r="K5467">
        <f t="shared" ca="1" si="343"/>
        <v>2</v>
      </c>
      <c r="L5467" t="s">
        <v>27</v>
      </c>
      <c r="M5467">
        <v>1</v>
      </c>
      <c r="N5467">
        <v>1</v>
      </c>
      <c r="O5467">
        <v>1</v>
      </c>
      <c r="P5467">
        <v>1</v>
      </c>
      <c r="Q5467">
        <v>0</v>
      </c>
      <c r="R5467">
        <f>SUM(M5467:N5467:O5467:P5467:Q5467)</f>
        <v>4</v>
      </c>
      <c r="S5467" s="1">
        <v>83789</v>
      </c>
      <c r="T5467" s="1" t="str">
        <f t="shared" si="342"/>
        <v>Medium</v>
      </c>
      <c r="U5467">
        <v>12</v>
      </c>
      <c r="V5467">
        <v>2023</v>
      </c>
      <c r="W5467" t="s">
        <v>28</v>
      </c>
      <c r="X5467">
        <v>6</v>
      </c>
    </row>
    <row r="5468" spans="1:24" x14ac:dyDescent="0.3">
      <c r="A5468">
        <v>5467</v>
      </c>
      <c r="B5468" t="s">
        <v>50</v>
      </c>
      <c r="C5468" t="str">
        <f>_xlfn.XLOOKUP(B5468,Lookup_table!B:B,Lookup_table!C:C)</f>
        <v>AI</v>
      </c>
      <c r="D5468" t="s">
        <v>14</v>
      </c>
      <c r="E5468" t="s">
        <v>32</v>
      </c>
      <c r="F5468" t="s">
        <v>43</v>
      </c>
      <c r="G5468" t="s">
        <v>30</v>
      </c>
      <c r="H5468" t="str">
        <f t="shared" si="340"/>
        <v>Onsite/Hybrid</v>
      </c>
      <c r="I5468" t="s">
        <v>26</v>
      </c>
      <c r="J5468" t="str">
        <f t="shared" si="341"/>
        <v>3-6 yrs</v>
      </c>
      <c r="K5468">
        <f t="shared" ca="1" si="343"/>
        <v>6</v>
      </c>
      <c r="L5468" t="s">
        <v>19</v>
      </c>
      <c r="M5468">
        <v>1</v>
      </c>
      <c r="N5468">
        <v>0</v>
      </c>
      <c r="O5468">
        <v>0</v>
      </c>
      <c r="P5468">
        <v>0</v>
      </c>
      <c r="Q5468">
        <v>0</v>
      </c>
      <c r="R5468">
        <f>SUM(M5468:N5468:O5468:P5468:Q5468)</f>
        <v>1</v>
      </c>
      <c r="S5468" s="1">
        <v>118647</v>
      </c>
      <c r="T5468" s="1" t="str">
        <f t="shared" si="342"/>
        <v>Medium</v>
      </c>
      <c r="U5468">
        <v>6</v>
      </c>
      <c r="V5468">
        <v>2026</v>
      </c>
      <c r="W5468" t="s">
        <v>28</v>
      </c>
      <c r="X5468">
        <v>9</v>
      </c>
    </row>
    <row r="5469" spans="1:24" x14ac:dyDescent="0.3">
      <c r="A5469">
        <v>5468</v>
      </c>
      <c r="B5469" t="s">
        <v>31</v>
      </c>
      <c r="C5469" t="str">
        <f>_xlfn.XLOOKUP(B5469,Lookup_table!B:B,Lookup_table!C:C)</f>
        <v>Business</v>
      </c>
      <c r="D5469" t="s">
        <v>34</v>
      </c>
      <c r="E5469" t="s">
        <v>15</v>
      </c>
      <c r="F5469" t="s">
        <v>24</v>
      </c>
      <c r="G5469" t="s">
        <v>30</v>
      </c>
      <c r="H5469" t="str">
        <f t="shared" si="340"/>
        <v>Onsite/Hybrid</v>
      </c>
      <c r="I5469" t="s">
        <v>18</v>
      </c>
      <c r="J5469" t="str">
        <f t="shared" si="341"/>
        <v>7+ yrs</v>
      </c>
      <c r="K5469">
        <f t="shared" ca="1" si="343"/>
        <v>9</v>
      </c>
      <c r="L5469" t="s">
        <v>19</v>
      </c>
      <c r="M5469">
        <v>0</v>
      </c>
      <c r="N5469">
        <v>1</v>
      </c>
      <c r="O5469">
        <v>1</v>
      </c>
      <c r="P5469">
        <v>0</v>
      </c>
      <c r="Q5469">
        <v>1</v>
      </c>
      <c r="R5469">
        <f>SUM(M5469:N5469:O5469:P5469:Q5469)</f>
        <v>3</v>
      </c>
      <c r="S5469" s="1">
        <v>129276</v>
      </c>
      <c r="T5469" s="1" t="str">
        <f t="shared" si="342"/>
        <v>High</v>
      </c>
      <c r="U5469">
        <v>9</v>
      </c>
      <c r="V5469">
        <v>2025</v>
      </c>
      <c r="W5469" t="s">
        <v>28</v>
      </c>
      <c r="X5469">
        <v>9</v>
      </c>
    </row>
    <row r="5470" spans="1:24" x14ac:dyDescent="0.3">
      <c r="A5470">
        <v>5469</v>
      </c>
      <c r="B5470" t="s">
        <v>50</v>
      </c>
      <c r="C5470" t="str">
        <f>_xlfn.XLOOKUP(B5470,Lookup_table!B:B,Lookup_table!C:C)</f>
        <v>AI</v>
      </c>
      <c r="D5470" t="s">
        <v>34</v>
      </c>
      <c r="E5470" t="s">
        <v>40</v>
      </c>
      <c r="F5470" t="s">
        <v>43</v>
      </c>
      <c r="G5470" t="s">
        <v>25</v>
      </c>
      <c r="H5470" t="str">
        <f t="shared" si="340"/>
        <v>Onsite/Hybrid</v>
      </c>
      <c r="I5470" t="s">
        <v>35</v>
      </c>
      <c r="J5470" t="str">
        <f t="shared" si="341"/>
        <v>0-2 yrs</v>
      </c>
      <c r="K5470">
        <f t="shared" ca="1" si="343"/>
        <v>1</v>
      </c>
      <c r="L5470" t="s">
        <v>39</v>
      </c>
      <c r="M5470">
        <v>1</v>
      </c>
      <c r="N5470">
        <v>1</v>
      </c>
      <c r="O5470">
        <v>0</v>
      </c>
      <c r="P5470">
        <v>1</v>
      </c>
      <c r="Q5470">
        <v>1</v>
      </c>
      <c r="R5470">
        <f>SUM(M5470:N5470:O5470:P5470:Q5470)</f>
        <v>4</v>
      </c>
      <c r="S5470" s="1">
        <v>113739</v>
      </c>
      <c r="T5470" s="1" t="str">
        <f t="shared" si="342"/>
        <v>Medium</v>
      </c>
      <c r="U5470">
        <v>3</v>
      </c>
      <c r="V5470">
        <v>2023</v>
      </c>
      <c r="W5470" t="s">
        <v>34</v>
      </c>
      <c r="X5470">
        <v>1</v>
      </c>
    </row>
    <row r="5471" spans="1:24" x14ac:dyDescent="0.3">
      <c r="A5471">
        <v>5470</v>
      </c>
      <c r="B5471" t="s">
        <v>50</v>
      </c>
      <c r="C5471" t="str">
        <f>_xlfn.XLOOKUP(B5471,Lookup_table!B:B,Lookup_table!C:C)</f>
        <v>AI</v>
      </c>
      <c r="D5471" t="s">
        <v>34</v>
      </c>
      <c r="E5471" t="s">
        <v>15</v>
      </c>
      <c r="F5471" t="s">
        <v>16</v>
      </c>
      <c r="G5471" t="s">
        <v>30</v>
      </c>
      <c r="H5471" t="str">
        <f t="shared" si="340"/>
        <v>Onsite/Hybrid</v>
      </c>
      <c r="I5471" t="s">
        <v>18</v>
      </c>
      <c r="J5471" t="str">
        <f t="shared" si="341"/>
        <v>7+ yrs</v>
      </c>
      <c r="K5471">
        <f t="shared" ca="1" si="343"/>
        <v>13</v>
      </c>
      <c r="L5471" t="s">
        <v>27</v>
      </c>
      <c r="M5471">
        <v>1</v>
      </c>
      <c r="N5471">
        <v>0</v>
      </c>
      <c r="O5471">
        <v>0</v>
      </c>
      <c r="P5471">
        <v>0</v>
      </c>
      <c r="Q5471">
        <v>1</v>
      </c>
      <c r="R5471">
        <f>SUM(M5471:N5471:O5471:P5471:Q5471)</f>
        <v>2</v>
      </c>
      <c r="S5471" s="1">
        <v>149152</v>
      </c>
      <c r="T5471" s="1" t="str">
        <f t="shared" si="342"/>
        <v>High</v>
      </c>
      <c r="U5471">
        <v>10</v>
      </c>
      <c r="V5471">
        <v>2023</v>
      </c>
      <c r="W5471" t="s">
        <v>20</v>
      </c>
      <c r="X5471">
        <v>4</v>
      </c>
    </row>
    <row r="5472" spans="1:24" x14ac:dyDescent="0.3">
      <c r="A5472">
        <v>5471</v>
      </c>
      <c r="B5472" t="s">
        <v>21</v>
      </c>
      <c r="C5472" t="str">
        <f>_xlfn.XLOOKUP(B5472,Lookup_table!B:B,Lookup_table!C:C)</f>
        <v>AI</v>
      </c>
      <c r="D5472" t="s">
        <v>34</v>
      </c>
      <c r="E5472" t="s">
        <v>23</v>
      </c>
      <c r="F5472" t="s">
        <v>16</v>
      </c>
      <c r="G5472" t="s">
        <v>25</v>
      </c>
      <c r="H5472" t="str">
        <f t="shared" si="340"/>
        <v>Onsite/Hybrid</v>
      </c>
      <c r="I5472" t="s">
        <v>18</v>
      </c>
      <c r="J5472" t="str">
        <f t="shared" si="341"/>
        <v>7+ yrs</v>
      </c>
      <c r="K5472">
        <f t="shared" ca="1" si="343"/>
        <v>8</v>
      </c>
      <c r="L5472" t="s">
        <v>19</v>
      </c>
      <c r="M5472">
        <v>0</v>
      </c>
      <c r="N5472">
        <v>1</v>
      </c>
      <c r="O5472">
        <v>0</v>
      </c>
      <c r="P5472">
        <v>0</v>
      </c>
      <c r="Q5472">
        <v>1</v>
      </c>
      <c r="R5472">
        <f>SUM(M5472:N5472:O5472:P5472:Q5472)</f>
        <v>2</v>
      </c>
      <c r="S5472" s="1">
        <v>148828</v>
      </c>
      <c r="T5472" s="1" t="str">
        <f t="shared" si="342"/>
        <v>High</v>
      </c>
      <c r="U5472">
        <v>6</v>
      </c>
      <c r="V5472">
        <v>2025</v>
      </c>
      <c r="W5472" t="s">
        <v>28</v>
      </c>
      <c r="X5472">
        <v>7</v>
      </c>
    </row>
    <row r="5473" spans="1:24" x14ac:dyDescent="0.3">
      <c r="A5473">
        <v>5472</v>
      </c>
      <c r="B5473" t="s">
        <v>41</v>
      </c>
      <c r="C5473" t="str">
        <f>_xlfn.XLOOKUP(B5473,Lookup_table!B:B,Lookup_table!C:C)</f>
        <v>Data</v>
      </c>
      <c r="D5473" t="s">
        <v>14</v>
      </c>
      <c r="E5473" t="s">
        <v>40</v>
      </c>
      <c r="F5473" t="s">
        <v>16</v>
      </c>
      <c r="G5473" t="s">
        <v>17</v>
      </c>
      <c r="H5473" t="str">
        <f t="shared" si="340"/>
        <v>Remote</v>
      </c>
      <c r="I5473" t="s">
        <v>26</v>
      </c>
      <c r="J5473" t="str">
        <f t="shared" si="341"/>
        <v>3-6 yrs</v>
      </c>
      <c r="K5473">
        <f t="shared" ca="1" si="343"/>
        <v>6</v>
      </c>
      <c r="L5473" t="s">
        <v>19</v>
      </c>
      <c r="M5473">
        <v>1</v>
      </c>
      <c r="N5473">
        <v>1</v>
      </c>
      <c r="O5473">
        <v>1</v>
      </c>
      <c r="P5473">
        <v>0</v>
      </c>
      <c r="Q5473">
        <v>1</v>
      </c>
      <c r="R5473">
        <f>SUM(M5473:N5473:O5473:P5473:Q5473)</f>
        <v>4</v>
      </c>
      <c r="S5473" s="1">
        <v>102992</v>
      </c>
      <c r="T5473" s="1" t="str">
        <f t="shared" si="342"/>
        <v>Medium</v>
      </c>
      <c r="U5473">
        <v>8</v>
      </c>
      <c r="V5473">
        <v>2024</v>
      </c>
      <c r="W5473" t="s">
        <v>20</v>
      </c>
      <c r="X5473">
        <v>3</v>
      </c>
    </row>
    <row r="5474" spans="1:24" x14ac:dyDescent="0.3">
      <c r="A5474">
        <v>5473</v>
      </c>
      <c r="B5474" t="s">
        <v>36</v>
      </c>
      <c r="C5474" t="str">
        <f>_xlfn.XLOOKUP(B5474,Lookup_table!B:B,Lookup_table!C:C)</f>
        <v>Data</v>
      </c>
      <c r="D5474" t="s">
        <v>22</v>
      </c>
      <c r="E5474" t="s">
        <v>40</v>
      </c>
      <c r="F5474" t="s">
        <v>16</v>
      </c>
      <c r="G5474" t="s">
        <v>17</v>
      </c>
      <c r="H5474" t="str">
        <f t="shared" si="340"/>
        <v>Remote</v>
      </c>
      <c r="I5474" t="s">
        <v>35</v>
      </c>
      <c r="J5474" t="str">
        <f t="shared" si="341"/>
        <v>0-2 yrs</v>
      </c>
      <c r="K5474">
        <f t="shared" ca="1" si="343"/>
        <v>2</v>
      </c>
      <c r="L5474" t="s">
        <v>27</v>
      </c>
      <c r="M5474">
        <v>0</v>
      </c>
      <c r="N5474">
        <v>1</v>
      </c>
      <c r="O5474">
        <v>1</v>
      </c>
      <c r="P5474">
        <v>0</v>
      </c>
      <c r="Q5474">
        <v>1</v>
      </c>
      <c r="R5474">
        <f>SUM(M5474:N5474:O5474:P5474:Q5474)</f>
        <v>3</v>
      </c>
      <c r="S5474" s="1">
        <v>90028</v>
      </c>
      <c r="T5474" s="1" t="str">
        <f t="shared" si="342"/>
        <v>Medium</v>
      </c>
      <c r="U5474">
        <v>9</v>
      </c>
      <c r="V5474">
        <v>2025</v>
      </c>
      <c r="W5474" t="s">
        <v>34</v>
      </c>
      <c r="X5474">
        <v>3</v>
      </c>
    </row>
    <row r="5475" spans="1:24" x14ac:dyDescent="0.3">
      <c r="A5475">
        <v>5474</v>
      </c>
      <c r="B5475" t="s">
        <v>33</v>
      </c>
      <c r="C5475" t="str">
        <f>_xlfn.XLOOKUP(B5475,Lookup_table!B:B,Lookup_table!C:C)</f>
        <v>Data</v>
      </c>
      <c r="D5475" t="s">
        <v>14</v>
      </c>
      <c r="E5475" t="s">
        <v>38</v>
      </c>
      <c r="F5475" t="s">
        <v>24</v>
      </c>
      <c r="G5475" t="s">
        <v>17</v>
      </c>
      <c r="H5475" t="str">
        <f t="shared" si="340"/>
        <v>Remote</v>
      </c>
      <c r="I5475" t="s">
        <v>35</v>
      </c>
      <c r="J5475" t="str">
        <f t="shared" si="341"/>
        <v>0-2 yrs</v>
      </c>
      <c r="K5475">
        <f t="shared" ca="1" si="343"/>
        <v>2</v>
      </c>
      <c r="L5475" t="s">
        <v>39</v>
      </c>
      <c r="M5475">
        <v>0</v>
      </c>
      <c r="N5475">
        <v>0</v>
      </c>
      <c r="O5475">
        <v>1</v>
      </c>
      <c r="P5475">
        <v>1</v>
      </c>
      <c r="Q5475">
        <v>1</v>
      </c>
      <c r="R5475">
        <f>SUM(M5475:N5475:O5475:P5475:Q5475)</f>
        <v>3</v>
      </c>
      <c r="S5475" s="1">
        <v>91712</v>
      </c>
      <c r="T5475" s="1" t="str">
        <f t="shared" si="342"/>
        <v>Medium</v>
      </c>
      <c r="U5475">
        <v>10</v>
      </c>
      <c r="V5475">
        <v>2021</v>
      </c>
      <c r="W5475" t="s">
        <v>28</v>
      </c>
      <c r="X5475">
        <v>2</v>
      </c>
    </row>
    <row r="5476" spans="1:24" x14ac:dyDescent="0.3">
      <c r="A5476">
        <v>5475</v>
      </c>
      <c r="B5476" t="s">
        <v>33</v>
      </c>
      <c r="C5476" t="str">
        <f>_xlfn.XLOOKUP(B5476,Lookup_table!B:B,Lookup_table!C:C)</f>
        <v>Data</v>
      </c>
      <c r="D5476" t="s">
        <v>22</v>
      </c>
      <c r="E5476" t="s">
        <v>23</v>
      </c>
      <c r="F5476" t="s">
        <v>43</v>
      </c>
      <c r="G5476" t="s">
        <v>17</v>
      </c>
      <c r="H5476" t="str">
        <f t="shared" si="340"/>
        <v>Remote</v>
      </c>
      <c r="I5476" t="s">
        <v>35</v>
      </c>
      <c r="J5476" t="str">
        <f t="shared" si="341"/>
        <v>0-2 yrs</v>
      </c>
      <c r="K5476">
        <f t="shared" ca="1" si="343"/>
        <v>2</v>
      </c>
      <c r="L5476" t="s">
        <v>39</v>
      </c>
      <c r="M5476">
        <v>0</v>
      </c>
      <c r="N5476">
        <v>0</v>
      </c>
      <c r="O5476">
        <v>0</v>
      </c>
      <c r="P5476">
        <v>1</v>
      </c>
      <c r="Q5476">
        <v>0</v>
      </c>
      <c r="R5476">
        <f>SUM(M5476:N5476:O5476:P5476:Q5476)</f>
        <v>1</v>
      </c>
      <c r="S5476" s="1">
        <v>89916</v>
      </c>
      <c r="T5476" s="1" t="str">
        <f t="shared" si="342"/>
        <v>Medium</v>
      </c>
      <c r="U5476">
        <v>10</v>
      </c>
      <c r="V5476">
        <v>2023</v>
      </c>
      <c r="W5476" t="s">
        <v>28</v>
      </c>
      <c r="X5476">
        <v>8</v>
      </c>
    </row>
    <row r="5477" spans="1:24" x14ac:dyDescent="0.3">
      <c r="A5477">
        <v>5476</v>
      </c>
      <c r="B5477" t="s">
        <v>31</v>
      </c>
      <c r="C5477" t="str">
        <f>_xlfn.XLOOKUP(B5477,Lookup_table!B:B,Lookup_table!C:C)</f>
        <v>Business</v>
      </c>
      <c r="D5477" t="s">
        <v>34</v>
      </c>
      <c r="E5477" t="s">
        <v>15</v>
      </c>
      <c r="F5477" t="s">
        <v>24</v>
      </c>
      <c r="G5477" t="s">
        <v>25</v>
      </c>
      <c r="H5477" t="str">
        <f t="shared" si="340"/>
        <v>Onsite/Hybrid</v>
      </c>
      <c r="I5477" t="s">
        <v>18</v>
      </c>
      <c r="J5477" t="str">
        <f t="shared" si="341"/>
        <v>7+ yrs</v>
      </c>
      <c r="K5477">
        <f t="shared" ca="1" si="343"/>
        <v>10</v>
      </c>
      <c r="L5477" t="s">
        <v>19</v>
      </c>
      <c r="M5477">
        <v>0</v>
      </c>
      <c r="N5477">
        <v>1</v>
      </c>
      <c r="O5477">
        <v>1</v>
      </c>
      <c r="P5477">
        <v>0</v>
      </c>
      <c r="Q5477">
        <v>1</v>
      </c>
      <c r="R5477">
        <f>SUM(M5477:N5477:O5477:P5477:Q5477)</f>
        <v>3</v>
      </c>
      <c r="S5477" s="1">
        <v>126056</v>
      </c>
      <c r="T5477" s="1" t="str">
        <f t="shared" si="342"/>
        <v>High</v>
      </c>
      <c r="U5477">
        <v>10</v>
      </c>
      <c r="V5477">
        <v>2026</v>
      </c>
      <c r="W5477" t="s">
        <v>34</v>
      </c>
      <c r="X5477">
        <v>2</v>
      </c>
    </row>
    <row r="5478" spans="1:24" x14ac:dyDescent="0.3">
      <c r="A5478">
        <v>5477</v>
      </c>
      <c r="B5478" t="s">
        <v>50</v>
      </c>
      <c r="C5478" t="str">
        <f>_xlfn.XLOOKUP(B5478,Lookup_table!B:B,Lookup_table!C:C)</f>
        <v>AI</v>
      </c>
      <c r="D5478" t="s">
        <v>37</v>
      </c>
      <c r="E5478" t="s">
        <v>38</v>
      </c>
      <c r="F5478" t="s">
        <v>51</v>
      </c>
      <c r="G5478" t="s">
        <v>25</v>
      </c>
      <c r="H5478" t="str">
        <f t="shared" si="340"/>
        <v>Onsite/Hybrid</v>
      </c>
      <c r="I5478" t="s">
        <v>18</v>
      </c>
      <c r="J5478" t="str">
        <f t="shared" si="341"/>
        <v>7+ yrs</v>
      </c>
      <c r="K5478">
        <f t="shared" ca="1" si="343"/>
        <v>9</v>
      </c>
      <c r="L5478" t="s">
        <v>19</v>
      </c>
      <c r="M5478">
        <v>1</v>
      </c>
      <c r="N5478">
        <v>1</v>
      </c>
      <c r="O5478">
        <v>1</v>
      </c>
      <c r="P5478">
        <v>1</v>
      </c>
      <c r="Q5478">
        <v>1</v>
      </c>
      <c r="R5478">
        <f>SUM(M5478:N5478:O5478:P5478:Q5478)</f>
        <v>5</v>
      </c>
      <c r="S5478" s="1">
        <v>175746</v>
      </c>
      <c r="T5478" s="1" t="str">
        <f t="shared" si="342"/>
        <v>High</v>
      </c>
      <c r="U5478">
        <v>10</v>
      </c>
      <c r="V5478">
        <v>2020</v>
      </c>
      <c r="W5478" t="s">
        <v>28</v>
      </c>
      <c r="X5478">
        <v>6</v>
      </c>
    </row>
    <row r="5479" spans="1:24" x14ac:dyDescent="0.3">
      <c r="A5479">
        <v>5478</v>
      </c>
      <c r="B5479" t="s">
        <v>31</v>
      </c>
      <c r="C5479" t="str">
        <f>_xlfn.XLOOKUP(B5479,Lookup_table!B:B,Lookup_table!C:C)</f>
        <v>Business</v>
      </c>
      <c r="D5479" t="s">
        <v>14</v>
      </c>
      <c r="E5479" t="s">
        <v>38</v>
      </c>
      <c r="F5479" t="s">
        <v>29</v>
      </c>
      <c r="G5479" t="s">
        <v>25</v>
      </c>
      <c r="H5479" t="str">
        <f t="shared" si="340"/>
        <v>Onsite/Hybrid</v>
      </c>
      <c r="I5479" t="s">
        <v>18</v>
      </c>
      <c r="J5479" t="str">
        <f t="shared" si="341"/>
        <v>7+ yrs</v>
      </c>
      <c r="K5479">
        <f t="shared" ca="1" si="343"/>
        <v>12</v>
      </c>
      <c r="L5479" t="s">
        <v>39</v>
      </c>
      <c r="M5479">
        <v>0</v>
      </c>
      <c r="N5479">
        <v>1</v>
      </c>
      <c r="O5479">
        <v>0</v>
      </c>
      <c r="P5479">
        <v>0</v>
      </c>
      <c r="Q5479">
        <v>0</v>
      </c>
      <c r="R5479">
        <f>SUM(M5479:N5479:O5479:P5479:Q5479)</f>
        <v>1</v>
      </c>
      <c r="S5479" s="1">
        <v>102932</v>
      </c>
      <c r="T5479" s="1" t="str">
        <f t="shared" si="342"/>
        <v>Medium</v>
      </c>
      <c r="U5479">
        <v>3</v>
      </c>
      <c r="V5479">
        <v>2025</v>
      </c>
      <c r="W5479" t="s">
        <v>20</v>
      </c>
      <c r="X5479">
        <v>5</v>
      </c>
    </row>
    <row r="5480" spans="1:24" x14ac:dyDescent="0.3">
      <c r="A5480">
        <v>5479</v>
      </c>
      <c r="B5480" t="s">
        <v>50</v>
      </c>
      <c r="C5480" t="str">
        <f>_xlfn.XLOOKUP(B5480,Lookup_table!B:B,Lookup_table!C:C)</f>
        <v>AI</v>
      </c>
      <c r="D5480" t="s">
        <v>34</v>
      </c>
      <c r="E5480" t="s">
        <v>15</v>
      </c>
      <c r="F5480" t="s">
        <v>29</v>
      </c>
      <c r="G5480" t="s">
        <v>17</v>
      </c>
      <c r="H5480" t="str">
        <f t="shared" si="340"/>
        <v>Remote</v>
      </c>
      <c r="I5480" t="s">
        <v>18</v>
      </c>
      <c r="J5480" t="str">
        <f t="shared" si="341"/>
        <v>7+ yrs</v>
      </c>
      <c r="K5480">
        <f t="shared" ca="1" si="343"/>
        <v>7</v>
      </c>
      <c r="L5480" t="s">
        <v>39</v>
      </c>
      <c r="M5480">
        <v>1</v>
      </c>
      <c r="N5480">
        <v>0</v>
      </c>
      <c r="O5480">
        <v>0</v>
      </c>
      <c r="P5480">
        <v>1</v>
      </c>
      <c r="Q5480">
        <v>0</v>
      </c>
      <c r="R5480">
        <f>SUM(M5480:N5480:O5480:P5480:Q5480)</f>
        <v>2</v>
      </c>
      <c r="S5480" s="1">
        <v>156626</v>
      </c>
      <c r="T5480" s="1" t="str">
        <f t="shared" si="342"/>
        <v>High</v>
      </c>
      <c r="U5480">
        <v>1</v>
      </c>
      <c r="V5480">
        <v>2021</v>
      </c>
      <c r="W5480" t="s">
        <v>28</v>
      </c>
      <c r="X5480">
        <v>7</v>
      </c>
    </row>
    <row r="5481" spans="1:24" x14ac:dyDescent="0.3">
      <c r="A5481">
        <v>5480</v>
      </c>
      <c r="B5481" t="s">
        <v>31</v>
      </c>
      <c r="C5481" t="str">
        <f>_xlfn.XLOOKUP(B5481,Lookup_table!B:B,Lookup_table!C:C)</f>
        <v>Business</v>
      </c>
      <c r="D5481" t="s">
        <v>14</v>
      </c>
      <c r="E5481" t="s">
        <v>23</v>
      </c>
      <c r="F5481" t="s">
        <v>24</v>
      </c>
      <c r="G5481" t="s">
        <v>25</v>
      </c>
      <c r="H5481" t="str">
        <f t="shared" si="340"/>
        <v>Onsite/Hybrid</v>
      </c>
      <c r="I5481" t="s">
        <v>35</v>
      </c>
      <c r="J5481" t="str">
        <f t="shared" si="341"/>
        <v>0-2 yrs</v>
      </c>
      <c r="K5481">
        <f t="shared" ca="1" si="343"/>
        <v>2</v>
      </c>
      <c r="L5481" t="s">
        <v>39</v>
      </c>
      <c r="M5481">
        <v>1</v>
      </c>
      <c r="N5481">
        <v>0</v>
      </c>
      <c r="O5481">
        <v>0</v>
      </c>
      <c r="P5481">
        <v>1</v>
      </c>
      <c r="Q5481">
        <v>0</v>
      </c>
      <c r="R5481">
        <f>SUM(M5481:N5481:O5481:P5481:Q5481)</f>
        <v>2</v>
      </c>
      <c r="S5481" s="1">
        <v>67467</v>
      </c>
      <c r="T5481" s="1" t="str">
        <f t="shared" si="342"/>
        <v>Low</v>
      </c>
      <c r="U5481">
        <v>4</v>
      </c>
      <c r="V5481">
        <v>2026</v>
      </c>
      <c r="W5481" t="s">
        <v>20</v>
      </c>
      <c r="X5481">
        <v>5</v>
      </c>
    </row>
    <row r="5482" spans="1:24" x14ac:dyDescent="0.3">
      <c r="A5482">
        <v>5481</v>
      </c>
      <c r="B5482" t="s">
        <v>21</v>
      </c>
      <c r="C5482" t="str">
        <f>_xlfn.XLOOKUP(B5482,Lookup_table!B:B,Lookup_table!C:C)</f>
        <v>AI</v>
      </c>
      <c r="D5482" t="s">
        <v>34</v>
      </c>
      <c r="E5482" t="s">
        <v>42</v>
      </c>
      <c r="F5482" t="s">
        <v>51</v>
      </c>
      <c r="G5482" t="s">
        <v>30</v>
      </c>
      <c r="H5482" t="str">
        <f t="shared" si="340"/>
        <v>Onsite/Hybrid</v>
      </c>
      <c r="I5482" t="s">
        <v>35</v>
      </c>
      <c r="J5482" t="str">
        <f t="shared" si="341"/>
        <v>0-2 yrs</v>
      </c>
      <c r="K5482">
        <f t="shared" ca="1" si="343"/>
        <v>2</v>
      </c>
      <c r="L5482" t="s">
        <v>39</v>
      </c>
      <c r="M5482">
        <v>0</v>
      </c>
      <c r="N5482">
        <v>1</v>
      </c>
      <c r="O5482">
        <v>1</v>
      </c>
      <c r="P5482">
        <v>0</v>
      </c>
      <c r="Q5482">
        <v>1</v>
      </c>
      <c r="R5482">
        <f>SUM(M5482:N5482:O5482:P5482:Q5482)</f>
        <v>3</v>
      </c>
      <c r="S5482" s="1">
        <v>115036</v>
      </c>
      <c r="T5482" s="1" t="str">
        <f t="shared" si="342"/>
        <v>Medium</v>
      </c>
      <c r="U5482">
        <v>8</v>
      </c>
      <c r="V5482">
        <v>2022</v>
      </c>
      <c r="W5482" t="s">
        <v>20</v>
      </c>
      <c r="X5482">
        <v>4</v>
      </c>
    </row>
    <row r="5483" spans="1:24" x14ac:dyDescent="0.3">
      <c r="A5483">
        <v>5482</v>
      </c>
      <c r="B5483" t="s">
        <v>41</v>
      </c>
      <c r="C5483" t="str">
        <f>_xlfn.XLOOKUP(B5483,Lookup_table!B:B,Lookup_table!C:C)</f>
        <v>Data</v>
      </c>
      <c r="D5483" t="s">
        <v>22</v>
      </c>
      <c r="E5483" t="s">
        <v>32</v>
      </c>
      <c r="F5483" t="s">
        <v>52</v>
      </c>
      <c r="G5483" t="s">
        <v>30</v>
      </c>
      <c r="H5483" t="str">
        <f t="shared" si="340"/>
        <v>Onsite/Hybrid</v>
      </c>
      <c r="I5483" t="s">
        <v>26</v>
      </c>
      <c r="J5483" t="str">
        <f t="shared" si="341"/>
        <v>3-6 yrs</v>
      </c>
      <c r="K5483">
        <f t="shared" ca="1" si="343"/>
        <v>6</v>
      </c>
      <c r="L5483" t="s">
        <v>19</v>
      </c>
      <c r="M5483">
        <v>1</v>
      </c>
      <c r="N5483">
        <v>1</v>
      </c>
      <c r="O5483">
        <v>0</v>
      </c>
      <c r="P5483">
        <v>1</v>
      </c>
      <c r="Q5483">
        <v>1</v>
      </c>
      <c r="R5483">
        <f>SUM(M5483:N5483:O5483:P5483:Q5483)</f>
        <v>4</v>
      </c>
      <c r="S5483" s="1">
        <v>124416</v>
      </c>
      <c r="T5483" s="1" t="str">
        <f t="shared" si="342"/>
        <v>High</v>
      </c>
      <c r="U5483">
        <v>8</v>
      </c>
      <c r="V5483">
        <v>2025</v>
      </c>
      <c r="W5483" t="s">
        <v>34</v>
      </c>
      <c r="X5483">
        <v>4</v>
      </c>
    </row>
    <row r="5484" spans="1:24" x14ac:dyDescent="0.3">
      <c r="A5484">
        <v>5483</v>
      </c>
      <c r="B5484" t="s">
        <v>31</v>
      </c>
      <c r="C5484" t="str">
        <f>_xlfn.XLOOKUP(B5484,Lookup_table!B:B,Lookup_table!C:C)</f>
        <v>Business</v>
      </c>
      <c r="D5484" t="s">
        <v>14</v>
      </c>
      <c r="E5484" t="s">
        <v>38</v>
      </c>
      <c r="F5484" t="s">
        <v>24</v>
      </c>
      <c r="G5484" t="s">
        <v>30</v>
      </c>
      <c r="H5484" t="str">
        <f t="shared" si="340"/>
        <v>Onsite/Hybrid</v>
      </c>
      <c r="I5484" t="s">
        <v>35</v>
      </c>
      <c r="J5484" t="str">
        <f t="shared" si="341"/>
        <v>0-2 yrs</v>
      </c>
      <c r="K5484">
        <f t="shared" ca="1" si="343"/>
        <v>1</v>
      </c>
      <c r="L5484" t="s">
        <v>27</v>
      </c>
      <c r="M5484">
        <v>1</v>
      </c>
      <c r="N5484">
        <v>1</v>
      </c>
      <c r="O5484">
        <v>1</v>
      </c>
      <c r="P5484">
        <v>0</v>
      </c>
      <c r="Q5484">
        <v>0</v>
      </c>
      <c r="R5484">
        <f>SUM(M5484:N5484:O5484:P5484:Q5484)</f>
        <v>3</v>
      </c>
      <c r="S5484" s="1">
        <v>62501</v>
      </c>
      <c r="T5484" s="1" t="str">
        <f t="shared" si="342"/>
        <v>Low</v>
      </c>
      <c r="U5484">
        <v>11</v>
      </c>
      <c r="V5484">
        <v>2022</v>
      </c>
      <c r="W5484" t="s">
        <v>20</v>
      </c>
      <c r="X5484">
        <v>2</v>
      </c>
    </row>
    <row r="5485" spans="1:24" x14ac:dyDescent="0.3">
      <c r="A5485">
        <v>5484</v>
      </c>
      <c r="B5485" t="s">
        <v>31</v>
      </c>
      <c r="C5485" t="str">
        <f>_xlfn.XLOOKUP(B5485,Lookup_table!B:B,Lookup_table!C:C)</f>
        <v>Business</v>
      </c>
      <c r="D5485" t="s">
        <v>14</v>
      </c>
      <c r="E5485" t="s">
        <v>23</v>
      </c>
      <c r="F5485" t="s">
        <v>52</v>
      </c>
      <c r="G5485" t="s">
        <v>17</v>
      </c>
      <c r="H5485" t="str">
        <f t="shared" si="340"/>
        <v>Remote</v>
      </c>
      <c r="I5485" t="s">
        <v>18</v>
      </c>
      <c r="J5485" t="str">
        <f t="shared" si="341"/>
        <v>7+ yrs</v>
      </c>
      <c r="K5485">
        <f t="shared" ca="1" si="343"/>
        <v>13</v>
      </c>
      <c r="L5485" t="s">
        <v>27</v>
      </c>
      <c r="M5485">
        <v>0</v>
      </c>
      <c r="N5485">
        <v>0</v>
      </c>
      <c r="O5485">
        <v>1</v>
      </c>
      <c r="P5485">
        <v>0</v>
      </c>
      <c r="Q5485">
        <v>1</v>
      </c>
      <c r="R5485">
        <f>SUM(M5485:N5485:O5485:P5485:Q5485)</f>
        <v>2</v>
      </c>
      <c r="S5485" s="1">
        <v>126493</v>
      </c>
      <c r="T5485" s="1" t="str">
        <f t="shared" si="342"/>
        <v>High</v>
      </c>
      <c r="U5485">
        <v>6</v>
      </c>
      <c r="V5485">
        <v>2020</v>
      </c>
      <c r="W5485" t="s">
        <v>34</v>
      </c>
      <c r="X5485">
        <v>1</v>
      </c>
    </row>
    <row r="5486" spans="1:24" x14ac:dyDescent="0.3">
      <c r="A5486">
        <v>5485</v>
      </c>
      <c r="B5486" t="s">
        <v>41</v>
      </c>
      <c r="C5486" t="str">
        <f>_xlfn.XLOOKUP(B5486,Lookup_table!B:B,Lookup_table!C:C)</f>
        <v>Data</v>
      </c>
      <c r="D5486" t="s">
        <v>37</v>
      </c>
      <c r="E5486" t="s">
        <v>32</v>
      </c>
      <c r="F5486" t="s">
        <v>29</v>
      </c>
      <c r="G5486" t="s">
        <v>17</v>
      </c>
      <c r="H5486" t="str">
        <f t="shared" si="340"/>
        <v>Remote</v>
      </c>
      <c r="I5486" t="s">
        <v>26</v>
      </c>
      <c r="J5486" t="str">
        <f t="shared" si="341"/>
        <v>3-6 yrs</v>
      </c>
      <c r="K5486">
        <f t="shared" ca="1" si="343"/>
        <v>5</v>
      </c>
      <c r="L5486" t="s">
        <v>27</v>
      </c>
      <c r="M5486">
        <v>0</v>
      </c>
      <c r="N5486">
        <v>0</v>
      </c>
      <c r="O5486">
        <v>1</v>
      </c>
      <c r="P5486">
        <v>0</v>
      </c>
      <c r="Q5486">
        <v>0</v>
      </c>
      <c r="R5486">
        <f>SUM(M5486:N5486:O5486:P5486:Q5486)</f>
        <v>1</v>
      </c>
      <c r="S5486" s="1">
        <v>91942</v>
      </c>
      <c r="T5486" s="1" t="str">
        <f t="shared" si="342"/>
        <v>Medium</v>
      </c>
      <c r="U5486">
        <v>9</v>
      </c>
      <c r="V5486">
        <v>2022</v>
      </c>
      <c r="W5486" t="s">
        <v>28</v>
      </c>
      <c r="X5486">
        <v>9</v>
      </c>
    </row>
    <row r="5487" spans="1:24" x14ac:dyDescent="0.3">
      <c r="A5487">
        <v>5486</v>
      </c>
      <c r="B5487" t="s">
        <v>41</v>
      </c>
      <c r="C5487" t="str">
        <f>_xlfn.XLOOKUP(B5487,Lookup_table!B:B,Lookup_table!C:C)</f>
        <v>Data</v>
      </c>
      <c r="D5487" t="s">
        <v>14</v>
      </c>
      <c r="E5487" t="s">
        <v>40</v>
      </c>
      <c r="F5487" t="s">
        <v>43</v>
      </c>
      <c r="G5487" t="s">
        <v>25</v>
      </c>
      <c r="H5487" t="str">
        <f t="shared" si="340"/>
        <v>Onsite/Hybrid</v>
      </c>
      <c r="I5487" t="s">
        <v>18</v>
      </c>
      <c r="J5487" t="str">
        <f t="shared" si="341"/>
        <v>7+ yrs</v>
      </c>
      <c r="K5487">
        <f t="shared" ca="1" si="343"/>
        <v>9</v>
      </c>
      <c r="L5487" t="s">
        <v>27</v>
      </c>
      <c r="M5487">
        <v>0</v>
      </c>
      <c r="N5487">
        <v>1</v>
      </c>
      <c r="O5487">
        <v>0</v>
      </c>
      <c r="P5487">
        <v>1</v>
      </c>
      <c r="Q5487">
        <v>1</v>
      </c>
      <c r="R5487">
        <f>SUM(M5487:N5487:O5487:P5487:Q5487)</f>
        <v>3</v>
      </c>
      <c r="S5487" s="1">
        <v>127937</v>
      </c>
      <c r="T5487" s="1" t="str">
        <f t="shared" si="342"/>
        <v>High</v>
      </c>
      <c r="U5487">
        <v>6</v>
      </c>
      <c r="V5487">
        <v>2026</v>
      </c>
      <c r="W5487" t="s">
        <v>34</v>
      </c>
      <c r="X5487">
        <v>6</v>
      </c>
    </row>
    <row r="5488" spans="1:24" x14ac:dyDescent="0.3">
      <c r="A5488">
        <v>5487</v>
      </c>
      <c r="B5488" t="s">
        <v>41</v>
      </c>
      <c r="C5488" t="str">
        <f>_xlfn.XLOOKUP(B5488,Lookup_table!B:B,Lookup_table!C:C)</f>
        <v>Data</v>
      </c>
      <c r="D5488" t="s">
        <v>34</v>
      </c>
      <c r="E5488" t="s">
        <v>23</v>
      </c>
      <c r="F5488" t="s">
        <v>51</v>
      </c>
      <c r="G5488" t="s">
        <v>30</v>
      </c>
      <c r="H5488" t="str">
        <f t="shared" si="340"/>
        <v>Onsite/Hybrid</v>
      </c>
      <c r="I5488" t="s">
        <v>35</v>
      </c>
      <c r="J5488" t="str">
        <f t="shared" si="341"/>
        <v>0-2 yrs</v>
      </c>
      <c r="K5488">
        <f t="shared" ca="1" si="343"/>
        <v>2</v>
      </c>
      <c r="L5488" t="s">
        <v>27</v>
      </c>
      <c r="M5488">
        <v>0</v>
      </c>
      <c r="N5488">
        <v>0</v>
      </c>
      <c r="O5488">
        <v>0</v>
      </c>
      <c r="P5488">
        <v>1</v>
      </c>
      <c r="Q5488">
        <v>0</v>
      </c>
      <c r="R5488">
        <f>SUM(M5488:N5488:O5488:P5488:Q5488)</f>
        <v>1</v>
      </c>
      <c r="S5488" s="1">
        <v>63482</v>
      </c>
      <c r="T5488" s="1" t="str">
        <f t="shared" si="342"/>
        <v>Low</v>
      </c>
      <c r="U5488">
        <v>11</v>
      </c>
      <c r="V5488">
        <v>2020</v>
      </c>
      <c r="W5488" t="s">
        <v>20</v>
      </c>
      <c r="X5488">
        <v>1</v>
      </c>
    </row>
    <row r="5489" spans="1:24" x14ac:dyDescent="0.3">
      <c r="A5489">
        <v>5488</v>
      </c>
      <c r="B5489" t="s">
        <v>41</v>
      </c>
      <c r="C5489" t="str">
        <f>_xlfn.XLOOKUP(B5489,Lookup_table!B:B,Lookup_table!C:C)</f>
        <v>Data</v>
      </c>
      <c r="D5489" t="s">
        <v>34</v>
      </c>
      <c r="E5489" t="s">
        <v>23</v>
      </c>
      <c r="F5489" t="s">
        <v>51</v>
      </c>
      <c r="G5489" t="s">
        <v>17</v>
      </c>
      <c r="H5489" t="str">
        <f t="shared" si="340"/>
        <v>Remote</v>
      </c>
      <c r="I5489" t="s">
        <v>35</v>
      </c>
      <c r="J5489" t="str">
        <f t="shared" si="341"/>
        <v>0-2 yrs</v>
      </c>
      <c r="K5489">
        <f t="shared" ca="1" si="343"/>
        <v>0</v>
      </c>
      <c r="L5489" t="s">
        <v>19</v>
      </c>
      <c r="M5489">
        <v>1</v>
      </c>
      <c r="N5489">
        <v>1</v>
      </c>
      <c r="O5489">
        <v>1</v>
      </c>
      <c r="P5489">
        <v>0</v>
      </c>
      <c r="Q5489">
        <v>0</v>
      </c>
      <c r="R5489">
        <f>SUM(M5489:N5489:O5489:P5489:Q5489)</f>
        <v>3</v>
      </c>
      <c r="S5489" s="1">
        <v>67222</v>
      </c>
      <c r="T5489" s="1" t="str">
        <f t="shared" si="342"/>
        <v>Low</v>
      </c>
      <c r="U5489">
        <v>8</v>
      </c>
      <c r="V5489">
        <v>2022</v>
      </c>
      <c r="W5489" t="s">
        <v>28</v>
      </c>
      <c r="X5489">
        <v>7</v>
      </c>
    </row>
    <row r="5490" spans="1:24" x14ac:dyDescent="0.3">
      <c r="A5490">
        <v>5489</v>
      </c>
      <c r="B5490" t="s">
        <v>36</v>
      </c>
      <c r="C5490" t="str">
        <f>_xlfn.XLOOKUP(B5490,Lookup_table!B:B,Lookup_table!C:C)</f>
        <v>Data</v>
      </c>
      <c r="D5490" t="s">
        <v>22</v>
      </c>
      <c r="E5490" t="s">
        <v>23</v>
      </c>
      <c r="F5490" t="s">
        <v>43</v>
      </c>
      <c r="G5490" t="s">
        <v>17</v>
      </c>
      <c r="H5490" t="str">
        <f t="shared" si="340"/>
        <v>Remote</v>
      </c>
      <c r="I5490" t="s">
        <v>35</v>
      </c>
      <c r="J5490" t="str">
        <f t="shared" si="341"/>
        <v>0-2 yrs</v>
      </c>
      <c r="K5490">
        <f t="shared" ca="1" si="343"/>
        <v>2</v>
      </c>
      <c r="L5490" t="s">
        <v>19</v>
      </c>
      <c r="M5490">
        <v>0</v>
      </c>
      <c r="N5490">
        <v>0</v>
      </c>
      <c r="O5490">
        <v>0</v>
      </c>
      <c r="P5490">
        <v>1</v>
      </c>
      <c r="Q5490">
        <v>1</v>
      </c>
      <c r="R5490">
        <f>SUM(M5490:N5490:O5490:P5490:Q5490)</f>
        <v>2</v>
      </c>
      <c r="S5490" s="1">
        <v>92596</v>
      </c>
      <c r="T5490" s="1" t="str">
        <f t="shared" si="342"/>
        <v>Medium</v>
      </c>
      <c r="U5490">
        <v>10</v>
      </c>
      <c r="V5490">
        <v>2020</v>
      </c>
      <c r="W5490" t="s">
        <v>20</v>
      </c>
      <c r="X5490">
        <v>5</v>
      </c>
    </row>
    <row r="5491" spans="1:24" x14ac:dyDescent="0.3">
      <c r="A5491">
        <v>5490</v>
      </c>
      <c r="B5491" t="s">
        <v>33</v>
      </c>
      <c r="C5491" t="str">
        <f>_xlfn.XLOOKUP(B5491,Lookup_table!B:B,Lookup_table!C:C)</f>
        <v>Data</v>
      </c>
      <c r="D5491" t="s">
        <v>22</v>
      </c>
      <c r="E5491" t="s">
        <v>40</v>
      </c>
      <c r="F5491" t="s">
        <v>52</v>
      </c>
      <c r="G5491" t="s">
        <v>25</v>
      </c>
      <c r="H5491" t="str">
        <f t="shared" si="340"/>
        <v>Onsite/Hybrid</v>
      </c>
      <c r="I5491" t="s">
        <v>18</v>
      </c>
      <c r="J5491" t="str">
        <f t="shared" si="341"/>
        <v>7+ yrs</v>
      </c>
      <c r="K5491">
        <f t="shared" ca="1" si="343"/>
        <v>10</v>
      </c>
      <c r="L5491" t="s">
        <v>39</v>
      </c>
      <c r="M5491">
        <v>0</v>
      </c>
      <c r="N5491">
        <v>1</v>
      </c>
      <c r="O5491">
        <v>1</v>
      </c>
      <c r="P5491">
        <v>1</v>
      </c>
      <c r="Q5491">
        <v>0</v>
      </c>
      <c r="R5491">
        <f>SUM(M5491:N5491:O5491:P5491:Q5491)</f>
        <v>3</v>
      </c>
      <c r="S5491" s="1">
        <v>153573</v>
      </c>
      <c r="T5491" s="1" t="str">
        <f t="shared" si="342"/>
        <v>High</v>
      </c>
      <c r="U5491">
        <v>4</v>
      </c>
      <c r="V5491">
        <v>2024</v>
      </c>
      <c r="W5491" t="s">
        <v>28</v>
      </c>
      <c r="X5491">
        <v>4</v>
      </c>
    </row>
    <row r="5492" spans="1:24" x14ac:dyDescent="0.3">
      <c r="A5492">
        <v>5491</v>
      </c>
      <c r="B5492" t="s">
        <v>41</v>
      </c>
      <c r="C5492" t="str">
        <f>_xlfn.XLOOKUP(B5492,Lookup_table!B:B,Lookup_table!C:C)</f>
        <v>Data</v>
      </c>
      <c r="D5492" t="s">
        <v>14</v>
      </c>
      <c r="E5492" t="s">
        <v>42</v>
      </c>
      <c r="F5492" t="s">
        <v>24</v>
      </c>
      <c r="G5492" t="s">
        <v>25</v>
      </c>
      <c r="H5492" t="str">
        <f t="shared" si="340"/>
        <v>Onsite/Hybrid</v>
      </c>
      <c r="I5492" t="s">
        <v>35</v>
      </c>
      <c r="J5492" t="str">
        <f t="shared" si="341"/>
        <v>0-2 yrs</v>
      </c>
      <c r="K5492">
        <f t="shared" ca="1" si="343"/>
        <v>0</v>
      </c>
      <c r="L5492" t="s">
        <v>39</v>
      </c>
      <c r="M5492">
        <v>0</v>
      </c>
      <c r="N5492">
        <v>1</v>
      </c>
      <c r="O5492">
        <v>1</v>
      </c>
      <c r="P5492">
        <v>1</v>
      </c>
      <c r="Q5492">
        <v>1</v>
      </c>
      <c r="R5492">
        <f>SUM(M5492:N5492:O5492:P5492:Q5492)</f>
        <v>4</v>
      </c>
      <c r="S5492" s="1">
        <v>89153</v>
      </c>
      <c r="T5492" s="1" t="str">
        <f t="shared" si="342"/>
        <v>Medium</v>
      </c>
      <c r="U5492">
        <v>4</v>
      </c>
      <c r="V5492">
        <v>2020</v>
      </c>
      <c r="W5492" t="s">
        <v>28</v>
      </c>
      <c r="X5492">
        <v>8</v>
      </c>
    </row>
    <row r="5493" spans="1:24" x14ac:dyDescent="0.3">
      <c r="A5493">
        <v>5492</v>
      </c>
      <c r="B5493" t="s">
        <v>50</v>
      </c>
      <c r="C5493" t="str">
        <f>_xlfn.XLOOKUP(B5493,Lookup_table!B:B,Lookup_table!C:C)</f>
        <v>AI</v>
      </c>
      <c r="D5493" t="s">
        <v>37</v>
      </c>
      <c r="E5493" t="s">
        <v>38</v>
      </c>
      <c r="F5493" t="s">
        <v>52</v>
      </c>
      <c r="G5493" t="s">
        <v>17</v>
      </c>
      <c r="H5493" t="str">
        <f t="shared" si="340"/>
        <v>Remote</v>
      </c>
      <c r="I5493" t="s">
        <v>18</v>
      </c>
      <c r="J5493" t="str">
        <f t="shared" si="341"/>
        <v>7+ yrs</v>
      </c>
      <c r="K5493">
        <f t="shared" ca="1" si="343"/>
        <v>7</v>
      </c>
      <c r="L5493" t="s">
        <v>39</v>
      </c>
      <c r="M5493">
        <v>0</v>
      </c>
      <c r="N5493">
        <v>1</v>
      </c>
      <c r="O5493">
        <v>0</v>
      </c>
      <c r="P5493">
        <v>0</v>
      </c>
      <c r="Q5493">
        <v>1</v>
      </c>
      <c r="R5493">
        <f>SUM(M5493:N5493:O5493:P5493:Q5493)</f>
        <v>2</v>
      </c>
      <c r="S5493" s="1">
        <v>154419</v>
      </c>
      <c r="T5493" s="1" t="str">
        <f t="shared" si="342"/>
        <v>High</v>
      </c>
      <c r="U5493">
        <v>12</v>
      </c>
      <c r="V5493">
        <v>2022</v>
      </c>
      <c r="W5493" t="s">
        <v>20</v>
      </c>
      <c r="X5493">
        <v>5</v>
      </c>
    </row>
    <row r="5494" spans="1:24" x14ac:dyDescent="0.3">
      <c r="A5494">
        <v>5493</v>
      </c>
      <c r="B5494" t="s">
        <v>50</v>
      </c>
      <c r="C5494" t="str">
        <f>_xlfn.XLOOKUP(B5494,Lookup_table!B:B,Lookup_table!C:C)</f>
        <v>AI</v>
      </c>
      <c r="D5494" t="s">
        <v>37</v>
      </c>
      <c r="E5494" t="s">
        <v>15</v>
      </c>
      <c r="F5494" t="s">
        <v>43</v>
      </c>
      <c r="G5494" t="s">
        <v>25</v>
      </c>
      <c r="H5494" t="str">
        <f t="shared" si="340"/>
        <v>Onsite/Hybrid</v>
      </c>
      <c r="I5494" t="s">
        <v>18</v>
      </c>
      <c r="J5494" t="str">
        <f t="shared" si="341"/>
        <v>7+ yrs</v>
      </c>
      <c r="K5494">
        <f t="shared" ca="1" si="343"/>
        <v>10</v>
      </c>
      <c r="L5494" t="s">
        <v>19</v>
      </c>
      <c r="M5494">
        <v>0</v>
      </c>
      <c r="N5494">
        <v>1</v>
      </c>
      <c r="O5494">
        <v>0</v>
      </c>
      <c r="P5494">
        <v>1</v>
      </c>
      <c r="Q5494">
        <v>0</v>
      </c>
      <c r="R5494">
        <f>SUM(M5494:N5494:O5494:P5494:Q5494)</f>
        <v>2</v>
      </c>
      <c r="S5494" s="1">
        <v>158749</v>
      </c>
      <c r="T5494" s="1" t="str">
        <f t="shared" si="342"/>
        <v>High</v>
      </c>
      <c r="U5494">
        <v>12</v>
      </c>
      <c r="V5494">
        <v>2021</v>
      </c>
      <c r="W5494" t="s">
        <v>28</v>
      </c>
      <c r="X5494">
        <v>9</v>
      </c>
    </row>
    <row r="5495" spans="1:24" x14ac:dyDescent="0.3">
      <c r="A5495">
        <v>5494</v>
      </c>
      <c r="B5495" t="s">
        <v>33</v>
      </c>
      <c r="C5495" t="str">
        <f>_xlfn.XLOOKUP(B5495,Lookup_table!B:B,Lookup_table!C:C)</f>
        <v>Data</v>
      </c>
      <c r="D5495" t="s">
        <v>22</v>
      </c>
      <c r="E5495" t="s">
        <v>42</v>
      </c>
      <c r="F5495" t="s">
        <v>43</v>
      </c>
      <c r="G5495" t="s">
        <v>30</v>
      </c>
      <c r="H5495" t="str">
        <f t="shared" si="340"/>
        <v>Onsite/Hybrid</v>
      </c>
      <c r="I5495" t="s">
        <v>26</v>
      </c>
      <c r="J5495" t="str">
        <f t="shared" si="341"/>
        <v>3-6 yrs</v>
      </c>
      <c r="K5495">
        <f t="shared" ca="1" si="343"/>
        <v>5</v>
      </c>
      <c r="L5495" t="s">
        <v>19</v>
      </c>
      <c r="M5495">
        <v>1</v>
      </c>
      <c r="N5495">
        <v>0</v>
      </c>
      <c r="O5495">
        <v>0</v>
      </c>
      <c r="P5495">
        <v>1</v>
      </c>
      <c r="Q5495">
        <v>1</v>
      </c>
      <c r="R5495">
        <f>SUM(M5495:N5495:O5495:P5495:Q5495)</f>
        <v>3</v>
      </c>
      <c r="S5495" s="1">
        <v>119057</v>
      </c>
      <c r="T5495" s="1" t="str">
        <f t="shared" si="342"/>
        <v>Medium</v>
      </c>
      <c r="U5495">
        <v>2</v>
      </c>
      <c r="V5495">
        <v>2024</v>
      </c>
      <c r="W5495" t="s">
        <v>28</v>
      </c>
      <c r="X5495">
        <v>7</v>
      </c>
    </row>
    <row r="5496" spans="1:24" x14ac:dyDescent="0.3">
      <c r="A5496">
        <v>5495</v>
      </c>
      <c r="B5496" t="s">
        <v>36</v>
      </c>
      <c r="C5496" t="str">
        <f>_xlfn.XLOOKUP(B5496,Lookup_table!B:B,Lookup_table!C:C)</f>
        <v>Data</v>
      </c>
      <c r="D5496" t="s">
        <v>34</v>
      </c>
      <c r="E5496" t="s">
        <v>42</v>
      </c>
      <c r="F5496" t="s">
        <v>29</v>
      </c>
      <c r="G5496" t="s">
        <v>30</v>
      </c>
      <c r="H5496" t="str">
        <f t="shared" si="340"/>
        <v>Onsite/Hybrid</v>
      </c>
      <c r="I5496" t="s">
        <v>26</v>
      </c>
      <c r="J5496" t="str">
        <f t="shared" si="341"/>
        <v>3-6 yrs</v>
      </c>
      <c r="K5496">
        <f t="shared" ca="1" si="343"/>
        <v>6</v>
      </c>
      <c r="L5496" t="s">
        <v>27</v>
      </c>
      <c r="M5496">
        <v>0</v>
      </c>
      <c r="N5496">
        <v>0</v>
      </c>
      <c r="O5496">
        <v>1</v>
      </c>
      <c r="P5496">
        <v>0</v>
      </c>
      <c r="Q5496">
        <v>0</v>
      </c>
      <c r="R5496">
        <f>SUM(M5496:N5496:O5496:P5496:Q5496)</f>
        <v>1</v>
      </c>
      <c r="S5496" s="1">
        <v>90939</v>
      </c>
      <c r="T5496" s="1" t="str">
        <f t="shared" si="342"/>
        <v>Medium</v>
      </c>
      <c r="U5496">
        <v>7</v>
      </c>
      <c r="V5496">
        <v>2025</v>
      </c>
      <c r="W5496" t="s">
        <v>20</v>
      </c>
      <c r="X5496">
        <v>2</v>
      </c>
    </row>
    <row r="5497" spans="1:24" x14ac:dyDescent="0.3">
      <c r="A5497">
        <v>5496</v>
      </c>
      <c r="B5497" t="s">
        <v>50</v>
      </c>
      <c r="C5497" t="str">
        <f>_xlfn.XLOOKUP(B5497,Lookup_table!B:B,Lookup_table!C:C)</f>
        <v>AI</v>
      </c>
      <c r="D5497" t="s">
        <v>22</v>
      </c>
      <c r="E5497" t="s">
        <v>40</v>
      </c>
      <c r="F5497" t="s">
        <v>52</v>
      </c>
      <c r="G5497" t="s">
        <v>30</v>
      </c>
      <c r="H5497" t="str">
        <f t="shared" si="340"/>
        <v>Onsite/Hybrid</v>
      </c>
      <c r="I5497" t="s">
        <v>26</v>
      </c>
      <c r="J5497" t="str">
        <f t="shared" si="341"/>
        <v>3-6 yrs</v>
      </c>
      <c r="K5497">
        <f t="shared" ca="1" si="343"/>
        <v>4</v>
      </c>
      <c r="L5497" t="s">
        <v>27</v>
      </c>
      <c r="M5497">
        <v>1</v>
      </c>
      <c r="N5497">
        <v>0</v>
      </c>
      <c r="O5497">
        <v>1</v>
      </c>
      <c r="P5497">
        <v>0</v>
      </c>
      <c r="Q5497">
        <v>1</v>
      </c>
      <c r="R5497">
        <f>SUM(M5497:N5497:O5497:P5497:Q5497)</f>
        <v>3</v>
      </c>
      <c r="S5497" s="1">
        <v>159457</v>
      </c>
      <c r="T5497" s="1" t="str">
        <f t="shared" si="342"/>
        <v>High</v>
      </c>
      <c r="U5497">
        <v>2</v>
      </c>
      <c r="V5497">
        <v>2026</v>
      </c>
      <c r="W5497" t="s">
        <v>34</v>
      </c>
      <c r="X5497">
        <v>1</v>
      </c>
    </row>
    <row r="5498" spans="1:24" x14ac:dyDescent="0.3">
      <c r="A5498">
        <v>5497</v>
      </c>
      <c r="B5498" t="s">
        <v>33</v>
      </c>
      <c r="C5498" t="str">
        <f>_xlfn.XLOOKUP(B5498,Lookup_table!B:B,Lookup_table!C:C)</f>
        <v>Data</v>
      </c>
      <c r="D5498" t="s">
        <v>14</v>
      </c>
      <c r="E5498" t="s">
        <v>32</v>
      </c>
      <c r="F5498" t="s">
        <v>16</v>
      </c>
      <c r="G5498" t="s">
        <v>17</v>
      </c>
      <c r="H5498" t="str">
        <f t="shared" si="340"/>
        <v>Remote</v>
      </c>
      <c r="I5498" t="s">
        <v>35</v>
      </c>
      <c r="J5498" t="str">
        <f t="shared" si="341"/>
        <v>0-2 yrs</v>
      </c>
      <c r="K5498">
        <f t="shared" ca="1" si="343"/>
        <v>1</v>
      </c>
      <c r="L5498" t="s">
        <v>39</v>
      </c>
      <c r="M5498">
        <v>0</v>
      </c>
      <c r="N5498">
        <v>0</v>
      </c>
      <c r="O5498">
        <v>0</v>
      </c>
      <c r="P5498">
        <v>0</v>
      </c>
      <c r="Q5498">
        <v>0</v>
      </c>
      <c r="R5498">
        <f>SUM(M5498:N5498:O5498:P5498:Q5498)</f>
        <v>0</v>
      </c>
      <c r="S5498" s="1">
        <v>50273</v>
      </c>
      <c r="T5498" s="1" t="str">
        <f t="shared" si="342"/>
        <v>Low</v>
      </c>
      <c r="U5498">
        <v>2</v>
      </c>
      <c r="V5498">
        <v>2025</v>
      </c>
      <c r="W5498" t="s">
        <v>34</v>
      </c>
      <c r="X5498">
        <v>5</v>
      </c>
    </row>
    <row r="5499" spans="1:24" x14ac:dyDescent="0.3">
      <c r="A5499">
        <v>5498</v>
      </c>
      <c r="B5499" t="s">
        <v>50</v>
      </c>
      <c r="C5499" t="str">
        <f>_xlfn.XLOOKUP(B5499,Lookup_table!B:B,Lookup_table!C:C)</f>
        <v>AI</v>
      </c>
      <c r="D5499" t="s">
        <v>22</v>
      </c>
      <c r="E5499" t="s">
        <v>23</v>
      </c>
      <c r="F5499" t="s">
        <v>51</v>
      </c>
      <c r="G5499" t="s">
        <v>30</v>
      </c>
      <c r="H5499" t="str">
        <f t="shared" si="340"/>
        <v>Onsite/Hybrid</v>
      </c>
      <c r="I5499" t="s">
        <v>26</v>
      </c>
      <c r="J5499" t="str">
        <f t="shared" si="341"/>
        <v>3-6 yrs</v>
      </c>
      <c r="K5499">
        <f t="shared" ca="1" si="343"/>
        <v>4</v>
      </c>
      <c r="L5499" t="s">
        <v>19</v>
      </c>
      <c r="M5499">
        <v>1</v>
      </c>
      <c r="N5499">
        <v>0</v>
      </c>
      <c r="O5499">
        <v>1</v>
      </c>
      <c r="P5499">
        <v>1</v>
      </c>
      <c r="Q5499">
        <v>0</v>
      </c>
      <c r="R5499">
        <f>SUM(M5499:N5499:O5499:P5499:Q5499)</f>
        <v>3</v>
      </c>
      <c r="S5499" s="1">
        <v>161889</v>
      </c>
      <c r="T5499" s="1" t="str">
        <f t="shared" si="342"/>
        <v>High</v>
      </c>
      <c r="U5499">
        <v>5</v>
      </c>
      <c r="V5499">
        <v>2023</v>
      </c>
      <c r="W5499" t="s">
        <v>28</v>
      </c>
      <c r="X5499">
        <v>8</v>
      </c>
    </row>
    <row r="5500" spans="1:24" x14ac:dyDescent="0.3">
      <c r="A5500">
        <v>5499</v>
      </c>
      <c r="B5500" t="s">
        <v>33</v>
      </c>
      <c r="C5500" t="str">
        <f>_xlfn.XLOOKUP(B5500,Lookup_table!B:B,Lookup_table!C:C)</f>
        <v>Data</v>
      </c>
      <c r="D5500" t="s">
        <v>14</v>
      </c>
      <c r="E5500" t="s">
        <v>40</v>
      </c>
      <c r="F5500" t="s">
        <v>44</v>
      </c>
      <c r="G5500" t="s">
        <v>17</v>
      </c>
      <c r="H5500" t="str">
        <f t="shared" si="340"/>
        <v>Remote</v>
      </c>
      <c r="I5500" t="s">
        <v>35</v>
      </c>
      <c r="J5500" t="str">
        <f t="shared" si="341"/>
        <v>0-2 yrs</v>
      </c>
      <c r="K5500">
        <f t="shared" ca="1" si="343"/>
        <v>2</v>
      </c>
      <c r="L5500" t="s">
        <v>27</v>
      </c>
      <c r="M5500">
        <v>0</v>
      </c>
      <c r="N5500">
        <v>1</v>
      </c>
      <c r="O5500">
        <v>1</v>
      </c>
      <c r="P5500">
        <v>0</v>
      </c>
      <c r="Q5500">
        <v>0</v>
      </c>
      <c r="R5500">
        <f>SUM(M5500:N5500:O5500:P5500:Q5500)</f>
        <v>2</v>
      </c>
      <c r="S5500" s="1">
        <v>66464</v>
      </c>
      <c r="T5500" s="1" t="str">
        <f t="shared" si="342"/>
        <v>Low</v>
      </c>
      <c r="U5500">
        <v>6</v>
      </c>
      <c r="V5500">
        <v>2025</v>
      </c>
      <c r="W5500" t="s">
        <v>20</v>
      </c>
      <c r="X5500">
        <v>1</v>
      </c>
    </row>
    <row r="5501" spans="1:24" x14ac:dyDescent="0.3">
      <c r="A5501">
        <v>5500</v>
      </c>
      <c r="B5501" t="s">
        <v>36</v>
      </c>
      <c r="C5501" t="str">
        <f>_xlfn.XLOOKUP(B5501,Lookup_table!B:B,Lookup_table!C:C)</f>
        <v>Data</v>
      </c>
      <c r="D5501" t="s">
        <v>22</v>
      </c>
      <c r="E5501" t="s">
        <v>38</v>
      </c>
      <c r="F5501" t="s">
        <v>16</v>
      </c>
      <c r="G5501" t="s">
        <v>25</v>
      </c>
      <c r="H5501" t="str">
        <f t="shared" si="340"/>
        <v>Onsite/Hybrid</v>
      </c>
      <c r="I5501" t="s">
        <v>18</v>
      </c>
      <c r="J5501" t="str">
        <f t="shared" si="341"/>
        <v>7+ yrs</v>
      </c>
      <c r="K5501">
        <f t="shared" ca="1" si="343"/>
        <v>8</v>
      </c>
      <c r="L5501" t="s">
        <v>27</v>
      </c>
      <c r="M5501">
        <v>1</v>
      </c>
      <c r="N5501">
        <v>1</v>
      </c>
      <c r="O5501">
        <v>0</v>
      </c>
      <c r="P5501">
        <v>0</v>
      </c>
      <c r="Q5501">
        <v>0</v>
      </c>
      <c r="R5501">
        <f>SUM(M5501:N5501:O5501:P5501:Q5501)</f>
        <v>2</v>
      </c>
      <c r="S5501" s="1">
        <v>122266</v>
      </c>
      <c r="T5501" s="1" t="str">
        <f t="shared" si="342"/>
        <v>High</v>
      </c>
      <c r="U5501">
        <v>11</v>
      </c>
      <c r="V5501">
        <v>2023</v>
      </c>
      <c r="W5501" t="s">
        <v>20</v>
      </c>
      <c r="X5501">
        <v>3</v>
      </c>
    </row>
    <row r="5502" spans="1:24" x14ac:dyDescent="0.3">
      <c r="A5502">
        <v>5501</v>
      </c>
      <c r="B5502" t="s">
        <v>41</v>
      </c>
      <c r="C5502" t="str">
        <f>_xlfn.XLOOKUP(B5502,Lookup_table!B:B,Lookup_table!C:C)</f>
        <v>Data</v>
      </c>
      <c r="D5502" t="s">
        <v>34</v>
      </c>
      <c r="E5502" t="s">
        <v>42</v>
      </c>
      <c r="F5502" t="s">
        <v>52</v>
      </c>
      <c r="G5502" t="s">
        <v>17</v>
      </c>
      <c r="H5502" t="str">
        <f t="shared" si="340"/>
        <v>Remote</v>
      </c>
      <c r="I5502" t="s">
        <v>18</v>
      </c>
      <c r="J5502" t="str">
        <f t="shared" si="341"/>
        <v>7+ yrs</v>
      </c>
      <c r="K5502">
        <f t="shared" ca="1" si="343"/>
        <v>12</v>
      </c>
      <c r="L5502" t="s">
        <v>39</v>
      </c>
      <c r="M5502">
        <v>0</v>
      </c>
      <c r="N5502">
        <v>1</v>
      </c>
      <c r="O5502">
        <v>0</v>
      </c>
      <c r="P5502">
        <v>0</v>
      </c>
      <c r="Q5502">
        <v>1</v>
      </c>
      <c r="R5502">
        <f>SUM(M5502:N5502:O5502:P5502:Q5502)</f>
        <v>2</v>
      </c>
      <c r="S5502" s="1">
        <v>107939</v>
      </c>
      <c r="T5502" s="1" t="str">
        <f t="shared" si="342"/>
        <v>Medium</v>
      </c>
      <c r="U5502">
        <v>1</v>
      </c>
      <c r="V5502">
        <v>2022</v>
      </c>
      <c r="W5502" t="s">
        <v>20</v>
      </c>
      <c r="X5502">
        <v>3</v>
      </c>
    </row>
    <row r="5503" spans="1:24" x14ac:dyDescent="0.3">
      <c r="A5503">
        <v>5502</v>
      </c>
      <c r="B5503" t="s">
        <v>21</v>
      </c>
      <c r="C5503" t="str">
        <f>_xlfn.XLOOKUP(B5503,Lookup_table!B:B,Lookup_table!C:C)</f>
        <v>AI</v>
      </c>
      <c r="D5503" t="s">
        <v>34</v>
      </c>
      <c r="E5503" t="s">
        <v>15</v>
      </c>
      <c r="F5503" t="s">
        <v>24</v>
      </c>
      <c r="G5503" t="s">
        <v>25</v>
      </c>
      <c r="H5503" t="str">
        <f t="shared" si="340"/>
        <v>Onsite/Hybrid</v>
      </c>
      <c r="I5503" t="s">
        <v>18</v>
      </c>
      <c r="J5503" t="str">
        <f t="shared" si="341"/>
        <v>7+ yrs</v>
      </c>
      <c r="K5503">
        <f t="shared" ca="1" si="343"/>
        <v>11</v>
      </c>
      <c r="L5503" t="s">
        <v>27</v>
      </c>
      <c r="M5503">
        <v>0</v>
      </c>
      <c r="N5503">
        <v>1</v>
      </c>
      <c r="O5503">
        <v>1</v>
      </c>
      <c r="P5503">
        <v>0</v>
      </c>
      <c r="Q5503">
        <v>1</v>
      </c>
      <c r="R5503">
        <f>SUM(M5503:N5503:O5503:P5503:Q5503)</f>
        <v>3</v>
      </c>
      <c r="S5503" s="1">
        <v>168964</v>
      </c>
      <c r="T5503" s="1" t="str">
        <f t="shared" si="342"/>
        <v>High</v>
      </c>
      <c r="U5503">
        <v>5</v>
      </c>
      <c r="V5503">
        <v>2020</v>
      </c>
      <c r="W5503" t="s">
        <v>28</v>
      </c>
      <c r="X5503">
        <v>8</v>
      </c>
    </row>
    <row r="5504" spans="1:24" x14ac:dyDescent="0.3">
      <c r="A5504">
        <v>5503</v>
      </c>
      <c r="B5504" t="s">
        <v>36</v>
      </c>
      <c r="C5504" t="str">
        <f>_xlfn.XLOOKUP(B5504,Lookup_table!B:B,Lookup_table!C:C)</f>
        <v>Data</v>
      </c>
      <c r="D5504" t="s">
        <v>22</v>
      </c>
      <c r="E5504" t="s">
        <v>32</v>
      </c>
      <c r="F5504" t="s">
        <v>24</v>
      </c>
      <c r="G5504" t="s">
        <v>25</v>
      </c>
      <c r="H5504" t="str">
        <f t="shared" si="340"/>
        <v>Onsite/Hybrid</v>
      </c>
      <c r="I5504" t="s">
        <v>26</v>
      </c>
      <c r="J5504" t="str">
        <f t="shared" si="341"/>
        <v>3-6 yrs</v>
      </c>
      <c r="K5504">
        <f t="shared" ca="1" si="343"/>
        <v>6</v>
      </c>
      <c r="L5504" t="s">
        <v>27</v>
      </c>
      <c r="M5504">
        <v>1</v>
      </c>
      <c r="N5504">
        <v>1</v>
      </c>
      <c r="O5504">
        <v>0</v>
      </c>
      <c r="P5504">
        <v>0</v>
      </c>
      <c r="Q5504">
        <v>0</v>
      </c>
      <c r="R5504">
        <f>SUM(M5504:N5504:O5504:P5504:Q5504)</f>
        <v>2</v>
      </c>
      <c r="S5504" s="1">
        <v>96070</v>
      </c>
      <c r="T5504" s="1" t="str">
        <f t="shared" si="342"/>
        <v>Medium</v>
      </c>
      <c r="U5504">
        <v>11</v>
      </c>
      <c r="V5504">
        <v>2022</v>
      </c>
      <c r="W5504" t="s">
        <v>20</v>
      </c>
      <c r="X5504">
        <v>6</v>
      </c>
    </row>
    <row r="5505" spans="1:24" x14ac:dyDescent="0.3">
      <c r="A5505">
        <v>5504</v>
      </c>
      <c r="B5505" t="s">
        <v>31</v>
      </c>
      <c r="C5505" t="str">
        <f>_xlfn.XLOOKUP(B5505,Lookup_table!B:B,Lookup_table!C:C)</f>
        <v>Business</v>
      </c>
      <c r="D5505" t="s">
        <v>34</v>
      </c>
      <c r="E5505" t="s">
        <v>42</v>
      </c>
      <c r="F5505" t="s">
        <v>29</v>
      </c>
      <c r="G5505" t="s">
        <v>25</v>
      </c>
      <c r="H5505" t="str">
        <f t="shared" si="340"/>
        <v>Onsite/Hybrid</v>
      </c>
      <c r="I5505" t="s">
        <v>35</v>
      </c>
      <c r="J5505" t="str">
        <f t="shared" si="341"/>
        <v>0-2 yrs</v>
      </c>
      <c r="K5505">
        <f t="shared" ca="1" si="343"/>
        <v>1</v>
      </c>
      <c r="L5505" t="s">
        <v>27</v>
      </c>
      <c r="M5505">
        <v>1</v>
      </c>
      <c r="N5505">
        <v>0</v>
      </c>
      <c r="O5505">
        <v>0</v>
      </c>
      <c r="P5505">
        <v>0</v>
      </c>
      <c r="Q5505">
        <v>0</v>
      </c>
      <c r="R5505">
        <f>SUM(M5505:N5505:O5505:P5505:Q5505)</f>
        <v>1</v>
      </c>
      <c r="S5505" s="1">
        <v>52604</v>
      </c>
      <c r="T5505" s="1" t="str">
        <f t="shared" si="342"/>
        <v>Low</v>
      </c>
      <c r="U5505">
        <v>10</v>
      </c>
      <c r="V5505">
        <v>2023</v>
      </c>
      <c r="W5505" t="s">
        <v>20</v>
      </c>
      <c r="X5505">
        <v>2</v>
      </c>
    </row>
    <row r="5506" spans="1:24" x14ac:dyDescent="0.3">
      <c r="A5506">
        <v>5505</v>
      </c>
      <c r="B5506" t="s">
        <v>41</v>
      </c>
      <c r="C5506" t="str">
        <f>_xlfn.XLOOKUP(B5506,Lookup_table!B:B,Lookup_table!C:C)</f>
        <v>Data</v>
      </c>
      <c r="D5506" t="s">
        <v>22</v>
      </c>
      <c r="E5506" t="s">
        <v>42</v>
      </c>
      <c r="F5506" t="s">
        <v>24</v>
      </c>
      <c r="G5506" t="s">
        <v>30</v>
      </c>
      <c r="H5506" t="str">
        <f t="shared" ref="H5506:H5569" si="344">IF(G5506="Remote","Remote","Onsite/Hybrid")</f>
        <v>Onsite/Hybrid</v>
      </c>
      <c r="I5506" t="s">
        <v>18</v>
      </c>
      <c r="J5506" t="str">
        <f t="shared" ref="J5506:J5569" si="345">IF(I5506="Entry","0-2 yrs",IF(I5506="Mid","3-6 yrs","7+ yrs"))</f>
        <v>7+ yrs</v>
      </c>
      <c r="K5506">
        <f t="shared" ca="1" si="343"/>
        <v>10</v>
      </c>
      <c r="L5506" t="s">
        <v>27</v>
      </c>
      <c r="M5506">
        <v>0</v>
      </c>
      <c r="N5506">
        <v>0</v>
      </c>
      <c r="O5506">
        <v>0</v>
      </c>
      <c r="P5506">
        <v>0</v>
      </c>
      <c r="Q5506">
        <v>0</v>
      </c>
      <c r="R5506">
        <f>SUM(M5506:N5506:O5506:P5506:Q5506)</f>
        <v>0</v>
      </c>
      <c r="S5506" s="1">
        <v>122243</v>
      </c>
      <c r="T5506" s="1" t="str">
        <f t="shared" ref="T5506:T5569" si="346">IF(S5506&lt;=70000,"Low",IF(S5506&lt;=120000,"Medium","High"))</f>
        <v>High</v>
      </c>
      <c r="U5506">
        <v>8</v>
      </c>
      <c r="V5506">
        <v>2025</v>
      </c>
      <c r="W5506" t="s">
        <v>20</v>
      </c>
      <c r="X5506">
        <v>6</v>
      </c>
    </row>
    <row r="5507" spans="1:24" x14ac:dyDescent="0.3">
      <c r="A5507">
        <v>5506</v>
      </c>
      <c r="B5507" t="s">
        <v>41</v>
      </c>
      <c r="C5507" t="str">
        <f>_xlfn.XLOOKUP(B5507,Lookup_table!B:B,Lookup_table!C:C)</f>
        <v>Data</v>
      </c>
      <c r="D5507" t="s">
        <v>34</v>
      </c>
      <c r="E5507" t="s">
        <v>15</v>
      </c>
      <c r="F5507" t="s">
        <v>29</v>
      </c>
      <c r="G5507" t="s">
        <v>30</v>
      </c>
      <c r="H5507" t="str">
        <f t="shared" si="344"/>
        <v>Onsite/Hybrid</v>
      </c>
      <c r="I5507" t="s">
        <v>26</v>
      </c>
      <c r="J5507" t="str">
        <f t="shared" si="345"/>
        <v>3-6 yrs</v>
      </c>
      <c r="K5507">
        <f t="shared" ref="K5507:K5570" ca="1" si="347">IF(J5507="0-2 yrs",RANDBETWEEN(0,2),IF(J5507="3-6 yrs", RANDBETWEEN(3,6),IF(J5507="7+ yrs", RANDBETWEEN(7,15)," ")))</f>
        <v>5</v>
      </c>
      <c r="L5507" t="s">
        <v>27</v>
      </c>
      <c r="M5507">
        <v>1</v>
      </c>
      <c r="N5507">
        <v>1</v>
      </c>
      <c r="O5507">
        <v>1</v>
      </c>
      <c r="P5507">
        <v>1</v>
      </c>
      <c r="Q5507">
        <v>1</v>
      </c>
      <c r="R5507">
        <f>SUM(M5507:N5507:O5507:P5507:Q5507)</f>
        <v>5</v>
      </c>
      <c r="S5507" s="1">
        <v>115978</v>
      </c>
      <c r="T5507" s="1" t="str">
        <f t="shared" si="346"/>
        <v>Medium</v>
      </c>
      <c r="U5507">
        <v>6</v>
      </c>
      <c r="V5507">
        <v>2023</v>
      </c>
      <c r="W5507" t="s">
        <v>28</v>
      </c>
      <c r="X5507">
        <v>8</v>
      </c>
    </row>
    <row r="5508" spans="1:24" x14ac:dyDescent="0.3">
      <c r="A5508">
        <v>5507</v>
      </c>
      <c r="B5508" t="s">
        <v>36</v>
      </c>
      <c r="C5508" t="str">
        <f>_xlfn.XLOOKUP(B5508,Lookup_table!B:B,Lookup_table!C:C)</f>
        <v>Data</v>
      </c>
      <c r="D5508" t="s">
        <v>34</v>
      </c>
      <c r="E5508" t="s">
        <v>15</v>
      </c>
      <c r="F5508" t="s">
        <v>44</v>
      </c>
      <c r="G5508" t="s">
        <v>30</v>
      </c>
      <c r="H5508" t="str">
        <f t="shared" si="344"/>
        <v>Onsite/Hybrid</v>
      </c>
      <c r="I5508" t="s">
        <v>18</v>
      </c>
      <c r="J5508" t="str">
        <f t="shared" si="345"/>
        <v>7+ yrs</v>
      </c>
      <c r="K5508">
        <f t="shared" ca="1" si="347"/>
        <v>13</v>
      </c>
      <c r="L5508" t="s">
        <v>19</v>
      </c>
      <c r="M5508">
        <v>1</v>
      </c>
      <c r="N5508">
        <v>0</v>
      </c>
      <c r="O5508">
        <v>1</v>
      </c>
      <c r="P5508">
        <v>0</v>
      </c>
      <c r="Q5508">
        <v>1</v>
      </c>
      <c r="R5508">
        <f>SUM(M5508:N5508:O5508:P5508:Q5508)</f>
        <v>3</v>
      </c>
      <c r="S5508" s="1">
        <v>121878</v>
      </c>
      <c r="T5508" s="1" t="str">
        <f t="shared" si="346"/>
        <v>High</v>
      </c>
      <c r="U5508">
        <v>6</v>
      </c>
      <c r="V5508">
        <v>2025</v>
      </c>
      <c r="W5508" t="s">
        <v>20</v>
      </c>
      <c r="X5508">
        <v>1</v>
      </c>
    </row>
    <row r="5509" spans="1:24" x14ac:dyDescent="0.3">
      <c r="A5509">
        <v>5508</v>
      </c>
      <c r="B5509" t="s">
        <v>36</v>
      </c>
      <c r="C5509" t="str">
        <f>_xlfn.XLOOKUP(B5509,Lookup_table!B:B,Lookup_table!C:C)</f>
        <v>Data</v>
      </c>
      <c r="D5509" t="s">
        <v>14</v>
      </c>
      <c r="E5509" t="s">
        <v>32</v>
      </c>
      <c r="F5509" t="s">
        <v>16</v>
      </c>
      <c r="G5509" t="s">
        <v>25</v>
      </c>
      <c r="H5509" t="str">
        <f t="shared" si="344"/>
        <v>Onsite/Hybrid</v>
      </c>
      <c r="I5509" t="s">
        <v>26</v>
      </c>
      <c r="J5509" t="str">
        <f t="shared" si="345"/>
        <v>3-6 yrs</v>
      </c>
      <c r="K5509">
        <f t="shared" ca="1" si="347"/>
        <v>5</v>
      </c>
      <c r="L5509" t="s">
        <v>19</v>
      </c>
      <c r="M5509">
        <v>0</v>
      </c>
      <c r="N5509">
        <v>1</v>
      </c>
      <c r="O5509">
        <v>0</v>
      </c>
      <c r="P5509">
        <v>1</v>
      </c>
      <c r="Q5509">
        <v>1</v>
      </c>
      <c r="R5509">
        <f>SUM(M5509:N5509:O5509:P5509:Q5509)</f>
        <v>3</v>
      </c>
      <c r="S5509" s="1">
        <v>104313</v>
      </c>
      <c r="T5509" s="1" t="str">
        <f t="shared" si="346"/>
        <v>Medium</v>
      </c>
      <c r="U5509">
        <v>9</v>
      </c>
      <c r="V5509">
        <v>2026</v>
      </c>
      <c r="W5509" t="s">
        <v>28</v>
      </c>
      <c r="X5509">
        <v>7</v>
      </c>
    </row>
    <row r="5510" spans="1:24" x14ac:dyDescent="0.3">
      <c r="A5510">
        <v>5509</v>
      </c>
      <c r="B5510" t="s">
        <v>36</v>
      </c>
      <c r="C5510" t="str">
        <f>_xlfn.XLOOKUP(B5510,Lookup_table!B:B,Lookup_table!C:C)</f>
        <v>Data</v>
      </c>
      <c r="D5510" t="s">
        <v>14</v>
      </c>
      <c r="E5510" t="s">
        <v>15</v>
      </c>
      <c r="F5510" t="s">
        <v>24</v>
      </c>
      <c r="G5510" t="s">
        <v>25</v>
      </c>
      <c r="H5510" t="str">
        <f t="shared" si="344"/>
        <v>Onsite/Hybrid</v>
      </c>
      <c r="I5510" t="s">
        <v>18</v>
      </c>
      <c r="J5510" t="str">
        <f t="shared" si="345"/>
        <v>7+ yrs</v>
      </c>
      <c r="K5510">
        <f t="shared" ca="1" si="347"/>
        <v>10</v>
      </c>
      <c r="L5510" t="s">
        <v>39</v>
      </c>
      <c r="M5510">
        <v>0</v>
      </c>
      <c r="N5510">
        <v>1</v>
      </c>
      <c r="O5510">
        <v>0</v>
      </c>
      <c r="P5510">
        <v>0</v>
      </c>
      <c r="Q5510">
        <v>1</v>
      </c>
      <c r="R5510">
        <f>SUM(M5510:N5510:O5510:P5510:Q5510)</f>
        <v>2</v>
      </c>
      <c r="S5510" s="1">
        <v>111470</v>
      </c>
      <c r="T5510" s="1" t="str">
        <f t="shared" si="346"/>
        <v>Medium</v>
      </c>
      <c r="U5510">
        <v>3</v>
      </c>
      <c r="V5510">
        <v>2024</v>
      </c>
      <c r="W5510" t="s">
        <v>34</v>
      </c>
      <c r="X5510">
        <v>5</v>
      </c>
    </row>
    <row r="5511" spans="1:24" x14ac:dyDescent="0.3">
      <c r="A5511">
        <v>5510</v>
      </c>
      <c r="B5511" t="s">
        <v>21</v>
      </c>
      <c r="C5511" t="str">
        <f>_xlfn.XLOOKUP(B5511,Lookup_table!B:B,Lookup_table!C:C)</f>
        <v>AI</v>
      </c>
      <c r="D5511" t="s">
        <v>14</v>
      </c>
      <c r="E5511" t="s">
        <v>32</v>
      </c>
      <c r="F5511" t="s">
        <v>51</v>
      </c>
      <c r="G5511" t="s">
        <v>30</v>
      </c>
      <c r="H5511" t="str">
        <f t="shared" si="344"/>
        <v>Onsite/Hybrid</v>
      </c>
      <c r="I5511" t="s">
        <v>35</v>
      </c>
      <c r="J5511" t="str">
        <f t="shared" si="345"/>
        <v>0-2 yrs</v>
      </c>
      <c r="K5511">
        <f t="shared" ca="1" si="347"/>
        <v>2</v>
      </c>
      <c r="L5511" t="s">
        <v>39</v>
      </c>
      <c r="M5511">
        <v>0</v>
      </c>
      <c r="N5511">
        <v>0</v>
      </c>
      <c r="O5511">
        <v>0</v>
      </c>
      <c r="P5511">
        <v>1</v>
      </c>
      <c r="Q5511">
        <v>0</v>
      </c>
      <c r="R5511">
        <f>SUM(M5511:N5511:O5511:P5511:Q5511)</f>
        <v>1</v>
      </c>
      <c r="S5511" s="1">
        <v>104930</v>
      </c>
      <c r="T5511" s="1" t="str">
        <f t="shared" si="346"/>
        <v>Medium</v>
      </c>
      <c r="U5511">
        <v>4</v>
      </c>
      <c r="V5511">
        <v>2021</v>
      </c>
      <c r="W5511" t="s">
        <v>34</v>
      </c>
      <c r="X5511">
        <v>6</v>
      </c>
    </row>
    <row r="5512" spans="1:24" x14ac:dyDescent="0.3">
      <c r="A5512">
        <v>5511</v>
      </c>
      <c r="B5512" t="s">
        <v>50</v>
      </c>
      <c r="C5512" t="str">
        <f>_xlfn.XLOOKUP(B5512,Lookup_table!B:B,Lookup_table!C:C)</f>
        <v>AI</v>
      </c>
      <c r="D5512" t="s">
        <v>37</v>
      </c>
      <c r="E5512" t="s">
        <v>38</v>
      </c>
      <c r="F5512" t="s">
        <v>29</v>
      </c>
      <c r="G5512" t="s">
        <v>30</v>
      </c>
      <c r="H5512" t="str">
        <f t="shared" si="344"/>
        <v>Onsite/Hybrid</v>
      </c>
      <c r="I5512" t="s">
        <v>18</v>
      </c>
      <c r="J5512" t="str">
        <f t="shared" si="345"/>
        <v>7+ yrs</v>
      </c>
      <c r="K5512">
        <f t="shared" ca="1" si="347"/>
        <v>9</v>
      </c>
      <c r="L5512" t="s">
        <v>39</v>
      </c>
      <c r="M5512">
        <v>0</v>
      </c>
      <c r="N5512">
        <v>1</v>
      </c>
      <c r="O5512">
        <v>1</v>
      </c>
      <c r="P5512">
        <v>0</v>
      </c>
      <c r="Q5512">
        <v>1</v>
      </c>
      <c r="R5512">
        <f>SUM(M5512:N5512:O5512:P5512:Q5512)</f>
        <v>3</v>
      </c>
      <c r="S5512" s="1">
        <v>168519</v>
      </c>
      <c r="T5512" s="1" t="str">
        <f t="shared" si="346"/>
        <v>High</v>
      </c>
      <c r="U5512">
        <v>10</v>
      </c>
      <c r="V5512">
        <v>2022</v>
      </c>
      <c r="W5512" t="s">
        <v>20</v>
      </c>
      <c r="X5512">
        <v>4</v>
      </c>
    </row>
    <row r="5513" spans="1:24" x14ac:dyDescent="0.3">
      <c r="A5513">
        <v>5512</v>
      </c>
      <c r="B5513" t="s">
        <v>31</v>
      </c>
      <c r="C5513" t="str">
        <f>_xlfn.XLOOKUP(B5513,Lookup_table!B:B,Lookup_table!C:C)</f>
        <v>Business</v>
      </c>
      <c r="D5513" t="s">
        <v>14</v>
      </c>
      <c r="E5513" t="s">
        <v>42</v>
      </c>
      <c r="F5513" t="s">
        <v>16</v>
      </c>
      <c r="G5513" t="s">
        <v>17</v>
      </c>
      <c r="H5513" t="str">
        <f t="shared" si="344"/>
        <v>Remote</v>
      </c>
      <c r="I5513" t="s">
        <v>26</v>
      </c>
      <c r="J5513" t="str">
        <f t="shared" si="345"/>
        <v>3-6 yrs</v>
      </c>
      <c r="K5513">
        <f t="shared" ca="1" si="347"/>
        <v>3</v>
      </c>
      <c r="L5513" t="s">
        <v>27</v>
      </c>
      <c r="M5513">
        <v>0</v>
      </c>
      <c r="N5513">
        <v>0</v>
      </c>
      <c r="O5513">
        <v>1</v>
      </c>
      <c r="P5513">
        <v>0</v>
      </c>
      <c r="Q5513">
        <v>1</v>
      </c>
      <c r="R5513">
        <f>SUM(M5513:N5513:O5513:P5513:Q5513)</f>
        <v>2</v>
      </c>
      <c r="S5513" s="1">
        <v>104980</v>
      </c>
      <c r="T5513" s="1" t="str">
        <f t="shared" si="346"/>
        <v>Medium</v>
      </c>
      <c r="U5513">
        <v>9</v>
      </c>
      <c r="V5513">
        <v>2026</v>
      </c>
      <c r="W5513" t="s">
        <v>28</v>
      </c>
      <c r="X5513">
        <v>9</v>
      </c>
    </row>
    <row r="5514" spans="1:24" x14ac:dyDescent="0.3">
      <c r="A5514">
        <v>5513</v>
      </c>
      <c r="B5514" t="s">
        <v>41</v>
      </c>
      <c r="C5514" t="str">
        <f>_xlfn.XLOOKUP(B5514,Lookup_table!B:B,Lookup_table!C:C)</f>
        <v>Data</v>
      </c>
      <c r="D5514" t="s">
        <v>37</v>
      </c>
      <c r="E5514" t="s">
        <v>15</v>
      </c>
      <c r="F5514" t="s">
        <v>24</v>
      </c>
      <c r="G5514" t="s">
        <v>25</v>
      </c>
      <c r="H5514" t="str">
        <f t="shared" si="344"/>
        <v>Onsite/Hybrid</v>
      </c>
      <c r="I5514" t="s">
        <v>26</v>
      </c>
      <c r="J5514" t="str">
        <f t="shared" si="345"/>
        <v>3-6 yrs</v>
      </c>
      <c r="K5514">
        <f t="shared" ca="1" si="347"/>
        <v>4</v>
      </c>
      <c r="L5514" t="s">
        <v>27</v>
      </c>
      <c r="M5514">
        <v>0</v>
      </c>
      <c r="N5514">
        <v>1</v>
      </c>
      <c r="O5514">
        <v>0</v>
      </c>
      <c r="P5514">
        <v>1</v>
      </c>
      <c r="Q5514">
        <v>0</v>
      </c>
      <c r="R5514">
        <f>SUM(M5514:N5514:O5514:P5514:Q5514)</f>
        <v>2</v>
      </c>
      <c r="S5514" s="1">
        <v>89086</v>
      </c>
      <c r="T5514" s="1" t="str">
        <f t="shared" si="346"/>
        <v>Medium</v>
      </c>
      <c r="U5514">
        <v>10</v>
      </c>
      <c r="V5514">
        <v>2025</v>
      </c>
      <c r="W5514" t="s">
        <v>34</v>
      </c>
      <c r="X5514">
        <v>1</v>
      </c>
    </row>
    <row r="5515" spans="1:24" x14ac:dyDescent="0.3">
      <c r="A5515">
        <v>5514</v>
      </c>
      <c r="B5515" t="s">
        <v>36</v>
      </c>
      <c r="C5515" t="str">
        <f>_xlfn.XLOOKUP(B5515,Lookup_table!B:B,Lookup_table!C:C)</f>
        <v>Data</v>
      </c>
      <c r="D5515" t="s">
        <v>34</v>
      </c>
      <c r="E5515" t="s">
        <v>38</v>
      </c>
      <c r="F5515" t="s">
        <v>16</v>
      </c>
      <c r="G5515" t="s">
        <v>30</v>
      </c>
      <c r="H5515" t="str">
        <f t="shared" si="344"/>
        <v>Onsite/Hybrid</v>
      </c>
      <c r="I5515" t="s">
        <v>35</v>
      </c>
      <c r="J5515" t="str">
        <f t="shared" si="345"/>
        <v>0-2 yrs</v>
      </c>
      <c r="K5515">
        <f t="shared" ca="1" si="347"/>
        <v>1</v>
      </c>
      <c r="L5515" t="s">
        <v>19</v>
      </c>
      <c r="M5515">
        <v>0</v>
      </c>
      <c r="N5515">
        <v>1</v>
      </c>
      <c r="O5515">
        <v>0</v>
      </c>
      <c r="P5515">
        <v>0</v>
      </c>
      <c r="Q5515">
        <v>1</v>
      </c>
      <c r="R5515">
        <f>SUM(M5515:N5515:O5515:P5515:Q5515)</f>
        <v>2</v>
      </c>
      <c r="S5515" s="1">
        <v>55946</v>
      </c>
      <c r="T5515" s="1" t="str">
        <f t="shared" si="346"/>
        <v>Low</v>
      </c>
      <c r="U5515">
        <v>11</v>
      </c>
      <c r="V5515">
        <v>2021</v>
      </c>
      <c r="W5515" t="s">
        <v>20</v>
      </c>
      <c r="X5515">
        <v>4</v>
      </c>
    </row>
    <row r="5516" spans="1:24" x14ac:dyDescent="0.3">
      <c r="A5516">
        <v>5515</v>
      </c>
      <c r="B5516" t="s">
        <v>36</v>
      </c>
      <c r="C5516" t="str">
        <f>_xlfn.XLOOKUP(B5516,Lookup_table!B:B,Lookup_table!C:C)</f>
        <v>Data</v>
      </c>
      <c r="D5516" t="s">
        <v>37</v>
      </c>
      <c r="E5516" t="s">
        <v>42</v>
      </c>
      <c r="F5516" t="s">
        <v>52</v>
      </c>
      <c r="G5516" t="s">
        <v>25</v>
      </c>
      <c r="H5516" t="str">
        <f t="shared" si="344"/>
        <v>Onsite/Hybrid</v>
      </c>
      <c r="I5516" t="s">
        <v>18</v>
      </c>
      <c r="J5516" t="str">
        <f t="shared" si="345"/>
        <v>7+ yrs</v>
      </c>
      <c r="K5516">
        <f t="shared" ca="1" si="347"/>
        <v>11</v>
      </c>
      <c r="L5516" t="s">
        <v>27</v>
      </c>
      <c r="M5516">
        <v>0</v>
      </c>
      <c r="N5516">
        <v>1</v>
      </c>
      <c r="O5516">
        <v>0</v>
      </c>
      <c r="P5516">
        <v>1</v>
      </c>
      <c r="Q5516">
        <v>0</v>
      </c>
      <c r="R5516">
        <f>SUM(M5516:N5516:O5516:P5516:Q5516)</f>
        <v>2</v>
      </c>
      <c r="S5516" s="1">
        <v>111206</v>
      </c>
      <c r="T5516" s="1" t="str">
        <f t="shared" si="346"/>
        <v>Medium</v>
      </c>
      <c r="U5516">
        <v>8</v>
      </c>
      <c r="V5516">
        <v>2020</v>
      </c>
      <c r="W5516" t="s">
        <v>28</v>
      </c>
      <c r="X5516">
        <v>8</v>
      </c>
    </row>
    <row r="5517" spans="1:24" x14ac:dyDescent="0.3">
      <c r="A5517">
        <v>5516</v>
      </c>
      <c r="B5517" t="s">
        <v>50</v>
      </c>
      <c r="C5517" t="str">
        <f>_xlfn.XLOOKUP(B5517,Lookup_table!B:B,Lookup_table!C:C)</f>
        <v>AI</v>
      </c>
      <c r="D5517" t="s">
        <v>37</v>
      </c>
      <c r="E5517" t="s">
        <v>23</v>
      </c>
      <c r="F5517" t="s">
        <v>52</v>
      </c>
      <c r="G5517" t="s">
        <v>17</v>
      </c>
      <c r="H5517" t="str">
        <f t="shared" si="344"/>
        <v>Remote</v>
      </c>
      <c r="I5517" t="s">
        <v>35</v>
      </c>
      <c r="J5517" t="str">
        <f t="shared" si="345"/>
        <v>0-2 yrs</v>
      </c>
      <c r="K5517">
        <f t="shared" ca="1" si="347"/>
        <v>2</v>
      </c>
      <c r="L5517" t="s">
        <v>19</v>
      </c>
      <c r="M5517">
        <v>0</v>
      </c>
      <c r="N5517">
        <v>1</v>
      </c>
      <c r="O5517">
        <v>1</v>
      </c>
      <c r="P5517">
        <v>1</v>
      </c>
      <c r="Q5517">
        <v>1</v>
      </c>
      <c r="R5517">
        <f>SUM(M5517:N5517:O5517:P5517:Q5517)</f>
        <v>4</v>
      </c>
      <c r="S5517" s="1">
        <v>131463</v>
      </c>
      <c r="T5517" s="1" t="str">
        <f t="shared" si="346"/>
        <v>High</v>
      </c>
      <c r="U5517">
        <v>4</v>
      </c>
      <c r="V5517">
        <v>2022</v>
      </c>
      <c r="W5517" t="s">
        <v>28</v>
      </c>
      <c r="X5517">
        <v>6</v>
      </c>
    </row>
    <row r="5518" spans="1:24" x14ac:dyDescent="0.3">
      <c r="A5518">
        <v>5517</v>
      </c>
      <c r="B5518" t="s">
        <v>21</v>
      </c>
      <c r="C5518" t="str">
        <f>_xlfn.XLOOKUP(B5518,Lookup_table!B:B,Lookup_table!C:C)</f>
        <v>AI</v>
      </c>
      <c r="D5518" t="s">
        <v>34</v>
      </c>
      <c r="E5518" t="s">
        <v>38</v>
      </c>
      <c r="F5518" t="s">
        <v>51</v>
      </c>
      <c r="G5518" t="s">
        <v>17</v>
      </c>
      <c r="H5518" t="str">
        <f t="shared" si="344"/>
        <v>Remote</v>
      </c>
      <c r="I5518" t="s">
        <v>26</v>
      </c>
      <c r="J5518" t="str">
        <f t="shared" si="345"/>
        <v>3-6 yrs</v>
      </c>
      <c r="K5518">
        <f t="shared" ca="1" si="347"/>
        <v>5</v>
      </c>
      <c r="L5518" t="s">
        <v>19</v>
      </c>
      <c r="M5518">
        <v>0</v>
      </c>
      <c r="N5518">
        <v>1</v>
      </c>
      <c r="O5518">
        <v>0</v>
      </c>
      <c r="P5518">
        <v>1</v>
      </c>
      <c r="Q5518">
        <v>0</v>
      </c>
      <c r="R5518">
        <f>SUM(M5518:N5518:O5518:P5518:Q5518)</f>
        <v>2</v>
      </c>
      <c r="S5518" s="1">
        <v>125683</v>
      </c>
      <c r="T5518" s="1" t="str">
        <f t="shared" si="346"/>
        <v>High</v>
      </c>
      <c r="U5518">
        <v>8</v>
      </c>
      <c r="V5518">
        <v>2026</v>
      </c>
      <c r="W5518" t="s">
        <v>20</v>
      </c>
      <c r="X5518">
        <v>6</v>
      </c>
    </row>
    <row r="5519" spans="1:24" x14ac:dyDescent="0.3">
      <c r="A5519">
        <v>5518</v>
      </c>
      <c r="B5519" t="s">
        <v>41</v>
      </c>
      <c r="C5519" t="str">
        <f>_xlfn.XLOOKUP(B5519,Lookup_table!B:B,Lookup_table!C:C)</f>
        <v>Data</v>
      </c>
      <c r="D5519" t="s">
        <v>14</v>
      </c>
      <c r="E5519" t="s">
        <v>15</v>
      </c>
      <c r="F5519" t="s">
        <v>52</v>
      </c>
      <c r="G5519" t="s">
        <v>25</v>
      </c>
      <c r="H5519" t="str">
        <f t="shared" si="344"/>
        <v>Onsite/Hybrid</v>
      </c>
      <c r="I5519" t="s">
        <v>26</v>
      </c>
      <c r="J5519" t="str">
        <f t="shared" si="345"/>
        <v>3-6 yrs</v>
      </c>
      <c r="K5519">
        <f t="shared" ca="1" si="347"/>
        <v>4</v>
      </c>
      <c r="L5519" t="s">
        <v>39</v>
      </c>
      <c r="M5519">
        <v>0</v>
      </c>
      <c r="N5519">
        <v>1</v>
      </c>
      <c r="O5519">
        <v>1</v>
      </c>
      <c r="P5519">
        <v>0</v>
      </c>
      <c r="Q5519">
        <v>1</v>
      </c>
      <c r="R5519">
        <f>SUM(M5519:N5519:O5519:P5519:Q5519)</f>
        <v>3</v>
      </c>
      <c r="S5519" s="1">
        <v>95751</v>
      </c>
      <c r="T5519" s="1" t="str">
        <f t="shared" si="346"/>
        <v>Medium</v>
      </c>
      <c r="U5519">
        <v>12</v>
      </c>
      <c r="V5519">
        <v>2022</v>
      </c>
      <c r="W5519" t="s">
        <v>20</v>
      </c>
      <c r="X5519">
        <v>5</v>
      </c>
    </row>
    <row r="5520" spans="1:24" x14ac:dyDescent="0.3">
      <c r="A5520">
        <v>5519</v>
      </c>
      <c r="B5520" t="s">
        <v>21</v>
      </c>
      <c r="C5520" t="str">
        <f>_xlfn.XLOOKUP(B5520,Lookup_table!B:B,Lookup_table!C:C)</f>
        <v>AI</v>
      </c>
      <c r="D5520" t="s">
        <v>22</v>
      </c>
      <c r="E5520" t="s">
        <v>42</v>
      </c>
      <c r="F5520" t="s">
        <v>16</v>
      </c>
      <c r="G5520" t="s">
        <v>30</v>
      </c>
      <c r="H5520" t="str">
        <f t="shared" si="344"/>
        <v>Onsite/Hybrid</v>
      </c>
      <c r="I5520" t="s">
        <v>26</v>
      </c>
      <c r="J5520" t="str">
        <f t="shared" si="345"/>
        <v>3-6 yrs</v>
      </c>
      <c r="K5520">
        <f t="shared" ca="1" si="347"/>
        <v>3</v>
      </c>
      <c r="L5520" t="s">
        <v>19</v>
      </c>
      <c r="M5520">
        <v>1</v>
      </c>
      <c r="N5520">
        <v>1</v>
      </c>
      <c r="O5520">
        <v>0</v>
      </c>
      <c r="P5520">
        <v>1</v>
      </c>
      <c r="Q5520">
        <v>1</v>
      </c>
      <c r="R5520">
        <f>SUM(M5520:N5520:O5520:P5520:Q5520)</f>
        <v>4</v>
      </c>
      <c r="S5520" s="1">
        <v>155906</v>
      </c>
      <c r="T5520" s="1" t="str">
        <f t="shared" si="346"/>
        <v>High</v>
      </c>
      <c r="U5520">
        <v>2</v>
      </c>
      <c r="V5520">
        <v>2025</v>
      </c>
      <c r="W5520" t="s">
        <v>34</v>
      </c>
      <c r="X5520">
        <v>4</v>
      </c>
    </row>
    <row r="5521" spans="1:24" x14ac:dyDescent="0.3">
      <c r="A5521">
        <v>5520</v>
      </c>
      <c r="B5521" t="s">
        <v>36</v>
      </c>
      <c r="C5521" t="str">
        <f>_xlfn.XLOOKUP(B5521,Lookup_table!B:B,Lookup_table!C:C)</f>
        <v>Data</v>
      </c>
      <c r="D5521" t="s">
        <v>22</v>
      </c>
      <c r="E5521" t="s">
        <v>23</v>
      </c>
      <c r="F5521" t="s">
        <v>16</v>
      </c>
      <c r="G5521" t="s">
        <v>25</v>
      </c>
      <c r="H5521" t="str">
        <f t="shared" si="344"/>
        <v>Onsite/Hybrid</v>
      </c>
      <c r="I5521" t="s">
        <v>18</v>
      </c>
      <c r="J5521" t="str">
        <f t="shared" si="345"/>
        <v>7+ yrs</v>
      </c>
      <c r="K5521">
        <f t="shared" ca="1" si="347"/>
        <v>7</v>
      </c>
      <c r="L5521" t="s">
        <v>27</v>
      </c>
      <c r="M5521">
        <v>1</v>
      </c>
      <c r="N5521">
        <v>1</v>
      </c>
      <c r="O5521">
        <v>0</v>
      </c>
      <c r="P5521">
        <v>0</v>
      </c>
      <c r="Q5521">
        <v>0</v>
      </c>
      <c r="R5521">
        <f>SUM(M5521:N5521:O5521:P5521:Q5521)</f>
        <v>2</v>
      </c>
      <c r="S5521" s="1">
        <v>122033</v>
      </c>
      <c r="T5521" s="1" t="str">
        <f t="shared" si="346"/>
        <v>High</v>
      </c>
      <c r="U5521">
        <v>10</v>
      </c>
      <c r="V5521">
        <v>2024</v>
      </c>
      <c r="W5521" t="s">
        <v>20</v>
      </c>
      <c r="X5521">
        <v>1</v>
      </c>
    </row>
    <row r="5522" spans="1:24" x14ac:dyDescent="0.3">
      <c r="A5522">
        <v>5521</v>
      </c>
      <c r="B5522" t="s">
        <v>33</v>
      </c>
      <c r="C5522" t="str">
        <f>_xlfn.XLOOKUP(B5522,Lookup_table!B:B,Lookup_table!C:C)</f>
        <v>Data</v>
      </c>
      <c r="D5522" t="s">
        <v>37</v>
      </c>
      <c r="E5522" t="s">
        <v>40</v>
      </c>
      <c r="F5522" t="s">
        <v>52</v>
      </c>
      <c r="G5522" t="s">
        <v>17</v>
      </c>
      <c r="H5522" t="str">
        <f t="shared" si="344"/>
        <v>Remote</v>
      </c>
      <c r="I5522" t="s">
        <v>35</v>
      </c>
      <c r="J5522" t="str">
        <f t="shared" si="345"/>
        <v>0-2 yrs</v>
      </c>
      <c r="K5522">
        <f t="shared" ca="1" si="347"/>
        <v>1</v>
      </c>
      <c r="L5522" t="s">
        <v>39</v>
      </c>
      <c r="M5522">
        <v>1</v>
      </c>
      <c r="N5522">
        <v>0</v>
      </c>
      <c r="O5522">
        <v>1</v>
      </c>
      <c r="P5522">
        <v>0</v>
      </c>
      <c r="Q5522">
        <v>0</v>
      </c>
      <c r="R5522">
        <f>SUM(M5522:N5522:O5522:P5522:Q5522)</f>
        <v>2</v>
      </c>
      <c r="S5522" s="1">
        <v>68227</v>
      </c>
      <c r="T5522" s="1" t="str">
        <f t="shared" si="346"/>
        <v>Low</v>
      </c>
      <c r="U5522">
        <v>7</v>
      </c>
      <c r="V5522">
        <v>2023</v>
      </c>
      <c r="W5522" t="s">
        <v>34</v>
      </c>
      <c r="X5522">
        <v>3</v>
      </c>
    </row>
    <row r="5523" spans="1:24" x14ac:dyDescent="0.3">
      <c r="A5523">
        <v>5522</v>
      </c>
      <c r="B5523" t="s">
        <v>21</v>
      </c>
      <c r="C5523" t="str">
        <f>_xlfn.XLOOKUP(B5523,Lookup_table!B:B,Lookup_table!C:C)</f>
        <v>AI</v>
      </c>
      <c r="D5523" t="s">
        <v>37</v>
      </c>
      <c r="E5523" t="s">
        <v>38</v>
      </c>
      <c r="F5523" t="s">
        <v>16</v>
      </c>
      <c r="G5523" t="s">
        <v>25</v>
      </c>
      <c r="H5523" t="str">
        <f t="shared" si="344"/>
        <v>Onsite/Hybrid</v>
      </c>
      <c r="I5523" t="s">
        <v>26</v>
      </c>
      <c r="J5523" t="str">
        <f t="shared" si="345"/>
        <v>3-6 yrs</v>
      </c>
      <c r="K5523">
        <f t="shared" ca="1" si="347"/>
        <v>4</v>
      </c>
      <c r="L5523" t="s">
        <v>27</v>
      </c>
      <c r="M5523">
        <v>0</v>
      </c>
      <c r="N5523">
        <v>1</v>
      </c>
      <c r="O5523">
        <v>1</v>
      </c>
      <c r="P5523">
        <v>0</v>
      </c>
      <c r="Q5523">
        <v>0</v>
      </c>
      <c r="R5523">
        <f>SUM(M5523:N5523:O5523:P5523:Q5523)</f>
        <v>2</v>
      </c>
      <c r="S5523" s="1">
        <v>134676</v>
      </c>
      <c r="T5523" s="1" t="str">
        <f t="shared" si="346"/>
        <v>High</v>
      </c>
      <c r="U5523">
        <v>1</v>
      </c>
      <c r="V5523">
        <v>2022</v>
      </c>
      <c r="W5523" t="s">
        <v>34</v>
      </c>
      <c r="X5523">
        <v>3</v>
      </c>
    </row>
    <row r="5524" spans="1:24" x14ac:dyDescent="0.3">
      <c r="A5524">
        <v>5523</v>
      </c>
      <c r="B5524" t="s">
        <v>41</v>
      </c>
      <c r="C5524" t="str">
        <f>_xlfn.XLOOKUP(B5524,Lookup_table!B:B,Lookup_table!C:C)</f>
        <v>Data</v>
      </c>
      <c r="D5524" t="s">
        <v>34</v>
      </c>
      <c r="E5524" t="s">
        <v>42</v>
      </c>
      <c r="F5524" t="s">
        <v>52</v>
      </c>
      <c r="G5524" t="s">
        <v>25</v>
      </c>
      <c r="H5524" t="str">
        <f t="shared" si="344"/>
        <v>Onsite/Hybrid</v>
      </c>
      <c r="I5524" t="s">
        <v>35</v>
      </c>
      <c r="J5524" t="str">
        <f t="shared" si="345"/>
        <v>0-2 yrs</v>
      </c>
      <c r="K5524">
        <f t="shared" ca="1" si="347"/>
        <v>0</v>
      </c>
      <c r="L5524" t="s">
        <v>27</v>
      </c>
      <c r="M5524">
        <v>0</v>
      </c>
      <c r="N5524">
        <v>1</v>
      </c>
      <c r="O5524">
        <v>0</v>
      </c>
      <c r="P5524">
        <v>0</v>
      </c>
      <c r="Q5524">
        <v>1</v>
      </c>
      <c r="R5524">
        <f>SUM(M5524:N5524:O5524:P5524:Q5524)</f>
        <v>2</v>
      </c>
      <c r="S5524" s="1">
        <v>57405</v>
      </c>
      <c r="T5524" s="1" t="str">
        <f t="shared" si="346"/>
        <v>Low</v>
      </c>
      <c r="U5524">
        <v>7</v>
      </c>
      <c r="V5524">
        <v>2022</v>
      </c>
      <c r="W5524" t="s">
        <v>28</v>
      </c>
      <c r="X5524">
        <v>8</v>
      </c>
    </row>
    <row r="5525" spans="1:24" x14ac:dyDescent="0.3">
      <c r="A5525">
        <v>5524</v>
      </c>
      <c r="B5525" t="s">
        <v>21</v>
      </c>
      <c r="C5525" t="str">
        <f>_xlfn.XLOOKUP(B5525,Lookup_table!B:B,Lookup_table!C:C)</f>
        <v>AI</v>
      </c>
      <c r="D5525" t="s">
        <v>22</v>
      </c>
      <c r="E5525" t="s">
        <v>15</v>
      </c>
      <c r="F5525" t="s">
        <v>43</v>
      </c>
      <c r="G5525" t="s">
        <v>25</v>
      </c>
      <c r="H5525" t="str">
        <f t="shared" si="344"/>
        <v>Onsite/Hybrid</v>
      </c>
      <c r="I5525" t="s">
        <v>26</v>
      </c>
      <c r="J5525" t="str">
        <f t="shared" si="345"/>
        <v>3-6 yrs</v>
      </c>
      <c r="K5525">
        <f t="shared" ca="1" si="347"/>
        <v>5</v>
      </c>
      <c r="L5525" t="s">
        <v>27</v>
      </c>
      <c r="M5525">
        <v>1</v>
      </c>
      <c r="N5525">
        <v>1</v>
      </c>
      <c r="O5525">
        <v>0</v>
      </c>
      <c r="P5525">
        <v>1</v>
      </c>
      <c r="Q5525">
        <v>1</v>
      </c>
      <c r="R5525">
        <f>SUM(M5525:N5525:O5525:P5525:Q5525)</f>
        <v>4</v>
      </c>
      <c r="S5525" s="1">
        <v>163860</v>
      </c>
      <c r="T5525" s="1" t="str">
        <f t="shared" si="346"/>
        <v>High</v>
      </c>
      <c r="U5525">
        <v>8</v>
      </c>
      <c r="V5525">
        <v>2024</v>
      </c>
      <c r="W5525" t="s">
        <v>20</v>
      </c>
      <c r="X5525">
        <v>4</v>
      </c>
    </row>
    <row r="5526" spans="1:24" x14ac:dyDescent="0.3">
      <c r="A5526">
        <v>5525</v>
      </c>
      <c r="B5526" t="s">
        <v>33</v>
      </c>
      <c r="C5526" t="str">
        <f>_xlfn.XLOOKUP(B5526,Lookup_table!B:B,Lookup_table!C:C)</f>
        <v>Data</v>
      </c>
      <c r="D5526" t="s">
        <v>37</v>
      </c>
      <c r="E5526" t="s">
        <v>42</v>
      </c>
      <c r="F5526" t="s">
        <v>51</v>
      </c>
      <c r="G5526" t="s">
        <v>17</v>
      </c>
      <c r="H5526" t="str">
        <f t="shared" si="344"/>
        <v>Remote</v>
      </c>
      <c r="I5526" t="s">
        <v>35</v>
      </c>
      <c r="J5526" t="str">
        <f t="shared" si="345"/>
        <v>0-2 yrs</v>
      </c>
      <c r="K5526">
        <f t="shared" ca="1" si="347"/>
        <v>1</v>
      </c>
      <c r="L5526" t="s">
        <v>39</v>
      </c>
      <c r="M5526">
        <v>1</v>
      </c>
      <c r="N5526">
        <v>1</v>
      </c>
      <c r="O5526">
        <v>1</v>
      </c>
      <c r="P5526">
        <v>1</v>
      </c>
      <c r="Q5526">
        <v>0</v>
      </c>
      <c r="R5526">
        <f>SUM(M5526:N5526:O5526:P5526:Q5526)</f>
        <v>4</v>
      </c>
      <c r="S5526" s="1">
        <v>80949</v>
      </c>
      <c r="T5526" s="1" t="str">
        <f t="shared" si="346"/>
        <v>Medium</v>
      </c>
      <c r="U5526">
        <v>10</v>
      </c>
      <c r="V5526">
        <v>2025</v>
      </c>
      <c r="W5526" t="s">
        <v>28</v>
      </c>
      <c r="X5526">
        <v>9</v>
      </c>
    </row>
    <row r="5527" spans="1:24" x14ac:dyDescent="0.3">
      <c r="A5527">
        <v>5526</v>
      </c>
      <c r="B5527" t="s">
        <v>21</v>
      </c>
      <c r="C5527" t="str">
        <f>_xlfn.XLOOKUP(B5527,Lookup_table!B:B,Lookup_table!C:C)</f>
        <v>AI</v>
      </c>
      <c r="D5527" t="s">
        <v>34</v>
      </c>
      <c r="E5527" t="s">
        <v>32</v>
      </c>
      <c r="F5527" t="s">
        <v>43</v>
      </c>
      <c r="G5527" t="s">
        <v>30</v>
      </c>
      <c r="H5527" t="str">
        <f t="shared" si="344"/>
        <v>Onsite/Hybrid</v>
      </c>
      <c r="I5527" t="s">
        <v>35</v>
      </c>
      <c r="J5527" t="str">
        <f t="shared" si="345"/>
        <v>0-2 yrs</v>
      </c>
      <c r="K5527">
        <f t="shared" ca="1" si="347"/>
        <v>0</v>
      </c>
      <c r="L5527" t="s">
        <v>19</v>
      </c>
      <c r="M5527">
        <v>0</v>
      </c>
      <c r="N5527">
        <v>1</v>
      </c>
      <c r="O5527">
        <v>1</v>
      </c>
      <c r="P5527">
        <v>1</v>
      </c>
      <c r="Q5527">
        <v>1</v>
      </c>
      <c r="R5527">
        <f>SUM(M5527:N5527:O5527:P5527:Q5527)</f>
        <v>4</v>
      </c>
      <c r="S5527" s="1">
        <v>125619</v>
      </c>
      <c r="T5527" s="1" t="str">
        <f t="shared" si="346"/>
        <v>High</v>
      </c>
      <c r="U5527">
        <v>8</v>
      </c>
      <c r="V5527">
        <v>2022</v>
      </c>
      <c r="W5527" t="s">
        <v>28</v>
      </c>
      <c r="X5527">
        <v>6</v>
      </c>
    </row>
    <row r="5528" spans="1:24" x14ac:dyDescent="0.3">
      <c r="A5528">
        <v>5527</v>
      </c>
      <c r="B5528" t="s">
        <v>33</v>
      </c>
      <c r="C5528" t="str">
        <f>_xlfn.XLOOKUP(B5528,Lookup_table!B:B,Lookup_table!C:C)</f>
        <v>Data</v>
      </c>
      <c r="D5528" t="s">
        <v>37</v>
      </c>
      <c r="E5528" t="s">
        <v>40</v>
      </c>
      <c r="F5528" t="s">
        <v>44</v>
      </c>
      <c r="G5528" t="s">
        <v>17</v>
      </c>
      <c r="H5528" t="str">
        <f t="shared" si="344"/>
        <v>Remote</v>
      </c>
      <c r="I5528" t="s">
        <v>26</v>
      </c>
      <c r="J5528" t="str">
        <f t="shared" si="345"/>
        <v>3-6 yrs</v>
      </c>
      <c r="K5528">
        <f t="shared" ca="1" si="347"/>
        <v>3</v>
      </c>
      <c r="L5528" t="s">
        <v>27</v>
      </c>
      <c r="M5528">
        <v>0</v>
      </c>
      <c r="N5528">
        <v>1</v>
      </c>
      <c r="O5528">
        <v>1</v>
      </c>
      <c r="P5528">
        <v>1</v>
      </c>
      <c r="Q5528">
        <v>1</v>
      </c>
      <c r="R5528">
        <f>SUM(M5528:N5528:O5528:P5528:Q5528)</f>
        <v>4</v>
      </c>
      <c r="S5528" s="1">
        <v>116560</v>
      </c>
      <c r="T5528" s="1" t="str">
        <f t="shared" si="346"/>
        <v>Medium</v>
      </c>
      <c r="U5528">
        <v>9</v>
      </c>
      <c r="V5528">
        <v>2026</v>
      </c>
      <c r="W5528" t="s">
        <v>28</v>
      </c>
      <c r="X5528">
        <v>8</v>
      </c>
    </row>
    <row r="5529" spans="1:24" x14ac:dyDescent="0.3">
      <c r="A5529">
        <v>5528</v>
      </c>
      <c r="B5529" t="s">
        <v>33</v>
      </c>
      <c r="C5529" t="str">
        <f>_xlfn.XLOOKUP(B5529,Lookup_table!B:B,Lookup_table!C:C)</f>
        <v>Data</v>
      </c>
      <c r="D5529" t="s">
        <v>34</v>
      </c>
      <c r="E5529" t="s">
        <v>42</v>
      </c>
      <c r="F5529" t="s">
        <v>44</v>
      </c>
      <c r="G5529" t="s">
        <v>25</v>
      </c>
      <c r="H5529" t="str">
        <f t="shared" si="344"/>
        <v>Onsite/Hybrid</v>
      </c>
      <c r="I5529" t="s">
        <v>18</v>
      </c>
      <c r="J5529" t="str">
        <f t="shared" si="345"/>
        <v>7+ yrs</v>
      </c>
      <c r="K5529">
        <f t="shared" ca="1" si="347"/>
        <v>7</v>
      </c>
      <c r="L5529" t="s">
        <v>27</v>
      </c>
      <c r="M5529">
        <v>1</v>
      </c>
      <c r="N5529">
        <v>0</v>
      </c>
      <c r="O5529">
        <v>0</v>
      </c>
      <c r="P5529">
        <v>1</v>
      </c>
      <c r="Q5529">
        <v>0</v>
      </c>
      <c r="R5529">
        <f>SUM(M5529:N5529:O5529:P5529:Q5529)</f>
        <v>2</v>
      </c>
      <c r="S5529" s="1">
        <v>110017</v>
      </c>
      <c r="T5529" s="1" t="str">
        <f t="shared" si="346"/>
        <v>Medium</v>
      </c>
      <c r="U5529">
        <v>2</v>
      </c>
      <c r="V5529">
        <v>2024</v>
      </c>
      <c r="W5529" t="s">
        <v>20</v>
      </c>
      <c r="X5529">
        <v>6</v>
      </c>
    </row>
    <row r="5530" spans="1:24" x14ac:dyDescent="0.3">
      <c r="A5530">
        <v>5529</v>
      </c>
      <c r="B5530" t="s">
        <v>50</v>
      </c>
      <c r="C5530" t="str">
        <f>_xlfn.XLOOKUP(B5530,Lookup_table!B:B,Lookup_table!C:C)</f>
        <v>AI</v>
      </c>
      <c r="D5530" t="s">
        <v>37</v>
      </c>
      <c r="E5530" t="s">
        <v>32</v>
      </c>
      <c r="F5530" t="s">
        <v>52</v>
      </c>
      <c r="G5530" t="s">
        <v>30</v>
      </c>
      <c r="H5530" t="str">
        <f t="shared" si="344"/>
        <v>Onsite/Hybrid</v>
      </c>
      <c r="I5530" t="s">
        <v>26</v>
      </c>
      <c r="J5530" t="str">
        <f t="shared" si="345"/>
        <v>3-6 yrs</v>
      </c>
      <c r="K5530">
        <f t="shared" ca="1" si="347"/>
        <v>3</v>
      </c>
      <c r="L5530" t="s">
        <v>39</v>
      </c>
      <c r="M5530">
        <v>0</v>
      </c>
      <c r="N5530">
        <v>0</v>
      </c>
      <c r="O5530">
        <v>1</v>
      </c>
      <c r="P5530">
        <v>1</v>
      </c>
      <c r="Q5530">
        <v>0</v>
      </c>
      <c r="R5530">
        <f>SUM(M5530:N5530:O5530:P5530:Q5530)</f>
        <v>2</v>
      </c>
      <c r="S5530" s="1">
        <v>146282</v>
      </c>
      <c r="T5530" s="1" t="str">
        <f t="shared" si="346"/>
        <v>High</v>
      </c>
      <c r="U5530">
        <v>2</v>
      </c>
      <c r="V5530">
        <v>2023</v>
      </c>
      <c r="W5530" t="s">
        <v>28</v>
      </c>
      <c r="X5530">
        <v>7</v>
      </c>
    </row>
    <row r="5531" spans="1:24" x14ac:dyDescent="0.3">
      <c r="A5531">
        <v>5530</v>
      </c>
      <c r="B5531" t="s">
        <v>21</v>
      </c>
      <c r="C5531" t="str">
        <f>_xlfn.XLOOKUP(B5531,Lookup_table!B:B,Lookup_table!C:C)</f>
        <v>AI</v>
      </c>
      <c r="D5531" t="s">
        <v>14</v>
      </c>
      <c r="E5531" t="s">
        <v>23</v>
      </c>
      <c r="F5531" t="s">
        <v>24</v>
      </c>
      <c r="G5531" t="s">
        <v>30</v>
      </c>
      <c r="H5531" t="str">
        <f t="shared" si="344"/>
        <v>Onsite/Hybrid</v>
      </c>
      <c r="I5531" t="s">
        <v>35</v>
      </c>
      <c r="J5531" t="str">
        <f t="shared" si="345"/>
        <v>0-2 yrs</v>
      </c>
      <c r="K5531">
        <f t="shared" ca="1" si="347"/>
        <v>1</v>
      </c>
      <c r="L5531" t="s">
        <v>19</v>
      </c>
      <c r="M5531">
        <v>0</v>
      </c>
      <c r="N5531">
        <v>1</v>
      </c>
      <c r="O5531">
        <v>0</v>
      </c>
      <c r="P5531">
        <v>0</v>
      </c>
      <c r="Q5531">
        <v>0</v>
      </c>
      <c r="R5531">
        <f>SUM(M5531:N5531:O5531:P5531:Q5531)</f>
        <v>1</v>
      </c>
      <c r="S5531" s="1">
        <v>87058</v>
      </c>
      <c r="T5531" s="1" t="str">
        <f t="shared" si="346"/>
        <v>Medium</v>
      </c>
      <c r="U5531">
        <v>12</v>
      </c>
      <c r="V5531">
        <v>2025</v>
      </c>
      <c r="W5531" t="s">
        <v>20</v>
      </c>
      <c r="X5531">
        <v>2</v>
      </c>
    </row>
    <row r="5532" spans="1:24" x14ac:dyDescent="0.3">
      <c r="A5532">
        <v>5531</v>
      </c>
      <c r="B5532" t="s">
        <v>50</v>
      </c>
      <c r="C5532" t="str">
        <f>_xlfn.XLOOKUP(B5532,Lookup_table!B:B,Lookup_table!C:C)</f>
        <v>AI</v>
      </c>
      <c r="D5532" t="s">
        <v>22</v>
      </c>
      <c r="E5532" t="s">
        <v>32</v>
      </c>
      <c r="F5532" t="s">
        <v>24</v>
      </c>
      <c r="G5532" t="s">
        <v>17</v>
      </c>
      <c r="H5532" t="str">
        <f t="shared" si="344"/>
        <v>Remote</v>
      </c>
      <c r="I5532" t="s">
        <v>26</v>
      </c>
      <c r="J5532" t="str">
        <f t="shared" si="345"/>
        <v>3-6 yrs</v>
      </c>
      <c r="K5532">
        <f t="shared" ca="1" si="347"/>
        <v>6</v>
      </c>
      <c r="L5532" t="s">
        <v>39</v>
      </c>
      <c r="M5532">
        <v>0</v>
      </c>
      <c r="N5532">
        <v>0</v>
      </c>
      <c r="O5532">
        <v>0</v>
      </c>
      <c r="P5532">
        <v>1</v>
      </c>
      <c r="Q5532">
        <v>0</v>
      </c>
      <c r="R5532">
        <f>SUM(M5532:N5532:O5532:P5532:Q5532)</f>
        <v>1</v>
      </c>
      <c r="S5532" s="1">
        <v>152171</v>
      </c>
      <c r="T5532" s="1" t="str">
        <f t="shared" si="346"/>
        <v>High</v>
      </c>
      <c r="U5532">
        <v>5</v>
      </c>
      <c r="V5532">
        <v>2021</v>
      </c>
      <c r="W5532" t="s">
        <v>34</v>
      </c>
      <c r="X5532">
        <v>4</v>
      </c>
    </row>
    <row r="5533" spans="1:24" x14ac:dyDescent="0.3">
      <c r="A5533">
        <v>5532</v>
      </c>
      <c r="B5533" t="s">
        <v>31</v>
      </c>
      <c r="C5533" t="str">
        <f>_xlfn.XLOOKUP(B5533,Lookup_table!B:B,Lookup_table!C:C)</f>
        <v>Business</v>
      </c>
      <c r="D5533" t="s">
        <v>37</v>
      </c>
      <c r="E5533" t="s">
        <v>38</v>
      </c>
      <c r="F5533" t="s">
        <v>43</v>
      </c>
      <c r="G5533" t="s">
        <v>30</v>
      </c>
      <c r="H5533" t="str">
        <f t="shared" si="344"/>
        <v>Onsite/Hybrid</v>
      </c>
      <c r="I5533" t="s">
        <v>26</v>
      </c>
      <c r="J5533" t="str">
        <f t="shared" si="345"/>
        <v>3-6 yrs</v>
      </c>
      <c r="K5533">
        <f t="shared" ca="1" si="347"/>
        <v>6</v>
      </c>
      <c r="L5533" t="s">
        <v>19</v>
      </c>
      <c r="M5533">
        <v>0</v>
      </c>
      <c r="N5533">
        <v>0</v>
      </c>
      <c r="O5533">
        <v>1</v>
      </c>
      <c r="P5533">
        <v>0</v>
      </c>
      <c r="Q5533">
        <v>1</v>
      </c>
      <c r="R5533">
        <f>SUM(M5533:N5533:O5533:P5533:Q5533)</f>
        <v>2</v>
      </c>
      <c r="S5533" s="1">
        <v>103527</v>
      </c>
      <c r="T5533" s="1" t="str">
        <f t="shared" si="346"/>
        <v>Medium</v>
      </c>
      <c r="U5533">
        <v>12</v>
      </c>
      <c r="V5533">
        <v>2024</v>
      </c>
      <c r="W5533" t="s">
        <v>34</v>
      </c>
      <c r="X5533">
        <v>5</v>
      </c>
    </row>
    <row r="5534" spans="1:24" x14ac:dyDescent="0.3">
      <c r="A5534">
        <v>5533</v>
      </c>
      <c r="B5534" t="s">
        <v>50</v>
      </c>
      <c r="C5534" t="str">
        <f>_xlfn.XLOOKUP(B5534,Lookup_table!B:B,Lookup_table!C:C)</f>
        <v>AI</v>
      </c>
      <c r="D5534" t="s">
        <v>34</v>
      </c>
      <c r="E5534" t="s">
        <v>32</v>
      </c>
      <c r="F5534" t="s">
        <v>29</v>
      </c>
      <c r="G5534" t="s">
        <v>30</v>
      </c>
      <c r="H5534" t="str">
        <f t="shared" si="344"/>
        <v>Onsite/Hybrid</v>
      </c>
      <c r="I5534" t="s">
        <v>18</v>
      </c>
      <c r="J5534" t="str">
        <f t="shared" si="345"/>
        <v>7+ yrs</v>
      </c>
      <c r="K5534">
        <f t="shared" ca="1" si="347"/>
        <v>11</v>
      </c>
      <c r="L5534" t="s">
        <v>39</v>
      </c>
      <c r="M5534">
        <v>0</v>
      </c>
      <c r="N5534">
        <v>1</v>
      </c>
      <c r="O5534">
        <v>1</v>
      </c>
      <c r="P5534">
        <v>1</v>
      </c>
      <c r="Q5534">
        <v>1</v>
      </c>
      <c r="R5534">
        <f>SUM(M5534:N5534:O5534:P5534:Q5534)</f>
        <v>4</v>
      </c>
      <c r="S5534" s="1">
        <v>175186</v>
      </c>
      <c r="T5534" s="1" t="str">
        <f t="shared" si="346"/>
        <v>High</v>
      </c>
      <c r="U5534">
        <v>9</v>
      </c>
      <c r="V5534">
        <v>2024</v>
      </c>
      <c r="W5534" t="s">
        <v>28</v>
      </c>
      <c r="X5534">
        <v>6</v>
      </c>
    </row>
    <row r="5535" spans="1:24" x14ac:dyDescent="0.3">
      <c r="A5535">
        <v>5534</v>
      </c>
      <c r="B5535" t="s">
        <v>41</v>
      </c>
      <c r="C5535" t="str">
        <f>_xlfn.XLOOKUP(B5535,Lookup_table!B:B,Lookup_table!C:C)</f>
        <v>Data</v>
      </c>
      <c r="D5535" t="s">
        <v>22</v>
      </c>
      <c r="E5535" t="s">
        <v>23</v>
      </c>
      <c r="F5535" t="s">
        <v>52</v>
      </c>
      <c r="G5535" t="s">
        <v>30</v>
      </c>
      <c r="H5535" t="str">
        <f t="shared" si="344"/>
        <v>Onsite/Hybrid</v>
      </c>
      <c r="I5535" t="s">
        <v>35</v>
      </c>
      <c r="J5535" t="str">
        <f t="shared" si="345"/>
        <v>0-2 yrs</v>
      </c>
      <c r="K5535">
        <f t="shared" ca="1" si="347"/>
        <v>2</v>
      </c>
      <c r="L5535" t="s">
        <v>39</v>
      </c>
      <c r="M5535">
        <v>0</v>
      </c>
      <c r="N5535">
        <v>0</v>
      </c>
      <c r="O5535">
        <v>1</v>
      </c>
      <c r="P5535">
        <v>0</v>
      </c>
      <c r="Q5535">
        <v>0</v>
      </c>
      <c r="R5535">
        <f>SUM(M5535:N5535:O5535:P5535:Q5535)</f>
        <v>1</v>
      </c>
      <c r="S5535" s="1">
        <v>83807</v>
      </c>
      <c r="T5535" s="1" t="str">
        <f t="shared" si="346"/>
        <v>Medium</v>
      </c>
      <c r="U5535">
        <v>10</v>
      </c>
      <c r="V5535">
        <v>2026</v>
      </c>
      <c r="W5535" t="s">
        <v>28</v>
      </c>
      <c r="X5535">
        <v>7</v>
      </c>
    </row>
    <row r="5536" spans="1:24" x14ac:dyDescent="0.3">
      <c r="A5536">
        <v>5535</v>
      </c>
      <c r="B5536" t="s">
        <v>41</v>
      </c>
      <c r="C5536" t="str">
        <f>_xlfn.XLOOKUP(B5536,Lookup_table!B:B,Lookup_table!C:C)</f>
        <v>Data</v>
      </c>
      <c r="D5536" t="s">
        <v>14</v>
      </c>
      <c r="E5536" t="s">
        <v>42</v>
      </c>
      <c r="F5536" t="s">
        <v>44</v>
      </c>
      <c r="G5536" t="s">
        <v>30</v>
      </c>
      <c r="H5536" t="str">
        <f t="shared" si="344"/>
        <v>Onsite/Hybrid</v>
      </c>
      <c r="I5536" t="s">
        <v>18</v>
      </c>
      <c r="J5536" t="str">
        <f t="shared" si="345"/>
        <v>7+ yrs</v>
      </c>
      <c r="K5536">
        <f t="shared" ca="1" si="347"/>
        <v>11</v>
      </c>
      <c r="L5536" t="s">
        <v>27</v>
      </c>
      <c r="M5536">
        <v>0</v>
      </c>
      <c r="N5536">
        <v>0</v>
      </c>
      <c r="O5536">
        <v>1</v>
      </c>
      <c r="P5536">
        <v>1</v>
      </c>
      <c r="Q5536">
        <v>0</v>
      </c>
      <c r="R5536">
        <f>SUM(M5536:N5536:O5536:P5536:Q5536)</f>
        <v>2</v>
      </c>
      <c r="S5536" s="1">
        <v>134912</v>
      </c>
      <c r="T5536" s="1" t="str">
        <f t="shared" si="346"/>
        <v>High</v>
      </c>
      <c r="U5536">
        <v>7</v>
      </c>
      <c r="V5536">
        <v>2024</v>
      </c>
      <c r="W5536" t="s">
        <v>28</v>
      </c>
      <c r="X5536">
        <v>7</v>
      </c>
    </row>
    <row r="5537" spans="1:24" x14ac:dyDescent="0.3">
      <c r="A5537">
        <v>5536</v>
      </c>
      <c r="B5537" t="s">
        <v>41</v>
      </c>
      <c r="C5537" t="str">
        <f>_xlfn.XLOOKUP(B5537,Lookup_table!B:B,Lookup_table!C:C)</f>
        <v>Data</v>
      </c>
      <c r="D5537" t="s">
        <v>14</v>
      </c>
      <c r="E5537" t="s">
        <v>38</v>
      </c>
      <c r="F5537" t="s">
        <v>44</v>
      </c>
      <c r="G5537" t="s">
        <v>25</v>
      </c>
      <c r="H5537" t="str">
        <f t="shared" si="344"/>
        <v>Onsite/Hybrid</v>
      </c>
      <c r="I5537" t="s">
        <v>35</v>
      </c>
      <c r="J5537" t="str">
        <f t="shared" si="345"/>
        <v>0-2 yrs</v>
      </c>
      <c r="K5537">
        <f t="shared" ca="1" si="347"/>
        <v>1</v>
      </c>
      <c r="L5537" t="s">
        <v>39</v>
      </c>
      <c r="M5537">
        <v>0</v>
      </c>
      <c r="N5537">
        <v>0</v>
      </c>
      <c r="O5537">
        <v>1</v>
      </c>
      <c r="P5537">
        <v>0</v>
      </c>
      <c r="Q5537">
        <v>0</v>
      </c>
      <c r="R5537">
        <f>SUM(M5537:N5537:O5537:P5537:Q5537)</f>
        <v>1</v>
      </c>
      <c r="S5537" s="1">
        <v>64171</v>
      </c>
      <c r="T5537" s="1" t="str">
        <f t="shared" si="346"/>
        <v>Low</v>
      </c>
      <c r="U5537">
        <v>8</v>
      </c>
      <c r="V5537">
        <v>2022</v>
      </c>
      <c r="W5537" t="s">
        <v>20</v>
      </c>
      <c r="X5537">
        <v>5</v>
      </c>
    </row>
    <row r="5538" spans="1:24" x14ac:dyDescent="0.3">
      <c r="A5538">
        <v>5537</v>
      </c>
      <c r="B5538" t="s">
        <v>41</v>
      </c>
      <c r="C5538" t="str">
        <f>_xlfn.XLOOKUP(B5538,Lookup_table!B:B,Lookup_table!C:C)</f>
        <v>Data</v>
      </c>
      <c r="D5538" t="s">
        <v>37</v>
      </c>
      <c r="E5538" t="s">
        <v>42</v>
      </c>
      <c r="F5538" t="s">
        <v>16</v>
      </c>
      <c r="G5538" t="s">
        <v>30</v>
      </c>
      <c r="H5538" t="str">
        <f t="shared" si="344"/>
        <v>Onsite/Hybrid</v>
      </c>
      <c r="I5538" t="s">
        <v>18</v>
      </c>
      <c r="J5538" t="str">
        <f t="shared" si="345"/>
        <v>7+ yrs</v>
      </c>
      <c r="K5538">
        <f t="shared" ca="1" si="347"/>
        <v>11</v>
      </c>
      <c r="L5538" t="s">
        <v>39</v>
      </c>
      <c r="M5538">
        <v>1</v>
      </c>
      <c r="N5538">
        <v>0</v>
      </c>
      <c r="O5538">
        <v>1</v>
      </c>
      <c r="P5538">
        <v>1</v>
      </c>
      <c r="Q5538">
        <v>0</v>
      </c>
      <c r="R5538">
        <f>SUM(M5538:N5538:O5538:P5538:Q5538)</f>
        <v>3</v>
      </c>
      <c r="S5538" s="1">
        <v>128568</v>
      </c>
      <c r="T5538" s="1" t="str">
        <f t="shared" si="346"/>
        <v>High</v>
      </c>
      <c r="U5538">
        <v>11</v>
      </c>
      <c r="V5538">
        <v>2023</v>
      </c>
      <c r="W5538" t="s">
        <v>28</v>
      </c>
      <c r="X5538">
        <v>5</v>
      </c>
    </row>
    <row r="5539" spans="1:24" x14ac:dyDescent="0.3">
      <c r="A5539">
        <v>5538</v>
      </c>
      <c r="B5539" t="s">
        <v>33</v>
      </c>
      <c r="C5539" t="str">
        <f>_xlfn.XLOOKUP(B5539,Lookup_table!B:B,Lookup_table!C:C)</f>
        <v>Data</v>
      </c>
      <c r="D5539" t="s">
        <v>14</v>
      </c>
      <c r="E5539" t="s">
        <v>32</v>
      </c>
      <c r="F5539" t="s">
        <v>51</v>
      </c>
      <c r="G5539" t="s">
        <v>17</v>
      </c>
      <c r="H5539" t="str">
        <f t="shared" si="344"/>
        <v>Remote</v>
      </c>
      <c r="I5539" t="s">
        <v>35</v>
      </c>
      <c r="J5539" t="str">
        <f t="shared" si="345"/>
        <v>0-2 yrs</v>
      </c>
      <c r="K5539">
        <f t="shared" ca="1" si="347"/>
        <v>2</v>
      </c>
      <c r="L5539" t="s">
        <v>39</v>
      </c>
      <c r="M5539">
        <v>0</v>
      </c>
      <c r="N5539">
        <v>1</v>
      </c>
      <c r="O5539">
        <v>1</v>
      </c>
      <c r="P5539">
        <v>1</v>
      </c>
      <c r="Q5539">
        <v>0</v>
      </c>
      <c r="R5539">
        <f>SUM(M5539:N5539:O5539:P5539:Q5539)</f>
        <v>3</v>
      </c>
      <c r="S5539" s="1">
        <v>75149</v>
      </c>
      <c r="T5539" s="1" t="str">
        <f t="shared" si="346"/>
        <v>Medium</v>
      </c>
      <c r="U5539">
        <v>10</v>
      </c>
      <c r="V5539">
        <v>2025</v>
      </c>
      <c r="W5539" t="s">
        <v>28</v>
      </c>
      <c r="X5539">
        <v>8</v>
      </c>
    </row>
    <row r="5540" spans="1:24" x14ac:dyDescent="0.3">
      <c r="A5540">
        <v>5539</v>
      </c>
      <c r="B5540" t="s">
        <v>21</v>
      </c>
      <c r="C5540" t="str">
        <f>_xlfn.XLOOKUP(B5540,Lookup_table!B:B,Lookup_table!C:C)</f>
        <v>AI</v>
      </c>
      <c r="D5540" t="s">
        <v>22</v>
      </c>
      <c r="E5540" t="s">
        <v>32</v>
      </c>
      <c r="F5540" t="s">
        <v>43</v>
      </c>
      <c r="G5540" t="s">
        <v>30</v>
      </c>
      <c r="H5540" t="str">
        <f t="shared" si="344"/>
        <v>Onsite/Hybrid</v>
      </c>
      <c r="I5540" t="s">
        <v>18</v>
      </c>
      <c r="J5540" t="str">
        <f t="shared" si="345"/>
        <v>7+ yrs</v>
      </c>
      <c r="K5540">
        <f t="shared" ca="1" si="347"/>
        <v>12</v>
      </c>
      <c r="L5540" t="s">
        <v>39</v>
      </c>
      <c r="M5540">
        <v>1</v>
      </c>
      <c r="N5540">
        <v>1</v>
      </c>
      <c r="O5540">
        <v>0</v>
      </c>
      <c r="P5540">
        <v>1</v>
      </c>
      <c r="Q5540">
        <v>0</v>
      </c>
      <c r="R5540">
        <f>SUM(M5540:N5540:O5540:P5540:Q5540)</f>
        <v>3</v>
      </c>
      <c r="S5540" s="1">
        <v>178924</v>
      </c>
      <c r="T5540" s="1" t="str">
        <f t="shared" si="346"/>
        <v>High</v>
      </c>
      <c r="U5540">
        <v>8</v>
      </c>
      <c r="V5540">
        <v>2026</v>
      </c>
      <c r="W5540" t="s">
        <v>34</v>
      </c>
      <c r="X5540">
        <v>1</v>
      </c>
    </row>
    <row r="5541" spans="1:24" x14ac:dyDescent="0.3">
      <c r="A5541">
        <v>5540</v>
      </c>
      <c r="B5541" t="s">
        <v>41</v>
      </c>
      <c r="C5541" t="str">
        <f>_xlfn.XLOOKUP(B5541,Lookup_table!B:B,Lookup_table!C:C)</f>
        <v>Data</v>
      </c>
      <c r="D5541" t="s">
        <v>14</v>
      </c>
      <c r="E5541" t="s">
        <v>38</v>
      </c>
      <c r="F5541" t="s">
        <v>44</v>
      </c>
      <c r="G5541" t="s">
        <v>25</v>
      </c>
      <c r="H5541" t="str">
        <f t="shared" si="344"/>
        <v>Onsite/Hybrid</v>
      </c>
      <c r="I5541" t="s">
        <v>35</v>
      </c>
      <c r="J5541" t="str">
        <f t="shared" si="345"/>
        <v>0-2 yrs</v>
      </c>
      <c r="K5541">
        <f t="shared" ca="1" si="347"/>
        <v>2</v>
      </c>
      <c r="L5541" t="s">
        <v>27</v>
      </c>
      <c r="M5541">
        <v>1</v>
      </c>
      <c r="N5541">
        <v>1</v>
      </c>
      <c r="O5541">
        <v>0</v>
      </c>
      <c r="P5541">
        <v>1</v>
      </c>
      <c r="Q5541">
        <v>1</v>
      </c>
      <c r="R5541">
        <f>SUM(M5541:N5541:O5541:P5541:Q5541)</f>
        <v>4</v>
      </c>
      <c r="S5541" s="1">
        <v>74936</v>
      </c>
      <c r="T5541" s="1" t="str">
        <f t="shared" si="346"/>
        <v>Medium</v>
      </c>
      <c r="U5541">
        <v>12</v>
      </c>
      <c r="V5541">
        <v>2026</v>
      </c>
      <c r="W5541" t="s">
        <v>28</v>
      </c>
      <c r="X5541">
        <v>8</v>
      </c>
    </row>
    <row r="5542" spans="1:24" x14ac:dyDescent="0.3">
      <c r="A5542">
        <v>5541</v>
      </c>
      <c r="B5542" t="s">
        <v>36</v>
      </c>
      <c r="C5542" t="str">
        <f>_xlfn.XLOOKUP(B5542,Lookup_table!B:B,Lookup_table!C:C)</f>
        <v>Data</v>
      </c>
      <c r="D5542" t="s">
        <v>14</v>
      </c>
      <c r="E5542" t="s">
        <v>38</v>
      </c>
      <c r="F5542" t="s">
        <v>51</v>
      </c>
      <c r="G5542" t="s">
        <v>25</v>
      </c>
      <c r="H5542" t="str">
        <f t="shared" si="344"/>
        <v>Onsite/Hybrid</v>
      </c>
      <c r="I5542" t="s">
        <v>26</v>
      </c>
      <c r="J5542" t="str">
        <f t="shared" si="345"/>
        <v>3-6 yrs</v>
      </c>
      <c r="K5542">
        <f t="shared" ca="1" si="347"/>
        <v>3</v>
      </c>
      <c r="L5542" t="s">
        <v>27</v>
      </c>
      <c r="M5542">
        <v>1</v>
      </c>
      <c r="N5542">
        <v>0</v>
      </c>
      <c r="O5542">
        <v>1</v>
      </c>
      <c r="P5542">
        <v>1</v>
      </c>
      <c r="Q5542">
        <v>0</v>
      </c>
      <c r="R5542">
        <f>SUM(M5542:N5542:O5542:P5542:Q5542)</f>
        <v>3</v>
      </c>
      <c r="S5542" s="1">
        <v>109282</v>
      </c>
      <c r="T5542" s="1" t="str">
        <f t="shared" si="346"/>
        <v>Medium</v>
      </c>
      <c r="U5542">
        <v>5</v>
      </c>
      <c r="V5542">
        <v>2022</v>
      </c>
      <c r="W5542" t="s">
        <v>28</v>
      </c>
      <c r="X5542">
        <v>2</v>
      </c>
    </row>
    <row r="5543" spans="1:24" x14ac:dyDescent="0.3">
      <c r="A5543">
        <v>5542</v>
      </c>
      <c r="B5543" t="s">
        <v>50</v>
      </c>
      <c r="C5543" t="str">
        <f>_xlfn.XLOOKUP(B5543,Lookup_table!B:B,Lookup_table!C:C)</f>
        <v>AI</v>
      </c>
      <c r="D5543" t="s">
        <v>37</v>
      </c>
      <c r="E5543" t="s">
        <v>40</v>
      </c>
      <c r="F5543" t="s">
        <v>52</v>
      </c>
      <c r="G5543" t="s">
        <v>25</v>
      </c>
      <c r="H5543" t="str">
        <f t="shared" si="344"/>
        <v>Onsite/Hybrid</v>
      </c>
      <c r="I5543" t="s">
        <v>18</v>
      </c>
      <c r="J5543" t="str">
        <f t="shared" si="345"/>
        <v>7+ yrs</v>
      </c>
      <c r="K5543">
        <f t="shared" ca="1" si="347"/>
        <v>8</v>
      </c>
      <c r="L5543" t="s">
        <v>39</v>
      </c>
      <c r="M5543">
        <v>0</v>
      </c>
      <c r="N5543">
        <v>0</v>
      </c>
      <c r="O5543">
        <v>0</v>
      </c>
      <c r="P5543">
        <v>1</v>
      </c>
      <c r="Q5543">
        <v>0</v>
      </c>
      <c r="R5543">
        <f>SUM(M5543:N5543:O5543:P5543:Q5543)</f>
        <v>1</v>
      </c>
      <c r="S5543" s="1">
        <v>157191</v>
      </c>
      <c r="T5543" s="1" t="str">
        <f t="shared" si="346"/>
        <v>High</v>
      </c>
      <c r="U5543">
        <v>7</v>
      </c>
      <c r="V5543">
        <v>2023</v>
      </c>
      <c r="W5543" t="s">
        <v>34</v>
      </c>
      <c r="X5543">
        <v>3</v>
      </c>
    </row>
    <row r="5544" spans="1:24" x14ac:dyDescent="0.3">
      <c r="A5544">
        <v>5543</v>
      </c>
      <c r="B5544" t="s">
        <v>31</v>
      </c>
      <c r="C5544" t="str">
        <f>_xlfn.XLOOKUP(B5544,Lookup_table!B:B,Lookup_table!C:C)</f>
        <v>Business</v>
      </c>
      <c r="D5544" t="s">
        <v>14</v>
      </c>
      <c r="E5544" t="s">
        <v>38</v>
      </c>
      <c r="F5544" t="s">
        <v>24</v>
      </c>
      <c r="G5544" t="s">
        <v>30</v>
      </c>
      <c r="H5544" t="str">
        <f t="shared" si="344"/>
        <v>Onsite/Hybrid</v>
      </c>
      <c r="I5544" t="s">
        <v>35</v>
      </c>
      <c r="J5544" t="str">
        <f t="shared" si="345"/>
        <v>0-2 yrs</v>
      </c>
      <c r="K5544">
        <f t="shared" ca="1" si="347"/>
        <v>2</v>
      </c>
      <c r="L5544" t="s">
        <v>27</v>
      </c>
      <c r="M5544">
        <v>1</v>
      </c>
      <c r="N5544">
        <v>0</v>
      </c>
      <c r="O5544">
        <v>0</v>
      </c>
      <c r="P5544">
        <v>0</v>
      </c>
      <c r="Q5544">
        <v>1</v>
      </c>
      <c r="R5544">
        <f>SUM(M5544:N5544:O5544:P5544:Q5544)</f>
        <v>2</v>
      </c>
      <c r="S5544" s="1">
        <v>64213</v>
      </c>
      <c r="T5544" s="1" t="str">
        <f t="shared" si="346"/>
        <v>Low</v>
      </c>
      <c r="U5544">
        <v>3</v>
      </c>
      <c r="V5544">
        <v>2020</v>
      </c>
      <c r="W5544" t="s">
        <v>28</v>
      </c>
      <c r="X5544">
        <v>8</v>
      </c>
    </row>
    <row r="5545" spans="1:24" x14ac:dyDescent="0.3">
      <c r="A5545">
        <v>5544</v>
      </c>
      <c r="B5545" t="s">
        <v>41</v>
      </c>
      <c r="C5545" t="str">
        <f>_xlfn.XLOOKUP(B5545,Lookup_table!B:B,Lookup_table!C:C)</f>
        <v>Data</v>
      </c>
      <c r="D5545" t="s">
        <v>14</v>
      </c>
      <c r="E5545" t="s">
        <v>23</v>
      </c>
      <c r="F5545" t="s">
        <v>24</v>
      </c>
      <c r="G5545" t="s">
        <v>25</v>
      </c>
      <c r="H5545" t="str">
        <f t="shared" si="344"/>
        <v>Onsite/Hybrid</v>
      </c>
      <c r="I5545" t="s">
        <v>35</v>
      </c>
      <c r="J5545" t="str">
        <f t="shared" si="345"/>
        <v>0-2 yrs</v>
      </c>
      <c r="K5545">
        <f t="shared" ca="1" si="347"/>
        <v>0</v>
      </c>
      <c r="L5545" t="s">
        <v>27</v>
      </c>
      <c r="M5545">
        <v>0</v>
      </c>
      <c r="N5545">
        <v>1</v>
      </c>
      <c r="O5545">
        <v>0</v>
      </c>
      <c r="P5545">
        <v>0</v>
      </c>
      <c r="Q5545">
        <v>1</v>
      </c>
      <c r="R5545">
        <f>SUM(M5545:N5545:O5545:P5545:Q5545)</f>
        <v>2</v>
      </c>
      <c r="S5545" s="1">
        <v>61251</v>
      </c>
      <c r="T5545" s="1" t="str">
        <f t="shared" si="346"/>
        <v>Low</v>
      </c>
      <c r="U5545">
        <v>5</v>
      </c>
      <c r="V5545">
        <v>2026</v>
      </c>
      <c r="W5545" t="s">
        <v>28</v>
      </c>
      <c r="X5545">
        <v>7</v>
      </c>
    </row>
    <row r="5546" spans="1:24" x14ac:dyDescent="0.3">
      <c r="A5546">
        <v>5545</v>
      </c>
      <c r="B5546" t="s">
        <v>36</v>
      </c>
      <c r="C5546" t="str">
        <f>_xlfn.XLOOKUP(B5546,Lookup_table!B:B,Lookup_table!C:C)</f>
        <v>Data</v>
      </c>
      <c r="D5546" t="s">
        <v>22</v>
      </c>
      <c r="E5546" t="s">
        <v>23</v>
      </c>
      <c r="F5546" t="s">
        <v>24</v>
      </c>
      <c r="G5546" t="s">
        <v>17</v>
      </c>
      <c r="H5546" t="str">
        <f t="shared" si="344"/>
        <v>Remote</v>
      </c>
      <c r="I5546" t="s">
        <v>26</v>
      </c>
      <c r="J5546" t="str">
        <f t="shared" si="345"/>
        <v>3-6 yrs</v>
      </c>
      <c r="K5546">
        <f t="shared" ca="1" si="347"/>
        <v>6</v>
      </c>
      <c r="L5546" t="s">
        <v>39</v>
      </c>
      <c r="M5546">
        <v>1</v>
      </c>
      <c r="N5546">
        <v>1</v>
      </c>
      <c r="O5546">
        <v>1</v>
      </c>
      <c r="P5546">
        <v>1</v>
      </c>
      <c r="Q5546">
        <v>0</v>
      </c>
      <c r="R5546">
        <f>SUM(M5546:N5546:O5546:P5546:Q5546)</f>
        <v>4</v>
      </c>
      <c r="S5546" s="1">
        <v>121111</v>
      </c>
      <c r="T5546" s="1" t="str">
        <f t="shared" si="346"/>
        <v>High</v>
      </c>
      <c r="U5546">
        <v>2</v>
      </c>
      <c r="V5546">
        <v>2020</v>
      </c>
      <c r="W5546" t="s">
        <v>28</v>
      </c>
      <c r="X5546">
        <v>7</v>
      </c>
    </row>
    <row r="5547" spans="1:24" x14ac:dyDescent="0.3">
      <c r="A5547">
        <v>5546</v>
      </c>
      <c r="B5547" t="s">
        <v>31</v>
      </c>
      <c r="C5547" t="str">
        <f>_xlfn.XLOOKUP(B5547,Lookup_table!B:B,Lookup_table!C:C)</f>
        <v>Business</v>
      </c>
      <c r="D5547" t="s">
        <v>22</v>
      </c>
      <c r="E5547" t="s">
        <v>32</v>
      </c>
      <c r="F5547" t="s">
        <v>24</v>
      </c>
      <c r="G5547" t="s">
        <v>30</v>
      </c>
      <c r="H5547" t="str">
        <f t="shared" si="344"/>
        <v>Onsite/Hybrid</v>
      </c>
      <c r="I5547" t="s">
        <v>18</v>
      </c>
      <c r="J5547" t="str">
        <f t="shared" si="345"/>
        <v>7+ yrs</v>
      </c>
      <c r="K5547">
        <f t="shared" ca="1" si="347"/>
        <v>11</v>
      </c>
      <c r="L5547" t="s">
        <v>19</v>
      </c>
      <c r="M5547">
        <v>1</v>
      </c>
      <c r="N5547">
        <v>1</v>
      </c>
      <c r="O5547">
        <v>1</v>
      </c>
      <c r="P5547">
        <v>0</v>
      </c>
      <c r="Q5547">
        <v>1</v>
      </c>
      <c r="R5547">
        <f>SUM(M5547:N5547:O5547:P5547:Q5547)</f>
        <v>4</v>
      </c>
      <c r="S5547" s="1">
        <v>148640</v>
      </c>
      <c r="T5547" s="1" t="str">
        <f t="shared" si="346"/>
        <v>High</v>
      </c>
      <c r="U5547">
        <v>2</v>
      </c>
      <c r="V5547">
        <v>2026</v>
      </c>
      <c r="W5547" t="s">
        <v>34</v>
      </c>
      <c r="X5547">
        <v>2</v>
      </c>
    </row>
    <row r="5548" spans="1:24" x14ac:dyDescent="0.3">
      <c r="A5548">
        <v>5547</v>
      </c>
      <c r="B5548" t="s">
        <v>36</v>
      </c>
      <c r="C5548" t="str">
        <f>_xlfn.XLOOKUP(B5548,Lookup_table!B:B,Lookup_table!C:C)</f>
        <v>Data</v>
      </c>
      <c r="D5548" t="s">
        <v>22</v>
      </c>
      <c r="E5548" t="s">
        <v>40</v>
      </c>
      <c r="F5548" t="s">
        <v>24</v>
      </c>
      <c r="G5548" t="s">
        <v>17</v>
      </c>
      <c r="H5548" t="str">
        <f t="shared" si="344"/>
        <v>Remote</v>
      </c>
      <c r="I5548" t="s">
        <v>35</v>
      </c>
      <c r="J5548" t="str">
        <f t="shared" si="345"/>
        <v>0-2 yrs</v>
      </c>
      <c r="K5548">
        <f t="shared" ca="1" si="347"/>
        <v>1</v>
      </c>
      <c r="L5548" t="s">
        <v>39</v>
      </c>
      <c r="M5548">
        <v>1</v>
      </c>
      <c r="N5548">
        <v>1</v>
      </c>
      <c r="O5548">
        <v>1</v>
      </c>
      <c r="P5548">
        <v>0</v>
      </c>
      <c r="Q5548">
        <v>1</v>
      </c>
      <c r="R5548">
        <f>SUM(M5548:N5548:O5548:P5548:Q5548)</f>
        <v>4</v>
      </c>
      <c r="S5548" s="1">
        <v>90952</v>
      </c>
      <c r="T5548" s="1" t="str">
        <f t="shared" si="346"/>
        <v>Medium</v>
      </c>
      <c r="U5548">
        <v>1</v>
      </c>
      <c r="V5548">
        <v>2020</v>
      </c>
      <c r="W5548" t="s">
        <v>28</v>
      </c>
      <c r="X5548">
        <v>7</v>
      </c>
    </row>
    <row r="5549" spans="1:24" x14ac:dyDescent="0.3">
      <c r="A5549">
        <v>5548</v>
      </c>
      <c r="B5549" t="s">
        <v>31</v>
      </c>
      <c r="C5549" t="str">
        <f>_xlfn.XLOOKUP(B5549,Lookup_table!B:B,Lookup_table!C:C)</f>
        <v>Business</v>
      </c>
      <c r="D5549" t="s">
        <v>34</v>
      </c>
      <c r="E5549" t="s">
        <v>40</v>
      </c>
      <c r="F5549" t="s">
        <v>24</v>
      </c>
      <c r="G5549" t="s">
        <v>30</v>
      </c>
      <c r="H5549" t="str">
        <f t="shared" si="344"/>
        <v>Onsite/Hybrid</v>
      </c>
      <c r="I5549" t="s">
        <v>26</v>
      </c>
      <c r="J5549" t="str">
        <f t="shared" si="345"/>
        <v>3-6 yrs</v>
      </c>
      <c r="K5549">
        <f t="shared" ca="1" si="347"/>
        <v>6</v>
      </c>
      <c r="L5549" t="s">
        <v>19</v>
      </c>
      <c r="M5549">
        <v>1</v>
      </c>
      <c r="N5549">
        <v>1</v>
      </c>
      <c r="O5549">
        <v>0</v>
      </c>
      <c r="P5549">
        <v>1</v>
      </c>
      <c r="Q5549">
        <v>0</v>
      </c>
      <c r="R5549">
        <f>SUM(M5549:N5549:O5549:P5549:Q5549)</f>
        <v>3</v>
      </c>
      <c r="S5549" s="1">
        <v>89279</v>
      </c>
      <c r="T5549" s="1" t="str">
        <f t="shared" si="346"/>
        <v>Medium</v>
      </c>
      <c r="U5549">
        <v>8</v>
      </c>
      <c r="V5549">
        <v>2025</v>
      </c>
      <c r="W5549" t="s">
        <v>34</v>
      </c>
      <c r="X5549">
        <v>4</v>
      </c>
    </row>
    <row r="5550" spans="1:24" x14ac:dyDescent="0.3">
      <c r="A5550">
        <v>5549</v>
      </c>
      <c r="B5550" t="s">
        <v>31</v>
      </c>
      <c r="C5550" t="str">
        <f>_xlfn.XLOOKUP(B5550,Lookup_table!B:B,Lookup_table!C:C)</f>
        <v>Business</v>
      </c>
      <c r="D5550" t="s">
        <v>37</v>
      </c>
      <c r="E5550" t="s">
        <v>42</v>
      </c>
      <c r="F5550" t="s">
        <v>29</v>
      </c>
      <c r="G5550" t="s">
        <v>25</v>
      </c>
      <c r="H5550" t="str">
        <f t="shared" si="344"/>
        <v>Onsite/Hybrid</v>
      </c>
      <c r="I5550" t="s">
        <v>26</v>
      </c>
      <c r="J5550" t="str">
        <f t="shared" si="345"/>
        <v>3-6 yrs</v>
      </c>
      <c r="K5550">
        <f t="shared" ca="1" si="347"/>
        <v>3</v>
      </c>
      <c r="L5550" t="s">
        <v>19</v>
      </c>
      <c r="M5550">
        <v>0</v>
      </c>
      <c r="N5550">
        <v>1</v>
      </c>
      <c r="O5550">
        <v>0</v>
      </c>
      <c r="P5550">
        <v>0</v>
      </c>
      <c r="Q5550">
        <v>0</v>
      </c>
      <c r="R5550">
        <f>SUM(M5550:N5550:O5550:P5550:Q5550)</f>
        <v>1</v>
      </c>
      <c r="S5550" s="1">
        <v>71316</v>
      </c>
      <c r="T5550" s="1" t="str">
        <f t="shared" si="346"/>
        <v>Medium</v>
      </c>
      <c r="U5550">
        <v>9</v>
      </c>
      <c r="V5550">
        <v>2024</v>
      </c>
      <c r="W5550" t="s">
        <v>28</v>
      </c>
      <c r="X5550">
        <v>8</v>
      </c>
    </row>
    <row r="5551" spans="1:24" x14ac:dyDescent="0.3">
      <c r="A5551">
        <v>5550</v>
      </c>
      <c r="B5551" t="s">
        <v>36</v>
      </c>
      <c r="C5551" t="str">
        <f>_xlfn.XLOOKUP(B5551,Lookup_table!B:B,Lookup_table!C:C)</f>
        <v>Data</v>
      </c>
      <c r="D5551" t="s">
        <v>14</v>
      </c>
      <c r="E5551" t="s">
        <v>38</v>
      </c>
      <c r="F5551" t="s">
        <v>24</v>
      </c>
      <c r="G5551" t="s">
        <v>17</v>
      </c>
      <c r="H5551" t="str">
        <f t="shared" si="344"/>
        <v>Remote</v>
      </c>
      <c r="I5551" t="s">
        <v>35</v>
      </c>
      <c r="J5551" t="str">
        <f t="shared" si="345"/>
        <v>0-2 yrs</v>
      </c>
      <c r="K5551">
        <f t="shared" ca="1" si="347"/>
        <v>0</v>
      </c>
      <c r="L5551" t="s">
        <v>19</v>
      </c>
      <c r="M5551">
        <v>0</v>
      </c>
      <c r="N5551">
        <v>0</v>
      </c>
      <c r="O5551">
        <v>0</v>
      </c>
      <c r="P5551">
        <v>0</v>
      </c>
      <c r="Q5551">
        <v>0</v>
      </c>
      <c r="R5551">
        <f>SUM(M5551:N5551:O5551:P5551:Q5551)</f>
        <v>0</v>
      </c>
      <c r="S5551" s="1">
        <v>50830</v>
      </c>
      <c r="T5551" s="1" t="str">
        <f t="shared" si="346"/>
        <v>Low</v>
      </c>
      <c r="U5551">
        <v>3</v>
      </c>
      <c r="V5551">
        <v>2024</v>
      </c>
      <c r="W5551" t="s">
        <v>20</v>
      </c>
      <c r="X5551">
        <v>1</v>
      </c>
    </row>
    <row r="5552" spans="1:24" x14ac:dyDescent="0.3">
      <c r="A5552">
        <v>5551</v>
      </c>
      <c r="B5552" t="s">
        <v>21</v>
      </c>
      <c r="C5552" t="str">
        <f>_xlfn.XLOOKUP(B5552,Lookup_table!B:B,Lookup_table!C:C)</f>
        <v>AI</v>
      </c>
      <c r="D5552" t="s">
        <v>22</v>
      </c>
      <c r="E5552" t="s">
        <v>32</v>
      </c>
      <c r="F5552" t="s">
        <v>52</v>
      </c>
      <c r="G5552" t="s">
        <v>30</v>
      </c>
      <c r="H5552" t="str">
        <f t="shared" si="344"/>
        <v>Onsite/Hybrid</v>
      </c>
      <c r="I5552" t="s">
        <v>26</v>
      </c>
      <c r="J5552" t="str">
        <f t="shared" si="345"/>
        <v>3-6 yrs</v>
      </c>
      <c r="K5552">
        <f t="shared" ca="1" si="347"/>
        <v>3</v>
      </c>
      <c r="L5552" t="s">
        <v>39</v>
      </c>
      <c r="M5552">
        <v>1</v>
      </c>
      <c r="N5552">
        <v>1</v>
      </c>
      <c r="O5552">
        <v>0</v>
      </c>
      <c r="P5552">
        <v>0</v>
      </c>
      <c r="Q5552">
        <v>1</v>
      </c>
      <c r="R5552">
        <f>SUM(M5552:N5552:O5552:P5552:Q5552)</f>
        <v>3</v>
      </c>
      <c r="S5552" s="1">
        <v>147981</v>
      </c>
      <c r="T5552" s="1" t="str">
        <f t="shared" si="346"/>
        <v>High</v>
      </c>
      <c r="U5552">
        <v>1</v>
      </c>
      <c r="V5552">
        <v>2023</v>
      </c>
      <c r="W5552" t="s">
        <v>34</v>
      </c>
      <c r="X5552">
        <v>5</v>
      </c>
    </row>
    <row r="5553" spans="1:24" x14ac:dyDescent="0.3">
      <c r="A5553">
        <v>5552</v>
      </c>
      <c r="B5553" t="s">
        <v>33</v>
      </c>
      <c r="C5553" t="str">
        <f>_xlfn.XLOOKUP(B5553,Lookup_table!B:B,Lookup_table!C:C)</f>
        <v>Data</v>
      </c>
      <c r="D5553" t="s">
        <v>14</v>
      </c>
      <c r="E5553" t="s">
        <v>38</v>
      </c>
      <c r="F5553" t="s">
        <v>43</v>
      </c>
      <c r="G5553" t="s">
        <v>17</v>
      </c>
      <c r="H5553" t="str">
        <f t="shared" si="344"/>
        <v>Remote</v>
      </c>
      <c r="I5553" t="s">
        <v>35</v>
      </c>
      <c r="J5553" t="str">
        <f t="shared" si="345"/>
        <v>0-2 yrs</v>
      </c>
      <c r="K5553">
        <f t="shared" ca="1" si="347"/>
        <v>2</v>
      </c>
      <c r="L5553" t="s">
        <v>27</v>
      </c>
      <c r="M5553">
        <v>0</v>
      </c>
      <c r="N5553">
        <v>0</v>
      </c>
      <c r="O5553">
        <v>0</v>
      </c>
      <c r="P5553">
        <v>1</v>
      </c>
      <c r="Q5553">
        <v>1</v>
      </c>
      <c r="R5553">
        <f>SUM(M5553:N5553:O5553:P5553:Q5553)</f>
        <v>2</v>
      </c>
      <c r="S5553" s="1">
        <v>70430</v>
      </c>
      <c r="T5553" s="1" t="str">
        <f t="shared" si="346"/>
        <v>Medium</v>
      </c>
      <c r="U5553">
        <v>2</v>
      </c>
      <c r="V5553">
        <v>2022</v>
      </c>
      <c r="W5553" t="s">
        <v>20</v>
      </c>
      <c r="X5553">
        <v>3</v>
      </c>
    </row>
    <row r="5554" spans="1:24" x14ac:dyDescent="0.3">
      <c r="A5554">
        <v>5553</v>
      </c>
      <c r="B5554" t="s">
        <v>50</v>
      </c>
      <c r="C5554" t="str">
        <f>_xlfn.XLOOKUP(B5554,Lookup_table!B:B,Lookup_table!C:C)</f>
        <v>AI</v>
      </c>
      <c r="D5554" t="s">
        <v>14</v>
      </c>
      <c r="E5554" t="s">
        <v>15</v>
      </c>
      <c r="F5554" t="s">
        <v>24</v>
      </c>
      <c r="G5554" t="s">
        <v>25</v>
      </c>
      <c r="H5554" t="str">
        <f t="shared" si="344"/>
        <v>Onsite/Hybrid</v>
      </c>
      <c r="I5554" t="s">
        <v>26</v>
      </c>
      <c r="J5554" t="str">
        <f t="shared" si="345"/>
        <v>3-6 yrs</v>
      </c>
      <c r="K5554">
        <f t="shared" ca="1" si="347"/>
        <v>6</v>
      </c>
      <c r="L5554" t="s">
        <v>39</v>
      </c>
      <c r="M5554">
        <v>1</v>
      </c>
      <c r="N5554">
        <v>1</v>
      </c>
      <c r="O5554">
        <v>0</v>
      </c>
      <c r="P5554">
        <v>1</v>
      </c>
      <c r="Q5554">
        <v>0</v>
      </c>
      <c r="R5554">
        <f>SUM(M5554:N5554:O5554:P5554:Q5554)</f>
        <v>3</v>
      </c>
      <c r="S5554" s="1">
        <v>126192</v>
      </c>
      <c r="T5554" s="1" t="str">
        <f t="shared" si="346"/>
        <v>High</v>
      </c>
      <c r="U5554">
        <v>3</v>
      </c>
      <c r="V5554">
        <v>2022</v>
      </c>
      <c r="W5554" t="s">
        <v>28</v>
      </c>
      <c r="X5554">
        <v>7</v>
      </c>
    </row>
    <row r="5555" spans="1:24" x14ac:dyDescent="0.3">
      <c r="A5555">
        <v>5554</v>
      </c>
      <c r="B5555" t="s">
        <v>41</v>
      </c>
      <c r="C5555" t="str">
        <f>_xlfn.XLOOKUP(B5555,Lookup_table!B:B,Lookup_table!C:C)</f>
        <v>Data</v>
      </c>
      <c r="D5555" t="s">
        <v>22</v>
      </c>
      <c r="E5555" t="s">
        <v>38</v>
      </c>
      <c r="F5555" t="s">
        <v>44</v>
      </c>
      <c r="G5555" t="s">
        <v>17</v>
      </c>
      <c r="H5555" t="str">
        <f t="shared" si="344"/>
        <v>Remote</v>
      </c>
      <c r="I5555" t="s">
        <v>26</v>
      </c>
      <c r="J5555" t="str">
        <f t="shared" si="345"/>
        <v>3-6 yrs</v>
      </c>
      <c r="K5555">
        <f t="shared" ca="1" si="347"/>
        <v>4</v>
      </c>
      <c r="L5555" t="s">
        <v>39</v>
      </c>
      <c r="M5555">
        <v>0</v>
      </c>
      <c r="N5555">
        <v>1</v>
      </c>
      <c r="O5555">
        <v>0</v>
      </c>
      <c r="P5555">
        <v>0</v>
      </c>
      <c r="Q5555">
        <v>1</v>
      </c>
      <c r="R5555">
        <f>SUM(M5555:N5555:O5555:P5555:Q5555)</f>
        <v>2</v>
      </c>
      <c r="S5555" s="1">
        <v>109385</v>
      </c>
      <c r="T5555" s="1" t="str">
        <f t="shared" si="346"/>
        <v>Medium</v>
      </c>
      <c r="U5555">
        <v>3</v>
      </c>
      <c r="V5555">
        <v>2020</v>
      </c>
      <c r="W5555" t="s">
        <v>34</v>
      </c>
      <c r="X5555">
        <v>1</v>
      </c>
    </row>
    <row r="5556" spans="1:24" x14ac:dyDescent="0.3">
      <c r="A5556">
        <v>5555</v>
      </c>
      <c r="B5556" t="s">
        <v>33</v>
      </c>
      <c r="C5556" t="str">
        <f>_xlfn.XLOOKUP(B5556,Lookup_table!B:B,Lookup_table!C:C)</f>
        <v>Data</v>
      </c>
      <c r="D5556" t="s">
        <v>37</v>
      </c>
      <c r="E5556" t="s">
        <v>32</v>
      </c>
      <c r="F5556" t="s">
        <v>16</v>
      </c>
      <c r="G5556" t="s">
        <v>30</v>
      </c>
      <c r="H5556" t="str">
        <f t="shared" si="344"/>
        <v>Onsite/Hybrid</v>
      </c>
      <c r="I5556" t="s">
        <v>18</v>
      </c>
      <c r="J5556" t="str">
        <f t="shared" si="345"/>
        <v>7+ yrs</v>
      </c>
      <c r="K5556">
        <f t="shared" ca="1" si="347"/>
        <v>13</v>
      </c>
      <c r="L5556" t="s">
        <v>39</v>
      </c>
      <c r="M5556">
        <v>1</v>
      </c>
      <c r="N5556">
        <v>0</v>
      </c>
      <c r="O5556">
        <v>0</v>
      </c>
      <c r="P5556">
        <v>0</v>
      </c>
      <c r="Q5556">
        <v>0</v>
      </c>
      <c r="R5556">
        <f>SUM(M5556:N5556:O5556:P5556:Q5556)</f>
        <v>1</v>
      </c>
      <c r="S5556" s="1">
        <v>99280</v>
      </c>
      <c r="T5556" s="1" t="str">
        <f t="shared" si="346"/>
        <v>Medium</v>
      </c>
      <c r="U5556">
        <v>2</v>
      </c>
      <c r="V5556">
        <v>2025</v>
      </c>
      <c r="W5556" t="s">
        <v>28</v>
      </c>
      <c r="X5556">
        <v>7</v>
      </c>
    </row>
    <row r="5557" spans="1:24" x14ac:dyDescent="0.3">
      <c r="A5557">
        <v>5556</v>
      </c>
      <c r="B5557" t="s">
        <v>50</v>
      </c>
      <c r="C5557" t="str">
        <f>_xlfn.XLOOKUP(B5557,Lookup_table!B:B,Lookup_table!C:C)</f>
        <v>AI</v>
      </c>
      <c r="D5557" t="s">
        <v>14</v>
      </c>
      <c r="E5557" t="s">
        <v>38</v>
      </c>
      <c r="F5557" t="s">
        <v>52</v>
      </c>
      <c r="G5557" t="s">
        <v>30</v>
      </c>
      <c r="H5557" t="str">
        <f t="shared" si="344"/>
        <v>Onsite/Hybrid</v>
      </c>
      <c r="I5557" t="s">
        <v>35</v>
      </c>
      <c r="J5557" t="str">
        <f t="shared" si="345"/>
        <v>0-2 yrs</v>
      </c>
      <c r="K5557">
        <f t="shared" ca="1" si="347"/>
        <v>2</v>
      </c>
      <c r="L5557" t="s">
        <v>19</v>
      </c>
      <c r="M5557">
        <v>1</v>
      </c>
      <c r="N5557">
        <v>1</v>
      </c>
      <c r="O5557">
        <v>0</v>
      </c>
      <c r="P5557">
        <v>0</v>
      </c>
      <c r="Q5557">
        <v>0</v>
      </c>
      <c r="R5557">
        <f>SUM(M5557:N5557:O5557:P5557:Q5557)</f>
        <v>2</v>
      </c>
      <c r="S5557" s="1">
        <v>93788</v>
      </c>
      <c r="T5557" s="1" t="str">
        <f t="shared" si="346"/>
        <v>Medium</v>
      </c>
      <c r="U5557">
        <v>5</v>
      </c>
      <c r="V5557">
        <v>2022</v>
      </c>
      <c r="W5557" t="s">
        <v>34</v>
      </c>
      <c r="X5557">
        <v>1</v>
      </c>
    </row>
    <row r="5558" spans="1:24" x14ac:dyDescent="0.3">
      <c r="A5558">
        <v>5557</v>
      </c>
      <c r="B5558" t="s">
        <v>36</v>
      </c>
      <c r="C5558" t="str">
        <f>_xlfn.XLOOKUP(B5558,Lookup_table!B:B,Lookup_table!C:C)</f>
        <v>Data</v>
      </c>
      <c r="D5558" t="s">
        <v>14</v>
      </c>
      <c r="E5558" t="s">
        <v>42</v>
      </c>
      <c r="F5558" t="s">
        <v>52</v>
      </c>
      <c r="G5558" t="s">
        <v>17</v>
      </c>
      <c r="H5558" t="str">
        <f t="shared" si="344"/>
        <v>Remote</v>
      </c>
      <c r="I5558" t="s">
        <v>26</v>
      </c>
      <c r="J5558" t="str">
        <f t="shared" si="345"/>
        <v>3-6 yrs</v>
      </c>
      <c r="K5558">
        <f t="shared" ca="1" si="347"/>
        <v>5</v>
      </c>
      <c r="L5558" t="s">
        <v>27</v>
      </c>
      <c r="M5558">
        <v>0</v>
      </c>
      <c r="N5558">
        <v>0</v>
      </c>
      <c r="O5558">
        <v>0</v>
      </c>
      <c r="P5558">
        <v>1</v>
      </c>
      <c r="Q5558">
        <v>0</v>
      </c>
      <c r="R5558">
        <f>SUM(M5558:N5558:O5558:P5558:Q5558)</f>
        <v>1</v>
      </c>
      <c r="S5558" s="1">
        <v>89090</v>
      </c>
      <c r="T5558" s="1" t="str">
        <f t="shared" si="346"/>
        <v>Medium</v>
      </c>
      <c r="U5558">
        <v>10</v>
      </c>
      <c r="V5558">
        <v>2024</v>
      </c>
      <c r="W5558" t="s">
        <v>34</v>
      </c>
      <c r="X5558">
        <v>3</v>
      </c>
    </row>
    <row r="5559" spans="1:24" x14ac:dyDescent="0.3">
      <c r="A5559">
        <v>5558</v>
      </c>
      <c r="B5559" t="s">
        <v>33</v>
      </c>
      <c r="C5559" t="str">
        <f>_xlfn.XLOOKUP(B5559,Lookup_table!B:B,Lookup_table!C:C)</f>
        <v>Data</v>
      </c>
      <c r="D5559" t="s">
        <v>37</v>
      </c>
      <c r="E5559" t="s">
        <v>40</v>
      </c>
      <c r="F5559" t="s">
        <v>52</v>
      </c>
      <c r="G5559" t="s">
        <v>25</v>
      </c>
      <c r="H5559" t="str">
        <f t="shared" si="344"/>
        <v>Onsite/Hybrid</v>
      </c>
      <c r="I5559" t="s">
        <v>26</v>
      </c>
      <c r="J5559" t="str">
        <f t="shared" si="345"/>
        <v>3-6 yrs</v>
      </c>
      <c r="K5559">
        <f t="shared" ca="1" si="347"/>
        <v>3</v>
      </c>
      <c r="L5559" t="s">
        <v>19</v>
      </c>
      <c r="M5559">
        <v>1</v>
      </c>
      <c r="N5559">
        <v>0</v>
      </c>
      <c r="O5559">
        <v>0</v>
      </c>
      <c r="P5559">
        <v>1</v>
      </c>
      <c r="Q5559">
        <v>1</v>
      </c>
      <c r="R5559">
        <f>SUM(M5559:N5559:O5559:P5559:Q5559)</f>
        <v>3</v>
      </c>
      <c r="S5559" s="1">
        <v>101020</v>
      </c>
      <c r="T5559" s="1" t="str">
        <f t="shared" si="346"/>
        <v>Medium</v>
      </c>
      <c r="U5559">
        <v>6</v>
      </c>
      <c r="V5559">
        <v>2021</v>
      </c>
      <c r="W5559" t="s">
        <v>34</v>
      </c>
      <c r="X5559">
        <v>6</v>
      </c>
    </row>
    <row r="5560" spans="1:24" x14ac:dyDescent="0.3">
      <c r="A5560">
        <v>5559</v>
      </c>
      <c r="B5560" t="s">
        <v>21</v>
      </c>
      <c r="C5560" t="str">
        <f>_xlfn.XLOOKUP(B5560,Lookup_table!B:B,Lookup_table!C:C)</f>
        <v>AI</v>
      </c>
      <c r="D5560" t="s">
        <v>14</v>
      </c>
      <c r="E5560" t="s">
        <v>32</v>
      </c>
      <c r="F5560" t="s">
        <v>24</v>
      </c>
      <c r="G5560" t="s">
        <v>30</v>
      </c>
      <c r="H5560" t="str">
        <f t="shared" si="344"/>
        <v>Onsite/Hybrid</v>
      </c>
      <c r="I5560" t="s">
        <v>26</v>
      </c>
      <c r="J5560" t="str">
        <f t="shared" si="345"/>
        <v>3-6 yrs</v>
      </c>
      <c r="K5560">
        <f t="shared" ca="1" si="347"/>
        <v>6</v>
      </c>
      <c r="L5560" t="s">
        <v>39</v>
      </c>
      <c r="M5560">
        <v>0</v>
      </c>
      <c r="N5560">
        <v>0</v>
      </c>
      <c r="O5560">
        <v>0</v>
      </c>
      <c r="P5560">
        <v>1</v>
      </c>
      <c r="Q5560">
        <v>1</v>
      </c>
      <c r="R5560">
        <f>SUM(M5560:N5560:O5560:P5560:Q5560)</f>
        <v>2</v>
      </c>
      <c r="S5560" s="1">
        <v>139075</v>
      </c>
      <c r="T5560" s="1" t="str">
        <f t="shared" si="346"/>
        <v>High</v>
      </c>
      <c r="U5560">
        <v>11</v>
      </c>
      <c r="V5560">
        <v>2023</v>
      </c>
      <c r="W5560" t="s">
        <v>28</v>
      </c>
      <c r="X5560">
        <v>9</v>
      </c>
    </row>
    <row r="5561" spans="1:24" x14ac:dyDescent="0.3">
      <c r="A5561">
        <v>5560</v>
      </c>
      <c r="B5561" t="s">
        <v>21</v>
      </c>
      <c r="C5561" t="str">
        <f>_xlfn.XLOOKUP(B5561,Lookup_table!B:B,Lookup_table!C:C)</f>
        <v>AI</v>
      </c>
      <c r="D5561" t="s">
        <v>37</v>
      </c>
      <c r="E5561" t="s">
        <v>38</v>
      </c>
      <c r="F5561" t="s">
        <v>24</v>
      </c>
      <c r="G5561" t="s">
        <v>17</v>
      </c>
      <c r="H5561" t="str">
        <f t="shared" si="344"/>
        <v>Remote</v>
      </c>
      <c r="I5561" t="s">
        <v>26</v>
      </c>
      <c r="J5561" t="str">
        <f t="shared" si="345"/>
        <v>3-6 yrs</v>
      </c>
      <c r="K5561">
        <f t="shared" ca="1" si="347"/>
        <v>4</v>
      </c>
      <c r="L5561" t="s">
        <v>27</v>
      </c>
      <c r="M5561">
        <v>1</v>
      </c>
      <c r="N5561">
        <v>1</v>
      </c>
      <c r="O5561">
        <v>0</v>
      </c>
      <c r="P5561">
        <v>1</v>
      </c>
      <c r="Q5561">
        <v>0</v>
      </c>
      <c r="R5561">
        <f>SUM(M5561:N5561:O5561:P5561:Q5561)</f>
        <v>3</v>
      </c>
      <c r="S5561" s="1">
        <v>131856</v>
      </c>
      <c r="T5561" s="1" t="str">
        <f t="shared" si="346"/>
        <v>High</v>
      </c>
      <c r="U5561">
        <v>10</v>
      </c>
      <c r="V5561">
        <v>2021</v>
      </c>
      <c r="W5561" t="s">
        <v>20</v>
      </c>
      <c r="X5561">
        <v>2</v>
      </c>
    </row>
    <row r="5562" spans="1:24" x14ac:dyDescent="0.3">
      <c r="A5562">
        <v>5561</v>
      </c>
      <c r="B5562" t="s">
        <v>41</v>
      </c>
      <c r="C5562" t="str">
        <f>_xlfn.XLOOKUP(B5562,Lookup_table!B:B,Lookup_table!C:C)</f>
        <v>Data</v>
      </c>
      <c r="D5562" t="s">
        <v>37</v>
      </c>
      <c r="E5562" t="s">
        <v>38</v>
      </c>
      <c r="F5562" t="s">
        <v>24</v>
      </c>
      <c r="G5562" t="s">
        <v>25</v>
      </c>
      <c r="H5562" t="str">
        <f t="shared" si="344"/>
        <v>Onsite/Hybrid</v>
      </c>
      <c r="I5562" t="s">
        <v>35</v>
      </c>
      <c r="J5562" t="str">
        <f t="shared" si="345"/>
        <v>0-2 yrs</v>
      </c>
      <c r="K5562">
        <f t="shared" ca="1" si="347"/>
        <v>0</v>
      </c>
      <c r="L5562" t="s">
        <v>27</v>
      </c>
      <c r="M5562">
        <v>0</v>
      </c>
      <c r="N5562">
        <v>1</v>
      </c>
      <c r="O5562">
        <v>1</v>
      </c>
      <c r="P5562">
        <v>0</v>
      </c>
      <c r="Q5562">
        <v>0</v>
      </c>
      <c r="R5562">
        <f>SUM(M5562:N5562:O5562:P5562:Q5562)</f>
        <v>2</v>
      </c>
      <c r="S5562" s="1">
        <v>67098</v>
      </c>
      <c r="T5562" s="1" t="str">
        <f t="shared" si="346"/>
        <v>Low</v>
      </c>
      <c r="U5562">
        <v>11</v>
      </c>
      <c r="V5562">
        <v>2023</v>
      </c>
      <c r="W5562" t="s">
        <v>28</v>
      </c>
      <c r="X5562">
        <v>7</v>
      </c>
    </row>
    <row r="5563" spans="1:24" x14ac:dyDescent="0.3">
      <c r="A5563">
        <v>5562</v>
      </c>
      <c r="B5563" t="s">
        <v>33</v>
      </c>
      <c r="C5563" t="str">
        <f>_xlfn.XLOOKUP(B5563,Lookup_table!B:B,Lookup_table!C:C)</f>
        <v>Data</v>
      </c>
      <c r="D5563" t="s">
        <v>37</v>
      </c>
      <c r="E5563" t="s">
        <v>40</v>
      </c>
      <c r="F5563" t="s">
        <v>52</v>
      </c>
      <c r="G5563" t="s">
        <v>17</v>
      </c>
      <c r="H5563" t="str">
        <f t="shared" si="344"/>
        <v>Remote</v>
      </c>
      <c r="I5563" t="s">
        <v>35</v>
      </c>
      <c r="J5563" t="str">
        <f t="shared" si="345"/>
        <v>0-2 yrs</v>
      </c>
      <c r="K5563">
        <f t="shared" ca="1" si="347"/>
        <v>0</v>
      </c>
      <c r="L5563" t="s">
        <v>27</v>
      </c>
      <c r="M5563">
        <v>1</v>
      </c>
      <c r="N5563">
        <v>0</v>
      </c>
      <c r="O5563">
        <v>1</v>
      </c>
      <c r="P5563">
        <v>1</v>
      </c>
      <c r="Q5563">
        <v>0</v>
      </c>
      <c r="R5563">
        <f>SUM(M5563:N5563:O5563:P5563:Q5563)</f>
        <v>3</v>
      </c>
      <c r="S5563" s="1">
        <v>78228</v>
      </c>
      <c r="T5563" s="1" t="str">
        <f t="shared" si="346"/>
        <v>Medium</v>
      </c>
      <c r="U5563">
        <v>1</v>
      </c>
      <c r="V5563">
        <v>2023</v>
      </c>
      <c r="W5563" t="s">
        <v>28</v>
      </c>
      <c r="X5563">
        <v>1</v>
      </c>
    </row>
    <row r="5564" spans="1:24" x14ac:dyDescent="0.3">
      <c r="A5564">
        <v>5563</v>
      </c>
      <c r="B5564" t="s">
        <v>36</v>
      </c>
      <c r="C5564" t="str">
        <f>_xlfn.XLOOKUP(B5564,Lookup_table!B:B,Lookup_table!C:C)</f>
        <v>Data</v>
      </c>
      <c r="D5564" t="s">
        <v>22</v>
      </c>
      <c r="E5564" t="s">
        <v>15</v>
      </c>
      <c r="F5564" t="s">
        <v>29</v>
      </c>
      <c r="G5564" t="s">
        <v>30</v>
      </c>
      <c r="H5564" t="str">
        <f t="shared" si="344"/>
        <v>Onsite/Hybrid</v>
      </c>
      <c r="I5564" t="s">
        <v>26</v>
      </c>
      <c r="J5564" t="str">
        <f t="shared" si="345"/>
        <v>3-6 yrs</v>
      </c>
      <c r="K5564">
        <f t="shared" ca="1" si="347"/>
        <v>6</v>
      </c>
      <c r="L5564" t="s">
        <v>39</v>
      </c>
      <c r="M5564">
        <v>1</v>
      </c>
      <c r="N5564">
        <v>1</v>
      </c>
      <c r="O5564">
        <v>0</v>
      </c>
      <c r="P5564">
        <v>1</v>
      </c>
      <c r="Q5564">
        <v>1</v>
      </c>
      <c r="R5564">
        <f>SUM(M5564:N5564:O5564:P5564:Q5564)</f>
        <v>4</v>
      </c>
      <c r="S5564" s="1">
        <v>123287</v>
      </c>
      <c r="T5564" s="1" t="str">
        <f t="shared" si="346"/>
        <v>High</v>
      </c>
      <c r="U5564">
        <v>9</v>
      </c>
      <c r="V5564">
        <v>2026</v>
      </c>
      <c r="W5564" t="s">
        <v>20</v>
      </c>
      <c r="X5564">
        <v>4</v>
      </c>
    </row>
    <row r="5565" spans="1:24" x14ac:dyDescent="0.3">
      <c r="A5565">
        <v>5564</v>
      </c>
      <c r="B5565" t="s">
        <v>31</v>
      </c>
      <c r="C5565" t="str">
        <f>_xlfn.XLOOKUP(B5565,Lookup_table!B:B,Lookup_table!C:C)</f>
        <v>Business</v>
      </c>
      <c r="D5565" t="s">
        <v>34</v>
      </c>
      <c r="E5565" t="s">
        <v>32</v>
      </c>
      <c r="F5565" t="s">
        <v>16</v>
      </c>
      <c r="G5565" t="s">
        <v>25</v>
      </c>
      <c r="H5565" t="str">
        <f t="shared" si="344"/>
        <v>Onsite/Hybrid</v>
      </c>
      <c r="I5565" t="s">
        <v>18</v>
      </c>
      <c r="J5565" t="str">
        <f t="shared" si="345"/>
        <v>7+ yrs</v>
      </c>
      <c r="K5565">
        <f t="shared" ca="1" si="347"/>
        <v>12</v>
      </c>
      <c r="L5565" t="s">
        <v>39</v>
      </c>
      <c r="M5565">
        <v>1</v>
      </c>
      <c r="N5565">
        <v>0</v>
      </c>
      <c r="O5565">
        <v>1</v>
      </c>
      <c r="P5565">
        <v>1</v>
      </c>
      <c r="Q5565">
        <v>0</v>
      </c>
      <c r="R5565">
        <f>SUM(M5565:N5565:O5565:P5565:Q5565)</f>
        <v>3</v>
      </c>
      <c r="S5565" s="1">
        <v>129879</v>
      </c>
      <c r="T5565" s="1" t="str">
        <f t="shared" si="346"/>
        <v>High</v>
      </c>
      <c r="U5565">
        <v>12</v>
      </c>
      <c r="V5565">
        <v>2020</v>
      </c>
      <c r="W5565" t="s">
        <v>28</v>
      </c>
      <c r="X5565">
        <v>8</v>
      </c>
    </row>
    <row r="5566" spans="1:24" x14ac:dyDescent="0.3">
      <c r="A5566">
        <v>5565</v>
      </c>
      <c r="B5566" t="s">
        <v>21</v>
      </c>
      <c r="C5566" t="str">
        <f>_xlfn.XLOOKUP(B5566,Lookup_table!B:B,Lookup_table!C:C)</f>
        <v>AI</v>
      </c>
      <c r="D5566" t="s">
        <v>34</v>
      </c>
      <c r="E5566" t="s">
        <v>38</v>
      </c>
      <c r="F5566" t="s">
        <v>52</v>
      </c>
      <c r="G5566" t="s">
        <v>25</v>
      </c>
      <c r="H5566" t="str">
        <f t="shared" si="344"/>
        <v>Onsite/Hybrid</v>
      </c>
      <c r="I5566" t="s">
        <v>18</v>
      </c>
      <c r="J5566" t="str">
        <f t="shared" si="345"/>
        <v>7+ yrs</v>
      </c>
      <c r="K5566">
        <f t="shared" ca="1" si="347"/>
        <v>9</v>
      </c>
      <c r="L5566" t="s">
        <v>39</v>
      </c>
      <c r="M5566">
        <v>1</v>
      </c>
      <c r="N5566">
        <v>1</v>
      </c>
      <c r="O5566">
        <v>1</v>
      </c>
      <c r="P5566">
        <v>1</v>
      </c>
      <c r="Q5566">
        <v>0</v>
      </c>
      <c r="R5566">
        <f>SUM(M5566:N5566:O5566:P5566:Q5566)</f>
        <v>4</v>
      </c>
      <c r="S5566" s="1">
        <v>166895</v>
      </c>
      <c r="T5566" s="1" t="str">
        <f t="shared" si="346"/>
        <v>High</v>
      </c>
      <c r="U5566">
        <v>12</v>
      </c>
      <c r="V5566">
        <v>2020</v>
      </c>
      <c r="W5566" t="s">
        <v>28</v>
      </c>
      <c r="X5566">
        <v>7</v>
      </c>
    </row>
    <row r="5567" spans="1:24" x14ac:dyDescent="0.3">
      <c r="A5567">
        <v>5566</v>
      </c>
      <c r="B5567" t="s">
        <v>33</v>
      </c>
      <c r="C5567" t="str">
        <f>_xlfn.XLOOKUP(B5567,Lookup_table!B:B,Lookup_table!C:C)</f>
        <v>Data</v>
      </c>
      <c r="D5567" t="s">
        <v>14</v>
      </c>
      <c r="E5567" t="s">
        <v>15</v>
      </c>
      <c r="F5567" t="s">
        <v>52</v>
      </c>
      <c r="G5567" t="s">
        <v>30</v>
      </c>
      <c r="H5567" t="str">
        <f t="shared" si="344"/>
        <v>Onsite/Hybrid</v>
      </c>
      <c r="I5567" t="s">
        <v>35</v>
      </c>
      <c r="J5567" t="str">
        <f t="shared" si="345"/>
        <v>0-2 yrs</v>
      </c>
      <c r="K5567">
        <f t="shared" ca="1" si="347"/>
        <v>1</v>
      </c>
      <c r="L5567" t="s">
        <v>19</v>
      </c>
      <c r="M5567">
        <v>1</v>
      </c>
      <c r="N5567">
        <v>1</v>
      </c>
      <c r="O5567">
        <v>0</v>
      </c>
      <c r="P5567">
        <v>0</v>
      </c>
      <c r="Q5567">
        <v>1</v>
      </c>
      <c r="R5567">
        <f>SUM(M5567:N5567:O5567:P5567:Q5567)</f>
        <v>3</v>
      </c>
      <c r="S5567" s="1">
        <v>59122</v>
      </c>
      <c r="T5567" s="1" t="str">
        <f t="shared" si="346"/>
        <v>Low</v>
      </c>
      <c r="U5567">
        <v>4</v>
      </c>
      <c r="V5567">
        <v>2022</v>
      </c>
      <c r="W5567" t="s">
        <v>20</v>
      </c>
      <c r="X5567">
        <v>5</v>
      </c>
    </row>
    <row r="5568" spans="1:24" x14ac:dyDescent="0.3">
      <c r="A5568">
        <v>5567</v>
      </c>
      <c r="B5568" t="s">
        <v>50</v>
      </c>
      <c r="C5568" t="str">
        <f>_xlfn.XLOOKUP(B5568,Lookup_table!B:B,Lookup_table!C:C)</f>
        <v>AI</v>
      </c>
      <c r="D5568" t="s">
        <v>22</v>
      </c>
      <c r="E5568" t="s">
        <v>32</v>
      </c>
      <c r="F5568" t="s">
        <v>44</v>
      </c>
      <c r="G5568" t="s">
        <v>25</v>
      </c>
      <c r="H5568" t="str">
        <f t="shared" si="344"/>
        <v>Onsite/Hybrid</v>
      </c>
      <c r="I5568" t="s">
        <v>18</v>
      </c>
      <c r="J5568" t="str">
        <f t="shared" si="345"/>
        <v>7+ yrs</v>
      </c>
      <c r="K5568">
        <f t="shared" ca="1" si="347"/>
        <v>8</v>
      </c>
      <c r="L5568" t="s">
        <v>39</v>
      </c>
      <c r="M5568">
        <v>0</v>
      </c>
      <c r="N5568">
        <v>0</v>
      </c>
      <c r="O5568">
        <v>1</v>
      </c>
      <c r="P5568">
        <v>1</v>
      </c>
      <c r="Q5568">
        <v>1</v>
      </c>
      <c r="R5568">
        <f>SUM(M5568:N5568:O5568:P5568:Q5568)</f>
        <v>3</v>
      </c>
      <c r="S5568" s="1">
        <v>195602</v>
      </c>
      <c r="T5568" s="1" t="str">
        <f t="shared" si="346"/>
        <v>High</v>
      </c>
      <c r="U5568">
        <v>11</v>
      </c>
      <c r="V5568">
        <v>2020</v>
      </c>
      <c r="W5568" t="s">
        <v>28</v>
      </c>
      <c r="X5568">
        <v>8</v>
      </c>
    </row>
    <row r="5569" spans="1:24" x14ac:dyDescent="0.3">
      <c r="A5569">
        <v>5568</v>
      </c>
      <c r="B5569" t="s">
        <v>31</v>
      </c>
      <c r="C5569" t="str">
        <f>_xlfn.XLOOKUP(B5569,Lookup_table!B:B,Lookup_table!C:C)</f>
        <v>Business</v>
      </c>
      <c r="D5569" t="s">
        <v>22</v>
      </c>
      <c r="E5569" t="s">
        <v>42</v>
      </c>
      <c r="F5569" t="s">
        <v>29</v>
      </c>
      <c r="G5569" t="s">
        <v>30</v>
      </c>
      <c r="H5569" t="str">
        <f t="shared" si="344"/>
        <v>Onsite/Hybrid</v>
      </c>
      <c r="I5569" t="s">
        <v>18</v>
      </c>
      <c r="J5569" t="str">
        <f t="shared" si="345"/>
        <v>7+ yrs</v>
      </c>
      <c r="K5569">
        <f t="shared" ca="1" si="347"/>
        <v>13</v>
      </c>
      <c r="L5569" t="s">
        <v>27</v>
      </c>
      <c r="M5569">
        <v>0</v>
      </c>
      <c r="N5569">
        <v>1</v>
      </c>
      <c r="O5569">
        <v>0</v>
      </c>
      <c r="P5569">
        <v>0</v>
      </c>
      <c r="Q5569">
        <v>0</v>
      </c>
      <c r="R5569">
        <f>SUM(M5569:N5569:O5569:P5569:Q5569)</f>
        <v>1</v>
      </c>
      <c r="S5569" s="1">
        <v>124244</v>
      </c>
      <c r="T5569" s="1" t="str">
        <f t="shared" si="346"/>
        <v>High</v>
      </c>
      <c r="U5569">
        <v>11</v>
      </c>
      <c r="V5569">
        <v>2020</v>
      </c>
      <c r="W5569" t="s">
        <v>20</v>
      </c>
      <c r="X5569">
        <v>3</v>
      </c>
    </row>
    <row r="5570" spans="1:24" x14ac:dyDescent="0.3">
      <c r="A5570">
        <v>5569</v>
      </c>
      <c r="B5570" t="s">
        <v>33</v>
      </c>
      <c r="C5570" t="str">
        <f>_xlfn.XLOOKUP(B5570,Lookup_table!B:B,Lookup_table!C:C)</f>
        <v>Data</v>
      </c>
      <c r="D5570" t="s">
        <v>14</v>
      </c>
      <c r="E5570" t="s">
        <v>42</v>
      </c>
      <c r="F5570" t="s">
        <v>43</v>
      </c>
      <c r="G5570" t="s">
        <v>30</v>
      </c>
      <c r="H5570" t="str">
        <f t="shared" ref="H5570:H5633" si="348">IF(G5570="Remote","Remote","Onsite/Hybrid")</f>
        <v>Onsite/Hybrid</v>
      </c>
      <c r="I5570" t="s">
        <v>18</v>
      </c>
      <c r="J5570" t="str">
        <f t="shared" ref="J5570:J5633" si="349">IF(I5570="Entry","0-2 yrs",IF(I5570="Mid","3-6 yrs","7+ yrs"))</f>
        <v>7+ yrs</v>
      </c>
      <c r="K5570">
        <f t="shared" ca="1" si="347"/>
        <v>13</v>
      </c>
      <c r="L5570" t="s">
        <v>39</v>
      </c>
      <c r="M5570">
        <v>1</v>
      </c>
      <c r="N5570">
        <v>1</v>
      </c>
      <c r="O5570">
        <v>0</v>
      </c>
      <c r="P5570">
        <v>0</v>
      </c>
      <c r="Q5570">
        <v>1</v>
      </c>
      <c r="R5570">
        <f>SUM(M5570:N5570:O5570:P5570:Q5570)</f>
        <v>3</v>
      </c>
      <c r="S5570" s="1">
        <v>113793</v>
      </c>
      <c r="T5570" s="1" t="str">
        <f t="shared" ref="T5570:T5633" si="350">IF(S5570&lt;=70000,"Low",IF(S5570&lt;=120000,"Medium","High"))</f>
        <v>Medium</v>
      </c>
      <c r="U5570">
        <v>6</v>
      </c>
      <c r="V5570">
        <v>2022</v>
      </c>
      <c r="W5570" t="s">
        <v>34</v>
      </c>
      <c r="X5570">
        <v>6</v>
      </c>
    </row>
    <row r="5571" spans="1:24" x14ac:dyDescent="0.3">
      <c r="A5571">
        <v>5570</v>
      </c>
      <c r="B5571" t="s">
        <v>50</v>
      </c>
      <c r="C5571" t="str">
        <f>_xlfn.XLOOKUP(B5571,Lookup_table!B:B,Lookup_table!C:C)</f>
        <v>AI</v>
      </c>
      <c r="D5571" t="s">
        <v>14</v>
      </c>
      <c r="E5571" t="s">
        <v>15</v>
      </c>
      <c r="F5571" t="s">
        <v>51</v>
      </c>
      <c r="G5571" t="s">
        <v>25</v>
      </c>
      <c r="H5571" t="str">
        <f t="shared" si="348"/>
        <v>Onsite/Hybrid</v>
      </c>
      <c r="I5571" t="s">
        <v>18</v>
      </c>
      <c r="J5571" t="str">
        <f t="shared" si="349"/>
        <v>7+ yrs</v>
      </c>
      <c r="K5571">
        <f t="shared" ref="K5571:K5634" ca="1" si="351">IF(J5571="0-2 yrs",RANDBETWEEN(0,2),IF(J5571="3-6 yrs", RANDBETWEEN(3,6),IF(J5571="7+ yrs", RANDBETWEEN(7,15)," ")))</f>
        <v>7</v>
      </c>
      <c r="L5571" t="s">
        <v>19</v>
      </c>
      <c r="M5571">
        <v>1</v>
      </c>
      <c r="N5571">
        <v>1</v>
      </c>
      <c r="O5571">
        <v>1</v>
      </c>
      <c r="P5571">
        <v>1</v>
      </c>
      <c r="Q5571">
        <v>1</v>
      </c>
      <c r="R5571">
        <f>SUM(M5571:N5571:O5571:P5571:Q5571)</f>
        <v>5</v>
      </c>
      <c r="S5571" s="1">
        <v>178384</v>
      </c>
      <c r="T5571" s="1" t="str">
        <f t="shared" si="350"/>
        <v>High</v>
      </c>
      <c r="U5571">
        <v>8</v>
      </c>
      <c r="V5571">
        <v>2020</v>
      </c>
      <c r="W5571" t="s">
        <v>28</v>
      </c>
      <c r="X5571">
        <v>7</v>
      </c>
    </row>
    <row r="5572" spans="1:24" x14ac:dyDescent="0.3">
      <c r="A5572">
        <v>5571</v>
      </c>
      <c r="B5572" t="s">
        <v>21</v>
      </c>
      <c r="C5572" t="str">
        <f>_xlfn.XLOOKUP(B5572,Lookup_table!B:B,Lookup_table!C:C)</f>
        <v>AI</v>
      </c>
      <c r="D5572" t="s">
        <v>14</v>
      </c>
      <c r="E5572" t="s">
        <v>42</v>
      </c>
      <c r="F5572" t="s">
        <v>24</v>
      </c>
      <c r="G5572" t="s">
        <v>25</v>
      </c>
      <c r="H5572" t="str">
        <f t="shared" si="348"/>
        <v>Onsite/Hybrid</v>
      </c>
      <c r="I5572" t="s">
        <v>26</v>
      </c>
      <c r="J5572" t="str">
        <f t="shared" si="349"/>
        <v>3-6 yrs</v>
      </c>
      <c r="K5572">
        <f t="shared" ca="1" si="351"/>
        <v>6</v>
      </c>
      <c r="L5572" t="s">
        <v>27</v>
      </c>
      <c r="M5572">
        <v>1</v>
      </c>
      <c r="N5572">
        <v>0</v>
      </c>
      <c r="O5572">
        <v>1</v>
      </c>
      <c r="P5572">
        <v>1</v>
      </c>
      <c r="Q5572">
        <v>1</v>
      </c>
      <c r="R5572">
        <f>SUM(M5572:N5572:O5572:P5572:Q5572)</f>
        <v>4</v>
      </c>
      <c r="S5572" s="1">
        <v>158529</v>
      </c>
      <c r="T5572" s="1" t="str">
        <f t="shared" si="350"/>
        <v>High</v>
      </c>
      <c r="U5572">
        <v>7</v>
      </c>
      <c r="V5572">
        <v>2026</v>
      </c>
      <c r="W5572" t="s">
        <v>28</v>
      </c>
      <c r="X5572">
        <v>8</v>
      </c>
    </row>
    <row r="5573" spans="1:24" x14ac:dyDescent="0.3">
      <c r="A5573">
        <v>5572</v>
      </c>
      <c r="B5573" t="s">
        <v>41</v>
      </c>
      <c r="C5573" t="str">
        <f>_xlfn.XLOOKUP(B5573,Lookup_table!B:B,Lookup_table!C:C)</f>
        <v>Data</v>
      </c>
      <c r="D5573" t="s">
        <v>37</v>
      </c>
      <c r="E5573" t="s">
        <v>15</v>
      </c>
      <c r="F5573" t="s">
        <v>51</v>
      </c>
      <c r="G5573" t="s">
        <v>30</v>
      </c>
      <c r="H5573" t="str">
        <f t="shared" si="348"/>
        <v>Onsite/Hybrid</v>
      </c>
      <c r="I5573" t="s">
        <v>35</v>
      </c>
      <c r="J5573" t="str">
        <f t="shared" si="349"/>
        <v>0-2 yrs</v>
      </c>
      <c r="K5573">
        <f t="shared" ca="1" si="351"/>
        <v>0</v>
      </c>
      <c r="L5573" t="s">
        <v>39</v>
      </c>
      <c r="M5573">
        <v>1</v>
      </c>
      <c r="N5573">
        <v>0</v>
      </c>
      <c r="O5573">
        <v>1</v>
      </c>
      <c r="P5573">
        <v>0</v>
      </c>
      <c r="Q5573">
        <v>1</v>
      </c>
      <c r="R5573">
        <f>SUM(M5573:N5573:O5573:P5573:Q5573)</f>
        <v>3</v>
      </c>
      <c r="S5573" s="1">
        <v>79691</v>
      </c>
      <c r="T5573" s="1" t="str">
        <f t="shared" si="350"/>
        <v>Medium</v>
      </c>
      <c r="U5573">
        <v>10</v>
      </c>
      <c r="V5573">
        <v>2021</v>
      </c>
      <c r="W5573" t="s">
        <v>34</v>
      </c>
      <c r="X5573">
        <v>6</v>
      </c>
    </row>
    <row r="5574" spans="1:24" x14ac:dyDescent="0.3">
      <c r="A5574">
        <v>5573</v>
      </c>
      <c r="B5574" t="s">
        <v>33</v>
      </c>
      <c r="C5574" t="str">
        <f>_xlfn.XLOOKUP(B5574,Lookup_table!B:B,Lookup_table!C:C)</f>
        <v>Data</v>
      </c>
      <c r="D5574" t="s">
        <v>22</v>
      </c>
      <c r="E5574" t="s">
        <v>23</v>
      </c>
      <c r="F5574" t="s">
        <v>29</v>
      </c>
      <c r="G5574" t="s">
        <v>17</v>
      </c>
      <c r="H5574" t="str">
        <f t="shared" si="348"/>
        <v>Remote</v>
      </c>
      <c r="I5574" t="s">
        <v>18</v>
      </c>
      <c r="J5574" t="str">
        <f t="shared" si="349"/>
        <v>7+ yrs</v>
      </c>
      <c r="K5574">
        <f t="shared" ca="1" si="351"/>
        <v>12</v>
      </c>
      <c r="L5574" t="s">
        <v>27</v>
      </c>
      <c r="M5574">
        <v>1</v>
      </c>
      <c r="N5574">
        <v>1</v>
      </c>
      <c r="O5574">
        <v>0</v>
      </c>
      <c r="P5574">
        <v>0</v>
      </c>
      <c r="Q5574">
        <v>1</v>
      </c>
      <c r="R5574">
        <f>SUM(M5574:N5574:O5574:P5574:Q5574)</f>
        <v>3</v>
      </c>
      <c r="S5574" s="1">
        <v>133519</v>
      </c>
      <c r="T5574" s="1" t="str">
        <f t="shared" si="350"/>
        <v>High</v>
      </c>
      <c r="U5574">
        <v>1</v>
      </c>
      <c r="V5574">
        <v>2024</v>
      </c>
      <c r="W5574" t="s">
        <v>28</v>
      </c>
      <c r="X5574">
        <v>8</v>
      </c>
    </row>
    <row r="5575" spans="1:24" x14ac:dyDescent="0.3">
      <c r="A5575">
        <v>5574</v>
      </c>
      <c r="B5575" t="s">
        <v>33</v>
      </c>
      <c r="C5575" t="str">
        <f>_xlfn.XLOOKUP(B5575,Lookup_table!B:B,Lookup_table!C:C)</f>
        <v>Data</v>
      </c>
      <c r="D5575" t="s">
        <v>37</v>
      </c>
      <c r="E5575" t="s">
        <v>40</v>
      </c>
      <c r="F5575" t="s">
        <v>24</v>
      </c>
      <c r="G5575" t="s">
        <v>17</v>
      </c>
      <c r="H5575" t="str">
        <f t="shared" si="348"/>
        <v>Remote</v>
      </c>
      <c r="I5575" t="s">
        <v>18</v>
      </c>
      <c r="J5575" t="str">
        <f t="shared" si="349"/>
        <v>7+ yrs</v>
      </c>
      <c r="K5575">
        <f t="shared" ca="1" si="351"/>
        <v>14</v>
      </c>
      <c r="L5575" t="s">
        <v>19</v>
      </c>
      <c r="M5575">
        <v>0</v>
      </c>
      <c r="N5575">
        <v>1</v>
      </c>
      <c r="O5575">
        <v>1</v>
      </c>
      <c r="P5575">
        <v>1</v>
      </c>
      <c r="Q5575">
        <v>0</v>
      </c>
      <c r="R5575">
        <f>SUM(M5575:N5575:O5575:P5575:Q5575)</f>
        <v>3</v>
      </c>
      <c r="S5575" s="1">
        <v>133741</v>
      </c>
      <c r="T5575" s="1" t="str">
        <f t="shared" si="350"/>
        <v>High</v>
      </c>
      <c r="U5575">
        <v>3</v>
      </c>
      <c r="V5575">
        <v>2022</v>
      </c>
      <c r="W5575" t="s">
        <v>28</v>
      </c>
      <c r="X5575">
        <v>9</v>
      </c>
    </row>
    <row r="5576" spans="1:24" x14ac:dyDescent="0.3">
      <c r="A5576">
        <v>5575</v>
      </c>
      <c r="B5576" t="s">
        <v>41</v>
      </c>
      <c r="C5576" t="str">
        <f>_xlfn.XLOOKUP(B5576,Lookup_table!B:B,Lookup_table!C:C)</f>
        <v>Data</v>
      </c>
      <c r="D5576" t="s">
        <v>34</v>
      </c>
      <c r="E5576" t="s">
        <v>32</v>
      </c>
      <c r="F5576" t="s">
        <v>44</v>
      </c>
      <c r="G5576" t="s">
        <v>30</v>
      </c>
      <c r="H5576" t="str">
        <f t="shared" si="348"/>
        <v>Onsite/Hybrid</v>
      </c>
      <c r="I5576" t="s">
        <v>26</v>
      </c>
      <c r="J5576" t="str">
        <f t="shared" si="349"/>
        <v>3-6 yrs</v>
      </c>
      <c r="K5576">
        <f t="shared" ca="1" si="351"/>
        <v>5</v>
      </c>
      <c r="L5576" t="s">
        <v>27</v>
      </c>
      <c r="M5576">
        <v>1</v>
      </c>
      <c r="N5576">
        <v>1</v>
      </c>
      <c r="O5576">
        <v>0</v>
      </c>
      <c r="P5576">
        <v>0</v>
      </c>
      <c r="Q5576">
        <v>0</v>
      </c>
      <c r="R5576">
        <f>SUM(M5576:N5576:O5576:P5576:Q5576)</f>
        <v>2</v>
      </c>
      <c r="S5576" s="1">
        <v>73118</v>
      </c>
      <c r="T5576" s="1" t="str">
        <f t="shared" si="350"/>
        <v>Medium</v>
      </c>
      <c r="U5576">
        <v>12</v>
      </c>
      <c r="V5576">
        <v>2020</v>
      </c>
      <c r="W5576" t="s">
        <v>20</v>
      </c>
      <c r="X5576">
        <v>3</v>
      </c>
    </row>
    <row r="5577" spans="1:24" x14ac:dyDescent="0.3">
      <c r="A5577">
        <v>5576</v>
      </c>
      <c r="B5577" t="s">
        <v>31</v>
      </c>
      <c r="C5577" t="str">
        <f>_xlfn.XLOOKUP(B5577,Lookup_table!B:B,Lookup_table!C:C)</f>
        <v>Business</v>
      </c>
      <c r="D5577" t="s">
        <v>14</v>
      </c>
      <c r="E5577" t="s">
        <v>15</v>
      </c>
      <c r="F5577" t="s">
        <v>24</v>
      </c>
      <c r="G5577" t="s">
        <v>17</v>
      </c>
      <c r="H5577" t="str">
        <f t="shared" si="348"/>
        <v>Remote</v>
      </c>
      <c r="I5577" t="s">
        <v>18</v>
      </c>
      <c r="J5577" t="str">
        <f t="shared" si="349"/>
        <v>7+ yrs</v>
      </c>
      <c r="K5577">
        <f t="shared" ca="1" si="351"/>
        <v>10</v>
      </c>
      <c r="L5577" t="s">
        <v>27</v>
      </c>
      <c r="M5577">
        <v>0</v>
      </c>
      <c r="N5577">
        <v>1</v>
      </c>
      <c r="O5577">
        <v>1</v>
      </c>
      <c r="P5577">
        <v>1</v>
      </c>
      <c r="Q5577">
        <v>0</v>
      </c>
      <c r="R5577">
        <f>SUM(M5577:N5577:O5577:P5577:Q5577)</f>
        <v>3</v>
      </c>
      <c r="S5577" s="1">
        <v>128572</v>
      </c>
      <c r="T5577" s="1" t="str">
        <f t="shared" si="350"/>
        <v>High</v>
      </c>
      <c r="U5577">
        <v>5</v>
      </c>
      <c r="V5577">
        <v>2022</v>
      </c>
      <c r="W5577" t="s">
        <v>28</v>
      </c>
      <c r="X5577">
        <v>2</v>
      </c>
    </row>
    <row r="5578" spans="1:24" x14ac:dyDescent="0.3">
      <c r="A5578">
        <v>5577</v>
      </c>
      <c r="B5578" t="s">
        <v>21</v>
      </c>
      <c r="C5578" t="str">
        <f>_xlfn.XLOOKUP(B5578,Lookup_table!B:B,Lookup_table!C:C)</f>
        <v>AI</v>
      </c>
      <c r="D5578" t="s">
        <v>22</v>
      </c>
      <c r="E5578" t="s">
        <v>15</v>
      </c>
      <c r="F5578" t="s">
        <v>43</v>
      </c>
      <c r="G5578" t="s">
        <v>17</v>
      </c>
      <c r="H5578" t="str">
        <f t="shared" si="348"/>
        <v>Remote</v>
      </c>
      <c r="I5578" t="s">
        <v>26</v>
      </c>
      <c r="J5578" t="str">
        <f t="shared" si="349"/>
        <v>3-6 yrs</v>
      </c>
      <c r="K5578">
        <f t="shared" ca="1" si="351"/>
        <v>4</v>
      </c>
      <c r="L5578" t="s">
        <v>27</v>
      </c>
      <c r="M5578">
        <v>1</v>
      </c>
      <c r="N5578">
        <v>1</v>
      </c>
      <c r="O5578">
        <v>0</v>
      </c>
      <c r="P5578">
        <v>1</v>
      </c>
      <c r="Q5578">
        <v>1</v>
      </c>
      <c r="R5578">
        <f>SUM(M5578:N5578:O5578:P5578:Q5578)</f>
        <v>4</v>
      </c>
      <c r="S5578" s="1">
        <v>158173</v>
      </c>
      <c r="T5578" s="1" t="str">
        <f t="shared" si="350"/>
        <v>High</v>
      </c>
      <c r="U5578">
        <v>3</v>
      </c>
      <c r="V5578">
        <v>2022</v>
      </c>
      <c r="W5578" t="s">
        <v>20</v>
      </c>
      <c r="X5578">
        <v>5</v>
      </c>
    </row>
    <row r="5579" spans="1:24" x14ac:dyDescent="0.3">
      <c r="A5579">
        <v>5578</v>
      </c>
      <c r="B5579" t="s">
        <v>50</v>
      </c>
      <c r="C5579" t="str">
        <f>_xlfn.XLOOKUP(B5579,Lookup_table!B:B,Lookup_table!C:C)</f>
        <v>AI</v>
      </c>
      <c r="D5579" t="s">
        <v>14</v>
      </c>
      <c r="E5579" t="s">
        <v>40</v>
      </c>
      <c r="F5579" t="s">
        <v>51</v>
      </c>
      <c r="G5579" t="s">
        <v>25</v>
      </c>
      <c r="H5579" t="str">
        <f t="shared" si="348"/>
        <v>Onsite/Hybrid</v>
      </c>
      <c r="I5579" t="s">
        <v>18</v>
      </c>
      <c r="J5579" t="str">
        <f t="shared" si="349"/>
        <v>7+ yrs</v>
      </c>
      <c r="K5579">
        <f t="shared" ca="1" si="351"/>
        <v>13</v>
      </c>
      <c r="L5579" t="s">
        <v>39</v>
      </c>
      <c r="M5579">
        <v>0</v>
      </c>
      <c r="N5579">
        <v>0</v>
      </c>
      <c r="O5579">
        <v>1</v>
      </c>
      <c r="P5579">
        <v>1</v>
      </c>
      <c r="Q5579">
        <v>0</v>
      </c>
      <c r="R5579">
        <f>SUM(M5579:N5579:O5579:P5579:Q5579)</f>
        <v>2</v>
      </c>
      <c r="S5579" s="1">
        <v>174768</v>
      </c>
      <c r="T5579" s="1" t="str">
        <f t="shared" si="350"/>
        <v>High</v>
      </c>
      <c r="U5579">
        <v>12</v>
      </c>
      <c r="V5579">
        <v>2021</v>
      </c>
      <c r="W5579" t="s">
        <v>28</v>
      </c>
      <c r="X5579">
        <v>2</v>
      </c>
    </row>
    <row r="5580" spans="1:24" x14ac:dyDescent="0.3">
      <c r="A5580">
        <v>5579</v>
      </c>
      <c r="B5580" t="s">
        <v>50</v>
      </c>
      <c r="C5580" t="str">
        <f>_xlfn.XLOOKUP(B5580,Lookup_table!B:B,Lookup_table!C:C)</f>
        <v>AI</v>
      </c>
      <c r="D5580" t="s">
        <v>14</v>
      </c>
      <c r="E5580" t="s">
        <v>40</v>
      </c>
      <c r="F5580" t="s">
        <v>29</v>
      </c>
      <c r="G5580" t="s">
        <v>25</v>
      </c>
      <c r="H5580" t="str">
        <f t="shared" si="348"/>
        <v>Onsite/Hybrid</v>
      </c>
      <c r="I5580" t="s">
        <v>35</v>
      </c>
      <c r="J5580" t="str">
        <f t="shared" si="349"/>
        <v>0-2 yrs</v>
      </c>
      <c r="K5580">
        <f t="shared" ca="1" si="351"/>
        <v>0</v>
      </c>
      <c r="L5580" t="s">
        <v>27</v>
      </c>
      <c r="M5580">
        <v>1</v>
      </c>
      <c r="N5580">
        <v>0</v>
      </c>
      <c r="O5580">
        <v>1</v>
      </c>
      <c r="P5580">
        <v>1</v>
      </c>
      <c r="Q5580">
        <v>1</v>
      </c>
      <c r="R5580">
        <f>SUM(M5580:N5580:O5580:P5580:Q5580)</f>
        <v>4</v>
      </c>
      <c r="S5580" s="1">
        <v>125754</v>
      </c>
      <c r="T5580" s="1" t="str">
        <f t="shared" si="350"/>
        <v>High</v>
      </c>
      <c r="U5580">
        <v>11</v>
      </c>
      <c r="V5580">
        <v>2023</v>
      </c>
      <c r="W5580" t="s">
        <v>28</v>
      </c>
      <c r="X5580">
        <v>9</v>
      </c>
    </row>
    <row r="5581" spans="1:24" x14ac:dyDescent="0.3">
      <c r="A5581">
        <v>5580</v>
      </c>
      <c r="B5581" t="s">
        <v>21</v>
      </c>
      <c r="C5581" t="str">
        <f>_xlfn.XLOOKUP(B5581,Lookup_table!B:B,Lookup_table!C:C)</f>
        <v>AI</v>
      </c>
      <c r="D5581" t="s">
        <v>37</v>
      </c>
      <c r="E5581" t="s">
        <v>23</v>
      </c>
      <c r="F5581" t="s">
        <v>29</v>
      </c>
      <c r="G5581" t="s">
        <v>30</v>
      </c>
      <c r="H5581" t="str">
        <f t="shared" si="348"/>
        <v>Onsite/Hybrid</v>
      </c>
      <c r="I5581" t="s">
        <v>35</v>
      </c>
      <c r="J5581" t="str">
        <f t="shared" si="349"/>
        <v>0-2 yrs</v>
      </c>
      <c r="K5581">
        <f t="shared" ca="1" si="351"/>
        <v>1</v>
      </c>
      <c r="L5581" t="s">
        <v>19</v>
      </c>
      <c r="M5581">
        <v>0</v>
      </c>
      <c r="N5581">
        <v>1</v>
      </c>
      <c r="O5581">
        <v>1</v>
      </c>
      <c r="P5581">
        <v>1</v>
      </c>
      <c r="Q5581">
        <v>1</v>
      </c>
      <c r="R5581">
        <f>SUM(M5581:N5581:O5581:P5581:Q5581)</f>
        <v>4</v>
      </c>
      <c r="S5581" s="1">
        <v>133369</v>
      </c>
      <c r="T5581" s="1" t="str">
        <f t="shared" si="350"/>
        <v>High</v>
      </c>
      <c r="U5581">
        <v>12</v>
      </c>
      <c r="V5581">
        <v>2026</v>
      </c>
      <c r="W5581" t="s">
        <v>28</v>
      </c>
      <c r="X5581">
        <v>9</v>
      </c>
    </row>
    <row r="5582" spans="1:24" x14ac:dyDescent="0.3">
      <c r="A5582">
        <v>5581</v>
      </c>
      <c r="B5582" t="s">
        <v>50</v>
      </c>
      <c r="C5582" t="str">
        <f>_xlfn.XLOOKUP(B5582,Lookup_table!B:B,Lookup_table!C:C)</f>
        <v>AI</v>
      </c>
      <c r="D5582" t="s">
        <v>37</v>
      </c>
      <c r="E5582" t="s">
        <v>23</v>
      </c>
      <c r="F5582" t="s">
        <v>52</v>
      </c>
      <c r="G5582" t="s">
        <v>25</v>
      </c>
      <c r="H5582" t="str">
        <f t="shared" si="348"/>
        <v>Onsite/Hybrid</v>
      </c>
      <c r="I5582" t="s">
        <v>26</v>
      </c>
      <c r="J5582" t="str">
        <f t="shared" si="349"/>
        <v>3-6 yrs</v>
      </c>
      <c r="K5582">
        <f t="shared" ca="1" si="351"/>
        <v>4</v>
      </c>
      <c r="L5582" t="s">
        <v>19</v>
      </c>
      <c r="M5582">
        <v>0</v>
      </c>
      <c r="N5582">
        <v>1</v>
      </c>
      <c r="O5582">
        <v>1</v>
      </c>
      <c r="P5582">
        <v>1</v>
      </c>
      <c r="Q5582">
        <v>0</v>
      </c>
      <c r="R5582">
        <f>SUM(M5582:N5582:O5582:P5582:Q5582)</f>
        <v>3</v>
      </c>
      <c r="S5582" s="1">
        <v>145664</v>
      </c>
      <c r="T5582" s="1" t="str">
        <f t="shared" si="350"/>
        <v>High</v>
      </c>
      <c r="U5582">
        <v>9</v>
      </c>
      <c r="V5582">
        <v>2025</v>
      </c>
      <c r="W5582" t="s">
        <v>28</v>
      </c>
      <c r="X5582">
        <v>7</v>
      </c>
    </row>
    <row r="5583" spans="1:24" x14ac:dyDescent="0.3">
      <c r="A5583">
        <v>5582</v>
      </c>
      <c r="B5583" t="s">
        <v>33</v>
      </c>
      <c r="C5583" t="str">
        <f>_xlfn.XLOOKUP(B5583,Lookup_table!B:B,Lookup_table!C:C)</f>
        <v>Data</v>
      </c>
      <c r="D5583" t="s">
        <v>34</v>
      </c>
      <c r="E5583" t="s">
        <v>15</v>
      </c>
      <c r="F5583" t="s">
        <v>43</v>
      </c>
      <c r="G5583" t="s">
        <v>17</v>
      </c>
      <c r="H5583" t="str">
        <f t="shared" si="348"/>
        <v>Remote</v>
      </c>
      <c r="I5583" t="s">
        <v>18</v>
      </c>
      <c r="J5583" t="str">
        <f t="shared" si="349"/>
        <v>7+ yrs</v>
      </c>
      <c r="K5583">
        <f t="shared" ca="1" si="351"/>
        <v>8</v>
      </c>
      <c r="L5583" t="s">
        <v>19</v>
      </c>
      <c r="M5583">
        <v>0</v>
      </c>
      <c r="N5583">
        <v>0</v>
      </c>
      <c r="O5583">
        <v>0</v>
      </c>
      <c r="P5583">
        <v>1</v>
      </c>
      <c r="Q5583">
        <v>0</v>
      </c>
      <c r="R5583">
        <f>SUM(M5583:N5583:O5583:P5583:Q5583)</f>
        <v>1</v>
      </c>
      <c r="S5583" s="1">
        <v>116515</v>
      </c>
      <c r="T5583" s="1" t="str">
        <f t="shared" si="350"/>
        <v>Medium</v>
      </c>
      <c r="U5583">
        <v>8</v>
      </c>
      <c r="V5583">
        <v>2023</v>
      </c>
      <c r="W5583" t="s">
        <v>20</v>
      </c>
      <c r="X5583">
        <v>5</v>
      </c>
    </row>
    <row r="5584" spans="1:24" x14ac:dyDescent="0.3">
      <c r="A5584">
        <v>5583</v>
      </c>
      <c r="B5584" t="s">
        <v>41</v>
      </c>
      <c r="C5584" t="str">
        <f>_xlfn.XLOOKUP(B5584,Lookup_table!B:B,Lookup_table!C:C)</f>
        <v>Data</v>
      </c>
      <c r="D5584" t="s">
        <v>14</v>
      </c>
      <c r="E5584" t="s">
        <v>42</v>
      </c>
      <c r="F5584" t="s">
        <v>52</v>
      </c>
      <c r="G5584" t="s">
        <v>30</v>
      </c>
      <c r="H5584" t="str">
        <f t="shared" si="348"/>
        <v>Onsite/Hybrid</v>
      </c>
      <c r="I5584" t="s">
        <v>18</v>
      </c>
      <c r="J5584" t="str">
        <f t="shared" si="349"/>
        <v>7+ yrs</v>
      </c>
      <c r="K5584">
        <f t="shared" ca="1" si="351"/>
        <v>14</v>
      </c>
      <c r="L5584" t="s">
        <v>27</v>
      </c>
      <c r="M5584">
        <v>1</v>
      </c>
      <c r="N5584">
        <v>1</v>
      </c>
      <c r="O5584">
        <v>0</v>
      </c>
      <c r="P5584">
        <v>1</v>
      </c>
      <c r="Q5584">
        <v>1</v>
      </c>
      <c r="R5584">
        <f>SUM(M5584:N5584:O5584:P5584:Q5584)</f>
        <v>4</v>
      </c>
      <c r="S5584" s="1">
        <v>122732</v>
      </c>
      <c r="T5584" s="1" t="str">
        <f t="shared" si="350"/>
        <v>High</v>
      </c>
      <c r="U5584">
        <v>7</v>
      </c>
      <c r="V5584">
        <v>2023</v>
      </c>
      <c r="W5584" t="s">
        <v>20</v>
      </c>
      <c r="X5584">
        <v>2</v>
      </c>
    </row>
    <row r="5585" spans="1:24" x14ac:dyDescent="0.3">
      <c r="A5585">
        <v>5584</v>
      </c>
      <c r="B5585" t="s">
        <v>36</v>
      </c>
      <c r="C5585" t="str">
        <f>_xlfn.XLOOKUP(B5585,Lookup_table!B:B,Lookup_table!C:C)</f>
        <v>Data</v>
      </c>
      <c r="D5585" t="s">
        <v>22</v>
      </c>
      <c r="E5585" t="s">
        <v>32</v>
      </c>
      <c r="F5585" t="s">
        <v>52</v>
      </c>
      <c r="G5585" t="s">
        <v>25</v>
      </c>
      <c r="H5585" t="str">
        <f t="shared" si="348"/>
        <v>Onsite/Hybrid</v>
      </c>
      <c r="I5585" t="s">
        <v>26</v>
      </c>
      <c r="J5585" t="str">
        <f t="shared" si="349"/>
        <v>3-6 yrs</v>
      </c>
      <c r="K5585">
        <f t="shared" ca="1" si="351"/>
        <v>5</v>
      </c>
      <c r="L5585" t="s">
        <v>39</v>
      </c>
      <c r="M5585">
        <v>1</v>
      </c>
      <c r="N5585">
        <v>0</v>
      </c>
      <c r="O5585">
        <v>1</v>
      </c>
      <c r="P5585">
        <v>1</v>
      </c>
      <c r="Q5585">
        <v>1</v>
      </c>
      <c r="R5585">
        <f>SUM(M5585:N5585:O5585:P5585:Q5585)</f>
        <v>4</v>
      </c>
      <c r="S5585" s="1">
        <v>139315</v>
      </c>
      <c r="T5585" s="1" t="str">
        <f t="shared" si="350"/>
        <v>High</v>
      </c>
      <c r="U5585">
        <v>10</v>
      </c>
      <c r="V5585">
        <v>2020</v>
      </c>
      <c r="W5585" t="s">
        <v>28</v>
      </c>
      <c r="X5585">
        <v>8</v>
      </c>
    </row>
    <row r="5586" spans="1:24" x14ac:dyDescent="0.3">
      <c r="A5586">
        <v>5585</v>
      </c>
      <c r="B5586" t="s">
        <v>21</v>
      </c>
      <c r="C5586" t="str">
        <f>_xlfn.XLOOKUP(B5586,Lookup_table!B:B,Lookup_table!C:C)</f>
        <v>AI</v>
      </c>
      <c r="D5586" t="s">
        <v>14</v>
      </c>
      <c r="E5586" t="s">
        <v>42</v>
      </c>
      <c r="F5586" t="s">
        <v>43</v>
      </c>
      <c r="G5586" t="s">
        <v>30</v>
      </c>
      <c r="H5586" t="str">
        <f t="shared" si="348"/>
        <v>Onsite/Hybrid</v>
      </c>
      <c r="I5586" t="s">
        <v>18</v>
      </c>
      <c r="J5586" t="str">
        <f t="shared" si="349"/>
        <v>7+ yrs</v>
      </c>
      <c r="K5586">
        <f t="shared" ca="1" si="351"/>
        <v>13</v>
      </c>
      <c r="L5586" t="s">
        <v>39</v>
      </c>
      <c r="M5586">
        <v>0</v>
      </c>
      <c r="N5586">
        <v>0</v>
      </c>
      <c r="O5586">
        <v>1</v>
      </c>
      <c r="P5586">
        <v>0</v>
      </c>
      <c r="Q5586">
        <v>0</v>
      </c>
      <c r="R5586">
        <f>SUM(M5586:N5586:O5586:P5586:Q5586)</f>
        <v>1</v>
      </c>
      <c r="S5586" s="1">
        <v>158799</v>
      </c>
      <c r="T5586" s="1" t="str">
        <f t="shared" si="350"/>
        <v>High</v>
      </c>
      <c r="U5586">
        <v>7</v>
      </c>
      <c r="V5586">
        <v>2024</v>
      </c>
      <c r="W5586" t="s">
        <v>20</v>
      </c>
      <c r="X5586">
        <v>4</v>
      </c>
    </row>
    <row r="5587" spans="1:24" x14ac:dyDescent="0.3">
      <c r="A5587">
        <v>5586</v>
      </c>
      <c r="B5587" t="s">
        <v>21</v>
      </c>
      <c r="C5587" t="str">
        <f>_xlfn.XLOOKUP(B5587,Lookup_table!B:B,Lookup_table!C:C)</f>
        <v>AI</v>
      </c>
      <c r="D5587" t="s">
        <v>34</v>
      </c>
      <c r="E5587" t="s">
        <v>15</v>
      </c>
      <c r="F5587" t="s">
        <v>44</v>
      </c>
      <c r="G5587" t="s">
        <v>25</v>
      </c>
      <c r="H5587" t="str">
        <f t="shared" si="348"/>
        <v>Onsite/Hybrid</v>
      </c>
      <c r="I5587" t="s">
        <v>18</v>
      </c>
      <c r="J5587" t="str">
        <f t="shared" si="349"/>
        <v>7+ yrs</v>
      </c>
      <c r="K5587">
        <f t="shared" ca="1" si="351"/>
        <v>13</v>
      </c>
      <c r="L5587" t="s">
        <v>27</v>
      </c>
      <c r="M5587">
        <v>1</v>
      </c>
      <c r="N5587">
        <v>0</v>
      </c>
      <c r="O5587">
        <v>0</v>
      </c>
      <c r="P5587">
        <v>1</v>
      </c>
      <c r="Q5587">
        <v>1</v>
      </c>
      <c r="R5587">
        <f>SUM(M5587:N5587:O5587:P5587:Q5587)</f>
        <v>3</v>
      </c>
      <c r="S5587" s="1">
        <v>168973</v>
      </c>
      <c r="T5587" s="1" t="str">
        <f t="shared" si="350"/>
        <v>High</v>
      </c>
      <c r="U5587">
        <v>2</v>
      </c>
      <c r="V5587">
        <v>2020</v>
      </c>
      <c r="W5587" t="s">
        <v>34</v>
      </c>
      <c r="X5587">
        <v>6</v>
      </c>
    </row>
    <row r="5588" spans="1:24" x14ac:dyDescent="0.3">
      <c r="A5588">
        <v>5587</v>
      </c>
      <c r="B5588" t="s">
        <v>31</v>
      </c>
      <c r="C5588" t="str">
        <f>_xlfn.XLOOKUP(B5588,Lookup_table!B:B,Lookup_table!C:C)</f>
        <v>Business</v>
      </c>
      <c r="D5588" t="s">
        <v>22</v>
      </c>
      <c r="E5588" t="s">
        <v>32</v>
      </c>
      <c r="F5588" t="s">
        <v>16</v>
      </c>
      <c r="G5588" t="s">
        <v>25</v>
      </c>
      <c r="H5588" t="str">
        <f t="shared" si="348"/>
        <v>Onsite/Hybrid</v>
      </c>
      <c r="I5588" t="s">
        <v>18</v>
      </c>
      <c r="J5588" t="str">
        <f t="shared" si="349"/>
        <v>7+ yrs</v>
      </c>
      <c r="K5588">
        <f t="shared" ca="1" si="351"/>
        <v>11</v>
      </c>
      <c r="L5588" t="s">
        <v>39</v>
      </c>
      <c r="M5588">
        <v>0</v>
      </c>
      <c r="N5588">
        <v>0</v>
      </c>
      <c r="O5588">
        <v>1</v>
      </c>
      <c r="P5588">
        <v>1</v>
      </c>
      <c r="Q5588">
        <v>1</v>
      </c>
      <c r="R5588">
        <f>SUM(M5588:N5588:O5588:P5588:Q5588)</f>
        <v>3</v>
      </c>
      <c r="S5588" s="1">
        <v>161743</v>
      </c>
      <c r="T5588" s="1" t="str">
        <f t="shared" si="350"/>
        <v>High</v>
      </c>
      <c r="U5588">
        <v>2</v>
      </c>
      <c r="V5588">
        <v>2025</v>
      </c>
      <c r="W5588" t="s">
        <v>28</v>
      </c>
      <c r="X5588">
        <v>8</v>
      </c>
    </row>
    <row r="5589" spans="1:24" x14ac:dyDescent="0.3">
      <c r="A5589">
        <v>5588</v>
      </c>
      <c r="B5589" t="s">
        <v>50</v>
      </c>
      <c r="C5589" t="str">
        <f>_xlfn.XLOOKUP(B5589,Lookup_table!B:B,Lookup_table!C:C)</f>
        <v>AI</v>
      </c>
      <c r="D5589" t="s">
        <v>37</v>
      </c>
      <c r="E5589" t="s">
        <v>38</v>
      </c>
      <c r="F5589" t="s">
        <v>51</v>
      </c>
      <c r="G5589" t="s">
        <v>17</v>
      </c>
      <c r="H5589" t="str">
        <f t="shared" si="348"/>
        <v>Remote</v>
      </c>
      <c r="I5589" t="s">
        <v>35</v>
      </c>
      <c r="J5589" t="str">
        <f t="shared" si="349"/>
        <v>0-2 yrs</v>
      </c>
      <c r="K5589">
        <f t="shared" ca="1" si="351"/>
        <v>2</v>
      </c>
      <c r="L5589" t="s">
        <v>27</v>
      </c>
      <c r="M5589">
        <v>1</v>
      </c>
      <c r="N5589">
        <v>1</v>
      </c>
      <c r="O5589">
        <v>0</v>
      </c>
      <c r="P5589">
        <v>1</v>
      </c>
      <c r="Q5589">
        <v>1</v>
      </c>
      <c r="R5589">
        <f>SUM(M5589:N5589:O5589:P5589:Q5589)</f>
        <v>4</v>
      </c>
      <c r="S5589" s="1">
        <v>116935</v>
      </c>
      <c r="T5589" s="1" t="str">
        <f t="shared" si="350"/>
        <v>Medium</v>
      </c>
      <c r="U5589">
        <v>10</v>
      </c>
      <c r="V5589">
        <v>2024</v>
      </c>
      <c r="W5589" t="s">
        <v>34</v>
      </c>
      <c r="X5589">
        <v>3</v>
      </c>
    </row>
    <row r="5590" spans="1:24" x14ac:dyDescent="0.3">
      <c r="A5590">
        <v>5589</v>
      </c>
      <c r="B5590" t="s">
        <v>31</v>
      </c>
      <c r="C5590" t="str">
        <f>_xlfn.XLOOKUP(B5590,Lookup_table!B:B,Lookup_table!C:C)</f>
        <v>Business</v>
      </c>
      <c r="D5590" t="s">
        <v>22</v>
      </c>
      <c r="E5590" t="s">
        <v>42</v>
      </c>
      <c r="F5590" t="s">
        <v>44</v>
      </c>
      <c r="G5590" t="s">
        <v>25</v>
      </c>
      <c r="H5590" t="str">
        <f t="shared" si="348"/>
        <v>Onsite/Hybrid</v>
      </c>
      <c r="I5590" t="s">
        <v>18</v>
      </c>
      <c r="J5590" t="str">
        <f t="shared" si="349"/>
        <v>7+ yrs</v>
      </c>
      <c r="K5590">
        <f t="shared" ca="1" si="351"/>
        <v>7</v>
      </c>
      <c r="L5590" t="s">
        <v>27</v>
      </c>
      <c r="M5590">
        <v>0</v>
      </c>
      <c r="N5590">
        <v>0</v>
      </c>
      <c r="O5590">
        <v>1</v>
      </c>
      <c r="P5590">
        <v>0</v>
      </c>
      <c r="Q5590">
        <v>1</v>
      </c>
      <c r="R5590">
        <f>SUM(M5590:N5590:O5590:P5590:Q5590)</f>
        <v>2</v>
      </c>
      <c r="S5590" s="1">
        <v>140046</v>
      </c>
      <c r="T5590" s="1" t="str">
        <f t="shared" si="350"/>
        <v>High</v>
      </c>
      <c r="U5590">
        <v>5</v>
      </c>
      <c r="V5590">
        <v>2022</v>
      </c>
      <c r="W5590" t="s">
        <v>34</v>
      </c>
      <c r="X5590">
        <v>3</v>
      </c>
    </row>
    <row r="5591" spans="1:24" x14ac:dyDescent="0.3">
      <c r="A5591">
        <v>5590</v>
      </c>
      <c r="B5591" t="s">
        <v>33</v>
      </c>
      <c r="C5591" t="str">
        <f>_xlfn.XLOOKUP(B5591,Lookup_table!B:B,Lookup_table!C:C)</f>
        <v>Data</v>
      </c>
      <c r="D5591" t="s">
        <v>14</v>
      </c>
      <c r="E5591" t="s">
        <v>40</v>
      </c>
      <c r="F5591" t="s">
        <v>44</v>
      </c>
      <c r="G5591" t="s">
        <v>17</v>
      </c>
      <c r="H5591" t="str">
        <f t="shared" si="348"/>
        <v>Remote</v>
      </c>
      <c r="I5591" t="s">
        <v>18</v>
      </c>
      <c r="J5591" t="str">
        <f t="shared" si="349"/>
        <v>7+ yrs</v>
      </c>
      <c r="K5591">
        <f t="shared" ca="1" si="351"/>
        <v>15</v>
      </c>
      <c r="L5591" t="s">
        <v>39</v>
      </c>
      <c r="M5591">
        <v>0</v>
      </c>
      <c r="N5591">
        <v>0</v>
      </c>
      <c r="O5591">
        <v>1</v>
      </c>
      <c r="P5591">
        <v>0</v>
      </c>
      <c r="Q5591">
        <v>1</v>
      </c>
      <c r="R5591">
        <f>SUM(M5591:N5591:O5591:P5591:Q5591)</f>
        <v>2</v>
      </c>
      <c r="S5591" s="1">
        <v>128145</v>
      </c>
      <c r="T5591" s="1" t="str">
        <f t="shared" si="350"/>
        <v>High</v>
      </c>
      <c r="U5591">
        <v>1</v>
      </c>
      <c r="V5591">
        <v>2021</v>
      </c>
      <c r="W5591" t="s">
        <v>34</v>
      </c>
      <c r="X5591">
        <v>5</v>
      </c>
    </row>
    <row r="5592" spans="1:24" x14ac:dyDescent="0.3">
      <c r="A5592">
        <v>5591</v>
      </c>
      <c r="B5592" t="s">
        <v>50</v>
      </c>
      <c r="C5592" t="str">
        <f>_xlfn.XLOOKUP(B5592,Lookup_table!B:B,Lookup_table!C:C)</f>
        <v>AI</v>
      </c>
      <c r="D5592" t="s">
        <v>22</v>
      </c>
      <c r="E5592" t="s">
        <v>38</v>
      </c>
      <c r="F5592" t="s">
        <v>16</v>
      </c>
      <c r="G5592" t="s">
        <v>17</v>
      </c>
      <c r="H5592" t="str">
        <f t="shared" si="348"/>
        <v>Remote</v>
      </c>
      <c r="I5592" t="s">
        <v>26</v>
      </c>
      <c r="J5592" t="str">
        <f t="shared" si="349"/>
        <v>3-6 yrs</v>
      </c>
      <c r="K5592">
        <f t="shared" ca="1" si="351"/>
        <v>5</v>
      </c>
      <c r="L5592" t="s">
        <v>39</v>
      </c>
      <c r="M5592">
        <v>1</v>
      </c>
      <c r="N5592">
        <v>0</v>
      </c>
      <c r="O5592">
        <v>1</v>
      </c>
      <c r="P5592">
        <v>1</v>
      </c>
      <c r="Q5592">
        <v>1</v>
      </c>
      <c r="R5592">
        <f>SUM(M5592:N5592:O5592:P5592:Q5592)</f>
        <v>4</v>
      </c>
      <c r="S5592" s="1">
        <v>177561</v>
      </c>
      <c r="T5592" s="1" t="str">
        <f t="shared" si="350"/>
        <v>High</v>
      </c>
      <c r="U5592">
        <v>1</v>
      </c>
      <c r="V5592">
        <v>2023</v>
      </c>
      <c r="W5592" t="s">
        <v>28</v>
      </c>
      <c r="X5592">
        <v>1</v>
      </c>
    </row>
    <row r="5593" spans="1:24" x14ac:dyDescent="0.3">
      <c r="A5593">
        <v>5592</v>
      </c>
      <c r="B5593" t="s">
        <v>21</v>
      </c>
      <c r="C5593" t="str">
        <f>_xlfn.XLOOKUP(B5593,Lookup_table!B:B,Lookup_table!C:C)</f>
        <v>AI</v>
      </c>
      <c r="D5593" t="s">
        <v>37</v>
      </c>
      <c r="E5593" t="s">
        <v>23</v>
      </c>
      <c r="F5593" t="s">
        <v>29</v>
      </c>
      <c r="G5593" t="s">
        <v>30</v>
      </c>
      <c r="H5593" t="str">
        <f t="shared" si="348"/>
        <v>Onsite/Hybrid</v>
      </c>
      <c r="I5593" t="s">
        <v>18</v>
      </c>
      <c r="J5593" t="str">
        <f t="shared" si="349"/>
        <v>7+ yrs</v>
      </c>
      <c r="K5593">
        <f t="shared" ca="1" si="351"/>
        <v>11</v>
      </c>
      <c r="L5593" t="s">
        <v>39</v>
      </c>
      <c r="M5593">
        <v>0</v>
      </c>
      <c r="N5593">
        <v>0</v>
      </c>
      <c r="O5593">
        <v>1</v>
      </c>
      <c r="P5593">
        <v>1</v>
      </c>
      <c r="Q5593">
        <v>0</v>
      </c>
      <c r="R5593">
        <f>SUM(M5593:N5593:O5593:P5593:Q5593)</f>
        <v>2</v>
      </c>
      <c r="S5593" s="1">
        <v>165843</v>
      </c>
      <c r="T5593" s="1" t="str">
        <f t="shared" si="350"/>
        <v>High</v>
      </c>
      <c r="U5593">
        <v>12</v>
      </c>
      <c r="V5593">
        <v>2020</v>
      </c>
      <c r="W5593" t="s">
        <v>28</v>
      </c>
      <c r="X5593">
        <v>9</v>
      </c>
    </row>
    <row r="5594" spans="1:24" x14ac:dyDescent="0.3">
      <c r="A5594">
        <v>5593</v>
      </c>
      <c r="B5594" t="s">
        <v>31</v>
      </c>
      <c r="C5594" t="str">
        <f>_xlfn.XLOOKUP(B5594,Lookup_table!B:B,Lookup_table!C:C)</f>
        <v>Business</v>
      </c>
      <c r="D5594" t="s">
        <v>34</v>
      </c>
      <c r="E5594" t="s">
        <v>32</v>
      </c>
      <c r="F5594" t="s">
        <v>51</v>
      </c>
      <c r="G5594" t="s">
        <v>30</v>
      </c>
      <c r="H5594" t="str">
        <f t="shared" si="348"/>
        <v>Onsite/Hybrid</v>
      </c>
      <c r="I5594" t="s">
        <v>26</v>
      </c>
      <c r="J5594" t="str">
        <f t="shared" si="349"/>
        <v>3-6 yrs</v>
      </c>
      <c r="K5594">
        <f t="shared" ca="1" si="351"/>
        <v>6</v>
      </c>
      <c r="L5594" t="s">
        <v>39</v>
      </c>
      <c r="M5594">
        <v>0</v>
      </c>
      <c r="N5594">
        <v>1</v>
      </c>
      <c r="O5594">
        <v>0</v>
      </c>
      <c r="P5594">
        <v>1</v>
      </c>
      <c r="Q5594">
        <v>0</v>
      </c>
      <c r="R5594">
        <f>SUM(M5594:N5594:O5594:P5594:Q5594)</f>
        <v>2</v>
      </c>
      <c r="S5594" s="1">
        <v>86938</v>
      </c>
      <c r="T5594" s="1" t="str">
        <f t="shared" si="350"/>
        <v>Medium</v>
      </c>
      <c r="U5594">
        <v>6</v>
      </c>
      <c r="V5594">
        <v>2022</v>
      </c>
      <c r="W5594" t="s">
        <v>34</v>
      </c>
      <c r="X5594">
        <v>2</v>
      </c>
    </row>
    <row r="5595" spans="1:24" x14ac:dyDescent="0.3">
      <c r="A5595">
        <v>5594</v>
      </c>
      <c r="B5595" t="s">
        <v>33</v>
      </c>
      <c r="C5595" t="str">
        <f>_xlfn.XLOOKUP(B5595,Lookup_table!B:B,Lookup_table!C:C)</f>
        <v>Data</v>
      </c>
      <c r="D5595" t="s">
        <v>14</v>
      </c>
      <c r="E5595" t="s">
        <v>40</v>
      </c>
      <c r="F5595" t="s">
        <v>52</v>
      </c>
      <c r="G5595" t="s">
        <v>17</v>
      </c>
      <c r="H5595" t="str">
        <f t="shared" si="348"/>
        <v>Remote</v>
      </c>
      <c r="I5595" t="s">
        <v>18</v>
      </c>
      <c r="J5595" t="str">
        <f t="shared" si="349"/>
        <v>7+ yrs</v>
      </c>
      <c r="K5595">
        <f t="shared" ca="1" si="351"/>
        <v>10</v>
      </c>
      <c r="L5595" t="s">
        <v>39</v>
      </c>
      <c r="M5595">
        <v>0</v>
      </c>
      <c r="N5595">
        <v>1</v>
      </c>
      <c r="O5595">
        <v>1</v>
      </c>
      <c r="P5595">
        <v>1</v>
      </c>
      <c r="Q5595">
        <v>0</v>
      </c>
      <c r="R5595">
        <f>SUM(M5595:N5595:O5595:P5595:Q5595)</f>
        <v>3</v>
      </c>
      <c r="S5595" s="1">
        <v>130355</v>
      </c>
      <c r="T5595" s="1" t="str">
        <f t="shared" si="350"/>
        <v>High</v>
      </c>
      <c r="U5595">
        <v>11</v>
      </c>
      <c r="V5595">
        <v>2025</v>
      </c>
      <c r="W5595" t="s">
        <v>28</v>
      </c>
      <c r="X5595">
        <v>4</v>
      </c>
    </row>
    <row r="5596" spans="1:24" x14ac:dyDescent="0.3">
      <c r="A5596">
        <v>5595</v>
      </c>
      <c r="B5596" t="s">
        <v>36</v>
      </c>
      <c r="C5596" t="str">
        <f>_xlfn.XLOOKUP(B5596,Lookup_table!B:B,Lookup_table!C:C)</f>
        <v>Data</v>
      </c>
      <c r="D5596" t="s">
        <v>14</v>
      </c>
      <c r="E5596" t="s">
        <v>23</v>
      </c>
      <c r="F5596" t="s">
        <v>51</v>
      </c>
      <c r="G5596" t="s">
        <v>25</v>
      </c>
      <c r="H5596" t="str">
        <f t="shared" si="348"/>
        <v>Onsite/Hybrid</v>
      </c>
      <c r="I5596" t="s">
        <v>26</v>
      </c>
      <c r="J5596" t="str">
        <f t="shared" si="349"/>
        <v>3-6 yrs</v>
      </c>
      <c r="K5596">
        <f t="shared" ca="1" si="351"/>
        <v>6</v>
      </c>
      <c r="L5596" t="s">
        <v>27</v>
      </c>
      <c r="M5596">
        <v>0</v>
      </c>
      <c r="N5596">
        <v>0</v>
      </c>
      <c r="O5596">
        <v>1</v>
      </c>
      <c r="P5596">
        <v>1</v>
      </c>
      <c r="Q5596">
        <v>1</v>
      </c>
      <c r="R5596">
        <f>SUM(M5596:N5596:O5596:P5596:Q5596)</f>
        <v>3</v>
      </c>
      <c r="S5596" s="1">
        <v>111961</v>
      </c>
      <c r="T5596" s="1" t="str">
        <f t="shared" si="350"/>
        <v>Medium</v>
      </c>
      <c r="U5596">
        <v>12</v>
      </c>
      <c r="V5596">
        <v>2021</v>
      </c>
      <c r="W5596" t="s">
        <v>28</v>
      </c>
      <c r="X5596">
        <v>5</v>
      </c>
    </row>
    <row r="5597" spans="1:24" x14ac:dyDescent="0.3">
      <c r="A5597">
        <v>5596</v>
      </c>
      <c r="B5597" t="s">
        <v>36</v>
      </c>
      <c r="C5597" t="str">
        <f>_xlfn.XLOOKUP(B5597,Lookup_table!B:B,Lookup_table!C:C)</f>
        <v>Data</v>
      </c>
      <c r="D5597" t="s">
        <v>14</v>
      </c>
      <c r="E5597" t="s">
        <v>42</v>
      </c>
      <c r="F5597" t="s">
        <v>51</v>
      </c>
      <c r="G5597" t="s">
        <v>30</v>
      </c>
      <c r="H5597" t="str">
        <f t="shared" si="348"/>
        <v>Onsite/Hybrid</v>
      </c>
      <c r="I5597" t="s">
        <v>35</v>
      </c>
      <c r="J5597" t="str">
        <f t="shared" si="349"/>
        <v>0-2 yrs</v>
      </c>
      <c r="K5597">
        <f t="shared" ca="1" si="351"/>
        <v>1</v>
      </c>
      <c r="L5597" t="s">
        <v>19</v>
      </c>
      <c r="M5597">
        <v>0</v>
      </c>
      <c r="N5597">
        <v>1</v>
      </c>
      <c r="O5597">
        <v>0</v>
      </c>
      <c r="P5597">
        <v>0</v>
      </c>
      <c r="Q5597">
        <v>1</v>
      </c>
      <c r="R5597">
        <f>SUM(M5597:N5597:O5597:P5597:Q5597)</f>
        <v>2</v>
      </c>
      <c r="S5597" s="1">
        <v>58767</v>
      </c>
      <c r="T5597" s="1" t="str">
        <f t="shared" si="350"/>
        <v>Low</v>
      </c>
      <c r="U5597">
        <v>12</v>
      </c>
      <c r="V5597">
        <v>2021</v>
      </c>
      <c r="W5597" t="s">
        <v>28</v>
      </c>
      <c r="X5597">
        <v>9</v>
      </c>
    </row>
    <row r="5598" spans="1:24" x14ac:dyDescent="0.3">
      <c r="A5598">
        <v>5597</v>
      </c>
      <c r="B5598" t="s">
        <v>41</v>
      </c>
      <c r="C5598" t="str">
        <f>_xlfn.XLOOKUP(B5598,Lookup_table!B:B,Lookup_table!C:C)</f>
        <v>Data</v>
      </c>
      <c r="D5598" t="s">
        <v>34</v>
      </c>
      <c r="E5598" t="s">
        <v>32</v>
      </c>
      <c r="F5598" t="s">
        <v>43</v>
      </c>
      <c r="G5598" t="s">
        <v>17</v>
      </c>
      <c r="H5598" t="str">
        <f t="shared" si="348"/>
        <v>Remote</v>
      </c>
      <c r="I5598" t="s">
        <v>35</v>
      </c>
      <c r="J5598" t="str">
        <f t="shared" si="349"/>
        <v>0-2 yrs</v>
      </c>
      <c r="K5598">
        <f t="shared" ca="1" si="351"/>
        <v>1</v>
      </c>
      <c r="L5598" t="s">
        <v>27</v>
      </c>
      <c r="M5598">
        <v>1</v>
      </c>
      <c r="N5598">
        <v>0</v>
      </c>
      <c r="O5598">
        <v>0</v>
      </c>
      <c r="P5598">
        <v>1</v>
      </c>
      <c r="Q5598">
        <v>0</v>
      </c>
      <c r="R5598">
        <f>SUM(M5598:N5598:O5598:P5598:Q5598)</f>
        <v>2</v>
      </c>
      <c r="S5598" s="1">
        <v>68188</v>
      </c>
      <c r="T5598" s="1" t="str">
        <f t="shared" si="350"/>
        <v>Low</v>
      </c>
      <c r="U5598">
        <v>9</v>
      </c>
      <c r="V5598">
        <v>2024</v>
      </c>
      <c r="W5598" t="s">
        <v>28</v>
      </c>
      <c r="X5598">
        <v>8</v>
      </c>
    </row>
    <row r="5599" spans="1:24" x14ac:dyDescent="0.3">
      <c r="A5599">
        <v>5598</v>
      </c>
      <c r="B5599" t="s">
        <v>31</v>
      </c>
      <c r="C5599" t="str">
        <f>_xlfn.XLOOKUP(B5599,Lookup_table!B:B,Lookup_table!C:C)</f>
        <v>Business</v>
      </c>
      <c r="D5599" t="s">
        <v>34</v>
      </c>
      <c r="E5599" t="s">
        <v>15</v>
      </c>
      <c r="F5599" t="s">
        <v>24</v>
      </c>
      <c r="G5599" t="s">
        <v>25</v>
      </c>
      <c r="H5599" t="str">
        <f t="shared" si="348"/>
        <v>Onsite/Hybrid</v>
      </c>
      <c r="I5599" t="s">
        <v>26</v>
      </c>
      <c r="J5599" t="str">
        <f t="shared" si="349"/>
        <v>3-6 yrs</v>
      </c>
      <c r="K5599">
        <f t="shared" ca="1" si="351"/>
        <v>3</v>
      </c>
      <c r="L5599" t="s">
        <v>39</v>
      </c>
      <c r="M5599">
        <v>0</v>
      </c>
      <c r="N5599">
        <v>0</v>
      </c>
      <c r="O5599">
        <v>1</v>
      </c>
      <c r="P5599">
        <v>1</v>
      </c>
      <c r="Q5599">
        <v>0</v>
      </c>
      <c r="R5599">
        <f>SUM(M5599:N5599:O5599:P5599:Q5599)</f>
        <v>2</v>
      </c>
      <c r="S5599" s="1">
        <v>109891</v>
      </c>
      <c r="T5599" s="1" t="str">
        <f t="shared" si="350"/>
        <v>Medium</v>
      </c>
      <c r="U5599">
        <v>4</v>
      </c>
      <c r="V5599">
        <v>2024</v>
      </c>
      <c r="W5599" t="s">
        <v>28</v>
      </c>
      <c r="X5599">
        <v>4</v>
      </c>
    </row>
    <row r="5600" spans="1:24" x14ac:dyDescent="0.3">
      <c r="A5600">
        <v>5599</v>
      </c>
      <c r="B5600" t="s">
        <v>31</v>
      </c>
      <c r="C5600" t="str">
        <f>_xlfn.XLOOKUP(B5600,Lookup_table!B:B,Lookup_table!C:C)</f>
        <v>Business</v>
      </c>
      <c r="D5600" t="s">
        <v>22</v>
      </c>
      <c r="E5600" t="s">
        <v>15</v>
      </c>
      <c r="F5600" t="s">
        <v>52</v>
      </c>
      <c r="G5600" t="s">
        <v>25</v>
      </c>
      <c r="H5600" t="str">
        <f t="shared" si="348"/>
        <v>Onsite/Hybrid</v>
      </c>
      <c r="I5600" t="s">
        <v>26</v>
      </c>
      <c r="J5600" t="str">
        <f t="shared" si="349"/>
        <v>3-6 yrs</v>
      </c>
      <c r="K5600">
        <f t="shared" ca="1" si="351"/>
        <v>3</v>
      </c>
      <c r="L5600" t="s">
        <v>19</v>
      </c>
      <c r="M5600">
        <v>1</v>
      </c>
      <c r="N5600">
        <v>1</v>
      </c>
      <c r="O5600">
        <v>0</v>
      </c>
      <c r="P5600">
        <v>0</v>
      </c>
      <c r="Q5600">
        <v>0</v>
      </c>
      <c r="R5600">
        <f>SUM(M5600:N5600:O5600:P5600:Q5600)</f>
        <v>2</v>
      </c>
      <c r="S5600" s="1">
        <v>97714</v>
      </c>
      <c r="T5600" s="1" t="str">
        <f t="shared" si="350"/>
        <v>Medium</v>
      </c>
      <c r="U5600">
        <v>3</v>
      </c>
      <c r="V5600">
        <v>2022</v>
      </c>
      <c r="W5600" t="s">
        <v>20</v>
      </c>
      <c r="X5600">
        <v>3</v>
      </c>
    </row>
    <row r="5601" spans="1:24" x14ac:dyDescent="0.3">
      <c r="A5601">
        <v>5600</v>
      </c>
      <c r="B5601" t="s">
        <v>31</v>
      </c>
      <c r="C5601" t="str">
        <f>_xlfn.XLOOKUP(B5601,Lookup_table!B:B,Lookup_table!C:C)</f>
        <v>Business</v>
      </c>
      <c r="D5601" t="s">
        <v>14</v>
      </c>
      <c r="E5601" t="s">
        <v>42</v>
      </c>
      <c r="F5601" t="s">
        <v>24</v>
      </c>
      <c r="G5601" t="s">
        <v>17</v>
      </c>
      <c r="H5601" t="str">
        <f t="shared" si="348"/>
        <v>Remote</v>
      </c>
      <c r="I5601" t="s">
        <v>35</v>
      </c>
      <c r="J5601" t="str">
        <f t="shared" si="349"/>
        <v>0-2 yrs</v>
      </c>
      <c r="K5601">
        <f t="shared" ca="1" si="351"/>
        <v>1</v>
      </c>
      <c r="L5601" t="s">
        <v>39</v>
      </c>
      <c r="M5601">
        <v>0</v>
      </c>
      <c r="N5601">
        <v>0</v>
      </c>
      <c r="O5601">
        <v>0</v>
      </c>
      <c r="P5601">
        <v>0</v>
      </c>
      <c r="Q5601">
        <v>0</v>
      </c>
      <c r="R5601">
        <f>SUM(M5601:N5601:O5601:P5601:Q5601)</f>
        <v>0</v>
      </c>
      <c r="S5601" s="1">
        <v>49219</v>
      </c>
      <c r="T5601" s="1" t="str">
        <f t="shared" si="350"/>
        <v>Low</v>
      </c>
      <c r="U5601">
        <v>7</v>
      </c>
      <c r="V5601">
        <v>2020</v>
      </c>
      <c r="W5601" t="s">
        <v>28</v>
      </c>
      <c r="X5601">
        <v>9</v>
      </c>
    </row>
    <row r="5602" spans="1:24" x14ac:dyDescent="0.3">
      <c r="A5602">
        <v>5601</v>
      </c>
      <c r="B5602" t="s">
        <v>21</v>
      </c>
      <c r="C5602" t="str">
        <f>_xlfn.XLOOKUP(B5602,Lookup_table!B:B,Lookup_table!C:C)</f>
        <v>AI</v>
      </c>
      <c r="D5602" t="s">
        <v>22</v>
      </c>
      <c r="E5602" t="s">
        <v>38</v>
      </c>
      <c r="F5602" t="s">
        <v>16</v>
      </c>
      <c r="G5602" t="s">
        <v>25</v>
      </c>
      <c r="H5602" t="str">
        <f t="shared" si="348"/>
        <v>Onsite/Hybrid</v>
      </c>
      <c r="I5602" t="s">
        <v>18</v>
      </c>
      <c r="J5602" t="str">
        <f t="shared" si="349"/>
        <v>7+ yrs</v>
      </c>
      <c r="K5602">
        <f t="shared" ca="1" si="351"/>
        <v>9</v>
      </c>
      <c r="L5602" t="s">
        <v>39</v>
      </c>
      <c r="M5602">
        <v>0</v>
      </c>
      <c r="N5602">
        <v>1</v>
      </c>
      <c r="O5602">
        <v>0</v>
      </c>
      <c r="P5602">
        <v>1</v>
      </c>
      <c r="Q5602">
        <v>0</v>
      </c>
      <c r="R5602">
        <f>SUM(M5602:N5602:O5602:P5602:Q5602)</f>
        <v>2</v>
      </c>
      <c r="S5602" s="1">
        <v>174033</v>
      </c>
      <c r="T5602" s="1" t="str">
        <f t="shared" si="350"/>
        <v>High</v>
      </c>
      <c r="U5602">
        <v>7</v>
      </c>
      <c r="V5602">
        <v>2021</v>
      </c>
      <c r="W5602" t="s">
        <v>34</v>
      </c>
      <c r="X5602">
        <v>6</v>
      </c>
    </row>
    <row r="5603" spans="1:24" x14ac:dyDescent="0.3">
      <c r="A5603">
        <v>5602</v>
      </c>
      <c r="B5603" t="s">
        <v>36</v>
      </c>
      <c r="C5603" t="str">
        <f>_xlfn.XLOOKUP(B5603,Lookup_table!B:B,Lookup_table!C:C)</f>
        <v>Data</v>
      </c>
      <c r="D5603" t="s">
        <v>14</v>
      </c>
      <c r="E5603" t="s">
        <v>32</v>
      </c>
      <c r="F5603" t="s">
        <v>44</v>
      </c>
      <c r="G5603" t="s">
        <v>30</v>
      </c>
      <c r="H5603" t="str">
        <f t="shared" si="348"/>
        <v>Onsite/Hybrid</v>
      </c>
      <c r="I5603" t="s">
        <v>18</v>
      </c>
      <c r="J5603" t="str">
        <f t="shared" si="349"/>
        <v>7+ yrs</v>
      </c>
      <c r="K5603">
        <f t="shared" ca="1" si="351"/>
        <v>10</v>
      </c>
      <c r="L5603" t="s">
        <v>39</v>
      </c>
      <c r="M5603">
        <v>1</v>
      </c>
      <c r="N5603">
        <v>0</v>
      </c>
      <c r="O5603">
        <v>1</v>
      </c>
      <c r="P5603">
        <v>0</v>
      </c>
      <c r="Q5603">
        <v>0</v>
      </c>
      <c r="R5603">
        <f>SUM(M5603:N5603:O5603:P5603:Q5603)</f>
        <v>2</v>
      </c>
      <c r="S5603" s="1">
        <v>115142</v>
      </c>
      <c r="T5603" s="1" t="str">
        <f t="shared" si="350"/>
        <v>Medium</v>
      </c>
      <c r="U5603">
        <v>1</v>
      </c>
      <c r="V5603">
        <v>2022</v>
      </c>
      <c r="W5603" t="s">
        <v>28</v>
      </c>
      <c r="X5603">
        <v>7</v>
      </c>
    </row>
    <row r="5604" spans="1:24" x14ac:dyDescent="0.3">
      <c r="A5604">
        <v>5603</v>
      </c>
      <c r="B5604" t="s">
        <v>50</v>
      </c>
      <c r="C5604" t="str">
        <f>_xlfn.XLOOKUP(B5604,Lookup_table!B:B,Lookup_table!C:C)</f>
        <v>AI</v>
      </c>
      <c r="D5604" t="s">
        <v>14</v>
      </c>
      <c r="E5604" t="s">
        <v>40</v>
      </c>
      <c r="F5604" t="s">
        <v>44</v>
      </c>
      <c r="G5604" t="s">
        <v>17</v>
      </c>
      <c r="H5604" t="str">
        <f t="shared" si="348"/>
        <v>Remote</v>
      </c>
      <c r="I5604" t="s">
        <v>35</v>
      </c>
      <c r="J5604" t="str">
        <f t="shared" si="349"/>
        <v>0-2 yrs</v>
      </c>
      <c r="K5604">
        <f t="shared" ca="1" si="351"/>
        <v>0</v>
      </c>
      <c r="L5604" t="s">
        <v>19</v>
      </c>
      <c r="M5604">
        <v>0</v>
      </c>
      <c r="N5604">
        <v>1</v>
      </c>
      <c r="O5604">
        <v>0</v>
      </c>
      <c r="P5604">
        <v>0</v>
      </c>
      <c r="Q5604">
        <v>1</v>
      </c>
      <c r="R5604">
        <f>SUM(M5604:N5604:O5604:P5604:Q5604)</f>
        <v>2</v>
      </c>
      <c r="S5604" s="1">
        <v>104261</v>
      </c>
      <c r="T5604" s="1" t="str">
        <f t="shared" si="350"/>
        <v>Medium</v>
      </c>
      <c r="U5604">
        <v>9</v>
      </c>
      <c r="V5604">
        <v>2023</v>
      </c>
      <c r="W5604" t="s">
        <v>34</v>
      </c>
      <c r="X5604">
        <v>4</v>
      </c>
    </row>
    <row r="5605" spans="1:24" x14ac:dyDescent="0.3">
      <c r="A5605">
        <v>5604</v>
      </c>
      <c r="B5605" t="s">
        <v>21</v>
      </c>
      <c r="C5605" t="str">
        <f>_xlfn.XLOOKUP(B5605,Lookup_table!B:B,Lookup_table!C:C)</f>
        <v>AI</v>
      </c>
      <c r="D5605" t="s">
        <v>14</v>
      </c>
      <c r="E5605" t="s">
        <v>23</v>
      </c>
      <c r="F5605" t="s">
        <v>43</v>
      </c>
      <c r="G5605" t="s">
        <v>30</v>
      </c>
      <c r="H5605" t="str">
        <f t="shared" si="348"/>
        <v>Onsite/Hybrid</v>
      </c>
      <c r="I5605" t="s">
        <v>18</v>
      </c>
      <c r="J5605" t="str">
        <f t="shared" si="349"/>
        <v>7+ yrs</v>
      </c>
      <c r="K5605">
        <f t="shared" ca="1" si="351"/>
        <v>14</v>
      </c>
      <c r="L5605" t="s">
        <v>27</v>
      </c>
      <c r="M5605">
        <v>0</v>
      </c>
      <c r="N5605">
        <v>1</v>
      </c>
      <c r="O5605">
        <v>1</v>
      </c>
      <c r="P5605">
        <v>0</v>
      </c>
      <c r="Q5605">
        <v>1</v>
      </c>
      <c r="R5605">
        <f>SUM(M5605:N5605:O5605:P5605:Q5605)</f>
        <v>3</v>
      </c>
      <c r="S5605" s="1">
        <v>166953</v>
      </c>
      <c r="T5605" s="1" t="str">
        <f t="shared" si="350"/>
        <v>High</v>
      </c>
      <c r="U5605">
        <v>11</v>
      </c>
      <c r="V5605">
        <v>2020</v>
      </c>
      <c r="W5605" t="s">
        <v>28</v>
      </c>
      <c r="X5605">
        <v>8</v>
      </c>
    </row>
    <row r="5606" spans="1:24" x14ac:dyDescent="0.3">
      <c r="A5606">
        <v>5605</v>
      </c>
      <c r="B5606" t="s">
        <v>41</v>
      </c>
      <c r="C5606" t="str">
        <f>_xlfn.XLOOKUP(B5606,Lookup_table!B:B,Lookup_table!C:C)</f>
        <v>Data</v>
      </c>
      <c r="D5606" t="s">
        <v>22</v>
      </c>
      <c r="E5606" t="s">
        <v>42</v>
      </c>
      <c r="F5606" t="s">
        <v>51</v>
      </c>
      <c r="G5606" t="s">
        <v>25</v>
      </c>
      <c r="H5606" t="str">
        <f t="shared" si="348"/>
        <v>Onsite/Hybrid</v>
      </c>
      <c r="I5606" t="s">
        <v>35</v>
      </c>
      <c r="J5606" t="str">
        <f t="shared" si="349"/>
        <v>0-2 yrs</v>
      </c>
      <c r="K5606">
        <f t="shared" ca="1" si="351"/>
        <v>2</v>
      </c>
      <c r="L5606" t="s">
        <v>27</v>
      </c>
      <c r="M5606">
        <v>1</v>
      </c>
      <c r="N5606">
        <v>0</v>
      </c>
      <c r="O5606">
        <v>1</v>
      </c>
      <c r="P5606">
        <v>0</v>
      </c>
      <c r="Q5606">
        <v>0</v>
      </c>
      <c r="R5606">
        <f>SUM(M5606:N5606:O5606:P5606:Q5606)</f>
        <v>2</v>
      </c>
      <c r="S5606" s="1">
        <v>80143</v>
      </c>
      <c r="T5606" s="1" t="str">
        <f t="shared" si="350"/>
        <v>Medium</v>
      </c>
      <c r="U5606">
        <v>2</v>
      </c>
      <c r="V5606">
        <v>2023</v>
      </c>
      <c r="W5606" t="s">
        <v>28</v>
      </c>
      <c r="X5606">
        <v>7</v>
      </c>
    </row>
    <row r="5607" spans="1:24" x14ac:dyDescent="0.3">
      <c r="A5607">
        <v>5606</v>
      </c>
      <c r="B5607" t="s">
        <v>36</v>
      </c>
      <c r="C5607" t="str">
        <f>_xlfn.XLOOKUP(B5607,Lookup_table!B:B,Lookup_table!C:C)</f>
        <v>Data</v>
      </c>
      <c r="D5607" t="s">
        <v>22</v>
      </c>
      <c r="E5607" t="s">
        <v>38</v>
      </c>
      <c r="F5607" t="s">
        <v>44</v>
      </c>
      <c r="G5607" t="s">
        <v>17</v>
      </c>
      <c r="H5607" t="str">
        <f t="shared" si="348"/>
        <v>Remote</v>
      </c>
      <c r="I5607" t="s">
        <v>26</v>
      </c>
      <c r="J5607" t="str">
        <f t="shared" si="349"/>
        <v>3-6 yrs</v>
      </c>
      <c r="K5607">
        <f t="shared" ca="1" si="351"/>
        <v>3</v>
      </c>
      <c r="L5607" t="s">
        <v>39</v>
      </c>
      <c r="M5607">
        <v>0</v>
      </c>
      <c r="N5607">
        <v>0</v>
      </c>
      <c r="O5607">
        <v>1</v>
      </c>
      <c r="P5607">
        <v>1</v>
      </c>
      <c r="Q5607">
        <v>0</v>
      </c>
      <c r="R5607">
        <f>SUM(M5607:N5607:O5607:P5607:Q5607)</f>
        <v>2</v>
      </c>
      <c r="S5607" s="1">
        <v>126210</v>
      </c>
      <c r="T5607" s="1" t="str">
        <f t="shared" si="350"/>
        <v>High</v>
      </c>
      <c r="U5607">
        <v>8</v>
      </c>
      <c r="V5607">
        <v>2025</v>
      </c>
      <c r="W5607" t="s">
        <v>28</v>
      </c>
      <c r="X5607">
        <v>9</v>
      </c>
    </row>
    <row r="5608" spans="1:24" x14ac:dyDescent="0.3">
      <c r="A5608">
        <v>5607</v>
      </c>
      <c r="B5608" t="s">
        <v>21</v>
      </c>
      <c r="C5608" t="str">
        <f>_xlfn.XLOOKUP(B5608,Lookup_table!B:B,Lookup_table!C:C)</f>
        <v>AI</v>
      </c>
      <c r="D5608" t="s">
        <v>14</v>
      </c>
      <c r="E5608" t="s">
        <v>38</v>
      </c>
      <c r="F5608" t="s">
        <v>43</v>
      </c>
      <c r="G5608" t="s">
        <v>25</v>
      </c>
      <c r="H5608" t="str">
        <f t="shared" si="348"/>
        <v>Onsite/Hybrid</v>
      </c>
      <c r="I5608" t="s">
        <v>18</v>
      </c>
      <c r="J5608" t="str">
        <f t="shared" si="349"/>
        <v>7+ yrs</v>
      </c>
      <c r="K5608">
        <f t="shared" ca="1" si="351"/>
        <v>13</v>
      </c>
      <c r="L5608" t="s">
        <v>39</v>
      </c>
      <c r="M5608">
        <v>1</v>
      </c>
      <c r="N5608">
        <v>1</v>
      </c>
      <c r="O5608">
        <v>1</v>
      </c>
      <c r="P5608">
        <v>1</v>
      </c>
      <c r="Q5608">
        <v>1</v>
      </c>
      <c r="R5608">
        <f>SUM(M5608:N5608:O5608:P5608:Q5608)</f>
        <v>5</v>
      </c>
      <c r="S5608" s="1">
        <v>182650</v>
      </c>
      <c r="T5608" s="1" t="str">
        <f t="shared" si="350"/>
        <v>High</v>
      </c>
      <c r="U5608">
        <v>7</v>
      </c>
      <c r="V5608">
        <v>2025</v>
      </c>
      <c r="W5608" t="s">
        <v>28</v>
      </c>
      <c r="X5608">
        <v>7</v>
      </c>
    </row>
    <row r="5609" spans="1:24" x14ac:dyDescent="0.3">
      <c r="A5609">
        <v>5608</v>
      </c>
      <c r="B5609" t="s">
        <v>41</v>
      </c>
      <c r="C5609" t="str">
        <f>_xlfn.XLOOKUP(B5609,Lookup_table!B:B,Lookup_table!C:C)</f>
        <v>Data</v>
      </c>
      <c r="D5609" t="s">
        <v>34</v>
      </c>
      <c r="E5609" t="s">
        <v>15</v>
      </c>
      <c r="F5609" t="s">
        <v>44</v>
      </c>
      <c r="G5609" t="s">
        <v>30</v>
      </c>
      <c r="H5609" t="str">
        <f t="shared" si="348"/>
        <v>Onsite/Hybrid</v>
      </c>
      <c r="I5609" t="s">
        <v>35</v>
      </c>
      <c r="J5609" t="str">
        <f t="shared" si="349"/>
        <v>0-2 yrs</v>
      </c>
      <c r="K5609">
        <f t="shared" ca="1" si="351"/>
        <v>2</v>
      </c>
      <c r="L5609" t="s">
        <v>39</v>
      </c>
      <c r="M5609">
        <v>0</v>
      </c>
      <c r="N5609">
        <v>0</v>
      </c>
      <c r="O5609">
        <v>0</v>
      </c>
      <c r="P5609">
        <v>1</v>
      </c>
      <c r="Q5609">
        <v>0</v>
      </c>
      <c r="R5609">
        <f>SUM(M5609:N5609:O5609:P5609:Q5609)</f>
        <v>1</v>
      </c>
      <c r="S5609" s="1">
        <v>65699</v>
      </c>
      <c r="T5609" s="1" t="str">
        <f t="shared" si="350"/>
        <v>Low</v>
      </c>
      <c r="U5609">
        <v>10</v>
      </c>
      <c r="V5609">
        <v>2021</v>
      </c>
      <c r="W5609" t="s">
        <v>20</v>
      </c>
      <c r="X5609">
        <v>6</v>
      </c>
    </row>
    <row r="5610" spans="1:24" x14ac:dyDescent="0.3">
      <c r="A5610">
        <v>5609</v>
      </c>
      <c r="B5610" t="s">
        <v>31</v>
      </c>
      <c r="C5610" t="str">
        <f>_xlfn.XLOOKUP(B5610,Lookup_table!B:B,Lookup_table!C:C)</f>
        <v>Business</v>
      </c>
      <c r="D5610" t="s">
        <v>22</v>
      </c>
      <c r="E5610" t="s">
        <v>32</v>
      </c>
      <c r="F5610" t="s">
        <v>44</v>
      </c>
      <c r="G5610" t="s">
        <v>30</v>
      </c>
      <c r="H5610" t="str">
        <f t="shared" si="348"/>
        <v>Onsite/Hybrid</v>
      </c>
      <c r="I5610" t="s">
        <v>35</v>
      </c>
      <c r="J5610" t="str">
        <f t="shared" si="349"/>
        <v>0-2 yrs</v>
      </c>
      <c r="K5610">
        <f t="shared" ca="1" si="351"/>
        <v>1</v>
      </c>
      <c r="L5610" t="s">
        <v>19</v>
      </c>
      <c r="M5610">
        <v>1</v>
      </c>
      <c r="N5610">
        <v>1</v>
      </c>
      <c r="O5610">
        <v>1</v>
      </c>
      <c r="P5610">
        <v>1</v>
      </c>
      <c r="Q5610">
        <v>0</v>
      </c>
      <c r="R5610">
        <f>SUM(M5610:N5610:O5610:P5610:Q5610)</f>
        <v>4</v>
      </c>
      <c r="S5610" s="1">
        <v>101582</v>
      </c>
      <c r="T5610" s="1" t="str">
        <f t="shared" si="350"/>
        <v>Medium</v>
      </c>
      <c r="U5610">
        <v>6</v>
      </c>
      <c r="V5610">
        <v>2023</v>
      </c>
      <c r="W5610" t="s">
        <v>28</v>
      </c>
      <c r="X5610">
        <v>5</v>
      </c>
    </row>
    <row r="5611" spans="1:24" x14ac:dyDescent="0.3">
      <c r="A5611">
        <v>5610</v>
      </c>
      <c r="B5611" t="s">
        <v>21</v>
      </c>
      <c r="C5611" t="str">
        <f>_xlfn.XLOOKUP(B5611,Lookup_table!B:B,Lookup_table!C:C)</f>
        <v>AI</v>
      </c>
      <c r="D5611" t="s">
        <v>14</v>
      </c>
      <c r="E5611" t="s">
        <v>40</v>
      </c>
      <c r="F5611" t="s">
        <v>51</v>
      </c>
      <c r="G5611" t="s">
        <v>17</v>
      </c>
      <c r="H5611" t="str">
        <f t="shared" si="348"/>
        <v>Remote</v>
      </c>
      <c r="I5611" t="s">
        <v>35</v>
      </c>
      <c r="J5611" t="str">
        <f t="shared" si="349"/>
        <v>0-2 yrs</v>
      </c>
      <c r="K5611">
        <f t="shared" ca="1" si="351"/>
        <v>1</v>
      </c>
      <c r="L5611" t="s">
        <v>39</v>
      </c>
      <c r="M5611">
        <v>1</v>
      </c>
      <c r="N5611">
        <v>0</v>
      </c>
      <c r="O5611">
        <v>0</v>
      </c>
      <c r="P5611">
        <v>1</v>
      </c>
      <c r="Q5611">
        <v>1</v>
      </c>
      <c r="R5611">
        <f>SUM(M5611:N5611:O5611:P5611:Q5611)</f>
        <v>3</v>
      </c>
      <c r="S5611" s="1">
        <v>111158</v>
      </c>
      <c r="T5611" s="1" t="str">
        <f t="shared" si="350"/>
        <v>Medium</v>
      </c>
      <c r="U5611">
        <v>10</v>
      </c>
      <c r="V5611">
        <v>2023</v>
      </c>
      <c r="W5611" t="s">
        <v>20</v>
      </c>
      <c r="X5611">
        <v>1</v>
      </c>
    </row>
    <row r="5612" spans="1:24" x14ac:dyDescent="0.3">
      <c r="A5612">
        <v>5611</v>
      </c>
      <c r="B5612" t="s">
        <v>21</v>
      </c>
      <c r="C5612" t="str">
        <f>_xlfn.XLOOKUP(B5612,Lookup_table!B:B,Lookup_table!C:C)</f>
        <v>AI</v>
      </c>
      <c r="D5612" t="s">
        <v>34</v>
      </c>
      <c r="E5612" t="s">
        <v>15</v>
      </c>
      <c r="F5612" t="s">
        <v>43</v>
      </c>
      <c r="G5612" t="s">
        <v>25</v>
      </c>
      <c r="H5612" t="str">
        <f t="shared" si="348"/>
        <v>Onsite/Hybrid</v>
      </c>
      <c r="I5612" t="s">
        <v>18</v>
      </c>
      <c r="J5612" t="str">
        <f t="shared" si="349"/>
        <v>7+ yrs</v>
      </c>
      <c r="K5612">
        <f t="shared" ca="1" si="351"/>
        <v>13</v>
      </c>
      <c r="L5612" t="s">
        <v>27</v>
      </c>
      <c r="M5612">
        <v>0</v>
      </c>
      <c r="N5612">
        <v>1</v>
      </c>
      <c r="O5612">
        <v>1</v>
      </c>
      <c r="P5612">
        <v>1</v>
      </c>
      <c r="Q5612">
        <v>0</v>
      </c>
      <c r="R5612">
        <f>SUM(M5612:N5612:O5612:P5612:Q5612)</f>
        <v>3</v>
      </c>
      <c r="S5612" s="1">
        <v>174415</v>
      </c>
      <c r="T5612" s="1" t="str">
        <f t="shared" si="350"/>
        <v>High</v>
      </c>
      <c r="U5612">
        <v>1</v>
      </c>
      <c r="V5612">
        <v>2026</v>
      </c>
      <c r="W5612" t="s">
        <v>28</v>
      </c>
      <c r="X5612">
        <v>7</v>
      </c>
    </row>
    <row r="5613" spans="1:24" x14ac:dyDescent="0.3">
      <c r="A5613">
        <v>5612</v>
      </c>
      <c r="B5613" t="s">
        <v>36</v>
      </c>
      <c r="C5613" t="str">
        <f>_xlfn.XLOOKUP(B5613,Lookup_table!B:B,Lookup_table!C:C)</f>
        <v>Data</v>
      </c>
      <c r="D5613" t="s">
        <v>37</v>
      </c>
      <c r="E5613" t="s">
        <v>42</v>
      </c>
      <c r="F5613" t="s">
        <v>29</v>
      </c>
      <c r="G5613" t="s">
        <v>17</v>
      </c>
      <c r="H5613" t="str">
        <f t="shared" si="348"/>
        <v>Remote</v>
      </c>
      <c r="I5613" t="s">
        <v>18</v>
      </c>
      <c r="J5613" t="str">
        <f t="shared" si="349"/>
        <v>7+ yrs</v>
      </c>
      <c r="K5613">
        <f t="shared" ca="1" si="351"/>
        <v>12</v>
      </c>
      <c r="L5613" t="s">
        <v>39</v>
      </c>
      <c r="M5613">
        <v>0</v>
      </c>
      <c r="N5613">
        <v>1</v>
      </c>
      <c r="O5613">
        <v>0</v>
      </c>
      <c r="P5613">
        <v>0</v>
      </c>
      <c r="Q5613">
        <v>0</v>
      </c>
      <c r="R5613">
        <f>SUM(M5613:N5613:O5613:P5613:Q5613)</f>
        <v>1</v>
      </c>
      <c r="S5613" s="1">
        <v>95596</v>
      </c>
      <c r="T5613" s="1" t="str">
        <f t="shared" si="350"/>
        <v>Medium</v>
      </c>
      <c r="U5613">
        <v>5</v>
      </c>
      <c r="V5613">
        <v>2024</v>
      </c>
      <c r="W5613" t="s">
        <v>28</v>
      </c>
      <c r="X5613">
        <v>8</v>
      </c>
    </row>
    <row r="5614" spans="1:24" x14ac:dyDescent="0.3">
      <c r="A5614">
        <v>5613</v>
      </c>
      <c r="B5614" t="s">
        <v>36</v>
      </c>
      <c r="C5614" t="str">
        <f>_xlfn.XLOOKUP(B5614,Lookup_table!B:B,Lookup_table!C:C)</f>
        <v>Data</v>
      </c>
      <c r="D5614" t="s">
        <v>14</v>
      </c>
      <c r="E5614" t="s">
        <v>38</v>
      </c>
      <c r="F5614" t="s">
        <v>29</v>
      </c>
      <c r="G5614" t="s">
        <v>25</v>
      </c>
      <c r="H5614" t="str">
        <f t="shared" si="348"/>
        <v>Onsite/Hybrid</v>
      </c>
      <c r="I5614" t="s">
        <v>26</v>
      </c>
      <c r="J5614" t="str">
        <f t="shared" si="349"/>
        <v>3-6 yrs</v>
      </c>
      <c r="K5614">
        <f t="shared" ca="1" si="351"/>
        <v>5</v>
      </c>
      <c r="L5614" t="s">
        <v>27</v>
      </c>
      <c r="M5614">
        <v>0</v>
      </c>
      <c r="N5614">
        <v>0</v>
      </c>
      <c r="O5614">
        <v>1</v>
      </c>
      <c r="P5614">
        <v>1</v>
      </c>
      <c r="Q5614">
        <v>1</v>
      </c>
      <c r="R5614">
        <f>SUM(M5614:N5614:O5614:P5614:Q5614)</f>
        <v>3</v>
      </c>
      <c r="S5614" s="1">
        <v>113091</v>
      </c>
      <c r="T5614" s="1" t="str">
        <f t="shared" si="350"/>
        <v>Medium</v>
      </c>
      <c r="U5614">
        <v>10</v>
      </c>
      <c r="V5614">
        <v>2026</v>
      </c>
      <c r="W5614" t="s">
        <v>28</v>
      </c>
      <c r="X5614">
        <v>7</v>
      </c>
    </row>
    <row r="5615" spans="1:24" x14ac:dyDescent="0.3">
      <c r="A5615">
        <v>5614</v>
      </c>
      <c r="B5615" t="s">
        <v>33</v>
      </c>
      <c r="C5615" t="str">
        <f>_xlfn.XLOOKUP(B5615,Lookup_table!B:B,Lookup_table!C:C)</f>
        <v>Data</v>
      </c>
      <c r="D5615" t="s">
        <v>37</v>
      </c>
      <c r="E5615" t="s">
        <v>32</v>
      </c>
      <c r="F5615" t="s">
        <v>51</v>
      </c>
      <c r="G5615" t="s">
        <v>17</v>
      </c>
      <c r="H5615" t="str">
        <f t="shared" si="348"/>
        <v>Remote</v>
      </c>
      <c r="I5615" t="s">
        <v>18</v>
      </c>
      <c r="J5615" t="str">
        <f t="shared" si="349"/>
        <v>7+ yrs</v>
      </c>
      <c r="K5615">
        <f t="shared" ca="1" si="351"/>
        <v>7</v>
      </c>
      <c r="L5615" t="s">
        <v>27</v>
      </c>
      <c r="M5615">
        <v>1</v>
      </c>
      <c r="N5615">
        <v>0</v>
      </c>
      <c r="O5615">
        <v>0</v>
      </c>
      <c r="P5615">
        <v>0</v>
      </c>
      <c r="Q5615">
        <v>0</v>
      </c>
      <c r="R5615">
        <f>SUM(M5615:N5615:O5615:P5615:Q5615)</f>
        <v>1</v>
      </c>
      <c r="S5615" s="1">
        <v>99317</v>
      </c>
      <c r="T5615" s="1" t="str">
        <f t="shared" si="350"/>
        <v>Medium</v>
      </c>
      <c r="U5615">
        <v>9</v>
      </c>
      <c r="V5615">
        <v>2023</v>
      </c>
      <c r="W5615" t="s">
        <v>34</v>
      </c>
      <c r="X5615">
        <v>6</v>
      </c>
    </row>
    <row r="5616" spans="1:24" x14ac:dyDescent="0.3">
      <c r="A5616">
        <v>5615</v>
      </c>
      <c r="B5616" t="s">
        <v>31</v>
      </c>
      <c r="C5616" t="str">
        <f>_xlfn.XLOOKUP(B5616,Lookup_table!B:B,Lookup_table!C:C)</f>
        <v>Business</v>
      </c>
      <c r="D5616" t="s">
        <v>37</v>
      </c>
      <c r="E5616" t="s">
        <v>15</v>
      </c>
      <c r="F5616" t="s">
        <v>43</v>
      </c>
      <c r="G5616" t="s">
        <v>25</v>
      </c>
      <c r="H5616" t="str">
        <f t="shared" si="348"/>
        <v>Onsite/Hybrid</v>
      </c>
      <c r="I5616" t="s">
        <v>18</v>
      </c>
      <c r="J5616" t="str">
        <f t="shared" si="349"/>
        <v>7+ yrs</v>
      </c>
      <c r="K5616">
        <f t="shared" ca="1" si="351"/>
        <v>14</v>
      </c>
      <c r="L5616" t="s">
        <v>39</v>
      </c>
      <c r="M5616">
        <v>1</v>
      </c>
      <c r="N5616">
        <v>0</v>
      </c>
      <c r="O5616">
        <v>1</v>
      </c>
      <c r="P5616">
        <v>1</v>
      </c>
      <c r="Q5616">
        <v>0</v>
      </c>
      <c r="R5616">
        <f>SUM(M5616:N5616:O5616:P5616:Q5616)</f>
        <v>3</v>
      </c>
      <c r="S5616" s="1">
        <v>133190</v>
      </c>
      <c r="T5616" s="1" t="str">
        <f t="shared" si="350"/>
        <v>High</v>
      </c>
      <c r="U5616">
        <v>2</v>
      </c>
      <c r="V5616">
        <v>2023</v>
      </c>
      <c r="W5616" t="s">
        <v>28</v>
      </c>
      <c r="X5616">
        <v>8</v>
      </c>
    </row>
    <row r="5617" spans="1:24" x14ac:dyDescent="0.3">
      <c r="A5617">
        <v>5616</v>
      </c>
      <c r="B5617" t="s">
        <v>36</v>
      </c>
      <c r="C5617" t="str">
        <f>_xlfn.XLOOKUP(B5617,Lookup_table!B:B,Lookup_table!C:C)</f>
        <v>Data</v>
      </c>
      <c r="D5617" t="s">
        <v>37</v>
      </c>
      <c r="E5617" t="s">
        <v>15</v>
      </c>
      <c r="F5617" t="s">
        <v>16</v>
      </c>
      <c r="G5617" t="s">
        <v>25</v>
      </c>
      <c r="H5617" t="str">
        <f t="shared" si="348"/>
        <v>Onsite/Hybrid</v>
      </c>
      <c r="I5617" t="s">
        <v>26</v>
      </c>
      <c r="J5617" t="str">
        <f t="shared" si="349"/>
        <v>3-6 yrs</v>
      </c>
      <c r="K5617">
        <f t="shared" ca="1" si="351"/>
        <v>3</v>
      </c>
      <c r="L5617" t="s">
        <v>39</v>
      </c>
      <c r="M5617">
        <v>1</v>
      </c>
      <c r="N5617">
        <v>1</v>
      </c>
      <c r="O5617">
        <v>0</v>
      </c>
      <c r="P5617">
        <v>1</v>
      </c>
      <c r="Q5617">
        <v>1</v>
      </c>
      <c r="R5617">
        <f>SUM(M5617:N5617:O5617:P5617:Q5617)</f>
        <v>4</v>
      </c>
      <c r="S5617" s="1">
        <v>96504</v>
      </c>
      <c r="T5617" s="1" t="str">
        <f t="shared" si="350"/>
        <v>Medium</v>
      </c>
      <c r="U5617">
        <v>12</v>
      </c>
      <c r="V5617">
        <v>2023</v>
      </c>
      <c r="W5617" t="s">
        <v>34</v>
      </c>
      <c r="X5617">
        <v>2</v>
      </c>
    </row>
    <row r="5618" spans="1:24" x14ac:dyDescent="0.3">
      <c r="A5618">
        <v>5617</v>
      </c>
      <c r="B5618" t="s">
        <v>21</v>
      </c>
      <c r="C5618" t="str">
        <f>_xlfn.XLOOKUP(B5618,Lookup_table!B:B,Lookup_table!C:C)</f>
        <v>AI</v>
      </c>
      <c r="D5618" t="s">
        <v>22</v>
      </c>
      <c r="E5618" t="s">
        <v>15</v>
      </c>
      <c r="F5618" t="s">
        <v>43</v>
      </c>
      <c r="G5618" t="s">
        <v>30</v>
      </c>
      <c r="H5618" t="str">
        <f t="shared" si="348"/>
        <v>Onsite/Hybrid</v>
      </c>
      <c r="I5618" t="s">
        <v>18</v>
      </c>
      <c r="J5618" t="str">
        <f t="shared" si="349"/>
        <v>7+ yrs</v>
      </c>
      <c r="K5618">
        <f t="shared" ca="1" si="351"/>
        <v>7</v>
      </c>
      <c r="L5618" t="s">
        <v>19</v>
      </c>
      <c r="M5618">
        <v>1</v>
      </c>
      <c r="N5618">
        <v>0</v>
      </c>
      <c r="O5618">
        <v>1</v>
      </c>
      <c r="P5618">
        <v>1</v>
      </c>
      <c r="Q5618">
        <v>0</v>
      </c>
      <c r="R5618">
        <f>SUM(M5618:N5618:O5618:P5618:Q5618)</f>
        <v>3</v>
      </c>
      <c r="S5618" s="1">
        <v>189995</v>
      </c>
      <c r="T5618" s="1" t="str">
        <f t="shared" si="350"/>
        <v>High</v>
      </c>
      <c r="U5618">
        <v>2</v>
      </c>
      <c r="V5618">
        <v>2022</v>
      </c>
      <c r="W5618" t="s">
        <v>28</v>
      </c>
      <c r="X5618">
        <v>7</v>
      </c>
    </row>
    <row r="5619" spans="1:24" x14ac:dyDescent="0.3">
      <c r="A5619">
        <v>5618</v>
      </c>
      <c r="B5619" t="s">
        <v>50</v>
      </c>
      <c r="C5619" t="str">
        <f>_xlfn.XLOOKUP(B5619,Lookup_table!B:B,Lookup_table!C:C)</f>
        <v>AI</v>
      </c>
      <c r="D5619" t="s">
        <v>14</v>
      </c>
      <c r="E5619" t="s">
        <v>15</v>
      </c>
      <c r="F5619" t="s">
        <v>16</v>
      </c>
      <c r="G5619" t="s">
        <v>30</v>
      </c>
      <c r="H5619" t="str">
        <f t="shared" si="348"/>
        <v>Onsite/Hybrid</v>
      </c>
      <c r="I5619" t="s">
        <v>35</v>
      </c>
      <c r="J5619" t="str">
        <f t="shared" si="349"/>
        <v>0-2 yrs</v>
      </c>
      <c r="K5619">
        <f t="shared" ca="1" si="351"/>
        <v>2</v>
      </c>
      <c r="L5619" t="s">
        <v>19</v>
      </c>
      <c r="M5619">
        <v>1</v>
      </c>
      <c r="N5619">
        <v>0</v>
      </c>
      <c r="O5619">
        <v>1</v>
      </c>
      <c r="P5619">
        <v>0</v>
      </c>
      <c r="Q5619">
        <v>0</v>
      </c>
      <c r="R5619">
        <f>SUM(M5619:N5619:O5619:P5619:Q5619)</f>
        <v>2</v>
      </c>
      <c r="S5619" s="1">
        <v>103724</v>
      </c>
      <c r="T5619" s="1" t="str">
        <f t="shared" si="350"/>
        <v>Medium</v>
      </c>
      <c r="U5619">
        <v>6</v>
      </c>
      <c r="V5619">
        <v>2021</v>
      </c>
      <c r="W5619" t="s">
        <v>20</v>
      </c>
      <c r="X5619">
        <v>4</v>
      </c>
    </row>
    <row r="5620" spans="1:24" x14ac:dyDescent="0.3">
      <c r="A5620">
        <v>5619</v>
      </c>
      <c r="B5620" t="s">
        <v>41</v>
      </c>
      <c r="C5620" t="str">
        <f>_xlfn.XLOOKUP(B5620,Lookup_table!B:B,Lookup_table!C:C)</f>
        <v>Data</v>
      </c>
      <c r="D5620" t="s">
        <v>22</v>
      </c>
      <c r="E5620" t="s">
        <v>38</v>
      </c>
      <c r="F5620" t="s">
        <v>16</v>
      </c>
      <c r="G5620" t="s">
        <v>17</v>
      </c>
      <c r="H5620" t="str">
        <f t="shared" si="348"/>
        <v>Remote</v>
      </c>
      <c r="I5620" t="s">
        <v>26</v>
      </c>
      <c r="J5620" t="str">
        <f t="shared" si="349"/>
        <v>3-6 yrs</v>
      </c>
      <c r="K5620">
        <f t="shared" ca="1" si="351"/>
        <v>6</v>
      </c>
      <c r="L5620" t="s">
        <v>19</v>
      </c>
      <c r="M5620">
        <v>1</v>
      </c>
      <c r="N5620">
        <v>0</v>
      </c>
      <c r="O5620">
        <v>1</v>
      </c>
      <c r="P5620">
        <v>0</v>
      </c>
      <c r="Q5620">
        <v>1</v>
      </c>
      <c r="R5620">
        <f>SUM(M5620:N5620:O5620:P5620:Q5620)</f>
        <v>3</v>
      </c>
      <c r="S5620" s="1">
        <v>115876</v>
      </c>
      <c r="T5620" s="1" t="str">
        <f t="shared" si="350"/>
        <v>Medium</v>
      </c>
      <c r="U5620">
        <v>10</v>
      </c>
      <c r="V5620">
        <v>2026</v>
      </c>
      <c r="W5620" t="s">
        <v>28</v>
      </c>
      <c r="X5620">
        <v>9</v>
      </c>
    </row>
    <row r="5621" spans="1:24" x14ac:dyDescent="0.3">
      <c r="A5621">
        <v>5620</v>
      </c>
      <c r="B5621" t="s">
        <v>31</v>
      </c>
      <c r="C5621" t="str">
        <f>_xlfn.XLOOKUP(B5621,Lookup_table!B:B,Lookup_table!C:C)</f>
        <v>Business</v>
      </c>
      <c r="D5621" t="s">
        <v>14</v>
      </c>
      <c r="E5621" t="s">
        <v>23</v>
      </c>
      <c r="F5621" t="s">
        <v>52</v>
      </c>
      <c r="G5621" t="s">
        <v>17</v>
      </c>
      <c r="H5621" t="str">
        <f t="shared" si="348"/>
        <v>Remote</v>
      </c>
      <c r="I5621" t="s">
        <v>26</v>
      </c>
      <c r="J5621" t="str">
        <f t="shared" si="349"/>
        <v>3-6 yrs</v>
      </c>
      <c r="K5621">
        <f t="shared" ca="1" si="351"/>
        <v>5</v>
      </c>
      <c r="L5621" t="s">
        <v>19</v>
      </c>
      <c r="M5621">
        <v>1</v>
      </c>
      <c r="N5621">
        <v>0</v>
      </c>
      <c r="O5621">
        <v>0</v>
      </c>
      <c r="P5621">
        <v>0</v>
      </c>
      <c r="Q5621">
        <v>0</v>
      </c>
      <c r="R5621">
        <f>SUM(M5621:N5621:O5621:P5621:Q5621)</f>
        <v>1</v>
      </c>
      <c r="S5621" s="1">
        <v>77761</v>
      </c>
      <c r="T5621" s="1" t="str">
        <f t="shared" si="350"/>
        <v>Medium</v>
      </c>
      <c r="U5621">
        <v>3</v>
      </c>
      <c r="V5621">
        <v>2024</v>
      </c>
      <c r="W5621" t="s">
        <v>34</v>
      </c>
      <c r="X5621">
        <v>5</v>
      </c>
    </row>
    <row r="5622" spans="1:24" x14ac:dyDescent="0.3">
      <c r="A5622">
        <v>5621</v>
      </c>
      <c r="B5622" t="s">
        <v>41</v>
      </c>
      <c r="C5622" t="str">
        <f>_xlfn.XLOOKUP(B5622,Lookup_table!B:B,Lookup_table!C:C)</f>
        <v>Data</v>
      </c>
      <c r="D5622" t="s">
        <v>14</v>
      </c>
      <c r="E5622" t="s">
        <v>40</v>
      </c>
      <c r="F5622" t="s">
        <v>29</v>
      </c>
      <c r="G5622" t="s">
        <v>25</v>
      </c>
      <c r="H5622" t="str">
        <f t="shared" si="348"/>
        <v>Onsite/Hybrid</v>
      </c>
      <c r="I5622" t="s">
        <v>26</v>
      </c>
      <c r="J5622" t="str">
        <f t="shared" si="349"/>
        <v>3-6 yrs</v>
      </c>
      <c r="K5622">
        <f t="shared" ca="1" si="351"/>
        <v>4</v>
      </c>
      <c r="L5622" t="s">
        <v>19</v>
      </c>
      <c r="M5622">
        <v>0</v>
      </c>
      <c r="N5622">
        <v>1</v>
      </c>
      <c r="O5622">
        <v>0</v>
      </c>
      <c r="P5622">
        <v>1</v>
      </c>
      <c r="Q5622">
        <v>1</v>
      </c>
      <c r="R5622">
        <f>SUM(M5622:N5622:O5622:P5622:Q5622)</f>
        <v>3</v>
      </c>
      <c r="S5622" s="1">
        <v>101720</v>
      </c>
      <c r="T5622" s="1" t="str">
        <f t="shared" si="350"/>
        <v>Medium</v>
      </c>
      <c r="U5622">
        <v>12</v>
      </c>
      <c r="V5622">
        <v>2025</v>
      </c>
      <c r="W5622" t="s">
        <v>20</v>
      </c>
      <c r="X5622">
        <v>5</v>
      </c>
    </row>
    <row r="5623" spans="1:24" x14ac:dyDescent="0.3">
      <c r="A5623">
        <v>5622</v>
      </c>
      <c r="B5623" t="s">
        <v>50</v>
      </c>
      <c r="C5623" t="str">
        <f>_xlfn.XLOOKUP(B5623,Lookup_table!B:B,Lookup_table!C:C)</f>
        <v>AI</v>
      </c>
      <c r="D5623" t="s">
        <v>37</v>
      </c>
      <c r="E5623" t="s">
        <v>42</v>
      </c>
      <c r="F5623" t="s">
        <v>16</v>
      </c>
      <c r="G5623" t="s">
        <v>30</v>
      </c>
      <c r="H5623" t="str">
        <f t="shared" si="348"/>
        <v>Onsite/Hybrid</v>
      </c>
      <c r="I5623" t="s">
        <v>26</v>
      </c>
      <c r="J5623" t="str">
        <f t="shared" si="349"/>
        <v>3-6 yrs</v>
      </c>
      <c r="K5623">
        <f t="shared" ca="1" si="351"/>
        <v>4</v>
      </c>
      <c r="L5623" t="s">
        <v>27</v>
      </c>
      <c r="M5623">
        <v>0</v>
      </c>
      <c r="N5623">
        <v>1</v>
      </c>
      <c r="O5623">
        <v>0</v>
      </c>
      <c r="P5623">
        <v>0</v>
      </c>
      <c r="Q5623">
        <v>0</v>
      </c>
      <c r="R5623">
        <f>SUM(M5623:N5623:O5623:P5623:Q5623)</f>
        <v>1</v>
      </c>
      <c r="S5623" s="1">
        <v>110808</v>
      </c>
      <c r="T5623" s="1" t="str">
        <f t="shared" si="350"/>
        <v>Medium</v>
      </c>
      <c r="U5623">
        <v>4</v>
      </c>
      <c r="V5623">
        <v>2021</v>
      </c>
      <c r="W5623" t="s">
        <v>34</v>
      </c>
      <c r="X5623">
        <v>5</v>
      </c>
    </row>
    <row r="5624" spans="1:24" x14ac:dyDescent="0.3">
      <c r="A5624">
        <v>5623</v>
      </c>
      <c r="B5624" t="s">
        <v>36</v>
      </c>
      <c r="C5624" t="str">
        <f>_xlfn.XLOOKUP(B5624,Lookup_table!B:B,Lookup_table!C:C)</f>
        <v>Data</v>
      </c>
      <c r="D5624" t="s">
        <v>37</v>
      </c>
      <c r="E5624" t="s">
        <v>38</v>
      </c>
      <c r="F5624" t="s">
        <v>16</v>
      </c>
      <c r="G5624" t="s">
        <v>17</v>
      </c>
      <c r="H5624" t="str">
        <f t="shared" si="348"/>
        <v>Remote</v>
      </c>
      <c r="I5624" t="s">
        <v>26</v>
      </c>
      <c r="J5624" t="str">
        <f t="shared" si="349"/>
        <v>3-6 yrs</v>
      </c>
      <c r="K5624">
        <f t="shared" ca="1" si="351"/>
        <v>4</v>
      </c>
      <c r="L5624" t="s">
        <v>27</v>
      </c>
      <c r="M5624">
        <v>0</v>
      </c>
      <c r="N5624">
        <v>0</v>
      </c>
      <c r="O5624">
        <v>1</v>
      </c>
      <c r="P5624">
        <v>1</v>
      </c>
      <c r="Q5624">
        <v>0</v>
      </c>
      <c r="R5624">
        <f>SUM(M5624:N5624:O5624:P5624:Q5624)</f>
        <v>2</v>
      </c>
      <c r="S5624" s="1">
        <v>103458</v>
      </c>
      <c r="T5624" s="1" t="str">
        <f t="shared" si="350"/>
        <v>Medium</v>
      </c>
      <c r="U5624">
        <v>1</v>
      </c>
      <c r="V5624">
        <v>2020</v>
      </c>
      <c r="W5624" t="s">
        <v>28</v>
      </c>
      <c r="X5624">
        <v>1</v>
      </c>
    </row>
    <row r="5625" spans="1:24" x14ac:dyDescent="0.3">
      <c r="A5625">
        <v>5624</v>
      </c>
      <c r="B5625" t="s">
        <v>41</v>
      </c>
      <c r="C5625" t="str">
        <f>_xlfn.XLOOKUP(B5625,Lookup_table!B:B,Lookup_table!C:C)</f>
        <v>Data</v>
      </c>
      <c r="D5625" t="s">
        <v>34</v>
      </c>
      <c r="E5625" t="s">
        <v>40</v>
      </c>
      <c r="F5625" t="s">
        <v>16</v>
      </c>
      <c r="G5625" t="s">
        <v>17</v>
      </c>
      <c r="H5625" t="str">
        <f t="shared" si="348"/>
        <v>Remote</v>
      </c>
      <c r="I5625" t="s">
        <v>18</v>
      </c>
      <c r="J5625" t="str">
        <f t="shared" si="349"/>
        <v>7+ yrs</v>
      </c>
      <c r="K5625">
        <f t="shared" ca="1" si="351"/>
        <v>8</v>
      </c>
      <c r="L5625" t="s">
        <v>39</v>
      </c>
      <c r="M5625">
        <v>0</v>
      </c>
      <c r="N5625">
        <v>0</v>
      </c>
      <c r="O5625">
        <v>0</v>
      </c>
      <c r="P5625">
        <v>0</v>
      </c>
      <c r="Q5625">
        <v>0</v>
      </c>
      <c r="R5625">
        <f>SUM(M5625:N5625:O5625:P5625:Q5625)</f>
        <v>0</v>
      </c>
      <c r="S5625" s="1">
        <v>100757</v>
      </c>
      <c r="T5625" s="1" t="str">
        <f t="shared" si="350"/>
        <v>Medium</v>
      </c>
      <c r="U5625">
        <v>7</v>
      </c>
      <c r="V5625">
        <v>2024</v>
      </c>
      <c r="W5625" t="s">
        <v>20</v>
      </c>
      <c r="X5625">
        <v>1</v>
      </c>
    </row>
    <row r="5626" spans="1:24" x14ac:dyDescent="0.3">
      <c r="A5626">
        <v>5625</v>
      </c>
      <c r="B5626" t="s">
        <v>36</v>
      </c>
      <c r="C5626" t="str">
        <f>_xlfn.XLOOKUP(B5626,Lookup_table!B:B,Lookup_table!C:C)</f>
        <v>Data</v>
      </c>
      <c r="D5626" t="s">
        <v>37</v>
      </c>
      <c r="E5626" t="s">
        <v>38</v>
      </c>
      <c r="F5626" t="s">
        <v>29</v>
      </c>
      <c r="G5626" t="s">
        <v>17</v>
      </c>
      <c r="H5626" t="str">
        <f t="shared" si="348"/>
        <v>Remote</v>
      </c>
      <c r="I5626" t="s">
        <v>26</v>
      </c>
      <c r="J5626" t="str">
        <f t="shared" si="349"/>
        <v>3-6 yrs</v>
      </c>
      <c r="K5626">
        <f t="shared" ca="1" si="351"/>
        <v>4</v>
      </c>
      <c r="L5626" t="s">
        <v>27</v>
      </c>
      <c r="M5626">
        <v>1</v>
      </c>
      <c r="N5626">
        <v>0</v>
      </c>
      <c r="O5626">
        <v>0</v>
      </c>
      <c r="P5626">
        <v>0</v>
      </c>
      <c r="Q5626">
        <v>0</v>
      </c>
      <c r="R5626">
        <f>SUM(M5626:N5626:O5626:P5626:Q5626)</f>
        <v>1</v>
      </c>
      <c r="S5626" s="1">
        <v>70576</v>
      </c>
      <c r="T5626" s="1" t="str">
        <f t="shared" si="350"/>
        <v>Medium</v>
      </c>
      <c r="U5626">
        <v>6</v>
      </c>
      <c r="V5626">
        <v>2026</v>
      </c>
      <c r="W5626" t="s">
        <v>20</v>
      </c>
      <c r="X5626">
        <v>1</v>
      </c>
    </row>
    <row r="5627" spans="1:24" x14ac:dyDescent="0.3">
      <c r="A5627">
        <v>5626</v>
      </c>
      <c r="B5627" t="s">
        <v>33</v>
      </c>
      <c r="C5627" t="str">
        <f>_xlfn.XLOOKUP(B5627,Lookup_table!B:B,Lookup_table!C:C)</f>
        <v>Data</v>
      </c>
      <c r="D5627" t="s">
        <v>14</v>
      </c>
      <c r="E5627" t="s">
        <v>42</v>
      </c>
      <c r="F5627" t="s">
        <v>29</v>
      </c>
      <c r="G5627" t="s">
        <v>30</v>
      </c>
      <c r="H5627" t="str">
        <f t="shared" si="348"/>
        <v>Onsite/Hybrid</v>
      </c>
      <c r="I5627" t="s">
        <v>35</v>
      </c>
      <c r="J5627" t="str">
        <f t="shared" si="349"/>
        <v>0-2 yrs</v>
      </c>
      <c r="K5627">
        <f t="shared" ca="1" si="351"/>
        <v>1</v>
      </c>
      <c r="L5627" t="s">
        <v>27</v>
      </c>
      <c r="M5627">
        <v>1</v>
      </c>
      <c r="N5627">
        <v>0</v>
      </c>
      <c r="O5627">
        <v>0</v>
      </c>
      <c r="P5627">
        <v>1</v>
      </c>
      <c r="Q5627">
        <v>1</v>
      </c>
      <c r="R5627">
        <f>SUM(M5627:N5627:O5627:P5627:Q5627)</f>
        <v>3</v>
      </c>
      <c r="S5627" s="1">
        <v>74722</v>
      </c>
      <c r="T5627" s="1" t="str">
        <f t="shared" si="350"/>
        <v>Medium</v>
      </c>
      <c r="U5627">
        <v>2</v>
      </c>
      <c r="V5627">
        <v>2025</v>
      </c>
      <c r="W5627" t="s">
        <v>20</v>
      </c>
      <c r="X5627">
        <v>1</v>
      </c>
    </row>
    <row r="5628" spans="1:24" x14ac:dyDescent="0.3">
      <c r="A5628">
        <v>5627</v>
      </c>
      <c r="B5628" t="s">
        <v>50</v>
      </c>
      <c r="C5628" t="str">
        <f>_xlfn.XLOOKUP(B5628,Lookup_table!B:B,Lookup_table!C:C)</f>
        <v>AI</v>
      </c>
      <c r="D5628" t="s">
        <v>14</v>
      </c>
      <c r="E5628" t="s">
        <v>32</v>
      </c>
      <c r="F5628" t="s">
        <v>16</v>
      </c>
      <c r="G5628" t="s">
        <v>17</v>
      </c>
      <c r="H5628" t="str">
        <f t="shared" si="348"/>
        <v>Remote</v>
      </c>
      <c r="I5628" t="s">
        <v>18</v>
      </c>
      <c r="J5628" t="str">
        <f t="shared" si="349"/>
        <v>7+ yrs</v>
      </c>
      <c r="K5628">
        <f t="shared" ca="1" si="351"/>
        <v>10</v>
      </c>
      <c r="L5628" t="s">
        <v>19</v>
      </c>
      <c r="M5628">
        <v>0</v>
      </c>
      <c r="N5628">
        <v>1</v>
      </c>
      <c r="O5628">
        <v>0</v>
      </c>
      <c r="P5628">
        <v>0</v>
      </c>
      <c r="Q5628">
        <v>0</v>
      </c>
      <c r="R5628">
        <f>SUM(M5628:N5628:O5628:P5628:Q5628)</f>
        <v>1</v>
      </c>
      <c r="S5628" s="1">
        <v>141542</v>
      </c>
      <c r="T5628" s="1" t="str">
        <f t="shared" si="350"/>
        <v>High</v>
      </c>
      <c r="U5628">
        <v>10</v>
      </c>
      <c r="V5628">
        <v>2024</v>
      </c>
      <c r="W5628" t="s">
        <v>20</v>
      </c>
      <c r="X5628">
        <v>1</v>
      </c>
    </row>
    <row r="5629" spans="1:24" x14ac:dyDescent="0.3">
      <c r="A5629">
        <v>5628</v>
      </c>
      <c r="B5629" t="s">
        <v>31</v>
      </c>
      <c r="C5629" t="str">
        <f>_xlfn.XLOOKUP(B5629,Lookup_table!B:B,Lookup_table!C:C)</f>
        <v>Business</v>
      </c>
      <c r="D5629" t="s">
        <v>34</v>
      </c>
      <c r="E5629" t="s">
        <v>23</v>
      </c>
      <c r="F5629" t="s">
        <v>52</v>
      </c>
      <c r="G5629" t="s">
        <v>30</v>
      </c>
      <c r="H5629" t="str">
        <f t="shared" si="348"/>
        <v>Onsite/Hybrid</v>
      </c>
      <c r="I5629" t="s">
        <v>18</v>
      </c>
      <c r="J5629" t="str">
        <f t="shared" si="349"/>
        <v>7+ yrs</v>
      </c>
      <c r="K5629">
        <f t="shared" ca="1" si="351"/>
        <v>14</v>
      </c>
      <c r="L5629" t="s">
        <v>39</v>
      </c>
      <c r="M5629">
        <v>1</v>
      </c>
      <c r="N5629">
        <v>0</v>
      </c>
      <c r="O5629">
        <v>1</v>
      </c>
      <c r="P5629">
        <v>1</v>
      </c>
      <c r="Q5629">
        <v>0</v>
      </c>
      <c r="R5629">
        <f>SUM(M5629:N5629:O5629:P5629:Q5629)</f>
        <v>3</v>
      </c>
      <c r="S5629" s="1">
        <v>130113</v>
      </c>
      <c r="T5629" s="1" t="str">
        <f t="shared" si="350"/>
        <v>High</v>
      </c>
      <c r="U5629">
        <v>5</v>
      </c>
      <c r="V5629">
        <v>2023</v>
      </c>
      <c r="W5629" t="s">
        <v>28</v>
      </c>
      <c r="X5629">
        <v>8</v>
      </c>
    </row>
    <row r="5630" spans="1:24" x14ac:dyDescent="0.3">
      <c r="A5630">
        <v>5629</v>
      </c>
      <c r="B5630" t="s">
        <v>33</v>
      </c>
      <c r="C5630" t="str">
        <f>_xlfn.XLOOKUP(B5630,Lookup_table!B:B,Lookup_table!C:C)</f>
        <v>Data</v>
      </c>
      <c r="D5630" t="s">
        <v>14</v>
      </c>
      <c r="E5630" t="s">
        <v>23</v>
      </c>
      <c r="F5630" t="s">
        <v>16</v>
      </c>
      <c r="G5630" t="s">
        <v>30</v>
      </c>
      <c r="H5630" t="str">
        <f t="shared" si="348"/>
        <v>Onsite/Hybrid</v>
      </c>
      <c r="I5630" t="s">
        <v>35</v>
      </c>
      <c r="J5630" t="str">
        <f t="shared" si="349"/>
        <v>0-2 yrs</v>
      </c>
      <c r="K5630">
        <f t="shared" ca="1" si="351"/>
        <v>2</v>
      </c>
      <c r="L5630" t="s">
        <v>39</v>
      </c>
      <c r="M5630">
        <v>1</v>
      </c>
      <c r="N5630">
        <v>0</v>
      </c>
      <c r="O5630">
        <v>0</v>
      </c>
      <c r="P5630">
        <v>0</v>
      </c>
      <c r="Q5630">
        <v>1</v>
      </c>
      <c r="R5630">
        <f>SUM(M5630:N5630:O5630:P5630:Q5630)</f>
        <v>2</v>
      </c>
      <c r="S5630" s="1">
        <v>60281</v>
      </c>
      <c r="T5630" s="1" t="str">
        <f t="shared" si="350"/>
        <v>Low</v>
      </c>
      <c r="U5630">
        <v>5</v>
      </c>
      <c r="V5630">
        <v>2021</v>
      </c>
      <c r="W5630" t="s">
        <v>20</v>
      </c>
      <c r="X5630">
        <v>2</v>
      </c>
    </row>
    <row r="5631" spans="1:24" x14ac:dyDescent="0.3">
      <c r="A5631">
        <v>5630</v>
      </c>
      <c r="B5631" t="s">
        <v>41</v>
      </c>
      <c r="C5631" t="str">
        <f>_xlfn.XLOOKUP(B5631,Lookup_table!B:B,Lookup_table!C:C)</f>
        <v>Data</v>
      </c>
      <c r="D5631" t="s">
        <v>37</v>
      </c>
      <c r="E5631" t="s">
        <v>32</v>
      </c>
      <c r="F5631" t="s">
        <v>44</v>
      </c>
      <c r="G5631" t="s">
        <v>30</v>
      </c>
      <c r="H5631" t="str">
        <f t="shared" si="348"/>
        <v>Onsite/Hybrid</v>
      </c>
      <c r="I5631" t="s">
        <v>35</v>
      </c>
      <c r="J5631" t="str">
        <f t="shared" si="349"/>
        <v>0-2 yrs</v>
      </c>
      <c r="K5631">
        <f t="shared" ca="1" si="351"/>
        <v>0</v>
      </c>
      <c r="L5631" t="s">
        <v>39</v>
      </c>
      <c r="M5631">
        <v>0</v>
      </c>
      <c r="N5631">
        <v>1</v>
      </c>
      <c r="O5631">
        <v>1</v>
      </c>
      <c r="P5631">
        <v>0</v>
      </c>
      <c r="Q5631">
        <v>1</v>
      </c>
      <c r="R5631">
        <f>SUM(M5631:N5631:O5631:P5631:Q5631)</f>
        <v>3</v>
      </c>
      <c r="S5631" s="1">
        <v>71908</v>
      </c>
      <c r="T5631" s="1" t="str">
        <f t="shared" si="350"/>
        <v>Medium</v>
      </c>
      <c r="U5631">
        <v>6</v>
      </c>
      <c r="V5631">
        <v>2022</v>
      </c>
      <c r="W5631" t="s">
        <v>28</v>
      </c>
      <c r="X5631">
        <v>7</v>
      </c>
    </row>
    <row r="5632" spans="1:24" x14ac:dyDescent="0.3">
      <c r="A5632">
        <v>5631</v>
      </c>
      <c r="B5632" t="s">
        <v>36</v>
      </c>
      <c r="C5632" t="str">
        <f>_xlfn.XLOOKUP(B5632,Lookup_table!B:B,Lookup_table!C:C)</f>
        <v>Data</v>
      </c>
      <c r="D5632" t="s">
        <v>34</v>
      </c>
      <c r="E5632" t="s">
        <v>42</v>
      </c>
      <c r="F5632" t="s">
        <v>44</v>
      </c>
      <c r="G5632" t="s">
        <v>17</v>
      </c>
      <c r="H5632" t="str">
        <f t="shared" si="348"/>
        <v>Remote</v>
      </c>
      <c r="I5632" t="s">
        <v>26</v>
      </c>
      <c r="J5632" t="str">
        <f t="shared" si="349"/>
        <v>3-6 yrs</v>
      </c>
      <c r="K5632">
        <f t="shared" ca="1" si="351"/>
        <v>6</v>
      </c>
      <c r="L5632" t="s">
        <v>27</v>
      </c>
      <c r="M5632">
        <v>0</v>
      </c>
      <c r="N5632">
        <v>1</v>
      </c>
      <c r="O5632">
        <v>0</v>
      </c>
      <c r="P5632">
        <v>0</v>
      </c>
      <c r="Q5632">
        <v>0</v>
      </c>
      <c r="R5632">
        <f>SUM(M5632:N5632:O5632:P5632:Q5632)</f>
        <v>1</v>
      </c>
      <c r="S5632" s="1">
        <v>77133</v>
      </c>
      <c r="T5632" s="1" t="str">
        <f t="shared" si="350"/>
        <v>Medium</v>
      </c>
      <c r="U5632">
        <v>6</v>
      </c>
      <c r="V5632">
        <v>2022</v>
      </c>
      <c r="W5632" t="s">
        <v>34</v>
      </c>
      <c r="X5632">
        <v>1</v>
      </c>
    </row>
    <row r="5633" spans="1:24" x14ac:dyDescent="0.3">
      <c r="A5633">
        <v>5632</v>
      </c>
      <c r="B5633" t="s">
        <v>21</v>
      </c>
      <c r="C5633" t="str">
        <f>_xlfn.XLOOKUP(B5633,Lookup_table!B:B,Lookup_table!C:C)</f>
        <v>AI</v>
      </c>
      <c r="D5633" t="s">
        <v>37</v>
      </c>
      <c r="E5633" t="s">
        <v>42</v>
      </c>
      <c r="F5633" t="s">
        <v>16</v>
      </c>
      <c r="G5633" t="s">
        <v>25</v>
      </c>
      <c r="H5633" t="str">
        <f t="shared" si="348"/>
        <v>Onsite/Hybrid</v>
      </c>
      <c r="I5633" t="s">
        <v>26</v>
      </c>
      <c r="J5633" t="str">
        <f t="shared" si="349"/>
        <v>3-6 yrs</v>
      </c>
      <c r="K5633">
        <f t="shared" ca="1" si="351"/>
        <v>5</v>
      </c>
      <c r="L5633" t="s">
        <v>39</v>
      </c>
      <c r="M5633">
        <v>1</v>
      </c>
      <c r="N5633">
        <v>0</v>
      </c>
      <c r="O5633">
        <v>1</v>
      </c>
      <c r="P5633">
        <v>1</v>
      </c>
      <c r="Q5633">
        <v>0</v>
      </c>
      <c r="R5633">
        <f>SUM(M5633:N5633:O5633:P5633:Q5633)</f>
        <v>3</v>
      </c>
      <c r="S5633" s="1">
        <v>148399</v>
      </c>
      <c r="T5633" s="1" t="str">
        <f t="shared" si="350"/>
        <v>High</v>
      </c>
      <c r="U5633">
        <v>4</v>
      </c>
      <c r="V5633">
        <v>2021</v>
      </c>
      <c r="W5633" t="s">
        <v>28</v>
      </c>
      <c r="X5633">
        <v>3</v>
      </c>
    </row>
    <row r="5634" spans="1:24" x14ac:dyDescent="0.3">
      <c r="A5634">
        <v>5633</v>
      </c>
      <c r="B5634" t="s">
        <v>41</v>
      </c>
      <c r="C5634" t="str">
        <f>_xlfn.XLOOKUP(B5634,Lookup_table!B:B,Lookup_table!C:C)</f>
        <v>Data</v>
      </c>
      <c r="D5634" t="s">
        <v>34</v>
      </c>
      <c r="E5634" t="s">
        <v>23</v>
      </c>
      <c r="F5634" t="s">
        <v>44</v>
      </c>
      <c r="G5634" t="s">
        <v>30</v>
      </c>
      <c r="H5634" t="str">
        <f t="shared" ref="H5634:H5697" si="352">IF(G5634="Remote","Remote","Onsite/Hybrid")</f>
        <v>Onsite/Hybrid</v>
      </c>
      <c r="I5634" t="s">
        <v>35</v>
      </c>
      <c r="J5634" t="str">
        <f t="shared" ref="J5634:J5697" si="353">IF(I5634="Entry","0-2 yrs",IF(I5634="Mid","3-6 yrs","7+ yrs"))</f>
        <v>0-2 yrs</v>
      </c>
      <c r="K5634">
        <f t="shared" ca="1" si="351"/>
        <v>0</v>
      </c>
      <c r="L5634" t="s">
        <v>19</v>
      </c>
      <c r="M5634">
        <v>1</v>
      </c>
      <c r="N5634">
        <v>1</v>
      </c>
      <c r="O5634">
        <v>0</v>
      </c>
      <c r="P5634">
        <v>0</v>
      </c>
      <c r="Q5634">
        <v>1</v>
      </c>
      <c r="R5634">
        <f>SUM(M5634:N5634:O5634:P5634:Q5634)</f>
        <v>3</v>
      </c>
      <c r="S5634" s="1">
        <v>55596</v>
      </c>
      <c r="T5634" s="1" t="str">
        <f t="shared" ref="T5634:T5697" si="354">IF(S5634&lt;=70000,"Low",IF(S5634&lt;=120000,"Medium","High"))</f>
        <v>Low</v>
      </c>
      <c r="U5634">
        <v>4</v>
      </c>
      <c r="V5634">
        <v>2023</v>
      </c>
      <c r="W5634" t="s">
        <v>20</v>
      </c>
      <c r="X5634">
        <v>3</v>
      </c>
    </row>
    <row r="5635" spans="1:24" x14ac:dyDescent="0.3">
      <c r="A5635">
        <v>5634</v>
      </c>
      <c r="B5635" t="s">
        <v>41</v>
      </c>
      <c r="C5635" t="str">
        <f>_xlfn.XLOOKUP(B5635,Lookup_table!B:B,Lookup_table!C:C)</f>
        <v>Data</v>
      </c>
      <c r="D5635" t="s">
        <v>22</v>
      </c>
      <c r="E5635" t="s">
        <v>32</v>
      </c>
      <c r="F5635" t="s">
        <v>51</v>
      </c>
      <c r="G5635" t="s">
        <v>30</v>
      </c>
      <c r="H5635" t="str">
        <f t="shared" si="352"/>
        <v>Onsite/Hybrid</v>
      </c>
      <c r="I5635" t="s">
        <v>35</v>
      </c>
      <c r="J5635" t="str">
        <f t="shared" si="353"/>
        <v>0-2 yrs</v>
      </c>
      <c r="K5635">
        <f t="shared" ref="K5635:K5698" ca="1" si="355">IF(J5635="0-2 yrs",RANDBETWEEN(0,2),IF(J5635="3-6 yrs", RANDBETWEEN(3,6),IF(J5635="7+ yrs", RANDBETWEEN(7,15)," ")))</f>
        <v>1</v>
      </c>
      <c r="L5635" t="s">
        <v>19</v>
      </c>
      <c r="M5635">
        <v>1</v>
      </c>
      <c r="N5635">
        <v>1</v>
      </c>
      <c r="O5635">
        <v>1</v>
      </c>
      <c r="P5635">
        <v>1</v>
      </c>
      <c r="Q5635">
        <v>1</v>
      </c>
      <c r="R5635">
        <f>SUM(M5635:N5635:O5635:P5635:Q5635)</f>
        <v>5</v>
      </c>
      <c r="S5635" s="1">
        <v>111227</v>
      </c>
      <c r="T5635" s="1" t="str">
        <f t="shared" si="354"/>
        <v>Medium</v>
      </c>
      <c r="U5635">
        <v>8</v>
      </c>
      <c r="V5635">
        <v>2021</v>
      </c>
      <c r="W5635" t="s">
        <v>28</v>
      </c>
      <c r="X5635">
        <v>7</v>
      </c>
    </row>
    <row r="5636" spans="1:24" x14ac:dyDescent="0.3">
      <c r="A5636">
        <v>5635</v>
      </c>
      <c r="B5636" t="s">
        <v>21</v>
      </c>
      <c r="C5636" t="str">
        <f>_xlfn.XLOOKUP(B5636,Lookup_table!B:B,Lookup_table!C:C)</f>
        <v>AI</v>
      </c>
      <c r="D5636" t="s">
        <v>14</v>
      </c>
      <c r="E5636" t="s">
        <v>42</v>
      </c>
      <c r="F5636" t="s">
        <v>52</v>
      </c>
      <c r="G5636" t="s">
        <v>25</v>
      </c>
      <c r="H5636" t="str">
        <f t="shared" si="352"/>
        <v>Onsite/Hybrid</v>
      </c>
      <c r="I5636" t="s">
        <v>26</v>
      </c>
      <c r="J5636" t="str">
        <f t="shared" si="353"/>
        <v>3-6 yrs</v>
      </c>
      <c r="K5636">
        <f t="shared" ca="1" si="355"/>
        <v>4</v>
      </c>
      <c r="L5636" t="s">
        <v>19</v>
      </c>
      <c r="M5636">
        <v>1</v>
      </c>
      <c r="N5636">
        <v>0</v>
      </c>
      <c r="O5636">
        <v>1</v>
      </c>
      <c r="P5636">
        <v>0</v>
      </c>
      <c r="Q5636">
        <v>1</v>
      </c>
      <c r="R5636">
        <f>SUM(M5636:N5636:O5636:P5636:Q5636)</f>
        <v>3</v>
      </c>
      <c r="S5636" s="1">
        <v>139760</v>
      </c>
      <c r="T5636" s="1" t="str">
        <f t="shared" si="354"/>
        <v>High</v>
      </c>
      <c r="U5636">
        <v>8</v>
      </c>
      <c r="V5636">
        <v>2022</v>
      </c>
      <c r="W5636" t="s">
        <v>28</v>
      </c>
      <c r="X5636">
        <v>7</v>
      </c>
    </row>
    <row r="5637" spans="1:24" x14ac:dyDescent="0.3">
      <c r="A5637">
        <v>5636</v>
      </c>
      <c r="B5637" t="s">
        <v>41</v>
      </c>
      <c r="C5637" t="str">
        <f>_xlfn.XLOOKUP(B5637,Lookup_table!B:B,Lookup_table!C:C)</f>
        <v>Data</v>
      </c>
      <c r="D5637" t="s">
        <v>37</v>
      </c>
      <c r="E5637" t="s">
        <v>15</v>
      </c>
      <c r="F5637" t="s">
        <v>16</v>
      </c>
      <c r="G5637" t="s">
        <v>30</v>
      </c>
      <c r="H5637" t="str">
        <f t="shared" si="352"/>
        <v>Onsite/Hybrid</v>
      </c>
      <c r="I5637" t="s">
        <v>35</v>
      </c>
      <c r="J5637" t="str">
        <f t="shared" si="353"/>
        <v>0-2 yrs</v>
      </c>
      <c r="K5637">
        <f t="shared" ca="1" si="355"/>
        <v>2</v>
      </c>
      <c r="L5637" t="s">
        <v>19</v>
      </c>
      <c r="M5637">
        <v>0</v>
      </c>
      <c r="N5637">
        <v>1</v>
      </c>
      <c r="O5637">
        <v>1</v>
      </c>
      <c r="P5637">
        <v>1</v>
      </c>
      <c r="Q5637">
        <v>1</v>
      </c>
      <c r="R5637">
        <f>SUM(M5637:N5637:O5637:P5637:Q5637)</f>
        <v>4</v>
      </c>
      <c r="S5637" s="1">
        <v>93590</v>
      </c>
      <c r="T5637" s="1" t="str">
        <f t="shared" si="354"/>
        <v>Medium</v>
      </c>
      <c r="U5637">
        <v>8</v>
      </c>
      <c r="V5637">
        <v>2024</v>
      </c>
      <c r="W5637" t="s">
        <v>28</v>
      </c>
      <c r="X5637">
        <v>9</v>
      </c>
    </row>
    <row r="5638" spans="1:24" x14ac:dyDescent="0.3">
      <c r="A5638">
        <v>5637</v>
      </c>
      <c r="B5638" t="s">
        <v>31</v>
      </c>
      <c r="C5638" t="str">
        <f>_xlfn.XLOOKUP(B5638,Lookup_table!B:B,Lookup_table!C:C)</f>
        <v>Business</v>
      </c>
      <c r="D5638" t="s">
        <v>14</v>
      </c>
      <c r="E5638" t="s">
        <v>15</v>
      </c>
      <c r="F5638" t="s">
        <v>52</v>
      </c>
      <c r="G5638" t="s">
        <v>25</v>
      </c>
      <c r="H5638" t="str">
        <f t="shared" si="352"/>
        <v>Onsite/Hybrid</v>
      </c>
      <c r="I5638" t="s">
        <v>18</v>
      </c>
      <c r="J5638" t="str">
        <f t="shared" si="353"/>
        <v>7+ yrs</v>
      </c>
      <c r="K5638">
        <f t="shared" ca="1" si="355"/>
        <v>10</v>
      </c>
      <c r="L5638" t="s">
        <v>19</v>
      </c>
      <c r="M5638">
        <v>0</v>
      </c>
      <c r="N5638">
        <v>1</v>
      </c>
      <c r="O5638">
        <v>1</v>
      </c>
      <c r="P5638">
        <v>1</v>
      </c>
      <c r="Q5638">
        <v>0</v>
      </c>
      <c r="R5638">
        <f>SUM(M5638:N5638:O5638:P5638:Q5638)</f>
        <v>3</v>
      </c>
      <c r="S5638" s="1">
        <v>125381</v>
      </c>
      <c r="T5638" s="1" t="str">
        <f t="shared" si="354"/>
        <v>High</v>
      </c>
      <c r="U5638">
        <v>7</v>
      </c>
      <c r="V5638">
        <v>2022</v>
      </c>
      <c r="W5638" t="s">
        <v>28</v>
      </c>
      <c r="X5638">
        <v>8</v>
      </c>
    </row>
    <row r="5639" spans="1:24" x14ac:dyDescent="0.3">
      <c r="A5639">
        <v>5638</v>
      </c>
      <c r="B5639" t="s">
        <v>50</v>
      </c>
      <c r="C5639" t="str">
        <f>_xlfn.XLOOKUP(B5639,Lookup_table!B:B,Lookup_table!C:C)</f>
        <v>AI</v>
      </c>
      <c r="D5639" t="s">
        <v>37</v>
      </c>
      <c r="E5639" t="s">
        <v>15</v>
      </c>
      <c r="F5639" t="s">
        <v>16</v>
      </c>
      <c r="G5639" t="s">
        <v>17</v>
      </c>
      <c r="H5639" t="str">
        <f t="shared" si="352"/>
        <v>Remote</v>
      </c>
      <c r="I5639" t="s">
        <v>18</v>
      </c>
      <c r="J5639" t="str">
        <f t="shared" si="353"/>
        <v>7+ yrs</v>
      </c>
      <c r="K5639">
        <f t="shared" ca="1" si="355"/>
        <v>11</v>
      </c>
      <c r="L5639" t="s">
        <v>27</v>
      </c>
      <c r="M5639">
        <v>1</v>
      </c>
      <c r="N5639">
        <v>1</v>
      </c>
      <c r="O5639">
        <v>0</v>
      </c>
      <c r="P5639">
        <v>0</v>
      </c>
      <c r="Q5639">
        <v>0</v>
      </c>
      <c r="R5639">
        <f>SUM(M5639:N5639:O5639:P5639:Q5639)</f>
        <v>2</v>
      </c>
      <c r="S5639" s="1">
        <v>138998</v>
      </c>
      <c r="T5639" s="1" t="str">
        <f t="shared" si="354"/>
        <v>High</v>
      </c>
      <c r="U5639">
        <v>8</v>
      </c>
      <c r="V5639">
        <v>2020</v>
      </c>
      <c r="W5639" t="s">
        <v>34</v>
      </c>
      <c r="X5639">
        <v>3</v>
      </c>
    </row>
    <row r="5640" spans="1:24" x14ac:dyDescent="0.3">
      <c r="A5640">
        <v>5639</v>
      </c>
      <c r="B5640" t="s">
        <v>31</v>
      </c>
      <c r="C5640" t="str">
        <f>_xlfn.XLOOKUP(B5640,Lookup_table!B:B,Lookup_table!C:C)</f>
        <v>Business</v>
      </c>
      <c r="D5640" t="s">
        <v>34</v>
      </c>
      <c r="E5640" t="s">
        <v>38</v>
      </c>
      <c r="F5640" t="s">
        <v>24</v>
      </c>
      <c r="G5640" t="s">
        <v>30</v>
      </c>
      <c r="H5640" t="str">
        <f t="shared" si="352"/>
        <v>Onsite/Hybrid</v>
      </c>
      <c r="I5640" t="s">
        <v>35</v>
      </c>
      <c r="J5640" t="str">
        <f t="shared" si="353"/>
        <v>0-2 yrs</v>
      </c>
      <c r="K5640">
        <f t="shared" ca="1" si="355"/>
        <v>1</v>
      </c>
      <c r="L5640" t="s">
        <v>19</v>
      </c>
      <c r="M5640">
        <v>1</v>
      </c>
      <c r="N5640">
        <v>0</v>
      </c>
      <c r="O5640">
        <v>1</v>
      </c>
      <c r="P5640">
        <v>0</v>
      </c>
      <c r="Q5640">
        <v>0</v>
      </c>
      <c r="R5640">
        <f>SUM(M5640:N5640:O5640:P5640:Q5640)</f>
        <v>2</v>
      </c>
      <c r="S5640" s="1">
        <v>69055</v>
      </c>
      <c r="T5640" s="1" t="str">
        <f t="shared" si="354"/>
        <v>Low</v>
      </c>
      <c r="U5640">
        <v>2</v>
      </c>
      <c r="V5640">
        <v>2023</v>
      </c>
      <c r="W5640" t="s">
        <v>34</v>
      </c>
      <c r="X5640">
        <v>6</v>
      </c>
    </row>
    <row r="5641" spans="1:24" x14ac:dyDescent="0.3">
      <c r="A5641">
        <v>5640</v>
      </c>
      <c r="B5641" t="s">
        <v>31</v>
      </c>
      <c r="C5641" t="str">
        <f>_xlfn.XLOOKUP(B5641,Lookup_table!B:B,Lookup_table!C:C)</f>
        <v>Business</v>
      </c>
      <c r="D5641" t="s">
        <v>14</v>
      </c>
      <c r="E5641" t="s">
        <v>15</v>
      </c>
      <c r="F5641" t="s">
        <v>24</v>
      </c>
      <c r="G5641" t="s">
        <v>17</v>
      </c>
      <c r="H5641" t="str">
        <f t="shared" si="352"/>
        <v>Remote</v>
      </c>
      <c r="I5641" t="s">
        <v>18</v>
      </c>
      <c r="J5641" t="str">
        <f t="shared" si="353"/>
        <v>7+ yrs</v>
      </c>
      <c r="K5641">
        <f t="shared" ca="1" si="355"/>
        <v>12</v>
      </c>
      <c r="L5641" t="s">
        <v>19</v>
      </c>
      <c r="M5641">
        <v>0</v>
      </c>
      <c r="N5641">
        <v>1</v>
      </c>
      <c r="O5641">
        <v>0</v>
      </c>
      <c r="P5641">
        <v>1</v>
      </c>
      <c r="Q5641">
        <v>1</v>
      </c>
      <c r="R5641">
        <f>SUM(M5641:N5641:O5641:P5641:Q5641)</f>
        <v>3</v>
      </c>
      <c r="S5641" s="1">
        <v>125574</v>
      </c>
      <c r="T5641" s="1" t="str">
        <f t="shared" si="354"/>
        <v>High</v>
      </c>
      <c r="U5641">
        <v>10</v>
      </c>
      <c r="V5641">
        <v>2024</v>
      </c>
      <c r="W5641" t="s">
        <v>20</v>
      </c>
      <c r="X5641">
        <v>5</v>
      </c>
    </row>
    <row r="5642" spans="1:24" x14ac:dyDescent="0.3">
      <c r="A5642">
        <v>5641</v>
      </c>
      <c r="B5642" t="s">
        <v>33</v>
      </c>
      <c r="C5642" t="str">
        <f>_xlfn.XLOOKUP(B5642,Lookup_table!B:B,Lookup_table!C:C)</f>
        <v>Data</v>
      </c>
      <c r="D5642" t="s">
        <v>22</v>
      </c>
      <c r="E5642" t="s">
        <v>23</v>
      </c>
      <c r="F5642" t="s">
        <v>29</v>
      </c>
      <c r="G5642" t="s">
        <v>25</v>
      </c>
      <c r="H5642" t="str">
        <f t="shared" si="352"/>
        <v>Onsite/Hybrid</v>
      </c>
      <c r="I5642" t="s">
        <v>18</v>
      </c>
      <c r="J5642" t="str">
        <f t="shared" si="353"/>
        <v>7+ yrs</v>
      </c>
      <c r="K5642">
        <f t="shared" ca="1" si="355"/>
        <v>11</v>
      </c>
      <c r="L5642" t="s">
        <v>39</v>
      </c>
      <c r="M5642">
        <v>0</v>
      </c>
      <c r="N5642">
        <v>1</v>
      </c>
      <c r="O5642">
        <v>1</v>
      </c>
      <c r="P5642">
        <v>1</v>
      </c>
      <c r="Q5642">
        <v>1</v>
      </c>
      <c r="R5642">
        <f>SUM(M5642:N5642:O5642:P5642:Q5642)</f>
        <v>4</v>
      </c>
      <c r="S5642" s="1">
        <v>160864</v>
      </c>
      <c r="T5642" s="1" t="str">
        <f t="shared" si="354"/>
        <v>High</v>
      </c>
      <c r="U5642">
        <v>6</v>
      </c>
      <c r="V5642">
        <v>2021</v>
      </c>
      <c r="W5642" t="s">
        <v>28</v>
      </c>
      <c r="X5642">
        <v>2</v>
      </c>
    </row>
    <row r="5643" spans="1:24" x14ac:dyDescent="0.3">
      <c r="A5643">
        <v>5642</v>
      </c>
      <c r="B5643" t="s">
        <v>50</v>
      </c>
      <c r="C5643" t="str">
        <f>_xlfn.XLOOKUP(B5643,Lookup_table!B:B,Lookup_table!C:C)</f>
        <v>AI</v>
      </c>
      <c r="D5643" t="s">
        <v>34</v>
      </c>
      <c r="E5643" t="s">
        <v>42</v>
      </c>
      <c r="F5643" t="s">
        <v>52</v>
      </c>
      <c r="G5643" t="s">
        <v>17</v>
      </c>
      <c r="H5643" t="str">
        <f t="shared" si="352"/>
        <v>Remote</v>
      </c>
      <c r="I5643" t="s">
        <v>18</v>
      </c>
      <c r="J5643" t="str">
        <f t="shared" si="353"/>
        <v>7+ yrs</v>
      </c>
      <c r="K5643">
        <f t="shared" ca="1" si="355"/>
        <v>14</v>
      </c>
      <c r="L5643" t="s">
        <v>39</v>
      </c>
      <c r="M5643">
        <v>0</v>
      </c>
      <c r="N5643">
        <v>1</v>
      </c>
      <c r="O5643">
        <v>1</v>
      </c>
      <c r="P5643">
        <v>1</v>
      </c>
      <c r="Q5643">
        <v>1</v>
      </c>
      <c r="R5643">
        <f>SUM(M5643:N5643:O5643:P5643:Q5643)</f>
        <v>4</v>
      </c>
      <c r="S5643" s="1">
        <v>176770</v>
      </c>
      <c r="T5643" s="1" t="str">
        <f t="shared" si="354"/>
        <v>High</v>
      </c>
      <c r="U5643">
        <v>11</v>
      </c>
      <c r="V5643">
        <v>2023</v>
      </c>
      <c r="W5643" t="s">
        <v>28</v>
      </c>
      <c r="X5643">
        <v>3</v>
      </c>
    </row>
    <row r="5644" spans="1:24" x14ac:dyDescent="0.3">
      <c r="A5644">
        <v>5643</v>
      </c>
      <c r="B5644" t="s">
        <v>33</v>
      </c>
      <c r="C5644" t="str">
        <f>_xlfn.XLOOKUP(B5644,Lookup_table!B:B,Lookup_table!C:C)</f>
        <v>Data</v>
      </c>
      <c r="D5644" t="s">
        <v>34</v>
      </c>
      <c r="E5644" t="s">
        <v>42</v>
      </c>
      <c r="F5644" t="s">
        <v>24</v>
      </c>
      <c r="G5644" t="s">
        <v>17</v>
      </c>
      <c r="H5644" t="str">
        <f t="shared" si="352"/>
        <v>Remote</v>
      </c>
      <c r="I5644" t="s">
        <v>18</v>
      </c>
      <c r="J5644" t="str">
        <f t="shared" si="353"/>
        <v>7+ yrs</v>
      </c>
      <c r="K5644">
        <f t="shared" ca="1" si="355"/>
        <v>10</v>
      </c>
      <c r="L5644" t="s">
        <v>27</v>
      </c>
      <c r="M5644">
        <v>1</v>
      </c>
      <c r="N5644">
        <v>0</v>
      </c>
      <c r="O5644">
        <v>0</v>
      </c>
      <c r="P5644">
        <v>1</v>
      </c>
      <c r="Q5644">
        <v>0</v>
      </c>
      <c r="R5644">
        <f>SUM(M5644:N5644:O5644:P5644:Q5644)</f>
        <v>2</v>
      </c>
      <c r="S5644" s="1">
        <v>116442</v>
      </c>
      <c r="T5644" s="1" t="str">
        <f t="shared" si="354"/>
        <v>Medium</v>
      </c>
      <c r="U5644">
        <v>1</v>
      </c>
      <c r="V5644">
        <v>2020</v>
      </c>
      <c r="W5644" t="s">
        <v>20</v>
      </c>
      <c r="X5644">
        <v>1</v>
      </c>
    </row>
    <row r="5645" spans="1:24" x14ac:dyDescent="0.3">
      <c r="A5645">
        <v>5644</v>
      </c>
      <c r="B5645" t="s">
        <v>41</v>
      </c>
      <c r="C5645" t="str">
        <f>_xlfn.XLOOKUP(B5645,Lookup_table!B:B,Lookup_table!C:C)</f>
        <v>Data</v>
      </c>
      <c r="D5645" t="s">
        <v>14</v>
      </c>
      <c r="E5645" t="s">
        <v>32</v>
      </c>
      <c r="F5645" t="s">
        <v>29</v>
      </c>
      <c r="G5645" t="s">
        <v>25</v>
      </c>
      <c r="H5645" t="str">
        <f t="shared" si="352"/>
        <v>Onsite/Hybrid</v>
      </c>
      <c r="I5645" t="s">
        <v>35</v>
      </c>
      <c r="J5645" t="str">
        <f t="shared" si="353"/>
        <v>0-2 yrs</v>
      </c>
      <c r="K5645">
        <f t="shared" ca="1" si="355"/>
        <v>2</v>
      </c>
      <c r="L5645" t="s">
        <v>19</v>
      </c>
      <c r="M5645">
        <v>0</v>
      </c>
      <c r="N5645">
        <v>0</v>
      </c>
      <c r="O5645">
        <v>0</v>
      </c>
      <c r="P5645">
        <v>0</v>
      </c>
      <c r="Q5645">
        <v>1</v>
      </c>
      <c r="R5645">
        <f>SUM(M5645:N5645:O5645:P5645:Q5645)</f>
        <v>1</v>
      </c>
      <c r="S5645" s="1">
        <v>61539</v>
      </c>
      <c r="T5645" s="1" t="str">
        <f t="shared" si="354"/>
        <v>Low</v>
      </c>
      <c r="U5645">
        <v>1</v>
      </c>
      <c r="V5645">
        <v>2021</v>
      </c>
      <c r="W5645" t="s">
        <v>28</v>
      </c>
      <c r="X5645">
        <v>8</v>
      </c>
    </row>
    <row r="5646" spans="1:24" x14ac:dyDescent="0.3">
      <c r="A5646">
        <v>5645</v>
      </c>
      <c r="B5646" t="s">
        <v>21</v>
      </c>
      <c r="C5646" t="str">
        <f>_xlfn.XLOOKUP(B5646,Lookup_table!B:B,Lookup_table!C:C)</f>
        <v>AI</v>
      </c>
      <c r="D5646" t="s">
        <v>14</v>
      </c>
      <c r="E5646" t="s">
        <v>23</v>
      </c>
      <c r="F5646" t="s">
        <v>44</v>
      </c>
      <c r="G5646" t="s">
        <v>25</v>
      </c>
      <c r="H5646" t="str">
        <f t="shared" si="352"/>
        <v>Onsite/Hybrid</v>
      </c>
      <c r="I5646" t="s">
        <v>18</v>
      </c>
      <c r="J5646" t="str">
        <f t="shared" si="353"/>
        <v>7+ yrs</v>
      </c>
      <c r="K5646">
        <f t="shared" ca="1" si="355"/>
        <v>14</v>
      </c>
      <c r="L5646" t="s">
        <v>39</v>
      </c>
      <c r="M5646">
        <v>0</v>
      </c>
      <c r="N5646">
        <v>0</v>
      </c>
      <c r="O5646">
        <v>0</v>
      </c>
      <c r="P5646">
        <v>0</v>
      </c>
      <c r="Q5646">
        <v>1</v>
      </c>
      <c r="R5646">
        <f>SUM(M5646:N5646:O5646:P5646:Q5646)</f>
        <v>1</v>
      </c>
      <c r="S5646" s="1">
        <v>147118</v>
      </c>
      <c r="T5646" s="1" t="str">
        <f t="shared" si="354"/>
        <v>High</v>
      </c>
      <c r="U5646">
        <v>1</v>
      </c>
      <c r="V5646">
        <v>2026</v>
      </c>
      <c r="W5646" t="s">
        <v>34</v>
      </c>
      <c r="X5646">
        <v>5</v>
      </c>
    </row>
    <row r="5647" spans="1:24" x14ac:dyDescent="0.3">
      <c r="A5647">
        <v>5646</v>
      </c>
      <c r="B5647" t="s">
        <v>36</v>
      </c>
      <c r="C5647" t="str">
        <f>_xlfn.XLOOKUP(B5647,Lookup_table!B:B,Lookup_table!C:C)</f>
        <v>Data</v>
      </c>
      <c r="D5647" t="s">
        <v>22</v>
      </c>
      <c r="E5647" t="s">
        <v>32</v>
      </c>
      <c r="F5647" t="s">
        <v>43</v>
      </c>
      <c r="G5647" t="s">
        <v>25</v>
      </c>
      <c r="H5647" t="str">
        <f t="shared" si="352"/>
        <v>Onsite/Hybrid</v>
      </c>
      <c r="I5647" t="s">
        <v>35</v>
      </c>
      <c r="J5647" t="str">
        <f t="shared" si="353"/>
        <v>0-2 yrs</v>
      </c>
      <c r="K5647">
        <f t="shared" ca="1" si="355"/>
        <v>0</v>
      </c>
      <c r="L5647" t="s">
        <v>19</v>
      </c>
      <c r="M5647">
        <v>1</v>
      </c>
      <c r="N5647">
        <v>0</v>
      </c>
      <c r="O5647">
        <v>0</v>
      </c>
      <c r="P5647">
        <v>1</v>
      </c>
      <c r="Q5647">
        <v>1</v>
      </c>
      <c r="R5647">
        <f>SUM(M5647:N5647:O5647:P5647:Q5647)</f>
        <v>3</v>
      </c>
      <c r="S5647" s="1">
        <v>96288</v>
      </c>
      <c r="T5647" s="1" t="str">
        <f t="shared" si="354"/>
        <v>Medium</v>
      </c>
      <c r="U5647">
        <v>7</v>
      </c>
      <c r="V5647">
        <v>2021</v>
      </c>
      <c r="W5647" t="s">
        <v>28</v>
      </c>
      <c r="X5647">
        <v>8</v>
      </c>
    </row>
    <row r="5648" spans="1:24" x14ac:dyDescent="0.3">
      <c r="A5648">
        <v>5647</v>
      </c>
      <c r="B5648" t="s">
        <v>36</v>
      </c>
      <c r="C5648" t="str">
        <f>_xlfn.XLOOKUP(B5648,Lookup_table!B:B,Lookup_table!C:C)</f>
        <v>Data</v>
      </c>
      <c r="D5648" t="s">
        <v>37</v>
      </c>
      <c r="E5648" t="s">
        <v>15</v>
      </c>
      <c r="F5648" t="s">
        <v>43</v>
      </c>
      <c r="G5648" t="s">
        <v>30</v>
      </c>
      <c r="H5648" t="str">
        <f t="shared" si="352"/>
        <v>Onsite/Hybrid</v>
      </c>
      <c r="I5648" t="s">
        <v>18</v>
      </c>
      <c r="J5648" t="str">
        <f t="shared" si="353"/>
        <v>7+ yrs</v>
      </c>
      <c r="K5648">
        <f t="shared" ca="1" si="355"/>
        <v>12</v>
      </c>
      <c r="L5648" t="s">
        <v>19</v>
      </c>
      <c r="M5648">
        <v>1</v>
      </c>
      <c r="N5648">
        <v>0</v>
      </c>
      <c r="O5648">
        <v>1</v>
      </c>
      <c r="P5648">
        <v>0</v>
      </c>
      <c r="Q5648">
        <v>0</v>
      </c>
      <c r="R5648">
        <f>SUM(M5648:N5648:O5648:P5648:Q5648)</f>
        <v>2</v>
      </c>
      <c r="S5648" s="1">
        <v>116229</v>
      </c>
      <c r="T5648" s="1" t="str">
        <f t="shared" si="354"/>
        <v>Medium</v>
      </c>
      <c r="U5648">
        <v>5</v>
      </c>
      <c r="V5648">
        <v>2026</v>
      </c>
      <c r="W5648" t="s">
        <v>20</v>
      </c>
      <c r="X5648">
        <v>5</v>
      </c>
    </row>
    <row r="5649" spans="1:24" x14ac:dyDescent="0.3">
      <c r="A5649">
        <v>5648</v>
      </c>
      <c r="B5649" t="s">
        <v>36</v>
      </c>
      <c r="C5649" t="str">
        <f>_xlfn.XLOOKUP(B5649,Lookup_table!B:B,Lookup_table!C:C)</f>
        <v>Data</v>
      </c>
      <c r="D5649" t="s">
        <v>34</v>
      </c>
      <c r="E5649" t="s">
        <v>32</v>
      </c>
      <c r="F5649" t="s">
        <v>51</v>
      </c>
      <c r="G5649" t="s">
        <v>25</v>
      </c>
      <c r="H5649" t="str">
        <f t="shared" si="352"/>
        <v>Onsite/Hybrid</v>
      </c>
      <c r="I5649" t="s">
        <v>26</v>
      </c>
      <c r="J5649" t="str">
        <f t="shared" si="353"/>
        <v>3-6 yrs</v>
      </c>
      <c r="K5649">
        <f t="shared" ca="1" si="355"/>
        <v>3</v>
      </c>
      <c r="L5649" t="s">
        <v>39</v>
      </c>
      <c r="M5649">
        <v>0</v>
      </c>
      <c r="N5649">
        <v>0</v>
      </c>
      <c r="O5649">
        <v>1</v>
      </c>
      <c r="P5649">
        <v>0</v>
      </c>
      <c r="Q5649">
        <v>1</v>
      </c>
      <c r="R5649">
        <f>SUM(M5649:N5649:O5649:P5649:Q5649)</f>
        <v>2</v>
      </c>
      <c r="S5649" s="1">
        <v>96959</v>
      </c>
      <c r="T5649" s="1" t="str">
        <f t="shared" si="354"/>
        <v>Medium</v>
      </c>
      <c r="U5649">
        <v>7</v>
      </c>
      <c r="V5649">
        <v>2023</v>
      </c>
      <c r="W5649" t="s">
        <v>28</v>
      </c>
      <c r="X5649">
        <v>9</v>
      </c>
    </row>
    <row r="5650" spans="1:24" x14ac:dyDescent="0.3">
      <c r="A5650">
        <v>5649</v>
      </c>
      <c r="B5650" t="s">
        <v>41</v>
      </c>
      <c r="C5650" t="str">
        <f>_xlfn.XLOOKUP(B5650,Lookup_table!B:B,Lookup_table!C:C)</f>
        <v>Data</v>
      </c>
      <c r="D5650" t="s">
        <v>37</v>
      </c>
      <c r="E5650" t="s">
        <v>23</v>
      </c>
      <c r="F5650" t="s">
        <v>44</v>
      </c>
      <c r="G5650" t="s">
        <v>25</v>
      </c>
      <c r="H5650" t="str">
        <f t="shared" si="352"/>
        <v>Onsite/Hybrid</v>
      </c>
      <c r="I5650" t="s">
        <v>18</v>
      </c>
      <c r="J5650" t="str">
        <f t="shared" si="353"/>
        <v>7+ yrs</v>
      </c>
      <c r="K5650">
        <f t="shared" ca="1" si="355"/>
        <v>7</v>
      </c>
      <c r="L5650" t="s">
        <v>27</v>
      </c>
      <c r="M5650">
        <v>0</v>
      </c>
      <c r="N5650">
        <v>1</v>
      </c>
      <c r="O5650">
        <v>1</v>
      </c>
      <c r="P5650">
        <v>0</v>
      </c>
      <c r="Q5650">
        <v>1</v>
      </c>
      <c r="R5650">
        <f>SUM(M5650:N5650:O5650:P5650:Q5650)</f>
        <v>3</v>
      </c>
      <c r="S5650" s="1">
        <v>125633</v>
      </c>
      <c r="T5650" s="1" t="str">
        <f t="shared" si="354"/>
        <v>High</v>
      </c>
      <c r="U5650">
        <v>8</v>
      </c>
      <c r="V5650">
        <v>2022</v>
      </c>
      <c r="W5650" t="s">
        <v>20</v>
      </c>
      <c r="X5650">
        <v>4</v>
      </c>
    </row>
    <row r="5651" spans="1:24" x14ac:dyDescent="0.3">
      <c r="A5651">
        <v>5650</v>
      </c>
      <c r="B5651" t="s">
        <v>50</v>
      </c>
      <c r="C5651" t="str">
        <f>_xlfn.XLOOKUP(B5651,Lookup_table!B:B,Lookup_table!C:C)</f>
        <v>AI</v>
      </c>
      <c r="D5651" t="s">
        <v>34</v>
      </c>
      <c r="E5651" t="s">
        <v>23</v>
      </c>
      <c r="F5651" t="s">
        <v>51</v>
      </c>
      <c r="G5651" t="s">
        <v>25</v>
      </c>
      <c r="H5651" t="str">
        <f t="shared" si="352"/>
        <v>Onsite/Hybrid</v>
      </c>
      <c r="I5651" t="s">
        <v>35</v>
      </c>
      <c r="J5651" t="str">
        <f t="shared" si="353"/>
        <v>0-2 yrs</v>
      </c>
      <c r="K5651">
        <f t="shared" ca="1" si="355"/>
        <v>2</v>
      </c>
      <c r="L5651" t="s">
        <v>27</v>
      </c>
      <c r="M5651">
        <v>0</v>
      </c>
      <c r="N5651">
        <v>0</v>
      </c>
      <c r="O5651">
        <v>1</v>
      </c>
      <c r="P5651">
        <v>0</v>
      </c>
      <c r="Q5651">
        <v>0</v>
      </c>
      <c r="R5651">
        <f>SUM(M5651:N5651:O5651:P5651:Q5651)</f>
        <v>1</v>
      </c>
      <c r="S5651" s="1">
        <v>101589</v>
      </c>
      <c r="T5651" s="1" t="str">
        <f t="shared" si="354"/>
        <v>Medium</v>
      </c>
      <c r="U5651">
        <v>8</v>
      </c>
      <c r="V5651">
        <v>2024</v>
      </c>
      <c r="W5651" t="s">
        <v>28</v>
      </c>
      <c r="X5651">
        <v>9</v>
      </c>
    </row>
    <row r="5652" spans="1:24" x14ac:dyDescent="0.3">
      <c r="A5652">
        <v>5651</v>
      </c>
      <c r="B5652" t="s">
        <v>41</v>
      </c>
      <c r="C5652" t="str">
        <f>_xlfn.XLOOKUP(B5652,Lookup_table!B:B,Lookup_table!C:C)</f>
        <v>Data</v>
      </c>
      <c r="D5652" t="s">
        <v>22</v>
      </c>
      <c r="E5652" t="s">
        <v>15</v>
      </c>
      <c r="F5652" t="s">
        <v>29</v>
      </c>
      <c r="G5652" t="s">
        <v>17</v>
      </c>
      <c r="H5652" t="str">
        <f t="shared" si="352"/>
        <v>Remote</v>
      </c>
      <c r="I5652" t="s">
        <v>35</v>
      </c>
      <c r="J5652" t="str">
        <f t="shared" si="353"/>
        <v>0-2 yrs</v>
      </c>
      <c r="K5652">
        <f t="shared" ca="1" si="355"/>
        <v>1</v>
      </c>
      <c r="L5652" t="s">
        <v>39</v>
      </c>
      <c r="M5652">
        <v>1</v>
      </c>
      <c r="N5652">
        <v>0</v>
      </c>
      <c r="O5652">
        <v>1</v>
      </c>
      <c r="P5652">
        <v>0</v>
      </c>
      <c r="Q5652">
        <v>0</v>
      </c>
      <c r="R5652">
        <f>SUM(M5652:N5652:O5652:P5652:Q5652)</f>
        <v>2</v>
      </c>
      <c r="S5652" s="1">
        <v>88138</v>
      </c>
      <c r="T5652" s="1" t="str">
        <f t="shared" si="354"/>
        <v>Medium</v>
      </c>
      <c r="U5652">
        <v>5</v>
      </c>
      <c r="V5652">
        <v>2020</v>
      </c>
      <c r="W5652" t="s">
        <v>28</v>
      </c>
      <c r="X5652">
        <v>8</v>
      </c>
    </row>
    <row r="5653" spans="1:24" x14ac:dyDescent="0.3">
      <c r="A5653">
        <v>5652</v>
      </c>
      <c r="B5653" t="s">
        <v>36</v>
      </c>
      <c r="C5653" t="str">
        <f>_xlfn.XLOOKUP(B5653,Lookup_table!B:B,Lookup_table!C:C)</f>
        <v>Data</v>
      </c>
      <c r="D5653" t="s">
        <v>34</v>
      </c>
      <c r="E5653" t="s">
        <v>15</v>
      </c>
      <c r="F5653" t="s">
        <v>16</v>
      </c>
      <c r="G5653" t="s">
        <v>30</v>
      </c>
      <c r="H5653" t="str">
        <f t="shared" si="352"/>
        <v>Onsite/Hybrid</v>
      </c>
      <c r="I5653" t="s">
        <v>18</v>
      </c>
      <c r="J5653" t="str">
        <f t="shared" si="353"/>
        <v>7+ yrs</v>
      </c>
      <c r="K5653">
        <f t="shared" ca="1" si="355"/>
        <v>8</v>
      </c>
      <c r="L5653" t="s">
        <v>27</v>
      </c>
      <c r="M5653">
        <v>0</v>
      </c>
      <c r="N5653">
        <v>1</v>
      </c>
      <c r="O5653">
        <v>0</v>
      </c>
      <c r="P5653">
        <v>0</v>
      </c>
      <c r="Q5653">
        <v>0</v>
      </c>
      <c r="R5653">
        <f>SUM(M5653:N5653:O5653:P5653:Q5653)</f>
        <v>1</v>
      </c>
      <c r="S5653" s="1">
        <v>99321</v>
      </c>
      <c r="T5653" s="1" t="str">
        <f t="shared" si="354"/>
        <v>Medium</v>
      </c>
      <c r="U5653">
        <v>5</v>
      </c>
      <c r="V5653">
        <v>2022</v>
      </c>
      <c r="W5653" t="s">
        <v>20</v>
      </c>
      <c r="X5653">
        <v>3</v>
      </c>
    </row>
    <row r="5654" spans="1:24" x14ac:dyDescent="0.3">
      <c r="A5654">
        <v>5653</v>
      </c>
      <c r="B5654" t="s">
        <v>33</v>
      </c>
      <c r="C5654" t="str">
        <f>_xlfn.XLOOKUP(B5654,Lookup_table!B:B,Lookup_table!C:C)</f>
        <v>Data</v>
      </c>
      <c r="D5654" t="s">
        <v>14</v>
      </c>
      <c r="E5654" t="s">
        <v>38</v>
      </c>
      <c r="F5654" t="s">
        <v>16</v>
      </c>
      <c r="G5654" t="s">
        <v>30</v>
      </c>
      <c r="H5654" t="str">
        <f t="shared" si="352"/>
        <v>Onsite/Hybrid</v>
      </c>
      <c r="I5654" t="s">
        <v>26</v>
      </c>
      <c r="J5654" t="str">
        <f t="shared" si="353"/>
        <v>3-6 yrs</v>
      </c>
      <c r="K5654">
        <f t="shared" ca="1" si="355"/>
        <v>4</v>
      </c>
      <c r="L5654" t="s">
        <v>19</v>
      </c>
      <c r="M5654">
        <v>1</v>
      </c>
      <c r="N5654">
        <v>1</v>
      </c>
      <c r="O5654">
        <v>1</v>
      </c>
      <c r="P5654">
        <v>0</v>
      </c>
      <c r="Q5654">
        <v>0</v>
      </c>
      <c r="R5654">
        <f>SUM(M5654:N5654:O5654:P5654:Q5654)</f>
        <v>3</v>
      </c>
      <c r="S5654" s="1">
        <v>87472</v>
      </c>
      <c r="T5654" s="1" t="str">
        <f t="shared" si="354"/>
        <v>Medium</v>
      </c>
      <c r="U5654">
        <v>9</v>
      </c>
      <c r="V5654">
        <v>2020</v>
      </c>
      <c r="W5654" t="s">
        <v>28</v>
      </c>
      <c r="X5654">
        <v>7</v>
      </c>
    </row>
    <row r="5655" spans="1:24" x14ac:dyDescent="0.3">
      <c r="A5655">
        <v>5654</v>
      </c>
      <c r="B5655" t="s">
        <v>36</v>
      </c>
      <c r="C5655" t="str">
        <f>_xlfn.XLOOKUP(B5655,Lookup_table!B:B,Lookup_table!C:C)</f>
        <v>Data</v>
      </c>
      <c r="D5655" t="s">
        <v>14</v>
      </c>
      <c r="E5655" t="s">
        <v>15</v>
      </c>
      <c r="F5655" t="s">
        <v>29</v>
      </c>
      <c r="G5655" t="s">
        <v>17</v>
      </c>
      <c r="H5655" t="str">
        <f t="shared" si="352"/>
        <v>Remote</v>
      </c>
      <c r="I5655" t="s">
        <v>35</v>
      </c>
      <c r="J5655" t="str">
        <f t="shared" si="353"/>
        <v>0-2 yrs</v>
      </c>
      <c r="K5655">
        <f t="shared" ca="1" si="355"/>
        <v>2</v>
      </c>
      <c r="L5655" t="s">
        <v>27</v>
      </c>
      <c r="M5655">
        <v>0</v>
      </c>
      <c r="N5655">
        <v>1</v>
      </c>
      <c r="O5655">
        <v>1</v>
      </c>
      <c r="P5655">
        <v>0</v>
      </c>
      <c r="Q5655">
        <v>1</v>
      </c>
      <c r="R5655">
        <f>SUM(M5655:N5655:O5655:P5655:Q5655)</f>
        <v>3</v>
      </c>
      <c r="S5655" s="1">
        <v>77823</v>
      </c>
      <c r="T5655" s="1" t="str">
        <f t="shared" si="354"/>
        <v>Medium</v>
      </c>
      <c r="U5655">
        <v>4</v>
      </c>
      <c r="V5655">
        <v>2021</v>
      </c>
      <c r="W5655" t="s">
        <v>20</v>
      </c>
      <c r="X5655">
        <v>3</v>
      </c>
    </row>
    <row r="5656" spans="1:24" x14ac:dyDescent="0.3">
      <c r="A5656">
        <v>5655</v>
      </c>
      <c r="B5656" t="s">
        <v>36</v>
      </c>
      <c r="C5656" t="str">
        <f>_xlfn.XLOOKUP(B5656,Lookup_table!B:B,Lookup_table!C:C)</f>
        <v>Data</v>
      </c>
      <c r="D5656" t="s">
        <v>22</v>
      </c>
      <c r="E5656" t="s">
        <v>42</v>
      </c>
      <c r="F5656" t="s">
        <v>44</v>
      </c>
      <c r="G5656" t="s">
        <v>25</v>
      </c>
      <c r="H5656" t="str">
        <f t="shared" si="352"/>
        <v>Onsite/Hybrid</v>
      </c>
      <c r="I5656" t="s">
        <v>18</v>
      </c>
      <c r="J5656" t="str">
        <f t="shared" si="353"/>
        <v>7+ yrs</v>
      </c>
      <c r="K5656">
        <f t="shared" ca="1" si="355"/>
        <v>11</v>
      </c>
      <c r="L5656" t="s">
        <v>39</v>
      </c>
      <c r="M5656">
        <v>1</v>
      </c>
      <c r="N5656">
        <v>0</v>
      </c>
      <c r="O5656">
        <v>1</v>
      </c>
      <c r="P5656">
        <v>1</v>
      </c>
      <c r="Q5656">
        <v>1</v>
      </c>
      <c r="R5656">
        <f>SUM(M5656:N5656:O5656:P5656:Q5656)</f>
        <v>4</v>
      </c>
      <c r="S5656" s="1">
        <v>159987</v>
      </c>
      <c r="T5656" s="1" t="str">
        <f t="shared" si="354"/>
        <v>High</v>
      </c>
      <c r="U5656">
        <v>2</v>
      </c>
      <c r="V5656">
        <v>2021</v>
      </c>
      <c r="W5656" t="s">
        <v>28</v>
      </c>
      <c r="X5656">
        <v>4</v>
      </c>
    </row>
    <row r="5657" spans="1:24" x14ac:dyDescent="0.3">
      <c r="A5657">
        <v>5656</v>
      </c>
      <c r="B5657" t="s">
        <v>33</v>
      </c>
      <c r="C5657" t="str">
        <f>_xlfn.XLOOKUP(B5657,Lookup_table!B:B,Lookup_table!C:C)</f>
        <v>Data</v>
      </c>
      <c r="D5657" t="s">
        <v>22</v>
      </c>
      <c r="E5657" t="s">
        <v>38</v>
      </c>
      <c r="F5657" t="s">
        <v>51</v>
      </c>
      <c r="G5657" t="s">
        <v>25</v>
      </c>
      <c r="H5657" t="str">
        <f t="shared" si="352"/>
        <v>Onsite/Hybrid</v>
      </c>
      <c r="I5657" t="s">
        <v>18</v>
      </c>
      <c r="J5657" t="str">
        <f t="shared" si="353"/>
        <v>7+ yrs</v>
      </c>
      <c r="K5657">
        <f t="shared" ca="1" si="355"/>
        <v>9</v>
      </c>
      <c r="L5657" t="s">
        <v>27</v>
      </c>
      <c r="M5657">
        <v>1</v>
      </c>
      <c r="N5657">
        <v>1</v>
      </c>
      <c r="O5657">
        <v>0</v>
      </c>
      <c r="P5657">
        <v>1</v>
      </c>
      <c r="Q5657">
        <v>1</v>
      </c>
      <c r="R5657">
        <f>SUM(M5657:N5657:O5657:P5657:Q5657)</f>
        <v>4</v>
      </c>
      <c r="S5657" s="1">
        <v>149831</v>
      </c>
      <c r="T5657" s="1" t="str">
        <f t="shared" si="354"/>
        <v>High</v>
      </c>
      <c r="U5657">
        <v>1</v>
      </c>
      <c r="V5657">
        <v>2023</v>
      </c>
      <c r="W5657" t="s">
        <v>34</v>
      </c>
      <c r="X5657">
        <v>3</v>
      </c>
    </row>
    <row r="5658" spans="1:24" x14ac:dyDescent="0.3">
      <c r="A5658">
        <v>5657</v>
      </c>
      <c r="B5658" t="s">
        <v>41</v>
      </c>
      <c r="C5658" t="str">
        <f>_xlfn.XLOOKUP(B5658,Lookup_table!B:B,Lookup_table!C:C)</f>
        <v>Data</v>
      </c>
      <c r="D5658" t="s">
        <v>14</v>
      </c>
      <c r="E5658" t="s">
        <v>32</v>
      </c>
      <c r="F5658" t="s">
        <v>16</v>
      </c>
      <c r="G5658" t="s">
        <v>17</v>
      </c>
      <c r="H5658" t="str">
        <f t="shared" si="352"/>
        <v>Remote</v>
      </c>
      <c r="I5658" t="s">
        <v>26</v>
      </c>
      <c r="J5658" t="str">
        <f t="shared" si="353"/>
        <v>3-6 yrs</v>
      </c>
      <c r="K5658">
        <f t="shared" ca="1" si="355"/>
        <v>3</v>
      </c>
      <c r="L5658" t="s">
        <v>39</v>
      </c>
      <c r="M5658">
        <v>1</v>
      </c>
      <c r="N5658">
        <v>0</v>
      </c>
      <c r="O5658">
        <v>1</v>
      </c>
      <c r="P5658">
        <v>0</v>
      </c>
      <c r="Q5658">
        <v>0</v>
      </c>
      <c r="R5658">
        <f>SUM(M5658:N5658:O5658:P5658:Q5658)</f>
        <v>2</v>
      </c>
      <c r="S5658" s="1">
        <v>92134</v>
      </c>
      <c r="T5658" s="1" t="str">
        <f t="shared" si="354"/>
        <v>Medium</v>
      </c>
      <c r="U5658">
        <v>3</v>
      </c>
      <c r="V5658">
        <v>2020</v>
      </c>
      <c r="W5658" t="s">
        <v>28</v>
      </c>
      <c r="X5658">
        <v>8</v>
      </c>
    </row>
    <row r="5659" spans="1:24" x14ac:dyDescent="0.3">
      <c r="A5659">
        <v>5658</v>
      </c>
      <c r="B5659" t="s">
        <v>31</v>
      </c>
      <c r="C5659" t="str">
        <f>_xlfn.XLOOKUP(B5659,Lookup_table!B:B,Lookup_table!C:C)</f>
        <v>Business</v>
      </c>
      <c r="D5659" t="s">
        <v>14</v>
      </c>
      <c r="E5659" t="s">
        <v>23</v>
      </c>
      <c r="F5659" t="s">
        <v>43</v>
      </c>
      <c r="G5659" t="s">
        <v>17</v>
      </c>
      <c r="H5659" t="str">
        <f t="shared" si="352"/>
        <v>Remote</v>
      </c>
      <c r="I5659" t="s">
        <v>26</v>
      </c>
      <c r="J5659" t="str">
        <f t="shared" si="353"/>
        <v>3-6 yrs</v>
      </c>
      <c r="K5659">
        <f t="shared" ca="1" si="355"/>
        <v>6</v>
      </c>
      <c r="L5659" t="s">
        <v>39</v>
      </c>
      <c r="M5659">
        <v>0</v>
      </c>
      <c r="N5659">
        <v>1</v>
      </c>
      <c r="O5659">
        <v>1</v>
      </c>
      <c r="P5659">
        <v>1</v>
      </c>
      <c r="Q5659">
        <v>1</v>
      </c>
      <c r="R5659">
        <f>SUM(M5659:N5659:O5659:P5659:Q5659)</f>
        <v>4</v>
      </c>
      <c r="S5659" s="1">
        <v>116636</v>
      </c>
      <c r="T5659" s="1" t="str">
        <f t="shared" si="354"/>
        <v>Medium</v>
      </c>
      <c r="U5659">
        <v>1</v>
      </c>
      <c r="V5659">
        <v>2020</v>
      </c>
      <c r="W5659" t="s">
        <v>28</v>
      </c>
      <c r="X5659">
        <v>5</v>
      </c>
    </row>
    <row r="5660" spans="1:24" x14ac:dyDescent="0.3">
      <c r="A5660">
        <v>5659</v>
      </c>
      <c r="B5660" t="s">
        <v>50</v>
      </c>
      <c r="C5660" t="str">
        <f>_xlfn.XLOOKUP(B5660,Lookup_table!B:B,Lookup_table!C:C)</f>
        <v>AI</v>
      </c>
      <c r="D5660" t="s">
        <v>14</v>
      </c>
      <c r="E5660" t="s">
        <v>23</v>
      </c>
      <c r="F5660" t="s">
        <v>51</v>
      </c>
      <c r="G5660" t="s">
        <v>30</v>
      </c>
      <c r="H5660" t="str">
        <f t="shared" si="352"/>
        <v>Onsite/Hybrid</v>
      </c>
      <c r="I5660" t="s">
        <v>35</v>
      </c>
      <c r="J5660" t="str">
        <f t="shared" si="353"/>
        <v>0-2 yrs</v>
      </c>
      <c r="K5660">
        <f t="shared" ca="1" si="355"/>
        <v>0</v>
      </c>
      <c r="L5660" t="s">
        <v>39</v>
      </c>
      <c r="M5660">
        <v>0</v>
      </c>
      <c r="N5660">
        <v>0</v>
      </c>
      <c r="O5660">
        <v>1</v>
      </c>
      <c r="P5660">
        <v>0</v>
      </c>
      <c r="Q5660">
        <v>1</v>
      </c>
      <c r="R5660">
        <f>SUM(M5660:N5660:O5660:P5660:Q5660)</f>
        <v>2</v>
      </c>
      <c r="S5660" s="1">
        <v>116162</v>
      </c>
      <c r="T5660" s="1" t="str">
        <f t="shared" si="354"/>
        <v>Medium</v>
      </c>
      <c r="U5660">
        <v>4</v>
      </c>
      <c r="V5660">
        <v>2021</v>
      </c>
      <c r="W5660" t="s">
        <v>20</v>
      </c>
      <c r="X5660">
        <v>4</v>
      </c>
    </row>
    <row r="5661" spans="1:24" x14ac:dyDescent="0.3">
      <c r="A5661">
        <v>5660</v>
      </c>
      <c r="B5661" t="s">
        <v>21</v>
      </c>
      <c r="C5661" t="str">
        <f>_xlfn.XLOOKUP(B5661,Lookup_table!B:B,Lookup_table!C:C)</f>
        <v>AI</v>
      </c>
      <c r="D5661" t="s">
        <v>37</v>
      </c>
      <c r="E5661" t="s">
        <v>15</v>
      </c>
      <c r="F5661" t="s">
        <v>16</v>
      </c>
      <c r="G5661" t="s">
        <v>25</v>
      </c>
      <c r="H5661" t="str">
        <f t="shared" si="352"/>
        <v>Onsite/Hybrid</v>
      </c>
      <c r="I5661" t="s">
        <v>35</v>
      </c>
      <c r="J5661" t="str">
        <f t="shared" si="353"/>
        <v>0-2 yrs</v>
      </c>
      <c r="K5661">
        <f t="shared" ca="1" si="355"/>
        <v>0</v>
      </c>
      <c r="L5661" t="s">
        <v>39</v>
      </c>
      <c r="M5661">
        <v>1</v>
      </c>
      <c r="N5661">
        <v>1</v>
      </c>
      <c r="O5661">
        <v>1</v>
      </c>
      <c r="P5661">
        <v>0</v>
      </c>
      <c r="Q5661">
        <v>1</v>
      </c>
      <c r="R5661">
        <f>SUM(M5661:N5661:O5661:P5661:Q5661)</f>
        <v>4</v>
      </c>
      <c r="S5661" s="1">
        <v>117958</v>
      </c>
      <c r="T5661" s="1" t="str">
        <f t="shared" si="354"/>
        <v>Medium</v>
      </c>
      <c r="U5661">
        <v>2</v>
      </c>
      <c r="V5661">
        <v>2020</v>
      </c>
      <c r="W5661" t="s">
        <v>20</v>
      </c>
      <c r="X5661">
        <v>1</v>
      </c>
    </row>
    <row r="5662" spans="1:24" x14ac:dyDescent="0.3">
      <c r="A5662">
        <v>5661</v>
      </c>
      <c r="B5662" t="s">
        <v>21</v>
      </c>
      <c r="C5662" t="str">
        <f>_xlfn.XLOOKUP(B5662,Lookup_table!B:B,Lookup_table!C:C)</f>
        <v>AI</v>
      </c>
      <c r="D5662" t="s">
        <v>22</v>
      </c>
      <c r="E5662" t="s">
        <v>40</v>
      </c>
      <c r="F5662" t="s">
        <v>43</v>
      </c>
      <c r="G5662" t="s">
        <v>17</v>
      </c>
      <c r="H5662" t="str">
        <f t="shared" si="352"/>
        <v>Remote</v>
      </c>
      <c r="I5662" t="s">
        <v>35</v>
      </c>
      <c r="J5662" t="str">
        <f t="shared" si="353"/>
        <v>0-2 yrs</v>
      </c>
      <c r="K5662">
        <f t="shared" ca="1" si="355"/>
        <v>1</v>
      </c>
      <c r="L5662" t="s">
        <v>39</v>
      </c>
      <c r="M5662">
        <v>1</v>
      </c>
      <c r="N5662">
        <v>0</v>
      </c>
      <c r="O5662">
        <v>0</v>
      </c>
      <c r="P5662">
        <v>0</v>
      </c>
      <c r="Q5662">
        <v>1</v>
      </c>
      <c r="R5662">
        <f>SUM(M5662:N5662:O5662:P5662:Q5662)</f>
        <v>2</v>
      </c>
      <c r="S5662" s="1">
        <v>123217</v>
      </c>
      <c r="T5662" s="1" t="str">
        <f t="shared" si="354"/>
        <v>High</v>
      </c>
      <c r="U5662">
        <v>11</v>
      </c>
      <c r="V5662">
        <v>2022</v>
      </c>
      <c r="W5662" t="s">
        <v>34</v>
      </c>
      <c r="X5662">
        <v>1</v>
      </c>
    </row>
    <row r="5663" spans="1:24" x14ac:dyDescent="0.3">
      <c r="A5663">
        <v>5662</v>
      </c>
      <c r="B5663" t="s">
        <v>33</v>
      </c>
      <c r="C5663" t="str">
        <f>_xlfn.XLOOKUP(B5663,Lookup_table!B:B,Lookup_table!C:C)</f>
        <v>Data</v>
      </c>
      <c r="D5663" t="s">
        <v>37</v>
      </c>
      <c r="E5663" t="s">
        <v>42</v>
      </c>
      <c r="F5663" t="s">
        <v>24</v>
      </c>
      <c r="G5663" t="s">
        <v>30</v>
      </c>
      <c r="H5663" t="str">
        <f t="shared" si="352"/>
        <v>Onsite/Hybrid</v>
      </c>
      <c r="I5663" t="s">
        <v>18</v>
      </c>
      <c r="J5663" t="str">
        <f t="shared" si="353"/>
        <v>7+ yrs</v>
      </c>
      <c r="K5663">
        <f t="shared" ca="1" si="355"/>
        <v>7</v>
      </c>
      <c r="L5663" t="s">
        <v>39</v>
      </c>
      <c r="M5663">
        <v>0</v>
      </c>
      <c r="N5663">
        <v>0</v>
      </c>
      <c r="O5663">
        <v>1</v>
      </c>
      <c r="P5663">
        <v>0</v>
      </c>
      <c r="Q5663">
        <v>1</v>
      </c>
      <c r="R5663">
        <f>SUM(M5663:N5663:O5663:P5663:Q5663)</f>
        <v>2</v>
      </c>
      <c r="S5663" s="1">
        <v>122666</v>
      </c>
      <c r="T5663" s="1" t="str">
        <f t="shared" si="354"/>
        <v>High</v>
      </c>
      <c r="U5663">
        <v>3</v>
      </c>
      <c r="V5663">
        <v>2025</v>
      </c>
      <c r="W5663" t="s">
        <v>28</v>
      </c>
      <c r="X5663">
        <v>9</v>
      </c>
    </row>
    <row r="5664" spans="1:24" x14ac:dyDescent="0.3">
      <c r="A5664">
        <v>5663</v>
      </c>
      <c r="B5664" t="s">
        <v>31</v>
      </c>
      <c r="C5664" t="str">
        <f>_xlfn.XLOOKUP(B5664,Lookup_table!B:B,Lookup_table!C:C)</f>
        <v>Business</v>
      </c>
      <c r="D5664" t="s">
        <v>14</v>
      </c>
      <c r="E5664" t="s">
        <v>15</v>
      </c>
      <c r="F5664" t="s">
        <v>16</v>
      </c>
      <c r="G5664" t="s">
        <v>30</v>
      </c>
      <c r="H5664" t="str">
        <f t="shared" si="352"/>
        <v>Onsite/Hybrid</v>
      </c>
      <c r="I5664" t="s">
        <v>26</v>
      </c>
      <c r="J5664" t="str">
        <f t="shared" si="353"/>
        <v>3-6 yrs</v>
      </c>
      <c r="K5664">
        <f t="shared" ca="1" si="355"/>
        <v>5</v>
      </c>
      <c r="L5664" t="s">
        <v>19</v>
      </c>
      <c r="M5664">
        <v>0</v>
      </c>
      <c r="N5664">
        <v>1</v>
      </c>
      <c r="O5664">
        <v>1</v>
      </c>
      <c r="P5664">
        <v>0</v>
      </c>
      <c r="Q5664">
        <v>1</v>
      </c>
      <c r="R5664">
        <f>SUM(M5664:N5664:O5664:P5664:Q5664)</f>
        <v>3</v>
      </c>
      <c r="S5664" s="1">
        <v>102521</v>
      </c>
      <c r="T5664" s="1" t="str">
        <f t="shared" si="354"/>
        <v>Medium</v>
      </c>
      <c r="U5664">
        <v>11</v>
      </c>
      <c r="V5664">
        <v>2024</v>
      </c>
      <c r="W5664" t="s">
        <v>34</v>
      </c>
      <c r="X5664">
        <v>6</v>
      </c>
    </row>
    <row r="5665" spans="1:24" x14ac:dyDescent="0.3">
      <c r="A5665">
        <v>5664</v>
      </c>
      <c r="B5665" t="s">
        <v>50</v>
      </c>
      <c r="C5665" t="str">
        <f>_xlfn.XLOOKUP(B5665,Lookup_table!B:B,Lookup_table!C:C)</f>
        <v>AI</v>
      </c>
      <c r="D5665" t="s">
        <v>34</v>
      </c>
      <c r="E5665" t="s">
        <v>32</v>
      </c>
      <c r="F5665" t="s">
        <v>16</v>
      </c>
      <c r="G5665" t="s">
        <v>25</v>
      </c>
      <c r="H5665" t="str">
        <f t="shared" si="352"/>
        <v>Onsite/Hybrid</v>
      </c>
      <c r="I5665" t="s">
        <v>18</v>
      </c>
      <c r="J5665" t="str">
        <f t="shared" si="353"/>
        <v>7+ yrs</v>
      </c>
      <c r="K5665">
        <f t="shared" ca="1" si="355"/>
        <v>13</v>
      </c>
      <c r="L5665" t="s">
        <v>39</v>
      </c>
      <c r="M5665">
        <v>1</v>
      </c>
      <c r="N5665">
        <v>0</v>
      </c>
      <c r="O5665">
        <v>1</v>
      </c>
      <c r="P5665">
        <v>1</v>
      </c>
      <c r="Q5665">
        <v>1</v>
      </c>
      <c r="R5665">
        <f>SUM(M5665:N5665:O5665:P5665:Q5665)</f>
        <v>4</v>
      </c>
      <c r="S5665" s="1">
        <v>176715</v>
      </c>
      <c r="T5665" s="1" t="str">
        <f t="shared" si="354"/>
        <v>High</v>
      </c>
      <c r="U5665">
        <v>8</v>
      </c>
      <c r="V5665">
        <v>2022</v>
      </c>
      <c r="W5665" t="s">
        <v>28</v>
      </c>
      <c r="X5665">
        <v>8</v>
      </c>
    </row>
    <row r="5666" spans="1:24" x14ac:dyDescent="0.3">
      <c r="A5666">
        <v>5665</v>
      </c>
      <c r="B5666" t="s">
        <v>31</v>
      </c>
      <c r="C5666" t="str">
        <f>_xlfn.XLOOKUP(B5666,Lookup_table!B:B,Lookup_table!C:C)</f>
        <v>Business</v>
      </c>
      <c r="D5666" t="s">
        <v>37</v>
      </c>
      <c r="E5666" t="s">
        <v>23</v>
      </c>
      <c r="F5666" t="s">
        <v>43</v>
      </c>
      <c r="G5666" t="s">
        <v>30</v>
      </c>
      <c r="H5666" t="str">
        <f t="shared" si="352"/>
        <v>Onsite/Hybrid</v>
      </c>
      <c r="I5666" t="s">
        <v>35</v>
      </c>
      <c r="J5666" t="str">
        <f t="shared" si="353"/>
        <v>0-2 yrs</v>
      </c>
      <c r="K5666">
        <f t="shared" ca="1" si="355"/>
        <v>1</v>
      </c>
      <c r="L5666" t="s">
        <v>39</v>
      </c>
      <c r="M5666">
        <v>1</v>
      </c>
      <c r="N5666">
        <v>1</v>
      </c>
      <c r="O5666">
        <v>1</v>
      </c>
      <c r="P5666">
        <v>0</v>
      </c>
      <c r="Q5666">
        <v>1</v>
      </c>
      <c r="R5666">
        <f>SUM(M5666:N5666:O5666:P5666:Q5666)</f>
        <v>4</v>
      </c>
      <c r="S5666" s="1">
        <v>78987</v>
      </c>
      <c r="T5666" s="1" t="str">
        <f t="shared" si="354"/>
        <v>Medium</v>
      </c>
      <c r="U5666">
        <v>5</v>
      </c>
      <c r="V5666">
        <v>2025</v>
      </c>
      <c r="W5666" t="s">
        <v>20</v>
      </c>
      <c r="X5666">
        <v>1</v>
      </c>
    </row>
    <row r="5667" spans="1:24" x14ac:dyDescent="0.3">
      <c r="A5667">
        <v>5666</v>
      </c>
      <c r="B5667" t="s">
        <v>31</v>
      </c>
      <c r="C5667" t="str">
        <f>_xlfn.XLOOKUP(B5667,Lookup_table!B:B,Lookup_table!C:C)</f>
        <v>Business</v>
      </c>
      <c r="D5667" t="s">
        <v>37</v>
      </c>
      <c r="E5667" t="s">
        <v>32</v>
      </c>
      <c r="F5667" t="s">
        <v>52</v>
      </c>
      <c r="G5667" t="s">
        <v>30</v>
      </c>
      <c r="H5667" t="str">
        <f t="shared" si="352"/>
        <v>Onsite/Hybrid</v>
      </c>
      <c r="I5667" t="s">
        <v>18</v>
      </c>
      <c r="J5667" t="str">
        <f t="shared" si="353"/>
        <v>7+ yrs</v>
      </c>
      <c r="K5667">
        <f t="shared" ca="1" si="355"/>
        <v>9</v>
      </c>
      <c r="L5667" t="s">
        <v>27</v>
      </c>
      <c r="M5667">
        <v>0</v>
      </c>
      <c r="N5667">
        <v>0</v>
      </c>
      <c r="O5667">
        <v>1</v>
      </c>
      <c r="P5667">
        <v>1</v>
      </c>
      <c r="Q5667">
        <v>0</v>
      </c>
      <c r="R5667">
        <f>SUM(M5667:N5667:O5667:P5667:Q5667)</f>
        <v>2</v>
      </c>
      <c r="S5667" s="1">
        <v>134682</v>
      </c>
      <c r="T5667" s="1" t="str">
        <f t="shared" si="354"/>
        <v>High</v>
      </c>
      <c r="U5667">
        <v>7</v>
      </c>
      <c r="V5667">
        <v>2022</v>
      </c>
      <c r="W5667" t="s">
        <v>28</v>
      </c>
      <c r="X5667">
        <v>1</v>
      </c>
    </row>
    <row r="5668" spans="1:24" x14ac:dyDescent="0.3">
      <c r="A5668">
        <v>5667</v>
      </c>
      <c r="B5668" t="s">
        <v>21</v>
      </c>
      <c r="C5668" t="str">
        <f>_xlfn.XLOOKUP(B5668,Lookup_table!B:B,Lookup_table!C:C)</f>
        <v>AI</v>
      </c>
      <c r="D5668" t="s">
        <v>14</v>
      </c>
      <c r="E5668" t="s">
        <v>15</v>
      </c>
      <c r="F5668" t="s">
        <v>16</v>
      </c>
      <c r="G5668" t="s">
        <v>17</v>
      </c>
      <c r="H5668" t="str">
        <f t="shared" si="352"/>
        <v>Remote</v>
      </c>
      <c r="I5668" t="s">
        <v>18</v>
      </c>
      <c r="J5668" t="str">
        <f t="shared" si="353"/>
        <v>7+ yrs</v>
      </c>
      <c r="K5668">
        <f t="shared" ca="1" si="355"/>
        <v>10</v>
      </c>
      <c r="L5668" t="s">
        <v>39</v>
      </c>
      <c r="M5668">
        <v>0</v>
      </c>
      <c r="N5668">
        <v>1</v>
      </c>
      <c r="O5668">
        <v>0</v>
      </c>
      <c r="P5668">
        <v>1</v>
      </c>
      <c r="Q5668">
        <v>0</v>
      </c>
      <c r="R5668">
        <f>SUM(M5668:N5668:O5668:P5668:Q5668)</f>
        <v>2</v>
      </c>
      <c r="S5668" s="1">
        <v>159309</v>
      </c>
      <c r="T5668" s="1" t="str">
        <f t="shared" si="354"/>
        <v>High</v>
      </c>
      <c r="U5668">
        <v>2</v>
      </c>
      <c r="V5668">
        <v>2020</v>
      </c>
      <c r="W5668" t="s">
        <v>28</v>
      </c>
      <c r="X5668">
        <v>9</v>
      </c>
    </row>
    <row r="5669" spans="1:24" x14ac:dyDescent="0.3">
      <c r="A5669">
        <v>5668</v>
      </c>
      <c r="B5669" t="s">
        <v>36</v>
      </c>
      <c r="C5669" t="str">
        <f>_xlfn.XLOOKUP(B5669,Lookup_table!B:B,Lookup_table!C:C)</f>
        <v>Data</v>
      </c>
      <c r="D5669" t="s">
        <v>37</v>
      </c>
      <c r="E5669" t="s">
        <v>32</v>
      </c>
      <c r="F5669" t="s">
        <v>29</v>
      </c>
      <c r="G5669" t="s">
        <v>17</v>
      </c>
      <c r="H5669" t="str">
        <f t="shared" si="352"/>
        <v>Remote</v>
      </c>
      <c r="I5669" t="s">
        <v>35</v>
      </c>
      <c r="J5669" t="str">
        <f t="shared" si="353"/>
        <v>0-2 yrs</v>
      </c>
      <c r="K5669">
        <f t="shared" ca="1" si="355"/>
        <v>2</v>
      </c>
      <c r="L5669" t="s">
        <v>19</v>
      </c>
      <c r="M5669">
        <v>0</v>
      </c>
      <c r="N5669">
        <v>0</v>
      </c>
      <c r="O5669">
        <v>0</v>
      </c>
      <c r="P5669">
        <v>0</v>
      </c>
      <c r="Q5669">
        <v>1</v>
      </c>
      <c r="R5669">
        <f>SUM(M5669:N5669:O5669:P5669:Q5669)</f>
        <v>1</v>
      </c>
      <c r="S5669" s="1">
        <v>62909</v>
      </c>
      <c r="T5669" s="1" t="str">
        <f t="shared" si="354"/>
        <v>Low</v>
      </c>
      <c r="U5669">
        <v>9</v>
      </c>
      <c r="V5669">
        <v>2021</v>
      </c>
      <c r="W5669" t="s">
        <v>28</v>
      </c>
      <c r="X5669">
        <v>7</v>
      </c>
    </row>
    <row r="5670" spans="1:24" x14ac:dyDescent="0.3">
      <c r="A5670">
        <v>5669</v>
      </c>
      <c r="B5670" t="s">
        <v>36</v>
      </c>
      <c r="C5670" t="str">
        <f>_xlfn.XLOOKUP(B5670,Lookup_table!B:B,Lookup_table!C:C)</f>
        <v>Data</v>
      </c>
      <c r="D5670" t="s">
        <v>34</v>
      </c>
      <c r="E5670" t="s">
        <v>42</v>
      </c>
      <c r="F5670" t="s">
        <v>44</v>
      </c>
      <c r="G5670" t="s">
        <v>17</v>
      </c>
      <c r="H5670" t="str">
        <f t="shared" si="352"/>
        <v>Remote</v>
      </c>
      <c r="I5670" t="s">
        <v>18</v>
      </c>
      <c r="J5670" t="str">
        <f t="shared" si="353"/>
        <v>7+ yrs</v>
      </c>
      <c r="K5670">
        <f t="shared" ca="1" si="355"/>
        <v>13</v>
      </c>
      <c r="L5670" t="s">
        <v>27</v>
      </c>
      <c r="M5670">
        <v>1</v>
      </c>
      <c r="N5670">
        <v>1</v>
      </c>
      <c r="O5670">
        <v>0</v>
      </c>
      <c r="P5670">
        <v>1</v>
      </c>
      <c r="Q5670">
        <v>0</v>
      </c>
      <c r="R5670">
        <f>SUM(M5670:N5670:O5670:P5670:Q5670)</f>
        <v>3</v>
      </c>
      <c r="S5670" s="1">
        <v>110833</v>
      </c>
      <c r="T5670" s="1" t="str">
        <f t="shared" si="354"/>
        <v>Medium</v>
      </c>
      <c r="U5670">
        <v>9</v>
      </c>
      <c r="V5670">
        <v>2026</v>
      </c>
      <c r="W5670" t="s">
        <v>20</v>
      </c>
      <c r="X5670">
        <v>1</v>
      </c>
    </row>
    <row r="5671" spans="1:24" x14ac:dyDescent="0.3">
      <c r="A5671">
        <v>5670</v>
      </c>
      <c r="B5671" t="s">
        <v>50</v>
      </c>
      <c r="C5671" t="str">
        <f>_xlfn.XLOOKUP(B5671,Lookup_table!B:B,Lookup_table!C:C)</f>
        <v>AI</v>
      </c>
      <c r="D5671" t="s">
        <v>14</v>
      </c>
      <c r="E5671" t="s">
        <v>42</v>
      </c>
      <c r="F5671" t="s">
        <v>29</v>
      </c>
      <c r="G5671" t="s">
        <v>30</v>
      </c>
      <c r="H5671" t="str">
        <f t="shared" si="352"/>
        <v>Onsite/Hybrid</v>
      </c>
      <c r="I5671" t="s">
        <v>26</v>
      </c>
      <c r="J5671" t="str">
        <f t="shared" si="353"/>
        <v>3-6 yrs</v>
      </c>
      <c r="K5671">
        <f t="shared" ca="1" si="355"/>
        <v>4</v>
      </c>
      <c r="L5671" t="s">
        <v>19</v>
      </c>
      <c r="M5671">
        <v>1</v>
      </c>
      <c r="N5671">
        <v>0</v>
      </c>
      <c r="O5671">
        <v>0</v>
      </c>
      <c r="P5671">
        <v>1</v>
      </c>
      <c r="Q5671">
        <v>1</v>
      </c>
      <c r="R5671">
        <f>SUM(M5671:N5671:O5671:P5671:Q5671)</f>
        <v>3</v>
      </c>
      <c r="S5671" s="1">
        <v>142237</v>
      </c>
      <c r="T5671" s="1" t="str">
        <f t="shared" si="354"/>
        <v>High</v>
      </c>
      <c r="U5671">
        <v>2</v>
      </c>
      <c r="V5671">
        <v>2022</v>
      </c>
      <c r="W5671" t="s">
        <v>20</v>
      </c>
      <c r="X5671">
        <v>1</v>
      </c>
    </row>
    <row r="5672" spans="1:24" x14ac:dyDescent="0.3">
      <c r="A5672">
        <v>5671</v>
      </c>
      <c r="B5672" t="s">
        <v>41</v>
      </c>
      <c r="C5672" t="str">
        <f>_xlfn.XLOOKUP(B5672,Lookup_table!B:B,Lookup_table!C:C)</f>
        <v>Data</v>
      </c>
      <c r="D5672" t="s">
        <v>14</v>
      </c>
      <c r="E5672" t="s">
        <v>23</v>
      </c>
      <c r="F5672" t="s">
        <v>29</v>
      </c>
      <c r="G5672" t="s">
        <v>17</v>
      </c>
      <c r="H5672" t="str">
        <f t="shared" si="352"/>
        <v>Remote</v>
      </c>
      <c r="I5672" t="s">
        <v>26</v>
      </c>
      <c r="J5672" t="str">
        <f t="shared" si="353"/>
        <v>3-6 yrs</v>
      </c>
      <c r="K5672">
        <f t="shared" ca="1" si="355"/>
        <v>4</v>
      </c>
      <c r="L5672" t="s">
        <v>39</v>
      </c>
      <c r="M5672">
        <v>0</v>
      </c>
      <c r="N5672">
        <v>0</v>
      </c>
      <c r="O5672">
        <v>1</v>
      </c>
      <c r="P5672">
        <v>0</v>
      </c>
      <c r="Q5672">
        <v>0</v>
      </c>
      <c r="R5672">
        <f>SUM(M5672:N5672:O5672:P5672:Q5672)</f>
        <v>1</v>
      </c>
      <c r="S5672" s="1">
        <v>87239</v>
      </c>
      <c r="T5672" s="1" t="str">
        <f t="shared" si="354"/>
        <v>Medium</v>
      </c>
      <c r="U5672">
        <v>10</v>
      </c>
      <c r="V5672">
        <v>2025</v>
      </c>
      <c r="W5672" t="s">
        <v>34</v>
      </c>
      <c r="X5672">
        <v>6</v>
      </c>
    </row>
    <row r="5673" spans="1:24" x14ac:dyDescent="0.3">
      <c r="A5673">
        <v>5672</v>
      </c>
      <c r="B5673" t="s">
        <v>36</v>
      </c>
      <c r="C5673" t="str">
        <f>_xlfn.XLOOKUP(B5673,Lookup_table!B:B,Lookup_table!C:C)</f>
        <v>Data</v>
      </c>
      <c r="D5673" t="s">
        <v>37</v>
      </c>
      <c r="E5673" t="s">
        <v>23</v>
      </c>
      <c r="F5673" t="s">
        <v>44</v>
      </c>
      <c r="G5673" t="s">
        <v>30</v>
      </c>
      <c r="H5673" t="str">
        <f t="shared" si="352"/>
        <v>Onsite/Hybrid</v>
      </c>
      <c r="I5673" t="s">
        <v>18</v>
      </c>
      <c r="J5673" t="str">
        <f t="shared" si="353"/>
        <v>7+ yrs</v>
      </c>
      <c r="K5673">
        <f t="shared" ca="1" si="355"/>
        <v>11</v>
      </c>
      <c r="L5673" t="s">
        <v>19</v>
      </c>
      <c r="M5673">
        <v>1</v>
      </c>
      <c r="N5673">
        <v>0</v>
      </c>
      <c r="O5673">
        <v>1</v>
      </c>
      <c r="P5673">
        <v>1</v>
      </c>
      <c r="Q5673">
        <v>0</v>
      </c>
      <c r="R5673">
        <f>SUM(M5673:N5673:O5673:P5673:Q5673)</f>
        <v>3</v>
      </c>
      <c r="S5673" s="1">
        <v>125128</v>
      </c>
      <c r="T5673" s="1" t="str">
        <f t="shared" si="354"/>
        <v>High</v>
      </c>
      <c r="U5673">
        <v>2</v>
      </c>
      <c r="V5673">
        <v>2020</v>
      </c>
      <c r="W5673" t="s">
        <v>28</v>
      </c>
      <c r="X5673">
        <v>7</v>
      </c>
    </row>
    <row r="5674" spans="1:24" x14ac:dyDescent="0.3">
      <c r="A5674">
        <v>5673</v>
      </c>
      <c r="B5674" t="s">
        <v>41</v>
      </c>
      <c r="C5674" t="str">
        <f>_xlfn.XLOOKUP(B5674,Lookup_table!B:B,Lookup_table!C:C)</f>
        <v>Data</v>
      </c>
      <c r="D5674" t="s">
        <v>22</v>
      </c>
      <c r="E5674" t="s">
        <v>23</v>
      </c>
      <c r="F5674" t="s">
        <v>52</v>
      </c>
      <c r="G5674" t="s">
        <v>30</v>
      </c>
      <c r="H5674" t="str">
        <f t="shared" si="352"/>
        <v>Onsite/Hybrid</v>
      </c>
      <c r="I5674" t="s">
        <v>35</v>
      </c>
      <c r="J5674" t="str">
        <f t="shared" si="353"/>
        <v>0-2 yrs</v>
      </c>
      <c r="K5674">
        <f t="shared" ca="1" si="355"/>
        <v>2</v>
      </c>
      <c r="L5674" t="s">
        <v>27</v>
      </c>
      <c r="M5674">
        <v>0</v>
      </c>
      <c r="N5674">
        <v>0</v>
      </c>
      <c r="O5674">
        <v>1</v>
      </c>
      <c r="P5674">
        <v>1</v>
      </c>
      <c r="Q5674">
        <v>1</v>
      </c>
      <c r="R5674">
        <f>SUM(M5674:N5674:O5674:P5674:Q5674)</f>
        <v>3</v>
      </c>
      <c r="S5674" s="1">
        <v>106894</v>
      </c>
      <c r="T5674" s="1" t="str">
        <f t="shared" si="354"/>
        <v>Medium</v>
      </c>
      <c r="U5674">
        <v>9</v>
      </c>
      <c r="V5674">
        <v>2022</v>
      </c>
      <c r="W5674" t="s">
        <v>28</v>
      </c>
      <c r="X5674">
        <v>2</v>
      </c>
    </row>
    <row r="5675" spans="1:24" x14ac:dyDescent="0.3">
      <c r="A5675">
        <v>5674</v>
      </c>
      <c r="B5675" t="s">
        <v>36</v>
      </c>
      <c r="C5675" t="str">
        <f>_xlfn.XLOOKUP(B5675,Lookup_table!B:B,Lookup_table!C:C)</f>
        <v>Data</v>
      </c>
      <c r="D5675" t="s">
        <v>37</v>
      </c>
      <c r="E5675" t="s">
        <v>40</v>
      </c>
      <c r="F5675" t="s">
        <v>29</v>
      </c>
      <c r="G5675" t="s">
        <v>25</v>
      </c>
      <c r="H5675" t="str">
        <f t="shared" si="352"/>
        <v>Onsite/Hybrid</v>
      </c>
      <c r="I5675" t="s">
        <v>35</v>
      </c>
      <c r="J5675" t="str">
        <f t="shared" si="353"/>
        <v>0-2 yrs</v>
      </c>
      <c r="K5675">
        <f t="shared" ca="1" si="355"/>
        <v>0</v>
      </c>
      <c r="L5675" t="s">
        <v>27</v>
      </c>
      <c r="M5675">
        <v>1</v>
      </c>
      <c r="N5675">
        <v>0</v>
      </c>
      <c r="O5675">
        <v>1</v>
      </c>
      <c r="P5675">
        <v>1</v>
      </c>
      <c r="Q5675">
        <v>0</v>
      </c>
      <c r="R5675">
        <f>SUM(M5675:N5675:O5675:P5675:Q5675)</f>
        <v>3</v>
      </c>
      <c r="S5675" s="1">
        <v>75268</v>
      </c>
      <c r="T5675" s="1" t="str">
        <f t="shared" si="354"/>
        <v>Medium</v>
      </c>
      <c r="U5675">
        <v>7</v>
      </c>
      <c r="V5675">
        <v>2021</v>
      </c>
      <c r="W5675" t="s">
        <v>28</v>
      </c>
      <c r="X5675">
        <v>8</v>
      </c>
    </row>
    <row r="5676" spans="1:24" x14ac:dyDescent="0.3">
      <c r="A5676">
        <v>5675</v>
      </c>
      <c r="B5676" t="s">
        <v>41</v>
      </c>
      <c r="C5676" t="str">
        <f>_xlfn.XLOOKUP(B5676,Lookup_table!B:B,Lookup_table!C:C)</f>
        <v>Data</v>
      </c>
      <c r="D5676" t="s">
        <v>22</v>
      </c>
      <c r="E5676" t="s">
        <v>38</v>
      </c>
      <c r="F5676" t="s">
        <v>43</v>
      </c>
      <c r="G5676" t="s">
        <v>30</v>
      </c>
      <c r="H5676" t="str">
        <f t="shared" si="352"/>
        <v>Onsite/Hybrid</v>
      </c>
      <c r="I5676" t="s">
        <v>26</v>
      </c>
      <c r="J5676" t="str">
        <f t="shared" si="353"/>
        <v>3-6 yrs</v>
      </c>
      <c r="K5676">
        <f t="shared" ca="1" si="355"/>
        <v>5</v>
      </c>
      <c r="L5676" t="s">
        <v>19</v>
      </c>
      <c r="M5676">
        <v>0</v>
      </c>
      <c r="N5676">
        <v>0</v>
      </c>
      <c r="O5676">
        <v>1</v>
      </c>
      <c r="P5676">
        <v>1</v>
      </c>
      <c r="Q5676">
        <v>0</v>
      </c>
      <c r="R5676">
        <f>SUM(M5676:N5676:O5676:P5676:Q5676)</f>
        <v>2</v>
      </c>
      <c r="S5676" s="1">
        <v>124774</v>
      </c>
      <c r="T5676" s="1" t="str">
        <f t="shared" si="354"/>
        <v>High</v>
      </c>
      <c r="U5676">
        <v>10</v>
      </c>
      <c r="V5676">
        <v>2026</v>
      </c>
      <c r="W5676" t="s">
        <v>28</v>
      </c>
      <c r="X5676">
        <v>1</v>
      </c>
    </row>
    <row r="5677" spans="1:24" x14ac:dyDescent="0.3">
      <c r="A5677">
        <v>5676</v>
      </c>
      <c r="B5677" t="s">
        <v>36</v>
      </c>
      <c r="C5677" t="str">
        <f>_xlfn.XLOOKUP(B5677,Lookup_table!B:B,Lookup_table!C:C)</f>
        <v>Data</v>
      </c>
      <c r="D5677" t="s">
        <v>34</v>
      </c>
      <c r="E5677" t="s">
        <v>15</v>
      </c>
      <c r="F5677" t="s">
        <v>16</v>
      </c>
      <c r="G5677" t="s">
        <v>30</v>
      </c>
      <c r="H5677" t="str">
        <f t="shared" si="352"/>
        <v>Onsite/Hybrid</v>
      </c>
      <c r="I5677" t="s">
        <v>35</v>
      </c>
      <c r="J5677" t="str">
        <f t="shared" si="353"/>
        <v>0-2 yrs</v>
      </c>
      <c r="K5677">
        <f t="shared" ca="1" si="355"/>
        <v>1</v>
      </c>
      <c r="L5677" t="s">
        <v>19</v>
      </c>
      <c r="M5677">
        <v>1</v>
      </c>
      <c r="N5677">
        <v>1</v>
      </c>
      <c r="O5677">
        <v>0</v>
      </c>
      <c r="P5677">
        <v>1</v>
      </c>
      <c r="Q5677">
        <v>1</v>
      </c>
      <c r="R5677">
        <f>SUM(M5677:N5677:O5677:P5677:Q5677)</f>
        <v>4</v>
      </c>
      <c r="S5677" s="1">
        <v>73942</v>
      </c>
      <c r="T5677" s="1" t="str">
        <f t="shared" si="354"/>
        <v>Medium</v>
      </c>
      <c r="U5677">
        <v>4</v>
      </c>
      <c r="V5677">
        <v>2024</v>
      </c>
      <c r="W5677" t="s">
        <v>28</v>
      </c>
      <c r="X5677">
        <v>8</v>
      </c>
    </row>
    <row r="5678" spans="1:24" x14ac:dyDescent="0.3">
      <c r="A5678">
        <v>5677</v>
      </c>
      <c r="B5678" t="s">
        <v>50</v>
      </c>
      <c r="C5678" t="str">
        <f>_xlfn.XLOOKUP(B5678,Lookup_table!B:B,Lookup_table!C:C)</f>
        <v>AI</v>
      </c>
      <c r="D5678" t="s">
        <v>22</v>
      </c>
      <c r="E5678" t="s">
        <v>32</v>
      </c>
      <c r="F5678" t="s">
        <v>29</v>
      </c>
      <c r="G5678" t="s">
        <v>30</v>
      </c>
      <c r="H5678" t="str">
        <f t="shared" si="352"/>
        <v>Onsite/Hybrid</v>
      </c>
      <c r="I5678" t="s">
        <v>18</v>
      </c>
      <c r="J5678" t="str">
        <f t="shared" si="353"/>
        <v>7+ yrs</v>
      </c>
      <c r="K5678">
        <f t="shared" ca="1" si="355"/>
        <v>12</v>
      </c>
      <c r="L5678" t="s">
        <v>19</v>
      </c>
      <c r="M5678">
        <v>0</v>
      </c>
      <c r="N5678">
        <v>1</v>
      </c>
      <c r="O5678">
        <v>1</v>
      </c>
      <c r="P5678">
        <v>0</v>
      </c>
      <c r="Q5678">
        <v>1</v>
      </c>
      <c r="R5678">
        <f>SUM(M5678:N5678:O5678:P5678:Q5678)</f>
        <v>3</v>
      </c>
      <c r="S5678" s="1">
        <v>189367</v>
      </c>
      <c r="T5678" s="1" t="str">
        <f t="shared" si="354"/>
        <v>High</v>
      </c>
      <c r="U5678">
        <v>1</v>
      </c>
      <c r="V5678">
        <v>2024</v>
      </c>
      <c r="W5678" t="s">
        <v>28</v>
      </c>
      <c r="X5678">
        <v>9</v>
      </c>
    </row>
    <row r="5679" spans="1:24" x14ac:dyDescent="0.3">
      <c r="A5679">
        <v>5678</v>
      </c>
      <c r="B5679" t="s">
        <v>33</v>
      </c>
      <c r="C5679" t="str">
        <f>_xlfn.XLOOKUP(B5679,Lookup_table!B:B,Lookup_table!C:C)</f>
        <v>Data</v>
      </c>
      <c r="D5679" t="s">
        <v>14</v>
      </c>
      <c r="E5679" t="s">
        <v>23</v>
      </c>
      <c r="F5679" t="s">
        <v>52</v>
      </c>
      <c r="G5679" t="s">
        <v>25</v>
      </c>
      <c r="H5679" t="str">
        <f t="shared" si="352"/>
        <v>Onsite/Hybrid</v>
      </c>
      <c r="I5679" t="s">
        <v>35</v>
      </c>
      <c r="J5679" t="str">
        <f t="shared" si="353"/>
        <v>0-2 yrs</v>
      </c>
      <c r="K5679">
        <f t="shared" ca="1" si="355"/>
        <v>0</v>
      </c>
      <c r="L5679" t="s">
        <v>19</v>
      </c>
      <c r="M5679">
        <v>1</v>
      </c>
      <c r="N5679">
        <v>1</v>
      </c>
      <c r="O5679">
        <v>0</v>
      </c>
      <c r="P5679">
        <v>1</v>
      </c>
      <c r="Q5679">
        <v>1</v>
      </c>
      <c r="R5679">
        <f>SUM(M5679:N5679:O5679:P5679:Q5679)</f>
        <v>4</v>
      </c>
      <c r="S5679" s="1">
        <v>75468</v>
      </c>
      <c r="T5679" s="1" t="str">
        <f t="shared" si="354"/>
        <v>Medium</v>
      </c>
      <c r="U5679">
        <v>6</v>
      </c>
      <c r="V5679">
        <v>2022</v>
      </c>
      <c r="W5679" t="s">
        <v>20</v>
      </c>
      <c r="X5679">
        <v>6</v>
      </c>
    </row>
    <row r="5680" spans="1:24" x14ac:dyDescent="0.3">
      <c r="A5680">
        <v>5679</v>
      </c>
      <c r="B5680" t="s">
        <v>21</v>
      </c>
      <c r="C5680" t="str">
        <f>_xlfn.XLOOKUP(B5680,Lookup_table!B:B,Lookup_table!C:C)</f>
        <v>AI</v>
      </c>
      <c r="D5680" t="s">
        <v>14</v>
      </c>
      <c r="E5680" t="s">
        <v>32</v>
      </c>
      <c r="F5680" t="s">
        <v>16</v>
      </c>
      <c r="G5680" t="s">
        <v>17</v>
      </c>
      <c r="H5680" t="str">
        <f t="shared" si="352"/>
        <v>Remote</v>
      </c>
      <c r="I5680" t="s">
        <v>35</v>
      </c>
      <c r="J5680" t="str">
        <f t="shared" si="353"/>
        <v>0-2 yrs</v>
      </c>
      <c r="K5680">
        <f t="shared" ca="1" si="355"/>
        <v>1</v>
      </c>
      <c r="L5680" t="s">
        <v>19</v>
      </c>
      <c r="M5680">
        <v>1</v>
      </c>
      <c r="N5680">
        <v>0</v>
      </c>
      <c r="O5680">
        <v>0</v>
      </c>
      <c r="P5680">
        <v>1</v>
      </c>
      <c r="Q5680">
        <v>1</v>
      </c>
      <c r="R5680">
        <f>SUM(M5680:N5680:O5680:P5680:Q5680)</f>
        <v>3</v>
      </c>
      <c r="S5680" s="1">
        <v>110642</v>
      </c>
      <c r="T5680" s="1" t="str">
        <f t="shared" si="354"/>
        <v>Medium</v>
      </c>
      <c r="U5680">
        <v>6</v>
      </c>
      <c r="V5680">
        <v>2025</v>
      </c>
      <c r="W5680" t="s">
        <v>28</v>
      </c>
      <c r="X5680">
        <v>9</v>
      </c>
    </row>
    <row r="5681" spans="1:24" x14ac:dyDescent="0.3">
      <c r="A5681">
        <v>5680</v>
      </c>
      <c r="B5681" t="s">
        <v>21</v>
      </c>
      <c r="C5681" t="str">
        <f>_xlfn.XLOOKUP(B5681,Lookup_table!B:B,Lookup_table!C:C)</f>
        <v>AI</v>
      </c>
      <c r="D5681" t="s">
        <v>37</v>
      </c>
      <c r="E5681" t="s">
        <v>23</v>
      </c>
      <c r="F5681" t="s">
        <v>52</v>
      </c>
      <c r="G5681" t="s">
        <v>30</v>
      </c>
      <c r="H5681" t="str">
        <f t="shared" si="352"/>
        <v>Onsite/Hybrid</v>
      </c>
      <c r="I5681" t="s">
        <v>35</v>
      </c>
      <c r="J5681" t="str">
        <f t="shared" si="353"/>
        <v>0-2 yrs</v>
      </c>
      <c r="K5681">
        <f t="shared" ca="1" si="355"/>
        <v>1</v>
      </c>
      <c r="L5681" t="s">
        <v>19</v>
      </c>
      <c r="M5681">
        <v>1</v>
      </c>
      <c r="N5681">
        <v>0</v>
      </c>
      <c r="O5681">
        <v>0</v>
      </c>
      <c r="P5681">
        <v>0</v>
      </c>
      <c r="Q5681">
        <v>1</v>
      </c>
      <c r="R5681">
        <f>SUM(M5681:N5681:O5681:P5681:Q5681)</f>
        <v>2</v>
      </c>
      <c r="S5681" s="1">
        <v>96207</v>
      </c>
      <c r="T5681" s="1" t="str">
        <f t="shared" si="354"/>
        <v>Medium</v>
      </c>
      <c r="U5681">
        <v>8</v>
      </c>
      <c r="V5681">
        <v>2026</v>
      </c>
      <c r="W5681" t="s">
        <v>20</v>
      </c>
      <c r="X5681">
        <v>6</v>
      </c>
    </row>
    <row r="5682" spans="1:24" x14ac:dyDescent="0.3">
      <c r="A5682">
        <v>5681</v>
      </c>
      <c r="B5682" t="s">
        <v>31</v>
      </c>
      <c r="C5682" t="str">
        <f>_xlfn.XLOOKUP(B5682,Lookup_table!B:B,Lookup_table!C:C)</f>
        <v>Business</v>
      </c>
      <c r="D5682" t="s">
        <v>22</v>
      </c>
      <c r="E5682" t="s">
        <v>42</v>
      </c>
      <c r="F5682" t="s">
        <v>44</v>
      </c>
      <c r="G5682" t="s">
        <v>25</v>
      </c>
      <c r="H5682" t="str">
        <f t="shared" si="352"/>
        <v>Onsite/Hybrid</v>
      </c>
      <c r="I5682" t="s">
        <v>26</v>
      </c>
      <c r="J5682" t="str">
        <f t="shared" si="353"/>
        <v>3-6 yrs</v>
      </c>
      <c r="K5682">
        <f t="shared" ca="1" si="355"/>
        <v>3</v>
      </c>
      <c r="L5682" t="s">
        <v>19</v>
      </c>
      <c r="M5682">
        <v>1</v>
      </c>
      <c r="N5682">
        <v>0</v>
      </c>
      <c r="O5682">
        <v>0</v>
      </c>
      <c r="P5682">
        <v>1</v>
      </c>
      <c r="Q5682">
        <v>0</v>
      </c>
      <c r="R5682">
        <f>SUM(M5682:N5682:O5682:P5682:Q5682)</f>
        <v>2</v>
      </c>
      <c r="S5682" s="1">
        <v>113147</v>
      </c>
      <c r="T5682" s="1" t="str">
        <f t="shared" si="354"/>
        <v>Medium</v>
      </c>
      <c r="U5682">
        <v>7</v>
      </c>
      <c r="V5682">
        <v>2024</v>
      </c>
      <c r="W5682" t="s">
        <v>20</v>
      </c>
      <c r="X5682">
        <v>6</v>
      </c>
    </row>
    <row r="5683" spans="1:24" x14ac:dyDescent="0.3">
      <c r="A5683">
        <v>5682</v>
      </c>
      <c r="B5683" t="s">
        <v>41</v>
      </c>
      <c r="C5683" t="str">
        <f>_xlfn.XLOOKUP(B5683,Lookup_table!B:B,Lookup_table!C:C)</f>
        <v>Data</v>
      </c>
      <c r="D5683" t="s">
        <v>34</v>
      </c>
      <c r="E5683" t="s">
        <v>38</v>
      </c>
      <c r="F5683" t="s">
        <v>24</v>
      </c>
      <c r="G5683" t="s">
        <v>17</v>
      </c>
      <c r="H5683" t="str">
        <f t="shared" si="352"/>
        <v>Remote</v>
      </c>
      <c r="I5683" t="s">
        <v>18</v>
      </c>
      <c r="J5683" t="str">
        <f t="shared" si="353"/>
        <v>7+ yrs</v>
      </c>
      <c r="K5683">
        <f t="shared" ca="1" si="355"/>
        <v>15</v>
      </c>
      <c r="L5683" t="s">
        <v>27</v>
      </c>
      <c r="M5683">
        <v>0</v>
      </c>
      <c r="N5683">
        <v>0</v>
      </c>
      <c r="O5683">
        <v>1</v>
      </c>
      <c r="P5683">
        <v>0</v>
      </c>
      <c r="Q5683">
        <v>1</v>
      </c>
      <c r="R5683">
        <f>SUM(M5683:N5683:O5683:P5683:Q5683)</f>
        <v>2</v>
      </c>
      <c r="S5683" s="1">
        <v>123005</v>
      </c>
      <c r="T5683" s="1" t="str">
        <f t="shared" si="354"/>
        <v>High</v>
      </c>
      <c r="U5683">
        <v>8</v>
      </c>
      <c r="V5683">
        <v>2021</v>
      </c>
      <c r="W5683" t="s">
        <v>20</v>
      </c>
      <c r="X5683">
        <v>5</v>
      </c>
    </row>
    <row r="5684" spans="1:24" x14ac:dyDescent="0.3">
      <c r="A5684">
        <v>5683</v>
      </c>
      <c r="B5684" t="s">
        <v>21</v>
      </c>
      <c r="C5684" t="str">
        <f>_xlfn.XLOOKUP(B5684,Lookup_table!B:B,Lookup_table!C:C)</f>
        <v>AI</v>
      </c>
      <c r="D5684" t="s">
        <v>22</v>
      </c>
      <c r="E5684" t="s">
        <v>32</v>
      </c>
      <c r="F5684" t="s">
        <v>43</v>
      </c>
      <c r="G5684" t="s">
        <v>17</v>
      </c>
      <c r="H5684" t="str">
        <f t="shared" si="352"/>
        <v>Remote</v>
      </c>
      <c r="I5684" t="s">
        <v>18</v>
      </c>
      <c r="J5684" t="str">
        <f t="shared" si="353"/>
        <v>7+ yrs</v>
      </c>
      <c r="K5684">
        <f t="shared" ca="1" si="355"/>
        <v>8</v>
      </c>
      <c r="L5684" t="s">
        <v>27</v>
      </c>
      <c r="M5684">
        <v>0</v>
      </c>
      <c r="N5684">
        <v>0</v>
      </c>
      <c r="O5684">
        <v>1</v>
      </c>
      <c r="P5684">
        <v>0</v>
      </c>
      <c r="Q5684">
        <v>1</v>
      </c>
      <c r="R5684">
        <f>SUM(M5684:N5684:O5684:P5684:Q5684)</f>
        <v>2</v>
      </c>
      <c r="S5684" s="1">
        <v>188414</v>
      </c>
      <c r="T5684" s="1" t="str">
        <f t="shared" si="354"/>
        <v>High</v>
      </c>
      <c r="U5684">
        <v>10</v>
      </c>
      <c r="V5684">
        <v>2020</v>
      </c>
      <c r="W5684" t="s">
        <v>20</v>
      </c>
      <c r="X5684">
        <v>2</v>
      </c>
    </row>
    <row r="5685" spans="1:24" x14ac:dyDescent="0.3">
      <c r="A5685">
        <v>5684</v>
      </c>
      <c r="B5685" t="s">
        <v>36</v>
      </c>
      <c r="C5685" t="str">
        <f>_xlfn.XLOOKUP(B5685,Lookup_table!B:B,Lookup_table!C:C)</f>
        <v>Data</v>
      </c>
      <c r="D5685" t="s">
        <v>14</v>
      </c>
      <c r="E5685" t="s">
        <v>38</v>
      </c>
      <c r="F5685" t="s">
        <v>51</v>
      </c>
      <c r="G5685" t="s">
        <v>30</v>
      </c>
      <c r="H5685" t="str">
        <f t="shared" si="352"/>
        <v>Onsite/Hybrid</v>
      </c>
      <c r="I5685" t="s">
        <v>26</v>
      </c>
      <c r="J5685" t="str">
        <f t="shared" si="353"/>
        <v>3-6 yrs</v>
      </c>
      <c r="K5685">
        <f t="shared" ca="1" si="355"/>
        <v>5</v>
      </c>
      <c r="L5685" t="s">
        <v>39</v>
      </c>
      <c r="M5685">
        <v>1</v>
      </c>
      <c r="N5685">
        <v>0</v>
      </c>
      <c r="O5685">
        <v>1</v>
      </c>
      <c r="P5685">
        <v>0</v>
      </c>
      <c r="Q5685">
        <v>1</v>
      </c>
      <c r="R5685">
        <f>SUM(M5685:N5685:O5685:P5685:Q5685)</f>
        <v>3</v>
      </c>
      <c r="S5685" s="1">
        <v>103778</v>
      </c>
      <c r="T5685" s="1" t="str">
        <f t="shared" si="354"/>
        <v>Medium</v>
      </c>
      <c r="U5685">
        <v>9</v>
      </c>
      <c r="V5685">
        <v>2025</v>
      </c>
      <c r="W5685" t="s">
        <v>20</v>
      </c>
      <c r="X5685">
        <v>5</v>
      </c>
    </row>
    <row r="5686" spans="1:24" x14ac:dyDescent="0.3">
      <c r="A5686">
        <v>5685</v>
      </c>
      <c r="B5686" t="s">
        <v>33</v>
      </c>
      <c r="C5686" t="str">
        <f>_xlfn.XLOOKUP(B5686,Lookup_table!B:B,Lookup_table!C:C)</f>
        <v>Data</v>
      </c>
      <c r="D5686" t="s">
        <v>22</v>
      </c>
      <c r="E5686" t="s">
        <v>42</v>
      </c>
      <c r="F5686" t="s">
        <v>51</v>
      </c>
      <c r="G5686" t="s">
        <v>17</v>
      </c>
      <c r="H5686" t="str">
        <f t="shared" si="352"/>
        <v>Remote</v>
      </c>
      <c r="I5686" t="s">
        <v>26</v>
      </c>
      <c r="J5686" t="str">
        <f t="shared" si="353"/>
        <v>3-6 yrs</v>
      </c>
      <c r="K5686">
        <f t="shared" ca="1" si="355"/>
        <v>6</v>
      </c>
      <c r="L5686" t="s">
        <v>27</v>
      </c>
      <c r="M5686">
        <v>1</v>
      </c>
      <c r="N5686">
        <v>0</v>
      </c>
      <c r="O5686">
        <v>1</v>
      </c>
      <c r="P5686">
        <v>1</v>
      </c>
      <c r="Q5686">
        <v>0</v>
      </c>
      <c r="R5686">
        <f>SUM(M5686:N5686:O5686:P5686:Q5686)</f>
        <v>3</v>
      </c>
      <c r="S5686" s="1">
        <v>127782</v>
      </c>
      <c r="T5686" s="1" t="str">
        <f t="shared" si="354"/>
        <v>High</v>
      </c>
      <c r="U5686">
        <v>3</v>
      </c>
      <c r="V5686">
        <v>2022</v>
      </c>
      <c r="W5686" t="s">
        <v>28</v>
      </c>
      <c r="X5686">
        <v>4</v>
      </c>
    </row>
    <row r="5687" spans="1:24" x14ac:dyDescent="0.3">
      <c r="A5687">
        <v>5686</v>
      </c>
      <c r="B5687" t="s">
        <v>50</v>
      </c>
      <c r="C5687" t="str">
        <f>_xlfn.XLOOKUP(B5687,Lookup_table!B:B,Lookup_table!C:C)</f>
        <v>AI</v>
      </c>
      <c r="D5687" t="s">
        <v>37</v>
      </c>
      <c r="E5687" t="s">
        <v>15</v>
      </c>
      <c r="F5687" t="s">
        <v>52</v>
      </c>
      <c r="G5687" t="s">
        <v>30</v>
      </c>
      <c r="H5687" t="str">
        <f t="shared" si="352"/>
        <v>Onsite/Hybrid</v>
      </c>
      <c r="I5687" t="s">
        <v>18</v>
      </c>
      <c r="J5687" t="str">
        <f t="shared" si="353"/>
        <v>7+ yrs</v>
      </c>
      <c r="K5687">
        <f t="shared" ca="1" si="355"/>
        <v>11</v>
      </c>
      <c r="L5687" t="s">
        <v>27</v>
      </c>
      <c r="M5687">
        <v>0</v>
      </c>
      <c r="N5687">
        <v>0</v>
      </c>
      <c r="O5687">
        <v>1</v>
      </c>
      <c r="P5687">
        <v>0</v>
      </c>
      <c r="Q5687">
        <v>1</v>
      </c>
      <c r="R5687">
        <f>SUM(M5687:N5687:O5687:P5687:Q5687)</f>
        <v>2</v>
      </c>
      <c r="S5687" s="1">
        <v>162793</v>
      </c>
      <c r="T5687" s="1" t="str">
        <f t="shared" si="354"/>
        <v>High</v>
      </c>
      <c r="U5687">
        <v>10</v>
      </c>
      <c r="V5687">
        <v>2022</v>
      </c>
      <c r="W5687" t="s">
        <v>28</v>
      </c>
      <c r="X5687">
        <v>9</v>
      </c>
    </row>
    <row r="5688" spans="1:24" x14ac:dyDescent="0.3">
      <c r="A5688">
        <v>5687</v>
      </c>
      <c r="B5688" t="s">
        <v>21</v>
      </c>
      <c r="C5688" t="str">
        <f>_xlfn.XLOOKUP(B5688,Lookup_table!B:B,Lookup_table!C:C)</f>
        <v>AI</v>
      </c>
      <c r="D5688" t="s">
        <v>14</v>
      </c>
      <c r="E5688" t="s">
        <v>40</v>
      </c>
      <c r="F5688" t="s">
        <v>52</v>
      </c>
      <c r="G5688" t="s">
        <v>30</v>
      </c>
      <c r="H5688" t="str">
        <f t="shared" si="352"/>
        <v>Onsite/Hybrid</v>
      </c>
      <c r="I5688" t="s">
        <v>26</v>
      </c>
      <c r="J5688" t="str">
        <f t="shared" si="353"/>
        <v>3-6 yrs</v>
      </c>
      <c r="K5688">
        <f t="shared" ca="1" si="355"/>
        <v>3</v>
      </c>
      <c r="L5688" t="s">
        <v>19</v>
      </c>
      <c r="M5688">
        <v>0</v>
      </c>
      <c r="N5688">
        <v>0</v>
      </c>
      <c r="O5688">
        <v>1</v>
      </c>
      <c r="P5688">
        <v>1</v>
      </c>
      <c r="Q5688">
        <v>1</v>
      </c>
      <c r="R5688">
        <f>SUM(M5688:N5688:O5688:P5688:Q5688)</f>
        <v>3</v>
      </c>
      <c r="S5688" s="1">
        <v>150165</v>
      </c>
      <c r="T5688" s="1" t="str">
        <f t="shared" si="354"/>
        <v>High</v>
      </c>
      <c r="U5688">
        <v>2</v>
      </c>
      <c r="V5688">
        <v>2024</v>
      </c>
      <c r="W5688" t="s">
        <v>28</v>
      </c>
      <c r="X5688">
        <v>8</v>
      </c>
    </row>
    <row r="5689" spans="1:24" x14ac:dyDescent="0.3">
      <c r="A5689">
        <v>5688</v>
      </c>
      <c r="B5689" t="s">
        <v>50</v>
      </c>
      <c r="C5689" t="str">
        <f>_xlfn.XLOOKUP(B5689,Lookup_table!B:B,Lookup_table!C:C)</f>
        <v>AI</v>
      </c>
      <c r="D5689" t="s">
        <v>34</v>
      </c>
      <c r="E5689" t="s">
        <v>38</v>
      </c>
      <c r="F5689" t="s">
        <v>43</v>
      </c>
      <c r="G5689" t="s">
        <v>17</v>
      </c>
      <c r="H5689" t="str">
        <f t="shared" si="352"/>
        <v>Remote</v>
      </c>
      <c r="I5689" t="s">
        <v>18</v>
      </c>
      <c r="J5689" t="str">
        <f t="shared" si="353"/>
        <v>7+ yrs</v>
      </c>
      <c r="K5689">
        <f t="shared" ca="1" si="355"/>
        <v>9</v>
      </c>
      <c r="L5689" t="s">
        <v>19</v>
      </c>
      <c r="M5689">
        <v>0</v>
      </c>
      <c r="N5689">
        <v>1</v>
      </c>
      <c r="O5689">
        <v>1</v>
      </c>
      <c r="P5689">
        <v>0</v>
      </c>
      <c r="Q5689">
        <v>1</v>
      </c>
      <c r="R5689">
        <f>SUM(M5689:N5689:O5689:P5689:Q5689)</f>
        <v>3</v>
      </c>
      <c r="S5689" s="1">
        <v>164416</v>
      </c>
      <c r="T5689" s="1" t="str">
        <f t="shared" si="354"/>
        <v>High</v>
      </c>
      <c r="U5689">
        <v>11</v>
      </c>
      <c r="V5689">
        <v>2023</v>
      </c>
      <c r="W5689" t="s">
        <v>34</v>
      </c>
      <c r="X5689">
        <v>4</v>
      </c>
    </row>
    <row r="5690" spans="1:24" x14ac:dyDescent="0.3">
      <c r="A5690">
        <v>5689</v>
      </c>
      <c r="B5690" t="s">
        <v>41</v>
      </c>
      <c r="C5690" t="str">
        <f>_xlfn.XLOOKUP(B5690,Lookup_table!B:B,Lookup_table!C:C)</f>
        <v>Data</v>
      </c>
      <c r="D5690" t="s">
        <v>34</v>
      </c>
      <c r="E5690" t="s">
        <v>23</v>
      </c>
      <c r="F5690" t="s">
        <v>51</v>
      </c>
      <c r="G5690" t="s">
        <v>25</v>
      </c>
      <c r="H5690" t="str">
        <f t="shared" si="352"/>
        <v>Onsite/Hybrid</v>
      </c>
      <c r="I5690" t="s">
        <v>26</v>
      </c>
      <c r="J5690" t="str">
        <f t="shared" si="353"/>
        <v>3-6 yrs</v>
      </c>
      <c r="K5690">
        <f t="shared" ca="1" si="355"/>
        <v>6</v>
      </c>
      <c r="L5690" t="s">
        <v>19</v>
      </c>
      <c r="M5690">
        <v>0</v>
      </c>
      <c r="N5690">
        <v>1</v>
      </c>
      <c r="O5690">
        <v>1</v>
      </c>
      <c r="P5690">
        <v>0</v>
      </c>
      <c r="Q5690">
        <v>1</v>
      </c>
      <c r="R5690">
        <f>SUM(M5690:N5690:O5690:P5690:Q5690)</f>
        <v>3</v>
      </c>
      <c r="S5690" s="1">
        <v>103868</v>
      </c>
      <c r="T5690" s="1" t="str">
        <f t="shared" si="354"/>
        <v>Medium</v>
      </c>
      <c r="U5690">
        <v>1</v>
      </c>
      <c r="V5690">
        <v>2024</v>
      </c>
      <c r="W5690" t="s">
        <v>34</v>
      </c>
      <c r="X5690">
        <v>2</v>
      </c>
    </row>
    <row r="5691" spans="1:24" x14ac:dyDescent="0.3">
      <c r="A5691">
        <v>5690</v>
      </c>
      <c r="B5691" t="s">
        <v>41</v>
      </c>
      <c r="C5691" t="str">
        <f>_xlfn.XLOOKUP(B5691,Lookup_table!B:B,Lookup_table!C:C)</f>
        <v>Data</v>
      </c>
      <c r="D5691" t="s">
        <v>34</v>
      </c>
      <c r="E5691" t="s">
        <v>32</v>
      </c>
      <c r="F5691" t="s">
        <v>44</v>
      </c>
      <c r="G5691" t="s">
        <v>17</v>
      </c>
      <c r="H5691" t="str">
        <f t="shared" si="352"/>
        <v>Remote</v>
      </c>
      <c r="I5691" t="s">
        <v>18</v>
      </c>
      <c r="J5691" t="str">
        <f t="shared" si="353"/>
        <v>7+ yrs</v>
      </c>
      <c r="K5691">
        <f t="shared" ca="1" si="355"/>
        <v>15</v>
      </c>
      <c r="L5691" t="s">
        <v>19</v>
      </c>
      <c r="M5691">
        <v>1</v>
      </c>
      <c r="N5691">
        <v>1</v>
      </c>
      <c r="O5691">
        <v>0</v>
      </c>
      <c r="P5691">
        <v>1</v>
      </c>
      <c r="Q5691">
        <v>1</v>
      </c>
      <c r="R5691">
        <f>SUM(M5691:N5691:O5691:P5691:Q5691)</f>
        <v>4</v>
      </c>
      <c r="S5691" s="1">
        <v>121359</v>
      </c>
      <c r="T5691" s="1" t="str">
        <f t="shared" si="354"/>
        <v>High</v>
      </c>
      <c r="U5691">
        <v>5</v>
      </c>
      <c r="V5691">
        <v>2021</v>
      </c>
      <c r="W5691" t="s">
        <v>34</v>
      </c>
      <c r="X5691">
        <v>6</v>
      </c>
    </row>
    <row r="5692" spans="1:24" x14ac:dyDescent="0.3">
      <c r="A5692">
        <v>5691</v>
      </c>
      <c r="B5692" t="s">
        <v>41</v>
      </c>
      <c r="C5692" t="str">
        <f>_xlfn.XLOOKUP(B5692,Lookup_table!B:B,Lookup_table!C:C)</f>
        <v>Data</v>
      </c>
      <c r="D5692" t="s">
        <v>34</v>
      </c>
      <c r="E5692" t="s">
        <v>15</v>
      </c>
      <c r="F5692" t="s">
        <v>52</v>
      </c>
      <c r="G5692" t="s">
        <v>30</v>
      </c>
      <c r="H5692" t="str">
        <f t="shared" si="352"/>
        <v>Onsite/Hybrid</v>
      </c>
      <c r="I5692" t="s">
        <v>35</v>
      </c>
      <c r="J5692" t="str">
        <f t="shared" si="353"/>
        <v>0-2 yrs</v>
      </c>
      <c r="K5692">
        <f t="shared" ca="1" si="355"/>
        <v>0</v>
      </c>
      <c r="L5692" t="s">
        <v>27</v>
      </c>
      <c r="M5692">
        <v>1</v>
      </c>
      <c r="N5692">
        <v>1</v>
      </c>
      <c r="O5692">
        <v>0</v>
      </c>
      <c r="P5692">
        <v>1</v>
      </c>
      <c r="Q5692">
        <v>1</v>
      </c>
      <c r="R5692">
        <f>SUM(M5692:N5692:O5692:P5692:Q5692)</f>
        <v>4</v>
      </c>
      <c r="S5692" s="1">
        <v>74535</v>
      </c>
      <c r="T5692" s="1" t="str">
        <f t="shared" si="354"/>
        <v>Medium</v>
      </c>
      <c r="U5692">
        <v>11</v>
      </c>
      <c r="V5692">
        <v>2023</v>
      </c>
      <c r="W5692" t="s">
        <v>20</v>
      </c>
      <c r="X5692">
        <v>5</v>
      </c>
    </row>
    <row r="5693" spans="1:24" x14ac:dyDescent="0.3">
      <c r="A5693">
        <v>5692</v>
      </c>
      <c r="B5693" t="s">
        <v>41</v>
      </c>
      <c r="C5693" t="str">
        <f>_xlfn.XLOOKUP(B5693,Lookup_table!B:B,Lookup_table!C:C)</f>
        <v>Data</v>
      </c>
      <c r="D5693" t="s">
        <v>37</v>
      </c>
      <c r="E5693" t="s">
        <v>32</v>
      </c>
      <c r="F5693" t="s">
        <v>43</v>
      </c>
      <c r="G5693" t="s">
        <v>30</v>
      </c>
      <c r="H5693" t="str">
        <f t="shared" si="352"/>
        <v>Onsite/Hybrid</v>
      </c>
      <c r="I5693" t="s">
        <v>18</v>
      </c>
      <c r="J5693" t="str">
        <f t="shared" si="353"/>
        <v>7+ yrs</v>
      </c>
      <c r="K5693">
        <f t="shared" ca="1" si="355"/>
        <v>12</v>
      </c>
      <c r="L5693" t="s">
        <v>39</v>
      </c>
      <c r="M5693">
        <v>0</v>
      </c>
      <c r="N5693">
        <v>1</v>
      </c>
      <c r="O5693">
        <v>1</v>
      </c>
      <c r="P5693">
        <v>0</v>
      </c>
      <c r="Q5693">
        <v>0</v>
      </c>
      <c r="R5693">
        <f>SUM(M5693:N5693:O5693:P5693:Q5693)</f>
        <v>2</v>
      </c>
      <c r="S5693" s="1">
        <v>112671</v>
      </c>
      <c r="T5693" s="1" t="str">
        <f t="shared" si="354"/>
        <v>Medium</v>
      </c>
      <c r="U5693">
        <v>1</v>
      </c>
      <c r="V5693">
        <v>2024</v>
      </c>
      <c r="W5693" t="s">
        <v>34</v>
      </c>
      <c r="X5693">
        <v>4</v>
      </c>
    </row>
    <row r="5694" spans="1:24" x14ac:dyDescent="0.3">
      <c r="A5694">
        <v>5693</v>
      </c>
      <c r="B5694" t="s">
        <v>36</v>
      </c>
      <c r="C5694" t="str">
        <f>_xlfn.XLOOKUP(B5694,Lookup_table!B:B,Lookup_table!C:C)</f>
        <v>Data</v>
      </c>
      <c r="D5694" t="s">
        <v>37</v>
      </c>
      <c r="E5694" t="s">
        <v>15</v>
      </c>
      <c r="F5694" t="s">
        <v>24</v>
      </c>
      <c r="G5694" t="s">
        <v>25</v>
      </c>
      <c r="H5694" t="str">
        <f t="shared" si="352"/>
        <v>Onsite/Hybrid</v>
      </c>
      <c r="I5694" t="s">
        <v>18</v>
      </c>
      <c r="J5694" t="str">
        <f t="shared" si="353"/>
        <v>7+ yrs</v>
      </c>
      <c r="K5694">
        <f t="shared" ca="1" si="355"/>
        <v>14</v>
      </c>
      <c r="L5694" t="s">
        <v>39</v>
      </c>
      <c r="M5694">
        <v>0</v>
      </c>
      <c r="N5694">
        <v>1</v>
      </c>
      <c r="O5694">
        <v>1</v>
      </c>
      <c r="P5694">
        <v>1</v>
      </c>
      <c r="Q5694">
        <v>0</v>
      </c>
      <c r="R5694">
        <f>SUM(M5694:N5694:O5694:P5694:Q5694)</f>
        <v>3</v>
      </c>
      <c r="S5694" s="1">
        <v>126034</v>
      </c>
      <c r="T5694" s="1" t="str">
        <f t="shared" si="354"/>
        <v>High</v>
      </c>
      <c r="U5694">
        <v>12</v>
      </c>
      <c r="V5694">
        <v>2026</v>
      </c>
      <c r="W5694" t="s">
        <v>28</v>
      </c>
      <c r="X5694">
        <v>1</v>
      </c>
    </row>
    <row r="5695" spans="1:24" x14ac:dyDescent="0.3">
      <c r="A5695">
        <v>5694</v>
      </c>
      <c r="B5695" t="s">
        <v>31</v>
      </c>
      <c r="C5695" t="str">
        <f>_xlfn.XLOOKUP(B5695,Lookup_table!B:B,Lookup_table!C:C)</f>
        <v>Business</v>
      </c>
      <c r="D5695" t="s">
        <v>14</v>
      </c>
      <c r="E5695" t="s">
        <v>32</v>
      </c>
      <c r="F5695" t="s">
        <v>43</v>
      </c>
      <c r="G5695" t="s">
        <v>25</v>
      </c>
      <c r="H5695" t="str">
        <f t="shared" si="352"/>
        <v>Onsite/Hybrid</v>
      </c>
      <c r="I5695" t="s">
        <v>26</v>
      </c>
      <c r="J5695" t="str">
        <f t="shared" si="353"/>
        <v>3-6 yrs</v>
      </c>
      <c r="K5695">
        <f t="shared" ca="1" si="355"/>
        <v>3</v>
      </c>
      <c r="L5695" t="s">
        <v>39</v>
      </c>
      <c r="M5695">
        <v>0</v>
      </c>
      <c r="N5695">
        <v>1</v>
      </c>
      <c r="O5695">
        <v>1</v>
      </c>
      <c r="P5695">
        <v>1</v>
      </c>
      <c r="Q5695">
        <v>0</v>
      </c>
      <c r="R5695">
        <f>SUM(M5695:N5695:O5695:P5695:Q5695)</f>
        <v>3</v>
      </c>
      <c r="S5695" s="1">
        <v>100071</v>
      </c>
      <c r="T5695" s="1" t="str">
        <f t="shared" si="354"/>
        <v>Medium</v>
      </c>
      <c r="U5695">
        <v>3</v>
      </c>
      <c r="V5695">
        <v>2023</v>
      </c>
      <c r="W5695" t="s">
        <v>28</v>
      </c>
      <c r="X5695">
        <v>9</v>
      </c>
    </row>
    <row r="5696" spans="1:24" x14ac:dyDescent="0.3">
      <c r="A5696">
        <v>5695</v>
      </c>
      <c r="B5696" t="s">
        <v>21</v>
      </c>
      <c r="C5696" t="str">
        <f>_xlfn.XLOOKUP(B5696,Lookup_table!B:B,Lookup_table!C:C)</f>
        <v>AI</v>
      </c>
      <c r="D5696" t="s">
        <v>22</v>
      </c>
      <c r="E5696" t="s">
        <v>38</v>
      </c>
      <c r="F5696" t="s">
        <v>51</v>
      </c>
      <c r="G5696" t="s">
        <v>17</v>
      </c>
      <c r="H5696" t="str">
        <f t="shared" si="352"/>
        <v>Remote</v>
      </c>
      <c r="I5696" t="s">
        <v>35</v>
      </c>
      <c r="J5696" t="str">
        <f t="shared" si="353"/>
        <v>0-2 yrs</v>
      </c>
      <c r="K5696">
        <f t="shared" ca="1" si="355"/>
        <v>1</v>
      </c>
      <c r="L5696" t="s">
        <v>19</v>
      </c>
      <c r="M5696">
        <v>0</v>
      </c>
      <c r="N5696">
        <v>0</v>
      </c>
      <c r="O5696">
        <v>0</v>
      </c>
      <c r="P5696">
        <v>1</v>
      </c>
      <c r="Q5696">
        <v>0</v>
      </c>
      <c r="R5696">
        <f>SUM(M5696:N5696:O5696:P5696:Q5696)</f>
        <v>1</v>
      </c>
      <c r="S5696" s="1">
        <v>123211</v>
      </c>
      <c r="T5696" s="1" t="str">
        <f t="shared" si="354"/>
        <v>High</v>
      </c>
      <c r="U5696">
        <v>8</v>
      </c>
      <c r="V5696">
        <v>2023</v>
      </c>
      <c r="W5696" t="s">
        <v>28</v>
      </c>
      <c r="X5696">
        <v>7</v>
      </c>
    </row>
    <row r="5697" spans="1:24" x14ac:dyDescent="0.3">
      <c r="A5697">
        <v>5696</v>
      </c>
      <c r="B5697" t="s">
        <v>36</v>
      </c>
      <c r="C5697" t="str">
        <f>_xlfn.XLOOKUP(B5697,Lookup_table!B:B,Lookup_table!C:C)</f>
        <v>Data</v>
      </c>
      <c r="D5697" t="s">
        <v>34</v>
      </c>
      <c r="E5697" t="s">
        <v>40</v>
      </c>
      <c r="F5697" t="s">
        <v>51</v>
      </c>
      <c r="G5697" t="s">
        <v>30</v>
      </c>
      <c r="H5697" t="str">
        <f t="shared" si="352"/>
        <v>Onsite/Hybrid</v>
      </c>
      <c r="I5697" t="s">
        <v>18</v>
      </c>
      <c r="J5697" t="str">
        <f t="shared" si="353"/>
        <v>7+ yrs</v>
      </c>
      <c r="K5697">
        <f t="shared" ca="1" si="355"/>
        <v>9</v>
      </c>
      <c r="L5697" t="s">
        <v>39</v>
      </c>
      <c r="M5697">
        <v>1</v>
      </c>
      <c r="N5697">
        <v>0</v>
      </c>
      <c r="O5697">
        <v>0</v>
      </c>
      <c r="P5697">
        <v>0</v>
      </c>
      <c r="Q5697">
        <v>1</v>
      </c>
      <c r="R5697">
        <f>SUM(M5697:N5697:O5697:P5697:Q5697)</f>
        <v>2</v>
      </c>
      <c r="S5697" s="1">
        <v>105617</v>
      </c>
      <c r="T5697" s="1" t="str">
        <f t="shared" si="354"/>
        <v>Medium</v>
      </c>
      <c r="U5697">
        <v>2</v>
      </c>
      <c r="V5697">
        <v>2026</v>
      </c>
      <c r="W5697" t="s">
        <v>28</v>
      </c>
      <c r="X5697">
        <v>8</v>
      </c>
    </row>
    <row r="5698" spans="1:24" x14ac:dyDescent="0.3">
      <c r="A5698">
        <v>5697</v>
      </c>
      <c r="B5698" t="s">
        <v>21</v>
      </c>
      <c r="C5698" t="str">
        <f>_xlfn.XLOOKUP(B5698,Lookup_table!B:B,Lookup_table!C:C)</f>
        <v>AI</v>
      </c>
      <c r="D5698" t="s">
        <v>22</v>
      </c>
      <c r="E5698" t="s">
        <v>32</v>
      </c>
      <c r="F5698" t="s">
        <v>43</v>
      </c>
      <c r="G5698" t="s">
        <v>30</v>
      </c>
      <c r="H5698" t="str">
        <f t="shared" ref="H5698:H5761" si="356">IF(G5698="Remote","Remote","Onsite/Hybrid")</f>
        <v>Onsite/Hybrid</v>
      </c>
      <c r="I5698" t="s">
        <v>18</v>
      </c>
      <c r="J5698" t="str">
        <f t="shared" ref="J5698:J5761" si="357">IF(I5698="Entry","0-2 yrs",IF(I5698="Mid","3-6 yrs","7+ yrs"))</f>
        <v>7+ yrs</v>
      </c>
      <c r="K5698">
        <f t="shared" ca="1" si="355"/>
        <v>15</v>
      </c>
      <c r="L5698" t="s">
        <v>27</v>
      </c>
      <c r="M5698">
        <v>1</v>
      </c>
      <c r="N5698">
        <v>0</v>
      </c>
      <c r="O5698">
        <v>0</v>
      </c>
      <c r="P5698">
        <v>1</v>
      </c>
      <c r="Q5698">
        <v>0</v>
      </c>
      <c r="R5698">
        <f>SUM(M5698:N5698:O5698:P5698:Q5698)</f>
        <v>2</v>
      </c>
      <c r="S5698" s="1">
        <v>173654</v>
      </c>
      <c r="T5698" s="1" t="str">
        <f t="shared" ref="T5698:T5761" si="358">IF(S5698&lt;=70000,"Low",IF(S5698&lt;=120000,"Medium","High"))</f>
        <v>High</v>
      </c>
      <c r="U5698">
        <v>1</v>
      </c>
      <c r="V5698">
        <v>2023</v>
      </c>
      <c r="W5698" t="s">
        <v>34</v>
      </c>
      <c r="X5698">
        <v>3</v>
      </c>
    </row>
    <row r="5699" spans="1:24" x14ac:dyDescent="0.3">
      <c r="A5699">
        <v>5698</v>
      </c>
      <c r="B5699" t="s">
        <v>41</v>
      </c>
      <c r="C5699" t="str">
        <f>_xlfn.XLOOKUP(B5699,Lookup_table!B:B,Lookup_table!C:C)</f>
        <v>Data</v>
      </c>
      <c r="D5699" t="s">
        <v>37</v>
      </c>
      <c r="E5699" t="s">
        <v>38</v>
      </c>
      <c r="F5699" t="s">
        <v>29</v>
      </c>
      <c r="G5699" t="s">
        <v>17</v>
      </c>
      <c r="H5699" t="str">
        <f t="shared" si="356"/>
        <v>Remote</v>
      </c>
      <c r="I5699" t="s">
        <v>35</v>
      </c>
      <c r="J5699" t="str">
        <f t="shared" si="357"/>
        <v>0-2 yrs</v>
      </c>
      <c r="K5699">
        <f t="shared" ref="K5699:K5762" ca="1" si="359">IF(J5699="0-2 yrs",RANDBETWEEN(0,2),IF(J5699="3-6 yrs", RANDBETWEEN(3,6),IF(J5699="7+ yrs", RANDBETWEEN(7,15)," ")))</f>
        <v>2</v>
      </c>
      <c r="L5699" t="s">
        <v>19</v>
      </c>
      <c r="M5699">
        <v>0</v>
      </c>
      <c r="N5699">
        <v>0</v>
      </c>
      <c r="O5699">
        <v>1</v>
      </c>
      <c r="P5699">
        <v>0</v>
      </c>
      <c r="Q5699">
        <v>1</v>
      </c>
      <c r="R5699">
        <f>SUM(M5699:N5699:O5699:P5699:Q5699)</f>
        <v>2</v>
      </c>
      <c r="S5699" s="1">
        <v>76359</v>
      </c>
      <c r="T5699" s="1" t="str">
        <f t="shared" si="358"/>
        <v>Medium</v>
      </c>
      <c r="U5699">
        <v>12</v>
      </c>
      <c r="V5699">
        <v>2026</v>
      </c>
      <c r="W5699" t="s">
        <v>20</v>
      </c>
      <c r="X5699">
        <v>6</v>
      </c>
    </row>
    <row r="5700" spans="1:24" x14ac:dyDescent="0.3">
      <c r="A5700">
        <v>5699</v>
      </c>
      <c r="B5700" t="s">
        <v>21</v>
      </c>
      <c r="C5700" t="str">
        <f>_xlfn.XLOOKUP(B5700,Lookup_table!B:B,Lookup_table!C:C)</f>
        <v>AI</v>
      </c>
      <c r="D5700" t="s">
        <v>37</v>
      </c>
      <c r="E5700" t="s">
        <v>32</v>
      </c>
      <c r="F5700" t="s">
        <v>24</v>
      </c>
      <c r="G5700" t="s">
        <v>17</v>
      </c>
      <c r="H5700" t="str">
        <f t="shared" si="356"/>
        <v>Remote</v>
      </c>
      <c r="I5700" t="s">
        <v>35</v>
      </c>
      <c r="J5700" t="str">
        <f t="shared" si="357"/>
        <v>0-2 yrs</v>
      </c>
      <c r="K5700">
        <f t="shared" ca="1" si="359"/>
        <v>2</v>
      </c>
      <c r="L5700" t="s">
        <v>19</v>
      </c>
      <c r="M5700">
        <v>0</v>
      </c>
      <c r="N5700">
        <v>0</v>
      </c>
      <c r="O5700">
        <v>0</v>
      </c>
      <c r="P5700">
        <v>0</v>
      </c>
      <c r="Q5700">
        <v>0</v>
      </c>
      <c r="R5700">
        <f>SUM(M5700:N5700:O5700:P5700:Q5700)</f>
        <v>0</v>
      </c>
      <c r="S5700" s="1">
        <v>94879</v>
      </c>
      <c r="T5700" s="1" t="str">
        <f t="shared" si="358"/>
        <v>Medium</v>
      </c>
      <c r="U5700">
        <v>7</v>
      </c>
      <c r="V5700">
        <v>2025</v>
      </c>
      <c r="W5700" t="s">
        <v>20</v>
      </c>
      <c r="X5700">
        <v>4</v>
      </c>
    </row>
    <row r="5701" spans="1:24" x14ac:dyDescent="0.3">
      <c r="A5701">
        <v>5700</v>
      </c>
      <c r="B5701" t="s">
        <v>33</v>
      </c>
      <c r="C5701" t="str">
        <f>_xlfn.XLOOKUP(B5701,Lookup_table!B:B,Lookup_table!C:C)</f>
        <v>Data</v>
      </c>
      <c r="D5701" t="s">
        <v>22</v>
      </c>
      <c r="E5701" t="s">
        <v>23</v>
      </c>
      <c r="F5701" t="s">
        <v>24</v>
      </c>
      <c r="G5701" t="s">
        <v>25</v>
      </c>
      <c r="H5701" t="str">
        <f t="shared" si="356"/>
        <v>Onsite/Hybrid</v>
      </c>
      <c r="I5701" t="s">
        <v>26</v>
      </c>
      <c r="J5701" t="str">
        <f t="shared" si="357"/>
        <v>3-6 yrs</v>
      </c>
      <c r="K5701">
        <f t="shared" ca="1" si="359"/>
        <v>6</v>
      </c>
      <c r="L5701" t="s">
        <v>27</v>
      </c>
      <c r="M5701">
        <v>1</v>
      </c>
      <c r="N5701">
        <v>1</v>
      </c>
      <c r="O5701">
        <v>1</v>
      </c>
      <c r="P5701">
        <v>1</v>
      </c>
      <c r="Q5701">
        <v>0</v>
      </c>
      <c r="R5701">
        <f>SUM(M5701:N5701:O5701:P5701:Q5701)</f>
        <v>4</v>
      </c>
      <c r="S5701" s="1">
        <v>123754</v>
      </c>
      <c r="T5701" s="1" t="str">
        <f t="shared" si="358"/>
        <v>High</v>
      </c>
      <c r="U5701">
        <v>1</v>
      </c>
      <c r="V5701">
        <v>2024</v>
      </c>
      <c r="W5701" t="s">
        <v>28</v>
      </c>
      <c r="X5701">
        <v>3</v>
      </c>
    </row>
    <row r="5702" spans="1:24" x14ac:dyDescent="0.3">
      <c r="A5702">
        <v>5701</v>
      </c>
      <c r="B5702" t="s">
        <v>50</v>
      </c>
      <c r="C5702" t="str">
        <f>_xlfn.XLOOKUP(B5702,Lookup_table!B:B,Lookup_table!C:C)</f>
        <v>AI</v>
      </c>
      <c r="D5702" t="s">
        <v>34</v>
      </c>
      <c r="E5702" t="s">
        <v>42</v>
      </c>
      <c r="F5702" t="s">
        <v>44</v>
      </c>
      <c r="G5702" t="s">
        <v>25</v>
      </c>
      <c r="H5702" t="str">
        <f t="shared" si="356"/>
        <v>Onsite/Hybrid</v>
      </c>
      <c r="I5702" t="s">
        <v>26</v>
      </c>
      <c r="J5702" t="str">
        <f t="shared" si="357"/>
        <v>3-6 yrs</v>
      </c>
      <c r="K5702">
        <f t="shared" ca="1" si="359"/>
        <v>6</v>
      </c>
      <c r="L5702" t="s">
        <v>19</v>
      </c>
      <c r="M5702">
        <v>0</v>
      </c>
      <c r="N5702">
        <v>0</v>
      </c>
      <c r="O5702">
        <v>1</v>
      </c>
      <c r="P5702">
        <v>1</v>
      </c>
      <c r="Q5702">
        <v>0</v>
      </c>
      <c r="R5702">
        <f>SUM(M5702:N5702:O5702:P5702:Q5702)</f>
        <v>2</v>
      </c>
      <c r="S5702" s="1">
        <v>142653</v>
      </c>
      <c r="T5702" s="1" t="str">
        <f t="shared" si="358"/>
        <v>High</v>
      </c>
      <c r="U5702">
        <v>4</v>
      </c>
      <c r="V5702">
        <v>2025</v>
      </c>
      <c r="W5702" t="s">
        <v>28</v>
      </c>
      <c r="X5702">
        <v>6</v>
      </c>
    </row>
    <row r="5703" spans="1:24" x14ac:dyDescent="0.3">
      <c r="A5703">
        <v>5702</v>
      </c>
      <c r="B5703" t="s">
        <v>21</v>
      </c>
      <c r="C5703" t="str">
        <f>_xlfn.XLOOKUP(B5703,Lookup_table!B:B,Lookup_table!C:C)</f>
        <v>AI</v>
      </c>
      <c r="D5703" t="s">
        <v>37</v>
      </c>
      <c r="E5703" t="s">
        <v>38</v>
      </c>
      <c r="F5703" t="s">
        <v>29</v>
      </c>
      <c r="G5703" t="s">
        <v>17</v>
      </c>
      <c r="H5703" t="str">
        <f t="shared" si="356"/>
        <v>Remote</v>
      </c>
      <c r="I5703" t="s">
        <v>35</v>
      </c>
      <c r="J5703" t="str">
        <f t="shared" si="357"/>
        <v>0-2 yrs</v>
      </c>
      <c r="K5703">
        <f t="shared" ca="1" si="359"/>
        <v>0</v>
      </c>
      <c r="L5703" t="s">
        <v>39</v>
      </c>
      <c r="M5703">
        <v>1</v>
      </c>
      <c r="N5703">
        <v>0</v>
      </c>
      <c r="O5703">
        <v>0</v>
      </c>
      <c r="P5703">
        <v>1</v>
      </c>
      <c r="Q5703">
        <v>0</v>
      </c>
      <c r="R5703">
        <f>SUM(M5703:N5703:O5703:P5703:Q5703)</f>
        <v>2</v>
      </c>
      <c r="S5703" s="1">
        <v>105281</v>
      </c>
      <c r="T5703" s="1" t="str">
        <f t="shared" si="358"/>
        <v>Medium</v>
      </c>
      <c r="U5703">
        <v>11</v>
      </c>
      <c r="V5703">
        <v>2023</v>
      </c>
      <c r="W5703" t="s">
        <v>20</v>
      </c>
      <c r="X5703">
        <v>2</v>
      </c>
    </row>
    <row r="5704" spans="1:24" x14ac:dyDescent="0.3">
      <c r="A5704">
        <v>5703</v>
      </c>
      <c r="B5704" t="s">
        <v>50</v>
      </c>
      <c r="C5704" t="str">
        <f>_xlfn.XLOOKUP(B5704,Lookup_table!B:B,Lookup_table!C:C)</f>
        <v>AI</v>
      </c>
      <c r="D5704" t="s">
        <v>14</v>
      </c>
      <c r="E5704" t="s">
        <v>38</v>
      </c>
      <c r="F5704" t="s">
        <v>29</v>
      </c>
      <c r="G5704" t="s">
        <v>17</v>
      </c>
      <c r="H5704" t="str">
        <f t="shared" si="356"/>
        <v>Remote</v>
      </c>
      <c r="I5704" t="s">
        <v>18</v>
      </c>
      <c r="J5704" t="str">
        <f t="shared" si="357"/>
        <v>7+ yrs</v>
      </c>
      <c r="K5704">
        <f t="shared" ca="1" si="359"/>
        <v>11</v>
      </c>
      <c r="L5704" t="s">
        <v>19</v>
      </c>
      <c r="M5704">
        <v>1</v>
      </c>
      <c r="N5704">
        <v>1</v>
      </c>
      <c r="O5704">
        <v>0</v>
      </c>
      <c r="P5704">
        <v>1</v>
      </c>
      <c r="Q5704">
        <v>0</v>
      </c>
      <c r="R5704">
        <f>SUM(M5704:N5704:O5704:P5704:Q5704)</f>
        <v>3</v>
      </c>
      <c r="S5704" s="1">
        <v>152331</v>
      </c>
      <c r="T5704" s="1" t="str">
        <f t="shared" si="358"/>
        <v>High</v>
      </c>
      <c r="U5704">
        <v>5</v>
      </c>
      <c r="V5704">
        <v>2026</v>
      </c>
      <c r="W5704" t="s">
        <v>20</v>
      </c>
      <c r="X5704">
        <v>2</v>
      </c>
    </row>
    <row r="5705" spans="1:24" x14ac:dyDescent="0.3">
      <c r="A5705">
        <v>5704</v>
      </c>
      <c r="B5705" t="s">
        <v>50</v>
      </c>
      <c r="C5705" t="str">
        <f>_xlfn.XLOOKUP(B5705,Lookup_table!B:B,Lookup_table!C:C)</f>
        <v>AI</v>
      </c>
      <c r="D5705" t="s">
        <v>34</v>
      </c>
      <c r="E5705" t="s">
        <v>32</v>
      </c>
      <c r="F5705" t="s">
        <v>44</v>
      </c>
      <c r="G5705" t="s">
        <v>30</v>
      </c>
      <c r="H5705" t="str">
        <f t="shared" si="356"/>
        <v>Onsite/Hybrid</v>
      </c>
      <c r="I5705" t="s">
        <v>26</v>
      </c>
      <c r="J5705" t="str">
        <f t="shared" si="357"/>
        <v>3-6 yrs</v>
      </c>
      <c r="K5705">
        <f t="shared" ca="1" si="359"/>
        <v>3</v>
      </c>
      <c r="L5705" t="s">
        <v>19</v>
      </c>
      <c r="M5705">
        <v>0</v>
      </c>
      <c r="N5705">
        <v>1</v>
      </c>
      <c r="O5705">
        <v>0</v>
      </c>
      <c r="P5705">
        <v>1</v>
      </c>
      <c r="Q5705">
        <v>0</v>
      </c>
      <c r="R5705">
        <f>SUM(M5705:N5705:O5705:P5705:Q5705)</f>
        <v>2</v>
      </c>
      <c r="S5705" s="1">
        <v>128379</v>
      </c>
      <c r="T5705" s="1" t="str">
        <f t="shared" si="358"/>
        <v>High</v>
      </c>
      <c r="U5705">
        <v>5</v>
      </c>
      <c r="V5705">
        <v>2022</v>
      </c>
      <c r="W5705" t="s">
        <v>34</v>
      </c>
      <c r="X5705">
        <v>4</v>
      </c>
    </row>
    <row r="5706" spans="1:24" x14ac:dyDescent="0.3">
      <c r="A5706">
        <v>5705</v>
      </c>
      <c r="B5706" t="s">
        <v>36</v>
      </c>
      <c r="C5706" t="str">
        <f>_xlfn.XLOOKUP(B5706,Lookup_table!B:B,Lookup_table!C:C)</f>
        <v>Data</v>
      </c>
      <c r="D5706" t="s">
        <v>34</v>
      </c>
      <c r="E5706" t="s">
        <v>38</v>
      </c>
      <c r="F5706" t="s">
        <v>16</v>
      </c>
      <c r="G5706" t="s">
        <v>30</v>
      </c>
      <c r="H5706" t="str">
        <f t="shared" si="356"/>
        <v>Onsite/Hybrid</v>
      </c>
      <c r="I5706" t="s">
        <v>18</v>
      </c>
      <c r="J5706" t="str">
        <f t="shared" si="357"/>
        <v>7+ yrs</v>
      </c>
      <c r="K5706">
        <f t="shared" ca="1" si="359"/>
        <v>11</v>
      </c>
      <c r="L5706" t="s">
        <v>27</v>
      </c>
      <c r="M5706">
        <v>1</v>
      </c>
      <c r="N5706">
        <v>1</v>
      </c>
      <c r="O5706">
        <v>0</v>
      </c>
      <c r="P5706">
        <v>0</v>
      </c>
      <c r="Q5706">
        <v>1</v>
      </c>
      <c r="R5706">
        <f>SUM(M5706:N5706:O5706:P5706:Q5706)</f>
        <v>3</v>
      </c>
      <c r="S5706" s="1">
        <v>111068</v>
      </c>
      <c r="T5706" s="1" t="str">
        <f t="shared" si="358"/>
        <v>Medium</v>
      </c>
      <c r="U5706">
        <v>1</v>
      </c>
      <c r="V5706">
        <v>2024</v>
      </c>
      <c r="W5706" t="s">
        <v>34</v>
      </c>
      <c r="X5706">
        <v>5</v>
      </c>
    </row>
    <row r="5707" spans="1:24" x14ac:dyDescent="0.3">
      <c r="A5707">
        <v>5706</v>
      </c>
      <c r="B5707" t="s">
        <v>21</v>
      </c>
      <c r="C5707" t="str">
        <f>_xlfn.XLOOKUP(B5707,Lookup_table!B:B,Lookup_table!C:C)</f>
        <v>AI</v>
      </c>
      <c r="D5707" t="s">
        <v>34</v>
      </c>
      <c r="E5707" t="s">
        <v>42</v>
      </c>
      <c r="F5707" t="s">
        <v>29</v>
      </c>
      <c r="G5707" t="s">
        <v>17</v>
      </c>
      <c r="H5707" t="str">
        <f t="shared" si="356"/>
        <v>Remote</v>
      </c>
      <c r="I5707" t="s">
        <v>35</v>
      </c>
      <c r="J5707" t="str">
        <f t="shared" si="357"/>
        <v>0-2 yrs</v>
      </c>
      <c r="K5707">
        <f t="shared" ca="1" si="359"/>
        <v>2</v>
      </c>
      <c r="L5707" t="s">
        <v>19</v>
      </c>
      <c r="M5707">
        <v>0</v>
      </c>
      <c r="N5707">
        <v>0</v>
      </c>
      <c r="O5707">
        <v>0</v>
      </c>
      <c r="P5707">
        <v>1</v>
      </c>
      <c r="Q5707">
        <v>1</v>
      </c>
      <c r="R5707">
        <f>SUM(M5707:N5707:O5707:P5707:Q5707)</f>
        <v>2</v>
      </c>
      <c r="S5707" s="1">
        <v>119701</v>
      </c>
      <c r="T5707" s="1" t="str">
        <f t="shared" si="358"/>
        <v>Medium</v>
      </c>
      <c r="U5707">
        <v>4</v>
      </c>
      <c r="V5707">
        <v>2020</v>
      </c>
      <c r="W5707" t="s">
        <v>20</v>
      </c>
      <c r="X5707">
        <v>5</v>
      </c>
    </row>
    <row r="5708" spans="1:24" x14ac:dyDescent="0.3">
      <c r="A5708">
        <v>5707</v>
      </c>
      <c r="B5708" t="s">
        <v>36</v>
      </c>
      <c r="C5708" t="str">
        <f>_xlfn.XLOOKUP(B5708,Lookup_table!B:B,Lookup_table!C:C)</f>
        <v>Data</v>
      </c>
      <c r="D5708" t="s">
        <v>22</v>
      </c>
      <c r="E5708" t="s">
        <v>15</v>
      </c>
      <c r="F5708" t="s">
        <v>16</v>
      </c>
      <c r="G5708" t="s">
        <v>17</v>
      </c>
      <c r="H5708" t="str">
        <f t="shared" si="356"/>
        <v>Remote</v>
      </c>
      <c r="I5708" t="s">
        <v>18</v>
      </c>
      <c r="J5708" t="str">
        <f t="shared" si="357"/>
        <v>7+ yrs</v>
      </c>
      <c r="K5708">
        <f t="shared" ca="1" si="359"/>
        <v>12</v>
      </c>
      <c r="L5708" t="s">
        <v>19</v>
      </c>
      <c r="M5708">
        <v>0</v>
      </c>
      <c r="N5708">
        <v>1</v>
      </c>
      <c r="O5708">
        <v>0</v>
      </c>
      <c r="P5708">
        <v>0</v>
      </c>
      <c r="Q5708">
        <v>0</v>
      </c>
      <c r="R5708">
        <f>SUM(M5708:N5708:O5708:P5708:Q5708)</f>
        <v>1</v>
      </c>
      <c r="S5708" s="1">
        <v>115095</v>
      </c>
      <c r="T5708" s="1" t="str">
        <f t="shared" si="358"/>
        <v>Medium</v>
      </c>
      <c r="U5708">
        <v>6</v>
      </c>
      <c r="V5708">
        <v>2024</v>
      </c>
      <c r="W5708" t="s">
        <v>28</v>
      </c>
      <c r="X5708">
        <v>7</v>
      </c>
    </row>
    <row r="5709" spans="1:24" x14ac:dyDescent="0.3">
      <c r="A5709">
        <v>5708</v>
      </c>
      <c r="B5709" t="s">
        <v>21</v>
      </c>
      <c r="C5709" t="str">
        <f>_xlfn.XLOOKUP(B5709,Lookup_table!B:B,Lookup_table!C:C)</f>
        <v>AI</v>
      </c>
      <c r="D5709" t="s">
        <v>14</v>
      </c>
      <c r="E5709" t="s">
        <v>40</v>
      </c>
      <c r="F5709" t="s">
        <v>24</v>
      </c>
      <c r="G5709" t="s">
        <v>17</v>
      </c>
      <c r="H5709" t="str">
        <f t="shared" si="356"/>
        <v>Remote</v>
      </c>
      <c r="I5709" t="s">
        <v>35</v>
      </c>
      <c r="J5709" t="str">
        <f t="shared" si="357"/>
        <v>0-2 yrs</v>
      </c>
      <c r="K5709">
        <f t="shared" ca="1" si="359"/>
        <v>0</v>
      </c>
      <c r="L5709" t="s">
        <v>27</v>
      </c>
      <c r="M5709">
        <v>1</v>
      </c>
      <c r="N5709">
        <v>0</v>
      </c>
      <c r="O5709">
        <v>1</v>
      </c>
      <c r="P5709">
        <v>1</v>
      </c>
      <c r="Q5709">
        <v>1</v>
      </c>
      <c r="R5709">
        <f>SUM(M5709:N5709:O5709:P5709:Q5709)</f>
        <v>4</v>
      </c>
      <c r="S5709" s="1">
        <v>132350</v>
      </c>
      <c r="T5709" s="1" t="str">
        <f t="shared" si="358"/>
        <v>High</v>
      </c>
      <c r="U5709">
        <v>2</v>
      </c>
      <c r="V5709">
        <v>2020</v>
      </c>
      <c r="W5709" t="s">
        <v>28</v>
      </c>
      <c r="X5709">
        <v>9</v>
      </c>
    </row>
    <row r="5710" spans="1:24" x14ac:dyDescent="0.3">
      <c r="A5710">
        <v>5709</v>
      </c>
      <c r="B5710" t="s">
        <v>50</v>
      </c>
      <c r="C5710" t="str">
        <f>_xlfn.XLOOKUP(B5710,Lookup_table!B:B,Lookup_table!C:C)</f>
        <v>AI</v>
      </c>
      <c r="D5710" t="s">
        <v>37</v>
      </c>
      <c r="E5710" t="s">
        <v>42</v>
      </c>
      <c r="F5710" t="s">
        <v>44</v>
      </c>
      <c r="G5710" t="s">
        <v>30</v>
      </c>
      <c r="H5710" t="str">
        <f t="shared" si="356"/>
        <v>Onsite/Hybrid</v>
      </c>
      <c r="I5710" t="s">
        <v>35</v>
      </c>
      <c r="J5710" t="str">
        <f t="shared" si="357"/>
        <v>0-2 yrs</v>
      </c>
      <c r="K5710">
        <f t="shared" ca="1" si="359"/>
        <v>0</v>
      </c>
      <c r="L5710" t="s">
        <v>19</v>
      </c>
      <c r="M5710">
        <v>0</v>
      </c>
      <c r="N5710">
        <v>1</v>
      </c>
      <c r="O5710">
        <v>1</v>
      </c>
      <c r="P5710">
        <v>0</v>
      </c>
      <c r="Q5710">
        <v>1</v>
      </c>
      <c r="R5710">
        <f>SUM(M5710:N5710:O5710:P5710:Q5710)</f>
        <v>3</v>
      </c>
      <c r="S5710" s="1">
        <v>113089</v>
      </c>
      <c r="T5710" s="1" t="str">
        <f t="shared" si="358"/>
        <v>Medium</v>
      </c>
      <c r="U5710">
        <v>4</v>
      </c>
      <c r="V5710">
        <v>2020</v>
      </c>
      <c r="W5710" t="s">
        <v>20</v>
      </c>
      <c r="X5710">
        <v>1</v>
      </c>
    </row>
    <row r="5711" spans="1:24" x14ac:dyDescent="0.3">
      <c r="A5711">
        <v>5710</v>
      </c>
      <c r="B5711" t="s">
        <v>41</v>
      </c>
      <c r="C5711" t="str">
        <f>_xlfn.XLOOKUP(B5711,Lookup_table!B:B,Lookup_table!C:C)</f>
        <v>Data</v>
      </c>
      <c r="D5711" t="s">
        <v>22</v>
      </c>
      <c r="E5711" t="s">
        <v>23</v>
      </c>
      <c r="F5711" t="s">
        <v>44</v>
      </c>
      <c r="G5711" t="s">
        <v>25</v>
      </c>
      <c r="H5711" t="str">
        <f t="shared" si="356"/>
        <v>Onsite/Hybrid</v>
      </c>
      <c r="I5711" t="s">
        <v>26</v>
      </c>
      <c r="J5711" t="str">
        <f t="shared" si="357"/>
        <v>3-6 yrs</v>
      </c>
      <c r="K5711">
        <f t="shared" ca="1" si="359"/>
        <v>6</v>
      </c>
      <c r="L5711" t="s">
        <v>39</v>
      </c>
      <c r="M5711">
        <v>0</v>
      </c>
      <c r="N5711">
        <v>0</v>
      </c>
      <c r="O5711">
        <v>0</v>
      </c>
      <c r="P5711">
        <v>1</v>
      </c>
      <c r="Q5711">
        <v>1</v>
      </c>
      <c r="R5711">
        <f>SUM(M5711:N5711:O5711:P5711:Q5711)</f>
        <v>2</v>
      </c>
      <c r="S5711" s="1">
        <v>117873</v>
      </c>
      <c r="T5711" s="1" t="str">
        <f t="shared" si="358"/>
        <v>Medium</v>
      </c>
      <c r="U5711">
        <v>10</v>
      </c>
      <c r="V5711">
        <v>2025</v>
      </c>
      <c r="W5711" t="s">
        <v>20</v>
      </c>
      <c r="X5711">
        <v>4</v>
      </c>
    </row>
    <row r="5712" spans="1:24" x14ac:dyDescent="0.3">
      <c r="A5712">
        <v>5711</v>
      </c>
      <c r="B5712" t="s">
        <v>50</v>
      </c>
      <c r="C5712" t="str">
        <f>_xlfn.XLOOKUP(B5712,Lookup_table!B:B,Lookup_table!C:C)</f>
        <v>AI</v>
      </c>
      <c r="D5712" t="s">
        <v>14</v>
      </c>
      <c r="E5712" t="s">
        <v>42</v>
      </c>
      <c r="F5712" t="s">
        <v>43</v>
      </c>
      <c r="G5712" t="s">
        <v>17</v>
      </c>
      <c r="H5712" t="str">
        <f t="shared" si="356"/>
        <v>Remote</v>
      </c>
      <c r="I5712" t="s">
        <v>26</v>
      </c>
      <c r="J5712" t="str">
        <f t="shared" si="357"/>
        <v>3-6 yrs</v>
      </c>
      <c r="K5712">
        <f t="shared" ca="1" si="359"/>
        <v>4</v>
      </c>
      <c r="L5712" t="s">
        <v>19</v>
      </c>
      <c r="M5712">
        <v>1</v>
      </c>
      <c r="N5712">
        <v>1</v>
      </c>
      <c r="O5712">
        <v>0</v>
      </c>
      <c r="P5712">
        <v>1</v>
      </c>
      <c r="Q5712">
        <v>1</v>
      </c>
      <c r="R5712">
        <f>SUM(M5712:N5712:O5712:P5712:Q5712)</f>
        <v>4</v>
      </c>
      <c r="S5712" s="1">
        <v>137428</v>
      </c>
      <c r="T5712" s="1" t="str">
        <f t="shared" si="358"/>
        <v>High</v>
      </c>
      <c r="U5712">
        <v>6</v>
      </c>
      <c r="V5712">
        <v>2026</v>
      </c>
      <c r="W5712" t="s">
        <v>34</v>
      </c>
      <c r="X5712">
        <v>1</v>
      </c>
    </row>
    <row r="5713" spans="1:24" x14ac:dyDescent="0.3">
      <c r="A5713">
        <v>5712</v>
      </c>
      <c r="B5713" t="s">
        <v>50</v>
      </c>
      <c r="C5713" t="str">
        <f>_xlfn.XLOOKUP(B5713,Lookup_table!B:B,Lookup_table!C:C)</f>
        <v>AI</v>
      </c>
      <c r="D5713" t="s">
        <v>22</v>
      </c>
      <c r="E5713" t="s">
        <v>15</v>
      </c>
      <c r="F5713" t="s">
        <v>24</v>
      </c>
      <c r="G5713" t="s">
        <v>25</v>
      </c>
      <c r="H5713" t="str">
        <f t="shared" si="356"/>
        <v>Onsite/Hybrid</v>
      </c>
      <c r="I5713" t="s">
        <v>26</v>
      </c>
      <c r="J5713" t="str">
        <f t="shared" si="357"/>
        <v>3-6 yrs</v>
      </c>
      <c r="K5713">
        <f t="shared" ca="1" si="359"/>
        <v>5</v>
      </c>
      <c r="L5713" t="s">
        <v>19</v>
      </c>
      <c r="M5713">
        <v>0</v>
      </c>
      <c r="N5713">
        <v>0</v>
      </c>
      <c r="O5713">
        <v>0</v>
      </c>
      <c r="P5713">
        <v>0</v>
      </c>
      <c r="Q5713">
        <v>1</v>
      </c>
      <c r="R5713">
        <f>SUM(M5713:N5713:O5713:P5713:Q5713)</f>
        <v>1</v>
      </c>
      <c r="S5713" s="1">
        <v>141014</v>
      </c>
      <c r="T5713" s="1" t="str">
        <f t="shared" si="358"/>
        <v>High</v>
      </c>
      <c r="U5713">
        <v>11</v>
      </c>
      <c r="V5713">
        <v>2026</v>
      </c>
      <c r="W5713" t="s">
        <v>20</v>
      </c>
      <c r="X5713">
        <v>4</v>
      </c>
    </row>
    <row r="5714" spans="1:24" x14ac:dyDescent="0.3">
      <c r="A5714">
        <v>5713</v>
      </c>
      <c r="B5714" t="s">
        <v>33</v>
      </c>
      <c r="C5714" t="str">
        <f>_xlfn.XLOOKUP(B5714,Lookup_table!B:B,Lookup_table!C:C)</f>
        <v>Data</v>
      </c>
      <c r="D5714" t="s">
        <v>34</v>
      </c>
      <c r="E5714" t="s">
        <v>15</v>
      </c>
      <c r="F5714" t="s">
        <v>44</v>
      </c>
      <c r="G5714" t="s">
        <v>25</v>
      </c>
      <c r="H5714" t="str">
        <f t="shared" si="356"/>
        <v>Onsite/Hybrid</v>
      </c>
      <c r="I5714" t="s">
        <v>26</v>
      </c>
      <c r="J5714" t="str">
        <f t="shared" si="357"/>
        <v>3-6 yrs</v>
      </c>
      <c r="K5714">
        <f t="shared" ca="1" si="359"/>
        <v>5</v>
      </c>
      <c r="L5714" t="s">
        <v>27</v>
      </c>
      <c r="M5714">
        <v>0</v>
      </c>
      <c r="N5714">
        <v>1</v>
      </c>
      <c r="O5714">
        <v>0</v>
      </c>
      <c r="P5714">
        <v>1</v>
      </c>
      <c r="Q5714">
        <v>1</v>
      </c>
      <c r="R5714">
        <f>SUM(M5714:N5714:O5714:P5714:Q5714)</f>
        <v>3</v>
      </c>
      <c r="S5714" s="1">
        <v>99411</v>
      </c>
      <c r="T5714" s="1" t="str">
        <f t="shared" si="358"/>
        <v>Medium</v>
      </c>
      <c r="U5714">
        <v>3</v>
      </c>
      <c r="V5714">
        <v>2023</v>
      </c>
      <c r="W5714" t="s">
        <v>34</v>
      </c>
      <c r="X5714">
        <v>2</v>
      </c>
    </row>
    <row r="5715" spans="1:24" x14ac:dyDescent="0.3">
      <c r="A5715">
        <v>5714</v>
      </c>
      <c r="B5715" t="s">
        <v>41</v>
      </c>
      <c r="C5715" t="str">
        <f>_xlfn.XLOOKUP(B5715,Lookup_table!B:B,Lookup_table!C:C)</f>
        <v>Data</v>
      </c>
      <c r="D5715" t="s">
        <v>14</v>
      </c>
      <c r="E5715" t="s">
        <v>23</v>
      </c>
      <c r="F5715" t="s">
        <v>24</v>
      </c>
      <c r="G5715" t="s">
        <v>30</v>
      </c>
      <c r="H5715" t="str">
        <f t="shared" si="356"/>
        <v>Onsite/Hybrid</v>
      </c>
      <c r="I5715" t="s">
        <v>18</v>
      </c>
      <c r="J5715" t="str">
        <f t="shared" si="357"/>
        <v>7+ yrs</v>
      </c>
      <c r="K5715">
        <f t="shared" ca="1" si="359"/>
        <v>9</v>
      </c>
      <c r="L5715" t="s">
        <v>27</v>
      </c>
      <c r="M5715">
        <v>0</v>
      </c>
      <c r="N5715">
        <v>1</v>
      </c>
      <c r="O5715">
        <v>0</v>
      </c>
      <c r="P5715">
        <v>0</v>
      </c>
      <c r="Q5715">
        <v>1</v>
      </c>
      <c r="R5715">
        <f>SUM(M5715:N5715:O5715:P5715:Q5715)</f>
        <v>2</v>
      </c>
      <c r="S5715" s="1">
        <v>114376</v>
      </c>
      <c r="T5715" s="1" t="str">
        <f t="shared" si="358"/>
        <v>Medium</v>
      </c>
      <c r="U5715">
        <v>12</v>
      </c>
      <c r="V5715">
        <v>2023</v>
      </c>
      <c r="W5715" t="s">
        <v>20</v>
      </c>
      <c r="X5715">
        <v>1</v>
      </c>
    </row>
    <row r="5716" spans="1:24" x14ac:dyDescent="0.3">
      <c r="A5716">
        <v>5715</v>
      </c>
      <c r="B5716" t="s">
        <v>50</v>
      </c>
      <c r="C5716" t="str">
        <f>_xlfn.XLOOKUP(B5716,Lookup_table!B:B,Lookup_table!C:C)</f>
        <v>AI</v>
      </c>
      <c r="D5716" t="s">
        <v>14</v>
      </c>
      <c r="E5716" t="s">
        <v>23</v>
      </c>
      <c r="F5716" t="s">
        <v>24</v>
      </c>
      <c r="G5716" t="s">
        <v>17</v>
      </c>
      <c r="H5716" t="str">
        <f t="shared" si="356"/>
        <v>Remote</v>
      </c>
      <c r="I5716" t="s">
        <v>35</v>
      </c>
      <c r="J5716" t="str">
        <f t="shared" si="357"/>
        <v>0-2 yrs</v>
      </c>
      <c r="K5716">
        <f t="shared" ca="1" si="359"/>
        <v>2</v>
      </c>
      <c r="L5716" t="s">
        <v>19</v>
      </c>
      <c r="M5716">
        <v>1</v>
      </c>
      <c r="N5716">
        <v>0</v>
      </c>
      <c r="O5716">
        <v>1</v>
      </c>
      <c r="P5716">
        <v>1</v>
      </c>
      <c r="Q5716">
        <v>0</v>
      </c>
      <c r="R5716">
        <f>SUM(M5716:N5716:O5716:P5716:Q5716)</f>
        <v>3</v>
      </c>
      <c r="S5716" s="1">
        <v>122475</v>
      </c>
      <c r="T5716" s="1" t="str">
        <f t="shared" si="358"/>
        <v>High</v>
      </c>
      <c r="U5716">
        <v>5</v>
      </c>
      <c r="V5716">
        <v>2023</v>
      </c>
      <c r="W5716" t="s">
        <v>28</v>
      </c>
      <c r="X5716">
        <v>2</v>
      </c>
    </row>
    <row r="5717" spans="1:24" x14ac:dyDescent="0.3">
      <c r="A5717">
        <v>5716</v>
      </c>
      <c r="B5717" t="s">
        <v>41</v>
      </c>
      <c r="C5717" t="str">
        <f>_xlfn.XLOOKUP(B5717,Lookup_table!B:B,Lookup_table!C:C)</f>
        <v>Data</v>
      </c>
      <c r="D5717" t="s">
        <v>37</v>
      </c>
      <c r="E5717" t="s">
        <v>38</v>
      </c>
      <c r="F5717" t="s">
        <v>43</v>
      </c>
      <c r="G5717" t="s">
        <v>30</v>
      </c>
      <c r="H5717" t="str">
        <f t="shared" si="356"/>
        <v>Onsite/Hybrid</v>
      </c>
      <c r="I5717" t="s">
        <v>18</v>
      </c>
      <c r="J5717" t="str">
        <f t="shared" si="357"/>
        <v>7+ yrs</v>
      </c>
      <c r="K5717">
        <f t="shared" ca="1" si="359"/>
        <v>14</v>
      </c>
      <c r="L5717" t="s">
        <v>19</v>
      </c>
      <c r="M5717">
        <v>0</v>
      </c>
      <c r="N5717">
        <v>0</v>
      </c>
      <c r="O5717">
        <v>0</v>
      </c>
      <c r="P5717">
        <v>0</v>
      </c>
      <c r="Q5717">
        <v>1</v>
      </c>
      <c r="R5717">
        <f>SUM(M5717:N5717:O5717:P5717:Q5717)</f>
        <v>1</v>
      </c>
      <c r="S5717" s="1">
        <v>105989</v>
      </c>
      <c r="T5717" s="1" t="str">
        <f t="shared" si="358"/>
        <v>Medium</v>
      </c>
      <c r="U5717">
        <v>1</v>
      </c>
      <c r="V5717">
        <v>2022</v>
      </c>
      <c r="W5717" t="s">
        <v>28</v>
      </c>
      <c r="X5717">
        <v>7</v>
      </c>
    </row>
    <row r="5718" spans="1:24" x14ac:dyDescent="0.3">
      <c r="A5718">
        <v>5717</v>
      </c>
      <c r="B5718" t="s">
        <v>31</v>
      </c>
      <c r="C5718" t="str">
        <f>_xlfn.XLOOKUP(B5718,Lookup_table!B:B,Lookup_table!C:C)</f>
        <v>Business</v>
      </c>
      <c r="D5718" t="s">
        <v>22</v>
      </c>
      <c r="E5718" t="s">
        <v>32</v>
      </c>
      <c r="F5718" t="s">
        <v>44</v>
      </c>
      <c r="G5718" t="s">
        <v>25</v>
      </c>
      <c r="H5718" t="str">
        <f t="shared" si="356"/>
        <v>Onsite/Hybrid</v>
      </c>
      <c r="I5718" t="s">
        <v>18</v>
      </c>
      <c r="J5718" t="str">
        <f t="shared" si="357"/>
        <v>7+ yrs</v>
      </c>
      <c r="K5718">
        <f t="shared" ca="1" si="359"/>
        <v>9</v>
      </c>
      <c r="L5718" t="s">
        <v>19</v>
      </c>
      <c r="M5718">
        <v>0</v>
      </c>
      <c r="N5718">
        <v>1</v>
      </c>
      <c r="O5718">
        <v>1</v>
      </c>
      <c r="P5718">
        <v>0</v>
      </c>
      <c r="Q5718">
        <v>1</v>
      </c>
      <c r="R5718">
        <f>SUM(M5718:N5718:O5718:P5718:Q5718)</f>
        <v>3</v>
      </c>
      <c r="S5718" s="1">
        <v>146552</v>
      </c>
      <c r="T5718" s="1" t="str">
        <f t="shared" si="358"/>
        <v>High</v>
      </c>
      <c r="U5718">
        <v>1</v>
      </c>
      <c r="V5718">
        <v>2023</v>
      </c>
      <c r="W5718" t="s">
        <v>28</v>
      </c>
      <c r="X5718">
        <v>9</v>
      </c>
    </row>
    <row r="5719" spans="1:24" x14ac:dyDescent="0.3">
      <c r="A5719">
        <v>5718</v>
      </c>
      <c r="B5719" t="s">
        <v>36</v>
      </c>
      <c r="C5719" t="str">
        <f>_xlfn.XLOOKUP(B5719,Lookup_table!B:B,Lookup_table!C:C)</f>
        <v>Data</v>
      </c>
      <c r="D5719" t="s">
        <v>14</v>
      </c>
      <c r="E5719" t="s">
        <v>23</v>
      </c>
      <c r="F5719" t="s">
        <v>16</v>
      </c>
      <c r="G5719" t="s">
        <v>30</v>
      </c>
      <c r="H5719" t="str">
        <f t="shared" si="356"/>
        <v>Onsite/Hybrid</v>
      </c>
      <c r="I5719" t="s">
        <v>35</v>
      </c>
      <c r="J5719" t="str">
        <f t="shared" si="357"/>
        <v>0-2 yrs</v>
      </c>
      <c r="K5719">
        <f t="shared" ca="1" si="359"/>
        <v>0</v>
      </c>
      <c r="L5719" t="s">
        <v>27</v>
      </c>
      <c r="M5719">
        <v>0</v>
      </c>
      <c r="N5719">
        <v>1</v>
      </c>
      <c r="O5719">
        <v>0</v>
      </c>
      <c r="P5719">
        <v>0</v>
      </c>
      <c r="Q5719">
        <v>0</v>
      </c>
      <c r="R5719">
        <f>SUM(M5719:N5719:O5719:P5719:Q5719)</f>
        <v>1</v>
      </c>
      <c r="S5719" s="1">
        <v>46843</v>
      </c>
      <c r="T5719" s="1" t="str">
        <f t="shared" si="358"/>
        <v>Low</v>
      </c>
      <c r="U5719">
        <v>5</v>
      </c>
      <c r="V5719">
        <v>2024</v>
      </c>
      <c r="W5719" t="s">
        <v>20</v>
      </c>
      <c r="X5719">
        <v>6</v>
      </c>
    </row>
    <row r="5720" spans="1:24" x14ac:dyDescent="0.3">
      <c r="A5720">
        <v>5719</v>
      </c>
      <c r="B5720" t="s">
        <v>21</v>
      </c>
      <c r="C5720" t="str">
        <f>_xlfn.XLOOKUP(B5720,Lookup_table!B:B,Lookup_table!C:C)</f>
        <v>AI</v>
      </c>
      <c r="D5720" t="s">
        <v>34</v>
      </c>
      <c r="E5720" t="s">
        <v>23</v>
      </c>
      <c r="F5720" t="s">
        <v>51</v>
      </c>
      <c r="G5720" t="s">
        <v>17</v>
      </c>
      <c r="H5720" t="str">
        <f t="shared" si="356"/>
        <v>Remote</v>
      </c>
      <c r="I5720" t="s">
        <v>35</v>
      </c>
      <c r="J5720" t="str">
        <f t="shared" si="357"/>
        <v>0-2 yrs</v>
      </c>
      <c r="K5720">
        <f t="shared" ca="1" si="359"/>
        <v>0</v>
      </c>
      <c r="L5720" t="s">
        <v>39</v>
      </c>
      <c r="M5720">
        <v>0</v>
      </c>
      <c r="N5720">
        <v>1</v>
      </c>
      <c r="O5720">
        <v>0</v>
      </c>
      <c r="P5720">
        <v>0</v>
      </c>
      <c r="Q5720">
        <v>0</v>
      </c>
      <c r="R5720">
        <f>SUM(M5720:N5720:O5720:P5720:Q5720)</f>
        <v>1</v>
      </c>
      <c r="S5720" s="1">
        <v>88372</v>
      </c>
      <c r="T5720" s="1" t="str">
        <f t="shared" si="358"/>
        <v>Medium</v>
      </c>
      <c r="U5720">
        <v>2</v>
      </c>
      <c r="V5720">
        <v>2021</v>
      </c>
      <c r="W5720" t="s">
        <v>28</v>
      </c>
      <c r="X5720">
        <v>7</v>
      </c>
    </row>
    <row r="5721" spans="1:24" x14ac:dyDescent="0.3">
      <c r="A5721">
        <v>5720</v>
      </c>
      <c r="B5721" t="s">
        <v>50</v>
      </c>
      <c r="C5721" t="str">
        <f>_xlfn.XLOOKUP(B5721,Lookup_table!B:B,Lookup_table!C:C)</f>
        <v>AI</v>
      </c>
      <c r="D5721" t="s">
        <v>37</v>
      </c>
      <c r="E5721" t="s">
        <v>40</v>
      </c>
      <c r="F5721" t="s">
        <v>51</v>
      </c>
      <c r="G5721" t="s">
        <v>30</v>
      </c>
      <c r="H5721" t="str">
        <f t="shared" si="356"/>
        <v>Onsite/Hybrid</v>
      </c>
      <c r="I5721" t="s">
        <v>35</v>
      </c>
      <c r="J5721" t="str">
        <f t="shared" si="357"/>
        <v>0-2 yrs</v>
      </c>
      <c r="K5721">
        <f t="shared" ca="1" si="359"/>
        <v>0</v>
      </c>
      <c r="L5721" t="s">
        <v>39</v>
      </c>
      <c r="M5721">
        <v>1</v>
      </c>
      <c r="N5721">
        <v>1</v>
      </c>
      <c r="O5721">
        <v>1</v>
      </c>
      <c r="P5721">
        <v>0</v>
      </c>
      <c r="Q5721">
        <v>1</v>
      </c>
      <c r="R5721">
        <f>SUM(M5721:N5721:O5721:P5721:Q5721)</f>
        <v>4</v>
      </c>
      <c r="S5721" s="1">
        <v>115352</v>
      </c>
      <c r="T5721" s="1" t="str">
        <f t="shared" si="358"/>
        <v>Medium</v>
      </c>
      <c r="U5721">
        <v>4</v>
      </c>
      <c r="V5721">
        <v>2021</v>
      </c>
      <c r="W5721" t="s">
        <v>34</v>
      </c>
      <c r="X5721">
        <v>4</v>
      </c>
    </row>
    <row r="5722" spans="1:24" x14ac:dyDescent="0.3">
      <c r="A5722">
        <v>5721</v>
      </c>
      <c r="B5722" t="s">
        <v>31</v>
      </c>
      <c r="C5722" t="str">
        <f>_xlfn.XLOOKUP(B5722,Lookup_table!B:B,Lookup_table!C:C)</f>
        <v>Business</v>
      </c>
      <c r="D5722" t="s">
        <v>37</v>
      </c>
      <c r="E5722" t="s">
        <v>40</v>
      </c>
      <c r="F5722" t="s">
        <v>52</v>
      </c>
      <c r="G5722" t="s">
        <v>17</v>
      </c>
      <c r="H5722" t="str">
        <f t="shared" si="356"/>
        <v>Remote</v>
      </c>
      <c r="I5722" t="s">
        <v>26</v>
      </c>
      <c r="J5722" t="str">
        <f t="shared" si="357"/>
        <v>3-6 yrs</v>
      </c>
      <c r="K5722">
        <f t="shared" ca="1" si="359"/>
        <v>3</v>
      </c>
      <c r="L5722" t="s">
        <v>19</v>
      </c>
      <c r="M5722">
        <v>1</v>
      </c>
      <c r="N5722">
        <v>1</v>
      </c>
      <c r="O5722">
        <v>0</v>
      </c>
      <c r="P5722">
        <v>1</v>
      </c>
      <c r="Q5722">
        <v>1</v>
      </c>
      <c r="R5722">
        <f>SUM(M5722:N5722:O5722:P5722:Q5722)</f>
        <v>4</v>
      </c>
      <c r="S5722" s="1">
        <v>100834</v>
      </c>
      <c r="T5722" s="1" t="str">
        <f t="shared" si="358"/>
        <v>Medium</v>
      </c>
      <c r="U5722">
        <v>7</v>
      </c>
      <c r="V5722">
        <v>2025</v>
      </c>
      <c r="W5722" t="s">
        <v>34</v>
      </c>
      <c r="X5722">
        <v>6</v>
      </c>
    </row>
    <row r="5723" spans="1:24" x14ac:dyDescent="0.3">
      <c r="A5723">
        <v>5722</v>
      </c>
      <c r="B5723" t="s">
        <v>41</v>
      </c>
      <c r="C5723" t="str">
        <f>_xlfn.XLOOKUP(B5723,Lookup_table!B:B,Lookup_table!C:C)</f>
        <v>Data</v>
      </c>
      <c r="D5723" t="s">
        <v>14</v>
      </c>
      <c r="E5723" t="s">
        <v>38</v>
      </c>
      <c r="F5723" t="s">
        <v>52</v>
      </c>
      <c r="G5723" t="s">
        <v>17</v>
      </c>
      <c r="H5723" t="str">
        <f t="shared" si="356"/>
        <v>Remote</v>
      </c>
      <c r="I5723" t="s">
        <v>26</v>
      </c>
      <c r="J5723" t="str">
        <f t="shared" si="357"/>
        <v>3-6 yrs</v>
      </c>
      <c r="K5723">
        <f t="shared" ca="1" si="359"/>
        <v>6</v>
      </c>
      <c r="L5723" t="s">
        <v>39</v>
      </c>
      <c r="M5723">
        <v>1</v>
      </c>
      <c r="N5723">
        <v>1</v>
      </c>
      <c r="O5723">
        <v>0</v>
      </c>
      <c r="P5723">
        <v>1</v>
      </c>
      <c r="Q5723">
        <v>1</v>
      </c>
      <c r="R5723">
        <f>SUM(M5723:N5723:O5723:P5723:Q5723)</f>
        <v>4</v>
      </c>
      <c r="S5723" s="1">
        <v>96247</v>
      </c>
      <c r="T5723" s="1" t="str">
        <f t="shared" si="358"/>
        <v>Medium</v>
      </c>
      <c r="U5723">
        <v>3</v>
      </c>
      <c r="V5723">
        <v>2023</v>
      </c>
      <c r="W5723" t="s">
        <v>34</v>
      </c>
      <c r="X5723">
        <v>4</v>
      </c>
    </row>
    <row r="5724" spans="1:24" x14ac:dyDescent="0.3">
      <c r="A5724">
        <v>5723</v>
      </c>
      <c r="B5724" t="s">
        <v>31</v>
      </c>
      <c r="C5724" t="str">
        <f>_xlfn.XLOOKUP(B5724,Lookup_table!B:B,Lookup_table!C:C)</f>
        <v>Business</v>
      </c>
      <c r="D5724" t="s">
        <v>22</v>
      </c>
      <c r="E5724" t="s">
        <v>15</v>
      </c>
      <c r="F5724" t="s">
        <v>51</v>
      </c>
      <c r="G5724" t="s">
        <v>25</v>
      </c>
      <c r="H5724" t="str">
        <f t="shared" si="356"/>
        <v>Onsite/Hybrid</v>
      </c>
      <c r="I5724" t="s">
        <v>18</v>
      </c>
      <c r="J5724" t="str">
        <f t="shared" si="357"/>
        <v>7+ yrs</v>
      </c>
      <c r="K5724">
        <f t="shared" ca="1" si="359"/>
        <v>15</v>
      </c>
      <c r="L5724" t="s">
        <v>39</v>
      </c>
      <c r="M5724">
        <v>0</v>
      </c>
      <c r="N5724">
        <v>1</v>
      </c>
      <c r="O5724">
        <v>1</v>
      </c>
      <c r="P5724">
        <v>0</v>
      </c>
      <c r="Q5724">
        <v>1</v>
      </c>
      <c r="R5724">
        <f>SUM(M5724:N5724:O5724:P5724:Q5724)</f>
        <v>3</v>
      </c>
      <c r="S5724" s="1">
        <v>148141</v>
      </c>
      <c r="T5724" s="1" t="str">
        <f t="shared" si="358"/>
        <v>High</v>
      </c>
      <c r="U5724">
        <v>10</v>
      </c>
      <c r="V5724">
        <v>2021</v>
      </c>
      <c r="W5724" t="s">
        <v>20</v>
      </c>
      <c r="X5724">
        <v>1</v>
      </c>
    </row>
    <row r="5725" spans="1:24" x14ac:dyDescent="0.3">
      <c r="A5725">
        <v>5724</v>
      </c>
      <c r="B5725" t="s">
        <v>41</v>
      </c>
      <c r="C5725" t="str">
        <f>_xlfn.XLOOKUP(B5725,Lookup_table!B:B,Lookup_table!C:C)</f>
        <v>Data</v>
      </c>
      <c r="D5725" t="s">
        <v>22</v>
      </c>
      <c r="E5725" t="s">
        <v>38</v>
      </c>
      <c r="F5725" t="s">
        <v>43</v>
      </c>
      <c r="G5725" t="s">
        <v>30</v>
      </c>
      <c r="H5725" t="str">
        <f t="shared" si="356"/>
        <v>Onsite/Hybrid</v>
      </c>
      <c r="I5725" t="s">
        <v>18</v>
      </c>
      <c r="J5725" t="str">
        <f t="shared" si="357"/>
        <v>7+ yrs</v>
      </c>
      <c r="K5725">
        <f t="shared" ca="1" si="359"/>
        <v>13</v>
      </c>
      <c r="L5725" t="s">
        <v>27</v>
      </c>
      <c r="M5725">
        <v>0</v>
      </c>
      <c r="N5725">
        <v>1</v>
      </c>
      <c r="O5725">
        <v>1</v>
      </c>
      <c r="P5725">
        <v>0</v>
      </c>
      <c r="Q5725">
        <v>1</v>
      </c>
      <c r="R5725">
        <f>SUM(M5725:N5725:O5725:P5725:Q5725)</f>
        <v>3</v>
      </c>
      <c r="S5725" s="1">
        <v>143800</v>
      </c>
      <c r="T5725" s="1" t="str">
        <f t="shared" si="358"/>
        <v>High</v>
      </c>
      <c r="U5725">
        <v>8</v>
      </c>
      <c r="V5725">
        <v>2021</v>
      </c>
      <c r="W5725" t="s">
        <v>34</v>
      </c>
      <c r="X5725">
        <v>1</v>
      </c>
    </row>
    <row r="5726" spans="1:24" x14ac:dyDescent="0.3">
      <c r="A5726">
        <v>5725</v>
      </c>
      <c r="B5726" t="s">
        <v>31</v>
      </c>
      <c r="C5726" t="str">
        <f>_xlfn.XLOOKUP(B5726,Lookup_table!B:B,Lookup_table!C:C)</f>
        <v>Business</v>
      </c>
      <c r="D5726" t="s">
        <v>37</v>
      </c>
      <c r="E5726" t="s">
        <v>23</v>
      </c>
      <c r="F5726" t="s">
        <v>52</v>
      </c>
      <c r="G5726" t="s">
        <v>30</v>
      </c>
      <c r="H5726" t="str">
        <f t="shared" si="356"/>
        <v>Onsite/Hybrid</v>
      </c>
      <c r="I5726" t="s">
        <v>35</v>
      </c>
      <c r="J5726" t="str">
        <f t="shared" si="357"/>
        <v>0-2 yrs</v>
      </c>
      <c r="K5726">
        <f t="shared" ca="1" si="359"/>
        <v>2</v>
      </c>
      <c r="L5726" t="s">
        <v>39</v>
      </c>
      <c r="M5726">
        <v>0</v>
      </c>
      <c r="N5726">
        <v>1</v>
      </c>
      <c r="O5726">
        <v>1</v>
      </c>
      <c r="P5726">
        <v>1</v>
      </c>
      <c r="Q5726">
        <v>1</v>
      </c>
      <c r="R5726">
        <f>SUM(M5726:N5726:O5726:P5726:Q5726)</f>
        <v>4</v>
      </c>
      <c r="S5726" s="1">
        <v>94342</v>
      </c>
      <c r="T5726" s="1" t="str">
        <f t="shared" si="358"/>
        <v>Medium</v>
      </c>
      <c r="U5726">
        <v>10</v>
      </c>
      <c r="V5726">
        <v>2025</v>
      </c>
      <c r="W5726" t="s">
        <v>28</v>
      </c>
      <c r="X5726">
        <v>7</v>
      </c>
    </row>
    <row r="5727" spans="1:24" x14ac:dyDescent="0.3">
      <c r="A5727">
        <v>5726</v>
      </c>
      <c r="B5727" t="s">
        <v>50</v>
      </c>
      <c r="C5727" t="str">
        <f>_xlfn.XLOOKUP(B5727,Lookup_table!B:B,Lookup_table!C:C)</f>
        <v>AI</v>
      </c>
      <c r="D5727" t="s">
        <v>14</v>
      </c>
      <c r="E5727" t="s">
        <v>32</v>
      </c>
      <c r="F5727" t="s">
        <v>29</v>
      </c>
      <c r="G5727" t="s">
        <v>17</v>
      </c>
      <c r="H5727" t="str">
        <f t="shared" si="356"/>
        <v>Remote</v>
      </c>
      <c r="I5727" t="s">
        <v>26</v>
      </c>
      <c r="J5727" t="str">
        <f t="shared" si="357"/>
        <v>3-6 yrs</v>
      </c>
      <c r="K5727">
        <f t="shared" ca="1" si="359"/>
        <v>6</v>
      </c>
      <c r="L5727" t="s">
        <v>39</v>
      </c>
      <c r="M5727">
        <v>1</v>
      </c>
      <c r="N5727">
        <v>0</v>
      </c>
      <c r="O5727">
        <v>0</v>
      </c>
      <c r="P5727">
        <v>1</v>
      </c>
      <c r="Q5727">
        <v>0</v>
      </c>
      <c r="R5727">
        <f>SUM(M5727:N5727:O5727:P5727:Q5727)</f>
        <v>2</v>
      </c>
      <c r="S5727" s="1">
        <v>133545</v>
      </c>
      <c r="T5727" s="1" t="str">
        <f t="shared" si="358"/>
        <v>High</v>
      </c>
      <c r="U5727">
        <v>9</v>
      </c>
      <c r="V5727">
        <v>2023</v>
      </c>
      <c r="W5727" t="s">
        <v>34</v>
      </c>
      <c r="X5727">
        <v>2</v>
      </c>
    </row>
    <row r="5728" spans="1:24" x14ac:dyDescent="0.3">
      <c r="A5728">
        <v>5727</v>
      </c>
      <c r="B5728" t="s">
        <v>33</v>
      </c>
      <c r="C5728" t="str">
        <f>_xlfn.XLOOKUP(B5728,Lookup_table!B:B,Lookup_table!C:C)</f>
        <v>Data</v>
      </c>
      <c r="D5728" t="s">
        <v>14</v>
      </c>
      <c r="E5728" t="s">
        <v>23</v>
      </c>
      <c r="F5728" t="s">
        <v>16</v>
      </c>
      <c r="G5728" t="s">
        <v>30</v>
      </c>
      <c r="H5728" t="str">
        <f t="shared" si="356"/>
        <v>Onsite/Hybrid</v>
      </c>
      <c r="I5728" t="s">
        <v>26</v>
      </c>
      <c r="J5728" t="str">
        <f t="shared" si="357"/>
        <v>3-6 yrs</v>
      </c>
      <c r="K5728">
        <f t="shared" ca="1" si="359"/>
        <v>5</v>
      </c>
      <c r="L5728" t="s">
        <v>27</v>
      </c>
      <c r="M5728">
        <v>0</v>
      </c>
      <c r="N5728">
        <v>1</v>
      </c>
      <c r="O5728">
        <v>1</v>
      </c>
      <c r="P5728">
        <v>1</v>
      </c>
      <c r="Q5728">
        <v>0</v>
      </c>
      <c r="R5728">
        <f>SUM(M5728:N5728:O5728:P5728:Q5728)</f>
        <v>3</v>
      </c>
      <c r="S5728" s="1">
        <v>101358</v>
      </c>
      <c r="T5728" s="1" t="str">
        <f t="shared" si="358"/>
        <v>Medium</v>
      </c>
      <c r="U5728">
        <v>3</v>
      </c>
      <c r="V5728">
        <v>2023</v>
      </c>
      <c r="W5728" t="s">
        <v>28</v>
      </c>
      <c r="X5728">
        <v>1</v>
      </c>
    </row>
    <row r="5729" spans="1:24" x14ac:dyDescent="0.3">
      <c r="A5729">
        <v>5728</v>
      </c>
      <c r="B5729" t="s">
        <v>21</v>
      </c>
      <c r="C5729" t="str">
        <f>_xlfn.XLOOKUP(B5729,Lookup_table!B:B,Lookup_table!C:C)</f>
        <v>AI</v>
      </c>
      <c r="D5729" t="s">
        <v>34</v>
      </c>
      <c r="E5729" t="s">
        <v>42</v>
      </c>
      <c r="F5729" t="s">
        <v>24</v>
      </c>
      <c r="G5729" t="s">
        <v>25</v>
      </c>
      <c r="H5729" t="str">
        <f t="shared" si="356"/>
        <v>Onsite/Hybrid</v>
      </c>
      <c r="I5729" t="s">
        <v>18</v>
      </c>
      <c r="J5729" t="str">
        <f t="shared" si="357"/>
        <v>7+ yrs</v>
      </c>
      <c r="K5729">
        <f t="shared" ca="1" si="359"/>
        <v>15</v>
      </c>
      <c r="L5729" t="s">
        <v>19</v>
      </c>
      <c r="M5729">
        <v>0</v>
      </c>
      <c r="N5729">
        <v>1</v>
      </c>
      <c r="O5729">
        <v>0</v>
      </c>
      <c r="P5729">
        <v>0</v>
      </c>
      <c r="Q5729">
        <v>0</v>
      </c>
      <c r="R5729">
        <f>SUM(M5729:N5729:O5729:P5729:Q5729)</f>
        <v>1</v>
      </c>
      <c r="S5729" s="1">
        <v>144140</v>
      </c>
      <c r="T5729" s="1" t="str">
        <f t="shared" si="358"/>
        <v>High</v>
      </c>
      <c r="U5729">
        <v>11</v>
      </c>
      <c r="V5729">
        <v>2022</v>
      </c>
      <c r="W5729" t="s">
        <v>28</v>
      </c>
      <c r="X5729">
        <v>9</v>
      </c>
    </row>
    <row r="5730" spans="1:24" x14ac:dyDescent="0.3">
      <c r="A5730">
        <v>5729</v>
      </c>
      <c r="B5730" t="s">
        <v>31</v>
      </c>
      <c r="C5730" t="str">
        <f>_xlfn.XLOOKUP(B5730,Lookup_table!B:B,Lookup_table!C:C)</f>
        <v>Business</v>
      </c>
      <c r="D5730" t="s">
        <v>14</v>
      </c>
      <c r="E5730" t="s">
        <v>38</v>
      </c>
      <c r="F5730" t="s">
        <v>43</v>
      </c>
      <c r="G5730" t="s">
        <v>30</v>
      </c>
      <c r="H5730" t="str">
        <f t="shared" si="356"/>
        <v>Onsite/Hybrid</v>
      </c>
      <c r="I5730" t="s">
        <v>35</v>
      </c>
      <c r="J5730" t="str">
        <f t="shared" si="357"/>
        <v>0-2 yrs</v>
      </c>
      <c r="K5730">
        <f t="shared" ca="1" si="359"/>
        <v>1</v>
      </c>
      <c r="L5730" t="s">
        <v>39</v>
      </c>
      <c r="M5730">
        <v>1</v>
      </c>
      <c r="N5730">
        <v>1</v>
      </c>
      <c r="O5730">
        <v>0</v>
      </c>
      <c r="P5730">
        <v>0</v>
      </c>
      <c r="Q5730">
        <v>1</v>
      </c>
      <c r="R5730">
        <f>SUM(M5730:N5730:O5730:P5730:Q5730)</f>
        <v>3</v>
      </c>
      <c r="S5730" s="1">
        <v>57027</v>
      </c>
      <c r="T5730" s="1" t="str">
        <f t="shared" si="358"/>
        <v>Low</v>
      </c>
      <c r="U5730">
        <v>1</v>
      </c>
      <c r="V5730">
        <v>2026</v>
      </c>
      <c r="W5730" t="s">
        <v>28</v>
      </c>
      <c r="X5730">
        <v>7</v>
      </c>
    </row>
    <row r="5731" spans="1:24" x14ac:dyDescent="0.3">
      <c r="A5731">
        <v>5730</v>
      </c>
      <c r="B5731" t="s">
        <v>21</v>
      </c>
      <c r="C5731" t="str">
        <f>_xlfn.XLOOKUP(B5731,Lookup_table!B:B,Lookup_table!C:C)</f>
        <v>AI</v>
      </c>
      <c r="D5731" t="s">
        <v>34</v>
      </c>
      <c r="E5731" t="s">
        <v>40</v>
      </c>
      <c r="F5731" t="s">
        <v>29</v>
      </c>
      <c r="G5731" t="s">
        <v>17</v>
      </c>
      <c r="H5731" t="str">
        <f t="shared" si="356"/>
        <v>Remote</v>
      </c>
      <c r="I5731" t="s">
        <v>26</v>
      </c>
      <c r="J5731" t="str">
        <f t="shared" si="357"/>
        <v>3-6 yrs</v>
      </c>
      <c r="K5731">
        <f t="shared" ca="1" si="359"/>
        <v>6</v>
      </c>
      <c r="L5731" t="s">
        <v>27</v>
      </c>
      <c r="M5731">
        <v>1</v>
      </c>
      <c r="N5731">
        <v>0</v>
      </c>
      <c r="O5731">
        <v>0</v>
      </c>
      <c r="P5731">
        <v>0</v>
      </c>
      <c r="Q5731">
        <v>1</v>
      </c>
      <c r="R5731">
        <f>SUM(M5731:N5731:O5731:P5731:Q5731)</f>
        <v>2</v>
      </c>
      <c r="S5731" s="1">
        <v>120719</v>
      </c>
      <c r="T5731" s="1" t="str">
        <f t="shared" si="358"/>
        <v>High</v>
      </c>
      <c r="U5731">
        <v>11</v>
      </c>
      <c r="V5731">
        <v>2026</v>
      </c>
      <c r="W5731" t="s">
        <v>34</v>
      </c>
      <c r="X5731">
        <v>4</v>
      </c>
    </row>
    <row r="5732" spans="1:24" x14ac:dyDescent="0.3">
      <c r="A5732">
        <v>5731</v>
      </c>
      <c r="B5732" t="s">
        <v>41</v>
      </c>
      <c r="C5732" t="str">
        <f>_xlfn.XLOOKUP(B5732,Lookup_table!B:B,Lookup_table!C:C)</f>
        <v>Data</v>
      </c>
      <c r="D5732" t="s">
        <v>22</v>
      </c>
      <c r="E5732" t="s">
        <v>42</v>
      </c>
      <c r="F5732" t="s">
        <v>51</v>
      </c>
      <c r="G5732" t="s">
        <v>17</v>
      </c>
      <c r="H5732" t="str">
        <f t="shared" si="356"/>
        <v>Remote</v>
      </c>
      <c r="I5732" t="s">
        <v>35</v>
      </c>
      <c r="J5732" t="str">
        <f t="shared" si="357"/>
        <v>0-2 yrs</v>
      </c>
      <c r="K5732">
        <f t="shared" ca="1" si="359"/>
        <v>0</v>
      </c>
      <c r="L5732" t="s">
        <v>27</v>
      </c>
      <c r="M5732">
        <v>0</v>
      </c>
      <c r="N5732">
        <v>1</v>
      </c>
      <c r="O5732">
        <v>1</v>
      </c>
      <c r="P5732">
        <v>1</v>
      </c>
      <c r="Q5732">
        <v>1</v>
      </c>
      <c r="R5732">
        <f>SUM(M5732:N5732:O5732:P5732:Q5732)</f>
        <v>4</v>
      </c>
      <c r="S5732" s="1">
        <v>108802</v>
      </c>
      <c r="T5732" s="1" t="str">
        <f t="shared" si="358"/>
        <v>Medium</v>
      </c>
      <c r="U5732">
        <v>9</v>
      </c>
      <c r="V5732">
        <v>2020</v>
      </c>
      <c r="W5732" t="s">
        <v>28</v>
      </c>
      <c r="X5732">
        <v>2</v>
      </c>
    </row>
    <row r="5733" spans="1:24" x14ac:dyDescent="0.3">
      <c r="A5733">
        <v>5732</v>
      </c>
      <c r="B5733" t="s">
        <v>31</v>
      </c>
      <c r="C5733" t="str">
        <f>_xlfn.XLOOKUP(B5733,Lookup_table!B:B,Lookup_table!C:C)</f>
        <v>Business</v>
      </c>
      <c r="D5733" t="s">
        <v>22</v>
      </c>
      <c r="E5733" t="s">
        <v>32</v>
      </c>
      <c r="F5733" t="s">
        <v>29</v>
      </c>
      <c r="G5733" t="s">
        <v>17</v>
      </c>
      <c r="H5733" t="str">
        <f t="shared" si="356"/>
        <v>Remote</v>
      </c>
      <c r="I5733" t="s">
        <v>35</v>
      </c>
      <c r="J5733" t="str">
        <f t="shared" si="357"/>
        <v>0-2 yrs</v>
      </c>
      <c r="K5733">
        <f t="shared" ca="1" si="359"/>
        <v>1</v>
      </c>
      <c r="L5733" t="s">
        <v>27</v>
      </c>
      <c r="M5733">
        <v>0</v>
      </c>
      <c r="N5733">
        <v>1</v>
      </c>
      <c r="O5733">
        <v>0</v>
      </c>
      <c r="P5733">
        <v>0</v>
      </c>
      <c r="Q5733">
        <v>0</v>
      </c>
      <c r="R5733">
        <f>SUM(M5733:N5733:O5733:P5733:Q5733)</f>
        <v>1</v>
      </c>
      <c r="S5733" s="1">
        <v>69403</v>
      </c>
      <c r="T5733" s="1" t="str">
        <f t="shared" si="358"/>
        <v>Low</v>
      </c>
      <c r="U5733">
        <v>1</v>
      </c>
      <c r="V5733">
        <v>2024</v>
      </c>
      <c r="W5733" t="s">
        <v>34</v>
      </c>
      <c r="X5733">
        <v>6</v>
      </c>
    </row>
    <row r="5734" spans="1:24" x14ac:dyDescent="0.3">
      <c r="A5734">
        <v>5733</v>
      </c>
      <c r="B5734" t="s">
        <v>21</v>
      </c>
      <c r="C5734" t="str">
        <f>_xlfn.XLOOKUP(B5734,Lookup_table!B:B,Lookup_table!C:C)</f>
        <v>AI</v>
      </c>
      <c r="D5734" t="s">
        <v>37</v>
      </c>
      <c r="E5734" t="s">
        <v>23</v>
      </c>
      <c r="F5734" t="s">
        <v>24</v>
      </c>
      <c r="G5734" t="s">
        <v>25</v>
      </c>
      <c r="H5734" t="str">
        <f t="shared" si="356"/>
        <v>Onsite/Hybrid</v>
      </c>
      <c r="I5734" t="s">
        <v>18</v>
      </c>
      <c r="J5734" t="str">
        <f t="shared" si="357"/>
        <v>7+ yrs</v>
      </c>
      <c r="K5734">
        <f t="shared" ca="1" si="359"/>
        <v>10</v>
      </c>
      <c r="L5734" t="s">
        <v>19</v>
      </c>
      <c r="M5734">
        <v>0</v>
      </c>
      <c r="N5734">
        <v>0</v>
      </c>
      <c r="O5734">
        <v>1</v>
      </c>
      <c r="P5734">
        <v>1</v>
      </c>
      <c r="Q5734">
        <v>0</v>
      </c>
      <c r="R5734">
        <f>SUM(M5734:N5734:O5734:P5734:Q5734)</f>
        <v>2</v>
      </c>
      <c r="S5734" s="1">
        <v>167541</v>
      </c>
      <c r="T5734" s="1" t="str">
        <f t="shared" si="358"/>
        <v>High</v>
      </c>
      <c r="U5734">
        <v>9</v>
      </c>
      <c r="V5734">
        <v>2025</v>
      </c>
      <c r="W5734" t="s">
        <v>28</v>
      </c>
      <c r="X5734">
        <v>9</v>
      </c>
    </row>
    <row r="5735" spans="1:24" x14ac:dyDescent="0.3">
      <c r="A5735">
        <v>5734</v>
      </c>
      <c r="B5735" t="s">
        <v>41</v>
      </c>
      <c r="C5735" t="str">
        <f>_xlfn.XLOOKUP(B5735,Lookup_table!B:B,Lookup_table!C:C)</f>
        <v>Data</v>
      </c>
      <c r="D5735" t="s">
        <v>34</v>
      </c>
      <c r="E5735" t="s">
        <v>42</v>
      </c>
      <c r="F5735" t="s">
        <v>29</v>
      </c>
      <c r="G5735" t="s">
        <v>30</v>
      </c>
      <c r="H5735" t="str">
        <f t="shared" si="356"/>
        <v>Onsite/Hybrid</v>
      </c>
      <c r="I5735" t="s">
        <v>18</v>
      </c>
      <c r="J5735" t="str">
        <f t="shared" si="357"/>
        <v>7+ yrs</v>
      </c>
      <c r="K5735">
        <f t="shared" ca="1" si="359"/>
        <v>15</v>
      </c>
      <c r="L5735" t="s">
        <v>19</v>
      </c>
      <c r="M5735">
        <v>0</v>
      </c>
      <c r="N5735">
        <v>0</v>
      </c>
      <c r="O5735">
        <v>1</v>
      </c>
      <c r="P5735">
        <v>0</v>
      </c>
      <c r="Q5735">
        <v>0</v>
      </c>
      <c r="R5735">
        <f>SUM(M5735:N5735:O5735:P5735:Q5735)</f>
        <v>1</v>
      </c>
      <c r="S5735" s="1">
        <v>110202</v>
      </c>
      <c r="T5735" s="1" t="str">
        <f t="shared" si="358"/>
        <v>Medium</v>
      </c>
      <c r="U5735">
        <v>7</v>
      </c>
      <c r="V5735">
        <v>2024</v>
      </c>
      <c r="W5735" t="s">
        <v>28</v>
      </c>
      <c r="X5735">
        <v>8</v>
      </c>
    </row>
    <row r="5736" spans="1:24" x14ac:dyDescent="0.3">
      <c r="A5736">
        <v>5735</v>
      </c>
      <c r="B5736" t="s">
        <v>33</v>
      </c>
      <c r="C5736" t="str">
        <f>_xlfn.XLOOKUP(B5736,Lookup_table!B:B,Lookup_table!C:C)</f>
        <v>Data</v>
      </c>
      <c r="D5736" t="s">
        <v>22</v>
      </c>
      <c r="E5736" t="s">
        <v>42</v>
      </c>
      <c r="F5736" t="s">
        <v>43</v>
      </c>
      <c r="G5736" t="s">
        <v>17</v>
      </c>
      <c r="H5736" t="str">
        <f t="shared" si="356"/>
        <v>Remote</v>
      </c>
      <c r="I5736" t="s">
        <v>35</v>
      </c>
      <c r="J5736" t="str">
        <f t="shared" si="357"/>
        <v>0-2 yrs</v>
      </c>
      <c r="K5736">
        <f t="shared" ca="1" si="359"/>
        <v>2</v>
      </c>
      <c r="L5736" t="s">
        <v>19</v>
      </c>
      <c r="M5736">
        <v>0</v>
      </c>
      <c r="N5736">
        <v>0</v>
      </c>
      <c r="O5736">
        <v>1</v>
      </c>
      <c r="P5736">
        <v>0</v>
      </c>
      <c r="Q5736">
        <v>1</v>
      </c>
      <c r="R5736">
        <f>SUM(M5736:N5736:O5736:P5736:Q5736)</f>
        <v>2</v>
      </c>
      <c r="S5736" s="1">
        <v>90093</v>
      </c>
      <c r="T5736" s="1" t="str">
        <f t="shared" si="358"/>
        <v>Medium</v>
      </c>
      <c r="U5736">
        <v>1</v>
      </c>
      <c r="V5736">
        <v>2026</v>
      </c>
      <c r="W5736" t="s">
        <v>20</v>
      </c>
      <c r="X5736">
        <v>1</v>
      </c>
    </row>
    <row r="5737" spans="1:24" x14ac:dyDescent="0.3">
      <c r="A5737">
        <v>5736</v>
      </c>
      <c r="B5737" t="s">
        <v>50</v>
      </c>
      <c r="C5737" t="str">
        <f>_xlfn.XLOOKUP(B5737,Lookup_table!B:B,Lookup_table!C:C)</f>
        <v>AI</v>
      </c>
      <c r="D5737" t="s">
        <v>34</v>
      </c>
      <c r="E5737" t="s">
        <v>23</v>
      </c>
      <c r="F5737" t="s">
        <v>24</v>
      </c>
      <c r="G5737" t="s">
        <v>25</v>
      </c>
      <c r="H5737" t="str">
        <f t="shared" si="356"/>
        <v>Onsite/Hybrid</v>
      </c>
      <c r="I5737" t="s">
        <v>35</v>
      </c>
      <c r="J5737" t="str">
        <f t="shared" si="357"/>
        <v>0-2 yrs</v>
      </c>
      <c r="K5737">
        <f t="shared" ca="1" si="359"/>
        <v>0</v>
      </c>
      <c r="L5737" t="s">
        <v>39</v>
      </c>
      <c r="M5737">
        <v>0</v>
      </c>
      <c r="N5737">
        <v>0</v>
      </c>
      <c r="O5737">
        <v>1</v>
      </c>
      <c r="P5737">
        <v>0</v>
      </c>
      <c r="Q5737">
        <v>0</v>
      </c>
      <c r="R5737">
        <f>SUM(M5737:N5737:O5737:P5737:Q5737)</f>
        <v>1</v>
      </c>
      <c r="S5737" s="1">
        <v>105408</v>
      </c>
      <c r="T5737" s="1" t="str">
        <f t="shared" si="358"/>
        <v>Medium</v>
      </c>
      <c r="U5737">
        <v>8</v>
      </c>
      <c r="V5737">
        <v>2023</v>
      </c>
      <c r="W5737" t="s">
        <v>28</v>
      </c>
      <c r="X5737">
        <v>9</v>
      </c>
    </row>
    <row r="5738" spans="1:24" x14ac:dyDescent="0.3">
      <c r="A5738">
        <v>5737</v>
      </c>
      <c r="B5738" t="s">
        <v>31</v>
      </c>
      <c r="C5738" t="str">
        <f>_xlfn.XLOOKUP(B5738,Lookup_table!B:B,Lookup_table!C:C)</f>
        <v>Business</v>
      </c>
      <c r="D5738" t="s">
        <v>34</v>
      </c>
      <c r="E5738" t="s">
        <v>15</v>
      </c>
      <c r="F5738" t="s">
        <v>16</v>
      </c>
      <c r="G5738" t="s">
        <v>17</v>
      </c>
      <c r="H5738" t="str">
        <f t="shared" si="356"/>
        <v>Remote</v>
      </c>
      <c r="I5738" t="s">
        <v>35</v>
      </c>
      <c r="J5738" t="str">
        <f t="shared" si="357"/>
        <v>0-2 yrs</v>
      </c>
      <c r="K5738">
        <f t="shared" ca="1" si="359"/>
        <v>2</v>
      </c>
      <c r="L5738" t="s">
        <v>27</v>
      </c>
      <c r="M5738">
        <v>1</v>
      </c>
      <c r="N5738">
        <v>1</v>
      </c>
      <c r="O5738">
        <v>1</v>
      </c>
      <c r="P5738">
        <v>0</v>
      </c>
      <c r="Q5738">
        <v>1</v>
      </c>
      <c r="R5738">
        <f>SUM(M5738:N5738:O5738:P5738:Q5738)</f>
        <v>4</v>
      </c>
      <c r="S5738" s="1">
        <v>74034</v>
      </c>
      <c r="T5738" s="1" t="str">
        <f t="shared" si="358"/>
        <v>Medium</v>
      </c>
      <c r="U5738">
        <v>2</v>
      </c>
      <c r="V5738">
        <v>2020</v>
      </c>
      <c r="W5738" t="s">
        <v>20</v>
      </c>
      <c r="X5738">
        <v>6</v>
      </c>
    </row>
    <row r="5739" spans="1:24" x14ac:dyDescent="0.3">
      <c r="A5739">
        <v>5738</v>
      </c>
      <c r="B5739" t="s">
        <v>31</v>
      </c>
      <c r="C5739" t="str">
        <f>_xlfn.XLOOKUP(B5739,Lookup_table!B:B,Lookup_table!C:C)</f>
        <v>Business</v>
      </c>
      <c r="D5739" t="s">
        <v>37</v>
      </c>
      <c r="E5739" t="s">
        <v>32</v>
      </c>
      <c r="F5739" t="s">
        <v>16</v>
      </c>
      <c r="G5739" t="s">
        <v>25</v>
      </c>
      <c r="H5739" t="str">
        <f t="shared" si="356"/>
        <v>Onsite/Hybrid</v>
      </c>
      <c r="I5739" t="s">
        <v>35</v>
      </c>
      <c r="J5739" t="str">
        <f t="shared" si="357"/>
        <v>0-2 yrs</v>
      </c>
      <c r="K5739">
        <f t="shared" ca="1" si="359"/>
        <v>0</v>
      </c>
      <c r="L5739" t="s">
        <v>39</v>
      </c>
      <c r="M5739">
        <v>1</v>
      </c>
      <c r="N5739">
        <v>0</v>
      </c>
      <c r="O5739">
        <v>0</v>
      </c>
      <c r="P5739">
        <v>0</v>
      </c>
      <c r="Q5739">
        <v>0</v>
      </c>
      <c r="R5739">
        <f>SUM(M5739:N5739:O5739:P5739:Q5739)</f>
        <v>1</v>
      </c>
      <c r="S5739" s="1">
        <v>48717</v>
      </c>
      <c r="T5739" s="1" t="str">
        <f t="shared" si="358"/>
        <v>Low</v>
      </c>
      <c r="U5739">
        <v>11</v>
      </c>
      <c r="V5739">
        <v>2026</v>
      </c>
      <c r="W5739" t="s">
        <v>34</v>
      </c>
      <c r="X5739">
        <v>2</v>
      </c>
    </row>
    <row r="5740" spans="1:24" x14ac:dyDescent="0.3">
      <c r="A5740">
        <v>5739</v>
      </c>
      <c r="B5740" t="s">
        <v>36</v>
      </c>
      <c r="C5740" t="str">
        <f>_xlfn.XLOOKUP(B5740,Lookup_table!B:B,Lookup_table!C:C)</f>
        <v>Data</v>
      </c>
      <c r="D5740" t="s">
        <v>37</v>
      </c>
      <c r="E5740" t="s">
        <v>23</v>
      </c>
      <c r="F5740" t="s">
        <v>29</v>
      </c>
      <c r="G5740" t="s">
        <v>25</v>
      </c>
      <c r="H5740" t="str">
        <f t="shared" si="356"/>
        <v>Onsite/Hybrid</v>
      </c>
      <c r="I5740" t="s">
        <v>18</v>
      </c>
      <c r="J5740" t="str">
        <f t="shared" si="357"/>
        <v>7+ yrs</v>
      </c>
      <c r="K5740">
        <f t="shared" ca="1" si="359"/>
        <v>9</v>
      </c>
      <c r="L5740" t="s">
        <v>39</v>
      </c>
      <c r="M5740">
        <v>0</v>
      </c>
      <c r="N5740">
        <v>1</v>
      </c>
      <c r="O5740">
        <v>1</v>
      </c>
      <c r="P5740">
        <v>0</v>
      </c>
      <c r="Q5740">
        <v>1</v>
      </c>
      <c r="R5740">
        <f>SUM(M5740:N5740:O5740:P5740:Q5740)</f>
        <v>3</v>
      </c>
      <c r="S5740" s="1">
        <v>125562</v>
      </c>
      <c r="T5740" s="1" t="str">
        <f t="shared" si="358"/>
        <v>High</v>
      </c>
      <c r="U5740">
        <v>7</v>
      </c>
      <c r="V5740">
        <v>2025</v>
      </c>
      <c r="W5740" t="s">
        <v>20</v>
      </c>
      <c r="X5740">
        <v>2</v>
      </c>
    </row>
    <row r="5741" spans="1:24" x14ac:dyDescent="0.3">
      <c r="A5741">
        <v>5740</v>
      </c>
      <c r="B5741" t="s">
        <v>50</v>
      </c>
      <c r="C5741" t="str">
        <f>_xlfn.XLOOKUP(B5741,Lookup_table!B:B,Lookup_table!C:C)</f>
        <v>AI</v>
      </c>
      <c r="D5741" t="s">
        <v>14</v>
      </c>
      <c r="E5741" t="s">
        <v>38</v>
      </c>
      <c r="F5741" t="s">
        <v>24</v>
      </c>
      <c r="G5741" t="s">
        <v>25</v>
      </c>
      <c r="H5741" t="str">
        <f t="shared" si="356"/>
        <v>Onsite/Hybrid</v>
      </c>
      <c r="I5741" t="s">
        <v>35</v>
      </c>
      <c r="J5741" t="str">
        <f t="shared" si="357"/>
        <v>0-2 yrs</v>
      </c>
      <c r="K5741">
        <f t="shared" ca="1" si="359"/>
        <v>2</v>
      </c>
      <c r="L5741" t="s">
        <v>27</v>
      </c>
      <c r="M5741">
        <v>0</v>
      </c>
      <c r="N5741">
        <v>0</v>
      </c>
      <c r="O5741">
        <v>0</v>
      </c>
      <c r="P5741">
        <v>0</v>
      </c>
      <c r="Q5741">
        <v>0</v>
      </c>
      <c r="R5741">
        <f>SUM(M5741:N5741:O5741:P5741:Q5741)</f>
        <v>0</v>
      </c>
      <c r="S5741" s="1">
        <v>87478</v>
      </c>
      <c r="T5741" s="1" t="str">
        <f t="shared" si="358"/>
        <v>Medium</v>
      </c>
      <c r="U5741">
        <v>4</v>
      </c>
      <c r="V5741">
        <v>2020</v>
      </c>
      <c r="W5741" t="s">
        <v>28</v>
      </c>
      <c r="X5741">
        <v>7</v>
      </c>
    </row>
    <row r="5742" spans="1:24" x14ac:dyDescent="0.3">
      <c r="A5742">
        <v>5741</v>
      </c>
      <c r="B5742" t="s">
        <v>50</v>
      </c>
      <c r="C5742" t="str">
        <f>_xlfn.XLOOKUP(B5742,Lookup_table!B:B,Lookup_table!C:C)</f>
        <v>AI</v>
      </c>
      <c r="D5742" t="s">
        <v>22</v>
      </c>
      <c r="E5742" t="s">
        <v>40</v>
      </c>
      <c r="F5742" t="s">
        <v>51</v>
      </c>
      <c r="G5742" t="s">
        <v>17</v>
      </c>
      <c r="H5742" t="str">
        <f t="shared" si="356"/>
        <v>Remote</v>
      </c>
      <c r="I5742" t="s">
        <v>35</v>
      </c>
      <c r="J5742" t="str">
        <f t="shared" si="357"/>
        <v>0-2 yrs</v>
      </c>
      <c r="K5742">
        <f t="shared" ca="1" si="359"/>
        <v>0</v>
      </c>
      <c r="L5742" t="s">
        <v>19</v>
      </c>
      <c r="M5742">
        <v>0</v>
      </c>
      <c r="N5742">
        <v>1</v>
      </c>
      <c r="O5742">
        <v>0</v>
      </c>
      <c r="P5742">
        <v>1</v>
      </c>
      <c r="Q5742">
        <v>1</v>
      </c>
      <c r="R5742">
        <f>SUM(M5742:N5742:O5742:P5742:Q5742)</f>
        <v>3</v>
      </c>
      <c r="S5742" s="1">
        <v>130616</v>
      </c>
      <c r="T5742" s="1" t="str">
        <f t="shared" si="358"/>
        <v>High</v>
      </c>
      <c r="U5742">
        <v>11</v>
      </c>
      <c r="V5742">
        <v>2021</v>
      </c>
      <c r="W5742" t="s">
        <v>28</v>
      </c>
      <c r="X5742">
        <v>7</v>
      </c>
    </row>
    <row r="5743" spans="1:24" x14ac:dyDescent="0.3">
      <c r="A5743">
        <v>5742</v>
      </c>
      <c r="B5743" t="s">
        <v>41</v>
      </c>
      <c r="C5743" t="str">
        <f>_xlfn.XLOOKUP(B5743,Lookup_table!B:B,Lookup_table!C:C)</f>
        <v>Data</v>
      </c>
      <c r="D5743" t="s">
        <v>37</v>
      </c>
      <c r="E5743" t="s">
        <v>40</v>
      </c>
      <c r="F5743" t="s">
        <v>16</v>
      </c>
      <c r="G5743" t="s">
        <v>30</v>
      </c>
      <c r="H5743" t="str">
        <f t="shared" si="356"/>
        <v>Onsite/Hybrid</v>
      </c>
      <c r="I5743" t="s">
        <v>26</v>
      </c>
      <c r="J5743" t="str">
        <f t="shared" si="357"/>
        <v>3-6 yrs</v>
      </c>
      <c r="K5743">
        <f t="shared" ca="1" si="359"/>
        <v>5</v>
      </c>
      <c r="L5743" t="s">
        <v>19</v>
      </c>
      <c r="M5743">
        <v>1</v>
      </c>
      <c r="N5743">
        <v>0</v>
      </c>
      <c r="O5743">
        <v>1</v>
      </c>
      <c r="P5743">
        <v>1</v>
      </c>
      <c r="Q5743">
        <v>0</v>
      </c>
      <c r="R5743">
        <f>SUM(M5743:N5743:O5743:P5743:Q5743)</f>
        <v>3</v>
      </c>
      <c r="S5743" s="1">
        <v>102295</v>
      </c>
      <c r="T5743" s="1" t="str">
        <f t="shared" si="358"/>
        <v>Medium</v>
      </c>
      <c r="U5743">
        <v>3</v>
      </c>
      <c r="V5743">
        <v>2026</v>
      </c>
      <c r="W5743" t="s">
        <v>28</v>
      </c>
      <c r="X5743">
        <v>3</v>
      </c>
    </row>
    <row r="5744" spans="1:24" x14ac:dyDescent="0.3">
      <c r="A5744">
        <v>5743</v>
      </c>
      <c r="B5744" t="s">
        <v>50</v>
      </c>
      <c r="C5744" t="str">
        <f>_xlfn.XLOOKUP(B5744,Lookup_table!B:B,Lookup_table!C:C)</f>
        <v>AI</v>
      </c>
      <c r="D5744" t="s">
        <v>37</v>
      </c>
      <c r="E5744" t="s">
        <v>42</v>
      </c>
      <c r="F5744" t="s">
        <v>16</v>
      </c>
      <c r="G5744" t="s">
        <v>25</v>
      </c>
      <c r="H5744" t="str">
        <f t="shared" si="356"/>
        <v>Onsite/Hybrid</v>
      </c>
      <c r="I5744" t="s">
        <v>26</v>
      </c>
      <c r="J5744" t="str">
        <f t="shared" si="357"/>
        <v>3-6 yrs</v>
      </c>
      <c r="K5744">
        <f t="shared" ca="1" si="359"/>
        <v>5</v>
      </c>
      <c r="L5744" t="s">
        <v>19</v>
      </c>
      <c r="M5744">
        <v>1</v>
      </c>
      <c r="N5744">
        <v>1</v>
      </c>
      <c r="O5744">
        <v>1</v>
      </c>
      <c r="P5744">
        <v>1</v>
      </c>
      <c r="Q5744">
        <v>0</v>
      </c>
      <c r="R5744">
        <f>SUM(M5744:N5744:O5744:P5744:Q5744)</f>
        <v>4</v>
      </c>
      <c r="S5744" s="1">
        <v>145523</v>
      </c>
      <c r="T5744" s="1" t="str">
        <f t="shared" si="358"/>
        <v>High</v>
      </c>
      <c r="U5744">
        <v>3</v>
      </c>
      <c r="V5744">
        <v>2020</v>
      </c>
      <c r="W5744" t="s">
        <v>28</v>
      </c>
      <c r="X5744">
        <v>4</v>
      </c>
    </row>
    <row r="5745" spans="1:24" x14ac:dyDescent="0.3">
      <c r="A5745">
        <v>5744</v>
      </c>
      <c r="B5745" t="s">
        <v>50</v>
      </c>
      <c r="C5745" t="str">
        <f>_xlfn.XLOOKUP(B5745,Lookup_table!B:B,Lookup_table!C:C)</f>
        <v>AI</v>
      </c>
      <c r="D5745" t="s">
        <v>37</v>
      </c>
      <c r="E5745" t="s">
        <v>42</v>
      </c>
      <c r="F5745" t="s">
        <v>43</v>
      </c>
      <c r="G5745" t="s">
        <v>30</v>
      </c>
      <c r="H5745" t="str">
        <f t="shared" si="356"/>
        <v>Onsite/Hybrid</v>
      </c>
      <c r="I5745" t="s">
        <v>18</v>
      </c>
      <c r="J5745" t="str">
        <f t="shared" si="357"/>
        <v>7+ yrs</v>
      </c>
      <c r="K5745">
        <f t="shared" ca="1" si="359"/>
        <v>14</v>
      </c>
      <c r="L5745" t="s">
        <v>39</v>
      </c>
      <c r="M5745">
        <v>1</v>
      </c>
      <c r="N5745">
        <v>1</v>
      </c>
      <c r="O5745">
        <v>1</v>
      </c>
      <c r="P5745">
        <v>0</v>
      </c>
      <c r="Q5745">
        <v>0</v>
      </c>
      <c r="R5745">
        <f>SUM(M5745:N5745:O5745:P5745:Q5745)</f>
        <v>3</v>
      </c>
      <c r="S5745" s="1">
        <v>150960</v>
      </c>
      <c r="T5745" s="1" t="str">
        <f t="shared" si="358"/>
        <v>High</v>
      </c>
      <c r="U5745">
        <v>8</v>
      </c>
      <c r="V5745">
        <v>2026</v>
      </c>
      <c r="W5745" t="s">
        <v>20</v>
      </c>
      <c r="X5745">
        <v>1</v>
      </c>
    </row>
    <row r="5746" spans="1:24" x14ac:dyDescent="0.3">
      <c r="A5746">
        <v>5745</v>
      </c>
      <c r="B5746" t="s">
        <v>33</v>
      </c>
      <c r="C5746" t="str">
        <f>_xlfn.XLOOKUP(B5746,Lookup_table!B:B,Lookup_table!C:C)</f>
        <v>Data</v>
      </c>
      <c r="D5746" t="s">
        <v>34</v>
      </c>
      <c r="E5746" t="s">
        <v>32</v>
      </c>
      <c r="F5746" t="s">
        <v>29</v>
      </c>
      <c r="G5746" t="s">
        <v>17</v>
      </c>
      <c r="H5746" t="str">
        <f t="shared" si="356"/>
        <v>Remote</v>
      </c>
      <c r="I5746" t="s">
        <v>26</v>
      </c>
      <c r="J5746" t="str">
        <f t="shared" si="357"/>
        <v>3-6 yrs</v>
      </c>
      <c r="K5746">
        <f t="shared" ca="1" si="359"/>
        <v>4</v>
      </c>
      <c r="L5746" t="s">
        <v>27</v>
      </c>
      <c r="M5746">
        <v>1</v>
      </c>
      <c r="N5746">
        <v>1</v>
      </c>
      <c r="O5746">
        <v>0</v>
      </c>
      <c r="P5746">
        <v>1</v>
      </c>
      <c r="Q5746">
        <v>0</v>
      </c>
      <c r="R5746">
        <f>SUM(M5746:N5746:O5746:P5746:Q5746)</f>
        <v>3</v>
      </c>
      <c r="S5746" s="1">
        <v>92027</v>
      </c>
      <c r="T5746" s="1" t="str">
        <f t="shared" si="358"/>
        <v>Medium</v>
      </c>
      <c r="U5746">
        <v>2</v>
      </c>
      <c r="V5746">
        <v>2024</v>
      </c>
      <c r="W5746" t="s">
        <v>28</v>
      </c>
      <c r="X5746">
        <v>7</v>
      </c>
    </row>
    <row r="5747" spans="1:24" x14ac:dyDescent="0.3">
      <c r="A5747">
        <v>5746</v>
      </c>
      <c r="B5747" t="s">
        <v>31</v>
      </c>
      <c r="C5747" t="str">
        <f>_xlfn.XLOOKUP(B5747,Lookup_table!B:B,Lookup_table!C:C)</f>
        <v>Business</v>
      </c>
      <c r="D5747" t="s">
        <v>37</v>
      </c>
      <c r="E5747" t="s">
        <v>40</v>
      </c>
      <c r="F5747" t="s">
        <v>16</v>
      </c>
      <c r="G5747" t="s">
        <v>25</v>
      </c>
      <c r="H5747" t="str">
        <f t="shared" si="356"/>
        <v>Onsite/Hybrid</v>
      </c>
      <c r="I5747" t="s">
        <v>35</v>
      </c>
      <c r="J5747" t="str">
        <f t="shared" si="357"/>
        <v>0-2 yrs</v>
      </c>
      <c r="K5747">
        <f t="shared" ca="1" si="359"/>
        <v>0</v>
      </c>
      <c r="L5747" t="s">
        <v>39</v>
      </c>
      <c r="M5747">
        <v>1</v>
      </c>
      <c r="N5747">
        <v>0</v>
      </c>
      <c r="O5747">
        <v>0</v>
      </c>
      <c r="P5747">
        <v>0</v>
      </c>
      <c r="Q5747">
        <v>1</v>
      </c>
      <c r="R5747">
        <f>SUM(M5747:N5747:O5747:P5747:Q5747)</f>
        <v>2</v>
      </c>
      <c r="S5747" s="1">
        <v>58933</v>
      </c>
      <c r="T5747" s="1" t="str">
        <f t="shared" si="358"/>
        <v>Low</v>
      </c>
      <c r="U5747">
        <v>12</v>
      </c>
      <c r="V5747">
        <v>2022</v>
      </c>
      <c r="W5747" t="s">
        <v>34</v>
      </c>
      <c r="X5747">
        <v>3</v>
      </c>
    </row>
    <row r="5748" spans="1:24" x14ac:dyDescent="0.3">
      <c r="A5748">
        <v>5747</v>
      </c>
      <c r="B5748" t="s">
        <v>36</v>
      </c>
      <c r="C5748" t="str">
        <f>_xlfn.XLOOKUP(B5748,Lookup_table!B:B,Lookup_table!C:C)</f>
        <v>Data</v>
      </c>
      <c r="D5748" t="s">
        <v>14</v>
      </c>
      <c r="E5748" t="s">
        <v>42</v>
      </c>
      <c r="F5748" t="s">
        <v>29</v>
      </c>
      <c r="G5748" t="s">
        <v>25</v>
      </c>
      <c r="H5748" t="str">
        <f t="shared" si="356"/>
        <v>Onsite/Hybrid</v>
      </c>
      <c r="I5748" t="s">
        <v>35</v>
      </c>
      <c r="J5748" t="str">
        <f t="shared" si="357"/>
        <v>0-2 yrs</v>
      </c>
      <c r="K5748">
        <f t="shared" ca="1" si="359"/>
        <v>0</v>
      </c>
      <c r="L5748" t="s">
        <v>27</v>
      </c>
      <c r="M5748">
        <v>1</v>
      </c>
      <c r="N5748">
        <v>1</v>
      </c>
      <c r="O5748">
        <v>1</v>
      </c>
      <c r="P5748">
        <v>0</v>
      </c>
      <c r="Q5748">
        <v>0</v>
      </c>
      <c r="R5748">
        <f>SUM(M5748:N5748:O5748:P5748:Q5748)</f>
        <v>3</v>
      </c>
      <c r="S5748" s="1">
        <v>65115</v>
      </c>
      <c r="T5748" s="1" t="str">
        <f t="shared" si="358"/>
        <v>Low</v>
      </c>
      <c r="U5748">
        <v>12</v>
      </c>
      <c r="V5748">
        <v>2023</v>
      </c>
      <c r="W5748" t="s">
        <v>28</v>
      </c>
      <c r="X5748">
        <v>7</v>
      </c>
    </row>
    <row r="5749" spans="1:24" x14ac:dyDescent="0.3">
      <c r="A5749">
        <v>5748</v>
      </c>
      <c r="B5749" t="s">
        <v>33</v>
      </c>
      <c r="C5749" t="str">
        <f>_xlfn.XLOOKUP(B5749,Lookup_table!B:B,Lookup_table!C:C)</f>
        <v>Data</v>
      </c>
      <c r="D5749" t="s">
        <v>37</v>
      </c>
      <c r="E5749" t="s">
        <v>38</v>
      </c>
      <c r="F5749" t="s">
        <v>51</v>
      </c>
      <c r="G5749" t="s">
        <v>17</v>
      </c>
      <c r="H5749" t="str">
        <f t="shared" si="356"/>
        <v>Remote</v>
      </c>
      <c r="I5749" t="s">
        <v>18</v>
      </c>
      <c r="J5749" t="str">
        <f t="shared" si="357"/>
        <v>7+ yrs</v>
      </c>
      <c r="K5749">
        <f t="shared" ca="1" si="359"/>
        <v>9</v>
      </c>
      <c r="L5749" t="s">
        <v>39</v>
      </c>
      <c r="M5749">
        <v>1</v>
      </c>
      <c r="N5749">
        <v>0</v>
      </c>
      <c r="O5749">
        <v>0</v>
      </c>
      <c r="P5749">
        <v>1</v>
      </c>
      <c r="Q5749">
        <v>0</v>
      </c>
      <c r="R5749">
        <f>SUM(M5749:N5749:O5749:P5749:Q5749)</f>
        <v>2</v>
      </c>
      <c r="S5749" s="1">
        <v>116614</v>
      </c>
      <c r="T5749" s="1" t="str">
        <f t="shared" si="358"/>
        <v>Medium</v>
      </c>
      <c r="U5749">
        <v>1</v>
      </c>
      <c r="V5749">
        <v>2022</v>
      </c>
      <c r="W5749" t="s">
        <v>20</v>
      </c>
      <c r="X5749">
        <v>5</v>
      </c>
    </row>
    <row r="5750" spans="1:24" x14ac:dyDescent="0.3">
      <c r="A5750">
        <v>5749</v>
      </c>
      <c r="B5750" t="s">
        <v>31</v>
      </c>
      <c r="C5750" t="str">
        <f>_xlfn.XLOOKUP(B5750,Lookup_table!B:B,Lookup_table!C:C)</f>
        <v>Business</v>
      </c>
      <c r="D5750" t="s">
        <v>22</v>
      </c>
      <c r="E5750" t="s">
        <v>32</v>
      </c>
      <c r="F5750" t="s">
        <v>43</v>
      </c>
      <c r="G5750" t="s">
        <v>30</v>
      </c>
      <c r="H5750" t="str">
        <f t="shared" si="356"/>
        <v>Onsite/Hybrid</v>
      </c>
      <c r="I5750" t="s">
        <v>18</v>
      </c>
      <c r="J5750" t="str">
        <f t="shared" si="357"/>
        <v>7+ yrs</v>
      </c>
      <c r="K5750">
        <f t="shared" ca="1" si="359"/>
        <v>12</v>
      </c>
      <c r="L5750" t="s">
        <v>19</v>
      </c>
      <c r="M5750">
        <v>0</v>
      </c>
      <c r="N5750">
        <v>1</v>
      </c>
      <c r="O5750">
        <v>1</v>
      </c>
      <c r="P5750">
        <v>1</v>
      </c>
      <c r="Q5750">
        <v>1</v>
      </c>
      <c r="R5750">
        <f>SUM(M5750:N5750:O5750:P5750:Q5750)</f>
        <v>4</v>
      </c>
      <c r="S5750" s="1">
        <v>159236</v>
      </c>
      <c r="T5750" s="1" t="str">
        <f t="shared" si="358"/>
        <v>High</v>
      </c>
      <c r="U5750">
        <v>1</v>
      </c>
      <c r="V5750">
        <v>2026</v>
      </c>
      <c r="W5750" t="s">
        <v>28</v>
      </c>
      <c r="X5750">
        <v>4</v>
      </c>
    </row>
    <row r="5751" spans="1:24" x14ac:dyDescent="0.3">
      <c r="A5751">
        <v>5750</v>
      </c>
      <c r="B5751" t="s">
        <v>21</v>
      </c>
      <c r="C5751" t="str">
        <f>_xlfn.XLOOKUP(B5751,Lookup_table!B:B,Lookup_table!C:C)</f>
        <v>AI</v>
      </c>
      <c r="D5751" t="s">
        <v>37</v>
      </c>
      <c r="E5751" t="s">
        <v>42</v>
      </c>
      <c r="F5751" t="s">
        <v>51</v>
      </c>
      <c r="G5751" t="s">
        <v>25</v>
      </c>
      <c r="H5751" t="str">
        <f t="shared" si="356"/>
        <v>Onsite/Hybrid</v>
      </c>
      <c r="I5751" t="s">
        <v>26</v>
      </c>
      <c r="J5751" t="str">
        <f t="shared" si="357"/>
        <v>3-6 yrs</v>
      </c>
      <c r="K5751">
        <f t="shared" ca="1" si="359"/>
        <v>3</v>
      </c>
      <c r="L5751" t="s">
        <v>19</v>
      </c>
      <c r="M5751">
        <v>0</v>
      </c>
      <c r="N5751">
        <v>1</v>
      </c>
      <c r="O5751">
        <v>0</v>
      </c>
      <c r="P5751">
        <v>1</v>
      </c>
      <c r="Q5751">
        <v>1</v>
      </c>
      <c r="R5751">
        <f>SUM(M5751:N5751:O5751:P5751:Q5751)</f>
        <v>3</v>
      </c>
      <c r="S5751" s="1">
        <v>140823</v>
      </c>
      <c r="T5751" s="1" t="str">
        <f t="shared" si="358"/>
        <v>High</v>
      </c>
      <c r="U5751">
        <v>7</v>
      </c>
      <c r="V5751">
        <v>2022</v>
      </c>
      <c r="W5751" t="s">
        <v>28</v>
      </c>
      <c r="X5751">
        <v>9</v>
      </c>
    </row>
    <row r="5752" spans="1:24" x14ac:dyDescent="0.3">
      <c r="A5752">
        <v>5751</v>
      </c>
      <c r="B5752" t="s">
        <v>36</v>
      </c>
      <c r="C5752" t="str">
        <f>_xlfn.XLOOKUP(B5752,Lookup_table!B:B,Lookup_table!C:C)</f>
        <v>Data</v>
      </c>
      <c r="D5752" t="s">
        <v>14</v>
      </c>
      <c r="E5752" t="s">
        <v>38</v>
      </c>
      <c r="F5752" t="s">
        <v>24</v>
      </c>
      <c r="G5752" t="s">
        <v>25</v>
      </c>
      <c r="H5752" t="str">
        <f t="shared" si="356"/>
        <v>Onsite/Hybrid</v>
      </c>
      <c r="I5752" t="s">
        <v>18</v>
      </c>
      <c r="J5752" t="str">
        <f t="shared" si="357"/>
        <v>7+ yrs</v>
      </c>
      <c r="K5752">
        <f t="shared" ca="1" si="359"/>
        <v>8</v>
      </c>
      <c r="L5752" t="s">
        <v>39</v>
      </c>
      <c r="M5752">
        <v>0</v>
      </c>
      <c r="N5752">
        <v>0</v>
      </c>
      <c r="O5752">
        <v>0</v>
      </c>
      <c r="P5752">
        <v>0</v>
      </c>
      <c r="Q5752">
        <v>0</v>
      </c>
      <c r="R5752">
        <f>SUM(M5752:N5752:O5752:P5752:Q5752)</f>
        <v>0</v>
      </c>
      <c r="S5752" s="1">
        <v>103342</v>
      </c>
      <c r="T5752" s="1" t="str">
        <f t="shared" si="358"/>
        <v>Medium</v>
      </c>
      <c r="U5752">
        <v>5</v>
      </c>
      <c r="V5752">
        <v>2023</v>
      </c>
      <c r="W5752" t="s">
        <v>28</v>
      </c>
      <c r="X5752">
        <v>9</v>
      </c>
    </row>
    <row r="5753" spans="1:24" x14ac:dyDescent="0.3">
      <c r="A5753">
        <v>5752</v>
      </c>
      <c r="B5753" t="s">
        <v>33</v>
      </c>
      <c r="C5753" t="str">
        <f>_xlfn.XLOOKUP(B5753,Lookup_table!B:B,Lookup_table!C:C)</f>
        <v>Data</v>
      </c>
      <c r="D5753" t="s">
        <v>34</v>
      </c>
      <c r="E5753" t="s">
        <v>42</v>
      </c>
      <c r="F5753" t="s">
        <v>44</v>
      </c>
      <c r="G5753" t="s">
        <v>25</v>
      </c>
      <c r="H5753" t="str">
        <f t="shared" si="356"/>
        <v>Onsite/Hybrid</v>
      </c>
      <c r="I5753" t="s">
        <v>18</v>
      </c>
      <c r="J5753" t="str">
        <f t="shared" si="357"/>
        <v>7+ yrs</v>
      </c>
      <c r="K5753">
        <f t="shared" ca="1" si="359"/>
        <v>15</v>
      </c>
      <c r="L5753" t="s">
        <v>39</v>
      </c>
      <c r="M5753">
        <v>1</v>
      </c>
      <c r="N5753">
        <v>0</v>
      </c>
      <c r="O5753">
        <v>0</v>
      </c>
      <c r="P5753">
        <v>1</v>
      </c>
      <c r="Q5753">
        <v>1</v>
      </c>
      <c r="R5753">
        <f>SUM(M5753:N5753:O5753:P5753:Q5753)</f>
        <v>3</v>
      </c>
      <c r="S5753" s="1">
        <v>120944</v>
      </c>
      <c r="T5753" s="1" t="str">
        <f t="shared" si="358"/>
        <v>High</v>
      </c>
      <c r="U5753">
        <v>10</v>
      </c>
      <c r="V5753">
        <v>2022</v>
      </c>
      <c r="W5753" t="s">
        <v>34</v>
      </c>
      <c r="X5753">
        <v>5</v>
      </c>
    </row>
    <row r="5754" spans="1:24" x14ac:dyDescent="0.3">
      <c r="A5754">
        <v>5753</v>
      </c>
      <c r="B5754" t="s">
        <v>33</v>
      </c>
      <c r="C5754" t="str">
        <f>_xlfn.XLOOKUP(B5754,Lookup_table!B:B,Lookup_table!C:C)</f>
        <v>Data</v>
      </c>
      <c r="D5754" t="s">
        <v>22</v>
      </c>
      <c r="E5754" t="s">
        <v>23</v>
      </c>
      <c r="F5754" t="s">
        <v>16</v>
      </c>
      <c r="G5754" t="s">
        <v>30</v>
      </c>
      <c r="H5754" t="str">
        <f t="shared" si="356"/>
        <v>Onsite/Hybrid</v>
      </c>
      <c r="I5754" t="s">
        <v>26</v>
      </c>
      <c r="J5754" t="str">
        <f t="shared" si="357"/>
        <v>3-6 yrs</v>
      </c>
      <c r="K5754">
        <f t="shared" ca="1" si="359"/>
        <v>6</v>
      </c>
      <c r="L5754" t="s">
        <v>19</v>
      </c>
      <c r="M5754">
        <v>0</v>
      </c>
      <c r="N5754">
        <v>1</v>
      </c>
      <c r="O5754">
        <v>0</v>
      </c>
      <c r="P5754">
        <v>1</v>
      </c>
      <c r="Q5754">
        <v>0</v>
      </c>
      <c r="R5754">
        <f>SUM(M5754:N5754:O5754:P5754:Q5754)</f>
        <v>2</v>
      </c>
      <c r="S5754" s="1">
        <v>113807</v>
      </c>
      <c r="T5754" s="1" t="str">
        <f t="shared" si="358"/>
        <v>Medium</v>
      </c>
      <c r="U5754">
        <v>4</v>
      </c>
      <c r="V5754">
        <v>2021</v>
      </c>
      <c r="W5754" t="s">
        <v>34</v>
      </c>
      <c r="X5754">
        <v>4</v>
      </c>
    </row>
    <row r="5755" spans="1:24" x14ac:dyDescent="0.3">
      <c r="A5755">
        <v>5754</v>
      </c>
      <c r="B5755" t="s">
        <v>50</v>
      </c>
      <c r="C5755" t="str">
        <f>_xlfn.XLOOKUP(B5755,Lookup_table!B:B,Lookup_table!C:C)</f>
        <v>AI</v>
      </c>
      <c r="D5755" t="s">
        <v>14</v>
      </c>
      <c r="E5755" t="s">
        <v>38</v>
      </c>
      <c r="F5755" t="s">
        <v>51</v>
      </c>
      <c r="G5755" t="s">
        <v>25</v>
      </c>
      <c r="H5755" t="str">
        <f t="shared" si="356"/>
        <v>Onsite/Hybrid</v>
      </c>
      <c r="I5755" t="s">
        <v>35</v>
      </c>
      <c r="J5755" t="str">
        <f t="shared" si="357"/>
        <v>0-2 yrs</v>
      </c>
      <c r="K5755">
        <f t="shared" ca="1" si="359"/>
        <v>2</v>
      </c>
      <c r="L5755" t="s">
        <v>27</v>
      </c>
      <c r="M5755">
        <v>1</v>
      </c>
      <c r="N5755">
        <v>1</v>
      </c>
      <c r="O5755">
        <v>1</v>
      </c>
      <c r="P5755">
        <v>1</v>
      </c>
      <c r="Q5755">
        <v>0</v>
      </c>
      <c r="R5755">
        <f>SUM(M5755:N5755:O5755:P5755:Q5755)</f>
        <v>4</v>
      </c>
      <c r="S5755" s="1">
        <v>117240</v>
      </c>
      <c r="T5755" s="1" t="str">
        <f t="shared" si="358"/>
        <v>Medium</v>
      </c>
      <c r="U5755">
        <v>12</v>
      </c>
      <c r="V5755">
        <v>2022</v>
      </c>
      <c r="W5755" t="s">
        <v>28</v>
      </c>
      <c r="X5755">
        <v>4</v>
      </c>
    </row>
    <row r="5756" spans="1:24" x14ac:dyDescent="0.3">
      <c r="A5756">
        <v>5755</v>
      </c>
      <c r="B5756" t="s">
        <v>50</v>
      </c>
      <c r="C5756" t="str">
        <f>_xlfn.XLOOKUP(B5756,Lookup_table!B:B,Lookup_table!C:C)</f>
        <v>AI</v>
      </c>
      <c r="D5756" t="s">
        <v>22</v>
      </c>
      <c r="E5756" t="s">
        <v>32</v>
      </c>
      <c r="F5756" t="s">
        <v>29</v>
      </c>
      <c r="G5756" t="s">
        <v>30</v>
      </c>
      <c r="H5756" t="str">
        <f t="shared" si="356"/>
        <v>Onsite/Hybrid</v>
      </c>
      <c r="I5756" t="s">
        <v>35</v>
      </c>
      <c r="J5756" t="str">
        <f t="shared" si="357"/>
        <v>0-2 yrs</v>
      </c>
      <c r="K5756">
        <f t="shared" ca="1" si="359"/>
        <v>1</v>
      </c>
      <c r="L5756" t="s">
        <v>19</v>
      </c>
      <c r="M5756">
        <v>0</v>
      </c>
      <c r="N5756">
        <v>0</v>
      </c>
      <c r="O5756">
        <v>0</v>
      </c>
      <c r="P5756">
        <v>0</v>
      </c>
      <c r="Q5756">
        <v>0</v>
      </c>
      <c r="R5756">
        <f>SUM(M5756:N5756:O5756:P5756:Q5756)</f>
        <v>0</v>
      </c>
      <c r="S5756" s="1">
        <v>112795</v>
      </c>
      <c r="T5756" s="1" t="str">
        <f t="shared" si="358"/>
        <v>Medium</v>
      </c>
      <c r="U5756">
        <v>4</v>
      </c>
      <c r="V5756">
        <v>2020</v>
      </c>
      <c r="W5756" t="s">
        <v>28</v>
      </c>
      <c r="X5756">
        <v>9</v>
      </c>
    </row>
    <row r="5757" spans="1:24" x14ac:dyDescent="0.3">
      <c r="A5757">
        <v>5756</v>
      </c>
      <c r="B5757" t="s">
        <v>41</v>
      </c>
      <c r="C5757" t="str">
        <f>_xlfn.XLOOKUP(B5757,Lookup_table!B:B,Lookup_table!C:C)</f>
        <v>Data</v>
      </c>
      <c r="D5757" t="s">
        <v>37</v>
      </c>
      <c r="E5757" t="s">
        <v>40</v>
      </c>
      <c r="F5757" t="s">
        <v>24</v>
      </c>
      <c r="G5757" t="s">
        <v>30</v>
      </c>
      <c r="H5757" t="str">
        <f t="shared" si="356"/>
        <v>Onsite/Hybrid</v>
      </c>
      <c r="I5757" t="s">
        <v>35</v>
      </c>
      <c r="J5757" t="str">
        <f t="shared" si="357"/>
        <v>0-2 yrs</v>
      </c>
      <c r="K5757">
        <f t="shared" ca="1" si="359"/>
        <v>0</v>
      </c>
      <c r="L5757" t="s">
        <v>19</v>
      </c>
      <c r="M5757">
        <v>1</v>
      </c>
      <c r="N5757">
        <v>0</v>
      </c>
      <c r="O5757">
        <v>0</v>
      </c>
      <c r="P5757">
        <v>1</v>
      </c>
      <c r="Q5757">
        <v>0</v>
      </c>
      <c r="R5757">
        <f>SUM(M5757:N5757:O5757:P5757:Q5757)</f>
        <v>2</v>
      </c>
      <c r="S5757" s="1">
        <v>60075</v>
      </c>
      <c r="T5757" s="1" t="str">
        <f t="shared" si="358"/>
        <v>Low</v>
      </c>
      <c r="U5757">
        <v>1</v>
      </c>
      <c r="V5757">
        <v>2023</v>
      </c>
      <c r="W5757" t="s">
        <v>34</v>
      </c>
      <c r="X5757">
        <v>2</v>
      </c>
    </row>
    <row r="5758" spans="1:24" x14ac:dyDescent="0.3">
      <c r="A5758">
        <v>5757</v>
      </c>
      <c r="B5758" t="s">
        <v>36</v>
      </c>
      <c r="C5758" t="str">
        <f>_xlfn.XLOOKUP(B5758,Lookup_table!B:B,Lookup_table!C:C)</f>
        <v>Data</v>
      </c>
      <c r="D5758" t="s">
        <v>34</v>
      </c>
      <c r="E5758" t="s">
        <v>40</v>
      </c>
      <c r="F5758" t="s">
        <v>24</v>
      </c>
      <c r="G5758" t="s">
        <v>25</v>
      </c>
      <c r="H5758" t="str">
        <f t="shared" si="356"/>
        <v>Onsite/Hybrid</v>
      </c>
      <c r="I5758" t="s">
        <v>26</v>
      </c>
      <c r="J5758" t="str">
        <f t="shared" si="357"/>
        <v>3-6 yrs</v>
      </c>
      <c r="K5758">
        <f t="shared" ca="1" si="359"/>
        <v>3</v>
      </c>
      <c r="L5758" t="s">
        <v>27</v>
      </c>
      <c r="M5758">
        <v>1</v>
      </c>
      <c r="N5758">
        <v>0</v>
      </c>
      <c r="O5758">
        <v>0</v>
      </c>
      <c r="P5758">
        <v>0</v>
      </c>
      <c r="Q5758">
        <v>0</v>
      </c>
      <c r="R5758">
        <f>SUM(M5758:N5758:O5758:P5758:Q5758)</f>
        <v>1</v>
      </c>
      <c r="S5758" s="1">
        <v>71523</v>
      </c>
      <c r="T5758" s="1" t="str">
        <f t="shared" si="358"/>
        <v>Medium</v>
      </c>
      <c r="U5758">
        <v>2</v>
      </c>
      <c r="V5758">
        <v>2021</v>
      </c>
      <c r="W5758" t="s">
        <v>28</v>
      </c>
      <c r="X5758">
        <v>9</v>
      </c>
    </row>
    <row r="5759" spans="1:24" x14ac:dyDescent="0.3">
      <c r="A5759">
        <v>5758</v>
      </c>
      <c r="B5759" t="s">
        <v>33</v>
      </c>
      <c r="C5759" t="str">
        <f>_xlfn.XLOOKUP(B5759,Lookup_table!B:B,Lookup_table!C:C)</f>
        <v>Data</v>
      </c>
      <c r="D5759" t="s">
        <v>14</v>
      </c>
      <c r="E5759" t="s">
        <v>15</v>
      </c>
      <c r="F5759" t="s">
        <v>43</v>
      </c>
      <c r="G5759" t="s">
        <v>17</v>
      </c>
      <c r="H5759" t="str">
        <f t="shared" si="356"/>
        <v>Remote</v>
      </c>
      <c r="I5759" t="s">
        <v>18</v>
      </c>
      <c r="J5759" t="str">
        <f t="shared" si="357"/>
        <v>7+ yrs</v>
      </c>
      <c r="K5759">
        <f t="shared" ca="1" si="359"/>
        <v>10</v>
      </c>
      <c r="L5759" t="s">
        <v>27</v>
      </c>
      <c r="M5759">
        <v>0</v>
      </c>
      <c r="N5759">
        <v>0</v>
      </c>
      <c r="O5759">
        <v>1</v>
      </c>
      <c r="P5759">
        <v>1</v>
      </c>
      <c r="Q5759">
        <v>1</v>
      </c>
      <c r="R5759">
        <f>SUM(M5759:N5759:O5759:P5759:Q5759)</f>
        <v>3</v>
      </c>
      <c r="S5759" s="1">
        <v>141163</v>
      </c>
      <c r="T5759" s="1" t="str">
        <f t="shared" si="358"/>
        <v>High</v>
      </c>
      <c r="U5759">
        <v>7</v>
      </c>
      <c r="V5759">
        <v>2025</v>
      </c>
      <c r="W5759" t="s">
        <v>28</v>
      </c>
      <c r="X5759">
        <v>4</v>
      </c>
    </row>
    <row r="5760" spans="1:24" x14ac:dyDescent="0.3">
      <c r="A5760">
        <v>5759</v>
      </c>
      <c r="B5760" t="s">
        <v>21</v>
      </c>
      <c r="C5760" t="str">
        <f>_xlfn.XLOOKUP(B5760,Lookup_table!B:B,Lookup_table!C:C)</f>
        <v>AI</v>
      </c>
      <c r="D5760" t="s">
        <v>22</v>
      </c>
      <c r="E5760" t="s">
        <v>42</v>
      </c>
      <c r="F5760" t="s">
        <v>43</v>
      </c>
      <c r="G5760" t="s">
        <v>25</v>
      </c>
      <c r="H5760" t="str">
        <f t="shared" si="356"/>
        <v>Onsite/Hybrid</v>
      </c>
      <c r="I5760" t="s">
        <v>26</v>
      </c>
      <c r="J5760" t="str">
        <f t="shared" si="357"/>
        <v>3-6 yrs</v>
      </c>
      <c r="K5760">
        <f t="shared" ca="1" si="359"/>
        <v>3</v>
      </c>
      <c r="L5760" t="s">
        <v>39</v>
      </c>
      <c r="M5760">
        <v>0</v>
      </c>
      <c r="N5760">
        <v>1</v>
      </c>
      <c r="O5760">
        <v>1</v>
      </c>
      <c r="P5760">
        <v>0</v>
      </c>
      <c r="Q5760">
        <v>1</v>
      </c>
      <c r="R5760">
        <f>SUM(M5760:N5760:O5760:P5760:Q5760)</f>
        <v>3</v>
      </c>
      <c r="S5760" s="1">
        <v>157700</v>
      </c>
      <c r="T5760" s="1" t="str">
        <f t="shared" si="358"/>
        <v>High</v>
      </c>
      <c r="U5760">
        <v>7</v>
      </c>
      <c r="V5760">
        <v>2021</v>
      </c>
      <c r="W5760" t="s">
        <v>28</v>
      </c>
      <c r="X5760">
        <v>7</v>
      </c>
    </row>
    <row r="5761" spans="1:24" x14ac:dyDescent="0.3">
      <c r="A5761">
        <v>5760</v>
      </c>
      <c r="B5761" t="s">
        <v>41</v>
      </c>
      <c r="C5761" t="str">
        <f>_xlfn.XLOOKUP(B5761,Lookup_table!B:B,Lookup_table!C:C)</f>
        <v>Data</v>
      </c>
      <c r="D5761" t="s">
        <v>22</v>
      </c>
      <c r="E5761" t="s">
        <v>32</v>
      </c>
      <c r="F5761" t="s">
        <v>52</v>
      </c>
      <c r="G5761" t="s">
        <v>25</v>
      </c>
      <c r="H5761" t="str">
        <f t="shared" si="356"/>
        <v>Onsite/Hybrid</v>
      </c>
      <c r="I5761" t="s">
        <v>18</v>
      </c>
      <c r="J5761" t="str">
        <f t="shared" si="357"/>
        <v>7+ yrs</v>
      </c>
      <c r="K5761">
        <f t="shared" ca="1" si="359"/>
        <v>7</v>
      </c>
      <c r="L5761" t="s">
        <v>19</v>
      </c>
      <c r="M5761">
        <v>1</v>
      </c>
      <c r="N5761">
        <v>1</v>
      </c>
      <c r="O5761">
        <v>0</v>
      </c>
      <c r="P5761">
        <v>0</v>
      </c>
      <c r="Q5761">
        <v>0</v>
      </c>
      <c r="R5761">
        <f>SUM(M5761:N5761:O5761:P5761:Q5761)</f>
        <v>2</v>
      </c>
      <c r="S5761" s="1">
        <v>116048</v>
      </c>
      <c r="T5761" s="1" t="str">
        <f t="shared" si="358"/>
        <v>Medium</v>
      </c>
      <c r="U5761">
        <v>10</v>
      </c>
      <c r="V5761">
        <v>2024</v>
      </c>
      <c r="W5761" t="s">
        <v>20</v>
      </c>
      <c r="X5761">
        <v>3</v>
      </c>
    </row>
    <row r="5762" spans="1:24" x14ac:dyDescent="0.3">
      <c r="A5762">
        <v>5761</v>
      </c>
      <c r="B5762" t="s">
        <v>36</v>
      </c>
      <c r="C5762" t="str">
        <f>_xlfn.XLOOKUP(B5762,Lookup_table!B:B,Lookup_table!C:C)</f>
        <v>Data</v>
      </c>
      <c r="D5762" t="s">
        <v>34</v>
      </c>
      <c r="E5762" t="s">
        <v>40</v>
      </c>
      <c r="F5762" t="s">
        <v>44</v>
      </c>
      <c r="G5762" t="s">
        <v>30</v>
      </c>
      <c r="H5762" t="str">
        <f t="shared" ref="H5762:H5825" si="360">IF(G5762="Remote","Remote","Onsite/Hybrid")</f>
        <v>Onsite/Hybrid</v>
      </c>
      <c r="I5762" t="s">
        <v>35</v>
      </c>
      <c r="J5762" t="str">
        <f t="shared" ref="J5762:J5825" si="361">IF(I5762="Entry","0-2 yrs",IF(I5762="Mid","3-6 yrs","7+ yrs"))</f>
        <v>0-2 yrs</v>
      </c>
      <c r="K5762">
        <f t="shared" ca="1" si="359"/>
        <v>1</v>
      </c>
      <c r="L5762" t="s">
        <v>27</v>
      </c>
      <c r="M5762">
        <v>1</v>
      </c>
      <c r="N5762">
        <v>0</v>
      </c>
      <c r="O5762">
        <v>1</v>
      </c>
      <c r="P5762">
        <v>1</v>
      </c>
      <c r="Q5762">
        <v>0</v>
      </c>
      <c r="R5762">
        <f>SUM(M5762:N5762:O5762:P5762:Q5762)</f>
        <v>3</v>
      </c>
      <c r="S5762" s="1">
        <v>82920</v>
      </c>
      <c r="T5762" s="1" t="str">
        <f t="shared" ref="T5762:T5825" si="362">IF(S5762&lt;=70000,"Low",IF(S5762&lt;=120000,"Medium","High"))</f>
        <v>Medium</v>
      </c>
      <c r="U5762">
        <v>11</v>
      </c>
      <c r="V5762">
        <v>2024</v>
      </c>
      <c r="W5762" t="s">
        <v>28</v>
      </c>
      <c r="X5762">
        <v>1</v>
      </c>
    </row>
    <row r="5763" spans="1:24" x14ac:dyDescent="0.3">
      <c r="A5763">
        <v>5762</v>
      </c>
      <c r="B5763" t="s">
        <v>31</v>
      </c>
      <c r="C5763" t="str">
        <f>_xlfn.XLOOKUP(B5763,Lookup_table!B:B,Lookup_table!C:C)</f>
        <v>Business</v>
      </c>
      <c r="D5763" t="s">
        <v>37</v>
      </c>
      <c r="E5763" t="s">
        <v>42</v>
      </c>
      <c r="F5763" t="s">
        <v>52</v>
      </c>
      <c r="G5763" t="s">
        <v>17</v>
      </c>
      <c r="H5763" t="str">
        <f t="shared" si="360"/>
        <v>Remote</v>
      </c>
      <c r="I5763" t="s">
        <v>26</v>
      </c>
      <c r="J5763" t="str">
        <f t="shared" si="361"/>
        <v>3-6 yrs</v>
      </c>
      <c r="K5763">
        <f t="shared" ref="K5763:K5826" ca="1" si="363">IF(J5763="0-2 yrs",RANDBETWEEN(0,2),IF(J5763="3-6 yrs", RANDBETWEEN(3,6),IF(J5763="7+ yrs", RANDBETWEEN(7,15)," ")))</f>
        <v>4</v>
      </c>
      <c r="L5763" t="s">
        <v>39</v>
      </c>
      <c r="M5763">
        <v>0</v>
      </c>
      <c r="N5763">
        <v>1</v>
      </c>
      <c r="O5763">
        <v>1</v>
      </c>
      <c r="P5763">
        <v>0</v>
      </c>
      <c r="Q5763">
        <v>0</v>
      </c>
      <c r="R5763">
        <f>SUM(M5763:N5763:O5763:P5763:Q5763)</f>
        <v>2</v>
      </c>
      <c r="S5763" s="1">
        <v>93627</v>
      </c>
      <c r="T5763" s="1" t="str">
        <f t="shared" si="362"/>
        <v>Medium</v>
      </c>
      <c r="U5763">
        <v>6</v>
      </c>
      <c r="V5763">
        <v>2023</v>
      </c>
      <c r="W5763" t="s">
        <v>28</v>
      </c>
      <c r="X5763">
        <v>9</v>
      </c>
    </row>
    <row r="5764" spans="1:24" x14ac:dyDescent="0.3">
      <c r="A5764">
        <v>5763</v>
      </c>
      <c r="B5764" t="s">
        <v>31</v>
      </c>
      <c r="C5764" t="str">
        <f>_xlfn.XLOOKUP(B5764,Lookup_table!B:B,Lookup_table!C:C)</f>
        <v>Business</v>
      </c>
      <c r="D5764" t="s">
        <v>34</v>
      </c>
      <c r="E5764" t="s">
        <v>23</v>
      </c>
      <c r="F5764" t="s">
        <v>51</v>
      </c>
      <c r="G5764" t="s">
        <v>30</v>
      </c>
      <c r="H5764" t="str">
        <f t="shared" si="360"/>
        <v>Onsite/Hybrid</v>
      </c>
      <c r="I5764" t="s">
        <v>35</v>
      </c>
      <c r="J5764" t="str">
        <f t="shared" si="361"/>
        <v>0-2 yrs</v>
      </c>
      <c r="K5764">
        <f t="shared" ca="1" si="363"/>
        <v>2</v>
      </c>
      <c r="L5764" t="s">
        <v>27</v>
      </c>
      <c r="M5764">
        <v>0</v>
      </c>
      <c r="N5764">
        <v>1</v>
      </c>
      <c r="O5764">
        <v>1</v>
      </c>
      <c r="P5764">
        <v>1</v>
      </c>
      <c r="Q5764">
        <v>1</v>
      </c>
      <c r="R5764">
        <f>SUM(M5764:N5764:O5764:P5764:Q5764)</f>
        <v>4</v>
      </c>
      <c r="S5764" s="1">
        <v>89541</v>
      </c>
      <c r="T5764" s="1" t="str">
        <f t="shared" si="362"/>
        <v>Medium</v>
      </c>
      <c r="U5764">
        <v>7</v>
      </c>
      <c r="V5764">
        <v>2024</v>
      </c>
      <c r="W5764" t="s">
        <v>28</v>
      </c>
      <c r="X5764">
        <v>3</v>
      </c>
    </row>
    <row r="5765" spans="1:24" x14ac:dyDescent="0.3">
      <c r="A5765">
        <v>5764</v>
      </c>
      <c r="B5765" t="s">
        <v>41</v>
      </c>
      <c r="C5765" t="str">
        <f>_xlfn.XLOOKUP(B5765,Lookup_table!B:B,Lookup_table!C:C)</f>
        <v>Data</v>
      </c>
      <c r="D5765" t="s">
        <v>34</v>
      </c>
      <c r="E5765" t="s">
        <v>15</v>
      </c>
      <c r="F5765" t="s">
        <v>43</v>
      </c>
      <c r="G5765" t="s">
        <v>30</v>
      </c>
      <c r="H5765" t="str">
        <f t="shared" si="360"/>
        <v>Onsite/Hybrid</v>
      </c>
      <c r="I5765" t="s">
        <v>26</v>
      </c>
      <c r="J5765" t="str">
        <f t="shared" si="361"/>
        <v>3-6 yrs</v>
      </c>
      <c r="K5765">
        <f t="shared" ca="1" si="363"/>
        <v>4</v>
      </c>
      <c r="L5765" t="s">
        <v>19</v>
      </c>
      <c r="M5765">
        <v>1</v>
      </c>
      <c r="N5765">
        <v>0</v>
      </c>
      <c r="O5765">
        <v>1</v>
      </c>
      <c r="P5765">
        <v>0</v>
      </c>
      <c r="Q5765">
        <v>1</v>
      </c>
      <c r="R5765">
        <f>SUM(M5765:N5765:O5765:P5765:Q5765)</f>
        <v>3</v>
      </c>
      <c r="S5765" s="1">
        <v>100465</v>
      </c>
      <c r="T5765" s="1" t="str">
        <f t="shared" si="362"/>
        <v>Medium</v>
      </c>
      <c r="U5765">
        <v>5</v>
      </c>
      <c r="V5765">
        <v>2025</v>
      </c>
      <c r="W5765" t="s">
        <v>20</v>
      </c>
      <c r="X5765">
        <v>1</v>
      </c>
    </row>
    <row r="5766" spans="1:24" x14ac:dyDescent="0.3">
      <c r="A5766">
        <v>5765</v>
      </c>
      <c r="B5766" t="s">
        <v>41</v>
      </c>
      <c r="C5766" t="str">
        <f>_xlfn.XLOOKUP(B5766,Lookup_table!B:B,Lookup_table!C:C)</f>
        <v>Data</v>
      </c>
      <c r="D5766" t="s">
        <v>34</v>
      </c>
      <c r="E5766" t="s">
        <v>15</v>
      </c>
      <c r="F5766" t="s">
        <v>24</v>
      </c>
      <c r="G5766" t="s">
        <v>17</v>
      </c>
      <c r="H5766" t="str">
        <f t="shared" si="360"/>
        <v>Remote</v>
      </c>
      <c r="I5766" t="s">
        <v>26</v>
      </c>
      <c r="J5766" t="str">
        <f t="shared" si="361"/>
        <v>3-6 yrs</v>
      </c>
      <c r="K5766">
        <f t="shared" ca="1" si="363"/>
        <v>3</v>
      </c>
      <c r="L5766" t="s">
        <v>19</v>
      </c>
      <c r="M5766">
        <v>0</v>
      </c>
      <c r="N5766">
        <v>0</v>
      </c>
      <c r="O5766">
        <v>0</v>
      </c>
      <c r="P5766">
        <v>0</v>
      </c>
      <c r="Q5766">
        <v>1</v>
      </c>
      <c r="R5766">
        <f>SUM(M5766:N5766:O5766:P5766:Q5766)</f>
        <v>1</v>
      </c>
      <c r="S5766" s="1">
        <v>80917</v>
      </c>
      <c r="T5766" s="1" t="str">
        <f t="shared" si="362"/>
        <v>Medium</v>
      </c>
      <c r="U5766">
        <v>2</v>
      </c>
      <c r="V5766">
        <v>2022</v>
      </c>
      <c r="W5766" t="s">
        <v>34</v>
      </c>
      <c r="X5766">
        <v>3</v>
      </c>
    </row>
    <row r="5767" spans="1:24" x14ac:dyDescent="0.3">
      <c r="A5767">
        <v>5766</v>
      </c>
      <c r="B5767" t="s">
        <v>21</v>
      </c>
      <c r="C5767" t="str">
        <f>_xlfn.XLOOKUP(B5767,Lookup_table!B:B,Lookup_table!C:C)</f>
        <v>AI</v>
      </c>
      <c r="D5767" t="s">
        <v>37</v>
      </c>
      <c r="E5767" t="s">
        <v>15</v>
      </c>
      <c r="F5767" t="s">
        <v>44</v>
      </c>
      <c r="G5767" t="s">
        <v>17</v>
      </c>
      <c r="H5767" t="str">
        <f t="shared" si="360"/>
        <v>Remote</v>
      </c>
      <c r="I5767" t="s">
        <v>18</v>
      </c>
      <c r="J5767" t="str">
        <f t="shared" si="361"/>
        <v>7+ yrs</v>
      </c>
      <c r="K5767">
        <f t="shared" ca="1" si="363"/>
        <v>12</v>
      </c>
      <c r="L5767" t="s">
        <v>27</v>
      </c>
      <c r="M5767">
        <v>0</v>
      </c>
      <c r="N5767">
        <v>1</v>
      </c>
      <c r="O5767">
        <v>0</v>
      </c>
      <c r="P5767">
        <v>1</v>
      </c>
      <c r="Q5767">
        <v>1</v>
      </c>
      <c r="R5767">
        <f>SUM(M5767:N5767:O5767:P5767:Q5767)</f>
        <v>3</v>
      </c>
      <c r="S5767" s="1">
        <v>166039</v>
      </c>
      <c r="T5767" s="1" t="str">
        <f t="shared" si="362"/>
        <v>High</v>
      </c>
      <c r="U5767">
        <v>5</v>
      </c>
      <c r="V5767">
        <v>2026</v>
      </c>
      <c r="W5767" t="s">
        <v>28</v>
      </c>
      <c r="X5767">
        <v>8</v>
      </c>
    </row>
    <row r="5768" spans="1:24" x14ac:dyDescent="0.3">
      <c r="A5768">
        <v>5767</v>
      </c>
      <c r="B5768" t="s">
        <v>36</v>
      </c>
      <c r="C5768" t="str">
        <f>_xlfn.XLOOKUP(B5768,Lookup_table!B:B,Lookup_table!C:C)</f>
        <v>Data</v>
      </c>
      <c r="D5768" t="s">
        <v>34</v>
      </c>
      <c r="E5768" t="s">
        <v>15</v>
      </c>
      <c r="F5768" t="s">
        <v>51</v>
      </c>
      <c r="G5768" t="s">
        <v>17</v>
      </c>
      <c r="H5768" t="str">
        <f t="shared" si="360"/>
        <v>Remote</v>
      </c>
      <c r="I5768" t="s">
        <v>18</v>
      </c>
      <c r="J5768" t="str">
        <f t="shared" si="361"/>
        <v>7+ yrs</v>
      </c>
      <c r="K5768">
        <f t="shared" ca="1" si="363"/>
        <v>8</v>
      </c>
      <c r="L5768" t="s">
        <v>27</v>
      </c>
      <c r="M5768">
        <v>0</v>
      </c>
      <c r="N5768">
        <v>1</v>
      </c>
      <c r="O5768">
        <v>1</v>
      </c>
      <c r="P5768">
        <v>0</v>
      </c>
      <c r="Q5768">
        <v>0</v>
      </c>
      <c r="R5768">
        <f>SUM(M5768:N5768:O5768:P5768:Q5768)</f>
        <v>2</v>
      </c>
      <c r="S5768" s="1">
        <v>119848</v>
      </c>
      <c r="T5768" s="1" t="str">
        <f t="shared" si="362"/>
        <v>Medium</v>
      </c>
      <c r="U5768">
        <v>6</v>
      </c>
      <c r="V5768">
        <v>2022</v>
      </c>
      <c r="W5768" t="s">
        <v>20</v>
      </c>
      <c r="X5768">
        <v>4</v>
      </c>
    </row>
    <row r="5769" spans="1:24" x14ac:dyDescent="0.3">
      <c r="A5769">
        <v>5768</v>
      </c>
      <c r="B5769" t="s">
        <v>31</v>
      </c>
      <c r="C5769" t="str">
        <f>_xlfn.XLOOKUP(B5769,Lookup_table!B:B,Lookup_table!C:C)</f>
        <v>Business</v>
      </c>
      <c r="D5769" t="s">
        <v>22</v>
      </c>
      <c r="E5769" t="s">
        <v>32</v>
      </c>
      <c r="F5769" t="s">
        <v>43</v>
      </c>
      <c r="G5769" t="s">
        <v>17</v>
      </c>
      <c r="H5769" t="str">
        <f t="shared" si="360"/>
        <v>Remote</v>
      </c>
      <c r="I5769" t="s">
        <v>35</v>
      </c>
      <c r="J5769" t="str">
        <f t="shared" si="361"/>
        <v>0-2 yrs</v>
      </c>
      <c r="K5769">
        <f t="shared" ca="1" si="363"/>
        <v>2</v>
      </c>
      <c r="L5769" t="s">
        <v>19</v>
      </c>
      <c r="M5769">
        <v>1</v>
      </c>
      <c r="N5769">
        <v>0</v>
      </c>
      <c r="O5769">
        <v>1</v>
      </c>
      <c r="P5769">
        <v>0</v>
      </c>
      <c r="Q5769">
        <v>1</v>
      </c>
      <c r="R5769">
        <f>SUM(M5769:N5769:O5769:P5769:Q5769)</f>
        <v>3</v>
      </c>
      <c r="S5769" s="1">
        <v>94616</v>
      </c>
      <c r="T5769" s="1" t="str">
        <f t="shared" si="362"/>
        <v>Medium</v>
      </c>
      <c r="U5769">
        <v>5</v>
      </c>
      <c r="V5769">
        <v>2020</v>
      </c>
      <c r="W5769" t="s">
        <v>20</v>
      </c>
      <c r="X5769">
        <v>3</v>
      </c>
    </row>
    <row r="5770" spans="1:24" x14ac:dyDescent="0.3">
      <c r="A5770">
        <v>5769</v>
      </c>
      <c r="B5770" t="s">
        <v>31</v>
      </c>
      <c r="C5770" t="str">
        <f>_xlfn.XLOOKUP(B5770,Lookup_table!B:B,Lookup_table!C:C)</f>
        <v>Business</v>
      </c>
      <c r="D5770" t="s">
        <v>37</v>
      </c>
      <c r="E5770" t="s">
        <v>38</v>
      </c>
      <c r="F5770" t="s">
        <v>44</v>
      </c>
      <c r="G5770" t="s">
        <v>17</v>
      </c>
      <c r="H5770" t="str">
        <f t="shared" si="360"/>
        <v>Remote</v>
      </c>
      <c r="I5770" t="s">
        <v>35</v>
      </c>
      <c r="J5770" t="str">
        <f t="shared" si="361"/>
        <v>0-2 yrs</v>
      </c>
      <c r="K5770">
        <f t="shared" ca="1" si="363"/>
        <v>0</v>
      </c>
      <c r="L5770" t="s">
        <v>39</v>
      </c>
      <c r="M5770">
        <v>1</v>
      </c>
      <c r="N5770">
        <v>1</v>
      </c>
      <c r="O5770">
        <v>0</v>
      </c>
      <c r="P5770">
        <v>1</v>
      </c>
      <c r="Q5770">
        <v>1</v>
      </c>
      <c r="R5770">
        <f>SUM(M5770:N5770:O5770:P5770:Q5770)</f>
        <v>4</v>
      </c>
      <c r="S5770" s="1">
        <v>79156</v>
      </c>
      <c r="T5770" s="1" t="str">
        <f t="shared" si="362"/>
        <v>Medium</v>
      </c>
      <c r="U5770">
        <v>8</v>
      </c>
      <c r="V5770">
        <v>2021</v>
      </c>
      <c r="W5770" t="s">
        <v>20</v>
      </c>
      <c r="X5770">
        <v>1</v>
      </c>
    </row>
    <row r="5771" spans="1:24" x14ac:dyDescent="0.3">
      <c r="A5771">
        <v>5770</v>
      </c>
      <c r="B5771" t="s">
        <v>41</v>
      </c>
      <c r="C5771" t="str">
        <f>_xlfn.XLOOKUP(B5771,Lookup_table!B:B,Lookup_table!C:C)</f>
        <v>Data</v>
      </c>
      <c r="D5771" t="s">
        <v>37</v>
      </c>
      <c r="E5771" t="s">
        <v>40</v>
      </c>
      <c r="F5771" t="s">
        <v>44</v>
      </c>
      <c r="G5771" t="s">
        <v>30</v>
      </c>
      <c r="H5771" t="str">
        <f t="shared" si="360"/>
        <v>Onsite/Hybrid</v>
      </c>
      <c r="I5771" t="s">
        <v>26</v>
      </c>
      <c r="J5771" t="str">
        <f t="shared" si="361"/>
        <v>3-6 yrs</v>
      </c>
      <c r="K5771">
        <f t="shared" ca="1" si="363"/>
        <v>4</v>
      </c>
      <c r="L5771" t="s">
        <v>39</v>
      </c>
      <c r="M5771">
        <v>0</v>
      </c>
      <c r="N5771">
        <v>1</v>
      </c>
      <c r="O5771">
        <v>1</v>
      </c>
      <c r="P5771">
        <v>1</v>
      </c>
      <c r="Q5771">
        <v>0</v>
      </c>
      <c r="R5771">
        <f>SUM(M5771:N5771:O5771:P5771:Q5771)</f>
        <v>3</v>
      </c>
      <c r="S5771" s="1">
        <v>104886</v>
      </c>
      <c r="T5771" s="1" t="str">
        <f t="shared" si="362"/>
        <v>Medium</v>
      </c>
      <c r="U5771">
        <v>4</v>
      </c>
      <c r="V5771">
        <v>2022</v>
      </c>
      <c r="W5771" t="s">
        <v>28</v>
      </c>
      <c r="X5771">
        <v>1</v>
      </c>
    </row>
    <row r="5772" spans="1:24" x14ac:dyDescent="0.3">
      <c r="A5772">
        <v>5771</v>
      </c>
      <c r="B5772" t="s">
        <v>41</v>
      </c>
      <c r="C5772" t="str">
        <f>_xlfn.XLOOKUP(B5772,Lookup_table!B:B,Lookup_table!C:C)</f>
        <v>Data</v>
      </c>
      <c r="D5772" t="s">
        <v>34</v>
      </c>
      <c r="E5772" t="s">
        <v>40</v>
      </c>
      <c r="F5772" t="s">
        <v>51</v>
      </c>
      <c r="G5772" t="s">
        <v>30</v>
      </c>
      <c r="H5772" t="str">
        <f t="shared" si="360"/>
        <v>Onsite/Hybrid</v>
      </c>
      <c r="I5772" t="s">
        <v>26</v>
      </c>
      <c r="J5772" t="str">
        <f t="shared" si="361"/>
        <v>3-6 yrs</v>
      </c>
      <c r="K5772">
        <f t="shared" ca="1" si="363"/>
        <v>4</v>
      </c>
      <c r="L5772" t="s">
        <v>39</v>
      </c>
      <c r="M5772">
        <v>1</v>
      </c>
      <c r="N5772">
        <v>1</v>
      </c>
      <c r="O5772">
        <v>0</v>
      </c>
      <c r="P5772">
        <v>0</v>
      </c>
      <c r="Q5772">
        <v>1</v>
      </c>
      <c r="R5772">
        <f>SUM(M5772:N5772:O5772:P5772:Q5772)</f>
        <v>3</v>
      </c>
      <c r="S5772" s="1">
        <v>86976</v>
      </c>
      <c r="T5772" s="1" t="str">
        <f t="shared" si="362"/>
        <v>Medium</v>
      </c>
      <c r="U5772">
        <v>8</v>
      </c>
      <c r="V5772">
        <v>2021</v>
      </c>
      <c r="W5772" t="s">
        <v>34</v>
      </c>
      <c r="X5772">
        <v>2</v>
      </c>
    </row>
    <row r="5773" spans="1:24" x14ac:dyDescent="0.3">
      <c r="A5773">
        <v>5772</v>
      </c>
      <c r="B5773" t="s">
        <v>50</v>
      </c>
      <c r="C5773" t="str">
        <f>_xlfn.XLOOKUP(B5773,Lookup_table!B:B,Lookup_table!C:C)</f>
        <v>AI</v>
      </c>
      <c r="D5773" t="s">
        <v>37</v>
      </c>
      <c r="E5773" t="s">
        <v>42</v>
      </c>
      <c r="F5773" t="s">
        <v>43</v>
      </c>
      <c r="G5773" t="s">
        <v>25</v>
      </c>
      <c r="H5773" t="str">
        <f t="shared" si="360"/>
        <v>Onsite/Hybrid</v>
      </c>
      <c r="I5773" t="s">
        <v>18</v>
      </c>
      <c r="J5773" t="str">
        <f t="shared" si="361"/>
        <v>7+ yrs</v>
      </c>
      <c r="K5773">
        <f t="shared" ca="1" si="363"/>
        <v>12</v>
      </c>
      <c r="L5773" t="s">
        <v>27</v>
      </c>
      <c r="M5773">
        <v>0</v>
      </c>
      <c r="N5773">
        <v>0</v>
      </c>
      <c r="O5773">
        <v>0</v>
      </c>
      <c r="P5773">
        <v>0</v>
      </c>
      <c r="Q5773">
        <v>1</v>
      </c>
      <c r="R5773">
        <f>SUM(M5773:N5773:O5773:P5773:Q5773)</f>
        <v>1</v>
      </c>
      <c r="S5773" s="1">
        <v>148674</v>
      </c>
      <c r="T5773" s="1" t="str">
        <f t="shared" si="362"/>
        <v>High</v>
      </c>
      <c r="U5773">
        <v>10</v>
      </c>
      <c r="V5773">
        <v>2024</v>
      </c>
      <c r="W5773" t="s">
        <v>20</v>
      </c>
      <c r="X5773">
        <v>1</v>
      </c>
    </row>
    <row r="5774" spans="1:24" x14ac:dyDescent="0.3">
      <c r="A5774">
        <v>5773</v>
      </c>
      <c r="B5774" t="s">
        <v>33</v>
      </c>
      <c r="C5774" t="str">
        <f>_xlfn.XLOOKUP(B5774,Lookup_table!B:B,Lookup_table!C:C)</f>
        <v>Data</v>
      </c>
      <c r="D5774" t="s">
        <v>37</v>
      </c>
      <c r="E5774" t="s">
        <v>32</v>
      </c>
      <c r="F5774" t="s">
        <v>16</v>
      </c>
      <c r="G5774" t="s">
        <v>25</v>
      </c>
      <c r="H5774" t="str">
        <f t="shared" si="360"/>
        <v>Onsite/Hybrid</v>
      </c>
      <c r="I5774" t="s">
        <v>35</v>
      </c>
      <c r="J5774" t="str">
        <f t="shared" si="361"/>
        <v>0-2 yrs</v>
      </c>
      <c r="K5774">
        <f t="shared" ca="1" si="363"/>
        <v>0</v>
      </c>
      <c r="L5774" t="s">
        <v>39</v>
      </c>
      <c r="M5774">
        <v>0</v>
      </c>
      <c r="N5774">
        <v>1</v>
      </c>
      <c r="O5774">
        <v>0</v>
      </c>
      <c r="P5774">
        <v>0</v>
      </c>
      <c r="Q5774">
        <v>0</v>
      </c>
      <c r="R5774">
        <f>SUM(M5774:N5774:O5774:P5774:Q5774)</f>
        <v>1</v>
      </c>
      <c r="S5774" s="1">
        <v>50831</v>
      </c>
      <c r="T5774" s="1" t="str">
        <f t="shared" si="362"/>
        <v>Low</v>
      </c>
      <c r="U5774">
        <v>6</v>
      </c>
      <c r="V5774">
        <v>2026</v>
      </c>
      <c r="W5774" t="s">
        <v>20</v>
      </c>
      <c r="X5774">
        <v>4</v>
      </c>
    </row>
    <row r="5775" spans="1:24" x14ac:dyDescent="0.3">
      <c r="A5775">
        <v>5774</v>
      </c>
      <c r="B5775" t="s">
        <v>36</v>
      </c>
      <c r="C5775" t="str">
        <f>_xlfn.XLOOKUP(B5775,Lookup_table!B:B,Lookup_table!C:C)</f>
        <v>Data</v>
      </c>
      <c r="D5775" t="s">
        <v>22</v>
      </c>
      <c r="E5775" t="s">
        <v>23</v>
      </c>
      <c r="F5775" t="s">
        <v>29</v>
      </c>
      <c r="G5775" t="s">
        <v>17</v>
      </c>
      <c r="H5775" t="str">
        <f t="shared" si="360"/>
        <v>Remote</v>
      </c>
      <c r="I5775" t="s">
        <v>26</v>
      </c>
      <c r="J5775" t="str">
        <f t="shared" si="361"/>
        <v>3-6 yrs</v>
      </c>
      <c r="K5775">
        <f t="shared" ca="1" si="363"/>
        <v>4</v>
      </c>
      <c r="L5775" t="s">
        <v>27</v>
      </c>
      <c r="M5775">
        <v>0</v>
      </c>
      <c r="N5775">
        <v>1</v>
      </c>
      <c r="O5775">
        <v>0</v>
      </c>
      <c r="P5775">
        <v>0</v>
      </c>
      <c r="Q5775">
        <v>0</v>
      </c>
      <c r="R5775">
        <f>SUM(M5775:N5775:O5775:P5775:Q5775)</f>
        <v>1</v>
      </c>
      <c r="S5775" s="1">
        <v>91437</v>
      </c>
      <c r="T5775" s="1" t="str">
        <f t="shared" si="362"/>
        <v>Medium</v>
      </c>
      <c r="U5775">
        <v>9</v>
      </c>
      <c r="V5775">
        <v>2020</v>
      </c>
      <c r="W5775" t="s">
        <v>20</v>
      </c>
      <c r="X5775">
        <v>5</v>
      </c>
    </row>
    <row r="5776" spans="1:24" x14ac:dyDescent="0.3">
      <c r="A5776">
        <v>5775</v>
      </c>
      <c r="B5776" t="s">
        <v>41</v>
      </c>
      <c r="C5776" t="str">
        <f>_xlfn.XLOOKUP(B5776,Lookup_table!B:B,Lookup_table!C:C)</f>
        <v>Data</v>
      </c>
      <c r="D5776" t="s">
        <v>34</v>
      </c>
      <c r="E5776" t="s">
        <v>32</v>
      </c>
      <c r="F5776" t="s">
        <v>29</v>
      </c>
      <c r="G5776" t="s">
        <v>30</v>
      </c>
      <c r="H5776" t="str">
        <f t="shared" si="360"/>
        <v>Onsite/Hybrid</v>
      </c>
      <c r="I5776" t="s">
        <v>26</v>
      </c>
      <c r="J5776" t="str">
        <f t="shared" si="361"/>
        <v>3-6 yrs</v>
      </c>
      <c r="K5776">
        <f t="shared" ca="1" si="363"/>
        <v>6</v>
      </c>
      <c r="L5776" t="s">
        <v>27</v>
      </c>
      <c r="M5776">
        <v>1</v>
      </c>
      <c r="N5776">
        <v>1</v>
      </c>
      <c r="O5776">
        <v>0</v>
      </c>
      <c r="P5776">
        <v>0</v>
      </c>
      <c r="Q5776">
        <v>1</v>
      </c>
      <c r="R5776">
        <f>SUM(M5776:N5776:O5776:P5776:Q5776)</f>
        <v>3</v>
      </c>
      <c r="S5776" s="1">
        <v>80150</v>
      </c>
      <c r="T5776" s="1" t="str">
        <f t="shared" si="362"/>
        <v>Medium</v>
      </c>
      <c r="U5776">
        <v>6</v>
      </c>
      <c r="V5776">
        <v>2022</v>
      </c>
      <c r="W5776" t="s">
        <v>28</v>
      </c>
      <c r="X5776">
        <v>7</v>
      </c>
    </row>
    <row r="5777" spans="1:24" x14ac:dyDescent="0.3">
      <c r="A5777">
        <v>5776</v>
      </c>
      <c r="B5777" t="s">
        <v>31</v>
      </c>
      <c r="C5777" t="str">
        <f>_xlfn.XLOOKUP(B5777,Lookup_table!B:B,Lookup_table!C:C)</f>
        <v>Business</v>
      </c>
      <c r="D5777" t="s">
        <v>22</v>
      </c>
      <c r="E5777" t="s">
        <v>40</v>
      </c>
      <c r="F5777" t="s">
        <v>43</v>
      </c>
      <c r="G5777" t="s">
        <v>17</v>
      </c>
      <c r="H5777" t="str">
        <f t="shared" si="360"/>
        <v>Remote</v>
      </c>
      <c r="I5777" t="s">
        <v>35</v>
      </c>
      <c r="J5777" t="str">
        <f t="shared" si="361"/>
        <v>0-2 yrs</v>
      </c>
      <c r="K5777">
        <f t="shared" ca="1" si="363"/>
        <v>1</v>
      </c>
      <c r="L5777" t="s">
        <v>19</v>
      </c>
      <c r="M5777">
        <v>0</v>
      </c>
      <c r="N5777">
        <v>1</v>
      </c>
      <c r="O5777">
        <v>1</v>
      </c>
      <c r="P5777">
        <v>1</v>
      </c>
      <c r="Q5777">
        <v>1</v>
      </c>
      <c r="R5777">
        <f>SUM(M5777:N5777:O5777:P5777:Q5777)</f>
        <v>4</v>
      </c>
      <c r="S5777" s="1">
        <v>110365</v>
      </c>
      <c r="T5777" s="1" t="str">
        <f t="shared" si="362"/>
        <v>Medium</v>
      </c>
      <c r="U5777">
        <v>5</v>
      </c>
      <c r="V5777">
        <v>2026</v>
      </c>
      <c r="W5777" t="s">
        <v>28</v>
      </c>
      <c r="X5777">
        <v>4</v>
      </c>
    </row>
    <row r="5778" spans="1:24" x14ac:dyDescent="0.3">
      <c r="A5778">
        <v>5777</v>
      </c>
      <c r="B5778" t="s">
        <v>21</v>
      </c>
      <c r="C5778" t="str">
        <f>_xlfn.XLOOKUP(B5778,Lookup_table!B:B,Lookup_table!C:C)</f>
        <v>AI</v>
      </c>
      <c r="D5778" t="s">
        <v>37</v>
      </c>
      <c r="E5778" t="s">
        <v>32</v>
      </c>
      <c r="F5778" t="s">
        <v>52</v>
      </c>
      <c r="G5778" t="s">
        <v>17</v>
      </c>
      <c r="H5778" t="str">
        <f t="shared" si="360"/>
        <v>Remote</v>
      </c>
      <c r="I5778" t="s">
        <v>18</v>
      </c>
      <c r="J5778" t="str">
        <f t="shared" si="361"/>
        <v>7+ yrs</v>
      </c>
      <c r="K5778">
        <f t="shared" ca="1" si="363"/>
        <v>9</v>
      </c>
      <c r="L5778" t="s">
        <v>19</v>
      </c>
      <c r="M5778">
        <v>1</v>
      </c>
      <c r="N5778">
        <v>1</v>
      </c>
      <c r="O5778">
        <v>1</v>
      </c>
      <c r="P5778">
        <v>1</v>
      </c>
      <c r="Q5778">
        <v>1</v>
      </c>
      <c r="R5778">
        <f>SUM(M5778:N5778:O5778:P5778:Q5778)</f>
        <v>5</v>
      </c>
      <c r="S5778" s="1">
        <v>180092</v>
      </c>
      <c r="T5778" s="1" t="str">
        <f t="shared" si="362"/>
        <v>High</v>
      </c>
      <c r="U5778">
        <v>2</v>
      </c>
      <c r="V5778">
        <v>2023</v>
      </c>
      <c r="W5778" t="s">
        <v>28</v>
      </c>
      <c r="X5778">
        <v>2</v>
      </c>
    </row>
    <row r="5779" spans="1:24" x14ac:dyDescent="0.3">
      <c r="A5779">
        <v>5778</v>
      </c>
      <c r="B5779" t="s">
        <v>36</v>
      </c>
      <c r="C5779" t="str">
        <f>_xlfn.XLOOKUP(B5779,Lookup_table!B:B,Lookup_table!C:C)</f>
        <v>Data</v>
      </c>
      <c r="D5779" t="s">
        <v>37</v>
      </c>
      <c r="E5779" t="s">
        <v>38</v>
      </c>
      <c r="F5779" t="s">
        <v>51</v>
      </c>
      <c r="G5779" t="s">
        <v>25</v>
      </c>
      <c r="H5779" t="str">
        <f t="shared" si="360"/>
        <v>Onsite/Hybrid</v>
      </c>
      <c r="I5779" t="s">
        <v>26</v>
      </c>
      <c r="J5779" t="str">
        <f t="shared" si="361"/>
        <v>3-6 yrs</v>
      </c>
      <c r="K5779">
        <f t="shared" ca="1" si="363"/>
        <v>3</v>
      </c>
      <c r="L5779" t="s">
        <v>19</v>
      </c>
      <c r="M5779">
        <v>1</v>
      </c>
      <c r="N5779">
        <v>1</v>
      </c>
      <c r="O5779">
        <v>0</v>
      </c>
      <c r="P5779">
        <v>0</v>
      </c>
      <c r="Q5779">
        <v>1</v>
      </c>
      <c r="R5779">
        <f>SUM(M5779:N5779:O5779:P5779:Q5779)</f>
        <v>3</v>
      </c>
      <c r="S5779" s="1">
        <v>83690</v>
      </c>
      <c r="T5779" s="1" t="str">
        <f t="shared" si="362"/>
        <v>Medium</v>
      </c>
      <c r="U5779">
        <v>8</v>
      </c>
      <c r="V5779">
        <v>2026</v>
      </c>
      <c r="W5779" t="s">
        <v>34</v>
      </c>
      <c r="X5779">
        <v>2</v>
      </c>
    </row>
    <row r="5780" spans="1:24" x14ac:dyDescent="0.3">
      <c r="A5780">
        <v>5779</v>
      </c>
      <c r="B5780" t="s">
        <v>41</v>
      </c>
      <c r="C5780" t="str">
        <f>_xlfn.XLOOKUP(B5780,Lookup_table!B:B,Lookup_table!C:C)</f>
        <v>Data</v>
      </c>
      <c r="D5780" t="s">
        <v>37</v>
      </c>
      <c r="E5780" t="s">
        <v>32</v>
      </c>
      <c r="F5780" t="s">
        <v>29</v>
      </c>
      <c r="G5780" t="s">
        <v>17</v>
      </c>
      <c r="H5780" t="str">
        <f t="shared" si="360"/>
        <v>Remote</v>
      </c>
      <c r="I5780" t="s">
        <v>26</v>
      </c>
      <c r="J5780" t="str">
        <f t="shared" si="361"/>
        <v>3-6 yrs</v>
      </c>
      <c r="K5780">
        <f t="shared" ca="1" si="363"/>
        <v>3</v>
      </c>
      <c r="L5780" t="s">
        <v>39</v>
      </c>
      <c r="M5780">
        <v>0</v>
      </c>
      <c r="N5780">
        <v>0</v>
      </c>
      <c r="O5780">
        <v>0</v>
      </c>
      <c r="P5780">
        <v>0</v>
      </c>
      <c r="Q5780">
        <v>1</v>
      </c>
      <c r="R5780">
        <f>SUM(M5780:N5780:O5780:P5780:Q5780)</f>
        <v>1</v>
      </c>
      <c r="S5780" s="1">
        <v>84820</v>
      </c>
      <c r="T5780" s="1" t="str">
        <f t="shared" si="362"/>
        <v>Medium</v>
      </c>
      <c r="U5780">
        <v>9</v>
      </c>
      <c r="V5780">
        <v>2023</v>
      </c>
      <c r="W5780" t="s">
        <v>34</v>
      </c>
      <c r="X5780">
        <v>5</v>
      </c>
    </row>
    <row r="5781" spans="1:24" x14ac:dyDescent="0.3">
      <c r="A5781">
        <v>5780</v>
      </c>
      <c r="B5781" t="s">
        <v>33</v>
      </c>
      <c r="C5781" t="str">
        <f>_xlfn.XLOOKUP(B5781,Lookup_table!B:B,Lookup_table!C:C)</f>
        <v>Data</v>
      </c>
      <c r="D5781" t="s">
        <v>14</v>
      </c>
      <c r="E5781" t="s">
        <v>40</v>
      </c>
      <c r="F5781" t="s">
        <v>44</v>
      </c>
      <c r="G5781" t="s">
        <v>30</v>
      </c>
      <c r="H5781" t="str">
        <f t="shared" si="360"/>
        <v>Onsite/Hybrid</v>
      </c>
      <c r="I5781" t="s">
        <v>18</v>
      </c>
      <c r="J5781" t="str">
        <f t="shared" si="361"/>
        <v>7+ yrs</v>
      </c>
      <c r="K5781">
        <f t="shared" ca="1" si="363"/>
        <v>15</v>
      </c>
      <c r="L5781" t="s">
        <v>39</v>
      </c>
      <c r="M5781">
        <v>1</v>
      </c>
      <c r="N5781">
        <v>1</v>
      </c>
      <c r="O5781">
        <v>1</v>
      </c>
      <c r="P5781">
        <v>0</v>
      </c>
      <c r="Q5781">
        <v>1</v>
      </c>
      <c r="R5781">
        <f>SUM(M5781:N5781:O5781:P5781:Q5781)</f>
        <v>4</v>
      </c>
      <c r="S5781" s="1">
        <v>126017</v>
      </c>
      <c r="T5781" s="1" t="str">
        <f t="shared" si="362"/>
        <v>High</v>
      </c>
      <c r="U5781">
        <v>8</v>
      </c>
      <c r="V5781">
        <v>2025</v>
      </c>
      <c r="W5781" t="s">
        <v>34</v>
      </c>
      <c r="X5781">
        <v>1</v>
      </c>
    </row>
    <row r="5782" spans="1:24" x14ac:dyDescent="0.3">
      <c r="A5782">
        <v>5781</v>
      </c>
      <c r="B5782" t="s">
        <v>50</v>
      </c>
      <c r="C5782" t="str">
        <f>_xlfn.XLOOKUP(B5782,Lookup_table!B:B,Lookup_table!C:C)</f>
        <v>AI</v>
      </c>
      <c r="D5782" t="s">
        <v>22</v>
      </c>
      <c r="E5782" t="s">
        <v>42</v>
      </c>
      <c r="F5782" t="s">
        <v>16</v>
      </c>
      <c r="G5782" t="s">
        <v>25</v>
      </c>
      <c r="H5782" t="str">
        <f t="shared" si="360"/>
        <v>Onsite/Hybrid</v>
      </c>
      <c r="I5782" t="s">
        <v>18</v>
      </c>
      <c r="J5782" t="str">
        <f t="shared" si="361"/>
        <v>7+ yrs</v>
      </c>
      <c r="K5782">
        <f t="shared" ca="1" si="363"/>
        <v>14</v>
      </c>
      <c r="L5782" t="s">
        <v>19</v>
      </c>
      <c r="M5782">
        <v>1</v>
      </c>
      <c r="N5782">
        <v>1</v>
      </c>
      <c r="O5782">
        <v>0</v>
      </c>
      <c r="P5782">
        <v>0</v>
      </c>
      <c r="Q5782">
        <v>0</v>
      </c>
      <c r="R5782">
        <f>SUM(M5782:N5782:O5782:P5782:Q5782)</f>
        <v>2</v>
      </c>
      <c r="S5782" s="1">
        <v>155227</v>
      </c>
      <c r="T5782" s="1" t="str">
        <f t="shared" si="362"/>
        <v>High</v>
      </c>
      <c r="U5782">
        <v>11</v>
      </c>
      <c r="V5782">
        <v>2026</v>
      </c>
      <c r="W5782" t="s">
        <v>20</v>
      </c>
      <c r="X5782">
        <v>2</v>
      </c>
    </row>
    <row r="5783" spans="1:24" x14ac:dyDescent="0.3">
      <c r="A5783">
        <v>5782</v>
      </c>
      <c r="B5783" t="s">
        <v>33</v>
      </c>
      <c r="C5783" t="str">
        <f>_xlfn.XLOOKUP(B5783,Lookup_table!B:B,Lookup_table!C:C)</f>
        <v>Data</v>
      </c>
      <c r="D5783" t="s">
        <v>22</v>
      </c>
      <c r="E5783" t="s">
        <v>42</v>
      </c>
      <c r="F5783" t="s">
        <v>16</v>
      </c>
      <c r="G5783" t="s">
        <v>25</v>
      </c>
      <c r="H5783" t="str">
        <f t="shared" si="360"/>
        <v>Onsite/Hybrid</v>
      </c>
      <c r="I5783" t="s">
        <v>26</v>
      </c>
      <c r="J5783" t="str">
        <f t="shared" si="361"/>
        <v>3-6 yrs</v>
      </c>
      <c r="K5783">
        <f t="shared" ca="1" si="363"/>
        <v>5</v>
      </c>
      <c r="L5783" t="s">
        <v>19</v>
      </c>
      <c r="M5783">
        <v>0</v>
      </c>
      <c r="N5783">
        <v>1</v>
      </c>
      <c r="O5783">
        <v>1</v>
      </c>
      <c r="P5783">
        <v>0</v>
      </c>
      <c r="Q5783">
        <v>0</v>
      </c>
      <c r="R5783">
        <f>SUM(M5783:N5783:O5783:P5783:Q5783)</f>
        <v>2</v>
      </c>
      <c r="S5783" s="1">
        <v>114934</v>
      </c>
      <c r="T5783" s="1" t="str">
        <f t="shared" si="362"/>
        <v>Medium</v>
      </c>
      <c r="U5783">
        <v>3</v>
      </c>
      <c r="V5783">
        <v>2020</v>
      </c>
      <c r="W5783" t="s">
        <v>20</v>
      </c>
      <c r="X5783">
        <v>4</v>
      </c>
    </row>
    <row r="5784" spans="1:24" x14ac:dyDescent="0.3">
      <c r="A5784">
        <v>5783</v>
      </c>
      <c r="B5784" t="s">
        <v>41</v>
      </c>
      <c r="C5784" t="str">
        <f>_xlfn.XLOOKUP(B5784,Lookup_table!B:B,Lookup_table!C:C)</f>
        <v>Data</v>
      </c>
      <c r="D5784" t="s">
        <v>34</v>
      </c>
      <c r="E5784" t="s">
        <v>32</v>
      </c>
      <c r="F5784" t="s">
        <v>52</v>
      </c>
      <c r="G5784" t="s">
        <v>25</v>
      </c>
      <c r="H5784" t="str">
        <f t="shared" si="360"/>
        <v>Onsite/Hybrid</v>
      </c>
      <c r="I5784" t="s">
        <v>35</v>
      </c>
      <c r="J5784" t="str">
        <f t="shared" si="361"/>
        <v>0-2 yrs</v>
      </c>
      <c r="K5784">
        <f t="shared" ca="1" si="363"/>
        <v>2</v>
      </c>
      <c r="L5784" t="s">
        <v>39</v>
      </c>
      <c r="M5784">
        <v>0</v>
      </c>
      <c r="N5784">
        <v>1</v>
      </c>
      <c r="O5784">
        <v>1</v>
      </c>
      <c r="P5784">
        <v>0</v>
      </c>
      <c r="Q5784">
        <v>0</v>
      </c>
      <c r="R5784">
        <f>SUM(M5784:N5784:O5784:P5784:Q5784)</f>
        <v>2</v>
      </c>
      <c r="S5784" s="1">
        <v>68872</v>
      </c>
      <c r="T5784" s="1" t="str">
        <f t="shared" si="362"/>
        <v>Low</v>
      </c>
      <c r="U5784">
        <v>12</v>
      </c>
      <c r="V5784">
        <v>2021</v>
      </c>
      <c r="W5784" t="s">
        <v>28</v>
      </c>
      <c r="X5784">
        <v>9</v>
      </c>
    </row>
    <row r="5785" spans="1:24" x14ac:dyDescent="0.3">
      <c r="A5785">
        <v>5784</v>
      </c>
      <c r="B5785" t="s">
        <v>36</v>
      </c>
      <c r="C5785" t="str">
        <f>_xlfn.XLOOKUP(B5785,Lookup_table!B:B,Lookup_table!C:C)</f>
        <v>Data</v>
      </c>
      <c r="D5785" t="s">
        <v>14</v>
      </c>
      <c r="E5785" t="s">
        <v>23</v>
      </c>
      <c r="F5785" t="s">
        <v>43</v>
      </c>
      <c r="G5785" t="s">
        <v>17</v>
      </c>
      <c r="H5785" t="str">
        <f t="shared" si="360"/>
        <v>Remote</v>
      </c>
      <c r="I5785" t="s">
        <v>35</v>
      </c>
      <c r="J5785" t="str">
        <f t="shared" si="361"/>
        <v>0-2 yrs</v>
      </c>
      <c r="K5785">
        <f t="shared" ca="1" si="363"/>
        <v>1</v>
      </c>
      <c r="L5785" t="s">
        <v>19</v>
      </c>
      <c r="M5785">
        <v>0</v>
      </c>
      <c r="N5785">
        <v>1</v>
      </c>
      <c r="O5785">
        <v>0</v>
      </c>
      <c r="P5785">
        <v>1</v>
      </c>
      <c r="Q5785">
        <v>0</v>
      </c>
      <c r="R5785">
        <f>SUM(M5785:N5785:O5785:P5785:Q5785)</f>
        <v>2</v>
      </c>
      <c r="S5785" s="1">
        <v>68921</v>
      </c>
      <c r="T5785" s="1" t="str">
        <f t="shared" si="362"/>
        <v>Low</v>
      </c>
      <c r="U5785">
        <v>4</v>
      </c>
      <c r="V5785">
        <v>2021</v>
      </c>
      <c r="W5785" t="s">
        <v>28</v>
      </c>
      <c r="X5785">
        <v>7</v>
      </c>
    </row>
    <row r="5786" spans="1:24" x14ac:dyDescent="0.3">
      <c r="A5786">
        <v>5785</v>
      </c>
      <c r="B5786" t="s">
        <v>31</v>
      </c>
      <c r="C5786" t="str">
        <f>_xlfn.XLOOKUP(B5786,Lookup_table!B:B,Lookup_table!C:C)</f>
        <v>Business</v>
      </c>
      <c r="D5786" t="s">
        <v>37</v>
      </c>
      <c r="E5786" t="s">
        <v>32</v>
      </c>
      <c r="F5786" t="s">
        <v>43</v>
      </c>
      <c r="G5786" t="s">
        <v>30</v>
      </c>
      <c r="H5786" t="str">
        <f t="shared" si="360"/>
        <v>Onsite/Hybrid</v>
      </c>
      <c r="I5786" t="s">
        <v>26</v>
      </c>
      <c r="J5786" t="str">
        <f t="shared" si="361"/>
        <v>3-6 yrs</v>
      </c>
      <c r="K5786">
        <f t="shared" ca="1" si="363"/>
        <v>6</v>
      </c>
      <c r="L5786" t="s">
        <v>39</v>
      </c>
      <c r="M5786">
        <v>0</v>
      </c>
      <c r="N5786">
        <v>0</v>
      </c>
      <c r="O5786">
        <v>1</v>
      </c>
      <c r="P5786">
        <v>1</v>
      </c>
      <c r="Q5786">
        <v>0</v>
      </c>
      <c r="R5786">
        <f>SUM(M5786:N5786:O5786:P5786:Q5786)</f>
        <v>2</v>
      </c>
      <c r="S5786" s="1">
        <v>106415</v>
      </c>
      <c r="T5786" s="1" t="str">
        <f t="shared" si="362"/>
        <v>Medium</v>
      </c>
      <c r="U5786">
        <v>6</v>
      </c>
      <c r="V5786">
        <v>2021</v>
      </c>
      <c r="W5786" t="s">
        <v>28</v>
      </c>
      <c r="X5786">
        <v>4</v>
      </c>
    </row>
    <row r="5787" spans="1:24" x14ac:dyDescent="0.3">
      <c r="A5787">
        <v>5786</v>
      </c>
      <c r="B5787" t="s">
        <v>21</v>
      </c>
      <c r="C5787" t="str">
        <f>_xlfn.XLOOKUP(B5787,Lookup_table!B:B,Lookup_table!C:C)</f>
        <v>AI</v>
      </c>
      <c r="D5787" t="s">
        <v>22</v>
      </c>
      <c r="E5787" t="s">
        <v>32</v>
      </c>
      <c r="F5787" t="s">
        <v>16</v>
      </c>
      <c r="G5787" t="s">
        <v>30</v>
      </c>
      <c r="H5787" t="str">
        <f t="shared" si="360"/>
        <v>Onsite/Hybrid</v>
      </c>
      <c r="I5787" t="s">
        <v>35</v>
      </c>
      <c r="J5787" t="str">
        <f t="shared" si="361"/>
        <v>0-2 yrs</v>
      </c>
      <c r="K5787">
        <f t="shared" ca="1" si="363"/>
        <v>1</v>
      </c>
      <c r="L5787" t="s">
        <v>19</v>
      </c>
      <c r="M5787">
        <v>0</v>
      </c>
      <c r="N5787">
        <v>1</v>
      </c>
      <c r="O5787">
        <v>0</v>
      </c>
      <c r="P5787">
        <v>1</v>
      </c>
      <c r="Q5787">
        <v>0</v>
      </c>
      <c r="R5787">
        <f>SUM(M5787:N5787:O5787:P5787:Q5787)</f>
        <v>2</v>
      </c>
      <c r="S5787" s="1">
        <v>120600</v>
      </c>
      <c r="T5787" s="1" t="str">
        <f t="shared" si="362"/>
        <v>High</v>
      </c>
      <c r="U5787">
        <v>12</v>
      </c>
      <c r="V5787">
        <v>2020</v>
      </c>
      <c r="W5787" t="s">
        <v>34</v>
      </c>
      <c r="X5787">
        <v>3</v>
      </c>
    </row>
    <row r="5788" spans="1:24" x14ac:dyDescent="0.3">
      <c r="A5788">
        <v>5787</v>
      </c>
      <c r="B5788" t="s">
        <v>31</v>
      </c>
      <c r="C5788" t="str">
        <f>_xlfn.XLOOKUP(B5788,Lookup_table!B:B,Lookup_table!C:C)</f>
        <v>Business</v>
      </c>
      <c r="D5788" t="s">
        <v>14</v>
      </c>
      <c r="E5788" t="s">
        <v>42</v>
      </c>
      <c r="F5788" t="s">
        <v>51</v>
      </c>
      <c r="G5788" t="s">
        <v>30</v>
      </c>
      <c r="H5788" t="str">
        <f t="shared" si="360"/>
        <v>Onsite/Hybrid</v>
      </c>
      <c r="I5788" t="s">
        <v>18</v>
      </c>
      <c r="J5788" t="str">
        <f t="shared" si="361"/>
        <v>7+ yrs</v>
      </c>
      <c r="K5788">
        <f t="shared" ca="1" si="363"/>
        <v>15</v>
      </c>
      <c r="L5788" t="s">
        <v>27</v>
      </c>
      <c r="M5788">
        <v>1</v>
      </c>
      <c r="N5788">
        <v>0</v>
      </c>
      <c r="O5788">
        <v>0</v>
      </c>
      <c r="P5788">
        <v>1</v>
      </c>
      <c r="Q5788">
        <v>1</v>
      </c>
      <c r="R5788">
        <f>SUM(M5788:N5788:O5788:P5788:Q5788)</f>
        <v>3</v>
      </c>
      <c r="S5788" s="1">
        <v>126372</v>
      </c>
      <c r="T5788" s="1" t="str">
        <f t="shared" si="362"/>
        <v>High</v>
      </c>
      <c r="U5788">
        <v>12</v>
      </c>
      <c r="V5788">
        <v>2023</v>
      </c>
      <c r="W5788" t="s">
        <v>20</v>
      </c>
      <c r="X5788">
        <v>3</v>
      </c>
    </row>
    <row r="5789" spans="1:24" x14ac:dyDescent="0.3">
      <c r="A5789">
        <v>5788</v>
      </c>
      <c r="B5789" t="s">
        <v>50</v>
      </c>
      <c r="C5789" t="str">
        <f>_xlfn.XLOOKUP(B5789,Lookup_table!B:B,Lookup_table!C:C)</f>
        <v>AI</v>
      </c>
      <c r="D5789" t="s">
        <v>34</v>
      </c>
      <c r="E5789" t="s">
        <v>40</v>
      </c>
      <c r="F5789" t="s">
        <v>29</v>
      </c>
      <c r="G5789" t="s">
        <v>17</v>
      </c>
      <c r="H5789" t="str">
        <f t="shared" si="360"/>
        <v>Remote</v>
      </c>
      <c r="I5789" t="s">
        <v>26</v>
      </c>
      <c r="J5789" t="str">
        <f t="shared" si="361"/>
        <v>3-6 yrs</v>
      </c>
      <c r="K5789">
        <f t="shared" ca="1" si="363"/>
        <v>4</v>
      </c>
      <c r="L5789" t="s">
        <v>27</v>
      </c>
      <c r="M5789">
        <v>0</v>
      </c>
      <c r="N5789">
        <v>0</v>
      </c>
      <c r="O5789">
        <v>1</v>
      </c>
      <c r="P5789">
        <v>0</v>
      </c>
      <c r="Q5789">
        <v>1</v>
      </c>
      <c r="R5789">
        <f>SUM(M5789:N5789:O5789:P5789:Q5789)</f>
        <v>2</v>
      </c>
      <c r="S5789" s="1">
        <v>140868</v>
      </c>
      <c r="T5789" s="1" t="str">
        <f t="shared" si="362"/>
        <v>High</v>
      </c>
      <c r="U5789">
        <v>9</v>
      </c>
      <c r="V5789">
        <v>2024</v>
      </c>
      <c r="W5789" t="s">
        <v>34</v>
      </c>
      <c r="X5789">
        <v>1</v>
      </c>
    </row>
    <row r="5790" spans="1:24" x14ac:dyDescent="0.3">
      <c r="A5790">
        <v>5789</v>
      </c>
      <c r="B5790" t="s">
        <v>41</v>
      </c>
      <c r="C5790" t="str">
        <f>_xlfn.XLOOKUP(B5790,Lookup_table!B:B,Lookup_table!C:C)</f>
        <v>Data</v>
      </c>
      <c r="D5790" t="s">
        <v>37</v>
      </c>
      <c r="E5790" t="s">
        <v>23</v>
      </c>
      <c r="F5790" t="s">
        <v>43</v>
      </c>
      <c r="G5790" t="s">
        <v>25</v>
      </c>
      <c r="H5790" t="str">
        <f t="shared" si="360"/>
        <v>Onsite/Hybrid</v>
      </c>
      <c r="I5790" t="s">
        <v>18</v>
      </c>
      <c r="J5790" t="str">
        <f t="shared" si="361"/>
        <v>7+ yrs</v>
      </c>
      <c r="K5790">
        <f t="shared" ca="1" si="363"/>
        <v>12</v>
      </c>
      <c r="L5790" t="s">
        <v>19</v>
      </c>
      <c r="M5790">
        <v>1</v>
      </c>
      <c r="N5790">
        <v>1</v>
      </c>
      <c r="O5790">
        <v>0</v>
      </c>
      <c r="P5790">
        <v>1</v>
      </c>
      <c r="Q5790">
        <v>0</v>
      </c>
      <c r="R5790">
        <f>SUM(M5790:N5790:O5790:P5790:Q5790)</f>
        <v>3</v>
      </c>
      <c r="S5790" s="1">
        <v>118626</v>
      </c>
      <c r="T5790" s="1" t="str">
        <f t="shared" si="362"/>
        <v>Medium</v>
      </c>
      <c r="U5790">
        <v>11</v>
      </c>
      <c r="V5790">
        <v>2025</v>
      </c>
      <c r="W5790" t="s">
        <v>28</v>
      </c>
      <c r="X5790">
        <v>7</v>
      </c>
    </row>
    <row r="5791" spans="1:24" x14ac:dyDescent="0.3">
      <c r="A5791">
        <v>5790</v>
      </c>
      <c r="B5791" t="s">
        <v>21</v>
      </c>
      <c r="C5791" t="str">
        <f>_xlfn.XLOOKUP(B5791,Lookup_table!B:B,Lookup_table!C:C)</f>
        <v>AI</v>
      </c>
      <c r="D5791" t="s">
        <v>34</v>
      </c>
      <c r="E5791" t="s">
        <v>23</v>
      </c>
      <c r="F5791" t="s">
        <v>44</v>
      </c>
      <c r="G5791" t="s">
        <v>17</v>
      </c>
      <c r="H5791" t="str">
        <f t="shared" si="360"/>
        <v>Remote</v>
      </c>
      <c r="I5791" t="s">
        <v>35</v>
      </c>
      <c r="J5791" t="str">
        <f t="shared" si="361"/>
        <v>0-2 yrs</v>
      </c>
      <c r="K5791">
        <f t="shared" ca="1" si="363"/>
        <v>1</v>
      </c>
      <c r="L5791" t="s">
        <v>39</v>
      </c>
      <c r="M5791">
        <v>0</v>
      </c>
      <c r="N5791">
        <v>1</v>
      </c>
      <c r="O5791">
        <v>1</v>
      </c>
      <c r="P5791">
        <v>0</v>
      </c>
      <c r="Q5791">
        <v>1</v>
      </c>
      <c r="R5791">
        <f>SUM(M5791:N5791:O5791:P5791:Q5791)</f>
        <v>3</v>
      </c>
      <c r="S5791" s="1">
        <v>114217</v>
      </c>
      <c r="T5791" s="1" t="str">
        <f t="shared" si="362"/>
        <v>Medium</v>
      </c>
      <c r="U5791">
        <v>10</v>
      </c>
      <c r="V5791">
        <v>2024</v>
      </c>
      <c r="W5791" t="s">
        <v>20</v>
      </c>
      <c r="X5791">
        <v>2</v>
      </c>
    </row>
    <row r="5792" spans="1:24" x14ac:dyDescent="0.3">
      <c r="A5792">
        <v>5791</v>
      </c>
      <c r="B5792" t="s">
        <v>41</v>
      </c>
      <c r="C5792" t="str">
        <f>_xlfn.XLOOKUP(B5792,Lookup_table!B:B,Lookup_table!C:C)</f>
        <v>Data</v>
      </c>
      <c r="D5792" t="s">
        <v>22</v>
      </c>
      <c r="E5792" t="s">
        <v>42</v>
      </c>
      <c r="F5792" t="s">
        <v>29</v>
      </c>
      <c r="G5792" t="s">
        <v>17</v>
      </c>
      <c r="H5792" t="str">
        <f t="shared" si="360"/>
        <v>Remote</v>
      </c>
      <c r="I5792" t="s">
        <v>18</v>
      </c>
      <c r="J5792" t="str">
        <f t="shared" si="361"/>
        <v>7+ yrs</v>
      </c>
      <c r="K5792">
        <f t="shared" ca="1" si="363"/>
        <v>7</v>
      </c>
      <c r="L5792" t="s">
        <v>19</v>
      </c>
      <c r="M5792">
        <v>0</v>
      </c>
      <c r="N5792">
        <v>0</v>
      </c>
      <c r="O5792">
        <v>0</v>
      </c>
      <c r="P5792">
        <v>1</v>
      </c>
      <c r="Q5792">
        <v>0</v>
      </c>
      <c r="R5792">
        <f>SUM(M5792:N5792:O5792:P5792:Q5792)</f>
        <v>1</v>
      </c>
      <c r="S5792" s="1">
        <v>139951</v>
      </c>
      <c r="T5792" s="1" t="str">
        <f t="shared" si="362"/>
        <v>High</v>
      </c>
      <c r="U5792">
        <v>3</v>
      </c>
      <c r="V5792">
        <v>2020</v>
      </c>
      <c r="W5792" t="s">
        <v>20</v>
      </c>
      <c r="X5792">
        <v>1</v>
      </c>
    </row>
    <row r="5793" spans="1:24" x14ac:dyDescent="0.3">
      <c r="A5793">
        <v>5792</v>
      </c>
      <c r="B5793" t="s">
        <v>31</v>
      </c>
      <c r="C5793" t="str">
        <f>_xlfn.XLOOKUP(B5793,Lookup_table!B:B,Lookup_table!C:C)</f>
        <v>Business</v>
      </c>
      <c r="D5793" t="s">
        <v>14</v>
      </c>
      <c r="E5793" t="s">
        <v>42</v>
      </c>
      <c r="F5793" t="s">
        <v>24</v>
      </c>
      <c r="G5793" t="s">
        <v>17</v>
      </c>
      <c r="H5793" t="str">
        <f t="shared" si="360"/>
        <v>Remote</v>
      </c>
      <c r="I5793" t="s">
        <v>18</v>
      </c>
      <c r="J5793" t="str">
        <f t="shared" si="361"/>
        <v>7+ yrs</v>
      </c>
      <c r="K5793">
        <f t="shared" ca="1" si="363"/>
        <v>12</v>
      </c>
      <c r="L5793" t="s">
        <v>19</v>
      </c>
      <c r="M5793">
        <v>1</v>
      </c>
      <c r="N5793">
        <v>1</v>
      </c>
      <c r="O5793">
        <v>1</v>
      </c>
      <c r="P5793">
        <v>0</v>
      </c>
      <c r="Q5793">
        <v>0</v>
      </c>
      <c r="R5793">
        <f>SUM(M5793:N5793:O5793:P5793:Q5793)</f>
        <v>3</v>
      </c>
      <c r="S5793" s="1">
        <v>113883</v>
      </c>
      <c r="T5793" s="1" t="str">
        <f t="shared" si="362"/>
        <v>Medium</v>
      </c>
      <c r="U5793">
        <v>11</v>
      </c>
      <c r="V5793">
        <v>2021</v>
      </c>
      <c r="W5793" t="s">
        <v>34</v>
      </c>
      <c r="X5793">
        <v>1</v>
      </c>
    </row>
    <row r="5794" spans="1:24" x14ac:dyDescent="0.3">
      <c r="A5794">
        <v>5793</v>
      </c>
      <c r="B5794" t="s">
        <v>36</v>
      </c>
      <c r="C5794" t="str">
        <f>_xlfn.XLOOKUP(B5794,Lookup_table!B:B,Lookup_table!C:C)</f>
        <v>Data</v>
      </c>
      <c r="D5794" t="s">
        <v>14</v>
      </c>
      <c r="E5794" t="s">
        <v>23</v>
      </c>
      <c r="F5794" t="s">
        <v>52</v>
      </c>
      <c r="G5794" t="s">
        <v>25</v>
      </c>
      <c r="H5794" t="str">
        <f t="shared" si="360"/>
        <v>Onsite/Hybrid</v>
      </c>
      <c r="I5794" t="s">
        <v>18</v>
      </c>
      <c r="J5794" t="str">
        <f t="shared" si="361"/>
        <v>7+ yrs</v>
      </c>
      <c r="K5794">
        <f t="shared" ca="1" si="363"/>
        <v>13</v>
      </c>
      <c r="L5794" t="s">
        <v>27</v>
      </c>
      <c r="M5794">
        <v>1</v>
      </c>
      <c r="N5794">
        <v>0</v>
      </c>
      <c r="O5794">
        <v>1</v>
      </c>
      <c r="P5794">
        <v>0</v>
      </c>
      <c r="Q5794">
        <v>0</v>
      </c>
      <c r="R5794">
        <f>SUM(M5794:N5794:O5794:P5794:Q5794)</f>
        <v>2</v>
      </c>
      <c r="S5794" s="1">
        <v>110810</v>
      </c>
      <c r="T5794" s="1" t="str">
        <f t="shared" si="362"/>
        <v>Medium</v>
      </c>
      <c r="U5794">
        <v>7</v>
      </c>
      <c r="V5794">
        <v>2020</v>
      </c>
      <c r="W5794" t="s">
        <v>20</v>
      </c>
      <c r="X5794">
        <v>6</v>
      </c>
    </row>
    <row r="5795" spans="1:24" x14ac:dyDescent="0.3">
      <c r="A5795">
        <v>5794</v>
      </c>
      <c r="B5795" t="s">
        <v>41</v>
      </c>
      <c r="C5795" t="str">
        <f>_xlfn.XLOOKUP(B5795,Lookup_table!B:B,Lookup_table!C:C)</f>
        <v>Data</v>
      </c>
      <c r="D5795" t="s">
        <v>14</v>
      </c>
      <c r="E5795" t="s">
        <v>32</v>
      </c>
      <c r="F5795" t="s">
        <v>44</v>
      </c>
      <c r="G5795" t="s">
        <v>30</v>
      </c>
      <c r="H5795" t="str">
        <f t="shared" si="360"/>
        <v>Onsite/Hybrid</v>
      </c>
      <c r="I5795" t="s">
        <v>35</v>
      </c>
      <c r="J5795" t="str">
        <f t="shared" si="361"/>
        <v>0-2 yrs</v>
      </c>
      <c r="K5795">
        <f t="shared" ca="1" si="363"/>
        <v>0</v>
      </c>
      <c r="L5795" t="s">
        <v>19</v>
      </c>
      <c r="M5795">
        <v>0</v>
      </c>
      <c r="N5795">
        <v>1</v>
      </c>
      <c r="O5795">
        <v>1</v>
      </c>
      <c r="P5795">
        <v>1</v>
      </c>
      <c r="Q5795">
        <v>0</v>
      </c>
      <c r="R5795">
        <f>SUM(M5795:N5795:O5795:P5795:Q5795)</f>
        <v>3</v>
      </c>
      <c r="S5795" s="1">
        <v>75825</v>
      </c>
      <c r="T5795" s="1" t="str">
        <f t="shared" si="362"/>
        <v>Medium</v>
      </c>
      <c r="U5795">
        <v>8</v>
      </c>
      <c r="V5795">
        <v>2024</v>
      </c>
      <c r="W5795" t="s">
        <v>28</v>
      </c>
      <c r="X5795">
        <v>7</v>
      </c>
    </row>
    <row r="5796" spans="1:24" x14ac:dyDescent="0.3">
      <c r="A5796">
        <v>5795</v>
      </c>
      <c r="B5796" t="s">
        <v>21</v>
      </c>
      <c r="C5796" t="str">
        <f>_xlfn.XLOOKUP(B5796,Lookup_table!B:B,Lookup_table!C:C)</f>
        <v>AI</v>
      </c>
      <c r="D5796" t="s">
        <v>22</v>
      </c>
      <c r="E5796" t="s">
        <v>42</v>
      </c>
      <c r="F5796" t="s">
        <v>24</v>
      </c>
      <c r="G5796" t="s">
        <v>25</v>
      </c>
      <c r="H5796" t="str">
        <f t="shared" si="360"/>
        <v>Onsite/Hybrid</v>
      </c>
      <c r="I5796" t="s">
        <v>35</v>
      </c>
      <c r="J5796" t="str">
        <f t="shared" si="361"/>
        <v>0-2 yrs</v>
      </c>
      <c r="K5796">
        <f t="shared" ca="1" si="363"/>
        <v>0</v>
      </c>
      <c r="L5796" t="s">
        <v>19</v>
      </c>
      <c r="M5796">
        <v>1</v>
      </c>
      <c r="N5796">
        <v>1</v>
      </c>
      <c r="O5796">
        <v>1</v>
      </c>
      <c r="P5796">
        <v>1</v>
      </c>
      <c r="Q5796">
        <v>1</v>
      </c>
      <c r="R5796">
        <f>SUM(M5796:N5796:O5796:P5796:Q5796)</f>
        <v>5</v>
      </c>
      <c r="S5796" s="1">
        <v>148671</v>
      </c>
      <c r="T5796" s="1" t="str">
        <f t="shared" si="362"/>
        <v>High</v>
      </c>
      <c r="U5796">
        <v>9</v>
      </c>
      <c r="V5796">
        <v>2025</v>
      </c>
      <c r="W5796" t="s">
        <v>28</v>
      </c>
      <c r="X5796">
        <v>2</v>
      </c>
    </row>
    <row r="5797" spans="1:24" x14ac:dyDescent="0.3">
      <c r="A5797">
        <v>5796</v>
      </c>
      <c r="B5797" t="s">
        <v>33</v>
      </c>
      <c r="C5797" t="str">
        <f>_xlfn.XLOOKUP(B5797,Lookup_table!B:B,Lookup_table!C:C)</f>
        <v>Data</v>
      </c>
      <c r="D5797" t="s">
        <v>22</v>
      </c>
      <c r="E5797" t="s">
        <v>40</v>
      </c>
      <c r="F5797" t="s">
        <v>51</v>
      </c>
      <c r="G5797" t="s">
        <v>25</v>
      </c>
      <c r="H5797" t="str">
        <f t="shared" si="360"/>
        <v>Onsite/Hybrid</v>
      </c>
      <c r="I5797" t="s">
        <v>18</v>
      </c>
      <c r="J5797" t="str">
        <f t="shared" si="361"/>
        <v>7+ yrs</v>
      </c>
      <c r="K5797">
        <f t="shared" ca="1" si="363"/>
        <v>11</v>
      </c>
      <c r="L5797" t="s">
        <v>27</v>
      </c>
      <c r="M5797">
        <v>0</v>
      </c>
      <c r="N5797">
        <v>0</v>
      </c>
      <c r="O5797">
        <v>0</v>
      </c>
      <c r="P5797">
        <v>1</v>
      </c>
      <c r="Q5797">
        <v>1</v>
      </c>
      <c r="R5797">
        <f>SUM(M5797:N5797:O5797:P5797:Q5797)</f>
        <v>2</v>
      </c>
      <c r="S5797" s="1">
        <v>140134</v>
      </c>
      <c r="T5797" s="1" t="str">
        <f t="shared" si="362"/>
        <v>High</v>
      </c>
      <c r="U5797">
        <v>2</v>
      </c>
      <c r="V5797">
        <v>2025</v>
      </c>
      <c r="W5797" t="s">
        <v>20</v>
      </c>
      <c r="X5797">
        <v>3</v>
      </c>
    </row>
    <row r="5798" spans="1:24" x14ac:dyDescent="0.3">
      <c r="A5798">
        <v>5797</v>
      </c>
      <c r="B5798" t="s">
        <v>50</v>
      </c>
      <c r="C5798" t="str">
        <f>_xlfn.XLOOKUP(B5798,Lookup_table!B:B,Lookup_table!C:C)</f>
        <v>AI</v>
      </c>
      <c r="D5798" t="s">
        <v>14</v>
      </c>
      <c r="E5798" t="s">
        <v>23</v>
      </c>
      <c r="F5798" t="s">
        <v>44</v>
      </c>
      <c r="G5798" t="s">
        <v>30</v>
      </c>
      <c r="H5798" t="str">
        <f t="shared" si="360"/>
        <v>Onsite/Hybrid</v>
      </c>
      <c r="I5798" t="s">
        <v>18</v>
      </c>
      <c r="J5798" t="str">
        <f t="shared" si="361"/>
        <v>7+ yrs</v>
      </c>
      <c r="K5798">
        <f t="shared" ca="1" si="363"/>
        <v>12</v>
      </c>
      <c r="L5798" t="s">
        <v>39</v>
      </c>
      <c r="M5798">
        <v>1</v>
      </c>
      <c r="N5798">
        <v>0</v>
      </c>
      <c r="O5798">
        <v>1</v>
      </c>
      <c r="P5798">
        <v>0</v>
      </c>
      <c r="Q5798">
        <v>1</v>
      </c>
      <c r="R5798">
        <f>SUM(M5798:N5798:O5798:P5798:Q5798)</f>
        <v>3</v>
      </c>
      <c r="S5798" s="1">
        <v>160380</v>
      </c>
      <c r="T5798" s="1" t="str">
        <f t="shared" si="362"/>
        <v>High</v>
      </c>
      <c r="U5798">
        <v>11</v>
      </c>
      <c r="V5798">
        <v>2020</v>
      </c>
      <c r="W5798" t="s">
        <v>28</v>
      </c>
      <c r="X5798">
        <v>9</v>
      </c>
    </row>
    <row r="5799" spans="1:24" x14ac:dyDescent="0.3">
      <c r="A5799">
        <v>5798</v>
      </c>
      <c r="B5799" t="s">
        <v>41</v>
      </c>
      <c r="C5799" t="str">
        <f>_xlfn.XLOOKUP(B5799,Lookup_table!B:B,Lookup_table!C:C)</f>
        <v>Data</v>
      </c>
      <c r="D5799" t="s">
        <v>37</v>
      </c>
      <c r="E5799" t="s">
        <v>23</v>
      </c>
      <c r="F5799" t="s">
        <v>43</v>
      </c>
      <c r="G5799" t="s">
        <v>30</v>
      </c>
      <c r="H5799" t="str">
        <f t="shared" si="360"/>
        <v>Onsite/Hybrid</v>
      </c>
      <c r="I5799" t="s">
        <v>18</v>
      </c>
      <c r="J5799" t="str">
        <f t="shared" si="361"/>
        <v>7+ yrs</v>
      </c>
      <c r="K5799">
        <f t="shared" ca="1" si="363"/>
        <v>10</v>
      </c>
      <c r="L5799" t="s">
        <v>19</v>
      </c>
      <c r="M5799">
        <v>1</v>
      </c>
      <c r="N5799">
        <v>1</v>
      </c>
      <c r="O5799">
        <v>0</v>
      </c>
      <c r="P5799">
        <v>0</v>
      </c>
      <c r="Q5799">
        <v>1</v>
      </c>
      <c r="R5799">
        <f>SUM(M5799:N5799:O5799:P5799:Q5799)</f>
        <v>3</v>
      </c>
      <c r="S5799" s="1">
        <v>107055</v>
      </c>
      <c r="T5799" s="1" t="str">
        <f t="shared" si="362"/>
        <v>Medium</v>
      </c>
      <c r="U5799">
        <v>4</v>
      </c>
      <c r="V5799">
        <v>2023</v>
      </c>
      <c r="W5799" t="s">
        <v>20</v>
      </c>
      <c r="X5799">
        <v>4</v>
      </c>
    </row>
    <row r="5800" spans="1:24" x14ac:dyDescent="0.3">
      <c r="A5800">
        <v>5799</v>
      </c>
      <c r="B5800" t="s">
        <v>21</v>
      </c>
      <c r="C5800" t="str">
        <f>_xlfn.XLOOKUP(B5800,Lookup_table!B:B,Lookup_table!C:C)</f>
        <v>AI</v>
      </c>
      <c r="D5800" t="s">
        <v>34</v>
      </c>
      <c r="E5800" t="s">
        <v>42</v>
      </c>
      <c r="F5800" t="s">
        <v>29</v>
      </c>
      <c r="G5800" t="s">
        <v>30</v>
      </c>
      <c r="H5800" t="str">
        <f t="shared" si="360"/>
        <v>Onsite/Hybrid</v>
      </c>
      <c r="I5800" t="s">
        <v>18</v>
      </c>
      <c r="J5800" t="str">
        <f t="shared" si="361"/>
        <v>7+ yrs</v>
      </c>
      <c r="K5800">
        <f t="shared" ca="1" si="363"/>
        <v>7</v>
      </c>
      <c r="L5800" t="s">
        <v>19</v>
      </c>
      <c r="M5800">
        <v>0</v>
      </c>
      <c r="N5800">
        <v>1</v>
      </c>
      <c r="O5800">
        <v>0</v>
      </c>
      <c r="P5800">
        <v>0</v>
      </c>
      <c r="Q5800">
        <v>0</v>
      </c>
      <c r="R5800">
        <f>SUM(M5800:N5800:O5800:P5800:Q5800)</f>
        <v>1</v>
      </c>
      <c r="S5800" s="1">
        <v>142360</v>
      </c>
      <c r="T5800" s="1" t="str">
        <f t="shared" si="362"/>
        <v>High</v>
      </c>
      <c r="U5800">
        <v>4</v>
      </c>
      <c r="V5800">
        <v>2022</v>
      </c>
      <c r="W5800" t="s">
        <v>28</v>
      </c>
      <c r="X5800">
        <v>8</v>
      </c>
    </row>
    <row r="5801" spans="1:24" x14ac:dyDescent="0.3">
      <c r="A5801">
        <v>5800</v>
      </c>
      <c r="B5801" t="s">
        <v>21</v>
      </c>
      <c r="C5801" t="str">
        <f>_xlfn.XLOOKUP(B5801,Lookup_table!B:B,Lookup_table!C:C)</f>
        <v>AI</v>
      </c>
      <c r="D5801" t="s">
        <v>14</v>
      </c>
      <c r="E5801" t="s">
        <v>23</v>
      </c>
      <c r="F5801" t="s">
        <v>51</v>
      </c>
      <c r="G5801" t="s">
        <v>25</v>
      </c>
      <c r="H5801" t="str">
        <f t="shared" si="360"/>
        <v>Onsite/Hybrid</v>
      </c>
      <c r="I5801" t="s">
        <v>35</v>
      </c>
      <c r="J5801" t="str">
        <f t="shared" si="361"/>
        <v>0-2 yrs</v>
      </c>
      <c r="K5801">
        <f t="shared" ca="1" si="363"/>
        <v>1</v>
      </c>
      <c r="L5801" t="s">
        <v>27</v>
      </c>
      <c r="M5801">
        <v>0</v>
      </c>
      <c r="N5801">
        <v>1</v>
      </c>
      <c r="O5801">
        <v>0</v>
      </c>
      <c r="P5801">
        <v>0</v>
      </c>
      <c r="Q5801">
        <v>1</v>
      </c>
      <c r="R5801">
        <f>SUM(M5801:N5801:O5801:P5801:Q5801)</f>
        <v>2</v>
      </c>
      <c r="S5801" s="1">
        <v>96908</v>
      </c>
      <c r="T5801" s="1" t="str">
        <f t="shared" si="362"/>
        <v>Medium</v>
      </c>
      <c r="U5801">
        <v>5</v>
      </c>
      <c r="V5801">
        <v>2021</v>
      </c>
      <c r="W5801" t="s">
        <v>34</v>
      </c>
      <c r="X5801">
        <v>3</v>
      </c>
    </row>
    <row r="5802" spans="1:24" x14ac:dyDescent="0.3">
      <c r="A5802">
        <v>5801</v>
      </c>
      <c r="B5802" t="s">
        <v>50</v>
      </c>
      <c r="C5802" t="str">
        <f>_xlfn.XLOOKUP(B5802,Lookup_table!B:B,Lookup_table!C:C)</f>
        <v>AI</v>
      </c>
      <c r="D5802" t="s">
        <v>34</v>
      </c>
      <c r="E5802" t="s">
        <v>42</v>
      </c>
      <c r="F5802" t="s">
        <v>43</v>
      </c>
      <c r="G5802" t="s">
        <v>25</v>
      </c>
      <c r="H5802" t="str">
        <f t="shared" si="360"/>
        <v>Onsite/Hybrid</v>
      </c>
      <c r="I5802" t="s">
        <v>35</v>
      </c>
      <c r="J5802" t="str">
        <f t="shared" si="361"/>
        <v>0-2 yrs</v>
      </c>
      <c r="K5802">
        <f t="shared" ca="1" si="363"/>
        <v>0</v>
      </c>
      <c r="L5802" t="s">
        <v>27</v>
      </c>
      <c r="M5802">
        <v>0</v>
      </c>
      <c r="N5802">
        <v>0</v>
      </c>
      <c r="O5802">
        <v>0</v>
      </c>
      <c r="P5802">
        <v>1</v>
      </c>
      <c r="Q5802">
        <v>0</v>
      </c>
      <c r="R5802">
        <f>SUM(M5802:N5802:O5802:P5802:Q5802)</f>
        <v>1</v>
      </c>
      <c r="S5802" s="1">
        <v>103299</v>
      </c>
      <c r="T5802" s="1" t="str">
        <f t="shared" si="362"/>
        <v>Medium</v>
      </c>
      <c r="U5802">
        <v>8</v>
      </c>
      <c r="V5802">
        <v>2023</v>
      </c>
      <c r="W5802" t="s">
        <v>34</v>
      </c>
      <c r="X5802">
        <v>4</v>
      </c>
    </row>
    <row r="5803" spans="1:24" x14ac:dyDescent="0.3">
      <c r="A5803">
        <v>5802</v>
      </c>
      <c r="B5803" t="s">
        <v>41</v>
      </c>
      <c r="C5803" t="str">
        <f>_xlfn.XLOOKUP(B5803,Lookup_table!B:B,Lookup_table!C:C)</f>
        <v>Data</v>
      </c>
      <c r="D5803" t="s">
        <v>22</v>
      </c>
      <c r="E5803" t="s">
        <v>42</v>
      </c>
      <c r="F5803" t="s">
        <v>51</v>
      </c>
      <c r="G5803" t="s">
        <v>17</v>
      </c>
      <c r="H5803" t="str">
        <f t="shared" si="360"/>
        <v>Remote</v>
      </c>
      <c r="I5803" t="s">
        <v>35</v>
      </c>
      <c r="J5803" t="str">
        <f t="shared" si="361"/>
        <v>0-2 yrs</v>
      </c>
      <c r="K5803">
        <f t="shared" ca="1" si="363"/>
        <v>2</v>
      </c>
      <c r="L5803" t="s">
        <v>19</v>
      </c>
      <c r="M5803">
        <v>0</v>
      </c>
      <c r="N5803">
        <v>0</v>
      </c>
      <c r="O5803">
        <v>1</v>
      </c>
      <c r="P5803">
        <v>0</v>
      </c>
      <c r="Q5803">
        <v>1</v>
      </c>
      <c r="R5803">
        <f>SUM(M5803:N5803:O5803:P5803:Q5803)</f>
        <v>2</v>
      </c>
      <c r="S5803" s="1">
        <v>92892</v>
      </c>
      <c r="T5803" s="1" t="str">
        <f t="shared" si="362"/>
        <v>Medium</v>
      </c>
      <c r="U5803">
        <v>4</v>
      </c>
      <c r="V5803">
        <v>2024</v>
      </c>
      <c r="W5803" t="s">
        <v>20</v>
      </c>
      <c r="X5803">
        <v>1</v>
      </c>
    </row>
    <row r="5804" spans="1:24" x14ac:dyDescent="0.3">
      <c r="A5804">
        <v>5803</v>
      </c>
      <c r="B5804" t="s">
        <v>33</v>
      </c>
      <c r="C5804" t="str">
        <f>_xlfn.XLOOKUP(B5804,Lookup_table!B:B,Lookup_table!C:C)</f>
        <v>Data</v>
      </c>
      <c r="D5804" t="s">
        <v>34</v>
      </c>
      <c r="E5804" t="s">
        <v>40</v>
      </c>
      <c r="F5804" t="s">
        <v>29</v>
      </c>
      <c r="G5804" t="s">
        <v>25</v>
      </c>
      <c r="H5804" t="str">
        <f t="shared" si="360"/>
        <v>Onsite/Hybrid</v>
      </c>
      <c r="I5804" t="s">
        <v>26</v>
      </c>
      <c r="J5804" t="str">
        <f t="shared" si="361"/>
        <v>3-6 yrs</v>
      </c>
      <c r="K5804">
        <f t="shared" ca="1" si="363"/>
        <v>4</v>
      </c>
      <c r="L5804" t="s">
        <v>27</v>
      </c>
      <c r="M5804">
        <v>0</v>
      </c>
      <c r="N5804">
        <v>0</v>
      </c>
      <c r="O5804">
        <v>1</v>
      </c>
      <c r="P5804">
        <v>1</v>
      </c>
      <c r="Q5804">
        <v>1</v>
      </c>
      <c r="R5804">
        <f>SUM(M5804:N5804:O5804:P5804:Q5804)</f>
        <v>3</v>
      </c>
      <c r="S5804" s="1">
        <v>115446</v>
      </c>
      <c r="T5804" s="1" t="str">
        <f t="shared" si="362"/>
        <v>Medium</v>
      </c>
      <c r="U5804">
        <v>6</v>
      </c>
      <c r="V5804">
        <v>2025</v>
      </c>
      <c r="W5804" t="s">
        <v>28</v>
      </c>
      <c r="X5804">
        <v>6</v>
      </c>
    </row>
    <row r="5805" spans="1:24" x14ac:dyDescent="0.3">
      <c r="A5805">
        <v>5804</v>
      </c>
      <c r="B5805" t="s">
        <v>41</v>
      </c>
      <c r="C5805" t="str">
        <f>_xlfn.XLOOKUP(B5805,Lookup_table!B:B,Lookup_table!C:C)</f>
        <v>Data</v>
      </c>
      <c r="D5805" t="s">
        <v>37</v>
      </c>
      <c r="E5805" t="s">
        <v>42</v>
      </c>
      <c r="F5805" t="s">
        <v>52</v>
      </c>
      <c r="G5805" t="s">
        <v>30</v>
      </c>
      <c r="H5805" t="str">
        <f t="shared" si="360"/>
        <v>Onsite/Hybrid</v>
      </c>
      <c r="I5805" t="s">
        <v>18</v>
      </c>
      <c r="J5805" t="str">
        <f t="shared" si="361"/>
        <v>7+ yrs</v>
      </c>
      <c r="K5805">
        <f t="shared" ca="1" si="363"/>
        <v>12</v>
      </c>
      <c r="L5805" t="s">
        <v>27</v>
      </c>
      <c r="M5805">
        <v>1</v>
      </c>
      <c r="N5805">
        <v>1</v>
      </c>
      <c r="O5805">
        <v>1</v>
      </c>
      <c r="P5805">
        <v>0</v>
      </c>
      <c r="Q5805">
        <v>1</v>
      </c>
      <c r="R5805">
        <f>SUM(M5805:N5805:O5805:P5805:Q5805)</f>
        <v>4</v>
      </c>
      <c r="S5805" s="1">
        <v>126730</v>
      </c>
      <c r="T5805" s="1" t="str">
        <f t="shared" si="362"/>
        <v>High</v>
      </c>
      <c r="U5805">
        <v>10</v>
      </c>
      <c r="V5805">
        <v>2025</v>
      </c>
      <c r="W5805" t="s">
        <v>28</v>
      </c>
      <c r="X5805">
        <v>7</v>
      </c>
    </row>
    <row r="5806" spans="1:24" x14ac:dyDescent="0.3">
      <c r="A5806">
        <v>5805</v>
      </c>
      <c r="B5806" t="s">
        <v>33</v>
      </c>
      <c r="C5806" t="str">
        <f>_xlfn.XLOOKUP(B5806,Lookup_table!B:B,Lookup_table!C:C)</f>
        <v>Data</v>
      </c>
      <c r="D5806" t="s">
        <v>34</v>
      </c>
      <c r="E5806" t="s">
        <v>42</v>
      </c>
      <c r="F5806" t="s">
        <v>24</v>
      </c>
      <c r="G5806" t="s">
        <v>25</v>
      </c>
      <c r="H5806" t="str">
        <f t="shared" si="360"/>
        <v>Onsite/Hybrid</v>
      </c>
      <c r="I5806" t="s">
        <v>26</v>
      </c>
      <c r="J5806" t="str">
        <f t="shared" si="361"/>
        <v>3-6 yrs</v>
      </c>
      <c r="K5806">
        <f t="shared" ca="1" si="363"/>
        <v>4</v>
      </c>
      <c r="L5806" t="s">
        <v>27</v>
      </c>
      <c r="M5806">
        <v>1</v>
      </c>
      <c r="N5806">
        <v>1</v>
      </c>
      <c r="O5806">
        <v>1</v>
      </c>
      <c r="P5806">
        <v>0</v>
      </c>
      <c r="Q5806">
        <v>1</v>
      </c>
      <c r="R5806">
        <f>SUM(M5806:N5806:O5806:P5806:Q5806)</f>
        <v>4</v>
      </c>
      <c r="S5806" s="1">
        <v>101311</v>
      </c>
      <c r="T5806" s="1" t="str">
        <f t="shared" si="362"/>
        <v>Medium</v>
      </c>
      <c r="U5806">
        <v>11</v>
      </c>
      <c r="V5806">
        <v>2021</v>
      </c>
      <c r="W5806" t="s">
        <v>20</v>
      </c>
      <c r="X5806">
        <v>4</v>
      </c>
    </row>
    <row r="5807" spans="1:24" x14ac:dyDescent="0.3">
      <c r="A5807">
        <v>5806</v>
      </c>
      <c r="B5807" t="s">
        <v>50</v>
      </c>
      <c r="C5807" t="str">
        <f>_xlfn.XLOOKUP(B5807,Lookup_table!B:B,Lookup_table!C:C)</f>
        <v>AI</v>
      </c>
      <c r="D5807" t="s">
        <v>37</v>
      </c>
      <c r="E5807" t="s">
        <v>15</v>
      </c>
      <c r="F5807" t="s">
        <v>44</v>
      </c>
      <c r="G5807" t="s">
        <v>17</v>
      </c>
      <c r="H5807" t="str">
        <f t="shared" si="360"/>
        <v>Remote</v>
      </c>
      <c r="I5807" t="s">
        <v>18</v>
      </c>
      <c r="J5807" t="str">
        <f t="shared" si="361"/>
        <v>7+ yrs</v>
      </c>
      <c r="K5807">
        <f t="shared" ca="1" si="363"/>
        <v>13</v>
      </c>
      <c r="L5807" t="s">
        <v>27</v>
      </c>
      <c r="M5807">
        <v>0</v>
      </c>
      <c r="N5807">
        <v>0</v>
      </c>
      <c r="O5807">
        <v>1</v>
      </c>
      <c r="P5807">
        <v>0</v>
      </c>
      <c r="Q5807">
        <v>1</v>
      </c>
      <c r="R5807">
        <f>SUM(M5807:N5807:O5807:P5807:Q5807)</f>
        <v>2</v>
      </c>
      <c r="S5807" s="1">
        <v>166753</v>
      </c>
      <c r="T5807" s="1" t="str">
        <f t="shared" si="362"/>
        <v>High</v>
      </c>
      <c r="U5807">
        <v>10</v>
      </c>
      <c r="V5807">
        <v>2024</v>
      </c>
      <c r="W5807" t="s">
        <v>28</v>
      </c>
      <c r="X5807">
        <v>8</v>
      </c>
    </row>
    <row r="5808" spans="1:24" x14ac:dyDescent="0.3">
      <c r="A5808">
        <v>5807</v>
      </c>
      <c r="B5808" t="s">
        <v>33</v>
      </c>
      <c r="C5808" t="str">
        <f>_xlfn.XLOOKUP(B5808,Lookup_table!B:B,Lookup_table!C:C)</f>
        <v>Data</v>
      </c>
      <c r="D5808" t="s">
        <v>22</v>
      </c>
      <c r="E5808" t="s">
        <v>15</v>
      </c>
      <c r="F5808" t="s">
        <v>43</v>
      </c>
      <c r="G5808" t="s">
        <v>30</v>
      </c>
      <c r="H5808" t="str">
        <f t="shared" si="360"/>
        <v>Onsite/Hybrid</v>
      </c>
      <c r="I5808" t="s">
        <v>18</v>
      </c>
      <c r="J5808" t="str">
        <f t="shared" si="361"/>
        <v>7+ yrs</v>
      </c>
      <c r="K5808">
        <f t="shared" ca="1" si="363"/>
        <v>12</v>
      </c>
      <c r="L5808" t="s">
        <v>39</v>
      </c>
      <c r="M5808">
        <v>1</v>
      </c>
      <c r="N5808">
        <v>0</v>
      </c>
      <c r="O5808">
        <v>1</v>
      </c>
      <c r="P5808">
        <v>0</v>
      </c>
      <c r="Q5808">
        <v>1</v>
      </c>
      <c r="R5808">
        <f>SUM(M5808:N5808:O5808:P5808:Q5808)</f>
        <v>3</v>
      </c>
      <c r="S5808" s="1">
        <v>142202</v>
      </c>
      <c r="T5808" s="1" t="str">
        <f t="shared" si="362"/>
        <v>High</v>
      </c>
      <c r="U5808">
        <v>7</v>
      </c>
      <c r="V5808">
        <v>2021</v>
      </c>
      <c r="W5808" t="s">
        <v>34</v>
      </c>
      <c r="X5808">
        <v>1</v>
      </c>
    </row>
    <row r="5809" spans="1:24" x14ac:dyDescent="0.3">
      <c r="A5809">
        <v>5808</v>
      </c>
      <c r="B5809" t="s">
        <v>50</v>
      </c>
      <c r="C5809" t="str">
        <f>_xlfn.XLOOKUP(B5809,Lookup_table!B:B,Lookup_table!C:C)</f>
        <v>AI</v>
      </c>
      <c r="D5809" t="s">
        <v>34</v>
      </c>
      <c r="E5809" t="s">
        <v>32</v>
      </c>
      <c r="F5809" t="s">
        <v>29</v>
      </c>
      <c r="G5809" t="s">
        <v>30</v>
      </c>
      <c r="H5809" t="str">
        <f t="shared" si="360"/>
        <v>Onsite/Hybrid</v>
      </c>
      <c r="I5809" t="s">
        <v>18</v>
      </c>
      <c r="J5809" t="str">
        <f t="shared" si="361"/>
        <v>7+ yrs</v>
      </c>
      <c r="K5809">
        <f t="shared" ca="1" si="363"/>
        <v>15</v>
      </c>
      <c r="L5809" t="s">
        <v>19</v>
      </c>
      <c r="M5809">
        <v>1</v>
      </c>
      <c r="N5809">
        <v>1</v>
      </c>
      <c r="O5809">
        <v>0</v>
      </c>
      <c r="P5809">
        <v>0</v>
      </c>
      <c r="Q5809">
        <v>0</v>
      </c>
      <c r="R5809">
        <f>SUM(M5809:N5809:O5809:P5809:Q5809)</f>
        <v>2</v>
      </c>
      <c r="S5809" s="1">
        <v>136197</v>
      </c>
      <c r="T5809" s="1" t="str">
        <f t="shared" si="362"/>
        <v>High</v>
      </c>
      <c r="U5809">
        <v>9</v>
      </c>
      <c r="V5809">
        <v>2024</v>
      </c>
      <c r="W5809" t="s">
        <v>34</v>
      </c>
      <c r="X5809">
        <v>2</v>
      </c>
    </row>
    <row r="5810" spans="1:24" x14ac:dyDescent="0.3">
      <c r="A5810">
        <v>5809</v>
      </c>
      <c r="B5810" t="s">
        <v>21</v>
      </c>
      <c r="C5810" t="str">
        <f>_xlfn.XLOOKUP(B5810,Lookup_table!B:B,Lookup_table!C:C)</f>
        <v>AI</v>
      </c>
      <c r="D5810" t="s">
        <v>34</v>
      </c>
      <c r="E5810" t="s">
        <v>42</v>
      </c>
      <c r="F5810" t="s">
        <v>43</v>
      </c>
      <c r="G5810" t="s">
        <v>25</v>
      </c>
      <c r="H5810" t="str">
        <f t="shared" si="360"/>
        <v>Onsite/Hybrid</v>
      </c>
      <c r="I5810" t="s">
        <v>35</v>
      </c>
      <c r="J5810" t="str">
        <f t="shared" si="361"/>
        <v>0-2 yrs</v>
      </c>
      <c r="K5810">
        <f t="shared" ca="1" si="363"/>
        <v>1</v>
      </c>
      <c r="L5810" t="s">
        <v>39</v>
      </c>
      <c r="M5810">
        <v>1</v>
      </c>
      <c r="N5810">
        <v>1</v>
      </c>
      <c r="O5810">
        <v>0</v>
      </c>
      <c r="P5810">
        <v>1</v>
      </c>
      <c r="Q5810">
        <v>1</v>
      </c>
      <c r="R5810">
        <f>SUM(M5810:N5810:O5810:P5810:Q5810)</f>
        <v>4</v>
      </c>
      <c r="S5810" s="1">
        <v>110993</v>
      </c>
      <c r="T5810" s="1" t="str">
        <f t="shared" si="362"/>
        <v>Medium</v>
      </c>
      <c r="U5810">
        <v>1</v>
      </c>
      <c r="V5810">
        <v>2023</v>
      </c>
      <c r="W5810" t="s">
        <v>34</v>
      </c>
      <c r="X5810">
        <v>3</v>
      </c>
    </row>
    <row r="5811" spans="1:24" x14ac:dyDescent="0.3">
      <c r="A5811">
        <v>5810</v>
      </c>
      <c r="B5811" t="s">
        <v>41</v>
      </c>
      <c r="C5811" t="str">
        <f>_xlfn.XLOOKUP(B5811,Lookup_table!B:B,Lookup_table!C:C)</f>
        <v>Data</v>
      </c>
      <c r="D5811" t="s">
        <v>22</v>
      </c>
      <c r="E5811" t="s">
        <v>15</v>
      </c>
      <c r="F5811" t="s">
        <v>51</v>
      </c>
      <c r="G5811" t="s">
        <v>17</v>
      </c>
      <c r="H5811" t="str">
        <f t="shared" si="360"/>
        <v>Remote</v>
      </c>
      <c r="I5811" t="s">
        <v>26</v>
      </c>
      <c r="J5811" t="str">
        <f t="shared" si="361"/>
        <v>3-6 yrs</v>
      </c>
      <c r="K5811">
        <f t="shared" ca="1" si="363"/>
        <v>4</v>
      </c>
      <c r="L5811" t="s">
        <v>27</v>
      </c>
      <c r="M5811">
        <v>1</v>
      </c>
      <c r="N5811">
        <v>1</v>
      </c>
      <c r="O5811">
        <v>1</v>
      </c>
      <c r="P5811">
        <v>0</v>
      </c>
      <c r="Q5811">
        <v>0</v>
      </c>
      <c r="R5811">
        <f>SUM(M5811:N5811:O5811:P5811:Q5811)</f>
        <v>3</v>
      </c>
      <c r="S5811" s="1">
        <v>112850</v>
      </c>
      <c r="T5811" s="1" t="str">
        <f t="shared" si="362"/>
        <v>Medium</v>
      </c>
      <c r="U5811">
        <v>6</v>
      </c>
      <c r="V5811">
        <v>2023</v>
      </c>
      <c r="W5811" t="s">
        <v>28</v>
      </c>
      <c r="X5811">
        <v>7</v>
      </c>
    </row>
    <row r="5812" spans="1:24" x14ac:dyDescent="0.3">
      <c r="A5812">
        <v>5811</v>
      </c>
      <c r="B5812" t="s">
        <v>33</v>
      </c>
      <c r="C5812" t="str">
        <f>_xlfn.XLOOKUP(B5812,Lookup_table!B:B,Lookup_table!C:C)</f>
        <v>Data</v>
      </c>
      <c r="D5812" t="s">
        <v>22</v>
      </c>
      <c r="E5812" t="s">
        <v>32</v>
      </c>
      <c r="F5812" t="s">
        <v>24</v>
      </c>
      <c r="G5812" t="s">
        <v>17</v>
      </c>
      <c r="H5812" t="str">
        <f t="shared" si="360"/>
        <v>Remote</v>
      </c>
      <c r="I5812" t="s">
        <v>26</v>
      </c>
      <c r="J5812" t="str">
        <f t="shared" si="361"/>
        <v>3-6 yrs</v>
      </c>
      <c r="K5812">
        <f t="shared" ca="1" si="363"/>
        <v>3</v>
      </c>
      <c r="L5812" t="s">
        <v>27</v>
      </c>
      <c r="M5812">
        <v>0</v>
      </c>
      <c r="N5812">
        <v>1</v>
      </c>
      <c r="O5812">
        <v>1</v>
      </c>
      <c r="P5812">
        <v>1</v>
      </c>
      <c r="Q5812">
        <v>1</v>
      </c>
      <c r="R5812">
        <f>SUM(M5812:N5812:O5812:P5812:Q5812)</f>
        <v>4</v>
      </c>
      <c r="S5812" s="1">
        <v>132315</v>
      </c>
      <c r="T5812" s="1" t="str">
        <f t="shared" si="362"/>
        <v>High</v>
      </c>
      <c r="U5812">
        <v>4</v>
      </c>
      <c r="V5812">
        <v>2024</v>
      </c>
      <c r="W5812" t="s">
        <v>28</v>
      </c>
      <c r="X5812">
        <v>6</v>
      </c>
    </row>
    <row r="5813" spans="1:24" x14ac:dyDescent="0.3">
      <c r="A5813">
        <v>5812</v>
      </c>
      <c r="B5813" t="s">
        <v>36</v>
      </c>
      <c r="C5813" t="str">
        <f>_xlfn.XLOOKUP(B5813,Lookup_table!B:B,Lookup_table!C:C)</f>
        <v>Data</v>
      </c>
      <c r="D5813" t="s">
        <v>22</v>
      </c>
      <c r="E5813" t="s">
        <v>15</v>
      </c>
      <c r="F5813" t="s">
        <v>16</v>
      </c>
      <c r="G5813" t="s">
        <v>17</v>
      </c>
      <c r="H5813" t="str">
        <f t="shared" si="360"/>
        <v>Remote</v>
      </c>
      <c r="I5813" t="s">
        <v>26</v>
      </c>
      <c r="J5813" t="str">
        <f t="shared" si="361"/>
        <v>3-6 yrs</v>
      </c>
      <c r="K5813">
        <f t="shared" ca="1" si="363"/>
        <v>4</v>
      </c>
      <c r="L5813" t="s">
        <v>19</v>
      </c>
      <c r="M5813">
        <v>0</v>
      </c>
      <c r="N5813">
        <v>1</v>
      </c>
      <c r="O5813">
        <v>0</v>
      </c>
      <c r="P5813">
        <v>1</v>
      </c>
      <c r="Q5813">
        <v>1</v>
      </c>
      <c r="R5813">
        <f>SUM(M5813:N5813:O5813:P5813:Q5813)</f>
        <v>3</v>
      </c>
      <c r="S5813" s="1">
        <v>124179</v>
      </c>
      <c r="T5813" s="1" t="str">
        <f t="shared" si="362"/>
        <v>High</v>
      </c>
      <c r="U5813">
        <v>2</v>
      </c>
      <c r="V5813">
        <v>2020</v>
      </c>
      <c r="W5813" t="s">
        <v>28</v>
      </c>
      <c r="X5813">
        <v>9</v>
      </c>
    </row>
    <row r="5814" spans="1:24" x14ac:dyDescent="0.3">
      <c r="A5814">
        <v>5813</v>
      </c>
      <c r="B5814" t="s">
        <v>21</v>
      </c>
      <c r="C5814" t="str">
        <f>_xlfn.XLOOKUP(B5814,Lookup_table!B:B,Lookup_table!C:C)</f>
        <v>AI</v>
      </c>
      <c r="D5814" t="s">
        <v>22</v>
      </c>
      <c r="E5814" t="s">
        <v>40</v>
      </c>
      <c r="F5814" t="s">
        <v>44</v>
      </c>
      <c r="G5814" t="s">
        <v>25</v>
      </c>
      <c r="H5814" t="str">
        <f t="shared" si="360"/>
        <v>Onsite/Hybrid</v>
      </c>
      <c r="I5814" t="s">
        <v>26</v>
      </c>
      <c r="J5814" t="str">
        <f t="shared" si="361"/>
        <v>3-6 yrs</v>
      </c>
      <c r="K5814">
        <f t="shared" ca="1" si="363"/>
        <v>3</v>
      </c>
      <c r="L5814" t="s">
        <v>39</v>
      </c>
      <c r="M5814">
        <v>1</v>
      </c>
      <c r="N5814">
        <v>0</v>
      </c>
      <c r="O5814">
        <v>0</v>
      </c>
      <c r="P5814">
        <v>1</v>
      </c>
      <c r="Q5814">
        <v>0</v>
      </c>
      <c r="R5814">
        <f>SUM(M5814:N5814:O5814:P5814:Q5814)</f>
        <v>2</v>
      </c>
      <c r="S5814" s="1">
        <v>154884</v>
      </c>
      <c r="T5814" s="1" t="str">
        <f t="shared" si="362"/>
        <v>High</v>
      </c>
      <c r="U5814">
        <v>4</v>
      </c>
      <c r="V5814">
        <v>2024</v>
      </c>
      <c r="W5814" t="s">
        <v>20</v>
      </c>
      <c r="X5814">
        <v>2</v>
      </c>
    </row>
    <row r="5815" spans="1:24" x14ac:dyDescent="0.3">
      <c r="A5815">
        <v>5814</v>
      </c>
      <c r="B5815" t="s">
        <v>41</v>
      </c>
      <c r="C5815" t="str">
        <f>_xlfn.XLOOKUP(B5815,Lookup_table!B:B,Lookup_table!C:C)</f>
        <v>Data</v>
      </c>
      <c r="D5815" t="s">
        <v>22</v>
      </c>
      <c r="E5815" t="s">
        <v>38</v>
      </c>
      <c r="F5815" t="s">
        <v>51</v>
      </c>
      <c r="G5815" t="s">
        <v>25</v>
      </c>
      <c r="H5815" t="str">
        <f t="shared" si="360"/>
        <v>Onsite/Hybrid</v>
      </c>
      <c r="I5815" t="s">
        <v>35</v>
      </c>
      <c r="J5815" t="str">
        <f t="shared" si="361"/>
        <v>0-2 yrs</v>
      </c>
      <c r="K5815">
        <f t="shared" ca="1" si="363"/>
        <v>0</v>
      </c>
      <c r="L5815" t="s">
        <v>27</v>
      </c>
      <c r="M5815">
        <v>1</v>
      </c>
      <c r="N5815">
        <v>0</v>
      </c>
      <c r="O5815">
        <v>0</v>
      </c>
      <c r="P5815">
        <v>1</v>
      </c>
      <c r="Q5815">
        <v>0</v>
      </c>
      <c r="R5815">
        <f>SUM(M5815:N5815:O5815:P5815:Q5815)</f>
        <v>2</v>
      </c>
      <c r="S5815" s="1">
        <v>84877</v>
      </c>
      <c r="T5815" s="1" t="str">
        <f t="shared" si="362"/>
        <v>Medium</v>
      </c>
      <c r="U5815">
        <v>4</v>
      </c>
      <c r="V5815">
        <v>2022</v>
      </c>
      <c r="W5815" t="s">
        <v>20</v>
      </c>
      <c r="X5815">
        <v>1</v>
      </c>
    </row>
    <row r="5816" spans="1:24" x14ac:dyDescent="0.3">
      <c r="A5816">
        <v>5815</v>
      </c>
      <c r="B5816" t="s">
        <v>36</v>
      </c>
      <c r="C5816" t="str">
        <f>_xlfn.XLOOKUP(B5816,Lookup_table!B:B,Lookup_table!C:C)</f>
        <v>Data</v>
      </c>
      <c r="D5816" t="s">
        <v>22</v>
      </c>
      <c r="E5816" t="s">
        <v>40</v>
      </c>
      <c r="F5816" t="s">
        <v>24</v>
      </c>
      <c r="G5816" t="s">
        <v>25</v>
      </c>
      <c r="H5816" t="str">
        <f t="shared" si="360"/>
        <v>Onsite/Hybrid</v>
      </c>
      <c r="I5816" t="s">
        <v>26</v>
      </c>
      <c r="J5816" t="str">
        <f t="shared" si="361"/>
        <v>3-6 yrs</v>
      </c>
      <c r="K5816">
        <f t="shared" ca="1" si="363"/>
        <v>4</v>
      </c>
      <c r="L5816" t="s">
        <v>39</v>
      </c>
      <c r="M5816">
        <v>1</v>
      </c>
      <c r="N5816">
        <v>1</v>
      </c>
      <c r="O5816">
        <v>1</v>
      </c>
      <c r="P5816">
        <v>0</v>
      </c>
      <c r="Q5816">
        <v>0</v>
      </c>
      <c r="R5816">
        <f>SUM(M5816:N5816:O5816:P5816:Q5816)</f>
        <v>3</v>
      </c>
      <c r="S5816" s="1">
        <v>108403</v>
      </c>
      <c r="T5816" s="1" t="str">
        <f t="shared" si="362"/>
        <v>Medium</v>
      </c>
      <c r="U5816">
        <v>6</v>
      </c>
      <c r="V5816">
        <v>2024</v>
      </c>
      <c r="W5816" t="s">
        <v>28</v>
      </c>
      <c r="X5816">
        <v>7</v>
      </c>
    </row>
    <row r="5817" spans="1:24" x14ac:dyDescent="0.3">
      <c r="A5817">
        <v>5816</v>
      </c>
      <c r="B5817" t="s">
        <v>21</v>
      </c>
      <c r="C5817" t="str">
        <f>_xlfn.XLOOKUP(B5817,Lookup_table!B:B,Lookup_table!C:C)</f>
        <v>AI</v>
      </c>
      <c r="D5817" t="s">
        <v>14</v>
      </c>
      <c r="E5817" t="s">
        <v>40</v>
      </c>
      <c r="F5817" t="s">
        <v>51</v>
      </c>
      <c r="G5817" t="s">
        <v>17</v>
      </c>
      <c r="H5817" t="str">
        <f t="shared" si="360"/>
        <v>Remote</v>
      </c>
      <c r="I5817" t="s">
        <v>35</v>
      </c>
      <c r="J5817" t="str">
        <f t="shared" si="361"/>
        <v>0-2 yrs</v>
      </c>
      <c r="K5817">
        <f t="shared" ca="1" si="363"/>
        <v>2</v>
      </c>
      <c r="L5817" t="s">
        <v>39</v>
      </c>
      <c r="M5817">
        <v>1</v>
      </c>
      <c r="N5817">
        <v>1</v>
      </c>
      <c r="O5817">
        <v>0</v>
      </c>
      <c r="P5817">
        <v>0</v>
      </c>
      <c r="Q5817">
        <v>1</v>
      </c>
      <c r="R5817">
        <f>SUM(M5817:N5817:O5817:P5817:Q5817)</f>
        <v>3</v>
      </c>
      <c r="S5817" s="1">
        <v>104509</v>
      </c>
      <c r="T5817" s="1" t="str">
        <f t="shared" si="362"/>
        <v>Medium</v>
      </c>
      <c r="U5817">
        <v>9</v>
      </c>
      <c r="V5817">
        <v>2023</v>
      </c>
      <c r="W5817" t="s">
        <v>34</v>
      </c>
      <c r="X5817">
        <v>5</v>
      </c>
    </row>
    <row r="5818" spans="1:24" x14ac:dyDescent="0.3">
      <c r="A5818">
        <v>5817</v>
      </c>
      <c r="B5818" t="s">
        <v>36</v>
      </c>
      <c r="C5818" t="str">
        <f>_xlfn.XLOOKUP(B5818,Lookup_table!B:B,Lookup_table!C:C)</f>
        <v>Data</v>
      </c>
      <c r="D5818" t="s">
        <v>22</v>
      </c>
      <c r="E5818" t="s">
        <v>23</v>
      </c>
      <c r="F5818" t="s">
        <v>52</v>
      </c>
      <c r="G5818" t="s">
        <v>30</v>
      </c>
      <c r="H5818" t="str">
        <f t="shared" si="360"/>
        <v>Onsite/Hybrid</v>
      </c>
      <c r="I5818" t="s">
        <v>26</v>
      </c>
      <c r="J5818" t="str">
        <f t="shared" si="361"/>
        <v>3-6 yrs</v>
      </c>
      <c r="K5818">
        <f t="shared" ca="1" si="363"/>
        <v>5</v>
      </c>
      <c r="L5818" t="s">
        <v>19</v>
      </c>
      <c r="M5818">
        <v>0</v>
      </c>
      <c r="N5818">
        <v>0</v>
      </c>
      <c r="O5818">
        <v>0</v>
      </c>
      <c r="P5818">
        <v>1</v>
      </c>
      <c r="Q5818">
        <v>0</v>
      </c>
      <c r="R5818">
        <f>SUM(M5818:N5818:O5818:P5818:Q5818)</f>
        <v>1</v>
      </c>
      <c r="S5818" s="1">
        <v>107690</v>
      </c>
      <c r="T5818" s="1" t="str">
        <f t="shared" si="362"/>
        <v>Medium</v>
      </c>
      <c r="U5818">
        <v>7</v>
      </c>
      <c r="V5818">
        <v>2024</v>
      </c>
      <c r="W5818" t="s">
        <v>20</v>
      </c>
      <c r="X5818">
        <v>4</v>
      </c>
    </row>
    <row r="5819" spans="1:24" x14ac:dyDescent="0.3">
      <c r="A5819">
        <v>5818</v>
      </c>
      <c r="B5819" t="s">
        <v>21</v>
      </c>
      <c r="C5819" t="str">
        <f>_xlfn.XLOOKUP(B5819,Lookup_table!B:B,Lookup_table!C:C)</f>
        <v>AI</v>
      </c>
      <c r="D5819" t="s">
        <v>37</v>
      </c>
      <c r="E5819" t="s">
        <v>42</v>
      </c>
      <c r="F5819" t="s">
        <v>52</v>
      </c>
      <c r="G5819" t="s">
        <v>25</v>
      </c>
      <c r="H5819" t="str">
        <f t="shared" si="360"/>
        <v>Onsite/Hybrid</v>
      </c>
      <c r="I5819" t="s">
        <v>18</v>
      </c>
      <c r="J5819" t="str">
        <f t="shared" si="361"/>
        <v>7+ yrs</v>
      </c>
      <c r="K5819">
        <f t="shared" ca="1" si="363"/>
        <v>7</v>
      </c>
      <c r="L5819" t="s">
        <v>39</v>
      </c>
      <c r="M5819">
        <v>1</v>
      </c>
      <c r="N5819">
        <v>1</v>
      </c>
      <c r="O5819">
        <v>1</v>
      </c>
      <c r="P5819">
        <v>1</v>
      </c>
      <c r="Q5819">
        <v>1</v>
      </c>
      <c r="R5819">
        <f>SUM(M5819:N5819:O5819:P5819:Q5819)</f>
        <v>5</v>
      </c>
      <c r="S5819" s="1">
        <v>180118</v>
      </c>
      <c r="T5819" s="1" t="str">
        <f t="shared" si="362"/>
        <v>High</v>
      </c>
      <c r="U5819">
        <v>7</v>
      </c>
      <c r="V5819">
        <v>2026</v>
      </c>
      <c r="W5819" t="s">
        <v>28</v>
      </c>
      <c r="X5819">
        <v>8</v>
      </c>
    </row>
    <row r="5820" spans="1:24" x14ac:dyDescent="0.3">
      <c r="A5820">
        <v>5819</v>
      </c>
      <c r="B5820" t="s">
        <v>31</v>
      </c>
      <c r="C5820" t="str">
        <f>_xlfn.XLOOKUP(B5820,Lookup_table!B:B,Lookup_table!C:C)</f>
        <v>Business</v>
      </c>
      <c r="D5820" t="s">
        <v>37</v>
      </c>
      <c r="E5820" t="s">
        <v>42</v>
      </c>
      <c r="F5820" t="s">
        <v>51</v>
      </c>
      <c r="G5820" t="s">
        <v>25</v>
      </c>
      <c r="H5820" t="str">
        <f t="shared" si="360"/>
        <v>Onsite/Hybrid</v>
      </c>
      <c r="I5820" t="s">
        <v>35</v>
      </c>
      <c r="J5820" t="str">
        <f t="shared" si="361"/>
        <v>0-2 yrs</v>
      </c>
      <c r="K5820">
        <f t="shared" ca="1" si="363"/>
        <v>1</v>
      </c>
      <c r="L5820" t="s">
        <v>27</v>
      </c>
      <c r="M5820">
        <v>1</v>
      </c>
      <c r="N5820">
        <v>0</v>
      </c>
      <c r="O5820">
        <v>1</v>
      </c>
      <c r="P5820">
        <v>1</v>
      </c>
      <c r="Q5820">
        <v>0</v>
      </c>
      <c r="R5820">
        <f>SUM(M5820:N5820:O5820:P5820:Q5820)</f>
        <v>3</v>
      </c>
      <c r="S5820" s="1">
        <v>77415</v>
      </c>
      <c r="T5820" s="1" t="str">
        <f t="shared" si="362"/>
        <v>Medium</v>
      </c>
      <c r="U5820">
        <v>2</v>
      </c>
      <c r="V5820">
        <v>2024</v>
      </c>
      <c r="W5820" t="s">
        <v>28</v>
      </c>
      <c r="X5820">
        <v>9</v>
      </c>
    </row>
    <row r="5821" spans="1:24" x14ac:dyDescent="0.3">
      <c r="A5821">
        <v>5820</v>
      </c>
      <c r="B5821" t="s">
        <v>31</v>
      </c>
      <c r="C5821" t="str">
        <f>_xlfn.XLOOKUP(B5821,Lookup_table!B:B,Lookup_table!C:C)</f>
        <v>Business</v>
      </c>
      <c r="D5821" t="s">
        <v>37</v>
      </c>
      <c r="E5821" t="s">
        <v>15</v>
      </c>
      <c r="F5821" t="s">
        <v>24</v>
      </c>
      <c r="G5821" t="s">
        <v>30</v>
      </c>
      <c r="H5821" t="str">
        <f t="shared" si="360"/>
        <v>Onsite/Hybrid</v>
      </c>
      <c r="I5821" t="s">
        <v>18</v>
      </c>
      <c r="J5821" t="str">
        <f t="shared" si="361"/>
        <v>7+ yrs</v>
      </c>
      <c r="K5821">
        <f t="shared" ca="1" si="363"/>
        <v>11</v>
      </c>
      <c r="L5821" t="s">
        <v>39</v>
      </c>
      <c r="M5821">
        <v>0</v>
      </c>
      <c r="N5821">
        <v>0</v>
      </c>
      <c r="O5821">
        <v>0</v>
      </c>
      <c r="P5821">
        <v>0</v>
      </c>
      <c r="Q5821">
        <v>1</v>
      </c>
      <c r="R5821">
        <f>SUM(M5821:N5821:O5821:P5821:Q5821)</f>
        <v>1</v>
      </c>
      <c r="S5821" s="1">
        <v>106455</v>
      </c>
      <c r="T5821" s="1" t="str">
        <f t="shared" si="362"/>
        <v>Medium</v>
      </c>
      <c r="U5821">
        <v>3</v>
      </c>
      <c r="V5821">
        <v>2025</v>
      </c>
      <c r="W5821" t="s">
        <v>28</v>
      </c>
      <c r="X5821">
        <v>8</v>
      </c>
    </row>
    <row r="5822" spans="1:24" x14ac:dyDescent="0.3">
      <c r="A5822">
        <v>5821</v>
      </c>
      <c r="B5822" t="s">
        <v>36</v>
      </c>
      <c r="C5822" t="str">
        <f>_xlfn.XLOOKUP(B5822,Lookup_table!B:B,Lookup_table!C:C)</f>
        <v>Data</v>
      </c>
      <c r="D5822" t="s">
        <v>22</v>
      </c>
      <c r="E5822" t="s">
        <v>32</v>
      </c>
      <c r="F5822" t="s">
        <v>52</v>
      </c>
      <c r="G5822" t="s">
        <v>30</v>
      </c>
      <c r="H5822" t="str">
        <f t="shared" si="360"/>
        <v>Onsite/Hybrid</v>
      </c>
      <c r="I5822" t="s">
        <v>26</v>
      </c>
      <c r="J5822" t="str">
        <f t="shared" si="361"/>
        <v>3-6 yrs</v>
      </c>
      <c r="K5822">
        <f t="shared" ca="1" si="363"/>
        <v>6</v>
      </c>
      <c r="L5822" t="s">
        <v>19</v>
      </c>
      <c r="M5822">
        <v>1</v>
      </c>
      <c r="N5822">
        <v>0</v>
      </c>
      <c r="O5822">
        <v>1</v>
      </c>
      <c r="P5822">
        <v>1</v>
      </c>
      <c r="Q5822">
        <v>1</v>
      </c>
      <c r="R5822">
        <f>SUM(M5822:N5822:O5822:P5822:Q5822)</f>
        <v>4</v>
      </c>
      <c r="S5822" s="1">
        <v>135512</v>
      </c>
      <c r="T5822" s="1" t="str">
        <f t="shared" si="362"/>
        <v>High</v>
      </c>
      <c r="U5822">
        <v>4</v>
      </c>
      <c r="V5822">
        <v>2024</v>
      </c>
      <c r="W5822" t="s">
        <v>28</v>
      </c>
      <c r="X5822">
        <v>1</v>
      </c>
    </row>
    <row r="5823" spans="1:24" x14ac:dyDescent="0.3">
      <c r="A5823">
        <v>5822</v>
      </c>
      <c r="B5823" t="s">
        <v>41</v>
      </c>
      <c r="C5823" t="str">
        <f>_xlfn.XLOOKUP(B5823,Lookup_table!B:B,Lookup_table!C:C)</f>
        <v>Data</v>
      </c>
      <c r="D5823" t="s">
        <v>14</v>
      </c>
      <c r="E5823" t="s">
        <v>42</v>
      </c>
      <c r="F5823" t="s">
        <v>51</v>
      </c>
      <c r="G5823" t="s">
        <v>25</v>
      </c>
      <c r="H5823" t="str">
        <f t="shared" si="360"/>
        <v>Onsite/Hybrid</v>
      </c>
      <c r="I5823" t="s">
        <v>35</v>
      </c>
      <c r="J5823" t="str">
        <f t="shared" si="361"/>
        <v>0-2 yrs</v>
      </c>
      <c r="K5823">
        <f t="shared" ca="1" si="363"/>
        <v>0</v>
      </c>
      <c r="L5823" t="s">
        <v>39</v>
      </c>
      <c r="M5823">
        <v>0</v>
      </c>
      <c r="N5823">
        <v>1</v>
      </c>
      <c r="O5823">
        <v>1</v>
      </c>
      <c r="P5823">
        <v>1</v>
      </c>
      <c r="Q5823">
        <v>1</v>
      </c>
      <c r="R5823">
        <f>SUM(M5823:N5823:O5823:P5823:Q5823)</f>
        <v>4</v>
      </c>
      <c r="S5823" s="1">
        <v>94767</v>
      </c>
      <c r="T5823" s="1" t="str">
        <f t="shared" si="362"/>
        <v>Medium</v>
      </c>
      <c r="U5823">
        <v>11</v>
      </c>
      <c r="V5823">
        <v>2025</v>
      </c>
      <c r="W5823" t="s">
        <v>28</v>
      </c>
      <c r="X5823">
        <v>4</v>
      </c>
    </row>
    <row r="5824" spans="1:24" x14ac:dyDescent="0.3">
      <c r="A5824">
        <v>5823</v>
      </c>
      <c r="B5824" t="s">
        <v>50</v>
      </c>
      <c r="C5824" t="str">
        <f>_xlfn.XLOOKUP(B5824,Lookup_table!B:B,Lookup_table!C:C)</f>
        <v>AI</v>
      </c>
      <c r="D5824" t="s">
        <v>37</v>
      </c>
      <c r="E5824" t="s">
        <v>42</v>
      </c>
      <c r="F5824" t="s">
        <v>44</v>
      </c>
      <c r="G5824" t="s">
        <v>17</v>
      </c>
      <c r="H5824" t="str">
        <f t="shared" si="360"/>
        <v>Remote</v>
      </c>
      <c r="I5824" t="s">
        <v>26</v>
      </c>
      <c r="J5824" t="str">
        <f t="shared" si="361"/>
        <v>3-6 yrs</v>
      </c>
      <c r="K5824">
        <f t="shared" ca="1" si="363"/>
        <v>3</v>
      </c>
      <c r="L5824" t="s">
        <v>39</v>
      </c>
      <c r="M5824">
        <v>0</v>
      </c>
      <c r="N5824">
        <v>0</v>
      </c>
      <c r="O5824">
        <v>0</v>
      </c>
      <c r="P5824">
        <v>1</v>
      </c>
      <c r="Q5824">
        <v>1</v>
      </c>
      <c r="R5824">
        <f>SUM(M5824:N5824:O5824:P5824:Q5824)</f>
        <v>2</v>
      </c>
      <c r="S5824" s="1">
        <v>136492</v>
      </c>
      <c r="T5824" s="1" t="str">
        <f t="shared" si="362"/>
        <v>High</v>
      </c>
      <c r="U5824">
        <v>6</v>
      </c>
      <c r="V5824">
        <v>2023</v>
      </c>
      <c r="W5824" t="s">
        <v>28</v>
      </c>
      <c r="X5824">
        <v>7</v>
      </c>
    </row>
    <row r="5825" spans="1:24" x14ac:dyDescent="0.3">
      <c r="A5825">
        <v>5824</v>
      </c>
      <c r="B5825" t="s">
        <v>41</v>
      </c>
      <c r="C5825" t="str">
        <f>_xlfn.XLOOKUP(B5825,Lookup_table!B:B,Lookup_table!C:C)</f>
        <v>Data</v>
      </c>
      <c r="D5825" t="s">
        <v>34</v>
      </c>
      <c r="E5825" t="s">
        <v>38</v>
      </c>
      <c r="F5825" t="s">
        <v>24</v>
      </c>
      <c r="G5825" t="s">
        <v>25</v>
      </c>
      <c r="H5825" t="str">
        <f t="shared" si="360"/>
        <v>Onsite/Hybrid</v>
      </c>
      <c r="I5825" t="s">
        <v>35</v>
      </c>
      <c r="J5825" t="str">
        <f t="shared" si="361"/>
        <v>0-2 yrs</v>
      </c>
      <c r="K5825">
        <f t="shared" ca="1" si="363"/>
        <v>1</v>
      </c>
      <c r="L5825" t="s">
        <v>19</v>
      </c>
      <c r="M5825">
        <v>0</v>
      </c>
      <c r="N5825">
        <v>1</v>
      </c>
      <c r="O5825">
        <v>0</v>
      </c>
      <c r="P5825">
        <v>0</v>
      </c>
      <c r="Q5825">
        <v>0</v>
      </c>
      <c r="R5825">
        <f>SUM(M5825:N5825:O5825:P5825:Q5825)</f>
        <v>1</v>
      </c>
      <c r="S5825" s="1">
        <v>52733</v>
      </c>
      <c r="T5825" s="1" t="str">
        <f t="shared" si="362"/>
        <v>Low</v>
      </c>
      <c r="U5825">
        <v>8</v>
      </c>
      <c r="V5825">
        <v>2024</v>
      </c>
      <c r="W5825" t="s">
        <v>20</v>
      </c>
      <c r="X5825">
        <v>5</v>
      </c>
    </row>
    <row r="5826" spans="1:24" x14ac:dyDescent="0.3">
      <c r="A5826">
        <v>5825</v>
      </c>
      <c r="B5826" t="s">
        <v>21</v>
      </c>
      <c r="C5826" t="str">
        <f>_xlfn.XLOOKUP(B5826,Lookup_table!B:B,Lookup_table!C:C)</f>
        <v>AI</v>
      </c>
      <c r="D5826" t="s">
        <v>37</v>
      </c>
      <c r="E5826" t="s">
        <v>15</v>
      </c>
      <c r="F5826" t="s">
        <v>44</v>
      </c>
      <c r="G5826" t="s">
        <v>17</v>
      </c>
      <c r="H5826" t="str">
        <f t="shared" ref="H5826:H5889" si="364">IF(G5826="Remote","Remote","Onsite/Hybrid")</f>
        <v>Remote</v>
      </c>
      <c r="I5826" t="s">
        <v>26</v>
      </c>
      <c r="J5826" t="str">
        <f t="shared" ref="J5826:J5889" si="365">IF(I5826="Entry","0-2 yrs",IF(I5826="Mid","3-6 yrs","7+ yrs"))</f>
        <v>3-6 yrs</v>
      </c>
      <c r="K5826">
        <f t="shared" ca="1" si="363"/>
        <v>5</v>
      </c>
      <c r="L5826" t="s">
        <v>19</v>
      </c>
      <c r="M5826">
        <v>1</v>
      </c>
      <c r="N5826">
        <v>1</v>
      </c>
      <c r="O5826">
        <v>1</v>
      </c>
      <c r="P5826">
        <v>1</v>
      </c>
      <c r="Q5826">
        <v>0</v>
      </c>
      <c r="R5826">
        <f>SUM(M5826:N5826:O5826:P5826:Q5826)</f>
        <v>4</v>
      </c>
      <c r="S5826" s="1">
        <v>147922</v>
      </c>
      <c r="T5826" s="1" t="str">
        <f t="shared" ref="T5826:T5889" si="366">IF(S5826&lt;=70000,"Low",IF(S5826&lt;=120000,"Medium","High"))</f>
        <v>High</v>
      </c>
      <c r="U5826">
        <v>11</v>
      </c>
      <c r="V5826">
        <v>2024</v>
      </c>
      <c r="W5826" t="s">
        <v>28</v>
      </c>
      <c r="X5826">
        <v>5</v>
      </c>
    </row>
    <row r="5827" spans="1:24" x14ac:dyDescent="0.3">
      <c r="A5827">
        <v>5826</v>
      </c>
      <c r="B5827" t="s">
        <v>33</v>
      </c>
      <c r="C5827" t="str">
        <f>_xlfn.XLOOKUP(B5827,Lookup_table!B:B,Lookup_table!C:C)</f>
        <v>Data</v>
      </c>
      <c r="D5827" t="s">
        <v>14</v>
      </c>
      <c r="E5827" t="s">
        <v>38</v>
      </c>
      <c r="F5827" t="s">
        <v>24</v>
      </c>
      <c r="G5827" t="s">
        <v>17</v>
      </c>
      <c r="H5827" t="str">
        <f t="shared" si="364"/>
        <v>Remote</v>
      </c>
      <c r="I5827" t="s">
        <v>18</v>
      </c>
      <c r="J5827" t="str">
        <f t="shared" si="365"/>
        <v>7+ yrs</v>
      </c>
      <c r="K5827">
        <f t="shared" ref="K5827:K5890" ca="1" si="367">IF(J5827="0-2 yrs",RANDBETWEEN(0,2),IF(J5827="3-6 yrs", RANDBETWEEN(3,6),IF(J5827="7+ yrs", RANDBETWEEN(7,15)," ")))</f>
        <v>13</v>
      </c>
      <c r="L5827" t="s">
        <v>27</v>
      </c>
      <c r="M5827">
        <v>1</v>
      </c>
      <c r="N5827">
        <v>1</v>
      </c>
      <c r="O5827">
        <v>0</v>
      </c>
      <c r="P5827">
        <v>1</v>
      </c>
      <c r="Q5827">
        <v>1</v>
      </c>
      <c r="R5827">
        <f>SUM(M5827:N5827:O5827:P5827:Q5827)</f>
        <v>4</v>
      </c>
      <c r="S5827" s="1">
        <v>129717</v>
      </c>
      <c r="T5827" s="1" t="str">
        <f t="shared" si="366"/>
        <v>High</v>
      </c>
      <c r="U5827">
        <v>8</v>
      </c>
      <c r="V5827">
        <v>2024</v>
      </c>
      <c r="W5827" t="s">
        <v>20</v>
      </c>
      <c r="X5827">
        <v>4</v>
      </c>
    </row>
    <row r="5828" spans="1:24" x14ac:dyDescent="0.3">
      <c r="A5828">
        <v>5827</v>
      </c>
      <c r="B5828" t="s">
        <v>36</v>
      </c>
      <c r="C5828" t="str">
        <f>_xlfn.XLOOKUP(B5828,Lookup_table!B:B,Lookup_table!C:C)</f>
        <v>Data</v>
      </c>
      <c r="D5828" t="s">
        <v>22</v>
      </c>
      <c r="E5828" t="s">
        <v>23</v>
      </c>
      <c r="F5828" t="s">
        <v>24</v>
      </c>
      <c r="G5828" t="s">
        <v>30</v>
      </c>
      <c r="H5828" t="str">
        <f t="shared" si="364"/>
        <v>Onsite/Hybrid</v>
      </c>
      <c r="I5828" t="s">
        <v>18</v>
      </c>
      <c r="J5828" t="str">
        <f t="shared" si="365"/>
        <v>7+ yrs</v>
      </c>
      <c r="K5828">
        <f t="shared" ca="1" si="367"/>
        <v>13</v>
      </c>
      <c r="L5828" t="s">
        <v>19</v>
      </c>
      <c r="M5828">
        <v>1</v>
      </c>
      <c r="N5828">
        <v>0</v>
      </c>
      <c r="O5828">
        <v>0</v>
      </c>
      <c r="P5828">
        <v>0</v>
      </c>
      <c r="Q5828">
        <v>0</v>
      </c>
      <c r="R5828">
        <f>SUM(M5828:N5828:O5828:P5828:Q5828)</f>
        <v>1</v>
      </c>
      <c r="S5828" s="1">
        <v>117601</v>
      </c>
      <c r="T5828" s="1" t="str">
        <f t="shared" si="366"/>
        <v>Medium</v>
      </c>
      <c r="U5828">
        <v>5</v>
      </c>
      <c r="V5828">
        <v>2020</v>
      </c>
      <c r="W5828" t="s">
        <v>34</v>
      </c>
      <c r="X5828">
        <v>4</v>
      </c>
    </row>
    <row r="5829" spans="1:24" x14ac:dyDescent="0.3">
      <c r="A5829">
        <v>5828</v>
      </c>
      <c r="B5829" t="s">
        <v>36</v>
      </c>
      <c r="C5829" t="str">
        <f>_xlfn.XLOOKUP(B5829,Lookup_table!B:B,Lookup_table!C:C)</f>
        <v>Data</v>
      </c>
      <c r="D5829" t="s">
        <v>14</v>
      </c>
      <c r="E5829" t="s">
        <v>15</v>
      </c>
      <c r="F5829" t="s">
        <v>44</v>
      </c>
      <c r="G5829" t="s">
        <v>25</v>
      </c>
      <c r="H5829" t="str">
        <f t="shared" si="364"/>
        <v>Onsite/Hybrid</v>
      </c>
      <c r="I5829" t="s">
        <v>18</v>
      </c>
      <c r="J5829" t="str">
        <f t="shared" si="365"/>
        <v>7+ yrs</v>
      </c>
      <c r="K5829">
        <f t="shared" ca="1" si="367"/>
        <v>9</v>
      </c>
      <c r="L5829" t="s">
        <v>19</v>
      </c>
      <c r="M5829">
        <v>0</v>
      </c>
      <c r="N5829">
        <v>1</v>
      </c>
      <c r="O5829">
        <v>0</v>
      </c>
      <c r="P5829">
        <v>0</v>
      </c>
      <c r="Q5829">
        <v>0</v>
      </c>
      <c r="R5829">
        <f>SUM(M5829:N5829:O5829:P5829:Q5829)</f>
        <v>1</v>
      </c>
      <c r="S5829" s="1">
        <v>102787</v>
      </c>
      <c r="T5829" s="1" t="str">
        <f t="shared" si="366"/>
        <v>Medium</v>
      </c>
      <c r="U5829">
        <v>4</v>
      </c>
      <c r="V5829">
        <v>2024</v>
      </c>
      <c r="W5829" t="s">
        <v>20</v>
      </c>
      <c r="X5829">
        <v>2</v>
      </c>
    </row>
    <row r="5830" spans="1:24" x14ac:dyDescent="0.3">
      <c r="A5830">
        <v>5829</v>
      </c>
      <c r="B5830" t="s">
        <v>50</v>
      </c>
      <c r="C5830" t="str">
        <f>_xlfn.XLOOKUP(B5830,Lookup_table!B:B,Lookup_table!C:C)</f>
        <v>AI</v>
      </c>
      <c r="D5830" t="s">
        <v>34</v>
      </c>
      <c r="E5830" t="s">
        <v>15</v>
      </c>
      <c r="F5830" t="s">
        <v>24</v>
      </c>
      <c r="G5830" t="s">
        <v>17</v>
      </c>
      <c r="H5830" t="str">
        <f t="shared" si="364"/>
        <v>Remote</v>
      </c>
      <c r="I5830" t="s">
        <v>18</v>
      </c>
      <c r="J5830" t="str">
        <f t="shared" si="365"/>
        <v>7+ yrs</v>
      </c>
      <c r="K5830">
        <f t="shared" ca="1" si="367"/>
        <v>15</v>
      </c>
      <c r="L5830" t="s">
        <v>27</v>
      </c>
      <c r="M5830">
        <v>1</v>
      </c>
      <c r="N5830">
        <v>1</v>
      </c>
      <c r="O5830">
        <v>1</v>
      </c>
      <c r="P5830">
        <v>0</v>
      </c>
      <c r="Q5830">
        <v>1</v>
      </c>
      <c r="R5830">
        <f>SUM(M5830:N5830:O5830:P5830:Q5830)</f>
        <v>4</v>
      </c>
      <c r="S5830" s="1">
        <v>164252</v>
      </c>
      <c r="T5830" s="1" t="str">
        <f t="shared" si="366"/>
        <v>High</v>
      </c>
      <c r="U5830">
        <v>3</v>
      </c>
      <c r="V5830">
        <v>2020</v>
      </c>
      <c r="W5830" t="s">
        <v>28</v>
      </c>
      <c r="X5830">
        <v>7</v>
      </c>
    </row>
    <row r="5831" spans="1:24" x14ac:dyDescent="0.3">
      <c r="A5831">
        <v>5830</v>
      </c>
      <c r="B5831" t="s">
        <v>50</v>
      </c>
      <c r="C5831" t="str">
        <f>_xlfn.XLOOKUP(B5831,Lookup_table!B:B,Lookup_table!C:C)</f>
        <v>AI</v>
      </c>
      <c r="D5831" t="s">
        <v>34</v>
      </c>
      <c r="E5831" t="s">
        <v>23</v>
      </c>
      <c r="F5831" t="s">
        <v>16</v>
      </c>
      <c r="G5831" t="s">
        <v>25</v>
      </c>
      <c r="H5831" t="str">
        <f t="shared" si="364"/>
        <v>Onsite/Hybrid</v>
      </c>
      <c r="I5831" t="s">
        <v>26</v>
      </c>
      <c r="J5831" t="str">
        <f t="shared" si="365"/>
        <v>3-6 yrs</v>
      </c>
      <c r="K5831">
        <f t="shared" ca="1" si="367"/>
        <v>5</v>
      </c>
      <c r="L5831" t="s">
        <v>27</v>
      </c>
      <c r="M5831">
        <v>0</v>
      </c>
      <c r="N5831">
        <v>1</v>
      </c>
      <c r="O5831">
        <v>1</v>
      </c>
      <c r="P5831">
        <v>1</v>
      </c>
      <c r="Q5831">
        <v>1</v>
      </c>
      <c r="R5831">
        <f>SUM(M5831:N5831:O5831:P5831:Q5831)</f>
        <v>4</v>
      </c>
      <c r="S5831" s="1">
        <v>155472</v>
      </c>
      <c r="T5831" s="1" t="str">
        <f t="shared" si="366"/>
        <v>High</v>
      </c>
      <c r="U5831">
        <v>1</v>
      </c>
      <c r="V5831">
        <v>2020</v>
      </c>
      <c r="W5831" t="s">
        <v>28</v>
      </c>
      <c r="X5831">
        <v>4</v>
      </c>
    </row>
    <row r="5832" spans="1:24" x14ac:dyDescent="0.3">
      <c r="A5832">
        <v>5831</v>
      </c>
      <c r="B5832" t="s">
        <v>31</v>
      </c>
      <c r="C5832" t="str">
        <f>_xlfn.XLOOKUP(B5832,Lookup_table!B:B,Lookup_table!C:C)</f>
        <v>Business</v>
      </c>
      <c r="D5832" t="s">
        <v>34</v>
      </c>
      <c r="E5832" t="s">
        <v>15</v>
      </c>
      <c r="F5832" t="s">
        <v>52</v>
      </c>
      <c r="G5832" t="s">
        <v>25</v>
      </c>
      <c r="H5832" t="str">
        <f t="shared" si="364"/>
        <v>Onsite/Hybrid</v>
      </c>
      <c r="I5832" t="s">
        <v>35</v>
      </c>
      <c r="J5832" t="str">
        <f t="shared" si="365"/>
        <v>0-2 yrs</v>
      </c>
      <c r="K5832">
        <f t="shared" ca="1" si="367"/>
        <v>2</v>
      </c>
      <c r="L5832" t="s">
        <v>19</v>
      </c>
      <c r="M5832">
        <v>0</v>
      </c>
      <c r="N5832">
        <v>0</v>
      </c>
      <c r="O5832">
        <v>0</v>
      </c>
      <c r="P5832">
        <v>1</v>
      </c>
      <c r="Q5832">
        <v>1</v>
      </c>
      <c r="R5832">
        <f>SUM(M5832:N5832:O5832:P5832:Q5832)</f>
        <v>2</v>
      </c>
      <c r="S5832" s="1">
        <v>74486</v>
      </c>
      <c r="T5832" s="1" t="str">
        <f t="shared" si="366"/>
        <v>Medium</v>
      </c>
      <c r="U5832">
        <v>4</v>
      </c>
      <c r="V5832">
        <v>2026</v>
      </c>
      <c r="W5832" t="s">
        <v>28</v>
      </c>
      <c r="X5832">
        <v>9</v>
      </c>
    </row>
    <row r="5833" spans="1:24" x14ac:dyDescent="0.3">
      <c r="A5833">
        <v>5832</v>
      </c>
      <c r="B5833" t="s">
        <v>21</v>
      </c>
      <c r="C5833" t="str">
        <f>_xlfn.XLOOKUP(B5833,Lookup_table!B:B,Lookup_table!C:C)</f>
        <v>AI</v>
      </c>
      <c r="D5833" t="s">
        <v>34</v>
      </c>
      <c r="E5833" t="s">
        <v>32</v>
      </c>
      <c r="F5833" t="s">
        <v>44</v>
      </c>
      <c r="G5833" t="s">
        <v>30</v>
      </c>
      <c r="H5833" t="str">
        <f t="shared" si="364"/>
        <v>Onsite/Hybrid</v>
      </c>
      <c r="I5833" t="s">
        <v>35</v>
      </c>
      <c r="J5833" t="str">
        <f t="shared" si="365"/>
        <v>0-2 yrs</v>
      </c>
      <c r="K5833">
        <f t="shared" ca="1" si="367"/>
        <v>0</v>
      </c>
      <c r="L5833" t="s">
        <v>39</v>
      </c>
      <c r="M5833">
        <v>1</v>
      </c>
      <c r="N5833">
        <v>1</v>
      </c>
      <c r="O5833">
        <v>1</v>
      </c>
      <c r="P5833">
        <v>0</v>
      </c>
      <c r="Q5833">
        <v>0</v>
      </c>
      <c r="R5833">
        <f>SUM(M5833:N5833:O5833:P5833:Q5833)</f>
        <v>3</v>
      </c>
      <c r="S5833" s="1">
        <v>103222</v>
      </c>
      <c r="T5833" s="1" t="str">
        <f t="shared" si="366"/>
        <v>Medium</v>
      </c>
      <c r="U5833">
        <v>7</v>
      </c>
      <c r="V5833">
        <v>2021</v>
      </c>
      <c r="W5833" t="s">
        <v>34</v>
      </c>
      <c r="X5833">
        <v>3</v>
      </c>
    </row>
    <row r="5834" spans="1:24" x14ac:dyDescent="0.3">
      <c r="A5834">
        <v>5833</v>
      </c>
      <c r="B5834" t="s">
        <v>50</v>
      </c>
      <c r="C5834" t="str">
        <f>_xlfn.XLOOKUP(B5834,Lookup_table!B:B,Lookup_table!C:C)</f>
        <v>AI</v>
      </c>
      <c r="D5834" t="s">
        <v>14</v>
      </c>
      <c r="E5834" t="s">
        <v>38</v>
      </c>
      <c r="F5834" t="s">
        <v>51</v>
      </c>
      <c r="G5834" t="s">
        <v>17</v>
      </c>
      <c r="H5834" t="str">
        <f t="shared" si="364"/>
        <v>Remote</v>
      </c>
      <c r="I5834" t="s">
        <v>26</v>
      </c>
      <c r="J5834" t="str">
        <f t="shared" si="365"/>
        <v>3-6 yrs</v>
      </c>
      <c r="K5834">
        <f t="shared" ca="1" si="367"/>
        <v>4</v>
      </c>
      <c r="L5834" t="s">
        <v>27</v>
      </c>
      <c r="M5834">
        <v>1</v>
      </c>
      <c r="N5834">
        <v>1</v>
      </c>
      <c r="O5834">
        <v>1</v>
      </c>
      <c r="P5834">
        <v>1</v>
      </c>
      <c r="Q5834">
        <v>0</v>
      </c>
      <c r="R5834">
        <f>SUM(M5834:N5834:O5834:P5834:Q5834)</f>
        <v>4</v>
      </c>
      <c r="S5834" s="1">
        <v>146721</v>
      </c>
      <c r="T5834" s="1" t="str">
        <f t="shared" si="366"/>
        <v>High</v>
      </c>
      <c r="U5834">
        <v>2</v>
      </c>
      <c r="V5834">
        <v>2022</v>
      </c>
      <c r="W5834" t="s">
        <v>28</v>
      </c>
      <c r="X5834">
        <v>8</v>
      </c>
    </row>
    <row r="5835" spans="1:24" x14ac:dyDescent="0.3">
      <c r="A5835">
        <v>5834</v>
      </c>
      <c r="B5835" t="s">
        <v>21</v>
      </c>
      <c r="C5835" t="str">
        <f>_xlfn.XLOOKUP(B5835,Lookup_table!B:B,Lookup_table!C:C)</f>
        <v>AI</v>
      </c>
      <c r="D5835" t="s">
        <v>22</v>
      </c>
      <c r="E5835" t="s">
        <v>23</v>
      </c>
      <c r="F5835" t="s">
        <v>52</v>
      </c>
      <c r="G5835" t="s">
        <v>25</v>
      </c>
      <c r="H5835" t="str">
        <f t="shared" si="364"/>
        <v>Onsite/Hybrid</v>
      </c>
      <c r="I5835" t="s">
        <v>18</v>
      </c>
      <c r="J5835" t="str">
        <f t="shared" si="365"/>
        <v>7+ yrs</v>
      </c>
      <c r="K5835">
        <f t="shared" ca="1" si="367"/>
        <v>13</v>
      </c>
      <c r="L5835" t="s">
        <v>39</v>
      </c>
      <c r="M5835">
        <v>1</v>
      </c>
      <c r="N5835">
        <v>0</v>
      </c>
      <c r="O5835">
        <v>1</v>
      </c>
      <c r="P5835">
        <v>1</v>
      </c>
      <c r="Q5835">
        <v>0</v>
      </c>
      <c r="R5835">
        <f>SUM(M5835:N5835:O5835:P5835:Q5835)</f>
        <v>3</v>
      </c>
      <c r="S5835" s="1">
        <v>187023</v>
      </c>
      <c r="T5835" s="1" t="str">
        <f t="shared" si="366"/>
        <v>High</v>
      </c>
      <c r="U5835">
        <v>10</v>
      </c>
      <c r="V5835">
        <v>2020</v>
      </c>
      <c r="W5835" t="s">
        <v>28</v>
      </c>
      <c r="X5835">
        <v>4</v>
      </c>
    </row>
    <row r="5836" spans="1:24" x14ac:dyDescent="0.3">
      <c r="A5836">
        <v>5835</v>
      </c>
      <c r="B5836" t="s">
        <v>31</v>
      </c>
      <c r="C5836" t="str">
        <f>_xlfn.XLOOKUP(B5836,Lookup_table!B:B,Lookup_table!C:C)</f>
        <v>Business</v>
      </c>
      <c r="D5836" t="s">
        <v>34</v>
      </c>
      <c r="E5836" t="s">
        <v>42</v>
      </c>
      <c r="F5836" t="s">
        <v>52</v>
      </c>
      <c r="G5836" t="s">
        <v>30</v>
      </c>
      <c r="H5836" t="str">
        <f t="shared" si="364"/>
        <v>Onsite/Hybrid</v>
      </c>
      <c r="I5836" t="s">
        <v>35</v>
      </c>
      <c r="J5836" t="str">
        <f t="shared" si="365"/>
        <v>0-2 yrs</v>
      </c>
      <c r="K5836">
        <f t="shared" ca="1" si="367"/>
        <v>1</v>
      </c>
      <c r="L5836" t="s">
        <v>27</v>
      </c>
      <c r="M5836">
        <v>0</v>
      </c>
      <c r="N5836">
        <v>1</v>
      </c>
      <c r="O5836">
        <v>0</v>
      </c>
      <c r="P5836">
        <v>0</v>
      </c>
      <c r="Q5836">
        <v>1</v>
      </c>
      <c r="R5836">
        <f>SUM(M5836:N5836:O5836:P5836:Q5836)</f>
        <v>2</v>
      </c>
      <c r="S5836" s="1">
        <v>64253</v>
      </c>
      <c r="T5836" s="1" t="str">
        <f t="shared" si="366"/>
        <v>Low</v>
      </c>
      <c r="U5836">
        <v>12</v>
      </c>
      <c r="V5836">
        <v>2024</v>
      </c>
      <c r="W5836" t="s">
        <v>28</v>
      </c>
      <c r="X5836">
        <v>7</v>
      </c>
    </row>
    <row r="5837" spans="1:24" x14ac:dyDescent="0.3">
      <c r="A5837">
        <v>5836</v>
      </c>
      <c r="B5837" t="s">
        <v>33</v>
      </c>
      <c r="C5837" t="str">
        <f>_xlfn.XLOOKUP(B5837,Lookup_table!B:B,Lookup_table!C:C)</f>
        <v>Data</v>
      </c>
      <c r="D5837" t="s">
        <v>34</v>
      </c>
      <c r="E5837" t="s">
        <v>40</v>
      </c>
      <c r="F5837" t="s">
        <v>29</v>
      </c>
      <c r="G5837" t="s">
        <v>25</v>
      </c>
      <c r="H5837" t="str">
        <f t="shared" si="364"/>
        <v>Onsite/Hybrid</v>
      </c>
      <c r="I5837" t="s">
        <v>18</v>
      </c>
      <c r="J5837" t="str">
        <f t="shared" si="365"/>
        <v>7+ yrs</v>
      </c>
      <c r="K5837">
        <f t="shared" ca="1" si="367"/>
        <v>14</v>
      </c>
      <c r="L5837" t="s">
        <v>39</v>
      </c>
      <c r="M5837">
        <v>1</v>
      </c>
      <c r="N5837">
        <v>0</v>
      </c>
      <c r="O5837">
        <v>1</v>
      </c>
      <c r="P5837">
        <v>0</v>
      </c>
      <c r="Q5837">
        <v>0</v>
      </c>
      <c r="R5837">
        <f>SUM(M5837:N5837:O5837:P5837:Q5837)</f>
        <v>2</v>
      </c>
      <c r="S5837" s="1">
        <v>117917</v>
      </c>
      <c r="T5837" s="1" t="str">
        <f t="shared" si="366"/>
        <v>Medium</v>
      </c>
      <c r="U5837">
        <v>1</v>
      </c>
      <c r="V5837">
        <v>2026</v>
      </c>
      <c r="W5837" t="s">
        <v>20</v>
      </c>
      <c r="X5837">
        <v>4</v>
      </c>
    </row>
    <row r="5838" spans="1:24" x14ac:dyDescent="0.3">
      <c r="A5838">
        <v>5837</v>
      </c>
      <c r="B5838" t="s">
        <v>31</v>
      </c>
      <c r="C5838" t="str">
        <f>_xlfn.XLOOKUP(B5838,Lookup_table!B:B,Lookup_table!C:C)</f>
        <v>Business</v>
      </c>
      <c r="D5838" t="s">
        <v>22</v>
      </c>
      <c r="E5838" t="s">
        <v>23</v>
      </c>
      <c r="F5838" t="s">
        <v>52</v>
      </c>
      <c r="G5838" t="s">
        <v>30</v>
      </c>
      <c r="H5838" t="str">
        <f t="shared" si="364"/>
        <v>Onsite/Hybrid</v>
      </c>
      <c r="I5838" t="s">
        <v>26</v>
      </c>
      <c r="J5838" t="str">
        <f t="shared" si="365"/>
        <v>3-6 yrs</v>
      </c>
      <c r="K5838">
        <f t="shared" ca="1" si="367"/>
        <v>3</v>
      </c>
      <c r="L5838" t="s">
        <v>39</v>
      </c>
      <c r="M5838">
        <v>1</v>
      </c>
      <c r="N5838">
        <v>0</v>
      </c>
      <c r="O5838">
        <v>1</v>
      </c>
      <c r="P5838">
        <v>1</v>
      </c>
      <c r="Q5838">
        <v>1</v>
      </c>
      <c r="R5838">
        <f>SUM(M5838:N5838:O5838:P5838:Q5838)</f>
        <v>4</v>
      </c>
      <c r="S5838" s="1">
        <v>134957</v>
      </c>
      <c r="T5838" s="1" t="str">
        <f t="shared" si="366"/>
        <v>High</v>
      </c>
      <c r="U5838">
        <v>9</v>
      </c>
      <c r="V5838">
        <v>2024</v>
      </c>
      <c r="W5838" t="s">
        <v>28</v>
      </c>
      <c r="X5838">
        <v>4</v>
      </c>
    </row>
    <row r="5839" spans="1:24" x14ac:dyDescent="0.3">
      <c r="A5839">
        <v>5838</v>
      </c>
      <c r="B5839" t="s">
        <v>50</v>
      </c>
      <c r="C5839" t="str">
        <f>_xlfn.XLOOKUP(B5839,Lookup_table!B:B,Lookup_table!C:C)</f>
        <v>AI</v>
      </c>
      <c r="D5839" t="s">
        <v>14</v>
      </c>
      <c r="E5839" t="s">
        <v>38</v>
      </c>
      <c r="F5839" t="s">
        <v>44</v>
      </c>
      <c r="G5839" t="s">
        <v>25</v>
      </c>
      <c r="H5839" t="str">
        <f t="shared" si="364"/>
        <v>Onsite/Hybrid</v>
      </c>
      <c r="I5839" t="s">
        <v>35</v>
      </c>
      <c r="J5839" t="str">
        <f t="shared" si="365"/>
        <v>0-2 yrs</v>
      </c>
      <c r="K5839">
        <f t="shared" ca="1" si="367"/>
        <v>2</v>
      </c>
      <c r="L5839" t="s">
        <v>27</v>
      </c>
      <c r="M5839">
        <v>1</v>
      </c>
      <c r="N5839">
        <v>0</v>
      </c>
      <c r="O5839">
        <v>1</v>
      </c>
      <c r="P5839">
        <v>1</v>
      </c>
      <c r="Q5839">
        <v>0</v>
      </c>
      <c r="R5839">
        <f>SUM(M5839:N5839:O5839:P5839:Q5839)</f>
        <v>3</v>
      </c>
      <c r="S5839" s="1">
        <v>115392</v>
      </c>
      <c r="T5839" s="1" t="str">
        <f t="shared" si="366"/>
        <v>Medium</v>
      </c>
      <c r="U5839">
        <v>5</v>
      </c>
      <c r="V5839">
        <v>2021</v>
      </c>
      <c r="W5839" t="s">
        <v>28</v>
      </c>
      <c r="X5839">
        <v>5</v>
      </c>
    </row>
    <row r="5840" spans="1:24" x14ac:dyDescent="0.3">
      <c r="A5840">
        <v>5839</v>
      </c>
      <c r="B5840" t="s">
        <v>21</v>
      </c>
      <c r="C5840" t="str">
        <f>_xlfn.XLOOKUP(B5840,Lookup_table!B:B,Lookup_table!C:C)</f>
        <v>AI</v>
      </c>
      <c r="D5840" t="s">
        <v>14</v>
      </c>
      <c r="E5840" t="s">
        <v>42</v>
      </c>
      <c r="F5840" t="s">
        <v>43</v>
      </c>
      <c r="G5840" t="s">
        <v>25</v>
      </c>
      <c r="H5840" t="str">
        <f t="shared" si="364"/>
        <v>Onsite/Hybrid</v>
      </c>
      <c r="I5840" t="s">
        <v>18</v>
      </c>
      <c r="J5840" t="str">
        <f t="shared" si="365"/>
        <v>7+ yrs</v>
      </c>
      <c r="K5840">
        <f t="shared" ca="1" si="367"/>
        <v>14</v>
      </c>
      <c r="L5840" t="s">
        <v>39</v>
      </c>
      <c r="M5840">
        <v>0</v>
      </c>
      <c r="N5840">
        <v>0</v>
      </c>
      <c r="O5840">
        <v>1</v>
      </c>
      <c r="P5840">
        <v>1</v>
      </c>
      <c r="Q5840">
        <v>1</v>
      </c>
      <c r="R5840">
        <f>SUM(M5840:N5840:O5840:P5840:Q5840)</f>
        <v>3</v>
      </c>
      <c r="S5840" s="1">
        <v>183210</v>
      </c>
      <c r="T5840" s="1" t="str">
        <f t="shared" si="366"/>
        <v>High</v>
      </c>
      <c r="U5840">
        <v>11</v>
      </c>
      <c r="V5840">
        <v>2021</v>
      </c>
      <c r="W5840" t="s">
        <v>28</v>
      </c>
      <c r="X5840">
        <v>7</v>
      </c>
    </row>
    <row r="5841" spans="1:24" x14ac:dyDescent="0.3">
      <c r="A5841">
        <v>5840</v>
      </c>
      <c r="B5841" t="s">
        <v>41</v>
      </c>
      <c r="C5841" t="str">
        <f>_xlfn.XLOOKUP(B5841,Lookup_table!B:B,Lookup_table!C:C)</f>
        <v>Data</v>
      </c>
      <c r="D5841" t="s">
        <v>37</v>
      </c>
      <c r="E5841" t="s">
        <v>15</v>
      </c>
      <c r="F5841" t="s">
        <v>44</v>
      </c>
      <c r="G5841" t="s">
        <v>17</v>
      </c>
      <c r="H5841" t="str">
        <f t="shared" si="364"/>
        <v>Remote</v>
      </c>
      <c r="I5841" t="s">
        <v>18</v>
      </c>
      <c r="J5841" t="str">
        <f t="shared" si="365"/>
        <v>7+ yrs</v>
      </c>
      <c r="K5841">
        <f t="shared" ca="1" si="367"/>
        <v>14</v>
      </c>
      <c r="L5841" t="s">
        <v>19</v>
      </c>
      <c r="M5841">
        <v>1</v>
      </c>
      <c r="N5841">
        <v>0</v>
      </c>
      <c r="O5841">
        <v>1</v>
      </c>
      <c r="P5841">
        <v>1</v>
      </c>
      <c r="Q5841">
        <v>0</v>
      </c>
      <c r="R5841">
        <f>SUM(M5841:N5841:O5841:P5841:Q5841)</f>
        <v>3</v>
      </c>
      <c r="S5841" s="1">
        <v>133170</v>
      </c>
      <c r="T5841" s="1" t="str">
        <f t="shared" si="366"/>
        <v>High</v>
      </c>
      <c r="U5841">
        <v>3</v>
      </c>
      <c r="V5841">
        <v>2022</v>
      </c>
      <c r="W5841" t="s">
        <v>28</v>
      </c>
      <c r="X5841">
        <v>2</v>
      </c>
    </row>
    <row r="5842" spans="1:24" x14ac:dyDescent="0.3">
      <c r="A5842">
        <v>5841</v>
      </c>
      <c r="B5842" t="s">
        <v>50</v>
      </c>
      <c r="C5842" t="str">
        <f>_xlfn.XLOOKUP(B5842,Lookup_table!B:B,Lookup_table!C:C)</f>
        <v>AI</v>
      </c>
      <c r="D5842" t="s">
        <v>34</v>
      </c>
      <c r="E5842" t="s">
        <v>40</v>
      </c>
      <c r="F5842" t="s">
        <v>52</v>
      </c>
      <c r="G5842" t="s">
        <v>25</v>
      </c>
      <c r="H5842" t="str">
        <f t="shared" si="364"/>
        <v>Onsite/Hybrid</v>
      </c>
      <c r="I5842" t="s">
        <v>18</v>
      </c>
      <c r="J5842" t="str">
        <f t="shared" si="365"/>
        <v>7+ yrs</v>
      </c>
      <c r="K5842">
        <f t="shared" ca="1" si="367"/>
        <v>10</v>
      </c>
      <c r="L5842" t="s">
        <v>27</v>
      </c>
      <c r="M5842">
        <v>0</v>
      </c>
      <c r="N5842">
        <v>0</v>
      </c>
      <c r="O5842">
        <v>1</v>
      </c>
      <c r="P5842">
        <v>0</v>
      </c>
      <c r="Q5842">
        <v>0</v>
      </c>
      <c r="R5842">
        <f>SUM(M5842:N5842:O5842:P5842:Q5842)</f>
        <v>1</v>
      </c>
      <c r="S5842" s="1">
        <v>158335</v>
      </c>
      <c r="T5842" s="1" t="str">
        <f t="shared" si="366"/>
        <v>High</v>
      </c>
      <c r="U5842">
        <v>5</v>
      </c>
      <c r="V5842">
        <v>2023</v>
      </c>
      <c r="W5842" t="s">
        <v>28</v>
      </c>
      <c r="X5842">
        <v>9</v>
      </c>
    </row>
    <row r="5843" spans="1:24" x14ac:dyDescent="0.3">
      <c r="A5843">
        <v>5842</v>
      </c>
      <c r="B5843" t="s">
        <v>31</v>
      </c>
      <c r="C5843" t="str">
        <f>_xlfn.XLOOKUP(B5843,Lookup_table!B:B,Lookup_table!C:C)</f>
        <v>Business</v>
      </c>
      <c r="D5843" t="s">
        <v>14</v>
      </c>
      <c r="E5843" t="s">
        <v>38</v>
      </c>
      <c r="F5843" t="s">
        <v>44</v>
      </c>
      <c r="G5843" t="s">
        <v>17</v>
      </c>
      <c r="H5843" t="str">
        <f t="shared" si="364"/>
        <v>Remote</v>
      </c>
      <c r="I5843" t="s">
        <v>26</v>
      </c>
      <c r="J5843" t="str">
        <f t="shared" si="365"/>
        <v>3-6 yrs</v>
      </c>
      <c r="K5843">
        <f t="shared" ca="1" si="367"/>
        <v>3</v>
      </c>
      <c r="L5843" t="s">
        <v>39</v>
      </c>
      <c r="M5843">
        <v>0</v>
      </c>
      <c r="N5843">
        <v>0</v>
      </c>
      <c r="O5843">
        <v>0</v>
      </c>
      <c r="P5843">
        <v>1</v>
      </c>
      <c r="Q5843">
        <v>0</v>
      </c>
      <c r="R5843">
        <f>SUM(M5843:N5843:O5843:P5843:Q5843)</f>
        <v>1</v>
      </c>
      <c r="S5843" s="1">
        <v>87224</v>
      </c>
      <c r="T5843" s="1" t="str">
        <f t="shared" si="366"/>
        <v>Medium</v>
      </c>
      <c r="U5843">
        <v>7</v>
      </c>
      <c r="V5843">
        <v>2026</v>
      </c>
      <c r="W5843" t="s">
        <v>34</v>
      </c>
      <c r="X5843">
        <v>4</v>
      </c>
    </row>
    <row r="5844" spans="1:24" x14ac:dyDescent="0.3">
      <c r="A5844">
        <v>5843</v>
      </c>
      <c r="B5844" t="s">
        <v>31</v>
      </c>
      <c r="C5844" t="str">
        <f>_xlfn.XLOOKUP(B5844,Lookup_table!B:B,Lookup_table!C:C)</f>
        <v>Business</v>
      </c>
      <c r="D5844" t="s">
        <v>22</v>
      </c>
      <c r="E5844" t="s">
        <v>38</v>
      </c>
      <c r="F5844" t="s">
        <v>52</v>
      </c>
      <c r="G5844" t="s">
        <v>25</v>
      </c>
      <c r="H5844" t="str">
        <f t="shared" si="364"/>
        <v>Onsite/Hybrid</v>
      </c>
      <c r="I5844" t="s">
        <v>35</v>
      </c>
      <c r="J5844" t="str">
        <f t="shared" si="365"/>
        <v>0-2 yrs</v>
      </c>
      <c r="K5844">
        <f t="shared" ca="1" si="367"/>
        <v>0</v>
      </c>
      <c r="L5844" t="s">
        <v>27</v>
      </c>
      <c r="M5844">
        <v>1</v>
      </c>
      <c r="N5844">
        <v>0</v>
      </c>
      <c r="O5844">
        <v>0</v>
      </c>
      <c r="P5844">
        <v>1</v>
      </c>
      <c r="Q5844">
        <v>1</v>
      </c>
      <c r="R5844">
        <f>SUM(M5844:N5844:O5844:P5844:Q5844)</f>
        <v>3</v>
      </c>
      <c r="S5844" s="1">
        <v>96401</v>
      </c>
      <c r="T5844" s="1" t="str">
        <f t="shared" si="366"/>
        <v>Medium</v>
      </c>
      <c r="U5844">
        <v>1</v>
      </c>
      <c r="V5844">
        <v>2020</v>
      </c>
      <c r="W5844" t="s">
        <v>20</v>
      </c>
      <c r="X5844">
        <v>2</v>
      </c>
    </row>
    <row r="5845" spans="1:24" x14ac:dyDescent="0.3">
      <c r="A5845">
        <v>5844</v>
      </c>
      <c r="B5845" t="s">
        <v>33</v>
      </c>
      <c r="C5845" t="str">
        <f>_xlfn.XLOOKUP(B5845,Lookup_table!B:B,Lookup_table!C:C)</f>
        <v>Data</v>
      </c>
      <c r="D5845" t="s">
        <v>14</v>
      </c>
      <c r="E5845" t="s">
        <v>42</v>
      </c>
      <c r="F5845" t="s">
        <v>24</v>
      </c>
      <c r="G5845" t="s">
        <v>17</v>
      </c>
      <c r="H5845" t="str">
        <f t="shared" si="364"/>
        <v>Remote</v>
      </c>
      <c r="I5845" t="s">
        <v>26</v>
      </c>
      <c r="J5845" t="str">
        <f t="shared" si="365"/>
        <v>3-6 yrs</v>
      </c>
      <c r="K5845">
        <f t="shared" ca="1" si="367"/>
        <v>3</v>
      </c>
      <c r="L5845" t="s">
        <v>39</v>
      </c>
      <c r="M5845">
        <v>1</v>
      </c>
      <c r="N5845">
        <v>0</v>
      </c>
      <c r="O5845">
        <v>0</v>
      </c>
      <c r="P5845">
        <v>0</v>
      </c>
      <c r="Q5845">
        <v>1</v>
      </c>
      <c r="R5845">
        <f>SUM(M5845:N5845:O5845:P5845:Q5845)</f>
        <v>2</v>
      </c>
      <c r="S5845" s="1">
        <v>80394</v>
      </c>
      <c r="T5845" s="1" t="str">
        <f t="shared" si="366"/>
        <v>Medium</v>
      </c>
      <c r="U5845">
        <v>6</v>
      </c>
      <c r="V5845">
        <v>2021</v>
      </c>
      <c r="W5845" t="s">
        <v>20</v>
      </c>
      <c r="X5845">
        <v>3</v>
      </c>
    </row>
    <row r="5846" spans="1:24" x14ac:dyDescent="0.3">
      <c r="A5846">
        <v>5845</v>
      </c>
      <c r="B5846" t="s">
        <v>33</v>
      </c>
      <c r="C5846" t="str">
        <f>_xlfn.XLOOKUP(B5846,Lookup_table!B:B,Lookup_table!C:C)</f>
        <v>Data</v>
      </c>
      <c r="D5846" t="s">
        <v>14</v>
      </c>
      <c r="E5846" t="s">
        <v>38</v>
      </c>
      <c r="F5846" t="s">
        <v>24</v>
      </c>
      <c r="G5846" t="s">
        <v>17</v>
      </c>
      <c r="H5846" t="str">
        <f t="shared" si="364"/>
        <v>Remote</v>
      </c>
      <c r="I5846" t="s">
        <v>26</v>
      </c>
      <c r="J5846" t="str">
        <f t="shared" si="365"/>
        <v>3-6 yrs</v>
      </c>
      <c r="K5846">
        <f t="shared" ca="1" si="367"/>
        <v>4</v>
      </c>
      <c r="L5846" t="s">
        <v>19</v>
      </c>
      <c r="M5846">
        <v>0</v>
      </c>
      <c r="N5846">
        <v>0</v>
      </c>
      <c r="O5846">
        <v>1</v>
      </c>
      <c r="P5846">
        <v>1</v>
      </c>
      <c r="Q5846">
        <v>1</v>
      </c>
      <c r="R5846">
        <f>SUM(M5846:N5846:O5846:P5846:Q5846)</f>
        <v>3</v>
      </c>
      <c r="S5846" s="1">
        <v>119923</v>
      </c>
      <c r="T5846" s="1" t="str">
        <f t="shared" si="366"/>
        <v>Medium</v>
      </c>
      <c r="U5846">
        <v>4</v>
      </c>
      <c r="V5846">
        <v>2026</v>
      </c>
      <c r="W5846" t="s">
        <v>28</v>
      </c>
      <c r="X5846">
        <v>4</v>
      </c>
    </row>
    <row r="5847" spans="1:24" x14ac:dyDescent="0.3">
      <c r="A5847">
        <v>5846</v>
      </c>
      <c r="B5847" t="s">
        <v>31</v>
      </c>
      <c r="C5847" t="str">
        <f>_xlfn.XLOOKUP(B5847,Lookup_table!B:B,Lookup_table!C:C)</f>
        <v>Business</v>
      </c>
      <c r="D5847" t="s">
        <v>34</v>
      </c>
      <c r="E5847" t="s">
        <v>32</v>
      </c>
      <c r="F5847" t="s">
        <v>51</v>
      </c>
      <c r="G5847" t="s">
        <v>30</v>
      </c>
      <c r="H5847" t="str">
        <f t="shared" si="364"/>
        <v>Onsite/Hybrid</v>
      </c>
      <c r="I5847" t="s">
        <v>18</v>
      </c>
      <c r="J5847" t="str">
        <f t="shared" si="365"/>
        <v>7+ yrs</v>
      </c>
      <c r="K5847">
        <f t="shared" ca="1" si="367"/>
        <v>10</v>
      </c>
      <c r="L5847" t="s">
        <v>27</v>
      </c>
      <c r="M5847">
        <v>0</v>
      </c>
      <c r="N5847">
        <v>0</v>
      </c>
      <c r="O5847">
        <v>0</v>
      </c>
      <c r="P5847">
        <v>0</v>
      </c>
      <c r="Q5847">
        <v>0</v>
      </c>
      <c r="R5847">
        <f>SUM(M5847:N5847:O5847:P5847:Q5847)</f>
        <v>0</v>
      </c>
      <c r="S5847" s="1">
        <v>96345</v>
      </c>
      <c r="T5847" s="1" t="str">
        <f t="shared" si="366"/>
        <v>Medium</v>
      </c>
      <c r="U5847">
        <v>12</v>
      </c>
      <c r="V5847">
        <v>2026</v>
      </c>
      <c r="W5847" t="s">
        <v>28</v>
      </c>
      <c r="X5847">
        <v>8</v>
      </c>
    </row>
    <row r="5848" spans="1:24" x14ac:dyDescent="0.3">
      <c r="A5848">
        <v>5847</v>
      </c>
      <c r="B5848" t="s">
        <v>31</v>
      </c>
      <c r="C5848" t="str">
        <f>_xlfn.XLOOKUP(B5848,Lookup_table!B:B,Lookup_table!C:C)</f>
        <v>Business</v>
      </c>
      <c r="D5848" t="s">
        <v>22</v>
      </c>
      <c r="E5848" t="s">
        <v>38</v>
      </c>
      <c r="F5848" t="s">
        <v>52</v>
      </c>
      <c r="G5848" t="s">
        <v>17</v>
      </c>
      <c r="H5848" t="str">
        <f t="shared" si="364"/>
        <v>Remote</v>
      </c>
      <c r="I5848" t="s">
        <v>26</v>
      </c>
      <c r="J5848" t="str">
        <f t="shared" si="365"/>
        <v>3-6 yrs</v>
      </c>
      <c r="K5848">
        <f t="shared" ca="1" si="367"/>
        <v>6</v>
      </c>
      <c r="L5848" t="s">
        <v>39</v>
      </c>
      <c r="M5848">
        <v>1</v>
      </c>
      <c r="N5848">
        <v>1</v>
      </c>
      <c r="O5848">
        <v>0</v>
      </c>
      <c r="P5848">
        <v>0</v>
      </c>
      <c r="Q5848">
        <v>0</v>
      </c>
      <c r="R5848">
        <f>SUM(M5848:N5848:O5848:P5848:Q5848)</f>
        <v>2</v>
      </c>
      <c r="S5848" s="1">
        <v>94046</v>
      </c>
      <c r="T5848" s="1" t="str">
        <f t="shared" si="366"/>
        <v>Medium</v>
      </c>
      <c r="U5848">
        <v>10</v>
      </c>
      <c r="V5848">
        <v>2024</v>
      </c>
      <c r="W5848" t="s">
        <v>28</v>
      </c>
      <c r="X5848">
        <v>7</v>
      </c>
    </row>
    <row r="5849" spans="1:24" x14ac:dyDescent="0.3">
      <c r="A5849">
        <v>5848</v>
      </c>
      <c r="B5849" t="s">
        <v>36</v>
      </c>
      <c r="C5849" t="str">
        <f>_xlfn.XLOOKUP(B5849,Lookup_table!B:B,Lookup_table!C:C)</f>
        <v>Data</v>
      </c>
      <c r="D5849" t="s">
        <v>22</v>
      </c>
      <c r="E5849" t="s">
        <v>38</v>
      </c>
      <c r="F5849" t="s">
        <v>51</v>
      </c>
      <c r="G5849" t="s">
        <v>25</v>
      </c>
      <c r="H5849" t="str">
        <f t="shared" si="364"/>
        <v>Onsite/Hybrid</v>
      </c>
      <c r="I5849" t="s">
        <v>18</v>
      </c>
      <c r="J5849" t="str">
        <f t="shared" si="365"/>
        <v>7+ yrs</v>
      </c>
      <c r="K5849">
        <f t="shared" ca="1" si="367"/>
        <v>15</v>
      </c>
      <c r="L5849" t="s">
        <v>27</v>
      </c>
      <c r="M5849">
        <v>1</v>
      </c>
      <c r="N5849">
        <v>0</v>
      </c>
      <c r="O5849">
        <v>1</v>
      </c>
      <c r="P5849">
        <v>1</v>
      </c>
      <c r="Q5849">
        <v>0</v>
      </c>
      <c r="R5849">
        <f>SUM(M5849:N5849:O5849:P5849:Q5849)</f>
        <v>3</v>
      </c>
      <c r="S5849" s="1">
        <v>148527</v>
      </c>
      <c r="T5849" s="1" t="str">
        <f t="shared" si="366"/>
        <v>High</v>
      </c>
      <c r="U5849">
        <v>6</v>
      </c>
      <c r="V5849">
        <v>2026</v>
      </c>
      <c r="W5849" t="s">
        <v>28</v>
      </c>
      <c r="X5849">
        <v>5</v>
      </c>
    </row>
    <row r="5850" spans="1:24" x14ac:dyDescent="0.3">
      <c r="A5850">
        <v>5849</v>
      </c>
      <c r="B5850" t="s">
        <v>33</v>
      </c>
      <c r="C5850" t="str">
        <f>_xlfn.XLOOKUP(B5850,Lookup_table!B:B,Lookup_table!C:C)</f>
        <v>Data</v>
      </c>
      <c r="D5850" t="s">
        <v>37</v>
      </c>
      <c r="E5850" t="s">
        <v>40</v>
      </c>
      <c r="F5850" t="s">
        <v>52</v>
      </c>
      <c r="G5850" t="s">
        <v>25</v>
      </c>
      <c r="H5850" t="str">
        <f t="shared" si="364"/>
        <v>Onsite/Hybrid</v>
      </c>
      <c r="I5850" t="s">
        <v>35</v>
      </c>
      <c r="J5850" t="str">
        <f t="shared" si="365"/>
        <v>0-2 yrs</v>
      </c>
      <c r="K5850">
        <f t="shared" ca="1" si="367"/>
        <v>0</v>
      </c>
      <c r="L5850" t="s">
        <v>27</v>
      </c>
      <c r="M5850">
        <v>1</v>
      </c>
      <c r="N5850">
        <v>1</v>
      </c>
      <c r="O5850">
        <v>0</v>
      </c>
      <c r="P5850">
        <v>0</v>
      </c>
      <c r="Q5850">
        <v>0</v>
      </c>
      <c r="R5850">
        <f>SUM(M5850:N5850:O5850:P5850:Q5850)</f>
        <v>2</v>
      </c>
      <c r="S5850" s="1">
        <v>50172</v>
      </c>
      <c r="T5850" s="1" t="str">
        <f t="shared" si="366"/>
        <v>Low</v>
      </c>
      <c r="U5850">
        <v>1</v>
      </c>
      <c r="V5850">
        <v>2024</v>
      </c>
      <c r="W5850" t="s">
        <v>20</v>
      </c>
      <c r="X5850">
        <v>2</v>
      </c>
    </row>
    <row r="5851" spans="1:24" x14ac:dyDescent="0.3">
      <c r="A5851">
        <v>5850</v>
      </c>
      <c r="B5851" t="s">
        <v>31</v>
      </c>
      <c r="C5851" t="str">
        <f>_xlfn.XLOOKUP(B5851,Lookup_table!B:B,Lookup_table!C:C)</f>
        <v>Business</v>
      </c>
      <c r="D5851" t="s">
        <v>37</v>
      </c>
      <c r="E5851" t="s">
        <v>38</v>
      </c>
      <c r="F5851" t="s">
        <v>44</v>
      </c>
      <c r="G5851" t="s">
        <v>17</v>
      </c>
      <c r="H5851" t="str">
        <f t="shared" si="364"/>
        <v>Remote</v>
      </c>
      <c r="I5851" t="s">
        <v>26</v>
      </c>
      <c r="J5851" t="str">
        <f t="shared" si="365"/>
        <v>3-6 yrs</v>
      </c>
      <c r="K5851">
        <f t="shared" ca="1" si="367"/>
        <v>6</v>
      </c>
      <c r="L5851" t="s">
        <v>39</v>
      </c>
      <c r="M5851">
        <v>1</v>
      </c>
      <c r="N5851">
        <v>0</v>
      </c>
      <c r="O5851">
        <v>1</v>
      </c>
      <c r="P5851">
        <v>1</v>
      </c>
      <c r="Q5851">
        <v>0</v>
      </c>
      <c r="R5851">
        <f>SUM(M5851:N5851:O5851:P5851:Q5851)</f>
        <v>3</v>
      </c>
      <c r="S5851" s="1">
        <v>105201</v>
      </c>
      <c r="T5851" s="1" t="str">
        <f t="shared" si="366"/>
        <v>Medium</v>
      </c>
      <c r="U5851">
        <v>2</v>
      </c>
      <c r="V5851">
        <v>2026</v>
      </c>
      <c r="W5851" t="s">
        <v>28</v>
      </c>
      <c r="X5851">
        <v>2</v>
      </c>
    </row>
    <row r="5852" spans="1:24" x14ac:dyDescent="0.3">
      <c r="A5852">
        <v>5851</v>
      </c>
      <c r="B5852" t="s">
        <v>33</v>
      </c>
      <c r="C5852" t="str">
        <f>_xlfn.XLOOKUP(B5852,Lookup_table!B:B,Lookup_table!C:C)</f>
        <v>Data</v>
      </c>
      <c r="D5852" t="s">
        <v>37</v>
      </c>
      <c r="E5852" t="s">
        <v>23</v>
      </c>
      <c r="F5852" t="s">
        <v>51</v>
      </c>
      <c r="G5852" t="s">
        <v>30</v>
      </c>
      <c r="H5852" t="str">
        <f t="shared" si="364"/>
        <v>Onsite/Hybrid</v>
      </c>
      <c r="I5852" t="s">
        <v>35</v>
      </c>
      <c r="J5852" t="str">
        <f t="shared" si="365"/>
        <v>0-2 yrs</v>
      </c>
      <c r="K5852">
        <f t="shared" ca="1" si="367"/>
        <v>2</v>
      </c>
      <c r="L5852" t="s">
        <v>27</v>
      </c>
      <c r="M5852">
        <v>0</v>
      </c>
      <c r="N5852">
        <v>0</v>
      </c>
      <c r="O5852">
        <v>1</v>
      </c>
      <c r="P5852">
        <v>1</v>
      </c>
      <c r="Q5852">
        <v>0</v>
      </c>
      <c r="R5852">
        <f>SUM(M5852:N5852:O5852:P5852:Q5852)</f>
        <v>2</v>
      </c>
      <c r="S5852" s="1">
        <v>78863</v>
      </c>
      <c r="T5852" s="1" t="str">
        <f t="shared" si="366"/>
        <v>Medium</v>
      </c>
      <c r="U5852">
        <v>10</v>
      </c>
      <c r="V5852">
        <v>2025</v>
      </c>
      <c r="W5852" t="s">
        <v>28</v>
      </c>
      <c r="X5852">
        <v>2</v>
      </c>
    </row>
    <row r="5853" spans="1:24" x14ac:dyDescent="0.3">
      <c r="A5853">
        <v>5852</v>
      </c>
      <c r="B5853" t="s">
        <v>31</v>
      </c>
      <c r="C5853" t="str">
        <f>_xlfn.XLOOKUP(B5853,Lookup_table!B:B,Lookup_table!C:C)</f>
        <v>Business</v>
      </c>
      <c r="D5853" t="s">
        <v>34</v>
      </c>
      <c r="E5853" t="s">
        <v>42</v>
      </c>
      <c r="F5853" t="s">
        <v>16</v>
      </c>
      <c r="G5853" t="s">
        <v>17</v>
      </c>
      <c r="H5853" t="str">
        <f t="shared" si="364"/>
        <v>Remote</v>
      </c>
      <c r="I5853" t="s">
        <v>26</v>
      </c>
      <c r="J5853" t="str">
        <f t="shared" si="365"/>
        <v>3-6 yrs</v>
      </c>
      <c r="K5853">
        <f t="shared" ca="1" si="367"/>
        <v>5</v>
      </c>
      <c r="L5853" t="s">
        <v>27</v>
      </c>
      <c r="M5853">
        <v>1</v>
      </c>
      <c r="N5853">
        <v>1</v>
      </c>
      <c r="O5853">
        <v>1</v>
      </c>
      <c r="P5853">
        <v>1</v>
      </c>
      <c r="Q5853">
        <v>0</v>
      </c>
      <c r="R5853">
        <f>SUM(M5853:N5853:O5853:P5853:Q5853)</f>
        <v>4</v>
      </c>
      <c r="S5853" s="1">
        <v>102652</v>
      </c>
      <c r="T5853" s="1" t="str">
        <f t="shared" si="366"/>
        <v>Medium</v>
      </c>
      <c r="U5853">
        <v>2</v>
      </c>
      <c r="V5853">
        <v>2021</v>
      </c>
      <c r="W5853" t="s">
        <v>28</v>
      </c>
      <c r="X5853">
        <v>3</v>
      </c>
    </row>
    <row r="5854" spans="1:24" x14ac:dyDescent="0.3">
      <c r="A5854">
        <v>5853</v>
      </c>
      <c r="B5854" t="s">
        <v>21</v>
      </c>
      <c r="C5854" t="str">
        <f>_xlfn.XLOOKUP(B5854,Lookup_table!B:B,Lookup_table!C:C)</f>
        <v>AI</v>
      </c>
      <c r="D5854" t="s">
        <v>14</v>
      </c>
      <c r="E5854" t="s">
        <v>32</v>
      </c>
      <c r="F5854" t="s">
        <v>24</v>
      </c>
      <c r="G5854" t="s">
        <v>30</v>
      </c>
      <c r="H5854" t="str">
        <f t="shared" si="364"/>
        <v>Onsite/Hybrid</v>
      </c>
      <c r="I5854" t="s">
        <v>35</v>
      </c>
      <c r="J5854" t="str">
        <f t="shared" si="365"/>
        <v>0-2 yrs</v>
      </c>
      <c r="K5854">
        <f t="shared" ca="1" si="367"/>
        <v>2</v>
      </c>
      <c r="L5854" t="s">
        <v>39</v>
      </c>
      <c r="M5854">
        <v>1</v>
      </c>
      <c r="N5854">
        <v>1</v>
      </c>
      <c r="O5854">
        <v>1</v>
      </c>
      <c r="P5854">
        <v>0</v>
      </c>
      <c r="Q5854">
        <v>1</v>
      </c>
      <c r="R5854">
        <f>SUM(M5854:N5854:O5854:P5854:Q5854)</f>
        <v>4</v>
      </c>
      <c r="S5854" s="1">
        <v>113279</v>
      </c>
      <c r="T5854" s="1" t="str">
        <f t="shared" si="366"/>
        <v>Medium</v>
      </c>
      <c r="U5854">
        <v>9</v>
      </c>
      <c r="V5854">
        <v>2025</v>
      </c>
      <c r="W5854" t="s">
        <v>28</v>
      </c>
      <c r="X5854">
        <v>8</v>
      </c>
    </row>
    <row r="5855" spans="1:24" x14ac:dyDescent="0.3">
      <c r="A5855">
        <v>5854</v>
      </c>
      <c r="B5855" t="s">
        <v>31</v>
      </c>
      <c r="C5855" t="str">
        <f>_xlfn.XLOOKUP(B5855,Lookup_table!B:B,Lookup_table!C:C)</f>
        <v>Business</v>
      </c>
      <c r="D5855" t="s">
        <v>37</v>
      </c>
      <c r="E5855" t="s">
        <v>38</v>
      </c>
      <c r="F5855" t="s">
        <v>43</v>
      </c>
      <c r="G5855" t="s">
        <v>30</v>
      </c>
      <c r="H5855" t="str">
        <f t="shared" si="364"/>
        <v>Onsite/Hybrid</v>
      </c>
      <c r="I5855" t="s">
        <v>18</v>
      </c>
      <c r="J5855" t="str">
        <f t="shared" si="365"/>
        <v>7+ yrs</v>
      </c>
      <c r="K5855">
        <f t="shared" ca="1" si="367"/>
        <v>9</v>
      </c>
      <c r="L5855" t="s">
        <v>39</v>
      </c>
      <c r="M5855">
        <v>0</v>
      </c>
      <c r="N5855">
        <v>0</v>
      </c>
      <c r="O5855">
        <v>0</v>
      </c>
      <c r="P5855">
        <v>1</v>
      </c>
      <c r="Q5855">
        <v>0</v>
      </c>
      <c r="R5855">
        <f>SUM(M5855:N5855:O5855:P5855:Q5855)</f>
        <v>1</v>
      </c>
      <c r="S5855" s="1">
        <v>118874</v>
      </c>
      <c r="T5855" s="1" t="str">
        <f t="shared" si="366"/>
        <v>Medium</v>
      </c>
      <c r="U5855">
        <v>12</v>
      </c>
      <c r="V5855">
        <v>2020</v>
      </c>
      <c r="W5855" t="s">
        <v>28</v>
      </c>
      <c r="X5855">
        <v>7</v>
      </c>
    </row>
    <row r="5856" spans="1:24" x14ac:dyDescent="0.3">
      <c r="A5856">
        <v>5855</v>
      </c>
      <c r="B5856" t="s">
        <v>41</v>
      </c>
      <c r="C5856" t="str">
        <f>_xlfn.XLOOKUP(B5856,Lookup_table!B:B,Lookup_table!C:C)</f>
        <v>Data</v>
      </c>
      <c r="D5856" t="s">
        <v>34</v>
      </c>
      <c r="E5856" t="s">
        <v>40</v>
      </c>
      <c r="F5856" t="s">
        <v>16</v>
      </c>
      <c r="G5856" t="s">
        <v>17</v>
      </c>
      <c r="H5856" t="str">
        <f t="shared" si="364"/>
        <v>Remote</v>
      </c>
      <c r="I5856" t="s">
        <v>35</v>
      </c>
      <c r="J5856" t="str">
        <f t="shared" si="365"/>
        <v>0-2 yrs</v>
      </c>
      <c r="K5856">
        <f t="shared" ca="1" si="367"/>
        <v>2</v>
      </c>
      <c r="L5856" t="s">
        <v>27</v>
      </c>
      <c r="M5856">
        <v>1</v>
      </c>
      <c r="N5856">
        <v>1</v>
      </c>
      <c r="O5856">
        <v>1</v>
      </c>
      <c r="P5856">
        <v>1</v>
      </c>
      <c r="Q5856">
        <v>1</v>
      </c>
      <c r="R5856">
        <f>SUM(M5856:N5856:O5856:P5856:Q5856)</f>
        <v>5</v>
      </c>
      <c r="S5856" s="1">
        <v>89254</v>
      </c>
      <c r="T5856" s="1" t="str">
        <f t="shared" si="366"/>
        <v>Medium</v>
      </c>
      <c r="U5856">
        <v>10</v>
      </c>
      <c r="V5856">
        <v>2026</v>
      </c>
      <c r="W5856" t="s">
        <v>28</v>
      </c>
      <c r="X5856">
        <v>4</v>
      </c>
    </row>
    <row r="5857" spans="1:24" x14ac:dyDescent="0.3">
      <c r="A5857">
        <v>5856</v>
      </c>
      <c r="B5857" t="s">
        <v>33</v>
      </c>
      <c r="C5857" t="str">
        <f>_xlfn.XLOOKUP(B5857,Lookup_table!B:B,Lookup_table!C:C)</f>
        <v>Data</v>
      </c>
      <c r="D5857" t="s">
        <v>37</v>
      </c>
      <c r="E5857" t="s">
        <v>23</v>
      </c>
      <c r="F5857" t="s">
        <v>44</v>
      </c>
      <c r="G5857" t="s">
        <v>25</v>
      </c>
      <c r="H5857" t="str">
        <f t="shared" si="364"/>
        <v>Onsite/Hybrid</v>
      </c>
      <c r="I5857" t="s">
        <v>18</v>
      </c>
      <c r="J5857" t="str">
        <f t="shared" si="365"/>
        <v>7+ yrs</v>
      </c>
      <c r="K5857">
        <f t="shared" ca="1" si="367"/>
        <v>9</v>
      </c>
      <c r="L5857" t="s">
        <v>27</v>
      </c>
      <c r="M5857">
        <v>1</v>
      </c>
      <c r="N5857">
        <v>1</v>
      </c>
      <c r="O5857">
        <v>0</v>
      </c>
      <c r="P5857">
        <v>1</v>
      </c>
      <c r="Q5857">
        <v>0</v>
      </c>
      <c r="R5857">
        <f>SUM(M5857:N5857:O5857:P5857:Q5857)</f>
        <v>3</v>
      </c>
      <c r="S5857" s="1">
        <v>110173</v>
      </c>
      <c r="T5857" s="1" t="str">
        <f t="shared" si="366"/>
        <v>Medium</v>
      </c>
      <c r="U5857">
        <v>7</v>
      </c>
      <c r="V5857">
        <v>2021</v>
      </c>
      <c r="W5857" t="s">
        <v>28</v>
      </c>
      <c r="X5857">
        <v>7</v>
      </c>
    </row>
    <row r="5858" spans="1:24" x14ac:dyDescent="0.3">
      <c r="A5858">
        <v>5857</v>
      </c>
      <c r="B5858" t="s">
        <v>21</v>
      </c>
      <c r="C5858" t="str">
        <f>_xlfn.XLOOKUP(B5858,Lookup_table!B:B,Lookup_table!C:C)</f>
        <v>AI</v>
      </c>
      <c r="D5858" t="s">
        <v>37</v>
      </c>
      <c r="E5858" t="s">
        <v>32</v>
      </c>
      <c r="F5858" t="s">
        <v>16</v>
      </c>
      <c r="G5858" t="s">
        <v>17</v>
      </c>
      <c r="H5858" t="str">
        <f t="shared" si="364"/>
        <v>Remote</v>
      </c>
      <c r="I5858" t="s">
        <v>26</v>
      </c>
      <c r="J5858" t="str">
        <f t="shared" si="365"/>
        <v>3-6 yrs</v>
      </c>
      <c r="K5858">
        <f t="shared" ca="1" si="367"/>
        <v>4</v>
      </c>
      <c r="L5858" t="s">
        <v>39</v>
      </c>
      <c r="M5858">
        <v>1</v>
      </c>
      <c r="N5858">
        <v>0</v>
      </c>
      <c r="O5858">
        <v>1</v>
      </c>
      <c r="P5858">
        <v>1</v>
      </c>
      <c r="Q5858">
        <v>1</v>
      </c>
      <c r="R5858">
        <f>SUM(M5858:N5858:O5858:P5858:Q5858)</f>
        <v>4</v>
      </c>
      <c r="S5858" s="1">
        <v>156513</v>
      </c>
      <c r="T5858" s="1" t="str">
        <f t="shared" si="366"/>
        <v>High</v>
      </c>
      <c r="U5858">
        <v>12</v>
      </c>
      <c r="V5858">
        <v>2025</v>
      </c>
      <c r="W5858" t="s">
        <v>28</v>
      </c>
      <c r="X5858">
        <v>4</v>
      </c>
    </row>
    <row r="5859" spans="1:24" x14ac:dyDescent="0.3">
      <c r="A5859">
        <v>5858</v>
      </c>
      <c r="B5859" t="s">
        <v>33</v>
      </c>
      <c r="C5859" t="str">
        <f>_xlfn.XLOOKUP(B5859,Lookup_table!B:B,Lookup_table!C:C)</f>
        <v>Data</v>
      </c>
      <c r="D5859" t="s">
        <v>22</v>
      </c>
      <c r="E5859" t="s">
        <v>38</v>
      </c>
      <c r="F5859" t="s">
        <v>43</v>
      </c>
      <c r="G5859" t="s">
        <v>30</v>
      </c>
      <c r="H5859" t="str">
        <f t="shared" si="364"/>
        <v>Onsite/Hybrid</v>
      </c>
      <c r="I5859" t="s">
        <v>35</v>
      </c>
      <c r="J5859" t="str">
        <f t="shared" si="365"/>
        <v>0-2 yrs</v>
      </c>
      <c r="K5859">
        <f t="shared" ca="1" si="367"/>
        <v>1</v>
      </c>
      <c r="L5859" t="s">
        <v>27</v>
      </c>
      <c r="M5859">
        <v>0</v>
      </c>
      <c r="N5859">
        <v>0</v>
      </c>
      <c r="O5859">
        <v>1</v>
      </c>
      <c r="P5859">
        <v>0</v>
      </c>
      <c r="Q5859">
        <v>0</v>
      </c>
      <c r="R5859">
        <f>SUM(M5859:N5859:O5859:P5859:Q5859)</f>
        <v>1</v>
      </c>
      <c r="S5859" s="1">
        <v>80343</v>
      </c>
      <c r="T5859" s="1" t="str">
        <f t="shared" si="366"/>
        <v>Medium</v>
      </c>
      <c r="U5859">
        <v>10</v>
      </c>
      <c r="V5859">
        <v>2023</v>
      </c>
      <c r="W5859" t="s">
        <v>34</v>
      </c>
      <c r="X5859">
        <v>5</v>
      </c>
    </row>
    <row r="5860" spans="1:24" x14ac:dyDescent="0.3">
      <c r="A5860">
        <v>5859</v>
      </c>
      <c r="B5860" t="s">
        <v>41</v>
      </c>
      <c r="C5860" t="str">
        <f>_xlfn.XLOOKUP(B5860,Lookup_table!B:B,Lookup_table!C:C)</f>
        <v>Data</v>
      </c>
      <c r="D5860" t="s">
        <v>22</v>
      </c>
      <c r="E5860" t="s">
        <v>40</v>
      </c>
      <c r="F5860" t="s">
        <v>52</v>
      </c>
      <c r="G5860" t="s">
        <v>25</v>
      </c>
      <c r="H5860" t="str">
        <f t="shared" si="364"/>
        <v>Onsite/Hybrid</v>
      </c>
      <c r="I5860" t="s">
        <v>26</v>
      </c>
      <c r="J5860" t="str">
        <f t="shared" si="365"/>
        <v>3-6 yrs</v>
      </c>
      <c r="K5860">
        <f t="shared" ca="1" si="367"/>
        <v>4</v>
      </c>
      <c r="L5860" t="s">
        <v>19</v>
      </c>
      <c r="M5860">
        <v>1</v>
      </c>
      <c r="N5860">
        <v>0</v>
      </c>
      <c r="O5860">
        <v>1</v>
      </c>
      <c r="P5860">
        <v>1</v>
      </c>
      <c r="Q5860">
        <v>0</v>
      </c>
      <c r="R5860">
        <f>SUM(M5860:N5860:O5860:P5860:Q5860)</f>
        <v>3</v>
      </c>
      <c r="S5860" s="1">
        <v>124221</v>
      </c>
      <c r="T5860" s="1" t="str">
        <f t="shared" si="366"/>
        <v>High</v>
      </c>
      <c r="U5860">
        <v>12</v>
      </c>
      <c r="V5860">
        <v>2023</v>
      </c>
      <c r="W5860" t="s">
        <v>28</v>
      </c>
      <c r="X5860">
        <v>7</v>
      </c>
    </row>
    <row r="5861" spans="1:24" x14ac:dyDescent="0.3">
      <c r="A5861">
        <v>5860</v>
      </c>
      <c r="B5861" t="s">
        <v>33</v>
      </c>
      <c r="C5861" t="str">
        <f>_xlfn.XLOOKUP(B5861,Lookup_table!B:B,Lookup_table!C:C)</f>
        <v>Data</v>
      </c>
      <c r="D5861" t="s">
        <v>37</v>
      </c>
      <c r="E5861" t="s">
        <v>15</v>
      </c>
      <c r="F5861" t="s">
        <v>16</v>
      </c>
      <c r="G5861" t="s">
        <v>17</v>
      </c>
      <c r="H5861" t="str">
        <f t="shared" si="364"/>
        <v>Remote</v>
      </c>
      <c r="I5861" t="s">
        <v>26</v>
      </c>
      <c r="J5861" t="str">
        <f t="shared" si="365"/>
        <v>3-6 yrs</v>
      </c>
      <c r="K5861">
        <f t="shared" ca="1" si="367"/>
        <v>5</v>
      </c>
      <c r="L5861" t="s">
        <v>27</v>
      </c>
      <c r="M5861">
        <v>1</v>
      </c>
      <c r="N5861">
        <v>0</v>
      </c>
      <c r="O5861">
        <v>1</v>
      </c>
      <c r="P5861">
        <v>0</v>
      </c>
      <c r="Q5861">
        <v>0</v>
      </c>
      <c r="R5861">
        <f>SUM(M5861:N5861:O5861:P5861:Q5861)</f>
        <v>2</v>
      </c>
      <c r="S5861" s="1">
        <v>89001</v>
      </c>
      <c r="T5861" s="1" t="str">
        <f t="shared" si="366"/>
        <v>Medium</v>
      </c>
      <c r="U5861">
        <v>6</v>
      </c>
      <c r="V5861">
        <v>2026</v>
      </c>
      <c r="W5861" t="s">
        <v>34</v>
      </c>
      <c r="X5861">
        <v>4</v>
      </c>
    </row>
    <row r="5862" spans="1:24" x14ac:dyDescent="0.3">
      <c r="A5862">
        <v>5861</v>
      </c>
      <c r="B5862" t="s">
        <v>21</v>
      </c>
      <c r="C5862" t="str">
        <f>_xlfn.XLOOKUP(B5862,Lookup_table!B:B,Lookup_table!C:C)</f>
        <v>AI</v>
      </c>
      <c r="D5862" t="s">
        <v>22</v>
      </c>
      <c r="E5862" t="s">
        <v>38</v>
      </c>
      <c r="F5862" t="s">
        <v>16</v>
      </c>
      <c r="G5862" t="s">
        <v>25</v>
      </c>
      <c r="H5862" t="str">
        <f t="shared" si="364"/>
        <v>Onsite/Hybrid</v>
      </c>
      <c r="I5862" t="s">
        <v>26</v>
      </c>
      <c r="J5862" t="str">
        <f t="shared" si="365"/>
        <v>3-6 yrs</v>
      </c>
      <c r="K5862">
        <f t="shared" ca="1" si="367"/>
        <v>3</v>
      </c>
      <c r="L5862" t="s">
        <v>19</v>
      </c>
      <c r="M5862">
        <v>0</v>
      </c>
      <c r="N5862">
        <v>0</v>
      </c>
      <c r="O5862">
        <v>0</v>
      </c>
      <c r="P5862">
        <v>1</v>
      </c>
      <c r="Q5862">
        <v>0</v>
      </c>
      <c r="R5862">
        <f>SUM(M5862:N5862:O5862:P5862:Q5862)</f>
        <v>1</v>
      </c>
      <c r="S5862" s="1">
        <v>146541</v>
      </c>
      <c r="T5862" s="1" t="str">
        <f t="shared" si="366"/>
        <v>High</v>
      </c>
      <c r="U5862">
        <v>12</v>
      </c>
      <c r="V5862">
        <v>2025</v>
      </c>
      <c r="W5862" t="s">
        <v>20</v>
      </c>
      <c r="X5862">
        <v>5</v>
      </c>
    </row>
    <row r="5863" spans="1:24" x14ac:dyDescent="0.3">
      <c r="A5863">
        <v>5862</v>
      </c>
      <c r="B5863" t="s">
        <v>33</v>
      </c>
      <c r="C5863" t="str">
        <f>_xlfn.XLOOKUP(B5863,Lookup_table!B:B,Lookup_table!C:C)</f>
        <v>Data</v>
      </c>
      <c r="D5863" t="s">
        <v>22</v>
      </c>
      <c r="E5863" t="s">
        <v>42</v>
      </c>
      <c r="F5863" t="s">
        <v>16</v>
      </c>
      <c r="G5863" t="s">
        <v>25</v>
      </c>
      <c r="H5863" t="str">
        <f t="shared" si="364"/>
        <v>Onsite/Hybrid</v>
      </c>
      <c r="I5863" t="s">
        <v>35</v>
      </c>
      <c r="J5863" t="str">
        <f t="shared" si="365"/>
        <v>0-2 yrs</v>
      </c>
      <c r="K5863">
        <f t="shared" ca="1" si="367"/>
        <v>0</v>
      </c>
      <c r="L5863" t="s">
        <v>39</v>
      </c>
      <c r="M5863">
        <v>0</v>
      </c>
      <c r="N5863">
        <v>1</v>
      </c>
      <c r="O5863">
        <v>1</v>
      </c>
      <c r="P5863">
        <v>0</v>
      </c>
      <c r="Q5863">
        <v>1</v>
      </c>
      <c r="R5863">
        <f>SUM(M5863:N5863:O5863:P5863:Q5863)</f>
        <v>3</v>
      </c>
      <c r="S5863" s="1">
        <v>96388</v>
      </c>
      <c r="T5863" s="1" t="str">
        <f t="shared" si="366"/>
        <v>Medium</v>
      </c>
      <c r="U5863">
        <v>6</v>
      </c>
      <c r="V5863">
        <v>2025</v>
      </c>
      <c r="W5863" t="s">
        <v>20</v>
      </c>
      <c r="X5863">
        <v>1</v>
      </c>
    </row>
    <row r="5864" spans="1:24" x14ac:dyDescent="0.3">
      <c r="A5864">
        <v>5863</v>
      </c>
      <c r="B5864" t="s">
        <v>41</v>
      </c>
      <c r="C5864" t="str">
        <f>_xlfn.XLOOKUP(B5864,Lookup_table!B:B,Lookup_table!C:C)</f>
        <v>Data</v>
      </c>
      <c r="D5864" t="s">
        <v>37</v>
      </c>
      <c r="E5864" t="s">
        <v>32</v>
      </c>
      <c r="F5864" t="s">
        <v>16</v>
      </c>
      <c r="G5864" t="s">
        <v>17</v>
      </c>
      <c r="H5864" t="str">
        <f t="shared" si="364"/>
        <v>Remote</v>
      </c>
      <c r="I5864" t="s">
        <v>18</v>
      </c>
      <c r="J5864" t="str">
        <f t="shared" si="365"/>
        <v>7+ yrs</v>
      </c>
      <c r="K5864">
        <f t="shared" ca="1" si="367"/>
        <v>15</v>
      </c>
      <c r="L5864" t="s">
        <v>19</v>
      </c>
      <c r="M5864">
        <v>1</v>
      </c>
      <c r="N5864">
        <v>1</v>
      </c>
      <c r="O5864">
        <v>0</v>
      </c>
      <c r="P5864">
        <v>0</v>
      </c>
      <c r="Q5864">
        <v>1</v>
      </c>
      <c r="R5864">
        <f>SUM(M5864:N5864:O5864:P5864:Q5864)</f>
        <v>3</v>
      </c>
      <c r="S5864" s="1">
        <v>109983</v>
      </c>
      <c r="T5864" s="1" t="str">
        <f t="shared" si="366"/>
        <v>Medium</v>
      </c>
      <c r="U5864">
        <v>11</v>
      </c>
      <c r="V5864">
        <v>2026</v>
      </c>
      <c r="W5864" t="s">
        <v>28</v>
      </c>
      <c r="X5864">
        <v>7</v>
      </c>
    </row>
    <row r="5865" spans="1:24" x14ac:dyDescent="0.3">
      <c r="A5865">
        <v>5864</v>
      </c>
      <c r="B5865" t="s">
        <v>31</v>
      </c>
      <c r="C5865" t="str">
        <f>_xlfn.XLOOKUP(B5865,Lookup_table!B:B,Lookup_table!C:C)</f>
        <v>Business</v>
      </c>
      <c r="D5865" t="s">
        <v>22</v>
      </c>
      <c r="E5865" t="s">
        <v>42</v>
      </c>
      <c r="F5865" t="s">
        <v>24</v>
      </c>
      <c r="G5865" t="s">
        <v>25</v>
      </c>
      <c r="H5865" t="str">
        <f t="shared" si="364"/>
        <v>Onsite/Hybrid</v>
      </c>
      <c r="I5865" t="s">
        <v>18</v>
      </c>
      <c r="J5865" t="str">
        <f t="shared" si="365"/>
        <v>7+ yrs</v>
      </c>
      <c r="K5865">
        <f t="shared" ca="1" si="367"/>
        <v>12</v>
      </c>
      <c r="L5865" t="s">
        <v>27</v>
      </c>
      <c r="M5865">
        <v>0</v>
      </c>
      <c r="N5865">
        <v>0</v>
      </c>
      <c r="O5865">
        <v>0</v>
      </c>
      <c r="P5865">
        <v>0</v>
      </c>
      <c r="Q5865">
        <v>0</v>
      </c>
      <c r="R5865">
        <f>SUM(M5865:N5865:O5865:P5865:Q5865)</f>
        <v>0</v>
      </c>
      <c r="S5865" s="1">
        <v>123038</v>
      </c>
      <c r="T5865" s="1" t="str">
        <f t="shared" si="366"/>
        <v>High</v>
      </c>
      <c r="U5865">
        <v>9</v>
      </c>
      <c r="V5865">
        <v>2025</v>
      </c>
      <c r="W5865" t="s">
        <v>20</v>
      </c>
      <c r="X5865">
        <v>3</v>
      </c>
    </row>
    <row r="5866" spans="1:24" x14ac:dyDescent="0.3">
      <c r="A5866">
        <v>5865</v>
      </c>
      <c r="B5866" t="s">
        <v>36</v>
      </c>
      <c r="C5866" t="str">
        <f>_xlfn.XLOOKUP(B5866,Lookup_table!B:B,Lookup_table!C:C)</f>
        <v>Data</v>
      </c>
      <c r="D5866" t="s">
        <v>22</v>
      </c>
      <c r="E5866" t="s">
        <v>40</v>
      </c>
      <c r="F5866" t="s">
        <v>51</v>
      </c>
      <c r="G5866" t="s">
        <v>30</v>
      </c>
      <c r="H5866" t="str">
        <f t="shared" si="364"/>
        <v>Onsite/Hybrid</v>
      </c>
      <c r="I5866" t="s">
        <v>35</v>
      </c>
      <c r="J5866" t="str">
        <f t="shared" si="365"/>
        <v>0-2 yrs</v>
      </c>
      <c r="K5866">
        <f t="shared" ca="1" si="367"/>
        <v>1</v>
      </c>
      <c r="L5866" t="s">
        <v>19</v>
      </c>
      <c r="M5866">
        <v>1</v>
      </c>
      <c r="N5866">
        <v>1</v>
      </c>
      <c r="O5866">
        <v>0</v>
      </c>
      <c r="P5866">
        <v>1</v>
      </c>
      <c r="Q5866">
        <v>1</v>
      </c>
      <c r="R5866">
        <f>SUM(M5866:N5866:O5866:P5866:Q5866)</f>
        <v>4</v>
      </c>
      <c r="S5866" s="1">
        <v>99955</v>
      </c>
      <c r="T5866" s="1" t="str">
        <f t="shared" si="366"/>
        <v>Medium</v>
      </c>
      <c r="U5866">
        <v>10</v>
      </c>
      <c r="V5866">
        <v>2020</v>
      </c>
      <c r="W5866" t="s">
        <v>28</v>
      </c>
      <c r="X5866">
        <v>8</v>
      </c>
    </row>
    <row r="5867" spans="1:24" x14ac:dyDescent="0.3">
      <c r="A5867">
        <v>5866</v>
      </c>
      <c r="B5867" t="s">
        <v>50</v>
      </c>
      <c r="C5867" t="str">
        <f>_xlfn.XLOOKUP(B5867,Lookup_table!B:B,Lookup_table!C:C)</f>
        <v>AI</v>
      </c>
      <c r="D5867" t="s">
        <v>14</v>
      </c>
      <c r="E5867" t="s">
        <v>38</v>
      </c>
      <c r="F5867" t="s">
        <v>29</v>
      </c>
      <c r="G5867" t="s">
        <v>25</v>
      </c>
      <c r="H5867" t="str">
        <f t="shared" si="364"/>
        <v>Onsite/Hybrid</v>
      </c>
      <c r="I5867" t="s">
        <v>26</v>
      </c>
      <c r="J5867" t="str">
        <f t="shared" si="365"/>
        <v>3-6 yrs</v>
      </c>
      <c r="K5867">
        <f t="shared" ca="1" si="367"/>
        <v>3</v>
      </c>
      <c r="L5867" t="s">
        <v>19</v>
      </c>
      <c r="M5867">
        <v>0</v>
      </c>
      <c r="N5867">
        <v>0</v>
      </c>
      <c r="O5867">
        <v>0</v>
      </c>
      <c r="P5867">
        <v>1</v>
      </c>
      <c r="Q5867">
        <v>1</v>
      </c>
      <c r="R5867">
        <f>SUM(M5867:N5867:O5867:P5867:Q5867)</f>
        <v>2</v>
      </c>
      <c r="S5867" s="1">
        <v>139076</v>
      </c>
      <c r="T5867" s="1" t="str">
        <f t="shared" si="366"/>
        <v>High</v>
      </c>
      <c r="U5867">
        <v>12</v>
      </c>
      <c r="V5867">
        <v>2024</v>
      </c>
      <c r="W5867" t="s">
        <v>34</v>
      </c>
      <c r="X5867">
        <v>4</v>
      </c>
    </row>
    <row r="5868" spans="1:24" x14ac:dyDescent="0.3">
      <c r="A5868">
        <v>5867</v>
      </c>
      <c r="B5868" t="s">
        <v>31</v>
      </c>
      <c r="C5868" t="str">
        <f>_xlfn.XLOOKUP(B5868,Lookup_table!B:B,Lookup_table!C:C)</f>
        <v>Business</v>
      </c>
      <c r="D5868" t="s">
        <v>37</v>
      </c>
      <c r="E5868" t="s">
        <v>42</v>
      </c>
      <c r="F5868" t="s">
        <v>52</v>
      </c>
      <c r="G5868" t="s">
        <v>25</v>
      </c>
      <c r="H5868" t="str">
        <f t="shared" si="364"/>
        <v>Onsite/Hybrid</v>
      </c>
      <c r="I5868" t="s">
        <v>18</v>
      </c>
      <c r="J5868" t="str">
        <f t="shared" si="365"/>
        <v>7+ yrs</v>
      </c>
      <c r="K5868">
        <f t="shared" ca="1" si="367"/>
        <v>7</v>
      </c>
      <c r="L5868" t="s">
        <v>39</v>
      </c>
      <c r="M5868">
        <v>1</v>
      </c>
      <c r="N5868">
        <v>1</v>
      </c>
      <c r="O5868">
        <v>0</v>
      </c>
      <c r="P5868">
        <v>0</v>
      </c>
      <c r="Q5868">
        <v>1</v>
      </c>
      <c r="R5868">
        <f>SUM(M5868:N5868:O5868:P5868:Q5868)</f>
        <v>3</v>
      </c>
      <c r="S5868" s="1">
        <v>113554</v>
      </c>
      <c r="T5868" s="1" t="str">
        <f t="shared" si="366"/>
        <v>Medium</v>
      </c>
      <c r="U5868">
        <v>7</v>
      </c>
      <c r="V5868">
        <v>2026</v>
      </c>
      <c r="W5868" t="s">
        <v>20</v>
      </c>
      <c r="X5868">
        <v>3</v>
      </c>
    </row>
    <row r="5869" spans="1:24" x14ac:dyDescent="0.3">
      <c r="A5869">
        <v>5868</v>
      </c>
      <c r="B5869" t="s">
        <v>33</v>
      </c>
      <c r="C5869" t="str">
        <f>_xlfn.XLOOKUP(B5869,Lookup_table!B:B,Lookup_table!C:C)</f>
        <v>Data</v>
      </c>
      <c r="D5869" t="s">
        <v>22</v>
      </c>
      <c r="E5869" t="s">
        <v>23</v>
      </c>
      <c r="F5869" t="s">
        <v>44</v>
      </c>
      <c r="G5869" t="s">
        <v>17</v>
      </c>
      <c r="H5869" t="str">
        <f t="shared" si="364"/>
        <v>Remote</v>
      </c>
      <c r="I5869" t="s">
        <v>26</v>
      </c>
      <c r="J5869" t="str">
        <f t="shared" si="365"/>
        <v>3-6 yrs</v>
      </c>
      <c r="K5869">
        <f t="shared" ca="1" si="367"/>
        <v>3</v>
      </c>
      <c r="L5869" t="s">
        <v>19</v>
      </c>
      <c r="M5869">
        <v>1</v>
      </c>
      <c r="N5869">
        <v>1</v>
      </c>
      <c r="O5869">
        <v>0</v>
      </c>
      <c r="P5869">
        <v>1</v>
      </c>
      <c r="Q5869">
        <v>1</v>
      </c>
      <c r="R5869">
        <f>SUM(M5869:N5869:O5869:P5869:Q5869)</f>
        <v>4</v>
      </c>
      <c r="S5869" s="1">
        <v>119220</v>
      </c>
      <c r="T5869" s="1" t="str">
        <f t="shared" si="366"/>
        <v>Medium</v>
      </c>
      <c r="U5869">
        <v>4</v>
      </c>
      <c r="V5869">
        <v>2025</v>
      </c>
      <c r="W5869" t="s">
        <v>28</v>
      </c>
      <c r="X5869">
        <v>9</v>
      </c>
    </row>
    <row r="5870" spans="1:24" x14ac:dyDescent="0.3">
      <c r="A5870">
        <v>5869</v>
      </c>
      <c r="B5870" t="s">
        <v>36</v>
      </c>
      <c r="C5870" t="str">
        <f>_xlfn.XLOOKUP(B5870,Lookup_table!B:B,Lookup_table!C:C)</f>
        <v>Data</v>
      </c>
      <c r="D5870" t="s">
        <v>14</v>
      </c>
      <c r="E5870" t="s">
        <v>42</v>
      </c>
      <c r="F5870" t="s">
        <v>24</v>
      </c>
      <c r="G5870" t="s">
        <v>17</v>
      </c>
      <c r="H5870" t="str">
        <f t="shared" si="364"/>
        <v>Remote</v>
      </c>
      <c r="I5870" t="s">
        <v>26</v>
      </c>
      <c r="J5870" t="str">
        <f t="shared" si="365"/>
        <v>3-6 yrs</v>
      </c>
      <c r="K5870">
        <f t="shared" ca="1" si="367"/>
        <v>6</v>
      </c>
      <c r="L5870" t="s">
        <v>39</v>
      </c>
      <c r="M5870">
        <v>1</v>
      </c>
      <c r="N5870">
        <v>0</v>
      </c>
      <c r="O5870">
        <v>1</v>
      </c>
      <c r="P5870">
        <v>0</v>
      </c>
      <c r="Q5870">
        <v>1</v>
      </c>
      <c r="R5870">
        <f>SUM(M5870:N5870:O5870:P5870:Q5870)</f>
        <v>3</v>
      </c>
      <c r="S5870" s="1">
        <v>96211</v>
      </c>
      <c r="T5870" s="1" t="str">
        <f t="shared" si="366"/>
        <v>Medium</v>
      </c>
      <c r="U5870">
        <v>4</v>
      </c>
      <c r="V5870">
        <v>2026</v>
      </c>
      <c r="W5870" t="s">
        <v>20</v>
      </c>
      <c r="X5870">
        <v>6</v>
      </c>
    </row>
    <row r="5871" spans="1:24" x14ac:dyDescent="0.3">
      <c r="A5871">
        <v>5870</v>
      </c>
      <c r="B5871" t="s">
        <v>41</v>
      </c>
      <c r="C5871" t="str">
        <f>_xlfn.XLOOKUP(B5871,Lookup_table!B:B,Lookup_table!C:C)</f>
        <v>Data</v>
      </c>
      <c r="D5871" t="s">
        <v>34</v>
      </c>
      <c r="E5871" t="s">
        <v>42</v>
      </c>
      <c r="F5871" t="s">
        <v>29</v>
      </c>
      <c r="G5871" t="s">
        <v>30</v>
      </c>
      <c r="H5871" t="str">
        <f t="shared" si="364"/>
        <v>Onsite/Hybrid</v>
      </c>
      <c r="I5871" t="s">
        <v>18</v>
      </c>
      <c r="J5871" t="str">
        <f t="shared" si="365"/>
        <v>7+ yrs</v>
      </c>
      <c r="K5871">
        <f t="shared" ca="1" si="367"/>
        <v>14</v>
      </c>
      <c r="L5871" t="s">
        <v>39</v>
      </c>
      <c r="M5871">
        <v>1</v>
      </c>
      <c r="N5871">
        <v>0</v>
      </c>
      <c r="O5871">
        <v>1</v>
      </c>
      <c r="P5871">
        <v>0</v>
      </c>
      <c r="Q5871">
        <v>1</v>
      </c>
      <c r="R5871">
        <f>SUM(M5871:N5871:O5871:P5871:Q5871)</f>
        <v>3</v>
      </c>
      <c r="S5871" s="1">
        <v>129981</v>
      </c>
      <c r="T5871" s="1" t="str">
        <f t="shared" si="366"/>
        <v>High</v>
      </c>
      <c r="U5871">
        <v>2</v>
      </c>
      <c r="V5871">
        <v>2024</v>
      </c>
      <c r="W5871" t="s">
        <v>28</v>
      </c>
      <c r="X5871">
        <v>7</v>
      </c>
    </row>
    <row r="5872" spans="1:24" x14ac:dyDescent="0.3">
      <c r="A5872">
        <v>5871</v>
      </c>
      <c r="B5872" t="s">
        <v>50</v>
      </c>
      <c r="C5872" t="str">
        <f>_xlfn.XLOOKUP(B5872,Lookup_table!B:B,Lookup_table!C:C)</f>
        <v>AI</v>
      </c>
      <c r="D5872" t="s">
        <v>14</v>
      </c>
      <c r="E5872" t="s">
        <v>40</v>
      </c>
      <c r="F5872" t="s">
        <v>52</v>
      </c>
      <c r="G5872" t="s">
        <v>25</v>
      </c>
      <c r="H5872" t="str">
        <f t="shared" si="364"/>
        <v>Onsite/Hybrid</v>
      </c>
      <c r="I5872" t="s">
        <v>35</v>
      </c>
      <c r="J5872" t="str">
        <f t="shared" si="365"/>
        <v>0-2 yrs</v>
      </c>
      <c r="K5872">
        <f t="shared" ca="1" si="367"/>
        <v>0</v>
      </c>
      <c r="L5872" t="s">
        <v>27</v>
      </c>
      <c r="M5872">
        <v>0</v>
      </c>
      <c r="N5872">
        <v>1</v>
      </c>
      <c r="O5872">
        <v>0</v>
      </c>
      <c r="P5872">
        <v>1</v>
      </c>
      <c r="Q5872">
        <v>0</v>
      </c>
      <c r="R5872">
        <f>SUM(M5872:N5872:O5872:P5872:Q5872)</f>
        <v>2</v>
      </c>
      <c r="S5872" s="1">
        <v>109725</v>
      </c>
      <c r="T5872" s="1" t="str">
        <f t="shared" si="366"/>
        <v>Medium</v>
      </c>
      <c r="U5872">
        <v>5</v>
      </c>
      <c r="V5872">
        <v>2024</v>
      </c>
      <c r="W5872" t="s">
        <v>20</v>
      </c>
      <c r="X5872">
        <v>1</v>
      </c>
    </row>
    <row r="5873" spans="1:24" x14ac:dyDescent="0.3">
      <c r="A5873">
        <v>5872</v>
      </c>
      <c r="B5873" t="s">
        <v>36</v>
      </c>
      <c r="C5873" t="str">
        <f>_xlfn.XLOOKUP(B5873,Lookup_table!B:B,Lookup_table!C:C)</f>
        <v>Data</v>
      </c>
      <c r="D5873" t="s">
        <v>34</v>
      </c>
      <c r="E5873" t="s">
        <v>38</v>
      </c>
      <c r="F5873" t="s">
        <v>44</v>
      </c>
      <c r="G5873" t="s">
        <v>17</v>
      </c>
      <c r="H5873" t="str">
        <f t="shared" si="364"/>
        <v>Remote</v>
      </c>
      <c r="I5873" t="s">
        <v>26</v>
      </c>
      <c r="J5873" t="str">
        <f t="shared" si="365"/>
        <v>3-6 yrs</v>
      </c>
      <c r="K5873">
        <f t="shared" ca="1" si="367"/>
        <v>4</v>
      </c>
      <c r="L5873" t="s">
        <v>39</v>
      </c>
      <c r="M5873">
        <v>1</v>
      </c>
      <c r="N5873">
        <v>0</v>
      </c>
      <c r="O5873">
        <v>0</v>
      </c>
      <c r="P5873">
        <v>0</v>
      </c>
      <c r="Q5873">
        <v>1</v>
      </c>
      <c r="R5873">
        <f>SUM(M5873:N5873:O5873:P5873:Q5873)</f>
        <v>2</v>
      </c>
      <c r="S5873" s="1">
        <v>84934</v>
      </c>
      <c r="T5873" s="1" t="str">
        <f t="shared" si="366"/>
        <v>Medium</v>
      </c>
      <c r="U5873">
        <v>12</v>
      </c>
      <c r="V5873">
        <v>2021</v>
      </c>
      <c r="W5873" t="s">
        <v>28</v>
      </c>
      <c r="X5873">
        <v>9</v>
      </c>
    </row>
    <row r="5874" spans="1:24" x14ac:dyDescent="0.3">
      <c r="A5874">
        <v>5873</v>
      </c>
      <c r="B5874" t="s">
        <v>50</v>
      </c>
      <c r="C5874" t="str">
        <f>_xlfn.XLOOKUP(B5874,Lookup_table!B:B,Lookup_table!C:C)</f>
        <v>AI</v>
      </c>
      <c r="D5874" t="s">
        <v>14</v>
      </c>
      <c r="E5874" t="s">
        <v>15</v>
      </c>
      <c r="F5874" t="s">
        <v>43</v>
      </c>
      <c r="G5874" t="s">
        <v>25</v>
      </c>
      <c r="H5874" t="str">
        <f t="shared" si="364"/>
        <v>Onsite/Hybrid</v>
      </c>
      <c r="I5874" t="s">
        <v>26</v>
      </c>
      <c r="J5874" t="str">
        <f t="shared" si="365"/>
        <v>3-6 yrs</v>
      </c>
      <c r="K5874">
        <f t="shared" ca="1" si="367"/>
        <v>4</v>
      </c>
      <c r="L5874" t="s">
        <v>19</v>
      </c>
      <c r="M5874">
        <v>1</v>
      </c>
      <c r="N5874">
        <v>0</v>
      </c>
      <c r="O5874">
        <v>0</v>
      </c>
      <c r="P5874">
        <v>1</v>
      </c>
      <c r="Q5874">
        <v>1</v>
      </c>
      <c r="R5874">
        <f>SUM(M5874:N5874:O5874:P5874:Q5874)</f>
        <v>3</v>
      </c>
      <c r="S5874" s="1">
        <v>140877</v>
      </c>
      <c r="T5874" s="1" t="str">
        <f t="shared" si="366"/>
        <v>High</v>
      </c>
      <c r="U5874">
        <v>3</v>
      </c>
      <c r="V5874">
        <v>2026</v>
      </c>
      <c r="W5874" t="s">
        <v>28</v>
      </c>
      <c r="X5874">
        <v>7</v>
      </c>
    </row>
    <row r="5875" spans="1:24" x14ac:dyDescent="0.3">
      <c r="A5875">
        <v>5874</v>
      </c>
      <c r="B5875" t="s">
        <v>21</v>
      </c>
      <c r="C5875" t="str">
        <f>_xlfn.XLOOKUP(B5875,Lookup_table!B:B,Lookup_table!C:C)</f>
        <v>AI</v>
      </c>
      <c r="D5875" t="s">
        <v>37</v>
      </c>
      <c r="E5875" t="s">
        <v>15</v>
      </c>
      <c r="F5875" t="s">
        <v>44</v>
      </c>
      <c r="G5875" t="s">
        <v>17</v>
      </c>
      <c r="H5875" t="str">
        <f t="shared" si="364"/>
        <v>Remote</v>
      </c>
      <c r="I5875" t="s">
        <v>26</v>
      </c>
      <c r="J5875" t="str">
        <f t="shared" si="365"/>
        <v>3-6 yrs</v>
      </c>
      <c r="K5875">
        <f t="shared" ca="1" si="367"/>
        <v>5</v>
      </c>
      <c r="L5875" t="s">
        <v>27</v>
      </c>
      <c r="M5875">
        <v>1</v>
      </c>
      <c r="N5875">
        <v>0</v>
      </c>
      <c r="O5875">
        <v>1</v>
      </c>
      <c r="P5875">
        <v>0</v>
      </c>
      <c r="Q5875">
        <v>0</v>
      </c>
      <c r="R5875">
        <f>SUM(M5875:N5875:O5875:P5875:Q5875)</f>
        <v>2</v>
      </c>
      <c r="S5875" s="1">
        <v>133537</v>
      </c>
      <c r="T5875" s="1" t="str">
        <f t="shared" si="366"/>
        <v>High</v>
      </c>
      <c r="U5875">
        <v>6</v>
      </c>
      <c r="V5875">
        <v>2020</v>
      </c>
      <c r="W5875" t="s">
        <v>28</v>
      </c>
      <c r="X5875">
        <v>9</v>
      </c>
    </row>
    <row r="5876" spans="1:24" x14ac:dyDescent="0.3">
      <c r="A5876">
        <v>5875</v>
      </c>
      <c r="B5876" t="s">
        <v>36</v>
      </c>
      <c r="C5876" t="str">
        <f>_xlfn.XLOOKUP(B5876,Lookup_table!B:B,Lookup_table!C:C)</f>
        <v>Data</v>
      </c>
      <c r="D5876" t="s">
        <v>37</v>
      </c>
      <c r="E5876" t="s">
        <v>32</v>
      </c>
      <c r="F5876" t="s">
        <v>51</v>
      </c>
      <c r="G5876" t="s">
        <v>17</v>
      </c>
      <c r="H5876" t="str">
        <f t="shared" si="364"/>
        <v>Remote</v>
      </c>
      <c r="I5876" t="s">
        <v>18</v>
      </c>
      <c r="J5876" t="str">
        <f t="shared" si="365"/>
        <v>7+ yrs</v>
      </c>
      <c r="K5876">
        <f t="shared" ca="1" si="367"/>
        <v>14</v>
      </c>
      <c r="L5876" t="s">
        <v>19</v>
      </c>
      <c r="M5876">
        <v>1</v>
      </c>
      <c r="N5876">
        <v>0</v>
      </c>
      <c r="O5876">
        <v>0</v>
      </c>
      <c r="P5876">
        <v>0</v>
      </c>
      <c r="Q5876">
        <v>0</v>
      </c>
      <c r="R5876">
        <f>SUM(M5876:N5876:O5876:P5876:Q5876)</f>
        <v>1</v>
      </c>
      <c r="S5876" s="1">
        <v>99945</v>
      </c>
      <c r="T5876" s="1" t="str">
        <f t="shared" si="366"/>
        <v>Medium</v>
      </c>
      <c r="U5876">
        <v>12</v>
      </c>
      <c r="V5876">
        <v>2026</v>
      </c>
      <c r="W5876" t="s">
        <v>20</v>
      </c>
      <c r="X5876">
        <v>4</v>
      </c>
    </row>
    <row r="5877" spans="1:24" x14ac:dyDescent="0.3">
      <c r="A5877">
        <v>5876</v>
      </c>
      <c r="B5877" t="s">
        <v>33</v>
      </c>
      <c r="C5877" t="str">
        <f>_xlfn.XLOOKUP(B5877,Lookup_table!B:B,Lookup_table!C:C)</f>
        <v>Data</v>
      </c>
      <c r="D5877" t="s">
        <v>14</v>
      </c>
      <c r="E5877" t="s">
        <v>38</v>
      </c>
      <c r="F5877" t="s">
        <v>52</v>
      </c>
      <c r="G5877" t="s">
        <v>17</v>
      </c>
      <c r="H5877" t="str">
        <f t="shared" si="364"/>
        <v>Remote</v>
      </c>
      <c r="I5877" t="s">
        <v>18</v>
      </c>
      <c r="J5877" t="str">
        <f t="shared" si="365"/>
        <v>7+ yrs</v>
      </c>
      <c r="K5877">
        <f t="shared" ca="1" si="367"/>
        <v>9</v>
      </c>
      <c r="L5877" t="s">
        <v>27</v>
      </c>
      <c r="M5877">
        <v>0</v>
      </c>
      <c r="N5877">
        <v>0</v>
      </c>
      <c r="O5877">
        <v>0</v>
      </c>
      <c r="P5877">
        <v>0</v>
      </c>
      <c r="Q5877">
        <v>1</v>
      </c>
      <c r="R5877">
        <f>SUM(M5877:N5877:O5877:P5877:Q5877)</f>
        <v>1</v>
      </c>
      <c r="S5877" s="1">
        <v>107239</v>
      </c>
      <c r="T5877" s="1" t="str">
        <f t="shared" si="366"/>
        <v>Medium</v>
      </c>
      <c r="U5877">
        <v>4</v>
      </c>
      <c r="V5877">
        <v>2023</v>
      </c>
      <c r="W5877" t="s">
        <v>20</v>
      </c>
      <c r="X5877">
        <v>4</v>
      </c>
    </row>
    <row r="5878" spans="1:24" x14ac:dyDescent="0.3">
      <c r="A5878">
        <v>5877</v>
      </c>
      <c r="B5878" t="s">
        <v>50</v>
      </c>
      <c r="C5878" t="str">
        <f>_xlfn.XLOOKUP(B5878,Lookup_table!B:B,Lookup_table!C:C)</f>
        <v>AI</v>
      </c>
      <c r="D5878" t="s">
        <v>14</v>
      </c>
      <c r="E5878" t="s">
        <v>42</v>
      </c>
      <c r="F5878" t="s">
        <v>24</v>
      </c>
      <c r="G5878" t="s">
        <v>30</v>
      </c>
      <c r="H5878" t="str">
        <f t="shared" si="364"/>
        <v>Onsite/Hybrid</v>
      </c>
      <c r="I5878" t="s">
        <v>18</v>
      </c>
      <c r="J5878" t="str">
        <f t="shared" si="365"/>
        <v>7+ yrs</v>
      </c>
      <c r="K5878">
        <f t="shared" ca="1" si="367"/>
        <v>10</v>
      </c>
      <c r="L5878" t="s">
        <v>39</v>
      </c>
      <c r="M5878">
        <v>1</v>
      </c>
      <c r="N5878">
        <v>1</v>
      </c>
      <c r="O5878">
        <v>1</v>
      </c>
      <c r="P5878">
        <v>0</v>
      </c>
      <c r="Q5878">
        <v>0</v>
      </c>
      <c r="R5878">
        <f>SUM(M5878:N5878:O5878:P5878:Q5878)</f>
        <v>3</v>
      </c>
      <c r="S5878" s="1">
        <v>158462</v>
      </c>
      <c r="T5878" s="1" t="str">
        <f t="shared" si="366"/>
        <v>High</v>
      </c>
      <c r="U5878">
        <v>10</v>
      </c>
      <c r="V5878">
        <v>2021</v>
      </c>
      <c r="W5878" t="s">
        <v>28</v>
      </c>
      <c r="X5878">
        <v>9</v>
      </c>
    </row>
    <row r="5879" spans="1:24" x14ac:dyDescent="0.3">
      <c r="A5879">
        <v>5878</v>
      </c>
      <c r="B5879" t="s">
        <v>50</v>
      </c>
      <c r="C5879" t="str">
        <f>_xlfn.XLOOKUP(B5879,Lookup_table!B:B,Lookup_table!C:C)</f>
        <v>AI</v>
      </c>
      <c r="D5879" t="s">
        <v>34</v>
      </c>
      <c r="E5879" t="s">
        <v>23</v>
      </c>
      <c r="F5879" t="s">
        <v>44</v>
      </c>
      <c r="G5879" t="s">
        <v>30</v>
      </c>
      <c r="H5879" t="str">
        <f t="shared" si="364"/>
        <v>Onsite/Hybrid</v>
      </c>
      <c r="I5879" t="s">
        <v>18</v>
      </c>
      <c r="J5879" t="str">
        <f t="shared" si="365"/>
        <v>7+ yrs</v>
      </c>
      <c r="K5879">
        <f t="shared" ca="1" si="367"/>
        <v>12</v>
      </c>
      <c r="L5879" t="s">
        <v>19</v>
      </c>
      <c r="M5879">
        <v>1</v>
      </c>
      <c r="N5879">
        <v>1</v>
      </c>
      <c r="O5879">
        <v>0</v>
      </c>
      <c r="P5879">
        <v>1</v>
      </c>
      <c r="Q5879">
        <v>0</v>
      </c>
      <c r="R5879">
        <f>SUM(M5879:N5879:O5879:P5879:Q5879)</f>
        <v>3</v>
      </c>
      <c r="S5879" s="1">
        <v>157679</v>
      </c>
      <c r="T5879" s="1" t="str">
        <f t="shared" si="366"/>
        <v>High</v>
      </c>
      <c r="U5879">
        <v>12</v>
      </c>
      <c r="V5879">
        <v>2023</v>
      </c>
      <c r="W5879" t="s">
        <v>28</v>
      </c>
      <c r="X5879">
        <v>9</v>
      </c>
    </row>
    <row r="5880" spans="1:24" x14ac:dyDescent="0.3">
      <c r="A5880">
        <v>5879</v>
      </c>
      <c r="B5880" t="s">
        <v>33</v>
      </c>
      <c r="C5880" t="str">
        <f>_xlfn.XLOOKUP(B5880,Lookup_table!B:B,Lookup_table!C:C)</f>
        <v>Data</v>
      </c>
      <c r="D5880" t="s">
        <v>22</v>
      </c>
      <c r="E5880" t="s">
        <v>38</v>
      </c>
      <c r="F5880" t="s">
        <v>16</v>
      </c>
      <c r="G5880" t="s">
        <v>30</v>
      </c>
      <c r="H5880" t="str">
        <f t="shared" si="364"/>
        <v>Onsite/Hybrid</v>
      </c>
      <c r="I5880" t="s">
        <v>26</v>
      </c>
      <c r="J5880" t="str">
        <f t="shared" si="365"/>
        <v>3-6 yrs</v>
      </c>
      <c r="K5880">
        <f t="shared" ca="1" si="367"/>
        <v>5</v>
      </c>
      <c r="L5880" t="s">
        <v>19</v>
      </c>
      <c r="M5880">
        <v>1</v>
      </c>
      <c r="N5880">
        <v>1</v>
      </c>
      <c r="O5880">
        <v>1</v>
      </c>
      <c r="P5880">
        <v>1</v>
      </c>
      <c r="Q5880">
        <v>1</v>
      </c>
      <c r="R5880">
        <f>SUM(M5880:N5880:O5880:P5880:Q5880)</f>
        <v>5</v>
      </c>
      <c r="S5880" s="1">
        <v>137258</v>
      </c>
      <c r="T5880" s="1" t="str">
        <f t="shared" si="366"/>
        <v>High</v>
      </c>
      <c r="U5880">
        <v>4</v>
      </c>
      <c r="V5880">
        <v>2025</v>
      </c>
      <c r="W5880" t="s">
        <v>28</v>
      </c>
      <c r="X5880">
        <v>4</v>
      </c>
    </row>
    <row r="5881" spans="1:24" x14ac:dyDescent="0.3">
      <c r="A5881">
        <v>5880</v>
      </c>
      <c r="B5881" t="s">
        <v>33</v>
      </c>
      <c r="C5881" t="str">
        <f>_xlfn.XLOOKUP(B5881,Lookup_table!B:B,Lookup_table!C:C)</f>
        <v>Data</v>
      </c>
      <c r="D5881" t="s">
        <v>22</v>
      </c>
      <c r="E5881" t="s">
        <v>32</v>
      </c>
      <c r="F5881" t="s">
        <v>43</v>
      </c>
      <c r="G5881" t="s">
        <v>25</v>
      </c>
      <c r="H5881" t="str">
        <f t="shared" si="364"/>
        <v>Onsite/Hybrid</v>
      </c>
      <c r="I5881" t="s">
        <v>35</v>
      </c>
      <c r="J5881" t="str">
        <f t="shared" si="365"/>
        <v>0-2 yrs</v>
      </c>
      <c r="K5881">
        <f t="shared" ca="1" si="367"/>
        <v>0</v>
      </c>
      <c r="L5881" t="s">
        <v>39</v>
      </c>
      <c r="M5881">
        <v>0</v>
      </c>
      <c r="N5881">
        <v>0</v>
      </c>
      <c r="O5881">
        <v>0</v>
      </c>
      <c r="P5881">
        <v>1</v>
      </c>
      <c r="Q5881">
        <v>0</v>
      </c>
      <c r="R5881">
        <f>SUM(M5881:N5881:O5881:P5881:Q5881)</f>
        <v>1</v>
      </c>
      <c r="S5881" s="1">
        <v>86267</v>
      </c>
      <c r="T5881" s="1" t="str">
        <f t="shared" si="366"/>
        <v>Medium</v>
      </c>
      <c r="U5881">
        <v>11</v>
      </c>
      <c r="V5881">
        <v>2020</v>
      </c>
      <c r="W5881" t="s">
        <v>20</v>
      </c>
      <c r="X5881">
        <v>2</v>
      </c>
    </row>
    <row r="5882" spans="1:24" x14ac:dyDescent="0.3">
      <c r="A5882">
        <v>5881</v>
      </c>
      <c r="B5882" t="s">
        <v>33</v>
      </c>
      <c r="C5882" t="str">
        <f>_xlfn.XLOOKUP(B5882,Lookup_table!B:B,Lookup_table!C:C)</f>
        <v>Data</v>
      </c>
      <c r="D5882" t="s">
        <v>14</v>
      </c>
      <c r="E5882" t="s">
        <v>40</v>
      </c>
      <c r="F5882" t="s">
        <v>43</v>
      </c>
      <c r="G5882" t="s">
        <v>17</v>
      </c>
      <c r="H5882" t="str">
        <f t="shared" si="364"/>
        <v>Remote</v>
      </c>
      <c r="I5882" t="s">
        <v>26</v>
      </c>
      <c r="J5882" t="str">
        <f t="shared" si="365"/>
        <v>3-6 yrs</v>
      </c>
      <c r="K5882">
        <f t="shared" ca="1" si="367"/>
        <v>4</v>
      </c>
      <c r="L5882" t="s">
        <v>39</v>
      </c>
      <c r="M5882">
        <v>0</v>
      </c>
      <c r="N5882">
        <v>1</v>
      </c>
      <c r="O5882">
        <v>0</v>
      </c>
      <c r="P5882">
        <v>1</v>
      </c>
      <c r="Q5882">
        <v>0</v>
      </c>
      <c r="R5882">
        <f>SUM(M5882:N5882:O5882:P5882:Q5882)</f>
        <v>2</v>
      </c>
      <c r="S5882" s="1">
        <v>85551</v>
      </c>
      <c r="T5882" s="1" t="str">
        <f t="shared" si="366"/>
        <v>Medium</v>
      </c>
      <c r="U5882">
        <v>9</v>
      </c>
      <c r="V5882">
        <v>2024</v>
      </c>
      <c r="W5882" t="s">
        <v>28</v>
      </c>
      <c r="X5882">
        <v>8</v>
      </c>
    </row>
    <row r="5883" spans="1:24" x14ac:dyDescent="0.3">
      <c r="A5883">
        <v>5882</v>
      </c>
      <c r="B5883" t="s">
        <v>36</v>
      </c>
      <c r="C5883" t="str">
        <f>_xlfn.XLOOKUP(B5883,Lookup_table!B:B,Lookup_table!C:C)</f>
        <v>Data</v>
      </c>
      <c r="D5883" t="s">
        <v>22</v>
      </c>
      <c r="E5883" t="s">
        <v>23</v>
      </c>
      <c r="F5883" t="s">
        <v>52</v>
      </c>
      <c r="G5883" t="s">
        <v>17</v>
      </c>
      <c r="H5883" t="str">
        <f t="shared" si="364"/>
        <v>Remote</v>
      </c>
      <c r="I5883" t="s">
        <v>35</v>
      </c>
      <c r="J5883" t="str">
        <f t="shared" si="365"/>
        <v>0-2 yrs</v>
      </c>
      <c r="K5883">
        <f t="shared" ca="1" si="367"/>
        <v>1</v>
      </c>
      <c r="L5883" t="s">
        <v>19</v>
      </c>
      <c r="M5883">
        <v>0</v>
      </c>
      <c r="N5883">
        <v>0</v>
      </c>
      <c r="O5883">
        <v>0</v>
      </c>
      <c r="P5883">
        <v>1</v>
      </c>
      <c r="Q5883">
        <v>0</v>
      </c>
      <c r="R5883">
        <f>SUM(M5883:N5883:O5883:P5883:Q5883)</f>
        <v>1</v>
      </c>
      <c r="S5883" s="1">
        <v>82819</v>
      </c>
      <c r="T5883" s="1" t="str">
        <f t="shared" si="366"/>
        <v>Medium</v>
      </c>
      <c r="U5883">
        <v>7</v>
      </c>
      <c r="V5883">
        <v>2021</v>
      </c>
      <c r="W5883" t="s">
        <v>34</v>
      </c>
      <c r="X5883">
        <v>5</v>
      </c>
    </row>
    <row r="5884" spans="1:24" x14ac:dyDescent="0.3">
      <c r="A5884">
        <v>5883</v>
      </c>
      <c r="B5884" t="s">
        <v>31</v>
      </c>
      <c r="C5884" t="str">
        <f>_xlfn.XLOOKUP(B5884,Lookup_table!B:B,Lookup_table!C:C)</f>
        <v>Business</v>
      </c>
      <c r="D5884" t="s">
        <v>22</v>
      </c>
      <c r="E5884" t="s">
        <v>15</v>
      </c>
      <c r="F5884" t="s">
        <v>44</v>
      </c>
      <c r="G5884" t="s">
        <v>30</v>
      </c>
      <c r="H5884" t="str">
        <f t="shared" si="364"/>
        <v>Onsite/Hybrid</v>
      </c>
      <c r="I5884" t="s">
        <v>26</v>
      </c>
      <c r="J5884" t="str">
        <f t="shared" si="365"/>
        <v>3-6 yrs</v>
      </c>
      <c r="K5884">
        <f t="shared" ca="1" si="367"/>
        <v>5</v>
      </c>
      <c r="L5884" t="s">
        <v>27</v>
      </c>
      <c r="M5884">
        <v>0</v>
      </c>
      <c r="N5884">
        <v>0</v>
      </c>
      <c r="O5884">
        <v>0</v>
      </c>
      <c r="P5884">
        <v>1</v>
      </c>
      <c r="Q5884">
        <v>0</v>
      </c>
      <c r="R5884">
        <f>SUM(M5884:N5884:O5884:P5884:Q5884)</f>
        <v>1</v>
      </c>
      <c r="S5884" s="1">
        <v>114734</v>
      </c>
      <c r="T5884" s="1" t="str">
        <f t="shared" si="366"/>
        <v>Medium</v>
      </c>
      <c r="U5884">
        <v>9</v>
      </c>
      <c r="V5884">
        <v>2023</v>
      </c>
      <c r="W5884" t="s">
        <v>28</v>
      </c>
      <c r="X5884">
        <v>8</v>
      </c>
    </row>
    <row r="5885" spans="1:24" x14ac:dyDescent="0.3">
      <c r="A5885">
        <v>5884</v>
      </c>
      <c r="B5885" t="s">
        <v>31</v>
      </c>
      <c r="C5885" t="str">
        <f>_xlfn.XLOOKUP(B5885,Lookup_table!B:B,Lookup_table!C:C)</f>
        <v>Business</v>
      </c>
      <c r="D5885" t="s">
        <v>22</v>
      </c>
      <c r="E5885" t="s">
        <v>40</v>
      </c>
      <c r="F5885" t="s">
        <v>44</v>
      </c>
      <c r="G5885" t="s">
        <v>25</v>
      </c>
      <c r="H5885" t="str">
        <f t="shared" si="364"/>
        <v>Onsite/Hybrid</v>
      </c>
      <c r="I5885" t="s">
        <v>35</v>
      </c>
      <c r="J5885" t="str">
        <f t="shared" si="365"/>
        <v>0-2 yrs</v>
      </c>
      <c r="K5885">
        <f t="shared" ca="1" si="367"/>
        <v>2</v>
      </c>
      <c r="L5885" t="s">
        <v>27</v>
      </c>
      <c r="M5885">
        <v>0</v>
      </c>
      <c r="N5885">
        <v>0</v>
      </c>
      <c r="O5885">
        <v>0</v>
      </c>
      <c r="P5885">
        <v>0</v>
      </c>
      <c r="Q5885">
        <v>1</v>
      </c>
      <c r="R5885">
        <f>SUM(M5885:N5885:O5885:P5885:Q5885)</f>
        <v>1</v>
      </c>
      <c r="S5885" s="1">
        <v>80464</v>
      </c>
      <c r="T5885" s="1" t="str">
        <f t="shared" si="366"/>
        <v>Medium</v>
      </c>
      <c r="U5885">
        <v>9</v>
      </c>
      <c r="V5885">
        <v>2022</v>
      </c>
      <c r="W5885" t="s">
        <v>34</v>
      </c>
      <c r="X5885">
        <v>5</v>
      </c>
    </row>
    <row r="5886" spans="1:24" x14ac:dyDescent="0.3">
      <c r="A5886">
        <v>5885</v>
      </c>
      <c r="B5886" t="s">
        <v>36</v>
      </c>
      <c r="C5886" t="str">
        <f>_xlfn.XLOOKUP(B5886,Lookup_table!B:B,Lookup_table!C:C)</f>
        <v>Data</v>
      </c>
      <c r="D5886" t="s">
        <v>37</v>
      </c>
      <c r="E5886" t="s">
        <v>38</v>
      </c>
      <c r="F5886" t="s">
        <v>16</v>
      </c>
      <c r="G5886" t="s">
        <v>17</v>
      </c>
      <c r="H5886" t="str">
        <f t="shared" si="364"/>
        <v>Remote</v>
      </c>
      <c r="I5886" t="s">
        <v>18</v>
      </c>
      <c r="J5886" t="str">
        <f t="shared" si="365"/>
        <v>7+ yrs</v>
      </c>
      <c r="K5886">
        <f t="shared" ca="1" si="367"/>
        <v>13</v>
      </c>
      <c r="L5886" t="s">
        <v>19</v>
      </c>
      <c r="M5886">
        <v>0</v>
      </c>
      <c r="N5886">
        <v>1</v>
      </c>
      <c r="O5886">
        <v>0</v>
      </c>
      <c r="P5886">
        <v>0</v>
      </c>
      <c r="Q5886">
        <v>1</v>
      </c>
      <c r="R5886">
        <f>SUM(M5886:N5886:O5886:P5886:Q5886)</f>
        <v>2</v>
      </c>
      <c r="S5886" s="1">
        <v>113495</v>
      </c>
      <c r="T5886" s="1" t="str">
        <f t="shared" si="366"/>
        <v>Medium</v>
      </c>
      <c r="U5886">
        <v>7</v>
      </c>
      <c r="V5886">
        <v>2021</v>
      </c>
      <c r="W5886" t="s">
        <v>28</v>
      </c>
      <c r="X5886">
        <v>9</v>
      </c>
    </row>
    <row r="5887" spans="1:24" x14ac:dyDescent="0.3">
      <c r="A5887">
        <v>5886</v>
      </c>
      <c r="B5887" t="s">
        <v>36</v>
      </c>
      <c r="C5887" t="str">
        <f>_xlfn.XLOOKUP(B5887,Lookup_table!B:B,Lookup_table!C:C)</f>
        <v>Data</v>
      </c>
      <c r="D5887" t="s">
        <v>34</v>
      </c>
      <c r="E5887" t="s">
        <v>42</v>
      </c>
      <c r="F5887" t="s">
        <v>51</v>
      </c>
      <c r="G5887" t="s">
        <v>17</v>
      </c>
      <c r="H5887" t="str">
        <f t="shared" si="364"/>
        <v>Remote</v>
      </c>
      <c r="I5887" t="s">
        <v>18</v>
      </c>
      <c r="J5887" t="str">
        <f t="shared" si="365"/>
        <v>7+ yrs</v>
      </c>
      <c r="K5887">
        <f t="shared" ca="1" si="367"/>
        <v>9</v>
      </c>
      <c r="L5887" t="s">
        <v>19</v>
      </c>
      <c r="M5887">
        <v>1</v>
      </c>
      <c r="N5887">
        <v>1</v>
      </c>
      <c r="O5887">
        <v>0</v>
      </c>
      <c r="P5887">
        <v>0</v>
      </c>
      <c r="Q5887">
        <v>0</v>
      </c>
      <c r="R5887">
        <f>SUM(M5887:N5887:O5887:P5887:Q5887)</f>
        <v>2</v>
      </c>
      <c r="S5887" s="1">
        <v>101564</v>
      </c>
      <c r="T5887" s="1" t="str">
        <f t="shared" si="366"/>
        <v>Medium</v>
      </c>
      <c r="U5887">
        <v>9</v>
      </c>
      <c r="V5887">
        <v>2022</v>
      </c>
      <c r="W5887" t="s">
        <v>20</v>
      </c>
      <c r="X5887">
        <v>6</v>
      </c>
    </row>
    <row r="5888" spans="1:24" x14ac:dyDescent="0.3">
      <c r="A5888">
        <v>5887</v>
      </c>
      <c r="B5888" t="s">
        <v>31</v>
      </c>
      <c r="C5888" t="str">
        <f>_xlfn.XLOOKUP(B5888,Lookup_table!B:B,Lookup_table!C:C)</f>
        <v>Business</v>
      </c>
      <c r="D5888" t="s">
        <v>14</v>
      </c>
      <c r="E5888" t="s">
        <v>42</v>
      </c>
      <c r="F5888" t="s">
        <v>52</v>
      </c>
      <c r="G5888" t="s">
        <v>25</v>
      </c>
      <c r="H5888" t="str">
        <f t="shared" si="364"/>
        <v>Onsite/Hybrid</v>
      </c>
      <c r="I5888" t="s">
        <v>26</v>
      </c>
      <c r="J5888" t="str">
        <f t="shared" si="365"/>
        <v>3-6 yrs</v>
      </c>
      <c r="K5888">
        <f t="shared" ca="1" si="367"/>
        <v>3</v>
      </c>
      <c r="L5888" t="s">
        <v>19</v>
      </c>
      <c r="M5888">
        <v>0</v>
      </c>
      <c r="N5888">
        <v>1</v>
      </c>
      <c r="O5888">
        <v>0</v>
      </c>
      <c r="P5888">
        <v>1</v>
      </c>
      <c r="Q5888">
        <v>0</v>
      </c>
      <c r="R5888">
        <f>SUM(M5888:N5888:O5888:P5888:Q5888)</f>
        <v>2</v>
      </c>
      <c r="S5888" s="1">
        <v>86352</v>
      </c>
      <c r="T5888" s="1" t="str">
        <f t="shared" si="366"/>
        <v>Medium</v>
      </c>
      <c r="U5888">
        <v>2</v>
      </c>
      <c r="V5888">
        <v>2023</v>
      </c>
      <c r="W5888" t="s">
        <v>34</v>
      </c>
      <c r="X5888">
        <v>6</v>
      </c>
    </row>
    <row r="5889" spans="1:24" x14ac:dyDescent="0.3">
      <c r="A5889">
        <v>5888</v>
      </c>
      <c r="B5889" t="s">
        <v>33</v>
      </c>
      <c r="C5889" t="str">
        <f>_xlfn.XLOOKUP(B5889,Lookup_table!B:B,Lookup_table!C:C)</f>
        <v>Data</v>
      </c>
      <c r="D5889" t="s">
        <v>14</v>
      </c>
      <c r="E5889" t="s">
        <v>40</v>
      </c>
      <c r="F5889" t="s">
        <v>29</v>
      </c>
      <c r="G5889" t="s">
        <v>17</v>
      </c>
      <c r="H5889" t="str">
        <f t="shared" si="364"/>
        <v>Remote</v>
      </c>
      <c r="I5889" t="s">
        <v>18</v>
      </c>
      <c r="J5889" t="str">
        <f t="shared" si="365"/>
        <v>7+ yrs</v>
      </c>
      <c r="K5889">
        <f t="shared" ca="1" si="367"/>
        <v>12</v>
      </c>
      <c r="L5889" t="s">
        <v>39</v>
      </c>
      <c r="M5889">
        <v>1</v>
      </c>
      <c r="N5889">
        <v>1</v>
      </c>
      <c r="O5889">
        <v>1</v>
      </c>
      <c r="P5889">
        <v>0</v>
      </c>
      <c r="Q5889">
        <v>1</v>
      </c>
      <c r="R5889">
        <f>SUM(M5889:N5889:O5889:P5889:Q5889)</f>
        <v>4</v>
      </c>
      <c r="S5889" s="1">
        <v>123689</v>
      </c>
      <c r="T5889" s="1" t="str">
        <f t="shared" si="366"/>
        <v>High</v>
      </c>
      <c r="U5889">
        <v>3</v>
      </c>
      <c r="V5889">
        <v>2026</v>
      </c>
      <c r="W5889" t="s">
        <v>20</v>
      </c>
      <c r="X5889">
        <v>2</v>
      </c>
    </row>
    <row r="5890" spans="1:24" x14ac:dyDescent="0.3">
      <c r="A5890">
        <v>5889</v>
      </c>
      <c r="B5890" t="s">
        <v>41</v>
      </c>
      <c r="C5890" t="str">
        <f>_xlfn.XLOOKUP(B5890,Lookup_table!B:B,Lookup_table!C:C)</f>
        <v>Data</v>
      </c>
      <c r="D5890" t="s">
        <v>22</v>
      </c>
      <c r="E5890" t="s">
        <v>32</v>
      </c>
      <c r="F5890" t="s">
        <v>52</v>
      </c>
      <c r="G5890" t="s">
        <v>30</v>
      </c>
      <c r="H5890" t="str">
        <f t="shared" ref="H5890:H5953" si="368">IF(G5890="Remote","Remote","Onsite/Hybrid")</f>
        <v>Onsite/Hybrid</v>
      </c>
      <c r="I5890" t="s">
        <v>35</v>
      </c>
      <c r="J5890" t="str">
        <f t="shared" ref="J5890:J5953" si="369">IF(I5890="Entry","0-2 yrs",IF(I5890="Mid","3-6 yrs","7+ yrs"))</f>
        <v>0-2 yrs</v>
      </c>
      <c r="K5890">
        <f t="shared" ca="1" si="367"/>
        <v>0</v>
      </c>
      <c r="L5890" t="s">
        <v>27</v>
      </c>
      <c r="M5890">
        <v>1</v>
      </c>
      <c r="N5890">
        <v>0</v>
      </c>
      <c r="O5890">
        <v>0</v>
      </c>
      <c r="P5890">
        <v>1</v>
      </c>
      <c r="Q5890">
        <v>0</v>
      </c>
      <c r="R5890">
        <f>SUM(M5890:N5890:O5890:P5890:Q5890)</f>
        <v>2</v>
      </c>
      <c r="S5890" s="1">
        <v>87350</v>
      </c>
      <c r="T5890" s="1" t="str">
        <f t="shared" ref="T5890:T5953" si="370">IF(S5890&lt;=70000,"Low",IF(S5890&lt;=120000,"Medium","High"))</f>
        <v>Medium</v>
      </c>
      <c r="U5890">
        <v>11</v>
      </c>
      <c r="V5890">
        <v>2021</v>
      </c>
      <c r="W5890" t="s">
        <v>20</v>
      </c>
      <c r="X5890">
        <v>5</v>
      </c>
    </row>
    <row r="5891" spans="1:24" x14ac:dyDescent="0.3">
      <c r="A5891">
        <v>5890</v>
      </c>
      <c r="B5891" t="s">
        <v>33</v>
      </c>
      <c r="C5891" t="str">
        <f>_xlfn.XLOOKUP(B5891,Lookup_table!B:B,Lookup_table!C:C)</f>
        <v>Data</v>
      </c>
      <c r="D5891" t="s">
        <v>37</v>
      </c>
      <c r="E5891" t="s">
        <v>23</v>
      </c>
      <c r="F5891" t="s">
        <v>52</v>
      </c>
      <c r="G5891" t="s">
        <v>17</v>
      </c>
      <c r="H5891" t="str">
        <f t="shared" si="368"/>
        <v>Remote</v>
      </c>
      <c r="I5891" t="s">
        <v>18</v>
      </c>
      <c r="J5891" t="str">
        <f t="shared" si="369"/>
        <v>7+ yrs</v>
      </c>
      <c r="K5891">
        <f t="shared" ref="K5891:K5954" ca="1" si="371">IF(J5891="0-2 yrs",RANDBETWEEN(0,2),IF(J5891="3-6 yrs", RANDBETWEEN(3,6),IF(J5891="7+ yrs", RANDBETWEEN(7,15)," ")))</f>
        <v>7</v>
      </c>
      <c r="L5891" t="s">
        <v>19</v>
      </c>
      <c r="M5891">
        <v>1</v>
      </c>
      <c r="N5891">
        <v>0</v>
      </c>
      <c r="O5891">
        <v>0</v>
      </c>
      <c r="P5891">
        <v>1</v>
      </c>
      <c r="Q5891">
        <v>0</v>
      </c>
      <c r="R5891">
        <f>SUM(M5891:N5891:O5891:P5891:Q5891)</f>
        <v>2</v>
      </c>
      <c r="S5891" s="1">
        <v>113400</v>
      </c>
      <c r="T5891" s="1" t="str">
        <f t="shared" si="370"/>
        <v>Medium</v>
      </c>
      <c r="U5891">
        <v>4</v>
      </c>
      <c r="V5891">
        <v>2024</v>
      </c>
      <c r="W5891" t="s">
        <v>28</v>
      </c>
      <c r="X5891">
        <v>8</v>
      </c>
    </row>
    <row r="5892" spans="1:24" x14ac:dyDescent="0.3">
      <c r="A5892">
        <v>5891</v>
      </c>
      <c r="B5892" t="s">
        <v>50</v>
      </c>
      <c r="C5892" t="str">
        <f>_xlfn.XLOOKUP(B5892,Lookup_table!B:B,Lookup_table!C:C)</f>
        <v>AI</v>
      </c>
      <c r="D5892" t="s">
        <v>22</v>
      </c>
      <c r="E5892" t="s">
        <v>38</v>
      </c>
      <c r="F5892" t="s">
        <v>29</v>
      </c>
      <c r="G5892" t="s">
        <v>25</v>
      </c>
      <c r="H5892" t="str">
        <f t="shared" si="368"/>
        <v>Onsite/Hybrid</v>
      </c>
      <c r="I5892" t="s">
        <v>35</v>
      </c>
      <c r="J5892" t="str">
        <f t="shared" si="369"/>
        <v>0-2 yrs</v>
      </c>
      <c r="K5892">
        <f t="shared" ca="1" si="371"/>
        <v>0</v>
      </c>
      <c r="L5892" t="s">
        <v>39</v>
      </c>
      <c r="M5892">
        <v>1</v>
      </c>
      <c r="N5892">
        <v>0</v>
      </c>
      <c r="O5892">
        <v>1</v>
      </c>
      <c r="P5892">
        <v>0</v>
      </c>
      <c r="Q5892">
        <v>0</v>
      </c>
      <c r="R5892">
        <f>SUM(M5892:N5892:O5892:P5892:Q5892)</f>
        <v>2</v>
      </c>
      <c r="S5892" s="1">
        <v>121948</v>
      </c>
      <c r="T5892" s="1" t="str">
        <f t="shared" si="370"/>
        <v>High</v>
      </c>
      <c r="U5892">
        <v>11</v>
      </c>
      <c r="V5892">
        <v>2022</v>
      </c>
      <c r="W5892" t="s">
        <v>28</v>
      </c>
      <c r="X5892">
        <v>7</v>
      </c>
    </row>
    <row r="5893" spans="1:24" x14ac:dyDescent="0.3">
      <c r="A5893">
        <v>5892</v>
      </c>
      <c r="B5893" t="s">
        <v>33</v>
      </c>
      <c r="C5893" t="str">
        <f>_xlfn.XLOOKUP(B5893,Lookup_table!B:B,Lookup_table!C:C)</f>
        <v>Data</v>
      </c>
      <c r="D5893" t="s">
        <v>14</v>
      </c>
      <c r="E5893" t="s">
        <v>32</v>
      </c>
      <c r="F5893" t="s">
        <v>29</v>
      </c>
      <c r="G5893" t="s">
        <v>25</v>
      </c>
      <c r="H5893" t="str">
        <f t="shared" si="368"/>
        <v>Onsite/Hybrid</v>
      </c>
      <c r="I5893" t="s">
        <v>35</v>
      </c>
      <c r="J5893" t="str">
        <f t="shared" si="369"/>
        <v>0-2 yrs</v>
      </c>
      <c r="K5893">
        <f t="shared" ca="1" si="371"/>
        <v>1</v>
      </c>
      <c r="L5893" t="s">
        <v>27</v>
      </c>
      <c r="M5893">
        <v>1</v>
      </c>
      <c r="N5893">
        <v>1</v>
      </c>
      <c r="O5893">
        <v>0</v>
      </c>
      <c r="P5893">
        <v>1</v>
      </c>
      <c r="Q5893">
        <v>1</v>
      </c>
      <c r="R5893">
        <f>SUM(M5893:N5893:O5893:P5893:Q5893)</f>
        <v>4</v>
      </c>
      <c r="S5893" s="1">
        <v>75023</v>
      </c>
      <c r="T5893" s="1" t="str">
        <f t="shared" si="370"/>
        <v>Medium</v>
      </c>
      <c r="U5893">
        <v>7</v>
      </c>
      <c r="V5893">
        <v>2024</v>
      </c>
      <c r="W5893" t="s">
        <v>34</v>
      </c>
      <c r="X5893">
        <v>4</v>
      </c>
    </row>
    <row r="5894" spans="1:24" x14ac:dyDescent="0.3">
      <c r="A5894">
        <v>5893</v>
      </c>
      <c r="B5894" t="s">
        <v>36</v>
      </c>
      <c r="C5894" t="str">
        <f>_xlfn.XLOOKUP(B5894,Lookup_table!B:B,Lookup_table!C:C)</f>
        <v>Data</v>
      </c>
      <c r="D5894" t="s">
        <v>34</v>
      </c>
      <c r="E5894" t="s">
        <v>23</v>
      </c>
      <c r="F5894" t="s">
        <v>44</v>
      </c>
      <c r="G5894" t="s">
        <v>30</v>
      </c>
      <c r="H5894" t="str">
        <f t="shared" si="368"/>
        <v>Onsite/Hybrid</v>
      </c>
      <c r="I5894" t="s">
        <v>35</v>
      </c>
      <c r="J5894" t="str">
        <f t="shared" si="369"/>
        <v>0-2 yrs</v>
      </c>
      <c r="K5894">
        <f t="shared" ca="1" si="371"/>
        <v>1</v>
      </c>
      <c r="L5894" t="s">
        <v>19</v>
      </c>
      <c r="M5894">
        <v>1</v>
      </c>
      <c r="N5894">
        <v>0</v>
      </c>
      <c r="O5894">
        <v>0</v>
      </c>
      <c r="P5894">
        <v>1</v>
      </c>
      <c r="Q5894">
        <v>1</v>
      </c>
      <c r="R5894">
        <f>SUM(M5894:N5894:O5894:P5894:Q5894)</f>
        <v>3</v>
      </c>
      <c r="S5894" s="1">
        <v>79746</v>
      </c>
      <c r="T5894" s="1" t="str">
        <f t="shared" si="370"/>
        <v>Medium</v>
      </c>
      <c r="U5894">
        <v>6</v>
      </c>
      <c r="V5894">
        <v>2020</v>
      </c>
      <c r="W5894" t="s">
        <v>34</v>
      </c>
      <c r="X5894">
        <v>4</v>
      </c>
    </row>
    <row r="5895" spans="1:24" x14ac:dyDescent="0.3">
      <c r="A5895">
        <v>5894</v>
      </c>
      <c r="B5895" t="s">
        <v>21</v>
      </c>
      <c r="C5895" t="str">
        <f>_xlfn.XLOOKUP(B5895,Lookup_table!B:B,Lookup_table!C:C)</f>
        <v>AI</v>
      </c>
      <c r="D5895" t="s">
        <v>22</v>
      </c>
      <c r="E5895" t="s">
        <v>23</v>
      </c>
      <c r="F5895" t="s">
        <v>44</v>
      </c>
      <c r="G5895" t="s">
        <v>30</v>
      </c>
      <c r="H5895" t="str">
        <f t="shared" si="368"/>
        <v>Onsite/Hybrid</v>
      </c>
      <c r="I5895" t="s">
        <v>26</v>
      </c>
      <c r="J5895" t="str">
        <f t="shared" si="369"/>
        <v>3-6 yrs</v>
      </c>
      <c r="K5895">
        <f t="shared" ca="1" si="371"/>
        <v>3</v>
      </c>
      <c r="L5895" t="s">
        <v>39</v>
      </c>
      <c r="M5895">
        <v>1</v>
      </c>
      <c r="N5895">
        <v>1</v>
      </c>
      <c r="O5895">
        <v>0</v>
      </c>
      <c r="P5895">
        <v>0</v>
      </c>
      <c r="Q5895">
        <v>1</v>
      </c>
      <c r="R5895">
        <f>SUM(M5895:N5895:O5895:P5895:Q5895)</f>
        <v>3</v>
      </c>
      <c r="S5895" s="1">
        <v>148531</v>
      </c>
      <c r="T5895" s="1" t="str">
        <f t="shared" si="370"/>
        <v>High</v>
      </c>
      <c r="U5895">
        <v>2</v>
      </c>
      <c r="V5895">
        <v>2020</v>
      </c>
      <c r="W5895" t="s">
        <v>28</v>
      </c>
      <c r="X5895">
        <v>9</v>
      </c>
    </row>
    <row r="5896" spans="1:24" x14ac:dyDescent="0.3">
      <c r="A5896">
        <v>5895</v>
      </c>
      <c r="B5896" t="s">
        <v>21</v>
      </c>
      <c r="C5896" t="str">
        <f>_xlfn.XLOOKUP(B5896,Lookup_table!B:B,Lookup_table!C:C)</f>
        <v>AI</v>
      </c>
      <c r="D5896" t="s">
        <v>14</v>
      </c>
      <c r="E5896" t="s">
        <v>42</v>
      </c>
      <c r="F5896" t="s">
        <v>44</v>
      </c>
      <c r="G5896" t="s">
        <v>30</v>
      </c>
      <c r="H5896" t="str">
        <f t="shared" si="368"/>
        <v>Onsite/Hybrid</v>
      </c>
      <c r="I5896" t="s">
        <v>26</v>
      </c>
      <c r="J5896" t="str">
        <f t="shared" si="369"/>
        <v>3-6 yrs</v>
      </c>
      <c r="K5896">
        <f t="shared" ca="1" si="371"/>
        <v>5</v>
      </c>
      <c r="L5896" t="s">
        <v>27</v>
      </c>
      <c r="M5896">
        <v>0</v>
      </c>
      <c r="N5896">
        <v>0</v>
      </c>
      <c r="O5896">
        <v>1</v>
      </c>
      <c r="P5896">
        <v>0</v>
      </c>
      <c r="Q5896">
        <v>1</v>
      </c>
      <c r="R5896">
        <f>SUM(M5896:N5896:O5896:P5896:Q5896)</f>
        <v>2</v>
      </c>
      <c r="S5896" s="1">
        <v>139098</v>
      </c>
      <c r="T5896" s="1" t="str">
        <f t="shared" si="370"/>
        <v>High</v>
      </c>
      <c r="U5896">
        <v>3</v>
      </c>
      <c r="V5896">
        <v>2021</v>
      </c>
      <c r="W5896" t="s">
        <v>34</v>
      </c>
      <c r="X5896">
        <v>4</v>
      </c>
    </row>
    <row r="5897" spans="1:24" x14ac:dyDescent="0.3">
      <c r="A5897">
        <v>5896</v>
      </c>
      <c r="B5897" t="s">
        <v>31</v>
      </c>
      <c r="C5897" t="str">
        <f>_xlfn.XLOOKUP(B5897,Lookup_table!B:B,Lookup_table!C:C)</f>
        <v>Business</v>
      </c>
      <c r="D5897" t="s">
        <v>34</v>
      </c>
      <c r="E5897" t="s">
        <v>40</v>
      </c>
      <c r="F5897" t="s">
        <v>44</v>
      </c>
      <c r="G5897" t="s">
        <v>25</v>
      </c>
      <c r="H5897" t="str">
        <f t="shared" si="368"/>
        <v>Onsite/Hybrid</v>
      </c>
      <c r="I5897" t="s">
        <v>26</v>
      </c>
      <c r="J5897" t="str">
        <f t="shared" si="369"/>
        <v>3-6 yrs</v>
      </c>
      <c r="K5897">
        <f t="shared" ca="1" si="371"/>
        <v>3</v>
      </c>
      <c r="L5897" t="s">
        <v>27</v>
      </c>
      <c r="M5897">
        <v>1</v>
      </c>
      <c r="N5897">
        <v>1</v>
      </c>
      <c r="O5897">
        <v>1</v>
      </c>
      <c r="P5897">
        <v>0</v>
      </c>
      <c r="Q5897">
        <v>1</v>
      </c>
      <c r="R5897">
        <f>SUM(M5897:N5897:O5897:P5897:Q5897)</f>
        <v>4</v>
      </c>
      <c r="S5897" s="1">
        <v>98036</v>
      </c>
      <c r="T5897" s="1" t="str">
        <f t="shared" si="370"/>
        <v>Medium</v>
      </c>
      <c r="U5897">
        <v>10</v>
      </c>
      <c r="V5897">
        <v>2023</v>
      </c>
      <c r="W5897" t="s">
        <v>34</v>
      </c>
      <c r="X5897">
        <v>1</v>
      </c>
    </row>
    <row r="5898" spans="1:24" x14ac:dyDescent="0.3">
      <c r="A5898">
        <v>5897</v>
      </c>
      <c r="B5898" t="s">
        <v>21</v>
      </c>
      <c r="C5898" t="str">
        <f>_xlfn.XLOOKUP(B5898,Lookup_table!B:B,Lookup_table!C:C)</f>
        <v>AI</v>
      </c>
      <c r="D5898" t="s">
        <v>14</v>
      </c>
      <c r="E5898" t="s">
        <v>40</v>
      </c>
      <c r="F5898" t="s">
        <v>44</v>
      </c>
      <c r="G5898" t="s">
        <v>17</v>
      </c>
      <c r="H5898" t="str">
        <f t="shared" si="368"/>
        <v>Remote</v>
      </c>
      <c r="I5898" t="s">
        <v>35</v>
      </c>
      <c r="J5898" t="str">
        <f t="shared" si="369"/>
        <v>0-2 yrs</v>
      </c>
      <c r="K5898">
        <f t="shared" ca="1" si="371"/>
        <v>2</v>
      </c>
      <c r="L5898" t="s">
        <v>39</v>
      </c>
      <c r="M5898">
        <v>0</v>
      </c>
      <c r="N5898">
        <v>0</v>
      </c>
      <c r="O5898">
        <v>0</v>
      </c>
      <c r="P5898">
        <v>1</v>
      </c>
      <c r="Q5898">
        <v>1</v>
      </c>
      <c r="R5898">
        <f>SUM(M5898:N5898:O5898:P5898:Q5898)</f>
        <v>2</v>
      </c>
      <c r="S5898" s="1">
        <v>116205</v>
      </c>
      <c r="T5898" s="1" t="str">
        <f t="shared" si="370"/>
        <v>Medium</v>
      </c>
      <c r="U5898">
        <v>2</v>
      </c>
      <c r="V5898">
        <v>2020</v>
      </c>
      <c r="W5898" t="s">
        <v>20</v>
      </c>
      <c r="X5898">
        <v>5</v>
      </c>
    </row>
    <row r="5899" spans="1:24" x14ac:dyDescent="0.3">
      <c r="A5899">
        <v>5898</v>
      </c>
      <c r="B5899" t="s">
        <v>50</v>
      </c>
      <c r="C5899" t="str">
        <f>_xlfn.XLOOKUP(B5899,Lookup_table!B:B,Lookup_table!C:C)</f>
        <v>AI</v>
      </c>
      <c r="D5899" t="s">
        <v>14</v>
      </c>
      <c r="E5899" t="s">
        <v>32</v>
      </c>
      <c r="F5899" t="s">
        <v>16</v>
      </c>
      <c r="G5899" t="s">
        <v>25</v>
      </c>
      <c r="H5899" t="str">
        <f t="shared" si="368"/>
        <v>Onsite/Hybrid</v>
      </c>
      <c r="I5899" t="s">
        <v>18</v>
      </c>
      <c r="J5899" t="str">
        <f t="shared" si="369"/>
        <v>7+ yrs</v>
      </c>
      <c r="K5899">
        <f t="shared" ca="1" si="371"/>
        <v>15</v>
      </c>
      <c r="L5899" t="s">
        <v>27</v>
      </c>
      <c r="M5899">
        <v>0</v>
      </c>
      <c r="N5899">
        <v>1</v>
      </c>
      <c r="O5899">
        <v>1</v>
      </c>
      <c r="P5899">
        <v>1</v>
      </c>
      <c r="Q5899">
        <v>0</v>
      </c>
      <c r="R5899">
        <f>SUM(M5899:N5899:O5899:P5899:Q5899)</f>
        <v>3</v>
      </c>
      <c r="S5899" s="1">
        <v>168969</v>
      </c>
      <c r="T5899" s="1" t="str">
        <f t="shared" si="370"/>
        <v>High</v>
      </c>
      <c r="U5899">
        <v>10</v>
      </c>
      <c r="V5899">
        <v>2021</v>
      </c>
      <c r="W5899" t="s">
        <v>28</v>
      </c>
      <c r="X5899">
        <v>3</v>
      </c>
    </row>
    <row r="5900" spans="1:24" x14ac:dyDescent="0.3">
      <c r="A5900">
        <v>5899</v>
      </c>
      <c r="B5900" t="s">
        <v>21</v>
      </c>
      <c r="C5900" t="str">
        <f>_xlfn.XLOOKUP(B5900,Lookup_table!B:B,Lookup_table!C:C)</f>
        <v>AI</v>
      </c>
      <c r="D5900" t="s">
        <v>34</v>
      </c>
      <c r="E5900" t="s">
        <v>40</v>
      </c>
      <c r="F5900" t="s">
        <v>51</v>
      </c>
      <c r="G5900" t="s">
        <v>25</v>
      </c>
      <c r="H5900" t="str">
        <f t="shared" si="368"/>
        <v>Onsite/Hybrid</v>
      </c>
      <c r="I5900" t="s">
        <v>26</v>
      </c>
      <c r="J5900" t="str">
        <f t="shared" si="369"/>
        <v>3-6 yrs</v>
      </c>
      <c r="K5900">
        <f t="shared" ca="1" si="371"/>
        <v>4</v>
      </c>
      <c r="L5900" t="s">
        <v>19</v>
      </c>
      <c r="M5900">
        <v>1</v>
      </c>
      <c r="N5900">
        <v>0</v>
      </c>
      <c r="O5900">
        <v>1</v>
      </c>
      <c r="P5900">
        <v>0</v>
      </c>
      <c r="Q5900">
        <v>0</v>
      </c>
      <c r="R5900">
        <f>SUM(M5900:N5900:O5900:P5900:Q5900)</f>
        <v>2</v>
      </c>
      <c r="S5900" s="1">
        <v>128171</v>
      </c>
      <c r="T5900" s="1" t="str">
        <f t="shared" si="370"/>
        <v>High</v>
      </c>
      <c r="U5900">
        <v>7</v>
      </c>
      <c r="V5900">
        <v>2020</v>
      </c>
      <c r="W5900" t="s">
        <v>28</v>
      </c>
      <c r="X5900">
        <v>9</v>
      </c>
    </row>
    <row r="5901" spans="1:24" x14ac:dyDescent="0.3">
      <c r="A5901">
        <v>5900</v>
      </c>
      <c r="B5901" t="s">
        <v>31</v>
      </c>
      <c r="C5901" t="str">
        <f>_xlfn.XLOOKUP(B5901,Lookup_table!B:B,Lookup_table!C:C)</f>
        <v>Business</v>
      </c>
      <c r="D5901" t="s">
        <v>14</v>
      </c>
      <c r="E5901" t="s">
        <v>23</v>
      </c>
      <c r="F5901" t="s">
        <v>43</v>
      </c>
      <c r="G5901" t="s">
        <v>25</v>
      </c>
      <c r="H5901" t="str">
        <f t="shared" si="368"/>
        <v>Onsite/Hybrid</v>
      </c>
      <c r="I5901" t="s">
        <v>35</v>
      </c>
      <c r="J5901" t="str">
        <f t="shared" si="369"/>
        <v>0-2 yrs</v>
      </c>
      <c r="K5901">
        <f t="shared" ca="1" si="371"/>
        <v>2</v>
      </c>
      <c r="L5901" t="s">
        <v>39</v>
      </c>
      <c r="M5901">
        <v>1</v>
      </c>
      <c r="N5901">
        <v>1</v>
      </c>
      <c r="O5901">
        <v>1</v>
      </c>
      <c r="P5901">
        <v>0</v>
      </c>
      <c r="Q5901">
        <v>1</v>
      </c>
      <c r="R5901">
        <f>SUM(M5901:N5901:O5901:P5901:Q5901)</f>
        <v>4</v>
      </c>
      <c r="S5901" s="1">
        <v>73061</v>
      </c>
      <c r="T5901" s="1" t="str">
        <f t="shared" si="370"/>
        <v>Medium</v>
      </c>
      <c r="U5901">
        <v>9</v>
      </c>
      <c r="V5901">
        <v>2022</v>
      </c>
      <c r="W5901" t="s">
        <v>34</v>
      </c>
      <c r="X5901">
        <v>2</v>
      </c>
    </row>
    <row r="5902" spans="1:24" x14ac:dyDescent="0.3">
      <c r="A5902">
        <v>5901</v>
      </c>
      <c r="B5902" t="s">
        <v>41</v>
      </c>
      <c r="C5902" t="str">
        <f>_xlfn.XLOOKUP(B5902,Lookup_table!B:B,Lookup_table!C:C)</f>
        <v>Data</v>
      </c>
      <c r="D5902" t="s">
        <v>22</v>
      </c>
      <c r="E5902" t="s">
        <v>38</v>
      </c>
      <c r="F5902" t="s">
        <v>16</v>
      </c>
      <c r="G5902" t="s">
        <v>25</v>
      </c>
      <c r="H5902" t="str">
        <f t="shared" si="368"/>
        <v>Onsite/Hybrid</v>
      </c>
      <c r="I5902" t="s">
        <v>18</v>
      </c>
      <c r="J5902" t="str">
        <f t="shared" si="369"/>
        <v>7+ yrs</v>
      </c>
      <c r="K5902">
        <f t="shared" ca="1" si="371"/>
        <v>10</v>
      </c>
      <c r="L5902" t="s">
        <v>19</v>
      </c>
      <c r="M5902">
        <v>0</v>
      </c>
      <c r="N5902">
        <v>1</v>
      </c>
      <c r="O5902">
        <v>1</v>
      </c>
      <c r="P5902">
        <v>0</v>
      </c>
      <c r="Q5902">
        <v>1</v>
      </c>
      <c r="R5902">
        <f>SUM(M5902:N5902:O5902:P5902:Q5902)</f>
        <v>3</v>
      </c>
      <c r="S5902" s="1">
        <v>145425</v>
      </c>
      <c r="T5902" s="1" t="str">
        <f t="shared" si="370"/>
        <v>High</v>
      </c>
      <c r="U5902">
        <v>6</v>
      </c>
      <c r="V5902">
        <v>2026</v>
      </c>
      <c r="W5902" t="s">
        <v>20</v>
      </c>
      <c r="X5902">
        <v>4</v>
      </c>
    </row>
    <row r="5903" spans="1:24" x14ac:dyDescent="0.3">
      <c r="A5903">
        <v>5902</v>
      </c>
      <c r="B5903" t="s">
        <v>36</v>
      </c>
      <c r="C5903" t="str">
        <f>_xlfn.XLOOKUP(B5903,Lookup_table!B:B,Lookup_table!C:C)</f>
        <v>Data</v>
      </c>
      <c r="D5903" t="s">
        <v>14</v>
      </c>
      <c r="E5903" t="s">
        <v>32</v>
      </c>
      <c r="F5903" t="s">
        <v>51</v>
      </c>
      <c r="G5903" t="s">
        <v>30</v>
      </c>
      <c r="H5903" t="str">
        <f t="shared" si="368"/>
        <v>Onsite/Hybrid</v>
      </c>
      <c r="I5903" t="s">
        <v>18</v>
      </c>
      <c r="J5903" t="str">
        <f t="shared" si="369"/>
        <v>7+ yrs</v>
      </c>
      <c r="K5903">
        <f t="shared" ca="1" si="371"/>
        <v>8</v>
      </c>
      <c r="L5903" t="s">
        <v>39</v>
      </c>
      <c r="M5903">
        <v>0</v>
      </c>
      <c r="N5903">
        <v>1</v>
      </c>
      <c r="O5903">
        <v>1</v>
      </c>
      <c r="P5903">
        <v>0</v>
      </c>
      <c r="Q5903">
        <v>0</v>
      </c>
      <c r="R5903">
        <f>SUM(M5903:N5903:O5903:P5903:Q5903)</f>
        <v>2</v>
      </c>
      <c r="S5903" s="1">
        <v>119148</v>
      </c>
      <c r="T5903" s="1" t="str">
        <f t="shared" si="370"/>
        <v>Medium</v>
      </c>
      <c r="U5903">
        <v>6</v>
      </c>
      <c r="V5903">
        <v>2024</v>
      </c>
      <c r="W5903" t="s">
        <v>34</v>
      </c>
      <c r="X5903">
        <v>1</v>
      </c>
    </row>
    <row r="5904" spans="1:24" x14ac:dyDescent="0.3">
      <c r="A5904">
        <v>5903</v>
      </c>
      <c r="B5904" t="s">
        <v>36</v>
      </c>
      <c r="C5904" t="str">
        <f>_xlfn.XLOOKUP(B5904,Lookup_table!B:B,Lookup_table!C:C)</f>
        <v>Data</v>
      </c>
      <c r="D5904" t="s">
        <v>22</v>
      </c>
      <c r="E5904" t="s">
        <v>38</v>
      </c>
      <c r="F5904" t="s">
        <v>51</v>
      </c>
      <c r="G5904" t="s">
        <v>17</v>
      </c>
      <c r="H5904" t="str">
        <f t="shared" si="368"/>
        <v>Remote</v>
      </c>
      <c r="I5904" t="s">
        <v>35</v>
      </c>
      <c r="J5904" t="str">
        <f t="shared" si="369"/>
        <v>0-2 yrs</v>
      </c>
      <c r="K5904">
        <f t="shared" ca="1" si="371"/>
        <v>1</v>
      </c>
      <c r="L5904" t="s">
        <v>39</v>
      </c>
      <c r="M5904">
        <v>1</v>
      </c>
      <c r="N5904">
        <v>1</v>
      </c>
      <c r="O5904">
        <v>0</v>
      </c>
      <c r="P5904">
        <v>1</v>
      </c>
      <c r="Q5904">
        <v>1</v>
      </c>
      <c r="R5904">
        <f>SUM(M5904:N5904:O5904:P5904:Q5904)</f>
        <v>4</v>
      </c>
      <c r="S5904" s="1">
        <v>92492</v>
      </c>
      <c r="T5904" s="1" t="str">
        <f t="shared" si="370"/>
        <v>Medium</v>
      </c>
      <c r="U5904">
        <v>11</v>
      </c>
      <c r="V5904">
        <v>2020</v>
      </c>
      <c r="W5904" t="s">
        <v>34</v>
      </c>
      <c r="X5904">
        <v>3</v>
      </c>
    </row>
    <row r="5905" spans="1:24" x14ac:dyDescent="0.3">
      <c r="A5905">
        <v>5904</v>
      </c>
      <c r="B5905" t="s">
        <v>33</v>
      </c>
      <c r="C5905" t="str">
        <f>_xlfn.XLOOKUP(B5905,Lookup_table!B:B,Lookup_table!C:C)</f>
        <v>Data</v>
      </c>
      <c r="D5905" t="s">
        <v>34</v>
      </c>
      <c r="E5905" t="s">
        <v>15</v>
      </c>
      <c r="F5905" t="s">
        <v>24</v>
      </c>
      <c r="G5905" t="s">
        <v>17</v>
      </c>
      <c r="H5905" t="str">
        <f t="shared" si="368"/>
        <v>Remote</v>
      </c>
      <c r="I5905" t="s">
        <v>35</v>
      </c>
      <c r="J5905" t="str">
        <f t="shared" si="369"/>
        <v>0-2 yrs</v>
      </c>
      <c r="K5905">
        <f t="shared" ca="1" si="371"/>
        <v>1</v>
      </c>
      <c r="L5905" t="s">
        <v>19</v>
      </c>
      <c r="M5905">
        <v>0</v>
      </c>
      <c r="N5905">
        <v>0</v>
      </c>
      <c r="O5905">
        <v>1</v>
      </c>
      <c r="P5905">
        <v>1</v>
      </c>
      <c r="Q5905">
        <v>0</v>
      </c>
      <c r="R5905">
        <f>SUM(M5905:N5905:O5905:P5905:Q5905)</f>
        <v>2</v>
      </c>
      <c r="S5905" s="1">
        <v>78323</v>
      </c>
      <c r="T5905" s="1" t="str">
        <f t="shared" si="370"/>
        <v>Medium</v>
      </c>
      <c r="U5905">
        <v>11</v>
      </c>
      <c r="V5905">
        <v>2024</v>
      </c>
      <c r="W5905" t="s">
        <v>28</v>
      </c>
      <c r="X5905">
        <v>2</v>
      </c>
    </row>
    <row r="5906" spans="1:24" x14ac:dyDescent="0.3">
      <c r="A5906">
        <v>5905</v>
      </c>
      <c r="B5906" t="s">
        <v>33</v>
      </c>
      <c r="C5906" t="str">
        <f>_xlfn.XLOOKUP(B5906,Lookup_table!B:B,Lookup_table!C:C)</f>
        <v>Data</v>
      </c>
      <c r="D5906" t="s">
        <v>14</v>
      </c>
      <c r="E5906" t="s">
        <v>15</v>
      </c>
      <c r="F5906" t="s">
        <v>43</v>
      </c>
      <c r="G5906" t="s">
        <v>25</v>
      </c>
      <c r="H5906" t="str">
        <f t="shared" si="368"/>
        <v>Onsite/Hybrid</v>
      </c>
      <c r="I5906" t="s">
        <v>26</v>
      </c>
      <c r="J5906" t="str">
        <f t="shared" si="369"/>
        <v>3-6 yrs</v>
      </c>
      <c r="K5906">
        <f t="shared" ca="1" si="371"/>
        <v>5</v>
      </c>
      <c r="L5906" t="s">
        <v>19</v>
      </c>
      <c r="M5906">
        <v>0</v>
      </c>
      <c r="N5906">
        <v>1</v>
      </c>
      <c r="O5906">
        <v>1</v>
      </c>
      <c r="P5906">
        <v>0</v>
      </c>
      <c r="Q5906">
        <v>1</v>
      </c>
      <c r="R5906">
        <f>SUM(M5906:N5906:O5906:P5906:Q5906)</f>
        <v>3</v>
      </c>
      <c r="S5906" s="1">
        <v>99312</v>
      </c>
      <c r="T5906" s="1" t="str">
        <f t="shared" si="370"/>
        <v>Medium</v>
      </c>
      <c r="U5906">
        <v>10</v>
      </c>
      <c r="V5906">
        <v>2021</v>
      </c>
      <c r="W5906" t="s">
        <v>34</v>
      </c>
      <c r="X5906">
        <v>6</v>
      </c>
    </row>
    <row r="5907" spans="1:24" x14ac:dyDescent="0.3">
      <c r="A5907">
        <v>5906</v>
      </c>
      <c r="B5907" t="s">
        <v>21</v>
      </c>
      <c r="C5907" t="str">
        <f>_xlfn.XLOOKUP(B5907,Lookup_table!B:B,Lookup_table!C:C)</f>
        <v>AI</v>
      </c>
      <c r="D5907" t="s">
        <v>14</v>
      </c>
      <c r="E5907" t="s">
        <v>38</v>
      </c>
      <c r="F5907" t="s">
        <v>24</v>
      </c>
      <c r="G5907" t="s">
        <v>30</v>
      </c>
      <c r="H5907" t="str">
        <f t="shared" si="368"/>
        <v>Onsite/Hybrid</v>
      </c>
      <c r="I5907" t="s">
        <v>26</v>
      </c>
      <c r="J5907" t="str">
        <f t="shared" si="369"/>
        <v>3-6 yrs</v>
      </c>
      <c r="K5907">
        <f t="shared" ca="1" si="371"/>
        <v>6</v>
      </c>
      <c r="L5907" t="s">
        <v>27</v>
      </c>
      <c r="M5907">
        <v>0</v>
      </c>
      <c r="N5907">
        <v>0</v>
      </c>
      <c r="O5907">
        <v>0</v>
      </c>
      <c r="P5907">
        <v>0</v>
      </c>
      <c r="Q5907">
        <v>1</v>
      </c>
      <c r="R5907">
        <f>SUM(M5907:N5907:O5907:P5907:Q5907)</f>
        <v>1</v>
      </c>
      <c r="S5907" s="1">
        <v>126413</v>
      </c>
      <c r="T5907" s="1" t="str">
        <f t="shared" si="370"/>
        <v>High</v>
      </c>
      <c r="U5907">
        <v>3</v>
      </c>
      <c r="V5907">
        <v>2021</v>
      </c>
      <c r="W5907" t="s">
        <v>28</v>
      </c>
      <c r="X5907">
        <v>9</v>
      </c>
    </row>
    <row r="5908" spans="1:24" x14ac:dyDescent="0.3">
      <c r="A5908">
        <v>5907</v>
      </c>
      <c r="B5908" t="s">
        <v>50</v>
      </c>
      <c r="C5908" t="str">
        <f>_xlfn.XLOOKUP(B5908,Lookup_table!B:B,Lookup_table!C:C)</f>
        <v>AI</v>
      </c>
      <c r="D5908" t="s">
        <v>37</v>
      </c>
      <c r="E5908" t="s">
        <v>42</v>
      </c>
      <c r="F5908" t="s">
        <v>29</v>
      </c>
      <c r="G5908" t="s">
        <v>17</v>
      </c>
      <c r="H5908" t="str">
        <f t="shared" si="368"/>
        <v>Remote</v>
      </c>
      <c r="I5908" t="s">
        <v>26</v>
      </c>
      <c r="J5908" t="str">
        <f t="shared" si="369"/>
        <v>3-6 yrs</v>
      </c>
      <c r="K5908">
        <f t="shared" ca="1" si="371"/>
        <v>6</v>
      </c>
      <c r="L5908" t="s">
        <v>19</v>
      </c>
      <c r="M5908">
        <v>1</v>
      </c>
      <c r="N5908">
        <v>1</v>
      </c>
      <c r="O5908">
        <v>0</v>
      </c>
      <c r="P5908">
        <v>1</v>
      </c>
      <c r="Q5908">
        <v>1</v>
      </c>
      <c r="R5908">
        <f>SUM(M5908:N5908:O5908:P5908:Q5908)</f>
        <v>4</v>
      </c>
      <c r="S5908" s="1">
        <v>144564</v>
      </c>
      <c r="T5908" s="1" t="str">
        <f t="shared" si="370"/>
        <v>High</v>
      </c>
      <c r="U5908">
        <v>1</v>
      </c>
      <c r="V5908">
        <v>2026</v>
      </c>
      <c r="W5908" t="s">
        <v>28</v>
      </c>
      <c r="X5908">
        <v>7</v>
      </c>
    </row>
    <row r="5909" spans="1:24" x14ac:dyDescent="0.3">
      <c r="A5909">
        <v>5908</v>
      </c>
      <c r="B5909" t="s">
        <v>36</v>
      </c>
      <c r="C5909" t="str">
        <f>_xlfn.XLOOKUP(B5909,Lookup_table!B:B,Lookup_table!C:C)</f>
        <v>Data</v>
      </c>
      <c r="D5909" t="s">
        <v>22</v>
      </c>
      <c r="E5909" t="s">
        <v>15</v>
      </c>
      <c r="F5909" t="s">
        <v>29</v>
      </c>
      <c r="G5909" t="s">
        <v>17</v>
      </c>
      <c r="H5909" t="str">
        <f t="shared" si="368"/>
        <v>Remote</v>
      </c>
      <c r="I5909" t="s">
        <v>35</v>
      </c>
      <c r="J5909" t="str">
        <f t="shared" si="369"/>
        <v>0-2 yrs</v>
      </c>
      <c r="K5909">
        <f t="shared" ca="1" si="371"/>
        <v>2</v>
      </c>
      <c r="L5909" t="s">
        <v>27</v>
      </c>
      <c r="M5909">
        <v>0</v>
      </c>
      <c r="N5909">
        <v>0</v>
      </c>
      <c r="O5909">
        <v>0</v>
      </c>
      <c r="P5909">
        <v>0</v>
      </c>
      <c r="Q5909">
        <v>0</v>
      </c>
      <c r="R5909">
        <f>SUM(M5909:N5909:O5909:P5909:Q5909)</f>
        <v>0</v>
      </c>
      <c r="S5909" s="1">
        <v>69388</v>
      </c>
      <c r="T5909" s="1" t="str">
        <f t="shared" si="370"/>
        <v>Low</v>
      </c>
      <c r="U5909">
        <v>12</v>
      </c>
      <c r="V5909">
        <v>2022</v>
      </c>
      <c r="W5909" t="s">
        <v>20</v>
      </c>
      <c r="X5909">
        <v>3</v>
      </c>
    </row>
    <row r="5910" spans="1:24" x14ac:dyDescent="0.3">
      <c r="A5910">
        <v>5909</v>
      </c>
      <c r="B5910" t="s">
        <v>33</v>
      </c>
      <c r="C5910" t="str">
        <f>_xlfn.XLOOKUP(B5910,Lookup_table!B:B,Lookup_table!C:C)</f>
        <v>Data</v>
      </c>
      <c r="D5910" t="s">
        <v>34</v>
      </c>
      <c r="E5910" t="s">
        <v>15</v>
      </c>
      <c r="F5910" t="s">
        <v>44</v>
      </c>
      <c r="G5910" t="s">
        <v>30</v>
      </c>
      <c r="H5910" t="str">
        <f t="shared" si="368"/>
        <v>Onsite/Hybrid</v>
      </c>
      <c r="I5910" t="s">
        <v>35</v>
      </c>
      <c r="J5910" t="str">
        <f t="shared" si="369"/>
        <v>0-2 yrs</v>
      </c>
      <c r="K5910">
        <f t="shared" ca="1" si="371"/>
        <v>0</v>
      </c>
      <c r="L5910" t="s">
        <v>27</v>
      </c>
      <c r="M5910">
        <v>0</v>
      </c>
      <c r="N5910">
        <v>1</v>
      </c>
      <c r="O5910">
        <v>1</v>
      </c>
      <c r="P5910">
        <v>0</v>
      </c>
      <c r="Q5910">
        <v>0</v>
      </c>
      <c r="R5910">
        <f>SUM(M5910:N5910:O5910:P5910:Q5910)</f>
        <v>2</v>
      </c>
      <c r="S5910" s="1">
        <v>67676</v>
      </c>
      <c r="T5910" s="1" t="str">
        <f t="shared" si="370"/>
        <v>Low</v>
      </c>
      <c r="U5910">
        <v>9</v>
      </c>
      <c r="V5910">
        <v>2020</v>
      </c>
      <c r="W5910" t="s">
        <v>20</v>
      </c>
      <c r="X5910">
        <v>2</v>
      </c>
    </row>
    <row r="5911" spans="1:24" x14ac:dyDescent="0.3">
      <c r="A5911">
        <v>5910</v>
      </c>
      <c r="B5911" t="s">
        <v>36</v>
      </c>
      <c r="C5911" t="str">
        <f>_xlfn.XLOOKUP(B5911,Lookup_table!B:B,Lookup_table!C:C)</f>
        <v>Data</v>
      </c>
      <c r="D5911" t="s">
        <v>34</v>
      </c>
      <c r="E5911" t="s">
        <v>38</v>
      </c>
      <c r="F5911" t="s">
        <v>52</v>
      </c>
      <c r="G5911" t="s">
        <v>17</v>
      </c>
      <c r="H5911" t="str">
        <f t="shared" si="368"/>
        <v>Remote</v>
      </c>
      <c r="I5911" t="s">
        <v>18</v>
      </c>
      <c r="J5911" t="str">
        <f t="shared" si="369"/>
        <v>7+ yrs</v>
      </c>
      <c r="K5911">
        <f t="shared" ca="1" si="371"/>
        <v>8</v>
      </c>
      <c r="L5911" t="s">
        <v>39</v>
      </c>
      <c r="M5911">
        <v>1</v>
      </c>
      <c r="N5911">
        <v>0</v>
      </c>
      <c r="O5911">
        <v>0</v>
      </c>
      <c r="P5911">
        <v>0</v>
      </c>
      <c r="Q5911">
        <v>1</v>
      </c>
      <c r="R5911">
        <f>SUM(M5911:N5911:O5911:P5911:Q5911)</f>
        <v>2</v>
      </c>
      <c r="S5911" s="1">
        <v>109695</v>
      </c>
      <c r="T5911" s="1" t="str">
        <f t="shared" si="370"/>
        <v>Medium</v>
      </c>
      <c r="U5911">
        <v>7</v>
      </c>
      <c r="V5911">
        <v>2025</v>
      </c>
      <c r="W5911" t="s">
        <v>20</v>
      </c>
      <c r="X5911">
        <v>6</v>
      </c>
    </row>
    <row r="5912" spans="1:24" x14ac:dyDescent="0.3">
      <c r="A5912">
        <v>5911</v>
      </c>
      <c r="B5912" t="s">
        <v>21</v>
      </c>
      <c r="C5912" t="str">
        <f>_xlfn.XLOOKUP(B5912,Lookup_table!B:B,Lookup_table!C:C)</f>
        <v>AI</v>
      </c>
      <c r="D5912" t="s">
        <v>22</v>
      </c>
      <c r="E5912" t="s">
        <v>42</v>
      </c>
      <c r="F5912" t="s">
        <v>43</v>
      </c>
      <c r="G5912" t="s">
        <v>30</v>
      </c>
      <c r="H5912" t="str">
        <f t="shared" si="368"/>
        <v>Onsite/Hybrid</v>
      </c>
      <c r="I5912" t="s">
        <v>18</v>
      </c>
      <c r="J5912" t="str">
        <f t="shared" si="369"/>
        <v>7+ yrs</v>
      </c>
      <c r="K5912">
        <f t="shared" ca="1" si="371"/>
        <v>14</v>
      </c>
      <c r="L5912" t="s">
        <v>19</v>
      </c>
      <c r="M5912">
        <v>1</v>
      </c>
      <c r="N5912">
        <v>0</v>
      </c>
      <c r="O5912">
        <v>0</v>
      </c>
      <c r="P5912">
        <v>1</v>
      </c>
      <c r="Q5912">
        <v>0</v>
      </c>
      <c r="R5912">
        <f>SUM(M5912:N5912:O5912:P5912:Q5912)</f>
        <v>2</v>
      </c>
      <c r="S5912" s="1">
        <v>177859</v>
      </c>
      <c r="T5912" s="1" t="str">
        <f t="shared" si="370"/>
        <v>High</v>
      </c>
      <c r="U5912">
        <v>5</v>
      </c>
      <c r="V5912">
        <v>2023</v>
      </c>
      <c r="W5912" t="s">
        <v>34</v>
      </c>
      <c r="X5912">
        <v>5</v>
      </c>
    </row>
    <row r="5913" spans="1:24" x14ac:dyDescent="0.3">
      <c r="A5913">
        <v>5912</v>
      </c>
      <c r="B5913" t="s">
        <v>50</v>
      </c>
      <c r="C5913" t="str">
        <f>_xlfn.XLOOKUP(B5913,Lookup_table!B:B,Lookup_table!C:C)</f>
        <v>AI</v>
      </c>
      <c r="D5913" t="s">
        <v>14</v>
      </c>
      <c r="E5913" t="s">
        <v>32</v>
      </c>
      <c r="F5913" t="s">
        <v>43</v>
      </c>
      <c r="G5913" t="s">
        <v>25</v>
      </c>
      <c r="H5913" t="str">
        <f t="shared" si="368"/>
        <v>Onsite/Hybrid</v>
      </c>
      <c r="I5913" t="s">
        <v>35</v>
      </c>
      <c r="J5913" t="str">
        <f t="shared" si="369"/>
        <v>0-2 yrs</v>
      </c>
      <c r="K5913">
        <f t="shared" ca="1" si="371"/>
        <v>1</v>
      </c>
      <c r="L5913" t="s">
        <v>27</v>
      </c>
      <c r="M5913">
        <v>0</v>
      </c>
      <c r="N5913">
        <v>1</v>
      </c>
      <c r="O5913">
        <v>1</v>
      </c>
      <c r="P5913">
        <v>1</v>
      </c>
      <c r="Q5913">
        <v>1</v>
      </c>
      <c r="R5913">
        <f>SUM(M5913:N5913:O5913:P5913:Q5913)</f>
        <v>4</v>
      </c>
      <c r="S5913" s="1">
        <v>129765</v>
      </c>
      <c r="T5913" s="1" t="str">
        <f t="shared" si="370"/>
        <v>High</v>
      </c>
      <c r="U5913">
        <v>1</v>
      </c>
      <c r="V5913">
        <v>2023</v>
      </c>
      <c r="W5913" t="s">
        <v>28</v>
      </c>
      <c r="X5913">
        <v>3</v>
      </c>
    </row>
    <row r="5914" spans="1:24" x14ac:dyDescent="0.3">
      <c r="A5914">
        <v>5913</v>
      </c>
      <c r="B5914" t="s">
        <v>41</v>
      </c>
      <c r="C5914" t="str">
        <f>_xlfn.XLOOKUP(B5914,Lookup_table!B:B,Lookup_table!C:C)</f>
        <v>Data</v>
      </c>
      <c r="D5914" t="s">
        <v>22</v>
      </c>
      <c r="E5914" t="s">
        <v>15</v>
      </c>
      <c r="F5914" t="s">
        <v>16</v>
      </c>
      <c r="G5914" t="s">
        <v>25</v>
      </c>
      <c r="H5914" t="str">
        <f t="shared" si="368"/>
        <v>Onsite/Hybrid</v>
      </c>
      <c r="I5914" t="s">
        <v>18</v>
      </c>
      <c r="J5914" t="str">
        <f t="shared" si="369"/>
        <v>7+ yrs</v>
      </c>
      <c r="K5914">
        <f t="shared" ca="1" si="371"/>
        <v>9</v>
      </c>
      <c r="L5914" t="s">
        <v>27</v>
      </c>
      <c r="M5914">
        <v>1</v>
      </c>
      <c r="N5914">
        <v>1</v>
      </c>
      <c r="O5914">
        <v>0</v>
      </c>
      <c r="P5914">
        <v>0</v>
      </c>
      <c r="Q5914">
        <v>1</v>
      </c>
      <c r="R5914">
        <f>SUM(M5914:N5914:O5914:P5914:Q5914)</f>
        <v>3</v>
      </c>
      <c r="S5914" s="1">
        <v>133828</v>
      </c>
      <c r="T5914" s="1" t="str">
        <f t="shared" si="370"/>
        <v>High</v>
      </c>
      <c r="U5914">
        <v>4</v>
      </c>
      <c r="V5914">
        <v>2025</v>
      </c>
      <c r="W5914" t="s">
        <v>34</v>
      </c>
      <c r="X5914">
        <v>6</v>
      </c>
    </row>
    <row r="5915" spans="1:24" x14ac:dyDescent="0.3">
      <c r="A5915">
        <v>5914</v>
      </c>
      <c r="B5915" t="s">
        <v>21</v>
      </c>
      <c r="C5915" t="str">
        <f>_xlfn.XLOOKUP(B5915,Lookup_table!B:B,Lookup_table!C:C)</f>
        <v>AI</v>
      </c>
      <c r="D5915" t="s">
        <v>22</v>
      </c>
      <c r="E5915" t="s">
        <v>23</v>
      </c>
      <c r="F5915" t="s">
        <v>16</v>
      </c>
      <c r="G5915" t="s">
        <v>25</v>
      </c>
      <c r="H5915" t="str">
        <f t="shared" si="368"/>
        <v>Onsite/Hybrid</v>
      </c>
      <c r="I5915" t="s">
        <v>18</v>
      </c>
      <c r="J5915" t="str">
        <f t="shared" si="369"/>
        <v>7+ yrs</v>
      </c>
      <c r="K5915">
        <f t="shared" ca="1" si="371"/>
        <v>10</v>
      </c>
      <c r="L5915" t="s">
        <v>27</v>
      </c>
      <c r="M5915">
        <v>1</v>
      </c>
      <c r="N5915">
        <v>0</v>
      </c>
      <c r="O5915">
        <v>1</v>
      </c>
      <c r="P5915">
        <v>1</v>
      </c>
      <c r="Q5915">
        <v>1</v>
      </c>
      <c r="R5915">
        <f>SUM(M5915:N5915:O5915:P5915:Q5915)</f>
        <v>4</v>
      </c>
      <c r="S5915" s="1">
        <v>199833</v>
      </c>
      <c r="T5915" s="1" t="str">
        <f t="shared" si="370"/>
        <v>High</v>
      </c>
      <c r="U5915">
        <v>9</v>
      </c>
      <c r="V5915">
        <v>2024</v>
      </c>
      <c r="W5915" t="s">
        <v>28</v>
      </c>
      <c r="X5915">
        <v>5</v>
      </c>
    </row>
    <row r="5916" spans="1:24" x14ac:dyDescent="0.3">
      <c r="A5916">
        <v>5915</v>
      </c>
      <c r="B5916" t="s">
        <v>41</v>
      </c>
      <c r="C5916" t="str">
        <f>_xlfn.XLOOKUP(B5916,Lookup_table!B:B,Lookup_table!C:C)</f>
        <v>Data</v>
      </c>
      <c r="D5916" t="s">
        <v>22</v>
      </c>
      <c r="E5916" t="s">
        <v>38</v>
      </c>
      <c r="F5916" t="s">
        <v>43</v>
      </c>
      <c r="G5916" t="s">
        <v>30</v>
      </c>
      <c r="H5916" t="str">
        <f t="shared" si="368"/>
        <v>Onsite/Hybrid</v>
      </c>
      <c r="I5916" t="s">
        <v>35</v>
      </c>
      <c r="J5916" t="str">
        <f t="shared" si="369"/>
        <v>0-2 yrs</v>
      </c>
      <c r="K5916">
        <f t="shared" ca="1" si="371"/>
        <v>0</v>
      </c>
      <c r="L5916" t="s">
        <v>39</v>
      </c>
      <c r="M5916">
        <v>1</v>
      </c>
      <c r="N5916">
        <v>1</v>
      </c>
      <c r="O5916">
        <v>0</v>
      </c>
      <c r="P5916">
        <v>1</v>
      </c>
      <c r="Q5916">
        <v>0</v>
      </c>
      <c r="R5916">
        <f>SUM(M5916:N5916:O5916:P5916:Q5916)</f>
        <v>3</v>
      </c>
      <c r="S5916" s="1">
        <v>83447</v>
      </c>
      <c r="T5916" s="1" t="str">
        <f t="shared" si="370"/>
        <v>Medium</v>
      </c>
      <c r="U5916">
        <v>8</v>
      </c>
      <c r="V5916">
        <v>2022</v>
      </c>
      <c r="W5916" t="s">
        <v>20</v>
      </c>
      <c r="X5916">
        <v>1</v>
      </c>
    </row>
    <row r="5917" spans="1:24" x14ac:dyDescent="0.3">
      <c r="A5917">
        <v>5916</v>
      </c>
      <c r="B5917" t="s">
        <v>33</v>
      </c>
      <c r="C5917" t="str">
        <f>_xlfn.XLOOKUP(B5917,Lookup_table!B:B,Lookup_table!C:C)</f>
        <v>Data</v>
      </c>
      <c r="D5917" t="s">
        <v>34</v>
      </c>
      <c r="E5917" t="s">
        <v>38</v>
      </c>
      <c r="F5917" t="s">
        <v>43</v>
      </c>
      <c r="G5917" t="s">
        <v>30</v>
      </c>
      <c r="H5917" t="str">
        <f t="shared" si="368"/>
        <v>Onsite/Hybrid</v>
      </c>
      <c r="I5917" t="s">
        <v>26</v>
      </c>
      <c r="J5917" t="str">
        <f t="shared" si="369"/>
        <v>3-6 yrs</v>
      </c>
      <c r="K5917">
        <f t="shared" ca="1" si="371"/>
        <v>6</v>
      </c>
      <c r="L5917" t="s">
        <v>19</v>
      </c>
      <c r="M5917">
        <v>1</v>
      </c>
      <c r="N5917">
        <v>1</v>
      </c>
      <c r="O5917">
        <v>0</v>
      </c>
      <c r="P5917">
        <v>1</v>
      </c>
      <c r="Q5917">
        <v>0</v>
      </c>
      <c r="R5917">
        <f>SUM(M5917:N5917:O5917:P5917:Q5917)</f>
        <v>3</v>
      </c>
      <c r="S5917" s="1">
        <v>92099</v>
      </c>
      <c r="T5917" s="1" t="str">
        <f t="shared" si="370"/>
        <v>Medium</v>
      </c>
      <c r="U5917">
        <v>8</v>
      </c>
      <c r="V5917">
        <v>2021</v>
      </c>
      <c r="W5917" t="s">
        <v>28</v>
      </c>
      <c r="X5917">
        <v>8</v>
      </c>
    </row>
    <row r="5918" spans="1:24" x14ac:dyDescent="0.3">
      <c r="A5918">
        <v>5917</v>
      </c>
      <c r="B5918" t="s">
        <v>31</v>
      </c>
      <c r="C5918" t="str">
        <f>_xlfn.XLOOKUP(B5918,Lookup_table!B:B,Lookup_table!C:C)</f>
        <v>Business</v>
      </c>
      <c r="D5918" t="s">
        <v>37</v>
      </c>
      <c r="E5918" t="s">
        <v>38</v>
      </c>
      <c r="F5918" t="s">
        <v>51</v>
      </c>
      <c r="G5918" t="s">
        <v>25</v>
      </c>
      <c r="H5918" t="str">
        <f t="shared" si="368"/>
        <v>Onsite/Hybrid</v>
      </c>
      <c r="I5918" t="s">
        <v>26</v>
      </c>
      <c r="J5918" t="str">
        <f t="shared" si="369"/>
        <v>3-6 yrs</v>
      </c>
      <c r="K5918">
        <f t="shared" ca="1" si="371"/>
        <v>3</v>
      </c>
      <c r="L5918" t="s">
        <v>19</v>
      </c>
      <c r="M5918">
        <v>1</v>
      </c>
      <c r="N5918">
        <v>1</v>
      </c>
      <c r="O5918">
        <v>1</v>
      </c>
      <c r="P5918">
        <v>1</v>
      </c>
      <c r="Q5918">
        <v>0</v>
      </c>
      <c r="R5918">
        <f>SUM(M5918:N5918:O5918:P5918:Q5918)</f>
        <v>4</v>
      </c>
      <c r="S5918" s="1">
        <v>108632</v>
      </c>
      <c r="T5918" s="1" t="str">
        <f t="shared" si="370"/>
        <v>Medium</v>
      </c>
      <c r="U5918">
        <v>11</v>
      </c>
      <c r="V5918">
        <v>2025</v>
      </c>
      <c r="W5918" t="s">
        <v>28</v>
      </c>
      <c r="X5918">
        <v>8</v>
      </c>
    </row>
    <row r="5919" spans="1:24" x14ac:dyDescent="0.3">
      <c r="A5919">
        <v>5918</v>
      </c>
      <c r="B5919" t="s">
        <v>41</v>
      </c>
      <c r="C5919" t="str">
        <f>_xlfn.XLOOKUP(B5919,Lookup_table!B:B,Lookup_table!C:C)</f>
        <v>Data</v>
      </c>
      <c r="D5919" t="s">
        <v>14</v>
      </c>
      <c r="E5919" t="s">
        <v>15</v>
      </c>
      <c r="F5919" t="s">
        <v>52</v>
      </c>
      <c r="G5919" t="s">
        <v>25</v>
      </c>
      <c r="H5919" t="str">
        <f t="shared" si="368"/>
        <v>Onsite/Hybrid</v>
      </c>
      <c r="I5919" t="s">
        <v>18</v>
      </c>
      <c r="J5919" t="str">
        <f t="shared" si="369"/>
        <v>7+ yrs</v>
      </c>
      <c r="K5919">
        <f t="shared" ca="1" si="371"/>
        <v>14</v>
      </c>
      <c r="L5919" t="s">
        <v>19</v>
      </c>
      <c r="M5919">
        <v>1</v>
      </c>
      <c r="N5919">
        <v>0</v>
      </c>
      <c r="O5919">
        <v>1</v>
      </c>
      <c r="P5919">
        <v>0</v>
      </c>
      <c r="Q5919">
        <v>1</v>
      </c>
      <c r="R5919">
        <f>SUM(M5919:N5919:O5919:P5919:Q5919)</f>
        <v>3</v>
      </c>
      <c r="S5919" s="1">
        <v>123997</v>
      </c>
      <c r="T5919" s="1" t="str">
        <f t="shared" si="370"/>
        <v>High</v>
      </c>
      <c r="U5919">
        <v>9</v>
      </c>
      <c r="V5919">
        <v>2022</v>
      </c>
      <c r="W5919" t="s">
        <v>28</v>
      </c>
      <c r="X5919">
        <v>7</v>
      </c>
    </row>
    <row r="5920" spans="1:24" x14ac:dyDescent="0.3">
      <c r="A5920">
        <v>5919</v>
      </c>
      <c r="B5920" t="s">
        <v>21</v>
      </c>
      <c r="C5920" t="str">
        <f>_xlfn.XLOOKUP(B5920,Lookup_table!B:B,Lookup_table!C:C)</f>
        <v>AI</v>
      </c>
      <c r="D5920" t="s">
        <v>22</v>
      </c>
      <c r="E5920" t="s">
        <v>23</v>
      </c>
      <c r="F5920" t="s">
        <v>44</v>
      </c>
      <c r="G5920" t="s">
        <v>17</v>
      </c>
      <c r="H5920" t="str">
        <f t="shared" si="368"/>
        <v>Remote</v>
      </c>
      <c r="I5920" t="s">
        <v>26</v>
      </c>
      <c r="J5920" t="str">
        <f t="shared" si="369"/>
        <v>3-6 yrs</v>
      </c>
      <c r="K5920">
        <f t="shared" ca="1" si="371"/>
        <v>5</v>
      </c>
      <c r="L5920" t="s">
        <v>27</v>
      </c>
      <c r="M5920">
        <v>1</v>
      </c>
      <c r="N5920">
        <v>1</v>
      </c>
      <c r="O5920">
        <v>0</v>
      </c>
      <c r="P5920">
        <v>1</v>
      </c>
      <c r="Q5920">
        <v>0</v>
      </c>
      <c r="R5920">
        <f>SUM(M5920:N5920:O5920:P5920:Q5920)</f>
        <v>3</v>
      </c>
      <c r="S5920" s="1">
        <v>146284</v>
      </c>
      <c r="T5920" s="1" t="str">
        <f t="shared" si="370"/>
        <v>High</v>
      </c>
      <c r="U5920">
        <v>6</v>
      </c>
      <c r="V5920">
        <v>2020</v>
      </c>
      <c r="W5920" t="s">
        <v>34</v>
      </c>
      <c r="X5920">
        <v>6</v>
      </c>
    </row>
    <row r="5921" spans="1:24" x14ac:dyDescent="0.3">
      <c r="A5921">
        <v>5920</v>
      </c>
      <c r="B5921" t="s">
        <v>41</v>
      </c>
      <c r="C5921" t="str">
        <f>_xlfn.XLOOKUP(B5921,Lookup_table!B:B,Lookup_table!C:C)</f>
        <v>Data</v>
      </c>
      <c r="D5921" t="s">
        <v>22</v>
      </c>
      <c r="E5921" t="s">
        <v>40</v>
      </c>
      <c r="F5921" t="s">
        <v>16</v>
      </c>
      <c r="G5921" t="s">
        <v>25</v>
      </c>
      <c r="H5921" t="str">
        <f t="shared" si="368"/>
        <v>Onsite/Hybrid</v>
      </c>
      <c r="I5921" t="s">
        <v>18</v>
      </c>
      <c r="J5921" t="str">
        <f t="shared" si="369"/>
        <v>7+ yrs</v>
      </c>
      <c r="K5921">
        <f t="shared" ca="1" si="371"/>
        <v>15</v>
      </c>
      <c r="L5921" t="s">
        <v>39</v>
      </c>
      <c r="M5921">
        <v>0</v>
      </c>
      <c r="N5921">
        <v>0</v>
      </c>
      <c r="O5921">
        <v>0</v>
      </c>
      <c r="P5921">
        <v>1</v>
      </c>
      <c r="Q5921">
        <v>0</v>
      </c>
      <c r="R5921">
        <f>SUM(M5921:N5921:O5921:P5921:Q5921)</f>
        <v>1</v>
      </c>
      <c r="S5921" s="1">
        <v>130227</v>
      </c>
      <c r="T5921" s="1" t="str">
        <f t="shared" si="370"/>
        <v>High</v>
      </c>
      <c r="U5921">
        <v>9</v>
      </c>
      <c r="V5921">
        <v>2025</v>
      </c>
      <c r="W5921" t="s">
        <v>28</v>
      </c>
      <c r="X5921">
        <v>9</v>
      </c>
    </row>
    <row r="5922" spans="1:24" x14ac:dyDescent="0.3">
      <c r="A5922">
        <v>5921</v>
      </c>
      <c r="B5922" t="s">
        <v>36</v>
      </c>
      <c r="C5922" t="str">
        <f>_xlfn.XLOOKUP(B5922,Lookup_table!B:B,Lookup_table!C:C)</f>
        <v>Data</v>
      </c>
      <c r="D5922" t="s">
        <v>14</v>
      </c>
      <c r="E5922" t="s">
        <v>32</v>
      </c>
      <c r="F5922" t="s">
        <v>43</v>
      </c>
      <c r="G5922" t="s">
        <v>30</v>
      </c>
      <c r="H5922" t="str">
        <f t="shared" si="368"/>
        <v>Onsite/Hybrid</v>
      </c>
      <c r="I5922" t="s">
        <v>18</v>
      </c>
      <c r="J5922" t="str">
        <f t="shared" si="369"/>
        <v>7+ yrs</v>
      </c>
      <c r="K5922">
        <f t="shared" ca="1" si="371"/>
        <v>9</v>
      </c>
      <c r="L5922" t="s">
        <v>27</v>
      </c>
      <c r="M5922">
        <v>0</v>
      </c>
      <c r="N5922">
        <v>0</v>
      </c>
      <c r="O5922">
        <v>0</v>
      </c>
      <c r="P5922">
        <v>1</v>
      </c>
      <c r="Q5922">
        <v>0</v>
      </c>
      <c r="R5922">
        <f>SUM(M5922:N5922:O5922:P5922:Q5922)</f>
        <v>1</v>
      </c>
      <c r="S5922" s="1">
        <v>116936</v>
      </c>
      <c r="T5922" s="1" t="str">
        <f t="shared" si="370"/>
        <v>Medium</v>
      </c>
      <c r="U5922">
        <v>7</v>
      </c>
      <c r="V5922">
        <v>2026</v>
      </c>
      <c r="W5922" t="s">
        <v>20</v>
      </c>
      <c r="X5922">
        <v>3</v>
      </c>
    </row>
    <row r="5923" spans="1:24" x14ac:dyDescent="0.3">
      <c r="A5923">
        <v>5922</v>
      </c>
      <c r="B5923" t="s">
        <v>41</v>
      </c>
      <c r="C5923" t="str">
        <f>_xlfn.XLOOKUP(B5923,Lookup_table!B:B,Lookup_table!C:C)</f>
        <v>Data</v>
      </c>
      <c r="D5923" t="s">
        <v>22</v>
      </c>
      <c r="E5923" t="s">
        <v>38</v>
      </c>
      <c r="F5923" t="s">
        <v>29</v>
      </c>
      <c r="G5923" t="s">
        <v>25</v>
      </c>
      <c r="H5923" t="str">
        <f t="shared" si="368"/>
        <v>Onsite/Hybrid</v>
      </c>
      <c r="I5923" t="s">
        <v>26</v>
      </c>
      <c r="J5923" t="str">
        <f t="shared" si="369"/>
        <v>3-6 yrs</v>
      </c>
      <c r="K5923">
        <f t="shared" ca="1" si="371"/>
        <v>5</v>
      </c>
      <c r="L5923" t="s">
        <v>19</v>
      </c>
      <c r="M5923">
        <v>0</v>
      </c>
      <c r="N5923">
        <v>1</v>
      </c>
      <c r="O5923">
        <v>0</v>
      </c>
      <c r="P5923">
        <v>0</v>
      </c>
      <c r="Q5923">
        <v>0</v>
      </c>
      <c r="R5923">
        <f>SUM(M5923:N5923:O5923:P5923:Q5923)</f>
        <v>1</v>
      </c>
      <c r="S5923" s="1">
        <v>99920</v>
      </c>
      <c r="T5923" s="1" t="str">
        <f t="shared" si="370"/>
        <v>Medium</v>
      </c>
      <c r="U5923">
        <v>1</v>
      </c>
      <c r="V5923">
        <v>2023</v>
      </c>
      <c r="W5923" t="s">
        <v>34</v>
      </c>
      <c r="X5923">
        <v>1</v>
      </c>
    </row>
    <row r="5924" spans="1:24" x14ac:dyDescent="0.3">
      <c r="A5924">
        <v>5923</v>
      </c>
      <c r="B5924" t="s">
        <v>33</v>
      </c>
      <c r="C5924" t="str">
        <f>_xlfn.XLOOKUP(B5924,Lookup_table!B:B,Lookup_table!C:C)</f>
        <v>Data</v>
      </c>
      <c r="D5924" t="s">
        <v>22</v>
      </c>
      <c r="E5924" t="s">
        <v>15</v>
      </c>
      <c r="F5924" t="s">
        <v>44</v>
      </c>
      <c r="G5924" t="s">
        <v>17</v>
      </c>
      <c r="H5924" t="str">
        <f t="shared" si="368"/>
        <v>Remote</v>
      </c>
      <c r="I5924" t="s">
        <v>26</v>
      </c>
      <c r="J5924" t="str">
        <f t="shared" si="369"/>
        <v>3-6 yrs</v>
      </c>
      <c r="K5924">
        <f t="shared" ca="1" si="371"/>
        <v>3</v>
      </c>
      <c r="L5924" t="s">
        <v>27</v>
      </c>
      <c r="M5924">
        <v>0</v>
      </c>
      <c r="N5924">
        <v>0</v>
      </c>
      <c r="O5924">
        <v>0</v>
      </c>
      <c r="P5924">
        <v>0</v>
      </c>
      <c r="Q5924">
        <v>0</v>
      </c>
      <c r="R5924">
        <f>SUM(M5924:N5924:O5924:P5924:Q5924)</f>
        <v>0</v>
      </c>
      <c r="S5924" s="1">
        <v>92051</v>
      </c>
      <c r="T5924" s="1" t="str">
        <f t="shared" si="370"/>
        <v>Medium</v>
      </c>
      <c r="U5924">
        <v>12</v>
      </c>
      <c r="V5924">
        <v>2021</v>
      </c>
      <c r="W5924" t="s">
        <v>28</v>
      </c>
      <c r="X5924">
        <v>8</v>
      </c>
    </row>
    <row r="5925" spans="1:24" x14ac:dyDescent="0.3">
      <c r="A5925">
        <v>5924</v>
      </c>
      <c r="B5925" t="s">
        <v>33</v>
      </c>
      <c r="C5925" t="str">
        <f>_xlfn.XLOOKUP(B5925,Lookup_table!B:B,Lookup_table!C:C)</f>
        <v>Data</v>
      </c>
      <c r="D5925" t="s">
        <v>34</v>
      </c>
      <c r="E5925" t="s">
        <v>40</v>
      </c>
      <c r="F5925" t="s">
        <v>24</v>
      </c>
      <c r="G5925" t="s">
        <v>25</v>
      </c>
      <c r="H5925" t="str">
        <f t="shared" si="368"/>
        <v>Onsite/Hybrid</v>
      </c>
      <c r="I5925" t="s">
        <v>35</v>
      </c>
      <c r="J5925" t="str">
        <f t="shared" si="369"/>
        <v>0-2 yrs</v>
      </c>
      <c r="K5925">
        <f t="shared" ca="1" si="371"/>
        <v>0</v>
      </c>
      <c r="L5925" t="s">
        <v>39</v>
      </c>
      <c r="M5925">
        <v>0</v>
      </c>
      <c r="N5925">
        <v>1</v>
      </c>
      <c r="O5925">
        <v>1</v>
      </c>
      <c r="P5925">
        <v>1</v>
      </c>
      <c r="Q5925">
        <v>1</v>
      </c>
      <c r="R5925">
        <f>SUM(M5925:N5925:O5925:P5925:Q5925)</f>
        <v>4</v>
      </c>
      <c r="S5925" s="1">
        <v>94197</v>
      </c>
      <c r="T5925" s="1" t="str">
        <f t="shared" si="370"/>
        <v>Medium</v>
      </c>
      <c r="U5925">
        <v>3</v>
      </c>
      <c r="V5925">
        <v>2025</v>
      </c>
      <c r="W5925" t="s">
        <v>28</v>
      </c>
      <c r="X5925">
        <v>6</v>
      </c>
    </row>
    <row r="5926" spans="1:24" x14ac:dyDescent="0.3">
      <c r="A5926">
        <v>5925</v>
      </c>
      <c r="B5926" t="s">
        <v>31</v>
      </c>
      <c r="C5926" t="str">
        <f>_xlfn.XLOOKUP(B5926,Lookup_table!B:B,Lookup_table!C:C)</f>
        <v>Business</v>
      </c>
      <c r="D5926" t="s">
        <v>34</v>
      </c>
      <c r="E5926" t="s">
        <v>15</v>
      </c>
      <c r="F5926" t="s">
        <v>51</v>
      </c>
      <c r="G5926" t="s">
        <v>17</v>
      </c>
      <c r="H5926" t="str">
        <f t="shared" si="368"/>
        <v>Remote</v>
      </c>
      <c r="I5926" t="s">
        <v>18</v>
      </c>
      <c r="J5926" t="str">
        <f t="shared" si="369"/>
        <v>7+ yrs</v>
      </c>
      <c r="K5926">
        <f t="shared" ca="1" si="371"/>
        <v>9</v>
      </c>
      <c r="L5926" t="s">
        <v>27</v>
      </c>
      <c r="M5926">
        <v>1</v>
      </c>
      <c r="N5926">
        <v>1</v>
      </c>
      <c r="O5926">
        <v>0</v>
      </c>
      <c r="P5926">
        <v>1</v>
      </c>
      <c r="Q5926">
        <v>1</v>
      </c>
      <c r="R5926">
        <f>SUM(M5926:N5926:O5926:P5926:Q5926)</f>
        <v>4</v>
      </c>
      <c r="S5926" s="1">
        <v>126927</v>
      </c>
      <c r="T5926" s="1" t="str">
        <f t="shared" si="370"/>
        <v>High</v>
      </c>
      <c r="U5926">
        <v>4</v>
      </c>
      <c r="V5926">
        <v>2021</v>
      </c>
      <c r="W5926" t="s">
        <v>20</v>
      </c>
      <c r="X5926">
        <v>6</v>
      </c>
    </row>
    <row r="5927" spans="1:24" x14ac:dyDescent="0.3">
      <c r="A5927">
        <v>5926</v>
      </c>
      <c r="B5927" t="s">
        <v>21</v>
      </c>
      <c r="C5927" t="str">
        <f>_xlfn.XLOOKUP(B5927,Lookup_table!B:B,Lookup_table!C:C)</f>
        <v>AI</v>
      </c>
      <c r="D5927" t="s">
        <v>37</v>
      </c>
      <c r="E5927" t="s">
        <v>15</v>
      </c>
      <c r="F5927" t="s">
        <v>51</v>
      </c>
      <c r="G5927" t="s">
        <v>25</v>
      </c>
      <c r="H5927" t="str">
        <f t="shared" si="368"/>
        <v>Onsite/Hybrid</v>
      </c>
      <c r="I5927" t="s">
        <v>18</v>
      </c>
      <c r="J5927" t="str">
        <f t="shared" si="369"/>
        <v>7+ yrs</v>
      </c>
      <c r="K5927">
        <f t="shared" ca="1" si="371"/>
        <v>8</v>
      </c>
      <c r="L5927" t="s">
        <v>27</v>
      </c>
      <c r="M5927">
        <v>1</v>
      </c>
      <c r="N5927">
        <v>0</v>
      </c>
      <c r="O5927">
        <v>0</v>
      </c>
      <c r="P5927">
        <v>0</v>
      </c>
      <c r="Q5927">
        <v>0</v>
      </c>
      <c r="R5927">
        <f>SUM(M5927:N5927:O5927:P5927:Q5927)</f>
        <v>1</v>
      </c>
      <c r="S5927" s="1">
        <v>144969</v>
      </c>
      <c r="T5927" s="1" t="str">
        <f t="shared" si="370"/>
        <v>High</v>
      </c>
      <c r="U5927">
        <v>3</v>
      </c>
      <c r="V5927">
        <v>2026</v>
      </c>
      <c r="W5927" t="s">
        <v>20</v>
      </c>
      <c r="X5927">
        <v>5</v>
      </c>
    </row>
    <row r="5928" spans="1:24" x14ac:dyDescent="0.3">
      <c r="A5928">
        <v>5927</v>
      </c>
      <c r="B5928" t="s">
        <v>41</v>
      </c>
      <c r="C5928" t="str">
        <f>_xlfn.XLOOKUP(B5928,Lookup_table!B:B,Lookup_table!C:C)</f>
        <v>Data</v>
      </c>
      <c r="D5928" t="s">
        <v>37</v>
      </c>
      <c r="E5928" t="s">
        <v>38</v>
      </c>
      <c r="F5928" t="s">
        <v>43</v>
      </c>
      <c r="G5928" t="s">
        <v>30</v>
      </c>
      <c r="H5928" t="str">
        <f t="shared" si="368"/>
        <v>Onsite/Hybrid</v>
      </c>
      <c r="I5928" t="s">
        <v>26</v>
      </c>
      <c r="J5928" t="str">
        <f t="shared" si="369"/>
        <v>3-6 yrs</v>
      </c>
      <c r="K5928">
        <f t="shared" ca="1" si="371"/>
        <v>5</v>
      </c>
      <c r="L5928" t="s">
        <v>27</v>
      </c>
      <c r="M5928">
        <v>0</v>
      </c>
      <c r="N5928">
        <v>0</v>
      </c>
      <c r="O5928">
        <v>1</v>
      </c>
      <c r="P5928">
        <v>1</v>
      </c>
      <c r="Q5928">
        <v>0</v>
      </c>
      <c r="R5928">
        <f>SUM(M5928:N5928:O5928:P5928:Q5928)</f>
        <v>2</v>
      </c>
      <c r="S5928" s="1">
        <v>109486</v>
      </c>
      <c r="T5928" s="1" t="str">
        <f t="shared" si="370"/>
        <v>Medium</v>
      </c>
      <c r="U5928">
        <v>9</v>
      </c>
      <c r="V5928">
        <v>2022</v>
      </c>
      <c r="W5928" t="s">
        <v>28</v>
      </c>
      <c r="X5928">
        <v>2</v>
      </c>
    </row>
    <row r="5929" spans="1:24" x14ac:dyDescent="0.3">
      <c r="A5929">
        <v>5928</v>
      </c>
      <c r="B5929" t="s">
        <v>31</v>
      </c>
      <c r="C5929" t="str">
        <f>_xlfn.XLOOKUP(B5929,Lookup_table!B:B,Lookup_table!C:C)</f>
        <v>Business</v>
      </c>
      <c r="D5929" t="s">
        <v>14</v>
      </c>
      <c r="E5929" t="s">
        <v>15</v>
      </c>
      <c r="F5929" t="s">
        <v>29</v>
      </c>
      <c r="G5929" t="s">
        <v>25</v>
      </c>
      <c r="H5929" t="str">
        <f t="shared" si="368"/>
        <v>Onsite/Hybrid</v>
      </c>
      <c r="I5929" t="s">
        <v>18</v>
      </c>
      <c r="J5929" t="str">
        <f t="shared" si="369"/>
        <v>7+ yrs</v>
      </c>
      <c r="K5929">
        <f t="shared" ca="1" si="371"/>
        <v>10</v>
      </c>
      <c r="L5929" t="s">
        <v>19</v>
      </c>
      <c r="M5929">
        <v>1</v>
      </c>
      <c r="N5929">
        <v>0</v>
      </c>
      <c r="O5929">
        <v>1</v>
      </c>
      <c r="P5929">
        <v>1</v>
      </c>
      <c r="Q5929">
        <v>0</v>
      </c>
      <c r="R5929">
        <f>SUM(M5929:N5929:O5929:P5929:Q5929)</f>
        <v>3</v>
      </c>
      <c r="S5929" s="1">
        <v>126432</v>
      </c>
      <c r="T5929" s="1" t="str">
        <f t="shared" si="370"/>
        <v>High</v>
      </c>
      <c r="U5929">
        <v>4</v>
      </c>
      <c r="V5929">
        <v>2023</v>
      </c>
      <c r="W5929" t="s">
        <v>28</v>
      </c>
      <c r="X5929">
        <v>5</v>
      </c>
    </row>
    <row r="5930" spans="1:24" x14ac:dyDescent="0.3">
      <c r="A5930">
        <v>5929</v>
      </c>
      <c r="B5930" t="s">
        <v>21</v>
      </c>
      <c r="C5930" t="str">
        <f>_xlfn.XLOOKUP(B5930,Lookup_table!B:B,Lookup_table!C:C)</f>
        <v>AI</v>
      </c>
      <c r="D5930" t="s">
        <v>34</v>
      </c>
      <c r="E5930" t="s">
        <v>15</v>
      </c>
      <c r="F5930" t="s">
        <v>16</v>
      </c>
      <c r="G5930" t="s">
        <v>17</v>
      </c>
      <c r="H5930" t="str">
        <f t="shared" si="368"/>
        <v>Remote</v>
      </c>
      <c r="I5930" t="s">
        <v>26</v>
      </c>
      <c r="J5930" t="str">
        <f t="shared" si="369"/>
        <v>3-6 yrs</v>
      </c>
      <c r="K5930">
        <f t="shared" ca="1" si="371"/>
        <v>6</v>
      </c>
      <c r="L5930" t="s">
        <v>19</v>
      </c>
      <c r="M5930">
        <v>1</v>
      </c>
      <c r="N5930">
        <v>1</v>
      </c>
      <c r="O5930">
        <v>0</v>
      </c>
      <c r="P5930">
        <v>0</v>
      </c>
      <c r="Q5930">
        <v>1</v>
      </c>
      <c r="R5930">
        <f>SUM(M5930:N5930:O5930:P5930:Q5930)</f>
        <v>3</v>
      </c>
      <c r="S5930" s="1">
        <v>127321</v>
      </c>
      <c r="T5930" s="1" t="str">
        <f t="shared" si="370"/>
        <v>High</v>
      </c>
      <c r="U5930">
        <v>2</v>
      </c>
      <c r="V5930">
        <v>2026</v>
      </c>
      <c r="W5930" t="s">
        <v>20</v>
      </c>
      <c r="X5930">
        <v>4</v>
      </c>
    </row>
    <row r="5931" spans="1:24" x14ac:dyDescent="0.3">
      <c r="A5931">
        <v>5930</v>
      </c>
      <c r="B5931" t="s">
        <v>31</v>
      </c>
      <c r="C5931" t="str">
        <f>_xlfn.XLOOKUP(B5931,Lookup_table!B:B,Lookup_table!C:C)</f>
        <v>Business</v>
      </c>
      <c r="D5931" t="s">
        <v>22</v>
      </c>
      <c r="E5931" t="s">
        <v>23</v>
      </c>
      <c r="F5931" t="s">
        <v>24</v>
      </c>
      <c r="G5931" t="s">
        <v>30</v>
      </c>
      <c r="H5931" t="str">
        <f t="shared" si="368"/>
        <v>Onsite/Hybrid</v>
      </c>
      <c r="I5931" t="s">
        <v>35</v>
      </c>
      <c r="J5931" t="str">
        <f t="shared" si="369"/>
        <v>0-2 yrs</v>
      </c>
      <c r="K5931">
        <f t="shared" ca="1" si="371"/>
        <v>0</v>
      </c>
      <c r="L5931" t="s">
        <v>19</v>
      </c>
      <c r="M5931">
        <v>0</v>
      </c>
      <c r="N5931">
        <v>0</v>
      </c>
      <c r="O5931">
        <v>1</v>
      </c>
      <c r="P5931">
        <v>0</v>
      </c>
      <c r="Q5931">
        <v>0</v>
      </c>
      <c r="R5931">
        <f>SUM(M5931:N5931:O5931:P5931:Q5931)</f>
        <v>1</v>
      </c>
      <c r="S5931" s="1">
        <v>82171</v>
      </c>
      <c r="T5931" s="1" t="str">
        <f t="shared" si="370"/>
        <v>Medium</v>
      </c>
      <c r="U5931">
        <v>2</v>
      </c>
      <c r="V5931">
        <v>2025</v>
      </c>
      <c r="W5931" t="s">
        <v>34</v>
      </c>
      <c r="X5931">
        <v>4</v>
      </c>
    </row>
    <row r="5932" spans="1:24" x14ac:dyDescent="0.3">
      <c r="A5932">
        <v>5931</v>
      </c>
      <c r="B5932" t="s">
        <v>31</v>
      </c>
      <c r="C5932" t="str">
        <f>_xlfn.XLOOKUP(B5932,Lookup_table!B:B,Lookup_table!C:C)</f>
        <v>Business</v>
      </c>
      <c r="D5932" t="s">
        <v>22</v>
      </c>
      <c r="E5932" t="s">
        <v>38</v>
      </c>
      <c r="F5932" t="s">
        <v>29</v>
      </c>
      <c r="G5932" t="s">
        <v>25</v>
      </c>
      <c r="H5932" t="str">
        <f t="shared" si="368"/>
        <v>Onsite/Hybrid</v>
      </c>
      <c r="I5932" t="s">
        <v>35</v>
      </c>
      <c r="J5932" t="str">
        <f t="shared" si="369"/>
        <v>0-2 yrs</v>
      </c>
      <c r="K5932">
        <f t="shared" ca="1" si="371"/>
        <v>2</v>
      </c>
      <c r="L5932" t="s">
        <v>19</v>
      </c>
      <c r="M5932">
        <v>0</v>
      </c>
      <c r="N5932">
        <v>1</v>
      </c>
      <c r="O5932">
        <v>0</v>
      </c>
      <c r="P5932">
        <v>1</v>
      </c>
      <c r="Q5932">
        <v>1</v>
      </c>
      <c r="R5932">
        <f>SUM(M5932:N5932:O5932:P5932:Q5932)</f>
        <v>3</v>
      </c>
      <c r="S5932" s="1">
        <v>93778</v>
      </c>
      <c r="T5932" s="1" t="str">
        <f t="shared" si="370"/>
        <v>Medium</v>
      </c>
      <c r="U5932">
        <v>4</v>
      </c>
      <c r="V5932">
        <v>2021</v>
      </c>
      <c r="W5932" t="s">
        <v>28</v>
      </c>
      <c r="X5932">
        <v>8</v>
      </c>
    </row>
    <row r="5933" spans="1:24" x14ac:dyDescent="0.3">
      <c r="A5933">
        <v>5932</v>
      </c>
      <c r="B5933" t="s">
        <v>33</v>
      </c>
      <c r="C5933" t="str">
        <f>_xlfn.XLOOKUP(B5933,Lookup_table!B:B,Lookup_table!C:C)</f>
        <v>Data</v>
      </c>
      <c r="D5933" t="s">
        <v>14</v>
      </c>
      <c r="E5933" t="s">
        <v>15</v>
      </c>
      <c r="F5933" t="s">
        <v>51</v>
      </c>
      <c r="G5933" t="s">
        <v>30</v>
      </c>
      <c r="H5933" t="str">
        <f t="shared" si="368"/>
        <v>Onsite/Hybrid</v>
      </c>
      <c r="I5933" t="s">
        <v>26</v>
      </c>
      <c r="J5933" t="str">
        <f t="shared" si="369"/>
        <v>3-6 yrs</v>
      </c>
      <c r="K5933">
        <f t="shared" ca="1" si="371"/>
        <v>3</v>
      </c>
      <c r="L5933" t="s">
        <v>39</v>
      </c>
      <c r="M5933">
        <v>0</v>
      </c>
      <c r="N5933">
        <v>0</v>
      </c>
      <c r="O5933">
        <v>0</v>
      </c>
      <c r="P5933">
        <v>0</v>
      </c>
      <c r="Q5933">
        <v>0</v>
      </c>
      <c r="R5933">
        <f>SUM(M5933:N5933:O5933:P5933:Q5933)</f>
        <v>0</v>
      </c>
      <c r="S5933" s="1">
        <v>78846</v>
      </c>
      <c r="T5933" s="1" t="str">
        <f t="shared" si="370"/>
        <v>Medium</v>
      </c>
      <c r="U5933">
        <v>7</v>
      </c>
      <c r="V5933">
        <v>2023</v>
      </c>
      <c r="W5933" t="s">
        <v>34</v>
      </c>
      <c r="X5933">
        <v>4</v>
      </c>
    </row>
    <row r="5934" spans="1:24" x14ac:dyDescent="0.3">
      <c r="A5934">
        <v>5933</v>
      </c>
      <c r="B5934" t="s">
        <v>36</v>
      </c>
      <c r="C5934" t="str">
        <f>_xlfn.XLOOKUP(B5934,Lookup_table!B:B,Lookup_table!C:C)</f>
        <v>Data</v>
      </c>
      <c r="D5934" t="s">
        <v>22</v>
      </c>
      <c r="E5934" t="s">
        <v>23</v>
      </c>
      <c r="F5934" t="s">
        <v>51</v>
      </c>
      <c r="G5934" t="s">
        <v>17</v>
      </c>
      <c r="H5934" t="str">
        <f t="shared" si="368"/>
        <v>Remote</v>
      </c>
      <c r="I5934" t="s">
        <v>26</v>
      </c>
      <c r="J5934" t="str">
        <f t="shared" si="369"/>
        <v>3-6 yrs</v>
      </c>
      <c r="K5934">
        <f t="shared" ca="1" si="371"/>
        <v>5</v>
      </c>
      <c r="L5934" t="s">
        <v>27</v>
      </c>
      <c r="M5934">
        <v>1</v>
      </c>
      <c r="N5934">
        <v>1</v>
      </c>
      <c r="O5934">
        <v>1</v>
      </c>
      <c r="P5934">
        <v>0</v>
      </c>
      <c r="Q5934">
        <v>1</v>
      </c>
      <c r="R5934">
        <f>SUM(M5934:N5934:O5934:P5934:Q5934)</f>
        <v>4</v>
      </c>
      <c r="S5934" s="1">
        <v>123544</v>
      </c>
      <c r="T5934" s="1" t="str">
        <f t="shared" si="370"/>
        <v>High</v>
      </c>
      <c r="U5934">
        <v>4</v>
      </c>
      <c r="V5934">
        <v>2024</v>
      </c>
      <c r="W5934" t="s">
        <v>20</v>
      </c>
      <c r="X5934">
        <v>3</v>
      </c>
    </row>
    <row r="5935" spans="1:24" x14ac:dyDescent="0.3">
      <c r="A5935">
        <v>5934</v>
      </c>
      <c r="B5935" t="s">
        <v>50</v>
      </c>
      <c r="C5935" t="str">
        <f>_xlfn.XLOOKUP(B5935,Lookup_table!B:B,Lookup_table!C:C)</f>
        <v>AI</v>
      </c>
      <c r="D5935" t="s">
        <v>22</v>
      </c>
      <c r="E5935" t="s">
        <v>42</v>
      </c>
      <c r="F5935" t="s">
        <v>44</v>
      </c>
      <c r="G5935" t="s">
        <v>17</v>
      </c>
      <c r="H5935" t="str">
        <f t="shared" si="368"/>
        <v>Remote</v>
      </c>
      <c r="I5935" t="s">
        <v>26</v>
      </c>
      <c r="J5935" t="str">
        <f t="shared" si="369"/>
        <v>3-6 yrs</v>
      </c>
      <c r="K5935">
        <f t="shared" ca="1" si="371"/>
        <v>4</v>
      </c>
      <c r="L5935" t="s">
        <v>27</v>
      </c>
      <c r="M5935">
        <v>0</v>
      </c>
      <c r="N5935">
        <v>0</v>
      </c>
      <c r="O5935">
        <v>0</v>
      </c>
      <c r="P5935">
        <v>0</v>
      </c>
      <c r="Q5935">
        <v>0</v>
      </c>
      <c r="R5935">
        <f>SUM(M5935:N5935:O5935:P5935:Q5935)</f>
        <v>0</v>
      </c>
      <c r="S5935" s="1">
        <v>134997</v>
      </c>
      <c r="T5935" s="1" t="str">
        <f t="shared" si="370"/>
        <v>High</v>
      </c>
      <c r="U5935">
        <v>6</v>
      </c>
      <c r="V5935">
        <v>2023</v>
      </c>
      <c r="W5935" t="s">
        <v>34</v>
      </c>
      <c r="X5935">
        <v>2</v>
      </c>
    </row>
    <row r="5936" spans="1:24" x14ac:dyDescent="0.3">
      <c r="A5936">
        <v>5935</v>
      </c>
      <c r="B5936" t="s">
        <v>41</v>
      </c>
      <c r="C5936" t="str">
        <f>_xlfn.XLOOKUP(B5936,Lookup_table!B:B,Lookup_table!C:C)</f>
        <v>Data</v>
      </c>
      <c r="D5936" t="s">
        <v>14</v>
      </c>
      <c r="E5936" t="s">
        <v>32</v>
      </c>
      <c r="F5936" t="s">
        <v>43</v>
      </c>
      <c r="G5936" t="s">
        <v>30</v>
      </c>
      <c r="H5936" t="str">
        <f t="shared" si="368"/>
        <v>Onsite/Hybrid</v>
      </c>
      <c r="I5936" t="s">
        <v>35</v>
      </c>
      <c r="J5936" t="str">
        <f t="shared" si="369"/>
        <v>0-2 yrs</v>
      </c>
      <c r="K5936">
        <f t="shared" ca="1" si="371"/>
        <v>2</v>
      </c>
      <c r="L5936" t="s">
        <v>27</v>
      </c>
      <c r="M5936">
        <v>1</v>
      </c>
      <c r="N5936">
        <v>0</v>
      </c>
      <c r="O5936">
        <v>1</v>
      </c>
      <c r="P5936">
        <v>1</v>
      </c>
      <c r="Q5936">
        <v>1</v>
      </c>
      <c r="R5936">
        <f>SUM(M5936:N5936:O5936:P5936:Q5936)</f>
        <v>4</v>
      </c>
      <c r="S5936" s="1">
        <v>92466</v>
      </c>
      <c r="T5936" s="1" t="str">
        <f t="shared" si="370"/>
        <v>Medium</v>
      </c>
      <c r="U5936">
        <v>2</v>
      </c>
      <c r="V5936">
        <v>2022</v>
      </c>
      <c r="W5936" t="s">
        <v>28</v>
      </c>
      <c r="X5936">
        <v>1</v>
      </c>
    </row>
    <row r="5937" spans="1:24" x14ac:dyDescent="0.3">
      <c r="A5937">
        <v>5936</v>
      </c>
      <c r="B5937" t="s">
        <v>36</v>
      </c>
      <c r="C5937" t="str">
        <f>_xlfn.XLOOKUP(B5937,Lookup_table!B:B,Lookup_table!C:C)</f>
        <v>Data</v>
      </c>
      <c r="D5937" t="s">
        <v>14</v>
      </c>
      <c r="E5937" t="s">
        <v>23</v>
      </c>
      <c r="F5937" t="s">
        <v>29</v>
      </c>
      <c r="G5937" t="s">
        <v>25</v>
      </c>
      <c r="H5937" t="str">
        <f t="shared" si="368"/>
        <v>Onsite/Hybrid</v>
      </c>
      <c r="I5937" t="s">
        <v>35</v>
      </c>
      <c r="J5937" t="str">
        <f t="shared" si="369"/>
        <v>0-2 yrs</v>
      </c>
      <c r="K5937">
        <f t="shared" ca="1" si="371"/>
        <v>0</v>
      </c>
      <c r="L5937" t="s">
        <v>27</v>
      </c>
      <c r="M5937">
        <v>1</v>
      </c>
      <c r="N5937">
        <v>0</v>
      </c>
      <c r="O5937">
        <v>1</v>
      </c>
      <c r="P5937">
        <v>1</v>
      </c>
      <c r="Q5937">
        <v>0</v>
      </c>
      <c r="R5937">
        <f>SUM(M5937:N5937:O5937:P5937:Q5937)</f>
        <v>3</v>
      </c>
      <c r="S5937" s="1">
        <v>81990</v>
      </c>
      <c r="T5937" s="1" t="str">
        <f t="shared" si="370"/>
        <v>Medium</v>
      </c>
      <c r="U5937">
        <v>4</v>
      </c>
      <c r="V5937">
        <v>2025</v>
      </c>
      <c r="W5937" t="s">
        <v>28</v>
      </c>
      <c r="X5937">
        <v>9</v>
      </c>
    </row>
    <row r="5938" spans="1:24" x14ac:dyDescent="0.3">
      <c r="A5938">
        <v>5937</v>
      </c>
      <c r="B5938" t="s">
        <v>21</v>
      </c>
      <c r="C5938" t="str">
        <f>_xlfn.XLOOKUP(B5938,Lookup_table!B:B,Lookup_table!C:C)</f>
        <v>AI</v>
      </c>
      <c r="D5938" t="s">
        <v>34</v>
      </c>
      <c r="E5938" t="s">
        <v>40</v>
      </c>
      <c r="F5938" t="s">
        <v>52</v>
      </c>
      <c r="G5938" t="s">
        <v>30</v>
      </c>
      <c r="H5938" t="str">
        <f t="shared" si="368"/>
        <v>Onsite/Hybrid</v>
      </c>
      <c r="I5938" t="s">
        <v>18</v>
      </c>
      <c r="J5938" t="str">
        <f t="shared" si="369"/>
        <v>7+ yrs</v>
      </c>
      <c r="K5938">
        <f t="shared" ca="1" si="371"/>
        <v>8</v>
      </c>
      <c r="L5938" t="s">
        <v>27</v>
      </c>
      <c r="M5938">
        <v>0</v>
      </c>
      <c r="N5938">
        <v>0</v>
      </c>
      <c r="O5938">
        <v>0</v>
      </c>
      <c r="P5938">
        <v>0</v>
      </c>
      <c r="Q5938">
        <v>0</v>
      </c>
      <c r="R5938">
        <f>SUM(M5938:N5938:O5938:P5938:Q5938)</f>
        <v>0</v>
      </c>
      <c r="S5938" s="1">
        <v>138604</v>
      </c>
      <c r="T5938" s="1" t="str">
        <f t="shared" si="370"/>
        <v>High</v>
      </c>
      <c r="U5938">
        <v>7</v>
      </c>
      <c r="V5938">
        <v>2026</v>
      </c>
      <c r="W5938" t="s">
        <v>34</v>
      </c>
      <c r="X5938">
        <v>5</v>
      </c>
    </row>
    <row r="5939" spans="1:24" x14ac:dyDescent="0.3">
      <c r="A5939">
        <v>5938</v>
      </c>
      <c r="B5939" t="s">
        <v>41</v>
      </c>
      <c r="C5939" t="str">
        <f>_xlfn.XLOOKUP(B5939,Lookup_table!B:B,Lookup_table!C:C)</f>
        <v>Data</v>
      </c>
      <c r="D5939" t="s">
        <v>34</v>
      </c>
      <c r="E5939" t="s">
        <v>15</v>
      </c>
      <c r="F5939" t="s">
        <v>43</v>
      </c>
      <c r="G5939" t="s">
        <v>25</v>
      </c>
      <c r="H5939" t="str">
        <f t="shared" si="368"/>
        <v>Onsite/Hybrid</v>
      </c>
      <c r="I5939" t="s">
        <v>26</v>
      </c>
      <c r="J5939" t="str">
        <f t="shared" si="369"/>
        <v>3-6 yrs</v>
      </c>
      <c r="K5939">
        <f t="shared" ca="1" si="371"/>
        <v>5</v>
      </c>
      <c r="L5939" t="s">
        <v>19</v>
      </c>
      <c r="M5939">
        <v>1</v>
      </c>
      <c r="N5939">
        <v>0</v>
      </c>
      <c r="O5939">
        <v>1</v>
      </c>
      <c r="P5939">
        <v>0</v>
      </c>
      <c r="Q5939">
        <v>1</v>
      </c>
      <c r="R5939">
        <f>SUM(M5939:N5939:O5939:P5939:Q5939)</f>
        <v>3</v>
      </c>
      <c r="S5939" s="1">
        <v>102019</v>
      </c>
      <c r="T5939" s="1" t="str">
        <f t="shared" si="370"/>
        <v>Medium</v>
      </c>
      <c r="U5939">
        <v>2</v>
      </c>
      <c r="V5939">
        <v>2025</v>
      </c>
      <c r="W5939" t="s">
        <v>28</v>
      </c>
      <c r="X5939">
        <v>7</v>
      </c>
    </row>
    <row r="5940" spans="1:24" x14ac:dyDescent="0.3">
      <c r="A5940">
        <v>5939</v>
      </c>
      <c r="B5940" t="s">
        <v>21</v>
      </c>
      <c r="C5940" t="str">
        <f>_xlfn.XLOOKUP(B5940,Lookup_table!B:B,Lookup_table!C:C)</f>
        <v>AI</v>
      </c>
      <c r="D5940" t="s">
        <v>34</v>
      </c>
      <c r="E5940" t="s">
        <v>32</v>
      </c>
      <c r="F5940" t="s">
        <v>16</v>
      </c>
      <c r="G5940" t="s">
        <v>25</v>
      </c>
      <c r="H5940" t="str">
        <f t="shared" si="368"/>
        <v>Onsite/Hybrid</v>
      </c>
      <c r="I5940" t="s">
        <v>18</v>
      </c>
      <c r="J5940" t="str">
        <f t="shared" si="369"/>
        <v>7+ yrs</v>
      </c>
      <c r="K5940">
        <f t="shared" ca="1" si="371"/>
        <v>10</v>
      </c>
      <c r="L5940" t="s">
        <v>39</v>
      </c>
      <c r="M5940">
        <v>0</v>
      </c>
      <c r="N5940">
        <v>1</v>
      </c>
      <c r="O5940">
        <v>1</v>
      </c>
      <c r="P5940">
        <v>0</v>
      </c>
      <c r="Q5940">
        <v>0</v>
      </c>
      <c r="R5940">
        <f>SUM(M5940:N5940:O5940:P5940:Q5940)</f>
        <v>2</v>
      </c>
      <c r="S5940" s="1">
        <v>153147</v>
      </c>
      <c r="T5940" s="1" t="str">
        <f t="shared" si="370"/>
        <v>High</v>
      </c>
      <c r="U5940">
        <v>11</v>
      </c>
      <c r="V5940">
        <v>2020</v>
      </c>
      <c r="W5940" t="s">
        <v>34</v>
      </c>
      <c r="X5940">
        <v>6</v>
      </c>
    </row>
    <row r="5941" spans="1:24" x14ac:dyDescent="0.3">
      <c r="A5941">
        <v>5940</v>
      </c>
      <c r="B5941" t="s">
        <v>36</v>
      </c>
      <c r="C5941" t="str">
        <f>_xlfn.XLOOKUP(B5941,Lookup_table!B:B,Lookup_table!C:C)</f>
        <v>Data</v>
      </c>
      <c r="D5941" t="s">
        <v>22</v>
      </c>
      <c r="E5941" t="s">
        <v>15</v>
      </c>
      <c r="F5941" t="s">
        <v>44</v>
      </c>
      <c r="G5941" t="s">
        <v>17</v>
      </c>
      <c r="H5941" t="str">
        <f t="shared" si="368"/>
        <v>Remote</v>
      </c>
      <c r="I5941" t="s">
        <v>26</v>
      </c>
      <c r="J5941" t="str">
        <f t="shared" si="369"/>
        <v>3-6 yrs</v>
      </c>
      <c r="K5941">
        <f t="shared" ca="1" si="371"/>
        <v>3</v>
      </c>
      <c r="L5941" t="s">
        <v>39</v>
      </c>
      <c r="M5941">
        <v>1</v>
      </c>
      <c r="N5941">
        <v>1</v>
      </c>
      <c r="O5941">
        <v>1</v>
      </c>
      <c r="P5941">
        <v>1</v>
      </c>
      <c r="Q5941">
        <v>0</v>
      </c>
      <c r="R5941">
        <f>SUM(M5941:N5941:O5941:P5941:Q5941)</f>
        <v>4</v>
      </c>
      <c r="S5941" s="1">
        <v>127877</v>
      </c>
      <c r="T5941" s="1" t="str">
        <f t="shared" si="370"/>
        <v>High</v>
      </c>
      <c r="U5941">
        <v>11</v>
      </c>
      <c r="V5941">
        <v>2023</v>
      </c>
      <c r="W5941" t="s">
        <v>28</v>
      </c>
      <c r="X5941">
        <v>3</v>
      </c>
    </row>
    <row r="5942" spans="1:24" x14ac:dyDescent="0.3">
      <c r="A5942">
        <v>5941</v>
      </c>
      <c r="B5942" t="s">
        <v>31</v>
      </c>
      <c r="C5942" t="str">
        <f>_xlfn.XLOOKUP(B5942,Lookup_table!B:B,Lookup_table!C:C)</f>
        <v>Business</v>
      </c>
      <c r="D5942" t="s">
        <v>37</v>
      </c>
      <c r="E5942" t="s">
        <v>42</v>
      </c>
      <c r="F5942" t="s">
        <v>44</v>
      </c>
      <c r="G5942" t="s">
        <v>25</v>
      </c>
      <c r="H5942" t="str">
        <f t="shared" si="368"/>
        <v>Onsite/Hybrid</v>
      </c>
      <c r="I5942" t="s">
        <v>26</v>
      </c>
      <c r="J5942" t="str">
        <f t="shared" si="369"/>
        <v>3-6 yrs</v>
      </c>
      <c r="K5942">
        <f t="shared" ca="1" si="371"/>
        <v>6</v>
      </c>
      <c r="L5942" t="s">
        <v>39</v>
      </c>
      <c r="M5942">
        <v>0</v>
      </c>
      <c r="N5942">
        <v>0</v>
      </c>
      <c r="O5942">
        <v>1</v>
      </c>
      <c r="P5942">
        <v>1</v>
      </c>
      <c r="Q5942">
        <v>1</v>
      </c>
      <c r="R5942">
        <f>SUM(M5942:N5942:O5942:P5942:Q5942)</f>
        <v>3</v>
      </c>
      <c r="S5942" s="1">
        <v>118653</v>
      </c>
      <c r="T5942" s="1" t="str">
        <f t="shared" si="370"/>
        <v>Medium</v>
      </c>
      <c r="U5942">
        <v>10</v>
      </c>
      <c r="V5942">
        <v>2024</v>
      </c>
      <c r="W5942" t="s">
        <v>28</v>
      </c>
      <c r="X5942">
        <v>9</v>
      </c>
    </row>
    <row r="5943" spans="1:24" x14ac:dyDescent="0.3">
      <c r="A5943">
        <v>5942</v>
      </c>
      <c r="B5943" t="s">
        <v>50</v>
      </c>
      <c r="C5943" t="str">
        <f>_xlfn.XLOOKUP(B5943,Lookup_table!B:B,Lookup_table!C:C)</f>
        <v>AI</v>
      </c>
      <c r="D5943" t="s">
        <v>14</v>
      </c>
      <c r="E5943" t="s">
        <v>40</v>
      </c>
      <c r="F5943" t="s">
        <v>24</v>
      </c>
      <c r="G5943" t="s">
        <v>17</v>
      </c>
      <c r="H5943" t="str">
        <f t="shared" si="368"/>
        <v>Remote</v>
      </c>
      <c r="I5943" t="s">
        <v>26</v>
      </c>
      <c r="J5943" t="str">
        <f t="shared" si="369"/>
        <v>3-6 yrs</v>
      </c>
      <c r="K5943">
        <f t="shared" ca="1" si="371"/>
        <v>5</v>
      </c>
      <c r="L5943" t="s">
        <v>27</v>
      </c>
      <c r="M5943">
        <v>0</v>
      </c>
      <c r="N5943">
        <v>0</v>
      </c>
      <c r="O5943">
        <v>1</v>
      </c>
      <c r="P5943">
        <v>1</v>
      </c>
      <c r="Q5943">
        <v>0</v>
      </c>
      <c r="R5943">
        <f>SUM(M5943:N5943:O5943:P5943:Q5943)</f>
        <v>2</v>
      </c>
      <c r="S5943" s="1">
        <v>142268</v>
      </c>
      <c r="T5943" s="1" t="str">
        <f t="shared" si="370"/>
        <v>High</v>
      </c>
      <c r="U5943">
        <v>7</v>
      </c>
      <c r="V5943">
        <v>2022</v>
      </c>
      <c r="W5943" t="s">
        <v>28</v>
      </c>
      <c r="X5943">
        <v>4</v>
      </c>
    </row>
    <row r="5944" spans="1:24" x14ac:dyDescent="0.3">
      <c r="A5944">
        <v>5943</v>
      </c>
      <c r="B5944" t="s">
        <v>41</v>
      </c>
      <c r="C5944" t="str">
        <f>_xlfn.XLOOKUP(B5944,Lookup_table!B:B,Lookup_table!C:C)</f>
        <v>Data</v>
      </c>
      <c r="D5944" t="s">
        <v>34</v>
      </c>
      <c r="E5944" t="s">
        <v>23</v>
      </c>
      <c r="F5944" t="s">
        <v>52</v>
      </c>
      <c r="G5944" t="s">
        <v>25</v>
      </c>
      <c r="H5944" t="str">
        <f t="shared" si="368"/>
        <v>Onsite/Hybrid</v>
      </c>
      <c r="I5944" t="s">
        <v>35</v>
      </c>
      <c r="J5944" t="str">
        <f t="shared" si="369"/>
        <v>0-2 yrs</v>
      </c>
      <c r="K5944">
        <f t="shared" ca="1" si="371"/>
        <v>1</v>
      </c>
      <c r="L5944" t="s">
        <v>39</v>
      </c>
      <c r="M5944">
        <v>0</v>
      </c>
      <c r="N5944">
        <v>0</v>
      </c>
      <c r="O5944">
        <v>1</v>
      </c>
      <c r="P5944">
        <v>1</v>
      </c>
      <c r="Q5944">
        <v>0</v>
      </c>
      <c r="R5944">
        <f>SUM(M5944:N5944:O5944:P5944:Q5944)</f>
        <v>2</v>
      </c>
      <c r="S5944" s="1">
        <v>75112</v>
      </c>
      <c r="T5944" s="1" t="str">
        <f t="shared" si="370"/>
        <v>Medium</v>
      </c>
      <c r="U5944">
        <v>1</v>
      </c>
      <c r="V5944">
        <v>2025</v>
      </c>
      <c r="W5944" t="s">
        <v>28</v>
      </c>
      <c r="X5944">
        <v>8</v>
      </c>
    </row>
    <row r="5945" spans="1:24" x14ac:dyDescent="0.3">
      <c r="A5945">
        <v>5944</v>
      </c>
      <c r="B5945" t="s">
        <v>50</v>
      </c>
      <c r="C5945" t="str">
        <f>_xlfn.XLOOKUP(B5945,Lookup_table!B:B,Lookup_table!C:C)</f>
        <v>AI</v>
      </c>
      <c r="D5945" t="s">
        <v>37</v>
      </c>
      <c r="E5945" t="s">
        <v>42</v>
      </c>
      <c r="F5945" t="s">
        <v>43</v>
      </c>
      <c r="G5945" t="s">
        <v>30</v>
      </c>
      <c r="H5945" t="str">
        <f t="shared" si="368"/>
        <v>Onsite/Hybrid</v>
      </c>
      <c r="I5945" t="s">
        <v>26</v>
      </c>
      <c r="J5945" t="str">
        <f t="shared" si="369"/>
        <v>3-6 yrs</v>
      </c>
      <c r="K5945">
        <f t="shared" ca="1" si="371"/>
        <v>5</v>
      </c>
      <c r="L5945" t="s">
        <v>27</v>
      </c>
      <c r="M5945">
        <v>1</v>
      </c>
      <c r="N5945">
        <v>0</v>
      </c>
      <c r="O5945">
        <v>0</v>
      </c>
      <c r="P5945">
        <v>0</v>
      </c>
      <c r="Q5945">
        <v>0</v>
      </c>
      <c r="R5945">
        <f>SUM(M5945:N5945:O5945:P5945:Q5945)</f>
        <v>1</v>
      </c>
      <c r="S5945" s="1">
        <v>119086</v>
      </c>
      <c r="T5945" s="1" t="str">
        <f t="shared" si="370"/>
        <v>Medium</v>
      </c>
      <c r="U5945">
        <v>4</v>
      </c>
      <c r="V5945">
        <v>2025</v>
      </c>
      <c r="W5945" t="s">
        <v>34</v>
      </c>
      <c r="X5945">
        <v>4</v>
      </c>
    </row>
    <row r="5946" spans="1:24" x14ac:dyDescent="0.3">
      <c r="A5946">
        <v>5945</v>
      </c>
      <c r="B5946" t="s">
        <v>33</v>
      </c>
      <c r="C5946" t="str">
        <f>_xlfn.XLOOKUP(B5946,Lookup_table!B:B,Lookup_table!C:C)</f>
        <v>Data</v>
      </c>
      <c r="D5946" t="s">
        <v>34</v>
      </c>
      <c r="E5946" t="s">
        <v>42</v>
      </c>
      <c r="F5946" t="s">
        <v>52</v>
      </c>
      <c r="G5946" t="s">
        <v>17</v>
      </c>
      <c r="H5946" t="str">
        <f t="shared" si="368"/>
        <v>Remote</v>
      </c>
      <c r="I5946" t="s">
        <v>35</v>
      </c>
      <c r="J5946" t="str">
        <f t="shared" si="369"/>
        <v>0-2 yrs</v>
      </c>
      <c r="K5946">
        <f t="shared" ca="1" si="371"/>
        <v>1</v>
      </c>
      <c r="L5946" t="s">
        <v>39</v>
      </c>
      <c r="M5946">
        <v>0</v>
      </c>
      <c r="N5946">
        <v>1</v>
      </c>
      <c r="O5946">
        <v>1</v>
      </c>
      <c r="P5946">
        <v>0</v>
      </c>
      <c r="Q5946">
        <v>1</v>
      </c>
      <c r="R5946">
        <f>SUM(M5946:N5946:O5946:P5946:Q5946)</f>
        <v>3</v>
      </c>
      <c r="S5946" s="1">
        <v>77925</v>
      </c>
      <c r="T5946" s="1" t="str">
        <f t="shared" si="370"/>
        <v>Medium</v>
      </c>
      <c r="U5946">
        <v>2</v>
      </c>
      <c r="V5946">
        <v>2024</v>
      </c>
      <c r="W5946" t="s">
        <v>20</v>
      </c>
      <c r="X5946">
        <v>4</v>
      </c>
    </row>
    <row r="5947" spans="1:24" x14ac:dyDescent="0.3">
      <c r="A5947">
        <v>5946</v>
      </c>
      <c r="B5947" t="s">
        <v>31</v>
      </c>
      <c r="C5947" t="str">
        <f>_xlfn.XLOOKUP(B5947,Lookup_table!B:B,Lookup_table!C:C)</f>
        <v>Business</v>
      </c>
      <c r="D5947" t="s">
        <v>22</v>
      </c>
      <c r="E5947" t="s">
        <v>32</v>
      </c>
      <c r="F5947" t="s">
        <v>24</v>
      </c>
      <c r="G5947" t="s">
        <v>17</v>
      </c>
      <c r="H5947" t="str">
        <f t="shared" si="368"/>
        <v>Remote</v>
      </c>
      <c r="I5947" t="s">
        <v>35</v>
      </c>
      <c r="J5947" t="str">
        <f t="shared" si="369"/>
        <v>0-2 yrs</v>
      </c>
      <c r="K5947">
        <f t="shared" ca="1" si="371"/>
        <v>1</v>
      </c>
      <c r="L5947" t="s">
        <v>19</v>
      </c>
      <c r="M5947">
        <v>1</v>
      </c>
      <c r="N5947">
        <v>1</v>
      </c>
      <c r="O5947">
        <v>0</v>
      </c>
      <c r="P5947">
        <v>0</v>
      </c>
      <c r="Q5947">
        <v>1</v>
      </c>
      <c r="R5947">
        <f>SUM(M5947:N5947:O5947:P5947:Q5947)</f>
        <v>3</v>
      </c>
      <c r="S5947" s="1">
        <v>76204</v>
      </c>
      <c r="T5947" s="1" t="str">
        <f t="shared" si="370"/>
        <v>Medium</v>
      </c>
      <c r="U5947">
        <v>6</v>
      </c>
      <c r="V5947">
        <v>2023</v>
      </c>
      <c r="W5947" t="s">
        <v>28</v>
      </c>
      <c r="X5947">
        <v>9</v>
      </c>
    </row>
    <row r="5948" spans="1:24" x14ac:dyDescent="0.3">
      <c r="A5948">
        <v>5947</v>
      </c>
      <c r="B5948" t="s">
        <v>50</v>
      </c>
      <c r="C5948" t="str">
        <f>_xlfn.XLOOKUP(B5948,Lookup_table!B:B,Lookup_table!C:C)</f>
        <v>AI</v>
      </c>
      <c r="D5948" t="s">
        <v>14</v>
      </c>
      <c r="E5948" t="s">
        <v>38</v>
      </c>
      <c r="F5948" t="s">
        <v>16</v>
      </c>
      <c r="G5948" t="s">
        <v>30</v>
      </c>
      <c r="H5948" t="str">
        <f t="shared" si="368"/>
        <v>Onsite/Hybrid</v>
      </c>
      <c r="I5948" t="s">
        <v>18</v>
      </c>
      <c r="J5948" t="str">
        <f t="shared" si="369"/>
        <v>7+ yrs</v>
      </c>
      <c r="K5948">
        <f t="shared" ca="1" si="371"/>
        <v>11</v>
      </c>
      <c r="L5948" t="s">
        <v>27</v>
      </c>
      <c r="M5948">
        <v>1</v>
      </c>
      <c r="N5948">
        <v>1</v>
      </c>
      <c r="O5948">
        <v>1</v>
      </c>
      <c r="P5948">
        <v>0</v>
      </c>
      <c r="Q5948">
        <v>1</v>
      </c>
      <c r="R5948">
        <f>SUM(M5948:N5948:O5948:P5948:Q5948)</f>
        <v>4</v>
      </c>
      <c r="S5948" s="1">
        <v>164026</v>
      </c>
      <c r="T5948" s="1" t="str">
        <f t="shared" si="370"/>
        <v>High</v>
      </c>
      <c r="U5948">
        <v>8</v>
      </c>
      <c r="V5948">
        <v>2023</v>
      </c>
      <c r="W5948" t="s">
        <v>28</v>
      </c>
      <c r="X5948">
        <v>9</v>
      </c>
    </row>
    <row r="5949" spans="1:24" x14ac:dyDescent="0.3">
      <c r="A5949">
        <v>5948</v>
      </c>
      <c r="B5949" t="s">
        <v>50</v>
      </c>
      <c r="C5949" t="str">
        <f>_xlfn.XLOOKUP(B5949,Lookup_table!B:B,Lookup_table!C:C)</f>
        <v>AI</v>
      </c>
      <c r="D5949" t="s">
        <v>22</v>
      </c>
      <c r="E5949" t="s">
        <v>32</v>
      </c>
      <c r="F5949" t="s">
        <v>43</v>
      </c>
      <c r="G5949" t="s">
        <v>17</v>
      </c>
      <c r="H5949" t="str">
        <f t="shared" si="368"/>
        <v>Remote</v>
      </c>
      <c r="I5949" t="s">
        <v>26</v>
      </c>
      <c r="J5949" t="str">
        <f t="shared" si="369"/>
        <v>3-6 yrs</v>
      </c>
      <c r="K5949">
        <f t="shared" ca="1" si="371"/>
        <v>3</v>
      </c>
      <c r="L5949" t="s">
        <v>27</v>
      </c>
      <c r="M5949">
        <v>1</v>
      </c>
      <c r="N5949">
        <v>1</v>
      </c>
      <c r="O5949">
        <v>1</v>
      </c>
      <c r="P5949">
        <v>1</v>
      </c>
      <c r="Q5949">
        <v>1</v>
      </c>
      <c r="R5949">
        <f>SUM(M5949:N5949:O5949:P5949:Q5949)</f>
        <v>5</v>
      </c>
      <c r="S5949" s="1">
        <v>170793</v>
      </c>
      <c r="T5949" s="1" t="str">
        <f t="shared" si="370"/>
        <v>High</v>
      </c>
      <c r="U5949">
        <v>6</v>
      </c>
      <c r="V5949">
        <v>2024</v>
      </c>
      <c r="W5949" t="s">
        <v>28</v>
      </c>
      <c r="X5949">
        <v>5</v>
      </c>
    </row>
    <row r="5950" spans="1:24" x14ac:dyDescent="0.3">
      <c r="A5950">
        <v>5949</v>
      </c>
      <c r="B5950" t="s">
        <v>33</v>
      </c>
      <c r="C5950" t="str">
        <f>_xlfn.XLOOKUP(B5950,Lookup_table!B:B,Lookup_table!C:C)</f>
        <v>Data</v>
      </c>
      <c r="D5950" t="s">
        <v>14</v>
      </c>
      <c r="E5950" t="s">
        <v>42</v>
      </c>
      <c r="F5950" t="s">
        <v>43</v>
      </c>
      <c r="G5950" t="s">
        <v>17</v>
      </c>
      <c r="H5950" t="str">
        <f t="shared" si="368"/>
        <v>Remote</v>
      </c>
      <c r="I5950" t="s">
        <v>26</v>
      </c>
      <c r="J5950" t="str">
        <f t="shared" si="369"/>
        <v>3-6 yrs</v>
      </c>
      <c r="K5950">
        <f t="shared" ca="1" si="371"/>
        <v>6</v>
      </c>
      <c r="L5950" t="s">
        <v>19</v>
      </c>
      <c r="M5950">
        <v>1</v>
      </c>
      <c r="N5950">
        <v>1</v>
      </c>
      <c r="O5950">
        <v>0</v>
      </c>
      <c r="P5950">
        <v>0</v>
      </c>
      <c r="Q5950">
        <v>1</v>
      </c>
      <c r="R5950">
        <f>SUM(M5950:N5950:O5950:P5950:Q5950)</f>
        <v>3</v>
      </c>
      <c r="S5950" s="1">
        <v>83860</v>
      </c>
      <c r="T5950" s="1" t="str">
        <f t="shared" si="370"/>
        <v>Medium</v>
      </c>
      <c r="U5950">
        <v>12</v>
      </c>
      <c r="V5950">
        <v>2021</v>
      </c>
      <c r="W5950" t="s">
        <v>28</v>
      </c>
      <c r="X5950">
        <v>8</v>
      </c>
    </row>
    <row r="5951" spans="1:24" x14ac:dyDescent="0.3">
      <c r="A5951">
        <v>5950</v>
      </c>
      <c r="B5951" t="s">
        <v>31</v>
      </c>
      <c r="C5951" t="str">
        <f>_xlfn.XLOOKUP(B5951,Lookup_table!B:B,Lookup_table!C:C)</f>
        <v>Business</v>
      </c>
      <c r="D5951" t="s">
        <v>22</v>
      </c>
      <c r="E5951" t="s">
        <v>38</v>
      </c>
      <c r="F5951" t="s">
        <v>29</v>
      </c>
      <c r="G5951" t="s">
        <v>25</v>
      </c>
      <c r="H5951" t="str">
        <f t="shared" si="368"/>
        <v>Onsite/Hybrid</v>
      </c>
      <c r="I5951" t="s">
        <v>26</v>
      </c>
      <c r="J5951" t="str">
        <f t="shared" si="369"/>
        <v>3-6 yrs</v>
      </c>
      <c r="K5951">
        <f t="shared" ca="1" si="371"/>
        <v>4</v>
      </c>
      <c r="L5951" t="s">
        <v>19</v>
      </c>
      <c r="M5951">
        <v>0</v>
      </c>
      <c r="N5951">
        <v>1</v>
      </c>
      <c r="O5951">
        <v>1</v>
      </c>
      <c r="P5951">
        <v>0</v>
      </c>
      <c r="Q5951">
        <v>0</v>
      </c>
      <c r="R5951">
        <f>SUM(M5951:N5951:O5951:P5951:Q5951)</f>
        <v>2</v>
      </c>
      <c r="S5951" s="1">
        <v>110557</v>
      </c>
      <c r="T5951" s="1" t="str">
        <f t="shared" si="370"/>
        <v>Medium</v>
      </c>
      <c r="U5951">
        <v>1</v>
      </c>
      <c r="V5951">
        <v>2023</v>
      </c>
      <c r="W5951" t="s">
        <v>28</v>
      </c>
      <c r="X5951">
        <v>8</v>
      </c>
    </row>
    <row r="5952" spans="1:24" x14ac:dyDescent="0.3">
      <c r="A5952">
        <v>5951</v>
      </c>
      <c r="B5952" t="s">
        <v>31</v>
      </c>
      <c r="C5952" t="str">
        <f>_xlfn.XLOOKUP(B5952,Lookup_table!B:B,Lookup_table!C:C)</f>
        <v>Business</v>
      </c>
      <c r="D5952" t="s">
        <v>34</v>
      </c>
      <c r="E5952" t="s">
        <v>23</v>
      </c>
      <c r="F5952" t="s">
        <v>51</v>
      </c>
      <c r="G5952" t="s">
        <v>25</v>
      </c>
      <c r="H5952" t="str">
        <f t="shared" si="368"/>
        <v>Onsite/Hybrid</v>
      </c>
      <c r="I5952" t="s">
        <v>18</v>
      </c>
      <c r="J5952" t="str">
        <f t="shared" si="369"/>
        <v>7+ yrs</v>
      </c>
      <c r="K5952">
        <f t="shared" ca="1" si="371"/>
        <v>14</v>
      </c>
      <c r="L5952" t="s">
        <v>19</v>
      </c>
      <c r="M5952">
        <v>1</v>
      </c>
      <c r="N5952">
        <v>0</v>
      </c>
      <c r="O5952">
        <v>0</v>
      </c>
      <c r="P5952">
        <v>1</v>
      </c>
      <c r="Q5952">
        <v>1</v>
      </c>
      <c r="R5952">
        <f>SUM(M5952:N5952:O5952:P5952:Q5952)</f>
        <v>3</v>
      </c>
      <c r="S5952" s="1">
        <v>121235</v>
      </c>
      <c r="T5952" s="1" t="str">
        <f t="shared" si="370"/>
        <v>High</v>
      </c>
      <c r="U5952">
        <v>10</v>
      </c>
      <c r="V5952">
        <v>2026</v>
      </c>
      <c r="W5952" t="s">
        <v>20</v>
      </c>
      <c r="X5952">
        <v>6</v>
      </c>
    </row>
    <row r="5953" spans="1:24" x14ac:dyDescent="0.3">
      <c r="A5953">
        <v>5952</v>
      </c>
      <c r="B5953" t="s">
        <v>41</v>
      </c>
      <c r="C5953" t="str">
        <f>_xlfn.XLOOKUP(B5953,Lookup_table!B:B,Lookup_table!C:C)</f>
        <v>Data</v>
      </c>
      <c r="D5953" t="s">
        <v>37</v>
      </c>
      <c r="E5953" t="s">
        <v>38</v>
      </c>
      <c r="F5953" t="s">
        <v>52</v>
      </c>
      <c r="G5953" t="s">
        <v>25</v>
      </c>
      <c r="H5953" t="str">
        <f t="shared" si="368"/>
        <v>Onsite/Hybrid</v>
      </c>
      <c r="I5953" t="s">
        <v>35</v>
      </c>
      <c r="J5953" t="str">
        <f t="shared" si="369"/>
        <v>0-2 yrs</v>
      </c>
      <c r="K5953">
        <f t="shared" ca="1" si="371"/>
        <v>2</v>
      </c>
      <c r="L5953" t="s">
        <v>39</v>
      </c>
      <c r="M5953">
        <v>1</v>
      </c>
      <c r="N5953">
        <v>1</v>
      </c>
      <c r="O5953">
        <v>0</v>
      </c>
      <c r="P5953">
        <v>1</v>
      </c>
      <c r="Q5953">
        <v>1</v>
      </c>
      <c r="R5953">
        <f>SUM(M5953:N5953:O5953:P5953:Q5953)</f>
        <v>4</v>
      </c>
      <c r="S5953" s="1">
        <v>79507</v>
      </c>
      <c r="T5953" s="1" t="str">
        <f t="shared" si="370"/>
        <v>Medium</v>
      </c>
      <c r="U5953">
        <v>9</v>
      </c>
      <c r="V5953">
        <v>2020</v>
      </c>
      <c r="W5953" t="s">
        <v>28</v>
      </c>
      <c r="X5953">
        <v>9</v>
      </c>
    </row>
    <row r="5954" spans="1:24" x14ac:dyDescent="0.3">
      <c r="A5954">
        <v>5953</v>
      </c>
      <c r="B5954" t="s">
        <v>21</v>
      </c>
      <c r="C5954" t="str">
        <f>_xlfn.XLOOKUP(B5954,Lookup_table!B:B,Lookup_table!C:C)</f>
        <v>AI</v>
      </c>
      <c r="D5954" t="s">
        <v>22</v>
      </c>
      <c r="E5954" t="s">
        <v>42</v>
      </c>
      <c r="F5954" t="s">
        <v>16</v>
      </c>
      <c r="G5954" t="s">
        <v>17</v>
      </c>
      <c r="H5954" t="str">
        <f t="shared" ref="H5954:H6017" si="372">IF(G5954="Remote","Remote","Onsite/Hybrid")</f>
        <v>Remote</v>
      </c>
      <c r="I5954" t="s">
        <v>26</v>
      </c>
      <c r="J5954" t="str">
        <f t="shared" ref="J5954:J6017" si="373">IF(I5954="Entry","0-2 yrs",IF(I5954="Mid","3-6 yrs","7+ yrs"))</f>
        <v>3-6 yrs</v>
      </c>
      <c r="K5954">
        <f t="shared" ca="1" si="371"/>
        <v>3</v>
      </c>
      <c r="L5954" t="s">
        <v>27</v>
      </c>
      <c r="M5954">
        <v>0</v>
      </c>
      <c r="N5954">
        <v>1</v>
      </c>
      <c r="O5954">
        <v>1</v>
      </c>
      <c r="P5954">
        <v>0</v>
      </c>
      <c r="Q5954">
        <v>0</v>
      </c>
      <c r="R5954">
        <f>SUM(M5954:N5954:O5954:P5954:Q5954)</f>
        <v>2</v>
      </c>
      <c r="S5954" s="1">
        <v>154018</v>
      </c>
      <c r="T5954" s="1" t="str">
        <f t="shared" ref="T5954:T6017" si="374">IF(S5954&lt;=70000,"Low",IF(S5954&lt;=120000,"Medium","High"))</f>
        <v>High</v>
      </c>
      <c r="U5954">
        <v>3</v>
      </c>
      <c r="V5954">
        <v>2026</v>
      </c>
      <c r="W5954" t="s">
        <v>20</v>
      </c>
      <c r="X5954">
        <v>2</v>
      </c>
    </row>
    <row r="5955" spans="1:24" x14ac:dyDescent="0.3">
      <c r="A5955">
        <v>5954</v>
      </c>
      <c r="B5955" t="s">
        <v>36</v>
      </c>
      <c r="C5955" t="str">
        <f>_xlfn.XLOOKUP(B5955,Lookup_table!B:B,Lookup_table!C:C)</f>
        <v>Data</v>
      </c>
      <c r="D5955" t="s">
        <v>37</v>
      </c>
      <c r="E5955" t="s">
        <v>32</v>
      </c>
      <c r="F5955" t="s">
        <v>52</v>
      </c>
      <c r="G5955" t="s">
        <v>25</v>
      </c>
      <c r="H5955" t="str">
        <f t="shared" si="372"/>
        <v>Onsite/Hybrid</v>
      </c>
      <c r="I5955" t="s">
        <v>26</v>
      </c>
      <c r="J5955" t="str">
        <f t="shared" si="373"/>
        <v>3-6 yrs</v>
      </c>
      <c r="K5955">
        <f t="shared" ref="K5955:K6018" ca="1" si="375">IF(J5955="0-2 yrs",RANDBETWEEN(0,2),IF(J5955="3-6 yrs", RANDBETWEEN(3,6),IF(J5955="7+ yrs", RANDBETWEEN(7,15)," ")))</f>
        <v>3</v>
      </c>
      <c r="L5955" t="s">
        <v>27</v>
      </c>
      <c r="M5955">
        <v>1</v>
      </c>
      <c r="N5955">
        <v>1</v>
      </c>
      <c r="O5955">
        <v>1</v>
      </c>
      <c r="P5955">
        <v>1</v>
      </c>
      <c r="Q5955">
        <v>1</v>
      </c>
      <c r="R5955">
        <f>SUM(M5955:N5955:O5955:P5955:Q5955)</f>
        <v>5</v>
      </c>
      <c r="S5955" s="1">
        <v>113041</v>
      </c>
      <c r="T5955" s="1" t="str">
        <f t="shared" si="374"/>
        <v>Medium</v>
      </c>
      <c r="U5955">
        <v>12</v>
      </c>
      <c r="V5955">
        <v>2021</v>
      </c>
      <c r="W5955" t="s">
        <v>28</v>
      </c>
      <c r="X5955">
        <v>8</v>
      </c>
    </row>
    <row r="5956" spans="1:24" x14ac:dyDescent="0.3">
      <c r="A5956">
        <v>5955</v>
      </c>
      <c r="B5956" t="s">
        <v>33</v>
      </c>
      <c r="C5956" t="str">
        <f>_xlfn.XLOOKUP(B5956,Lookup_table!B:B,Lookup_table!C:C)</f>
        <v>Data</v>
      </c>
      <c r="D5956" t="s">
        <v>22</v>
      </c>
      <c r="E5956" t="s">
        <v>32</v>
      </c>
      <c r="F5956" t="s">
        <v>51</v>
      </c>
      <c r="G5956" t="s">
        <v>30</v>
      </c>
      <c r="H5956" t="str">
        <f t="shared" si="372"/>
        <v>Onsite/Hybrid</v>
      </c>
      <c r="I5956" t="s">
        <v>26</v>
      </c>
      <c r="J5956" t="str">
        <f t="shared" si="373"/>
        <v>3-6 yrs</v>
      </c>
      <c r="K5956">
        <f t="shared" ca="1" si="375"/>
        <v>5</v>
      </c>
      <c r="L5956" t="s">
        <v>19</v>
      </c>
      <c r="M5956">
        <v>0</v>
      </c>
      <c r="N5956">
        <v>1</v>
      </c>
      <c r="O5956">
        <v>1</v>
      </c>
      <c r="P5956">
        <v>1</v>
      </c>
      <c r="Q5956">
        <v>1</v>
      </c>
      <c r="R5956">
        <f>SUM(M5956:N5956:O5956:P5956:Q5956)</f>
        <v>4</v>
      </c>
      <c r="S5956" s="1">
        <v>139551</v>
      </c>
      <c r="T5956" s="1" t="str">
        <f t="shared" si="374"/>
        <v>High</v>
      </c>
      <c r="U5956">
        <v>10</v>
      </c>
      <c r="V5956">
        <v>2022</v>
      </c>
      <c r="W5956" t="s">
        <v>28</v>
      </c>
      <c r="X5956">
        <v>1</v>
      </c>
    </row>
    <row r="5957" spans="1:24" x14ac:dyDescent="0.3">
      <c r="A5957">
        <v>5956</v>
      </c>
      <c r="B5957" t="s">
        <v>21</v>
      </c>
      <c r="C5957" t="str">
        <f>_xlfn.XLOOKUP(B5957,Lookup_table!B:B,Lookup_table!C:C)</f>
        <v>AI</v>
      </c>
      <c r="D5957" t="s">
        <v>34</v>
      </c>
      <c r="E5957" t="s">
        <v>38</v>
      </c>
      <c r="F5957" t="s">
        <v>51</v>
      </c>
      <c r="G5957" t="s">
        <v>30</v>
      </c>
      <c r="H5957" t="str">
        <f t="shared" si="372"/>
        <v>Onsite/Hybrid</v>
      </c>
      <c r="I5957" t="s">
        <v>18</v>
      </c>
      <c r="J5957" t="str">
        <f t="shared" si="373"/>
        <v>7+ yrs</v>
      </c>
      <c r="K5957">
        <f t="shared" ca="1" si="375"/>
        <v>8</v>
      </c>
      <c r="L5957" t="s">
        <v>19</v>
      </c>
      <c r="M5957">
        <v>1</v>
      </c>
      <c r="N5957">
        <v>1</v>
      </c>
      <c r="O5957">
        <v>1</v>
      </c>
      <c r="P5957">
        <v>1</v>
      </c>
      <c r="Q5957">
        <v>0</v>
      </c>
      <c r="R5957">
        <f>SUM(M5957:N5957:O5957:P5957:Q5957)</f>
        <v>4</v>
      </c>
      <c r="S5957" s="1">
        <v>173818</v>
      </c>
      <c r="T5957" s="1" t="str">
        <f t="shared" si="374"/>
        <v>High</v>
      </c>
      <c r="U5957">
        <v>6</v>
      </c>
      <c r="V5957">
        <v>2020</v>
      </c>
      <c r="W5957" t="s">
        <v>28</v>
      </c>
      <c r="X5957">
        <v>3</v>
      </c>
    </row>
    <row r="5958" spans="1:24" x14ac:dyDescent="0.3">
      <c r="A5958">
        <v>5957</v>
      </c>
      <c r="B5958" t="s">
        <v>36</v>
      </c>
      <c r="C5958" t="str">
        <f>_xlfn.XLOOKUP(B5958,Lookup_table!B:B,Lookup_table!C:C)</f>
        <v>Data</v>
      </c>
      <c r="D5958" t="s">
        <v>22</v>
      </c>
      <c r="E5958" t="s">
        <v>42</v>
      </c>
      <c r="F5958" t="s">
        <v>51</v>
      </c>
      <c r="G5958" t="s">
        <v>17</v>
      </c>
      <c r="H5958" t="str">
        <f t="shared" si="372"/>
        <v>Remote</v>
      </c>
      <c r="I5958" t="s">
        <v>35</v>
      </c>
      <c r="J5958" t="str">
        <f t="shared" si="373"/>
        <v>0-2 yrs</v>
      </c>
      <c r="K5958">
        <f t="shared" ca="1" si="375"/>
        <v>2</v>
      </c>
      <c r="L5958" t="s">
        <v>27</v>
      </c>
      <c r="M5958">
        <v>0</v>
      </c>
      <c r="N5958">
        <v>1</v>
      </c>
      <c r="O5958">
        <v>1</v>
      </c>
      <c r="P5958">
        <v>1</v>
      </c>
      <c r="Q5958">
        <v>0</v>
      </c>
      <c r="R5958">
        <f>SUM(M5958:N5958:O5958:P5958:Q5958)</f>
        <v>3</v>
      </c>
      <c r="S5958" s="1">
        <v>103694</v>
      </c>
      <c r="T5958" s="1" t="str">
        <f t="shared" si="374"/>
        <v>Medium</v>
      </c>
      <c r="U5958">
        <v>8</v>
      </c>
      <c r="V5958">
        <v>2022</v>
      </c>
      <c r="W5958" t="s">
        <v>28</v>
      </c>
      <c r="X5958">
        <v>2</v>
      </c>
    </row>
    <row r="5959" spans="1:24" x14ac:dyDescent="0.3">
      <c r="A5959">
        <v>5958</v>
      </c>
      <c r="B5959" t="s">
        <v>31</v>
      </c>
      <c r="C5959" t="str">
        <f>_xlfn.XLOOKUP(B5959,Lookup_table!B:B,Lookup_table!C:C)</f>
        <v>Business</v>
      </c>
      <c r="D5959" t="s">
        <v>34</v>
      </c>
      <c r="E5959" t="s">
        <v>32</v>
      </c>
      <c r="F5959" t="s">
        <v>29</v>
      </c>
      <c r="G5959" t="s">
        <v>25</v>
      </c>
      <c r="H5959" t="str">
        <f t="shared" si="372"/>
        <v>Onsite/Hybrid</v>
      </c>
      <c r="I5959" t="s">
        <v>18</v>
      </c>
      <c r="J5959" t="str">
        <f t="shared" si="373"/>
        <v>7+ yrs</v>
      </c>
      <c r="K5959">
        <f t="shared" ca="1" si="375"/>
        <v>10</v>
      </c>
      <c r="L5959" t="s">
        <v>19</v>
      </c>
      <c r="M5959">
        <v>1</v>
      </c>
      <c r="N5959">
        <v>0</v>
      </c>
      <c r="O5959">
        <v>1</v>
      </c>
      <c r="P5959">
        <v>0</v>
      </c>
      <c r="Q5959">
        <v>1</v>
      </c>
      <c r="R5959">
        <f>SUM(M5959:N5959:O5959:P5959:Q5959)</f>
        <v>3</v>
      </c>
      <c r="S5959" s="1">
        <v>127981</v>
      </c>
      <c r="T5959" s="1" t="str">
        <f t="shared" si="374"/>
        <v>High</v>
      </c>
      <c r="U5959">
        <v>2</v>
      </c>
      <c r="V5959">
        <v>2024</v>
      </c>
      <c r="W5959" t="s">
        <v>20</v>
      </c>
      <c r="X5959">
        <v>3</v>
      </c>
    </row>
    <row r="5960" spans="1:24" x14ac:dyDescent="0.3">
      <c r="A5960">
        <v>5959</v>
      </c>
      <c r="B5960" t="s">
        <v>21</v>
      </c>
      <c r="C5960" t="str">
        <f>_xlfn.XLOOKUP(B5960,Lookup_table!B:B,Lookup_table!C:C)</f>
        <v>AI</v>
      </c>
      <c r="D5960" t="s">
        <v>37</v>
      </c>
      <c r="E5960" t="s">
        <v>32</v>
      </c>
      <c r="F5960" t="s">
        <v>16</v>
      </c>
      <c r="G5960" t="s">
        <v>25</v>
      </c>
      <c r="H5960" t="str">
        <f t="shared" si="372"/>
        <v>Onsite/Hybrid</v>
      </c>
      <c r="I5960" t="s">
        <v>35</v>
      </c>
      <c r="J5960" t="str">
        <f t="shared" si="373"/>
        <v>0-2 yrs</v>
      </c>
      <c r="K5960">
        <f t="shared" ca="1" si="375"/>
        <v>2</v>
      </c>
      <c r="L5960" t="s">
        <v>39</v>
      </c>
      <c r="M5960">
        <v>1</v>
      </c>
      <c r="N5960">
        <v>0</v>
      </c>
      <c r="O5960">
        <v>0</v>
      </c>
      <c r="P5960">
        <v>1</v>
      </c>
      <c r="Q5960">
        <v>0</v>
      </c>
      <c r="R5960">
        <f>SUM(M5960:N5960:O5960:P5960:Q5960)</f>
        <v>2</v>
      </c>
      <c r="S5960" s="1">
        <v>106049</v>
      </c>
      <c r="T5960" s="1" t="str">
        <f t="shared" si="374"/>
        <v>Medium</v>
      </c>
      <c r="U5960">
        <v>10</v>
      </c>
      <c r="V5960">
        <v>2022</v>
      </c>
      <c r="W5960" t="s">
        <v>34</v>
      </c>
      <c r="X5960">
        <v>4</v>
      </c>
    </row>
    <row r="5961" spans="1:24" x14ac:dyDescent="0.3">
      <c r="A5961">
        <v>5960</v>
      </c>
      <c r="B5961" t="s">
        <v>31</v>
      </c>
      <c r="C5961" t="str">
        <f>_xlfn.XLOOKUP(B5961,Lookup_table!B:B,Lookup_table!C:C)</f>
        <v>Business</v>
      </c>
      <c r="D5961" t="s">
        <v>37</v>
      </c>
      <c r="E5961" t="s">
        <v>23</v>
      </c>
      <c r="F5961" t="s">
        <v>43</v>
      </c>
      <c r="G5961" t="s">
        <v>17</v>
      </c>
      <c r="H5961" t="str">
        <f t="shared" si="372"/>
        <v>Remote</v>
      </c>
      <c r="I5961" t="s">
        <v>35</v>
      </c>
      <c r="J5961" t="str">
        <f t="shared" si="373"/>
        <v>0-2 yrs</v>
      </c>
      <c r="K5961">
        <f t="shared" ca="1" si="375"/>
        <v>0</v>
      </c>
      <c r="L5961" t="s">
        <v>19</v>
      </c>
      <c r="M5961">
        <v>1</v>
      </c>
      <c r="N5961">
        <v>0</v>
      </c>
      <c r="O5961">
        <v>1</v>
      </c>
      <c r="P5961">
        <v>0</v>
      </c>
      <c r="Q5961">
        <v>0</v>
      </c>
      <c r="R5961">
        <f>SUM(M5961:N5961:O5961:P5961:Q5961)</f>
        <v>2</v>
      </c>
      <c r="S5961" s="1">
        <v>61338</v>
      </c>
      <c r="T5961" s="1" t="str">
        <f t="shared" si="374"/>
        <v>Low</v>
      </c>
      <c r="U5961">
        <v>9</v>
      </c>
      <c r="V5961">
        <v>2025</v>
      </c>
      <c r="W5961" t="s">
        <v>34</v>
      </c>
      <c r="X5961">
        <v>1</v>
      </c>
    </row>
    <row r="5962" spans="1:24" x14ac:dyDescent="0.3">
      <c r="A5962">
        <v>5961</v>
      </c>
      <c r="B5962" t="s">
        <v>21</v>
      </c>
      <c r="C5962" t="str">
        <f>_xlfn.XLOOKUP(B5962,Lookup_table!B:B,Lookup_table!C:C)</f>
        <v>AI</v>
      </c>
      <c r="D5962" t="s">
        <v>34</v>
      </c>
      <c r="E5962" t="s">
        <v>32</v>
      </c>
      <c r="F5962" t="s">
        <v>24</v>
      </c>
      <c r="G5962" t="s">
        <v>25</v>
      </c>
      <c r="H5962" t="str">
        <f t="shared" si="372"/>
        <v>Onsite/Hybrid</v>
      </c>
      <c r="I5962" t="s">
        <v>18</v>
      </c>
      <c r="J5962" t="str">
        <f t="shared" si="373"/>
        <v>7+ yrs</v>
      </c>
      <c r="K5962">
        <f t="shared" ca="1" si="375"/>
        <v>15</v>
      </c>
      <c r="L5962" t="s">
        <v>19</v>
      </c>
      <c r="M5962">
        <v>1</v>
      </c>
      <c r="N5962">
        <v>0</v>
      </c>
      <c r="O5962">
        <v>0</v>
      </c>
      <c r="P5962">
        <v>1</v>
      </c>
      <c r="Q5962">
        <v>1</v>
      </c>
      <c r="R5962">
        <f>SUM(M5962:N5962:O5962:P5962:Q5962)</f>
        <v>3</v>
      </c>
      <c r="S5962" s="1">
        <v>168596</v>
      </c>
      <c r="T5962" s="1" t="str">
        <f t="shared" si="374"/>
        <v>High</v>
      </c>
      <c r="U5962">
        <v>6</v>
      </c>
      <c r="V5962">
        <v>2022</v>
      </c>
      <c r="W5962" t="s">
        <v>28</v>
      </c>
      <c r="X5962">
        <v>9</v>
      </c>
    </row>
    <row r="5963" spans="1:24" x14ac:dyDescent="0.3">
      <c r="A5963">
        <v>5962</v>
      </c>
      <c r="B5963" t="s">
        <v>31</v>
      </c>
      <c r="C5963" t="str">
        <f>_xlfn.XLOOKUP(B5963,Lookup_table!B:B,Lookup_table!C:C)</f>
        <v>Business</v>
      </c>
      <c r="D5963" t="s">
        <v>34</v>
      </c>
      <c r="E5963" t="s">
        <v>15</v>
      </c>
      <c r="F5963" t="s">
        <v>24</v>
      </c>
      <c r="G5963" t="s">
        <v>17</v>
      </c>
      <c r="H5963" t="str">
        <f t="shared" si="372"/>
        <v>Remote</v>
      </c>
      <c r="I5963" t="s">
        <v>35</v>
      </c>
      <c r="J5963" t="str">
        <f t="shared" si="373"/>
        <v>0-2 yrs</v>
      </c>
      <c r="K5963">
        <f t="shared" ca="1" si="375"/>
        <v>2</v>
      </c>
      <c r="L5963" t="s">
        <v>19</v>
      </c>
      <c r="M5963">
        <v>0</v>
      </c>
      <c r="N5963">
        <v>1</v>
      </c>
      <c r="O5963">
        <v>0</v>
      </c>
      <c r="P5963">
        <v>1</v>
      </c>
      <c r="Q5963">
        <v>1</v>
      </c>
      <c r="R5963">
        <f>SUM(M5963:N5963:O5963:P5963:Q5963)</f>
        <v>3</v>
      </c>
      <c r="S5963" s="1">
        <v>75978</v>
      </c>
      <c r="T5963" s="1" t="str">
        <f t="shared" si="374"/>
        <v>Medium</v>
      </c>
      <c r="U5963">
        <v>10</v>
      </c>
      <c r="V5963">
        <v>2021</v>
      </c>
      <c r="W5963" t="s">
        <v>34</v>
      </c>
      <c r="X5963">
        <v>5</v>
      </c>
    </row>
    <row r="5964" spans="1:24" x14ac:dyDescent="0.3">
      <c r="A5964">
        <v>5963</v>
      </c>
      <c r="B5964" t="s">
        <v>33</v>
      </c>
      <c r="C5964" t="str">
        <f>_xlfn.XLOOKUP(B5964,Lookup_table!B:B,Lookup_table!C:C)</f>
        <v>Data</v>
      </c>
      <c r="D5964" t="s">
        <v>34</v>
      </c>
      <c r="E5964" t="s">
        <v>32</v>
      </c>
      <c r="F5964" t="s">
        <v>44</v>
      </c>
      <c r="G5964" t="s">
        <v>25</v>
      </c>
      <c r="H5964" t="str">
        <f t="shared" si="372"/>
        <v>Onsite/Hybrid</v>
      </c>
      <c r="I5964" t="s">
        <v>35</v>
      </c>
      <c r="J5964" t="str">
        <f t="shared" si="373"/>
        <v>0-2 yrs</v>
      </c>
      <c r="K5964">
        <f t="shared" ca="1" si="375"/>
        <v>1</v>
      </c>
      <c r="L5964" t="s">
        <v>19</v>
      </c>
      <c r="M5964">
        <v>0</v>
      </c>
      <c r="N5964">
        <v>1</v>
      </c>
      <c r="O5964">
        <v>1</v>
      </c>
      <c r="P5964">
        <v>0</v>
      </c>
      <c r="Q5964">
        <v>0</v>
      </c>
      <c r="R5964">
        <f>SUM(M5964:N5964:O5964:P5964:Q5964)</f>
        <v>2</v>
      </c>
      <c r="S5964" s="1">
        <v>68523</v>
      </c>
      <c r="T5964" s="1" t="str">
        <f t="shared" si="374"/>
        <v>Low</v>
      </c>
      <c r="U5964">
        <v>1</v>
      </c>
      <c r="V5964">
        <v>2020</v>
      </c>
      <c r="W5964" t="s">
        <v>20</v>
      </c>
      <c r="X5964">
        <v>6</v>
      </c>
    </row>
    <row r="5965" spans="1:24" x14ac:dyDescent="0.3">
      <c r="A5965">
        <v>5964</v>
      </c>
      <c r="B5965" t="s">
        <v>33</v>
      </c>
      <c r="C5965" t="str">
        <f>_xlfn.XLOOKUP(B5965,Lookup_table!B:B,Lookup_table!C:C)</f>
        <v>Data</v>
      </c>
      <c r="D5965" t="s">
        <v>22</v>
      </c>
      <c r="E5965" t="s">
        <v>38</v>
      </c>
      <c r="F5965" t="s">
        <v>52</v>
      </c>
      <c r="G5965" t="s">
        <v>25</v>
      </c>
      <c r="H5965" t="str">
        <f t="shared" si="372"/>
        <v>Onsite/Hybrid</v>
      </c>
      <c r="I5965" t="s">
        <v>35</v>
      </c>
      <c r="J5965" t="str">
        <f t="shared" si="373"/>
        <v>0-2 yrs</v>
      </c>
      <c r="K5965">
        <f t="shared" ca="1" si="375"/>
        <v>1</v>
      </c>
      <c r="L5965" t="s">
        <v>27</v>
      </c>
      <c r="M5965">
        <v>0</v>
      </c>
      <c r="N5965">
        <v>1</v>
      </c>
      <c r="O5965">
        <v>1</v>
      </c>
      <c r="P5965">
        <v>0</v>
      </c>
      <c r="Q5965">
        <v>1</v>
      </c>
      <c r="R5965">
        <f>SUM(M5965:N5965:O5965:P5965:Q5965)</f>
        <v>3</v>
      </c>
      <c r="S5965" s="1">
        <v>97334</v>
      </c>
      <c r="T5965" s="1" t="str">
        <f t="shared" si="374"/>
        <v>Medium</v>
      </c>
      <c r="U5965">
        <v>1</v>
      </c>
      <c r="V5965">
        <v>2025</v>
      </c>
      <c r="W5965" t="s">
        <v>20</v>
      </c>
      <c r="X5965">
        <v>3</v>
      </c>
    </row>
    <row r="5966" spans="1:24" x14ac:dyDescent="0.3">
      <c r="A5966">
        <v>5965</v>
      </c>
      <c r="B5966" t="s">
        <v>50</v>
      </c>
      <c r="C5966" t="str">
        <f>_xlfn.XLOOKUP(B5966,Lookup_table!B:B,Lookup_table!C:C)</f>
        <v>AI</v>
      </c>
      <c r="D5966" t="s">
        <v>34</v>
      </c>
      <c r="E5966" t="s">
        <v>23</v>
      </c>
      <c r="F5966" t="s">
        <v>52</v>
      </c>
      <c r="G5966" t="s">
        <v>30</v>
      </c>
      <c r="H5966" t="str">
        <f t="shared" si="372"/>
        <v>Onsite/Hybrid</v>
      </c>
      <c r="I5966" t="s">
        <v>26</v>
      </c>
      <c r="J5966" t="str">
        <f t="shared" si="373"/>
        <v>3-6 yrs</v>
      </c>
      <c r="K5966">
        <f t="shared" ca="1" si="375"/>
        <v>4</v>
      </c>
      <c r="L5966" t="s">
        <v>19</v>
      </c>
      <c r="M5966">
        <v>1</v>
      </c>
      <c r="N5966">
        <v>1</v>
      </c>
      <c r="O5966">
        <v>0</v>
      </c>
      <c r="P5966">
        <v>0</v>
      </c>
      <c r="Q5966">
        <v>1</v>
      </c>
      <c r="R5966">
        <f>SUM(M5966:N5966:O5966:P5966:Q5966)</f>
        <v>3</v>
      </c>
      <c r="S5966" s="1">
        <v>129003</v>
      </c>
      <c r="T5966" s="1" t="str">
        <f t="shared" si="374"/>
        <v>High</v>
      </c>
      <c r="U5966">
        <v>5</v>
      </c>
      <c r="V5966">
        <v>2024</v>
      </c>
      <c r="W5966" t="s">
        <v>20</v>
      </c>
      <c r="X5966">
        <v>1</v>
      </c>
    </row>
    <row r="5967" spans="1:24" x14ac:dyDescent="0.3">
      <c r="A5967">
        <v>5966</v>
      </c>
      <c r="B5967" t="s">
        <v>31</v>
      </c>
      <c r="C5967" t="str">
        <f>_xlfn.XLOOKUP(B5967,Lookup_table!B:B,Lookup_table!C:C)</f>
        <v>Business</v>
      </c>
      <c r="D5967" t="s">
        <v>22</v>
      </c>
      <c r="E5967" t="s">
        <v>32</v>
      </c>
      <c r="F5967" t="s">
        <v>44</v>
      </c>
      <c r="G5967" t="s">
        <v>17</v>
      </c>
      <c r="H5967" t="str">
        <f t="shared" si="372"/>
        <v>Remote</v>
      </c>
      <c r="I5967" t="s">
        <v>26</v>
      </c>
      <c r="J5967" t="str">
        <f t="shared" si="373"/>
        <v>3-6 yrs</v>
      </c>
      <c r="K5967">
        <f t="shared" ca="1" si="375"/>
        <v>6</v>
      </c>
      <c r="L5967" t="s">
        <v>19</v>
      </c>
      <c r="M5967">
        <v>1</v>
      </c>
      <c r="N5967">
        <v>1</v>
      </c>
      <c r="O5967">
        <v>0</v>
      </c>
      <c r="P5967">
        <v>1</v>
      </c>
      <c r="Q5967">
        <v>1</v>
      </c>
      <c r="R5967">
        <f>SUM(M5967:N5967:O5967:P5967:Q5967)</f>
        <v>4</v>
      </c>
      <c r="S5967" s="1">
        <v>119168</v>
      </c>
      <c r="T5967" s="1" t="str">
        <f t="shared" si="374"/>
        <v>Medium</v>
      </c>
      <c r="U5967">
        <v>11</v>
      </c>
      <c r="V5967">
        <v>2026</v>
      </c>
      <c r="W5967" t="s">
        <v>20</v>
      </c>
      <c r="X5967">
        <v>6</v>
      </c>
    </row>
    <row r="5968" spans="1:24" x14ac:dyDescent="0.3">
      <c r="A5968">
        <v>5967</v>
      </c>
      <c r="B5968" t="s">
        <v>50</v>
      </c>
      <c r="C5968" t="str">
        <f>_xlfn.XLOOKUP(B5968,Lookup_table!B:B,Lookup_table!C:C)</f>
        <v>AI</v>
      </c>
      <c r="D5968" t="s">
        <v>14</v>
      </c>
      <c r="E5968" t="s">
        <v>40</v>
      </c>
      <c r="F5968" t="s">
        <v>51</v>
      </c>
      <c r="G5968" t="s">
        <v>17</v>
      </c>
      <c r="H5968" t="str">
        <f t="shared" si="372"/>
        <v>Remote</v>
      </c>
      <c r="I5968" t="s">
        <v>18</v>
      </c>
      <c r="J5968" t="str">
        <f t="shared" si="373"/>
        <v>7+ yrs</v>
      </c>
      <c r="K5968">
        <f t="shared" ca="1" si="375"/>
        <v>14</v>
      </c>
      <c r="L5968" t="s">
        <v>27</v>
      </c>
      <c r="M5968">
        <v>0</v>
      </c>
      <c r="N5968">
        <v>0</v>
      </c>
      <c r="O5968">
        <v>0</v>
      </c>
      <c r="P5968">
        <v>0</v>
      </c>
      <c r="Q5968">
        <v>0</v>
      </c>
      <c r="R5968">
        <f>SUM(M5968:N5968:O5968:P5968:Q5968)</f>
        <v>0</v>
      </c>
      <c r="S5968" s="1">
        <v>135903</v>
      </c>
      <c r="T5968" s="1" t="str">
        <f t="shared" si="374"/>
        <v>High</v>
      </c>
      <c r="U5968">
        <v>11</v>
      </c>
      <c r="V5968">
        <v>2020</v>
      </c>
      <c r="W5968" t="s">
        <v>20</v>
      </c>
      <c r="X5968">
        <v>5</v>
      </c>
    </row>
    <row r="5969" spans="1:24" x14ac:dyDescent="0.3">
      <c r="A5969">
        <v>5968</v>
      </c>
      <c r="B5969" t="s">
        <v>50</v>
      </c>
      <c r="C5969" t="str">
        <f>_xlfn.XLOOKUP(B5969,Lookup_table!B:B,Lookup_table!C:C)</f>
        <v>AI</v>
      </c>
      <c r="D5969" t="s">
        <v>37</v>
      </c>
      <c r="E5969" t="s">
        <v>42</v>
      </c>
      <c r="F5969" t="s">
        <v>24</v>
      </c>
      <c r="G5969" t="s">
        <v>17</v>
      </c>
      <c r="H5969" t="str">
        <f t="shared" si="372"/>
        <v>Remote</v>
      </c>
      <c r="I5969" t="s">
        <v>26</v>
      </c>
      <c r="J5969" t="str">
        <f t="shared" si="373"/>
        <v>3-6 yrs</v>
      </c>
      <c r="K5969">
        <f t="shared" ca="1" si="375"/>
        <v>3</v>
      </c>
      <c r="L5969" t="s">
        <v>39</v>
      </c>
      <c r="M5969">
        <v>1</v>
      </c>
      <c r="N5969">
        <v>0</v>
      </c>
      <c r="O5969">
        <v>1</v>
      </c>
      <c r="P5969">
        <v>1</v>
      </c>
      <c r="Q5969">
        <v>0</v>
      </c>
      <c r="R5969">
        <f>SUM(M5969:N5969:O5969:P5969:Q5969)</f>
        <v>3</v>
      </c>
      <c r="S5969" s="1">
        <v>144964</v>
      </c>
      <c r="T5969" s="1" t="str">
        <f t="shared" si="374"/>
        <v>High</v>
      </c>
      <c r="U5969">
        <v>1</v>
      </c>
      <c r="V5969">
        <v>2023</v>
      </c>
      <c r="W5969" t="s">
        <v>28</v>
      </c>
      <c r="X5969">
        <v>4</v>
      </c>
    </row>
    <row r="5970" spans="1:24" x14ac:dyDescent="0.3">
      <c r="A5970">
        <v>5969</v>
      </c>
      <c r="B5970" t="s">
        <v>41</v>
      </c>
      <c r="C5970" t="str">
        <f>_xlfn.XLOOKUP(B5970,Lookup_table!B:B,Lookup_table!C:C)</f>
        <v>Data</v>
      </c>
      <c r="D5970" t="s">
        <v>37</v>
      </c>
      <c r="E5970" t="s">
        <v>38</v>
      </c>
      <c r="F5970" t="s">
        <v>43</v>
      </c>
      <c r="G5970" t="s">
        <v>25</v>
      </c>
      <c r="H5970" t="str">
        <f t="shared" si="372"/>
        <v>Onsite/Hybrid</v>
      </c>
      <c r="I5970" t="s">
        <v>26</v>
      </c>
      <c r="J5970" t="str">
        <f t="shared" si="373"/>
        <v>3-6 yrs</v>
      </c>
      <c r="K5970">
        <f t="shared" ca="1" si="375"/>
        <v>6</v>
      </c>
      <c r="L5970" t="s">
        <v>27</v>
      </c>
      <c r="M5970">
        <v>0</v>
      </c>
      <c r="N5970">
        <v>0</v>
      </c>
      <c r="O5970">
        <v>1</v>
      </c>
      <c r="P5970">
        <v>1</v>
      </c>
      <c r="Q5970">
        <v>0</v>
      </c>
      <c r="R5970">
        <f>SUM(M5970:N5970:O5970:P5970:Q5970)</f>
        <v>2</v>
      </c>
      <c r="S5970" s="1">
        <v>107583</v>
      </c>
      <c r="T5970" s="1" t="str">
        <f t="shared" si="374"/>
        <v>Medium</v>
      </c>
      <c r="U5970">
        <v>11</v>
      </c>
      <c r="V5970">
        <v>2025</v>
      </c>
      <c r="W5970" t="s">
        <v>28</v>
      </c>
      <c r="X5970">
        <v>2</v>
      </c>
    </row>
    <row r="5971" spans="1:24" x14ac:dyDescent="0.3">
      <c r="A5971">
        <v>5970</v>
      </c>
      <c r="B5971" t="s">
        <v>36</v>
      </c>
      <c r="C5971" t="str">
        <f>_xlfn.XLOOKUP(B5971,Lookup_table!B:B,Lookup_table!C:C)</f>
        <v>Data</v>
      </c>
      <c r="D5971" t="s">
        <v>14</v>
      </c>
      <c r="E5971" t="s">
        <v>32</v>
      </c>
      <c r="F5971" t="s">
        <v>44</v>
      </c>
      <c r="G5971" t="s">
        <v>25</v>
      </c>
      <c r="H5971" t="str">
        <f t="shared" si="372"/>
        <v>Onsite/Hybrid</v>
      </c>
      <c r="I5971" t="s">
        <v>35</v>
      </c>
      <c r="J5971" t="str">
        <f t="shared" si="373"/>
        <v>0-2 yrs</v>
      </c>
      <c r="K5971">
        <f t="shared" ca="1" si="375"/>
        <v>2</v>
      </c>
      <c r="L5971" t="s">
        <v>19</v>
      </c>
      <c r="M5971">
        <v>1</v>
      </c>
      <c r="N5971">
        <v>0</v>
      </c>
      <c r="O5971">
        <v>0</v>
      </c>
      <c r="P5971">
        <v>0</v>
      </c>
      <c r="Q5971">
        <v>0</v>
      </c>
      <c r="R5971">
        <f>SUM(M5971:N5971:O5971:P5971:Q5971)</f>
        <v>1</v>
      </c>
      <c r="S5971" s="1">
        <v>48053</v>
      </c>
      <c r="T5971" s="1" t="str">
        <f t="shared" si="374"/>
        <v>Low</v>
      </c>
      <c r="U5971">
        <v>6</v>
      </c>
      <c r="V5971">
        <v>2025</v>
      </c>
      <c r="W5971" t="s">
        <v>28</v>
      </c>
      <c r="X5971">
        <v>7</v>
      </c>
    </row>
    <row r="5972" spans="1:24" x14ac:dyDescent="0.3">
      <c r="A5972">
        <v>5971</v>
      </c>
      <c r="B5972" t="s">
        <v>50</v>
      </c>
      <c r="C5972" t="str">
        <f>_xlfn.XLOOKUP(B5972,Lookup_table!B:B,Lookup_table!C:C)</f>
        <v>AI</v>
      </c>
      <c r="D5972" t="s">
        <v>37</v>
      </c>
      <c r="E5972" t="s">
        <v>42</v>
      </c>
      <c r="F5972" t="s">
        <v>24</v>
      </c>
      <c r="G5972" t="s">
        <v>25</v>
      </c>
      <c r="H5972" t="str">
        <f t="shared" si="372"/>
        <v>Onsite/Hybrid</v>
      </c>
      <c r="I5972" t="s">
        <v>26</v>
      </c>
      <c r="J5972" t="str">
        <f t="shared" si="373"/>
        <v>3-6 yrs</v>
      </c>
      <c r="K5972">
        <f t="shared" ca="1" si="375"/>
        <v>6</v>
      </c>
      <c r="L5972" t="s">
        <v>39</v>
      </c>
      <c r="M5972">
        <v>0</v>
      </c>
      <c r="N5972">
        <v>1</v>
      </c>
      <c r="O5972">
        <v>1</v>
      </c>
      <c r="P5972">
        <v>0</v>
      </c>
      <c r="Q5972">
        <v>0</v>
      </c>
      <c r="R5972">
        <f>SUM(M5972:N5972:O5972:P5972:Q5972)</f>
        <v>2</v>
      </c>
      <c r="S5972" s="1">
        <v>134486</v>
      </c>
      <c r="T5972" s="1" t="str">
        <f t="shared" si="374"/>
        <v>High</v>
      </c>
      <c r="U5972">
        <v>12</v>
      </c>
      <c r="V5972">
        <v>2022</v>
      </c>
      <c r="W5972" t="s">
        <v>20</v>
      </c>
      <c r="X5972">
        <v>6</v>
      </c>
    </row>
    <row r="5973" spans="1:24" x14ac:dyDescent="0.3">
      <c r="A5973">
        <v>5972</v>
      </c>
      <c r="B5973" t="s">
        <v>36</v>
      </c>
      <c r="C5973" t="str">
        <f>_xlfn.XLOOKUP(B5973,Lookup_table!B:B,Lookup_table!C:C)</f>
        <v>Data</v>
      </c>
      <c r="D5973" t="s">
        <v>14</v>
      </c>
      <c r="E5973" t="s">
        <v>42</v>
      </c>
      <c r="F5973" t="s">
        <v>43</v>
      </c>
      <c r="G5973" t="s">
        <v>17</v>
      </c>
      <c r="H5973" t="str">
        <f t="shared" si="372"/>
        <v>Remote</v>
      </c>
      <c r="I5973" t="s">
        <v>26</v>
      </c>
      <c r="J5973" t="str">
        <f t="shared" si="373"/>
        <v>3-6 yrs</v>
      </c>
      <c r="K5973">
        <f t="shared" ca="1" si="375"/>
        <v>5</v>
      </c>
      <c r="L5973" t="s">
        <v>19</v>
      </c>
      <c r="M5973">
        <v>1</v>
      </c>
      <c r="N5973">
        <v>0</v>
      </c>
      <c r="O5973">
        <v>0</v>
      </c>
      <c r="P5973">
        <v>1</v>
      </c>
      <c r="Q5973">
        <v>0</v>
      </c>
      <c r="R5973">
        <f>SUM(M5973:N5973:O5973:P5973:Q5973)</f>
        <v>2</v>
      </c>
      <c r="S5973" s="1">
        <v>94465</v>
      </c>
      <c r="T5973" s="1" t="str">
        <f t="shared" si="374"/>
        <v>Medium</v>
      </c>
      <c r="U5973">
        <v>11</v>
      </c>
      <c r="V5973">
        <v>2020</v>
      </c>
      <c r="W5973" t="s">
        <v>34</v>
      </c>
      <c r="X5973">
        <v>2</v>
      </c>
    </row>
    <row r="5974" spans="1:24" x14ac:dyDescent="0.3">
      <c r="A5974">
        <v>5973</v>
      </c>
      <c r="B5974" t="s">
        <v>31</v>
      </c>
      <c r="C5974" t="str">
        <f>_xlfn.XLOOKUP(B5974,Lookup_table!B:B,Lookup_table!C:C)</f>
        <v>Business</v>
      </c>
      <c r="D5974" t="s">
        <v>14</v>
      </c>
      <c r="E5974" t="s">
        <v>38</v>
      </c>
      <c r="F5974" t="s">
        <v>29</v>
      </c>
      <c r="G5974" t="s">
        <v>30</v>
      </c>
      <c r="H5974" t="str">
        <f t="shared" si="372"/>
        <v>Onsite/Hybrid</v>
      </c>
      <c r="I5974" t="s">
        <v>18</v>
      </c>
      <c r="J5974" t="str">
        <f t="shared" si="373"/>
        <v>7+ yrs</v>
      </c>
      <c r="K5974">
        <f t="shared" ca="1" si="375"/>
        <v>12</v>
      </c>
      <c r="L5974" t="s">
        <v>39</v>
      </c>
      <c r="M5974">
        <v>1</v>
      </c>
      <c r="N5974">
        <v>1</v>
      </c>
      <c r="O5974">
        <v>0</v>
      </c>
      <c r="P5974">
        <v>0</v>
      </c>
      <c r="Q5974">
        <v>1</v>
      </c>
      <c r="R5974">
        <f>SUM(M5974:N5974:O5974:P5974:Q5974)</f>
        <v>3</v>
      </c>
      <c r="S5974" s="1">
        <v>114897</v>
      </c>
      <c r="T5974" s="1" t="str">
        <f t="shared" si="374"/>
        <v>Medium</v>
      </c>
      <c r="U5974">
        <v>6</v>
      </c>
      <c r="V5974">
        <v>2023</v>
      </c>
      <c r="W5974" t="s">
        <v>20</v>
      </c>
      <c r="X5974">
        <v>4</v>
      </c>
    </row>
    <row r="5975" spans="1:24" x14ac:dyDescent="0.3">
      <c r="A5975">
        <v>5974</v>
      </c>
      <c r="B5975" t="s">
        <v>31</v>
      </c>
      <c r="C5975" t="str">
        <f>_xlfn.XLOOKUP(B5975,Lookup_table!B:B,Lookup_table!C:C)</f>
        <v>Business</v>
      </c>
      <c r="D5975" t="s">
        <v>22</v>
      </c>
      <c r="E5975" t="s">
        <v>15</v>
      </c>
      <c r="F5975" t="s">
        <v>24</v>
      </c>
      <c r="G5975" t="s">
        <v>30</v>
      </c>
      <c r="H5975" t="str">
        <f t="shared" si="372"/>
        <v>Onsite/Hybrid</v>
      </c>
      <c r="I5975" t="s">
        <v>26</v>
      </c>
      <c r="J5975" t="str">
        <f t="shared" si="373"/>
        <v>3-6 yrs</v>
      </c>
      <c r="K5975">
        <f t="shared" ca="1" si="375"/>
        <v>6</v>
      </c>
      <c r="L5975" t="s">
        <v>19</v>
      </c>
      <c r="M5975">
        <v>1</v>
      </c>
      <c r="N5975">
        <v>1</v>
      </c>
      <c r="O5975">
        <v>1</v>
      </c>
      <c r="P5975">
        <v>1</v>
      </c>
      <c r="Q5975">
        <v>1</v>
      </c>
      <c r="R5975">
        <f>SUM(M5975:N5975:O5975:P5975:Q5975)</f>
        <v>5</v>
      </c>
      <c r="S5975" s="1">
        <v>135772</v>
      </c>
      <c r="T5975" s="1" t="str">
        <f t="shared" si="374"/>
        <v>High</v>
      </c>
      <c r="U5975">
        <v>7</v>
      </c>
      <c r="V5975">
        <v>2020</v>
      </c>
      <c r="W5975" t="s">
        <v>28</v>
      </c>
      <c r="X5975">
        <v>5</v>
      </c>
    </row>
    <row r="5976" spans="1:24" x14ac:dyDescent="0.3">
      <c r="A5976">
        <v>5975</v>
      </c>
      <c r="B5976" t="s">
        <v>41</v>
      </c>
      <c r="C5976" t="str">
        <f>_xlfn.XLOOKUP(B5976,Lookup_table!B:B,Lookup_table!C:C)</f>
        <v>Data</v>
      </c>
      <c r="D5976" t="s">
        <v>14</v>
      </c>
      <c r="E5976" t="s">
        <v>40</v>
      </c>
      <c r="F5976" t="s">
        <v>16</v>
      </c>
      <c r="G5976" t="s">
        <v>17</v>
      </c>
      <c r="H5976" t="str">
        <f t="shared" si="372"/>
        <v>Remote</v>
      </c>
      <c r="I5976" t="s">
        <v>18</v>
      </c>
      <c r="J5976" t="str">
        <f t="shared" si="373"/>
        <v>7+ yrs</v>
      </c>
      <c r="K5976">
        <f t="shared" ca="1" si="375"/>
        <v>8</v>
      </c>
      <c r="L5976" t="s">
        <v>39</v>
      </c>
      <c r="M5976">
        <v>0</v>
      </c>
      <c r="N5976">
        <v>0</v>
      </c>
      <c r="O5976">
        <v>0</v>
      </c>
      <c r="P5976">
        <v>0</v>
      </c>
      <c r="Q5976">
        <v>1</v>
      </c>
      <c r="R5976">
        <f>SUM(M5976:N5976:O5976:P5976:Q5976)</f>
        <v>1</v>
      </c>
      <c r="S5976" s="1">
        <v>114631</v>
      </c>
      <c r="T5976" s="1" t="str">
        <f t="shared" si="374"/>
        <v>Medium</v>
      </c>
      <c r="U5976">
        <v>10</v>
      </c>
      <c r="V5976">
        <v>2021</v>
      </c>
      <c r="W5976" t="s">
        <v>28</v>
      </c>
      <c r="X5976">
        <v>9</v>
      </c>
    </row>
    <row r="5977" spans="1:24" x14ac:dyDescent="0.3">
      <c r="A5977">
        <v>5976</v>
      </c>
      <c r="B5977" t="s">
        <v>41</v>
      </c>
      <c r="C5977" t="str">
        <f>_xlfn.XLOOKUP(B5977,Lookup_table!B:B,Lookup_table!C:C)</f>
        <v>Data</v>
      </c>
      <c r="D5977" t="s">
        <v>14</v>
      </c>
      <c r="E5977" t="s">
        <v>23</v>
      </c>
      <c r="F5977" t="s">
        <v>52</v>
      </c>
      <c r="G5977" t="s">
        <v>25</v>
      </c>
      <c r="H5977" t="str">
        <f t="shared" si="372"/>
        <v>Onsite/Hybrid</v>
      </c>
      <c r="I5977" t="s">
        <v>35</v>
      </c>
      <c r="J5977" t="str">
        <f t="shared" si="373"/>
        <v>0-2 yrs</v>
      </c>
      <c r="K5977">
        <f t="shared" ca="1" si="375"/>
        <v>1</v>
      </c>
      <c r="L5977" t="s">
        <v>39</v>
      </c>
      <c r="M5977">
        <v>0</v>
      </c>
      <c r="N5977">
        <v>0</v>
      </c>
      <c r="O5977">
        <v>1</v>
      </c>
      <c r="P5977">
        <v>0</v>
      </c>
      <c r="Q5977">
        <v>0</v>
      </c>
      <c r="R5977">
        <f>SUM(M5977:N5977:O5977:P5977:Q5977)</f>
        <v>1</v>
      </c>
      <c r="S5977" s="1">
        <v>64668</v>
      </c>
      <c r="T5977" s="1" t="str">
        <f t="shared" si="374"/>
        <v>Low</v>
      </c>
      <c r="U5977">
        <v>7</v>
      </c>
      <c r="V5977">
        <v>2024</v>
      </c>
      <c r="W5977" t="s">
        <v>20</v>
      </c>
      <c r="X5977">
        <v>3</v>
      </c>
    </row>
    <row r="5978" spans="1:24" x14ac:dyDescent="0.3">
      <c r="A5978">
        <v>5977</v>
      </c>
      <c r="B5978" t="s">
        <v>31</v>
      </c>
      <c r="C5978" t="str">
        <f>_xlfn.XLOOKUP(B5978,Lookup_table!B:B,Lookup_table!C:C)</f>
        <v>Business</v>
      </c>
      <c r="D5978" t="s">
        <v>34</v>
      </c>
      <c r="E5978" t="s">
        <v>40</v>
      </c>
      <c r="F5978" t="s">
        <v>16</v>
      </c>
      <c r="G5978" t="s">
        <v>17</v>
      </c>
      <c r="H5978" t="str">
        <f t="shared" si="372"/>
        <v>Remote</v>
      </c>
      <c r="I5978" t="s">
        <v>26</v>
      </c>
      <c r="J5978" t="str">
        <f t="shared" si="373"/>
        <v>3-6 yrs</v>
      </c>
      <c r="K5978">
        <f t="shared" ca="1" si="375"/>
        <v>5</v>
      </c>
      <c r="L5978" t="s">
        <v>27</v>
      </c>
      <c r="M5978">
        <v>0</v>
      </c>
      <c r="N5978">
        <v>0</v>
      </c>
      <c r="O5978">
        <v>0</v>
      </c>
      <c r="P5978">
        <v>1</v>
      </c>
      <c r="Q5978">
        <v>0</v>
      </c>
      <c r="R5978">
        <f>SUM(M5978:N5978:O5978:P5978:Q5978)</f>
        <v>1</v>
      </c>
      <c r="S5978" s="1">
        <v>91463</v>
      </c>
      <c r="T5978" s="1" t="str">
        <f t="shared" si="374"/>
        <v>Medium</v>
      </c>
      <c r="U5978">
        <v>11</v>
      </c>
      <c r="V5978">
        <v>2025</v>
      </c>
      <c r="W5978" t="s">
        <v>34</v>
      </c>
      <c r="X5978">
        <v>1</v>
      </c>
    </row>
    <row r="5979" spans="1:24" x14ac:dyDescent="0.3">
      <c r="A5979">
        <v>5978</v>
      </c>
      <c r="B5979" t="s">
        <v>21</v>
      </c>
      <c r="C5979" t="str">
        <f>_xlfn.XLOOKUP(B5979,Lookup_table!B:B,Lookup_table!C:C)</f>
        <v>AI</v>
      </c>
      <c r="D5979" t="s">
        <v>14</v>
      </c>
      <c r="E5979" t="s">
        <v>38</v>
      </c>
      <c r="F5979" t="s">
        <v>51</v>
      </c>
      <c r="G5979" t="s">
        <v>30</v>
      </c>
      <c r="H5979" t="str">
        <f t="shared" si="372"/>
        <v>Onsite/Hybrid</v>
      </c>
      <c r="I5979" t="s">
        <v>26</v>
      </c>
      <c r="J5979" t="str">
        <f t="shared" si="373"/>
        <v>3-6 yrs</v>
      </c>
      <c r="K5979">
        <f t="shared" ca="1" si="375"/>
        <v>6</v>
      </c>
      <c r="L5979" t="s">
        <v>39</v>
      </c>
      <c r="M5979">
        <v>1</v>
      </c>
      <c r="N5979">
        <v>1</v>
      </c>
      <c r="O5979">
        <v>1</v>
      </c>
      <c r="P5979">
        <v>0</v>
      </c>
      <c r="Q5979">
        <v>1</v>
      </c>
      <c r="R5979">
        <f>SUM(M5979:N5979:O5979:P5979:Q5979)</f>
        <v>4</v>
      </c>
      <c r="S5979" s="1">
        <v>140814</v>
      </c>
      <c r="T5979" s="1" t="str">
        <f t="shared" si="374"/>
        <v>High</v>
      </c>
      <c r="U5979">
        <v>4</v>
      </c>
      <c r="V5979">
        <v>2022</v>
      </c>
      <c r="W5979" t="s">
        <v>28</v>
      </c>
      <c r="X5979">
        <v>9</v>
      </c>
    </row>
    <row r="5980" spans="1:24" x14ac:dyDescent="0.3">
      <c r="A5980">
        <v>5979</v>
      </c>
      <c r="B5980" t="s">
        <v>33</v>
      </c>
      <c r="C5980" t="str">
        <f>_xlfn.XLOOKUP(B5980,Lookup_table!B:B,Lookup_table!C:C)</f>
        <v>Data</v>
      </c>
      <c r="D5980" t="s">
        <v>22</v>
      </c>
      <c r="E5980" t="s">
        <v>42</v>
      </c>
      <c r="F5980" t="s">
        <v>24</v>
      </c>
      <c r="G5980" t="s">
        <v>25</v>
      </c>
      <c r="H5980" t="str">
        <f t="shared" si="372"/>
        <v>Onsite/Hybrid</v>
      </c>
      <c r="I5980" t="s">
        <v>35</v>
      </c>
      <c r="J5980" t="str">
        <f t="shared" si="373"/>
        <v>0-2 yrs</v>
      </c>
      <c r="K5980">
        <f t="shared" ca="1" si="375"/>
        <v>2</v>
      </c>
      <c r="L5980" t="s">
        <v>27</v>
      </c>
      <c r="M5980">
        <v>0</v>
      </c>
      <c r="N5980">
        <v>1</v>
      </c>
      <c r="O5980">
        <v>1</v>
      </c>
      <c r="P5980">
        <v>1</v>
      </c>
      <c r="Q5980">
        <v>1</v>
      </c>
      <c r="R5980">
        <f>SUM(M5980:N5980:O5980:P5980:Q5980)</f>
        <v>4</v>
      </c>
      <c r="S5980" s="1">
        <v>111099</v>
      </c>
      <c r="T5980" s="1" t="str">
        <f t="shared" si="374"/>
        <v>Medium</v>
      </c>
      <c r="U5980">
        <v>3</v>
      </c>
      <c r="V5980">
        <v>2025</v>
      </c>
      <c r="W5980" t="s">
        <v>28</v>
      </c>
      <c r="X5980">
        <v>4</v>
      </c>
    </row>
    <row r="5981" spans="1:24" x14ac:dyDescent="0.3">
      <c r="A5981">
        <v>5980</v>
      </c>
      <c r="B5981" t="s">
        <v>31</v>
      </c>
      <c r="C5981" t="str">
        <f>_xlfn.XLOOKUP(B5981,Lookup_table!B:B,Lookup_table!C:C)</f>
        <v>Business</v>
      </c>
      <c r="D5981" t="s">
        <v>22</v>
      </c>
      <c r="E5981" t="s">
        <v>23</v>
      </c>
      <c r="F5981" t="s">
        <v>43</v>
      </c>
      <c r="G5981" t="s">
        <v>25</v>
      </c>
      <c r="H5981" t="str">
        <f t="shared" si="372"/>
        <v>Onsite/Hybrid</v>
      </c>
      <c r="I5981" t="s">
        <v>18</v>
      </c>
      <c r="J5981" t="str">
        <f t="shared" si="373"/>
        <v>7+ yrs</v>
      </c>
      <c r="K5981">
        <f t="shared" ca="1" si="375"/>
        <v>12</v>
      </c>
      <c r="L5981" t="s">
        <v>27</v>
      </c>
      <c r="M5981">
        <v>1</v>
      </c>
      <c r="N5981">
        <v>0</v>
      </c>
      <c r="O5981">
        <v>1</v>
      </c>
      <c r="P5981">
        <v>1</v>
      </c>
      <c r="Q5981">
        <v>0</v>
      </c>
      <c r="R5981">
        <f>SUM(M5981:N5981:O5981:P5981:Q5981)</f>
        <v>3</v>
      </c>
      <c r="S5981" s="1">
        <v>146878</v>
      </c>
      <c r="T5981" s="1" t="str">
        <f t="shared" si="374"/>
        <v>High</v>
      </c>
      <c r="U5981">
        <v>9</v>
      </c>
      <c r="V5981">
        <v>2023</v>
      </c>
      <c r="W5981" t="s">
        <v>28</v>
      </c>
      <c r="X5981">
        <v>4</v>
      </c>
    </row>
    <row r="5982" spans="1:24" x14ac:dyDescent="0.3">
      <c r="A5982">
        <v>5981</v>
      </c>
      <c r="B5982" t="s">
        <v>31</v>
      </c>
      <c r="C5982" t="str">
        <f>_xlfn.XLOOKUP(B5982,Lookup_table!B:B,Lookup_table!C:C)</f>
        <v>Business</v>
      </c>
      <c r="D5982" t="s">
        <v>22</v>
      </c>
      <c r="E5982" t="s">
        <v>40</v>
      </c>
      <c r="F5982" t="s">
        <v>52</v>
      </c>
      <c r="G5982" t="s">
        <v>25</v>
      </c>
      <c r="H5982" t="str">
        <f t="shared" si="372"/>
        <v>Onsite/Hybrid</v>
      </c>
      <c r="I5982" t="s">
        <v>18</v>
      </c>
      <c r="J5982" t="str">
        <f t="shared" si="373"/>
        <v>7+ yrs</v>
      </c>
      <c r="K5982">
        <f t="shared" ca="1" si="375"/>
        <v>9</v>
      </c>
      <c r="L5982" t="s">
        <v>19</v>
      </c>
      <c r="M5982">
        <v>1</v>
      </c>
      <c r="N5982">
        <v>1</v>
      </c>
      <c r="O5982">
        <v>0</v>
      </c>
      <c r="P5982">
        <v>1</v>
      </c>
      <c r="Q5982">
        <v>0</v>
      </c>
      <c r="R5982">
        <f>SUM(M5982:N5982:O5982:P5982:Q5982)</f>
        <v>3</v>
      </c>
      <c r="S5982" s="1">
        <v>136393</v>
      </c>
      <c r="T5982" s="1" t="str">
        <f t="shared" si="374"/>
        <v>High</v>
      </c>
      <c r="U5982">
        <v>2</v>
      </c>
      <c r="V5982">
        <v>2023</v>
      </c>
      <c r="W5982" t="s">
        <v>28</v>
      </c>
      <c r="X5982">
        <v>7</v>
      </c>
    </row>
    <row r="5983" spans="1:24" x14ac:dyDescent="0.3">
      <c r="A5983">
        <v>5982</v>
      </c>
      <c r="B5983" t="s">
        <v>36</v>
      </c>
      <c r="C5983" t="str">
        <f>_xlfn.XLOOKUP(B5983,Lookup_table!B:B,Lookup_table!C:C)</f>
        <v>Data</v>
      </c>
      <c r="D5983" t="s">
        <v>22</v>
      </c>
      <c r="E5983" t="s">
        <v>15</v>
      </c>
      <c r="F5983" t="s">
        <v>43</v>
      </c>
      <c r="G5983" t="s">
        <v>25</v>
      </c>
      <c r="H5983" t="str">
        <f t="shared" si="372"/>
        <v>Onsite/Hybrid</v>
      </c>
      <c r="I5983" t="s">
        <v>26</v>
      </c>
      <c r="J5983" t="str">
        <f t="shared" si="373"/>
        <v>3-6 yrs</v>
      </c>
      <c r="K5983">
        <f t="shared" ca="1" si="375"/>
        <v>3</v>
      </c>
      <c r="L5983" t="s">
        <v>39</v>
      </c>
      <c r="M5983">
        <v>0</v>
      </c>
      <c r="N5983">
        <v>1</v>
      </c>
      <c r="O5983">
        <v>0</v>
      </c>
      <c r="P5983">
        <v>0</v>
      </c>
      <c r="Q5983">
        <v>1</v>
      </c>
      <c r="R5983">
        <f>SUM(M5983:N5983:O5983:P5983:Q5983)</f>
        <v>2</v>
      </c>
      <c r="S5983" s="1">
        <v>105156</v>
      </c>
      <c r="T5983" s="1" t="str">
        <f t="shared" si="374"/>
        <v>Medium</v>
      </c>
      <c r="U5983">
        <v>6</v>
      </c>
      <c r="V5983">
        <v>2020</v>
      </c>
      <c r="W5983" t="s">
        <v>20</v>
      </c>
      <c r="X5983">
        <v>3</v>
      </c>
    </row>
    <row r="5984" spans="1:24" x14ac:dyDescent="0.3">
      <c r="A5984">
        <v>5983</v>
      </c>
      <c r="B5984" t="s">
        <v>50</v>
      </c>
      <c r="C5984" t="str">
        <f>_xlfn.XLOOKUP(B5984,Lookup_table!B:B,Lookup_table!C:C)</f>
        <v>AI</v>
      </c>
      <c r="D5984" t="s">
        <v>22</v>
      </c>
      <c r="E5984" t="s">
        <v>42</v>
      </c>
      <c r="F5984" t="s">
        <v>52</v>
      </c>
      <c r="G5984" t="s">
        <v>30</v>
      </c>
      <c r="H5984" t="str">
        <f t="shared" si="372"/>
        <v>Onsite/Hybrid</v>
      </c>
      <c r="I5984" t="s">
        <v>18</v>
      </c>
      <c r="J5984" t="str">
        <f t="shared" si="373"/>
        <v>7+ yrs</v>
      </c>
      <c r="K5984">
        <f t="shared" ca="1" si="375"/>
        <v>13</v>
      </c>
      <c r="L5984" t="s">
        <v>19</v>
      </c>
      <c r="M5984">
        <v>0</v>
      </c>
      <c r="N5984">
        <v>1</v>
      </c>
      <c r="O5984">
        <v>0</v>
      </c>
      <c r="P5984">
        <v>0</v>
      </c>
      <c r="Q5984">
        <v>1</v>
      </c>
      <c r="R5984">
        <f>SUM(M5984:N5984:O5984:P5984:Q5984)</f>
        <v>2</v>
      </c>
      <c r="S5984" s="1">
        <v>172816</v>
      </c>
      <c r="T5984" s="1" t="str">
        <f t="shared" si="374"/>
        <v>High</v>
      </c>
      <c r="U5984">
        <v>3</v>
      </c>
      <c r="V5984">
        <v>2022</v>
      </c>
      <c r="W5984" t="s">
        <v>28</v>
      </c>
      <c r="X5984">
        <v>9</v>
      </c>
    </row>
    <row r="5985" spans="1:24" x14ac:dyDescent="0.3">
      <c r="A5985">
        <v>5984</v>
      </c>
      <c r="B5985" t="s">
        <v>50</v>
      </c>
      <c r="C5985" t="str">
        <f>_xlfn.XLOOKUP(B5985,Lookup_table!B:B,Lookup_table!C:C)</f>
        <v>AI</v>
      </c>
      <c r="D5985" t="s">
        <v>14</v>
      </c>
      <c r="E5985" t="s">
        <v>38</v>
      </c>
      <c r="F5985" t="s">
        <v>44</v>
      </c>
      <c r="G5985" t="s">
        <v>25</v>
      </c>
      <c r="H5985" t="str">
        <f t="shared" si="372"/>
        <v>Onsite/Hybrid</v>
      </c>
      <c r="I5985" t="s">
        <v>35</v>
      </c>
      <c r="J5985" t="str">
        <f t="shared" si="373"/>
        <v>0-2 yrs</v>
      </c>
      <c r="K5985">
        <f t="shared" ca="1" si="375"/>
        <v>1</v>
      </c>
      <c r="L5985" t="s">
        <v>39</v>
      </c>
      <c r="M5985">
        <v>1</v>
      </c>
      <c r="N5985">
        <v>0</v>
      </c>
      <c r="O5985">
        <v>1</v>
      </c>
      <c r="P5985">
        <v>1</v>
      </c>
      <c r="Q5985">
        <v>0</v>
      </c>
      <c r="R5985">
        <f>SUM(M5985:N5985:O5985:P5985:Q5985)</f>
        <v>3</v>
      </c>
      <c r="S5985" s="1">
        <v>118457</v>
      </c>
      <c r="T5985" s="1" t="str">
        <f t="shared" si="374"/>
        <v>Medium</v>
      </c>
      <c r="U5985">
        <v>6</v>
      </c>
      <c r="V5985">
        <v>2025</v>
      </c>
      <c r="W5985" t="s">
        <v>28</v>
      </c>
      <c r="X5985">
        <v>3</v>
      </c>
    </row>
    <row r="5986" spans="1:24" x14ac:dyDescent="0.3">
      <c r="A5986">
        <v>5985</v>
      </c>
      <c r="B5986" t="s">
        <v>50</v>
      </c>
      <c r="C5986" t="str">
        <f>_xlfn.XLOOKUP(B5986,Lookup_table!B:B,Lookup_table!C:C)</f>
        <v>AI</v>
      </c>
      <c r="D5986" t="s">
        <v>22</v>
      </c>
      <c r="E5986" t="s">
        <v>38</v>
      </c>
      <c r="F5986" t="s">
        <v>52</v>
      </c>
      <c r="G5986" t="s">
        <v>25</v>
      </c>
      <c r="H5986" t="str">
        <f t="shared" si="372"/>
        <v>Onsite/Hybrid</v>
      </c>
      <c r="I5986" t="s">
        <v>18</v>
      </c>
      <c r="J5986" t="str">
        <f t="shared" si="373"/>
        <v>7+ yrs</v>
      </c>
      <c r="K5986">
        <f t="shared" ca="1" si="375"/>
        <v>13</v>
      </c>
      <c r="L5986" t="s">
        <v>27</v>
      </c>
      <c r="M5986">
        <v>1</v>
      </c>
      <c r="N5986">
        <v>1</v>
      </c>
      <c r="O5986">
        <v>1</v>
      </c>
      <c r="P5986">
        <v>0</v>
      </c>
      <c r="Q5986">
        <v>1</v>
      </c>
      <c r="R5986">
        <f>SUM(M5986:N5986:O5986:P5986:Q5986)</f>
        <v>4</v>
      </c>
      <c r="S5986" s="1">
        <v>181464</v>
      </c>
      <c r="T5986" s="1" t="str">
        <f t="shared" si="374"/>
        <v>High</v>
      </c>
      <c r="U5986">
        <v>10</v>
      </c>
      <c r="V5986">
        <v>2021</v>
      </c>
      <c r="W5986" t="s">
        <v>20</v>
      </c>
      <c r="X5986">
        <v>3</v>
      </c>
    </row>
    <row r="5987" spans="1:24" x14ac:dyDescent="0.3">
      <c r="A5987">
        <v>5986</v>
      </c>
      <c r="B5987" t="s">
        <v>36</v>
      </c>
      <c r="C5987" t="str">
        <f>_xlfn.XLOOKUP(B5987,Lookup_table!B:B,Lookup_table!C:C)</f>
        <v>Data</v>
      </c>
      <c r="D5987" t="s">
        <v>22</v>
      </c>
      <c r="E5987" t="s">
        <v>23</v>
      </c>
      <c r="F5987" t="s">
        <v>51</v>
      </c>
      <c r="G5987" t="s">
        <v>30</v>
      </c>
      <c r="H5987" t="str">
        <f t="shared" si="372"/>
        <v>Onsite/Hybrid</v>
      </c>
      <c r="I5987" t="s">
        <v>18</v>
      </c>
      <c r="J5987" t="str">
        <f t="shared" si="373"/>
        <v>7+ yrs</v>
      </c>
      <c r="K5987">
        <f t="shared" ca="1" si="375"/>
        <v>10</v>
      </c>
      <c r="L5987" t="s">
        <v>39</v>
      </c>
      <c r="M5987">
        <v>0</v>
      </c>
      <c r="N5987">
        <v>0</v>
      </c>
      <c r="O5987">
        <v>0</v>
      </c>
      <c r="P5987">
        <v>1</v>
      </c>
      <c r="Q5987">
        <v>0</v>
      </c>
      <c r="R5987">
        <f>SUM(M5987:N5987:O5987:P5987:Q5987)</f>
        <v>1</v>
      </c>
      <c r="S5987" s="1">
        <v>134968</v>
      </c>
      <c r="T5987" s="1" t="str">
        <f t="shared" si="374"/>
        <v>High</v>
      </c>
      <c r="U5987">
        <v>7</v>
      </c>
      <c r="V5987">
        <v>2026</v>
      </c>
      <c r="W5987" t="s">
        <v>34</v>
      </c>
      <c r="X5987">
        <v>6</v>
      </c>
    </row>
    <row r="5988" spans="1:24" x14ac:dyDescent="0.3">
      <c r="A5988">
        <v>5987</v>
      </c>
      <c r="B5988" t="s">
        <v>31</v>
      </c>
      <c r="C5988" t="str">
        <f>_xlfn.XLOOKUP(B5988,Lookup_table!B:B,Lookup_table!C:C)</f>
        <v>Business</v>
      </c>
      <c r="D5988" t="s">
        <v>22</v>
      </c>
      <c r="E5988" t="s">
        <v>15</v>
      </c>
      <c r="F5988" t="s">
        <v>43</v>
      </c>
      <c r="G5988" t="s">
        <v>25</v>
      </c>
      <c r="H5988" t="str">
        <f t="shared" si="372"/>
        <v>Onsite/Hybrid</v>
      </c>
      <c r="I5988" t="s">
        <v>18</v>
      </c>
      <c r="J5988" t="str">
        <f t="shared" si="373"/>
        <v>7+ yrs</v>
      </c>
      <c r="K5988">
        <f t="shared" ca="1" si="375"/>
        <v>9</v>
      </c>
      <c r="L5988" t="s">
        <v>19</v>
      </c>
      <c r="M5988">
        <v>1</v>
      </c>
      <c r="N5988">
        <v>1</v>
      </c>
      <c r="O5988">
        <v>0</v>
      </c>
      <c r="P5988">
        <v>0</v>
      </c>
      <c r="Q5988">
        <v>1</v>
      </c>
      <c r="R5988">
        <f>SUM(M5988:N5988:O5988:P5988:Q5988)</f>
        <v>3</v>
      </c>
      <c r="S5988" s="1">
        <v>127167</v>
      </c>
      <c r="T5988" s="1" t="str">
        <f t="shared" si="374"/>
        <v>High</v>
      </c>
      <c r="U5988">
        <v>4</v>
      </c>
      <c r="V5988">
        <v>2023</v>
      </c>
      <c r="W5988" t="s">
        <v>20</v>
      </c>
      <c r="X5988">
        <v>6</v>
      </c>
    </row>
    <row r="5989" spans="1:24" x14ac:dyDescent="0.3">
      <c r="A5989">
        <v>5988</v>
      </c>
      <c r="B5989" t="s">
        <v>36</v>
      </c>
      <c r="C5989" t="str">
        <f>_xlfn.XLOOKUP(B5989,Lookup_table!B:B,Lookup_table!C:C)</f>
        <v>Data</v>
      </c>
      <c r="D5989" t="s">
        <v>34</v>
      </c>
      <c r="E5989" t="s">
        <v>23</v>
      </c>
      <c r="F5989" t="s">
        <v>24</v>
      </c>
      <c r="G5989" t="s">
        <v>30</v>
      </c>
      <c r="H5989" t="str">
        <f t="shared" si="372"/>
        <v>Onsite/Hybrid</v>
      </c>
      <c r="I5989" t="s">
        <v>35</v>
      </c>
      <c r="J5989" t="str">
        <f t="shared" si="373"/>
        <v>0-2 yrs</v>
      </c>
      <c r="K5989">
        <f t="shared" ca="1" si="375"/>
        <v>1</v>
      </c>
      <c r="L5989" t="s">
        <v>27</v>
      </c>
      <c r="M5989">
        <v>1</v>
      </c>
      <c r="N5989">
        <v>0</v>
      </c>
      <c r="O5989">
        <v>1</v>
      </c>
      <c r="P5989">
        <v>1</v>
      </c>
      <c r="Q5989">
        <v>1</v>
      </c>
      <c r="R5989">
        <f>SUM(M5989:N5989:O5989:P5989:Q5989)</f>
        <v>4</v>
      </c>
      <c r="S5989" s="1">
        <v>92203</v>
      </c>
      <c r="T5989" s="1" t="str">
        <f t="shared" si="374"/>
        <v>Medium</v>
      </c>
      <c r="U5989">
        <v>1</v>
      </c>
      <c r="V5989">
        <v>2021</v>
      </c>
      <c r="W5989" t="s">
        <v>28</v>
      </c>
      <c r="X5989">
        <v>8</v>
      </c>
    </row>
    <row r="5990" spans="1:24" x14ac:dyDescent="0.3">
      <c r="A5990">
        <v>5989</v>
      </c>
      <c r="B5990" t="s">
        <v>31</v>
      </c>
      <c r="C5990" t="str">
        <f>_xlfn.XLOOKUP(B5990,Lookup_table!B:B,Lookup_table!C:C)</f>
        <v>Business</v>
      </c>
      <c r="D5990" t="s">
        <v>34</v>
      </c>
      <c r="E5990" t="s">
        <v>42</v>
      </c>
      <c r="F5990" t="s">
        <v>24</v>
      </c>
      <c r="G5990" t="s">
        <v>17</v>
      </c>
      <c r="H5990" t="str">
        <f t="shared" si="372"/>
        <v>Remote</v>
      </c>
      <c r="I5990" t="s">
        <v>35</v>
      </c>
      <c r="J5990" t="str">
        <f t="shared" si="373"/>
        <v>0-2 yrs</v>
      </c>
      <c r="K5990">
        <f t="shared" ca="1" si="375"/>
        <v>0</v>
      </c>
      <c r="L5990" t="s">
        <v>39</v>
      </c>
      <c r="M5990">
        <v>1</v>
      </c>
      <c r="N5990">
        <v>0</v>
      </c>
      <c r="O5990">
        <v>1</v>
      </c>
      <c r="P5990">
        <v>1</v>
      </c>
      <c r="Q5990">
        <v>1</v>
      </c>
      <c r="R5990">
        <f>SUM(M5990:N5990:O5990:P5990:Q5990)</f>
        <v>4</v>
      </c>
      <c r="S5990" s="1">
        <v>88942</v>
      </c>
      <c r="T5990" s="1" t="str">
        <f t="shared" si="374"/>
        <v>Medium</v>
      </c>
      <c r="U5990">
        <v>8</v>
      </c>
      <c r="V5990">
        <v>2024</v>
      </c>
      <c r="W5990" t="s">
        <v>28</v>
      </c>
      <c r="X5990">
        <v>4</v>
      </c>
    </row>
    <row r="5991" spans="1:24" x14ac:dyDescent="0.3">
      <c r="A5991">
        <v>5990</v>
      </c>
      <c r="B5991" t="s">
        <v>50</v>
      </c>
      <c r="C5991" t="str">
        <f>_xlfn.XLOOKUP(B5991,Lookup_table!B:B,Lookup_table!C:C)</f>
        <v>AI</v>
      </c>
      <c r="D5991" t="s">
        <v>14</v>
      </c>
      <c r="E5991" t="s">
        <v>23</v>
      </c>
      <c r="F5991" t="s">
        <v>24</v>
      </c>
      <c r="G5991" t="s">
        <v>30</v>
      </c>
      <c r="H5991" t="str">
        <f t="shared" si="372"/>
        <v>Onsite/Hybrid</v>
      </c>
      <c r="I5991" t="s">
        <v>35</v>
      </c>
      <c r="J5991" t="str">
        <f t="shared" si="373"/>
        <v>0-2 yrs</v>
      </c>
      <c r="K5991">
        <f t="shared" ca="1" si="375"/>
        <v>0</v>
      </c>
      <c r="L5991" t="s">
        <v>27</v>
      </c>
      <c r="M5991">
        <v>0</v>
      </c>
      <c r="N5991">
        <v>1</v>
      </c>
      <c r="O5991">
        <v>0</v>
      </c>
      <c r="P5991">
        <v>1</v>
      </c>
      <c r="Q5991">
        <v>0</v>
      </c>
      <c r="R5991">
        <f>SUM(M5991:N5991:O5991:P5991:Q5991)</f>
        <v>2</v>
      </c>
      <c r="S5991" s="1">
        <v>102310</v>
      </c>
      <c r="T5991" s="1" t="str">
        <f t="shared" si="374"/>
        <v>Medium</v>
      </c>
      <c r="U5991">
        <v>1</v>
      </c>
      <c r="V5991">
        <v>2021</v>
      </c>
      <c r="W5991" t="s">
        <v>20</v>
      </c>
      <c r="X5991">
        <v>1</v>
      </c>
    </row>
    <row r="5992" spans="1:24" x14ac:dyDescent="0.3">
      <c r="A5992">
        <v>5991</v>
      </c>
      <c r="B5992" t="s">
        <v>21</v>
      </c>
      <c r="C5992" t="str">
        <f>_xlfn.XLOOKUP(B5992,Lookup_table!B:B,Lookup_table!C:C)</f>
        <v>AI</v>
      </c>
      <c r="D5992" t="s">
        <v>37</v>
      </c>
      <c r="E5992" t="s">
        <v>38</v>
      </c>
      <c r="F5992" t="s">
        <v>51</v>
      </c>
      <c r="G5992" t="s">
        <v>30</v>
      </c>
      <c r="H5992" t="str">
        <f t="shared" si="372"/>
        <v>Onsite/Hybrid</v>
      </c>
      <c r="I5992" t="s">
        <v>35</v>
      </c>
      <c r="J5992" t="str">
        <f t="shared" si="373"/>
        <v>0-2 yrs</v>
      </c>
      <c r="K5992">
        <f t="shared" ca="1" si="375"/>
        <v>0</v>
      </c>
      <c r="L5992" t="s">
        <v>27</v>
      </c>
      <c r="M5992">
        <v>0</v>
      </c>
      <c r="N5992">
        <v>1</v>
      </c>
      <c r="O5992">
        <v>0</v>
      </c>
      <c r="P5992">
        <v>1</v>
      </c>
      <c r="Q5992">
        <v>1</v>
      </c>
      <c r="R5992">
        <f>SUM(M5992:N5992:O5992:P5992:Q5992)</f>
        <v>3</v>
      </c>
      <c r="S5992" s="1">
        <v>118723</v>
      </c>
      <c r="T5992" s="1" t="str">
        <f t="shared" si="374"/>
        <v>Medium</v>
      </c>
      <c r="U5992">
        <v>1</v>
      </c>
      <c r="V5992">
        <v>2026</v>
      </c>
      <c r="W5992" t="s">
        <v>28</v>
      </c>
      <c r="X5992">
        <v>7</v>
      </c>
    </row>
    <row r="5993" spans="1:24" x14ac:dyDescent="0.3">
      <c r="A5993">
        <v>5992</v>
      </c>
      <c r="B5993" t="s">
        <v>36</v>
      </c>
      <c r="C5993" t="str">
        <f>_xlfn.XLOOKUP(B5993,Lookup_table!B:B,Lookup_table!C:C)</f>
        <v>Data</v>
      </c>
      <c r="D5993" t="s">
        <v>14</v>
      </c>
      <c r="E5993" t="s">
        <v>23</v>
      </c>
      <c r="F5993" t="s">
        <v>52</v>
      </c>
      <c r="G5993" t="s">
        <v>30</v>
      </c>
      <c r="H5993" t="str">
        <f t="shared" si="372"/>
        <v>Onsite/Hybrid</v>
      </c>
      <c r="I5993" t="s">
        <v>26</v>
      </c>
      <c r="J5993" t="str">
        <f t="shared" si="373"/>
        <v>3-6 yrs</v>
      </c>
      <c r="K5993">
        <f t="shared" ca="1" si="375"/>
        <v>3</v>
      </c>
      <c r="L5993" t="s">
        <v>39</v>
      </c>
      <c r="M5993">
        <v>0</v>
      </c>
      <c r="N5993">
        <v>1</v>
      </c>
      <c r="O5993">
        <v>0</v>
      </c>
      <c r="P5993">
        <v>1</v>
      </c>
      <c r="Q5993">
        <v>0</v>
      </c>
      <c r="R5993">
        <f>SUM(M5993:N5993:O5993:P5993:Q5993)</f>
        <v>2</v>
      </c>
      <c r="S5993" s="1">
        <v>90590</v>
      </c>
      <c r="T5993" s="1" t="str">
        <f t="shared" si="374"/>
        <v>Medium</v>
      </c>
      <c r="U5993">
        <v>1</v>
      </c>
      <c r="V5993">
        <v>2025</v>
      </c>
      <c r="W5993" t="s">
        <v>34</v>
      </c>
      <c r="X5993">
        <v>4</v>
      </c>
    </row>
    <row r="5994" spans="1:24" x14ac:dyDescent="0.3">
      <c r="A5994">
        <v>5993</v>
      </c>
      <c r="B5994" t="s">
        <v>50</v>
      </c>
      <c r="C5994" t="str">
        <f>_xlfn.XLOOKUP(B5994,Lookup_table!B:B,Lookup_table!C:C)</f>
        <v>AI</v>
      </c>
      <c r="D5994" t="s">
        <v>37</v>
      </c>
      <c r="E5994" t="s">
        <v>40</v>
      </c>
      <c r="F5994" t="s">
        <v>44</v>
      </c>
      <c r="G5994" t="s">
        <v>17</v>
      </c>
      <c r="H5994" t="str">
        <f t="shared" si="372"/>
        <v>Remote</v>
      </c>
      <c r="I5994" t="s">
        <v>18</v>
      </c>
      <c r="J5994" t="str">
        <f t="shared" si="373"/>
        <v>7+ yrs</v>
      </c>
      <c r="K5994">
        <f t="shared" ca="1" si="375"/>
        <v>14</v>
      </c>
      <c r="L5994" t="s">
        <v>27</v>
      </c>
      <c r="M5994">
        <v>1</v>
      </c>
      <c r="N5994">
        <v>0</v>
      </c>
      <c r="O5994">
        <v>1</v>
      </c>
      <c r="P5994">
        <v>1</v>
      </c>
      <c r="Q5994">
        <v>1</v>
      </c>
      <c r="R5994">
        <f>SUM(M5994:N5994:O5994:P5994:Q5994)</f>
        <v>4</v>
      </c>
      <c r="S5994" s="1">
        <v>181303</v>
      </c>
      <c r="T5994" s="1" t="str">
        <f t="shared" si="374"/>
        <v>High</v>
      </c>
      <c r="U5994">
        <v>5</v>
      </c>
      <c r="V5994">
        <v>2020</v>
      </c>
      <c r="W5994" t="s">
        <v>28</v>
      </c>
      <c r="X5994">
        <v>9</v>
      </c>
    </row>
    <row r="5995" spans="1:24" x14ac:dyDescent="0.3">
      <c r="A5995">
        <v>5994</v>
      </c>
      <c r="B5995" t="s">
        <v>50</v>
      </c>
      <c r="C5995" t="str">
        <f>_xlfn.XLOOKUP(B5995,Lookup_table!B:B,Lookup_table!C:C)</f>
        <v>AI</v>
      </c>
      <c r="D5995" t="s">
        <v>37</v>
      </c>
      <c r="E5995" t="s">
        <v>23</v>
      </c>
      <c r="F5995" t="s">
        <v>51</v>
      </c>
      <c r="G5995" t="s">
        <v>17</v>
      </c>
      <c r="H5995" t="str">
        <f t="shared" si="372"/>
        <v>Remote</v>
      </c>
      <c r="I5995" t="s">
        <v>18</v>
      </c>
      <c r="J5995" t="str">
        <f t="shared" si="373"/>
        <v>7+ yrs</v>
      </c>
      <c r="K5995">
        <f t="shared" ca="1" si="375"/>
        <v>14</v>
      </c>
      <c r="L5995" t="s">
        <v>39</v>
      </c>
      <c r="M5995">
        <v>1</v>
      </c>
      <c r="N5995">
        <v>0</v>
      </c>
      <c r="O5995">
        <v>0</v>
      </c>
      <c r="P5995">
        <v>0</v>
      </c>
      <c r="Q5995">
        <v>0</v>
      </c>
      <c r="R5995">
        <f>SUM(M5995:N5995:O5995:P5995:Q5995)</f>
        <v>1</v>
      </c>
      <c r="S5995" s="1">
        <v>144115</v>
      </c>
      <c r="T5995" s="1" t="str">
        <f t="shared" si="374"/>
        <v>High</v>
      </c>
      <c r="U5995">
        <v>10</v>
      </c>
      <c r="V5995">
        <v>2024</v>
      </c>
      <c r="W5995" t="s">
        <v>20</v>
      </c>
      <c r="X5995">
        <v>2</v>
      </c>
    </row>
    <row r="5996" spans="1:24" x14ac:dyDescent="0.3">
      <c r="A5996">
        <v>5995</v>
      </c>
      <c r="B5996" t="s">
        <v>33</v>
      </c>
      <c r="C5996" t="str">
        <f>_xlfn.XLOOKUP(B5996,Lookup_table!B:B,Lookup_table!C:C)</f>
        <v>Data</v>
      </c>
      <c r="D5996" t="s">
        <v>37</v>
      </c>
      <c r="E5996" t="s">
        <v>23</v>
      </c>
      <c r="F5996" t="s">
        <v>43</v>
      </c>
      <c r="G5996" t="s">
        <v>25</v>
      </c>
      <c r="H5996" t="str">
        <f t="shared" si="372"/>
        <v>Onsite/Hybrid</v>
      </c>
      <c r="I5996" t="s">
        <v>18</v>
      </c>
      <c r="J5996" t="str">
        <f t="shared" si="373"/>
        <v>7+ yrs</v>
      </c>
      <c r="K5996">
        <f t="shared" ca="1" si="375"/>
        <v>14</v>
      </c>
      <c r="L5996" t="s">
        <v>39</v>
      </c>
      <c r="M5996">
        <v>0</v>
      </c>
      <c r="N5996">
        <v>0</v>
      </c>
      <c r="O5996">
        <v>0</v>
      </c>
      <c r="P5996">
        <v>1</v>
      </c>
      <c r="Q5996">
        <v>0</v>
      </c>
      <c r="R5996">
        <f>SUM(M5996:N5996:O5996:P5996:Q5996)</f>
        <v>1</v>
      </c>
      <c r="S5996" s="1">
        <v>118697</v>
      </c>
      <c r="T5996" s="1" t="str">
        <f t="shared" si="374"/>
        <v>Medium</v>
      </c>
      <c r="U5996">
        <v>6</v>
      </c>
      <c r="V5996">
        <v>2023</v>
      </c>
      <c r="W5996" t="s">
        <v>34</v>
      </c>
      <c r="X5996">
        <v>6</v>
      </c>
    </row>
    <row r="5997" spans="1:24" x14ac:dyDescent="0.3">
      <c r="A5997">
        <v>5996</v>
      </c>
      <c r="B5997" t="s">
        <v>31</v>
      </c>
      <c r="C5997" t="str">
        <f>_xlfn.XLOOKUP(B5997,Lookup_table!B:B,Lookup_table!C:C)</f>
        <v>Business</v>
      </c>
      <c r="D5997" t="s">
        <v>14</v>
      </c>
      <c r="E5997" t="s">
        <v>23</v>
      </c>
      <c r="F5997" t="s">
        <v>44</v>
      </c>
      <c r="G5997" t="s">
        <v>30</v>
      </c>
      <c r="H5997" t="str">
        <f t="shared" si="372"/>
        <v>Onsite/Hybrid</v>
      </c>
      <c r="I5997" t="s">
        <v>35</v>
      </c>
      <c r="J5997" t="str">
        <f t="shared" si="373"/>
        <v>0-2 yrs</v>
      </c>
      <c r="K5997">
        <f t="shared" ca="1" si="375"/>
        <v>2</v>
      </c>
      <c r="L5997" t="s">
        <v>39</v>
      </c>
      <c r="M5997">
        <v>0</v>
      </c>
      <c r="N5997">
        <v>0</v>
      </c>
      <c r="O5997">
        <v>0</v>
      </c>
      <c r="P5997">
        <v>0</v>
      </c>
      <c r="Q5997">
        <v>0</v>
      </c>
      <c r="R5997">
        <f>SUM(M5997:N5997:O5997:P5997:Q5997)</f>
        <v>0</v>
      </c>
      <c r="S5997" s="1">
        <v>49261</v>
      </c>
      <c r="T5997" s="1" t="str">
        <f t="shared" si="374"/>
        <v>Low</v>
      </c>
      <c r="U5997">
        <v>4</v>
      </c>
      <c r="V5997">
        <v>2021</v>
      </c>
      <c r="W5997" t="s">
        <v>20</v>
      </c>
      <c r="X5997">
        <v>1</v>
      </c>
    </row>
    <row r="5998" spans="1:24" x14ac:dyDescent="0.3">
      <c r="A5998">
        <v>5997</v>
      </c>
      <c r="B5998" t="s">
        <v>36</v>
      </c>
      <c r="C5998" t="str">
        <f>_xlfn.XLOOKUP(B5998,Lookup_table!B:B,Lookup_table!C:C)</f>
        <v>Data</v>
      </c>
      <c r="D5998" t="s">
        <v>37</v>
      </c>
      <c r="E5998" t="s">
        <v>15</v>
      </c>
      <c r="F5998" t="s">
        <v>24</v>
      </c>
      <c r="G5998" t="s">
        <v>17</v>
      </c>
      <c r="H5998" t="str">
        <f t="shared" si="372"/>
        <v>Remote</v>
      </c>
      <c r="I5998" t="s">
        <v>18</v>
      </c>
      <c r="J5998" t="str">
        <f t="shared" si="373"/>
        <v>7+ yrs</v>
      </c>
      <c r="K5998">
        <f t="shared" ca="1" si="375"/>
        <v>8</v>
      </c>
      <c r="L5998" t="s">
        <v>19</v>
      </c>
      <c r="M5998">
        <v>0</v>
      </c>
      <c r="N5998">
        <v>0</v>
      </c>
      <c r="O5998">
        <v>1</v>
      </c>
      <c r="P5998">
        <v>1</v>
      </c>
      <c r="Q5998">
        <v>1</v>
      </c>
      <c r="R5998">
        <f>SUM(M5998:N5998:O5998:P5998:Q5998)</f>
        <v>3</v>
      </c>
      <c r="S5998" s="1">
        <v>139156</v>
      </c>
      <c r="T5998" s="1" t="str">
        <f t="shared" si="374"/>
        <v>High</v>
      </c>
      <c r="U5998">
        <v>6</v>
      </c>
      <c r="V5998">
        <v>2022</v>
      </c>
      <c r="W5998" t="s">
        <v>28</v>
      </c>
      <c r="X5998">
        <v>9</v>
      </c>
    </row>
    <row r="5999" spans="1:24" x14ac:dyDescent="0.3">
      <c r="A5999">
        <v>5998</v>
      </c>
      <c r="B5999" t="s">
        <v>36</v>
      </c>
      <c r="C5999" t="str">
        <f>_xlfn.XLOOKUP(B5999,Lookup_table!B:B,Lookup_table!C:C)</f>
        <v>Data</v>
      </c>
      <c r="D5999" t="s">
        <v>14</v>
      </c>
      <c r="E5999" t="s">
        <v>23</v>
      </c>
      <c r="F5999" t="s">
        <v>51</v>
      </c>
      <c r="G5999" t="s">
        <v>25</v>
      </c>
      <c r="H5999" t="str">
        <f t="shared" si="372"/>
        <v>Onsite/Hybrid</v>
      </c>
      <c r="I5999" t="s">
        <v>26</v>
      </c>
      <c r="J5999" t="str">
        <f t="shared" si="373"/>
        <v>3-6 yrs</v>
      </c>
      <c r="K5999">
        <f t="shared" ca="1" si="375"/>
        <v>5</v>
      </c>
      <c r="L5999" t="s">
        <v>39</v>
      </c>
      <c r="M5999">
        <v>1</v>
      </c>
      <c r="N5999">
        <v>1</v>
      </c>
      <c r="O5999">
        <v>0</v>
      </c>
      <c r="P5999">
        <v>0</v>
      </c>
      <c r="Q5999">
        <v>0</v>
      </c>
      <c r="R5999">
        <f>SUM(M5999:N5999:O5999:P5999:Q5999)</f>
        <v>2</v>
      </c>
      <c r="S5999" s="1">
        <v>79276</v>
      </c>
      <c r="T5999" s="1" t="str">
        <f t="shared" si="374"/>
        <v>Medium</v>
      </c>
      <c r="U5999">
        <v>9</v>
      </c>
      <c r="V5999">
        <v>2025</v>
      </c>
      <c r="W5999" t="s">
        <v>34</v>
      </c>
      <c r="X5999">
        <v>1</v>
      </c>
    </row>
    <row r="6000" spans="1:24" x14ac:dyDescent="0.3">
      <c r="A6000">
        <v>5999</v>
      </c>
      <c r="B6000" t="s">
        <v>31</v>
      </c>
      <c r="C6000" t="str">
        <f>_xlfn.XLOOKUP(B6000,Lookup_table!B:B,Lookup_table!C:C)</f>
        <v>Business</v>
      </c>
      <c r="D6000" t="s">
        <v>37</v>
      </c>
      <c r="E6000" t="s">
        <v>32</v>
      </c>
      <c r="F6000" t="s">
        <v>29</v>
      </c>
      <c r="G6000" t="s">
        <v>17</v>
      </c>
      <c r="H6000" t="str">
        <f t="shared" si="372"/>
        <v>Remote</v>
      </c>
      <c r="I6000" t="s">
        <v>26</v>
      </c>
      <c r="J6000" t="str">
        <f t="shared" si="373"/>
        <v>3-6 yrs</v>
      </c>
      <c r="K6000">
        <f t="shared" ca="1" si="375"/>
        <v>3</v>
      </c>
      <c r="L6000" t="s">
        <v>19</v>
      </c>
      <c r="M6000">
        <v>0</v>
      </c>
      <c r="N6000">
        <v>1</v>
      </c>
      <c r="O6000">
        <v>0</v>
      </c>
      <c r="P6000">
        <v>0</v>
      </c>
      <c r="Q6000">
        <v>1</v>
      </c>
      <c r="R6000">
        <f>SUM(M6000:N6000:O6000:P6000:Q6000)</f>
        <v>2</v>
      </c>
      <c r="S6000" s="1">
        <v>87265</v>
      </c>
      <c r="T6000" s="1" t="str">
        <f t="shared" si="374"/>
        <v>Medium</v>
      </c>
      <c r="U6000">
        <v>5</v>
      </c>
      <c r="V6000">
        <v>2025</v>
      </c>
      <c r="W6000" t="s">
        <v>28</v>
      </c>
      <c r="X6000">
        <v>9</v>
      </c>
    </row>
    <row r="6001" spans="1:24" x14ac:dyDescent="0.3">
      <c r="A6001">
        <v>6000</v>
      </c>
      <c r="B6001" t="s">
        <v>36</v>
      </c>
      <c r="C6001" t="str">
        <f>_xlfn.XLOOKUP(B6001,Lookup_table!B:B,Lookup_table!C:C)</f>
        <v>Data</v>
      </c>
      <c r="D6001" t="s">
        <v>22</v>
      </c>
      <c r="E6001" t="s">
        <v>40</v>
      </c>
      <c r="F6001" t="s">
        <v>43</v>
      </c>
      <c r="G6001" t="s">
        <v>30</v>
      </c>
      <c r="H6001" t="str">
        <f t="shared" si="372"/>
        <v>Onsite/Hybrid</v>
      </c>
      <c r="I6001" t="s">
        <v>26</v>
      </c>
      <c r="J6001" t="str">
        <f t="shared" si="373"/>
        <v>3-6 yrs</v>
      </c>
      <c r="K6001">
        <f t="shared" ca="1" si="375"/>
        <v>3</v>
      </c>
      <c r="L6001" t="s">
        <v>39</v>
      </c>
      <c r="M6001">
        <v>1</v>
      </c>
      <c r="N6001">
        <v>0</v>
      </c>
      <c r="O6001">
        <v>0</v>
      </c>
      <c r="P6001">
        <v>0</v>
      </c>
      <c r="Q6001">
        <v>1</v>
      </c>
      <c r="R6001">
        <f>SUM(M6001:N6001:O6001:P6001:Q6001)</f>
        <v>2</v>
      </c>
      <c r="S6001" s="1">
        <v>102079</v>
      </c>
      <c r="T6001" s="1" t="str">
        <f t="shared" si="374"/>
        <v>Medium</v>
      </c>
      <c r="U6001">
        <v>2</v>
      </c>
      <c r="V6001">
        <v>2023</v>
      </c>
      <c r="W6001" t="s">
        <v>34</v>
      </c>
      <c r="X6001">
        <v>1</v>
      </c>
    </row>
    <row r="6002" spans="1:24" x14ac:dyDescent="0.3">
      <c r="A6002">
        <v>6001</v>
      </c>
      <c r="B6002" t="s">
        <v>21</v>
      </c>
      <c r="C6002" t="str">
        <f>_xlfn.XLOOKUP(B6002,Lookup_table!B:B,Lookup_table!C:C)</f>
        <v>AI</v>
      </c>
      <c r="D6002" t="s">
        <v>14</v>
      </c>
      <c r="E6002" t="s">
        <v>15</v>
      </c>
      <c r="F6002" t="s">
        <v>43</v>
      </c>
      <c r="G6002" t="s">
        <v>25</v>
      </c>
      <c r="H6002" t="str">
        <f t="shared" si="372"/>
        <v>Onsite/Hybrid</v>
      </c>
      <c r="I6002" t="s">
        <v>35</v>
      </c>
      <c r="J6002" t="str">
        <f t="shared" si="373"/>
        <v>0-2 yrs</v>
      </c>
      <c r="K6002">
        <f t="shared" ca="1" si="375"/>
        <v>2</v>
      </c>
      <c r="L6002" t="s">
        <v>19</v>
      </c>
      <c r="M6002">
        <v>0</v>
      </c>
      <c r="N6002">
        <v>1</v>
      </c>
      <c r="O6002">
        <v>0</v>
      </c>
      <c r="P6002">
        <v>0</v>
      </c>
      <c r="Q6002">
        <v>0</v>
      </c>
      <c r="R6002">
        <f>SUM(M6002:N6002:O6002:P6002:Q6002)</f>
        <v>1</v>
      </c>
      <c r="S6002" s="1">
        <v>90992</v>
      </c>
      <c r="T6002" s="1" t="str">
        <f t="shared" si="374"/>
        <v>Medium</v>
      </c>
      <c r="U6002">
        <v>6</v>
      </c>
      <c r="V6002">
        <v>2026</v>
      </c>
      <c r="W6002" t="s">
        <v>34</v>
      </c>
      <c r="X6002">
        <v>1</v>
      </c>
    </row>
    <row r="6003" spans="1:24" x14ac:dyDescent="0.3">
      <c r="A6003">
        <v>6002</v>
      </c>
      <c r="B6003" t="s">
        <v>41</v>
      </c>
      <c r="C6003" t="str">
        <f>_xlfn.XLOOKUP(B6003,Lookup_table!B:B,Lookup_table!C:C)</f>
        <v>Data</v>
      </c>
      <c r="D6003" t="s">
        <v>37</v>
      </c>
      <c r="E6003" t="s">
        <v>15</v>
      </c>
      <c r="F6003" t="s">
        <v>51</v>
      </c>
      <c r="G6003" t="s">
        <v>25</v>
      </c>
      <c r="H6003" t="str">
        <f t="shared" si="372"/>
        <v>Onsite/Hybrid</v>
      </c>
      <c r="I6003" t="s">
        <v>26</v>
      </c>
      <c r="J6003" t="str">
        <f t="shared" si="373"/>
        <v>3-6 yrs</v>
      </c>
      <c r="K6003">
        <f t="shared" ca="1" si="375"/>
        <v>6</v>
      </c>
      <c r="L6003" t="s">
        <v>39</v>
      </c>
      <c r="M6003">
        <v>1</v>
      </c>
      <c r="N6003">
        <v>1</v>
      </c>
      <c r="O6003">
        <v>0</v>
      </c>
      <c r="P6003">
        <v>0</v>
      </c>
      <c r="Q6003">
        <v>0</v>
      </c>
      <c r="R6003">
        <f>SUM(M6003:N6003:O6003:P6003:Q6003)</f>
        <v>2</v>
      </c>
      <c r="S6003" s="1">
        <v>76147</v>
      </c>
      <c r="T6003" s="1" t="str">
        <f t="shared" si="374"/>
        <v>Medium</v>
      </c>
      <c r="U6003">
        <v>4</v>
      </c>
      <c r="V6003">
        <v>2025</v>
      </c>
      <c r="W6003" t="s">
        <v>28</v>
      </c>
      <c r="X6003">
        <v>9</v>
      </c>
    </row>
    <row r="6004" spans="1:24" x14ac:dyDescent="0.3">
      <c r="A6004">
        <v>6003</v>
      </c>
      <c r="B6004" t="s">
        <v>21</v>
      </c>
      <c r="C6004" t="str">
        <f>_xlfn.XLOOKUP(B6004,Lookup_table!B:B,Lookup_table!C:C)</f>
        <v>AI</v>
      </c>
      <c r="D6004" t="s">
        <v>34</v>
      </c>
      <c r="E6004" t="s">
        <v>38</v>
      </c>
      <c r="F6004" t="s">
        <v>24</v>
      </c>
      <c r="G6004" t="s">
        <v>25</v>
      </c>
      <c r="H6004" t="str">
        <f t="shared" si="372"/>
        <v>Onsite/Hybrid</v>
      </c>
      <c r="I6004" t="s">
        <v>18</v>
      </c>
      <c r="J6004" t="str">
        <f t="shared" si="373"/>
        <v>7+ yrs</v>
      </c>
      <c r="K6004">
        <f t="shared" ca="1" si="375"/>
        <v>8</v>
      </c>
      <c r="L6004" t="s">
        <v>19</v>
      </c>
      <c r="M6004">
        <v>0</v>
      </c>
      <c r="N6004">
        <v>1</v>
      </c>
      <c r="O6004">
        <v>0</v>
      </c>
      <c r="P6004">
        <v>0</v>
      </c>
      <c r="Q6004">
        <v>0</v>
      </c>
      <c r="R6004">
        <f>SUM(M6004:N6004:O6004:P6004:Q6004)</f>
        <v>1</v>
      </c>
      <c r="S6004" s="1">
        <v>139732</v>
      </c>
      <c r="T6004" s="1" t="str">
        <f t="shared" si="374"/>
        <v>High</v>
      </c>
      <c r="U6004">
        <v>3</v>
      </c>
      <c r="V6004">
        <v>2026</v>
      </c>
      <c r="W6004" t="s">
        <v>34</v>
      </c>
      <c r="X6004">
        <v>1</v>
      </c>
    </row>
    <row r="6005" spans="1:24" x14ac:dyDescent="0.3">
      <c r="A6005">
        <v>6004</v>
      </c>
      <c r="B6005" t="s">
        <v>31</v>
      </c>
      <c r="C6005" t="str">
        <f>_xlfn.XLOOKUP(B6005,Lookup_table!B:B,Lookup_table!C:C)</f>
        <v>Business</v>
      </c>
      <c r="D6005" t="s">
        <v>14</v>
      </c>
      <c r="E6005" t="s">
        <v>23</v>
      </c>
      <c r="F6005" t="s">
        <v>44</v>
      </c>
      <c r="G6005" t="s">
        <v>17</v>
      </c>
      <c r="H6005" t="str">
        <f t="shared" si="372"/>
        <v>Remote</v>
      </c>
      <c r="I6005" t="s">
        <v>18</v>
      </c>
      <c r="J6005" t="str">
        <f t="shared" si="373"/>
        <v>7+ yrs</v>
      </c>
      <c r="K6005">
        <f t="shared" ca="1" si="375"/>
        <v>7</v>
      </c>
      <c r="L6005" t="s">
        <v>39</v>
      </c>
      <c r="M6005">
        <v>0</v>
      </c>
      <c r="N6005">
        <v>0</v>
      </c>
      <c r="O6005">
        <v>0</v>
      </c>
      <c r="P6005">
        <v>1</v>
      </c>
      <c r="Q6005">
        <v>0</v>
      </c>
      <c r="R6005">
        <f>SUM(M6005:N6005:O6005:P6005:Q6005)</f>
        <v>1</v>
      </c>
      <c r="S6005" s="1">
        <v>112595</v>
      </c>
      <c r="T6005" s="1" t="str">
        <f t="shared" si="374"/>
        <v>Medium</v>
      </c>
      <c r="U6005">
        <v>7</v>
      </c>
      <c r="V6005">
        <v>2026</v>
      </c>
      <c r="W6005" t="s">
        <v>34</v>
      </c>
      <c r="X6005">
        <v>4</v>
      </c>
    </row>
    <row r="6006" spans="1:24" x14ac:dyDescent="0.3">
      <c r="A6006">
        <v>6005</v>
      </c>
      <c r="B6006" t="s">
        <v>31</v>
      </c>
      <c r="C6006" t="str">
        <f>_xlfn.XLOOKUP(B6006,Lookup_table!B:B,Lookup_table!C:C)</f>
        <v>Business</v>
      </c>
      <c r="D6006" t="s">
        <v>37</v>
      </c>
      <c r="E6006" t="s">
        <v>15</v>
      </c>
      <c r="F6006" t="s">
        <v>51</v>
      </c>
      <c r="G6006" t="s">
        <v>25</v>
      </c>
      <c r="H6006" t="str">
        <f t="shared" si="372"/>
        <v>Onsite/Hybrid</v>
      </c>
      <c r="I6006" t="s">
        <v>18</v>
      </c>
      <c r="J6006" t="str">
        <f t="shared" si="373"/>
        <v>7+ yrs</v>
      </c>
      <c r="K6006">
        <f t="shared" ca="1" si="375"/>
        <v>12</v>
      </c>
      <c r="L6006" t="s">
        <v>39</v>
      </c>
      <c r="M6006">
        <v>0</v>
      </c>
      <c r="N6006">
        <v>1</v>
      </c>
      <c r="O6006">
        <v>0</v>
      </c>
      <c r="P6006">
        <v>0</v>
      </c>
      <c r="Q6006">
        <v>1</v>
      </c>
      <c r="R6006">
        <f>SUM(M6006:N6006:O6006:P6006:Q6006)</f>
        <v>2</v>
      </c>
      <c r="S6006" s="1">
        <v>113392</v>
      </c>
      <c r="T6006" s="1" t="str">
        <f t="shared" si="374"/>
        <v>Medium</v>
      </c>
      <c r="U6006">
        <v>8</v>
      </c>
      <c r="V6006">
        <v>2024</v>
      </c>
      <c r="W6006" t="s">
        <v>34</v>
      </c>
      <c r="X6006">
        <v>1</v>
      </c>
    </row>
    <row r="6007" spans="1:24" x14ac:dyDescent="0.3">
      <c r="A6007">
        <v>6006</v>
      </c>
      <c r="B6007" t="s">
        <v>21</v>
      </c>
      <c r="C6007" t="str">
        <f>_xlfn.XLOOKUP(B6007,Lookup_table!B:B,Lookup_table!C:C)</f>
        <v>AI</v>
      </c>
      <c r="D6007" t="s">
        <v>37</v>
      </c>
      <c r="E6007" t="s">
        <v>15</v>
      </c>
      <c r="F6007" t="s">
        <v>44</v>
      </c>
      <c r="G6007" t="s">
        <v>17</v>
      </c>
      <c r="H6007" t="str">
        <f t="shared" si="372"/>
        <v>Remote</v>
      </c>
      <c r="I6007" t="s">
        <v>18</v>
      </c>
      <c r="J6007" t="str">
        <f t="shared" si="373"/>
        <v>7+ yrs</v>
      </c>
      <c r="K6007">
        <f t="shared" ca="1" si="375"/>
        <v>9</v>
      </c>
      <c r="L6007" t="s">
        <v>19</v>
      </c>
      <c r="M6007">
        <v>1</v>
      </c>
      <c r="N6007">
        <v>0</v>
      </c>
      <c r="O6007">
        <v>1</v>
      </c>
      <c r="P6007">
        <v>0</v>
      </c>
      <c r="Q6007">
        <v>1</v>
      </c>
      <c r="R6007">
        <f>SUM(M6007:N6007:O6007:P6007:Q6007)</f>
        <v>3</v>
      </c>
      <c r="S6007" s="1">
        <v>163588</v>
      </c>
      <c r="T6007" s="1" t="str">
        <f t="shared" si="374"/>
        <v>High</v>
      </c>
      <c r="U6007">
        <v>11</v>
      </c>
      <c r="V6007">
        <v>2022</v>
      </c>
      <c r="W6007" t="s">
        <v>20</v>
      </c>
      <c r="X6007">
        <v>1</v>
      </c>
    </row>
    <row r="6008" spans="1:24" x14ac:dyDescent="0.3">
      <c r="A6008">
        <v>6007</v>
      </c>
      <c r="B6008" t="s">
        <v>36</v>
      </c>
      <c r="C6008" t="str">
        <f>_xlfn.XLOOKUP(B6008,Lookup_table!B:B,Lookup_table!C:C)</f>
        <v>Data</v>
      </c>
      <c r="D6008" t="s">
        <v>14</v>
      </c>
      <c r="E6008" t="s">
        <v>23</v>
      </c>
      <c r="F6008" t="s">
        <v>44</v>
      </c>
      <c r="G6008" t="s">
        <v>25</v>
      </c>
      <c r="H6008" t="str">
        <f t="shared" si="372"/>
        <v>Onsite/Hybrid</v>
      </c>
      <c r="I6008" t="s">
        <v>26</v>
      </c>
      <c r="J6008" t="str">
        <f t="shared" si="373"/>
        <v>3-6 yrs</v>
      </c>
      <c r="K6008">
        <f t="shared" ca="1" si="375"/>
        <v>5</v>
      </c>
      <c r="L6008" t="s">
        <v>27</v>
      </c>
      <c r="M6008">
        <v>0</v>
      </c>
      <c r="N6008">
        <v>1</v>
      </c>
      <c r="O6008">
        <v>0</v>
      </c>
      <c r="P6008">
        <v>1</v>
      </c>
      <c r="Q6008">
        <v>0</v>
      </c>
      <c r="R6008">
        <f>SUM(M6008:N6008:O6008:P6008:Q6008)</f>
        <v>2</v>
      </c>
      <c r="S6008" s="1">
        <v>93314</v>
      </c>
      <c r="T6008" s="1" t="str">
        <f t="shared" si="374"/>
        <v>Medium</v>
      </c>
      <c r="U6008">
        <v>4</v>
      </c>
      <c r="V6008">
        <v>2026</v>
      </c>
      <c r="W6008" t="s">
        <v>20</v>
      </c>
      <c r="X6008">
        <v>3</v>
      </c>
    </row>
    <row r="6009" spans="1:24" x14ac:dyDescent="0.3">
      <c r="A6009">
        <v>6008</v>
      </c>
      <c r="B6009" t="s">
        <v>41</v>
      </c>
      <c r="C6009" t="str">
        <f>_xlfn.XLOOKUP(B6009,Lookup_table!B:B,Lookup_table!C:C)</f>
        <v>Data</v>
      </c>
      <c r="D6009" t="s">
        <v>22</v>
      </c>
      <c r="E6009" t="s">
        <v>40</v>
      </c>
      <c r="F6009" t="s">
        <v>44</v>
      </c>
      <c r="G6009" t="s">
        <v>30</v>
      </c>
      <c r="H6009" t="str">
        <f t="shared" si="372"/>
        <v>Onsite/Hybrid</v>
      </c>
      <c r="I6009" t="s">
        <v>26</v>
      </c>
      <c r="J6009" t="str">
        <f t="shared" si="373"/>
        <v>3-6 yrs</v>
      </c>
      <c r="K6009">
        <f t="shared" ca="1" si="375"/>
        <v>4</v>
      </c>
      <c r="L6009" t="s">
        <v>39</v>
      </c>
      <c r="M6009">
        <v>1</v>
      </c>
      <c r="N6009">
        <v>0</v>
      </c>
      <c r="O6009">
        <v>0</v>
      </c>
      <c r="P6009">
        <v>0</v>
      </c>
      <c r="Q6009">
        <v>1</v>
      </c>
      <c r="R6009">
        <f>SUM(M6009:N6009:O6009:P6009:Q6009)</f>
        <v>2</v>
      </c>
      <c r="S6009" s="1">
        <v>107548</v>
      </c>
      <c r="T6009" s="1" t="str">
        <f t="shared" si="374"/>
        <v>Medium</v>
      </c>
      <c r="U6009">
        <v>10</v>
      </c>
      <c r="V6009">
        <v>2024</v>
      </c>
      <c r="W6009" t="s">
        <v>28</v>
      </c>
      <c r="X6009">
        <v>9</v>
      </c>
    </row>
    <row r="6010" spans="1:24" x14ac:dyDescent="0.3">
      <c r="A6010">
        <v>6009</v>
      </c>
      <c r="B6010" t="s">
        <v>31</v>
      </c>
      <c r="C6010" t="str">
        <f>_xlfn.XLOOKUP(B6010,Lookup_table!B:B,Lookup_table!C:C)</f>
        <v>Business</v>
      </c>
      <c r="D6010" t="s">
        <v>34</v>
      </c>
      <c r="E6010" t="s">
        <v>38</v>
      </c>
      <c r="F6010" t="s">
        <v>43</v>
      </c>
      <c r="G6010" t="s">
        <v>17</v>
      </c>
      <c r="H6010" t="str">
        <f t="shared" si="372"/>
        <v>Remote</v>
      </c>
      <c r="I6010" t="s">
        <v>26</v>
      </c>
      <c r="J6010" t="str">
        <f t="shared" si="373"/>
        <v>3-6 yrs</v>
      </c>
      <c r="K6010">
        <f t="shared" ca="1" si="375"/>
        <v>4</v>
      </c>
      <c r="L6010" t="s">
        <v>39</v>
      </c>
      <c r="M6010">
        <v>1</v>
      </c>
      <c r="N6010">
        <v>0</v>
      </c>
      <c r="O6010">
        <v>0</v>
      </c>
      <c r="P6010">
        <v>1</v>
      </c>
      <c r="Q6010">
        <v>0</v>
      </c>
      <c r="R6010">
        <f>SUM(M6010:N6010:O6010:P6010:Q6010)</f>
        <v>2</v>
      </c>
      <c r="S6010" s="1">
        <v>89347</v>
      </c>
      <c r="T6010" s="1" t="str">
        <f t="shared" si="374"/>
        <v>Medium</v>
      </c>
      <c r="U6010">
        <v>6</v>
      </c>
      <c r="V6010">
        <v>2020</v>
      </c>
      <c r="W6010" t="s">
        <v>20</v>
      </c>
      <c r="X6010">
        <v>4</v>
      </c>
    </row>
    <row r="6011" spans="1:24" x14ac:dyDescent="0.3">
      <c r="A6011">
        <v>6010</v>
      </c>
      <c r="B6011" t="s">
        <v>21</v>
      </c>
      <c r="C6011" t="str">
        <f>_xlfn.XLOOKUP(B6011,Lookup_table!B:B,Lookup_table!C:C)</f>
        <v>AI</v>
      </c>
      <c r="D6011" t="s">
        <v>14</v>
      </c>
      <c r="E6011" t="s">
        <v>40</v>
      </c>
      <c r="F6011" t="s">
        <v>44</v>
      </c>
      <c r="G6011" t="s">
        <v>25</v>
      </c>
      <c r="H6011" t="str">
        <f t="shared" si="372"/>
        <v>Onsite/Hybrid</v>
      </c>
      <c r="I6011" t="s">
        <v>26</v>
      </c>
      <c r="J6011" t="str">
        <f t="shared" si="373"/>
        <v>3-6 yrs</v>
      </c>
      <c r="K6011">
        <f t="shared" ca="1" si="375"/>
        <v>3</v>
      </c>
      <c r="L6011" t="s">
        <v>39</v>
      </c>
      <c r="M6011">
        <v>0</v>
      </c>
      <c r="N6011">
        <v>0</v>
      </c>
      <c r="O6011">
        <v>0</v>
      </c>
      <c r="P6011">
        <v>1</v>
      </c>
      <c r="Q6011">
        <v>0</v>
      </c>
      <c r="R6011">
        <f>SUM(M6011:N6011:O6011:P6011:Q6011)</f>
        <v>1</v>
      </c>
      <c r="S6011" s="1">
        <v>126993</v>
      </c>
      <c r="T6011" s="1" t="str">
        <f t="shared" si="374"/>
        <v>High</v>
      </c>
      <c r="U6011">
        <v>12</v>
      </c>
      <c r="V6011">
        <v>2025</v>
      </c>
      <c r="W6011" t="s">
        <v>34</v>
      </c>
      <c r="X6011">
        <v>1</v>
      </c>
    </row>
    <row r="6012" spans="1:24" x14ac:dyDescent="0.3">
      <c r="A6012">
        <v>6011</v>
      </c>
      <c r="B6012" t="s">
        <v>50</v>
      </c>
      <c r="C6012" t="str">
        <f>_xlfn.XLOOKUP(B6012,Lookup_table!B:B,Lookup_table!C:C)</f>
        <v>AI</v>
      </c>
      <c r="D6012" t="s">
        <v>34</v>
      </c>
      <c r="E6012" t="s">
        <v>38</v>
      </c>
      <c r="F6012" t="s">
        <v>43</v>
      </c>
      <c r="G6012" t="s">
        <v>17</v>
      </c>
      <c r="H6012" t="str">
        <f t="shared" si="372"/>
        <v>Remote</v>
      </c>
      <c r="I6012" t="s">
        <v>18</v>
      </c>
      <c r="J6012" t="str">
        <f t="shared" si="373"/>
        <v>7+ yrs</v>
      </c>
      <c r="K6012">
        <f t="shared" ca="1" si="375"/>
        <v>13</v>
      </c>
      <c r="L6012" t="s">
        <v>39</v>
      </c>
      <c r="M6012">
        <v>1</v>
      </c>
      <c r="N6012">
        <v>1</v>
      </c>
      <c r="O6012">
        <v>1</v>
      </c>
      <c r="P6012">
        <v>0</v>
      </c>
      <c r="Q6012">
        <v>1</v>
      </c>
      <c r="R6012">
        <f>SUM(M6012:N6012:O6012:P6012:Q6012)</f>
        <v>4</v>
      </c>
      <c r="S6012" s="1">
        <v>169738</v>
      </c>
      <c r="T6012" s="1" t="str">
        <f t="shared" si="374"/>
        <v>High</v>
      </c>
      <c r="U6012">
        <v>2</v>
      </c>
      <c r="V6012">
        <v>2026</v>
      </c>
      <c r="W6012" t="s">
        <v>28</v>
      </c>
      <c r="X6012">
        <v>9</v>
      </c>
    </row>
    <row r="6013" spans="1:24" x14ac:dyDescent="0.3">
      <c r="A6013">
        <v>6012</v>
      </c>
      <c r="B6013" t="s">
        <v>36</v>
      </c>
      <c r="C6013" t="str">
        <f>_xlfn.XLOOKUP(B6013,Lookup_table!B:B,Lookup_table!C:C)</f>
        <v>Data</v>
      </c>
      <c r="D6013" t="s">
        <v>14</v>
      </c>
      <c r="E6013" t="s">
        <v>42</v>
      </c>
      <c r="F6013" t="s">
        <v>43</v>
      </c>
      <c r="G6013" t="s">
        <v>30</v>
      </c>
      <c r="H6013" t="str">
        <f t="shared" si="372"/>
        <v>Onsite/Hybrid</v>
      </c>
      <c r="I6013" t="s">
        <v>18</v>
      </c>
      <c r="J6013" t="str">
        <f t="shared" si="373"/>
        <v>7+ yrs</v>
      </c>
      <c r="K6013">
        <f t="shared" ca="1" si="375"/>
        <v>11</v>
      </c>
      <c r="L6013" t="s">
        <v>27</v>
      </c>
      <c r="M6013">
        <v>0</v>
      </c>
      <c r="N6013">
        <v>1</v>
      </c>
      <c r="O6013">
        <v>1</v>
      </c>
      <c r="P6013">
        <v>1</v>
      </c>
      <c r="Q6013">
        <v>1</v>
      </c>
      <c r="R6013">
        <f>SUM(M6013:N6013:O6013:P6013:Q6013)</f>
        <v>4</v>
      </c>
      <c r="S6013" s="1">
        <v>142397</v>
      </c>
      <c r="T6013" s="1" t="str">
        <f t="shared" si="374"/>
        <v>High</v>
      </c>
      <c r="U6013">
        <v>1</v>
      </c>
      <c r="V6013">
        <v>2020</v>
      </c>
      <c r="W6013" t="s">
        <v>28</v>
      </c>
      <c r="X6013">
        <v>1</v>
      </c>
    </row>
    <row r="6014" spans="1:24" x14ac:dyDescent="0.3">
      <c r="A6014">
        <v>6013</v>
      </c>
      <c r="B6014" t="s">
        <v>41</v>
      </c>
      <c r="C6014" t="str">
        <f>_xlfn.XLOOKUP(B6014,Lookup_table!B:B,Lookup_table!C:C)</f>
        <v>Data</v>
      </c>
      <c r="D6014" t="s">
        <v>14</v>
      </c>
      <c r="E6014" t="s">
        <v>15</v>
      </c>
      <c r="F6014" t="s">
        <v>24</v>
      </c>
      <c r="G6014" t="s">
        <v>25</v>
      </c>
      <c r="H6014" t="str">
        <f t="shared" si="372"/>
        <v>Onsite/Hybrid</v>
      </c>
      <c r="I6014" t="s">
        <v>18</v>
      </c>
      <c r="J6014" t="str">
        <f t="shared" si="373"/>
        <v>7+ yrs</v>
      </c>
      <c r="K6014">
        <f t="shared" ca="1" si="375"/>
        <v>14</v>
      </c>
      <c r="L6014" t="s">
        <v>19</v>
      </c>
      <c r="M6014">
        <v>1</v>
      </c>
      <c r="N6014">
        <v>0</v>
      </c>
      <c r="O6014">
        <v>0</v>
      </c>
      <c r="P6014">
        <v>1</v>
      </c>
      <c r="Q6014">
        <v>1</v>
      </c>
      <c r="R6014">
        <f>SUM(M6014:N6014:O6014:P6014:Q6014)</f>
        <v>3</v>
      </c>
      <c r="S6014" s="1">
        <v>124798</v>
      </c>
      <c r="T6014" s="1" t="str">
        <f t="shared" si="374"/>
        <v>High</v>
      </c>
      <c r="U6014">
        <v>6</v>
      </c>
      <c r="V6014">
        <v>2024</v>
      </c>
      <c r="W6014" t="s">
        <v>20</v>
      </c>
      <c r="X6014">
        <v>3</v>
      </c>
    </row>
    <row r="6015" spans="1:24" x14ac:dyDescent="0.3">
      <c r="A6015">
        <v>6014</v>
      </c>
      <c r="B6015" t="s">
        <v>50</v>
      </c>
      <c r="C6015" t="str">
        <f>_xlfn.XLOOKUP(B6015,Lookup_table!B:B,Lookup_table!C:C)</f>
        <v>AI</v>
      </c>
      <c r="D6015" t="s">
        <v>22</v>
      </c>
      <c r="E6015" t="s">
        <v>42</v>
      </c>
      <c r="F6015" t="s">
        <v>24</v>
      </c>
      <c r="G6015" t="s">
        <v>25</v>
      </c>
      <c r="H6015" t="str">
        <f t="shared" si="372"/>
        <v>Onsite/Hybrid</v>
      </c>
      <c r="I6015" t="s">
        <v>35</v>
      </c>
      <c r="J6015" t="str">
        <f t="shared" si="373"/>
        <v>0-2 yrs</v>
      </c>
      <c r="K6015">
        <f t="shared" ca="1" si="375"/>
        <v>1</v>
      </c>
      <c r="L6015" t="s">
        <v>19</v>
      </c>
      <c r="M6015">
        <v>0</v>
      </c>
      <c r="N6015">
        <v>1</v>
      </c>
      <c r="O6015">
        <v>1</v>
      </c>
      <c r="P6015">
        <v>0</v>
      </c>
      <c r="Q6015">
        <v>0</v>
      </c>
      <c r="R6015">
        <f>SUM(M6015:N6015:O6015:P6015:Q6015)</f>
        <v>2</v>
      </c>
      <c r="S6015" s="1">
        <v>127329</v>
      </c>
      <c r="T6015" s="1" t="str">
        <f t="shared" si="374"/>
        <v>High</v>
      </c>
      <c r="U6015">
        <v>8</v>
      </c>
      <c r="V6015">
        <v>2021</v>
      </c>
      <c r="W6015" t="s">
        <v>34</v>
      </c>
      <c r="X6015">
        <v>4</v>
      </c>
    </row>
    <row r="6016" spans="1:24" x14ac:dyDescent="0.3">
      <c r="A6016">
        <v>6015</v>
      </c>
      <c r="B6016" t="s">
        <v>21</v>
      </c>
      <c r="C6016" t="str">
        <f>_xlfn.XLOOKUP(B6016,Lookup_table!B:B,Lookup_table!C:C)</f>
        <v>AI</v>
      </c>
      <c r="D6016" t="s">
        <v>14</v>
      </c>
      <c r="E6016" t="s">
        <v>38</v>
      </c>
      <c r="F6016" t="s">
        <v>29</v>
      </c>
      <c r="G6016" t="s">
        <v>30</v>
      </c>
      <c r="H6016" t="str">
        <f t="shared" si="372"/>
        <v>Onsite/Hybrid</v>
      </c>
      <c r="I6016" t="s">
        <v>26</v>
      </c>
      <c r="J6016" t="str">
        <f t="shared" si="373"/>
        <v>3-6 yrs</v>
      </c>
      <c r="K6016">
        <f t="shared" ca="1" si="375"/>
        <v>3</v>
      </c>
      <c r="L6016" t="s">
        <v>19</v>
      </c>
      <c r="M6016">
        <v>0</v>
      </c>
      <c r="N6016">
        <v>0</v>
      </c>
      <c r="O6016">
        <v>0</v>
      </c>
      <c r="P6016">
        <v>1</v>
      </c>
      <c r="Q6016">
        <v>0</v>
      </c>
      <c r="R6016">
        <f>SUM(M6016:N6016:O6016:P6016:Q6016)</f>
        <v>1</v>
      </c>
      <c r="S6016" s="1">
        <v>131309</v>
      </c>
      <c r="T6016" s="1" t="str">
        <f t="shared" si="374"/>
        <v>High</v>
      </c>
      <c r="U6016">
        <v>12</v>
      </c>
      <c r="V6016">
        <v>2026</v>
      </c>
      <c r="W6016" t="s">
        <v>20</v>
      </c>
      <c r="X6016">
        <v>3</v>
      </c>
    </row>
    <row r="6017" spans="1:24" x14ac:dyDescent="0.3">
      <c r="A6017">
        <v>6016</v>
      </c>
      <c r="B6017" t="s">
        <v>33</v>
      </c>
      <c r="C6017" t="str">
        <f>_xlfn.XLOOKUP(B6017,Lookup_table!B:B,Lookup_table!C:C)</f>
        <v>Data</v>
      </c>
      <c r="D6017" t="s">
        <v>22</v>
      </c>
      <c r="E6017" t="s">
        <v>23</v>
      </c>
      <c r="F6017" t="s">
        <v>29</v>
      </c>
      <c r="G6017" t="s">
        <v>17</v>
      </c>
      <c r="H6017" t="str">
        <f t="shared" si="372"/>
        <v>Remote</v>
      </c>
      <c r="I6017" t="s">
        <v>26</v>
      </c>
      <c r="J6017" t="str">
        <f t="shared" si="373"/>
        <v>3-6 yrs</v>
      </c>
      <c r="K6017">
        <f t="shared" ca="1" si="375"/>
        <v>5</v>
      </c>
      <c r="L6017" t="s">
        <v>19</v>
      </c>
      <c r="M6017">
        <v>1</v>
      </c>
      <c r="N6017">
        <v>1</v>
      </c>
      <c r="O6017">
        <v>1</v>
      </c>
      <c r="P6017">
        <v>0</v>
      </c>
      <c r="Q6017">
        <v>0</v>
      </c>
      <c r="R6017">
        <f>SUM(M6017:N6017:O6017:P6017:Q6017)</f>
        <v>3</v>
      </c>
      <c r="S6017" s="1">
        <v>111209</v>
      </c>
      <c r="T6017" s="1" t="str">
        <f t="shared" si="374"/>
        <v>Medium</v>
      </c>
      <c r="U6017">
        <v>5</v>
      </c>
      <c r="V6017">
        <v>2026</v>
      </c>
      <c r="W6017" t="s">
        <v>34</v>
      </c>
      <c r="X6017">
        <v>6</v>
      </c>
    </row>
    <row r="6018" spans="1:24" x14ac:dyDescent="0.3">
      <c r="A6018">
        <v>6017</v>
      </c>
      <c r="B6018" t="s">
        <v>31</v>
      </c>
      <c r="C6018" t="str">
        <f>_xlfn.XLOOKUP(B6018,Lookup_table!B:B,Lookup_table!C:C)</f>
        <v>Business</v>
      </c>
      <c r="D6018" t="s">
        <v>34</v>
      </c>
      <c r="E6018" t="s">
        <v>40</v>
      </c>
      <c r="F6018" t="s">
        <v>44</v>
      </c>
      <c r="G6018" t="s">
        <v>25</v>
      </c>
      <c r="H6018" t="str">
        <f t="shared" ref="H6018:H6081" si="376">IF(G6018="Remote","Remote","Onsite/Hybrid")</f>
        <v>Onsite/Hybrid</v>
      </c>
      <c r="I6018" t="s">
        <v>18</v>
      </c>
      <c r="J6018" t="str">
        <f t="shared" ref="J6018:J6081" si="377">IF(I6018="Entry","0-2 yrs",IF(I6018="Mid","3-6 yrs","7+ yrs"))</f>
        <v>7+ yrs</v>
      </c>
      <c r="K6018">
        <f t="shared" ca="1" si="375"/>
        <v>13</v>
      </c>
      <c r="L6018" t="s">
        <v>19</v>
      </c>
      <c r="M6018">
        <v>1</v>
      </c>
      <c r="N6018">
        <v>1</v>
      </c>
      <c r="O6018">
        <v>0</v>
      </c>
      <c r="P6018">
        <v>0</v>
      </c>
      <c r="Q6018">
        <v>1</v>
      </c>
      <c r="R6018">
        <f>SUM(M6018:N6018:O6018:P6018:Q6018)</f>
        <v>3</v>
      </c>
      <c r="S6018" s="1">
        <v>108706</v>
      </c>
      <c r="T6018" s="1" t="str">
        <f t="shared" ref="T6018:T6081" si="378">IF(S6018&lt;=70000,"Low",IF(S6018&lt;=120000,"Medium","High"))</f>
        <v>Medium</v>
      </c>
      <c r="U6018">
        <v>11</v>
      </c>
      <c r="V6018">
        <v>2022</v>
      </c>
      <c r="W6018" t="s">
        <v>20</v>
      </c>
      <c r="X6018">
        <v>3</v>
      </c>
    </row>
    <row r="6019" spans="1:24" x14ac:dyDescent="0.3">
      <c r="A6019">
        <v>6018</v>
      </c>
      <c r="B6019" t="s">
        <v>36</v>
      </c>
      <c r="C6019" t="str">
        <f>_xlfn.XLOOKUP(B6019,Lookup_table!B:B,Lookup_table!C:C)</f>
        <v>Data</v>
      </c>
      <c r="D6019" t="s">
        <v>34</v>
      </c>
      <c r="E6019" t="s">
        <v>32</v>
      </c>
      <c r="F6019" t="s">
        <v>24</v>
      </c>
      <c r="G6019" t="s">
        <v>17</v>
      </c>
      <c r="H6019" t="str">
        <f t="shared" si="376"/>
        <v>Remote</v>
      </c>
      <c r="I6019" t="s">
        <v>35</v>
      </c>
      <c r="J6019" t="str">
        <f t="shared" si="377"/>
        <v>0-2 yrs</v>
      </c>
      <c r="K6019">
        <f t="shared" ref="K6019:K6082" ca="1" si="379">IF(J6019="0-2 yrs",RANDBETWEEN(0,2),IF(J6019="3-6 yrs", RANDBETWEEN(3,6),IF(J6019="7+ yrs", RANDBETWEEN(7,15)," ")))</f>
        <v>2</v>
      </c>
      <c r="L6019" t="s">
        <v>39</v>
      </c>
      <c r="M6019">
        <v>0</v>
      </c>
      <c r="N6019">
        <v>1</v>
      </c>
      <c r="O6019">
        <v>0</v>
      </c>
      <c r="P6019">
        <v>1</v>
      </c>
      <c r="Q6019">
        <v>0</v>
      </c>
      <c r="R6019">
        <f>SUM(M6019:N6019:O6019:P6019:Q6019)</f>
        <v>2</v>
      </c>
      <c r="S6019" s="1">
        <v>66550</v>
      </c>
      <c r="T6019" s="1" t="str">
        <f t="shared" si="378"/>
        <v>Low</v>
      </c>
      <c r="U6019">
        <v>5</v>
      </c>
      <c r="V6019">
        <v>2024</v>
      </c>
      <c r="W6019" t="s">
        <v>20</v>
      </c>
      <c r="X6019">
        <v>6</v>
      </c>
    </row>
    <row r="6020" spans="1:24" x14ac:dyDescent="0.3">
      <c r="A6020">
        <v>6019</v>
      </c>
      <c r="B6020" t="s">
        <v>50</v>
      </c>
      <c r="C6020" t="str">
        <f>_xlfn.XLOOKUP(B6020,Lookup_table!B:B,Lookup_table!C:C)</f>
        <v>AI</v>
      </c>
      <c r="D6020" t="s">
        <v>37</v>
      </c>
      <c r="E6020" t="s">
        <v>15</v>
      </c>
      <c r="F6020" t="s">
        <v>44</v>
      </c>
      <c r="G6020" t="s">
        <v>30</v>
      </c>
      <c r="H6020" t="str">
        <f t="shared" si="376"/>
        <v>Onsite/Hybrid</v>
      </c>
      <c r="I6020" t="s">
        <v>35</v>
      </c>
      <c r="J6020" t="str">
        <f t="shared" si="377"/>
        <v>0-2 yrs</v>
      </c>
      <c r="K6020">
        <f t="shared" ca="1" si="379"/>
        <v>2</v>
      </c>
      <c r="L6020" t="s">
        <v>19</v>
      </c>
      <c r="M6020">
        <v>1</v>
      </c>
      <c r="N6020">
        <v>1</v>
      </c>
      <c r="O6020">
        <v>0</v>
      </c>
      <c r="P6020">
        <v>0</v>
      </c>
      <c r="Q6020">
        <v>1</v>
      </c>
      <c r="R6020">
        <f>SUM(M6020:N6020:O6020:P6020:Q6020)</f>
        <v>3</v>
      </c>
      <c r="S6020" s="1">
        <v>98557</v>
      </c>
      <c r="T6020" s="1" t="str">
        <f t="shared" si="378"/>
        <v>Medium</v>
      </c>
      <c r="U6020">
        <v>8</v>
      </c>
      <c r="V6020">
        <v>2025</v>
      </c>
      <c r="W6020" t="s">
        <v>20</v>
      </c>
      <c r="X6020">
        <v>6</v>
      </c>
    </row>
    <row r="6021" spans="1:24" x14ac:dyDescent="0.3">
      <c r="A6021">
        <v>6020</v>
      </c>
      <c r="B6021" t="s">
        <v>36</v>
      </c>
      <c r="C6021" t="str">
        <f>_xlfn.XLOOKUP(B6021,Lookup_table!B:B,Lookup_table!C:C)</f>
        <v>Data</v>
      </c>
      <c r="D6021" t="s">
        <v>37</v>
      </c>
      <c r="E6021" t="s">
        <v>42</v>
      </c>
      <c r="F6021" t="s">
        <v>24</v>
      </c>
      <c r="G6021" t="s">
        <v>17</v>
      </c>
      <c r="H6021" t="str">
        <f t="shared" si="376"/>
        <v>Remote</v>
      </c>
      <c r="I6021" t="s">
        <v>35</v>
      </c>
      <c r="J6021" t="str">
        <f t="shared" si="377"/>
        <v>0-2 yrs</v>
      </c>
      <c r="K6021">
        <f t="shared" ca="1" si="379"/>
        <v>0</v>
      </c>
      <c r="L6021" t="s">
        <v>39</v>
      </c>
      <c r="M6021">
        <v>0</v>
      </c>
      <c r="N6021">
        <v>1</v>
      </c>
      <c r="O6021">
        <v>1</v>
      </c>
      <c r="P6021">
        <v>1</v>
      </c>
      <c r="Q6021">
        <v>0</v>
      </c>
      <c r="R6021">
        <f>SUM(M6021:N6021:O6021:P6021:Q6021)</f>
        <v>3</v>
      </c>
      <c r="S6021" s="1">
        <v>77738</v>
      </c>
      <c r="T6021" s="1" t="str">
        <f t="shared" si="378"/>
        <v>Medium</v>
      </c>
      <c r="U6021">
        <v>3</v>
      </c>
      <c r="V6021">
        <v>2023</v>
      </c>
      <c r="W6021" t="s">
        <v>28</v>
      </c>
      <c r="X6021">
        <v>1</v>
      </c>
    </row>
    <row r="6022" spans="1:24" x14ac:dyDescent="0.3">
      <c r="A6022">
        <v>6021</v>
      </c>
      <c r="B6022" t="s">
        <v>41</v>
      </c>
      <c r="C6022" t="str">
        <f>_xlfn.XLOOKUP(B6022,Lookup_table!B:B,Lookup_table!C:C)</f>
        <v>Data</v>
      </c>
      <c r="D6022" t="s">
        <v>14</v>
      </c>
      <c r="E6022" t="s">
        <v>42</v>
      </c>
      <c r="F6022" t="s">
        <v>44</v>
      </c>
      <c r="G6022" t="s">
        <v>30</v>
      </c>
      <c r="H6022" t="str">
        <f t="shared" si="376"/>
        <v>Onsite/Hybrid</v>
      </c>
      <c r="I6022" t="s">
        <v>26</v>
      </c>
      <c r="J6022" t="str">
        <f t="shared" si="377"/>
        <v>3-6 yrs</v>
      </c>
      <c r="K6022">
        <f t="shared" ca="1" si="379"/>
        <v>6</v>
      </c>
      <c r="L6022" t="s">
        <v>27</v>
      </c>
      <c r="M6022">
        <v>0</v>
      </c>
      <c r="N6022">
        <v>1</v>
      </c>
      <c r="O6022">
        <v>0</v>
      </c>
      <c r="P6022">
        <v>1</v>
      </c>
      <c r="Q6022">
        <v>0</v>
      </c>
      <c r="R6022">
        <f>SUM(M6022:N6022:O6022:P6022:Q6022)</f>
        <v>2</v>
      </c>
      <c r="S6022" s="1">
        <v>93134</v>
      </c>
      <c r="T6022" s="1" t="str">
        <f t="shared" si="378"/>
        <v>Medium</v>
      </c>
      <c r="U6022">
        <v>2</v>
      </c>
      <c r="V6022">
        <v>2023</v>
      </c>
      <c r="W6022" t="s">
        <v>20</v>
      </c>
      <c r="X6022">
        <v>6</v>
      </c>
    </row>
    <row r="6023" spans="1:24" x14ac:dyDescent="0.3">
      <c r="A6023">
        <v>6022</v>
      </c>
      <c r="B6023" t="s">
        <v>33</v>
      </c>
      <c r="C6023" t="str">
        <f>_xlfn.XLOOKUP(B6023,Lookup_table!B:B,Lookup_table!C:C)</f>
        <v>Data</v>
      </c>
      <c r="D6023" t="s">
        <v>34</v>
      </c>
      <c r="E6023" t="s">
        <v>32</v>
      </c>
      <c r="F6023" t="s">
        <v>16</v>
      </c>
      <c r="G6023" t="s">
        <v>30</v>
      </c>
      <c r="H6023" t="str">
        <f t="shared" si="376"/>
        <v>Onsite/Hybrid</v>
      </c>
      <c r="I6023" t="s">
        <v>18</v>
      </c>
      <c r="J6023" t="str">
        <f t="shared" si="377"/>
        <v>7+ yrs</v>
      </c>
      <c r="K6023">
        <f t="shared" ca="1" si="379"/>
        <v>12</v>
      </c>
      <c r="L6023" t="s">
        <v>27</v>
      </c>
      <c r="M6023">
        <v>1</v>
      </c>
      <c r="N6023">
        <v>0</v>
      </c>
      <c r="O6023">
        <v>1</v>
      </c>
      <c r="P6023">
        <v>0</v>
      </c>
      <c r="Q6023">
        <v>0</v>
      </c>
      <c r="R6023">
        <f>SUM(M6023:N6023:O6023:P6023:Q6023)</f>
        <v>2</v>
      </c>
      <c r="S6023" s="1">
        <v>119387</v>
      </c>
      <c r="T6023" s="1" t="str">
        <f t="shared" si="378"/>
        <v>Medium</v>
      </c>
      <c r="U6023">
        <v>1</v>
      </c>
      <c r="V6023">
        <v>2023</v>
      </c>
      <c r="W6023" t="s">
        <v>28</v>
      </c>
      <c r="X6023">
        <v>9</v>
      </c>
    </row>
    <row r="6024" spans="1:24" x14ac:dyDescent="0.3">
      <c r="A6024">
        <v>6023</v>
      </c>
      <c r="B6024" t="s">
        <v>31</v>
      </c>
      <c r="C6024" t="str">
        <f>_xlfn.XLOOKUP(B6024,Lookup_table!B:B,Lookup_table!C:C)</f>
        <v>Business</v>
      </c>
      <c r="D6024" t="s">
        <v>14</v>
      </c>
      <c r="E6024" t="s">
        <v>42</v>
      </c>
      <c r="F6024" t="s">
        <v>43</v>
      </c>
      <c r="G6024" t="s">
        <v>17</v>
      </c>
      <c r="H6024" t="str">
        <f t="shared" si="376"/>
        <v>Remote</v>
      </c>
      <c r="I6024" t="s">
        <v>26</v>
      </c>
      <c r="J6024" t="str">
        <f t="shared" si="377"/>
        <v>3-6 yrs</v>
      </c>
      <c r="K6024">
        <f t="shared" ca="1" si="379"/>
        <v>6</v>
      </c>
      <c r="L6024" t="s">
        <v>39</v>
      </c>
      <c r="M6024">
        <v>0</v>
      </c>
      <c r="N6024">
        <v>0</v>
      </c>
      <c r="O6024">
        <v>1</v>
      </c>
      <c r="P6024">
        <v>0</v>
      </c>
      <c r="Q6024">
        <v>0</v>
      </c>
      <c r="R6024">
        <f>SUM(M6024:N6024:O6024:P6024:Q6024)</f>
        <v>1</v>
      </c>
      <c r="S6024" s="1">
        <v>93607</v>
      </c>
      <c r="T6024" s="1" t="str">
        <f t="shared" si="378"/>
        <v>Medium</v>
      </c>
      <c r="U6024">
        <v>8</v>
      </c>
      <c r="V6024">
        <v>2025</v>
      </c>
      <c r="W6024" t="s">
        <v>28</v>
      </c>
      <c r="X6024">
        <v>9</v>
      </c>
    </row>
    <row r="6025" spans="1:24" x14ac:dyDescent="0.3">
      <c r="A6025">
        <v>6024</v>
      </c>
      <c r="B6025" t="s">
        <v>36</v>
      </c>
      <c r="C6025" t="str">
        <f>_xlfn.XLOOKUP(B6025,Lookup_table!B:B,Lookup_table!C:C)</f>
        <v>Data</v>
      </c>
      <c r="D6025" t="s">
        <v>37</v>
      </c>
      <c r="E6025" t="s">
        <v>15</v>
      </c>
      <c r="F6025" t="s">
        <v>51</v>
      </c>
      <c r="G6025" t="s">
        <v>25</v>
      </c>
      <c r="H6025" t="str">
        <f t="shared" si="376"/>
        <v>Onsite/Hybrid</v>
      </c>
      <c r="I6025" t="s">
        <v>18</v>
      </c>
      <c r="J6025" t="str">
        <f t="shared" si="377"/>
        <v>7+ yrs</v>
      </c>
      <c r="K6025">
        <f t="shared" ca="1" si="379"/>
        <v>14</v>
      </c>
      <c r="L6025" t="s">
        <v>39</v>
      </c>
      <c r="M6025">
        <v>0</v>
      </c>
      <c r="N6025">
        <v>1</v>
      </c>
      <c r="O6025">
        <v>1</v>
      </c>
      <c r="P6025">
        <v>1</v>
      </c>
      <c r="Q6025">
        <v>1</v>
      </c>
      <c r="R6025">
        <f>SUM(M6025:N6025:O6025:P6025:Q6025)</f>
        <v>4</v>
      </c>
      <c r="S6025" s="1">
        <v>138055</v>
      </c>
      <c r="T6025" s="1" t="str">
        <f t="shared" si="378"/>
        <v>High</v>
      </c>
      <c r="U6025">
        <v>6</v>
      </c>
      <c r="V6025">
        <v>2026</v>
      </c>
      <c r="W6025" t="s">
        <v>28</v>
      </c>
      <c r="X6025">
        <v>9</v>
      </c>
    </row>
    <row r="6026" spans="1:24" x14ac:dyDescent="0.3">
      <c r="A6026">
        <v>6025</v>
      </c>
      <c r="B6026" t="s">
        <v>41</v>
      </c>
      <c r="C6026" t="str">
        <f>_xlfn.XLOOKUP(B6026,Lookup_table!B:B,Lookup_table!C:C)</f>
        <v>Data</v>
      </c>
      <c r="D6026" t="s">
        <v>34</v>
      </c>
      <c r="E6026" t="s">
        <v>23</v>
      </c>
      <c r="F6026" t="s">
        <v>44</v>
      </c>
      <c r="G6026" t="s">
        <v>17</v>
      </c>
      <c r="H6026" t="str">
        <f t="shared" si="376"/>
        <v>Remote</v>
      </c>
      <c r="I6026" t="s">
        <v>18</v>
      </c>
      <c r="J6026" t="str">
        <f t="shared" si="377"/>
        <v>7+ yrs</v>
      </c>
      <c r="K6026">
        <f t="shared" ca="1" si="379"/>
        <v>13</v>
      </c>
      <c r="L6026" t="s">
        <v>39</v>
      </c>
      <c r="M6026">
        <v>0</v>
      </c>
      <c r="N6026">
        <v>1</v>
      </c>
      <c r="O6026">
        <v>1</v>
      </c>
      <c r="P6026">
        <v>1</v>
      </c>
      <c r="Q6026">
        <v>1</v>
      </c>
      <c r="R6026">
        <f>SUM(M6026:N6026:O6026:P6026:Q6026)</f>
        <v>4</v>
      </c>
      <c r="S6026" s="1">
        <v>143208</v>
      </c>
      <c r="T6026" s="1" t="str">
        <f t="shared" si="378"/>
        <v>High</v>
      </c>
      <c r="U6026">
        <v>1</v>
      </c>
      <c r="V6026">
        <v>2020</v>
      </c>
      <c r="W6026" t="s">
        <v>28</v>
      </c>
      <c r="X6026">
        <v>4</v>
      </c>
    </row>
    <row r="6027" spans="1:24" x14ac:dyDescent="0.3">
      <c r="A6027">
        <v>6026</v>
      </c>
      <c r="B6027" t="s">
        <v>36</v>
      </c>
      <c r="C6027" t="str">
        <f>_xlfn.XLOOKUP(B6027,Lookup_table!B:B,Lookup_table!C:C)</f>
        <v>Data</v>
      </c>
      <c r="D6027" t="s">
        <v>14</v>
      </c>
      <c r="E6027" t="s">
        <v>32</v>
      </c>
      <c r="F6027" t="s">
        <v>52</v>
      </c>
      <c r="G6027" t="s">
        <v>30</v>
      </c>
      <c r="H6027" t="str">
        <f t="shared" si="376"/>
        <v>Onsite/Hybrid</v>
      </c>
      <c r="I6027" t="s">
        <v>26</v>
      </c>
      <c r="J6027" t="str">
        <f t="shared" si="377"/>
        <v>3-6 yrs</v>
      </c>
      <c r="K6027">
        <f t="shared" ca="1" si="379"/>
        <v>3</v>
      </c>
      <c r="L6027" t="s">
        <v>27</v>
      </c>
      <c r="M6027">
        <v>1</v>
      </c>
      <c r="N6027">
        <v>0</v>
      </c>
      <c r="O6027">
        <v>0</v>
      </c>
      <c r="P6027">
        <v>0</v>
      </c>
      <c r="Q6027">
        <v>1</v>
      </c>
      <c r="R6027">
        <f>SUM(M6027:N6027:O6027:P6027:Q6027)</f>
        <v>2</v>
      </c>
      <c r="S6027" s="1">
        <v>87452</v>
      </c>
      <c r="T6027" s="1" t="str">
        <f t="shared" si="378"/>
        <v>Medium</v>
      </c>
      <c r="U6027">
        <v>5</v>
      </c>
      <c r="V6027">
        <v>2024</v>
      </c>
      <c r="W6027" t="s">
        <v>20</v>
      </c>
      <c r="X6027">
        <v>3</v>
      </c>
    </row>
    <row r="6028" spans="1:24" x14ac:dyDescent="0.3">
      <c r="A6028">
        <v>6027</v>
      </c>
      <c r="B6028" t="s">
        <v>36</v>
      </c>
      <c r="C6028" t="str">
        <f>_xlfn.XLOOKUP(B6028,Lookup_table!B:B,Lookup_table!C:C)</f>
        <v>Data</v>
      </c>
      <c r="D6028" t="s">
        <v>14</v>
      </c>
      <c r="E6028" t="s">
        <v>32</v>
      </c>
      <c r="F6028" t="s">
        <v>24</v>
      </c>
      <c r="G6028" t="s">
        <v>25</v>
      </c>
      <c r="H6028" t="str">
        <f t="shared" si="376"/>
        <v>Onsite/Hybrid</v>
      </c>
      <c r="I6028" t="s">
        <v>26</v>
      </c>
      <c r="J6028" t="str">
        <f t="shared" si="377"/>
        <v>3-6 yrs</v>
      </c>
      <c r="K6028">
        <f t="shared" ca="1" si="379"/>
        <v>3</v>
      </c>
      <c r="L6028" t="s">
        <v>39</v>
      </c>
      <c r="M6028">
        <v>0</v>
      </c>
      <c r="N6028">
        <v>1</v>
      </c>
      <c r="O6028">
        <v>0</v>
      </c>
      <c r="P6028">
        <v>0</v>
      </c>
      <c r="Q6028">
        <v>0</v>
      </c>
      <c r="R6028">
        <f>SUM(M6028:N6028:O6028:P6028:Q6028)</f>
        <v>1</v>
      </c>
      <c r="S6028" s="1">
        <v>78845</v>
      </c>
      <c r="T6028" s="1" t="str">
        <f t="shared" si="378"/>
        <v>Medium</v>
      </c>
      <c r="U6028">
        <v>11</v>
      </c>
      <c r="V6028">
        <v>2025</v>
      </c>
      <c r="W6028" t="s">
        <v>28</v>
      </c>
      <c r="X6028">
        <v>9</v>
      </c>
    </row>
    <row r="6029" spans="1:24" x14ac:dyDescent="0.3">
      <c r="A6029">
        <v>6028</v>
      </c>
      <c r="B6029" t="s">
        <v>41</v>
      </c>
      <c r="C6029" t="str">
        <f>_xlfn.XLOOKUP(B6029,Lookup_table!B:B,Lookup_table!C:C)</f>
        <v>Data</v>
      </c>
      <c r="D6029" t="s">
        <v>37</v>
      </c>
      <c r="E6029" t="s">
        <v>38</v>
      </c>
      <c r="F6029" t="s">
        <v>51</v>
      </c>
      <c r="G6029" t="s">
        <v>17</v>
      </c>
      <c r="H6029" t="str">
        <f t="shared" si="376"/>
        <v>Remote</v>
      </c>
      <c r="I6029" t="s">
        <v>35</v>
      </c>
      <c r="J6029" t="str">
        <f t="shared" si="377"/>
        <v>0-2 yrs</v>
      </c>
      <c r="K6029">
        <f t="shared" ca="1" si="379"/>
        <v>0</v>
      </c>
      <c r="L6029" t="s">
        <v>19</v>
      </c>
      <c r="M6029">
        <v>1</v>
      </c>
      <c r="N6029">
        <v>0</v>
      </c>
      <c r="O6029">
        <v>0</v>
      </c>
      <c r="P6029">
        <v>0</v>
      </c>
      <c r="Q6029">
        <v>0</v>
      </c>
      <c r="R6029">
        <f>SUM(M6029:N6029:O6029:P6029:Q6029)</f>
        <v>1</v>
      </c>
      <c r="S6029" s="1">
        <v>50284</v>
      </c>
      <c r="T6029" s="1" t="str">
        <f t="shared" si="378"/>
        <v>Low</v>
      </c>
      <c r="U6029">
        <v>8</v>
      </c>
      <c r="V6029">
        <v>2024</v>
      </c>
      <c r="W6029" t="s">
        <v>28</v>
      </c>
      <c r="X6029">
        <v>7</v>
      </c>
    </row>
    <row r="6030" spans="1:24" x14ac:dyDescent="0.3">
      <c r="A6030">
        <v>6029</v>
      </c>
      <c r="B6030" t="s">
        <v>36</v>
      </c>
      <c r="C6030" t="str">
        <f>_xlfn.XLOOKUP(B6030,Lookup_table!B:B,Lookup_table!C:C)</f>
        <v>Data</v>
      </c>
      <c r="D6030" t="s">
        <v>34</v>
      </c>
      <c r="E6030" t="s">
        <v>32</v>
      </c>
      <c r="F6030" t="s">
        <v>44</v>
      </c>
      <c r="G6030" t="s">
        <v>30</v>
      </c>
      <c r="H6030" t="str">
        <f t="shared" si="376"/>
        <v>Onsite/Hybrid</v>
      </c>
      <c r="I6030" t="s">
        <v>35</v>
      </c>
      <c r="J6030" t="str">
        <f t="shared" si="377"/>
        <v>0-2 yrs</v>
      </c>
      <c r="K6030">
        <f t="shared" ca="1" si="379"/>
        <v>0</v>
      </c>
      <c r="L6030" t="s">
        <v>19</v>
      </c>
      <c r="M6030">
        <v>1</v>
      </c>
      <c r="N6030">
        <v>1</v>
      </c>
      <c r="O6030">
        <v>0</v>
      </c>
      <c r="P6030">
        <v>1</v>
      </c>
      <c r="Q6030">
        <v>0</v>
      </c>
      <c r="R6030">
        <f>SUM(M6030:N6030:O6030:P6030:Q6030)</f>
        <v>3</v>
      </c>
      <c r="S6030" s="1">
        <v>61102</v>
      </c>
      <c r="T6030" s="1" t="str">
        <f t="shared" si="378"/>
        <v>Low</v>
      </c>
      <c r="U6030">
        <v>2</v>
      </c>
      <c r="V6030">
        <v>2024</v>
      </c>
      <c r="W6030" t="s">
        <v>34</v>
      </c>
      <c r="X6030">
        <v>2</v>
      </c>
    </row>
    <row r="6031" spans="1:24" x14ac:dyDescent="0.3">
      <c r="A6031">
        <v>6030</v>
      </c>
      <c r="B6031" t="s">
        <v>31</v>
      </c>
      <c r="C6031" t="str">
        <f>_xlfn.XLOOKUP(B6031,Lookup_table!B:B,Lookup_table!C:C)</f>
        <v>Business</v>
      </c>
      <c r="D6031" t="s">
        <v>34</v>
      </c>
      <c r="E6031" t="s">
        <v>38</v>
      </c>
      <c r="F6031" t="s">
        <v>29</v>
      </c>
      <c r="G6031" t="s">
        <v>25</v>
      </c>
      <c r="H6031" t="str">
        <f t="shared" si="376"/>
        <v>Onsite/Hybrid</v>
      </c>
      <c r="I6031" t="s">
        <v>26</v>
      </c>
      <c r="J6031" t="str">
        <f t="shared" si="377"/>
        <v>3-6 yrs</v>
      </c>
      <c r="K6031">
        <f t="shared" ca="1" si="379"/>
        <v>5</v>
      </c>
      <c r="L6031" t="s">
        <v>27</v>
      </c>
      <c r="M6031">
        <v>1</v>
      </c>
      <c r="N6031">
        <v>0</v>
      </c>
      <c r="O6031">
        <v>0</v>
      </c>
      <c r="P6031">
        <v>1</v>
      </c>
      <c r="Q6031">
        <v>0</v>
      </c>
      <c r="R6031">
        <f>SUM(M6031:N6031:O6031:P6031:Q6031)</f>
        <v>2</v>
      </c>
      <c r="S6031" s="1">
        <v>85383</v>
      </c>
      <c r="T6031" s="1" t="str">
        <f t="shared" si="378"/>
        <v>Medium</v>
      </c>
      <c r="U6031">
        <v>3</v>
      </c>
      <c r="V6031">
        <v>2026</v>
      </c>
      <c r="W6031" t="s">
        <v>28</v>
      </c>
      <c r="X6031">
        <v>9</v>
      </c>
    </row>
    <row r="6032" spans="1:24" x14ac:dyDescent="0.3">
      <c r="A6032">
        <v>6031</v>
      </c>
      <c r="B6032" t="s">
        <v>50</v>
      </c>
      <c r="C6032" t="str">
        <f>_xlfn.XLOOKUP(B6032,Lookup_table!B:B,Lookup_table!C:C)</f>
        <v>AI</v>
      </c>
      <c r="D6032" t="s">
        <v>34</v>
      </c>
      <c r="E6032" t="s">
        <v>42</v>
      </c>
      <c r="F6032" t="s">
        <v>44</v>
      </c>
      <c r="G6032" t="s">
        <v>25</v>
      </c>
      <c r="H6032" t="str">
        <f t="shared" si="376"/>
        <v>Onsite/Hybrid</v>
      </c>
      <c r="I6032" t="s">
        <v>18</v>
      </c>
      <c r="J6032" t="str">
        <f t="shared" si="377"/>
        <v>7+ yrs</v>
      </c>
      <c r="K6032">
        <f t="shared" ca="1" si="379"/>
        <v>8</v>
      </c>
      <c r="L6032" t="s">
        <v>19</v>
      </c>
      <c r="M6032">
        <v>0</v>
      </c>
      <c r="N6032">
        <v>0</v>
      </c>
      <c r="O6032">
        <v>1</v>
      </c>
      <c r="P6032">
        <v>1</v>
      </c>
      <c r="Q6032">
        <v>1</v>
      </c>
      <c r="R6032">
        <f>SUM(M6032:N6032:O6032:P6032:Q6032)</f>
        <v>3</v>
      </c>
      <c r="S6032" s="1">
        <v>182047</v>
      </c>
      <c r="T6032" s="1" t="str">
        <f t="shared" si="378"/>
        <v>High</v>
      </c>
      <c r="U6032">
        <v>7</v>
      </c>
      <c r="V6032">
        <v>2026</v>
      </c>
      <c r="W6032" t="s">
        <v>28</v>
      </c>
      <c r="X6032">
        <v>4</v>
      </c>
    </row>
    <row r="6033" spans="1:24" x14ac:dyDescent="0.3">
      <c r="A6033">
        <v>6032</v>
      </c>
      <c r="B6033" t="s">
        <v>33</v>
      </c>
      <c r="C6033" t="str">
        <f>_xlfn.XLOOKUP(B6033,Lookup_table!B:B,Lookup_table!C:C)</f>
        <v>Data</v>
      </c>
      <c r="D6033" t="s">
        <v>34</v>
      </c>
      <c r="E6033" t="s">
        <v>40</v>
      </c>
      <c r="F6033" t="s">
        <v>44</v>
      </c>
      <c r="G6033" t="s">
        <v>25</v>
      </c>
      <c r="H6033" t="str">
        <f t="shared" si="376"/>
        <v>Onsite/Hybrid</v>
      </c>
      <c r="I6033" t="s">
        <v>35</v>
      </c>
      <c r="J6033" t="str">
        <f t="shared" si="377"/>
        <v>0-2 yrs</v>
      </c>
      <c r="K6033">
        <f t="shared" ca="1" si="379"/>
        <v>2</v>
      </c>
      <c r="L6033" t="s">
        <v>19</v>
      </c>
      <c r="M6033">
        <v>0</v>
      </c>
      <c r="N6033">
        <v>0</v>
      </c>
      <c r="O6033">
        <v>1</v>
      </c>
      <c r="P6033">
        <v>1</v>
      </c>
      <c r="Q6033">
        <v>1</v>
      </c>
      <c r="R6033">
        <f>SUM(M6033:N6033:O6033:P6033:Q6033)</f>
        <v>3</v>
      </c>
      <c r="S6033" s="1">
        <v>91051</v>
      </c>
      <c r="T6033" s="1" t="str">
        <f t="shared" si="378"/>
        <v>Medium</v>
      </c>
      <c r="U6033">
        <v>3</v>
      </c>
      <c r="V6033">
        <v>2023</v>
      </c>
      <c r="W6033" t="s">
        <v>28</v>
      </c>
      <c r="X6033">
        <v>2</v>
      </c>
    </row>
    <row r="6034" spans="1:24" x14ac:dyDescent="0.3">
      <c r="A6034">
        <v>6033</v>
      </c>
      <c r="B6034" t="s">
        <v>31</v>
      </c>
      <c r="C6034" t="str">
        <f>_xlfn.XLOOKUP(B6034,Lookup_table!B:B,Lookup_table!C:C)</f>
        <v>Business</v>
      </c>
      <c r="D6034" t="s">
        <v>37</v>
      </c>
      <c r="E6034" t="s">
        <v>38</v>
      </c>
      <c r="F6034" t="s">
        <v>24</v>
      </c>
      <c r="G6034" t="s">
        <v>30</v>
      </c>
      <c r="H6034" t="str">
        <f t="shared" si="376"/>
        <v>Onsite/Hybrid</v>
      </c>
      <c r="I6034" t="s">
        <v>26</v>
      </c>
      <c r="J6034" t="str">
        <f t="shared" si="377"/>
        <v>3-6 yrs</v>
      </c>
      <c r="K6034">
        <f t="shared" ca="1" si="379"/>
        <v>5</v>
      </c>
      <c r="L6034" t="s">
        <v>27</v>
      </c>
      <c r="M6034">
        <v>0</v>
      </c>
      <c r="N6034">
        <v>0</v>
      </c>
      <c r="O6034">
        <v>1</v>
      </c>
      <c r="P6034">
        <v>0</v>
      </c>
      <c r="Q6034">
        <v>0</v>
      </c>
      <c r="R6034">
        <f>SUM(M6034:N6034:O6034:P6034:Q6034)</f>
        <v>1</v>
      </c>
      <c r="S6034" s="1">
        <v>85637</v>
      </c>
      <c r="T6034" s="1" t="str">
        <f t="shared" si="378"/>
        <v>Medium</v>
      </c>
      <c r="U6034">
        <v>11</v>
      </c>
      <c r="V6034">
        <v>2022</v>
      </c>
      <c r="W6034" t="s">
        <v>34</v>
      </c>
      <c r="X6034">
        <v>5</v>
      </c>
    </row>
    <row r="6035" spans="1:24" x14ac:dyDescent="0.3">
      <c r="A6035">
        <v>6034</v>
      </c>
      <c r="B6035" t="s">
        <v>21</v>
      </c>
      <c r="C6035" t="str">
        <f>_xlfn.XLOOKUP(B6035,Lookup_table!B:B,Lookup_table!C:C)</f>
        <v>AI</v>
      </c>
      <c r="D6035" t="s">
        <v>37</v>
      </c>
      <c r="E6035" t="s">
        <v>32</v>
      </c>
      <c r="F6035" t="s">
        <v>16</v>
      </c>
      <c r="G6035" t="s">
        <v>25</v>
      </c>
      <c r="H6035" t="str">
        <f t="shared" si="376"/>
        <v>Onsite/Hybrid</v>
      </c>
      <c r="I6035" t="s">
        <v>35</v>
      </c>
      <c r="J6035" t="str">
        <f t="shared" si="377"/>
        <v>0-2 yrs</v>
      </c>
      <c r="K6035">
        <f t="shared" ca="1" si="379"/>
        <v>1</v>
      </c>
      <c r="L6035" t="s">
        <v>27</v>
      </c>
      <c r="M6035">
        <v>0</v>
      </c>
      <c r="N6035">
        <v>1</v>
      </c>
      <c r="O6035">
        <v>1</v>
      </c>
      <c r="P6035">
        <v>0</v>
      </c>
      <c r="Q6035">
        <v>0</v>
      </c>
      <c r="R6035">
        <f>SUM(M6035:N6035:O6035:P6035:Q6035)</f>
        <v>2</v>
      </c>
      <c r="S6035" s="1">
        <v>101487</v>
      </c>
      <c r="T6035" s="1" t="str">
        <f t="shared" si="378"/>
        <v>Medium</v>
      </c>
      <c r="U6035">
        <v>11</v>
      </c>
      <c r="V6035">
        <v>2021</v>
      </c>
      <c r="W6035" t="s">
        <v>20</v>
      </c>
      <c r="X6035">
        <v>6</v>
      </c>
    </row>
    <row r="6036" spans="1:24" x14ac:dyDescent="0.3">
      <c r="A6036">
        <v>6035</v>
      </c>
      <c r="B6036" t="s">
        <v>31</v>
      </c>
      <c r="C6036" t="str">
        <f>_xlfn.XLOOKUP(B6036,Lookup_table!B:B,Lookup_table!C:C)</f>
        <v>Business</v>
      </c>
      <c r="D6036" t="s">
        <v>37</v>
      </c>
      <c r="E6036" t="s">
        <v>32</v>
      </c>
      <c r="F6036" t="s">
        <v>16</v>
      </c>
      <c r="G6036" t="s">
        <v>30</v>
      </c>
      <c r="H6036" t="str">
        <f t="shared" si="376"/>
        <v>Onsite/Hybrid</v>
      </c>
      <c r="I6036" t="s">
        <v>18</v>
      </c>
      <c r="J6036" t="str">
        <f t="shared" si="377"/>
        <v>7+ yrs</v>
      </c>
      <c r="K6036">
        <f t="shared" ca="1" si="379"/>
        <v>11</v>
      </c>
      <c r="L6036" t="s">
        <v>27</v>
      </c>
      <c r="M6036">
        <v>0</v>
      </c>
      <c r="N6036">
        <v>0</v>
      </c>
      <c r="O6036">
        <v>0</v>
      </c>
      <c r="P6036">
        <v>0</v>
      </c>
      <c r="Q6036">
        <v>0</v>
      </c>
      <c r="R6036">
        <f>SUM(M6036:N6036:O6036:P6036:Q6036)</f>
        <v>0</v>
      </c>
      <c r="S6036" s="1">
        <v>103872</v>
      </c>
      <c r="T6036" s="1" t="str">
        <f t="shared" si="378"/>
        <v>Medium</v>
      </c>
      <c r="U6036">
        <v>7</v>
      </c>
      <c r="V6036">
        <v>2023</v>
      </c>
      <c r="W6036" t="s">
        <v>20</v>
      </c>
      <c r="X6036">
        <v>6</v>
      </c>
    </row>
    <row r="6037" spans="1:24" x14ac:dyDescent="0.3">
      <c r="A6037">
        <v>6036</v>
      </c>
      <c r="B6037" t="s">
        <v>21</v>
      </c>
      <c r="C6037" t="str">
        <f>_xlfn.XLOOKUP(B6037,Lookup_table!B:B,Lookup_table!C:C)</f>
        <v>AI</v>
      </c>
      <c r="D6037" t="s">
        <v>22</v>
      </c>
      <c r="E6037" t="s">
        <v>40</v>
      </c>
      <c r="F6037" t="s">
        <v>43</v>
      </c>
      <c r="G6037" t="s">
        <v>30</v>
      </c>
      <c r="H6037" t="str">
        <f t="shared" si="376"/>
        <v>Onsite/Hybrid</v>
      </c>
      <c r="I6037" t="s">
        <v>18</v>
      </c>
      <c r="J6037" t="str">
        <f t="shared" si="377"/>
        <v>7+ yrs</v>
      </c>
      <c r="K6037">
        <f t="shared" ca="1" si="379"/>
        <v>9</v>
      </c>
      <c r="L6037" t="s">
        <v>19</v>
      </c>
      <c r="M6037">
        <v>1</v>
      </c>
      <c r="N6037">
        <v>0</v>
      </c>
      <c r="O6037">
        <v>1</v>
      </c>
      <c r="P6037">
        <v>0</v>
      </c>
      <c r="Q6037">
        <v>1</v>
      </c>
      <c r="R6037">
        <f>SUM(M6037:N6037:O6037:P6037:Q6037)</f>
        <v>3</v>
      </c>
      <c r="S6037" s="1">
        <v>181253</v>
      </c>
      <c r="T6037" s="1" t="str">
        <f t="shared" si="378"/>
        <v>High</v>
      </c>
      <c r="U6037">
        <v>11</v>
      </c>
      <c r="V6037">
        <v>2026</v>
      </c>
      <c r="W6037" t="s">
        <v>28</v>
      </c>
      <c r="X6037">
        <v>7</v>
      </c>
    </row>
    <row r="6038" spans="1:24" x14ac:dyDescent="0.3">
      <c r="A6038">
        <v>6037</v>
      </c>
      <c r="B6038" t="s">
        <v>36</v>
      </c>
      <c r="C6038" t="str">
        <f>_xlfn.XLOOKUP(B6038,Lookup_table!B:B,Lookup_table!C:C)</f>
        <v>Data</v>
      </c>
      <c r="D6038" t="s">
        <v>22</v>
      </c>
      <c r="E6038" t="s">
        <v>38</v>
      </c>
      <c r="F6038" t="s">
        <v>16</v>
      </c>
      <c r="G6038" t="s">
        <v>25</v>
      </c>
      <c r="H6038" t="str">
        <f t="shared" si="376"/>
        <v>Onsite/Hybrid</v>
      </c>
      <c r="I6038" t="s">
        <v>26</v>
      </c>
      <c r="J6038" t="str">
        <f t="shared" si="377"/>
        <v>3-6 yrs</v>
      </c>
      <c r="K6038">
        <f t="shared" ca="1" si="379"/>
        <v>5</v>
      </c>
      <c r="L6038" t="s">
        <v>27</v>
      </c>
      <c r="M6038">
        <v>1</v>
      </c>
      <c r="N6038">
        <v>0</v>
      </c>
      <c r="O6038">
        <v>1</v>
      </c>
      <c r="P6038">
        <v>0</v>
      </c>
      <c r="Q6038">
        <v>1</v>
      </c>
      <c r="R6038">
        <f>SUM(M6038:N6038:O6038:P6038:Q6038)</f>
        <v>3</v>
      </c>
      <c r="S6038" s="1">
        <v>124470</v>
      </c>
      <c r="T6038" s="1" t="str">
        <f t="shared" si="378"/>
        <v>High</v>
      </c>
      <c r="U6038">
        <v>5</v>
      </c>
      <c r="V6038">
        <v>2020</v>
      </c>
      <c r="W6038" t="s">
        <v>20</v>
      </c>
      <c r="X6038">
        <v>2</v>
      </c>
    </row>
    <row r="6039" spans="1:24" x14ac:dyDescent="0.3">
      <c r="A6039">
        <v>6038</v>
      </c>
      <c r="B6039" t="s">
        <v>31</v>
      </c>
      <c r="C6039" t="str">
        <f>_xlfn.XLOOKUP(B6039,Lookup_table!B:B,Lookup_table!C:C)</f>
        <v>Business</v>
      </c>
      <c r="D6039" t="s">
        <v>34</v>
      </c>
      <c r="E6039" t="s">
        <v>23</v>
      </c>
      <c r="F6039" t="s">
        <v>16</v>
      </c>
      <c r="G6039" t="s">
        <v>17</v>
      </c>
      <c r="H6039" t="str">
        <f t="shared" si="376"/>
        <v>Remote</v>
      </c>
      <c r="I6039" t="s">
        <v>26</v>
      </c>
      <c r="J6039" t="str">
        <f t="shared" si="377"/>
        <v>3-6 yrs</v>
      </c>
      <c r="K6039">
        <f t="shared" ca="1" si="379"/>
        <v>4</v>
      </c>
      <c r="L6039" t="s">
        <v>27</v>
      </c>
      <c r="M6039">
        <v>0</v>
      </c>
      <c r="N6039">
        <v>0</v>
      </c>
      <c r="O6039">
        <v>0</v>
      </c>
      <c r="P6039">
        <v>0</v>
      </c>
      <c r="Q6039">
        <v>0</v>
      </c>
      <c r="R6039">
        <f>SUM(M6039:N6039:O6039:P6039:Q6039)</f>
        <v>0</v>
      </c>
      <c r="S6039" s="1">
        <v>72118</v>
      </c>
      <c r="T6039" s="1" t="str">
        <f t="shared" si="378"/>
        <v>Medium</v>
      </c>
      <c r="U6039">
        <v>10</v>
      </c>
      <c r="V6039">
        <v>2025</v>
      </c>
      <c r="W6039" t="s">
        <v>34</v>
      </c>
      <c r="X6039">
        <v>4</v>
      </c>
    </row>
    <row r="6040" spans="1:24" x14ac:dyDescent="0.3">
      <c r="A6040">
        <v>6039</v>
      </c>
      <c r="B6040" t="s">
        <v>21</v>
      </c>
      <c r="C6040" t="str">
        <f>_xlfn.XLOOKUP(B6040,Lookup_table!B:B,Lookup_table!C:C)</f>
        <v>AI</v>
      </c>
      <c r="D6040" t="s">
        <v>14</v>
      </c>
      <c r="E6040" t="s">
        <v>32</v>
      </c>
      <c r="F6040" t="s">
        <v>16</v>
      </c>
      <c r="G6040" t="s">
        <v>25</v>
      </c>
      <c r="H6040" t="str">
        <f t="shared" si="376"/>
        <v>Onsite/Hybrid</v>
      </c>
      <c r="I6040" t="s">
        <v>35</v>
      </c>
      <c r="J6040" t="str">
        <f t="shared" si="377"/>
        <v>0-2 yrs</v>
      </c>
      <c r="K6040">
        <f t="shared" ca="1" si="379"/>
        <v>1</v>
      </c>
      <c r="L6040" t="s">
        <v>19</v>
      </c>
      <c r="M6040">
        <v>1</v>
      </c>
      <c r="N6040">
        <v>0</v>
      </c>
      <c r="O6040">
        <v>0</v>
      </c>
      <c r="P6040">
        <v>1</v>
      </c>
      <c r="Q6040">
        <v>1</v>
      </c>
      <c r="R6040">
        <f>SUM(M6040:N6040:O6040:P6040:Q6040)</f>
        <v>3</v>
      </c>
      <c r="S6040" s="1">
        <v>114825</v>
      </c>
      <c r="T6040" s="1" t="str">
        <f t="shared" si="378"/>
        <v>Medium</v>
      </c>
      <c r="U6040">
        <v>9</v>
      </c>
      <c r="V6040">
        <v>2020</v>
      </c>
      <c r="W6040" t="s">
        <v>28</v>
      </c>
      <c r="X6040">
        <v>7</v>
      </c>
    </row>
    <row r="6041" spans="1:24" x14ac:dyDescent="0.3">
      <c r="A6041">
        <v>6040</v>
      </c>
      <c r="B6041" t="s">
        <v>21</v>
      </c>
      <c r="C6041" t="str">
        <f>_xlfn.XLOOKUP(B6041,Lookup_table!B:B,Lookup_table!C:C)</f>
        <v>AI</v>
      </c>
      <c r="D6041" t="s">
        <v>34</v>
      </c>
      <c r="E6041" t="s">
        <v>38</v>
      </c>
      <c r="F6041" t="s">
        <v>51</v>
      </c>
      <c r="G6041" t="s">
        <v>25</v>
      </c>
      <c r="H6041" t="str">
        <f t="shared" si="376"/>
        <v>Onsite/Hybrid</v>
      </c>
      <c r="I6041" t="s">
        <v>35</v>
      </c>
      <c r="J6041" t="str">
        <f t="shared" si="377"/>
        <v>0-2 yrs</v>
      </c>
      <c r="K6041">
        <f t="shared" ca="1" si="379"/>
        <v>1</v>
      </c>
      <c r="L6041" t="s">
        <v>39</v>
      </c>
      <c r="M6041">
        <v>1</v>
      </c>
      <c r="N6041">
        <v>1</v>
      </c>
      <c r="O6041">
        <v>1</v>
      </c>
      <c r="P6041">
        <v>1</v>
      </c>
      <c r="Q6041">
        <v>0</v>
      </c>
      <c r="R6041">
        <f>SUM(M6041:N6041:O6041:P6041:Q6041)</f>
        <v>4</v>
      </c>
      <c r="S6041" s="1">
        <v>121962</v>
      </c>
      <c r="T6041" s="1" t="str">
        <f t="shared" si="378"/>
        <v>High</v>
      </c>
      <c r="U6041">
        <v>10</v>
      </c>
      <c r="V6041">
        <v>2020</v>
      </c>
      <c r="W6041" t="s">
        <v>28</v>
      </c>
      <c r="X6041">
        <v>6</v>
      </c>
    </row>
    <row r="6042" spans="1:24" x14ac:dyDescent="0.3">
      <c r="A6042">
        <v>6041</v>
      </c>
      <c r="B6042" t="s">
        <v>41</v>
      </c>
      <c r="C6042" t="str">
        <f>_xlfn.XLOOKUP(B6042,Lookup_table!B:B,Lookup_table!C:C)</f>
        <v>Data</v>
      </c>
      <c r="D6042" t="s">
        <v>14</v>
      </c>
      <c r="E6042" t="s">
        <v>40</v>
      </c>
      <c r="F6042" t="s">
        <v>44</v>
      </c>
      <c r="G6042" t="s">
        <v>25</v>
      </c>
      <c r="H6042" t="str">
        <f t="shared" si="376"/>
        <v>Onsite/Hybrid</v>
      </c>
      <c r="I6042" t="s">
        <v>26</v>
      </c>
      <c r="J6042" t="str">
        <f t="shared" si="377"/>
        <v>3-6 yrs</v>
      </c>
      <c r="K6042">
        <f t="shared" ca="1" si="379"/>
        <v>6</v>
      </c>
      <c r="L6042" t="s">
        <v>19</v>
      </c>
      <c r="M6042">
        <v>1</v>
      </c>
      <c r="N6042">
        <v>0</v>
      </c>
      <c r="O6042">
        <v>1</v>
      </c>
      <c r="P6042">
        <v>1</v>
      </c>
      <c r="Q6042">
        <v>0</v>
      </c>
      <c r="R6042">
        <f>SUM(M6042:N6042:O6042:P6042:Q6042)</f>
        <v>3</v>
      </c>
      <c r="S6042" s="1">
        <v>103666</v>
      </c>
      <c r="T6042" s="1" t="str">
        <f t="shared" si="378"/>
        <v>Medium</v>
      </c>
      <c r="U6042">
        <v>2</v>
      </c>
      <c r="V6042">
        <v>2021</v>
      </c>
      <c r="W6042" t="s">
        <v>28</v>
      </c>
      <c r="X6042">
        <v>9</v>
      </c>
    </row>
    <row r="6043" spans="1:24" x14ac:dyDescent="0.3">
      <c r="A6043">
        <v>6042</v>
      </c>
      <c r="B6043" t="s">
        <v>36</v>
      </c>
      <c r="C6043" t="str">
        <f>_xlfn.XLOOKUP(B6043,Lookup_table!B:B,Lookup_table!C:C)</f>
        <v>Data</v>
      </c>
      <c r="D6043" t="s">
        <v>14</v>
      </c>
      <c r="E6043" t="s">
        <v>23</v>
      </c>
      <c r="F6043" t="s">
        <v>44</v>
      </c>
      <c r="G6043" t="s">
        <v>17</v>
      </c>
      <c r="H6043" t="str">
        <f t="shared" si="376"/>
        <v>Remote</v>
      </c>
      <c r="I6043" t="s">
        <v>26</v>
      </c>
      <c r="J6043" t="str">
        <f t="shared" si="377"/>
        <v>3-6 yrs</v>
      </c>
      <c r="K6043">
        <f t="shared" ca="1" si="379"/>
        <v>3</v>
      </c>
      <c r="L6043" t="s">
        <v>27</v>
      </c>
      <c r="M6043">
        <v>0</v>
      </c>
      <c r="N6043">
        <v>1</v>
      </c>
      <c r="O6043">
        <v>1</v>
      </c>
      <c r="P6043">
        <v>1</v>
      </c>
      <c r="Q6043">
        <v>0</v>
      </c>
      <c r="R6043">
        <f>SUM(M6043:N6043:O6043:P6043:Q6043)</f>
        <v>3</v>
      </c>
      <c r="S6043" s="1">
        <v>108380</v>
      </c>
      <c r="T6043" s="1" t="str">
        <f t="shared" si="378"/>
        <v>Medium</v>
      </c>
      <c r="U6043">
        <v>4</v>
      </c>
      <c r="V6043">
        <v>2021</v>
      </c>
      <c r="W6043" t="s">
        <v>28</v>
      </c>
      <c r="X6043">
        <v>8</v>
      </c>
    </row>
    <row r="6044" spans="1:24" x14ac:dyDescent="0.3">
      <c r="A6044">
        <v>6043</v>
      </c>
      <c r="B6044" t="s">
        <v>31</v>
      </c>
      <c r="C6044" t="str">
        <f>_xlfn.XLOOKUP(B6044,Lookup_table!B:B,Lookup_table!C:C)</f>
        <v>Business</v>
      </c>
      <c r="D6044" t="s">
        <v>22</v>
      </c>
      <c r="E6044" t="s">
        <v>38</v>
      </c>
      <c r="F6044" t="s">
        <v>24</v>
      </c>
      <c r="G6044" t="s">
        <v>25</v>
      </c>
      <c r="H6044" t="str">
        <f t="shared" si="376"/>
        <v>Onsite/Hybrid</v>
      </c>
      <c r="I6044" t="s">
        <v>26</v>
      </c>
      <c r="J6044" t="str">
        <f t="shared" si="377"/>
        <v>3-6 yrs</v>
      </c>
      <c r="K6044">
        <f t="shared" ca="1" si="379"/>
        <v>3</v>
      </c>
      <c r="L6044" t="s">
        <v>19</v>
      </c>
      <c r="M6044">
        <v>1</v>
      </c>
      <c r="N6044">
        <v>0</v>
      </c>
      <c r="O6044">
        <v>1</v>
      </c>
      <c r="P6044">
        <v>0</v>
      </c>
      <c r="Q6044">
        <v>0</v>
      </c>
      <c r="R6044">
        <f>SUM(M6044:N6044:O6044:P6044:Q6044)</f>
        <v>2</v>
      </c>
      <c r="S6044" s="1">
        <v>106341</v>
      </c>
      <c r="T6044" s="1" t="str">
        <f t="shared" si="378"/>
        <v>Medium</v>
      </c>
      <c r="U6044">
        <v>5</v>
      </c>
      <c r="V6044">
        <v>2025</v>
      </c>
      <c r="W6044" t="s">
        <v>20</v>
      </c>
      <c r="X6044">
        <v>3</v>
      </c>
    </row>
    <row r="6045" spans="1:24" x14ac:dyDescent="0.3">
      <c r="A6045">
        <v>6044</v>
      </c>
      <c r="B6045" t="s">
        <v>33</v>
      </c>
      <c r="C6045" t="str">
        <f>_xlfn.XLOOKUP(B6045,Lookup_table!B:B,Lookup_table!C:C)</f>
        <v>Data</v>
      </c>
      <c r="D6045" t="s">
        <v>22</v>
      </c>
      <c r="E6045" t="s">
        <v>38</v>
      </c>
      <c r="F6045" t="s">
        <v>44</v>
      </c>
      <c r="G6045" t="s">
        <v>17</v>
      </c>
      <c r="H6045" t="str">
        <f t="shared" si="376"/>
        <v>Remote</v>
      </c>
      <c r="I6045" t="s">
        <v>35</v>
      </c>
      <c r="J6045" t="str">
        <f t="shared" si="377"/>
        <v>0-2 yrs</v>
      </c>
      <c r="K6045">
        <f t="shared" ca="1" si="379"/>
        <v>2</v>
      </c>
      <c r="L6045" t="s">
        <v>27</v>
      </c>
      <c r="M6045">
        <v>0</v>
      </c>
      <c r="N6045">
        <v>0</v>
      </c>
      <c r="O6045">
        <v>1</v>
      </c>
      <c r="P6045">
        <v>1</v>
      </c>
      <c r="Q6045">
        <v>1</v>
      </c>
      <c r="R6045">
        <f>SUM(M6045:N6045:O6045:P6045:Q6045)</f>
        <v>3</v>
      </c>
      <c r="S6045" s="1">
        <v>107287</v>
      </c>
      <c r="T6045" s="1" t="str">
        <f t="shared" si="378"/>
        <v>Medium</v>
      </c>
      <c r="U6045">
        <v>10</v>
      </c>
      <c r="V6045">
        <v>2024</v>
      </c>
      <c r="W6045" t="s">
        <v>28</v>
      </c>
      <c r="X6045">
        <v>8</v>
      </c>
    </row>
    <row r="6046" spans="1:24" x14ac:dyDescent="0.3">
      <c r="A6046">
        <v>6045</v>
      </c>
      <c r="B6046" t="s">
        <v>21</v>
      </c>
      <c r="C6046" t="str">
        <f>_xlfn.XLOOKUP(B6046,Lookup_table!B:B,Lookup_table!C:C)</f>
        <v>AI</v>
      </c>
      <c r="D6046" t="s">
        <v>14</v>
      </c>
      <c r="E6046" t="s">
        <v>23</v>
      </c>
      <c r="F6046" t="s">
        <v>51</v>
      </c>
      <c r="G6046" t="s">
        <v>25</v>
      </c>
      <c r="H6046" t="str">
        <f t="shared" si="376"/>
        <v>Onsite/Hybrid</v>
      </c>
      <c r="I6046" t="s">
        <v>18</v>
      </c>
      <c r="J6046" t="str">
        <f t="shared" si="377"/>
        <v>7+ yrs</v>
      </c>
      <c r="K6046">
        <f t="shared" ca="1" si="379"/>
        <v>11</v>
      </c>
      <c r="L6046" t="s">
        <v>27</v>
      </c>
      <c r="M6046">
        <v>1</v>
      </c>
      <c r="N6046">
        <v>0</v>
      </c>
      <c r="O6046">
        <v>1</v>
      </c>
      <c r="P6046">
        <v>0</v>
      </c>
      <c r="Q6046">
        <v>0</v>
      </c>
      <c r="R6046">
        <f>SUM(M6046:N6046:O6046:P6046:Q6046)</f>
        <v>2</v>
      </c>
      <c r="S6046" s="1">
        <v>158008</v>
      </c>
      <c r="T6046" s="1" t="str">
        <f t="shared" si="378"/>
        <v>High</v>
      </c>
      <c r="U6046">
        <v>6</v>
      </c>
      <c r="V6046">
        <v>2020</v>
      </c>
      <c r="W6046" t="s">
        <v>34</v>
      </c>
      <c r="X6046">
        <v>4</v>
      </c>
    </row>
    <row r="6047" spans="1:24" x14ac:dyDescent="0.3">
      <c r="A6047">
        <v>6046</v>
      </c>
      <c r="B6047" t="s">
        <v>31</v>
      </c>
      <c r="C6047" t="str">
        <f>_xlfn.XLOOKUP(B6047,Lookup_table!B:B,Lookup_table!C:C)</f>
        <v>Business</v>
      </c>
      <c r="D6047" t="s">
        <v>14</v>
      </c>
      <c r="E6047" t="s">
        <v>40</v>
      </c>
      <c r="F6047" t="s">
        <v>43</v>
      </c>
      <c r="G6047" t="s">
        <v>25</v>
      </c>
      <c r="H6047" t="str">
        <f t="shared" si="376"/>
        <v>Onsite/Hybrid</v>
      </c>
      <c r="I6047" t="s">
        <v>35</v>
      </c>
      <c r="J6047" t="str">
        <f t="shared" si="377"/>
        <v>0-2 yrs</v>
      </c>
      <c r="K6047">
        <f t="shared" ca="1" si="379"/>
        <v>1</v>
      </c>
      <c r="L6047" t="s">
        <v>27</v>
      </c>
      <c r="M6047">
        <v>1</v>
      </c>
      <c r="N6047">
        <v>1</v>
      </c>
      <c r="O6047">
        <v>1</v>
      </c>
      <c r="P6047">
        <v>1</v>
      </c>
      <c r="Q6047">
        <v>0</v>
      </c>
      <c r="R6047">
        <f>SUM(M6047:N6047:O6047:P6047:Q6047)</f>
        <v>4</v>
      </c>
      <c r="S6047" s="1">
        <v>81847</v>
      </c>
      <c r="T6047" s="1" t="str">
        <f t="shared" si="378"/>
        <v>Medium</v>
      </c>
      <c r="U6047">
        <v>3</v>
      </c>
      <c r="V6047">
        <v>2024</v>
      </c>
      <c r="W6047" t="s">
        <v>28</v>
      </c>
      <c r="X6047">
        <v>5</v>
      </c>
    </row>
    <row r="6048" spans="1:24" x14ac:dyDescent="0.3">
      <c r="A6048">
        <v>6047</v>
      </c>
      <c r="B6048" t="s">
        <v>31</v>
      </c>
      <c r="C6048" t="str">
        <f>_xlfn.XLOOKUP(B6048,Lookup_table!B:B,Lookup_table!C:C)</f>
        <v>Business</v>
      </c>
      <c r="D6048" t="s">
        <v>34</v>
      </c>
      <c r="E6048" t="s">
        <v>38</v>
      </c>
      <c r="F6048" t="s">
        <v>29</v>
      </c>
      <c r="G6048" t="s">
        <v>30</v>
      </c>
      <c r="H6048" t="str">
        <f t="shared" si="376"/>
        <v>Onsite/Hybrid</v>
      </c>
      <c r="I6048" t="s">
        <v>18</v>
      </c>
      <c r="J6048" t="str">
        <f t="shared" si="377"/>
        <v>7+ yrs</v>
      </c>
      <c r="K6048">
        <f t="shared" ca="1" si="379"/>
        <v>15</v>
      </c>
      <c r="L6048" t="s">
        <v>27</v>
      </c>
      <c r="M6048">
        <v>1</v>
      </c>
      <c r="N6048">
        <v>0</v>
      </c>
      <c r="O6048">
        <v>0</v>
      </c>
      <c r="P6048">
        <v>0</v>
      </c>
      <c r="Q6048">
        <v>1</v>
      </c>
      <c r="R6048">
        <f>SUM(M6048:N6048:O6048:P6048:Q6048)</f>
        <v>2</v>
      </c>
      <c r="S6048" s="1">
        <v>105601</v>
      </c>
      <c r="T6048" s="1" t="str">
        <f t="shared" si="378"/>
        <v>Medium</v>
      </c>
      <c r="U6048">
        <v>11</v>
      </c>
      <c r="V6048">
        <v>2021</v>
      </c>
      <c r="W6048" t="s">
        <v>28</v>
      </c>
      <c r="X6048">
        <v>8</v>
      </c>
    </row>
    <row r="6049" spans="1:24" x14ac:dyDescent="0.3">
      <c r="A6049">
        <v>6048</v>
      </c>
      <c r="B6049" t="s">
        <v>31</v>
      </c>
      <c r="C6049" t="str">
        <f>_xlfn.XLOOKUP(B6049,Lookup_table!B:B,Lookup_table!C:C)</f>
        <v>Business</v>
      </c>
      <c r="D6049" t="s">
        <v>34</v>
      </c>
      <c r="E6049" t="s">
        <v>40</v>
      </c>
      <c r="F6049" t="s">
        <v>29</v>
      </c>
      <c r="G6049" t="s">
        <v>25</v>
      </c>
      <c r="H6049" t="str">
        <f t="shared" si="376"/>
        <v>Onsite/Hybrid</v>
      </c>
      <c r="I6049" t="s">
        <v>35</v>
      </c>
      <c r="J6049" t="str">
        <f t="shared" si="377"/>
        <v>0-2 yrs</v>
      </c>
      <c r="K6049">
        <f t="shared" ca="1" si="379"/>
        <v>0</v>
      </c>
      <c r="L6049" t="s">
        <v>27</v>
      </c>
      <c r="M6049">
        <v>0</v>
      </c>
      <c r="N6049">
        <v>0</v>
      </c>
      <c r="O6049">
        <v>0</v>
      </c>
      <c r="P6049">
        <v>1</v>
      </c>
      <c r="Q6049">
        <v>1</v>
      </c>
      <c r="R6049">
        <f>SUM(M6049:N6049:O6049:P6049:Q6049)</f>
        <v>2</v>
      </c>
      <c r="S6049" s="1">
        <v>72127</v>
      </c>
      <c r="T6049" s="1" t="str">
        <f t="shared" si="378"/>
        <v>Medium</v>
      </c>
      <c r="U6049">
        <v>9</v>
      </c>
      <c r="V6049">
        <v>2026</v>
      </c>
      <c r="W6049" t="s">
        <v>20</v>
      </c>
      <c r="X6049">
        <v>1</v>
      </c>
    </row>
    <row r="6050" spans="1:24" x14ac:dyDescent="0.3">
      <c r="A6050">
        <v>6049</v>
      </c>
      <c r="B6050" t="s">
        <v>21</v>
      </c>
      <c r="C6050" t="str">
        <f>_xlfn.XLOOKUP(B6050,Lookup_table!B:B,Lookup_table!C:C)</f>
        <v>AI</v>
      </c>
      <c r="D6050" t="s">
        <v>37</v>
      </c>
      <c r="E6050" t="s">
        <v>15</v>
      </c>
      <c r="F6050" t="s">
        <v>16</v>
      </c>
      <c r="G6050" t="s">
        <v>25</v>
      </c>
      <c r="H6050" t="str">
        <f t="shared" si="376"/>
        <v>Onsite/Hybrid</v>
      </c>
      <c r="I6050" t="s">
        <v>18</v>
      </c>
      <c r="J6050" t="str">
        <f t="shared" si="377"/>
        <v>7+ yrs</v>
      </c>
      <c r="K6050">
        <f t="shared" ca="1" si="379"/>
        <v>12</v>
      </c>
      <c r="L6050" t="s">
        <v>39</v>
      </c>
      <c r="M6050">
        <v>0</v>
      </c>
      <c r="N6050">
        <v>1</v>
      </c>
      <c r="O6050">
        <v>1</v>
      </c>
      <c r="P6050">
        <v>0</v>
      </c>
      <c r="Q6050">
        <v>1</v>
      </c>
      <c r="R6050">
        <f>SUM(M6050:N6050:O6050:P6050:Q6050)</f>
        <v>3</v>
      </c>
      <c r="S6050" s="1">
        <v>163104</v>
      </c>
      <c r="T6050" s="1" t="str">
        <f t="shared" si="378"/>
        <v>High</v>
      </c>
      <c r="U6050">
        <v>7</v>
      </c>
      <c r="V6050">
        <v>2026</v>
      </c>
      <c r="W6050" t="s">
        <v>20</v>
      </c>
      <c r="X6050">
        <v>4</v>
      </c>
    </row>
    <row r="6051" spans="1:24" x14ac:dyDescent="0.3">
      <c r="A6051">
        <v>6050</v>
      </c>
      <c r="B6051" t="s">
        <v>36</v>
      </c>
      <c r="C6051" t="str">
        <f>_xlfn.XLOOKUP(B6051,Lookup_table!B:B,Lookup_table!C:C)</f>
        <v>Data</v>
      </c>
      <c r="D6051" t="s">
        <v>34</v>
      </c>
      <c r="E6051" t="s">
        <v>40</v>
      </c>
      <c r="F6051" t="s">
        <v>52</v>
      </c>
      <c r="G6051" t="s">
        <v>17</v>
      </c>
      <c r="H6051" t="str">
        <f t="shared" si="376"/>
        <v>Remote</v>
      </c>
      <c r="I6051" t="s">
        <v>35</v>
      </c>
      <c r="J6051" t="str">
        <f t="shared" si="377"/>
        <v>0-2 yrs</v>
      </c>
      <c r="K6051">
        <f t="shared" ca="1" si="379"/>
        <v>1</v>
      </c>
      <c r="L6051" t="s">
        <v>27</v>
      </c>
      <c r="M6051">
        <v>0</v>
      </c>
      <c r="N6051">
        <v>1</v>
      </c>
      <c r="O6051">
        <v>1</v>
      </c>
      <c r="P6051">
        <v>1</v>
      </c>
      <c r="Q6051">
        <v>0</v>
      </c>
      <c r="R6051">
        <f>SUM(M6051:N6051:O6051:P6051:Q6051)</f>
        <v>3</v>
      </c>
      <c r="S6051" s="1">
        <v>78692</v>
      </c>
      <c r="T6051" s="1" t="str">
        <f t="shared" si="378"/>
        <v>Medium</v>
      </c>
      <c r="U6051">
        <v>4</v>
      </c>
      <c r="V6051">
        <v>2024</v>
      </c>
      <c r="W6051" t="s">
        <v>28</v>
      </c>
      <c r="X6051">
        <v>7</v>
      </c>
    </row>
    <row r="6052" spans="1:24" x14ac:dyDescent="0.3">
      <c r="A6052">
        <v>6051</v>
      </c>
      <c r="B6052" t="s">
        <v>33</v>
      </c>
      <c r="C6052" t="str">
        <f>_xlfn.XLOOKUP(B6052,Lookup_table!B:B,Lookup_table!C:C)</f>
        <v>Data</v>
      </c>
      <c r="D6052" t="s">
        <v>14</v>
      </c>
      <c r="E6052" t="s">
        <v>23</v>
      </c>
      <c r="F6052" t="s">
        <v>29</v>
      </c>
      <c r="G6052" t="s">
        <v>25</v>
      </c>
      <c r="H6052" t="str">
        <f t="shared" si="376"/>
        <v>Onsite/Hybrid</v>
      </c>
      <c r="I6052" t="s">
        <v>35</v>
      </c>
      <c r="J6052" t="str">
        <f t="shared" si="377"/>
        <v>0-2 yrs</v>
      </c>
      <c r="K6052">
        <f t="shared" ca="1" si="379"/>
        <v>0</v>
      </c>
      <c r="L6052" t="s">
        <v>19</v>
      </c>
      <c r="M6052">
        <v>1</v>
      </c>
      <c r="N6052">
        <v>0</v>
      </c>
      <c r="O6052">
        <v>0</v>
      </c>
      <c r="P6052">
        <v>1</v>
      </c>
      <c r="Q6052">
        <v>1</v>
      </c>
      <c r="R6052">
        <f>SUM(M6052:N6052:O6052:P6052:Q6052)</f>
        <v>3</v>
      </c>
      <c r="S6052" s="1">
        <v>70436</v>
      </c>
      <c r="T6052" s="1" t="str">
        <f t="shared" si="378"/>
        <v>Medium</v>
      </c>
      <c r="U6052">
        <v>10</v>
      </c>
      <c r="V6052">
        <v>2023</v>
      </c>
      <c r="W6052" t="s">
        <v>28</v>
      </c>
      <c r="X6052">
        <v>8</v>
      </c>
    </row>
    <row r="6053" spans="1:24" x14ac:dyDescent="0.3">
      <c r="A6053">
        <v>6052</v>
      </c>
      <c r="B6053" t="s">
        <v>21</v>
      </c>
      <c r="C6053" t="str">
        <f>_xlfn.XLOOKUP(B6053,Lookup_table!B:B,Lookup_table!C:C)</f>
        <v>AI</v>
      </c>
      <c r="D6053" t="s">
        <v>34</v>
      </c>
      <c r="E6053" t="s">
        <v>15</v>
      </c>
      <c r="F6053" t="s">
        <v>52</v>
      </c>
      <c r="G6053" t="s">
        <v>30</v>
      </c>
      <c r="H6053" t="str">
        <f t="shared" si="376"/>
        <v>Onsite/Hybrid</v>
      </c>
      <c r="I6053" t="s">
        <v>18</v>
      </c>
      <c r="J6053" t="str">
        <f t="shared" si="377"/>
        <v>7+ yrs</v>
      </c>
      <c r="K6053">
        <f t="shared" ca="1" si="379"/>
        <v>9</v>
      </c>
      <c r="L6053" t="s">
        <v>27</v>
      </c>
      <c r="M6053">
        <v>1</v>
      </c>
      <c r="N6053">
        <v>0</v>
      </c>
      <c r="O6053">
        <v>1</v>
      </c>
      <c r="P6053">
        <v>1</v>
      </c>
      <c r="Q6053">
        <v>0</v>
      </c>
      <c r="R6053">
        <f>SUM(M6053:N6053:O6053:P6053:Q6053)</f>
        <v>3</v>
      </c>
      <c r="S6053" s="1">
        <v>169908</v>
      </c>
      <c r="T6053" s="1" t="str">
        <f t="shared" si="378"/>
        <v>High</v>
      </c>
      <c r="U6053">
        <v>10</v>
      </c>
      <c r="V6053">
        <v>2026</v>
      </c>
      <c r="W6053" t="s">
        <v>28</v>
      </c>
      <c r="X6053">
        <v>3</v>
      </c>
    </row>
    <row r="6054" spans="1:24" x14ac:dyDescent="0.3">
      <c r="A6054">
        <v>6053</v>
      </c>
      <c r="B6054" t="s">
        <v>21</v>
      </c>
      <c r="C6054" t="str">
        <f>_xlfn.XLOOKUP(B6054,Lookup_table!B:B,Lookup_table!C:C)</f>
        <v>AI</v>
      </c>
      <c r="D6054" t="s">
        <v>34</v>
      </c>
      <c r="E6054" t="s">
        <v>40</v>
      </c>
      <c r="F6054" t="s">
        <v>43</v>
      </c>
      <c r="G6054" t="s">
        <v>30</v>
      </c>
      <c r="H6054" t="str">
        <f t="shared" si="376"/>
        <v>Onsite/Hybrid</v>
      </c>
      <c r="I6054" t="s">
        <v>18</v>
      </c>
      <c r="J6054" t="str">
        <f t="shared" si="377"/>
        <v>7+ yrs</v>
      </c>
      <c r="K6054">
        <f t="shared" ca="1" si="379"/>
        <v>12</v>
      </c>
      <c r="L6054" t="s">
        <v>19</v>
      </c>
      <c r="M6054">
        <v>0</v>
      </c>
      <c r="N6054">
        <v>0</v>
      </c>
      <c r="O6054">
        <v>1</v>
      </c>
      <c r="P6054">
        <v>1</v>
      </c>
      <c r="Q6054">
        <v>0</v>
      </c>
      <c r="R6054">
        <f>SUM(M6054:N6054:O6054:P6054:Q6054)</f>
        <v>2</v>
      </c>
      <c r="S6054" s="1">
        <v>172230</v>
      </c>
      <c r="T6054" s="1" t="str">
        <f t="shared" si="378"/>
        <v>High</v>
      </c>
      <c r="U6054">
        <v>6</v>
      </c>
      <c r="V6054">
        <v>2022</v>
      </c>
      <c r="W6054" t="s">
        <v>28</v>
      </c>
      <c r="X6054">
        <v>5</v>
      </c>
    </row>
    <row r="6055" spans="1:24" x14ac:dyDescent="0.3">
      <c r="A6055">
        <v>6054</v>
      </c>
      <c r="B6055" t="s">
        <v>21</v>
      </c>
      <c r="C6055" t="str">
        <f>_xlfn.XLOOKUP(B6055,Lookup_table!B:B,Lookup_table!C:C)</f>
        <v>AI</v>
      </c>
      <c r="D6055" t="s">
        <v>22</v>
      </c>
      <c r="E6055" t="s">
        <v>40</v>
      </c>
      <c r="F6055" t="s">
        <v>29</v>
      </c>
      <c r="G6055" t="s">
        <v>17</v>
      </c>
      <c r="H6055" t="str">
        <f t="shared" si="376"/>
        <v>Remote</v>
      </c>
      <c r="I6055" t="s">
        <v>26</v>
      </c>
      <c r="J6055" t="str">
        <f t="shared" si="377"/>
        <v>3-6 yrs</v>
      </c>
      <c r="K6055">
        <f t="shared" ca="1" si="379"/>
        <v>4</v>
      </c>
      <c r="L6055" t="s">
        <v>19</v>
      </c>
      <c r="M6055">
        <v>1</v>
      </c>
      <c r="N6055">
        <v>1</v>
      </c>
      <c r="O6055">
        <v>1</v>
      </c>
      <c r="P6055">
        <v>1</v>
      </c>
      <c r="Q6055">
        <v>0</v>
      </c>
      <c r="R6055">
        <f>SUM(M6055:N6055:O6055:P6055:Q6055)</f>
        <v>4</v>
      </c>
      <c r="S6055" s="1">
        <v>161379</v>
      </c>
      <c r="T6055" s="1" t="str">
        <f t="shared" si="378"/>
        <v>High</v>
      </c>
      <c r="U6055">
        <v>4</v>
      </c>
      <c r="V6055">
        <v>2026</v>
      </c>
      <c r="W6055" t="s">
        <v>28</v>
      </c>
      <c r="X6055">
        <v>4</v>
      </c>
    </row>
    <row r="6056" spans="1:24" x14ac:dyDescent="0.3">
      <c r="A6056">
        <v>6055</v>
      </c>
      <c r="B6056" t="s">
        <v>36</v>
      </c>
      <c r="C6056" t="str">
        <f>_xlfn.XLOOKUP(B6056,Lookup_table!B:B,Lookup_table!C:C)</f>
        <v>Data</v>
      </c>
      <c r="D6056" t="s">
        <v>34</v>
      </c>
      <c r="E6056" t="s">
        <v>42</v>
      </c>
      <c r="F6056" t="s">
        <v>16</v>
      </c>
      <c r="G6056" t="s">
        <v>25</v>
      </c>
      <c r="H6056" t="str">
        <f t="shared" si="376"/>
        <v>Onsite/Hybrid</v>
      </c>
      <c r="I6056" t="s">
        <v>26</v>
      </c>
      <c r="J6056" t="str">
        <f t="shared" si="377"/>
        <v>3-6 yrs</v>
      </c>
      <c r="K6056">
        <f t="shared" ca="1" si="379"/>
        <v>5</v>
      </c>
      <c r="L6056" t="s">
        <v>39</v>
      </c>
      <c r="M6056">
        <v>0</v>
      </c>
      <c r="N6056">
        <v>0</v>
      </c>
      <c r="O6056">
        <v>1</v>
      </c>
      <c r="P6056">
        <v>1</v>
      </c>
      <c r="Q6056">
        <v>0</v>
      </c>
      <c r="R6056">
        <f>SUM(M6056:N6056:O6056:P6056:Q6056)</f>
        <v>2</v>
      </c>
      <c r="S6056" s="1">
        <v>101203</v>
      </c>
      <c r="T6056" s="1" t="str">
        <f t="shared" si="378"/>
        <v>Medium</v>
      </c>
      <c r="U6056">
        <v>4</v>
      </c>
      <c r="V6056">
        <v>2026</v>
      </c>
      <c r="W6056" t="s">
        <v>28</v>
      </c>
      <c r="X6056">
        <v>4</v>
      </c>
    </row>
    <row r="6057" spans="1:24" x14ac:dyDescent="0.3">
      <c r="A6057">
        <v>6056</v>
      </c>
      <c r="B6057" t="s">
        <v>50</v>
      </c>
      <c r="C6057" t="str">
        <f>_xlfn.XLOOKUP(B6057,Lookup_table!B:B,Lookup_table!C:C)</f>
        <v>AI</v>
      </c>
      <c r="D6057" t="s">
        <v>34</v>
      </c>
      <c r="E6057" t="s">
        <v>23</v>
      </c>
      <c r="F6057" t="s">
        <v>24</v>
      </c>
      <c r="G6057" t="s">
        <v>30</v>
      </c>
      <c r="H6057" t="str">
        <f t="shared" si="376"/>
        <v>Onsite/Hybrid</v>
      </c>
      <c r="I6057" t="s">
        <v>26</v>
      </c>
      <c r="J6057" t="str">
        <f t="shared" si="377"/>
        <v>3-6 yrs</v>
      </c>
      <c r="K6057">
        <f t="shared" ca="1" si="379"/>
        <v>5</v>
      </c>
      <c r="L6057" t="s">
        <v>27</v>
      </c>
      <c r="M6057">
        <v>0</v>
      </c>
      <c r="N6057">
        <v>0</v>
      </c>
      <c r="O6057">
        <v>0</v>
      </c>
      <c r="P6057">
        <v>0</v>
      </c>
      <c r="Q6057">
        <v>0</v>
      </c>
      <c r="R6057">
        <f>SUM(M6057:N6057:O6057:P6057:Q6057)</f>
        <v>0</v>
      </c>
      <c r="S6057" s="1">
        <v>113332</v>
      </c>
      <c r="T6057" s="1" t="str">
        <f t="shared" si="378"/>
        <v>Medium</v>
      </c>
      <c r="U6057">
        <v>3</v>
      </c>
      <c r="V6057">
        <v>2021</v>
      </c>
      <c r="W6057" t="s">
        <v>20</v>
      </c>
      <c r="X6057">
        <v>1</v>
      </c>
    </row>
    <row r="6058" spans="1:24" x14ac:dyDescent="0.3">
      <c r="A6058">
        <v>6057</v>
      </c>
      <c r="B6058" t="s">
        <v>36</v>
      </c>
      <c r="C6058" t="str">
        <f>_xlfn.XLOOKUP(B6058,Lookup_table!B:B,Lookup_table!C:C)</f>
        <v>Data</v>
      </c>
      <c r="D6058" t="s">
        <v>14</v>
      </c>
      <c r="E6058" t="s">
        <v>23</v>
      </c>
      <c r="F6058" t="s">
        <v>51</v>
      </c>
      <c r="G6058" t="s">
        <v>30</v>
      </c>
      <c r="H6058" t="str">
        <f t="shared" si="376"/>
        <v>Onsite/Hybrid</v>
      </c>
      <c r="I6058" t="s">
        <v>35</v>
      </c>
      <c r="J6058" t="str">
        <f t="shared" si="377"/>
        <v>0-2 yrs</v>
      </c>
      <c r="K6058">
        <f t="shared" ca="1" si="379"/>
        <v>1</v>
      </c>
      <c r="L6058" t="s">
        <v>27</v>
      </c>
      <c r="M6058">
        <v>0</v>
      </c>
      <c r="N6058">
        <v>0</v>
      </c>
      <c r="O6058">
        <v>0</v>
      </c>
      <c r="P6058">
        <v>0</v>
      </c>
      <c r="Q6058">
        <v>1</v>
      </c>
      <c r="R6058">
        <f>SUM(M6058:N6058:O6058:P6058:Q6058)</f>
        <v>1</v>
      </c>
      <c r="S6058" s="1">
        <v>62253</v>
      </c>
      <c r="T6058" s="1" t="str">
        <f t="shared" si="378"/>
        <v>Low</v>
      </c>
      <c r="U6058">
        <v>11</v>
      </c>
      <c r="V6058">
        <v>2020</v>
      </c>
      <c r="W6058" t="s">
        <v>20</v>
      </c>
      <c r="X6058">
        <v>5</v>
      </c>
    </row>
    <row r="6059" spans="1:24" x14ac:dyDescent="0.3">
      <c r="A6059">
        <v>6058</v>
      </c>
      <c r="B6059" t="s">
        <v>21</v>
      </c>
      <c r="C6059" t="str">
        <f>_xlfn.XLOOKUP(B6059,Lookup_table!B:B,Lookup_table!C:C)</f>
        <v>AI</v>
      </c>
      <c r="D6059" t="s">
        <v>14</v>
      </c>
      <c r="E6059" t="s">
        <v>42</v>
      </c>
      <c r="F6059" t="s">
        <v>24</v>
      </c>
      <c r="G6059" t="s">
        <v>17</v>
      </c>
      <c r="H6059" t="str">
        <f t="shared" si="376"/>
        <v>Remote</v>
      </c>
      <c r="I6059" t="s">
        <v>35</v>
      </c>
      <c r="J6059" t="str">
        <f t="shared" si="377"/>
        <v>0-2 yrs</v>
      </c>
      <c r="K6059">
        <f t="shared" ca="1" si="379"/>
        <v>1</v>
      </c>
      <c r="L6059" t="s">
        <v>39</v>
      </c>
      <c r="M6059">
        <v>0</v>
      </c>
      <c r="N6059">
        <v>1</v>
      </c>
      <c r="O6059">
        <v>1</v>
      </c>
      <c r="P6059">
        <v>1</v>
      </c>
      <c r="Q6059">
        <v>1</v>
      </c>
      <c r="R6059">
        <f>SUM(M6059:N6059:O6059:P6059:Q6059)</f>
        <v>4</v>
      </c>
      <c r="S6059" s="1">
        <v>133405</v>
      </c>
      <c r="T6059" s="1" t="str">
        <f t="shared" si="378"/>
        <v>High</v>
      </c>
      <c r="U6059">
        <v>6</v>
      </c>
      <c r="V6059">
        <v>2024</v>
      </c>
      <c r="W6059" t="s">
        <v>28</v>
      </c>
      <c r="X6059">
        <v>2</v>
      </c>
    </row>
    <row r="6060" spans="1:24" x14ac:dyDescent="0.3">
      <c r="A6060">
        <v>6059</v>
      </c>
      <c r="B6060" t="s">
        <v>36</v>
      </c>
      <c r="C6060" t="str">
        <f>_xlfn.XLOOKUP(B6060,Lookup_table!B:B,Lookup_table!C:C)</f>
        <v>Data</v>
      </c>
      <c r="D6060" t="s">
        <v>37</v>
      </c>
      <c r="E6060" t="s">
        <v>15</v>
      </c>
      <c r="F6060" t="s">
        <v>16</v>
      </c>
      <c r="G6060" t="s">
        <v>30</v>
      </c>
      <c r="H6060" t="str">
        <f t="shared" si="376"/>
        <v>Onsite/Hybrid</v>
      </c>
      <c r="I6060" t="s">
        <v>18</v>
      </c>
      <c r="J6060" t="str">
        <f t="shared" si="377"/>
        <v>7+ yrs</v>
      </c>
      <c r="K6060">
        <f t="shared" ca="1" si="379"/>
        <v>12</v>
      </c>
      <c r="L6060" t="s">
        <v>19</v>
      </c>
      <c r="M6060">
        <v>1</v>
      </c>
      <c r="N6060">
        <v>1</v>
      </c>
      <c r="O6060">
        <v>1</v>
      </c>
      <c r="P6060">
        <v>1</v>
      </c>
      <c r="Q6060">
        <v>1</v>
      </c>
      <c r="R6060">
        <f>SUM(M6060:N6060:O6060:P6060:Q6060)</f>
        <v>5</v>
      </c>
      <c r="S6060" s="1">
        <v>144990</v>
      </c>
      <c r="T6060" s="1" t="str">
        <f t="shared" si="378"/>
        <v>High</v>
      </c>
      <c r="U6060">
        <v>2</v>
      </c>
      <c r="V6060">
        <v>2026</v>
      </c>
      <c r="W6060" t="s">
        <v>28</v>
      </c>
      <c r="X6060">
        <v>1</v>
      </c>
    </row>
    <row r="6061" spans="1:24" x14ac:dyDescent="0.3">
      <c r="A6061">
        <v>6060</v>
      </c>
      <c r="B6061" t="s">
        <v>41</v>
      </c>
      <c r="C6061" t="str">
        <f>_xlfn.XLOOKUP(B6061,Lookup_table!B:B,Lookup_table!C:C)</f>
        <v>Data</v>
      </c>
      <c r="D6061" t="s">
        <v>37</v>
      </c>
      <c r="E6061" t="s">
        <v>40</v>
      </c>
      <c r="F6061" t="s">
        <v>24</v>
      </c>
      <c r="G6061" t="s">
        <v>25</v>
      </c>
      <c r="H6061" t="str">
        <f t="shared" si="376"/>
        <v>Onsite/Hybrid</v>
      </c>
      <c r="I6061" t="s">
        <v>35</v>
      </c>
      <c r="J6061" t="str">
        <f t="shared" si="377"/>
        <v>0-2 yrs</v>
      </c>
      <c r="K6061">
        <f t="shared" ca="1" si="379"/>
        <v>1</v>
      </c>
      <c r="L6061" t="s">
        <v>19</v>
      </c>
      <c r="M6061">
        <v>0</v>
      </c>
      <c r="N6061">
        <v>1</v>
      </c>
      <c r="O6061">
        <v>1</v>
      </c>
      <c r="P6061">
        <v>0</v>
      </c>
      <c r="Q6061">
        <v>1</v>
      </c>
      <c r="R6061">
        <f>SUM(M6061:N6061:O6061:P6061:Q6061)</f>
        <v>3</v>
      </c>
      <c r="S6061" s="1">
        <v>77179</v>
      </c>
      <c r="T6061" s="1" t="str">
        <f t="shared" si="378"/>
        <v>Medium</v>
      </c>
      <c r="U6061">
        <v>12</v>
      </c>
      <c r="V6061">
        <v>2020</v>
      </c>
      <c r="W6061" t="s">
        <v>28</v>
      </c>
      <c r="X6061">
        <v>9</v>
      </c>
    </row>
    <row r="6062" spans="1:24" x14ac:dyDescent="0.3">
      <c r="A6062">
        <v>6061</v>
      </c>
      <c r="B6062" t="s">
        <v>21</v>
      </c>
      <c r="C6062" t="str">
        <f>_xlfn.XLOOKUP(B6062,Lookup_table!B:B,Lookup_table!C:C)</f>
        <v>AI</v>
      </c>
      <c r="D6062" t="s">
        <v>22</v>
      </c>
      <c r="E6062" t="s">
        <v>38</v>
      </c>
      <c r="F6062" t="s">
        <v>51</v>
      </c>
      <c r="G6062" t="s">
        <v>25</v>
      </c>
      <c r="H6062" t="str">
        <f t="shared" si="376"/>
        <v>Onsite/Hybrid</v>
      </c>
      <c r="I6062" t="s">
        <v>35</v>
      </c>
      <c r="J6062" t="str">
        <f t="shared" si="377"/>
        <v>0-2 yrs</v>
      </c>
      <c r="K6062">
        <f t="shared" ca="1" si="379"/>
        <v>2</v>
      </c>
      <c r="L6062" t="s">
        <v>27</v>
      </c>
      <c r="M6062">
        <v>0</v>
      </c>
      <c r="N6062">
        <v>0</v>
      </c>
      <c r="O6062">
        <v>0</v>
      </c>
      <c r="P6062">
        <v>0</v>
      </c>
      <c r="Q6062">
        <v>1</v>
      </c>
      <c r="R6062">
        <f>SUM(M6062:N6062:O6062:P6062:Q6062)</f>
        <v>1</v>
      </c>
      <c r="S6062" s="1">
        <v>118017</v>
      </c>
      <c r="T6062" s="1" t="str">
        <f t="shared" si="378"/>
        <v>Medium</v>
      </c>
      <c r="U6062">
        <v>2</v>
      </c>
      <c r="V6062">
        <v>2024</v>
      </c>
      <c r="W6062" t="s">
        <v>34</v>
      </c>
      <c r="X6062">
        <v>3</v>
      </c>
    </row>
    <row r="6063" spans="1:24" x14ac:dyDescent="0.3">
      <c r="A6063">
        <v>6062</v>
      </c>
      <c r="B6063" t="s">
        <v>21</v>
      </c>
      <c r="C6063" t="str">
        <f>_xlfn.XLOOKUP(B6063,Lookup_table!B:B,Lookup_table!C:C)</f>
        <v>AI</v>
      </c>
      <c r="D6063" t="s">
        <v>22</v>
      </c>
      <c r="E6063" t="s">
        <v>23</v>
      </c>
      <c r="F6063" t="s">
        <v>29</v>
      </c>
      <c r="G6063" t="s">
        <v>17</v>
      </c>
      <c r="H6063" t="str">
        <f t="shared" si="376"/>
        <v>Remote</v>
      </c>
      <c r="I6063" t="s">
        <v>18</v>
      </c>
      <c r="J6063" t="str">
        <f t="shared" si="377"/>
        <v>7+ yrs</v>
      </c>
      <c r="K6063">
        <f t="shared" ca="1" si="379"/>
        <v>14</v>
      </c>
      <c r="L6063" t="s">
        <v>19</v>
      </c>
      <c r="M6063">
        <v>0</v>
      </c>
      <c r="N6063">
        <v>1</v>
      </c>
      <c r="O6063">
        <v>1</v>
      </c>
      <c r="P6063">
        <v>1</v>
      </c>
      <c r="Q6063">
        <v>1</v>
      </c>
      <c r="R6063">
        <f>SUM(M6063:N6063:O6063:P6063:Q6063)</f>
        <v>4</v>
      </c>
      <c r="S6063" s="1">
        <v>197708</v>
      </c>
      <c r="T6063" s="1" t="str">
        <f t="shared" si="378"/>
        <v>High</v>
      </c>
      <c r="U6063">
        <v>1</v>
      </c>
      <c r="V6063">
        <v>2021</v>
      </c>
      <c r="W6063" t="s">
        <v>28</v>
      </c>
      <c r="X6063">
        <v>6</v>
      </c>
    </row>
    <row r="6064" spans="1:24" x14ac:dyDescent="0.3">
      <c r="A6064">
        <v>6063</v>
      </c>
      <c r="B6064" t="s">
        <v>36</v>
      </c>
      <c r="C6064" t="str">
        <f>_xlfn.XLOOKUP(B6064,Lookup_table!B:B,Lookup_table!C:C)</f>
        <v>Data</v>
      </c>
      <c r="D6064" t="s">
        <v>22</v>
      </c>
      <c r="E6064" t="s">
        <v>38</v>
      </c>
      <c r="F6064" t="s">
        <v>29</v>
      </c>
      <c r="G6064" t="s">
        <v>17</v>
      </c>
      <c r="H6064" t="str">
        <f t="shared" si="376"/>
        <v>Remote</v>
      </c>
      <c r="I6064" t="s">
        <v>18</v>
      </c>
      <c r="J6064" t="str">
        <f t="shared" si="377"/>
        <v>7+ yrs</v>
      </c>
      <c r="K6064">
        <f t="shared" ca="1" si="379"/>
        <v>7</v>
      </c>
      <c r="L6064" t="s">
        <v>39</v>
      </c>
      <c r="M6064">
        <v>0</v>
      </c>
      <c r="N6064">
        <v>1</v>
      </c>
      <c r="O6064">
        <v>1</v>
      </c>
      <c r="P6064">
        <v>0</v>
      </c>
      <c r="Q6064">
        <v>1</v>
      </c>
      <c r="R6064">
        <f>SUM(M6064:N6064:O6064:P6064:Q6064)</f>
        <v>3</v>
      </c>
      <c r="S6064" s="1">
        <v>145036</v>
      </c>
      <c r="T6064" s="1" t="str">
        <f t="shared" si="378"/>
        <v>High</v>
      </c>
      <c r="U6064">
        <v>3</v>
      </c>
      <c r="V6064">
        <v>2025</v>
      </c>
      <c r="W6064" t="s">
        <v>28</v>
      </c>
      <c r="X6064">
        <v>9</v>
      </c>
    </row>
    <row r="6065" spans="1:24" x14ac:dyDescent="0.3">
      <c r="A6065">
        <v>6064</v>
      </c>
      <c r="B6065" t="s">
        <v>41</v>
      </c>
      <c r="C6065" t="str">
        <f>_xlfn.XLOOKUP(B6065,Lookup_table!B:B,Lookup_table!C:C)</f>
        <v>Data</v>
      </c>
      <c r="D6065" t="s">
        <v>14</v>
      </c>
      <c r="E6065" t="s">
        <v>23</v>
      </c>
      <c r="F6065" t="s">
        <v>51</v>
      </c>
      <c r="G6065" t="s">
        <v>30</v>
      </c>
      <c r="H6065" t="str">
        <f t="shared" si="376"/>
        <v>Onsite/Hybrid</v>
      </c>
      <c r="I6065" t="s">
        <v>18</v>
      </c>
      <c r="J6065" t="str">
        <f t="shared" si="377"/>
        <v>7+ yrs</v>
      </c>
      <c r="K6065">
        <f t="shared" ca="1" si="379"/>
        <v>10</v>
      </c>
      <c r="L6065" t="s">
        <v>27</v>
      </c>
      <c r="M6065">
        <v>1</v>
      </c>
      <c r="N6065">
        <v>0</v>
      </c>
      <c r="O6065">
        <v>1</v>
      </c>
      <c r="P6065">
        <v>1</v>
      </c>
      <c r="Q6065">
        <v>1</v>
      </c>
      <c r="R6065">
        <f>SUM(M6065:N6065:O6065:P6065:Q6065)</f>
        <v>4</v>
      </c>
      <c r="S6065" s="1">
        <v>141461</v>
      </c>
      <c r="T6065" s="1" t="str">
        <f t="shared" si="378"/>
        <v>High</v>
      </c>
      <c r="U6065">
        <v>6</v>
      </c>
      <c r="V6065">
        <v>2025</v>
      </c>
      <c r="W6065" t="s">
        <v>28</v>
      </c>
      <c r="X6065">
        <v>3</v>
      </c>
    </row>
    <row r="6066" spans="1:24" x14ac:dyDescent="0.3">
      <c r="A6066">
        <v>6065</v>
      </c>
      <c r="B6066" t="s">
        <v>36</v>
      </c>
      <c r="C6066" t="str">
        <f>_xlfn.XLOOKUP(B6066,Lookup_table!B:B,Lookup_table!C:C)</f>
        <v>Data</v>
      </c>
      <c r="D6066" t="s">
        <v>22</v>
      </c>
      <c r="E6066" t="s">
        <v>38</v>
      </c>
      <c r="F6066" t="s">
        <v>44</v>
      </c>
      <c r="G6066" t="s">
        <v>17</v>
      </c>
      <c r="H6066" t="str">
        <f t="shared" si="376"/>
        <v>Remote</v>
      </c>
      <c r="I6066" t="s">
        <v>35</v>
      </c>
      <c r="J6066" t="str">
        <f t="shared" si="377"/>
        <v>0-2 yrs</v>
      </c>
      <c r="K6066">
        <f t="shared" ca="1" si="379"/>
        <v>2</v>
      </c>
      <c r="L6066" t="s">
        <v>39</v>
      </c>
      <c r="M6066">
        <v>0</v>
      </c>
      <c r="N6066">
        <v>0</v>
      </c>
      <c r="O6066">
        <v>0</v>
      </c>
      <c r="P6066">
        <v>0</v>
      </c>
      <c r="Q6066">
        <v>1</v>
      </c>
      <c r="R6066">
        <f>SUM(M6066:N6066:O6066:P6066:Q6066)</f>
        <v>1</v>
      </c>
      <c r="S6066" s="1">
        <v>81642</v>
      </c>
      <c r="T6066" s="1" t="str">
        <f t="shared" si="378"/>
        <v>Medium</v>
      </c>
      <c r="U6066">
        <v>1</v>
      </c>
      <c r="V6066">
        <v>2020</v>
      </c>
      <c r="W6066" t="s">
        <v>34</v>
      </c>
      <c r="X6066">
        <v>3</v>
      </c>
    </row>
    <row r="6067" spans="1:24" x14ac:dyDescent="0.3">
      <c r="A6067">
        <v>6066</v>
      </c>
      <c r="B6067" t="s">
        <v>41</v>
      </c>
      <c r="C6067" t="str">
        <f>_xlfn.XLOOKUP(B6067,Lookup_table!B:B,Lookup_table!C:C)</f>
        <v>Data</v>
      </c>
      <c r="D6067" t="s">
        <v>14</v>
      </c>
      <c r="E6067" t="s">
        <v>23</v>
      </c>
      <c r="F6067" t="s">
        <v>29</v>
      </c>
      <c r="G6067" t="s">
        <v>17</v>
      </c>
      <c r="H6067" t="str">
        <f t="shared" si="376"/>
        <v>Remote</v>
      </c>
      <c r="I6067" t="s">
        <v>18</v>
      </c>
      <c r="J6067" t="str">
        <f t="shared" si="377"/>
        <v>7+ yrs</v>
      </c>
      <c r="K6067">
        <f t="shared" ca="1" si="379"/>
        <v>10</v>
      </c>
      <c r="L6067" t="s">
        <v>27</v>
      </c>
      <c r="M6067">
        <v>1</v>
      </c>
      <c r="N6067">
        <v>0</v>
      </c>
      <c r="O6067">
        <v>1</v>
      </c>
      <c r="P6067">
        <v>0</v>
      </c>
      <c r="Q6067">
        <v>0</v>
      </c>
      <c r="R6067">
        <f>SUM(M6067:N6067:O6067:P6067:Q6067)</f>
        <v>2</v>
      </c>
      <c r="S6067" s="1">
        <v>119564</v>
      </c>
      <c r="T6067" s="1" t="str">
        <f t="shared" si="378"/>
        <v>Medium</v>
      </c>
      <c r="U6067">
        <v>2</v>
      </c>
      <c r="V6067">
        <v>2026</v>
      </c>
      <c r="W6067" t="s">
        <v>28</v>
      </c>
      <c r="X6067">
        <v>8</v>
      </c>
    </row>
    <row r="6068" spans="1:24" x14ac:dyDescent="0.3">
      <c r="A6068">
        <v>6067</v>
      </c>
      <c r="B6068" t="s">
        <v>21</v>
      </c>
      <c r="C6068" t="str">
        <f>_xlfn.XLOOKUP(B6068,Lookup_table!B:B,Lookup_table!C:C)</f>
        <v>AI</v>
      </c>
      <c r="D6068" t="s">
        <v>14</v>
      </c>
      <c r="E6068" t="s">
        <v>38</v>
      </c>
      <c r="F6068" t="s">
        <v>16</v>
      </c>
      <c r="G6068" t="s">
        <v>25</v>
      </c>
      <c r="H6068" t="str">
        <f t="shared" si="376"/>
        <v>Onsite/Hybrid</v>
      </c>
      <c r="I6068" t="s">
        <v>35</v>
      </c>
      <c r="J6068" t="str">
        <f t="shared" si="377"/>
        <v>0-2 yrs</v>
      </c>
      <c r="K6068">
        <f t="shared" ca="1" si="379"/>
        <v>1</v>
      </c>
      <c r="L6068" t="s">
        <v>27</v>
      </c>
      <c r="M6068">
        <v>1</v>
      </c>
      <c r="N6068">
        <v>1</v>
      </c>
      <c r="O6068">
        <v>0</v>
      </c>
      <c r="P6068">
        <v>0</v>
      </c>
      <c r="Q6068">
        <v>1</v>
      </c>
      <c r="R6068">
        <f>SUM(M6068:N6068:O6068:P6068:Q6068)</f>
        <v>3</v>
      </c>
      <c r="S6068" s="1">
        <v>95549</v>
      </c>
      <c r="T6068" s="1" t="str">
        <f t="shared" si="378"/>
        <v>Medium</v>
      </c>
      <c r="U6068">
        <v>4</v>
      </c>
      <c r="V6068">
        <v>2022</v>
      </c>
      <c r="W6068" t="s">
        <v>28</v>
      </c>
      <c r="X6068">
        <v>7</v>
      </c>
    </row>
    <row r="6069" spans="1:24" x14ac:dyDescent="0.3">
      <c r="A6069">
        <v>6068</v>
      </c>
      <c r="B6069" t="s">
        <v>50</v>
      </c>
      <c r="C6069" t="str">
        <f>_xlfn.XLOOKUP(B6069,Lookup_table!B:B,Lookup_table!C:C)</f>
        <v>AI</v>
      </c>
      <c r="D6069" t="s">
        <v>37</v>
      </c>
      <c r="E6069" t="s">
        <v>23</v>
      </c>
      <c r="F6069" t="s">
        <v>24</v>
      </c>
      <c r="G6069" t="s">
        <v>17</v>
      </c>
      <c r="H6069" t="str">
        <f t="shared" si="376"/>
        <v>Remote</v>
      </c>
      <c r="I6069" t="s">
        <v>18</v>
      </c>
      <c r="J6069" t="str">
        <f t="shared" si="377"/>
        <v>7+ yrs</v>
      </c>
      <c r="K6069">
        <f t="shared" ca="1" si="379"/>
        <v>7</v>
      </c>
      <c r="L6069" t="s">
        <v>19</v>
      </c>
      <c r="M6069">
        <v>0</v>
      </c>
      <c r="N6069">
        <v>1</v>
      </c>
      <c r="O6069">
        <v>0</v>
      </c>
      <c r="P6069">
        <v>0</v>
      </c>
      <c r="Q6069">
        <v>1</v>
      </c>
      <c r="R6069">
        <f>SUM(M6069:N6069:O6069:P6069:Q6069)</f>
        <v>2</v>
      </c>
      <c r="S6069" s="1">
        <v>148075</v>
      </c>
      <c r="T6069" s="1" t="str">
        <f t="shared" si="378"/>
        <v>High</v>
      </c>
      <c r="U6069">
        <v>3</v>
      </c>
      <c r="V6069">
        <v>2021</v>
      </c>
      <c r="W6069" t="s">
        <v>28</v>
      </c>
      <c r="X6069">
        <v>7</v>
      </c>
    </row>
    <row r="6070" spans="1:24" x14ac:dyDescent="0.3">
      <c r="A6070">
        <v>6069</v>
      </c>
      <c r="B6070" t="s">
        <v>31</v>
      </c>
      <c r="C6070" t="str">
        <f>_xlfn.XLOOKUP(B6070,Lookup_table!B:B,Lookup_table!C:C)</f>
        <v>Business</v>
      </c>
      <c r="D6070" t="s">
        <v>14</v>
      </c>
      <c r="E6070" t="s">
        <v>15</v>
      </c>
      <c r="F6070" t="s">
        <v>24</v>
      </c>
      <c r="G6070" t="s">
        <v>25</v>
      </c>
      <c r="H6070" t="str">
        <f t="shared" si="376"/>
        <v>Onsite/Hybrid</v>
      </c>
      <c r="I6070" t="s">
        <v>18</v>
      </c>
      <c r="J6070" t="str">
        <f t="shared" si="377"/>
        <v>7+ yrs</v>
      </c>
      <c r="K6070">
        <f t="shared" ca="1" si="379"/>
        <v>9</v>
      </c>
      <c r="L6070" t="s">
        <v>19</v>
      </c>
      <c r="M6070">
        <v>1</v>
      </c>
      <c r="N6070">
        <v>0</v>
      </c>
      <c r="O6070">
        <v>0</v>
      </c>
      <c r="P6070">
        <v>0</v>
      </c>
      <c r="Q6070">
        <v>0</v>
      </c>
      <c r="R6070">
        <f>SUM(M6070:N6070:O6070:P6070:Q6070)</f>
        <v>1</v>
      </c>
      <c r="S6070" s="1">
        <v>97446</v>
      </c>
      <c r="T6070" s="1" t="str">
        <f t="shared" si="378"/>
        <v>Medium</v>
      </c>
      <c r="U6070">
        <v>11</v>
      </c>
      <c r="V6070">
        <v>2024</v>
      </c>
      <c r="W6070" t="s">
        <v>34</v>
      </c>
      <c r="X6070">
        <v>1</v>
      </c>
    </row>
    <row r="6071" spans="1:24" x14ac:dyDescent="0.3">
      <c r="A6071">
        <v>6070</v>
      </c>
      <c r="B6071" t="s">
        <v>21</v>
      </c>
      <c r="C6071" t="str">
        <f>_xlfn.XLOOKUP(B6071,Lookup_table!B:B,Lookup_table!C:C)</f>
        <v>AI</v>
      </c>
      <c r="D6071" t="s">
        <v>22</v>
      </c>
      <c r="E6071" t="s">
        <v>42</v>
      </c>
      <c r="F6071" t="s">
        <v>29</v>
      </c>
      <c r="G6071" t="s">
        <v>25</v>
      </c>
      <c r="H6071" t="str">
        <f t="shared" si="376"/>
        <v>Onsite/Hybrid</v>
      </c>
      <c r="I6071" t="s">
        <v>18</v>
      </c>
      <c r="J6071" t="str">
        <f t="shared" si="377"/>
        <v>7+ yrs</v>
      </c>
      <c r="K6071">
        <f t="shared" ca="1" si="379"/>
        <v>9</v>
      </c>
      <c r="L6071" t="s">
        <v>39</v>
      </c>
      <c r="M6071">
        <v>0</v>
      </c>
      <c r="N6071">
        <v>0</v>
      </c>
      <c r="O6071">
        <v>0</v>
      </c>
      <c r="P6071">
        <v>0</v>
      </c>
      <c r="Q6071">
        <v>1</v>
      </c>
      <c r="R6071">
        <f>SUM(M6071:N6071:O6071:P6071:Q6071)</f>
        <v>1</v>
      </c>
      <c r="S6071" s="1">
        <v>172731</v>
      </c>
      <c r="T6071" s="1" t="str">
        <f t="shared" si="378"/>
        <v>High</v>
      </c>
      <c r="U6071">
        <v>3</v>
      </c>
      <c r="V6071">
        <v>2026</v>
      </c>
      <c r="W6071" t="s">
        <v>34</v>
      </c>
      <c r="X6071">
        <v>4</v>
      </c>
    </row>
    <row r="6072" spans="1:24" x14ac:dyDescent="0.3">
      <c r="A6072">
        <v>6071</v>
      </c>
      <c r="B6072" t="s">
        <v>21</v>
      </c>
      <c r="C6072" t="str">
        <f>_xlfn.XLOOKUP(B6072,Lookup_table!B:B,Lookup_table!C:C)</f>
        <v>AI</v>
      </c>
      <c r="D6072" t="s">
        <v>37</v>
      </c>
      <c r="E6072" t="s">
        <v>23</v>
      </c>
      <c r="F6072" t="s">
        <v>44</v>
      </c>
      <c r="G6072" t="s">
        <v>25</v>
      </c>
      <c r="H6072" t="str">
        <f t="shared" si="376"/>
        <v>Onsite/Hybrid</v>
      </c>
      <c r="I6072" t="s">
        <v>18</v>
      </c>
      <c r="J6072" t="str">
        <f t="shared" si="377"/>
        <v>7+ yrs</v>
      </c>
      <c r="K6072">
        <f t="shared" ca="1" si="379"/>
        <v>13</v>
      </c>
      <c r="L6072" t="s">
        <v>19</v>
      </c>
      <c r="M6072">
        <v>0</v>
      </c>
      <c r="N6072">
        <v>1</v>
      </c>
      <c r="O6072">
        <v>0</v>
      </c>
      <c r="P6072">
        <v>0</v>
      </c>
      <c r="Q6072">
        <v>1</v>
      </c>
      <c r="R6072">
        <f>SUM(M6072:N6072:O6072:P6072:Q6072)</f>
        <v>2</v>
      </c>
      <c r="S6072" s="1">
        <v>150475</v>
      </c>
      <c r="T6072" s="1" t="str">
        <f t="shared" si="378"/>
        <v>High</v>
      </c>
      <c r="U6072">
        <v>12</v>
      </c>
      <c r="V6072">
        <v>2023</v>
      </c>
      <c r="W6072" t="s">
        <v>20</v>
      </c>
      <c r="X6072">
        <v>4</v>
      </c>
    </row>
    <row r="6073" spans="1:24" x14ac:dyDescent="0.3">
      <c r="A6073">
        <v>6072</v>
      </c>
      <c r="B6073" t="s">
        <v>41</v>
      </c>
      <c r="C6073" t="str">
        <f>_xlfn.XLOOKUP(B6073,Lookup_table!B:B,Lookup_table!C:C)</f>
        <v>Data</v>
      </c>
      <c r="D6073" t="s">
        <v>14</v>
      </c>
      <c r="E6073" t="s">
        <v>40</v>
      </c>
      <c r="F6073" t="s">
        <v>44</v>
      </c>
      <c r="G6073" t="s">
        <v>30</v>
      </c>
      <c r="H6073" t="str">
        <f t="shared" si="376"/>
        <v>Onsite/Hybrid</v>
      </c>
      <c r="I6073" t="s">
        <v>26</v>
      </c>
      <c r="J6073" t="str">
        <f t="shared" si="377"/>
        <v>3-6 yrs</v>
      </c>
      <c r="K6073">
        <f t="shared" ca="1" si="379"/>
        <v>6</v>
      </c>
      <c r="L6073" t="s">
        <v>39</v>
      </c>
      <c r="M6073">
        <v>0</v>
      </c>
      <c r="N6073">
        <v>0</v>
      </c>
      <c r="O6073">
        <v>0</v>
      </c>
      <c r="P6073">
        <v>1</v>
      </c>
      <c r="Q6073">
        <v>1</v>
      </c>
      <c r="R6073">
        <f>SUM(M6073:N6073:O6073:P6073:Q6073)</f>
        <v>2</v>
      </c>
      <c r="S6073" s="1">
        <v>100940</v>
      </c>
      <c r="T6073" s="1" t="str">
        <f t="shared" si="378"/>
        <v>Medium</v>
      </c>
      <c r="U6073">
        <v>7</v>
      </c>
      <c r="V6073">
        <v>2024</v>
      </c>
      <c r="W6073" t="s">
        <v>20</v>
      </c>
      <c r="X6073">
        <v>2</v>
      </c>
    </row>
    <row r="6074" spans="1:24" x14ac:dyDescent="0.3">
      <c r="A6074">
        <v>6073</v>
      </c>
      <c r="B6074" t="s">
        <v>36</v>
      </c>
      <c r="C6074" t="str">
        <f>_xlfn.XLOOKUP(B6074,Lookup_table!B:B,Lookup_table!C:C)</f>
        <v>Data</v>
      </c>
      <c r="D6074" t="s">
        <v>34</v>
      </c>
      <c r="E6074" t="s">
        <v>40</v>
      </c>
      <c r="F6074" t="s">
        <v>44</v>
      </c>
      <c r="G6074" t="s">
        <v>30</v>
      </c>
      <c r="H6074" t="str">
        <f t="shared" si="376"/>
        <v>Onsite/Hybrid</v>
      </c>
      <c r="I6074" t="s">
        <v>26</v>
      </c>
      <c r="J6074" t="str">
        <f t="shared" si="377"/>
        <v>3-6 yrs</v>
      </c>
      <c r="K6074">
        <f t="shared" ca="1" si="379"/>
        <v>4</v>
      </c>
      <c r="L6074" t="s">
        <v>19</v>
      </c>
      <c r="M6074">
        <v>0</v>
      </c>
      <c r="N6074">
        <v>0</v>
      </c>
      <c r="O6074">
        <v>1</v>
      </c>
      <c r="P6074">
        <v>1</v>
      </c>
      <c r="Q6074">
        <v>0</v>
      </c>
      <c r="R6074">
        <f>SUM(M6074:N6074:O6074:P6074:Q6074)</f>
        <v>2</v>
      </c>
      <c r="S6074" s="1">
        <v>103839</v>
      </c>
      <c r="T6074" s="1" t="str">
        <f t="shared" si="378"/>
        <v>Medium</v>
      </c>
      <c r="U6074">
        <v>2</v>
      </c>
      <c r="V6074">
        <v>2023</v>
      </c>
      <c r="W6074" t="s">
        <v>28</v>
      </c>
      <c r="X6074">
        <v>8</v>
      </c>
    </row>
    <row r="6075" spans="1:24" x14ac:dyDescent="0.3">
      <c r="A6075">
        <v>6074</v>
      </c>
      <c r="B6075" t="s">
        <v>50</v>
      </c>
      <c r="C6075" t="str">
        <f>_xlfn.XLOOKUP(B6075,Lookup_table!B:B,Lookup_table!C:C)</f>
        <v>AI</v>
      </c>
      <c r="D6075" t="s">
        <v>14</v>
      </c>
      <c r="E6075" t="s">
        <v>40</v>
      </c>
      <c r="F6075" t="s">
        <v>43</v>
      </c>
      <c r="G6075" t="s">
        <v>30</v>
      </c>
      <c r="H6075" t="str">
        <f t="shared" si="376"/>
        <v>Onsite/Hybrid</v>
      </c>
      <c r="I6075" t="s">
        <v>35</v>
      </c>
      <c r="J6075" t="str">
        <f t="shared" si="377"/>
        <v>0-2 yrs</v>
      </c>
      <c r="K6075">
        <f t="shared" ca="1" si="379"/>
        <v>0</v>
      </c>
      <c r="L6075" t="s">
        <v>39</v>
      </c>
      <c r="M6075">
        <v>0</v>
      </c>
      <c r="N6075">
        <v>0</v>
      </c>
      <c r="O6075">
        <v>1</v>
      </c>
      <c r="P6075">
        <v>0</v>
      </c>
      <c r="Q6075">
        <v>0</v>
      </c>
      <c r="R6075">
        <f>SUM(M6075:N6075:O6075:P6075:Q6075)</f>
        <v>1</v>
      </c>
      <c r="S6075" s="1">
        <v>108796</v>
      </c>
      <c r="T6075" s="1" t="str">
        <f t="shared" si="378"/>
        <v>Medium</v>
      </c>
      <c r="U6075">
        <v>9</v>
      </c>
      <c r="V6075">
        <v>2025</v>
      </c>
      <c r="W6075" t="s">
        <v>20</v>
      </c>
      <c r="X6075">
        <v>1</v>
      </c>
    </row>
    <row r="6076" spans="1:24" x14ac:dyDescent="0.3">
      <c r="A6076">
        <v>6075</v>
      </c>
      <c r="B6076" t="s">
        <v>31</v>
      </c>
      <c r="C6076" t="str">
        <f>_xlfn.XLOOKUP(B6076,Lookup_table!B:B,Lookup_table!C:C)</f>
        <v>Business</v>
      </c>
      <c r="D6076" t="s">
        <v>14</v>
      </c>
      <c r="E6076" t="s">
        <v>42</v>
      </c>
      <c r="F6076" t="s">
        <v>52</v>
      </c>
      <c r="G6076" t="s">
        <v>17</v>
      </c>
      <c r="H6076" t="str">
        <f t="shared" si="376"/>
        <v>Remote</v>
      </c>
      <c r="I6076" t="s">
        <v>18</v>
      </c>
      <c r="J6076" t="str">
        <f t="shared" si="377"/>
        <v>7+ yrs</v>
      </c>
      <c r="K6076">
        <f t="shared" ca="1" si="379"/>
        <v>8</v>
      </c>
      <c r="L6076" t="s">
        <v>39</v>
      </c>
      <c r="M6076">
        <v>1</v>
      </c>
      <c r="N6076">
        <v>1</v>
      </c>
      <c r="O6076">
        <v>1</v>
      </c>
      <c r="P6076">
        <v>1</v>
      </c>
      <c r="Q6076">
        <v>1</v>
      </c>
      <c r="R6076">
        <f>SUM(M6076:N6076:O6076:P6076:Q6076)</f>
        <v>5</v>
      </c>
      <c r="S6076" s="1">
        <v>138484</v>
      </c>
      <c r="T6076" s="1" t="str">
        <f t="shared" si="378"/>
        <v>High</v>
      </c>
      <c r="U6076">
        <v>10</v>
      </c>
      <c r="V6076">
        <v>2020</v>
      </c>
      <c r="W6076" t="s">
        <v>28</v>
      </c>
      <c r="X6076">
        <v>5</v>
      </c>
    </row>
    <row r="6077" spans="1:24" x14ac:dyDescent="0.3">
      <c r="A6077">
        <v>6076</v>
      </c>
      <c r="B6077" t="s">
        <v>41</v>
      </c>
      <c r="C6077" t="str">
        <f>_xlfn.XLOOKUP(B6077,Lookup_table!B:B,Lookup_table!C:C)</f>
        <v>Data</v>
      </c>
      <c r="D6077" t="s">
        <v>37</v>
      </c>
      <c r="E6077" t="s">
        <v>32</v>
      </c>
      <c r="F6077" t="s">
        <v>43</v>
      </c>
      <c r="G6077" t="s">
        <v>30</v>
      </c>
      <c r="H6077" t="str">
        <f t="shared" si="376"/>
        <v>Onsite/Hybrid</v>
      </c>
      <c r="I6077" t="s">
        <v>26</v>
      </c>
      <c r="J6077" t="str">
        <f t="shared" si="377"/>
        <v>3-6 yrs</v>
      </c>
      <c r="K6077">
        <f t="shared" ca="1" si="379"/>
        <v>3</v>
      </c>
      <c r="L6077" t="s">
        <v>19</v>
      </c>
      <c r="M6077">
        <v>0</v>
      </c>
      <c r="N6077">
        <v>0</v>
      </c>
      <c r="O6077">
        <v>1</v>
      </c>
      <c r="P6077">
        <v>0</v>
      </c>
      <c r="Q6077">
        <v>1</v>
      </c>
      <c r="R6077">
        <f>SUM(M6077:N6077:O6077:P6077:Q6077)</f>
        <v>2</v>
      </c>
      <c r="S6077" s="1">
        <v>102739</v>
      </c>
      <c r="T6077" s="1" t="str">
        <f t="shared" si="378"/>
        <v>Medium</v>
      </c>
      <c r="U6077">
        <v>5</v>
      </c>
      <c r="V6077">
        <v>2022</v>
      </c>
      <c r="W6077" t="s">
        <v>20</v>
      </c>
      <c r="X6077">
        <v>5</v>
      </c>
    </row>
    <row r="6078" spans="1:24" x14ac:dyDescent="0.3">
      <c r="A6078">
        <v>6077</v>
      </c>
      <c r="B6078" t="s">
        <v>31</v>
      </c>
      <c r="C6078" t="str">
        <f>_xlfn.XLOOKUP(B6078,Lookup_table!B:B,Lookup_table!C:C)</f>
        <v>Business</v>
      </c>
      <c r="D6078" t="s">
        <v>34</v>
      </c>
      <c r="E6078" t="s">
        <v>32</v>
      </c>
      <c r="F6078" t="s">
        <v>43</v>
      </c>
      <c r="G6078" t="s">
        <v>17</v>
      </c>
      <c r="H6078" t="str">
        <f t="shared" si="376"/>
        <v>Remote</v>
      </c>
      <c r="I6078" t="s">
        <v>18</v>
      </c>
      <c r="J6078" t="str">
        <f t="shared" si="377"/>
        <v>7+ yrs</v>
      </c>
      <c r="K6078">
        <f t="shared" ca="1" si="379"/>
        <v>13</v>
      </c>
      <c r="L6078" t="s">
        <v>39</v>
      </c>
      <c r="M6078">
        <v>1</v>
      </c>
      <c r="N6078">
        <v>0</v>
      </c>
      <c r="O6078">
        <v>1</v>
      </c>
      <c r="P6078">
        <v>1</v>
      </c>
      <c r="Q6078">
        <v>0</v>
      </c>
      <c r="R6078">
        <f>SUM(M6078:N6078:O6078:P6078:Q6078)</f>
        <v>3</v>
      </c>
      <c r="S6078" s="1">
        <v>128689</v>
      </c>
      <c r="T6078" s="1" t="str">
        <f t="shared" si="378"/>
        <v>High</v>
      </c>
      <c r="U6078">
        <v>3</v>
      </c>
      <c r="V6078">
        <v>2021</v>
      </c>
      <c r="W6078" t="s">
        <v>28</v>
      </c>
      <c r="X6078">
        <v>3</v>
      </c>
    </row>
    <row r="6079" spans="1:24" x14ac:dyDescent="0.3">
      <c r="A6079">
        <v>6078</v>
      </c>
      <c r="B6079" t="s">
        <v>36</v>
      </c>
      <c r="C6079" t="str">
        <f>_xlfn.XLOOKUP(B6079,Lookup_table!B:B,Lookup_table!C:C)</f>
        <v>Data</v>
      </c>
      <c r="D6079" t="s">
        <v>37</v>
      </c>
      <c r="E6079" t="s">
        <v>32</v>
      </c>
      <c r="F6079" t="s">
        <v>43</v>
      </c>
      <c r="G6079" t="s">
        <v>25</v>
      </c>
      <c r="H6079" t="str">
        <f t="shared" si="376"/>
        <v>Onsite/Hybrid</v>
      </c>
      <c r="I6079" t="s">
        <v>26</v>
      </c>
      <c r="J6079" t="str">
        <f t="shared" si="377"/>
        <v>3-6 yrs</v>
      </c>
      <c r="K6079">
        <f t="shared" ca="1" si="379"/>
        <v>6</v>
      </c>
      <c r="L6079" t="s">
        <v>19</v>
      </c>
      <c r="M6079">
        <v>0</v>
      </c>
      <c r="N6079">
        <v>1</v>
      </c>
      <c r="O6079">
        <v>1</v>
      </c>
      <c r="P6079">
        <v>1</v>
      </c>
      <c r="Q6079">
        <v>0</v>
      </c>
      <c r="R6079">
        <f>SUM(M6079:N6079:O6079:P6079:Q6079)</f>
        <v>3</v>
      </c>
      <c r="S6079" s="1">
        <v>107526</v>
      </c>
      <c r="T6079" s="1" t="str">
        <f t="shared" si="378"/>
        <v>Medium</v>
      </c>
      <c r="U6079">
        <v>1</v>
      </c>
      <c r="V6079">
        <v>2025</v>
      </c>
      <c r="W6079" t="s">
        <v>28</v>
      </c>
      <c r="X6079">
        <v>2</v>
      </c>
    </row>
    <row r="6080" spans="1:24" x14ac:dyDescent="0.3">
      <c r="A6080">
        <v>6079</v>
      </c>
      <c r="B6080" t="s">
        <v>31</v>
      </c>
      <c r="C6080" t="str">
        <f>_xlfn.XLOOKUP(B6080,Lookup_table!B:B,Lookup_table!C:C)</f>
        <v>Business</v>
      </c>
      <c r="D6080" t="s">
        <v>34</v>
      </c>
      <c r="E6080" t="s">
        <v>40</v>
      </c>
      <c r="F6080" t="s">
        <v>52</v>
      </c>
      <c r="G6080" t="s">
        <v>30</v>
      </c>
      <c r="H6080" t="str">
        <f t="shared" si="376"/>
        <v>Onsite/Hybrid</v>
      </c>
      <c r="I6080" t="s">
        <v>18</v>
      </c>
      <c r="J6080" t="str">
        <f t="shared" si="377"/>
        <v>7+ yrs</v>
      </c>
      <c r="K6080">
        <f t="shared" ca="1" si="379"/>
        <v>12</v>
      </c>
      <c r="L6080" t="s">
        <v>39</v>
      </c>
      <c r="M6080">
        <v>0</v>
      </c>
      <c r="N6080">
        <v>0</v>
      </c>
      <c r="O6080">
        <v>1</v>
      </c>
      <c r="P6080">
        <v>0</v>
      </c>
      <c r="Q6080">
        <v>1</v>
      </c>
      <c r="R6080">
        <f>SUM(M6080:N6080:O6080:P6080:Q6080)</f>
        <v>2</v>
      </c>
      <c r="S6080" s="1">
        <v>123049</v>
      </c>
      <c r="T6080" s="1" t="str">
        <f t="shared" si="378"/>
        <v>High</v>
      </c>
      <c r="U6080">
        <v>10</v>
      </c>
      <c r="V6080">
        <v>2022</v>
      </c>
      <c r="W6080" t="s">
        <v>28</v>
      </c>
      <c r="X6080">
        <v>7</v>
      </c>
    </row>
    <row r="6081" spans="1:24" x14ac:dyDescent="0.3">
      <c r="A6081">
        <v>6080</v>
      </c>
      <c r="B6081" t="s">
        <v>33</v>
      </c>
      <c r="C6081" t="str">
        <f>_xlfn.XLOOKUP(B6081,Lookup_table!B:B,Lookup_table!C:C)</f>
        <v>Data</v>
      </c>
      <c r="D6081" t="s">
        <v>37</v>
      </c>
      <c r="E6081" t="s">
        <v>42</v>
      </c>
      <c r="F6081" t="s">
        <v>44</v>
      </c>
      <c r="G6081" t="s">
        <v>17</v>
      </c>
      <c r="H6081" t="str">
        <f t="shared" si="376"/>
        <v>Remote</v>
      </c>
      <c r="I6081" t="s">
        <v>26</v>
      </c>
      <c r="J6081" t="str">
        <f t="shared" si="377"/>
        <v>3-6 yrs</v>
      </c>
      <c r="K6081">
        <f t="shared" ca="1" si="379"/>
        <v>4</v>
      </c>
      <c r="L6081" t="s">
        <v>39</v>
      </c>
      <c r="M6081">
        <v>0</v>
      </c>
      <c r="N6081">
        <v>1</v>
      </c>
      <c r="O6081">
        <v>0</v>
      </c>
      <c r="P6081">
        <v>0</v>
      </c>
      <c r="Q6081">
        <v>1</v>
      </c>
      <c r="R6081">
        <f>SUM(M6081:N6081:O6081:P6081:Q6081)</f>
        <v>2</v>
      </c>
      <c r="S6081" s="1">
        <v>83723</v>
      </c>
      <c r="T6081" s="1" t="str">
        <f t="shared" si="378"/>
        <v>Medium</v>
      </c>
      <c r="U6081">
        <v>12</v>
      </c>
      <c r="V6081">
        <v>2022</v>
      </c>
      <c r="W6081" t="s">
        <v>28</v>
      </c>
      <c r="X6081">
        <v>7</v>
      </c>
    </row>
    <row r="6082" spans="1:24" x14ac:dyDescent="0.3">
      <c r="A6082">
        <v>6081</v>
      </c>
      <c r="B6082" t="s">
        <v>36</v>
      </c>
      <c r="C6082" t="str">
        <f>_xlfn.XLOOKUP(B6082,Lookup_table!B:B,Lookup_table!C:C)</f>
        <v>Data</v>
      </c>
      <c r="D6082" t="s">
        <v>22</v>
      </c>
      <c r="E6082" t="s">
        <v>42</v>
      </c>
      <c r="F6082" t="s">
        <v>52</v>
      </c>
      <c r="G6082" t="s">
        <v>25</v>
      </c>
      <c r="H6082" t="str">
        <f t="shared" ref="H6082:H6145" si="380">IF(G6082="Remote","Remote","Onsite/Hybrid")</f>
        <v>Onsite/Hybrid</v>
      </c>
      <c r="I6082" t="s">
        <v>35</v>
      </c>
      <c r="J6082" t="str">
        <f t="shared" ref="J6082:J6145" si="381">IF(I6082="Entry","0-2 yrs",IF(I6082="Mid","3-6 yrs","7+ yrs"))</f>
        <v>0-2 yrs</v>
      </c>
      <c r="K6082">
        <f t="shared" ca="1" si="379"/>
        <v>0</v>
      </c>
      <c r="L6082" t="s">
        <v>19</v>
      </c>
      <c r="M6082">
        <v>1</v>
      </c>
      <c r="N6082">
        <v>1</v>
      </c>
      <c r="O6082">
        <v>0</v>
      </c>
      <c r="P6082">
        <v>1</v>
      </c>
      <c r="Q6082">
        <v>0</v>
      </c>
      <c r="R6082">
        <f>SUM(M6082:N6082:O6082:P6082:Q6082)</f>
        <v>3</v>
      </c>
      <c r="S6082" s="1">
        <v>86973</v>
      </c>
      <c r="T6082" s="1" t="str">
        <f t="shared" ref="T6082:T6145" si="382">IF(S6082&lt;=70000,"Low",IF(S6082&lt;=120000,"Medium","High"))</f>
        <v>Medium</v>
      </c>
      <c r="U6082">
        <v>11</v>
      </c>
      <c r="V6082">
        <v>2020</v>
      </c>
      <c r="W6082" t="s">
        <v>20</v>
      </c>
      <c r="X6082">
        <v>3</v>
      </c>
    </row>
    <row r="6083" spans="1:24" x14ac:dyDescent="0.3">
      <c r="A6083">
        <v>6082</v>
      </c>
      <c r="B6083" t="s">
        <v>21</v>
      </c>
      <c r="C6083" t="str">
        <f>_xlfn.XLOOKUP(B6083,Lookup_table!B:B,Lookup_table!C:C)</f>
        <v>AI</v>
      </c>
      <c r="D6083" t="s">
        <v>34</v>
      </c>
      <c r="E6083" t="s">
        <v>15</v>
      </c>
      <c r="F6083" t="s">
        <v>16</v>
      </c>
      <c r="G6083" t="s">
        <v>25</v>
      </c>
      <c r="H6083" t="str">
        <f t="shared" si="380"/>
        <v>Onsite/Hybrid</v>
      </c>
      <c r="I6083" t="s">
        <v>26</v>
      </c>
      <c r="J6083" t="str">
        <f t="shared" si="381"/>
        <v>3-6 yrs</v>
      </c>
      <c r="K6083">
        <f t="shared" ref="K6083:K6146" ca="1" si="383">IF(J6083="0-2 yrs",RANDBETWEEN(0,2),IF(J6083="3-6 yrs", RANDBETWEEN(3,6),IF(J6083="7+ yrs", RANDBETWEEN(7,15)," ")))</f>
        <v>6</v>
      </c>
      <c r="L6083" t="s">
        <v>39</v>
      </c>
      <c r="M6083">
        <v>1</v>
      </c>
      <c r="N6083">
        <v>0</v>
      </c>
      <c r="O6083">
        <v>1</v>
      </c>
      <c r="P6083">
        <v>1</v>
      </c>
      <c r="Q6083">
        <v>1</v>
      </c>
      <c r="R6083">
        <f>SUM(M6083:N6083:O6083:P6083:Q6083)</f>
        <v>4</v>
      </c>
      <c r="S6083" s="1">
        <v>152479</v>
      </c>
      <c r="T6083" s="1" t="str">
        <f t="shared" si="382"/>
        <v>High</v>
      </c>
      <c r="U6083">
        <v>7</v>
      </c>
      <c r="V6083">
        <v>2023</v>
      </c>
      <c r="W6083" t="s">
        <v>28</v>
      </c>
      <c r="X6083">
        <v>5</v>
      </c>
    </row>
    <row r="6084" spans="1:24" x14ac:dyDescent="0.3">
      <c r="A6084">
        <v>6083</v>
      </c>
      <c r="B6084" t="s">
        <v>21</v>
      </c>
      <c r="C6084" t="str">
        <f>_xlfn.XLOOKUP(B6084,Lookup_table!B:B,Lookup_table!C:C)</f>
        <v>AI</v>
      </c>
      <c r="D6084" t="s">
        <v>14</v>
      </c>
      <c r="E6084" t="s">
        <v>15</v>
      </c>
      <c r="F6084" t="s">
        <v>16</v>
      </c>
      <c r="G6084" t="s">
        <v>30</v>
      </c>
      <c r="H6084" t="str">
        <f t="shared" si="380"/>
        <v>Onsite/Hybrid</v>
      </c>
      <c r="I6084" t="s">
        <v>18</v>
      </c>
      <c r="J6084" t="str">
        <f t="shared" si="381"/>
        <v>7+ yrs</v>
      </c>
      <c r="K6084">
        <f t="shared" ca="1" si="383"/>
        <v>15</v>
      </c>
      <c r="L6084" t="s">
        <v>19</v>
      </c>
      <c r="M6084">
        <v>1</v>
      </c>
      <c r="N6084">
        <v>0</v>
      </c>
      <c r="O6084">
        <v>0</v>
      </c>
      <c r="P6084">
        <v>1</v>
      </c>
      <c r="Q6084">
        <v>0</v>
      </c>
      <c r="R6084">
        <f>SUM(M6084:N6084:O6084:P6084:Q6084)</f>
        <v>2</v>
      </c>
      <c r="S6084" s="1">
        <v>156034</v>
      </c>
      <c r="T6084" s="1" t="str">
        <f t="shared" si="382"/>
        <v>High</v>
      </c>
      <c r="U6084">
        <v>9</v>
      </c>
      <c r="V6084">
        <v>2024</v>
      </c>
      <c r="W6084" t="s">
        <v>34</v>
      </c>
      <c r="X6084">
        <v>3</v>
      </c>
    </row>
    <row r="6085" spans="1:24" x14ac:dyDescent="0.3">
      <c r="A6085">
        <v>6084</v>
      </c>
      <c r="B6085" t="s">
        <v>50</v>
      </c>
      <c r="C6085" t="str">
        <f>_xlfn.XLOOKUP(B6085,Lookup_table!B:B,Lookup_table!C:C)</f>
        <v>AI</v>
      </c>
      <c r="D6085" t="s">
        <v>22</v>
      </c>
      <c r="E6085" t="s">
        <v>38</v>
      </c>
      <c r="F6085" t="s">
        <v>16</v>
      </c>
      <c r="G6085" t="s">
        <v>25</v>
      </c>
      <c r="H6085" t="str">
        <f t="shared" si="380"/>
        <v>Onsite/Hybrid</v>
      </c>
      <c r="I6085" t="s">
        <v>26</v>
      </c>
      <c r="J6085" t="str">
        <f t="shared" si="381"/>
        <v>3-6 yrs</v>
      </c>
      <c r="K6085">
        <f t="shared" ca="1" si="383"/>
        <v>5</v>
      </c>
      <c r="L6085" t="s">
        <v>39</v>
      </c>
      <c r="M6085">
        <v>1</v>
      </c>
      <c r="N6085">
        <v>1</v>
      </c>
      <c r="O6085">
        <v>0</v>
      </c>
      <c r="P6085">
        <v>1</v>
      </c>
      <c r="Q6085">
        <v>1</v>
      </c>
      <c r="R6085">
        <f>SUM(M6085:N6085:O6085:P6085:Q6085)</f>
        <v>4</v>
      </c>
      <c r="S6085" s="1">
        <v>161534</v>
      </c>
      <c r="T6085" s="1" t="str">
        <f t="shared" si="382"/>
        <v>High</v>
      </c>
      <c r="U6085">
        <v>2</v>
      </c>
      <c r="V6085">
        <v>2023</v>
      </c>
      <c r="W6085" t="s">
        <v>20</v>
      </c>
      <c r="X6085">
        <v>6</v>
      </c>
    </row>
    <row r="6086" spans="1:24" x14ac:dyDescent="0.3">
      <c r="A6086">
        <v>6085</v>
      </c>
      <c r="B6086" t="s">
        <v>31</v>
      </c>
      <c r="C6086" t="str">
        <f>_xlfn.XLOOKUP(B6086,Lookup_table!B:B,Lookup_table!C:C)</f>
        <v>Business</v>
      </c>
      <c r="D6086" t="s">
        <v>14</v>
      </c>
      <c r="E6086" t="s">
        <v>42</v>
      </c>
      <c r="F6086" t="s">
        <v>52</v>
      </c>
      <c r="G6086" t="s">
        <v>25</v>
      </c>
      <c r="H6086" t="str">
        <f t="shared" si="380"/>
        <v>Onsite/Hybrid</v>
      </c>
      <c r="I6086" t="s">
        <v>26</v>
      </c>
      <c r="J6086" t="str">
        <f t="shared" si="381"/>
        <v>3-6 yrs</v>
      </c>
      <c r="K6086">
        <f t="shared" ca="1" si="383"/>
        <v>6</v>
      </c>
      <c r="L6086" t="s">
        <v>27</v>
      </c>
      <c r="M6086">
        <v>1</v>
      </c>
      <c r="N6086">
        <v>1</v>
      </c>
      <c r="O6086">
        <v>0</v>
      </c>
      <c r="P6086">
        <v>0</v>
      </c>
      <c r="Q6086">
        <v>1</v>
      </c>
      <c r="R6086">
        <f>SUM(M6086:N6086:O6086:P6086:Q6086)</f>
        <v>3</v>
      </c>
      <c r="S6086" s="1">
        <v>82316</v>
      </c>
      <c r="T6086" s="1" t="str">
        <f t="shared" si="382"/>
        <v>Medium</v>
      </c>
      <c r="U6086">
        <v>5</v>
      </c>
      <c r="V6086">
        <v>2026</v>
      </c>
      <c r="W6086" t="s">
        <v>28</v>
      </c>
      <c r="X6086">
        <v>7</v>
      </c>
    </row>
    <row r="6087" spans="1:24" x14ac:dyDescent="0.3">
      <c r="A6087">
        <v>6086</v>
      </c>
      <c r="B6087" t="s">
        <v>50</v>
      </c>
      <c r="C6087" t="str">
        <f>_xlfn.XLOOKUP(B6087,Lookup_table!B:B,Lookup_table!C:C)</f>
        <v>AI</v>
      </c>
      <c r="D6087" t="s">
        <v>22</v>
      </c>
      <c r="E6087" t="s">
        <v>38</v>
      </c>
      <c r="F6087" t="s">
        <v>52</v>
      </c>
      <c r="G6087" t="s">
        <v>30</v>
      </c>
      <c r="H6087" t="str">
        <f t="shared" si="380"/>
        <v>Onsite/Hybrid</v>
      </c>
      <c r="I6087" t="s">
        <v>26</v>
      </c>
      <c r="J6087" t="str">
        <f t="shared" si="381"/>
        <v>3-6 yrs</v>
      </c>
      <c r="K6087">
        <f t="shared" ca="1" si="383"/>
        <v>6</v>
      </c>
      <c r="L6087" t="s">
        <v>27</v>
      </c>
      <c r="M6087">
        <v>0</v>
      </c>
      <c r="N6087">
        <v>0</v>
      </c>
      <c r="O6087">
        <v>1</v>
      </c>
      <c r="P6087">
        <v>1</v>
      </c>
      <c r="Q6087">
        <v>0</v>
      </c>
      <c r="R6087">
        <f>SUM(M6087:N6087:O6087:P6087:Q6087)</f>
        <v>2</v>
      </c>
      <c r="S6087" s="1">
        <v>169250</v>
      </c>
      <c r="T6087" s="1" t="str">
        <f t="shared" si="382"/>
        <v>High</v>
      </c>
      <c r="U6087">
        <v>12</v>
      </c>
      <c r="V6087">
        <v>2021</v>
      </c>
      <c r="W6087" t="s">
        <v>28</v>
      </c>
      <c r="X6087">
        <v>2</v>
      </c>
    </row>
    <row r="6088" spans="1:24" x14ac:dyDescent="0.3">
      <c r="A6088">
        <v>6087</v>
      </c>
      <c r="B6088" t="s">
        <v>41</v>
      </c>
      <c r="C6088" t="str">
        <f>_xlfn.XLOOKUP(B6088,Lookup_table!B:B,Lookup_table!C:C)</f>
        <v>Data</v>
      </c>
      <c r="D6088" t="s">
        <v>22</v>
      </c>
      <c r="E6088" t="s">
        <v>23</v>
      </c>
      <c r="F6088" t="s">
        <v>16</v>
      </c>
      <c r="G6088" t="s">
        <v>25</v>
      </c>
      <c r="H6088" t="str">
        <f t="shared" si="380"/>
        <v>Onsite/Hybrid</v>
      </c>
      <c r="I6088" t="s">
        <v>18</v>
      </c>
      <c r="J6088" t="str">
        <f t="shared" si="381"/>
        <v>7+ yrs</v>
      </c>
      <c r="K6088">
        <f t="shared" ca="1" si="383"/>
        <v>9</v>
      </c>
      <c r="L6088" t="s">
        <v>39</v>
      </c>
      <c r="M6088">
        <v>1</v>
      </c>
      <c r="N6088">
        <v>1</v>
      </c>
      <c r="O6088">
        <v>1</v>
      </c>
      <c r="P6088">
        <v>0</v>
      </c>
      <c r="Q6088">
        <v>1</v>
      </c>
      <c r="R6088">
        <f>SUM(M6088:N6088:O6088:P6088:Q6088)</f>
        <v>4</v>
      </c>
      <c r="S6088" s="1">
        <v>145131</v>
      </c>
      <c r="T6088" s="1" t="str">
        <f t="shared" si="382"/>
        <v>High</v>
      </c>
      <c r="U6088">
        <v>1</v>
      </c>
      <c r="V6088">
        <v>2026</v>
      </c>
      <c r="W6088" t="s">
        <v>28</v>
      </c>
      <c r="X6088">
        <v>9</v>
      </c>
    </row>
    <row r="6089" spans="1:24" x14ac:dyDescent="0.3">
      <c r="A6089">
        <v>6088</v>
      </c>
      <c r="B6089" t="s">
        <v>50</v>
      </c>
      <c r="C6089" t="str">
        <f>_xlfn.XLOOKUP(B6089,Lookup_table!B:B,Lookup_table!C:C)</f>
        <v>AI</v>
      </c>
      <c r="D6089" t="s">
        <v>14</v>
      </c>
      <c r="E6089" t="s">
        <v>23</v>
      </c>
      <c r="F6089" t="s">
        <v>29</v>
      </c>
      <c r="G6089" t="s">
        <v>30</v>
      </c>
      <c r="H6089" t="str">
        <f t="shared" si="380"/>
        <v>Onsite/Hybrid</v>
      </c>
      <c r="I6089" t="s">
        <v>26</v>
      </c>
      <c r="J6089" t="str">
        <f t="shared" si="381"/>
        <v>3-6 yrs</v>
      </c>
      <c r="K6089">
        <f t="shared" ca="1" si="383"/>
        <v>3</v>
      </c>
      <c r="L6089" t="s">
        <v>19</v>
      </c>
      <c r="M6089">
        <v>1</v>
      </c>
      <c r="N6089">
        <v>0</v>
      </c>
      <c r="O6089">
        <v>1</v>
      </c>
      <c r="P6089">
        <v>0</v>
      </c>
      <c r="Q6089">
        <v>1</v>
      </c>
      <c r="R6089">
        <f>SUM(M6089:N6089:O6089:P6089:Q6089)</f>
        <v>3</v>
      </c>
      <c r="S6089" s="1">
        <v>137852</v>
      </c>
      <c r="T6089" s="1" t="str">
        <f t="shared" si="382"/>
        <v>High</v>
      </c>
      <c r="U6089">
        <v>8</v>
      </c>
      <c r="V6089">
        <v>2020</v>
      </c>
      <c r="W6089" t="s">
        <v>34</v>
      </c>
      <c r="X6089">
        <v>1</v>
      </c>
    </row>
    <row r="6090" spans="1:24" x14ac:dyDescent="0.3">
      <c r="A6090">
        <v>6089</v>
      </c>
      <c r="B6090" t="s">
        <v>21</v>
      </c>
      <c r="C6090" t="str">
        <f>_xlfn.XLOOKUP(B6090,Lookup_table!B:B,Lookup_table!C:C)</f>
        <v>AI</v>
      </c>
      <c r="D6090" t="s">
        <v>34</v>
      </c>
      <c r="E6090" t="s">
        <v>40</v>
      </c>
      <c r="F6090" t="s">
        <v>43</v>
      </c>
      <c r="G6090" t="s">
        <v>25</v>
      </c>
      <c r="H6090" t="str">
        <f t="shared" si="380"/>
        <v>Onsite/Hybrid</v>
      </c>
      <c r="I6090" t="s">
        <v>26</v>
      </c>
      <c r="J6090" t="str">
        <f t="shared" si="381"/>
        <v>3-6 yrs</v>
      </c>
      <c r="K6090">
        <f t="shared" ca="1" si="383"/>
        <v>4</v>
      </c>
      <c r="L6090" t="s">
        <v>27</v>
      </c>
      <c r="M6090">
        <v>0</v>
      </c>
      <c r="N6090">
        <v>1</v>
      </c>
      <c r="O6090">
        <v>0</v>
      </c>
      <c r="P6090">
        <v>1</v>
      </c>
      <c r="Q6090">
        <v>0</v>
      </c>
      <c r="R6090">
        <f>SUM(M6090:N6090:O6090:P6090:Q6090)</f>
        <v>2</v>
      </c>
      <c r="S6090" s="1">
        <v>134918</v>
      </c>
      <c r="T6090" s="1" t="str">
        <f t="shared" si="382"/>
        <v>High</v>
      </c>
      <c r="U6090">
        <v>9</v>
      </c>
      <c r="V6090">
        <v>2023</v>
      </c>
      <c r="W6090" t="s">
        <v>28</v>
      </c>
      <c r="X6090">
        <v>9</v>
      </c>
    </row>
    <row r="6091" spans="1:24" x14ac:dyDescent="0.3">
      <c r="A6091">
        <v>6090</v>
      </c>
      <c r="B6091" t="s">
        <v>31</v>
      </c>
      <c r="C6091" t="str">
        <f>_xlfn.XLOOKUP(B6091,Lookup_table!B:B,Lookup_table!C:C)</f>
        <v>Business</v>
      </c>
      <c r="D6091" t="s">
        <v>22</v>
      </c>
      <c r="E6091" t="s">
        <v>23</v>
      </c>
      <c r="F6091" t="s">
        <v>43</v>
      </c>
      <c r="G6091" t="s">
        <v>17</v>
      </c>
      <c r="H6091" t="str">
        <f t="shared" si="380"/>
        <v>Remote</v>
      </c>
      <c r="I6091" t="s">
        <v>18</v>
      </c>
      <c r="J6091" t="str">
        <f t="shared" si="381"/>
        <v>7+ yrs</v>
      </c>
      <c r="K6091">
        <f t="shared" ca="1" si="383"/>
        <v>14</v>
      </c>
      <c r="L6091" t="s">
        <v>39</v>
      </c>
      <c r="M6091">
        <v>0</v>
      </c>
      <c r="N6091">
        <v>0</v>
      </c>
      <c r="O6091">
        <v>0</v>
      </c>
      <c r="P6091">
        <v>1</v>
      </c>
      <c r="Q6091">
        <v>1</v>
      </c>
      <c r="R6091">
        <f>SUM(M6091:N6091:O6091:P6091:Q6091)</f>
        <v>2</v>
      </c>
      <c r="S6091" s="1">
        <v>149406</v>
      </c>
      <c r="T6091" s="1" t="str">
        <f t="shared" si="382"/>
        <v>High</v>
      </c>
      <c r="U6091">
        <v>9</v>
      </c>
      <c r="V6091">
        <v>2024</v>
      </c>
      <c r="W6091" t="s">
        <v>28</v>
      </c>
      <c r="X6091">
        <v>9</v>
      </c>
    </row>
    <row r="6092" spans="1:24" x14ac:dyDescent="0.3">
      <c r="A6092">
        <v>6091</v>
      </c>
      <c r="B6092" t="s">
        <v>21</v>
      </c>
      <c r="C6092" t="str">
        <f>_xlfn.XLOOKUP(B6092,Lookup_table!B:B,Lookup_table!C:C)</f>
        <v>AI</v>
      </c>
      <c r="D6092" t="s">
        <v>22</v>
      </c>
      <c r="E6092" t="s">
        <v>42</v>
      </c>
      <c r="F6092" t="s">
        <v>16</v>
      </c>
      <c r="G6092" t="s">
        <v>30</v>
      </c>
      <c r="H6092" t="str">
        <f t="shared" si="380"/>
        <v>Onsite/Hybrid</v>
      </c>
      <c r="I6092" t="s">
        <v>18</v>
      </c>
      <c r="J6092" t="str">
        <f t="shared" si="381"/>
        <v>7+ yrs</v>
      </c>
      <c r="K6092">
        <f t="shared" ca="1" si="383"/>
        <v>13</v>
      </c>
      <c r="L6092" t="s">
        <v>19</v>
      </c>
      <c r="M6092">
        <v>0</v>
      </c>
      <c r="N6092">
        <v>0</v>
      </c>
      <c r="O6092">
        <v>1</v>
      </c>
      <c r="P6092">
        <v>1</v>
      </c>
      <c r="Q6092">
        <v>1</v>
      </c>
      <c r="R6092">
        <f>SUM(M6092:N6092:O6092:P6092:Q6092)</f>
        <v>3</v>
      </c>
      <c r="S6092" s="1">
        <v>202124</v>
      </c>
      <c r="T6092" s="1" t="str">
        <f t="shared" si="382"/>
        <v>High</v>
      </c>
      <c r="U6092">
        <v>12</v>
      </c>
      <c r="V6092">
        <v>2023</v>
      </c>
      <c r="W6092" t="s">
        <v>28</v>
      </c>
      <c r="X6092">
        <v>7</v>
      </c>
    </row>
    <row r="6093" spans="1:24" x14ac:dyDescent="0.3">
      <c r="A6093">
        <v>6092</v>
      </c>
      <c r="B6093" t="s">
        <v>50</v>
      </c>
      <c r="C6093" t="str">
        <f>_xlfn.XLOOKUP(B6093,Lookup_table!B:B,Lookup_table!C:C)</f>
        <v>AI</v>
      </c>
      <c r="D6093" t="s">
        <v>14</v>
      </c>
      <c r="E6093" t="s">
        <v>42</v>
      </c>
      <c r="F6093" t="s">
        <v>44</v>
      </c>
      <c r="G6093" t="s">
        <v>25</v>
      </c>
      <c r="H6093" t="str">
        <f t="shared" si="380"/>
        <v>Onsite/Hybrid</v>
      </c>
      <c r="I6093" t="s">
        <v>18</v>
      </c>
      <c r="J6093" t="str">
        <f t="shared" si="381"/>
        <v>7+ yrs</v>
      </c>
      <c r="K6093">
        <f t="shared" ca="1" si="383"/>
        <v>14</v>
      </c>
      <c r="L6093" t="s">
        <v>39</v>
      </c>
      <c r="M6093">
        <v>0</v>
      </c>
      <c r="N6093">
        <v>0</v>
      </c>
      <c r="O6093">
        <v>1</v>
      </c>
      <c r="P6093">
        <v>0</v>
      </c>
      <c r="Q6093">
        <v>1</v>
      </c>
      <c r="R6093">
        <f>SUM(M6093:N6093:O6093:P6093:Q6093)</f>
        <v>2</v>
      </c>
      <c r="S6093" s="1">
        <v>161915</v>
      </c>
      <c r="T6093" s="1" t="str">
        <f t="shared" si="382"/>
        <v>High</v>
      </c>
      <c r="U6093">
        <v>5</v>
      </c>
      <c r="V6093">
        <v>2025</v>
      </c>
      <c r="W6093" t="s">
        <v>20</v>
      </c>
      <c r="X6093">
        <v>6</v>
      </c>
    </row>
    <row r="6094" spans="1:24" x14ac:dyDescent="0.3">
      <c r="A6094">
        <v>6093</v>
      </c>
      <c r="B6094" t="s">
        <v>33</v>
      </c>
      <c r="C6094" t="str">
        <f>_xlfn.XLOOKUP(B6094,Lookup_table!B:B,Lookup_table!C:C)</f>
        <v>Data</v>
      </c>
      <c r="D6094" t="s">
        <v>14</v>
      </c>
      <c r="E6094" t="s">
        <v>15</v>
      </c>
      <c r="F6094" t="s">
        <v>24</v>
      </c>
      <c r="G6094" t="s">
        <v>17</v>
      </c>
      <c r="H6094" t="str">
        <f t="shared" si="380"/>
        <v>Remote</v>
      </c>
      <c r="I6094" t="s">
        <v>26</v>
      </c>
      <c r="J6094" t="str">
        <f t="shared" si="381"/>
        <v>3-6 yrs</v>
      </c>
      <c r="K6094">
        <f t="shared" ca="1" si="383"/>
        <v>3</v>
      </c>
      <c r="L6094" t="s">
        <v>19</v>
      </c>
      <c r="M6094">
        <v>0</v>
      </c>
      <c r="N6094">
        <v>0</v>
      </c>
      <c r="O6094">
        <v>0</v>
      </c>
      <c r="P6094">
        <v>0</v>
      </c>
      <c r="Q6094">
        <v>1</v>
      </c>
      <c r="R6094">
        <f>SUM(M6094:N6094:O6094:P6094:Q6094)</f>
        <v>1</v>
      </c>
      <c r="S6094" s="1">
        <v>88370</v>
      </c>
      <c r="T6094" s="1" t="str">
        <f t="shared" si="382"/>
        <v>Medium</v>
      </c>
      <c r="U6094">
        <v>6</v>
      </c>
      <c r="V6094">
        <v>2025</v>
      </c>
      <c r="W6094" t="s">
        <v>28</v>
      </c>
      <c r="X6094">
        <v>9</v>
      </c>
    </row>
    <row r="6095" spans="1:24" x14ac:dyDescent="0.3">
      <c r="A6095">
        <v>6094</v>
      </c>
      <c r="B6095" t="s">
        <v>21</v>
      </c>
      <c r="C6095" t="str">
        <f>_xlfn.XLOOKUP(B6095,Lookup_table!B:B,Lookup_table!C:C)</f>
        <v>AI</v>
      </c>
      <c r="D6095" t="s">
        <v>22</v>
      </c>
      <c r="E6095" t="s">
        <v>38</v>
      </c>
      <c r="F6095" t="s">
        <v>52</v>
      </c>
      <c r="G6095" t="s">
        <v>17</v>
      </c>
      <c r="H6095" t="str">
        <f t="shared" si="380"/>
        <v>Remote</v>
      </c>
      <c r="I6095" t="s">
        <v>26</v>
      </c>
      <c r="J6095" t="str">
        <f t="shared" si="381"/>
        <v>3-6 yrs</v>
      </c>
      <c r="K6095">
        <f t="shared" ca="1" si="383"/>
        <v>3</v>
      </c>
      <c r="L6095" t="s">
        <v>27</v>
      </c>
      <c r="M6095">
        <v>1</v>
      </c>
      <c r="N6095">
        <v>1</v>
      </c>
      <c r="O6095">
        <v>0</v>
      </c>
      <c r="P6095">
        <v>1</v>
      </c>
      <c r="Q6095">
        <v>1</v>
      </c>
      <c r="R6095">
        <f>SUM(M6095:N6095:O6095:P6095:Q6095)</f>
        <v>4</v>
      </c>
      <c r="S6095" s="1">
        <v>160660</v>
      </c>
      <c r="T6095" s="1" t="str">
        <f t="shared" si="382"/>
        <v>High</v>
      </c>
      <c r="U6095">
        <v>7</v>
      </c>
      <c r="V6095">
        <v>2020</v>
      </c>
      <c r="W6095" t="s">
        <v>28</v>
      </c>
      <c r="X6095">
        <v>8</v>
      </c>
    </row>
    <row r="6096" spans="1:24" x14ac:dyDescent="0.3">
      <c r="A6096">
        <v>6095</v>
      </c>
      <c r="B6096" t="s">
        <v>21</v>
      </c>
      <c r="C6096" t="str">
        <f>_xlfn.XLOOKUP(B6096,Lookup_table!B:B,Lookup_table!C:C)</f>
        <v>AI</v>
      </c>
      <c r="D6096" t="s">
        <v>34</v>
      </c>
      <c r="E6096" t="s">
        <v>23</v>
      </c>
      <c r="F6096" t="s">
        <v>44</v>
      </c>
      <c r="G6096" t="s">
        <v>30</v>
      </c>
      <c r="H6096" t="str">
        <f t="shared" si="380"/>
        <v>Onsite/Hybrid</v>
      </c>
      <c r="I6096" t="s">
        <v>18</v>
      </c>
      <c r="J6096" t="str">
        <f t="shared" si="381"/>
        <v>7+ yrs</v>
      </c>
      <c r="K6096">
        <f t="shared" ca="1" si="383"/>
        <v>7</v>
      </c>
      <c r="L6096" t="s">
        <v>19</v>
      </c>
      <c r="M6096">
        <v>1</v>
      </c>
      <c r="N6096">
        <v>1</v>
      </c>
      <c r="O6096">
        <v>1</v>
      </c>
      <c r="P6096">
        <v>1</v>
      </c>
      <c r="Q6096">
        <v>0</v>
      </c>
      <c r="R6096">
        <f>SUM(M6096:N6096:O6096:P6096:Q6096)</f>
        <v>4</v>
      </c>
      <c r="S6096" s="1">
        <v>173206</v>
      </c>
      <c r="T6096" s="1" t="str">
        <f t="shared" si="382"/>
        <v>High</v>
      </c>
      <c r="U6096">
        <v>12</v>
      </c>
      <c r="V6096">
        <v>2022</v>
      </c>
      <c r="W6096" t="s">
        <v>28</v>
      </c>
      <c r="X6096">
        <v>9</v>
      </c>
    </row>
    <row r="6097" spans="1:24" x14ac:dyDescent="0.3">
      <c r="A6097">
        <v>6096</v>
      </c>
      <c r="B6097" t="s">
        <v>21</v>
      </c>
      <c r="C6097" t="str">
        <f>_xlfn.XLOOKUP(B6097,Lookup_table!B:B,Lookup_table!C:C)</f>
        <v>AI</v>
      </c>
      <c r="D6097" t="s">
        <v>22</v>
      </c>
      <c r="E6097" t="s">
        <v>42</v>
      </c>
      <c r="F6097" t="s">
        <v>16</v>
      </c>
      <c r="G6097" t="s">
        <v>25</v>
      </c>
      <c r="H6097" t="str">
        <f t="shared" si="380"/>
        <v>Onsite/Hybrid</v>
      </c>
      <c r="I6097" t="s">
        <v>26</v>
      </c>
      <c r="J6097" t="str">
        <f t="shared" si="381"/>
        <v>3-6 yrs</v>
      </c>
      <c r="K6097">
        <f t="shared" ca="1" si="383"/>
        <v>6</v>
      </c>
      <c r="L6097" t="s">
        <v>39</v>
      </c>
      <c r="M6097">
        <v>1</v>
      </c>
      <c r="N6097">
        <v>1</v>
      </c>
      <c r="O6097">
        <v>0</v>
      </c>
      <c r="P6097">
        <v>0</v>
      </c>
      <c r="Q6097">
        <v>1</v>
      </c>
      <c r="R6097">
        <f>SUM(M6097:N6097:O6097:P6097:Q6097)</f>
        <v>3</v>
      </c>
      <c r="S6097" s="1">
        <v>142816</v>
      </c>
      <c r="T6097" s="1" t="str">
        <f t="shared" si="382"/>
        <v>High</v>
      </c>
      <c r="U6097">
        <v>6</v>
      </c>
      <c r="V6097">
        <v>2022</v>
      </c>
      <c r="W6097" t="s">
        <v>28</v>
      </c>
      <c r="X6097">
        <v>8</v>
      </c>
    </row>
    <row r="6098" spans="1:24" x14ac:dyDescent="0.3">
      <c r="A6098">
        <v>6097</v>
      </c>
      <c r="B6098" t="s">
        <v>31</v>
      </c>
      <c r="C6098" t="str">
        <f>_xlfn.XLOOKUP(B6098,Lookup_table!B:B,Lookup_table!C:C)</f>
        <v>Business</v>
      </c>
      <c r="D6098" t="s">
        <v>34</v>
      </c>
      <c r="E6098" t="s">
        <v>15</v>
      </c>
      <c r="F6098" t="s">
        <v>44</v>
      </c>
      <c r="G6098" t="s">
        <v>30</v>
      </c>
      <c r="H6098" t="str">
        <f t="shared" si="380"/>
        <v>Onsite/Hybrid</v>
      </c>
      <c r="I6098" t="s">
        <v>35</v>
      </c>
      <c r="J6098" t="str">
        <f t="shared" si="381"/>
        <v>0-2 yrs</v>
      </c>
      <c r="K6098">
        <f t="shared" ca="1" si="383"/>
        <v>0</v>
      </c>
      <c r="L6098" t="s">
        <v>39</v>
      </c>
      <c r="M6098">
        <v>0</v>
      </c>
      <c r="N6098">
        <v>1</v>
      </c>
      <c r="O6098">
        <v>0</v>
      </c>
      <c r="P6098">
        <v>0</v>
      </c>
      <c r="Q6098">
        <v>0</v>
      </c>
      <c r="R6098">
        <f>SUM(M6098:N6098:O6098:P6098:Q6098)</f>
        <v>1</v>
      </c>
      <c r="S6098" s="1">
        <v>49672</v>
      </c>
      <c r="T6098" s="1" t="str">
        <f t="shared" si="382"/>
        <v>Low</v>
      </c>
      <c r="U6098">
        <v>1</v>
      </c>
      <c r="V6098">
        <v>2023</v>
      </c>
      <c r="W6098" t="s">
        <v>34</v>
      </c>
      <c r="X6098">
        <v>3</v>
      </c>
    </row>
    <row r="6099" spans="1:24" x14ac:dyDescent="0.3">
      <c r="A6099">
        <v>6098</v>
      </c>
      <c r="B6099" t="s">
        <v>31</v>
      </c>
      <c r="C6099" t="str">
        <f>_xlfn.XLOOKUP(B6099,Lookup_table!B:B,Lookup_table!C:C)</f>
        <v>Business</v>
      </c>
      <c r="D6099" t="s">
        <v>14</v>
      </c>
      <c r="E6099" t="s">
        <v>32</v>
      </c>
      <c r="F6099" t="s">
        <v>24</v>
      </c>
      <c r="G6099" t="s">
        <v>25</v>
      </c>
      <c r="H6099" t="str">
        <f t="shared" si="380"/>
        <v>Onsite/Hybrid</v>
      </c>
      <c r="I6099" t="s">
        <v>26</v>
      </c>
      <c r="J6099" t="str">
        <f t="shared" si="381"/>
        <v>3-6 yrs</v>
      </c>
      <c r="K6099">
        <f t="shared" ca="1" si="383"/>
        <v>3</v>
      </c>
      <c r="L6099" t="s">
        <v>19</v>
      </c>
      <c r="M6099">
        <v>1</v>
      </c>
      <c r="N6099">
        <v>0</v>
      </c>
      <c r="O6099">
        <v>1</v>
      </c>
      <c r="P6099">
        <v>0</v>
      </c>
      <c r="Q6099">
        <v>0</v>
      </c>
      <c r="R6099">
        <f>SUM(M6099:N6099:O6099:P6099:Q6099)</f>
        <v>2</v>
      </c>
      <c r="S6099" s="1">
        <v>85452</v>
      </c>
      <c r="T6099" s="1" t="str">
        <f t="shared" si="382"/>
        <v>Medium</v>
      </c>
      <c r="U6099">
        <v>1</v>
      </c>
      <c r="V6099">
        <v>2026</v>
      </c>
      <c r="W6099" t="s">
        <v>28</v>
      </c>
      <c r="X6099">
        <v>8</v>
      </c>
    </row>
    <row r="6100" spans="1:24" x14ac:dyDescent="0.3">
      <c r="A6100">
        <v>6099</v>
      </c>
      <c r="B6100" t="s">
        <v>21</v>
      </c>
      <c r="C6100" t="str">
        <f>_xlfn.XLOOKUP(B6100,Lookup_table!B:B,Lookup_table!C:C)</f>
        <v>AI</v>
      </c>
      <c r="D6100" t="s">
        <v>22</v>
      </c>
      <c r="E6100" t="s">
        <v>42</v>
      </c>
      <c r="F6100" t="s">
        <v>24</v>
      </c>
      <c r="G6100" t="s">
        <v>17</v>
      </c>
      <c r="H6100" t="str">
        <f t="shared" si="380"/>
        <v>Remote</v>
      </c>
      <c r="I6100" t="s">
        <v>35</v>
      </c>
      <c r="J6100" t="str">
        <f t="shared" si="381"/>
        <v>0-2 yrs</v>
      </c>
      <c r="K6100">
        <f t="shared" ca="1" si="383"/>
        <v>2</v>
      </c>
      <c r="L6100" t="s">
        <v>27</v>
      </c>
      <c r="M6100">
        <v>0</v>
      </c>
      <c r="N6100">
        <v>1</v>
      </c>
      <c r="O6100">
        <v>0</v>
      </c>
      <c r="P6100">
        <v>0</v>
      </c>
      <c r="Q6100">
        <v>0</v>
      </c>
      <c r="R6100">
        <f>SUM(M6100:N6100:O6100:P6100:Q6100)</f>
        <v>1</v>
      </c>
      <c r="S6100" s="1">
        <v>108506</v>
      </c>
      <c r="T6100" s="1" t="str">
        <f t="shared" si="382"/>
        <v>Medium</v>
      </c>
      <c r="U6100">
        <v>1</v>
      </c>
      <c r="V6100">
        <v>2024</v>
      </c>
      <c r="W6100" t="s">
        <v>20</v>
      </c>
      <c r="X6100">
        <v>1</v>
      </c>
    </row>
    <row r="6101" spans="1:24" x14ac:dyDescent="0.3">
      <c r="A6101">
        <v>6100</v>
      </c>
      <c r="B6101" t="s">
        <v>21</v>
      </c>
      <c r="C6101" t="str">
        <f>_xlfn.XLOOKUP(B6101,Lookup_table!B:B,Lookup_table!C:C)</f>
        <v>AI</v>
      </c>
      <c r="D6101" t="s">
        <v>34</v>
      </c>
      <c r="E6101" t="s">
        <v>42</v>
      </c>
      <c r="F6101" t="s">
        <v>44</v>
      </c>
      <c r="G6101" t="s">
        <v>30</v>
      </c>
      <c r="H6101" t="str">
        <f t="shared" si="380"/>
        <v>Onsite/Hybrid</v>
      </c>
      <c r="I6101" t="s">
        <v>26</v>
      </c>
      <c r="J6101" t="str">
        <f t="shared" si="381"/>
        <v>3-6 yrs</v>
      </c>
      <c r="K6101">
        <f t="shared" ca="1" si="383"/>
        <v>5</v>
      </c>
      <c r="L6101" t="s">
        <v>27</v>
      </c>
      <c r="M6101">
        <v>0</v>
      </c>
      <c r="N6101">
        <v>0</v>
      </c>
      <c r="O6101">
        <v>0</v>
      </c>
      <c r="P6101">
        <v>0</v>
      </c>
      <c r="Q6101">
        <v>0</v>
      </c>
      <c r="R6101">
        <f>SUM(M6101:N6101:O6101:P6101:Q6101)</f>
        <v>0</v>
      </c>
      <c r="S6101" s="1">
        <v>110236</v>
      </c>
      <c r="T6101" s="1" t="str">
        <f t="shared" si="382"/>
        <v>Medium</v>
      </c>
      <c r="U6101">
        <v>9</v>
      </c>
      <c r="V6101">
        <v>2025</v>
      </c>
      <c r="W6101" t="s">
        <v>20</v>
      </c>
      <c r="X6101">
        <v>4</v>
      </c>
    </row>
    <row r="6102" spans="1:24" x14ac:dyDescent="0.3">
      <c r="A6102">
        <v>6101</v>
      </c>
      <c r="B6102" t="s">
        <v>50</v>
      </c>
      <c r="C6102" t="str">
        <f>_xlfn.XLOOKUP(B6102,Lookup_table!B:B,Lookup_table!C:C)</f>
        <v>AI</v>
      </c>
      <c r="D6102" t="s">
        <v>22</v>
      </c>
      <c r="E6102" t="s">
        <v>42</v>
      </c>
      <c r="F6102" t="s">
        <v>43</v>
      </c>
      <c r="G6102" t="s">
        <v>25</v>
      </c>
      <c r="H6102" t="str">
        <f t="shared" si="380"/>
        <v>Onsite/Hybrid</v>
      </c>
      <c r="I6102" t="s">
        <v>26</v>
      </c>
      <c r="J6102" t="str">
        <f t="shared" si="381"/>
        <v>3-6 yrs</v>
      </c>
      <c r="K6102">
        <f t="shared" ca="1" si="383"/>
        <v>5</v>
      </c>
      <c r="L6102" t="s">
        <v>39</v>
      </c>
      <c r="M6102">
        <v>0</v>
      </c>
      <c r="N6102">
        <v>0</v>
      </c>
      <c r="O6102">
        <v>0</v>
      </c>
      <c r="P6102">
        <v>0</v>
      </c>
      <c r="Q6102">
        <v>1</v>
      </c>
      <c r="R6102">
        <f>SUM(M6102:N6102:O6102:P6102:Q6102)</f>
        <v>1</v>
      </c>
      <c r="S6102" s="1">
        <v>142586</v>
      </c>
      <c r="T6102" s="1" t="str">
        <f t="shared" si="382"/>
        <v>High</v>
      </c>
      <c r="U6102">
        <v>10</v>
      </c>
      <c r="V6102">
        <v>2026</v>
      </c>
      <c r="W6102" t="s">
        <v>20</v>
      </c>
      <c r="X6102">
        <v>6</v>
      </c>
    </row>
    <row r="6103" spans="1:24" x14ac:dyDescent="0.3">
      <c r="A6103">
        <v>6102</v>
      </c>
      <c r="B6103" t="s">
        <v>36</v>
      </c>
      <c r="C6103" t="str">
        <f>_xlfn.XLOOKUP(B6103,Lookup_table!B:B,Lookup_table!C:C)</f>
        <v>Data</v>
      </c>
      <c r="D6103" t="s">
        <v>22</v>
      </c>
      <c r="E6103" t="s">
        <v>42</v>
      </c>
      <c r="F6103" t="s">
        <v>29</v>
      </c>
      <c r="G6103" t="s">
        <v>17</v>
      </c>
      <c r="H6103" t="str">
        <f t="shared" si="380"/>
        <v>Remote</v>
      </c>
      <c r="I6103" t="s">
        <v>26</v>
      </c>
      <c r="J6103" t="str">
        <f t="shared" si="381"/>
        <v>3-6 yrs</v>
      </c>
      <c r="K6103">
        <f t="shared" ca="1" si="383"/>
        <v>6</v>
      </c>
      <c r="L6103" t="s">
        <v>19</v>
      </c>
      <c r="M6103">
        <v>1</v>
      </c>
      <c r="N6103">
        <v>0</v>
      </c>
      <c r="O6103">
        <v>0</v>
      </c>
      <c r="P6103">
        <v>0</v>
      </c>
      <c r="Q6103">
        <v>1</v>
      </c>
      <c r="R6103">
        <f>SUM(M6103:N6103:O6103:P6103:Q6103)</f>
        <v>2</v>
      </c>
      <c r="S6103" s="1">
        <v>101846</v>
      </c>
      <c r="T6103" s="1" t="str">
        <f t="shared" si="382"/>
        <v>Medium</v>
      </c>
      <c r="U6103">
        <v>9</v>
      </c>
      <c r="V6103">
        <v>2020</v>
      </c>
      <c r="W6103" t="s">
        <v>28</v>
      </c>
      <c r="X6103">
        <v>9</v>
      </c>
    </row>
    <row r="6104" spans="1:24" x14ac:dyDescent="0.3">
      <c r="A6104">
        <v>6103</v>
      </c>
      <c r="B6104" t="s">
        <v>50</v>
      </c>
      <c r="C6104" t="str">
        <f>_xlfn.XLOOKUP(B6104,Lookup_table!B:B,Lookup_table!C:C)</f>
        <v>AI</v>
      </c>
      <c r="D6104" t="s">
        <v>22</v>
      </c>
      <c r="E6104" t="s">
        <v>38</v>
      </c>
      <c r="F6104" t="s">
        <v>29</v>
      </c>
      <c r="G6104" t="s">
        <v>17</v>
      </c>
      <c r="H6104" t="str">
        <f t="shared" si="380"/>
        <v>Remote</v>
      </c>
      <c r="I6104" t="s">
        <v>35</v>
      </c>
      <c r="J6104" t="str">
        <f t="shared" si="381"/>
        <v>0-2 yrs</v>
      </c>
      <c r="K6104">
        <f t="shared" ca="1" si="383"/>
        <v>0</v>
      </c>
      <c r="L6104" t="s">
        <v>19</v>
      </c>
      <c r="M6104">
        <v>1</v>
      </c>
      <c r="N6104">
        <v>0</v>
      </c>
      <c r="O6104">
        <v>0</v>
      </c>
      <c r="P6104">
        <v>1</v>
      </c>
      <c r="Q6104">
        <v>0</v>
      </c>
      <c r="R6104">
        <f>SUM(M6104:N6104:O6104:P6104:Q6104)</f>
        <v>2</v>
      </c>
      <c r="S6104" s="1">
        <v>126217</v>
      </c>
      <c r="T6104" s="1" t="str">
        <f t="shared" si="382"/>
        <v>High</v>
      </c>
      <c r="U6104">
        <v>12</v>
      </c>
      <c r="V6104">
        <v>2022</v>
      </c>
      <c r="W6104" t="s">
        <v>34</v>
      </c>
      <c r="X6104">
        <v>5</v>
      </c>
    </row>
    <row r="6105" spans="1:24" x14ac:dyDescent="0.3">
      <c r="A6105">
        <v>6104</v>
      </c>
      <c r="B6105" t="s">
        <v>21</v>
      </c>
      <c r="C6105" t="str">
        <f>_xlfn.XLOOKUP(B6105,Lookup_table!B:B,Lookup_table!C:C)</f>
        <v>AI</v>
      </c>
      <c r="D6105" t="s">
        <v>34</v>
      </c>
      <c r="E6105" t="s">
        <v>40</v>
      </c>
      <c r="F6105" t="s">
        <v>29</v>
      </c>
      <c r="G6105" t="s">
        <v>25</v>
      </c>
      <c r="H6105" t="str">
        <f t="shared" si="380"/>
        <v>Onsite/Hybrid</v>
      </c>
      <c r="I6105" t="s">
        <v>35</v>
      </c>
      <c r="J6105" t="str">
        <f t="shared" si="381"/>
        <v>0-2 yrs</v>
      </c>
      <c r="K6105">
        <f t="shared" ca="1" si="383"/>
        <v>2</v>
      </c>
      <c r="L6105" t="s">
        <v>27</v>
      </c>
      <c r="M6105">
        <v>0</v>
      </c>
      <c r="N6105">
        <v>0</v>
      </c>
      <c r="O6105">
        <v>0</v>
      </c>
      <c r="P6105">
        <v>1</v>
      </c>
      <c r="Q6105">
        <v>0</v>
      </c>
      <c r="R6105">
        <f>SUM(M6105:N6105:O6105:P6105:Q6105)</f>
        <v>1</v>
      </c>
      <c r="S6105" s="1">
        <v>108207</v>
      </c>
      <c r="T6105" s="1" t="str">
        <f t="shared" si="382"/>
        <v>Medium</v>
      </c>
      <c r="U6105">
        <v>10</v>
      </c>
      <c r="V6105">
        <v>2026</v>
      </c>
      <c r="W6105" t="s">
        <v>20</v>
      </c>
      <c r="X6105">
        <v>5</v>
      </c>
    </row>
    <row r="6106" spans="1:24" x14ac:dyDescent="0.3">
      <c r="A6106">
        <v>6105</v>
      </c>
      <c r="B6106" t="s">
        <v>41</v>
      </c>
      <c r="C6106" t="str">
        <f>_xlfn.XLOOKUP(B6106,Lookup_table!B:B,Lookup_table!C:C)</f>
        <v>Data</v>
      </c>
      <c r="D6106" t="s">
        <v>14</v>
      </c>
      <c r="E6106" t="s">
        <v>32</v>
      </c>
      <c r="F6106" t="s">
        <v>51</v>
      </c>
      <c r="G6106" t="s">
        <v>30</v>
      </c>
      <c r="H6106" t="str">
        <f t="shared" si="380"/>
        <v>Onsite/Hybrid</v>
      </c>
      <c r="I6106" t="s">
        <v>35</v>
      </c>
      <c r="J6106" t="str">
        <f t="shared" si="381"/>
        <v>0-2 yrs</v>
      </c>
      <c r="K6106">
        <f t="shared" ca="1" si="383"/>
        <v>0</v>
      </c>
      <c r="L6106" t="s">
        <v>19</v>
      </c>
      <c r="M6106">
        <v>1</v>
      </c>
      <c r="N6106">
        <v>1</v>
      </c>
      <c r="O6106">
        <v>0</v>
      </c>
      <c r="P6106">
        <v>0</v>
      </c>
      <c r="Q6106">
        <v>1</v>
      </c>
      <c r="R6106">
        <f>SUM(M6106:N6106:O6106:P6106:Q6106)</f>
        <v>3</v>
      </c>
      <c r="S6106" s="1">
        <v>62439</v>
      </c>
      <c r="T6106" s="1" t="str">
        <f t="shared" si="382"/>
        <v>Low</v>
      </c>
      <c r="U6106">
        <v>8</v>
      </c>
      <c r="V6106">
        <v>2024</v>
      </c>
      <c r="W6106" t="s">
        <v>28</v>
      </c>
      <c r="X6106">
        <v>9</v>
      </c>
    </row>
    <row r="6107" spans="1:24" x14ac:dyDescent="0.3">
      <c r="A6107">
        <v>6106</v>
      </c>
      <c r="B6107" t="s">
        <v>36</v>
      </c>
      <c r="C6107" t="str">
        <f>_xlfn.XLOOKUP(B6107,Lookup_table!B:B,Lookup_table!C:C)</f>
        <v>Data</v>
      </c>
      <c r="D6107" t="s">
        <v>14</v>
      </c>
      <c r="E6107" t="s">
        <v>32</v>
      </c>
      <c r="F6107" t="s">
        <v>43</v>
      </c>
      <c r="G6107" t="s">
        <v>30</v>
      </c>
      <c r="H6107" t="str">
        <f t="shared" si="380"/>
        <v>Onsite/Hybrid</v>
      </c>
      <c r="I6107" t="s">
        <v>18</v>
      </c>
      <c r="J6107" t="str">
        <f t="shared" si="381"/>
        <v>7+ yrs</v>
      </c>
      <c r="K6107">
        <f t="shared" ca="1" si="383"/>
        <v>11</v>
      </c>
      <c r="L6107" t="s">
        <v>39</v>
      </c>
      <c r="M6107">
        <v>1</v>
      </c>
      <c r="N6107">
        <v>1</v>
      </c>
      <c r="O6107">
        <v>1</v>
      </c>
      <c r="P6107">
        <v>1</v>
      </c>
      <c r="Q6107">
        <v>1</v>
      </c>
      <c r="R6107">
        <f>SUM(M6107:N6107:O6107:P6107:Q6107)</f>
        <v>5</v>
      </c>
      <c r="S6107" s="1">
        <v>139695</v>
      </c>
      <c r="T6107" s="1" t="str">
        <f t="shared" si="382"/>
        <v>High</v>
      </c>
      <c r="U6107">
        <v>8</v>
      </c>
      <c r="V6107">
        <v>2023</v>
      </c>
      <c r="W6107" t="s">
        <v>28</v>
      </c>
      <c r="X6107">
        <v>2</v>
      </c>
    </row>
    <row r="6108" spans="1:24" x14ac:dyDescent="0.3">
      <c r="A6108">
        <v>6107</v>
      </c>
      <c r="B6108" t="s">
        <v>21</v>
      </c>
      <c r="C6108" t="str">
        <f>_xlfn.XLOOKUP(B6108,Lookup_table!B:B,Lookup_table!C:C)</f>
        <v>AI</v>
      </c>
      <c r="D6108" t="s">
        <v>14</v>
      </c>
      <c r="E6108" t="s">
        <v>40</v>
      </c>
      <c r="F6108" t="s">
        <v>52</v>
      </c>
      <c r="G6108" t="s">
        <v>25</v>
      </c>
      <c r="H6108" t="str">
        <f t="shared" si="380"/>
        <v>Onsite/Hybrid</v>
      </c>
      <c r="I6108" t="s">
        <v>26</v>
      </c>
      <c r="J6108" t="str">
        <f t="shared" si="381"/>
        <v>3-6 yrs</v>
      </c>
      <c r="K6108">
        <f t="shared" ca="1" si="383"/>
        <v>6</v>
      </c>
      <c r="L6108" t="s">
        <v>27</v>
      </c>
      <c r="M6108">
        <v>0</v>
      </c>
      <c r="N6108">
        <v>1</v>
      </c>
      <c r="O6108">
        <v>0</v>
      </c>
      <c r="P6108">
        <v>0</v>
      </c>
      <c r="Q6108">
        <v>1</v>
      </c>
      <c r="R6108">
        <f>SUM(M6108:N6108:O6108:P6108:Q6108)</f>
        <v>2</v>
      </c>
      <c r="S6108" s="1">
        <v>124827</v>
      </c>
      <c r="T6108" s="1" t="str">
        <f t="shared" si="382"/>
        <v>High</v>
      </c>
      <c r="U6108">
        <v>7</v>
      </c>
      <c r="V6108">
        <v>2020</v>
      </c>
      <c r="W6108" t="s">
        <v>20</v>
      </c>
      <c r="X6108">
        <v>1</v>
      </c>
    </row>
    <row r="6109" spans="1:24" x14ac:dyDescent="0.3">
      <c r="A6109">
        <v>6108</v>
      </c>
      <c r="B6109" t="s">
        <v>33</v>
      </c>
      <c r="C6109" t="str">
        <f>_xlfn.XLOOKUP(B6109,Lookup_table!B:B,Lookup_table!C:C)</f>
        <v>Data</v>
      </c>
      <c r="D6109" t="s">
        <v>37</v>
      </c>
      <c r="E6109" t="s">
        <v>32</v>
      </c>
      <c r="F6109" t="s">
        <v>16</v>
      </c>
      <c r="G6109" t="s">
        <v>30</v>
      </c>
      <c r="H6109" t="str">
        <f t="shared" si="380"/>
        <v>Onsite/Hybrid</v>
      </c>
      <c r="I6109" t="s">
        <v>18</v>
      </c>
      <c r="J6109" t="str">
        <f t="shared" si="381"/>
        <v>7+ yrs</v>
      </c>
      <c r="K6109">
        <f t="shared" ca="1" si="383"/>
        <v>10</v>
      </c>
      <c r="L6109" t="s">
        <v>39</v>
      </c>
      <c r="M6109">
        <v>1</v>
      </c>
      <c r="N6109">
        <v>1</v>
      </c>
      <c r="O6109">
        <v>0</v>
      </c>
      <c r="P6109">
        <v>1</v>
      </c>
      <c r="Q6109">
        <v>1</v>
      </c>
      <c r="R6109">
        <f>SUM(M6109:N6109:O6109:P6109:Q6109)</f>
        <v>4</v>
      </c>
      <c r="S6109" s="1">
        <v>127353</v>
      </c>
      <c r="T6109" s="1" t="str">
        <f t="shared" si="382"/>
        <v>High</v>
      </c>
      <c r="U6109">
        <v>5</v>
      </c>
      <c r="V6109">
        <v>2021</v>
      </c>
      <c r="W6109" t="s">
        <v>28</v>
      </c>
      <c r="X6109">
        <v>7</v>
      </c>
    </row>
    <row r="6110" spans="1:24" x14ac:dyDescent="0.3">
      <c r="A6110">
        <v>6109</v>
      </c>
      <c r="B6110" t="s">
        <v>50</v>
      </c>
      <c r="C6110" t="str">
        <f>_xlfn.XLOOKUP(B6110,Lookup_table!B:B,Lookup_table!C:C)</f>
        <v>AI</v>
      </c>
      <c r="D6110" t="s">
        <v>22</v>
      </c>
      <c r="E6110" t="s">
        <v>42</v>
      </c>
      <c r="F6110" t="s">
        <v>44</v>
      </c>
      <c r="G6110" t="s">
        <v>30</v>
      </c>
      <c r="H6110" t="str">
        <f t="shared" si="380"/>
        <v>Onsite/Hybrid</v>
      </c>
      <c r="I6110" t="s">
        <v>35</v>
      </c>
      <c r="J6110" t="str">
        <f t="shared" si="381"/>
        <v>0-2 yrs</v>
      </c>
      <c r="K6110">
        <f t="shared" ca="1" si="383"/>
        <v>0</v>
      </c>
      <c r="L6110" t="s">
        <v>19</v>
      </c>
      <c r="M6110">
        <v>0</v>
      </c>
      <c r="N6110">
        <v>1</v>
      </c>
      <c r="O6110">
        <v>1</v>
      </c>
      <c r="P6110">
        <v>0</v>
      </c>
      <c r="Q6110">
        <v>0</v>
      </c>
      <c r="R6110">
        <f>SUM(M6110:N6110:O6110:P6110:Q6110)</f>
        <v>2</v>
      </c>
      <c r="S6110" s="1">
        <v>126508</v>
      </c>
      <c r="T6110" s="1" t="str">
        <f t="shared" si="382"/>
        <v>High</v>
      </c>
      <c r="U6110">
        <v>3</v>
      </c>
      <c r="V6110">
        <v>2021</v>
      </c>
      <c r="W6110" t="s">
        <v>34</v>
      </c>
      <c r="X6110">
        <v>4</v>
      </c>
    </row>
    <row r="6111" spans="1:24" x14ac:dyDescent="0.3">
      <c r="A6111">
        <v>6110</v>
      </c>
      <c r="B6111" t="s">
        <v>36</v>
      </c>
      <c r="C6111" t="str">
        <f>_xlfn.XLOOKUP(B6111,Lookup_table!B:B,Lookup_table!C:C)</f>
        <v>Data</v>
      </c>
      <c r="D6111" t="s">
        <v>14</v>
      </c>
      <c r="E6111" t="s">
        <v>38</v>
      </c>
      <c r="F6111" t="s">
        <v>43</v>
      </c>
      <c r="G6111" t="s">
        <v>17</v>
      </c>
      <c r="H6111" t="str">
        <f t="shared" si="380"/>
        <v>Remote</v>
      </c>
      <c r="I6111" t="s">
        <v>35</v>
      </c>
      <c r="J6111" t="str">
        <f t="shared" si="381"/>
        <v>0-2 yrs</v>
      </c>
      <c r="K6111">
        <f t="shared" ca="1" si="383"/>
        <v>2</v>
      </c>
      <c r="L6111" t="s">
        <v>19</v>
      </c>
      <c r="M6111">
        <v>0</v>
      </c>
      <c r="N6111">
        <v>1</v>
      </c>
      <c r="O6111">
        <v>1</v>
      </c>
      <c r="P6111">
        <v>1</v>
      </c>
      <c r="Q6111">
        <v>0</v>
      </c>
      <c r="R6111">
        <f>SUM(M6111:N6111:O6111:P6111:Q6111)</f>
        <v>3</v>
      </c>
      <c r="S6111" s="1">
        <v>84280</v>
      </c>
      <c r="T6111" s="1" t="str">
        <f t="shared" si="382"/>
        <v>Medium</v>
      </c>
      <c r="U6111">
        <v>6</v>
      </c>
      <c r="V6111">
        <v>2024</v>
      </c>
      <c r="W6111" t="s">
        <v>28</v>
      </c>
      <c r="X6111">
        <v>9</v>
      </c>
    </row>
    <row r="6112" spans="1:24" x14ac:dyDescent="0.3">
      <c r="A6112">
        <v>6111</v>
      </c>
      <c r="B6112" t="s">
        <v>36</v>
      </c>
      <c r="C6112" t="str">
        <f>_xlfn.XLOOKUP(B6112,Lookup_table!B:B,Lookup_table!C:C)</f>
        <v>Data</v>
      </c>
      <c r="D6112" t="s">
        <v>37</v>
      </c>
      <c r="E6112" t="s">
        <v>15</v>
      </c>
      <c r="F6112" t="s">
        <v>16</v>
      </c>
      <c r="G6112" t="s">
        <v>17</v>
      </c>
      <c r="H6112" t="str">
        <f t="shared" si="380"/>
        <v>Remote</v>
      </c>
      <c r="I6112" t="s">
        <v>18</v>
      </c>
      <c r="J6112" t="str">
        <f t="shared" si="381"/>
        <v>7+ yrs</v>
      </c>
      <c r="K6112">
        <f t="shared" ca="1" si="383"/>
        <v>12</v>
      </c>
      <c r="L6112" t="s">
        <v>19</v>
      </c>
      <c r="M6112">
        <v>1</v>
      </c>
      <c r="N6112">
        <v>0</v>
      </c>
      <c r="O6112">
        <v>1</v>
      </c>
      <c r="P6112">
        <v>1</v>
      </c>
      <c r="Q6112">
        <v>1</v>
      </c>
      <c r="R6112">
        <f>SUM(M6112:N6112:O6112:P6112:Q6112)</f>
        <v>4</v>
      </c>
      <c r="S6112" s="1">
        <v>136409</v>
      </c>
      <c r="T6112" s="1" t="str">
        <f t="shared" si="382"/>
        <v>High</v>
      </c>
      <c r="U6112">
        <v>8</v>
      </c>
      <c r="V6112">
        <v>2024</v>
      </c>
      <c r="W6112" t="s">
        <v>28</v>
      </c>
      <c r="X6112">
        <v>5</v>
      </c>
    </row>
    <row r="6113" spans="1:24" x14ac:dyDescent="0.3">
      <c r="A6113">
        <v>6112</v>
      </c>
      <c r="B6113" t="s">
        <v>21</v>
      </c>
      <c r="C6113" t="str">
        <f>_xlfn.XLOOKUP(B6113,Lookup_table!B:B,Lookup_table!C:C)</f>
        <v>AI</v>
      </c>
      <c r="D6113" t="s">
        <v>22</v>
      </c>
      <c r="E6113" t="s">
        <v>23</v>
      </c>
      <c r="F6113" t="s">
        <v>44</v>
      </c>
      <c r="G6113" t="s">
        <v>30</v>
      </c>
      <c r="H6113" t="str">
        <f t="shared" si="380"/>
        <v>Onsite/Hybrid</v>
      </c>
      <c r="I6113" t="s">
        <v>18</v>
      </c>
      <c r="J6113" t="str">
        <f t="shared" si="381"/>
        <v>7+ yrs</v>
      </c>
      <c r="K6113">
        <f t="shared" ca="1" si="383"/>
        <v>11</v>
      </c>
      <c r="L6113" t="s">
        <v>19</v>
      </c>
      <c r="M6113">
        <v>1</v>
      </c>
      <c r="N6113">
        <v>0</v>
      </c>
      <c r="O6113">
        <v>0</v>
      </c>
      <c r="P6113">
        <v>1</v>
      </c>
      <c r="Q6113">
        <v>1</v>
      </c>
      <c r="R6113">
        <f>SUM(M6113:N6113:O6113:P6113:Q6113)</f>
        <v>3</v>
      </c>
      <c r="S6113" s="1">
        <v>183620</v>
      </c>
      <c r="T6113" s="1" t="str">
        <f t="shared" si="382"/>
        <v>High</v>
      </c>
      <c r="U6113">
        <v>4</v>
      </c>
      <c r="V6113">
        <v>2024</v>
      </c>
      <c r="W6113" t="s">
        <v>20</v>
      </c>
      <c r="X6113">
        <v>3</v>
      </c>
    </row>
    <row r="6114" spans="1:24" x14ac:dyDescent="0.3">
      <c r="A6114">
        <v>6113</v>
      </c>
      <c r="B6114" t="s">
        <v>36</v>
      </c>
      <c r="C6114" t="str">
        <f>_xlfn.XLOOKUP(B6114,Lookup_table!B:B,Lookup_table!C:C)</f>
        <v>Data</v>
      </c>
      <c r="D6114" t="s">
        <v>22</v>
      </c>
      <c r="E6114" t="s">
        <v>23</v>
      </c>
      <c r="F6114" t="s">
        <v>43</v>
      </c>
      <c r="G6114" t="s">
        <v>30</v>
      </c>
      <c r="H6114" t="str">
        <f t="shared" si="380"/>
        <v>Onsite/Hybrid</v>
      </c>
      <c r="I6114" t="s">
        <v>35</v>
      </c>
      <c r="J6114" t="str">
        <f t="shared" si="381"/>
        <v>0-2 yrs</v>
      </c>
      <c r="K6114">
        <f t="shared" ca="1" si="383"/>
        <v>0</v>
      </c>
      <c r="L6114" t="s">
        <v>39</v>
      </c>
      <c r="M6114">
        <v>1</v>
      </c>
      <c r="N6114">
        <v>1</v>
      </c>
      <c r="O6114">
        <v>1</v>
      </c>
      <c r="P6114">
        <v>1</v>
      </c>
      <c r="Q6114">
        <v>1</v>
      </c>
      <c r="R6114">
        <f>SUM(M6114:N6114:O6114:P6114:Q6114)</f>
        <v>5</v>
      </c>
      <c r="S6114" s="1">
        <v>113848</v>
      </c>
      <c r="T6114" s="1" t="str">
        <f t="shared" si="382"/>
        <v>Medium</v>
      </c>
      <c r="U6114">
        <v>8</v>
      </c>
      <c r="V6114">
        <v>2023</v>
      </c>
      <c r="W6114" t="s">
        <v>28</v>
      </c>
      <c r="X6114">
        <v>9</v>
      </c>
    </row>
    <row r="6115" spans="1:24" x14ac:dyDescent="0.3">
      <c r="A6115">
        <v>6114</v>
      </c>
      <c r="B6115" t="s">
        <v>21</v>
      </c>
      <c r="C6115" t="str">
        <f>_xlfn.XLOOKUP(B6115,Lookup_table!B:B,Lookup_table!C:C)</f>
        <v>AI</v>
      </c>
      <c r="D6115" t="s">
        <v>22</v>
      </c>
      <c r="E6115" t="s">
        <v>15</v>
      </c>
      <c r="F6115" t="s">
        <v>29</v>
      </c>
      <c r="G6115" t="s">
        <v>30</v>
      </c>
      <c r="H6115" t="str">
        <f t="shared" si="380"/>
        <v>Onsite/Hybrid</v>
      </c>
      <c r="I6115" t="s">
        <v>35</v>
      </c>
      <c r="J6115" t="str">
        <f t="shared" si="381"/>
        <v>0-2 yrs</v>
      </c>
      <c r="K6115">
        <f t="shared" ca="1" si="383"/>
        <v>0</v>
      </c>
      <c r="L6115" t="s">
        <v>39</v>
      </c>
      <c r="M6115">
        <v>0</v>
      </c>
      <c r="N6115">
        <v>1</v>
      </c>
      <c r="O6115">
        <v>0</v>
      </c>
      <c r="P6115">
        <v>1</v>
      </c>
      <c r="Q6115">
        <v>0</v>
      </c>
      <c r="R6115">
        <f>SUM(M6115:N6115:O6115:P6115:Q6115)</f>
        <v>2</v>
      </c>
      <c r="S6115" s="1">
        <v>124953</v>
      </c>
      <c r="T6115" s="1" t="str">
        <f t="shared" si="382"/>
        <v>High</v>
      </c>
      <c r="U6115">
        <v>1</v>
      </c>
      <c r="V6115">
        <v>2025</v>
      </c>
      <c r="W6115" t="s">
        <v>28</v>
      </c>
      <c r="X6115">
        <v>9</v>
      </c>
    </row>
    <row r="6116" spans="1:24" x14ac:dyDescent="0.3">
      <c r="A6116">
        <v>6115</v>
      </c>
      <c r="B6116" t="s">
        <v>36</v>
      </c>
      <c r="C6116" t="str">
        <f>_xlfn.XLOOKUP(B6116,Lookup_table!B:B,Lookup_table!C:C)</f>
        <v>Data</v>
      </c>
      <c r="D6116" t="s">
        <v>37</v>
      </c>
      <c r="E6116" t="s">
        <v>40</v>
      </c>
      <c r="F6116" t="s">
        <v>43</v>
      </c>
      <c r="G6116" t="s">
        <v>17</v>
      </c>
      <c r="H6116" t="str">
        <f t="shared" si="380"/>
        <v>Remote</v>
      </c>
      <c r="I6116" t="s">
        <v>26</v>
      </c>
      <c r="J6116" t="str">
        <f t="shared" si="381"/>
        <v>3-6 yrs</v>
      </c>
      <c r="K6116">
        <f t="shared" ca="1" si="383"/>
        <v>5</v>
      </c>
      <c r="L6116" t="s">
        <v>27</v>
      </c>
      <c r="M6116">
        <v>1</v>
      </c>
      <c r="N6116">
        <v>0</v>
      </c>
      <c r="O6116">
        <v>0</v>
      </c>
      <c r="P6116">
        <v>1</v>
      </c>
      <c r="Q6116">
        <v>0</v>
      </c>
      <c r="R6116">
        <f>SUM(M6116:N6116:O6116:P6116:Q6116)</f>
        <v>2</v>
      </c>
      <c r="S6116" s="1">
        <v>93524</v>
      </c>
      <c r="T6116" s="1" t="str">
        <f t="shared" si="382"/>
        <v>Medium</v>
      </c>
      <c r="U6116">
        <v>8</v>
      </c>
      <c r="V6116">
        <v>2021</v>
      </c>
      <c r="W6116" t="s">
        <v>28</v>
      </c>
      <c r="X6116">
        <v>7</v>
      </c>
    </row>
    <row r="6117" spans="1:24" x14ac:dyDescent="0.3">
      <c r="A6117">
        <v>6116</v>
      </c>
      <c r="B6117" t="s">
        <v>31</v>
      </c>
      <c r="C6117" t="str">
        <f>_xlfn.XLOOKUP(B6117,Lookup_table!B:B,Lookup_table!C:C)</f>
        <v>Business</v>
      </c>
      <c r="D6117" t="s">
        <v>14</v>
      </c>
      <c r="E6117" t="s">
        <v>40</v>
      </c>
      <c r="F6117" t="s">
        <v>51</v>
      </c>
      <c r="G6117" t="s">
        <v>30</v>
      </c>
      <c r="H6117" t="str">
        <f t="shared" si="380"/>
        <v>Onsite/Hybrid</v>
      </c>
      <c r="I6117" t="s">
        <v>26</v>
      </c>
      <c r="J6117" t="str">
        <f t="shared" si="381"/>
        <v>3-6 yrs</v>
      </c>
      <c r="K6117">
        <f t="shared" ca="1" si="383"/>
        <v>3</v>
      </c>
      <c r="L6117" t="s">
        <v>39</v>
      </c>
      <c r="M6117">
        <v>0</v>
      </c>
      <c r="N6117">
        <v>1</v>
      </c>
      <c r="O6117">
        <v>1</v>
      </c>
      <c r="P6117">
        <v>1</v>
      </c>
      <c r="Q6117">
        <v>0</v>
      </c>
      <c r="R6117">
        <f>SUM(M6117:N6117:O6117:P6117:Q6117)</f>
        <v>3</v>
      </c>
      <c r="S6117" s="1">
        <v>100360</v>
      </c>
      <c r="T6117" s="1" t="str">
        <f t="shared" si="382"/>
        <v>Medium</v>
      </c>
      <c r="U6117">
        <v>7</v>
      </c>
      <c r="V6117">
        <v>2024</v>
      </c>
      <c r="W6117" t="s">
        <v>28</v>
      </c>
      <c r="X6117">
        <v>5</v>
      </c>
    </row>
    <row r="6118" spans="1:24" x14ac:dyDescent="0.3">
      <c r="A6118">
        <v>6117</v>
      </c>
      <c r="B6118" t="s">
        <v>33</v>
      </c>
      <c r="C6118" t="str">
        <f>_xlfn.XLOOKUP(B6118,Lookup_table!B:B,Lookup_table!C:C)</f>
        <v>Data</v>
      </c>
      <c r="D6118" t="s">
        <v>14</v>
      </c>
      <c r="E6118" t="s">
        <v>42</v>
      </c>
      <c r="F6118" t="s">
        <v>43</v>
      </c>
      <c r="G6118" t="s">
        <v>30</v>
      </c>
      <c r="H6118" t="str">
        <f t="shared" si="380"/>
        <v>Onsite/Hybrid</v>
      </c>
      <c r="I6118" t="s">
        <v>26</v>
      </c>
      <c r="J6118" t="str">
        <f t="shared" si="381"/>
        <v>3-6 yrs</v>
      </c>
      <c r="K6118">
        <f t="shared" ca="1" si="383"/>
        <v>5</v>
      </c>
      <c r="L6118" t="s">
        <v>19</v>
      </c>
      <c r="M6118">
        <v>1</v>
      </c>
      <c r="N6118">
        <v>1</v>
      </c>
      <c r="O6118">
        <v>1</v>
      </c>
      <c r="P6118">
        <v>0</v>
      </c>
      <c r="Q6118">
        <v>1</v>
      </c>
      <c r="R6118">
        <f>SUM(M6118:N6118:O6118:P6118:Q6118)</f>
        <v>4</v>
      </c>
      <c r="S6118" s="1">
        <v>96267</v>
      </c>
      <c r="T6118" s="1" t="str">
        <f t="shared" si="382"/>
        <v>Medium</v>
      </c>
      <c r="U6118">
        <v>5</v>
      </c>
      <c r="V6118">
        <v>2021</v>
      </c>
      <c r="W6118" t="s">
        <v>34</v>
      </c>
      <c r="X6118">
        <v>3</v>
      </c>
    </row>
    <row r="6119" spans="1:24" x14ac:dyDescent="0.3">
      <c r="A6119">
        <v>6118</v>
      </c>
      <c r="B6119" t="s">
        <v>50</v>
      </c>
      <c r="C6119" t="str">
        <f>_xlfn.XLOOKUP(B6119,Lookup_table!B:B,Lookup_table!C:C)</f>
        <v>AI</v>
      </c>
      <c r="D6119" t="s">
        <v>22</v>
      </c>
      <c r="E6119" t="s">
        <v>42</v>
      </c>
      <c r="F6119" t="s">
        <v>43</v>
      </c>
      <c r="G6119" t="s">
        <v>17</v>
      </c>
      <c r="H6119" t="str">
        <f t="shared" si="380"/>
        <v>Remote</v>
      </c>
      <c r="I6119" t="s">
        <v>18</v>
      </c>
      <c r="J6119" t="str">
        <f t="shared" si="381"/>
        <v>7+ yrs</v>
      </c>
      <c r="K6119">
        <f t="shared" ca="1" si="383"/>
        <v>15</v>
      </c>
      <c r="L6119" t="s">
        <v>39</v>
      </c>
      <c r="M6119">
        <v>0</v>
      </c>
      <c r="N6119">
        <v>1</v>
      </c>
      <c r="O6119">
        <v>0</v>
      </c>
      <c r="P6119">
        <v>0</v>
      </c>
      <c r="Q6119">
        <v>0</v>
      </c>
      <c r="R6119">
        <f>SUM(M6119:N6119:O6119:P6119:Q6119)</f>
        <v>1</v>
      </c>
      <c r="S6119" s="1">
        <v>158884</v>
      </c>
      <c r="T6119" s="1" t="str">
        <f t="shared" si="382"/>
        <v>High</v>
      </c>
      <c r="U6119">
        <v>10</v>
      </c>
      <c r="V6119">
        <v>2025</v>
      </c>
      <c r="W6119" t="s">
        <v>20</v>
      </c>
      <c r="X6119">
        <v>6</v>
      </c>
    </row>
    <row r="6120" spans="1:24" x14ac:dyDescent="0.3">
      <c r="A6120">
        <v>6119</v>
      </c>
      <c r="B6120" t="s">
        <v>31</v>
      </c>
      <c r="C6120" t="str">
        <f>_xlfn.XLOOKUP(B6120,Lookup_table!B:B,Lookup_table!C:C)</f>
        <v>Business</v>
      </c>
      <c r="D6120" t="s">
        <v>37</v>
      </c>
      <c r="E6120" t="s">
        <v>23</v>
      </c>
      <c r="F6120" t="s">
        <v>29</v>
      </c>
      <c r="G6120" t="s">
        <v>30</v>
      </c>
      <c r="H6120" t="str">
        <f t="shared" si="380"/>
        <v>Onsite/Hybrid</v>
      </c>
      <c r="I6120" t="s">
        <v>35</v>
      </c>
      <c r="J6120" t="str">
        <f t="shared" si="381"/>
        <v>0-2 yrs</v>
      </c>
      <c r="K6120">
        <f t="shared" ca="1" si="383"/>
        <v>1</v>
      </c>
      <c r="L6120" t="s">
        <v>19</v>
      </c>
      <c r="M6120">
        <v>1</v>
      </c>
      <c r="N6120">
        <v>0</v>
      </c>
      <c r="O6120">
        <v>0</v>
      </c>
      <c r="P6120">
        <v>1</v>
      </c>
      <c r="Q6120">
        <v>0</v>
      </c>
      <c r="R6120">
        <f>SUM(M6120:N6120:O6120:P6120:Q6120)</f>
        <v>2</v>
      </c>
      <c r="S6120" s="1">
        <v>69865</v>
      </c>
      <c r="T6120" s="1" t="str">
        <f t="shared" si="382"/>
        <v>Low</v>
      </c>
      <c r="U6120">
        <v>9</v>
      </c>
      <c r="V6120">
        <v>2022</v>
      </c>
      <c r="W6120" t="s">
        <v>28</v>
      </c>
      <c r="X6120">
        <v>9</v>
      </c>
    </row>
    <row r="6121" spans="1:24" x14ac:dyDescent="0.3">
      <c r="A6121">
        <v>6120</v>
      </c>
      <c r="B6121" t="s">
        <v>31</v>
      </c>
      <c r="C6121" t="str">
        <f>_xlfn.XLOOKUP(B6121,Lookup_table!B:B,Lookup_table!C:C)</f>
        <v>Business</v>
      </c>
      <c r="D6121" t="s">
        <v>22</v>
      </c>
      <c r="E6121" t="s">
        <v>32</v>
      </c>
      <c r="F6121" t="s">
        <v>52</v>
      </c>
      <c r="G6121" t="s">
        <v>30</v>
      </c>
      <c r="H6121" t="str">
        <f t="shared" si="380"/>
        <v>Onsite/Hybrid</v>
      </c>
      <c r="I6121" t="s">
        <v>26</v>
      </c>
      <c r="J6121" t="str">
        <f t="shared" si="381"/>
        <v>3-6 yrs</v>
      </c>
      <c r="K6121">
        <f t="shared" ca="1" si="383"/>
        <v>4</v>
      </c>
      <c r="L6121" t="s">
        <v>19</v>
      </c>
      <c r="M6121">
        <v>0</v>
      </c>
      <c r="N6121">
        <v>1</v>
      </c>
      <c r="O6121">
        <v>0</v>
      </c>
      <c r="P6121">
        <v>0</v>
      </c>
      <c r="Q6121">
        <v>1</v>
      </c>
      <c r="R6121">
        <f>SUM(M6121:N6121:O6121:P6121:Q6121)</f>
        <v>2</v>
      </c>
      <c r="S6121" s="1">
        <v>106873</v>
      </c>
      <c r="T6121" s="1" t="str">
        <f t="shared" si="382"/>
        <v>Medium</v>
      </c>
      <c r="U6121">
        <v>3</v>
      </c>
      <c r="V6121">
        <v>2023</v>
      </c>
      <c r="W6121" t="s">
        <v>34</v>
      </c>
      <c r="X6121">
        <v>3</v>
      </c>
    </row>
    <row r="6122" spans="1:24" x14ac:dyDescent="0.3">
      <c r="A6122">
        <v>6121</v>
      </c>
      <c r="B6122" t="s">
        <v>36</v>
      </c>
      <c r="C6122" t="str">
        <f>_xlfn.XLOOKUP(B6122,Lookup_table!B:B,Lookup_table!C:C)</f>
        <v>Data</v>
      </c>
      <c r="D6122" t="s">
        <v>37</v>
      </c>
      <c r="E6122" t="s">
        <v>23</v>
      </c>
      <c r="F6122" t="s">
        <v>16</v>
      </c>
      <c r="G6122" t="s">
        <v>25</v>
      </c>
      <c r="H6122" t="str">
        <f t="shared" si="380"/>
        <v>Onsite/Hybrid</v>
      </c>
      <c r="I6122" t="s">
        <v>26</v>
      </c>
      <c r="J6122" t="str">
        <f t="shared" si="381"/>
        <v>3-6 yrs</v>
      </c>
      <c r="K6122">
        <f t="shared" ca="1" si="383"/>
        <v>4</v>
      </c>
      <c r="L6122" t="s">
        <v>27</v>
      </c>
      <c r="M6122">
        <v>0</v>
      </c>
      <c r="N6122">
        <v>1</v>
      </c>
      <c r="O6122">
        <v>1</v>
      </c>
      <c r="P6122">
        <v>1</v>
      </c>
      <c r="Q6122">
        <v>0</v>
      </c>
      <c r="R6122">
        <f>SUM(M6122:N6122:O6122:P6122:Q6122)</f>
        <v>3</v>
      </c>
      <c r="S6122" s="1">
        <v>102199</v>
      </c>
      <c r="T6122" s="1" t="str">
        <f t="shared" si="382"/>
        <v>Medium</v>
      </c>
      <c r="U6122">
        <v>5</v>
      </c>
      <c r="V6122">
        <v>2023</v>
      </c>
      <c r="W6122" t="s">
        <v>28</v>
      </c>
      <c r="X6122">
        <v>5</v>
      </c>
    </row>
    <row r="6123" spans="1:24" x14ac:dyDescent="0.3">
      <c r="A6123">
        <v>6122</v>
      </c>
      <c r="B6123" t="s">
        <v>33</v>
      </c>
      <c r="C6123" t="str">
        <f>_xlfn.XLOOKUP(B6123,Lookup_table!B:B,Lookup_table!C:C)</f>
        <v>Data</v>
      </c>
      <c r="D6123" t="s">
        <v>14</v>
      </c>
      <c r="E6123" t="s">
        <v>40</v>
      </c>
      <c r="F6123" t="s">
        <v>43</v>
      </c>
      <c r="G6123" t="s">
        <v>25</v>
      </c>
      <c r="H6123" t="str">
        <f t="shared" si="380"/>
        <v>Onsite/Hybrid</v>
      </c>
      <c r="I6123" t="s">
        <v>18</v>
      </c>
      <c r="J6123" t="str">
        <f t="shared" si="381"/>
        <v>7+ yrs</v>
      </c>
      <c r="K6123">
        <f t="shared" ca="1" si="383"/>
        <v>8</v>
      </c>
      <c r="L6123" t="s">
        <v>19</v>
      </c>
      <c r="M6123">
        <v>1</v>
      </c>
      <c r="N6123">
        <v>0</v>
      </c>
      <c r="O6123">
        <v>1</v>
      </c>
      <c r="P6123">
        <v>1</v>
      </c>
      <c r="Q6123">
        <v>0</v>
      </c>
      <c r="R6123">
        <f>SUM(M6123:N6123:O6123:P6123:Q6123)</f>
        <v>3</v>
      </c>
      <c r="S6123" s="1">
        <v>131588</v>
      </c>
      <c r="T6123" s="1" t="str">
        <f t="shared" si="382"/>
        <v>High</v>
      </c>
      <c r="U6123">
        <v>12</v>
      </c>
      <c r="V6123">
        <v>2026</v>
      </c>
      <c r="W6123" t="s">
        <v>28</v>
      </c>
      <c r="X6123">
        <v>8</v>
      </c>
    </row>
    <row r="6124" spans="1:24" x14ac:dyDescent="0.3">
      <c r="A6124">
        <v>6123</v>
      </c>
      <c r="B6124" t="s">
        <v>31</v>
      </c>
      <c r="C6124" t="str">
        <f>_xlfn.XLOOKUP(B6124,Lookup_table!B:B,Lookup_table!C:C)</f>
        <v>Business</v>
      </c>
      <c r="D6124" t="s">
        <v>22</v>
      </c>
      <c r="E6124" t="s">
        <v>23</v>
      </c>
      <c r="F6124" t="s">
        <v>51</v>
      </c>
      <c r="G6124" t="s">
        <v>30</v>
      </c>
      <c r="H6124" t="str">
        <f t="shared" si="380"/>
        <v>Onsite/Hybrid</v>
      </c>
      <c r="I6124" t="s">
        <v>35</v>
      </c>
      <c r="J6124" t="str">
        <f t="shared" si="381"/>
        <v>0-2 yrs</v>
      </c>
      <c r="K6124">
        <f t="shared" ca="1" si="383"/>
        <v>0</v>
      </c>
      <c r="L6124" t="s">
        <v>27</v>
      </c>
      <c r="M6124">
        <v>1</v>
      </c>
      <c r="N6124">
        <v>0</v>
      </c>
      <c r="O6124">
        <v>1</v>
      </c>
      <c r="P6124">
        <v>0</v>
      </c>
      <c r="Q6124">
        <v>0</v>
      </c>
      <c r="R6124">
        <f>SUM(M6124:N6124:O6124:P6124:Q6124)</f>
        <v>2</v>
      </c>
      <c r="S6124" s="1">
        <v>88448</v>
      </c>
      <c r="T6124" s="1" t="str">
        <f t="shared" si="382"/>
        <v>Medium</v>
      </c>
      <c r="U6124">
        <v>2</v>
      </c>
      <c r="V6124">
        <v>2023</v>
      </c>
      <c r="W6124" t="s">
        <v>20</v>
      </c>
      <c r="X6124">
        <v>2</v>
      </c>
    </row>
    <row r="6125" spans="1:24" x14ac:dyDescent="0.3">
      <c r="A6125">
        <v>6124</v>
      </c>
      <c r="B6125" t="s">
        <v>31</v>
      </c>
      <c r="C6125" t="str">
        <f>_xlfn.XLOOKUP(B6125,Lookup_table!B:B,Lookup_table!C:C)</f>
        <v>Business</v>
      </c>
      <c r="D6125" t="s">
        <v>14</v>
      </c>
      <c r="E6125" t="s">
        <v>23</v>
      </c>
      <c r="F6125" t="s">
        <v>51</v>
      </c>
      <c r="G6125" t="s">
        <v>25</v>
      </c>
      <c r="H6125" t="str">
        <f t="shared" si="380"/>
        <v>Onsite/Hybrid</v>
      </c>
      <c r="I6125" t="s">
        <v>26</v>
      </c>
      <c r="J6125" t="str">
        <f t="shared" si="381"/>
        <v>3-6 yrs</v>
      </c>
      <c r="K6125">
        <f t="shared" ca="1" si="383"/>
        <v>4</v>
      </c>
      <c r="L6125" t="s">
        <v>27</v>
      </c>
      <c r="M6125">
        <v>0</v>
      </c>
      <c r="N6125">
        <v>0</v>
      </c>
      <c r="O6125">
        <v>0</v>
      </c>
      <c r="P6125">
        <v>1</v>
      </c>
      <c r="Q6125">
        <v>1</v>
      </c>
      <c r="R6125">
        <f>SUM(M6125:N6125:O6125:P6125:Q6125)</f>
        <v>2</v>
      </c>
      <c r="S6125" s="1">
        <v>98039</v>
      </c>
      <c r="T6125" s="1" t="str">
        <f t="shared" si="382"/>
        <v>Medium</v>
      </c>
      <c r="U6125">
        <v>7</v>
      </c>
      <c r="V6125">
        <v>2023</v>
      </c>
      <c r="W6125" t="s">
        <v>28</v>
      </c>
      <c r="X6125">
        <v>9</v>
      </c>
    </row>
    <row r="6126" spans="1:24" x14ac:dyDescent="0.3">
      <c r="A6126">
        <v>6125</v>
      </c>
      <c r="B6126" t="s">
        <v>50</v>
      </c>
      <c r="C6126" t="str">
        <f>_xlfn.XLOOKUP(B6126,Lookup_table!B:B,Lookup_table!C:C)</f>
        <v>AI</v>
      </c>
      <c r="D6126" t="s">
        <v>14</v>
      </c>
      <c r="E6126" t="s">
        <v>32</v>
      </c>
      <c r="F6126" t="s">
        <v>43</v>
      </c>
      <c r="G6126" t="s">
        <v>25</v>
      </c>
      <c r="H6126" t="str">
        <f t="shared" si="380"/>
        <v>Onsite/Hybrid</v>
      </c>
      <c r="I6126" t="s">
        <v>35</v>
      </c>
      <c r="J6126" t="str">
        <f t="shared" si="381"/>
        <v>0-2 yrs</v>
      </c>
      <c r="K6126">
        <f t="shared" ca="1" si="383"/>
        <v>1</v>
      </c>
      <c r="L6126" t="s">
        <v>39</v>
      </c>
      <c r="M6126">
        <v>0</v>
      </c>
      <c r="N6126">
        <v>1</v>
      </c>
      <c r="O6126">
        <v>0</v>
      </c>
      <c r="P6126">
        <v>1</v>
      </c>
      <c r="Q6126">
        <v>1</v>
      </c>
      <c r="R6126">
        <f>SUM(M6126:N6126:O6126:P6126:Q6126)</f>
        <v>3</v>
      </c>
      <c r="S6126" s="1">
        <v>117267</v>
      </c>
      <c r="T6126" s="1" t="str">
        <f t="shared" si="382"/>
        <v>Medium</v>
      </c>
      <c r="U6126">
        <v>4</v>
      </c>
      <c r="V6126">
        <v>2024</v>
      </c>
      <c r="W6126" t="s">
        <v>20</v>
      </c>
      <c r="X6126">
        <v>2</v>
      </c>
    </row>
    <row r="6127" spans="1:24" x14ac:dyDescent="0.3">
      <c r="A6127">
        <v>6126</v>
      </c>
      <c r="B6127" t="s">
        <v>21</v>
      </c>
      <c r="C6127" t="str">
        <f>_xlfn.XLOOKUP(B6127,Lookup_table!B:B,Lookup_table!C:C)</f>
        <v>AI</v>
      </c>
      <c r="D6127" t="s">
        <v>34</v>
      </c>
      <c r="E6127" t="s">
        <v>32</v>
      </c>
      <c r="F6127" t="s">
        <v>16</v>
      </c>
      <c r="G6127" t="s">
        <v>25</v>
      </c>
      <c r="H6127" t="str">
        <f t="shared" si="380"/>
        <v>Onsite/Hybrid</v>
      </c>
      <c r="I6127" t="s">
        <v>35</v>
      </c>
      <c r="J6127" t="str">
        <f t="shared" si="381"/>
        <v>0-2 yrs</v>
      </c>
      <c r="K6127">
        <f t="shared" ca="1" si="383"/>
        <v>0</v>
      </c>
      <c r="L6127" t="s">
        <v>39</v>
      </c>
      <c r="M6127">
        <v>0</v>
      </c>
      <c r="N6127">
        <v>0</v>
      </c>
      <c r="O6127">
        <v>1</v>
      </c>
      <c r="P6127">
        <v>1</v>
      </c>
      <c r="Q6127">
        <v>0</v>
      </c>
      <c r="R6127">
        <f>SUM(M6127:N6127:O6127:P6127:Q6127)</f>
        <v>2</v>
      </c>
      <c r="S6127" s="1">
        <v>124265</v>
      </c>
      <c r="T6127" s="1" t="str">
        <f t="shared" si="382"/>
        <v>High</v>
      </c>
      <c r="U6127">
        <v>4</v>
      </c>
      <c r="V6127">
        <v>2022</v>
      </c>
      <c r="W6127" t="s">
        <v>28</v>
      </c>
      <c r="X6127">
        <v>4</v>
      </c>
    </row>
    <row r="6128" spans="1:24" x14ac:dyDescent="0.3">
      <c r="A6128">
        <v>6127</v>
      </c>
      <c r="B6128" t="s">
        <v>33</v>
      </c>
      <c r="C6128" t="str">
        <f>_xlfn.XLOOKUP(B6128,Lookup_table!B:B,Lookup_table!C:C)</f>
        <v>Data</v>
      </c>
      <c r="D6128" t="s">
        <v>37</v>
      </c>
      <c r="E6128" t="s">
        <v>23</v>
      </c>
      <c r="F6128" t="s">
        <v>43</v>
      </c>
      <c r="G6128" t="s">
        <v>30</v>
      </c>
      <c r="H6128" t="str">
        <f t="shared" si="380"/>
        <v>Onsite/Hybrid</v>
      </c>
      <c r="I6128" t="s">
        <v>35</v>
      </c>
      <c r="J6128" t="str">
        <f t="shared" si="381"/>
        <v>0-2 yrs</v>
      </c>
      <c r="K6128">
        <f t="shared" ca="1" si="383"/>
        <v>0</v>
      </c>
      <c r="L6128" t="s">
        <v>27</v>
      </c>
      <c r="M6128">
        <v>1</v>
      </c>
      <c r="N6128">
        <v>0</v>
      </c>
      <c r="O6128">
        <v>0</v>
      </c>
      <c r="P6128">
        <v>1</v>
      </c>
      <c r="Q6128">
        <v>0</v>
      </c>
      <c r="R6128">
        <f>SUM(M6128:N6128:O6128:P6128:Q6128)</f>
        <v>2</v>
      </c>
      <c r="S6128" s="1">
        <v>66430</v>
      </c>
      <c r="T6128" s="1" t="str">
        <f t="shared" si="382"/>
        <v>Low</v>
      </c>
      <c r="U6128">
        <v>5</v>
      </c>
      <c r="V6128">
        <v>2022</v>
      </c>
      <c r="W6128" t="s">
        <v>34</v>
      </c>
      <c r="X6128">
        <v>6</v>
      </c>
    </row>
    <row r="6129" spans="1:24" x14ac:dyDescent="0.3">
      <c r="A6129">
        <v>6128</v>
      </c>
      <c r="B6129" t="s">
        <v>50</v>
      </c>
      <c r="C6129" t="str">
        <f>_xlfn.XLOOKUP(B6129,Lookup_table!B:B,Lookup_table!C:C)</f>
        <v>AI</v>
      </c>
      <c r="D6129" t="s">
        <v>34</v>
      </c>
      <c r="E6129" t="s">
        <v>40</v>
      </c>
      <c r="F6129" t="s">
        <v>29</v>
      </c>
      <c r="G6129" t="s">
        <v>17</v>
      </c>
      <c r="H6129" t="str">
        <f t="shared" si="380"/>
        <v>Remote</v>
      </c>
      <c r="I6129" t="s">
        <v>26</v>
      </c>
      <c r="J6129" t="str">
        <f t="shared" si="381"/>
        <v>3-6 yrs</v>
      </c>
      <c r="K6129">
        <f t="shared" ca="1" si="383"/>
        <v>4</v>
      </c>
      <c r="L6129" t="s">
        <v>39</v>
      </c>
      <c r="M6129">
        <v>1</v>
      </c>
      <c r="N6129">
        <v>1</v>
      </c>
      <c r="O6129">
        <v>0</v>
      </c>
      <c r="P6129">
        <v>1</v>
      </c>
      <c r="Q6129">
        <v>0</v>
      </c>
      <c r="R6129">
        <f>SUM(M6129:N6129:O6129:P6129:Q6129)</f>
        <v>3</v>
      </c>
      <c r="S6129" s="1">
        <v>130182</v>
      </c>
      <c r="T6129" s="1" t="str">
        <f t="shared" si="382"/>
        <v>High</v>
      </c>
      <c r="U6129">
        <v>10</v>
      </c>
      <c r="V6129">
        <v>2021</v>
      </c>
      <c r="W6129" t="s">
        <v>28</v>
      </c>
      <c r="X6129">
        <v>8</v>
      </c>
    </row>
    <row r="6130" spans="1:24" x14ac:dyDescent="0.3">
      <c r="A6130">
        <v>6129</v>
      </c>
      <c r="B6130" t="s">
        <v>33</v>
      </c>
      <c r="C6130" t="str">
        <f>_xlfn.XLOOKUP(B6130,Lookup_table!B:B,Lookup_table!C:C)</f>
        <v>Data</v>
      </c>
      <c r="D6130" t="s">
        <v>34</v>
      </c>
      <c r="E6130" t="s">
        <v>23</v>
      </c>
      <c r="F6130" t="s">
        <v>16</v>
      </c>
      <c r="G6130" t="s">
        <v>25</v>
      </c>
      <c r="H6130" t="str">
        <f t="shared" si="380"/>
        <v>Onsite/Hybrid</v>
      </c>
      <c r="I6130" t="s">
        <v>26</v>
      </c>
      <c r="J6130" t="str">
        <f t="shared" si="381"/>
        <v>3-6 yrs</v>
      </c>
      <c r="K6130">
        <f t="shared" ca="1" si="383"/>
        <v>4</v>
      </c>
      <c r="L6130" t="s">
        <v>19</v>
      </c>
      <c r="M6130">
        <v>1</v>
      </c>
      <c r="N6130">
        <v>1</v>
      </c>
      <c r="O6130">
        <v>0</v>
      </c>
      <c r="P6130">
        <v>1</v>
      </c>
      <c r="Q6130">
        <v>0</v>
      </c>
      <c r="R6130">
        <f>SUM(M6130:N6130:O6130:P6130:Q6130)</f>
        <v>3</v>
      </c>
      <c r="S6130" s="1">
        <v>86287</v>
      </c>
      <c r="T6130" s="1" t="str">
        <f t="shared" si="382"/>
        <v>Medium</v>
      </c>
      <c r="U6130">
        <v>10</v>
      </c>
      <c r="V6130">
        <v>2025</v>
      </c>
      <c r="W6130" t="s">
        <v>20</v>
      </c>
      <c r="X6130">
        <v>1</v>
      </c>
    </row>
    <row r="6131" spans="1:24" x14ac:dyDescent="0.3">
      <c r="A6131">
        <v>6130</v>
      </c>
      <c r="B6131" t="s">
        <v>31</v>
      </c>
      <c r="C6131" t="str">
        <f>_xlfn.XLOOKUP(B6131,Lookup_table!B:B,Lookup_table!C:C)</f>
        <v>Business</v>
      </c>
      <c r="D6131" t="s">
        <v>37</v>
      </c>
      <c r="E6131" t="s">
        <v>15</v>
      </c>
      <c r="F6131" t="s">
        <v>16</v>
      </c>
      <c r="G6131" t="s">
        <v>25</v>
      </c>
      <c r="H6131" t="str">
        <f t="shared" si="380"/>
        <v>Onsite/Hybrid</v>
      </c>
      <c r="I6131" t="s">
        <v>26</v>
      </c>
      <c r="J6131" t="str">
        <f t="shared" si="381"/>
        <v>3-6 yrs</v>
      </c>
      <c r="K6131">
        <f t="shared" ca="1" si="383"/>
        <v>4</v>
      </c>
      <c r="L6131" t="s">
        <v>27</v>
      </c>
      <c r="M6131">
        <v>0</v>
      </c>
      <c r="N6131">
        <v>1</v>
      </c>
      <c r="O6131">
        <v>1</v>
      </c>
      <c r="P6131">
        <v>1</v>
      </c>
      <c r="Q6131">
        <v>1</v>
      </c>
      <c r="R6131">
        <f>SUM(M6131:N6131:O6131:P6131:Q6131)</f>
        <v>4</v>
      </c>
      <c r="S6131" s="1">
        <v>116990</v>
      </c>
      <c r="T6131" s="1" t="str">
        <f t="shared" si="382"/>
        <v>Medium</v>
      </c>
      <c r="U6131">
        <v>7</v>
      </c>
      <c r="V6131">
        <v>2026</v>
      </c>
      <c r="W6131" t="s">
        <v>28</v>
      </c>
      <c r="X6131">
        <v>5</v>
      </c>
    </row>
    <row r="6132" spans="1:24" x14ac:dyDescent="0.3">
      <c r="A6132">
        <v>6131</v>
      </c>
      <c r="B6132" t="s">
        <v>41</v>
      </c>
      <c r="C6132" t="str">
        <f>_xlfn.XLOOKUP(B6132,Lookup_table!B:B,Lookup_table!C:C)</f>
        <v>Data</v>
      </c>
      <c r="D6132" t="s">
        <v>37</v>
      </c>
      <c r="E6132" t="s">
        <v>23</v>
      </c>
      <c r="F6132" t="s">
        <v>43</v>
      </c>
      <c r="G6132" t="s">
        <v>30</v>
      </c>
      <c r="H6132" t="str">
        <f t="shared" si="380"/>
        <v>Onsite/Hybrid</v>
      </c>
      <c r="I6132" t="s">
        <v>18</v>
      </c>
      <c r="J6132" t="str">
        <f t="shared" si="381"/>
        <v>7+ yrs</v>
      </c>
      <c r="K6132">
        <f t="shared" ca="1" si="383"/>
        <v>10</v>
      </c>
      <c r="L6132" t="s">
        <v>39</v>
      </c>
      <c r="M6132">
        <v>0</v>
      </c>
      <c r="N6132">
        <v>1</v>
      </c>
      <c r="O6132">
        <v>0</v>
      </c>
      <c r="P6132">
        <v>1</v>
      </c>
      <c r="Q6132">
        <v>0</v>
      </c>
      <c r="R6132">
        <f>SUM(M6132:N6132:O6132:P6132:Q6132)</f>
        <v>2</v>
      </c>
      <c r="S6132" s="1">
        <v>115587</v>
      </c>
      <c r="T6132" s="1" t="str">
        <f t="shared" si="382"/>
        <v>Medium</v>
      </c>
      <c r="U6132">
        <v>7</v>
      </c>
      <c r="V6132">
        <v>2023</v>
      </c>
      <c r="W6132" t="s">
        <v>20</v>
      </c>
      <c r="X6132">
        <v>6</v>
      </c>
    </row>
    <row r="6133" spans="1:24" x14ac:dyDescent="0.3">
      <c r="A6133">
        <v>6132</v>
      </c>
      <c r="B6133" t="s">
        <v>36</v>
      </c>
      <c r="C6133" t="str">
        <f>_xlfn.XLOOKUP(B6133,Lookup_table!B:B,Lookup_table!C:C)</f>
        <v>Data</v>
      </c>
      <c r="D6133" t="s">
        <v>37</v>
      </c>
      <c r="E6133" t="s">
        <v>32</v>
      </c>
      <c r="F6133" t="s">
        <v>29</v>
      </c>
      <c r="G6133" t="s">
        <v>30</v>
      </c>
      <c r="H6133" t="str">
        <f t="shared" si="380"/>
        <v>Onsite/Hybrid</v>
      </c>
      <c r="I6133" t="s">
        <v>18</v>
      </c>
      <c r="J6133" t="str">
        <f t="shared" si="381"/>
        <v>7+ yrs</v>
      </c>
      <c r="K6133">
        <f t="shared" ca="1" si="383"/>
        <v>11</v>
      </c>
      <c r="L6133" t="s">
        <v>39</v>
      </c>
      <c r="M6133">
        <v>0</v>
      </c>
      <c r="N6133">
        <v>0</v>
      </c>
      <c r="O6133">
        <v>0</v>
      </c>
      <c r="P6133">
        <v>0</v>
      </c>
      <c r="Q6133">
        <v>0</v>
      </c>
      <c r="R6133">
        <f>SUM(M6133:N6133:O6133:P6133:Q6133)</f>
        <v>0</v>
      </c>
      <c r="S6133" s="1">
        <v>96668</v>
      </c>
      <c r="T6133" s="1" t="str">
        <f t="shared" si="382"/>
        <v>Medium</v>
      </c>
      <c r="U6133">
        <v>7</v>
      </c>
      <c r="V6133">
        <v>2023</v>
      </c>
      <c r="W6133" t="s">
        <v>20</v>
      </c>
      <c r="X6133">
        <v>4</v>
      </c>
    </row>
    <row r="6134" spans="1:24" x14ac:dyDescent="0.3">
      <c r="A6134">
        <v>6133</v>
      </c>
      <c r="B6134" t="s">
        <v>50</v>
      </c>
      <c r="C6134" t="str">
        <f>_xlfn.XLOOKUP(B6134,Lookup_table!B:B,Lookup_table!C:C)</f>
        <v>AI</v>
      </c>
      <c r="D6134" t="s">
        <v>22</v>
      </c>
      <c r="E6134" t="s">
        <v>42</v>
      </c>
      <c r="F6134" t="s">
        <v>24</v>
      </c>
      <c r="G6134" t="s">
        <v>25</v>
      </c>
      <c r="H6134" t="str">
        <f t="shared" si="380"/>
        <v>Onsite/Hybrid</v>
      </c>
      <c r="I6134" t="s">
        <v>35</v>
      </c>
      <c r="J6134" t="str">
        <f t="shared" si="381"/>
        <v>0-2 yrs</v>
      </c>
      <c r="K6134">
        <f t="shared" ca="1" si="383"/>
        <v>0</v>
      </c>
      <c r="L6134" t="s">
        <v>39</v>
      </c>
      <c r="M6134">
        <v>1</v>
      </c>
      <c r="N6134">
        <v>1</v>
      </c>
      <c r="O6134">
        <v>1</v>
      </c>
      <c r="P6134">
        <v>0</v>
      </c>
      <c r="Q6134">
        <v>1</v>
      </c>
      <c r="R6134">
        <f>SUM(M6134:N6134:O6134:P6134:Q6134)</f>
        <v>4</v>
      </c>
      <c r="S6134" s="1">
        <v>130228</v>
      </c>
      <c r="T6134" s="1" t="str">
        <f t="shared" si="382"/>
        <v>High</v>
      </c>
      <c r="U6134">
        <v>1</v>
      </c>
      <c r="V6134">
        <v>2023</v>
      </c>
      <c r="W6134" t="s">
        <v>20</v>
      </c>
      <c r="X6134">
        <v>3</v>
      </c>
    </row>
    <row r="6135" spans="1:24" x14ac:dyDescent="0.3">
      <c r="A6135">
        <v>6134</v>
      </c>
      <c r="B6135" t="s">
        <v>36</v>
      </c>
      <c r="C6135" t="str">
        <f>_xlfn.XLOOKUP(B6135,Lookup_table!B:B,Lookup_table!C:C)</f>
        <v>Data</v>
      </c>
      <c r="D6135" t="s">
        <v>22</v>
      </c>
      <c r="E6135" t="s">
        <v>40</v>
      </c>
      <c r="F6135" t="s">
        <v>16</v>
      </c>
      <c r="G6135" t="s">
        <v>25</v>
      </c>
      <c r="H6135" t="str">
        <f t="shared" si="380"/>
        <v>Onsite/Hybrid</v>
      </c>
      <c r="I6135" t="s">
        <v>35</v>
      </c>
      <c r="J6135" t="str">
        <f t="shared" si="381"/>
        <v>0-2 yrs</v>
      </c>
      <c r="K6135">
        <f t="shared" ca="1" si="383"/>
        <v>1</v>
      </c>
      <c r="L6135" t="s">
        <v>39</v>
      </c>
      <c r="M6135">
        <v>1</v>
      </c>
      <c r="N6135">
        <v>0</v>
      </c>
      <c r="O6135">
        <v>1</v>
      </c>
      <c r="P6135">
        <v>0</v>
      </c>
      <c r="Q6135">
        <v>1</v>
      </c>
      <c r="R6135">
        <f>SUM(M6135:N6135:O6135:P6135:Q6135)</f>
        <v>3</v>
      </c>
      <c r="S6135" s="1">
        <v>95843</v>
      </c>
      <c r="T6135" s="1" t="str">
        <f t="shared" si="382"/>
        <v>Medium</v>
      </c>
      <c r="U6135">
        <v>5</v>
      </c>
      <c r="V6135">
        <v>2023</v>
      </c>
      <c r="W6135" t="s">
        <v>28</v>
      </c>
      <c r="X6135">
        <v>8</v>
      </c>
    </row>
    <row r="6136" spans="1:24" x14ac:dyDescent="0.3">
      <c r="A6136">
        <v>6135</v>
      </c>
      <c r="B6136" t="s">
        <v>50</v>
      </c>
      <c r="C6136" t="str">
        <f>_xlfn.XLOOKUP(B6136,Lookup_table!B:B,Lookup_table!C:C)</f>
        <v>AI</v>
      </c>
      <c r="D6136" t="s">
        <v>37</v>
      </c>
      <c r="E6136" t="s">
        <v>42</v>
      </c>
      <c r="F6136" t="s">
        <v>51</v>
      </c>
      <c r="G6136" t="s">
        <v>25</v>
      </c>
      <c r="H6136" t="str">
        <f t="shared" si="380"/>
        <v>Onsite/Hybrid</v>
      </c>
      <c r="I6136" t="s">
        <v>35</v>
      </c>
      <c r="J6136" t="str">
        <f t="shared" si="381"/>
        <v>0-2 yrs</v>
      </c>
      <c r="K6136">
        <f t="shared" ca="1" si="383"/>
        <v>1</v>
      </c>
      <c r="L6136" t="s">
        <v>39</v>
      </c>
      <c r="M6136">
        <v>1</v>
      </c>
      <c r="N6136">
        <v>0</v>
      </c>
      <c r="O6136">
        <v>0</v>
      </c>
      <c r="P6136">
        <v>0</v>
      </c>
      <c r="Q6136">
        <v>1</v>
      </c>
      <c r="R6136">
        <f>SUM(M6136:N6136:O6136:P6136:Q6136)</f>
        <v>2</v>
      </c>
      <c r="S6136" s="1">
        <v>95467</v>
      </c>
      <c r="T6136" s="1" t="str">
        <f t="shared" si="382"/>
        <v>Medium</v>
      </c>
      <c r="U6136">
        <v>9</v>
      </c>
      <c r="V6136">
        <v>2026</v>
      </c>
      <c r="W6136" t="s">
        <v>20</v>
      </c>
      <c r="X6136">
        <v>2</v>
      </c>
    </row>
    <row r="6137" spans="1:24" x14ac:dyDescent="0.3">
      <c r="A6137">
        <v>6136</v>
      </c>
      <c r="B6137" t="s">
        <v>33</v>
      </c>
      <c r="C6137" t="str">
        <f>_xlfn.XLOOKUP(B6137,Lookup_table!B:B,Lookup_table!C:C)</f>
        <v>Data</v>
      </c>
      <c r="D6137" t="s">
        <v>14</v>
      </c>
      <c r="E6137" t="s">
        <v>42</v>
      </c>
      <c r="F6137" t="s">
        <v>44</v>
      </c>
      <c r="G6137" t="s">
        <v>25</v>
      </c>
      <c r="H6137" t="str">
        <f t="shared" si="380"/>
        <v>Onsite/Hybrid</v>
      </c>
      <c r="I6137" t="s">
        <v>35</v>
      </c>
      <c r="J6137" t="str">
        <f t="shared" si="381"/>
        <v>0-2 yrs</v>
      </c>
      <c r="K6137">
        <f t="shared" ca="1" si="383"/>
        <v>1</v>
      </c>
      <c r="L6137" t="s">
        <v>19</v>
      </c>
      <c r="M6137">
        <v>0</v>
      </c>
      <c r="N6137">
        <v>1</v>
      </c>
      <c r="O6137">
        <v>1</v>
      </c>
      <c r="P6137">
        <v>1</v>
      </c>
      <c r="Q6137">
        <v>0</v>
      </c>
      <c r="R6137">
        <f>SUM(M6137:N6137:O6137:P6137:Q6137)</f>
        <v>3</v>
      </c>
      <c r="S6137" s="1">
        <v>75026</v>
      </c>
      <c r="T6137" s="1" t="str">
        <f t="shared" si="382"/>
        <v>Medium</v>
      </c>
      <c r="U6137">
        <v>2</v>
      </c>
      <c r="V6137">
        <v>2022</v>
      </c>
      <c r="W6137" t="s">
        <v>28</v>
      </c>
      <c r="X6137">
        <v>5</v>
      </c>
    </row>
    <row r="6138" spans="1:24" x14ac:dyDescent="0.3">
      <c r="A6138">
        <v>6137</v>
      </c>
      <c r="B6138" t="s">
        <v>50</v>
      </c>
      <c r="C6138" t="str">
        <f>_xlfn.XLOOKUP(B6138,Lookup_table!B:B,Lookup_table!C:C)</f>
        <v>AI</v>
      </c>
      <c r="D6138" t="s">
        <v>37</v>
      </c>
      <c r="E6138" t="s">
        <v>40</v>
      </c>
      <c r="F6138" t="s">
        <v>43</v>
      </c>
      <c r="G6138" t="s">
        <v>30</v>
      </c>
      <c r="H6138" t="str">
        <f t="shared" si="380"/>
        <v>Onsite/Hybrid</v>
      </c>
      <c r="I6138" t="s">
        <v>18</v>
      </c>
      <c r="J6138" t="str">
        <f t="shared" si="381"/>
        <v>7+ yrs</v>
      </c>
      <c r="K6138">
        <f t="shared" ca="1" si="383"/>
        <v>13</v>
      </c>
      <c r="L6138" t="s">
        <v>19</v>
      </c>
      <c r="M6138">
        <v>1</v>
      </c>
      <c r="N6138">
        <v>1</v>
      </c>
      <c r="O6138">
        <v>0</v>
      </c>
      <c r="P6138">
        <v>1</v>
      </c>
      <c r="Q6138">
        <v>0</v>
      </c>
      <c r="R6138">
        <f>SUM(M6138:N6138:O6138:P6138:Q6138)</f>
        <v>3</v>
      </c>
      <c r="S6138" s="1">
        <v>158848</v>
      </c>
      <c r="T6138" s="1" t="str">
        <f t="shared" si="382"/>
        <v>High</v>
      </c>
      <c r="U6138">
        <v>10</v>
      </c>
      <c r="V6138">
        <v>2020</v>
      </c>
      <c r="W6138" t="s">
        <v>28</v>
      </c>
      <c r="X6138">
        <v>8</v>
      </c>
    </row>
    <row r="6139" spans="1:24" x14ac:dyDescent="0.3">
      <c r="A6139">
        <v>6138</v>
      </c>
      <c r="B6139" t="s">
        <v>50</v>
      </c>
      <c r="C6139" t="str">
        <f>_xlfn.XLOOKUP(B6139,Lookup_table!B:B,Lookup_table!C:C)</f>
        <v>AI</v>
      </c>
      <c r="D6139" t="s">
        <v>22</v>
      </c>
      <c r="E6139" t="s">
        <v>40</v>
      </c>
      <c r="F6139" t="s">
        <v>24</v>
      </c>
      <c r="G6139" t="s">
        <v>30</v>
      </c>
      <c r="H6139" t="str">
        <f t="shared" si="380"/>
        <v>Onsite/Hybrid</v>
      </c>
      <c r="I6139" t="s">
        <v>35</v>
      </c>
      <c r="J6139" t="str">
        <f t="shared" si="381"/>
        <v>0-2 yrs</v>
      </c>
      <c r="K6139">
        <f t="shared" ca="1" si="383"/>
        <v>2</v>
      </c>
      <c r="L6139" t="s">
        <v>19</v>
      </c>
      <c r="M6139">
        <v>0</v>
      </c>
      <c r="N6139">
        <v>1</v>
      </c>
      <c r="O6139">
        <v>0</v>
      </c>
      <c r="P6139">
        <v>0</v>
      </c>
      <c r="Q6139">
        <v>1</v>
      </c>
      <c r="R6139">
        <f>SUM(M6139:N6139:O6139:P6139:Q6139)</f>
        <v>2</v>
      </c>
      <c r="S6139" s="1">
        <v>121572</v>
      </c>
      <c r="T6139" s="1" t="str">
        <f t="shared" si="382"/>
        <v>High</v>
      </c>
      <c r="U6139">
        <v>6</v>
      </c>
      <c r="V6139">
        <v>2024</v>
      </c>
      <c r="W6139" t="s">
        <v>34</v>
      </c>
      <c r="X6139">
        <v>1</v>
      </c>
    </row>
    <row r="6140" spans="1:24" x14ac:dyDescent="0.3">
      <c r="A6140">
        <v>6139</v>
      </c>
      <c r="B6140" t="s">
        <v>33</v>
      </c>
      <c r="C6140" t="str">
        <f>_xlfn.XLOOKUP(B6140,Lookup_table!B:B,Lookup_table!C:C)</f>
        <v>Data</v>
      </c>
      <c r="D6140" t="s">
        <v>14</v>
      </c>
      <c r="E6140" t="s">
        <v>32</v>
      </c>
      <c r="F6140" t="s">
        <v>44</v>
      </c>
      <c r="G6140" t="s">
        <v>30</v>
      </c>
      <c r="H6140" t="str">
        <f t="shared" si="380"/>
        <v>Onsite/Hybrid</v>
      </c>
      <c r="I6140" t="s">
        <v>18</v>
      </c>
      <c r="J6140" t="str">
        <f t="shared" si="381"/>
        <v>7+ yrs</v>
      </c>
      <c r="K6140">
        <f t="shared" ca="1" si="383"/>
        <v>13</v>
      </c>
      <c r="L6140" t="s">
        <v>27</v>
      </c>
      <c r="M6140">
        <v>0</v>
      </c>
      <c r="N6140">
        <v>1</v>
      </c>
      <c r="O6140">
        <v>1</v>
      </c>
      <c r="P6140">
        <v>1</v>
      </c>
      <c r="Q6140">
        <v>1</v>
      </c>
      <c r="R6140">
        <f>SUM(M6140:N6140:O6140:P6140:Q6140)</f>
        <v>4</v>
      </c>
      <c r="S6140" s="1">
        <v>137341</v>
      </c>
      <c r="T6140" s="1" t="str">
        <f t="shared" si="382"/>
        <v>High</v>
      </c>
      <c r="U6140">
        <v>3</v>
      </c>
      <c r="V6140">
        <v>2021</v>
      </c>
      <c r="W6140" t="s">
        <v>28</v>
      </c>
      <c r="X6140">
        <v>4</v>
      </c>
    </row>
    <row r="6141" spans="1:24" x14ac:dyDescent="0.3">
      <c r="A6141">
        <v>6140</v>
      </c>
      <c r="B6141" t="s">
        <v>50</v>
      </c>
      <c r="C6141" t="str">
        <f>_xlfn.XLOOKUP(B6141,Lookup_table!B:B,Lookup_table!C:C)</f>
        <v>AI</v>
      </c>
      <c r="D6141" t="s">
        <v>37</v>
      </c>
      <c r="E6141" t="s">
        <v>15</v>
      </c>
      <c r="F6141" t="s">
        <v>52</v>
      </c>
      <c r="G6141" t="s">
        <v>17</v>
      </c>
      <c r="H6141" t="str">
        <f t="shared" si="380"/>
        <v>Remote</v>
      </c>
      <c r="I6141" t="s">
        <v>18</v>
      </c>
      <c r="J6141" t="str">
        <f t="shared" si="381"/>
        <v>7+ yrs</v>
      </c>
      <c r="K6141">
        <f t="shared" ca="1" si="383"/>
        <v>11</v>
      </c>
      <c r="L6141" t="s">
        <v>39</v>
      </c>
      <c r="M6141">
        <v>0</v>
      </c>
      <c r="N6141">
        <v>1</v>
      </c>
      <c r="O6141">
        <v>1</v>
      </c>
      <c r="P6141">
        <v>1</v>
      </c>
      <c r="Q6141">
        <v>1</v>
      </c>
      <c r="R6141">
        <f>SUM(M6141:N6141:O6141:P6141:Q6141)</f>
        <v>4</v>
      </c>
      <c r="S6141" s="1">
        <v>176794</v>
      </c>
      <c r="T6141" s="1" t="str">
        <f t="shared" si="382"/>
        <v>High</v>
      </c>
      <c r="U6141">
        <v>3</v>
      </c>
      <c r="V6141">
        <v>2026</v>
      </c>
      <c r="W6141" t="s">
        <v>28</v>
      </c>
      <c r="X6141">
        <v>6</v>
      </c>
    </row>
    <row r="6142" spans="1:24" x14ac:dyDescent="0.3">
      <c r="A6142">
        <v>6141</v>
      </c>
      <c r="B6142" t="s">
        <v>33</v>
      </c>
      <c r="C6142" t="str">
        <f>_xlfn.XLOOKUP(B6142,Lookup_table!B:B,Lookup_table!C:C)</f>
        <v>Data</v>
      </c>
      <c r="D6142" t="s">
        <v>14</v>
      </c>
      <c r="E6142" t="s">
        <v>23</v>
      </c>
      <c r="F6142" t="s">
        <v>29</v>
      </c>
      <c r="G6142" t="s">
        <v>25</v>
      </c>
      <c r="H6142" t="str">
        <f t="shared" si="380"/>
        <v>Onsite/Hybrid</v>
      </c>
      <c r="I6142" t="s">
        <v>26</v>
      </c>
      <c r="J6142" t="str">
        <f t="shared" si="381"/>
        <v>3-6 yrs</v>
      </c>
      <c r="K6142">
        <f t="shared" ca="1" si="383"/>
        <v>4</v>
      </c>
      <c r="L6142" t="s">
        <v>27</v>
      </c>
      <c r="M6142">
        <v>1</v>
      </c>
      <c r="N6142">
        <v>1</v>
      </c>
      <c r="O6142">
        <v>1</v>
      </c>
      <c r="P6142">
        <v>0</v>
      </c>
      <c r="Q6142">
        <v>0</v>
      </c>
      <c r="R6142">
        <f>SUM(M6142:N6142:O6142:P6142:Q6142)</f>
        <v>3</v>
      </c>
      <c r="S6142" s="1">
        <v>92447</v>
      </c>
      <c r="T6142" s="1" t="str">
        <f t="shared" si="382"/>
        <v>Medium</v>
      </c>
      <c r="U6142">
        <v>3</v>
      </c>
      <c r="V6142">
        <v>2023</v>
      </c>
      <c r="W6142" t="s">
        <v>20</v>
      </c>
      <c r="X6142">
        <v>5</v>
      </c>
    </row>
    <row r="6143" spans="1:24" x14ac:dyDescent="0.3">
      <c r="A6143">
        <v>6142</v>
      </c>
      <c r="B6143" t="s">
        <v>41</v>
      </c>
      <c r="C6143" t="str">
        <f>_xlfn.XLOOKUP(B6143,Lookup_table!B:B,Lookup_table!C:C)</f>
        <v>Data</v>
      </c>
      <c r="D6143" t="s">
        <v>37</v>
      </c>
      <c r="E6143" t="s">
        <v>40</v>
      </c>
      <c r="F6143" t="s">
        <v>52</v>
      </c>
      <c r="G6143" t="s">
        <v>30</v>
      </c>
      <c r="H6143" t="str">
        <f t="shared" si="380"/>
        <v>Onsite/Hybrid</v>
      </c>
      <c r="I6143" t="s">
        <v>35</v>
      </c>
      <c r="J6143" t="str">
        <f t="shared" si="381"/>
        <v>0-2 yrs</v>
      </c>
      <c r="K6143">
        <f t="shared" ca="1" si="383"/>
        <v>2</v>
      </c>
      <c r="L6143" t="s">
        <v>39</v>
      </c>
      <c r="M6143">
        <v>0</v>
      </c>
      <c r="N6143">
        <v>0</v>
      </c>
      <c r="O6143">
        <v>0</v>
      </c>
      <c r="P6143">
        <v>1</v>
      </c>
      <c r="Q6143">
        <v>1</v>
      </c>
      <c r="R6143">
        <f>SUM(M6143:N6143:O6143:P6143:Q6143)</f>
        <v>2</v>
      </c>
      <c r="S6143" s="1">
        <v>72830</v>
      </c>
      <c r="T6143" s="1" t="str">
        <f t="shared" si="382"/>
        <v>Medium</v>
      </c>
      <c r="U6143">
        <v>6</v>
      </c>
      <c r="V6143">
        <v>2025</v>
      </c>
      <c r="W6143" t="s">
        <v>20</v>
      </c>
      <c r="X6143">
        <v>1</v>
      </c>
    </row>
    <row r="6144" spans="1:24" x14ac:dyDescent="0.3">
      <c r="A6144">
        <v>6143</v>
      </c>
      <c r="B6144" t="s">
        <v>36</v>
      </c>
      <c r="C6144" t="str">
        <f>_xlfn.XLOOKUP(B6144,Lookup_table!B:B,Lookup_table!C:C)</f>
        <v>Data</v>
      </c>
      <c r="D6144" t="s">
        <v>34</v>
      </c>
      <c r="E6144" t="s">
        <v>42</v>
      </c>
      <c r="F6144" t="s">
        <v>52</v>
      </c>
      <c r="G6144" t="s">
        <v>17</v>
      </c>
      <c r="H6144" t="str">
        <f t="shared" si="380"/>
        <v>Remote</v>
      </c>
      <c r="I6144" t="s">
        <v>26</v>
      </c>
      <c r="J6144" t="str">
        <f t="shared" si="381"/>
        <v>3-6 yrs</v>
      </c>
      <c r="K6144">
        <f t="shared" ca="1" si="383"/>
        <v>3</v>
      </c>
      <c r="L6144" t="s">
        <v>39</v>
      </c>
      <c r="M6144">
        <v>0</v>
      </c>
      <c r="N6144">
        <v>1</v>
      </c>
      <c r="O6144">
        <v>1</v>
      </c>
      <c r="P6144">
        <v>0</v>
      </c>
      <c r="Q6144">
        <v>0</v>
      </c>
      <c r="R6144">
        <f>SUM(M6144:N6144:O6144:P6144:Q6144)</f>
        <v>2</v>
      </c>
      <c r="S6144" s="1">
        <v>85352</v>
      </c>
      <c r="T6144" s="1" t="str">
        <f t="shared" si="382"/>
        <v>Medium</v>
      </c>
      <c r="U6144">
        <v>2</v>
      </c>
      <c r="V6144">
        <v>2024</v>
      </c>
      <c r="W6144" t="s">
        <v>28</v>
      </c>
      <c r="X6144">
        <v>8</v>
      </c>
    </row>
    <row r="6145" spans="1:24" x14ac:dyDescent="0.3">
      <c r="A6145">
        <v>6144</v>
      </c>
      <c r="B6145" t="s">
        <v>21</v>
      </c>
      <c r="C6145" t="str">
        <f>_xlfn.XLOOKUP(B6145,Lookup_table!B:B,Lookup_table!C:C)</f>
        <v>AI</v>
      </c>
      <c r="D6145" t="s">
        <v>37</v>
      </c>
      <c r="E6145" t="s">
        <v>42</v>
      </c>
      <c r="F6145" t="s">
        <v>16</v>
      </c>
      <c r="G6145" t="s">
        <v>25</v>
      </c>
      <c r="H6145" t="str">
        <f t="shared" si="380"/>
        <v>Onsite/Hybrid</v>
      </c>
      <c r="I6145" t="s">
        <v>26</v>
      </c>
      <c r="J6145" t="str">
        <f t="shared" si="381"/>
        <v>3-6 yrs</v>
      </c>
      <c r="K6145">
        <f t="shared" ca="1" si="383"/>
        <v>4</v>
      </c>
      <c r="L6145" t="s">
        <v>39</v>
      </c>
      <c r="M6145">
        <v>0</v>
      </c>
      <c r="N6145">
        <v>0</v>
      </c>
      <c r="O6145">
        <v>0</v>
      </c>
      <c r="P6145">
        <v>1</v>
      </c>
      <c r="Q6145">
        <v>1</v>
      </c>
      <c r="R6145">
        <f>SUM(M6145:N6145:O6145:P6145:Q6145)</f>
        <v>2</v>
      </c>
      <c r="S6145" s="1">
        <v>143321</v>
      </c>
      <c r="T6145" s="1" t="str">
        <f t="shared" si="382"/>
        <v>High</v>
      </c>
      <c r="U6145">
        <v>9</v>
      </c>
      <c r="V6145">
        <v>2025</v>
      </c>
      <c r="W6145" t="s">
        <v>28</v>
      </c>
      <c r="X6145">
        <v>8</v>
      </c>
    </row>
    <row r="6146" spans="1:24" x14ac:dyDescent="0.3">
      <c r="A6146">
        <v>6145</v>
      </c>
      <c r="B6146" t="s">
        <v>36</v>
      </c>
      <c r="C6146" t="str">
        <f>_xlfn.XLOOKUP(B6146,Lookup_table!B:B,Lookup_table!C:C)</f>
        <v>Data</v>
      </c>
      <c r="D6146" t="s">
        <v>14</v>
      </c>
      <c r="E6146" t="s">
        <v>38</v>
      </c>
      <c r="F6146" t="s">
        <v>51</v>
      </c>
      <c r="G6146" t="s">
        <v>17</v>
      </c>
      <c r="H6146" t="str">
        <f t="shared" ref="H6146:H6209" si="384">IF(G6146="Remote","Remote","Onsite/Hybrid")</f>
        <v>Remote</v>
      </c>
      <c r="I6146" t="s">
        <v>35</v>
      </c>
      <c r="J6146" t="str">
        <f t="shared" ref="J6146:J6209" si="385">IF(I6146="Entry","0-2 yrs",IF(I6146="Mid","3-6 yrs","7+ yrs"))</f>
        <v>0-2 yrs</v>
      </c>
      <c r="K6146">
        <f t="shared" ca="1" si="383"/>
        <v>2</v>
      </c>
      <c r="L6146" t="s">
        <v>27</v>
      </c>
      <c r="M6146">
        <v>1</v>
      </c>
      <c r="N6146">
        <v>0</v>
      </c>
      <c r="O6146">
        <v>0</v>
      </c>
      <c r="P6146">
        <v>1</v>
      </c>
      <c r="Q6146">
        <v>0</v>
      </c>
      <c r="R6146">
        <f>SUM(M6146:N6146:O6146:P6146:Q6146)</f>
        <v>2</v>
      </c>
      <c r="S6146" s="1">
        <v>64993</v>
      </c>
      <c r="T6146" s="1" t="str">
        <f t="shared" ref="T6146:T6209" si="386">IF(S6146&lt;=70000,"Low",IF(S6146&lt;=120000,"Medium","High"))</f>
        <v>Low</v>
      </c>
      <c r="U6146">
        <v>3</v>
      </c>
      <c r="V6146">
        <v>2025</v>
      </c>
      <c r="W6146" t="s">
        <v>34</v>
      </c>
      <c r="X6146">
        <v>2</v>
      </c>
    </row>
    <row r="6147" spans="1:24" x14ac:dyDescent="0.3">
      <c r="A6147">
        <v>6146</v>
      </c>
      <c r="B6147" t="s">
        <v>50</v>
      </c>
      <c r="C6147" t="str">
        <f>_xlfn.XLOOKUP(B6147,Lookup_table!B:B,Lookup_table!C:C)</f>
        <v>AI</v>
      </c>
      <c r="D6147" t="s">
        <v>14</v>
      </c>
      <c r="E6147" t="s">
        <v>23</v>
      </c>
      <c r="F6147" t="s">
        <v>43</v>
      </c>
      <c r="G6147" t="s">
        <v>30</v>
      </c>
      <c r="H6147" t="str">
        <f t="shared" si="384"/>
        <v>Onsite/Hybrid</v>
      </c>
      <c r="I6147" t="s">
        <v>35</v>
      </c>
      <c r="J6147" t="str">
        <f t="shared" si="385"/>
        <v>0-2 yrs</v>
      </c>
      <c r="K6147">
        <f t="shared" ref="K6147:K6210" ca="1" si="387">IF(J6147="0-2 yrs",RANDBETWEEN(0,2),IF(J6147="3-6 yrs", RANDBETWEEN(3,6),IF(J6147="7+ yrs", RANDBETWEEN(7,15)," ")))</f>
        <v>0</v>
      </c>
      <c r="L6147" t="s">
        <v>27</v>
      </c>
      <c r="M6147">
        <v>1</v>
      </c>
      <c r="N6147">
        <v>0</v>
      </c>
      <c r="O6147">
        <v>0</v>
      </c>
      <c r="P6147">
        <v>1</v>
      </c>
      <c r="Q6147">
        <v>0</v>
      </c>
      <c r="R6147">
        <f>SUM(M6147:N6147:O6147:P6147:Q6147)</f>
        <v>2</v>
      </c>
      <c r="S6147" s="1">
        <v>102796</v>
      </c>
      <c r="T6147" s="1" t="str">
        <f t="shared" si="386"/>
        <v>Medium</v>
      </c>
      <c r="U6147">
        <v>11</v>
      </c>
      <c r="V6147">
        <v>2026</v>
      </c>
      <c r="W6147" t="s">
        <v>20</v>
      </c>
      <c r="X6147">
        <v>1</v>
      </c>
    </row>
    <row r="6148" spans="1:24" x14ac:dyDescent="0.3">
      <c r="A6148">
        <v>6147</v>
      </c>
      <c r="B6148" t="s">
        <v>31</v>
      </c>
      <c r="C6148" t="str">
        <f>_xlfn.XLOOKUP(B6148,Lookup_table!B:B,Lookup_table!C:C)</f>
        <v>Business</v>
      </c>
      <c r="D6148" t="s">
        <v>37</v>
      </c>
      <c r="E6148" t="s">
        <v>42</v>
      </c>
      <c r="F6148" t="s">
        <v>51</v>
      </c>
      <c r="G6148" t="s">
        <v>25</v>
      </c>
      <c r="H6148" t="str">
        <f t="shared" si="384"/>
        <v>Onsite/Hybrid</v>
      </c>
      <c r="I6148" t="s">
        <v>35</v>
      </c>
      <c r="J6148" t="str">
        <f t="shared" si="385"/>
        <v>0-2 yrs</v>
      </c>
      <c r="K6148">
        <f t="shared" ca="1" si="387"/>
        <v>0</v>
      </c>
      <c r="L6148" t="s">
        <v>19</v>
      </c>
      <c r="M6148">
        <v>0</v>
      </c>
      <c r="N6148">
        <v>1</v>
      </c>
      <c r="O6148">
        <v>0</v>
      </c>
      <c r="P6148">
        <v>0</v>
      </c>
      <c r="Q6148">
        <v>1</v>
      </c>
      <c r="R6148">
        <f>SUM(M6148:N6148:O6148:P6148:Q6148)</f>
        <v>2</v>
      </c>
      <c r="S6148" s="1">
        <v>56200</v>
      </c>
      <c r="T6148" s="1" t="str">
        <f t="shared" si="386"/>
        <v>Low</v>
      </c>
      <c r="U6148">
        <v>2</v>
      </c>
      <c r="V6148">
        <v>2023</v>
      </c>
      <c r="W6148" t="s">
        <v>34</v>
      </c>
      <c r="X6148">
        <v>2</v>
      </c>
    </row>
    <row r="6149" spans="1:24" x14ac:dyDescent="0.3">
      <c r="A6149">
        <v>6148</v>
      </c>
      <c r="B6149" t="s">
        <v>41</v>
      </c>
      <c r="C6149" t="str">
        <f>_xlfn.XLOOKUP(B6149,Lookup_table!B:B,Lookup_table!C:C)</f>
        <v>Data</v>
      </c>
      <c r="D6149" t="s">
        <v>22</v>
      </c>
      <c r="E6149" t="s">
        <v>32</v>
      </c>
      <c r="F6149" t="s">
        <v>29</v>
      </c>
      <c r="G6149" t="s">
        <v>17</v>
      </c>
      <c r="H6149" t="str">
        <f t="shared" si="384"/>
        <v>Remote</v>
      </c>
      <c r="I6149" t="s">
        <v>35</v>
      </c>
      <c r="J6149" t="str">
        <f t="shared" si="385"/>
        <v>0-2 yrs</v>
      </c>
      <c r="K6149">
        <f t="shared" ca="1" si="387"/>
        <v>1</v>
      </c>
      <c r="L6149" t="s">
        <v>19</v>
      </c>
      <c r="M6149">
        <v>1</v>
      </c>
      <c r="N6149">
        <v>0</v>
      </c>
      <c r="O6149">
        <v>0</v>
      </c>
      <c r="P6149">
        <v>0</v>
      </c>
      <c r="Q6149">
        <v>0</v>
      </c>
      <c r="R6149">
        <f>SUM(M6149:N6149:O6149:P6149:Q6149)</f>
        <v>1</v>
      </c>
      <c r="S6149" s="1">
        <v>67307</v>
      </c>
      <c r="T6149" s="1" t="str">
        <f t="shared" si="386"/>
        <v>Low</v>
      </c>
      <c r="U6149">
        <v>7</v>
      </c>
      <c r="V6149">
        <v>2023</v>
      </c>
      <c r="W6149" t="s">
        <v>34</v>
      </c>
      <c r="X6149">
        <v>2</v>
      </c>
    </row>
    <row r="6150" spans="1:24" x14ac:dyDescent="0.3">
      <c r="A6150">
        <v>6149</v>
      </c>
      <c r="B6150" t="s">
        <v>33</v>
      </c>
      <c r="C6150" t="str">
        <f>_xlfn.XLOOKUP(B6150,Lookup_table!B:B,Lookup_table!C:C)</f>
        <v>Data</v>
      </c>
      <c r="D6150" t="s">
        <v>14</v>
      </c>
      <c r="E6150" t="s">
        <v>32</v>
      </c>
      <c r="F6150" t="s">
        <v>16</v>
      </c>
      <c r="G6150" t="s">
        <v>25</v>
      </c>
      <c r="H6150" t="str">
        <f t="shared" si="384"/>
        <v>Onsite/Hybrid</v>
      </c>
      <c r="I6150" t="s">
        <v>26</v>
      </c>
      <c r="J6150" t="str">
        <f t="shared" si="385"/>
        <v>3-6 yrs</v>
      </c>
      <c r="K6150">
        <f t="shared" ca="1" si="387"/>
        <v>5</v>
      </c>
      <c r="L6150" t="s">
        <v>27</v>
      </c>
      <c r="M6150">
        <v>1</v>
      </c>
      <c r="N6150">
        <v>1</v>
      </c>
      <c r="O6150">
        <v>0</v>
      </c>
      <c r="P6150">
        <v>1</v>
      </c>
      <c r="Q6150">
        <v>1</v>
      </c>
      <c r="R6150">
        <f>SUM(M6150:N6150:O6150:P6150:Q6150)</f>
        <v>4</v>
      </c>
      <c r="S6150" s="1">
        <v>95500</v>
      </c>
      <c r="T6150" s="1" t="str">
        <f t="shared" si="386"/>
        <v>Medium</v>
      </c>
      <c r="U6150">
        <v>1</v>
      </c>
      <c r="V6150">
        <v>2025</v>
      </c>
      <c r="W6150" t="s">
        <v>34</v>
      </c>
      <c r="X6150">
        <v>1</v>
      </c>
    </row>
    <row r="6151" spans="1:24" x14ac:dyDescent="0.3">
      <c r="A6151">
        <v>6150</v>
      </c>
      <c r="B6151" t="s">
        <v>31</v>
      </c>
      <c r="C6151" t="str">
        <f>_xlfn.XLOOKUP(B6151,Lookup_table!B:B,Lookup_table!C:C)</f>
        <v>Business</v>
      </c>
      <c r="D6151" t="s">
        <v>22</v>
      </c>
      <c r="E6151" t="s">
        <v>42</v>
      </c>
      <c r="F6151" t="s">
        <v>52</v>
      </c>
      <c r="G6151" t="s">
        <v>30</v>
      </c>
      <c r="H6151" t="str">
        <f t="shared" si="384"/>
        <v>Onsite/Hybrid</v>
      </c>
      <c r="I6151" t="s">
        <v>26</v>
      </c>
      <c r="J6151" t="str">
        <f t="shared" si="385"/>
        <v>3-6 yrs</v>
      </c>
      <c r="K6151">
        <f t="shared" ca="1" si="387"/>
        <v>3</v>
      </c>
      <c r="L6151" t="s">
        <v>27</v>
      </c>
      <c r="M6151">
        <v>1</v>
      </c>
      <c r="N6151">
        <v>0</v>
      </c>
      <c r="O6151">
        <v>0</v>
      </c>
      <c r="P6151">
        <v>1</v>
      </c>
      <c r="Q6151">
        <v>0</v>
      </c>
      <c r="R6151">
        <f>SUM(M6151:N6151:O6151:P6151:Q6151)</f>
        <v>2</v>
      </c>
      <c r="S6151" s="1">
        <v>111381</v>
      </c>
      <c r="T6151" s="1" t="str">
        <f t="shared" si="386"/>
        <v>Medium</v>
      </c>
      <c r="U6151">
        <v>8</v>
      </c>
      <c r="V6151">
        <v>2024</v>
      </c>
      <c r="W6151" t="s">
        <v>34</v>
      </c>
      <c r="X6151">
        <v>1</v>
      </c>
    </row>
    <row r="6152" spans="1:24" x14ac:dyDescent="0.3">
      <c r="A6152">
        <v>6151</v>
      </c>
      <c r="B6152" t="s">
        <v>33</v>
      </c>
      <c r="C6152" t="str">
        <f>_xlfn.XLOOKUP(B6152,Lookup_table!B:B,Lookup_table!C:C)</f>
        <v>Data</v>
      </c>
      <c r="D6152" t="s">
        <v>14</v>
      </c>
      <c r="E6152" t="s">
        <v>42</v>
      </c>
      <c r="F6152" t="s">
        <v>24</v>
      </c>
      <c r="G6152" t="s">
        <v>17</v>
      </c>
      <c r="H6152" t="str">
        <f t="shared" si="384"/>
        <v>Remote</v>
      </c>
      <c r="I6152" t="s">
        <v>18</v>
      </c>
      <c r="J6152" t="str">
        <f t="shared" si="385"/>
        <v>7+ yrs</v>
      </c>
      <c r="K6152">
        <f t="shared" ca="1" si="387"/>
        <v>12</v>
      </c>
      <c r="L6152" t="s">
        <v>27</v>
      </c>
      <c r="M6152">
        <v>1</v>
      </c>
      <c r="N6152">
        <v>0</v>
      </c>
      <c r="O6152">
        <v>1</v>
      </c>
      <c r="P6152">
        <v>0</v>
      </c>
      <c r="Q6152">
        <v>1</v>
      </c>
      <c r="R6152">
        <f>SUM(M6152:N6152:O6152:P6152:Q6152)</f>
        <v>3</v>
      </c>
      <c r="S6152" s="1">
        <v>120872</v>
      </c>
      <c r="T6152" s="1" t="str">
        <f t="shared" si="386"/>
        <v>High</v>
      </c>
      <c r="U6152">
        <v>11</v>
      </c>
      <c r="V6152">
        <v>2025</v>
      </c>
      <c r="W6152" t="s">
        <v>34</v>
      </c>
      <c r="X6152">
        <v>2</v>
      </c>
    </row>
    <row r="6153" spans="1:24" x14ac:dyDescent="0.3">
      <c r="A6153">
        <v>6152</v>
      </c>
      <c r="B6153" t="s">
        <v>41</v>
      </c>
      <c r="C6153" t="str">
        <f>_xlfn.XLOOKUP(B6153,Lookup_table!B:B,Lookup_table!C:C)</f>
        <v>Data</v>
      </c>
      <c r="D6153" t="s">
        <v>37</v>
      </c>
      <c r="E6153" t="s">
        <v>42</v>
      </c>
      <c r="F6153" t="s">
        <v>16</v>
      </c>
      <c r="G6153" t="s">
        <v>17</v>
      </c>
      <c r="H6153" t="str">
        <f t="shared" si="384"/>
        <v>Remote</v>
      </c>
      <c r="I6153" t="s">
        <v>35</v>
      </c>
      <c r="J6153" t="str">
        <f t="shared" si="385"/>
        <v>0-2 yrs</v>
      </c>
      <c r="K6153">
        <f t="shared" ca="1" si="387"/>
        <v>2</v>
      </c>
      <c r="L6153" t="s">
        <v>39</v>
      </c>
      <c r="M6153">
        <v>0</v>
      </c>
      <c r="N6153">
        <v>1</v>
      </c>
      <c r="O6153">
        <v>1</v>
      </c>
      <c r="P6153">
        <v>1</v>
      </c>
      <c r="Q6153">
        <v>0</v>
      </c>
      <c r="R6153">
        <f>SUM(M6153:N6153:O6153:P6153:Q6153)</f>
        <v>3</v>
      </c>
      <c r="S6153" s="1">
        <v>75815</v>
      </c>
      <c r="T6153" s="1" t="str">
        <f t="shared" si="386"/>
        <v>Medium</v>
      </c>
      <c r="U6153">
        <v>6</v>
      </c>
      <c r="V6153">
        <v>2024</v>
      </c>
      <c r="W6153" t="s">
        <v>28</v>
      </c>
      <c r="X6153">
        <v>5</v>
      </c>
    </row>
    <row r="6154" spans="1:24" x14ac:dyDescent="0.3">
      <c r="A6154">
        <v>6153</v>
      </c>
      <c r="B6154" t="s">
        <v>31</v>
      </c>
      <c r="C6154" t="str">
        <f>_xlfn.XLOOKUP(B6154,Lookup_table!B:B,Lookup_table!C:C)</f>
        <v>Business</v>
      </c>
      <c r="D6154" t="s">
        <v>14</v>
      </c>
      <c r="E6154" t="s">
        <v>32</v>
      </c>
      <c r="F6154" t="s">
        <v>51</v>
      </c>
      <c r="G6154" t="s">
        <v>25</v>
      </c>
      <c r="H6154" t="str">
        <f t="shared" si="384"/>
        <v>Onsite/Hybrid</v>
      </c>
      <c r="I6154" t="s">
        <v>18</v>
      </c>
      <c r="J6154" t="str">
        <f t="shared" si="385"/>
        <v>7+ yrs</v>
      </c>
      <c r="K6154">
        <f t="shared" ca="1" si="387"/>
        <v>15</v>
      </c>
      <c r="L6154" t="s">
        <v>39</v>
      </c>
      <c r="M6154">
        <v>1</v>
      </c>
      <c r="N6154">
        <v>0</v>
      </c>
      <c r="O6154">
        <v>1</v>
      </c>
      <c r="P6154">
        <v>0</v>
      </c>
      <c r="Q6154">
        <v>0</v>
      </c>
      <c r="R6154">
        <f>SUM(M6154:N6154:O6154:P6154:Q6154)</f>
        <v>2</v>
      </c>
      <c r="S6154" s="1">
        <v>117330</v>
      </c>
      <c r="T6154" s="1" t="str">
        <f t="shared" si="386"/>
        <v>Medium</v>
      </c>
      <c r="U6154">
        <v>6</v>
      </c>
      <c r="V6154">
        <v>2024</v>
      </c>
      <c r="W6154" t="s">
        <v>34</v>
      </c>
      <c r="X6154">
        <v>3</v>
      </c>
    </row>
    <row r="6155" spans="1:24" x14ac:dyDescent="0.3">
      <c r="A6155">
        <v>6154</v>
      </c>
      <c r="B6155" t="s">
        <v>36</v>
      </c>
      <c r="C6155" t="str">
        <f>_xlfn.XLOOKUP(B6155,Lookup_table!B:B,Lookup_table!C:C)</f>
        <v>Data</v>
      </c>
      <c r="D6155" t="s">
        <v>34</v>
      </c>
      <c r="E6155" t="s">
        <v>38</v>
      </c>
      <c r="F6155" t="s">
        <v>44</v>
      </c>
      <c r="G6155" t="s">
        <v>30</v>
      </c>
      <c r="H6155" t="str">
        <f t="shared" si="384"/>
        <v>Onsite/Hybrid</v>
      </c>
      <c r="I6155" t="s">
        <v>18</v>
      </c>
      <c r="J6155" t="str">
        <f t="shared" si="385"/>
        <v>7+ yrs</v>
      </c>
      <c r="K6155">
        <f t="shared" ca="1" si="387"/>
        <v>12</v>
      </c>
      <c r="L6155" t="s">
        <v>39</v>
      </c>
      <c r="M6155">
        <v>1</v>
      </c>
      <c r="N6155">
        <v>1</v>
      </c>
      <c r="O6155">
        <v>0</v>
      </c>
      <c r="P6155">
        <v>0</v>
      </c>
      <c r="Q6155">
        <v>0</v>
      </c>
      <c r="R6155">
        <f>SUM(M6155:N6155:O6155:P6155:Q6155)</f>
        <v>2</v>
      </c>
      <c r="S6155" s="1">
        <v>100674</v>
      </c>
      <c r="T6155" s="1" t="str">
        <f t="shared" si="386"/>
        <v>Medium</v>
      </c>
      <c r="U6155">
        <v>2</v>
      </c>
      <c r="V6155">
        <v>2025</v>
      </c>
      <c r="W6155" t="s">
        <v>34</v>
      </c>
      <c r="X6155">
        <v>3</v>
      </c>
    </row>
    <row r="6156" spans="1:24" x14ac:dyDescent="0.3">
      <c r="A6156">
        <v>6155</v>
      </c>
      <c r="B6156" t="s">
        <v>31</v>
      </c>
      <c r="C6156" t="str">
        <f>_xlfn.XLOOKUP(B6156,Lookup_table!B:B,Lookup_table!C:C)</f>
        <v>Business</v>
      </c>
      <c r="D6156" t="s">
        <v>37</v>
      </c>
      <c r="E6156" t="s">
        <v>32</v>
      </c>
      <c r="F6156" t="s">
        <v>52</v>
      </c>
      <c r="G6156" t="s">
        <v>30</v>
      </c>
      <c r="H6156" t="str">
        <f t="shared" si="384"/>
        <v>Onsite/Hybrid</v>
      </c>
      <c r="I6156" t="s">
        <v>26</v>
      </c>
      <c r="J6156" t="str">
        <f t="shared" si="385"/>
        <v>3-6 yrs</v>
      </c>
      <c r="K6156">
        <f t="shared" ca="1" si="387"/>
        <v>6</v>
      </c>
      <c r="L6156" t="s">
        <v>27</v>
      </c>
      <c r="M6156">
        <v>0</v>
      </c>
      <c r="N6156">
        <v>1</v>
      </c>
      <c r="O6156">
        <v>0</v>
      </c>
      <c r="P6156">
        <v>1</v>
      </c>
      <c r="Q6156">
        <v>0</v>
      </c>
      <c r="R6156">
        <f>SUM(M6156:N6156:O6156:P6156:Q6156)</f>
        <v>2</v>
      </c>
      <c r="S6156" s="1">
        <v>88538</v>
      </c>
      <c r="T6156" s="1" t="str">
        <f t="shared" si="386"/>
        <v>Medium</v>
      </c>
      <c r="U6156">
        <v>12</v>
      </c>
      <c r="V6156">
        <v>2020</v>
      </c>
      <c r="W6156" t="s">
        <v>20</v>
      </c>
      <c r="X6156">
        <v>3</v>
      </c>
    </row>
    <row r="6157" spans="1:24" x14ac:dyDescent="0.3">
      <c r="A6157">
        <v>6156</v>
      </c>
      <c r="B6157" t="s">
        <v>36</v>
      </c>
      <c r="C6157" t="str">
        <f>_xlfn.XLOOKUP(B6157,Lookup_table!B:B,Lookup_table!C:C)</f>
        <v>Data</v>
      </c>
      <c r="D6157" t="s">
        <v>14</v>
      </c>
      <c r="E6157" t="s">
        <v>40</v>
      </c>
      <c r="F6157" t="s">
        <v>51</v>
      </c>
      <c r="G6157" t="s">
        <v>25</v>
      </c>
      <c r="H6157" t="str">
        <f t="shared" si="384"/>
        <v>Onsite/Hybrid</v>
      </c>
      <c r="I6157" t="s">
        <v>26</v>
      </c>
      <c r="J6157" t="str">
        <f t="shared" si="385"/>
        <v>3-6 yrs</v>
      </c>
      <c r="K6157">
        <f t="shared" ca="1" si="387"/>
        <v>5</v>
      </c>
      <c r="L6157" t="s">
        <v>39</v>
      </c>
      <c r="M6157">
        <v>0</v>
      </c>
      <c r="N6157">
        <v>1</v>
      </c>
      <c r="O6157">
        <v>1</v>
      </c>
      <c r="P6157">
        <v>0</v>
      </c>
      <c r="Q6157">
        <v>0</v>
      </c>
      <c r="R6157">
        <f>SUM(M6157:N6157:O6157:P6157:Q6157)</f>
        <v>2</v>
      </c>
      <c r="S6157" s="1">
        <v>88883</v>
      </c>
      <c r="T6157" s="1" t="str">
        <f t="shared" si="386"/>
        <v>Medium</v>
      </c>
      <c r="U6157">
        <v>3</v>
      </c>
      <c r="V6157">
        <v>2023</v>
      </c>
      <c r="W6157" t="s">
        <v>20</v>
      </c>
      <c r="X6157">
        <v>1</v>
      </c>
    </row>
    <row r="6158" spans="1:24" x14ac:dyDescent="0.3">
      <c r="A6158">
        <v>6157</v>
      </c>
      <c r="B6158" t="s">
        <v>36</v>
      </c>
      <c r="C6158" t="str">
        <f>_xlfn.XLOOKUP(B6158,Lookup_table!B:B,Lookup_table!C:C)</f>
        <v>Data</v>
      </c>
      <c r="D6158" t="s">
        <v>22</v>
      </c>
      <c r="E6158" t="s">
        <v>42</v>
      </c>
      <c r="F6158" t="s">
        <v>16</v>
      </c>
      <c r="G6158" t="s">
        <v>17</v>
      </c>
      <c r="H6158" t="str">
        <f t="shared" si="384"/>
        <v>Remote</v>
      </c>
      <c r="I6158" t="s">
        <v>35</v>
      </c>
      <c r="J6158" t="str">
        <f t="shared" si="385"/>
        <v>0-2 yrs</v>
      </c>
      <c r="K6158">
        <f t="shared" ca="1" si="387"/>
        <v>1</v>
      </c>
      <c r="L6158" t="s">
        <v>27</v>
      </c>
      <c r="M6158">
        <v>0</v>
      </c>
      <c r="N6158">
        <v>0</v>
      </c>
      <c r="O6158">
        <v>0</v>
      </c>
      <c r="P6158">
        <v>0</v>
      </c>
      <c r="Q6158">
        <v>0</v>
      </c>
      <c r="R6158">
        <f>SUM(M6158:N6158:O6158:P6158:Q6158)</f>
        <v>0</v>
      </c>
      <c r="S6158" s="1">
        <v>65536</v>
      </c>
      <c r="T6158" s="1" t="str">
        <f t="shared" si="386"/>
        <v>Low</v>
      </c>
      <c r="U6158">
        <v>12</v>
      </c>
      <c r="V6158">
        <v>2023</v>
      </c>
      <c r="W6158" t="s">
        <v>20</v>
      </c>
      <c r="X6158">
        <v>2</v>
      </c>
    </row>
    <row r="6159" spans="1:24" x14ac:dyDescent="0.3">
      <c r="A6159">
        <v>6158</v>
      </c>
      <c r="B6159" t="s">
        <v>36</v>
      </c>
      <c r="C6159" t="str">
        <f>_xlfn.XLOOKUP(B6159,Lookup_table!B:B,Lookup_table!C:C)</f>
        <v>Data</v>
      </c>
      <c r="D6159" t="s">
        <v>34</v>
      </c>
      <c r="E6159" t="s">
        <v>40</v>
      </c>
      <c r="F6159" t="s">
        <v>43</v>
      </c>
      <c r="G6159" t="s">
        <v>25</v>
      </c>
      <c r="H6159" t="str">
        <f t="shared" si="384"/>
        <v>Onsite/Hybrid</v>
      </c>
      <c r="I6159" t="s">
        <v>35</v>
      </c>
      <c r="J6159" t="str">
        <f t="shared" si="385"/>
        <v>0-2 yrs</v>
      </c>
      <c r="K6159">
        <f t="shared" ca="1" si="387"/>
        <v>2</v>
      </c>
      <c r="L6159" t="s">
        <v>27</v>
      </c>
      <c r="M6159">
        <v>1</v>
      </c>
      <c r="N6159">
        <v>0</v>
      </c>
      <c r="O6159">
        <v>0</v>
      </c>
      <c r="P6159">
        <v>0</v>
      </c>
      <c r="Q6159">
        <v>1</v>
      </c>
      <c r="R6159">
        <f>SUM(M6159:N6159:O6159:P6159:Q6159)</f>
        <v>2</v>
      </c>
      <c r="S6159" s="1">
        <v>62963</v>
      </c>
      <c r="T6159" s="1" t="str">
        <f t="shared" si="386"/>
        <v>Low</v>
      </c>
      <c r="U6159">
        <v>5</v>
      </c>
      <c r="V6159">
        <v>2020</v>
      </c>
      <c r="W6159" t="s">
        <v>20</v>
      </c>
      <c r="X6159">
        <v>4</v>
      </c>
    </row>
    <row r="6160" spans="1:24" x14ac:dyDescent="0.3">
      <c r="A6160">
        <v>6159</v>
      </c>
      <c r="B6160" t="s">
        <v>41</v>
      </c>
      <c r="C6160" t="str">
        <f>_xlfn.XLOOKUP(B6160,Lookup_table!B:B,Lookup_table!C:C)</f>
        <v>Data</v>
      </c>
      <c r="D6160" t="s">
        <v>22</v>
      </c>
      <c r="E6160" t="s">
        <v>42</v>
      </c>
      <c r="F6160" t="s">
        <v>44</v>
      </c>
      <c r="G6160" t="s">
        <v>17</v>
      </c>
      <c r="H6160" t="str">
        <f t="shared" si="384"/>
        <v>Remote</v>
      </c>
      <c r="I6160" t="s">
        <v>18</v>
      </c>
      <c r="J6160" t="str">
        <f t="shared" si="385"/>
        <v>7+ yrs</v>
      </c>
      <c r="K6160">
        <f t="shared" ca="1" si="387"/>
        <v>8</v>
      </c>
      <c r="L6160" t="s">
        <v>19</v>
      </c>
      <c r="M6160">
        <v>0</v>
      </c>
      <c r="N6160">
        <v>0</v>
      </c>
      <c r="O6160">
        <v>0</v>
      </c>
      <c r="P6160">
        <v>0</v>
      </c>
      <c r="Q6160">
        <v>0</v>
      </c>
      <c r="R6160">
        <f>SUM(M6160:N6160:O6160:P6160:Q6160)</f>
        <v>0</v>
      </c>
      <c r="S6160" s="1">
        <v>121972</v>
      </c>
      <c r="T6160" s="1" t="str">
        <f t="shared" si="386"/>
        <v>High</v>
      </c>
      <c r="U6160">
        <v>7</v>
      </c>
      <c r="V6160">
        <v>2024</v>
      </c>
      <c r="W6160" t="s">
        <v>28</v>
      </c>
      <c r="X6160">
        <v>8</v>
      </c>
    </row>
    <row r="6161" spans="1:24" x14ac:dyDescent="0.3">
      <c r="A6161">
        <v>6160</v>
      </c>
      <c r="B6161" t="s">
        <v>41</v>
      </c>
      <c r="C6161" t="str">
        <f>_xlfn.XLOOKUP(B6161,Lookup_table!B:B,Lookup_table!C:C)</f>
        <v>Data</v>
      </c>
      <c r="D6161" t="s">
        <v>14</v>
      </c>
      <c r="E6161" t="s">
        <v>23</v>
      </c>
      <c r="F6161" t="s">
        <v>43</v>
      </c>
      <c r="G6161" t="s">
        <v>17</v>
      </c>
      <c r="H6161" t="str">
        <f t="shared" si="384"/>
        <v>Remote</v>
      </c>
      <c r="I6161" t="s">
        <v>35</v>
      </c>
      <c r="J6161" t="str">
        <f t="shared" si="385"/>
        <v>0-2 yrs</v>
      </c>
      <c r="K6161">
        <f t="shared" ca="1" si="387"/>
        <v>1</v>
      </c>
      <c r="L6161" t="s">
        <v>27</v>
      </c>
      <c r="M6161">
        <v>0</v>
      </c>
      <c r="N6161">
        <v>1</v>
      </c>
      <c r="O6161">
        <v>0</v>
      </c>
      <c r="P6161">
        <v>1</v>
      </c>
      <c r="Q6161">
        <v>1</v>
      </c>
      <c r="R6161">
        <f>SUM(M6161:N6161:O6161:P6161:Q6161)</f>
        <v>3</v>
      </c>
      <c r="S6161" s="1">
        <v>73964</v>
      </c>
      <c r="T6161" s="1" t="str">
        <f t="shared" si="386"/>
        <v>Medium</v>
      </c>
      <c r="U6161">
        <v>9</v>
      </c>
      <c r="V6161">
        <v>2022</v>
      </c>
      <c r="W6161" t="s">
        <v>34</v>
      </c>
      <c r="X6161">
        <v>4</v>
      </c>
    </row>
    <row r="6162" spans="1:24" x14ac:dyDescent="0.3">
      <c r="A6162">
        <v>6161</v>
      </c>
      <c r="B6162" t="s">
        <v>31</v>
      </c>
      <c r="C6162" t="str">
        <f>_xlfn.XLOOKUP(B6162,Lookup_table!B:B,Lookup_table!C:C)</f>
        <v>Business</v>
      </c>
      <c r="D6162" t="s">
        <v>37</v>
      </c>
      <c r="E6162" t="s">
        <v>40</v>
      </c>
      <c r="F6162" t="s">
        <v>16</v>
      </c>
      <c r="G6162" t="s">
        <v>25</v>
      </c>
      <c r="H6162" t="str">
        <f t="shared" si="384"/>
        <v>Onsite/Hybrid</v>
      </c>
      <c r="I6162" t="s">
        <v>18</v>
      </c>
      <c r="J6162" t="str">
        <f t="shared" si="385"/>
        <v>7+ yrs</v>
      </c>
      <c r="K6162">
        <f t="shared" ca="1" si="387"/>
        <v>8</v>
      </c>
      <c r="L6162" t="s">
        <v>19</v>
      </c>
      <c r="M6162">
        <v>1</v>
      </c>
      <c r="N6162">
        <v>0</v>
      </c>
      <c r="O6162">
        <v>0</v>
      </c>
      <c r="P6162">
        <v>0</v>
      </c>
      <c r="Q6162">
        <v>1</v>
      </c>
      <c r="R6162">
        <f>SUM(M6162:N6162:O6162:P6162:Q6162)</f>
        <v>2</v>
      </c>
      <c r="S6162" s="1">
        <v>111280</v>
      </c>
      <c r="T6162" s="1" t="str">
        <f t="shared" si="386"/>
        <v>Medium</v>
      </c>
      <c r="U6162">
        <v>5</v>
      </c>
      <c r="V6162">
        <v>2026</v>
      </c>
      <c r="W6162" t="s">
        <v>34</v>
      </c>
      <c r="X6162">
        <v>5</v>
      </c>
    </row>
    <row r="6163" spans="1:24" x14ac:dyDescent="0.3">
      <c r="A6163">
        <v>6162</v>
      </c>
      <c r="B6163" t="s">
        <v>41</v>
      </c>
      <c r="C6163" t="str">
        <f>_xlfn.XLOOKUP(B6163,Lookup_table!B:B,Lookup_table!C:C)</f>
        <v>Data</v>
      </c>
      <c r="D6163" t="s">
        <v>37</v>
      </c>
      <c r="E6163" t="s">
        <v>38</v>
      </c>
      <c r="F6163" t="s">
        <v>43</v>
      </c>
      <c r="G6163" t="s">
        <v>17</v>
      </c>
      <c r="H6163" t="str">
        <f t="shared" si="384"/>
        <v>Remote</v>
      </c>
      <c r="I6163" t="s">
        <v>18</v>
      </c>
      <c r="J6163" t="str">
        <f t="shared" si="385"/>
        <v>7+ yrs</v>
      </c>
      <c r="K6163">
        <f t="shared" ca="1" si="387"/>
        <v>10</v>
      </c>
      <c r="L6163" t="s">
        <v>27</v>
      </c>
      <c r="M6163">
        <v>0</v>
      </c>
      <c r="N6163">
        <v>0</v>
      </c>
      <c r="O6163">
        <v>0</v>
      </c>
      <c r="P6163">
        <v>0</v>
      </c>
      <c r="Q6163">
        <v>1</v>
      </c>
      <c r="R6163">
        <f>SUM(M6163:N6163:O6163:P6163:Q6163)</f>
        <v>1</v>
      </c>
      <c r="S6163" s="1">
        <v>114178</v>
      </c>
      <c r="T6163" s="1" t="str">
        <f t="shared" si="386"/>
        <v>Medium</v>
      </c>
      <c r="U6163">
        <v>1</v>
      </c>
      <c r="V6163">
        <v>2021</v>
      </c>
      <c r="W6163" t="s">
        <v>20</v>
      </c>
      <c r="X6163">
        <v>4</v>
      </c>
    </row>
    <row r="6164" spans="1:24" x14ac:dyDescent="0.3">
      <c r="A6164">
        <v>6163</v>
      </c>
      <c r="B6164" t="s">
        <v>33</v>
      </c>
      <c r="C6164" t="str">
        <f>_xlfn.XLOOKUP(B6164,Lookup_table!B:B,Lookup_table!C:C)</f>
        <v>Data</v>
      </c>
      <c r="D6164" t="s">
        <v>34</v>
      </c>
      <c r="E6164" t="s">
        <v>42</v>
      </c>
      <c r="F6164" t="s">
        <v>29</v>
      </c>
      <c r="G6164" t="s">
        <v>17</v>
      </c>
      <c r="H6164" t="str">
        <f t="shared" si="384"/>
        <v>Remote</v>
      </c>
      <c r="I6164" t="s">
        <v>35</v>
      </c>
      <c r="J6164" t="str">
        <f t="shared" si="385"/>
        <v>0-2 yrs</v>
      </c>
      <c r="K6164">
        <f t="shared" ca="1" si="387"/>
        <v>1</v>
      </c>
      <c r="L6164" t="s">
        <v>27</v>
      </c>
      <c r="M6164">
        <v>0</v>
      </c>
      <c r="N6164">
        <v>0</v>
      </c>
      <c r="O6164">
        <v>0</v>
      </c>
      <c r="P6164">
        <v>1</v>
      </c>
      <c r="Q6164">
        <v>1</v>
      </c>
      <c r="R6164">
        <f>SUM(M6164:N6164:O6164:P6164:Q6164)</f>
        <v>2</v>
      </c>
      <c r="S6164" s="1">
        <v>75360</v>
      </c>
      <c r="T6164" s="1" t="str">
        <f t="shared" si="386"/>
        <v>Medium</v>
      </c>
      <c r="U6164">
        <v>4</v>
      </c>
      <c r="V6164">
        <v>2021</v>
      </c>
      <c r="W6164" t="s">
        <v>28</v>
      </c>
      <c r="X6164">
        <v>8</v>
      </c>
    </row>
    <row r="6165" spans="1:24" x14ac:dyDescent="0.3">
      <c r="A6165">
        <v>6164</v>
      </c>
      <c r="B6165" t="s">
        <v>21</v>
      </c>
      <c r="C6165" t="str">
        <f>_xlfn.XLOOKUP(B6165,Lookup_table!B:B,Lookup_table!C:C)</f>
        <v>AI</v>
      </c>
      <c r="D6165" t="s">
        <v>34</v>
      </c>
      <c r="E6165" t="s">
        <v>40</v>
      </c>
      <c r="F6165" t="s">
        <v>43</v>
      </c>
      <c r="G6165" t="s">
        <v>25</v>
      </c>
      <c r="H6165" t="str">
        <f t="shared" si="384"/>
        <v>Onsite/Hybrid</v>
      </c>
      <c r="I6165" t="s">
        <v>26</v>
      </c>
      <c r="J6165" t="str">
        <f t="shared" si="385"/>
        <v>3-6 yrs</v>
      </c>
      <c r="K6165">
        <f t="shared" ca="1" si="387"/>
        <v>4</v>
      </c>
      <c r="L6165" t="s">
        <v>19</v>
      </c>
      <c r="M6165">
        <v>0</v>
      </c>
      <c r="N6165">
        <v>0</v>
      </c>
      <c r="O6165">
        <v>1</v>
      </c>
      <c r="P6165">
        <v>0</v>
      </c>
      <c r="Q6165">
        <v>0</v>
      </c>
      <c r="R6165">
        <f>SUM(M6165:N6165:O6165:P6165:Q6165)</f>
        <v>1</v>
      </c>
      <c r="S6165" s="1">
        <v>131518</v>
      </c>
      <c r="T6165" s="1" t="str">
        <f t="shared" si="386"/>
        <v>High</v>
      </c>
      <c r="U6165">
        <v>12</v>
      </c>
      <c r="V6165">
        <v>2022</v>
      </c>
      <c r="W6165" t="s">
        <v>28</v>
      </c>
      <c r="X6165">
        <v>8</v>
      </c>
    </row>
    <row r="6166" spans="1:24" x14ac:dyDescent="0.3">
      <c r="A6166">
        <v>6165</v>
      </c>
      <c r="B6166" t="s">
        <v>41</v>
      </c>
      <c r="C6166" t="str">
        <f>_xlfn.XLOOKUP(B6166,Lookup_table!B:B,Lookup_table!C:C)</f>
        <v>Data</v>
      </c>
      <c r="D6166" t="s">
        <v>22</v>
      </c>
      <c r="E6166" t="s">
        <v>42</v>
      </c>
      <c r="F6166" t="s">
        <v>52</v>
      </c>
      <c r="G6166" t="s">
        <v>30</v>
      </c>
      <c r="H6166" t="str">
        <f t="shared" si="384"/>
        <v>Onsite/Hybrid</v>
      </c>
      <c r="I6166" t="s">
        <v>26</v>
      </c>
      <c r="J6166" t="str">
        <f t="shared" si="385"/>
        <v>3-6 yrs</v>
      </c>
      <c r="K6166">
        <f t="shared" ca="1" si="387"/>
        <v>6</v>
      </c>
      <c r="L6166" t="s">
        <v>27</v>
      </c>
      <c r="M6166">
        <v>1</v>
      </c>
      <c r="N6166">
        <v>1</v>
      </c>
      <c r="O6166">
        <v>1</v>
      </c>
      <c r="P6166">
        <v>1</v>
      </c>
      <c r="Q6166">
        <v>1</v>
      </c>
      <c r="R6166">
        <f>SUM(M6166:N6166:O6166:P6166:Q6166)</f>
        <v>5</v>
      </c>
      <c r="S6166" s="1">
        <v>135601</v>
      </c>
      <c r="T6166" s="1" t="str">
        <f t="shared" si="386"/>
        <v>High</v>
      </c>
      <c r="U6166">
        <v>7</v>
      </c>
      <c r="V6166">
        <v>2022</v>
      </c>
      <c r="W6166" t="s">
        <v>28</v>
      </c>
      <c r="X6166">
        <v>4</v>
      </c>
    </row>
    <row r="6167" spans="1:24" x14ac:dyDescent="0.3">
      <c r="A6167">
        <v>6166</v>
      </c>
      <c r="B6167" t="s">
        <v>36</v>
      </c>
      <c r="C6167" t="str">
        <f>_xlfn.XLOOKUP(B6167,Lookup_table!B:B,Lookup_table!C:C)</f>
        <v>Data</v>
      </c>
      <c r="D6167" t="s">
        <v>34</v>
      </c>
      <c r="E6167" t="s">
        <v>42</v>
      </c>
      <c r="F6167" t="s">
        <v>16</v>
      </c>
      <c r="G6167" t="s">
        <v>30</v>
      </c>
      <c r="H6167" t="str">
        <f t="shared" si="384"/>
        <v>Onsite/Hybrid</v>
      </c>
      <c r="I6167" t="s">
        <v>35</v>
      </c>
      <c r="J6167" t="str">
        <f t="shared" si="385"/>
        <v>0-2 yrs</v>
      </c>
      <c r="K6167">
        <f t="shared" ca="1" si="387"/>
        <v>1</v>
      </c>
      <c r="L6167" t="s">
        <v>39</v>
      </c>
      <c r="M6167">
        <v>1</v>
      </c>
      <c r="N6167">
        <v>1</v>
      </c>
      <c r="O6167">
        <v>1</v>
      </c>
      <c r="P6167">
        <v>1</v>
      </c>
      <c r="Q6167">
        <v>1</v>
      </c>
      <c r="R6167">
        <f>SUM(M6167:N6167:O6167:P6167:Q6167)</f>
        <v>5</v>
      </c>
      <c r="S6167" s="1">
        <v>86039</v>
      </c>
      <c r="T6167" s="1" t="str">
        <f t="shared" si="386"/>
        <v>Medium</v>
      </c>
      <c r="U6167">
        <v>11</v>
      </c>
      <c r="V6167">
        <v>2020</v>
      </c>
      <c r="W6167" t="s">
        <v>28</v>
      </c>
      <c r="X6167">
        <v>4</v>
      </c>
    </row>
    <row r="6168" spans="1:24" x14ac:dyDescent="0.3">
      <c r="A6168">
        <v>6167</v>
      </c>
      <c r="B6168" t="s">
        <v>36</v>
      </c>
      <c r="C6168" t="str">
        <f>_xlfn.XLOOKUP(B6168,Lookup_table!B:B,Lookup_table!C:C)</f>
        <v>Data</v>
      </c>
      <c r="D6168" t="s">
        <v>37</v>
      </c>
      <c r="E6168" t="s">
        <v>42</v>
      </c>
      <c r="F6168" t="s">
        <v>43</v>
      </c>
      <c r="G6168" t="s">
        <v>30</v>
      </c>
      <c r="H6168" t="str">
        <f t="shared" si="384"/>
        <v>Onsite/Hybrid</v>
      </c>
      <c r="I6168" t="s">
        <v>35</v>
      </c>
      <c r="J6168" t="str">
        <f t="shared" si="385"/>
        <v>0-2 yrs</v>
      </c>
      <c r="K6168">
        <f t="shared" ca="1" si="387"/>
        <v>2</v>
      </c>
      <c r="L6168" t="s">
        <v>39</v>
      </c>
      <c r="M6168">
        <v>0</v>
      </c>
      <c r="N6168">
        <v>0</v>
      </c>
      <c r="O6168">
        <v>1</v>
      </c>
      <c r="P6168">
        <v>1</v>
      </c>
      <c r="Q6168">
        <v>1</v>
      </c>
      <c r="R6168">
        <f>SUM(M6168:N6168:O6168:P6168:Q6168)</f>
        <v>3</v>
      </c>
      <c r="S6168" s="1">
        <v>92368</v>
      </c>
      <c r="T6168" s="1" t="str">
        <f t="shared" si="386"/>
        <v>Medium</v>
      </c>
      <c r="U6168">
        <v>8</v>
      </c>
      <c r="V6168">
        <v>2024</v>
      </c>
      <c r="W6168" t="s">
        <v>28</v>
      </c>
      <c r="X6168">
        <v>8</v>
      </c>
    </row>
    <row r="6169" spans="1:24" x14ac:dyDescent="0.3">
      <c r="A6169">
        <v>6168</v>
      </c>
      <c r="B6169" t="s">
        <v>41</v>
      </c>
      <c r="C6169" t="str">
        <f>_xlfn.XLOOKUP(B6169,Lookup_table!B:B,Lookup_table!C:C)</f>
        <v>Data</v>
      </c>
      <c r="D6169" t="s">
        <v>34</v>
      </c>
      <c r="E6169" t="s">
        <v>32</v>
      </c>
      <c r="F6169" t="s">
        <v>29</v>
      </c>
      <c r="G6169" t="s">
        <v>17</v>
      </c>
      <c r="H6169" t="str">
        <f t="shared" si="384"/>
        <v>Remote</v>
      </c>
      <c r="I6169" t="s">
        <v>18</v>
      </c>
      <c r="J6169" t="str">
        <f t="shared" si="385"/>
        <v>7+ yrs</v>
      </c>
      <c r="K6169">
        <f t="shared" ca="1" si="387"/>
        <v>14</v>
      </c>
      <c r="L6169" t="s">
        <v>27</v>
      </c>
      <c r="M6169">
        <v>1</v>
      </c>
      <c r="N6169">
        <v>0</v>
      </c>
      <c r="O6169">
        <v>0</v>
      </c>
      <c r="P6169">
        <v>1</v>
      </c>
      <c r="Q6169">
        <v>0</v>
      </c>
      <c r="R6169">
        <f>SUM(M6169:N6169:O6169:P6169:Q6169)</f>
        <v>2</v>
      </c>
      <c r="S6169" s="1">
        <v>110061</v>
      </c>
      <c r="T6169" s="1" t="str">
        <f t="shared" si="386"/>
        <v>Medium</v>
      </c>
      <c r="U6169">
        <v>2</v>
      </c>
      <c r="V6169">
        <v>2024</v>
      </c>
      <c r="W6169" t="s">
        <v>20</v>
      </c>
      <c r="X6169">
        <v>2</v>
      </c>
    </row>
    <row r="6170" spans="1:24" x14ac:dyDescent="0.3">
      <c r="A6170">
        <v>6169</v>
      </c>
      <c r="B6170" t="s">
        <v>31</v>
      </c>
      <c r="C6170" t="str">
        <f>_xlfn.XLOOKUP(B6170,Lookup_table!B:B,Lookup_table!C:C)</f>
        <v>Business</v>
      </c>
      <c r="D6170" t="s">
        <v>37</v>
      </c>
      <c r="E6170" t="s">
        <v>38</v>
      </c>
      <c r="F6170" t="s">
        <v>44</v>
      </c>
      <c r="G6170" t="s">
        <v>30</v>
      </c>
      <c r="H6170" t="str">
        <f t="shared" si="384"/>
        <v>Onsite/Hybrid</v>
      </c>
      <c r="I6170" t="s">
        <v>35</v>
      </c>
      <c r="J6170" t="str">
        <f t="shared" si="385"/>
        <v>0-2 yrs</v>
      </c>
      <c r="K6170">
        <f t="shared" ca="1" si="387"/>
        <v>2</v>
      </c>
      <c r="L6170" t="s">
        <v>39</v>
      </c>
      <c r="M6170">
        <v>1</v>
      </c>
      <c r="N6170">
        <v>0</v>
      </c>
      <c r="O6170">
        <v>1</v>
      </c>
      <c r="P6170">
        <v>0</v>
      </c>
      <c r="Q6170">
        <v>1</v>
      </c>
      <c r="R6170">
        <f>SUM(M6170:N6170:O6170:P6170:Q6170)</f>
        <v>3</v>
      </c>
      <c r="S6170" s="1">
        <v>74405</v>
      </c>
      <c r="T6170" s="1" t="str">
        <f t="shared" si="386"/>
        <v>Medium</v>
      </c>
      <c r="U6170">
        <v>4</v>
      </c>
      <c r="V6170">
        <v>2022</v>
      </c>
      <c r="W6170" t="s">
        <v>20</v>
      </c>
      <c r="X6170">
        <v>4</v>
      </c>
    </row>
    <row r="6171" spans="1:24" x14ac:dyDescent="0.3">
      <c r="A6171">
        <v>6170</v>
      </c>
      <c r="B6171" t="s">
        <v>31</v>
      </c>
      <c r="C6171" t="str">
        <f>_xlfn.XLOOKUP(B6171,Lookup_table!B:B,Lookup_table!C:C)</f>
        <v>Business</v>
      </c>
      <c r="D6171" t="s">
        <v>37</v>
      </c>
      <c r="E6171" t="s">
        <v>15</v>
      </c>
      <c r="F6171" t="s">
        <v>29</v>
      </c>
      <c r="G6171" t="s">
        <v>25</v>
      </c>
      <c r="H6171" t="str">
        <f t="shared" si="384"/>
        <v>Onsite/Hybrid</v>
      </c>
      <c r="I6171" t="s">
        <v>18</v>
      </c>
      <c r="J6171" t="str">
        <f t="shared" si="385"/>
        <v>7+ yrs</v>
      </c>
      <c r="K6171">
        <f t="shared" ca="1" si="387"/>
        <v>15</v>
      </c>
      <c r="L6171" t="s">
        <v>39</v>
      </c>
      <c r="M6171">
        <v>0</v>
      </c>
      <c r="N6171">
        <v>1</v>
      </c>
      <c r="O6171">
        <v>1</v>
      </c>
      <c r="P6171">
        <v>0</v>
      </c>
      <c r="Q6171">
        <v>1</v>
      </c>
      <c r="R6171">
        <f>SUM(M6171:N6171:O6171:P6171:Q6171)</f>
        <v>3</v>
      </c>
      <c r="S6171" s="1">
        <v>120812</v>
      </c>
      <c r="T6171" s="1" t="str">
        <f t="shared" si="386"/>
        <v>High</v>
      </c>
      <c r="U6171">
        <v>5</v>
      </c>
      <c r="V6171">
        <v>2025</v>
      </c>
      <c r="W6171" t="s">
        <v>20</v>
      </c>
      <c r="X6171">
        <v>5</v>
      </c>
    </row>
    <row r="6172" spans="1:24" x14ac:dyDescent="0.3">
      <c r="A6172">
        <v>6171</v>
      </c>
      <c r="B6172" t="s">
        <v>50</v>
      </c>
      <c r="C6172" t="str">
        <f>_xlfn.XLOOKUP(B6172,Lookup_table!B:B,Lookup_table!C:C)</f>
        <v>AI</v>
      </c>
      <c r="D6172" t="s">
        <v>34</v>
      </c>
      <c r="E6172" t="s">
        <v>40</v>
      </c>
      <c r="F6172" t="s">
        <v>44</v>
      </c>
      <c r="G6172" t="s">
        <v>25</v>
      </c>
      <c r="H6172" t="str">
        <f t="shared" si="384"/>
        <v>Onsite/Hybrid</v>
      </c>
      <c r="I6172" t="s">
        <v>26</v>
      </c>
      <c r="J6172" t="str">
        <f t="shared" si="385"/>
        <v>3-6 yrs</v>
      </c>
      <c r="K6172">
        <f t="shared" ca="1" si="387"/>
        <v>6</v>
      </c>
      <c r="L6172" t="s">
        <v>39</v>
      </c>
      <c r="M6172">
        <v>1</v>
      </c>
      <c r="N6172">
        <v>0</v>
      </c>
      <c r="O6172">
        <v>0</v>
      </c>
      <c r="P6172">
        <v>1</v>
      </c>
      <c r="Q6172">
        <v>1</v>
      </c>
      <c r="R6172">
        <f>SUM(M6172:N6172:O6172:P6172:Q6172)</f>
        <v>3</v>
      </c>
      <c r="S6172" s="1">
        <v>139843</v>
      </c>
      <c r="T6172" s="1" t="str">
        <f t="shared" si="386"/>
        <v>High</v>
      </c>
      <c r="U6172">
        <v>1</v>
      </c>
      <c r="V6172">
        <v>2020</v>
      </c>
      <c r="W6172" t="s">
        <v>20</v>
      </c>
      <c r="X6172">
        <v>5</v>
      </c>
    </row>
    <row r="6173" spans="1:24" x14ac:dyDescent="0.3">
      <c r="A6173">
        <v>6172</v>
      </c>
      <c r="B6173" t="s">
        <v>41</v>
      </c>
      <c r="C6173" t="str">
        <f>_xlfn.XLOOKUP(B6173,Lookup_table!B:B,Lookup_table!C:C)</f>
        <v>Data</v>
      </c>
      <c r="D6173" t="s">
        <v>14</v>
      </c>
      <c r="E6173" t="s">
        <v>42</v>
      </c>
      <c r="F6173" t="s">
        <v>16</v>
      </c>
      <c r="G6173" t="s">
        <v>25</v>
      </c>
      <c r="H6173" t="str">
        <f t="shared" si="384"/>
        <v>Onsite/Hybrid</v>
      </c>
      <c r="I6173" t="s">
        <v>35</v>
      </c>
      <c r="J6173" t="str">
        <f t="shared" si="385"/>
        <v>0-2 yrs</v>
      </c>
      <c r="K6173">
        <f t="shared" ca="1" si="387"/>
        <v>2</v>
      </c>
      <c r="L6173" t="s">
        <v>27</v>
      </c>
      <c r="M6173">
        <v>1</v>
      </c>
      <c r="N6173">
        <v>0</v>
      </c>
      <c r="O6173">
        <v>1</v>
      </c>
      <c r="P6173">
        <v>1</v>
      </c>
      <c r="Q6173">
        <v>0</v>
      </c>
      <c r="R6173">
        <f>SUM(M6173:N6173:O6173:P6173:Q6173)</f>
        <v>3</v>
      </c>
      <c r="S6173" s="1">
        <v>75060</v>
      </c>
      <c r="T6173" s="1" t="str">
        <f t="shared" si="386"/>
        <v>Medium</v>
      </c>
      <c r="U6173">
        <v>10</v>
      </c>
      <c r="V6173">
        <v>2023</v>
      </c>
      <c r="W6173" t="s">
        <v>28</v>
      </c>
      <c r="X6173">
        <v>9</v>
      </c>
    </row>
    <row r="6174" spans="1:24" x14ac:dyDescent="0.3">
      <c r="A6174">
        <v>6173</v>
      </c>
      <c r="B6174" t="s">
        <v>36</v>
      </c>
      <c r="C6174" t="str">
        <f>_xlfn.XLOOKUP(B6174,Lookup_table!B:B,Lookup_table!C:C)</f>
        <v>Data</v>
      </c>
      <c r="D6174" t="s">
        <v>14</v>
      </c>
      <c r="E6174" t="s">
        <v>15</v>
      </c>
      <c r="F6174" t="s">
        <v>44</v>
      </c>
      <c r="G6174" t="s">
        <v>17</v>
      </c>
      <c r="H6174" t="str">
        <f t="shared" si="384"/>
        <v>Remote</v>
      </c>
      <c r="I6174" t="s">
        <v>18</v>
      </c>
      <c r="J6174" t="str">
        <f t="shared" si="385"/>
        <v>7+ yrs</v>
      </c>
      <c r="K6174">
        <f t="shared" ca="1" si="387"/>
        <v>8</v>
      </c>
      <c r="L6174" t="s">
        <v>27</v>
      </c>
      <c r="M6174">
        <v>1</v>
      </c>
      <c r="N6174">
        <v>0</v>
      </c>
      <c r="O6174">
        <v>0</v>
      </c>
      <c r="P6174">
        <v>1</v>
      </c>
      <c r="Q6174">
        <v>1</v>
      </c>
      <c r="R6174">
        <f>SUM(M6174:N6174:O6174:P6174:Q6174)</f>
        <v>3</v>
      </c>
      <c r="S6174" s="1">
        <v>127133</v>
      </c>
      <c r="T6174" s="1" t="str">
        <f t="shared" si="386"/>
        <v>High</v>
      </c>
      <c r="U6174">
        <v>5</v>
      </c>
      <c r="V6174">
        <v>2026</v>
      </c>
      <c r="W6174" t="s">
        <v>20</v>
      </c>
      <c r="X6174">
        <v>3</v>
      </c>
    </row>
    <row r="6175" spans="1:24" x14ac:dyDescent="0.3">
      <c r="A6175">
        <v>6174</v>
      </c>
      <c r="B6175" t="s">
        <v>33</v>
      </c>
      <c r="C6175" t="str">
        <f>_xlfn.XLOOKUP(B6175,Lookup_table!B:B,Lookup_table!C:C)</f>
        <v>Data</v>
      </c>
      <c r="D6175" t="s">
        <v>14</v>
      </c>
      <c r="E6175" t="s">
        <v>38</v>
      </c>
      <c r="F6175" t="s">
        <v>44</v>
      </c>
      <c r="G6175" t="s">
        <v>17</v>
      </c>
      <c r="H6175" t="str">
        <f t="shared" si="384"/>
        <v>Remote</v>
      </c>
      <c r="I6175" t="s">
        <v>35</v>
      </c>
      <c r="J6175" t="str">
        <f t="shared" si="385"/>
        <v>0-2 yrs</v>
      </c>
      <c r="K6175">
        <f t="shared" ca="1" si="387"/>
        <v>1</v>
      </c>
      <c r="L6175" t="s">
        <v>39</v>
      </c>
      <c r="M6175">
        <v>0</v>
      </c>
      <c r="N6175">
        <v>0</v>
      </c>
      <c r="O6175">
        <v>1</v>
      </c>
      <c r="P6175">
        <v>0</v>
      </c>
      <c r="Q6175">
        <v>1</v>
      </c>
      <c r="R6175">
        <f>SUM(M6175:N6175:O6175:P6175:Q6175)</f>
        <v>2</v>
      </c>
      <c r="S6175" s="1">
        <v>76743</v>
      </c>
      <c r="T6175" s="1" t="str">
        <f t="shared" si="386"/>
        <v>Medium</v>
      </c>
      <c r="U6175">
        <v>10</v>
      </c>
      <c r="V6175">
        <v>2023</v>
      </c>
      <c r="W6175" t="s">
        <v>28</v>
      </c>
      <c r="X6175">
        <v>8</v>
      </c>
    </row>
    <row r="6176" spans="1:24" x14ac:dyDescent="0.3">
      <c r="A6176">
        <v>6175</v>
      </c>
      <c r="B6176" t="s">
        <v>21</v>
      </c>
      <c r="C6176" t="str">
        <f>_xlfn.XLOOKUP(B6176,Lookup_table!B:B,Lookup_table!C:C)</f>
        <v>AI</v>
      </c>
      <c r="D6176" t="s">
        <v>14</v>
      </c>
      <c r="E6176" t="s">
        <v>23</v>
      </c>
      <c r="F6176" t="s">
        <v>43</v>
      </c>
      <c r="G6176" t="s">
        <v>25</v>
      </c>
      <c r="H6176" t="str">
        <f t="shared" si="384"/>
        <v>Onsite/Hybrid</v>
      </c>
      <c r="I6176" t="s">
        <v>26</v>
      </c>
      <c r="J6176" t="str">
        <f t="shared" si="385"/>
        <v>3-6 yrs</v>
      </c>
      <c r="K6176">
        <f t="shared" ca="1" si="387"/>
        <v>6</v>
      </c>
      <c r="L6176" t="s">
        <v>27</v>
      </c>
      <c r="M6176">
        <v>1</v>
      </c>
      <c r="N6176">
        <v>0</v>
      </c>
      <c r="O6176">
        <v>1</v>
      </c>
      <c r="P6176">
        <v>1</v>
      </c>
      <c r="Q6176">
        <v>1</v>
      </c>
      <c r="R6176">
        <f>SUM(M6176:N6176:O6176:P6176:Q6176)</f>
        <v>4</v>
      </c>
      <c r="S6176" s="1">
        <v>153355</v>
      </c>
      <c r="T6176" s="1" t="str">
        <f t="shared" si="386"/>
        <v>High</v>
      </c>
      <c r="U6176">
        <v>8</v>
      </c>
      <c r="V6176">
        <v>2020</v>
      </c>
      <c r="W6176" t="s">
        <v>28</v>
      </c>
      <c r="X6176">
        <v>9</v>
      </c>
    </row>
    <row r="6177" spans="1:24" x14ac:dyDescent="0.3">
      <c r="A6177">
        <v>6176</v>
      </c>
      <c r="B6177" t="s">
        <v>36</v>
      </c>
      <c r="C6177" t="str">
        <f>_xlfn.XLOOKUP(B6177,Lookup_table!B:B,Lookup_table!C:C)</f>
        <v>Data</v>
      </c>
      <c r="D6177" t="s">
        <v>14</v>
      </c>
      <c r="E6177" t="s">
        <v>23</v>
      </c>
      <c r="F6177" t="s">
        <v>43</v>
      </c>
      <c r="G6177" t="s">
        <v>17</v>
      </c>
      <c r="H6177" t="str">
        <f t="shared" si="384"/>
        <v>Remote</v>
      </c>
      <c r="I6177" t="s">
        <v>35</v>
      </c>
      <c r="J6177" t="str">
        <f t="shared" si="385"/>
        <v>0-2 yrs</v>
      </c>
      <c r="K6177">
        <f t="shared" ca="1" si="387"/>
        <v>2</v>
      </c>
      <c r="L6177" t="s">
        <v>19</v>
      </c>
      <c r="M6177">
        <v>1</v>
      </c>
      <c r="N6177">
        <v>1</v>
      </c>
      <c r="O6177">
        <v>0</v>
      </c>
      <c r="P6177">
        <v>0</v>
      </c>
      <c r="Q6177">
        <v>1</v>
      </c>
      <c r="R6177">
        <f>SUM(M6177:N6177:O6177:P6177:Q6177)</f>
        <v>3</v>
      </c>
      <c r="S6177" s="1">
        <v>60750</v>
      </c>
      <c r="T6177" s="1" t="str">
        <f t="shared" si="386"/>
        <v>Low</v>
      </c>
      <c r="U6177">
        <v>10</v>
      </c>
      <c r="V6177">
        <v>2023</v>
      </c>
      <c r="W6177" t="s">
        <v>28</v>
      </c>
      <c r="X6177">
        <v>7</v>
      </c>
    </row>
    <row r="6178" spans="1:24" x14ac:dyDescent="0.3">
      <c r="A6178">
        <v>6177</v>
      </c>
      <c r="B6178" t="s">
        <v>36</v>
      </c>
      <c r="C6178" t="str">
        <f>_xlfn.XLOOKUP(B6178,Lookup_table!B:B,Lookup_table!C:C)</f>
        <v>Data</v>
      </c>
      <c r="D6178" t="s">
        <v>34</v>
      </c>
      <c r="E6178" t="s">
        <v>38</v>
      </c>
      <c r="F6178" t="s">
        <v>24</v>
      </c>
      <c r="G6178" t="s">
        <v>30</v>
      </c>
      <c r="H6178" t="str">
        <f t="shared" si="384"/>
        <v>Onsite/Hybrid</v>
      </c>
      <c r="I6178" t="s">
        <v>35</v>
      </c>
      <c r="J6178" t="str">
        <f t="shared" si="385"/>
        <v>0-2 yrs</v>
      </c>
      <c r="K6178">
        <f t="shared" ca="1" si="387"/>
        <v>2</v>
      </c>
      <c r="L6178" t="s">
        <v>27</v>
      </c>
      <c r="M6178">
        <v>1</v>
      </c>
      <c r="N6178">
        <v>1</v>
      </c>
      <c r="O6178">
        <v>1</v>
      </c>
      <c r="P6178">
        <v>0</v>
      </c>
      <c r="Q6178">
        <v>0</v>
      </c>
      <c r="R6178">
        <f>SUM(M6178:N6178:O6178:P6178:Q6178)</f>
        <v>3</v>
      </c>
      <c r="S6178" s="1">
        <v>61753</v>
      </c>
      <c r="T6178" s="1" t="str">
        <f t="shared" si="386"/>
        <v>Low</v>
      </c>
      <c r="U6178">
        <v>4</v>
      </c>
      <c r="V6178">
        <v>2026</v>
      </c>
      <c r="W6178" t="s">
        <v>20</v>
      </c>
      <c r="X6178">
        <v>5</v>
      </c>
    </row>
    <row r="6179" spans="1:24" x14ac:dyDescent="0.3">
      <c r="A6179">
        <v>6178</v>
      </c>
      <c r="B6179" t="s">
        <v>50</v>
      </c>
      <c r="C6179" t="str">
        <f>_xlfn.XLOOKUP(B6179,Lookup_table!B:B,Lookup_table!C:C)</f>
        <v>AI</v>
      </c>
      <c r="D6179" t="s">
        <v>22</v>
      </c>
      <c r="E6179" t="s">
        <v>32</v>
      </c>
      <c r="F6179" t="s">
        <v>16</v>
      </c>
      <c r="G6179" t="s">
        <v>30</v>
      </c>
      <c r="H6179" t="str">
        <f t="shared" si="384"/>
        <v>Onsite/Hybrid</v>
      </c>
      <c r="I6179" t="s">
        <v>18</v>
      </c>
      <c r="J6179" t="str">
        <f t="shared" si="385"/>
        <v>7+ yrs</v>
      </c>
      <c r="K6179">
        <f t="shared" ca="1" si="387"/>
        <v>7</v>
      </c>
      <c r="L6179" t="s">
        <v>19</v>
      </c>
      <c r="M6179">
        <v>0</v>
      </c>
      <c r="N6179">
        <v>1</v>
      </c>
      <c r="O6179">
        <v>0</v>
      </c>
      <c r="P6179">
        <v>0</v>
      </c>
      <c r="Q6179">
        <v>1</v>
      </c>
      <c r="R6179">
        <f>SUM(M6179:N6179:O6179:P6179:Q6179)</f>
        <v>2</v>
      </c>
      <c r="S6179" s="1">
        <v>169257</v>
      </c>
      <c r="T6179" s="1" t="str">
        <f t="shared" si="386"/>
        <v>High</v>
      </c>
      <c r="U6179">
        <v>2</v>
      </c>
      <c r="V6179">
        <v>2021</v>
      </c>
      <c r="W6179" t="s">
        <v>20</v>
      </c>
      <c r="X6179">
        <v>6</v>
      </c>
    </row>
    <row r="6180" spans="1:24" x14ac:dyDescent="0.3">
      <c r="A6180">
        <v>6179</v>
      </c>
      <c r="B6180" t="s">
        <v>36</v>
      </c>
      <c r="C6180" t="str">
        <f>_xlfn.XLOOKUP(B6180,Lookup_table!B:B,Lookup_table!C:C)</f>
        <v>Data</v>
      </c>
      <c r="D6180" t="s">
        <v>22</v>
      </c>
      <c r="E6180" t="s">
        <v>38</v>
      </c>
      <c r="F6180" t="s">
        <v>16</v>
      </c>
      <c r="G6180" t="s">
        <v>30</v>
      </c>
      <c r="H6180" t="str">
        <f t="shared" si="384"/>
        <v>Onsite/Hybrid</v>
      </c>
      <c r="I6180" t="s">
        <v>35</v>
      </c>
      <c r="J6180" t="str">
        <f t="shared" si="385"/>
        <v>0-2 yrs</v>
      </c>
      <c r="K6180">
        <f t="shared" ca="1" si="387"/>
        <v>2</v>
      </c>
      <c r="L6180" t="s">
        <v>19</v>
      </c>
      <c r="M6180">
        <v>1</v>
      </c>
      <c r="N6180">
        <v>0</v>
      </c>
      <c r="O6180">
        <v>1</v>
      </c>
      <c r="P6180">
        <v>1</v>
      </c>
      <c r="Q6180">
        <v>0</v>
      </c>
      <c r="R6180">
        <f>SUM(M6180:N6180:O6180:P6180:Q6180)</f>
        <v>3</v>
      </c>
      <c r="S6180" s="1">
        <v>98739</v>
      </c>
      <c r="T6180" s="1" t="str">
        <f t="shared" si="386"/>
        <v>Medium</v>
      </c>
      <c r="U6180">
        <v>2</v>
      </c>
      <c r="V6180">
        <v>2026</v>
      </c>
      <c r="W6180" t="s">
        <v>28</v>
      </c>
      <c r="X6180">
        <v>9</v>
      </c>
    </row>
    <row r="6181" spans="1:24" x14ac:dyDescent="0.3">
      <c r="A6181">
        <v>6180</v>
      </c>
      <c r="B6181" t="s">
        <v>33</v>
      </c>
      <c r="C6181" t="str">
        <f>_xlfn.XLOOKUP(B6181,Lookup_table!B:B,Lookup_table!C:C)</f>
        <v>Data</v>
      </c>
      <c r="D6181" t="s">
        <v>37</v>
      </c>
      <c r="E6181" t="s">
        <v>38</v>
      </c>
      <c r="F6181" t="s">
        <v>29</v>
      </c>
      <c r="G6181" t="s">
        <v>25</v>
      </c>
      <c r="H6181" t="str">
        <f t="shared" si="384"/>
        <v>Onsite/Hybrid</v>
      </c>
      <c r="I6181" t="s">
        <v>26</v>
      </c>
      <c r="J6181" t="str">
        <f t="shared" si="385"/>
        <v>3-6 yrs</v>
      </c>
      <c r="K6181">
        <f t="shared" ca="1" si="387"/>
        <v>4</v>
      </c>
      <c r="L6181" t="s">
        <v>27</v>
      </c>
      <c r="M6181">
        <v>1</v>
      </c>
      <c r="N6181">
        <v>1</v>
      </c>
      <c r="O6181">
        <v>0</v>
      </c>
      <c r="P6181">
        <v>1</v>
      </c>
      <c r="Q6181">
        <v>0</v>
      </c>
      <c r="R6181">
        <f>SUM(M6181:N6181:O6181:P6181:Q6181)</f>
        <v>3</v>
      </c>
      <c r="S6181" s="1">
        <v>90506</v>
      </c>
      <c r="T6181" s="1" t="str">
        <f t="shared" si="386"/>
        <v>Medium</v>
      </c>
      <c r="U6181">
        <v>1</v>
      </c>
      <c r="V6181">
        <v>2025</v>
      </c>
      <c r="W6181" t="s">
        <v>34</v>
      </c>
      <c r="X6181">
        <v>4</v>
      </c>
    </row>
    <row r="6182" spans="1:24" x14ac:dyDescent="0.3">
      <c r="A6182">
        <v>6181</v>
      </c>
      <c r="B6182" t="s">
        <v>41</v>
      </c>
      <c r="C6182" t="str">
        <f>_xlfn.XLOOKUP(B6182,Lookup_table!B:B,Lookup_table!C:C)</f>
        <v>Data</v>
      </c>
      <c r="D6182" t="s">
        <v>37</v>
      </c>
      <c r="E6182" t="s">
        <v>38</v>
      </c>
      <c r="F6182" t="s">
        <v>52</v>
      </c>
      <c r="G6182" t="s">
        <v>17</v>
      </c>
      <c r="H6182" t="str">
        <f t="shared" si="384"/>
        <v>Remote</v>
      </c>
      <c r="I6182" t="s">
        <v>26</v>
      </c>
      <c r="J6182" t="str">
        <f t="shared" si="385"/>
        <v>3-6 yrs</v>
      </c>
      <c r="K6182">
        <f t="shared" ca="1" si="387"/>
        <v>4</v>
      </c>
      <c r="L6182" t="s">
        <v>19</v>
      </c>
      <c r="M6182">
        <v>1</v>
      </c>
      <c r="N6182">
        <v>1</v>
      </c>
      <c r="O6182">
        <v>0</v>
      </c>
      <c r="P6182">
        <v>0</v>
      </c>
      <c r="Q6182">
        <v>1</v>
      </c>
      <c r="R6182">
        <f>SUM(M6182:N6182:O6182:P6182:Q6182)</f>
        <v>3</v>
      </c>
      <c r="S6182" s="1">
        <v>80646</v>
      </c>
      <c r="T6182" s="1" t="str">
        <f t="shared" si="386"/>
        <v>Medium</v>
      </c>
      <c r="U6182">
        <v>10</v>
      </c>
      <c r="V6182">
        <v>2023</v>
      </c>
      <c r="W6182" t="s">
        <v>20</v>
      </c>
      <c r="X6182">
        <v>3</v>
      </c>
    </row>
    <row r="6183" spans="1:24" x14ac:dyDescent="0.3">
      <c r="A6183">
        <v>6182</v>
      </c>
      <c r="B6183" t="s">
        <v>21</v>
      </c>
      <c r="C6183" t="str">
        <f>_xlfn.XLOOKUP(B6183,Lookup_table!B:B,Lookup_table!C:C)</f>
        <v>AI</v>
      </c>
      <c r="D6183" t="s">
        <v>22</v>
      </c>
      <c r="E6183" t="s">
        <v>42</v>
      </c>
      <c r="F6183" t="s">
        <v>52</v>
      </c>
      <c r="G6183" t="s">
        <v>17</v>
      </c>
      <c r="H6183" t="str">
        <f t="shared" si="384"/>
        <v>Remote</v>
      </c>
      <c r="I6183" t="s">
        <v>35</v>
      </c>
      <c r="J6183" t="str">
        <f t="shared" si="385"/>
        <v>0-2 yrs</v>
      </c>
      <c r="K6183">
        <f t="shared" ca="1" si="387"/>
        <v>0</v>
      </c>
      <c r="L6183" t="s">
        <v>19</v>
      </c>
      <c r="M6183">
        <v>0</v>
      </c>
      <c r="N6183">
        <v>0</v>
      </c>
      <c r="O6183">
        <v>1</v>
      </c>
      <c r="P6183">
        <v>0</v>
      </c>
      <c r="Q6183">
        <v>0</v>
      </c>
      <c r="R6183">
        <f>SUM(M6183:N6183:O6183:P6183:Q6183)</f>
        <v>1</v>
      </c>
      <c r="S6183" s="1">
        <v>124494</v>
      </c>
      <c r="T6183" s="1" t="str">
        <f t="shared" si="386"/>
        <v>High</v>
      </c>
      <c r="U6183">
        <v>9</v>
      </c>
      <c r="V6183">
        <v>2023</v>
      </c>
      <c r="W6183" t="s">
        <v>20</v>
      </c>
      <c r="X6183">
        <v>1</v>
      </c>
    </row>
    <row r="6184" spans="1:24" x14ac:dyDescent="0.3">
      <c r="A6184">
        <v>6183</v>
      </c>
      <c r="B6184" t="s">
        <v>50</v>
      </c>
      <c r="C6184" t="str">
        <f>_xlfn.XLOOKUP(B6184,Lookup_table!B:B,Lookup_table!C:C)</f>
        <v>AI</v>
      </c>
      <c r="D6184" t="s">
        <v>34</v>
      </c>
      <c r="E6184" t="s">
        <v>32</v>
      </c>
      <c r="F6184" t="s">
        <v>43</v>
      </c>
      <c r="G6184" t="s">
        <v>30</v>
      </c>
      <c r="H6184" t="str">
        <f t="shared" si="384"/>
        <v>Onsite/Hybrid</v>
      </c>
      <c r="I6184" t="s">
        <v>35</v>
      </c>
      <c r="J6184" t="str">
        <f t="shared" si="385"/>
        <v>0-2 yrs</v>
      </c>
      <c r="K6184">
        <f t="shared" ca="1" si="387"/>
        <v>2</v>
      </c>
      <c r="L6184" t="s">
        <v>19</v>
      </c>
      <c r="M6184">
        <v>1</v>
      </c>
      <c r="N6184">
        <v>1</v>
      </c>
      <c r="O6184">
        <v>0</v>
      </c>
      <c r="P6184">
        <v>0</v>
      </c>
      <c r="Q6184">
        <v>0</v>
      </c>
      <c r="R6184">
        <f>SUM(M6184:N6184:O6184:P6184:Q6184)</f>
        <v>2</v>
      </c>
      <c r="S6184" s="1">
        <v>86234</v>
      </c>
      <c r="T6184" s="1" t="str">
        <f t="shared" si="386"/>
        <v>Medium</v>
      </c>
      <c r="U6184">
        <v>8</v>
      </c>
      <c r="V6184">
        <v>2022</v>
      </c>
      <c r="W6184" t="s">
        <v>20</v>
      </c>
      <c r="X6184">
        <v>2</v>
      </c>
    </row>
    <row r="6185" spans="1:24" x14ac:dyDescent="0.3">
      <c r="A6185">
        <v>6184</v>
      </c>
      <c r="B6185" t="s">
        <v>31</v>
      </c>
      <c r="C6185" t="str">
        <f>_xlfn.XLOOKUP(B6185,Lookup_table!B:B,Lookup_table!C:C)</f>
        <v>Business</v>
      </c>
      <c r="D6185" t="s">
        <v>37</v>
      </c>
      <c r="E6185" t="s">
        <v>42</v>
      </c>
      <c r="F6185" t="s">
        <v>29</v>
      </c>
      <c r="G6185" t="s">
        <v>30</v>
      </c>
      <c r="H6185" t="str">
        <f t="shared" si="384"/>
        <v>Onsite/Hybrid</v>
      </c>
      <c r="I6185" t="s">
        <v>18</v>
      </c>
      <c r="J6185" t="str">
        <f t="shared" si="385"/>
        <v>7+ yrs</v>
      </c>
      <c r="K6185">
        <f t="shared" ca="1" si="387"/>
        <v>10</v>
      </c>
      <c r="L6185" t="s">
        <v>39</v>
      </c>
      <c r="M6185">
        <v>0</v>
      </c>
      <c r="N6185">
        <v>0</v>
      </c>
      <c r="O6185">
        <v>0</v>
      </c>
      <c r="P6185">
        <v>1</v>
      </c>
      <c r="Q6185">
        <v>1</v>
      </c>
      <c r="R6185">
        <f>SUM(M6185:N6185:O6185:P6185:Q6185)</f>
        <v>2</v>
      </c>
      <c r="S6185" s="1">
        <v>125024</v>
      </c>
      <c r="T6185" s="1" t="str">
        <f t="shared" si="386"/>
        <v>High</v>
      </c>
      <c r="U6185">
        <v>3</v>
      </c>
      <c r="V6185">
        <v>2020</v>
      </c>
      <c r="W6185" t="s">
        <v>20</v>
      </c>
      <c r="X6185">
        <v>4</v>
      </c>
    </row>
    <row r="6186" spans="1:24" x14ac:dyDescent="0.3">
      <c r="A6186">
        <v>6185</v>
      </c>
      <c r="B6186" t="s">
        <v>36</v>
      </c>
      <c r="C6186" t="str">
        <f>_xlfn.XLOOKUP(B6186,Lookup_table!B:B,Lookup_table!C:C)</f>
        <v>Data</v>
      </c>
      <c r="D6186" t="s">
        <v>14</v>
      </c>
      <c r="E6186" t="s">
        <v>40</v>
      </c>
      <c r="F6186" t="s">
        <v>51</v>
      </c>
      <c r="G6186" t="s">
        <v>25</v>
      </c>
      <c r="H6186" t="str">
        <f t="shared" si="384"/>
        <v>Onsite/Hybrid</v>
      </c>
      <c r="I6186" t="s">
        <v>26</v>
      </c>
      <c r="J6186" t="str">
        <f t="shared" si="385"/>
        <v>3-6 yrs</v>
      </c>
      <c r="K6186">
        <f t="shared" ca="1" si="387"/>
        <v>3</v>
      </c>
      <c r="L6186" t="s">
        <v>39</v>
      </c>
      <c r="M6186">
        <v>1</v>
      </c>
      <c r="N6186">
        <v>1</v>
      </c>
      <c r="O6186">
        <v>1</v>
      </c>
      <c r="P6186">
        <v>0</v>
      </c>
      <c r="Q6186">
        <v>0</v>
      </c>
      <c r="R6186">
        <f>SUM(M6186:N6186:O6186:P6186:Q6186)</f>
        <v>3</v>
      </c>
      <c r="S6186" s="1">
        <v>90849</v>
      </c>
      <c r="T6186" s="1" t="str">
        <f t="shared" si="386"/>
        <v>Medium</v>
      </c>
      <c r="U6186">
        <v>12</v>
      </c>
      <c r="V6186">
        <v>2021</v>
      </c>
      <c r="W6186" t="s">
        <v>28</v>
      </c>
      <c r="X6186">
        <v>9</v>
      </c>
    </row>
    <row r="6187" spans="1:24" x14ac:dyDescent="0.3">
      <c r="A6187">
        <v>6186</v>
      </c>
      <c r="B6187" t="s">
        <v>31</v>
      </c>
      <c r="C6187" t="str">
        <f>_xlfn.XLOOKUP(B6187,Lookup_table!B:B,Lookup_table!C:C)</f>
        <v>Business</v>
      </c>
      <c r="D6187" t="s">
        <v>22</v>
      </c>
      <c r="E6187" t="s">
        <v>15</v>
      </c>
      <c r="F6187" t="s">
        <v>43</v>
      </c>
      <c r="G6187" t="s">
        <v>30</v>
      </c>
      <c r="H6187" t="str">
        <f t="shared" si="384"/>
        <v>Onsite/Hybrid</v>
      </c>
      <c r="I6187" t="s">
        <v>35</v>
      </c>
      <c r="J6187" t="str">
        <f t="shared" si="385"/>
        <v>0-2 yrs</v>
      </c>
      <c r="K6187">
        <f t="shared" ca="1" si="387"/>
        <v>2</v>
      </c>
      <c r="L6187" t="s">
        <v>39</v>
      </c>
      <c r="M6187">
        <v>0</v>
      </c>
      <c r="N6187">
        <v>1</v>
      </c>
      <c r="O6187">
        <v>1</v>
      </c>
      <c r="P6187">
        <v>1</v>
      </c>
      <c r="Q6187">
        <v>0</v>
      </c>
      <c r="R6187">
        <f>SUM(M6187:N6187:O6187:P6187:Q6187)</f>
        <v>3</v>
      </c>
      <c r="S6187" s="1">
        <v>103413</v>
      </c>
      <c r="T6187" s="1" t="str">
        <f t="shared" si="386"/>
        <v>Medium</v>
      </c>
      <c r="U6187">
        <v>3</v>
      </c>
      <c r="V6187">
        <v>2021</v>
      </c>
      <c r="W6187" t="s">
        <v>28</v>
      </c>
      <c r="X6187">
        <v>3</v>
      </c>
    </row>
    <row r="6188" spans="1:24" x14ac:dyDescent="0.3">
      <c r="A6188">
        <v>6187</v>
      </c>
      <c r="B6188" t="s">
        <v>21</v>
      </c>
      <c r="C6188" t="str">
        <f>_xlfn.XLOOKUP(B6188,Lookup_table!B:B,Lookup_table!C:C)</f>
        <v>AI</v>
      </c>
      <c r="D6188" t="s">
        <v>37</v>
      </c>
      <c r="E6188" t="s">
        <v>32</v>
      </c>
      <c r="F6188" t="s">
        <v>24</v>
      </c>
      <c r="G6188" t="s">
        <v>17</v>
      </c>
      <c r="H6188" t="str">
        <f t="shared" si="384"/>
        <v>Remote</v>
      </c>
      <c r="I6188" t="s">
        <v>18</v>
      </c>
      <c r="J6188" t="str">
        <f t="shared" si="385"/>
        <v>7+ yrs</v>
      </c>
      <c r="K6188">
        <f t="shared" ca="1" si="387"/>
        <v>15</v>
      </c>
      <c r="L6188" t="s">
        <v>27</v>
      </c>
      <c r="M6188">
        <v>0</v>
      </c>
      <c r="N6188">
        <v>0</v>
      </c>
      <c r="O6188">
        <v>0</v>
      </c>
      <c r="P6188">
        <v>1</v>
      </c>
      <c r="Q6188">
        <v>1</v>
      </c>
      <c r="R6188">
        <f>SUM(M6188:N6188:O6188:P6188:Q6188)</f>
        <v>2</v>
      </c>
      <c r="S6188" s="1">
        <v>165273</v>
      </c>
      <c r="T6188" s="1" t="str">
        <f t="shared" si="386"/>
        <v>High</v>
      </c>
      <c r="U6188">
        <v>4</v>
      </c>
      <c r="V6188">
        <v>2024</v>
      </c>
      <c r="W6188" t="s">
        <v>20</v>
      </c>
      <c r="X6188">
        <v>5</v>
      </c>
    </row>
    <row r="6189" spans="1:24" x14ac:dyDescent="0.3">
      <c r="A6189">
        <v>6188</v>
      </c>
      <c r="B6189" t="s">
        <v>36</v>
      </c>
      <c r="C6189" t="str">
        <f>_xlfn.XLOOKUP(B6189,Lookup_table!B:B,Lookup_table!C:C)</f>
        <v>Data</v>
      </c>
      <c r="D6189" t="s">
        <v>34</v>
      </c>
      <c r="E6189" t="s">
        <v>32</v>
      </c>
      <c r="F6189" t="s">
        <v>29</v>
      </c>
      <c r="G6189" t="s">
        <v>25</v>
      </c>
      <c r="H6189" t="str">
        <f t="shared" si="384"/>
        <v>Onsite/Hybrid</v>
      </c>
      <c r="I6189" t="s">
        <v>35</v>
      </c>
      <c r="J6189" t="str">
        <f t="shared" si="385"/>
        <v>0-2 yrs</v>
      </c>
      <c r="K6189">
        <f t="shared" ca="1" si="387"/>
        <v>2</v>
      </c>
      <c r="L6189" t="s">
        <v>39</v>
      </c>
      <c r="M6189">
        <v>0</v>
      </c>
      <c r="N6189">
        <v>1</v>
      </c>
      <c r="O6189">
        <v>0</v>
      </c>
      <c r="P6189">
        <v>0</v>
      </c>
      <c r="Q6189">
        <v>0</v>
      </c>
      <c r="R6189">
        <f>SUM(M6189:N6189:O6189:P6189:Q6189)</f>
        <v>1</v>
      </c>
      <c r="S6189" s="1">
        <v>49807</v>
      </c>
      <c r="T6189" s="1" t="str">
        <f t="shared" si="386"/>
        <v>Low</v>
      </c>
      <c r="U6189">
        <v>2</v>
      </c>
      <c r="V6189">
        <v>2020</v>
      </c>
      <c r="W6189" t="s">
        <v>20</v>
      </c>
      <c r="X6189">
        <v>4</v>
      </c>
    </row>
    <row r="6190" spans="1:24" x14ac:dyDescent="0.3">
      <c r="A6190">
        <v>6189</v>
      </c>
      <c r="B6190" t="s">
        <v>21</v>
      </c>
      <c r="C6190" t="str">
        <f>_xlfn.XLOOKUP(B6190,Lookup_table!B:B,Lookup_table!C:C)</f>
        <v>AI</v>
      </c>
      <c r="D6190" t="s">
        <v>14</v>
      </c>
      <c r="E6190" t="s">
        <v>32</v>
      </c>
      <c r="F6190" t="s">
        <v>16</v>
      </c>
      <c r="G6190" t="s">
        <v>25</v>
      </c>
      <c r="H6190" t="str">
        <f t="shared" si="384"/>
        <v>Onsite/Hybrid</v>
      </c>
      <c r="I6190" t="s">
        <v>35</v>
      </c>
      <c r="J6190" t="str">
        <f t="shared" si="385"/>
        <v>0-2 yrs</v>
      </c>
      <c r="K6190">
        <f t="shared" ca="1" si="387"/>
        <v>2</v>
      </c>
      <c r="L6190" t="s">
        <v>39</v>
      </c>
      <c r="M6190">
        <v>0</v>
      </c>
      <c r="N6190">
        <v>0</v>
      </c>
      <c r="O6190">
        <v>0</v>
      </c>
      <c r="P6190">
        <v>0</v>
      </c>
      <c r="Q6190">
        <v>1</v>
      </c>
      <c r="R6190">
        <f>SUM(M6190:N6190:O6190:P6190:Q6190)</f>
        <v>1</v>
      </c>
      <c r="S6190" s="1">
        <v>101160</v>
      </c>
      <c r="T6190" s="1" t="str">
        <f t="shared" si="386"/>
        <v>Medium</v>
      </c>
      <c r="U6190">
        <v>7</v>
      </c>
      <c r="V6190">
        <v>2025</v>
      </c>
      <c r="W6190" t="s">
        <v>34</v>
      </c>
      <c r="X6190">
        <v>3</v>
      </c>
    </row>
    <row r="6191" spans="1:24" x14ac:dyDescent="0.3">
      <c r="A6191">
        <v>6190</v>
      </c>
      <c r="B6191" t="s">
        <v>31</v>
      </c>
      <c r="C6191" t="str">
        <f>_xlfn.XLOOKUP(B6191,Lookup_table!B:B,Lookup_table!C:C)</f>
        <v>Business</v>
      </c>
      <c r="D6191" t="s">
        <v>34</v>
      </c>
      <c r="E6191" t="s">
        <v>42</v>
      </c>
      <c r="F6191" t="s">
        <v>44</v>
      </c>
      <c r="G6191" t="s">
        <v>17</v>
      </c>
      <c r="H6191" t="str">
        <f t="shared" si="384"/>
        <v>Remote</v>
      </c>
      <c r="I6191" t="s">
        <v>35</v>
      </c>
      <c r="J6191" t="str">
        <f t="shared" si="385"/>
        <v>0-2 yrs</v>
      </c>
      <c r="K6191">
        <f t="shared" ca="1" si="387"/>
        <v>1</v>
      </c>
      <c r="L6191" t="s">
        <v>19</v>
      </c>
      <c r="M6191">
        <v>1</v>
      </c>
      <c r="N6191">
        <v>0</v>
      </c>
      <c r="O6191">
        <v>0</v>
      </c>
      <c r="P6191">
        <v>0</v>
      </c>
      <c r="Q6191">
        <v>1</v>
      </c>
      <c r="R6191">
        <f>SUM(M6191:N6191:O6191:P6191:Q6191)</f>
        <v>2</v>
      </c>
      <c r="S6191" s="1">
        <v>64822</v>
      </c>
      <c r="T6191" s="1" t="str">
        <f t="shared" si="386"/>
        <v>Low</v>
      </c>
      <c r="U6191">
        <v>8</v>
      </c>
      <c r="V6191">
        <v>2023</v>
      </c>
      <c r="W6191" t="s">
        <v>20</v>
      </c>
      <c r="X6191">
        <v>4</v>
      </c>
    </row>
    <row r="6192" spans="1:24" x14ac:dyDescent="0.3">
      <c r="A6192">
        <v>6191</v>
      </c>
      <c r="B6192" t="s">
        <v>50</v>
      </c>
      <c r="C6192" t="str">
        <f>_xlfn.XLOOKUP(B6192,Lookup_table!B:B,Lookup_table!C:C)</f>
        <v>AI</v>
      </c>
      <c r="D6192" t="s">
        <v>22</v>
      </c>
      <c r="E6192" t="s">
        <v>23</v>
      </c>
      <c r="F6192" t="s">
        <v>51</v>
      </c>
      <c r="G6192" t="s">
        <v>25</v>
      </c>
      <c r="H6192" t="str">
        <f t="shared" si="384"/>
        <v>Onsite/Hybrid</v>
      </c>
      <c r="I6192" t="s">
        <v>26</v>
      </c>
      <c r="J6192" t="str">
        <f t="shared" si="385"/>
        <v>3-6 yrs</v>
      </c>
      <c r="K6192">
        <f t="shared" ca="1" si="387"/>
        <v>5</v>
      </c>
      <c r="L6192" t="s">
        <v>27</v>
      </c>
      <c r="M6192">
        <v>0</v>
      </c>
      <c r="N6192">
        <v>0</v>
      </c>
      <c r="O6192">
        <v>0</v>
      </c>
      <c r="P6192">
        <v>0</v>
      </c>
      <c r="Q6192">
        <v>0</v>
      </c>
      <c r="R6192">
        <f>SUM(M6192:N6192:O6192:P6192:Q6192)</f>
        <v>0</v>
      </c>
      <c r="S6192" s="1">
        <v>139307</v>
      </c>
      <c r="T6192" s="1" t="str">
        <f t="shared" si="386"/>
        <v>High</v>
      </c>
      <c r="U6192">
        <v>7</v>
      </c>
      <c r="V6192">
        <v>2025</v>
      </c>
      <c r="W6192" t="s">
        <v>20</v>
      </c>
      <c r="X6192">
        <v>1</v>
      </c>
    </row>
    <row r="6193" spans="1:24" x14ac:dyDescent="0.3">
      <c r="A6193">
        <v>6192</v>
      </c>
      <c r="B6193" t="s">
        <v>21</v>
      </c>
      <c r="C6193" t="str">
        <f>_xlfn.XLOOKUP(B6193,Lookup_table!B:B,Lookup_table!C:C)</f>
        <v>AI</v>
      </c>
      <c r="D6193" t="s">
        <v>22</v>
      </c>
      <c r="E6193" t="s">
        <v>23</v>
      </c>
      <c r="F6193" t="s">
        <v>43</v>
      </c>
      <c r="G6193" t="s">
        <v>30</v>
      </c>
      <c r="H6193" t="str">
        <f t="shared" si="384"/>
        <v>Onsite/Hybrid</v>
      </c>
      <c r="I6193" t="s">
        <v>26</v>
      </c>
      <c r="J6193" t="str">
        <f t="shared" si="385"/>
        <v>3-6 yrs</v>
      </c>
      <c r="K6193">
        <f t="shared" ca="1" si="387"/>
        <v>5</v>
      </c>
      <c r="L6193" t="s">
        <v>19</v>
      </c>
      <c r="M6193">
        <v>1</v>
      </c>
      <c r="N6193">
        <v>1</v>
      </c>
      <c r="O6193">
        <v>0</v>
      </c>
      <c r="P6193">
        <v>0</v>
      </c>
      <c r="Q6193">
        <v>0</v>
      </c>
      <c r="R6193">
        <f>SUM(M6193:N6193:O6193:P6193:Q6193)</f>
        <v>2</v>
      </c>
      <c r="S6193" s="1">
        <v>131061</v>
      </c>
      <c r="T6193" s="1" t="str">
        <f t="shared" si="386"/>
        <v>High</v>
      </c>
      <c r="U6193">
        <v>11</v>
      </c>
      <c r="V6193">
        <v>2020</v>
      </c>
      <c r="W6193" t="s">
        <v>28</v>
      </c>
      <c r="X6193">
        <v>8</v>
      </c>
    </row>
    <row r="6194" spans="1:24" x14ac:dyDescent="0.3">
      <c r="A6194">
        <v>6193</v>
      </c>
      <c r="B6194" t="s">
        <v>21</v>
      </c>
      <c r="C6194" t="str">
        <f>_xlfn.XLOOKUP(B6194,Lookup_table!B:B,Lookup_table!C:C)</f>
        <v>AI</v>
      </c>
      <c r="D6194" t="s">
        <v>34</v>
      </c>
      <c r="E6194" t="s">
        <v>15</v>
      </c>
      <c r="F6194" t="s">
        <v>16</v>
      </c>
      <c r="G6194" t="s">
        <v>17</v>
      </c>
      <c r="H6194" t="str">
        <f t="shared" si="384"/>
        <v>Remote</v>
      </c>
      <c r="I6194" t="s">
        <v>26</v>
      </c>
      <c r="J6194" t="str">
        <f t="shared" si="385"/>
        <v>3-6 yrs</v>
      </c>
      <c r="K6194">
        <f t="shared" ca="1" si="387"/>
        <v>6</v>
      </c>
      <c r="L6194" t="s">
        <v>19</v>
      </c>
      <c r="M6194">
        <v>1</v>
      </c>
      <c r="N6194">
        <v>1</v>
      </c>
      <c r="O6194">
        <v>1</v>
      </c>
      <c r="P6194">
        <v>0</v>
      </c>
      <c r="Q6194">
        <v>0</v>
      </c>
      <c r="R6194">
        <f>SUM(M6194:N6194:O6194:P6194:Q6194)</f>
        <v>3</v>
      </c>
      <c r="S6194" s="1">
        <v>130556</v>
      </c>
      <c r="T6194" s="1" t="str">
        <f t="shared" si="386"/>
        <v>High</v>
      </c>
      <c r="U6194">
        <v>9</v>
      </c>
      <c r="V6194">
        <v>2020</v>
      </c>
      <c r="W6194" t="s">
        <v>34</v>
      </c>
      <c r="X6194">
        <v>3</v>
      </c>
    </row>
    <row r="6195" spans="1:24" x14ac:dyDescent="0.3">
      <c r="A6195">
        <v>6194</v>
      </c>
      <c r="B6195" t="s">
        <v>21</v>
      </c>
      <c r="C6195" t="str">
        <f>_xlfn.XLOOKUP(B6195,Lookup_table!B:B,Lookup_table!C:C)</f>
        <v>AI</v>
      </c>
      <c r="D6195" t="s">
        <v>14</v>
      </c>
      <c r="E6195" t="s">
        <v>40</v>
      </c>
      <c r="F6195" t="s">
        <v>52</v>
      </c>
      <c r="G6195" t="s">
        <v>25</v>
      </c>
      <c r="H6195" t="str">
        <f t="shared" si="384"/>
        <v>Onsite/Hybrid</v>
      </c>
      <c r="I6195" t="s">
        <v>18</v>
      </c>
      <c r="J6195" t="str">
        <f t="shared" si="385"/>
        <v>7+ yrs</v>
      </c>
      <c r="K6195">
        <f t="shared" ca="1" si="387"/>
        <v>15</v>
      </c>
      <c r="L6195" t="s">
        <v>39</v>
      </c>
      <c r="M6195">
        <v>0</v>
      </c>
      <c r="N6195">
        <v>1</v>
      </c>
      <c r="O6195">
        <v>1</v>
      </c>
      <c r="P6195">
        <v>1</v>
      </c>
      <c r="Q6195">
        <v>1</v>
      </c>
      <c r="R6195">
        <f>SUM(M6195:N6195:O6195:P6195:Q6195)</f>
        <v>4</v>
      </c>
      <c r="S6195" s="1">
        <v>182218</v>
      </c>
      <c r="T6195" s="1" t="str">
        <f t="shared" si="386"/>
        <v>High</v>
      </c>
      <c r="U6195">
        <v>5</v>
      </c>
      <c r="V6195">
        <v>2021</v>
      </c>
      <c r="W6195" t="s">
        <v>28</v>
      </c>
      <c r="X6195">
        <v>9</v>
      </c>
    </row>
    <row r="6196" spans="1:24" x14ac:dyDescent="0.3">
      <c r="A6196">
        <v>6195</v>
      </c>
      <c r="B6196" t="s">
        <v>41</v>
      </c>
      <c r="C6196" t="str">
        <f>_xlfn.XLOOKUP(B6196,Lookup_table!B:B,Lookup_table!C:C)</f>
        <v>Data</v>
      </c>
      <c r="D6196" t="s">
        <v>37</v>
      </c>
      <c r="E6196" t="s">
        <v>32</v>
      </c>
      <c r="F6196" t="s">
        <v>16</v>
      </c>
      <c r="G6196" t="s">
        <v>30</v>
      </c>
      <c r="H6196" t="str">
        <f t="shared" si="384"/>
        <v>Onsite/Hybrid</v>
      </c>
      <c r="I6196" t="s">
        <v>26</v>
      </c>
      <c r="J6196" t="str">
        <f t="shared" si="385"/>
        <v>3-6 yrs</v>
      </c>
      <c r="K6196">
        <f t="shared" ca="1" si="387"/>
        <v>4</v>
      </c>
      <c r="L6196" t="s">
        <v>27</v>
      </c>
      <c r="M6196">
        <v>1</v>
      </c>
      <c r="N6196">
        <v>1</v>
      </c>
      <c r="O6196">
        <v>1</v>
      </c>
      <c r="P6196">
        <v>1</v>
      </c>
      <c r="Q6196">
        <v>1</v>
      </c>
      <c r="R6196">
        <f>SUM(M6196:N6196:O6196:P6196:Q6196)</f>
        <v>5</v>
      </c>
      <c r="S6196" s="1">
        <v>115878</v>
      </c>
      <c r="T6196" s="1" t="str">
        <f t="shared" si="386"/>
        <v>Medium</v>
      </c>
      <c r="U6196">
        <v>7</v>
      </c>
      <c r="V6196">
        <v>2025</v>
      </c>
      <c r="W6196" t="s">
        <v>28</v>
      </c>
      <c r="X6196">
        <v>4</v>
      </c>
    </row>
    <row r="6197" spans="1:24" x14ac:dyDescent="0.3">
      <c r="A6197">
        <v>6196</v>
      </c>
      <c r="B6197" t="s">
        <v>50</v>
      </c>
      <c r="C6197" t="str">
        <f>_xlfn.XLOOKUP(B6197,Lookup_table!B:B,Lookup_table!C:C)</f>
        <v>AI</v>
      </c>
      <c r="D6197" t="s">
        <v>34</v>
      </c>
      <c r="E6197" t="s">
        <v>38</v>
      </c>
      <c r="F6197" t="s">
        <v>29</v>
      </c>
      <c r="G6197" t="s">
        <v>25</v>
      </c>
      <c r="H6197" t="str">
        <f t="shared" si="384"/>
        <v>Onsite/Hybrid</v>
      </c>
      <c r="I6197" t="s">
        <v>18</v>
      </c>
      <c r="J6197" t="str">
        <f t="shared" si="385"/>
        <v>7+ yrs</v>
      </c>
      <c r="K6197">
        <f t="shared" ca="1" si="387"/>
        <v>11</v>
      </c>
      <c r="L6197" t="s">
        <v>39</v>
      </c>
      <c r="M6197">
        <v>1</v>
      </c>
      <c r="N6197">
        <v>0</v>
      </c>
      <c r="O6197">
        <v>1</v>
      </c>
      <c r="P6197">
        <v>1</v>
      </c>
      <c r="Q6197">
        <v>0</v>
      </c>
      <c r="R6197">
        <f>SUM(M6197:N6197:O6197:P6197:Q6197)</f>
        <v>3</v>
      </c>
      <c r="S6197" s="1">
        <v>171332</v>
      </c>
      <c r="T6197" s="1" t="str">
        <f t="shared" si="386"/>
        <v>High</v>
      </c>
      <c r="U6197">
        <v>1</v>
      </c>
      <c r="V6197">
        <v>2023</v>
      </c>
      <c r="W6197" t="s">
        <v>28</v>
      </c>
      <c r="X6197">
        <v>3</v>
      </c>
    </row>
    <row r="6198" spans="1:24" x14ac:dyDescent="0.3">
      <c r="A6198">
        <v>6197</v>
      </c>
      <c r="B6198" t="s">
        <v>21</v>
      </c>
      <c r="C6198" t="str">
        <f>_xlfn.XLOOKUP(B6198,Lookup_table!B:B,Lookup_table!C:C)</f>
        <v>AI</v>
      </c>
      <c r="D6198" t="s">
        <v>34</v>
      </c>
      <c r="E6198" t="s">
        <v>38</v>
      </c>
      <c r="F6198" t="s">
        <v>24</v>
      </c>
      <c r="G6198" t="s">
        <v>30</v>
      </c>
      <c r="H6198" t="str">
        <f t="shared" si="384"/>
        <v>Onsite/Hybrid</v>
      </c>
      <c r="I6198" t="s">
        <v>35</v>
      </c>
      <c r="J6198" t="str">
        <f t="shared" si="385"/>
        <v>0-2 yrs</v>
      </c>
      <c r="K6198">
        <f t="shared" ca="1" si="387"/>
        <v>1</v>
      </c>
      <c r="L6198" t="s">
        <v>27</v>
      </c>
      <c r="M6198">
        <v>1</v>
      </c>
      <c r="N6198">
        <v>0</v>
      </c>
      <c r="O6198">
        <v>0</v>
      </c>
      <c r="P6198">
        <v>1</v>
      </c>
      <c r="Q6198">
        <v>1</v>
      </c>
      <c r="R6198">
        <f>SUM(M6198:N6198:O6198:P6198:Q6198)</f>
        <v>3</v>
      </c>
      <c r="S6198" s="1">
        <v>110961</v>
      </c>
      <c r="T6198" s="1" t="str">
        <f t="shared" si="386"/>
        <v>Medium</v>
      </c>
      <c r="U6198">
        <v>9</v>
      </c>
      <c r="V6198">
        <v>2024</v>
      </c>
      <c r="W6198" t="s">
        <v>28</v>
      </c>
      <c r="X6198">
        <v>9</v>
      </c>
    </row>
    <row r="6199" spans="1:24" x14ac:dyDescent="0.3">
      <c r="A6199">
        <v>6198</v>
      </c>
      <c r="B6199" t="s">
        <v>31</v>
      </c>
      <c r="C6199" t="str">
        <f>_xlfn.XLOOKUP(B6199,Lookup_table!B:B,Lookup_table!C:C)</f>
        <v>Business</v>
      </c>
      <c r="D6199" t="s">
        <v>34</v>
      </c>
      <c r="E6199" t="s">
        <v>38</v>
      </c>
      <c r="F6199" t="s">
        <v>52</v>
      </c>
      <c r="G6199" t="s">
        <v>25</v>
      </c>
      <c r="H6199" t="str">
        <f t="shared" si="384"/>
        <v>Onsite/Hybrid</v>
      </c>
      <c r="I6199" t="s">
        <v>35</v>
      </c>
      <c r="J6199" t="str">
        <f t="shared" si="385"/>
        <v>0-2 yrs</v>
      </c>
      <c r="K6199">
        <f t="shared" ca="1" si="387"/>
        <v>1</v>
      </c>
      <c r="L6199" t="s">
        <v>27</v>
      </c>
      <c r="M6199">
        <v>0</v>
      </c>
      <c r="N6199">
        <v>0</v>
      </c>
      <c r="O6199">
        <v>0</v>
      </c>
      <c r="P6199">
        <v>1</v>
      </c>
      <c r="Q6199">
        <v>0</v>
      </c>
      <c r="R6199">
        <f>SUM(M6199:N6199:O6199:P6199:Q6199)</f>
        <v>1</v>
      </c>
      <c r="S6199" s="1">
        <v>63659</v>
      </c>
      <c r="T6199" s="1" t="str">
        <f t="shared" si="386"/>
        <v>Low</v>
      </c>
      <c r="U6199">
        <v>8</v>
      </c>
      <c r="V6199">
        <v>2022</v>
      </c>
      <c r="W6199" t="s">
        <v>28</v>
      </c>
      <c r="X6199">
        <v>8</v>
      </c>
    </row>
    <row r="6200" spans="1:24" x14ac:dyDescent="0.3">
      <c r="A6200">
        <v>6199</v>
      </c>
      <c r="B6200" t="s">
        <v>36</v>
      </c>
      <c r="C6200" t="str">
        <f>_xlfn.XLOOKUP(B6200,Lookup_table!B:B,Lookup_table!C:C)</f>
        <v>Data</v>
      </c>
      <c r="D6200" t="s">
        <v>37</v>
      </c>
      <c r="E6200" t="s">
        <v>32</v>
      </c>
      <c r="F6200" t="s">
        <v>44</v>
      </c>
      <c r="G6200" t="s">
        <v>25</v>
      </c>
      <c r="H6200" t="str">
        <f t="shared" si="384"/>
        <v>Onsite/Hybrid</v>
      </c>
      <c r="I6200" t="s">
        <v>18</v>
      </c>
      <c r="J6200" t="str">
        <f t="shared" si="385"/>
        <v>7+ yrs</v>
      </c>
      <c r="K6200">
        <f t="shared" ca="1" si="387"/>
        <v>9</v>
      </c>
      <c r="L6200" t="s">
        <v>27</v>
      </c>
      <c r="M6200">
        <v>0</v>
      </c>
      <c r="N6200">
        <v>1</v>
      </c>
      <c r="O6200">
        <v>0</v>
      </c>
      <c r="P6200">
        <v>1</v>
      </c>
      <c r="Q6200">
        <v>0</v>
      </c>
      <c r="R6200">
        <f>SUM(M6200:N6200:O6200:P6200:Q6200)</f>
        <v>2</v>
      </c>
      <c r="S6200" s="1">
        <v>111024</v>
      </c>
      <c r="T6200" s="1" t="str">
        <f t="shared" si="386"/>
        <v>Medium</v>
      </c>
      <c r="U6200">
        <v>3</v>
      </c>
      <c r="V6200">
        <v>2020</v>
      </c>
      <c r="W6200" t="s">
        <v>20</v>
      </c>
      <c r="X6200">
        <v>2</v>
      </c>
    </row>
    <row r="6201" spans="1:24" x14ac:dyDescent="0.3">
      <c r="A6201">
        <v>6200</v>
      </c>
      <c r="B6201" t="s">
        <v>21</v>
      </c>
      <c r="C6201" t="str">
        <f>_xlfn.XLOOKUP(B6201,Lookup_table!B:B,Lookup_table!C:C)</f>
        <v>AI</v>
      </c>
      <c r="D6201" t="s">
        <v>34</v>
      </c>
      <c r="E6201" t="s">
        <v>40</v>
      </c>
      <c r="F6201" t="s">
        <v>16</v>
      </c>
      <c r="G6201" t="s">
        <v>30</v>
      </c>
      <c r="H6201" t="str">
        <f t="shared" si="384"/>
        <v>Onsite/Hybrid</v>
      </c>
      <c r="I6201" t="s">
        <v>18</v>
      </c>
      <c r="J6201" t="str">
        <f t="shared" si="385"/>
        <v>7+ yrs</v>
      </c>
      <c r="K6201">
        <f t="shared" ca="1" si="387"/>
        <v>15</v>
      </c>
      <c r="L6201" t="s">
        <v>19</v>
      </c>
      <c r="M6201">
        <v>0</v>
      </c>
      <c r="N6201">
        <v>0</v>
      </c>
      <c r="O6201">
        <v>0</v>
      </c>
      <c r="P6201">
        <v>1</v>
      </c>
      <c r="Q6201">
        <v>1</v>
      </c>
      <c r="R6201">
        <f>SUM(M6201:N6201:O6201:P6201:Q6201)</f>
        <v>2</v>
      </c>
      <c r="S6201" s="1">
        <v>163420</v>
      </c>
      <c r="T6201" s="1" t="str">
        <f t="shared" si="386"/>
        <v>High</v>
      </c>
      <c r="U6201">
        <v>8</v>
      </c>
      <c r="V6201">
        <v>2021</v>
      </c>
      <c r="W6201" t="s">
        <v>34</v>
      </c>
      <c r="X6201">
        <v>4</v>
      </c>
    </row>
    <row r="6202" spans="1:24" x14ac:dyDescent="0.3">
      <c r="A6202">
        <v>6201</v>
      </c>
      <c r="B6202" t="s">
        <v>31</v>
      </c>
      <c r="C6202" t="str">
        <f>_xlfn.XLOOKUP(B6202,Lookup_table!B:B,Lookup_table!C:C)</f>
        <v>Business</v>
      </c>
      <c r="D6202" t="s">
        <v>34</v>
      </c>
      <c r="E6202" t="s">
        <v>38</v>
      </c>
      <c r="F6202" t="s">
        <v>52</v>
      </c>
      <c r="G6202" t="s">
        <v>17</v>
      </c>
      <c r="H6202" t="str">
        <f t="shared" si="384"/>
        <v>Remote</v>
      </c>
      <c r="I6202" t="s">
        <v>18</v>
      </c>
      <c r="J6202" t="str">
        <f t="shared" si="385"/>
        <v>7+ yrs</v>
      </c>
      <c r="K6202">
        <f t="shared" ca="1" si="387"/>
        <v>9</v>
      </c>
      <c r="L6202" t="s">
        <v>19</v>
      </c>
      <c r="M6202">
        <v>0</v>
      </c>
      <c r="N6202">
        <v>0</v>
      </c>
      <c r="O6202">
        <v>0</v>
      </c>
      <c r="P6202">
        <v>0</v>
      </c>
      <c r="Q6202">
        <v>1</v>
      </c>
      <c r="R6202">
        <f>SUM(M6202:N6202:O6202:P6202:Q6202)</f>
        <v>1</v>
      </c>
      <c r="S6202" s="1">
        <v>107470</v>
      </c>
      <c r="T6202" s="1" t="str">
        <f t="shared" si="386"/>
        <v>Medium</v>
      </c>
      <c r="U6202">
        <v>12</v>
      </c>
      <c r="V6202">
        <v>2021</v>
      </c>
      <c r="W6202" t="s">
        <v>28</v>
      </c>
      <c r="X6202">
        <v>9</v>
      </c>
    </row>
    <row r="6203" spans="1:24" x14ac:dyDescent="0.3">
      <c r="A6203">
        <v>6202</v>
      </c>
      <c r="B6203" t="s">
        <v>33</v>
      </c>
      <c r="C6203" t="str">
        <f>_xlfn.XLOOKUP(B6203,Lookup_table!B:B,Lookup_table!C:C)</f>
        <v>Data</v>
      </c>
      <c r="D6203" t="s">
        <v>14</v>
      </c>
      <c r="E6203" t="s">
        <v>32</v>
      </c>
      <c r="F6203" t="s">
        <v>52</v>
      </c>
      <c r="G6203" t="s">
        <v>25</v>
      </c>
      <c r="H6203" t="str">
        <f t="shared" si="384"/>
        <v>Onsite/Hybrid</v>
      </c>
      <c r="I6203" t="s">
        <v>26</v>
      </c>
      <c r="J6203" t="str">
        <f t="shared" si="385"/>
        <v>3-6 yrs</v>
      </c>
      <c r="K6203">
        <f t="shared" ca="1" si="387"/>
        <v>3</v>
      </c>
      <c r="L6203" t="s">
        <v>27</v>
      </c>
      <c r="M6203">
        <v>0</v>
      </c>
      <c r="N6203">
        <v>0</v>
      </c>
      <c r="O6203">
        <v>0</v>
      </c>
      <c r="P6203">
        <v>1</v>
      </c>
      <c r="Q6203">
        <v>0</v>
      </c>
      <c r="R6203">
        <f>SUM(M6203:N6203:O6203:P6203:Q6203)</f>
        <v>1</v>
      </c>
      <c r="S6203" s="1">
        <v>94186</v>
      </c>
      <c r="T6203" s="1" t="str">
        <f t="shared" si="386"/>
        <v>Medium</v>
      </c>
      <c r="U6203">
        <v>1</v>
      </c>
      <c r="V6203">
        <v>2023</v>
      </c>
      <c r="W6203" t="s">
        <v>34</v>
      </c>
      <c r="X6203">
        <v>2</v>
      </c>
    </row>
    <row r="6204" spans="1:24" x14ac:dyDescent="0.3">
      <c r="A6204">
        <v>6203</v>
      </c>
      <c r="B6204" t="s">
        <v>21</v>
      </c>
      <c r="C6204" t="str">
        <f>_xlfn.XLOOKUP(B6204,Lookup_table!B:B,Lookup_table!C:C)</f>
        <v>AI</v>
      </c>
      <c r="D6204" t="s">
        <v>22</v>
      </c>
      <c r="E6204" t="s">
        <v>15</v>
      </c>
      <c r="F6204" t="s">
        <v>29</v>
      </c>
      <c r="G6204" t="s">
        <v>30</v>
      </c>
      <c r="H6204" t="str">
        <f t="shared" si="384"/>
        <v>Onsite/Hybrid</v>
      </c>
      <c r="I6204" t="s">
        <v>35</v>
      </c>
      <c r="J6204" t="str">
        <f t="shared" si="385"/>
        <v>0-2 yrs</v>
      </c>
      <c r="K6204">
        <f t="shared" ca="1" si="387"/>
        <v>0</v>
      </c>
      <c r="L6204" t="s">
        <v>19</v>
      </c>
      <c r="M6204">
        <v>1</v>
      </c>
      <c r="N6204">
        <v>1</v>
      </c>
      <c r="O6204">
        <v>0</v>
      </c>
      <c r="P6204">
        <v>1</v>
      </c>
      <c r="Q6204">
        <v>0</v>
      </c>
      <c r="R6204">
        <f>SUM(M6204:N6204:O6204:P6204:Q6204)</f>
        <v>3</v>
      </c>
      <c r="S6204" s="1">
        <v>123719</v>
      </c>
      <c r="T6204" s="1" t="str">
        <f t="shared" si="386"/>
        <v>High</v>
      </c>
      <c r="U6204">
        <v>12</v>
      </c>
      <c r="V6204">
        <v>2026</v>
      </c>
      <c r="W6204" t="s">
        <v>34</v>
      </c>
      <c r="X6204">
        <v>4</v>
      </c>
    </row>
    <row r="6205" spans="1:24" x14ac:dyDescent="0.3">
      <c r="A6205">
        <v>6204</v>
      </c>
      <c r="B6205" t="s">
        <v>21</v>
      </c>
      <c r="C6205" t="str">
        <f>_xlfn.XLOOKUP(B6205,Lookup_table!B:B,Lookup_table!C:C)</f>
        <v>AI</v>
      </c>
      <c r="D6205" t="s">
        <v>37</v>
      </c>
      <c r="E6205" t="s">
        <v>23</v>
      </c>
      <c r="F6205" t="s">
        <v>52</v>
      </c>
      <c r="G6205" t="s">
        <v>25</v>
      </c>
      <c r="H6205" t="str">
        <f t="shared" si="384"/>
        <v>Onsite/Hybrid</v>
      </c>
      <c r="I6205" t="s">
        <v>26</v>
      </c>
      <c r="J6205" t="str">
        <f t="shared" si="385"/>
        <v>3-6 yrs</v>
      </c>
      <c r="K6205">
        <f t="shared" ca="1" si="387"/>
        <v>5</v>
      </c>
      <c r="L6205" t="s">
        <v>19</v>
      </c>
      <c r="M6205">
        <v>1</v>
      </c>
      <c r="N6205">
        <v>1</v>
      </c>
      <c r="O6205">
        <v>1</v>
      </c>
      <c r="P6205">
        <v>1</v>
      </c>
      <c r="Q6205">
        <v>1</v>
      </c>
      <c r="R6205">
        <f>SUM(M6205:N6205:O6205:P6205:Q6205)</f>
        <v>5</v>
      </c>
      <c r="S6205" s="1">
        <v>154994</v>
      </c>
      <c r="T6205" s="1" t="str">
        <f t="shared" si="386"/>
        <v>High</v>
      </c>
      <c r="U6205">
        <v>12</v>
      </c>
      <c r="V6205">
        <v>2024</v>
      </c>
      <c r="W6205" t="s">
        <v>28</v>
      </c>
      <c r="X6205">
        <v>7</v>
      </c>
    </row>
    <row r="6206" spans="1:24" x14ac:dyDescent="0.3">
      <c r="A6206">
        <v>6205</v>
      </c>
      <c r="B6206" t="s">
        <v>21</v>
      </c>
      <c r="C6206" t="str">
        <f>_xlfn.XLOOKUP(B6206,Lookup_table!B:B,Lookup_table!C:C)</f>
        <v>AI</v>
      </c>
      <c r="D6206" t="s">
        <v>22</v>
      </c>
      <c r="E6206" t="s">
        <v>40</v>
      </c>
      <c r="F6206" t="s">
        <v>51</v>
      </c>
      <c r="G6206" t="s">
        <v>17</v>
      </c>
      <c r="H6206" t="str">
        <f t="shared" si="384"/>
        <v>Remote</v>
      </c>
      <c r="I6206" t="s">
        <v>18</v>
      </c>
      <c r="J6206" t="str">
        <f t="shared" si="385"/>
        <v>7+ yrs</v>
      </c>
      <c r="K6206">
        <f t="shared" ca="1" si="387"/>
        <v>7</v>
      </c>
      <c r="L6206" t="s">
        <v>19</v>
      </c>
      <c r="M6206">
        <v>1</v>
      </c>
      <c r="N6206">
        <v>0</v>
      </c>
      <c r="O6206">
        <v>0</v>
      </c>
      <c r="P6206">
        <v>0</v>
      </c>
      <c r="Q6206">
        <v>0</v>
      </c>
      <c r="R6206">
        <f>SUM(M6206:N6206:O6206:P6206:Q6206)</f>
        <v>1</v>
      </c>
      <c r="S6206" s="1">
        <v>156890</v>
      </c>
      <c r="T6206" s="1" t="str">
        <f t="shared" si="386"/>
        <v>High</v>
      </c>
      <c r="U6206">
        <v>6</v>
      </c>
      <c r="V6206">
        <v>2022</v>
      </c>
      <c r="W6206" t="s">
        <v>34</v>
      </c>
      <c r="X6206">
        <v>1</v>
      </c>
    </row>
    <row r="6207" spans="1:24" x14ac:dyDescent="0.3">
      <c r="A6207">
        <v>6206</v>
      </c>
      <c r="B6207" t="s">
        <v>41</v>
      </c>
      <c r="C6207" t="str">
        <f>_xlfn.XLOOKUP(B6207,Lookup_table!B:B,Lookup_table!C:C)</f>
        <v>Data</v>
      </c>
      <c r="D6207" t="s">
        <v>37</v>
      </c>
      <c r="E6207" t="s">
        <v>23</v>
      </c>
      <c r="F6207" t="s">
        <v>24</v>
      </c>
      <c r="G6207" t="s">
        <v>25</v>
      </c>
      <c r="H6207" t="str">
        <f t="shared" si="384"/>
        <v>Onsite/Hybrid</v>
      </c>
      <c r="I6207" t="s">
        <v>26</v>
      </c>
      <c r="J6207" t="str">
        <f t="shared" si="385"/>
        <v>3-6 yrs</v>
      </c>
      <c r="K6207">
        <f t="shared" ca="1" si="387"/>
        <v>6</v>
      </c>
      <c r="L6207" t="s">
        <v>19</v>
      </c>
      <c r="M6207">
        <v>0</v>
      </c>
      <c r="N6207">
        <v>1</v>
      </c>
      <c r="O6207">
        <v>1</v>
      </c>
      <c r="P6207">
        <v>0</v>
      </c>
      <c r="Q6207">
        <v>1</v>
      </c>
      <c r="R6207">
        <f>SUM(M6207:N6207:O6207:P6207:Q6207)</f>
        <v>3</v>
      </c>
      <c r="S6207" s="1">
        <v>99406</v>
      </c>
      <c r="T6207" s="1" t="str">
        <f t="shared" si="386"/>
        <v>Medium</v>
      </c>
      <c r="U6207">
        <v>5</v>
      </c>
      <c r="V6207">
        <v>2024</v>
      </c>
      <c r="W6207" t="s">
        <v>34</v>
      </c>
      <c r="X6207">
        <v>6</v>
      </c>
    </row>
    <row r="6208" spans="1:24" x14ac:dyDescent="0.3">
      <c r="A6208">
        <v>6207</v>
      </c>
      <c r="B6208" t="s">
        <v>21</v>
      </c>
      <c r="C6208" t="str">
        <f>_xlfn.XLOOKUP(B6208,Lookup_table!B:B,Lookup_table!C:C)</f>
        <v>AI</v>
      </c>
      <c r="D6208" t="s">
        <v>22</v>
      </c>
      <c r="E6208" t="s">
        <v>40</v>
      </c>
      <c r="F6208" t="s">
        <v>52</v>
      </c>
      <c r="G6208" t="s">
        <v>30</v>
      </c>
      <c r="H6208" t="str">
        <f t="shared" si="384"/>
        <v>Onsite/Hybrid</v>
      </c>
      <c r="I6208" t="s">
        <v>18</v>
      </c>
      <c r="J6208" t="str">
        <f t="shared" si="385"/>
        <v>7+ yrs</v>
      </c>
      <c r="K6208">
        <f t="shared" ca="1" si="387"/>
        <v>9</v>
      </c>
      <c r="L6208" t="s">
        <v>19</v>
      </c>
      <c r="M6208">
        <v>0</v>
      </c>
      <c r="N6208">
        <v>0</v>
      </c>
      <c r="O6208">
        <v>0</v>
      </c>
      <c r="P6208">
        <v>1</v>
      </c>
      <c r="Q6208">
        <v>1</v>
      </c>
      <c r="R6208">
        <f>SUM(M6208:N6208:O6208:P6208:Q6208)</f>
        <v>2</v>
      </c>
      <c r="S6208" s="1">
        <v>180079</v>
      </c>
      <c r="T6208" s="1" t="str">
        <f t="shared" si="386"/>
        <v>High</v>
      </c>
      <c r="U6208">
        <v>12</v>
      </c>
      <c r="V6208">
        <v>2023</v>
      </c>
      <c r="W6208" t="s">
        <v>34</v>
      </c>
      <c r="X6208">
        <v>2</v>
      </c>
    </row>
    <row r="6209" spans="1:24" x14ac:dyDescent="0.3">
      <c r="A6209">
        <v>6208</v>
      </c>
      <c r="B6209" t="s">
        <v>21</v>
      </c>
      <c r="C6209" t="str">
        <f>_xlfn.XLOOKUP(B6209,Lookup_table!B:B,Lookup_table!C:C)</f>
        <v>AI</v>
      </c>
      <c r="D6209" t="s">
        <v>22</v>
      </c>
      <c r="E6209" t="s">
        <v>15</v>
      </c>
      <c r="F6209" t="s">
        <v>44</v>
      </c>
      <c r="G6209" t="s">
        <v>25</v>
      </c>
      <c r="H6209" t="str">
        <f t="shared" si="384"/>
        <v>Onsite/Hybrid</v>
      </c>
      <c r="I6209" t="s">
        <v>35</v>
      </c>
      <c r="J6209" t="str">
        <f t="shared" si="385"/>
        <v>0-2 yrs</v>
      </c>
      <c r="K6209">
        <f t="shared" ca="1" si="387"/>
        <v>1</v>
      </c>
      <c r="L6209" t="s">
        <v>27</v>
      </c>
      <c r="M6209">
        <v>0</v>
      </c>
      <c r="N6209">
        <v>0</v>
      </c>
      <c r="O6209">
        <v>1</v>
      </c>
      <c r="P6209">
        <v>0</v>
      </c>
      <c r="Q6209">
        <v>1</v>
      </c>
      <c r="R6209">
        <f>SUM(M6209:N6209:O6209:P6209:Q6209)</f>
        <v>2</v>
      </c>
      <c r="S6209" s="1">
        <v>132225</v>
      </c>
      <c r="T6209" s="1" t="str">
        <f t="shared" si="386"/>
        <v>High</v>
      </c>
      <c r="U6209">
        <v>3</v>
      </c>
      <c r="V6209">
        <v>2021</v>
      </c>
      <c r="W6209" t="s">
        <v>28</v>
      </c>
      <c r="X6209">
        <v>7</v>
      </c>
    </row>
    <row r="6210" spans="1:24" x14ac:dyDescent="0.3">
      <c r="A6210">
        <v>6209</v>
      </c>
      <c r="B6210" t="s">
        <v>36</v>
      </c>
      <c r="C6210" t="str">
        <f>_xlfn.XLOOKUP(B6210,Lookup_table!B:B,Lookup_table!C:C)</f>
        <v>Data</v>
      </c>
      <c r="D6210" t="s">
        <v>14</v>
      </c>
      <c r="E6210" t="s">
        <v>42</v>
      </c>
      <c r="F6210" t="s">
        <v>24</v>
      </c>
      <c r="G6210" t="s">
        <v>30</v>
      </c>
      <c r="H6210" t="str">
        <f t="shared" ref="H6210:H6273" si="388">IF(G6210="Remote","Remote","Onsite/Hybrid")</f>
        <v>Onsite/Hybrid</v>
      </c>
      <c r="I6210" t="s">
        <v>35</v>
      </c>
      <c r="J6210" t="str">
        <f t="shared" ref="J6210:J6273" si="389">IF(I6210="Entry","0-2 yrs",IF(I6210="Mid","3-6 yrs","7+ yrs"))</f>
        <v>0-2 yrs</v>
      </c>
      <c r="K6210">
        <f t="shared" ca="1" si="387"/>
        <v>1</v>
      </c>
      <c r="L6210" t="s">
        <v>19</v>
      </c>
      <c r="M6210">
        <v>0</v>
      </c>
      <c r="N6210">
        <v>1</v>
      </c>
      <c r="O6210">
        <v>0</v>
      </c>
      <c r="P6210">
        <v>1</v>
      </c>
      <c r="Q6210">
        <v>1</v>
      </c>
      <c r="R6210">
        <f>SUM(M6210:N6210:O6210:P6210:Q6210)</f>
        <v>3</v>
      </c>
      <c r="S6210" s="1">
        <v>70409</v>
      </c>
      <c r="T6210" s="1" t="str">
        <f t="shared" ref="T6210:T6273" si="390">IF(S6210&lt;=70000,"Low",IF(S6210&lt;=120000,"Medium","High"))</f>
        <v>Medium</v>
      </c>
      <c r="U6210">
        <v>1</v>
      </c>
      <c r="V6210">
        <v>2021</v>
      </c>
      <c r="W6210" t="s">
        <v>28</v>
      </c>
      <c r="X6210">
        <v>8</v>
      </c>
    </row>
    <row r="6211" spans="1:24" x14ac:dyDescent="0.3">
      <c r="A6211">
        <v>6210</v>
      </c>
      <c r="B6211" t="s">
        <v>50</v>
      </c>
      <c r="C6211" t="str">
        <f>_xlfn.XLOOKUP(B6211,Lookup_table!B:B,Lookup_table!C:C)</f>
        <v>AI</v>
      </c>
      <c r="D6211" t="s">
        <v>14</v>
      </c>
      <c r="E6211" t="s">
        <v>32</v>
      </c>
      <c r="F6211" t="s">
        <v>44</v>
      </c>
      <c r="G6211" t="s">
        <v>17</v>
      </c>
      <c r="H6211" t="str">
        <f t="shared" si="388"/>
        <v>Remote</v>
      </c>
      <c r="I6211" t="s">
        <v>26</v>
      </c>
      <c r="J6211" t="str">
        <f t="shared" si="389"/>
        <v>3-6 yrs</v>
      </c>
      <c r="K6211">
        <f t="shared" ref="K6211:K6274" ca="1" si="391">IF(J6211="0-2 yrs",RANDBETWEEN(0,2),IF(J6211="3-6 yrs", RANDBETWEEN(3,6),IF(J6211="7+ yrs", RANDBETWEEN(7,15)," ")))</f>
        <v>4</v>
      </c>
      <c r="L6211" t="s">
        <v>39</v>
      </c>
      <c r="M6211">
        <v>0</v>
      </c>
      <c r="N6211">
        <v>0</v>
      </c>
      <c r="O6211">
        <v>1</v>
      </c>
      <c r="P6211">
        <v>0</v>
      </c>
      <c r="Q6211">
        <v>1</v>
      </c>
      <c r="R6211">
        <f>SUM(M6211:N6211:O6211:P6211:Q6211)</f>
        <v>2</v>
      </c>
      <c r="S6211" s="1">
        <v>137769</v>
      </c>
      <c r="T6211" s="1" t="str">
        <f t="shared" si="390"/>
        <v>High</v>
      </c>
      <c r="U6211">
        <v>3</v>
      </c>
      <c r="V6211">
        <v>2021</v>
      </c>
      <c r="W6211" t="s">
        <v>20</v>
      </c>
      <c r="X6211">
        <v>6</v>
      </c>
    </row>
    <row r="6212" spans="1:24" x14ac:dyDescent="0.3">
      <c r="A6212">
        <v>6211</v>
      </c>
      <c r="B6212" t="s">
        <v>50</v>
      </c>
      <c r="C6212" t="str">
        <f>_xlfn.XLOOKUP(B6212,Lookup_table!B:B,Lookup_table!C:C)</f>
        <v>AI</v>
      </c>
      <c r="D6212" t="s">
        <v>37</v>
      </c>
      <c r="E6212" t="s">
        <v>38</v>
      </c>
      <c r="F6212" t="s">
        <v>43</v>
      </c>
      <c r="G6212" t="s">
        <v>17</v>
      </c>
      <c r="H6212" t="str">
        <f t="shared" si="388"/>
        <v>Remote</v>
      </c>
      <c r="I6212" t="s">
        <v>18</v>
      </c>
      <c r="J6212" t="str">
        <f t="shared" si="389"/>
        <v>7+ yrs</v>
      </c>
      <c r="K6212">
        <f t="shared" ca="1" si="391"/>
        <v>7</v>
      </c>
      <c r="L6212" t="s">
        <v>39</v>
      </c>
      <c r="M6212">
        <v>0</v>
      </c>
      <c r="N6212">
        <v>1</v>
      </c>
      <c r="O6212">
        <v>1</v>
      </c>
      <c r="P6212">
        <v>0</v>
      </c>
      <c r="Q6212">
        <v>1</v>
      </c>
      <c r="R6212">
        <f>SUM(M6212:N6212:O6212:P6212:Q6212)</f>
        <v>3</v>
      </c>
      <c r="S6212" s="1">
        <v>163209</v>
      </c>
      <c r="T6212" s="1" t="str">
        <f t="shared" si="390"/>
        <v>High</v>
      </c>
      <c r="U6212">
        <v>2</v>
      </c>
      <c r="V6212">
        <v>2022</v>
      </c>
      <c r="W6212" t="s">
        <v>20</v>
      </c>
      <c r="X6212">
        <v>2</v>
      </c>
    </row>
    <row r="6213" spans="1:24" x14ac:dyDescent="0.3">
      <c r="A6213">
        <v>6212</v>
      </c>
      <c r="B6213" t="s">
        <v>50</v>
      </c>
      <c r="C6213" t="str">
        <f>_xlfn.XLOOKUP(B6213,Lookup_table!B:B,Lookup_table!C:C)</f>
        <v>AI</v>
      </c>
      <c r="D6213" t="s">
        <v>14</v>
      </c>
      <c r="E6213" t="s">
        <v>23</v>
      </c>
      <c r="F6213" t="s">
        <v>16</v>
      </c>
      <c r="G6213" t="s">
        <v>17</v>
      </c>
      <c r="H6213" t="str">
        <f t="shared" si="388"/>
        <v>Remote</v>
      </c>
      <c r="I6213" t="s">
        <v>35</v>
      </c>
      <c r="J6213" t="str">
        <f t="shared" si="389"/>
        <v>0-2 yrs</v>
      </c>
      <c r="K6213">
        <f t="shared" ca="1" si="391"/>
        <v>0</v>
      </c>
      <c r="L6213" t="s">
        <v>19</v>
      </c>
      <c r="M6213">
        <v>1</v>
      </c>
      <c r="N6213">
        <v>1</v>
      </c>
      <c r="O6213">
        <v>1</v>
      </c>
      <c r="P6213">
        <v>1</v>
      </c>
      <c r="Q6213">
        <v>1</v>
      </c>
      <c r="R6213">
        <f>SUM(M6213:N6213:O6213:P6213:Q6213)</f>
        <v>5</v>
      </c>
      <c r="S6213" s="1">
        <v>130053</v>
      </c>
      <c r="T6213" s="1" t="str">
        <f t="shared" si="390"/>
        <v>High</v>
      </c>
      <c r="U6213">
        <v>3</v>
      </c>
      <c r="V6213">
        <v>2026</v>
      </c>
      <c r="W6213" t="s">
        <v>28</v>
      </c>
      <c r="X6213">
        <v>9</v>
      </c>
    </row>
    <row r="6214" spans="1:24" x14ac:dyDescent="0.3">
      <c r="A6214">
        <v>6213</v>
      </c>
      <c r="B6214" t="s">
        <v>36</v>
      </c>
      <c r="C6214" t="str">
        <f>_xlfn.XLOOKUP(B6214,Lookup_table!B:B,Lookup_table!C:C)</f>
        <v>Data</v>
      </c>
      <c r="D6214" t="s">
        <v>34</v>
      </c>
      <c r="E6214" t="s">
        <v>15</v>
      </c>
      <c r="F6214" t="s">
        <v>44</v>
      </c>
      <c r="G6214" t="s">
        <v>17</v>
      </c>
      <c r="H6214" t="str">
        <f t="shared" si="388"/>
        <v>Remote</v>
      </c>
      <c r="I6214" t="s">
        <v>35</v>
      </c>
      <c r="J6214" t="str">
        <f t="shared" si="389"/>
        <v>0-2 yrs</v>
      </c>
      <c r="K6214">
        <f t="shared" ca="1" si="391"/>
        <v>1</v>
      </c>
      <c r="L6214" t="s">
        <v>27</v>
      </c>
      <c r="M6214">
        <v>1</v>
      </c>
      <c r="N6214">
        <v>1</v>
      </c>
      <c r="O6214">
        <v>1</v>
      </c>
      <c r="P6214">
        <v>1</v>
      </c>
      <c r="Q6214">
        <v>0</v>
      </c>
      <c r="R6214">
        <f>SUM(M6214:N6214:O6214:P6214:Q6214)</f>
        <v>4</v>
      </c>
      <c r="S6214" s="1">
        <v>83033</v>
      </c>
      <c r="T6214" s="1" t="str">
        <f t="shared" si="390"/>
        <v>Medium</v>
      </c>
      <c r="U6214">
        <v>11</v>
      </c>
      <c r="V6214">
        <v>2026</v>
      </c>
      <c r="W6214" t="s">
        <v>28</v>
      </c>
      <c r="X6214">
        <v>7</v>
      </c>
    </row>
    <row r="6215" spans="1:24" x14ac:dyDescent="0.3">
      <c r="A6215">
        <v>6214</v>
      </c>
      <c r="B6215" t="s">
        <v>50</v>
      </c>
      <c r="C6215" t="str">
        <f>_xlfn.XLOOKUP(B6215,Lookup_table!B:B,Lookup_table!C:C)</f>
        <v>AI</v>
      </c>
      <c r="D6215" t="s">
        <v>14</v>
      </c>
      <c r="E6215" t="s">
        <v>42</v>
      </c>
      <c r="F6215" t="s">
        <v>52</v>
      </c>
      <c r="G6215" t="s">
        <v>30</v>
      </c>
      <c r="H6215" t="str">
        <f t="shared" si="388"/>
        <v>Onsite/Hybrid</v>
      </c>
      <c r="I6215" t="s">
        <v>18</v>
      </c>
      <c r="J6215" t="str">
        <f t="shared" si="389"/>
        <v>7+ yrs</v>
      </c>
      <c r="K6215">
        <f t="shared" ca="1" si="391"/>
        <v>14</v>
      </c>
      <c r="L6215" t="s">
        <v>19</v>
      </c>
      <c r="M6215">
        <v>1</v>
      </c>
      <c r="N6215">
        <v>0</v>
      </c>
      <c r="O6215">
        <v>1</v>
      </c>
      <c r="P6215">
        <v>1</v>
      </c>
      <c r="Q6215">
        <v>1</v>
      </c>
      <c r="R6215">
        <f>SUM(M6215:N6215:O6215:P6215:Q6215)</f>
        <v>4</v>
      </c>
      <c r="S6215" s="1">
        <v>182350</v>
      </c>
      <c r="T6215" s="1" t="str">
        <f t="shared" si="390"/>
        <v>High</v>
      </c>
      <c r="U6215">
        <v>7</v>
      </c>
      <c r="V6215">
        <v>2024</v>
      </c>
      <c r="W6215" t="s">
        <v>28</v>
      </c>
      <c r="X6215">
        <v>8</v>
      </c>
    </row>
    <row r="6216" spans="1:24" x14ac:dyDescent="0.3">
      <c r="A6216">
        <v>6215</v>
      </c>
      <c r="B6216" t="s">
        <v>41</v>
      </c>
      <c r="C6216" t="str">
        <f>_xlfn.XLOOKUP(B6216,Lookup_table!B:B,Lookup_table!C:C)</f>
        <v>Data</v>
      </c>
      <c r="D6216" t="s">
        <v>37</v>
      </c>
      <c r="E6216" t="s">
        <v>38</v>
      </c>
      <c r="F6216" t="s">
        <v>52</v>
      </c>
      <c r="G6216" t="s">
        <v>25</v>
      </c>
      <c r="H6216" t="str">
        <f t="shared" si="388"/>
        <v>Onsite/Hybrid</v>
      </c>
      <c r="I6216" t="s">
        <v>18</v>
      </c>
      <c r="J6216" t="str">
        <f t="shared" si="389"/>
        <v>7+ yrs</v>
      </c>
      <c r="K6216">
        <f t="shared" ca="1" si="391"/>
        <v>15</v>
      </c>
      <c r="L6216" t="s">
        <v>27</v>
      </c>
      <c r="M6216">
        <v>0</v>
      </c>
      <c r="N6216">
        <v>0</v>
      </c>
      <c r="O6216">
        <v>0</v>
      </c>
      <c r="P6216">
        <v>1</v>
      </c>
      <c r="Q6216">
        <v>1</v>
      </c>
      <c r="R6216">
        <f>SUM(M6216:N6216:O6216:P6216:Q6216)</f>
        <v>2</v>
      </c>
      <c r="S6216" s="1">
        <v>127229</v>
      </c>
      <c r="T6216" s="1" t="str">
        <f t="shared" si="390"/>
        <v>High</v>
      </c>
      <c r="U6216">
        <v>12</v>
      </c>
      <c r="V6216">
        <v>2023</v>
      </c>
      <c r="W6216" t="s">
        <v>34</v>
      </c>
      <c r="X6216">
        <v>2</v>
      </c>
    </row>
    <row r="6217" spans="1:24" x14ac:dyDescent="0.3">
      <c r="A6217">
        <v>6216</v>
      </c>
      <c r="B6217" t="s">
        <v>21</v>
      </c>
      <c r="C6217" t="str">
        <f>_xlfn.XLOOKUP(B6217,Lookup_table!B:B,Lookup_table!C:C)</f>
        <v>AI</v>
      </c>
      <c r="D6217" t="s">
        <v>37</v>
      </c>
      <c r="E6217" t="s">
        <v>42</v>
      </c>
      <c r="F6217" t="s">
        <v>51</v>
      </c>
      <c r="G6217" t="s">
        <v>30</v>
      </c>
      <c r="H6217" t="str">
        <f t="shared" si="388"/>
        <v>Onsite/Hybrid</v>
      </c>
      <c r="I6217" t="s">
        <v>26</v>
      </c>
      <c r="J6217" t="str">
        <f t="shared" si="389"/>
        <v>3-6 yrs</v>
      </c>
      <c r="K6217">
        <f t="shared" ca="1" si="391"/>
        <v>4</v>
      </c>
      <c r="L6217" t="s">
        <v>39</v>
      </c>
      <c r="M6217">
        <v>0</v>
      </c>
      <c r="N6217">
        <v>1</v>
      </c>
      <c r="O6217">
        <v>0</v>
      </c>
      <c r="P6217">
        <v>1</v>
      </c>
      <c r="Q6217">
        <v>0</v>
      </c>
      <c r="R6217">
        <f>SUM(M6217:N6217:O6217:P6217:Q6217)</f>
        <v>2</v>
      </c>
      <c r="S6217" s="1">
        <v>129778</v>
      </c>
      <c r="T6217" s="1" t="str">
        <f t="shared" si="390"/>
        <v>High</v>
      </c>
      <c r="U6217">
        <v>10</v>
      </c>
      <c r="V6217">
        <v>2021</v>
      </c>
      <c r="W6217" t="s">
        <v>34</v>
      </c>
      <c r="X6217">
        <v>1</v>
      </c>
    </row>
    <row r="6218" spans="1:24" x14ac:dyDescent="0.3">
      <c r="A6218">
        <v>6217</v>
      </c>
      <c r="B6218" t="s">
        <v>31</v>
      </c>
      <c r="C6218" t="str">
        <f>_xlfn.XLOOKUP(B6218,Lookup_table!B:B,Lookup_table!C:C)</f>
        <v>Business</v>
      </c>
      <c r="D6218" t="s">
        <v>37</v>
      </c>
      <c r="E6218" t="s">
        <v>42</v>
      </c>
      <c r="F6218" t="s">
        <v>16</v>
      </c>
      <c r="G6218" t="s">
        <v>25</v>
      </c>
      <c r="H6218" t="str">
        <f t="shared" si="388"/>
        <v>Onsite/Hybrid</v>
      </c>
      <c r="I6218" t="s">
        <v>35</v>
      </c>
      <c r="J6218" t="str">
        <f t="shared" si="389"/>
        <v>0-2 yrs</v>
      </c>
      <c r="K6218">
        <f t="shared" ca="1" si="391"/>
        <v>0</v>
      </c>
      <c r="L6218" t="s">
        <v>27</v>
      </c>
      <c r="M6218">
        <v>1</v>
      </c>
      <c r="N6218">
        <v>0</v>
      </c>
      <c r="O6218">
        <v>1</v>
      </c>
      <c r="P6218">
        <v>1</v>
      </c>
      <c r="Q6218">
        <v>1</v>
      </c>
      <c r="R6218">
        <f>SUM(M6218:N6218:O6218:P6218:Q6218)</f>
        <v>4</v>
      </c>
      <c r="S6218" s="1">
        <v>90388</v>
      </c>
      <c r="T6218" s="1" t="str">
        <f t="shared" si="390"/>
        <v>Medium</v>
      </c>
      <c r="U6218">
        <v>10</v>
      </c>
      <c r="V6218">
        <v>2026</v>
      </c>
      <c r="W6218" t="s">
        <v>28</v>
      </c>
      <c r="X6218">
        <v>2</v>
      </c>
    </row>
    <row r="6219" spans="1:24" x14ac:dyDescent="0.3">
      <c r="A6219">
        <v>6218</v>
      </c>
      <c r="B6219" t="s">
        <v>41</v>
      </c>
      <c r="C6219" t="str">
        <f>_xlfn.XLOOKUP(B6219,Lookup_table!B:B,Lookup_table!C:C)</f>
        <v>Data</v>
      </c>
      <c r="D6219" t="s">
        <v>14</v>
      </c>
      <c r="E6219" t="s">
        <v>42</v>
      </c>
      <c r="F6219" t="s">
        <v>44</v>
      </c>
      <c r="G6219" t="s">
        <v>25</v>
      </c>
      <c r="H6219" t="str">
        <f t="shared" si="388"/>
        <v>Onsite/Hybrid</v>
      </c>
      <c r="I6219" t="s">
        <v>18</v>
      </c>
      <c r="J6219" t="str">
        <f t="shared" si="389"/>
        <v>7+ yrs</v>
      </c>
      <c r="K6219">
        <f t="shared" ca="1" si="391"/>
        <v>10</v>
      </c>
      <c r="L6219" t="s">
        <v>27</v>
      </c>
      <c r="M6219">
        <v>1</v>
      </c>
      <c r="N6219">
        <v>1</v>
      </c>
      <c r="O6219">
        <v>1</v>
      </c>
      <c r="P6219">
        <v>0</v>
      </c>
      <c r="Q6219">
        <v>1</v>
      </c>
      <c r="R6219">
        <f>SUM(M6219:N6219:O6219:P6219:Q6219)</f>
        <v>4</v>
      </c>
      <c r="S6219" s="1">
        <v>123692</v>
      </c>
      <c r="T6219" s="1" t="str">
        <f t="shared" si="390"/>
        <v>High</v>
      </c>
      <c r="U6219">
        <v>11</v>
      </c>
      <c r="V6219">
        <v>2023</v>
      </c>
      <c r="W6219" t="s">
        <v>20</v>
      </c>
      <c r="X6219">
        <v>5</v>
      </c>
    </row>
    <row r="6220" spans="1:24" x14ac:dyDescent="0.3">
      <c r="A6220">
        <v>6219</v>
      </c>
      <c r="B6220" t="s">
        <v>33</v>
      </c>
      <c r="C6220" t="str">
        <f>_xlfn.XLOOKUP(B6220,Lookup_table!B:B,Lookup_table!C:C)</f>
        <v>Data</v>
      </c>
      <c r="D6220" t="s">
        <v>37</v>
      </c>
      <c r="E6220" t="s">
        <v>40</v>
      </c>
      <c r="F6220" t="s">
        <v>24</v>
      </c>
      <c r="G6220" t="s">
        <v>30</v>
      </c>
      <c r="H6220" t="str">
        <f t="shared" si="388"/>
        <v>Onsite/Hybrid</v>
      </c>
      <c r="I6220" t="s">
        <v>26</v>
      </c>
      <c r="J6220" t="str">
        <f t="shared" si="389"/>
        <v>3-6 yrs</v>
      </c>
      <c r="K6220">
        <f t="shared" ca="1" si="391"/>
        <v>6</v>
      </c>
      <c r="L6220" t="s">
        <v>19</v>
      </c>
      <c r="M6220">
        <v>1</v>
      </c>
      <c r="N6220">
        <v>0</v>
      </c>
      <c r="O6220">
        <v>1</v>
      </c>
      <c r="P6220">
        <v>0</v>
      </c>
      <c r="Q6220">
        <v>1</v>
      </c>
      <c r="R6220">
        <f>SUM(M6220:N6220:O6220:P6220:Q6220)</f>
        <v>3</v>
      </c>
      <c r="S6220" s="1">
        <v>99672</v>
      </c>
      <c r="T6220" s="1" t="str">
        <f t="shared" si="390"/>
        <v>Medium</v>
      </c>
      <c r="U6220">
        <v>10</v>
      </c>
      <c r="V6220">
        <v>2024</v>
      </c>
      <c r="W6220" t="s">
        <v>34</v>
      </c>
      <c r="X6220">
        <v>3</v>
      </c>
    </row>
    <row r="6221" spans="1:24" x14ac:dyDescent="0.3">
      <c r="A6221">
        <v>6220</v>
      </c>
      <c r="B6221" t="s">
        <v>21</v>
      </c>
      <c r="C6221" t="str">
        <f>_xlfn.XLOOKUP(B6221,Lookup_table!B:B,Lookup_table!C:C)</f>
        <v>AI</v>
      </c>
      <c r="D6221" t="s">
        <v>34</v>
      </c>
      <c r="E6221" t="s">
        <v>38</v>
      </c>
      <c r="F6221" t="s">
        <v>24</v>
      </c>
      <c r="G6221" t="s">
        <v>17</v>
      </c>
      <c r="H6221" t="str">
        <f t="shared" si="388"/>
        <v>Remote</v>
      </c>
      <c r="I6221" t="s">
        <v>26</v>
      </c>
      <c r="J6221" t="str">
        <f t="shared" si="389"/>
        <v>3-6 yrs</v>
      </c>
      <c r="K6221">
        <f t="shared" ca="1" si="391"/>
        <v>3</v>
      </c>
      <c r="L6221" t="s">
        <v>39</v>
      </c>
      <c r="M6221">
        <v>0</v>
      </c>
      <c r="N6221">
        <v>1</v>
      </c>
      <c r="O6221">
        <v>1</v>
      </c>
      <c r="P6221">
        <v>0</v>
      </c>
      <c r="Q6221">
        <v>0</v>
      </c>
      <c r="R6221">
        <f>SUM(M6221:N6221:O6221:P6221:Q6221)</f>
        <v>2</v>
      </c>
      <c r="S6221" s="1">
        <v>128491</v>
      </c>
      <c r="T6221" s="1" t="str">
        <f t="shared" si="390"/>
        <v>High</v>
      </c>
      <c r="U6221">
        <v>8</v>
      </c>
      <c r="V6221">
        <v>2025</v>
      </c>
      <c r="W6221" t="s">
        <v>20</v>
      </c>
      <c r="X6221">
        <v>3</v>
      </c>
    </row>
    <row r="6222" spans="1:24" x14ac:dyDescent="0.3">
      <c r="A6222">
        <v>6221</v>
      </c>
      <c r="B6222" t="s">
        <v>31</v>
      </c>
      <c r="C6222" t="str">
        <f>_xlfn.XLOOKUP(B6222,Lookup_table!B:B,Lookup_table!C:C)</f>
        <v>Business</v>
      </c>
      <c r="D6222" t="s">
        <v>14</v>
      </c>
      <c r="E6222" t="s">
        <v>42</v>
      </c>
      <c r="F6222" t="s">
        <v>16</v>
      </c>
      <c r="G6222" t="s">
        <v>25</v>
      </c>
      <c r="H6222" t="str">
        <f t="shared" si="388"/>
        <v>Onsite/Hybrid</v>
      </c>
      <c r="I6222" t="s">
        <v>26</v>
      </c>
      <c r="J6222" t="str">
        <f t="shared" si="389"/>
        <v>3-6 yrs</v>
      </c>
      <c r="K6222">
        <f t="shared" ca="1" si="391"/>
        <v>5</v>
      </c>
      <c r="L6222" t="s">
        <v>27</v>
      </c>
      <c r="M6222">
        <v>1</v>
      </c>
      <c r="N6222">
        <v>0</v>
      </c>
      <c r="O6222">
        <v>0</v>
      </c>
      <c r="P6222">
        <v>1</v>
      </c>
      <c r="Q6222">
        <v>1</v>
      </c>
      <c r="R6222">
        <f>SUM(M6222:N6222:O6222:P6222:Q6222)</f>
        <v>3</v>
      </c>
      <c r="S6222" s="1">
        <v>100859</v>
      </c>
      <c r="T6222" s="1" t="str">
        <f t="shared" si="390"/>
        <v>Medium</v>
      </c>
      <c r="U6222">
        <v>9</v>
      </c>
      <c r="V6222">
        <v>2022</v>
      </c>
      <c r="W6222" t="s">
        <v>20</v>
      </c>
      <c r="X6222">
        <v>1</v>
      </c>
    </row>
    <row r="6223" spans="1:24" x14ac:dyDescent="0.3">
      <c r="A6223">
        <v>6222</v>
      </c>
      <c r="B6223" t="s">
        <v>41</v>
      </c>
      <c r="C6223" t="str">
        <f>_xlfn.XLOOKUP(B6223,Lookup_table!B:B,Lookup_table!C:C)</f>
        <v>Data</v>
      </c>
      <c r="D6223" t="s">
        <v>22</v>
      </c>
      <c r="E6223" t="s">
        <v>42</v>
      </c>
      <c r="F6223" t="s">
        <v>24</v>
      </c>
      <c r="G6223" t="s">
        <v>25</v>
      </c>
      <c r="H6223" t="str">
        <f t="shared" si="388"/>
        <v>Onsite/Hybrid</v>
      </c>
      <c r="I6223" t="s">
        <v>26</v>
      </c>
      <c r="J6223" t="str">
        <f t="shared" si="389"/>
        <v>3-6 yrs</v>
      </c>
      <c r="K6223">
        <f t="shared" ca="1" si="391"/>
        <v>4</v>
      </c>
      <c r="L6223" t="s">
        <v>19</v>
      </c>
      <c r="M6223">
        <v>0</v>
      </c>
      <c r="N6223">
        <v>0</v>
      </c>
      <c r="O6223">
        <v>0</v>
      </c>
      <c r="P6223">
        <v>1</v>
      </c>
      <c r="Q6223">
        <v>0</v>
      </c>
      <c r="R6223">
        <f>SUM(M6223:N6223:O6223:P6223:Q6223)</f>
        <v>1</v>
      </c>
      <c r="S6223" s="1">
        <v>106050</v>
      </c>
      <c r="T6223" s="1" t="str">
        <f t="shared" si="390"/>
        <v>Medium</v>
      </c>
      <c r="U6223">
        <v>1</v>
      </c>
      <c r="V6223">
        <v>2024</v>
      </c>
      <c r="W6223" t="s">
        <v>20</v>
      </c>
      <c r="X6223">
        <v>1</v>
      </c>
    </row>
    <row r="6224" spans="1:24" x14ac:dyDescent="0.3">
      <c r="A6224">
        <v>6223</v>
      </c>
      <c r="B6224" t="s">
        <v>31</v>
      </c>
      <c r="C6224" t="str">
        <f>_xlfn.XLOOKUP(B6224,Lookup_table!B:B,Lookup_table!C:C)</f>
        <v>Business</v>
      </c>
      <c r="D6224" t="s">
        <v>34</v>
      </c>
      <c r="E6224" t="s">
        <v>15</v>
      </c>
      <c r="F6224" t="s">
        <v>51</v>
      </c>
      <c r="G6224" t="s">
        <v>25</v>
      </c>
      <c r="H6224" t="str">
        <f t="shared" si="388"/>
        <v>Onsite/Hybrid</v>
      </c>
      <c r="I6224" t="s">
        <v>18</v>
      </c>
      <c r="J6224" t="str">
        <f t="shared" si="389"/>
        <v>7+ yrs</v>
      </c>
      <c r="K6224">
        <f t="shared" ca="1" si="391"/>
        <v>13</v>
      </c>
      <c r="L6224" t="s">
        <v>27</v>
      </c>
      <c r="M6224">
        <v>1</v>
      </c>
      <c r="N6224">
        <v>1</v>
      </c>
      <c r="O6224">
        <v>1</v>
      </c>
      <c r="P6224">
        <v>0</v>
      </c>
      <c r="Q6224">
        <v>1</v>
      </c>
      <c r="R6224">
        <f>SUM(M6224:N6224:O6224:P6224:Q6224)</f>
        <v>4</v>
      </c>
      <c r="S6224" s="1">
        <v>121210</v>
      </c>
      <c r="T6224" s="1" t="str">
        <f t="shared" si="390"/>
        <v>High</v>
      </c>
      <c r="U6224">
        <v>11</v>
      </c>
      <c r="V6224">
        <v>2021</v>
      </c>
      <c r="W6224" t="s">
        <v>34</v>
      </c>
      <c r="X6224">
        <v>2</v>
      </c>
    </row>
    <row r="6225" spans="1:24" x14ac:dyDescent="0.3">
      <c r="A6225">
        <v>6224</v>
      </c>
      <c r="B6225" t="s">
        <v>31</v>
      </c>
      <c r="C6225" t="str">
        <f>_xlfn.XLOOKUP(B6225,Lookup_table!B:B,Lookup_table!C:C)</f>
        <v>Business</v>
      </c>
      <c r="D6225" t="s">
        <v>22</v>
      </c>
      <c r="E6225" t="s">
        <v>15</v>
      </c>
      <c r="F6225" t="s">
        <v>16</v>
      </c>
      <c r="G6225" t="s">
        <v>17</v>
      </c>
      <c r="H6225" t="str">
        <f t="shared" si="388"/>
        <v>Remote</v>
      </c>
      <c r="I6225" t="s">
        <v>18</v>
      </c>
      <c r="J6225" t="str">
        <f t="shared" si="389"/>
        <v>7+ yrs</v>
      </c>
      <c r="K6225">
        <f t="shared" ca="1" si="391"/>
        <v>10</v>
      </c>
      <c r="L6225" t="s">
        <v>39</v>
      </c>
      <c r="M6225">
        <v>0</v>
      </c>
      <c r="N6225">
        <v>0</v>
      </c>
      <c r="O6225">
        <v>0</v>
      </c>
      <c r="P6225">
        <v>1</v>
      </c>
      <c r="Q6225">
        <v>0</v>
      </c>
      <c r="R6225">
        <f>SUM(M6225:N6225:O6225:P6225:Q6225)</f>
        <v>1</v>
      </c>
      <c r="S6225" s="1">
        <v>134662</v>
      </c>
      <c r="T6225" s="1" t="str">
        <f t="shared" si="390"/>
        <v>High</v>
      </c>
      <c r="U6225">
        <v>9</v>
      </c>
      <c r="V6225">
        <v>2026</v>
      </c>
      <c r="W6225" t="s">
        <v>28</v>
      </c>
      <c r="X6225">
        <v>7</v>
      </c>
    </row>
    <row r="6226" spans="1:24" x14ac:dyDescent="0.3">
      <c r="A6226">
        <v>6225</v>
      </c>
      <c r="B6226" t="s">
        <v>36</v>
      </c>
      <c r="C6226" t="str">
        <f>_xlfn.XLOOKUP(B6226,Lookup_table!B:B,Lookup_table!C:C)</f>
        <v>Data</v>
      </c>
      <c r="D6226" t="s">
        <v>37</v>
      </c>
      <c r="E6226" t="s">
        <v>15</v>
      </c>
      <c r="F6226" t="s">
        <v>16</v>
      </c>
      <c r="G6226" t="s">
        <v>25</v>
      </c>
      <c r="H6226" t="str">
        <f t="shared" si="388"/>
        <v>Onsite/Hybrid</v>
      </c>
      <c r="I6226" t="s">
        <v>26</v>
      </c>
      <c r="J6226" t="str">
        <f t="shared" si="389"/>
        <v>3-6 yrs</v>
      </c>
      <c r="K6226">
        <f t="shared" ca="1" si="391"/>
        <v>4</v>
      </c>
      <c r="L6226" t="s">
        <v>19</v>
      </c>
      <c r="M6226">
        <v>1</v>
      </c>
      <c r="N6226">
        <v>0</v>
      </c>
      <c r="O6226">
        <v>1</v>
      </c>
      <c r="P6226">
        <v>0</v>
      </c>
      <c r="Q6226">
        <v>1</v>
      </c>
      <c r="R6226">
        <f>SUM(M6226:N6226:O6226:P6226:Q6226)</f>
        <v>3</v>
      </c>
      <c r="S6226" s="1">
        <v>100323</v>
      </c>
      <c r="T6226" s="1" t="str">
        <f t="shared" si="390"/>
        <v>Medium</v>
      </c>
      <c r="U6226">
        <v>1</v>
      </c>
      <c r="V6226">
        <v>2020</v>
      </c>
      <c r="W6226" t="s">
        <v>20</v>
      </c>
      <c r="X6226">
        <v>1</v>
      </c>
    </row>
    <row r="6227" spans="1:24" x14ac:dyDescent="0.3">
      <c r="A6227">
        <v>6226</v>
      </c>
      <c r="B6227" t="s">
        <v>31</v>
      </c>
      <c r="C6227" t="str">
        <f>_xlfn.XLOOKUP(B6227,Lookup_table!B:B,Lookup_table!C:C)</f>
        <v>Business</v>
      </c>
      <c r="D6227" t="s">
        <v>34</v>
      </c>
      <c r="E6227" t="s">
        <v>32</v>
      </c>
      <c r="F6227" t="s">
        <v>29</v>
      </c>
      <c r="G6227" t="s">
        <v>30</v>
      </c>
      <c r="H6227" t="str">
        <f t="shared" si="388"/>
        <v>Onsite/Hybrid</v>
      </c>
      <c r="I6227" t="s">
        <v>35</v>
      </c>
      <c r="J6227" t="str">
        <f t="shared" si="389"/>
        <v>0-2 yrs</v>
      </c>
      <c r="K6227">
        <f t="shared" ca="1" si="391"/>
        <v>2</v>
      </c>
      <c r="L6227" t="s">
        <v>19</v>
      </c>
      <c r="M6227">
        <v>1</v>
      </c>
      <c r="N6227">
        <v>1</v>
      </c>
      <c r="O6227">
        <v>1</v>
      </c>
      <c r="P6227">
        <v>1</v>
      </c>
      <c r="Q6227">
        <v>0</v>
      </c>
      <c r="R6227">
        <f>SUM(M6227:N6227:O6227:P6227:Q6227)</f>
        <v>4</v>
      </c>
      <c r="S6227" s="1">
        <v>78524</v>
      </c>
      <c r="T6227" s="1" t="str">
        <f t="shared" si="390"/>
        <v>Medium</v>
      </c>
      <c r="U6227">
        <v>12</v>
      </c>
      <c r="V6227">
        <v>2023</v>
      </c>
      <c r="W6227" t="s">
        <v>28</v>
      </c>
      <c r="X6227">
        <v>7</v>
      </c>
    </row>
    <row r="6228" spans="1:24" x14ac:dyDescent="0.3">
      <c r="A6228">
        <v>6227</v>
      </c>
      <c r="B6228" t="s">
        <v>50</v>
      </c>
      <c r="C6228" t="str">
        <f>_xlfn.XLOOKUP(B6228,Lookup_table!B:B,Lookup_table!C:C)</f>
        <v>AI</v>
      </c>
      <c r="D6228" t="s">
        <v>22</v>
      </c>
      <c r="E6228" t="s">
        <v>15</v>
      </c>
      <c r="F6228" t="s">
        <v>29</v>
      </c>
      <c r="G6228" t="s">
        <v>17</v>
      </c>
      <c r="H6228" t="str">
        <f t="shared" si="388"/>
        <v>Remote</v>
      </c>
      <c r="I6228" t="s">
        <v>26</v>
      </c>
      <c r="J6228" t="str">
        <f t="shared" si="389"/>
        <v>3-6 yrs</v>
      </c>
      <c r="K6228">
        <f t="shared" ca="1" si="391"/>
        <v>3</v>
      </c>
      <c r="L6228" t="s">
        <v>27</v>
      </c>
      <c r="M6228">
        <v>0</v>
      </c>
      <c r="N6228">
        <v>0</v>
      </c>
      <c r="O6228">
        <v>1</v>
      </c>
      <c r="P6228">
        <v>1</v>
      </c>
      <c r="Q6228">
        <v>1</v>
      </c>
      <c r="R6228">
        <f>SUM(M6228:N6228:O6228:P6228:Q6228)</f>
        <v>3</v>
      </c>
      <c r="S6228" s="1">
        <v>173620</v>
      </c>
      <c r="T6228" s="1" t="str">
        <f t="shared" si="390"/>
        <v>High</v>
      </c>
      <c r="U6228">
        <v>3</v>
      </c>
      <c r="V6228">
        <v>2021</v>
      </c>
      <c r="W6228" t="s">
        <v>28</v>
      </c>
      <c r="X6228">
        <v>9</v>
      </c>
    </row>
    <row r="6229" spans="1:24" x14ac:dyDescent="0.3">
      <c r="A6229">
        <v>6228</v>
      </c>
      <c r="B6229" t="s">
        <v>21</v>
      </c>
      <c r="C6229" t="str">
        <f>_xlfn.XLOOKUP(B6229,Lookup_table!B:B,Lookup_table!C:C)</f>
        <v>AI</v>
      </c>
      <c r="D6229" t="s">
        <v>22</v>
      </c>
      <c r="E6229" t="s">
        <v>42</v>
      </c>
      <c r="F6229" t="s">
        <v>52</v>
      </c>
      <c r="G6229" t="s">
        <v>30</v>
      </c>
      <c r="H6229" t="str">
        <f t="shared" si="388"/>
        <v>Onsite/Hybrid</v>
      </c>
      <c r="I6229" t="s">
        <v>26</v>
      </c>
      <c r="J6229" t="str">
        <f t="shared" si="389"/>
        <v>3-6 yrs</v>
      </c>
      <c r="K6229">
        <f t="shared" ca="1" si="391"/>
        <v>3</v>
      </c>
      <c r="L6229" t="s">
        <v>39</v>
      </c>
      <c r="M6229">
        <v>1</v>
      </c>
      <c r="N6229">
        <v>1</v>
      </c>
      <c r="O6229">
        <v>1</v>
      </c>
      <c r="P6229">
        <v>0</v>
      </c>
      <c r="Q6229">
        <v>0</v>
      </c>
      <c r="R6229">
        <f>SUM(M6229:N6229:O6229:P6229:Q6229)</f>
        <v>3</v>
      </c>
      <c r="S6229" s="1">
        <v>152558</v>
      </c>
      <c r="T6229" s="1" t="str">
        <f t="shared" si="390"/>
        <v>High</v>
      </c>
      <c r="U6229">
        <v>1</v>
      </c>
      <c r="V6229">
        <v>2026</v>
      </c>
      <c r="W6229" t="s">
        <v>34</v>
      </c>
      <c r="X6229">
        <v>4</v>
      </c>
    </row>
    <row r="6230" spans="1:24" x14ac:dyDescent="0.3">
      <c r="A6230">
        <v>6229</v>
      </c>
      <c r="B6230" t="s">
        <v>36</v>
      </c>
      <c r="C6230" t="str">
        <f>_xlfn.XLOOKUP(B6230,Lookup_table!B:B,Lookup_table!C:C)</f>
        <v>Data</v>
      </c>
      <c r="D6230" t="s">
        <v>37</v>
      </c>
      <c r="E6230" t="s">
        <v>23</v>
      </c>
      <c r="F6230" t="s">
        <v>43</v>
      </c>
      <c r="G6230" t="s">
        <v>17</v>
      </c>
      <c r="H6230" t="str">
        <f t="shared" si="388"/>
        <v>Remote</v>
      </c>
      <c r="I6230" t="s">
        <v>26</v>
      </c>
      <c r="J6230" t="str">
        <f t="shared" si="389"/>
        <v>3-6 yrs</v>
      </c>
      <c r="K6230">
        <f t="shared" ca="1" si="391"/>
        <v>3</v>
      </c>
      <c r="L6230" t="s">
        <v>19</v>
      </c>
      <c r="M6230">
        <v>0</v>
      </c>
      <c r="N6230">
        <v>0</v>
      </c>
      <c r="O6230">
        <v>0</v>
      </c>
      <c r="P6230">
        <v>0</v>
      </c>
      <c r="Q6230">
        <v>0</v>
      </c>
      <c r="R6230">
        <f>SUM(M6230:N6230:O6230:P6230:Q6230)</f>
        <v>0</v>
      </c>
      <c r="S6230" s="1">
        <v>76722</v>
      </c>
      <c r="T6230" s="1" t="str">
        <f t="shared" si="390"/>
        <v>Medium</v>
      </c>
      <c r="U6230">
        <v>5</v>
      </c>
      <c r="V6230">
        <v>2020</v>
      </c>
      <c r="W6230" t="s">
        <v>34</v>
      </c>
      <c r="X6230">
        <v>3</v>
      </c>
    </row>
    <row r="6231" spans="1:24" x14ac:dyDescent="0.3">
      <c r="A6231">
        <v>6230</v>
      </c>
      <c r="B6231" t="s">
        <v>33</v>
      </c>
      <c r="C6231" t="str">
        <f>_xlfn.XLOOKUP(B6231,Lookup_table!B:B,Lookup_table!C:C)</f>
        <v>Data</v>
      </c>
      <c r="D6231" t="s">
        <v>14</v>
      </c>
      <c r="E6231" t="s">
        <v>38</v>
      </c>
      <c r="F6231" t="s">
        <v>29</v>
      </c>
      <c r="G6231" t="s">
        <v>30</v>
      </c>
      <c r="H6231" t="str">
        <f t="shared" si="388"/>
        <v>Onsite/Hybrid</v>
      </c>
      <c r="I6231" t="s">
        <v>18</v>
      </c>
      <c r="J6231" t="str">
        <f t="shared" si="389"/>
        <v>7+ yrs</v>
      </c>
      <c r="K6231">
        <f t="shared" ca="1" si="391"/>
        <v>12</v>
      </c>
      <c r="L6231" t="s">
        <v>27</v>
      </c>
      <c r="M6231">
        <v>1</v>
      </c>
      <c r="N6231">
        <v>0</v>
      </c>
      <c r="O6231">
        <v>0</v>
      </c>
      <c r="P6231">
        <v>1</v>
      </c>
      <c r="Q6231">
        <v>1</v>
      </c>
      <c r="R6231">
        <f>SUM(M6231:N6231:O6231:P6231:Q6231)</f>
        <v>3</v>
      </c>
      <c r="S6231" s="1">
        <v>120373</v>
      </c>
      <c r="T6231" s="1" t="str">
        <f t="shared" si="390"/>
        <v>High</v>
      </c>
      <c r="U6231">
        <v>5</v>
      </c>
      <c r="V6231">
        <v>2026</v>
      </c>
      <c r="W6231" t="s">
        <v>28</v>
      </c>
      <c r="X6231">
        <v>9</v>
      </c>
    </row>
    <row r="6232" spans="1:24" x14ac:dyDescent="0.3">
      <c r="A6232">
        <v>6231</v>
      </c>
      <c r="B6232" t="s">
        <v>33</v>
      </c>
      <c r="C6232" t="str">
        <f>_xlfn.XLOOKUP(B6232,Lookup_table!B:B,Lookup_table!C:C)</f>
        <v>Data</v>
      </c>
      <c r="D6232" t="s">
        <v>14</v>
      </c>
      <c r="E6232" t="s">
        <v>38</v>
      </c>
      <c r="F6232" t="s">
        <v>52</v>
      </c>
      <c r="G6232" t="s">
        <v>17</v>
      </c>
      <c r="H6232" t="str">
        <f t="shared" si="388"/>
        <v>Remote</v>
      </c>
      <c r="I6232" t="s">
        <v>26</v>
      </c>
      <c r="J6232" t="str">
        <f t="shared" si="389"/>
        <v>3-6 yrs</v>
      </c>
      <c r="K6232">
        <f t="shared" ca="1" si="391"/>
        <v>4</v>
      </c>
      <c r="L6232" t="s">
        <v>39</v>
      </c>
      <c r="M6232">
        <v>1</v>
      </c>
      <c r="N6232">
        <v>0</v>
      </c>
      <c r="O6232">
        <v>0</v>
      </c>
      <c r="P6232">
        <v>1</v>
      </c>
      <c r="Q6232">
        <v>0</v>
      </c>
      <c r="R6232">
        <f>SUM(M6232:N6232:O6232:P6232:Q6232)</f>
        <v>2</v>
      </c>
      <c r="S6232" s="1">
        <v>88858</v>
      </c>
      <c r="T6232" s="1" t="str">
        <f t="shared" si="390"/>
        <v>Medium</v>
      </c>
      <c r="U6232">
        <v>6</v>
      </c>
      <c r="V6232">
        <v>2021</v>
      </c>
      <c r="W6232" t="s">
        <v>20</v>
      </c>
      <c r="X6232">
        <v>6</v>
      </c>
    </row>
    <row r="6233" spans="1:24" x14ac:dyDescent="0.3">
      <c r="A6233">
        <v>6232</v>
      </c>
      <c r="B6233" t="s">
        <v>50</v>
      </c>
      <c r="C6233" t="str">
        <f>_xlfn.XLOOKUP(B6233,Lookup_table!B:B,Lookup_table!C:C)</f>
        <v>AI</v>
      </c>
      <c r="D6233" t="s">
        <v>37</v>
      </c>
      <c r="E6233" t="s">
        <v>42</v>
      </c>
      <c r="F6233" t="s">
        <v>24</v>
      </c>
      <c r="G6233" t="s">
        <v>25</v>
      </c>
      <c r="H6233" t="str">
        <f t="shared" si="388"/>
        <v>Onsite/Hybrid</v>
      </c>
      <c r="I6233" t="s">
        <v>35</v>
      </c>
      <c r="J6233" t="str">
        <f t="shared" si="389"/>
        <v>0-2 yrs</v>
      </c>
      <c r="K6233">
        <f t="shared" ca="1" si="391"/>
        <v>1</v>
      </c>
      <c r="L6233" t="s">
        <v>19</v>
      </c>
      <c r="M6233">
        <v>0</v>
      </c>
      <c r="N6233">
        <v>1</v>
      </c>
      <c r="O6233">
        <v>0</v>
      </c>
      <c r="P6233">
        <v>1</v>
      </c>
      <c r="Q6233">
        <v>1</v>
      </c>
      <c r="R6233">
        <f>SUM(M6233:N6233:O6233:P6233:Q6233)</f>
        <v>3</v>
      </c>
      <c r="S6233" s="1">
        <v>114956</v>
      </c>
      <c r="T6233" s="1" t="str">
        <f t="shared" si="390"/>
        <v>Medium</v>
      </c>
      <c r="U6233">
        <v>10</v>
      </c>
      <c r="V6233">
        <v>2022</v>
      </c>
      <c r="W6233" t="s">
        <v>34</v>
      </c>
      <c r="X6233">
        <v>5</v>
      </c>
    </row>
    <row r="6234" spans="1:24" x14ac:dyDescent="0.3">
      <c r="A6234">
        <v>6233</v>
      </c>
      <c r="B6234" t="s">
        <v>36</v>
      </c>
      <c r="C6234" t="str">
        <f>_xlfn.XLOOKUP(B6234,Lookup_table!B:B,Lookup_table!C:C)</f>
        <v>Data</v>
      </c>
      <c r="D6234" t="s">
        <v>22</v>
      </c>
      <c r="E6234" t="s">
        <v>23</v>
      </c>
      <c r="F6234" t="s">
        <v>52</v>
      </c>
      <c r="G6234" t="s">
        <v>30</v>
      </c>
      <c r="H6234" t="str">
        <f t="shared" si="388"/>
        <v>Onsite/Hybrid</v>
      </c>
      <c r="I6234" t="s">
        <v>26</v>
      </c>
      <c r="J6234" t="str">
        <f t="shared" si="389"/>
        <v>3-6 yrs</v>
      </c>
      <c r="K6234">
        <f t="shared" ca="1" si="391"/>
        <v>6</v>
      </c>
      <c r="L6234" t="s">
        <v>19</v>
      </c>
      <c r="M6234">
        <v>1</v>
      </c>
      <c r="N6234">
        <v>0</v>
      </c>
      <c r="O6234">
        <v>1</v>
      </c>
      <c r="P6234">
        <v>1</v>
      </c>
      <c r="Q6234">
        <v>0</v>
      </c>
      <c r="R6234">
        <f>SUM(M6234:N6234:O6234:P6234:Q6234)</f>
        <v>3</v>
      </c>
      <c r="S6234" s="1">
        <v>122842</v>
      </c>
      <c r="T6234" s="1" t="str">
        <f t="shared" si="390"/>
        <v>High</v>
      </c>
      <c r="U6234">
        <v>11</v>
      </c>
      <c r="V6234">
        <v>2022</v>
      </c>
      <c r="W6234" t="s">
        <v>28</v>
      </c>
      <c r="X6234">
        <v>6</v>
      </c>
    </row>
    <row r="6235" spans="1:24" x14ac:dyDescent="0.3">
      <c r="A6235">
        <v>6234</v>
      </c>
      <c r="B6235" t="s">
        <v>50</v>
      </c>
      <c r="C6235" t="str">
        <f>_xlfn.XLOOKUP(B6235,Lookup_table!B:B,Lookup_table!C:C)</f>
        <v>AI</v>
      </c>
      <c r="D6235" t="s">
        <v>37</v>
      </c>
      <c r="E6235" t="s">
        <v>15</v>
      </c>
      <c r="F6235" t="s">
        <v>52</v>
      </c>
      <c r="G6235" t="s">
        <v>17</v>
      </c>
      <c r="H6235" t="str">
        <f t="shared" si="388"/>
        <v>Remote</v>
      </c>
      <c r="I6235" t="s">
        <v>18</v>
      </c>
      <c r="J6235" t="str">
        <f t="shared" si="389"/>
        <v>7+ yrs</v>
      </c>
      <c r="K6235">
        <f t="shared" ca="1" si="391"/>
        <v>9</v>
      </c>
      <c r="L6235" t="s">
        <v>39</v>
      </c>
      <c r="M6235">
        <v>1</v>
      </c>
      <c r="N6235">
        <v>0</v>
      </c>
      <c r="O6235">
        <v>0</v>
      </c>
      <c r="P6235">
        <v>0</v>
      </c>
      <c r="Q6235">
        <v>0</v>
      </c>
      <c r="R6235">
        <f>SUM(M6235:N6235:O6235:P6235:Q6235)</f>
        <v>1</v>
      </c>
      <c r="S6235" s="1">
        <v>138856</v>
      </c>
      <c r="T6235" s="1" t="str">
        <f t="shared" si="390"/>
        <v>High</v>
      </c>
      <c r="U6235">
        <v>7</v>
      </c>
      <c r="V6235">
        <v>2021</v>
      </c>
      <c r="W6235" t="s">
        <v>20</v>
      </c>
      <c r="X6235">
        <v>5</v>
      </c>
    </row>
    <row r="6236" spans="1:24" x14ac:dyDescent="0.3">
      <c r="A6236">
        <v>6235</v>
      </c>
      <c r="B6236" t="s">
        <v>21</v>
      </c>
      <c r="C6236" t="str">
        <f>_xlfn.XLOOKUP(B6236,Lookup_table!B:B,Lookup_table!C:C)</f>
        <v>AI</v>
      </c>
      <c r="D6236" t="s">
        <v>34</v>
      </c>
      <c r="E6236" t="s">
        <v>40</v>
      </c>
      <c r="F6236" t="s">
        <v>44</v>
      </c>
      <c r="G6236" t="s">
        <v>25</v>
      </c>
      <c r="H6236" t="str">
        <f t="shared" si="388"/>
        <v>Onsite/Hybrid</v>
      </c>
      <c r="I6236" t="s">
        <v>18</v>
      </c>
      <c r="J6236" t="str">
        <f t="shared" si="389"/>
        <v>7+ yrs</v>
      </c>
      <c r="K6236">
        <f t="shared" ca="1" si="391"/>
        <v>8</v>
      </c>
      <c r="L6236" t="s">
        <v>39</v>
      </c>
      <c r="M6236">
        <v>0</v>
      </c>
      <c r="N6236">
        <v>1</v>
      </c>
      <c r="O6236">
        <v>1</v>
      </c>
      <c r="P6236">
        <v>0</v>
      </c>
      <c r="Q6236">
        <v>0</v>
      </c>
      <c r="R6236">
        <f>SUM(M6236:N6236:O6236:P6236:Q6236)</f>
        <v>2</v>
      </c>
      <c r="S6236" s="1">
        <v>156961</v>
      </c>
      <c r="T6236" s="1" t="str">
        <f t="shared" si="390"/>
        <v>High</v>
      </c>
      <c r="U6236">
        <v>1</v>
      </c>
      <c r="V6236">
        <v>2022</v>
      </c>
      <c r="W6236" t="s">
        <v>28</v>
      </c>
      <c r="X6236">
        <v>9</v>
      </c>
    </row>
    <row r="6237" spans="1:24" x14ac:dyDescent="0.3">
      <c r="A6237">
        <v>6236</v>
      </c>
      <c r="B6237" t="s">
        <v>21</v>
      </c>
      <c r="C6237" t="str">
        <f>_xlfn.XLOOKUP(B6237,Lookup_table!B:B,Lookup_table!C:C)</f>
        <v>AI</v>
      </c>
      <c r="D6237" t="s">
        <v>22</v>
      </c>
      <c r="E6237" t="s">
        <v>23</v>
      </c>
      <c r="F6237" t="s">
        <v>16</v>
      </c>
      <c r="G6237" t="s">
        <v>17</v>
      </c>
      <c r="H6237" t="str">
        <f t="shared" si="388"/>
        <v>Remote</v>
      </c>
      <c r="I6237" t="s">
        <v>35</v>
      </c>
      <c r="J6237" t="str">
        <f t="shared" si="389"/>
        <v>0-2 yrs</v>
      </c>
      <c r="K6237">
        <f t="shared" ca="1" si="391"/>
        <v>2</v>
      </c>
      <c r="L6237" t="s">
        <v>39</v>
      </c>
      <c r="M6237">
        <v>0</v>
      </c>
      <c r="N6237">
        <v>0</v>
      </c>
      <c r="O6237">
        <v>1</v>
      </c>
      <c r="P6237">
        <v>1</v>
      </c>
      <c r="Q6237">
        <v>1</v>
      </c>
      <c r="R6237">
        <f>SUM(M6237:N6237:O6237:P6237:Q6237)</f>
        <v>3</v>
      </c>
      <c r="S6237" s="1">
        <v>149977</v>
      </c>
      <c r="T6237" s="1" t="str">
        <f t="shared" si="390"/>
        <v>High</v>
      </c>
      <c r="U6237">
        <v>7</v>
      </c>
      <c r="V6237">
        <v>2025</v>
      </c>
      <c r="W6237" t="s">
        <v>28</v>
      </c>
      <c r="X6237">
        <v>5</v>
      </c>
    </row>
    <row r="6238" spans="1:24" x14ac:dyDescent="0.3">
      <c r="A6238">
        <v>6237</v>
      </c>
      <c r="B6238" t="s">
        <v>21</v>
      </c>
      <c r="C6238" t="str">
        <f>_xlfn.XLOOKUP(B6238,Lookup_table!B:B,Lookup_table!C:C)</f>
        <v>AI</v>
      </c>
      <c r="D6238" t="s">
        <v>34</v>
      </c>
      <c r="E6238" t="s">
        <v>38</v>
      </c>
      <c r="F6238" t="s">
        <v>29</v>
      </c>
      <c r="G6238" t="s">
        <v>17</v>
      </c>
      <c r="H6238" t="str">
        <f t="shared" si="388"/>
        <v>Remote</v>
      </c>
      <c r="I6238" t="s">
        <v>35</v>
      </c>
      <c r="J6238" t="str">
        <f t="shared" si="389"/>
        <v>0-2 yrs</v>
      </c>
      <c r="K6238">
        <f t="shared" ca="1" si="391"/>
        <v>2</v>
      </c>
      <c r="L6238" t="s">
        <v>27</v>
      </c>
      <c r="M6238">
        <v>0</v>
      </c>
      <c r="N6238">
        <v>0</v>
      </c>
      <c r="O6238">
        <v>1</v>
      </c>
      <c r="P6238">
        <v>0</v>
      </c>
      <c r="Q6238">
        <v>0</v>
      </c>
      <c r="R6238">
        <f>SUM(M6238:N6238:O6238:P6238:Q6238)</f>
        <v>1</v>
      </c>
      <c r="S6238" s="1">
        <v>108214</v>
      </c>
      <c r="T6238" s="1" t="str">
        <f t="shared" si="390"/>
        <v>Medium</v>
      </c>
      <c r="U6238">
        <v>4</v>
      </c>
      <c r="V6238">
        <v>2022</v>
      </c>
      <c r="W6238" t="s">
        <v>20</v>
      </c>
      <c r="X6238">
        <v>2</v>
      </c>
    </row>
    <row r="6239" spans="1:24" x14ac:dyDescent="0.3">
      <c r="A6239">
        <v>6238</v>
      </c>
      <c r="B6239" t="s">
        <v>21</v>
      </c>
      <c r="C6239" t="str">
        <f>_xlfn.XLOOKUP(B6239,Lookup_table!B:B,Lookup_table!C:C)</f>
        <v>AI</v>
      </c>
      <c r="D6239" t="s">
        <v>37</v>
      </c>
      <c r="E6239" t="s">
        <v>15</v>
      </c>
      <c r="F6239" t="s">
        <v>51</v>
      </c>
      <c r="G6239" t="s">
        <v>25</v>
      </c>
      <c r="H6239" t="str">
        <f t="shared" si="388"/>
        <v>Onsite/Hybrid</v>
      </c>
      <c r="I6239" t="s">
        <v>26</v>
      </c>
      <c r="J6239" t="str">
        <f t="shared" si="389"/>
        <v>3-6 yrs</v>
      </c>
      <c r="K6239">
        <f t="shared" ca="1" si="391"/>
        <v>4</v>
      </c>
      <c r="L6239" t="s">
        <v>27</v>
      </c>
      <c r="M6239">
        <v>0</v>
      </c>
      <c r="N6239">
        <v>0</v>
      </c>
      <c r="O6239">
        <v>0</v>
      </c>
      <c r="P6239">
        <v>1</v>
      </c>
      <c r="Q6239">
        <v>0</v>
      </c>
      <c r="R6239">
        <f>SUM(M6239:N6239:O6239:P6239:Q6239)</f>
        <v>1</v>
      </c>
      <c r="S6239" s="1">
        <v>126158</v>
      </c>
      <c r="T6239" s="1" t="str">
        <f t="shared" si="390"/>
        <v>High</v>
      </c>
      <c r="U6239">
        <v>12</v>
      </c>
      <c r="V6239">
        <v>2025</v>
      </c>
      <c r="W6239" t="s">
        <v>34</v>
      </c>
      <c r="X6239">
        <v>5</v>
      </c>
    </row>
    <row r="6240" spans="1:24" x14ac:dyDescent="0.3">
      <c r="A6240">
        <v>6239</v>
      </c>
      <c r="B6240" t="s">
        <v>33</v>
      </c>
      <c r="C6240" t="str">
        <f>_xlfn.XLOOKUP(B6240,Lookup_table!B:B,Lookup_table!C:C)</f>
        <v>Data</v>
      </c>
      <c r="D6240" t="s">
        <v>34</v>
      </c>
      <c r="E6240" t="s">
        <v>32</v>
      </c>
      <c r="F6240" t="s">
        <v>24</v>
      </c>
      <c r="G6240" t="s">
        <v>30</v>
      </c>
      <c r="H6240" t="str">
        <f t="shared" si="388"/>
        <v>Onsite/Hybrid</v>
      </c>
      <c r="I6240" t="s">
        <v>26</v>
      </c>
      <c r="J6240" t="str">
        <f t="shared" si="389"/>
        <v>3-6 yrs</v>
      </c>
      <c r="K6240">
        <f t="shared" ca="1" si="391"/>
        <v>4</v>
      </c>
      <c r="L6240" t="s">
        <v>19</v>
      </c>
      <c r="M6240">
        <v>0</v>
      </c>
      <c r="N6240">
        <v>1</v>
      </c>
      <c r="O6240">
        <v>1</v>
      </c>
      <c r="P6240">
        <v>0</v>
      </c>
      <c r="Q6240">
        <v>0</v>
      </c>
      <c r="R6240">
        <f>SUM(M6240:N6240:O6240:P6240:Q6240)</f>
        <v>2</v>
      </c>
      <c r="S6240" s="1">
        <v>90374</v>
      </c>
      <c r="T6240" s="1" t="str">
        <f t="shared" si="390"/>
        <v>Medium</v>
      </c>
      <c r="U6240">
        <v>6</v>
      </c>
      <c r="V6240">
        <v>2024</v>
      </c>
      <c r="W6240" t="s">
        <v>20</v>
      </c>
      <c r="X6240">
        <v>4</v>
      </c>
    </row>
    <row r="6241" spans="1:24" x14ac:dyDescent="0.3">
      <c r="A6241">
        <v>6240</v>
      </c>
      <c r="B6241" t="s">
        <v>31</v>
      </c>
      <c r="C6241" t="str">
        <f>_xlfn.XLOOKUP(B6241,Lookup_table!B:B,Lookup_table!C:C)</f>
        <v>Business</v>
      </c>
      <c r="D6241" t="s">
        <v>34</v>
      </c>
      <c r="E6241" t="s">
        <v>42</v>
      </c>
      <c r="F6241" t="s">
        <v>52</v>
      </c>
      <c r="G6241" t="s">
        <v>30</v>
      </c>
      <c r="H6241" t="str">
        <f t="shared" si="388"/>
        <v>Onsite/Hybrid</v>
      </c>
      <c r="I6241" t="s">
        <v>35</v>
      </c>
      <c r="J6241" t="str">
        <f t="shared" si="389"/>
        <v>0-2 yrs</v>
      </c>
      <c r="K6241">
        <f t="shared" ca="1" si="391"/>
        <v>1</v>
      </c>
      <c r="L6241" t="s">
        <v>27</v>
      </c>
      <c r="M6241">
        <v>0</v>
      </c>
      <c r="N6241">
        <v>0</v>
      </c>
      <c r="O6241">
        <v>1</v>
      </c>
      <c r="P6241">
        <v>0</v>
      </c>
      <c r="Q6241">
        <v>0</v>
      </c>
      <c r="R6241">
        <f>SUM(M6241:N6241:O6241:P6241:Q6241)</f>
        <v>1</v>
      </c>
      <c r="S6241" s="1">
        <v>67127</v>
      </c>
      <c r="T6241" s="1" t="str">
        <f t="shared" si="390"/>
        <v>Low</v>
      </c>
      <c r="U6241">
        <v>5</v>
      </c>
      <c r="V6241">
        <v>2020</v>
      </c>
      <c r="W6241" t="s">
        <v>28</v>
      </c>
      <c r="X6241">
        <v>8</v>
      </c>
    </row>
    <row r="6242" spans="1:24" x14ac:dyDescent="0.3">
      <c r="A6242">
        <v>6241</v>
      </c>
      <c r="B6242" t="s">
        <v>33</v>
      </c>
      <c r="C6242" t="str">
        <f>_xlfn.XLOOKUP(B6242,Lookup_table!B:B,Lookup_table!C:C)</f>
        <v>Data</v>
      </c>
      <c r="D6242" t="s">
        <v>37</v>
      </c>
      <c r="E6242" t="s">
        <v>38</v>
      </c>
      <c r="F6242" t="s">
        <v>44</v>
      </c>
      <c r="G6242" t="s">
        <v>30</v>
      </c>
      <c r="H6242" t="str">
        <f t="shared" si="388"/>
        <v>Onsite/Hybrid</v>
      </c>
      <c r="I6242" t="s">
        <v>26</v>
      </c>
      <c r="J6242" t="str">
        <f t="shared" si="389"/>
        <v>3-6 yrs</v>
      </c>
      <c r="K6242">
        <f t="shared" ca="1" si="391"/>
        <v>5</v>
      </c>
      <c r="L6242" t="s">
        <v>19</v>
      </c>
      <c r="M6242">
        <v>1</v>
      </c>
      <c r="N6242">
        <v>1</v>
      </c>
      <c r="O6242">
        <v>0</v>
      </c>
      <c r="P6242">
        <v>0</v>
      </c>
      <c r="Q6242">
        <v>1</v>
      </c>
      <c r="R6242">
        <f>SUM(M6242:N6242:O6242:P6242:Q6242)</f>
        <v>3</v>
      </c>
      <c r="S6242" s="1">
        <v>88477</v>
      </c>
      <c r="T6242" s="1" t="str">
        <f t="shared" si="390"/>
        <v>Medium</v>
      </c>
      <c r="U6242">
        <v>11</v>
      </c>
      <c r="V6242">
        <v>2021</v>
      </c>
      <c r="W6242" t="s">
        <v>20</v>
      </c>
      <c r="X6242">
        <v>5</v>
      </c>
    </row>
    <row r="6243" spans="1:24" x14ac:dyDescent="0.3">
      <c r="A6243">
        <v>6242</v>
      </c>
      <c r="B6243" t="s">
        <v>33</v>
      </c>
      <c r="C6243" t="str">
        <f>_xlfn.XLOOKUP(B6243,Lookup_table!B:B,Lookup_table!C:C)</f>
        <v>Data</v>
      </c>
      <c r="D6243" t="s">
        <v>37</v>
      </c>
      <c r="E6243" t="s">
        <v>23</v>
      </c>
      <c r="F6243" t="s">
        <v>44</v>
      </c>
      <c r="G6243" t="s">
        <v>30</v>
      </c>
      <c r="H6243" t="str">
        <f t="shared" si="388"/>
        <v>Onsite/Hybrid</v>
      </c>
      <c r="I6243" t="s">
        <v>26</v>
      </c>
      <c r="J6243" t="str">
        <f t="shared" si="389"/>
        <v>3-6 yrs</v>
      </c>
      <c r="K6243">
        <f t="shared" ca="1" si="391"/>
        <v>4</v>
      </c>
      <c r="L6243" t="s">
        <v>27</v>
      </c>
      <c r="M6243">
        <v>1</v>
      </c>
      <c r="N6243">
        <v>1</v>
      </c>
      <c r="O6243">
        <v>1</v>
      </c>
      <c r="P6243">
        <v>1</v>
      </c>
      <c r="Q6243">
        <v>1</v>
      </c>
      <c r="R6243">
        <f>SUM(M6243:N6243:O6243:P6243:Q6243)</f>
        <v>5</v>
      </c>
      <c r="S6243" s="1">
        <v>117001</v>
      </c>
      <c r="T6243" s="1" t="str">
        <f t="shared" si="390"/>
        <v>Medium</v>
      </c>
      <c r="U6243">
        <v>8</v>
      </c>
      <c r="V6243">
        <v>2024</v>
      </c>
      <c r="W6243" t="s">
        <v>28</v>
      </c>
      <c r="X6243">
        <v>8</v>
      </c>
    </row>
    <row r="6244" spans="1:24" x14ac:dyDescent="0.3">
      <c r="A6244">
        <v>6243</v>
      </c>
      <c r="B6244" t="s">
        <v>50</v>
      </c>
      <c r="C6244" t="str">
        <f>_xlfn.XLOOKUP(B6244,Lookup_table!B:B,Lookup_table!C:C)</f>
        <v>AI</v>
      </c>
      <c r="D6244" t="s">
        <v>34</v>
      </c>
      <c r="E6244" t="s">
        <v>38</v>
      </c>
      <c r="F6244" t="s">
        <v>51</v>
      </c>
      <c r="G6244" t="s">
        <v>25</v>
      </c>
      <c r="H6244" t="str">
        <f t="shared" si="388"/>
        <v>Onsite/Hybrid</v>
      </c>
      <c r="I6244" t="s">
        <v>26</v>
      </c>
      <c r="J6244" t="str">
        <f t="shared" si="389"/>
        <v>3-6 yrs</v>
      </c>
      <c r="K6244">
        <f t="shared" ca="1" si="391"/>
        <v>5</v>
      </c>
      <c r="L6244" t="s">
        <v>39</v>
      </c>
      <c r="M6244">
        <v>1</v>
      </c>
      <c r="N6244">
        <v>0</v>
      </c>
      <c r="O6244">
        <v>0</v>
      </c>
      <c r="P6244">
        <v>0</v>
      </c>
      <c r="Q6244">
        <v>0</v>
      </c>
      <c r="R6244">
        <f>SUM(M6244:N6244:O6244:P6244:Q6244)</f>
        <v>1</v>
      </c>
      <c r="S6244" s="1">
        <v>113201</v>
      </c>
      <c r="T6244" s="1" t="str">
        <f t="shared" si="390"/>
        <v>Medium</v>
      </c>
      <c r="U6244">
        <v>8</v>
      </c>
      <c r="V6244">
        <v>2021</v>
      </c>
      <c r="W6244" t="s">
        <v>20</v>
      </c>
      <c r="X6244">
        <v>1</v>
      </c>
    </row>
    <row r="6245" spans="1:24" x14ac:dyDescent="0.3">
      <c r="A6245">
        <v>6244</v>
      </c>
      <c r="B6245" t="s">
        <v>33</v>
      </c>
      <c r="C6245" t="str">
        <f>_xlfn.XLOOKUP(B6245,Lookup_table!B:B,Lookup_table!C:C)</f>
        <v>Data</v>
      </c>
      <c r="D6245" t="s">
        <v>34</v>
      </c>
      <c r="E6245" t="s">
        <v>40</v>
      </c>
      <c r="F6245" t="s">
        <v>44</v>
      </c>
      <c r="G6245" t="s">
        <v>25</v>
      </c>
      <c r="H6245" t="str">
        <f t="shared" si="388"/>
        <v>Onsite/Hybrid</v>
      </c>
      <c r="I6245" t="s">
        <v>35</v>
      </c>
      <c r="J6245" t="str">
        <f t="shared" si="389"/>
        <v>0-2 yrs</v>
      </c>
      <c r="K6245">
        <f t="shared" ca="1" si="391"/>
        <v>1</v>
      </c>
      <c r="L6245" t="s">
        <v>19</v>
      </c>
      <c r="M6245">
        <v>0</v>
      </c>
      <c r="N6245">
        <v>0</v>
      </c>
      <c r="O6245">
        <v>1</v>
      </c>
      <c r="P6245">
        <v>1</v>
      </c>
      <c r="Q6245">
        <v>0</v>
      </c>
      <c r="R6245">
        <f>SUM(M6245:N6245:O6245:P6245:Q6245)</f>
        <v>2</v>
      </c>
      <c r="S6245" s="1">
        <v>84074</v>
      </c>
      <c r="T6245" s="1" t="str">
        <f t="shared" si="390"/>
        <v>Medium</v>
      </c>
      <c r="U6245">
        <v>8</v>
      </c>
      <c r="V6245">
        <v>2020</v>
      </c>
      <c r="W6245" t="s">
        <v>28</v>
      </c>
      <c r="X6245">
        <v>1</v>
      </c>
    </row>
    <row r="6246" spans="1:24" x14ac:dyDescent="0.3">
      <c r="A6246">
        <v>6245</v>
      </c>
      <c r="B6246" t="s">
        <v>21</v>
      </c>
      <c r="C6246" t="str">
        <f>_xlfn.XLOOKUP(B6246,Lookup_table!B:B,Lookup_table!C:C)</f>
        <v>AI</v>
      </c>
      <c r="D6246" t="s">
        <v>34</v>
      </c>
      <c r="E6246" t="s">
        <v>40</v>
      </c>
      <c r="F6246" t="s">
        <v>52</v>
      </c>
      <c r="G6246" t="s">
        <v>25</v>
      </c>
      <c r="H6246" t="str">
        <f t="shared" si="388"/>
        <v>Onsite/Hybrid</v>
      </c>
      <c r="I6246" t="s">
        <v>35</v>
      </c>
      <c r="J6246" t="str">
        <f t="shared" si="389"/>
        <v>0-2 yrs</v>
      </c>
      <c r="K6246">
        <f t="shared" ca="1" si="391"/>
        <v>2</v>
      </c>
      <c r="L6246" t="s">
        <v>27</v>
      </c>
      <c r="M6246">
        <v>1</v>
      </c>
      <c r="N6246">
        <v>1</v>
      </c>
      <c r="O6246">
        <v>0</v>
      </c>
      <c r="P6246">
        <v>1</v>
      </c>
      <c r="Q6246">
        <v>0</v>
      </c>
      <c r="R6246">
        <f>SUM(M6246:N6246:O6246:P6246:Q6246)</f>
        <v>3</v>
      </c>
      <c r="S6246" s="1">
        <v>104550</v>
      </c>
      <c r="T6246" s="1" t="str">
        <f t="shared" si="390"/>
        <v>Medium</v>
      </c>
      <c r="U6246">
        <v>6</v>
      </c>
      <c r="V6246">
        <v>2025</v>
      </c>
      <c r="W6246" t="s">
        <v>34</v>
      </c>
      <c r="X6246">
        <v>5</v>
      </c>
    </row>
    <row r="6247" spans="1:24" x14ac:dyDescent="0.3">
      <c r="A6247">
        <v>6246</v>
      </c>
      <c r="B6247" t="s">
        <v>31</v>
      </c>
      <c r="C6247" t="str">
        <f>_xlfn.XLOOKUP(B6247,Lookup_table!B:B,Lookup_table!C:C)</f>
        <v>Business</v>
      </c>
      <c r="D6247" t="s">
        <v>22</v>
      </c>
      <c r="E6247" t="s">
        <v>32</v>
      </c>
      <c r="F6247" t="s">
        <v>52</v>
      </c>
      <c r="G6247" t="s">
        <v>17</v>
      </c>
      <c r="H6247" t="str">
        <f t="shared" si="388"/>
        <v>Remote</v>
      </c>
      <c r="I6247" t="s">
        <v>18</v>
      </c>
      <c r="J6247" t="str">
        <f t="shared" si="389"/>
        <v>7+ yrs</v>
      </c>
      <c r="K6247">
        <f t="shared" ca="1" si="391"/>
        <v>10</v>
      </c>
      <c r="L6247" t="s">
        <v>19</v>
      </c>
      <c r="M6247">
        <v>1</v>
      </c>
      <c r="N6247">
        <v>1</v>
      </c>
      <c r="O6247">
        <v>0</v>
      </c>
      <c r="P6247">
        <v>1</v>
      </c>
      <c r="Q6247">
        <v>1</v>
      </c>
      <c r="R6247">
        <f>SUM(M6247:N6247:O6247:P6247:Q6247)</f>
        <v>4</v>
      </c>
      <c r="S6247" s="1">
        <v>140237</v>
      </c>
      <c r="T6247" s="1" t="str">
        <f t="shared" si="390"/>
        <v>High</v>
      </c>
      <c r="U6247">
        <v>10</v>
      </c>
      <c r="V6247">
        <v>2020</v>
      </c>
      <c r="W6247" t="s">
        <v>28</v>
      </c>
      <c r="X6247">
        <v>9</v>
      </c>
    </row>
    <row r="6248" spans="1:24" x14ac:dyDescent="0.3">
      <c r="A6248">
        <v>6247</v>
      </c>
      <c r="B6248" t="s">
        <v>21</v>
      </c>
      <c r="C6248" t="str">
        <f>_xlfn.XLOOKUP(B6248,Lookup_table!B:B,Lookup_table!C:C)</f>
        <v>AI</v>
      </c>
      <c r="D6248" t="s">
        <v>14</v>
      </c>
      <c r="E6248" t="s">
        <v>15</v>
      </c>
      <c r="F6248" t="s">
        <v>52</v>
      </c>
      <c r="G6248" t="s">
        <v>30</v>
      </c>
      <c r="H6248" t="str">
        <f t="shared" si="388"/>
        <v>Onsite/Hybrid</v>
      </c>
      <c r="I6248" t="s">
        <v>18</v>
      </c>
      <c r="J6248" t="str">
        <f t="shared" si="389"/>
        <v>7+ yrs</v>
      </c>
      <c r="K6248">
        <f t="shared" ca="1" si="391"/>
        <v>8</v>
      </c>
      <c r="L6248" t="s">
        <v>27</v>
      </c>
      <c r="M6248">
        <v>0</v>
      </c>
      <c r="N6248">
        <v>0</v>
      </c>
      <c r="O6248">
        <v>0</v>
      </c>
      <c r="P6248">
        <v>1</v>
      </c>
      <c r="Q6248">
        <v>0</v>
      </c>
      <c r="R6248">
        <f>SUM(M6248:N6248:O6248:P6248:Q6248)</f>
        <v>1</v>
      </c>
      <c r="S6248" s="1">
        <v>151795</v>
      </c>
      <c r="T6248" s="1" t="str">
        <f t="shared" si="390"/>
        <v>High</v>
      </c>
      <c r="U6248">
        <v>3</v>
      </c>
      <c r="V6248">
        <v>2020</v>
      </c>
      <c r="W6248" t="s">
        <v>28</v>
      </c>
      <c r="X6248">
        <v>9</v>
      </c>
    </row>
    <row r="6249" spans="1:24" x14ac:dyDescent="0.3">
      <c r="A6249">
        <v>6248</v>
      </c>
      <c r="B6249" t="s">
        <v>41</v>
      </c>
      <c r="C6249" t="str">
        <f>_xlfn.XLOOKUP(B6249,Lookup_table!B:B,Lookup_table!C:C)</f>
        <v>Data</v>
      </c>
      <c r="D6249" t="s">
        <v>37</v>
      </c>
      <c r="E6249" t="s">
        <v>38</v>
      </c>
      <c r="F6249" t="s">
        <v>44</v>
      </c>
      <c r="G6249" t="s">
        <v>17</v>
      </c>
      <c r="H6249" t="str">
        <f t="shared" si="388"/>
        <v>Remote</v>
      </c>
      <c r="I6249" t="s">
        <v>35</v>
      </c>
      <c r="J6249" t="str">
        <f t="shared" si="389"/>
        <v>0-2 yrs</v>
      </c>
      <c r="K6249">
        <f t="shared" ca="1" si="391"/>
        <v>2</v>
      </c>
      <c r="L6249" t="s">
        <v>39</v>
      </c>
      <c r="M6249">
        <v>0</v>
      </c>
      <c r="N6249">
        <v>1</v>
      </c>
      <c r="O6249">
        <v>1</v>
      </c>
      <c r="P6249">
        <v>0</v>
      </c>
      <c r="Q6249">
        <v>0</v>
      </c>
      <c r="R6249">
        <f>SUM(M6249:N6249:O6249:P6249:Q6249)</f>
        <v>2</v>
      </c>
      <c r="S6249" s="1">
        <v>62894</v>
      </c>
      <c r="T6249" s="1" t="str">
        <f t="shared" si="390"/>
        <v>Low</v>
      </c>
      <c r="U6249">
        <v>7</v>
      </c>
      <c r="V6249">
        <v>2020</v>
      </c>
      <c r="W6249" t="s">
        <v>34</v>
      </c>
      <c r="X6249">
        <v>5</v>
      </c>
    </row>
    <row r="6250" spans="1:24" x14ac:dyDescent="0.3">
      <c r="A6250">
        <v>6249</v>
      </c>
      <c r="B6250" t="s">
        <v>36</v>
      </c>
      <c r="C6250" t="str">
        <f>_xlfn.XLOOKUP(B6250,Lookup_table!B:B,Lookup_table!C:C)</f>
        <v>Data</v>
      </c>
      <c r="D6250" t="s">
        <v>14</v>
      </c>
      <c r="E6250" t="s">
        <v>32</v>
      </c>
      <c r="F6250" t="s">
        <v>24</v>
      </c>
      <c r="G6250" t="s">
        <v>30</v>
      </c>
      <c r="H6250" t="str">
        <f t="shared" si="388"/>
        <v>Onsite/Hybrid</v>
      </c>
      <c r="I6250" t="s">
        <v>26</v>
      </c>
      <c r="J6250" t="str">
        <f t="shared" si="389"/>
        <v>3-6 yrs</v>
      </c>
      <c r="K6250">
        <f t="shared" ca="1" si="391"/>
        <v>6</v>
      </c>
      <c r="L6250" t="s">
        <v>27</v>
      </c>
      <c r="M6250">
        <v>1</v>
      </c>
      <c r="N6250">
        <v>1</v>
      </c>
      <c r="O6250">
        <v>0</v>
      </c>
      <c r="P6250">
        <v>0</v>
      </c>
      <c r="Q6250">
        <v>0</v>
      </c>
      <c r="R6250">
        <f>SUM(M6250:N6250:O6250:P6250:Q6250)</f>
        <v>2</v>
      </c>
      <c r="S6250" s="1">
        <v>77629</v>
      </c>
      <c r="T6250" s="1" t="str">
        <f t="shared" si="390"/>
        <v>Medium</v>
      </c>
      <c r="U6250">
        <v>12</v>
      </c>
      <c r="V6250">
        <v>2025</v>
      </c>
      <c r="W6250" t="s">
        <v>28</v>
      </c>
      <c r="X6250">
        <v>7</v>
      </c>
    </row>
    <row r="6251" spans="1:24" x14ac:dyDescent="0.3">
      <c r="A6251">
        <v>6250</v>
      </c>
      <c r="B6251" t="s">
        <v>31</v>
      </c>
      <c r="C6251" t="str">
        <f>_xlfn.XLOOKUP(B6251,Lookup_table!B:B,Lookup_table!C:C)</f>
        <v>Business</v>
      </c>
      <c r="D6251" t="s">
        <v>34</v>
      </c>
      <c r="E6251" t="s">
        <v>38</v>
      </c>
      <c r="F6251" t="s">
        <v>52</v>
      </c>
      <c r="G6251" t="s">
        <v>30</v>
      </c>
      <c r="H6251" t="str">
        <f t="shared" si="388"/>
        <v>Onsite/Hybrid</v>
      </c>
      <c r="I6251" t="s">
        <v>18</v>
      </c>
      <c r="J6251" t="str">
        <f t="shared" si="389"/>
        <v>7+ yrs</v>
      </c>
      <c r="K6251">
        <f t="shared" ca="1" si="391"/>
        <v>14</v>
      </c>
      <c r="L6251" t="s">
        <v>39</v>
      </c>
      <c r="M6251">
        <v>1</v>
      </c>
      <c r="N6251">
        <v>1</v>
      </c>
      <c r="O6251">
        <v>0</v>
      </c>
      <c r="P6251">
        <v>0</v>
      </c>
      <c r="Q6251">
        <v>0</v>
      </c>
      <c r="R6251">
        <f>SUM(M6251:N6251:O6251:P6251:Q6251)</f>
        <v>2</v>
      </c>
      <c r="S6251" s="1">
        <v>102018</v>
      </c>
      <c r="T6251" s="1" t="str">
        <f t="shared" si="390"/>
        <v>Medium</v>
      </c>
      <c r="U6251">
        <v>8</v>
      </c>
      <c r="V6251">
        <v>2023</v>
      </c>
      <c r="W6251" t="s">
        <v>20</v>
      </c>
      <c r="X6251">
        <v>3</v>
      </c>
    </row>
    <row r="6252" spans="1:24" x14ac:dyDescent="0.3">
      <c r="A6252">
        <v>6251</v>
      </c>
      <c r="B6252" t="s">
        <v>36</v>
      </c>
      <c r="C6252" t="str">
        <f>_xlfn.XLOOKUP(B6252,Lookup_table!B:B,Lookup_table!C:C)</f>
        <v>Data</v>
      </c>
      <c r="D6252" t="s">
        <v>22</v>
      </c>
      <c r="E6252" t="s">
        <v>23</v>
      </c>
      <c r="F6252" t="s">
        <v>44</v>
      </c>
      <c r="G6252" t="s">
        <v>30</v>
      </c>
      <c r="H6252" t="str">
        <f t="shared" si="388"/>
        <v>Onsite/Hybrid</v>
      </c>
      <c r="I6252" t="s">
        <v>18</v>
      </c>
      <c r="J6252" t="str">
        <f t="shared" si="389"/>
        <v>7+ yrs</v>
      </c>
      <c r="K6252">
        <f t="shared" ca="1" si="391"/>
        <v>12</v>
      </c>
      <c r="L6252" t="s">
        <v>27</v>
      </c>
      <c r="M6252">
        <v>1</v>
      </c>
      <c r="N6252">
        <v>0</v>
      </c>
      <c r="O6252">
        <v>0</v>
      </c>
      <c r="P6252">
        <v>0</v>
      </c>
      <c r="Q6252">
        <v>0</v>
      </c>
      <c r="R6252">
        <f>SUM(M6252:N6252:O6252:P6252:Q6252)</f>
        <v>1</v>
      </c>
      <c r="S6252" s="1">
        <v>116040</v>
      </c>
      <c r="T6252" s="1" t="str">
        <f t="shared" si="390"/>
        <v>Medium</v>
      </c>
      <c r="U6252">
        <v>6</v>
      </c>
      <c r="V6252">
        <v>2023</v>
      </c>
      <c r="W6252" t="s">
        <v>20</v>
      </c>
      <c r="X6252">
        <v>1</v>
      </c>
    </row>
    <row r="6253" spans="1:24" x14ac:dyDescent="0.3">
      <c r="A6253">
        <v>6252</v>
      </c>
      <c r="B6253" t="s">
        <v>31</v>
      </c>
      <c r="C6253" t="str">
        <f>_xlfn.XLOOKUP(B6253,Lookup_table!B:B,Lookup_table!C:C)</f>
        <v>Business</v>
      </c>
      <c r="D6253" t="s">
        <v>34</v>
      </c>
      <c r="E6253" t="s">
        <v>32</v>
      </c>
      <c r="F6253" t="s">
        <v>52</v>
      </c>
      <c r="G6253" t="s">
        <v>17</v>
      </c>
      <c r="H6253" t="str">
        <f t="shared" si="388"/>
        <v>Remote</v>
      </c>
      <c r="I6253" t="s">
        <v>26</v>
      </c>
      <c r="J6253" t="str">
        <f t="shared" si="389"/>
        <v>3-6 yrs</v>
      </c>
      <c r="K6253">
        <f t="shared" ca="1" si="391"/>
        <v>5</v>
      </c>
      <c r="L6253" t="s">
        <v>19</v>
      </c>
      <c r="M6253">
        <v>1</v>
      </c>
      <c r="N6253">
        <v>1</v>
      </c>
      <c r="O6253">
        <v>0</v>
      </c>
      <c r="P6253">
        <v>0</v>
      </c>
      <c r="Q6253">
        <v>1</v>
      </c>
      <c r="R6253">
        <f>SUM(M6253:N6253:O6253:P6253:Q6253)</f>
        <v>3</v>
      </c>
      <c r="S6253" s="1">
        <v>84527</v>
      </c>
      <c r="T6253" s="1" t="str">
        <f t="shared" si="390"/>
        <v>Medium</v>
      </c>
      <c r="U6253">
        <v>8</v>
      </c>
      <c r="V6253">
        <v>2021</v>
      </c>
      <c r="W6253" t="s">
        <v>28</v>
      </c>
      <c r="X6253">
        <v>9</v>
      </c>
    </row>
    <row r="6254" spans="1:24" x14ac:dyDescent="0.3">
      <c r="A6254">
        <v>6253</v>
      </c>
      <c r="B6254" t="s">
        <v>36</v>
      </c>
      <c r="C6254" t="str">
        <f>_xlfn.XLOOKUP(B6254,Lookup_table!B:B,Lookup_table!C:C)</f>
        <v>Data</v>
      </c>
      <c r="D6254" t="s">
        <v>14</v>
      </c>
      <c r="E6254" t="s">
        <v>42</v>
      </c>
      <c r="F6254" t="s">
        <v>43</v>
      </c>
      <c r="G6254" t="s">
        <v>30</v>
      </c>
      <c r="H6254" t="str">
        <f t="shared" si="388"/>
        <v>Onsite/Hybrid</v>
      </c>
      <c r="I6254" t="s">
        <v>35</v>
      </c>
      <c r="J6254" t="str">
        <f t="shared" si="389"/>
        <v>0-2 yrs</v>
      </c>
      <c r="K6254">
        <f t="shared" ca="1" si="391"/>
        <v>2</v>
      </c>
      <c r="L6254" t="s">
        <v>39</v>
      </c>
      <c r="M6254">
        <v>0</v>
      </c>
      <c r="N6254">
        <v>1</v>
      </c>
      <c r="O6254">
        <v>1</v>
      </c>
      <c r="P6254">
        <v>1</v>
      </c>
      <c r="Q6254">
        <v>0</v>
      </c>
      <c r="R6254">
        <f>SUM(M6254:N6254:O6254:P6254:Q6254)</f>
        <v>3</v>
      </c>
      <c r="S6254" s="1">
        <v>80537</v>
      </c>
      <c r="T6254" s="1" t="str">
        <f t="shared" si="390"/>
        <v>Medium</v>
      </c>
      <c r="U6254">
        <v>10</v>
      </c>
      <c r="V6254">
        <v>2024</v>
      </c>
      <c r="W6254" t="s">
        <v>28</v>
      </c>
      <c r="X6254">
        <v>5</v>
      </c>
    </row>
    <row r="6255" spans="1:24" x14ac:dyDescent="0.3">
      <c r="A6255">
        <v>6254</v>
      </c>
      <c r="B6255" t="s">
        <v>33</v>
      </c>
      <c r="C6255" t="str">
        <f>_xlfn.XLOOKUP(B6255,Lookup_table!B:B,Lookup_table!C:C)</f>
        <v>Data</v>
      </c>
      <c r="D6255" t="s">
        <v>14</v>
      </c>
      <c r="E6255" t="s">
        <v>23</v>
      </c>
      <c r="F6255" t="s">
        <v>29</v>
      </c>
      <c r="G6255" t="s">
        <v>17</v>
      </c>
      <c r="H6255" t="str">
        <f t="shared" si="388"/>
        <v>Remote</v>
      </c>
      <c r="I6255" t="s">
        <v>18</v>
      </c>
      <c r="J6255" t="str">
        <f t="shared" si="389"/>
        <v>7+ yrs</v>
      </c>
      <c r="K6255">
        <f t="shared" ca="1" si="391"/>
        <v>9</v>
      </c>
      <c r="L6255" t="s">
        <v>19</v>
      </c>
      <c r="M6255">
        <v>1</v>
      </c>
      <c r="N6255">
        <v>1</v>
      </c>
      <c r="O6255">
        <v>1</v>
      </c>
      <c r="P6255">
        <v>0</v>
      </c>
      <c r="Q6255">
        <v>1</v>
      </c>
      <c r="R6255">
        <f>SUM(M6255:N6255:O6255:P6255:Q6255)</f>
        <v>4</v>
      </c>
      <c r="S6255" s="1">
        <v>126495</v>
      </c>
      <c r="T6255" s="1" t="str">
        <f t="shared" si="390"/>
        <v>High</v>
      </c>
      <c r="U6255">
        <v>9</v>
      </c>
      <c r="V6255">
        <v>2021</v>
      </c>
      <c r="W6255" t="s">
        <v>20</v>
      </c>
      <c r="X6255">
        <v>2</v>
      </c>
    </row>
    <row r="6256" spans="1:24" x14ac:dyDescent="0.3">
      <c r="A6256">
        <v>6255</v>
      </c>
      <c r="B6256" t="s">
        <v>41</v>
      </c>
      <c r="C6256" t="str">
        <f>_xlfn.XLOOKUP(B6256,Lookup_table!B:B,Lookup_table!C:C)</f>
        <v>Data</v>
      </c>
      <c r="D6256" t="s">
        <v>22</v>
      </c>
      <c r="E6256" t="s">
        <v>42</v>
      </c>
      <c r="F6256" t="s">
        <v>43</v>
      </c>
      <c r="G6256" t="s">
        <v>17</v>
      </c>
      <c r="H6256" t="str">
        <f t="shared" si="388"/>
        <v>Remote</v>
      </c>
      <c r="I6256" t="s">
        <v>35</v>
      </c>
      <c r="J6256" t="str">
        <f t="shared" si="389"/>
        <v>0-2 yrs</v>
      </c>
      <c r="K6256">
        <f t="shared" ca="1" si="391"/>
        <v>1</v>
      </c>
      <c r="L6256" t="s">
        <v>27</v>
      </c>
      <c r="M6256">
        <v>1</v>
      </c>
      <c r="N6256">
        <v>0</v>
      </c>
      <c r="O6256">
        <v>0</v>
      </c>
      <c r="P6256">
        <v>1</v>
      </c>
      <c r="Q6256">
        <v>1</v>
      </c>
      <c r="R6256">
        <f>SUM(M6256:N6256:O6256:P6256:Q6256)</f>
        <v>3</v>
      </c>
      <c r="S6256" s="1">
        <v>93586</v>
      </c>
      <c r="T6256" s="1" t="str">
        <f t="shared" si="390"/>
        <v>Medium</v>
      </c>
      <c r="U6256">
        <v>6</v>
      </c>
      <c r="V6256">
        <v>2021</v>
      </c>
      <c r="W6256" t="s">
        <v>20</v>
      </c>
      <c r="X6256">
        <v>3</v>
      </c>
    </row>
    <row r="6257" spans="1:24" x14ac:dyDescent="0.3">
      <c r="A6257">
        <v>6256</v>
      </c>
      <c r="B6257" t="s">
        <v>50</v>
      </c>
      <c r="C6257" t="str">
        <f>_xlfn.XLOOKUP(B6257,Lookup_table!B:B,Lookup_table!C:C)</f>
        <v>AI</v>
      </c>
      <c r="D6257" t="s">
        <v>14</v>
      </c>
      <c r="E6257" t="s">
        <v>40</v>
      </c>
      <c r="F6257" t="s">
        <v>16</v>
      </c>
      <c r="G6257" t="s">
        <v>17</v>
      </c>
      <c r="H6257" t="str">
        <f t="shared" si="388"/>
        <v>Remote</v>
      </c>
      <c r="I6257" t="s">
        <v>26</v>
      </c>
      <c r="J6257" t="str">
        <f t="shared" si="389"/>
        <v>3-6 yrs</v>
      </c>
      <c r="K6257">
        <f t="shared" ca="1" si="391"/>
        <v>6</v>
      </c>
      <c r="L6257" t="s">
        <v>39</v>
      </c>
      <c r="M6257">
        <v>0</v>
      </c>
      <c r="N6257">
        <v>1</v>
      </c>
      <c r="O6257">
        <v>1</v>
      </c>
      <c r="P6257">
        <v>0</v>
      </c>
      <c r="Q6257">
        <v>0</v>
      </c>
      <c r="R6257">
        <f>SUM(M6257:N6257:O6257:P6257:Q6257)</f>
        <v>2</v>
      </c>
      <c r="S6257" s="1">
        <v>130027</v>
      </c>
      <c r="T6257" s="1" t="str">
        <f t="shared" si="390"/>
        <v>High</v>
      </c>
      <c r="U6257">
        <v>8</v>
      </c>
      <c r="V6257">
        <v>2022</v>
      </c>
      <c r="W6257" t="s">
        <v>34</v>
      </c>
      <c r="X6257">
        <v>5</v>
      </c>
    </row>
    <row r="6258" spans="1:24" x14ac:dyDescent="0.3">
      <c r="A6258">
        <v>6257</v>
      </c>
      <c r="B6258" t="s">
        <v>31</v>
      </c>
      <c r="C6258" t="str">
        <f>_xlfn.XLOOKUP(B6258,Lookup_table!B:B,Lookup_table!C:C)</f>
        <v>Business</v>
      </c>
      <c r="D6258" t="s">
        <v>34</v>
      </c>
      <c r="E6258" t="s">
        <v>42</v>
      </c>
      <c r="F6258" t="s">
        <v>24</v>
      </c>
      <c r="G6258" t="s">
        <v>17</v>
      </c>
      <c r="H6258" t="str">
        <f t="shared" si="388"/>
        <v>Remote</v>
      </c>
      <c r="I6258" t="s">
        <v>18</v>
      </c>
      <c r="J6258" t="str">
        <f t="shared" si="389"/>
        <v>7+ yrs</v>
      </c>
      <c r="K6258">
        <f t="shared" ca="1" si="391"/>
        <v>15</v>
      </c>
      <c r="L6258" t="s">
        <v>39</v>
      </c>
      <c r="M6258">
        <v>1</v>
      </c>
      <c r="N6258">
        <v>1</v>
      </c>
      <c r="O6258">
        <v>1</v>
      </c>
      <c r="P6258">
        <v>0</v>
      </c>
      <c r="Q6258">
        <v>1</v>
      </c>
      <c r="R6258">
        <f>SUM(M6258:N6258:O6258:P6258:Q6258)</f>
        <v>4</v>
      </c>
      <c r="S6258" s="1">
        <v>127725</v>
      </c>
      <c r="T6258" s="1" t="str">
        <f t="shared" si="390"/>
        <v>High</v>
      </c>
      <c r="U6258">
        <v>6</v>
      </c>
      <c r="V6258">
        <v>2026</v>
      </c>
      <c r="W6258" t="s">
        <v>34</v>
      </c>
      <c r="X6258">
        <v>4</v>
      </c>
    </row>
    <row r="6259" spans="1:24" x14ac:dyDescent="0.3">
      <c r="A6259">
        <v>6258</v>
      </c>
      <c r="B6259" t="s">
        <v>33</v>
      </c>
      <c r="C6259" t="str">
        <f>_xlfn.XLOOKUP(B6259,Lookup_table!B:B,Lookup_table!C:C)</f>
        <v>Data</v>
      </c>
      <c r="D6259" t="s">
        <v>37</v>
      </c>
      <c r="E6259" t="s">
        <v>15</v>
      </c>
      <c r="F6259" t="s">
        <v>52</v>
      </c>
      <c r="G6259" t="s">
        <v>17</v>
      </c>
      <c r="H6259" t="str">
        <f t="shared" si="388"/>
        <v>Remote</v>
      </c>
      <c r="I6259" t="s">
        <v>26</v>
      </c>
      <c r="J6259" t="str">
        <f t="shared" si="389"/>
        <v>3-6 yrs</v>
      </c>
      <c r="K6259">
        <f t="shared" ca="1" si="391"/>
        <v>5</v>
      </c>
      <c r="L6259" t="s">
        <v>19</v>
      </c>
      <c r="M6259">
        <v>1</v>
      </c>
      <c r="N6259">
        <v>1</v>
      </c>
      <c r="O6259">
        <v>0</v>
      </c>
      <c r="P6259">
        <v>1</v>
      </c>
      <c r="Q6259">
        <v>1</v>
      </c>
      <c r="R6259">
        <f>SUM(M6259:N6259:O6259:P6259:Q6259)</f>
        <v>4</v>
      </c>
      <c r="S6259" s="1">
        <v>95981</v>
      </c>
      <c r="T6259" s="1" t="str">
        <f t="shared" si="390"/>
        <v>Medium</v>
      </c>
      <c r="U6259">
        <v>9</v>
      </c>
      <c r="V6259">
        <v>2024</v>
      </c>
      <c r="W6259" t="s">
        <v>20</v>
      </c>
      <c r="X6259">
        <v>3</v>
      </c>
    </row>
    <row r="6260" spans="1:24" x14ac:dyDescent="0.3">
      <c r="A6260">
        <v>6259</v>
      </c>
      <c r="B6260" t="s">
        <v>36</v>
      </c>
      <c r="C6260" t="str">
        <f>_xlfn.XLOOKUP(B6260,Lookup_table!B:B,Lookup_table!C:C)</f>
        <v>Data</v>
      </c>
      <c r="D6260" t="s">
        <v>34</v>
      </c>
      <c r="E6260" t="s">
        <v>23</v>
      </c>
      <c r="F6260" t="s">
        <v>16</v>
      </c>
      <c r="G6260" t="s">
        <v>25</v>
      </c>
      <c r="H6260" t="str">
        <f t="shared" si="388"/>
        <v>Onsite/Hybrid</v>
      </c>
      <c r="I6260" t="s">
        <v>35</v>
      </c>
      <c r="J6260" t="str">
        <f t="shared" si="389"/>
        <v>0-2 yrs</v>
      </c>
      <c r="K6260">
        <f t="shared" ca="1" si="391"/>
        <v>1</v>
      </c>
      <c r="L6260" t="s">
        <v>19</v>
      </c>
      <c r="M6260">
        <v>0</v>
      </c>
      <c r="N6260">
        <v>1</v>
      </c>
      <c r="O6260">
        <v>1</v>
      </c>
      <c r="P6260">
        <v>1</v>
      </c>
      <c r="Q6260">
        <v>1</v>
      </c>
      <c r="R6260">
        <f>SUM(M6260:N6260:O6260:P6260:Q6260)</f>
        <v>4</v>
      </c>
      <c r="S6260" s="1">
        <v>94645</v>
      </c>
      <c r="T6260" s="1" t="str">
        <f t="shared" si="390"/>
        <v>Medium</v>
      </c>
      <c r="U6260">
        <v>3</v>
      </c>
      <c r="V6260">
        <v>2021</v>
      </c>
      <c r="W6260" t="s">
        <v>28</v>
      </c>
      <c r="X6260">
        <v>2</v>
      </c>
    </row>
    <row r="6261" spans="1:24" x14ac:dyDescent="0.3">
      <c r="A6261">
        <v>6260</v>
      </c>
      <c r="B6261" t="s">
        <v>41</v>
      </c>
      <c r="C6261" t="str">
        <f>_xlfn.XLOOKUP(B6261,Lookup_table!B:B,Lookup_table!C:C)</f>
        <v>Data</v>
      </c>
      <c r="D6261" t="s">
        <v>22</v>
      </c>
      <c r="E6261" t="s">
        <v>42</v>
      </c>
      <c r="F6261" t="s">
        <v>43</v>
      </c>
      <c r="G6261" t="s">
        <v>30</v>
      </c>
      <c r="H6261" t="str">
        <f t="shared" si="388"/>
        <v>Onsite/Hybrid</v>
      </c>
      <c r="I6261" t="s">
        <v>35</v>
      </c>
      <c r="J6261" t="str">
        <f t="shared" si="389"/>
        <v>0-2 yrs</v>
      </c>
      <c r="K6261">
        <f t="shared" ca="1" si="391"/>
        <v>1</v>
      </c>
      <c r="L6261" t="s">
        <v>19</v>
      </c>
      <c r="M6261">
        <v>1</v>
      </c>
      <c r="N6261">
        <v>1</v>
      </c>
      <c r="O6261">
        <v>0</v>
      </c>
      <c r="P6261">
        <v>0</v>
      </c>
      <c r="Q6261">
        <v>1</v>
      </c>
      <c r="R6261">
        <f>SUM(M6261:N6261:O6261:P6261:Q6261)</f>
        <v>3</v>
      </c>
      <c r="S6261" s="1">
        <v>77039</v>
      </c>
      <c r="T6261" s="1" t="str">
        <f t="shared" si="390"/>
        <v>Medium</v>
      </c>
      <c r="U6261">
        <v>11</v>
      </c>
      <c r="V6261">
        <v>2020</v>
      </c>
      <c r="W6261" t="s">
        <v>20</v>
      </c>
      <c r="X6261">
        <v>4</v>
      </c>
    </row>
    <row r="6262" spans="1:24" x14ac:dyDescent="0.3">
      <c r="A6262">
        <v>6261</v>
      </c>
      <c r="B6262" t="s">
        <v>33</v>
      </c>
      <c r="C6262" t="str">
        <f>_xlfn.XLOOKUP(B6262,Lookup_table!B:B,Lookup_table!C:C)</f>
        <v>Data</v>
      </c>
      <c r="D6262" t="s">
        <v>14</v>
      </c>
      <c r="E6262" t="s">
        <v>23</v>
      </c>
      <c r="F6262" t="s">
        <v>51</v>
      </c>
      <c r="G6262" t="s">
        <v>30</v>
      </c>
      <c r="H6262" t="str">
        <f t="shared" si="388"/>
        <v>Onsite/Hybrid</v>
      </c>
      <c r="I6262" t="s">
        <v>35</v>
      </c>
      <c r="J6262" t="str">
        <f t="shared" si="389"/>
        <v>0-2 yrs</v>
      </c>
      <c r="K6262">
        <f t="shared" ca="1" si="391"/>
        <v>1</v>
      </c>
      <c r="L6262" t="s">
        <v>39</v>
      </c>
      <c r="M6262">
        <v>0</v>
      </c>
      <c r="N6262">
        <v>1</v>
      </c>
      <c r="O6262">
        <v>1</v>
      </c>
      <c r="P6262">
        <v>0</v>
      </c>
      <c r="Q6262">
        <v>1</v>
      </c>
      <c r="R6262">
        <f>SUM(M6262:N6262:O6262:P6262:Q6262)</f>
        <v>3</v>
      </c>
      <c r="S6262" s="1">
        <v>70512</v>
      </c>
      <c r="T6262" s="1" t="str">
        <f t="shared" si="390"/>
        <v>Medium</v>
      </c>
      <c r="U6262">
        <v>5</v>
      </c>
      <c r="V6262">
        <v>2024</v>
      </c>
      <c r="W6262" t="s">
        <v>20</v>
      </c>
      <c r="X6262">
        <v>6</v>
      </c>
    </row>
    <row r="6263" spans="1:24" x14ac:dyDescent="0.3">
      <c r="A6263">
        <v>6262</v>
      </c>
      <c r="B6263" t="s">
        <v>50</v>
      </c>
      <c r="C6263" t="str">
        <f>_xlfn.XLOOKUP(B6263,Lookup_table!B:B,Lookup_table!C:C)</f>
        <v>AI</v>
      </c>
      <c r="D6263" t="s">
        <v>37</v>
      </c>
      <c r="E6263" t="s">
        <v>32</v>
      </c>
      <c r="F6263" t="s">
        <v>51</v>
      </c>
      <c r="G6263" t="s">
        <v>17</v>
      </c>
      <c r="H6263" t="str">
        <f t="shared" si="388"/>
        <v>Remote</v>
      </c>
      <c r="I6263" t="s">
        <v>26</v>
      </c>
      <c r="J6263" t="str">
        <f t="shared" si="389"/>
        <v>3-6 yrs</v>
      </c>
      <c r="K6263">
        <f t="shared" ca="1" si="391"/>
        <v>4</v>
      </c>
      <c r="L6263" t="s">
        <v>39</v>
      </c>
      <c r="M6263">
        <v>0</v>
      </c>
      <c r="N6263">
        <v>0</v>
      </c>
      <c r="O6263">
        <v>0</v>
      </c>
      <c r="P6263">
        <v>0</v>
      </c>
      <c r="Q6263">
        <v>1</v>
      </c>
      <c r="R6263">
        <f>SUM(M6263:N6263:O6263:P6263:Q6263)</f>
        <v>1</v>
      </c>
      <c r="S6263" s="1">
        <v>121379</v>
      </c>
      <c r="T6263" s="1" t="str">
        <f t="shared" si="390"/>
        <v>High</v>
      </c>
      <c r="U6263">
        <v>3</v>
      </c>
      <c r="V6263">
        <v>2025</v>
      </c>
      <c r="W6263" t="s">
        <v>28</v>
      </c>
      <c r="X6263">
        <v>7</v>
      </c>
    </row>
    <row r="6264" spans="1:24" x14ac:dyDescent="0.3">
      <c r="A6264">
        <v>6263</v>
      </c>
      <c r="B6264" t="s">
        <v>21</v>
      </c>
      <c r="C6264" t="str">
        <f>_xlfn.XLOOKUP(B6264,Lookup_table!B:B,Lookup_table!C:C)</f>
        <v>AI</v>
      </c>
      <c r="D6264" t="s">
        <v>22</v>
      </c>
      <c r="E6264" t="s">
        <v>42</v>
      </c>
      <c r="F6264" t="s">
        <v>52</v>
      </c>
      <c r="G6264" t="s">
        <v>30</v>
      </c>
      <c r="H6264" t="str">
        <f t="shared" si="388"/>
        <v>Onsite/Hybrid</v>
      </c>
      <c r="I6264" t="s">
        <v>35</v>
      </c>
      <c r="J6264" t="str">
        <f t="shared" si="389"/>
        <v>0-2 yrs</v>
      </c>
      <c r="K6264">
        <f t="shared" ca="1" si="391"/>
        <v>2</v>
      </c>
      <c r="L6264" t="s">
        <v>27</v>
      </c>
      <c r="M6264">
        <v>1</v>
      </c>
      <c r="N6264">
        <v>0</v>
      </c>
      <c r="O6264">
        <v>0</v>
      </c>
      <c r="P6264">
        <v>1</v>
      </c>
      <c r="Q6264">
        <v>1</v>
      </c>
      <c r="R6264">
        <f>SUM(M6264:N6264:O6264:P6264:Q6264)</f>
        <v>3</v>
      </c>
      <c r="S6264" s="1">
        <v>133198</v>
      </c>
      <c r="T6264" s="1" t="str">
        <f t="shared" si="390"/>
        <v>High</v>
      </c>
      <c r="U6264">
        <v>2</v>
      </c>
      <c r="V6264">
        <v>2022</v>
      </c>
      <c r="W6264" t="s">
        <v>28</v>
      </c>
      <c r="X6264">
        <v>8</v>
      </c>
    </row>
    <row r="6265" spans="1:24" x14ac:dyDescent="0.3">
      <c r="A6265">
        <v>6264</v>
      </c>
      <c r="B6265" t="s">
        <v>50</v>
      </c>
      <c r="C6265" t="str">
        <f>_xlfn.XLOOKUP(B6265,Lookup_table!B:B,Lookup_table!C:C)</f>
        <v>AI</v>
      </c>
      <c r="D6265" t="s">
        <v>37</v>
      </c>
      <c r="E6265" t="s">
        <v>32</v>
      </c>
      <c r="F6265" t="s">
        <v>51</v>
      </c>
      <c r="G6265" t="s">
        <v>25</v>
      </c>
      <c r="H6265" t="str">
        <f t="shared" si="388"/>
        <v>Onsite/Hybrid</v>
      </c>
      <c r="I6265" t="s">
        <v>18</v>
      </c>
      <c r="J6265" t="str">
        <f t="shared" si="389"/>
        <v>7+ yrs</v>
      </c>
      <c r="K6265">
        <f t="shared" ca="1" si="391"/>
        <v>12</v>
      </c>
      <c r="L6265" t="s">
        <v>19</v>
      </c>
      <c r="M6265">
        <v>1</v>
      </c>
      <c r="N6265">
        <v>1</v>
      </c>
      <c r="O6265">
        <v>1</v>
      </c>
      <c r="P6265">
        <v>0</v>
      </c>
      <c r="Q6265">
        <v>1</v>
      </c>
      <c r="R6265">
        <f>SUM(M6265:N6265:O6265:P6265:Q6265)</f>
        <v>4</v>
      </c>
      <c r="S6265" s="1">
        <v>160704</v>
      </c>
      <c r="T6265" s="1" t="str">
        <f t="shared" si="390"/>
        <v>High</v>
      </c>
      <c r="U6265">
        <v>5</v>
      </c>
      <c r="V6265">
        <v>2022</v>
      </c>
      <c r="W6265" t="s">
        <v>28</v>
      </c>
      <c r="X6265">
        <v>7</v>
      </c>
    </row>
    <row r="6266" spans="1:24" x14ac:dyDescent="0.3">
      <c r="A6266">
        <v>6265</v>
      </c>
      <c r="B6266" t="s">
        <v>31</v>
      </c>
      <c r="C6266" t="str">
        <f>_xlfn.XLOOKUP(B6266,Lookup_table!B:B,Lookup_table!C:C)</f>
        <v>Business</v>
      </c>
      <c r="D6266" t="s">
        <v>22</v>
      </c>
      <c r="E6266" t="s">
        <v>38</v>
      </c>
      <c r="F6266" t="s">
        <v>52</v>
      </c>
      <c r="G6266" t="s">
        <v>30</v>
      </c>
      <c r="H6266" t="str">
        <f t="shared" si="388"/>
        <v>Onsite/Hybrid</v>
      </c>
      <c r="I6266" t="s">
        <v>35</v>
      </c>
      <c r="J6266" t="str">
        <f t="shared" si="389"/>
        <v>0-2 yrs</v>
      </c>
      <c r="K6266">
        <f t="shared" ca="1" si="391"/>
        <v>0</v>
      </c>
      <c r="L6266" t="s">
        <v>39</v>
      </c>
      <c r="M6266">
        <v>0</v>
      </c>
      <c r="N6266">
        <v>0</v>
      </c>
      <c r="O6266">
        <v>1</v>
      </c>
      <c r="P6266">
        <v>0</v>
      </c>
      <c r="Q6266">
        <v>0</v>
      </c>
      <c r="R6266">
        <f>SUM(M6266:N6266:O6266:P6266:Q6266)</f>
        <v>1</v>
      </c>
      <c r="S6266" s="1">
        <v>80824</v>
      </c>
      <c r="T6266" s="1" t="str">
        <f t="shared" si="390"/>
        <v>Medium</v>
      </c>
      <c r="U6266">
        <v>8</v>
      </c>
      <c r="V6266">
        <v>2024</v>
      </c>
      <c r="W6266" t="s">
        <v>20</v>
      </c>
      <c r="X6266">
        <v>3</v>
      </c>
    </row>
    <row r="6267" spans="1:24" x14ac:dyDescent="0.3">
      <c r="A6267">
        <v>6266</v>
      </c>
      <c r="B6267" t="s">
        <v>41</v>
      </c>
      <c r="C6267" t="str">
        <f>_xlfn.XLOOKUP(B6267,Lookup_table!B:B,Lookup_table!C:C)</f>
        <v>Data</v>
      </c>
      <c r="D6267" t="s">
        <v>37</v>
      </c>
      <c r="E6267" t="s">
        <v>23</v>
      </c>
      <c r="F6267" t="s">
        <v>24</v>
      </c>
      <c r="G6267" t="s">
        <v>17</v>
      </c>
      <c r="H6267" t="str">
        <f t="shared" si="388"/>
        <v>Remote</v>
      </c>
      <c r="I6267" t="s">
        <v>35</v>
      </c>
      <c r="J6267" t="str">
        <f t="shared" si="389"/>
        <v>0-2 yrs</v>
      </c>
      <c r="K6267">
        <f t="shared" ca="1" si="391"/>
        <v>0</v>
      </c>
      <c r="L6267" t="s">
        <v>19</v>
      </c>
      <c r="M6267">
        <v>0</v>
      </c>
      <c r="N6267">
        <v>0</v>
      </c>
      <c r="O6267">
        <v>0</v>
      </c>
      <c r="P6267">
        <v>1</v>
      </c>
      <c r="Q6267">
        <v>0</v>
      </c>
      <c r="R6267">
        <f>SUM(M6267:N6267:O6267:P6267:Q6267)</f>
        <v>1</v>
      </c>
      <c r="S6267" s="1">
        <v>62990</v>
      </c>
      <c r="T6267" s="1" t="str">
        <f t="shared" si="390"/>
        <v>Low</v>
      </c>
      <c r="U6267">
        <v>4</v>
      </c>
      <c r="V6267">
        <v>2021</v>
      </c>
      <c r="W6267" t="s">
        <v>34</v>
      </c>
      <c r="X6267">
        <v>5</v>
      </c>
    </row>
    <row r="6268" spans="1:24" x14ac:dyDescent="0.3">
      <c r="A6268">
        <v>6267</v>
      </c>
      <c r="B6268" t="s">
        <v>41</v>
      </c>
      <c r="C6268" t="str">
        <f>_xlfn.XLOOKUP(B6268,Lookup_table!B:B,Lookup_table!C:C)</f>
        <v>Data</v>
      </c>
      <c r="D6268" t="s">
        <v>34</v>
      </c>
      <c r="E6268" t="s">
        <v>38</v>
      </c>
      <c r="F6268" t="s">
        <v>43</v>
      </c>
      <c r="G6268" t="s">
        <v>30</v>
      </c>
      <c r="H6268" t="str">
        <f t="shared" si="388"/>
        <v>Onsite/Hybrid</v>
      </c>
      <c r="I6268" t="s">
        <v>18</v>
      </c>
      <c r="J6268" t="str">
        <f t="shared" si="389"/>
        <v>7+ yrs</v>
      </c>
      <c r="K6268">
        <f t="shared" ca="1" si="391"/>
        <v>10</v>
      </c>
      <c r="L6268" t="s">
        <v>19</v>
      </c>
      <c r="M6268">
        <v>0</v>
      </c>
      <c r="N6268">
        <v>0</v>
      </c>
      <c r="O6268">
        <v>0</v>
      </c>
      <c r="P6268">
        <v>1</v>
      </c>
      <c r="Q6268">
        <v>1</v>
      </c>
      <c r="R6268">
        <f>SUM(M6268:N6268:O6268:P6268:Q6268)</f>
        <v>2</v>
      </c>
      <c r="S6268" s="1">
        <v>128023</v>
      </c>
      <c r="T6268" s="1" t="str">
        <f t="shared" si="390"/>
        <v>High</v>
      </c>
      <c r="U6268">
        <v>12</v>
      </c>
      <c r="V6268">
        <v>2020</v>
      </c>
      <c r="W6268" t="s">
        <v>20</v>
      </c>
      <c r="X6268">
        <v>2</v>
      </c>
    </row>
    <row r="6269" spans="1:24" x14ac:dyDescent="0.3">
      <c r="A6269">
        <v>6268</v>
      </c>
      <c r="B6269" t="s">
        <v>21</v>
      </c>
      <c r="C6269" t="str">
        <f>_xlfn.XLOOKUP(B6269,Lookup_table!B:B,Lookup_table!C:C)</f>
        <v>AI</v>
      </c>
      <c r="D6269" t="s">
        <v>14</v>
      </c>
      <c r="E6269" t="s">
        <v>15</v>
      </c>
      <c r="F6269" t="s">
        <v>52</v>
      </c>
      <c r="G6269" t="s">
        <v>17</v>
      </c>
      <c r="H6269" t="str">
        <f t="shared" si="388"/>
        <v>Remote</v>
      </c>
      <c r="I6269" t="s">
        <v>18</v>
      </c>
      <c r="J6269" t="str">
        <f t="shared" si="389"/>
        <v>7+ yrs</v>
      </c>
      <c r="K6269">
        <f t="shared" ca="1" si="391"/>
        <v>7</v>
      </c>
      <c r="L6269" t="s">
        <v>39</v>
      </c>
      <c r="M6269">
        <v>1</v>
      </c>
      <c r="N6269">
        <v>1</v>
      </c>
      <c r="O6269">
        <v>0</v>
      </c>
      <c r="P6269">
        <v>1</v>
      </c>
      <c r="Q6269">
        <v>1</v>
      </c>
      <c r="R6269">
        <f>SUM(M6269:N6269:O6269:P6269:Q6269)</f>
        <v>4</v>
      </c>
      <c r="S6269" s="1">
        <v>163247</v>
      </c>
      <c r="T6269" s="1" t="str">
        <f t="shared" si="390"/>
        <v>High</v>
      </c>
      <c r="U6269">
        <v>8</v>
      </c>
      <c r="V6269">
        <v>2023</v>
      </c>
      <c r="W6269" t="s">
        <v>20</v>
      </c>
      <c r="X6269">
        <v>6</v>
      </c>
    </row>
    <row r="6270" spans="1:24" x14ac:dyDescent="0.3">
      <c r="A6270">
        <v>6269</v>
      </c>
      <c r="B6270" t="s">
        <v>50</v>
      </c>
      <c r="C6270" t="str">
        <f>_xlfn.XLOOKUP(B6270,Lookup_table!B:B,Lookup_table!C:C)</f>
        <v>AI</v>
      </c>
      <c r="D6270" t="s">
        <v>22</v>
      </c>
      <c r="E6270" t="s">
        <v>15</v>
      </c>
      <c r="F6270" t="s">
        <v>44</v>
      </c>
      <c r="G6270" t="s">
        <v>17</v>
      </c>
      <c r="H6270" t="str">
        <f t="shared" si="388"/>
        <v>Remote</v>
      </c>
      <c r="I6270" t="s">
        <v>18</v>
      </c>
      <c r="J6270" t="str">
        <f t="shared" si="389"/>
        <v>7+ yrs</v>
      </c>
      <c r="K6270">
        <f t="shared" ca="1" si="391"/>
        <v>14</v>
      </c>
      <c r="L6270" t="s">
        <v>19</v>
      </c>
      <c r="M6270">
        <v>1</v>
      </c>
      <c r="N6270">
        <v>1</v>
      </c>
      <c r="O6270">
        <v>0</v>
      </c>
      <c r="P6270">
        <v>1</v>
      </c>
      <c r="Q6270">
        <v>0</v>
      </c>
      <c r="R6270">
        <f>SUM(M6270:N6270:O6270:P6270:Q6270)</f>
        <v>3</v>
      </c>
      <c r="S6270" s="1">
        <v>179574</v>
      </c>
      <c r="T6270" s="1" t="str">
        <f t="shared" si="390"/>
        <v>High</v>
      </c>
      <c r="U6270">
        <v>11</v>
      </c>
      <c r="V6270">
        <v>2022</v>
      </c>
      <c r="W6270" t="s">
        <v>34</v>
      </c>
      <c r="X6270">
        <v>4</v>
      </c>
    </row>
    <row r="6271" spans="1:24" x14ac:dyDescent="0.3">
      <c r="A6271">
        <v>6270</v>
      </c>
      <c r="B6271" t="s">
        <v>41</v>
      </c>
      <c r="C6271" t="str">
        <f>_xlfn.XLOOKUP(B6271,Lookup_table!B:B,Lookup_table!C:C)</f>
        <v>Data</v>
      </c>
      <c r="D6271" t="s">
        <v>34</v>
      </c>
      <c r="E6271" t="s">
        <v>38</v>
      </c>
      <c r="F6271" t="s">
        <v>52</v>
      </c>
      <c r="G6271" t="s">
        <v>17</v>
      </c>
      <c r="H6271" t="str">
        <f t="shared" si="388"/>
        <v>Remote</v>
      </c>
      <c r="I6271" t="s">
        <v>18</v>
      </c>
      <c r="J6271" t="str">
        <f t="shared" si="389"/>
        <v>7+ yrs</v>
      </c>
      <c r="K6271">
        <f t="shared" ca="1" si="391"/>
        <v>10</v>
      </c>
      <c r="L6271" t="s">
        <v>19</v>
      </c>
      <c r="M6271">
        <v>1</v>
      </c>
      <c r="N6271">
        <v>0</v>
      </c>
      <c r="O6271">
        <v>1</v>
      </c>
      <c r="P6271">
        <v>1</v>
      </c>
      <c r="Q6271">
        <v>0</v>
      </c>
      <c r="R6271">
        <f>SUM(M6271:N6271:O6271:P6271:Q6271)</f>
        <v>3</v>
      </c>
      <c r="S6271" s="1">
        <v>126250</v>
      </c>
      <c r="T6271" s="1" t="str">
        <f t="shared" si="390"/>
        <v>High</v>
      </c>
      <c r="U6271">
        <v>2</v>
      </c>
      <c r="V6271">
        <v>2022</v>
      </c>
      <c r="W6271" t="s">
        <v>28</v>
      </c>
      <c r="X6271">
        <v>6</v>
      </c>
    </row>
    <row r="6272" spans="1:24" x14ac:dyDescent="0.3">
      <c r="A6272">
        <v>6271</v>
      </c>
      <c r="B6272" t="s">
        <v>50</v>
      </c>
      <c r="C6272" t="str">
        <f>_xlfn.XLOOKUP(B6272,Lookup_table!B:B,Lookup_table!C:C)</f>
        <v>AI</v>
      </c>
      <c r="D6272" t="s">
        <v>22</v>
      </c>
      <c r="E6272" t="s">
        <v>38</v>
      </c>
      <c r="F6272" t="s">
        <v>16</v>
      </c>
      <c r="G6272" t="s">
        <v>17</v>
      </c>
      <c r="H6272" t="str">
        <f t="shared" si="388"/>
        <v>Remote</v>
      </c>
      <c r="I6272" t="s">
        <v>26</v>
      </c>
      <c r="J6272" t="str">
        <f t="shared" si="389"/>
        <v>3-6 yrs</v>
      </c>
      <c r="K6272">
        <f t="shared" ca="1" si="391"/>
        <v>5</v>
      </c>
      <c r="L6272" t="s">
        <v>27</v>
      </c>
      <c r="M6272">
        <v>1</v>
      </c>
      <c r="N6272">
        <v>0</v>
      </c>
      <c r="O6272">
        <v>0</v>
      </c>
      <c r="P6272">
        <v>0</v>
      </c>
      <c r="Q6272">
        <v>1</v>
      </c>
      <c r="R6272">
        <f>SUM(M6272:N6272:O6272:P6272:Q6272)</f>
        <v>2</v>
      </c>
      <c r="S6272" s="1">
        <v>143493</v>
      </c>
      <c r="T6272" s="1" t="str">
        <f t="shared" si="390"/>
        <v>High</v>
      </c>
      <c r="U6272">
        <v>11</v>
      </c>
      <c r="V6272">
        <v>2025</v>
      </c>
      <c r="W6272" t="s">
        <v>28</v>
      </c>
      <c r="X6272">
        <v>7</v>
      </c>
    </row>
    <row r="6273" spans="1:24" x14ac:dyDescent="0.3">
      <c r="A6273">
        <v>6272</v>
      </c>
      <c r="B6273" t="s">
        <v>21</v>
      </c>
      <c r="C6273" t="str">
        <f>_xlfn.XLOOKUP(B6273,Lookup_table!B:B,Lookup_table!C:C)</f>
        <v>AI</v>
      </c>
      <c r="D6273" t="s">
        <v>14</v>
      </c>
      <c r="E6273" t="s">
        <v>32</v>
      </c>
      <c r="F6273" t="s">
        <v>51</v>
      </c>
      <c r="G6273" t="s">
        <v>30</v>
      </c>
      <c r="H6273" t="str">
        <f t="shared" si="388"/>
        <v>Onsite/Hybrid</v>
      </c>
      <c r="I6273" t="s">
        <v>18</v>
      </c>
      <c r="J6273" t="str">
        <f t="shared" si="389"/>
        <v>7+ yrs</v>
      </c>
      <c r="K6273">
        <f t="shared" ca="1" si="391"/>
        <v>13</v>
      </c>
      <c r="L6273" t="s">
        <v>39</v>
      </c>
      <c r="M6273">
        <v>0</v>
      </c>
      <c r="N6273">
        <v>0</v>
      </c>
      <c r="O6273">
        <v>1</v>
      </c>
      <c r="P6273">
        <v>1</v>
      </c>
      <c r="Q6273">
        <v>0</v>
      </c>
      <c r="R6273">
        <f>SUM(M6273:N6273:O6273:P6273:Q6273)</f>
        <v>2</v>
      </c>
      <c r="S6273" s="1">
        <v>165391</v>
      </c>
      <c r="T6273" s="1" t="str">
        <f t="shared" si="390"/>
        <v>High</v>
      </c>
      <c r="U6273">
        <v>8</v>
      </c>
      <c r="V6273">
        <v>2022</v>
      </c>
      <c r="W6273" t="s">
        <v>28</v>
      </c>
      <c r="X6273">
        <v>1</v>
      </c>
    </row>
    <row r="6274" spans="1:24" x14ac:dyDescent="0.3">
      <c r="A6274">
        <v>6273</v>
      </c>
      <c r="B6274" t="s">
        <v>31</v>
      </c>
      <c r="C6274" t="str">
        <f>_xlfn.XLOOKUP(B6274,Lookup_table!B:B,Lookup_table!C:C)</f>
        <v>Business</v>
      </c>
      <c r="D6274" t="s">
        <v>22</v>
      </c>
      <c r="E6274" t="s">
        <v>32</v>
      </c>
      <c r="F6274" t="s">
        <v>24</v>
      </c>
      <c r="G6274" t="s">
        <v>30</v>
      </c>
      <c r="H6274" t="str">
        <f t="shared" ref="H6274:H6337" si="392">IF(G6274="Remote","Remote","Onsite/Hybrid")</f>
        <v>Onsite/Hybrid</v>
      </c>
      <c r="I6274" t="s">
        <v>18</v>
      </c>
      <c r="J6274" t="str">
        <f t="shared" ref="J6274:J6337" si="393">IF(I6274="Entry","0-2 yrs",IF(I6274="Mid","3-6 yrs","7+ yrs"))</f>
        <v>7+ yrs</v>
      </c>
      <c r="K6274">
        <f t="shared" ca="1" si="391"/>
        <v>11</v>
      </c>
      <c r="L6274" t="s">
        <v>27</v>
      </c>
      <c r="M6274">
        <v>1</v>
      </c>
      <c r="N6274">
        <v>0</v>
      </c>
      <c r="O6274">
        <v>1</v>
      </c>
      <c r="P6274">
        <v>1</v>
      </c>
      <c r="Q6274">
        <v>0</v>
      </c>
      <c r="R6274">
        <f>SUM(M6274:N6274:O6274:P6274:Q6274)</f>
        <v>3</v>
      </c>
      <c r="S6274" s="1">
        <v>147948</v>
      </c>
      <c r="T6274" s="1" t="str">
        <f t="shared" ref="T6274:T6337" si="394">IF(S6274&lt;=70000,"Low",IF(S6274&lt;=120000,"Medium","High"))</f>
        <v>High</v>
      </c>
      <c r="U6274">
        <v>5</v>
      </c>
      <c r="V6274">
        <v>2022</v>
      </c>
      <c r="W6274" t="s">
        <v>28</v>
      </c>
      <c r="X6274">
        <v>9</v>
      </c>
    </row>
    <row r="6275" spans="1:24" x14ac:dyDescent="0.3">
      <c r="A6275">
        <v>6274</v>
      </c>
      <c r="B6275" t="s">
        <v>50</v>
      </c>
      <c r="C6275" t="str">
        <f>_xlfn.XLOOKUP(B6275,Lookup_table!B:B,Lookup_table!C:C)</f>
        <v>AI</v>
      </c>
      <c r="D6275" t="s">
        <v>22</v>
      </c>
      <c r="E6275" t="s">
        <v>38</v>
      </c>
      <c r="F6275" t="s">
        <v>29</v>
      </c>
      <c r="G6275" t="s">
        <v>25</v>
      </c>
      <c r="H6275" t="str">
        <f t="shared" si="392"/>
        <v>Onsite/Hybrid</v>
      </c>
      <c r="I6275" t="s">
        <v>18</v>
      </c>
      <c r="J6275" t="str">
        <f t="shared" si="393"/>
        <v>7+ yrs</v>
      </c>
      <c r="K6275">
        <f t="shared" ref="K6275:K6338" ca="1" si="395">IF(J6275="0-2 yrs",RANDBETWEEN(0,2),IF(J6275="3-6 yrs", RANDBETWEEN(3,6),IF(J6275="7+ yrs", RANDBETWEEN(7,15)," ")))</f>
        <v>15</v>
      </c>
      <c r="L6275" t="s">
        <v>27</v>
      </c>
      <c r="M6275">
        <v>1</v>
      </c>
      <c r="N6275">
        <v>0</v>
      </c>
      <c r="O6275">
        <v>1</v>
      </c>
      <c r="P6275">
        <v>1</v>
      </c>
      <c r="Q6275">
        <v>0</v>
      </c>
      <c r="R6275">
        <f>SUM(M6275:N6275:O6275:P6275:Q6275)</f>
        <v>3</v>
      </c>
      <c r="S6275" s="1">
        <v>193443</v>
      </c>
      <c r="T6275" s="1" t="str">
        <f t="shared" si="394"/>
        <v>High</v>
      </c>
      <c r="U6275">
        <v>5</v>
      </c>
      <c r="V6275">
        <v>2026</v>
      </c>
      <c r="W6275" t="s">
        <v>28</v>
      </c>
      <c r="X6275">
        <v>5</v>
      </c>
    </row>
    <row r="6276" spans="1:24" x14ac:dyDescent="0.3">
      <c r="A6276">
        <v>6275</v>
      </c>
      <c r="B6276" t="s">
        <v>31</v>
      </c>
      <c r="C6276" t="str">
        <f>_xlfn.XLOOKUP(B6276,Lookup_table!B:B,Lookup_table!C:C)</f>
        <v>Business</v>
      </c>
      <c r="D6276" t="s">
        <v>37</v>
      </c>
      <c r="E6276" t="s">
        <v>38</v>
      </c>
      <c r="F6276" t="s">
        <v>29</v>
      </c>
      <c r="G6276" t="s">
        <v>17</v>
      </c>
      <c r="H6276" t="str">
        <f t="shared" si="392"/>
        <v>Remote</v>
      </c>
      <c r="I6276" t="s">
        <v>26</v>
      </c>
      <c r="J6276" t="str">
        <f t="shared" si="393"/>
        <v>3-6 yrs</v>
      </c>
      <c r="K6276">
        <f t="shared" ca="1" si="395"/>
        <v>3</v>
      </c>
      <c r="L6276" t="s">
        <v>19</v>
      </c>
      <c r="M6276">
        <v>0</v>
      </c>
      <c r="N6276">
        <v>0</v>
      </c>
      <c r="O6276">
        <v>0</v>
      </c>
      <c r="P6276">
        <v>0</v>
      </c>
      <c r="Q6276">
        <v>1</v>
      </c>
      <c r="R6276">
        <f>SUM(M6276:N6276:O6276:P6276:Q6276)</f>
        <v>1</v>
      </c>
      <c r="S6276" s="1">
        <v>84859</v>
      </c>
      <c r="T6276" s="1" t="str">
        <f t="shared" si="394"/>
        <v>Medium</v>
      </c>
      <c r="U6276">
        <v>5</v>
      </c>
      <c r="V6276">
        <v>2022</v>
      </c>
      <c r="W6276" t="s">
        <v>28</v>
      </c>
      <c r="X6276">
        <v>9</v>
      </c>
    </row>
    <row r="6277" spans="1:24" x14ac:dyDescent="0.3">
      <c r="A6277">
        <v>6276</v>
      </c>
      <c r="B6277" t="s">
        <v>21</v>
      </c>
      <c r="C6277" t="str">
        <f>_xlfn.XLOOKUP(B6277,Lookup_table!B:B,Lookup_table!C:C)</f>
        <v>AI</v>
      </c>
      <c r="D6277" t="s">
        <v>34</v>
      </c>
      <c r="E6277" t="s">
        <v>23</v>
      </c>
      <c r="F6277" t="s">
        <v>29</v>
      </c>
      <c r="G6277" t="s">
        <v>17</v>
      </c>
      <c r="H6277" t="str">
        <f t="shared" si="392"/>
        <v>Remote</v>
      </c>
      <c r="I6277" t="s">
        <v>18</v>
      </c>
      <c r="J6277" t="str">
        <f t="shared" si="393"/>
        <v>7+ yrs</v>
      </c>
      <c r="K6277">
        <f t="shared" ca="1" si="395"/>
        <v>12</v>
      </c>
      <c r="L6277" t="s">
        <v>27</v>
      </c>
      <c r="M6277">
        <v>0</v>
      </c>
      <c r="N6277">
        <v>1</v>
      </c>
      <c r="O6277">
        <v>1</v>
      </c>
      <c r="P6277">
        <v>0</v>
      </c>
      <c r="Q6277">
        <v>1</v>
      </c>
      <c r="R6277">
        <f>SUM(M6277:N6277:O6277:P6277:Q6277)</f>
        <v>3</v>
      </c>
      <c r="S6277" s="1">
        <v>166512</v>
      </c>
      <c r="T6277" s="1" t="str">
        <f t="shared" si="394"/>
        <v>High</v>
      </c>
      <c r="U6277">
        <v>6</v>
      </c>
      <c r="V6277">
        <v>2023</v>
      </c>
      <c r="W6277" t="s">
        <v>34</v>
      </c>
      <c r="X6277">
        <v>3</v>
      </c>
    </row>
    <row r="6278" spans="1:24" x14ac:dyDescent="0.3">
      <c r="A6278">
        <v>6277</v>
      </c>
      <c r="B6278" t="s">
        <v>31</v>
      </c>
      <c r="C6278" t="str">
        <f>_xlfn.XLOOKUP(B6278,Lookup_table!B:B,Lookup_table!C:C)</f>
        <v>Business</v>
      </c>
      <c r="D6278" t="s">
        <v>14</v>
      </c>
      <c r="E6278" t="s">
        <v>32</v>
      </c>
      <c r="F6278" t="s">
        <v>29</v>
      </c>
      <c r="G6278" t="s">
        <v>30</v>
      </c>
      <c r="H6278" t="str">
        <f t="shared" si="392"/>
        <v>Onsite/Hybrid</v>
      </c>
      <c r="I6278" t="s">
        <v>26</v>
      </c>
      <c r="J6278" t="str">
        <f t="shared" si="393"/>
        <v>3-6 yrs</v>
      </c>
      <c r="K6278">
        <f t="shared" ca="1" si="395"/>
        <v>5</v>
      </c>
      <c r="L6278" t="s">
        <v>19</v>
      </c>
      <c r="M6278">
        <v>1</v>
      </c>
      <c r="N6278">
        <v>0</v>
      </c>
      <c r="O6278">
        <v>1</v>
      </c>
      <c r="P6278">
        <v>0</v>
      </c>
      <c r="Q6278">
        <v>0</v>
      </c>
      <c r="R6278">
        <f>SUM(M6278:N6278:O6278:P6278:Q6278)</f>
        <v>2</v>
      </c>
      <c r="S6278" s="1">
        <v>88993</v>
      </c>
      <c r="T6278" s="1" t="str">
        <f t="shared" si="394"/>
        <v>Medium</v>
      </c>
      <c r="U6278">
        <v>2</v>
      </c>
      <c r="V6278">
        <v>2024</v>
      </c>
      <c r="W6278" t="s">
        <v>20</v>
      </c>
      <c r="X6278">
        <v>5</v>
      </c>
    </row>
    <row r="6279" spans="1:24" x14ac:dyDescent="0.3">
      <c r="A6279">
        <v>6278</v>
      </c>
      <c r="B6279" t="s">
        <v>33</v>
      </c>
      <c r="C6279" t="str">
        <f>_xlfn.XLOOKUP(B6279,Lookup_table!B:B,Lookup_table!C:C)</f>
        <v>Data</v>
      </c>
      <c r="D6279" t="s">
        <v>14</v>
      </c>
      <c r="E6279" t="s">
        <v>38</v>
      </c>
      <c r="F6279" t="s">
        <v>52</v>
      </c>
      <c r="G6279" t="s">
        <v>25</v>
      </c>
      <c r="H6279" t="str">
        <f t="shared" si="392"/>
        <v>Onsite/Hybrid</v>
      </c>
      <c r="I6279" t="s">
        <v>35</v>
      </c>
      <c r="J6279" t="str">
        <f t="shared" si="393"/>
        <v>0-2 yrs</v>
      </c>
      <c r="K6279">
        <f t="shared" ca="1" si="395"/>
        <v>1</v>
      </c>
      <c r="L6279" t="s">
        <v>27</v>
      </c>
      <c r="M6279">
        <v>0</v>
      </c>
      <c r="N6279">
        <v>1</v>
      </c>
      <c r="O6279">
        <v>1</v>
      </c>
      <c r="P6279">
        <v>1</v>
      </c>
      <c r="Q6279">
        <v>0</v>
      </c>
      <c r="R6279">
        <f>SUM(M6279:N6279:O6279:P6279:Q6279)</f>
        <v>3</v>
      </c>
      <c r="S6279" s="1">
        <v>80356</v>
      </c>
      <c r="T6279" s="1" t="str">
        <f t="shared" si="394"/>
        <v>Medium</v>
      </c>
      <c r="U6279">
        <v>11</v>
      </c>
      <c r="V6279">
        <v>2020</v>
      </c>
      <c r="W6279" t="s">
        <v>28</v>
      </c>
      <c r="X6279">
        <v>8</v>
      </c>
    </row>
    <row r="6280" spans="1:24" x14ac:dyDescent="0.3">
      <c r="A6280">
        <v>6279</v>
      </c>
      <c r="B6280" t="s">
        <v>36</v>
      </c>
      <c r="C6280" t="str">
        <f>_xlfn.XLOOKUP(B6280,Lookup_table!B:B,Lookup_table!C:C)</f>
        <v>Data</v>
      </c>
      <c r="D6280" t="s">
        <v>37</v>
      </c>
      <c r="E6280" t="s">
        <v>38</v>
      </c>
      <c r="F6280" t="s">
        <v>29</v>
      </c>
      <c r="G6280" t="s">
        <v>25</v>
      </c>
      <c r="H6280" t="str">
        <f t="shared" si="392"/>
        <v>Onsite/Hybrid</v>
      </c>
      <c r="I6280" t="s">
        <v>26</v>
      </c>
      <c r="J6280" t="str">
        <f t="shared" si="393"/>
        <v>3-6 yrs</v>
      </c>
      <c r="K6280">
        <f t="shared" ca="1" si="395"/>
        <v>4</v>
      </c>
      <c r="L6280" t="s">
        <v>27</v>
      </c>
      <c r="M6280">
        <v>0</v>
      </c>
      <c r="N6280">
        <v>1</v>
      </c>
      <c r="O6280">
        <v>0</v>
      </c>
      <c r="P6280">
        <v>0</v>
      </c>
      <c r="Q6280">
        <v>1</v>
      </c>
      <c r="R6280">
        <f>SUM(M6280:N6280:O6280:P6280:Q6280)</f>
        <v>2</v>
      </c>
      <c r="S6280" s="1">
        <v>85256</v>
      </c>
      <c r="T6280" s="1" t="str">
        <f t="shared" si="394"/>
        <v>Medium</v>
      </c>
      <c r="U6280">
        <v>8</v>
      </c>
      <c r="V6280">
        <v>2025</v>
      </c>
      <c r="W6280" t="s">
        <v>34</v>
      </c>
      <c r="X6280">
        <v>5</v>
      </c>
    </row>
    <row r="6281" spans="1:24" x14ac:dyDescent="0.3">
      <c r="A6281">
        <v>6280</v>
      </c>
      <c r="B6281" t="s">
        <v>31</v>
      </c>
      <c r="C6281" t="str">
        <f>_xlfn.XLOOKUP(B6281,Lookup_table!B:B,Lookup_table!C:C)</f>
        <v>Business</v>
      </c>
      <c r="D6281" t="s">
        <v>34</v>
      </c>
      <c r="E6281" t="s">
        <v>40</v>
      </c>
      <c r="F6281" t="s">
        <v>44</v>
      </c>
      <c r="G6281" t="s">
        <v>30</v>
      </c>
      <c r="H6281" t="str">
        <f t="shared" si="392"/>
        <v>Onsite/Hybrid</v>
      </c>
      <c r="I6281" t="s">
        <v>35</v>
      </c>
      <c r="J6281" t="str">
        <f t="shared" si="393"/>
        <v>0-2 yrs</v>
      </c>
      <c r="K6281">
        <f t="shared" ca="1" si="395"/>
        <v>2</v>
      </c>
      <c r="L6281" t="s">
        <v>27</v>
      </c>
      <c r="M6281">
        <v>0</v>
      </c>
      <c r="N6281">
        <v>1</v>
      </c>
      <c r="O6281">
        <v>1</v>
      </c>
      <c r="P6281">
        <v>1</v>
      </c>
      <c r="Q6281">
        <v>0</v>
      </c>
      <c r="R6281">
        <f>SUM(M6281:N6281:O6281:P6281:Q6281)</f>
        <v>3</v>
      </c>
      <c r="S6281" s="1">
        <v>76783</v>
      </c>
      <c r="T6281" s="1" t="str">
        <f t="shared" si="394"/>
        <v>Medium</v>
      </c>
      <c r="U6281">
        <v>11</v>
      </c>
      <c r="V6281">
        <v>2023</v>
      </c>
      <c r="W6281" t="s">
        <v>28</v>
      </c>
      <c r="X6281">
        <v>7</v>
      </c>
    </row>
    <row r="6282" spans="1:24" x14ac:dyDescent="0.3">
      <c r="A6282">
        <v>6281</v>
      </c>
      <c r="B6282" t="s">
        <v>36</v>
      </c>
      <c r="C6282" t="str">
        <f>_xlfn.XLOOKUP(B6282,Lookup_table!B:B,Lookup_table!C:C)</f>
        <v>Data</v>
      </c>
      <c r="D6282" t="s">
        <v>34</v>
      </c>
      <c r="E6282" t="s">
        <v>15</v>
      </c>
      <c r="F6282" t="s">
        <v>44</v>
      </c>
      <c r="G6282" t="s">
        <v>25</v>
      </c>
      <c r="H6282" t="str">
        <f t="shared" si="392"/>
        <v>Onsite/Hybrid</v>
      </c>
      <c r="I6282" t="s">
        <v>18</v>
      </c>
      <c r="J6282" t="str">
        <f t="shared" si="393"/>
        <v>7+ yrs</v>
      </c>
      <c r="K6282">
        <f t="shared" ca="1" si="395"/>
        <v>12</v>
      </c>
      <c r="L6282" t="s">
        <v>27</v>
      </c>
      <c r="M6282">
        <v>0</v>
      </c>
      <c r="N6282">
        <v>1</v>
      </c>
      <c r="O6282">
        <v>1</v>
      </c>
      <c r="P6282">
        <v>1</v>
      </c>
      <c r="Q6282">
        <v>1</v>
      </c>
      <c r="R6282">
        <f>SUM(M6282:N6282:O6282:P6282:Q6282)</f>
        <v>4</v>
      </c>
      <c r="S6282" s="1">
        <v>139942</v>
      </c>
      <c r="T6282" s="1" t="str">
        <f t="shared" si="394"/>
        <v>High</v>
      </c>
      <c r="U6282">
        <v>9</v>
      </c>
      <c r="V6282">
        <v>2023</v>
      </c>
      <c r="W6282" t="s">
        <v>28</v>
      </c>
      <c r="X6282">
        <v>7</v>
      </c>
    </row>
    <row r="6283" spans="1:24" x14ac:dyDescent="0.3">
      <c r="A6283">
        <v>6282</v>
      </c>
      <c r="B6283" t="s">
        <v>21</v>
      </c>
      <c r="C6283" t="str">
        <f>_xlfn.XLOOKUP(B6283,Lookup_table!B:B,Lookup_table!C:C)</f>
        <v>AI</v>
      </c>
      <c r="D6283" t="s">
        <v>14</v>
      </c>
      <c r="E6283" t="s">
        <v>42</v>
      </c>
      <c r="F6283" t="s">
        <v>52</v>
      </c>
      <c r="G6283" t="s">
        <v>25</v>
      </c>
      <c r="H6283" t="str">
        <f t="shared" si="392"/>
        <v>Onsite/Hybrid</v>
      </c>
      <c r="I6283" t="s">
        <v>35</v>
      </c>
      <c r="J6283" t="str">
        <f t="shared" si="393"/>
        <v>0-2 yrs</v>
      </c>
      <c r="K6283">
        <f t="shared" ca="1" si="395"/>
        <v>1</v>
      </c>
      <c r="L6283" t="s">
        <v>27</v>
      </c>
      <c r="M6283">
        <v>0</v>
      </c>
      <c r="N6283">
        <v>1</v>
      </c>
      <c r="O6283">
        <v>0</v>
      </c>
      <c r="P6283">
        <v>0</v>
      </c>
      <c r="Q6283">
        <v>1</v>
      </c>
      <c r="R6283">
        <f>SUM(M6283:N6283:O6283:P6283:Q6283)</f>
        <v>2</v>
      </c>
      <c r="S6283" s="1">
        <v>104450</v>
      </c>
      <c r="T6283" s="1" t="str">
        <f t="shared" si="394"/>
        <v>Medium</v>
      </c>
      <c r="U6283">
        <v>6</v>
      </c>
      <c r="V6283">
        <v>2021</v>
      </c>
      <c r="W6283" t="s">
        <v>28</v>
      </c>
      <c r="X6283">
        <v>7</v>
      </c>
    </row>
    <row r="6284" spans="1:24" x14ac:dyDescent="0.3">
      <c r="A6284">
        <v>6283</v>
      </c>
      <c r="B6284" t="s">
        <v>31</v>
      </c>
      <c r="C6284" t="str">
        <f>_xlfn.XLOOKUP(B6284,Lookup_table!B:B,Lookup_table!C:C)</f>
        <v>Business</v>
      </c>
      <c r="D6284" t="s">
        <v>22</v>
      </c>
      <c r="E6284" t="s">
        <v>23</v>
      </c>
      <c r="F6284" t="s">
        <v>24</v>
      </c>
      <c r="G6284" t="s">
        <v>17</v>
      </c>
      <c r="H6284" t="str">
        <f t="shared" si="392"/>
        <v>Remote</v>
      </c>
      <c r="I6284" t="s">
        <v>26</v>
      </c>
      <c r="J6284" t="str">
        <f t="shared" si="393"/>
        <v>3-6 yrs</v>
      </c>
      <c r="K6284">
        <f t="shared" ca="1" si="395"/>
        <v>6</v>
      </c>
      <c r="L6284" t="s">
        <v>19</v>
      </c>
      <c r="M6284">
        <v>1</v>
      </c>
      <c r="N6284">
        <v>0</v>
      </c>
      <c r="O6284">
        <v>0</v>
      </c>
      <c r="P6284">
        <v>0</v>
      </c>
      <c r="Q6284">
        <v>0</v>
      </c>
      <c r="R6284">
        <f>SUM(M6284:N6284:O6284:P6284:Q6284)</f>
        <v>1</v>
      </c>
      <c r="S6284" s="1">
        <v>95734</v>
      </c>
      <c r="T6284" s="1" t="str">
        <f t="shared" si="394"/>
        <v>Medium</v>
      </c>
      <c r="U6284">
        <v>12</v>
      </c>
      <c r="V6284">
        <v>2020</v>
      </c>
      <c r="W6284" t="s">
        <v>20</v>
      </c>
      <c r="X6284">
        <v>3</v>
      </c>
    </row>
    <row r="6285" spans="1:24" x14ac:dyDescent="0.3">
      <c r="A6285">
        <v>6284</v>
      </c>
      <c r="B6285" t="s">
        <v>36</v>
      </c>
      <c r="C6285" t="str">
        <f>_xlfn.XLOOKUP(B6285,Lookup_table!B:B,Lookup_table!C:C)</f>
        <v>Data</v>
      </c>
      <c r="D6285" t="s">
        <v>34</v>
      </c>
      <c r="E6285" t="s">
        <v>40</v>
      </c>
      <c r="F6285" t="s">
        <v>24</v>
      </c>
      <c r="G6285" t="s">
        <v>25</v>
      </c>
      <c r="H6285" t="str">
        <f t="shared" si="392"/>
        <v>Onsite/Hybrid</v>
      </c>
      <c r="I6285" t="s">
        <v>18</v>
      </c>
      <c r="J6285" t="str">
        <f t="shared" si="393"/>
        <v>7+ yrs</v>
      </c>
      <c r="K6285">
        <f t="shared" ca="1" si="395"/>
        <v>15</v>
      </c>
      <c r="L6285" t="s">
        <v>39</v>
      </c>
      <c r="M6285">
        <v>1</v>
      </c>
      <c r="N6285">
        <v>1</v>
      </c>
      <c r="O6285">
        <v>0</v>
      </c>
      <c r="P6285">
        <v>1</v>
      </c>
      <c r="Q6285">
        <v>1</v>
      </c>
      <c r="R6285">
        <f>SUM(M6285:N6285:O6285:P6285:Q6285)</f>
        <v>4</v>
      </c>
      <c r="S6285" s="1">
        <v>123731</v>
      </c>
      <c r="T6285" s="1" t="str">
        <f t="shared" si="394"/>
        <v>High</v>
      </c>
      <c r="U6285">
        <v>11</v>
      </c>
      <c r="V6285">
        <v>2023</v>
      </c>
      <c r="W6285" t="s">
        <v>20</v>
      </c>
      <c r="X6285">
        <v>1</v>
      </c>
    </row>
    <row r="6286" spans="1:24" x14ac:dyDescent="0.3">
      <c r="A6286">
        <v>6285</v>
      </c>
      <c r="B6286" t="s">
        <v>50</v>
      </c>
      <c r="C6286" t="str">
        <f>_xlfn.XLOOKUP(B6286,Lookup_table!B:B,Lookup_table!C:C)</f>
        <v>AI</v>
      </c>
      <c r="D6286" t="s">
        <v>22</v>
      </c>
      <c r="E6286" t="s">
        <v>42</v>
      </c>
      <c r="F6286" t="s">
        <v>29</v>
      </c>
      <c r="G6286" t="s">
        <v>17</v>
      </c>
      <c r="H6286" t="str">
        <f t="shared" si="392"/>
        <v>Remote</v>
      </c>
      <c r="I6286" t="s">
        <v>18</v>
      </c>
      <c r="J6286" t="str">
        <f t="shared" si="393"/>
        <v>7+ yrs</v>
      </c>
      <c r="K6286">
        <f t="shared" ca="1" si="395"/>
        <v>10</v>
      </c>
      <c r="L6286" t="s">
        <v>39</v>
      </c>
      <c r="M6286">
        <v>1</v>
      </c>
      <c r="N6286">
        <v>0</v>
      </c>
      <c r="O6286">
        <v>0</v>
      </c>
      <c r="P6286">
        <v>0</v>
      </c>
      <c r="Q6286">
        <v>1</v>
      </c>
      <c r="R6286">
        <f>SUM(M6286:N6286:O6286:P6286:Q6286)</f>
        <v>2</v>
      </c>
      <c r="S6286" s="1">
        <v>174821</v>
      </c>
      <c r="T6286" s="1" t="str">
        <f t="shared" si="394"/>
        <v>High</v>
      </c>
      <c r="U6286">
        <v>8</v>
      </c>
      <c r="V6286">
        <v>2025</v>
      </c>
      <c r="W6286" t="s">
        <v>20</v>
      </c>
      <c r="X6286">
        <v>5</v>
      </c>
    </row>
    <row r="6287" spans="1:24" x14ac:dyDescent="0.3">
      <c r="A6287">
        <v>6286</v>
      </c>
      <c r="B6287" t="s">
        <v>36</v>
      </c>
      <c r="C6287" t="str">
        <f>_xlfn.XLOOKUP(B6287,Lookup_table!B:B,Lookup_table!C:C)</f>
        <v>Data</v>
      </c>
      <c r="D6287" t="s">
        <v>34</v>
      </c>
      <c r="E6287" t="s">
        <v>32</v>
      </c>
      <c r="F6287" t="s">
        <v>44</v>
      </c>
      <c r="G6287" t="s">
        <v>25</v>
      </c>
      <c r="H6287" t="str">
        <f t="shared" si="392"/>
        <v>Onsite/Hybrid</v>
      </c>
      <c r="I6287" t="s">
        <v>35</v>
      </c>
      <c r="J6287" t="str">
        <f t="shared" si="393"/>
        <v>0-2 yrs</v>
      </c>
      <c r="K6287">
        <f t="shared" ca="1" si="395"/>
        <v>2</v>
      </c>
      <c r="L6287" t="s">
        <v>19</v>
      </c>
      <c r="M6287">
        <v>0</v>
      </c>
      <c r="N6287">
        <v>0</v>
      </c>
      <c r="O6287">
        <v>1</v>
      </c>
      <c r="P6287">
        <v>1</v>
      </c>
      <c r="Q6287">
        <v>1</v>
      </c>
      <c r="R6287">
        <f>SUM(M6287:N6287:O6287:P6287:Q6287)</f>
        <v>3</v>
      </c>
      <c r="S6287" s="1">
        <v>91178</v>
      </c>
      <c r="T6287" s="1" t="str">
        <f t="shared" si="394"/>
        <v>Medium</v>
      </c>
      <c r="U6287">
        <v>5</v>
      </c>
      <c r="V6287">
        <v>2025</v>
      </c>
      <c r="W6287" t="s">
        <v>28</v>
      </c>
      <c r="X6287">
        <v>3</v>
      </c>
    </row>
    <row r="6288" spans="1:24" x14ac:dyDescent="0.3">
      <c r="A6288">
        <v>6287</v>
      </c>
      <c r="B6288" t="s">
        <v>41</v>
      </c>
      <c r="C6288" t="str">
        <f>_xlfn.XLOOKUP(B6288,Lookup_table!B:B,Lookup_table!C:C)</f>
        <v>Data</v>
      </c>
      <c r="D6288" t="s">
        <v>37</v>
      </c>
      <c r="E6288" t="s">
        <v>42</v>
      </c>
      <c r="F6288" t="s">
        <v>43</v>
      </c>
      <c r="G6288" t="s">
        <v>17</v>
      </c>
      <c r="H6288" t="str">
        <f t="shared" si="392"/>
        <v>Remote</v>
      </c>
      <c r="I6288" t="s">
        <v>18</v>
      </c>
      <c r="J6288" t="str">
        <f t="shared" si="393"/>
        <v>7+ yrs</v>
      </c>
      <c r="K6288">
        <f t="shared" ca="1" si="395"/>
        <v>13</v>
      </c>
      <c r="L6288" t="s">
        <v>39</v>
      </c>
      <c r="M6288">
        <v>0</v>
      </c>
      <c r="N6288">
        <v>1</v>
      </c>
      <c r="O6288">
        <v>0</v>
      </c>
      <c r="P6288">
        <v>0</v>
      </c>
      <c r="Q6288">
        <v>1</v>
      </c>
      <c r="R6288">
        <f>SUM(M6288:N6288:O6288:P6288:Q6288)</f>
        <v>2</v>
      </c>
      <c r="S6288" s="1">
        <v>108270</v>
      </c>
      <c r="T6288" s="1" t="str">
        <f t="shared" si="394"/>
        <v>Medium</v>
      </c>
      <c r="U6288">
        <v>5</v>
      </c>
      <c r="V6288">
        <v>2024</v>
      </c>
      <c r="W6288" t="s">
        <v>34</v>
      </c>
      <c r="X6288">
        <v>2</v>
      </c>
    </row>
    <row r="6289" spans="1:24" x14ac:dyDescent="0.3">
      <c r="A6289">
        <v>6288</v>
      </c>
      <c r="B6289" t="s">
        <v>36</v>
      </c>
      <c r="C6289" t="str">
        <f>_xlfn.XLOOKUP(B6289,Lookup_table!B:B,Lookup_table!C:C)</f>
        <v>Data</v>
      </c>
      <c r="D6289" t="s">
        <v>22</v>
      </c>
      <c r="E6289" t="s">
        <v>23</v>
      </c>
      <c r="F6289" t="s">
        <v>51</v>
      </c>
      <c r="G6289" t="s">
        <v>30</v>
      </c>
      <c r="H6289" t="str">
        <f t="shared" si="392"/>
        <v>Onsite/Hybrid</v>
      </c>
      <c r="I6289" t="s">
        <v>35</v>
      </c>
      <c r="J6289" t="str">
        <f t="shared" si="393"/>
        <v>0-2 yrs</v>
      </c>
      <c r="K6289">
        <f t="shared" ca="1" si="395"/>
        <v>0</v>
      </c>
      <c r="L6289" t="s">
        <v>39</v>
      </c>
      <c r="M6289">
        <v>0</v>
      </c>
      <c r="N6289">
        <v>0</v>
      </c>
      <c r="O6289">
        <v>0</v>
      </c>
      <c r="P6289">
        <v>1</v>
      </c>
      <c r="Q6289">
        <v>1</v>
      </c>
      <c r="R6289">
        <f>SUM(M6289:N6289:O6289:P6289:Q6289)</f>
        <v>2</v>
      </c>
      <c r="S6289" s="1">
        <v>97866</v>
      </c>
      <c r="T6289" s="1" t="str">
        <f t="shared" si="394"/>
        <v>Medium</v>
      </c>
      <c r="U6289">
        <v>7</v>
      </c>
      <c r="V6289">
        <v>2022</v>
      </c>
      <c r="W6289" t="s">
        <v>20</v>
      </c>
      <c r="X6289">
        <v>3</v>
      </c>
    </row>
    <row r="6290" spans="1:24" x14ac:dyDescent="0.3">
      <c r="A6290">
        <v>6289</v>
      </c>
      <c r="B6290" t="s">
        <v>50</v>
      </c>
      <c r="C6290" t="str">
        <f>_xlfn.XLOOKUP(B6290,Lookup_table!B:B,Lookup_table!C:C)</f>
        <v>AI</v>
      </c>
      <c r="D6290" t="s">
        <v>22</v>
      </c>
      <c r="E6290" t="s">
        <v>32</v>
      </c>
      <c r="F6290" t="s">
        <v>51</v>
      </c>
      <c r="G6290" t="s">
        <v>25</v>
      </c>
      <c r="H6290" t="str">
        <f t="shared" si="392"/>
        <v>Onsite/Hybrid</v>
      </c>
      <c r="I6290" t="s">
        <v>18</v>
      </c>
      <c r="J6290" t="str">
        <f t="shared" si="393"/>
        <v>7+ yrs</v>
      </c>
      <c r="K6290">
        <f t="shared" ca="1" si="395"/>
        <v>15</v>
      </c>
      <c r="L6290" t="s">
        <v>19</v>
      </c>
      <c r="M6290">
        <v>0</v>
      </c>
      <c r="N6290">
        <v>0</v>
      </c>
      <c r="O6290">
        <v>1</v>
      </c>
      <c r="P6290">
        <v>1</v>
      </c>
      <c r="Q6290">
        <v>0</v>
      </c>
      <c r="R6290">
        <f>SUM(M6290:N6290:O6290:P6290:Q6290)</f>
        <v>2</v>
      </c>
      <c r="S6290" s="1">
        <v>186232</v>
      </c>
      <c r="T6290" s="1" t="str">
        <f t="shared" si="394"/>
        <v>High</v>
      </c>
      <c r="U6290">
        <v>8</v>
      </c>
      <c r="V6290">
        <v>2021</v>
      </c>
      <c r="W6290" t="s">
        <v>28</v>
      </c>
      <c r="X6290">
        <v>4</v>
      </c>
    </row>
    <row r="6291" spans="1:24" x14ac:dyDescent="0.3">
      <c r="A6291">
        <v>6290</v>
      </c>
      <c r="B6291" t="s">
        <v>36</v>
      </c>
      <c r="C6291" t="str">
        <f>_xlfn.XLOOKUP(B6291,Lookup_table!B:B,Lookup_table!C:C)</f>
        <v>Data</v>
      </c>
      <c r="D6291" t="s">
        <v>14</v>
      </c>
      <c r="E6291" t="s">
        <v>42</v>
      </c>
      <c r="F6291" t="s">
        <v>52</v>
      </c>
      <c r="G6291" t="s">
        <v>25</v>
      </c>
      <c r="H6291" t="str">
        <f t="shared" si="392"/>
        <v>Onsite/Hybrid</v>
      </c>
      <c r="I6291" t="s">
        <v>18</v>
      </c>
      <c r="J6291" t="str">
        <f t="shared" si="393"/>
        <v>7+ yrs</v>
      </c>
      <c r="K6291">
        <f t="shared" ca="1" si="395"/>
        <v>10</v>
      </c>
      <c r="L6291" t="s">
        <v>39</v>
      </c>
      <c r="M6291">
        <v>1</v>
      </c>
      <c r="N6291">
        <v>1</v>
      </c>
      <c r="O6291">
        <v>1</v>
      </c>
      <c r="P6291">
        <v>0</v>
      </c>
      <c r="Q6291">
        <v>1</v>
      </c>
      <c r="R6291">
        <f>SUM(M6291:N6291:O6291:P6291:Q6291)</f>
        <v>4</v>
      </c>
      <c r="S6291" s="1">
        <v>122061</v>
      </c>
      <c r="T6291" s="1" t="str">
        <f t="shared" si="394"/>
        <v>High</v>
      </c>
      <c r="U6291">
        <v>7</v>
      </c>
      <c r="V6291">
        <v>2023</v>
      </c>
      <c r="W6291" t="s">
        <v>28</v>
      </c>
      <c r="X6291">
        <v>9</v>
      </c>
    </row>
    <row r="6292" spans="1:24" x14ac:dyDescent="0.3">
      <c r="A6292">
        <v>6291</v>
      </c>
      <c r="B6292" t="s">
        <v>33</v>
      </c>
      <c r="C6292" t="str">
        <f>_xlfn.XLOOKUP(B6292,Lookup_table!B:B,Lookup_table!C:C)</f>
        <v>Data</v>
      </c>
      <c r="D6292" t="s">
        <v>37</v>
      </c>
      <c r="E6292" t="s">
        <v>32</v>
      </c>
      <c r="F6292" t="s">
        <v>44</v>
      </c>
      <c r="G6292" t="s">
        <v>17</v>
      </c>
      <c r="H6292" t="str">
        <f t="shared" si="392"/>
        <v>Remote</v>
      </c>
      <c r="I6292" t="s">
        <v>26</v>
      </c>
      <c r="J6292" t="str">
        <f t="shared" si="393"/>
        <v>3-6 yrs</v>
      </c>
      <c r="K6292">
        <f t="shared" ca="1" si="395"/>
        <v>6</v>
      </c>
      <c r="L6292" t="s">
        <v>19</v>
      </c>
      <c r="M6292">
        <v>1</v>
      </c>
      <c r="N6292">
        <v>0</v>
      </c>
      <c r="O6292">
        <v>0</v>
      </c>
      <c r="P6292">
        <v>0</v>
      </c>
      <c r="Q6292">
        <v>0</v>
      </c>
      <c r="R6292">
        <f>SUM(M6292:N6292:O6292:P6292:Q6292)</f>
        <v>1</v>
      </c>
      <c r="S6292" s="1">
        <v>72384</v>
      </c>
      <c r="T6292" s="1" t="str">
        <f t="shared" si="394"/>
        <v>Medium</v>
      </c>
      <c r="U6292">
        <v>7</v>
      </c>
      <c r="V6292">
        <v>2024</v>
      </c>
      <c r="W6292" t="s">
        <v>34</v>
      </c>
      <c r="X6292">
        <v>6</v>
      </c>
    </row>
    <row r="6293" spans="1:24" x14ac:dyDescent="0.3">
      <c r="A6293">
        <v>6292</v>
      </c>
      <c r="B6293" t="s">
        <v>50</v>
      </c>
      <c r="C6293" t="str">
        <f>_xlfn.XLOOKUP(B6293,Lookup_table!B:B,Lookup_table!C:C)</f>
        <v>AI</v>
      </c>
      <c r="D6293" t="s">
        <v>37</v>
      </c>
      <c r="E6293" t="s">
        <v>38</v>
      </c>
      <c r="F6293" t="s">
        <v>16</v>
      </c>
      <c r="G6293" t="s">
        <v>30</v>
      </c>
      <c r="H6293" t="str">
        <f t="shared" si="392"/>
        <v>Onsite/Hybrid</v>
      </c>
      <c r="I6293" t="s">
        <v>18</v>
      </c>
      <c r="J6293" t="str">
        <f t="shared" si="393"/>
        <v>7+ yrs</v>
      </c>
      <c r="K6293">
        <f t="shared" ca="1" si="395"/>
        <v>13</v>
      </c>
      <c r="L6293" t="s">
        <v>27</v>
      </c>
      <c r="M6293">
        <v>0</v>
      </c>
      <c r="N6293">
        <v>1</v>
      </c>
      <c r="O6293">
        <v>0</v>
      </c>
      <c r="P6293">
        <v>1</v>
      </c>
      <c r="Q6293">
        <v>0</v>
      </c>
      <c r="R6293">
        <f>SUM(M6293:N6293:O6293:P6293:Q6293)</f>
        <v>2</v>
      </c>
      <c r="S6293" s="1">
        <v>153753</v>
      </c>
      <c r="T6293" s="1" t="str">
        <f t="shared" si="394"/>
        <v>High</v>
      </c>
      <c r="U6293">
        <v>2</v>
      </c>
      <c r="V6293">
        <v>2020</v>
      </c>
      <c r="W6293" t="s">
        <v>20</v>
      </c>
      <c r="X6293">
        <v>2</v>
      </c>
    </row>
    <row r="6294" spans="1:24" x14ac:dyDescent="0.3">
      <c r="A6294">
        <v>6293</v>
      </c>
      <c r="B6294" t="s">
        <v>31</v>
      </c>
      <c r="C6294" t="str">
        <f>_xlfn.XLOOKUP(B6294,Lookup_table!B:B,Lookup_table!C:C)</f>
        <v>Business</v>
      </c>
      <c r="D6294" t="s">
        <v>34</v>
      </c>
      <c r="E6294" t="s">
        <v>40</v>
      </c>
      <c r="F6294" t="s">
        <v>44</v>
      </c>
      <c r="G6294" t="s">
        <v>30</v>
      </c>
      <c r="H6294" t="str">
        <f t="shared" si="392"/>
        <v>Onsite/Hybrid</v>
      </c>
      <c r="I6294" t="s">
        <v>35</v>
      </c>
      <c r="J6294" t="str">
        <f t="shared" si="393"/>
        <v>0-2 yrs</v>
      </c>
      <c r="K6294">
        <f t="shared" ca="1" si="395"/>
        <v>1</v>
      </c>
      <c r="L6294" t="s">
        <v>19</v>
      </c>
      <c r="M6294">
        <v>0</v>
      </c>
      <c r="N6294">
        <v>1</v>
      </c>
      <c r="O6294">
        <v>1</v>
      </c>
      <c r="P6294">
        <v>1</v>
      </c>
      <c r="Q6294">
        <v>0</v>
      </c>
      <c r="R6294">
        <f>SUM(M6294:N6294:O6294:P6294:Q6294)</f>
        <v>3</v>
      </c>
      <c r="S6294" s="1">
        <v>83355</v>
      </c>
      <c r="T6294" s="1" t="str">
        <f t="shared" si="394"/>
        <v>Medium</v>
      </c>
      <c r="U6294">
        <v>5</v>
      </c>
      <c r="V6294">
        <v>2021</v>
      </c>
      <c r="W6294" t="s">
        <v>28</v>
      </c>
      <c r="X6294">
        <v>3</v>
      </c>
    </row>
    <row r="6295" spans="1:24" x14ac:dyDescent="0.3">
      <c r="A6295">
        <v>6294</v>
      </c>
      <c r="B6295" t="s">
        <v>33</v>
      </c>
      <c r="C6295" t="str">
        <f>_xlfn.XLOOKUP(B6295,Lookup_table!B:B,Lookup_table!C:C)</f>
        <v>Data</v>
      </c>
      <c r="D6295" t="s">
        <v>14</v>
      </c>
      <c r="E6295" t="s">
        <v>32</v>
      </c>
      <c r="F6295" t="s">
        <v>16</v>
      </c>
      <c r="G6295" t="s">
        <v>30</v>
      </c>
      <c r="H6295" t="str">
        <f t="shared" si="392"/>
        <v>Onsite/Hybrid</v>
      </c>
      <c r="I6295" t="s">
        <v>35</v>
      </c>
      <c r="J6295" t="str">
        <f t="shared" si="393"/>
        <v>0-2 yrs</v>
      </c>
      <c r="K6295">
        <f t="shared" ca="1" si="395"/>
        <v>0</v>
      </c>
      <c r="L6295" t="s">
        <v>27</v>
      </c>
      <c r="M6295">
        <v>1</v>
      </c>
      <c r="N6295">
        <v>0</v>
      </c>
      <c r="O6295">
        <v>0</v>
      </c>
      <c r="P6295">
        <v>1</v>
      </c>
      <c r="Q6295">
        <v>0</v>
      </c>
      <c r="R6295">
        <f>SUM(M6295:N6295:O6295:P6295:Q6295)</f>
        <v>2</v>
      </c>
      <c r="S6295" s="1">
        <v>64637</v>
      </c>
      <c r="T6295" s="1" t="str">
        <f t="shared" si="394"/>
        <v>Low</v>
      </c>
      <c r="U6295">
        <v>9</v>
      </c>
      <c r="V6295">
        <v>2026</v>
      </c>
      <c r="W6295" t="s">
        <v>28</v>
      </c>
      <c r="X6295">
        <v>7</v>
      </c>
    </row>
    <row r="6296" spans="1:24" x14ac:dyDescent="0.3">
      <c r="A6296">
        <v>6295</v>
      </c>
      <c r="B6296" t="s">
        <v>41</v>
      </c>
      <c r="C6296" t="str">
        <f>_xlfn.XLOOKUP(B6296,Lookup_table!B:B,Lookup_table!C:C)</f>
        <v>Data</v>
      </c>
      <c r="D6296" t="s">
        <v>22</v>
      </c>
      <c r="E6296" t="s">
        <v>23</v>
      </c>
      <c r="F6296" t="s">
        <v>24</v>
      </c>
      <c r="G6296" t="s">
        <v>25</v>
      </c>
      <c r="H6296" t="str">
        <f t="shared" si="392"/>
        <v>Onsite/Hybrid</v>
      </c>
      <c r="I6296" t="s">
        <v>35</v>
      </c>
      <c r="J6296" t="str">
        <f t="shared" si="393"/>
        <v>0-2 yrs</v>
      </c>
      <c r="K6296">
        <f t="shared" ca="1" si="395"/>
        <v>0</v>
      </c>
      <c r="L6296" t="s">
        <v>19</v>
      </c>
      <c r="M6296">
        <v>1</v>
      </c>
      <c r="N6296">
        <v>0</v>
      </c>
      <c r="O6296">
        <v>1</v>
      </c>
      <c r="P6296">
        <v>0</v>
      </c>
      <c r="Q6296">
        <v>1</v>
      </c>
      <c r="R6296">
        <f>SUM(M6296:N6296:O6296:P6296:Q6296)</f>
        <v>3</v>
      </c>
      <c r="S6296" s="1">
        <v>98658</v>
      </c>
      <c r="T6296" s="1" t="str">
        <f t="shared" si="394"/>
        <v>Medium</v>
      </c>
      <c r="U6296">
        <v>1</v>
      </c>
      <c r="V6296">
        <v>2025</v>
      </c>
      <c r="W6296" t="s">
        <v>20</v>
      </c>
      <c r="X6296">
        <v>5</v>
      </c>
    </row>
    <row r="6297" spans="1:24" x14ac:dyDescent="0.3">
      <c r="A6297">
        <v>6296</v>
      </c>
      <c r="B6297" t="s">
        <v>33</v>
      </c>
      <c r="C6297" t="str">
        <f>_xlfn.XLOOKUP(B6297,Lookup_table!B:B,Lookup_table!C:C)</f>
        <v>Data</v>
      </c>
      <c r="D6297" t="s">
        <v>14</v>
      </c>
      <c r="E6297" t="s">
        <v>40</v>
      </c>
      <c r="F6297" t="s">
        <v>24</v>
      </c>
      <c r="G6297" t="s">
        <v>17</v>
      </c>
      <c r="H6297" t="str">
        <f t="shared" si="392"/>
        <v>Remote</v>
      </c>
      <c r="I6297" t="s">
        <v>18</v>
      </c>
      <c r="J6297" t="str">
        <f t="shared" si="393"/>
        <v>7+ yrs</v>
      </c>
      <c r="K6297">
        <f t="shared" ca="1" si="395"/>
        <v>10</v>
      </c>
      <c r="L6297" t="s">
        <v>39</v>
      </c>
      <c r="M6297">
        <v>1</v>
      </c>
      <c r="N6297">
        <v>0</v>
      </c>
      <c r="O6297">
        <v>0</v>
      </c>
      <c r="P6297">
        <v>1</v>
      </c>
      <c r="Q6297">
        <v>0</v>
      </c>
      <c r="R6297">
        <f>SUM(M6297:N6297:O6297:P6297:Q6297)</f>
        <v>2</v>
      </c>
      <c r="S6297" s="1">
        <v>115491</v>
      </c>
      <c r="T6297" s="1" t="str">
        <f t="shared" si="394"/>
        <v>Medium</v>
      </c>
      <c r="U6297">
        <v>11</v>
      </c>
      <c r="V6297">
        <v>2026</v>
      </c>
      <c r="W6297" t="s">
        <v>34</v>
      </c>
      <c r="X6297">
        <v>3</v>
      </c>
    </row>
    <row r="6298" spans="1:24" x14ac:dyDescent="0.3">
      <c r="A6298">
        <v>6297</v>
      </c>
      <c r="B6298" t="s">
        <v>41</v>
      </c>
      <c r="C6298" t="str">
        <f>_xlfn.XLOOKUP(B6298,Lookup_table!B:B,Lookup_table!C:C)</f>
        <v>Data</v>
      </c>
      <c r="D6298" t="s">
        <v>37</v>
      </c>
      <c r="E6298" t="s">
        <v>32</v>
      </c>
      <c r="F6298" t="s">
        <v>24</v>
      </c>
      <c r="G6298" t="s">
        <v>25</v>
      </c>
      <c r="H6298" t="str">
        <f t="shared" si="392"/>
        <v>Onsite/Hybrid</v>
      </c>
      <c r="I6298" t="s">
        <v>26</v>
      </c>
      <c r="J6298" t="str">
        <f t="shared" si="393"/>
        <v>3-6 yrs</v>
      </c>
      <c r="K6298">
        <f t="shared" ca="1" si="395"/>
        <v>6</v>
      </c>
      <c r="L6298" t="s">
        <v>19</v>
      </c>
      <c r="M6298">
        <v>0</v>
      </c>
      <c r="N6298">
        <v>1</v>
      </c>
      <c r="O6298">
        <v>1</v>
      </c>
      <c r="P6298">
        <v>0</v>
      </c>
      <c r="Q6298">
        <v>0</v>
      </c>
      <c r="R6298">
        <f>SUM(M6298:N6298:O6298:P6298:Q6298)</f>
        <v>2</v>
      </c>
      <c r="S6298" s="1">
        <v>85902</v>
      </c>
      <c r="T6298" s="1" t="str">
        <f t="shared" si="394"/>
        <v>Medium</v>
      </c>
      <c r="U6298">
        <v>11</v>
      </c>
      <c r="V6298">
        <v>2022</v>
      </c>
      <c r="W6298" t="s">
        <v>34</v>
      </c>
      <c r="X6298">
        <v>5</v>
      </c>
    </row>
    <row r="6299" spans="1:24" x14ac:dyDescent="0.3">
      <c r="A6299">
        <v>6298</v>
      </c>
      <c r="B6299" t="s">
        <v>41</v>
      </c>
      <c r="C6299" t="str">
        <f>_xlfn.XLOOKUP(B6299,Lookup_table!B:B,Lookup_table!C:C)</f>
        <v>Data</v>
      </c>
      <c r="D6299" t="s">
        <v>37</v>
      </c>
      <c r="E6299" t="s">
        <v>32</v>
      </c>
      <c r="F6299" t="s">
        <v>44</v>
      </c>
      <c r="G6299" t="s">
        <v>25</v>
      </c>
      <c r="H6299" t="str">
        <f t="shared" si="392"/>
        <v>Onsite/Hybrid</v>
      </c>
      <c r="I6299" t="s">
        <v>35</v>
      </c>
      <c r="J6299" t="str">
        <f t="shared" si="393"/>
        <v>0-2 yrs</v>
      </c>
      <c r="K6299">
        <f t="shared" ca="1" si="395"/>
        <v>2</v>
      </c>
      <c r="L6299" t="s">
        <v>19</v>
      </c>
      <c r="M6299">
        <v>0</v>
      </c>
      <c r="N6299">
        <v>0</v>
      </c>
      <c r="O6299">
        <v>0</v>
      </c>
      <c r="P6299">
        <v>0</v>
      </c>
      <c r="Q6299">
        <v>0</v>
      </c>
      <c r="R6299">
        <f>SUM(M6299:N6299:O6299:P6299:Q6299)</f>
        <v>0</v>
      </c>
      <c r="S6299" s="1">
        <v>53400</v>
      </c>
      <c r="T6299" s="1" t="str">
        <f t="shared" si="394"/>
        <v>Low</v>
      </c>
      <c r="U6299">
        <v>9</v>
      </c>
      <c r="V6299">
        <v>2024</v>
      </c>
      <c r="W6299" t="s">
        <v>28</v>
      </c>
      <c r="X6299">
        <v>7</v>
      </c>
    </row>
    <row r="6300" spans="1:24" x14ac:dyDescent="0.3">
      <c r="A6300">
        <v>6299</v>
      </c>
      <c r="B6300" t="s">
        <v>36</v>
      </c>
      <c r="C6300" t="str">
        <f>_xlfn.XLOOKUP(B6300,Lookup_table!B:B,Lookup_table!C:C)</f>
        <v>Data</v>
      </c>
      <c r="D6300" t="s">
        <v>22</v>
      </c>
      <c r="E6300" t="s">
        <v>23</v>
      </c>
      <c r="F6300" t="s">
        <v>52</v>
      </c>
      <c r="G6300" t="s">
        <v>30</v>
      </c>
      <c r="H6300" t="str">
        <f t="shared" si="392"/>
        <v>Onsite/Hybrid</v>
      </c>
      <c r="I6300" t="s">
        <v>35</v>
      </c>
      <c r="J6300" t="str">
        <f t="shared" si="393"/>
        <v>0-2 yrs</v>
      </c>
      <c r="K6300">
        <f t="shared" ca="1" si="395"/>
        <v>1</v>
      </c>
      <c r="L6300" t="s">
        <v>39</v>
      </c>
      <c r="M6300">
        <v>1</v>
      </c>
      <c r="N6300">
        <v>0</v>
      </c>
      <c r="O6300">
        <v>1</v>
      </c>
      <c r="P6300">
        <v>0</v>
      </c>
      <c r="Q6300">
        <v>1</v>
      </c>
      <c r="R6300">
        <f>SUM(M6300:N6300:O6300:P6300:Q6300)</f>
        <v>3</v>
      </c>
      <c r="S6300" s="1">
        <v>95135</v>
      </c>
      <c r="T6300" s="1" t="str">
        <f t="shared" si="394"/>
        <v>Medium</v>
      </c>
      <c r="U6300">
        <v>1</v>
      </c>
      <c r="V6300">
        <v>2020</v>
      </c>
      <c r="W6300" t="s">
        <v>20</v>
      </c>
      <c r="X6300">
        <v>1</v>
      </c>
    </row>
    <row r="6301" spans="1:24" x14ac:dyDescent="0.3">
      <c r="A6301">
        <v>6300</v>
      </c>
      <c r="B6301" t="s">
        <v>41</v>
      </c>
      <c r="C6301" t="str">
        <f>_xlfn.XLOOKUP(B6301,Lookup_table!B:B,Lookup_table!C:C)</f>
        <v>Data</v>
      </c>
      <c r="D6301" t="s">
        <v>22</v>
      </c>
      <c r="E6301" t="s">
        <v>42</v>
      </c>
      <c r="F6301" t="s">
        <v>16</v>
      </c>
      <c r="G6301" t="s">
        <v>25</v>
      </c>
      <c r="H6301" t="str">
        <f t="shared" si="392"/>
        <v>Onsite/Hybrid</v>
      </c>
      <c r="I6301" t="s">
        <v>18</v>
      </c>
      <c r="J6301" t="str">
        <f t="shared" si="393"/>
        <v>7+ yrs</v>
      </c>
      <c r="K6301">
        <f t="shared" ca="1" si="395"/>
        <v>10</v>
      </c>
      <c r="L6301" t="s">
        <v>27</v>
      </c>
      <c r="M6301">
        <v>0</v>
      </c>
      <c r="N6301">
        <v>0</v>
      </c>
      <c r="O6301">
        <v>0</v>
      </c>
      <c r="P6301">
        <v>1</v>
      </c>
      <c r="Q6301">
        <v>1</v>
      </c>
      <c r="R6301">
        <f>SUM(M6301:N6301:O6301:P6301:Q6301)</f>
        <v>2</v>
      </c>
      <c r="S6301" s="1">
        <v>142868</v>
      </c>
      <c r="T6301" s="1" t="str">
        <f t="shared" si="394"/>
        <v>High</v>
      </c>
      <c r="U6301">
        <v>10</v>
      </c>
      <c r="V6301">
        <v>2020</v>
      </c>
      <c r="W6301" t="s">
        <v>34</v>
      </c>
      <c r="X6301">
        <v>2</v>
      </c>
    </row>
    <row r="6302" spans="1:24" x14ac:dyDescent="0.3">
      <c r="A6302">
        <v>6301</v>
      </c>
      <c r="B6302" t="s">
        <v>33</v>
      </c>
      <c r="C6302" t="str">
        <f>_xlfn.XLOOKUP(B6302,Lookup_table!B:B,Lookup_table!C:C)</f>
        <v>Data</v>
      </c>
      <c r="D6302" t="s">
        <v>37</v>
      </c>
      <c r="E6302" t="s">
        <v>15</v>
      </c>
      <c r="F6302" t="s">
        <v>24</v>
      </c>
      <c r="G6302" t="s">
        <v>30</v>
      </c>
      <c r="H6302" t="str">
        <f t="shared" si="392"/>
        <v>Onsite/Hybrid</v>
      </c>
      <c r="I6302" t="s">
        <v>35</v>
      </c>
      <c r="J6302" t="str">
        <f t="shared" si="393"/>
        <v>0-2 yrs</v>
      </c>
      <c r="K6302">
        <f t="shared" ca="1" si="395"/>
        <v>2</v>
      </c>
      <c r="L6302" t="s">
        <v>19</v>
      </c>
      <c r="M6302">
        <v>1</v>
      </c>
      <c r="N6302">
        <v>1</v>
      </c>
      <c r="O6302">
        <v>1</v>
      </c>
      <c r="P6302">
        <v>1</v>
      </c>
      <c r="Q6302">
        <v>0</v>
      </c>
      <c r="R6302">
        <f>SUM(M6302:N6302:O6302:P6302:Q6302)</f>
        <v>4</v>
      </c>
      <c r="S6302" s="1">
        <v>78041</v>
      </c>
      <c r="T6302" s="1" t="str">
        <f t="shared" si="394"/>
        <v>Medium</v>
      </c>
      <c r="U6302">
        <v>11</v>
      </c>
      <c r="V6302">
        <v>2022</v>
      </c>
      <c r="W6302" t="s">
        <v>28</v>
      </c>
      <c r="X6302">
        <v>5</v>
      </c>
    </row>
    <row r="6303" spans="1:24" x14ac:dyDescent="0.3">
      <c r="A6303">
        <v>6302</v>
      </c>
      <c r="B6303" t="s">
        <v>21</v>
      </c>
      <c r="C6303" t="str">
        <f>_xlfn.XLOOKUP(B6303,Lookup_table!B:B,Lookup_table!C:C)</f>
        <v>AI</v>
      </c>
      <c r="D6303" t="s">
        <v>22</v>
      </c>
      <c r="E6303" t="s">
        <v>38</v>
      </c>
      <c r="F6303" t="s">
        <v>16</v>
      </c>
      <c r="G6303" t="s">
        <v>25</v>
      </c>
      <c r="H6303" t="str">
        <f t="shared" si="392"/>
        <v>Onsite/Hybrid</v>
      </c>
      <c r="I6303" t="s">
        <v>26</v>
      </c>
      <c r="J6303" t="str">
        <f t="shared" si="393"/>
        <v>3-6 yrs</v>
      </c>
      <c r="K6303">
        <f t="shared" ca="1" si="395"/>
        <v>6</v>
      </c>
      <c r="L6303" t="s">
        <v>39</v>
      </c>
      <c r="M6303">
        <v>0</v>
      </c>
      <c r="N6303">
        <v>1</v>
      </c>
      <c r="O6303">
        <v>1</v>
      </c>
      <c r="P6303">
        <v>0</v>
      </c>
      <c r="Q6303">
        <v>1</v>
      </c>
      <c r="R6303">
        <f>SUM(M6303:N6303:O6303:P6303:Q6303)</f>
        <v>3</v>
      </c>
      <c r="S6303" s="1">
        <v>164547</v>
      </c>
      <c r="T6303" s="1" t="str">
        <f t="shared" si="394"/>
        <v>High</v>
      </c>
      <c r="U6303">
        <v>11</v>
      </c>
      <c r="V6303">
        <v>2020</v>
      </c>
      <c r="W6303" t="s">
        <v>20</v>
      </c>
      <c r="X6303">
        <v>5</v>
      </c>
    </row>
    <row r="6304" spans="1:24" x14ac:dyDescent="0.3">
      <c r="A6304">
        <v>6303</v>
      </c>
      <c r="B6304" t="s">
        <v>41</v>
      </c>
      <c r="C6304" t="str">
        <f>_xlfn.XLOOKUP(B6304,Lookup_table!B:B,Lookup_table!C:C)</f>
        <v>Data</v>
      </c>
      <c r="D6304" t="s">
        <v>22</v>
      </c>
      <c r="E6304" t="s">
        <v>32</v>
      </c>
      <c r="F6304" t="s">
        <v>16</v>
      </c>
      <c r="G6304" t="s">
        <v>30</v>
      </c>
      <c r="H6304" t="str">
        <f t="shared" si="392"/>
        <v>Onsite/Hybrid</v>
      </c>
      <c r="I6304" t="s">
        <v>18</v>
      </c>
      <c r="J6304" t="str">
        <f t="shared" si="393"/>
        <v>7+ yrs</v>
      </c>
      <c r="K6304">
        <f t="shared" ca="1" si="395"/>
        <v>14</v>
      </c>
      <c r="L6304" t="s">
        <v>39</v>
      </c>
      <c r="M6304">
        <v>1</v>
      </c>
      <c r="N6304">
        <v>1</v>
      </c>
      <c r="O6304">
        <v>0</v>
      </c>
      <c r="P6304">
        <v>0</v>
      </c>
      <c r="Q6304">
        <v>0</v>
      </c>
      <c r="R6304">
        <f>SUM(M6304:N6304:O6304:P6304:Q6304)</f>
        <v>2</v>
      </c>
      <c r="S6304" s="1">
        <v>121946</v>
      </c>
      <c r="T6304" s="1" t="str">
        <f t="shared" si="394"/>
        <v>High</v>
      </c>
      <c r="U6304">
        <v>4</v>
      </c>
      <c r="V6304">
        <v>2024</v>
      </c>
      <c r="W6304" t="s">
        <v>20</v>
      </c>
      <c r="X6304">
        <v>5</v>
      </c>
    </row>
    <row r="6305" spans="1:24" x14ac:dyDescent="0.3">
      <c r="A6305">
        <v>6304</v>
      </c>
      <c r="B6305" t="s">
        <v>21</v>
      </c>
      <c r="C6305" t="str">
        <f>_xlfn.XLOOKUP(B6305,Lookup_table!B:B,Lookup_table!C:C)</f>
        <v>AI</v>
      </c>
      <c r="D6305" t="s">
        <v>22</v>
      </c>
      <c r="E6305" t="s">
        <v>38</v>
      </c>
      <c r="F6305" t="s">
        <v>51</v>
      </c>
      <c r="G6305" t="s">
        <v>25</v>
      </c>
      <c r="H6305" t="str">
        <f t="shared" si="392"/>
        <v>Onsite/Hybrid</v>
      </c>
      <c r="I6305" t="s">
        <v>18</v>
      </c>
      <c r="J6305" t="str">
        <f t="shared" si="393"/>
        <v>7+ yrs</v>
      </c>
      <c r="K6305">
        <f t="shared" ca="1" si="395"/>
        <v>15</v>
      </c>
      <c r="L6305" t="s">
        <v>19</v>
      </c>
      <c r="M6305">
        <v>0</v>
      </c>
      <c r="N6305">
        <v>1</v>
      </c>
      <c r="O6305">
        <v>0</v>
      </c>
      <c r="P6305">
        <v>0</v>
      </c>
      <c r="Q6305">
        <v>0</v>
      </c>
      <c r="R6305">
        <f>SUM(M6305:N6305:O6305:P6305:Q6305)</f>
        <v>1</v>
      </c>
      <c r="S6305" s="1">
        <v>157585</v>
      </c>
      <c r="T6305" s="1" t="str">
        <f t="shared" si="394"/>
        <v>High</v>
      </c>
      <c r="U6305">
        <v>5</v>
      </c>
      <c r="V6305">
        <v>2026</v>
      </c>
      <c r="W6305" t="s">
        <v>34</v>
      </c>
      <c r="X6305">
        <v>3</v>
      </c>
    </row>
    <row r="6306" spans="1:24" x14ac:dyDescent="0.3">
      <c r="A6306">
        <v>6305</v>
      </c>
      <c r="B6306" t="s">
        <v>36</v>
      </c>
      <c r="C6306" t="str">
        <f>_xlfn.XLOOKUP(B6306,Lookup_table!B:B,Lookup_table!C:C)</f>
        <v>Data</v>
      </c>
      <c r="D6306" t="s">
        <v>22</v>
      </c>
      <c r="E6306" t="s">
        <v>23</v>
      </c>
      <c r="F6306" t="s">
        <v>43</v>
      </c>
      <c r="G6306" t="s">
        <v>30</v>
      </c>
      <c r="H6306" t="str">
        <f t="shared" si="392"/>
        <v>Onsite/Hybrid</v>
      </c>
      <c r="I6306" t="s">
        <v>26</v>
      </c>
      <c r="J6306" t="str">
        <f t="shared" si="393"/>
        <v>3-6 yrs</v>
      </c>
      <c r="K6306">
        <f t="shared" ca="1" si="395"/>
        <v>4</v>
      </c>
      <c r="L6306" t="s">
        <v>39</v>
      </c>
      <c r="M6306">
        <v>0</v>
      </c>
      <c r="N6306">
        <v>1</v>
      </c>
      <c r="O6306">
        <v>0</v>
      </c>
      <c r="P6306">
        <v>0</v>
      </c>
      <c r="Q6306">
        <v>0</v>
      </c>
      <c r="R6306">
        <f>SUM(M6306:N6306:O6306:P6306:Q6306)</f>
        <v>1</v>
      </c>
      <c r="S6306" s="1">
        <v>92813</v>
      </c>
      <c r="T6306" s="1" t="str">
        <f t="shared" si="394"/>
        <v>Medium</v>
      </c>
      <c r="U6306">
        <v>9</v>
      </c>
      <c r="V6306">
        <v>2023</v>
      </c>
      <c r="W6306" t="s">
        <v>28</v>
      </c>
      <c r="X6306">
        <v>9</v>
      </c>
    </row>
    <row r="6307" spans="1:24" x14ac:dyDescent="0.3">
      <c r="A6307">
        <v>6306</v>
      </c>
      <c r="B6307" t="s">
        <v>31</v>
      </c>
      <c r="C6307" t="str">
        <f>_xlfn.XLOOKUP(B6307,Lookup_table!B:B,Lookup_table!C:C)</f>
        <v>Business</v>
      </c>
      <c r="D6307" t="s">
        <v>14</v>
      </c>
      <c r="E6307" t="s">
        <v>32</v>
      </c>
      <c r="F6307" t="s">
        <v>51</v>
      </c>
      <c r="G6307" t="s">
        <v>25</v>
      </c>
      <c r="H6307" t="str">
        <f t="shared" si="392"/>
        <v>Onsite/Hybrid</v>
      </c>
      <c r="I6307" t="s">
        <v>35</v>
      </c>
      <c r="J6307" t="str">
        <f t="shared" si="393"/>
        <v>0-2 yrs</v>
      </c>
      <c r="K6307">
        <f t="shared" ca="1" si="395"/>
        <v>1</v>
      </c>
      <c r="L6307" t="s">
        <v>19</v>
      </c>
      <c r="M6307">
        <v>1</v>
      </c>
      <c r="N6307">
        <v>0</v>
      </c>
      <c r="O6307">
        <v>0</v>
      </c>
      <c r="P6307">
        <v>1</v>
      </c>
      <c r="Q6307">
        <v>1</v>
      </c>
      <c r="R6307">
        <f>SUM(M6307:N6307:O6307:P6307:Q6307)</f>
        <v>3</v>
      </c>
      <c r="S6307" s="1">
        <v>71721</v>
      </c>
      <c r="T6307" s="1" t="str">
        <f t="shared" si="394"/>
        <v>Medium</v>
      </c>
      <c r="U6307">
        <v>10</v>
      </c>
      <c r="V6307">
        <v>2024</v>
      </c>
      <c r="W6307" t="s">
        <v>28</v>
      </c>
      <c r="X6307">
        <v>8</v>
      </c>
    </row>
    <row r="6308" spans="1:24" x14ac:dyDescent="0.3">
      <c r="A6308">
        <v>6307</v>
      </c>
      <c r="B6308" t="s">
        <v>41</v>
      </c>
      <c r="C6308" t="str">
        <f>_xlfn.XLOOKUP(B6308,Lookup_table!B:B,Lookup_table!C:C)</f>
        <v>Data</v>
      </c>
      <c r="D6308" t="s">
        <v>22</v>
      </c>
      <c r="E6308" t="s">
        <v>32</v>
      </c>
      <c r="F6308" t="s">
        <v>16</v>
      </c>
      <c r="G6308" t="s">
        <v>30</v>
      </c>
      <c r="H6308" t="str">
        <f t="shared" si="392"/>
        <v>Onsite/Hybrid</v>
      </c>
      <c r="I6308" t="s">
        <v>26</v>
      </c>
      <c r="J6308" t="str">
        <f t="shared" si="393"/>
        <v>3-6 yrs</v>
      </c>
      <c r="K6308">
        <f t="shared" ca="1" si="395"/>
        <v>3</v>
      </c>
      <c r="L6308" t="s">
        <v>19</v>
      </c>
      <c r="M6308">
        <v>1</v>
      </c>
      <c r="N6308">
        <v>1</v>
      </c>
      <c r="O6308">
        <v>0</v>
      </c>
      <c r="P6308">
        <v>0</v>
      </c>
      <c r="Q6308">
        <v>0</v>
      </c>
      <c r="R6308">
        <f>SUM(M6308:N6308:O6308:P6308:Q6308)</f>
        <v>2</v>
      </c>
      <c r="S6308" s="1">
        <v>94055</v>
      </c>
      <c r="T6308" s="1" t="str">
        <f t="shared" si="394"/>
        <v>Medium</v>
      </c>
      <c r="U6308">
        <v>8</v>
      </c>
      <c r="V6308">
        <v>2020</v>
      </c>
      <c r="W6308" t="s">
        <v>28</v>
      </c>
      <c r="X6308">
        <v>9</v>
      </c>
    </row>
    <row r="6309" spans="1:24" x14ac:dyDescent="0.3">
      <c r="A6309">
        <v>6308</v>
      </c>
      <c r="B6309" t="s">
        <v>31</v>
      </c>
      <c r="C6309" t="str">
        <f>_xlfn.XLOOKUP(B6309,Lookup_table!B:B,Lookup_table!C:C)</f>
        <v>Business</v>
      </c>
      <c r="D6309" t="s">
        <v>14</v>
      </c>
      <c r="E6309" t="s">
        <v>15</v>
      </c>
      <c r="F6309" t="s">
        <v>52</v>
      </c>
      <c r="G6309" t="s">
        <v>17</v>
      </c>
      <c r="H6309" t="str">
        <f t="shared" si="392"/>
        <v>Remote</v>
      </c>
      <c r="I6309" t="s">
        <v>26</v>
      </c>
      <c r="J6309" t="str">
        <f t="shared" si="393"/>
        <v>3-6 yrs</v>
      </c>
      <c r="K6309">
        <f t="shared" ca="1" si="395"/>
        <v>6</v>
      </c>
      <c r="L6309" t="s">
        <v>19</v>
      </c>
      <c r="M6309">
        <v>0</v>
      </c>
      <c r="N6309">
        <v>0</v>
      </c>
      <c r="O6309">
        <v>1</v>
      </c>
      <c r="P6309">
        <v>0</v>
      </c>
      <c r="Q6309">
        <v>0</v>
      </c>
      <c r="R6309">
        <f>SUM(M6309:N6309:O6309:P6309:Q6309)</f>
        <v>1</v>
      </c>
      <c r="S6309" s="1">
        <v>91945</v>
      </c>
      <c r="T6309" s="1" t="str">
        <f t="shared" si="394"/>
        <v>Medium</v>
      </c>
      <c r="U6309">
        <v>2</v>
      </c>
      <c r="V6309">
        <v>2020</v>
      </c>
      <c r="W6309" t="s">
        <v>28</v>
      </c>
      <c r="X6309">
        <v>8</v>
      </c>
    </row>
    <row r="6310" spans="1:24" x14ac:dyDescent="0.3">
      <c r="A6310">
        <v>6309</v>
      </c>
      <c r="B6310" t="s">
        <v>41</v>
      </c>
      <c r="C6310" t="str">
        <f>_xlfn.XLOOKUP(B6310,Lookup_table!B:B,Lookup_table!C:C)</f>
        <v>Data</v>
      </c>
      <c r="D6310" t="s">
        <v>14</v>
      </c>
      <c r="E6310" t="s">
        <v>23</v>
      </c>
      <c r="F6310" t="s">
        <v>24</v>
      </c>
      <c r="G6310" t="s">
        <v>17</v>
      </c>
      <c r="H6310" t="str">
        <f t="shared" si="392"/>
        <v>Remote</v>
      </c>
      <c r="I6310" t="s">
        <v>18</v>
      </c>
      <c r="J6310" t="str">
        <f t="shared" si="393"/>
        <v>7+ yrs</v>
      </c>
      <c r="K6310">
        <f t="shared" ca="1" si="395"/>
        <v>15</v>
      </c>
      <c r="L6310" t="s">
        <v>19</v>
      </c>
      <c r="M6310">
        <v>0</v>
      </c>
      <c r="N6310">
        <v>1</v>
      </c>
      <c r="O6310">
        <v>0</v>
      </c>
      <c r="P6310">
        <v>0</v>
      </c>
      <c r="Q6310">
        <v>1</v>
      </c>
      <c r="R6310">
        <f>SUM(M6310:N6310:O6310:P6310:Q6310)</f>
        <v>2</v>
      </c>
      <c r="S6310" s="1">
        <v>112043</v>
      </c>
      <c r="T6310" s="1" t="str">
        <f t="shared" si="394"/>
        <v>Medium</v>
      </c>
      <c r="U6310">
        <v>6</v>
      </c>
      <c r="V6310">
        <v>2026</v>
      </c>
      <c r="W6310" t="s">
        <v>28</v>
      </c>
      <c r="X6310">
        <v>9</v>
      </c>
    </row>
    <row r="6311" spans="1:24" x14ac:dyDescent="0.3">
      <c r="A6311">
        <v>6310</v>
      </c>
      <c r="B6311" t="s">
        <v>31</v>
      </c>
      <c r="C6311" t="str">
        <f>_xlfn.XLOOKUP(B6311,Lookup_table!B:B,Lookup_table!C:C)</f>
        <v>Business</v>
      </c>
      <c r="D6311" t="s">
        <v>14</v>
      </c>
      <c r="E6311" t="s">
        <v>32</v>
      </c>
      <c r="F6311" t="s">
        <v>52</v>
      </c>
      <c r="G6311" t="s">
        <v>17</v>
      </c>
      <c r="H6311" t="str">
        <f t="shared" si="392"/>
        <v>Remote</v>
      </c>
      <c r="I6311" t="s">
        <v>18</v>
      </c>
      <c r="J6311" t="str">
        <f t="shared" si="393"/>
        <v>7+ yrs</v>
      </c>
      <c r="K6311">
        <f t="shared" ca="1" si="395"/>
        <v>12</v>
      </c>
      <c r="L6311" t="s">
        <v>27</v>
      </c>
      <c r="M6311">
        <v>1</v>
      </c>
      <c r="N6311">
        <v>0</v>
      </c>
      <c r="O6311">
        <v>1</v>
      </c>
      <c r="P6311">
        <v>1</v>
      </c>
      <c r="Q6311">
        <v>0</v>
      </c>
      <c r="R6311">
        <f>SUM(M6311:N6311:O6311:P6311:Q6311)</f>
        <v>3</v>
      </c>
      <c r="S6311" s="1">
        <v>125501</v>
      </c>
      <c r="T6311" s="1" t="str">
        <f t="shared" si="394"/>
        <v>High</v>
      </c>
      <c r="U6311">
        <v>1</v>
      </c>
      <c r="V6311">
        <v>2025</v>
      </c>
      <c r="W6311" t="s">
        <v>28</v>
      </c>
      <c r="X6311">
        <v>7</v>
      </c>
    </row>
    <row r="6312" spans="1:24" x14ac:dyDescent="0.3">
      <c r="A6312">
        <v>6311</v>
      </c>
      <c r="B6312" t="s">
        <v>31</v>
      </c>
      <c r="C6312" t="str">
        <f>_xlfn.XLOOKUP(B6312,Lookup_table!B:B,Lookup_table!C:C)</f>
        <v>Business</v>
      </c>
      <c r="D6312" t="s">
        <v>22</v>
      </c>
      <c r="E6312" t="s">
        <v>23</v>
      </c>
      <c r="F6312" t="s">
        <v>52</v>
      </c>
      <c r="G6312" t="s">
        <v>30</v>
      </c>
      <c r="H6312" t="str">
        <f t="shared" si="392"/>
        <v>Onsite/Hybrid</v>
      </c>
      <c r="I6312" t="s">
        <v>35</v>
      </c>
      <c r="J6312" t="str">
        <f t="shared" si="393"/>
        <v>0-2 yrs</v>
      </c>
      <c r="K6312">
        <f t="shared" ca="1" si="395"/>
        <v>1</v>
      </c>
      <c r="L6312" t="s">
        <v>19</v>
      </c>
      <c r="M6312">
        <v>0</v>
      </c>
      <c r="N6312">
        <v>1</v>
      </c>
      <c r="O6312">
        <v>1</v>
      </c>
      <c r="P6312">
        <v>1</v>
      </c>
      <c r="Q6312">
        <v>1</v>
      </c>
      <c r="R6312">
        <f>SUM(M6312:N6312:O6312:P6312:Q6312)</f>
        <v>4</v>
      </c>
      <c r="S6312" s="1">
        <v>107424</v>
      </c>
      <c r="T6312" s="1" t="str">
        <f t="shared" si="394"/>
        <v>Medium</v>
      </c>
      <c r="U6312">
        <v>1</v>
      </c>
      <c r="V6312">
        <v>2022</v>
      </c>
      <c r="W6312" t="s">
        <v>28</v>
      </c>
      <c r="X6312">
        <v>3</v>
      </c>
    </row>
    <row r="6313" spans="1:24" x14ac:dyDescent="0.3">
      <c r="A6313">
        <v>6312</v>
      </c>
      <c r="B6313" t="s">
        <v>41</v>
      </c>
      <c r="C6313" t="str">
        <f>_xlfn.XLOOKUP(B6313,Lookup_table!B:B,Lookup_table!C:C)</f>
        <v>Data</v>
      </c>
      <c r="D6313" t="s">
        <v>34</v>
      </c>
      <c r="E6313" t="s">
        <v>32</v>
      </c>
      <c r="F6313" t="s">
        <v>43</v>
      </c>
      <c r="G6313" t="s">
        <v>25</v>
      </c>
      <c r="H6313" t="str">
        <f t="shared" si="392"/>
        <v>Onsite/Hybrid</v>
      </c>
      <c r="I6313" t="s">
        <v>35</v>
      </c>
      <c r="J6313" t="str">
        <f t="shared" si="393"/>
        <v>0-2 yrs</v>
      </c>
      <c r="K6313">
        <f t="shared" ca="1" si="395"/>
        <v>2</v>
      </c>
      <c r="L6313" t="s">
        <v>39</v>
      </c>
      <c r="M6313">
        <v>0</v>
      </c>
      <c r="N6313">
        <v>1</v>
      </c>
      <c r="O6313">
        <v>0</v>
      </c>
      <c r="P6313">
        <v>1</v>
      </c>
      <c r="Q6313">
        <v>0</v>
      </c>
      <c r="R6313">
        <f>SUM(M6313:N6313:O6313:P6313:Q6313)</f>
        <v>2</v>
      </c>
      <c r="S6313" s="1">
        <v>65569</v>
      </c>
      <c r="T6313" s="1" t="str">
        <f t="shared" si="394"/>
        <v>Low</v>
      </c>
      <c r="U6313">
        <v>4</v>
      </c>
      <c r="V6313">
        <v>2026</v>
      </c>
      <c r="W6313" t="s">
        <v>28</v>
      </c>
      <c r="X6313">
        <v>9</v>
      </c>
    </row>
    <row r="6314" spans="1:24" x14ac:dyDescent="0.3">
      <c r="A6314">
        <v>6313</v>
      </c>
      <c r="B6314" t="s">
        <v>36</v>
      </c>
      <c r="C6314" t="str">
        <f>_xlfn.XLOOKUP(B6314,Lookup_table!B:B,Lookup_table!C:C)</f>
        <v>Data</v>
      </c>
      <c r="D6314" t="s">
        <v>37</v>
      </c>
      <c r="E6314" t="s">
        <v>32</v>
      </c>
      <c r="F6314" t="s">
        <v>44</v>
      </c>
      <c r="G6314" t="s">
        <v>17</v>
      </c>
      <c r="H6314" t="str">
        <f t="shared" si="392"/>
        <v>Remote</v>
      </c>
      <c r="I6314" t="s">
        <v>26</v>
      </c>
      <c r="J6314" t="str">
        <f t="shared" si="393"/>
        <v>3-6 yrs</v>
      </c>
      <c r="K6314">
        <f t="shared" ca="1" si="395"/>
        <v>4</v>
      </c>
      <c r="L6314" t="s">
        <v>19</v>
      </c>
      <c r="M6314">
        <v>1</v>
      </c>
      <c r="N6314">
        <v>0</v>
      </c>
      <c r="O6314">
        <v>0</v>
      </c>
      <c r="P6314">
        <v>1</v>
      </c>
      <c r="Q6314">
        <v>1</v>
      </c>
      <c r="R6314">
        <f>SUM(M6314:N6314:O6314:P6314:Q6314)</f>
        <v>3</v>
      </c>
      <c r="S6314" s="1">
        <v>98606</v>
      </c>
      <c r="T6314" s="1" t="str">
        <f t="shared" si="394"/>
        <v>Medium</v>
      </c>
      <c r="U6314">
        <v>8</v>
      </c>
      <c r="V6314">
        <v>2023</v>
      </c>
      <c r="W6314" t="s">
        <v>34</v>
      </c>
      <c r="X6314">
        <v>3</v>
      </c>
    </row>
    <row r="6315" spans="1:24" x14ac:dyDescent="0.3">
      <c r="A6315">
        <v>6314</v>
      </c>
      <c r="B6315" t="s">
        <v>41</v>
      </c>
      <c r="C6315" t="str">
        <f>_xlfn.XLOOKUP(B6315,Lookup_table!B:B,Lookup_table!C:C)</f>
        <v>Data</v>
      </c>
      <c r="D6315" t="s">
        <v>22</v>
      </c>
      <c r="E6315" t="s">
        <v>40</v>
      </c>
      <c r="F6315" t="s">
        <v>43</v>
      </c>
      <c r="G6315" t="s">
        <v>17</v>
      </c>
      <c r="H6315" t="str">
        <f t="shared" si="392"/>
        <v>Remote</v>
      </c>
      <c r="I6315" t="s">
        <v>35</v>
      </c>
      <c r="J6315" t="str">
        <f t="shared" si="393"/>
        <v>0-2 yrs</v>
      </c>
      <c r="K6315">
        <f t="shared" ca="1" si="395"/>
        <v>0</v>
      </c>
      <c r="L6315" t="s">
        <v>19</v>
      </c>
      <c r="M6315">
        <v>0</v>
      </c>
      <c r="N6315">
        <v>0</v>
      </c>
      <c r="O6315">
        <v>1</v>
      </c>
      <c r="P6315">
        <v>0</v>
      </c>
      <c r="Q6315">
        <v>0</v>
      </c>
      <c r="R6315">
        <f>SUM(M6315:N6315:O6315:P6315:Q6315)</f>
        <v>1</v>
      </c>
      <c r="S6315" s="1">
        <v>84719</v>
      </c>
      <c r="T6315" s="1" t="str">
        <f t="shared" si="394"/>
        <v>Medium</v>
      </c>
      <c r="U6315">
        <v>9</v>
      </c>
      <c r="V6315">
        <v>2026</v>
      </c>
      <c r="W6315" t="s">
        <v>28</v>
      </c>
      <c r="X6315">
        <v>7</v>
      </c>
    </row>
    <row r="6316" spans="1:24" x14ac:dyDescent="0.3">
      <c r="A6316">
        <v>6315</v>
      </c>
      <c r="B6316" t="s">
        <v>31</v>
      </c>
      <c r="C6316" t="str">
        <f>_xlfn.XLOOKUP(B6316,Lookup_table!B:B,Lookup_table!C:C)</f>
        <v>Business</v>
      </c>
      <c r="D6316" t="s">
        <v>14</v>
      </c>
      <c r="E6316" t="s">
        <v>32</v>
      </c>
      <c r="F6316" t="s">
        <v>16</v>
      </c>
      <c r="G6316" t="s">
        <v>25</v>
      </c>
      <c r="H6316" t="str">
        <f t="shared" si="392"/>
        <v>Onsite/Hybrid</v>
      </c>
      <c r="I6316" t="s">
        <v>35</v>
      </c>
      <c r="J6316" t="str">
        <f t="shared" si="393"/>
        <v>0-2 yrs</v>
      </c>
      <c r="K6316">
        <f t="shared" ca="1" si="395"/>
        <v>1</v>
      </c>
      <c r="L6316" t="s">
        <v>19</v>
      </c>
      <c r="M6316">
        <v>1</v>
      </c>
      <c r="N6316">
        <v>1</v>
      </c>
      <c r="O6316">
        <v>1</v>
      </c>
      <c r="P6316">
        <v>0</v>
      </c>
      <c r="Q6316">
        <v>0</v>
      </c>
      <c r="R6316">
        <f>SUM(M6316:N6316:O6316:P6316:Q6316)</f>
        <v>3</v>
      </c>
      <c r="S6316" s="1">
        <v>65267</v>
      </c>
      <c r="T6316" s="1" t="str">
        <f t="shared" si="394"/>
        <v>Low</v>
      </c>
      <c r="U6316">
        <v>6</v>
      </c>
      <c r="V6316">
        <v>2024</v>
      </c>
      <c r="W6316" t="s">
        <v>34</v>
      </c>
      <c r="X6316">
        <v>5</v>
      </c>
    </row>
    <row r="6317" spans="1:24" x14ac:dyDescent="0.3">
      <c r="A6317">
        <v>6316</v>
      </c>
      <c r="B6317" t="s">
        <v>21</v>
      </c>
      <c r="C6317" t="str">
        <f>_xlfn.XLOOKUP(B6317,Lookup_table!B:B,Lookup_table!C:C)</f>
        <v>AI</v>
      </c>
      <c r="D6317" t="s">
        <v>37</v>
      </c>
      <c r="E6317" t="s">
        <v>42</v>
      </c>
      <c r="F6317" t="s">
        <v>52</v>
      </c>
      <c r="G6317" t="s">
        <v>17</v>
      </c>
      <c r="H6317" t="str">
        <f t="shared" si="392"/>
        <v>Remote</v>
      </c>
      <c r="I6317" t="s">
        <v>18</v>
      </c>
      <c r="J6317" t="str">
        <f t="shared" si="393"/>
        <v>7+ yrs</v>
      </c>
      <c r="K6317">
        <f t="shared" ca="1" si="395"/>
        <v>8</v>
      </c>
      <c r="L6317" t="s">
        <v>19</v>
      </c>
      <c r="M6317">
        <v>0</v>
      </c>
      <c r="N6317">
        <v>1</v>
      </c>
      <c r="O6317">
        <v>1</v>
      </c>
      <c r="P6317">
        <v>1</v>
      </c>
      <c r="Q6317">
        <v>1</v>
      </c>
      <c r="R6317">
        <f>SUM(M6317:N6317:O6317:P6317:Q6317)</f>
        <v>4</v>
      </c>
      <c r="S6317" s="1">
        <v>180986</v>
      </c>
      <c r="T6317" s="1" t="str">
        <f t="shared" si="394"/>
        <v>High</v>
      </c>
      <c r="U6317">
        <v>12</v>
      </c>
      <c r="V6317">
        <v>2020</v>
      </c>
      <c r="W6317" t="s">
        <v>28</v>
      </c>
      <c r="X6317">
        <v>4</v>
      </c>
    </row>
    <row r="6318" spans="1:24" x14ac:dyDescent="0.3">
      <c r="A6318">
        <v>6317</v>
      </c>
      <c r="B6318" t="s">
        <v>50</v>
      </c>
      <c r="C6318" t="str">
        <f>_xlfn.XLOOKUP(B6318,Lookup_table!B:B,Lookup_table!C:C)</f>
        <v>AI</v>
      </c>
      <c r="D6318" t="s">
        <v>34</v>
      </c>
      <c r="E6318" t="s">
        <v>15</v>
      </c>
      <c r="F6318" t="s">
        <v>24</v>
      </c>
      <c r="G6318" t="s">
        <v>17</v>
      </c>
      <c r="H6318" t="str">
        <f t="shared" si="392"/>
        <v>Remote</v>
      </c>
      <c r="I6318" t="s">
        <v>35</v>
      </c>
      <c r="J6318" t="str">
        <f t="shared" si="393"/>
        <v>0-2 yrs</v>
      </c>
      <c r="K6318">
        <f t="shared" ca="1" si="395"/>
        <v>2</v>
      </c>
      <c r="L6318" t="s">
        <v>27</v>
      </c>
      <c r="M6318">
        <v>0</v>
      </c>
      <c r="N6318">
        <v>0</v>
      </c>
      <c r="O6318">
        <v>0</v>
      </c>
      <c r="P6318">
        <v>0</v>
      </c>
      <c r="Q6318">
        <v>1</v>
      </c>
      <c r="R6318">
        <f>SUM(M6318:N6318:O6318:P6318:Q6318)</f>
        <v>1</v>
      </c>
      <c r="S6318" s="1">
        <v>95822</v>
      </c>
      <c r="T6318" s="1" t="str">
        <f t="shared" si="394"/>
        <v>Medium</v>
      </c>
      <c r="U6318">
        <v>8</v>
      </c>
      <c r="V6318">
        <v>2022</v>
      </c>
      <c r="W6318" t="s">
        <v>28</v>
      </c>
      <c r="X6318">
        <v>7</v>
      </c>
    </row>
    <row r="6319" spans="1:24" x14ac:dyDescent="0.3">
      <c r="A6319">
        <v>6318</v>
      </c>
      <c r="B6319" t="s">
        <v>36</v>
      </c>
      <c r="C6319" t="str">
        <f>_xlfn.XLOOKUP(B6319,Lookup_table!B:B,Lookup_table!C:C)</f>
        <v>Data</v>
      </c>
      <c r="D6319" t="s">
        <v>14</v>
      </c>
      <c r="E6319" t="s">
        <v>32</v>
      </c>
      <c r="F6319" t="s">
        <v>16</v>
      </c>
      <c r="G6319" t="s">
        <v>17</v>
      </c>
      <c r="H6319" t="str">
        <f t="shared" si="392"/>
        <v>Remote</v>
      </c>
      <c r="I6319" t="s">
        <v>35</v>
      </c>
      <c r="J6319" t="str">
        <f t="shared" si="393"/>
        <v>0-2 yrs</v>
      </c>
      <c r="K6319">
        <f t="shared" ca="1" si="395"/>
        <v>2</v>
      </c>
      <c r="L6319" t="s">
        <v>19</v>
      </c>
      <c r="M6319">
        <v>1</v>
      </c>
      <c r="N6319">
        <v>0</v>
      </c>
      <c r="O6319">
        <v>1</v>
      </c>
      <c r="P6319">
        <v>1</v>
      </c>
      <c r="Q6319">
        <v>0</v>
      </c>
      <c r="R6319">
        <f>SUM(M6319:N6319:O6319:P6319:Q6319)</f>
        <v>3</v>
      </c>
      <c r="S6319" s="1">
        <v>78250</v>
      </c>
      <c r="T6319" s="1" t="str">
        <f t="shared" si="394"/>
        <v>Medium</v>
      </c>
      <c r="U6319">
        <v>1</v>
      </c>
      <c r="V6319">
        <v>2025</v>
      </c>
      <c r="W6319" t="s">
        <v>28</v>
      </c>
      <c r="X6319">
        <v>8</v>
      </c>
    </row>
    <row r="6320" spans="1:24" x14ac:dyDescent="0.3">
      <c r="A6320">
        <v>6319</v>
      </c>
      <c r="B6320" t="s">
        <v>21</v>
      </c>
      <c r="C6320" t="str">
        <f>_xlfn.XLOOKUP(B6320,Lookup_table!B:B,Lookup_table!C:C)</f>
        <v>AI</v>
      </c>
      <c r="D6320" t="s">
        <v>37</v>
      </c>
      <c r="E6320" t="s">
        <v>42</v>
      </c>
      <c r="F6320" t="s">
        <v>51</v>
      </c>
      <c r="G6320" t="s">
        <v>17</v>
      </c>
      <c r="H6320" t="str">
        <f t="shared" si="392"/>
        <v>Remote</v>
      </c>
      <c r="I6320" t="s">
        <v>35</v>
      </c>
      <c r="J6320" t="str">
        <f t="shared" si="393"/>
        <v>0-2 yrs</v>
      </c>
      <c r="K6320">
        <f t="shared" ca="1" si="395"/>
        <v>2</v>
      </c>
      <c r="L6320" t="s">
        <v>19</v>
      </c>
      <c r="M6320">
        <v>1</v>
      </c>
      <c r="N6320">
        <v>0</v>
      </c>
      <c r="O6320">
        <v>0</v>
      </c>
      <c r="P6320">
        <v>1</v>
      </c>
      <c r="Q6320">
        <v>1</v>
      </c>
      <c r="R6320">
        <f>SUM(M6320:N6320:O6320:P6320:Q6320)</f>
        <v>3</v>
      </c>
      <c r="S6320" s="1">
        <v>117165</v>
      </c>
      <c r="T6320" s="1" t="str">
        <f t="shared" si="394"/>
        <v>Medium</v>
      </c>
      <c r="U6320">
        <v>8</v>
      </c>
      <c r="V6320">
        <v>2022</v>
      </c>
      <c r="W6320" t="s">
        <v>20</v>
      </c>
      <c r="X6320">
        <v>5</v>
      </c>
    </row>
    <row r="6321" spans="1:24" x14ac:dyDescent="0.3">
      <c r="A6321">
        <v>6320</v>
      </c>
      <c r="B6321" t="s">
        <v>21</v>
      </c>
      <c r="C6321" t="str">
        <f>_xlfn.XLOOKUP(B6321,Lookup_table!B:B,Lookup_table!C:C)</f>
        <v>AI</v>
      </c>
      <c r="D6321" t="s">
        <v>34</v>
      </c>
      <c r="E6321" t="s">
        <v>23</v>
      </c>
      <c r="F6321" t="s">
        <v>43</v>
      </c>
      <c r="G6321" t="s">
        <v>30</v>
      </c>
      <c r="H6321" t="str">
        <f t="shared" si="392"/>
        <v>Onsite/Hybrid</v>
      </c>
      <c r="I6321" t="s">
        <v>35</v>
      </c>
      <c r="J6321" t="str">
        <f t="shared" si="393"/>
        <v>0-2 yrs</v>
      </c>
      <c r="K6321">
        <f t="shared" ca="1" si="395"/>
        <v>1</v>
      </c>
      <c r="L6321" t="s">
        <v>39</v>
      </c>
      <c r="M6321">
        <v>0</v>
      </c>
      <c r="N6321">
        <v>0</v>
      </c>
      <c r="O6321">
        <v>0</v>
      </c>
      <c r="P6321">
        <v>0</v>
      </c>
      <c r="Q6321">
        <v>0</v>
      </c>
      <c r="R6321">
        <f>SUM(M6321:N6321:O6321:P6321:Q6321)</f>
        <v>0</v>
      </c>
      <c r="S6321" s="1">
        <v>87585</v>
      </c>
      <c r="T6321" s="1" t="str">
        <f t="shared" si="394"/>
        <v>Medium</v>
      </c>
      <c r="U6321">
        <v>1</v>
      </c>
      <c r="V6321">
        <v>2021</v>
      </c>
      <c r="W6321" t="s">
        <v>34</v>
      </c>
      <c r="X6321">
        <v>2</v>
      </c>
    </row>
    <row r="6322" spans="1:24" x14ac:dyDescent="0.3">
      <c r="A6322">
        <v>6321</v>
      </c>
      <c r="B6322" t="s">
        <v>33</v>
      </c>
      <c r="C6322" t="str">
        <f>_xlfn.XLOOKUP(B6322,Lookup_table!B:B,Lookup_table!C:C)</f>
        <v>Data</v>
      </c>
      <c r="D6322" t="s">
        <v>14</v>
      </c>
      <c r="E6322" t="s">
        <v>32</v>
      </c>
      <c r="F6322" t="s">
        <v>24</v>
      </c>
      <c r="G6322" t="s">
        <v>30</v>
      </c>
      <c r="H6322" t="str">
        <f t="shared" si="392"/>
        <v>Onsite/Hybrid</v>
      </c>
      <c r="I6322" t="s">
        <v>18</v>
      </c>
      <c r="J6322" t="str">
        <f t="shared" si="393"/>
        <v>7+ yrs</v>
      </c>
      <c r="K6322">
        <f t="shared" ca="1" si="395"/>
        <v>12</v>
      </c>
      <c r="L6322" t="s">
        <v>39</v>
      </c>
      <c r="M6322">
        <v>0</v>
      </c>
      <c r="N6322">
        <v>1</v>
      </c>
      <c r="O6322">
        <v>0</v>
      </c>
      <c r="P6322">
        <v>0</v>
      </c>
      <c r="Q6322">
        <v>0</v>
      </c>
      <c r="R6322">
        <f>SUM(M6322:N6322:O6322:P6322:Q6322)</f>
        <v>1</v>
      </c>
      <c r="S6322" s="1">
        <v>103023</v>
      </c>
      <c r="T6322" s="1" t="str">
        <f t="shared" si="394"/>
        <v>Medium</v>
      </c>
      <c r="U6322">
        <v>2</v>
      </c>
      <c r="V6322">
        <v>2020</v>
      </c>
      <c r="W6322" t="s">
        <v>34</v>
      </c>
      <c r="X6322">
        <v>2</v>
      </c>
    </row>
    <row r="6323" spans="1:24" x14ac:dyDescent="0.3">
      <c r="A6323">
        <v>6322</v>
      </c>
      <c r="B6323" t="s">
        <v>21</v>
      </c>
      <c r="C6323" t="str">
        <f>_xlfn.XLOOKUP(B6323,Lookup_table!B:B,Lookup_table!C:C)</f>
        <v>AI</v>
      </c>
      <c r="D6323" t="s">
        <v>22</v>
      </c>
      <c r="E6323" t="s">
        <v>40</v>
      </c>
      <c r="F6323" t="s">
        <v>43</v>
      </c>
      <c r="G6323" t="s">
        <v>17</v>
      </c>
      <c r="H6323" t="str">
        <f t="shared" si="392"/>
        <v>Remote</v>
      </c>
      <c r="I6323" t="s">
        <v>26</v>
      </c>
      <c r="J6323" t="str">
        <f t="shared" si="393"/>
        <v>3-6 yrs</v>
      </c>
      <c r="K6323">
        <f t="shared" ca="1" si="395"/>
        <v>4</v>
      </c>
      <c r="L6323" t="s">
        <v>19</v>
      </c>
      <c r="M6323">
        <v>0</v>
      </c>
      <c r="N6323">
        <v>0</v>
      </c>
      <c r="O6323">
        <v>1</v>
      </c>
      <c r="P6323">
        <v>1</v>
      </c>
      <c r="Q6323">
        <v>0</v>
      </c>
      <c r="R6323">
        <f>SUM(M6323:N6323:O6323:P6323:Q6323)</f>
        <v>2</v>
      </c>
      <c r="S6323" s="1">
        <v>168223</v>
      </c>
      <c r="T6323" s="1" t="str">
        <f t="shared" si="394"/>
        <v>High</v>
      </c>
      <c r="U6323">
        <v>9</v>
      </c>
      <c r="V6323">
        <v>2026</v>
      </c>
      <c r="W6323" t="s">
        <v>28</v>
      </c>
      <c r="X6323">
        <v>1</v>
      </c>
    </row>
    <row r="6324" spans="1:24" x14ac:dyDescent="0.3">
      <c r="A6324">
        <v>6323</v>
      </c>
      <c r="B6324" t="s">
        <v>33</v>
      </c>
      <c r="C6324" t="str">
        <f>_xlfn.XLOOKUP(B6324,Lookup_table!B:B,Lookup_table!C:C)</f>
        <v>Data</v>
      </c>
      <c r="D6324" t="s">
        <v>37</v>
      </c>
      <c r="E6324" t="s">
        <v>32</v>
      </c>
      <c r="F6324" t="s">
        <v>51</v>
      </c>
      <c r="G6324" t="s">
        <v>30</v>
      </c>
      <c r="H6324" t="str">
        <f t="shared" si="392"/>
        <v>Onsite/Hybrid</v>
      </c>
      <c r="I6324" t="s">
        <v>18</v>
      </c>
      <c r="J6324" t="str">
        <f t="shared" si="393"/>
        <v>7+ yrs</v>
      </c>
      <c r="K6324">
        <f t="shared" ca="1" si="395"/>
        <v>15</v>
      </c>
      <c r="L6324" t="s">
        <v>19</v>
      </c>
      <c r="M6324">
        <v>1</v>
      </c>
      <c r="N6324">
        <v>1</v>
      </c>
      <c r="O6324">
        <v>0</v>
      </c>
      <c r="P6324">
        <v>1</v>
      </c>
      <c r="Q6324">
        <v>1</v>
      </c>
      <c r="R6324">
        <f>SUM(M6324:N6324:O6324:P6324:Q6324)</f>
        <v>4</v>
      </c>
      <c r="S6324" s="1">
        <v>129625</v>
      </c>
      <c r="T6324" s="1" t="str">
        <f t="shared" si="394"/>
        <v>High</v>
      </c>
      <c r="U6324">
        <v>3</v>
      </c>
      <c r="V6324">
        <v>2025</v>
      </c>
      <c r="W6324" t="s">
        <v>34</v>
      </c>
      <c r="X6324">
        <v>5</v>
      </c>
    </row>
    <row r="6325" spans="1:24" x14ac:dyDescent="0.3">
      <c r="A6325">
        <v>6324</v>
      </c>
      <c r="B6325" t="s">
        <v>21</v>
      </c>
      <c r="C6325" t="str">
        <f>_xlfn.XLOOKUP(B6325,Lookup_table!B:B,Lookup_table!C:C)</f>
        <v>AI</v>
      </c>
      <c r="D6325" t="s">
        <v>37</v>
      </c>
      <c r="E6325" t="s">
        <v>23</v>
      </c>
      <c r="F6325" t="s">
        <v>51</v>
      </c>
      <c r="G6325" t="s">
        <v>17</v>
      </c>
      <c r="H6325" t="str">
        <f t="shared" si="392"/>
        <v>Remote</v>
      </c>
      <c r="I6325" t="s">
        <v>26</v>
      </c>
      <c r="J6325" t="str">
        <f t="shared" si="393"/>
        <v>3-6 yrs</v>
      </c>
      <c r="K6325">
        <f t="shared" ca="1" si="395"/>
        <v>6</v>
      </c>
      <c r="L6325" t="s">
        <v>27</v>
      </c>
      <c r="M6325">
        <v>1</v>
      </c>
      <c r="N6325">
        <v>1</v>
      </c>
      <c r="O6325">
        <v>0</v>
      </c>
      <c r="P6325">
        <v>1</v>
      </c>
      <c r="Q6325">
        <v>0</v>
      </c>
      <c r="R6325">
        <f>SUM(M6325:N6325:O6325:P6325:Q6325)</f>
        <v>3</v>
      </c>
      <c r="S6325" s="1">
        <v>125068</v>
      </c>
      <c r="T6325" s="1" t="str">
        <f t="shared" si="394"/>
        <v>High</v>
      </c>
      <c r="U6325">
        <v>12</v>
      </c>
      <c r="V6325">
        <v>2025</v>
      </c>
      <c r="W6325" t="s">
        <v>28</v>
      </c>
      <c r="X6325">
        <v>8</v>
      </c>
    </row>
    <row r="6326" spans="1:24" x14ac:dyDescent="0.3">
      <c r="A6326">
        <v>6325</v>
      </c>
      <c r="B6326" t="s">
        <v>50</v>
      </c>
      <c r="C6326" t="str">
        <f>_xlfn.XLOOKUP(B6326,Lookup_table!B:B,Lookup_table!C:C)</f>
        <v>AI</v>
      </c>
      <c r="D6326" t="s">
        <v>14</v>
      </c>
      <c r="E6326" t="s">
        <v>32</v>
      </c>
      <c r="F6326" t="s">
        <v>43</v>
      </c>
      <c r="G6326" t="s">
        <v>30</v>
      </c>
      <c r="H6326" t="str">
        <f t="shared" si="392"/>
        <v>Onsite/Hybrid</v>
      </c>
      <c r="I6326" t="s">
        <v>26</v>
      </c>
      <c r="J6326" t="str">
        <f t="shared" si="393"/>
        <v>3-6 yrs</v>
      </c>
      <c r="K6326">
        <f t="shared" ca="1" si="395"/>
        <v>6</v>
      </c>
      <c r="L6326" t="s">
        <v>19</v>
      </c>
      <c r="M6326">
        <v>1</v>
      </c>
      <c r="N6326">
        <v>0</v>
      </c>
      <c r="O6326">
        <v>1</v>
      </c>
      <c r="P6326">
        <v>0</v>
      </c>
      <c r="Q6326">
        <v>1</v>
      </c>
      <c r="R6326">
        <f>SUM(M6326:N6326:O6326:P6326:Q6326)</f>
        <v>3</v>
      </c>
      <c r="S6326" s="1">
        <v>138977</v>
      </c>
      <c r="T6326" s="1" t="str">
        <f t="shared" si="394"/>
        <v>High</v>
      </c>
      <c r="U6326">
        <v>2</v>
      </c>
      <c r="V6326">
        <v>2025</v>
      </c>
      <c r="W6326" t="s">
        <v>28</v>
      </c>
      <c r="X6326">
        <v>9</v>
      </c>
    </row>
    <row r="6327" spans="1:24" x14ac:dyDescent="0.3">
      <c r="A6327">
        <v>6326</v>
      </c>
      <c r="B6327" t="s">
        <v>36</v>
      </c>
      <c r="C6327" t="str">
        <f>_xlfn.XLOOKUP(B6327,Lookup_table!B:B,Lookup_table!C:C)</f>
        <v>Data</v>
      </c>
      <c r="D6327" t="s">
        <v>22</v>
      </c>
      <c r="E6327" t="s">
        <v>23</v>
      </c>
      <c r="F6327" t="s">
        <v>44</v>
      </c>
      <c r="G6327" t="s">
        <v>17</v>
      </c>
      <c r="H6327" t="str">
        <f t="shared" si="392"/>
        <v>Remote</v>
      </c>
      <c r="I6327" t="s">
        <v>18</v>
      </c>
      <c r="J6327" t="str">
        <f t="shared" si="393"/>
        <v>7+ yrs</v>
      </c>
      <c r="K6327">
        <f t="shared" ca="1" si="395"/>
        <v>11</v>
      </c>
      <c r="L6327" t="s">
        <v>19</v>
      </c>
      <c r="M6327">
        <v>1</v>
      </c>
      <c r="N6327">
        <v>1</v>
      </c>
      <c r="O6327">
        <v>0</v>
      </c>
      <c r="P6327">
        <v>1</v>
      </c>
      <c r="Q6327">
        <v>1</v>
      </c>
      <c r="R6327">
        <f>SUM(M6327:N6327:O6327:P6327:Q6327)</f>
        <v>4</v>
      </c>
      <c r="S6327" s="1">
        <v>148834</v>
      </c>
      <c r="T6327" s="1" t="str">
        <f t="shared" si="394"/>
        <v>High</v>
      </c>
      <c r="U6327">
        <v>12</v>
      </c>
      <c r="V6327">
        <v>2021</v>
      </c>
      <c r="W6327" t="s">
        <v>34</v>
      </c>
      <c r="X6327">
        <v>5</v>
      </c>
    </row>
    <row r="6328" spans="1:24" x14ac:dyDescent="0.3">
      <c r="A6328">
        <v>6327</v>
      </c>
      <c r="B6328" t="s">
        <v>21</v>
      </c>
      <c r="C6328" t="str">
        <f>_xlfn.XLOOKUP(B6328,Lookup_table!B:B,Lookup_table!C:C)</f>
        <v>AI</v>
      </c>
      <c r="D6328" t="s">
        <v>22</v>
      </c>
      <c r="E6328" t="s">
        <v>23</v>
      </c>
      <c r="F6328" t="s">
        <v>44</v>
      </c>
      <c r="G6328" t="s">
        <v>30</v>
      </c>
      <c r="H6328" t="str">
        <f t="shared" si="392"/>
        <v>Onsite/Hybrid</v>
      </c>
      <c r="I6328" t="s">
        <v>18</v>
      </c>
      <c r="J6328" t="str">
        <f t="shared" si="393"/>
        <v>7+ yrs</v>
      </c>
      <c r="K6328">
        <f t="shared" ca="1" si="395"/>
        <v>10</v>
      </c>
      <c r="L6328" t="s">
        <v>19</v>
      </c>
      <c r="M6328">
        <v>1</v>
      </c>
      <c r="N6328">
        <v>1</v>
      </c>
      <c r="O6328">
        <v>1</v>
      </c>
      <c r="P6328">
        <v>0</v>
      </c>
      <c r="Q6328">
        <v>0</v>
      </c>
      <c r="R6328">
        <f>SUM(M6328:N6328:O6328:P6328:Q6328)</f>
        <v>3</v>
      </c>
      <c r="S6328" s="1">
        <v>179541</v>
      </c>
      <c r="T6328" s="1" t="str">
        <f t="shared" si="394"/>
        <v>High</v>
      </c>
      <c r="U6328">
        <v>7</v>
      </c>
      <c r="V6328">
        <v>2025</v>
      </c>
      <c r="W6328" t="s">
        <v>34</v>
      </c>
      <c r="X6328">
        <v>5</v>
      </c>
    </row>
    <row r="6329" spans="1:24" x14ac:dyDescent="0.3">
      <c r="A6329">
        <v>6328</v>
      </c>
      <c r="B6329" t="s">
        <v>21</v>
      </c>
      <c r="C6329" t="str">
        <f>_xlfn.XLOOKUP(B6329,Lookup_table!B:B,Lookup_table!C:C)</f>
        <v>AI</v>
      </c>
      <c r="D6329" t="s">
        <v>37</v>
      </c>
      <c r="E6329" t="s">
        <v>38</v>
      </c>
      <c r="F6329" t="s">
        <v>43</v>
      </c>
      <c r="G6329" t="s">
        <v>25</v>
      </c>
      <c r="H6329" t="str">
        <f t="shared" si="392"/>
        <v>Onsite/Hybrid</v>
      </c>
      <c r="I6329" t="s">
        <v>35</v>
      </c>
      <c r="J6329" t="str">
        <f t="shared" si="393"/>
        <v>0-2 yrs</v>
      </c>
      <c r="K6329">
        <f t="shared" ca="1" si="395"/>
        <v>0</v>
      </c>
      <c r="L6329" t="s">
        <v>39</v>
      </c>
      <c r="M6329">
        <v>1</v>
      </c>
      <c r="N6329">
        <v>0</v>
      </c>
      <c r="O6329">
        <v>1</v>
      </c>
      <c r="P6329">
        <v>0</v>
      </c>
      <c r="Q6329">
        <v>0</v>
      </c>
      <c r="R6329">
        <f>SUM(M6329:N6329:O6329:P6329:Q6329)</f>
        <v>2</v>
      </c>
      <c r="S6329" s="1">
        <v>103743</v>
      </c>
      <c r="T6329" s="1" t="str">
        <f t="shared" si="394"/>
        <v>Medium</v>
      </c>
      <c r="U6329">
        <v>6</v>
      </c>
      <c r="V6329">
        <v>2025</v>
      </c>
      <c r="W6329" t="s">
        <v>34</v>
      </c>
      <c r="X6329">
        <v>5</v>
      </c>
    </row>
    <row r="6330" spans="1:24" x14ac:dyDescent="0.3">
      <c r="A6330">
        <v>6329</v>
      </c>
      <c r="B6330" t="s">
        <v>31</v>
      </c>
      <c r="C6330" t="str">
        <f>_xlfn.XLOOKUP(B6330,Lookup_table!B:B,Lookup_table!C:C)</f>
        <v>Business</v>
      </c>
      <c r="D6330" t="s">
        <v>34</v>
      </c>
      <c r="E6330" t="s">
        <v>32</v>
      </c>
      <c r="F6330" t="s">
        <v>51</v>
      </c>
      <c r="G6330" t="s">
        <v>25</v>
      </c>
      <c r="H6330" t="str">
        <f t="shared" si="392"/>
        <v>Onsite/Hybrid</v>
      </c>
      <c r="I6330" t="s">
        <v>18</v>
      </c>
      <c r="J6330" t="str">
        <f t="shared" si="393"/>
        <v>7+ yrs</v>
      </c>
      <c r="K6330">
        <f t="shared" ca="1" si="395"/>
        <v>11</v>
      </c>
      <c r="L6330" t="s">
        <v>19</v>
      </c>
      <c r="M6330">
        <v>0</v>
      </c>
      <c r="N6330">
        <v>1</v>
      </c>
      <c r="O6330">
        <v>1</v>
      </c>
      <c r="P6330">
        <v>1</v>
      </c>
      <c r="Q6330">
        <v>1</v>
      </c>
      <c r="R6330">
        <f>SUM(M6330:N6330:O6330:P6330:Q6330)</f>
        <v>4</v>
      </c>
      <c r="S6330" s="1">
        <v>138259</v>
      </c>
      <c r="T6330" s="1" t="str">
        <f t="shared" si="394"/>
        <v>High</v>
      </c>
      <c r="U6330">
        <v>11</v>
      </c>
      <c r="V6330">
        <v>2025</v>
      </c>
      <c r="W6330" t="s">
        <v>28</v>
      </c>
      <c r="X6330">
        <v>6</v>
      </c>
    </row>
    <row r="6331" spans="1:24" x14ac:dyDescent="0.3">
      <c r="A6331">
        <v>6330</v>
      </c>
      <c r="B6331" t="s">
        <v>41</v>
      </c>
      <c r="C6331" t="str">
        <f>_xlfn.XLOOKUP(B6331,Lookup_table!B:B,Lookup_table!C:C)</f>
        <v>Data</v>
      </c>
      <c r="D6331" t="s">
        <v>37</v>
      </c>
      <c r="E6331" t="s">
        <v>42</v>
      </c>
      <c r="F6331" t="s">
        <v>43</v>
      </c>
      <c r="G6331" t="s">
        <v>17</v>
      </c>
      <c r="H6331" t="str">
        <f t="shared" si="392"/>
        <v>Remote</v>
      </c>
      <c r="I6331" t="s">
        <v>35</v>
      </c>
      <c r="J6331" t="str">
        <f t="shared" si="393"/>
        <v>0-2 yrs</v>
      </c>
      <c r="K6331">
        <f t="shared" ca="1" si="395"/>
        <v>1</v>
      </c>
      <c r="L6331" t="s">
        <v>39</v>
      </c>
      <c r="M6331">
        <v>1</v>
      </c>
      <c r="N6331">
        <v>1</v>
      </c>
      <c r="O6331">
        <v>0</v>
      </c>
      <c r="P6331">
        <v>1</v>
      </c>
      <c r="Q6331">
        <v>0</v>
      </c>
      <c r="R6331">
        <f>SUM(M6331:N6331:O6331:P6331:Q6331)</f>
        <v>3</v>
      </c>
      <c r="S6331" s="1">
        <v>60582</v>
      </c>
      <c r="T6331" s="1" t="str">
        <f t="shared" si="394"/>
        <v>Low</v>
      </c>
      <c r="U6331">
        <v>6</v>
      </c>
      <c r="V6331">
        <v>2024</v>
      </c>
      <c r="W6331" t="s">
        <v>20</v>
      </c>
      <c r="X6331">
        <v>1</v>
      </c>
    </row>
    <row r="6332" spans="1:24" x14ac:dyDescent="0.3">
      <c r="A6332">
        <v>6331</v>
      </c>
      <c r="B6332" t="s">
        <v>36</v>
      </c>
      <c r="C6332" t="str">
        <f>_xlfn.XLOOKUP(B6332,Lookup_table!B:B,Lookup_table!C:C)</f>
        <v>Data</v>
      </c>
      <c r="D6332" t="s">
        <v>14</v>
      </c>
      <c r="E6332" t="s">
        <v>40</v>
      </c>
      <c r="F6332" t="s">
        <v>51</v>
      </c>
      <c r="G6332" t="s">
        <v>25</v>
      </c>
      <c r="H6332" t="str">
        <f t="shared" si="392"/>
        <v>Onsite/Hybrid</v>
      </c>
      <c r="I6332" t="s">
        <v>35</v>
      </c>
      <c r="J6332" t="str">
        <f t="shared" si="393"/>
        <v>0-2 yrs</v>
      </c>
      <c r="K6332">
        <f t="shared" ca="1" si="395"/>
        <v>0</v>
      </c>
      <c r="L6332" t="s">
        <v>27</v>
      </c>
      <c r="M6332">
        <v>0</v>
      </c>
      <c r="N6332">
        <v>1</v>
      </c>
      <c r="O6332">
        <v>0</v>
      </c>
      <c r="P6332">
        <v>1</v>
      </c>
      <c r="Q6332">
        <v>0</v>
      </c>
      <c r="R6332">
        <f>SUM(M6332:N6332:O6332:P6332:Q6332)</f>
        <v>2</v>
      </c>
      <c r="S6332" s="1">
        <v>63667</v>
      </c>
      <c r="T6332" s="1" t="str">
        <f t="shared" si="394"/>
        <v>Low</v>
      </c>
      <c r="U6332">
        <v>7</v>
      </c>
      <c r="V6332">
        <v>2026</v>
      </c>
      <c r="W6332" t="s">
        <v>28</v>
      </c>
      <c r="X6332">
        <v>7</v>
      </c>
    </row>
    <row r="6333" spans="1:24" x14ac:dyDescent="0.3">
      <c r="A6333">
        <v>6332</v>
      </c>
      <c r="B6333" t="s">
        <v>41</v>
      </c>
      <c r="C6333" t="str">
        <f>_xlfn.XLOOKUP(B6333,Lookup_table!B:B,Lookup_table!C:C)</f>
        <v>Data</v>
      </c>
      <c r="D6333" t="s">
        <v>37</v>
      </c>
      <c r="E6333" t="s">
        <v>15</v>
      </c>
      <c r="F6333" t="s">
        <v>16</v>
      </c>
      <c r="G6333" t="s">
        <v>25</v>
      </c>
      <c r="H6333" t="str">
        <f t="shared" si="392"/>
        <v>Onsite/Hybrid</v>
      </c>
      <c r="I6333" t="s">
        <v>18</v>
      </c>
      <c r="J6333" t="str">
        <f t="shared" si="393"/>
        <v>7+ yrs</v>
      </c>
      <c r="K6333">
        <f t="shared" ca="1" si="395"/>
        <v>15</v>
      </c>
      <c r="L6333" t="s">
        <v>39</v>
      </c>
      <c r="M6333">
        <v>0</v>
      </c>
      <c r="N6333">
        <v>1</v>
      </c>
      <c r="O6333">
        <v>0</v>
      </c>
      <c r="P6333">
        <v>0</v>
      </c>
      <c r="Q6333">
        <v>0</v>
      </c>
      <c r="R6333">
        <f>SUM(M6333:N6333:O6333:P6333:Q6333)</f>
        <v>1</v>
      </c>
      <c r="S6333" s="1">
        <v>104271</v>
      </c>
      <c r="T6333" s="1" t="str">
        <f t="shared" si="394"/>
        <v>Medium</v>
      </c>
      <c r="U6333">
        <v>11</v>
      </c>
      <c r="V6333">
        <v>2020</v>
      </c>
      <c r="W6333" t="s">
        <v>34</v>
      </c>
      <c r="X6333">
        <v>5</v>
      </c>
    </row>
    <row r="6334" spans="1:24" x14ac:dyDescent="0.3">
      <c r="A6334">
        <v>6333</v>
      </c>
      <c r="B6334" t="s">
        <v>50</v>
      </c>
      <c r="C6334" t="str">
        <f>_xlfn.XLOOKUP(B6334,Lookup_table!B:B,Lookup_table!C:C)</f>
        <v>AI</v>
      </c>
      <c r="D6334" t="s">
        <v>22</v>
      </c>
      <c r="E6334" t="s">
        <v>40</v>
      </c>
      <c r="F6334" t="s">
        <v>29</v>
      </c>
      <c r="G6334" t="s">
        <v>30</v>
      </c>
      <c r="H6334" t="str">
        <f t="shared" si="392"/>
        <v>Onsite/Hybrid</v>
      </c>
      <c r="I6334" t="s">
        <v>26</v>
      </c>
      <c r="J6334" t="str">
        <f t="shared" si="393"/>
        <v>3-6 yrs</v>
      </c>
      <c r="K6334">
        <f t="shared" ca="1" si="395"/>
        <v>5</v>
      </c>
      <c r="L6334" t="s">
        <v>19</v>
      </c>
      <c r="M6334">
        <v>0</v>
      </c>
      <c r="N6334">
        <v>0</v>
      </c>
      <c r="O6334">
        <v>1</v>
      </c>
      <c r="P6334">
        <v>0</v>
      </c>
      <c r="Q6334">
        <v>0</v>
      </c>
      <c r="R6334">
        <f>SUM(M6334:N6334:O6334:P6334:Q6334)</f>
        <v>1</v>
      </c>
      <c r="S6334" s="1">
        <v>150290</v>
      </c>
      <c r="T6334" s="1" t="str">
        <f t="shared" si="394"/>
        <v>High</v>
      </c>
      <c r="U6334">
        <v>11</v>
      </c>
      <c r="V6334">
        <v>2025</v>
      </c>
      <c r="W6334" t="s">
        <v>28</v>
      </c>
      <c r="X6334">
        <v>8</v>
      </c>
    </row>
    <row r="6335" spans="1:24" x14ac:dyDescent="0.3">
      <c r="A6335">
        <v>6334</v>
      </c>
      <c r="B6335" t="s">
        <v>31</v>
      </c>
      <c r="C6335" t="str">
        <f>_xlfn.XLOOKUP(B6335,Lookup_table!B:B,Lookup_table!C:C)</f>
        <v>Business</v>
      </c>
      <c r="D6335" t="s">
        <v>34</v>
      </c>
      <c r="E6335" t="s">
        <v>15</v>
      </c>
      <c r="F6335" t="s">
        <v>29</v>
      </c>
      <c r="G6335" t="s">
        <v>30</v>
      </c>
      <c r="H6335" t="str">
        <f t="shared" si="392"/>
        <v>Onsite/Hybrid</v>
      </c>
      <c r="I6335" t="s">
        <v>35</v>
      </c>
      <c r="J6335" t="str">
        <f t="shared" si="393"/>
        <v>0-2 yrs</v>
      </c>
      <c r="K6335">
        <f t="shared" ca="1" si="395"/>
        <v>2</v>
      </c>
      <c r="L6335" t="s">
        <v>27</v>
      </c>
      <c r="M6335">
        <v>0</v>
      </c>
      <c r="N6335">
        <v>0</v>
      </c>
      <c r="O6335">
        <v>1</v>
      </c>
      <c r="P6335">
        <v>0</v>
      </c>
      <c r="Q6335">
        <v>0</v>
      </c>
      <c r="R6335">
        <f>SUM(M6335:N6335:O6335:P6335:Q6335)</f>
        <v>1</v>
      </c>
      <c r="S6335" s="1">
        <v>69359</v>
      </c>
      <c r="T6335" s="1" t="str">
        <f t="shared" si="394"/>
        <v>Low</v>
      </c>
      <c r="U6335">
        <v>12</v>
      </c>
      <c r="V6335">
        <v>2025</v>
      </c>
      <c r="W6335" t="s">
        <v>34</v>
      </c>
      <c r="X6335">
        <v>4</v>
      </c>
    </row>
    <row r="6336" spans="1:24" x14ac:dyDescent="0.3">
      <c r="A6336">
        <v>6335</v>
      </c>
      <c r="B6336" t="s">
        <v>41</v>
      </c>
      <c r="C6336" t="str">
        <f>_xlfn.XLOOKUP(B6336,Lookup_table!B:B,Lookup_table!C:C)</f>
        <v>Data</v>
      </c>
      <c r="D6336" t="s">
        <v>37</v>
      </c>
      <c r="E6336" t="s">
        <v>40</v>
      </c>
      <c r="F6336" t="s">
        <v>43</v>
      </c>
      <c r="G6336" t="s">
        <v>17</v>
      </c>
      <c r="H6336" t="str">
        <f t="shared" si="392"/>
        <v>Remote</v>
      </c>
      <c r="I6336" t="s">
        <v>26</v>
      </c>
      <c r="J6336" t="str">
        <f t="shared" si="393"/>
        <v>3-6 yrs</v>
      </c>
      <c r="K6336">
        <f t="shared" ca="1" si="395"/>
        <v>3</v>
      </c>
      <c r="L6336" t="s">
        <v>19</v>
      </c>
      <c r="M6336">
        <v>0</v>
      </c>
      <c r="N6336">
        <v>1</v>
      </c>
      <c r="O6336">
        <v>1</v>
      </c>
      <c r="P6336">
        <v>0</v>
      </c>
      <c r="Q6336">
        <v>1</v>
      </c>
      <c r="R6336">
        <f>SUM(M6336:N6336:O6336:P6336:Q6336)</f>
        <v>3</v>
      </c>
      <c r="S6336" s="1">
        <v>102568</v>
      </c>
      <c r="T6336" s="1" t="str">
        <f t="shared" si="394"/>
        <v>Medium</v>
      </c>
      <c r="U6336">
        <v>1</v>
      </c>
      <c r="V6336">
        <v>2021</v>
      </c>
      <c r="W6336" t="s">
        <v>34</v>
      </c>
      <c r="X6336">
        <v>4</v>
      </c>
    </row>
    <row r="6337" spans="1:24" x14ac:dyDescent="0.3">
      <c r="A6337">
        <v>6336</v>
      </c>
      <c r="B6337" t="s">
        <v>36</v>
      </c>
      <c r="C6337" t="str">
        <f>_xlfn.XLOOKUP(B6337,Lookup_table!B:B,Lookup_table!C:C)</f>
        <v>Data</v>
      </c>
      <c r="D6337" t="s">
        <v>34</v>
      </c>
      <c r="E6337" t="s">
        <v>15</v>
      </c>
      <c r="F6337" t="s">
        <v>52</v>
      </c>
      <c r="G6337" t="s">
        <v>17</v>
      </c>
      <c r="H6337" t="str">
        <f t="shared" si="392"/>
        <v>Remote</v>
      </c>
      <c r="I6337" t="s">
        <v>26</v>
      </c>
      <c r="J6337" t="str">
        <f t="shared" si="393"/>
        <v>3-6 yrs</v>
      </c>
      <c r="K6337">
        <f t="shared" ca="1" si="395"/>
        <v>5</v>
      </c>
      <c r="L6337" t="s">
        <v>39</v>
      </c>
      <c r="M6337">
        <v>1</v>
      </c>
      <c r="N6337">
        <v>0</v>
      </c>
      <c r="O6337">
        <v>0</v>
      </c>
      <c r="P6337">
        <v>0</v>
      </c>
      <c r="Q6337">
        <v>0</v>
      </c>
      <c r="R6337">
        <f>SUM(M6337:N6337:O6337:P6337:Q6337)</f>
        <v>1</v>
      </c>
      <c r="S6337" s="1">
        <v>70782</v>
      </c>
      <c r="T6337" s="1" t="str">
        <f t="shared" si="394"/>
        <v>Medium</v>
      </c>
      <c r="U6337">
        <v>9</v>
      </c>
      <c r="V6337">
        <v>2026</v>
      </c>
      <c r="W6337" t="s">
        <v>34</v>
      </c>
      <c r="X6337">
        <v>2</v>
      </c>
    </row>
    <row r="6338" spans="1:24" x14ac:dyDescent="0.3">
      <c r="A6338">
        <v>6337</v>
      </c>
      <c r="B6338" t="s">
        <v>36</v>
      </c>
      <c r="C6338" t="str">
        <f>_xlfn.XLOOKUP(B6338,Lookup_table!B:B,Lookup_table!C:C)</f>
        <v>Data</v>
      </c>
      <c r="D6338" t="s">
        <v>37</v>
      </c>
      <c r="E6338" t="s">
        <v>42</v>
      </c>
      <c r="F6338" t="s">
        <v>43</v>
      </c>
      <c r="G6338" t="s">
        <v>25</v>
      </c>
      <c r="H6338" t="str">
        <f t="shared" ref="H6338:H6401" si="396">IF(G6338="Remote","Remote","Onsite/Hybrid")</f>
        <v>Onsite/Hybrid</v>
      </c>
      <c r="I6338" t="s">
        <v>26</v>
      </c>
      <c r="J6338" t="str">
        <f t="shared" ref="J6338:J6401" si="397">IF(I6338="Entry","0-2 yrs",IF(I6338="Mid","3-6 yrs","7+ yrs"))</f>
        <v>3-6 yrs</v>
      </c>
      <c r="K6338">
        <f t="shared" ca="1" si="395"/>
        <v>3</v>
      </c>
      <c r="L6338" t="s">
        <v>27</v>
      </c>
      <c r="M6338">
        <v>1</v>
      </c>
      <c r="N6338">
        <v>1</v>
      </c>
      <c r="O6338">
        <v>0</v>
      </c>
      <c r="P6338">
        <v>0</v>
      </c>
      <c r="Q6338">
        <v>1</v>
      </c>
      <c r="R6338">
        <f>SUM(M6338:N6338:O6338:P6338:Q6338)</f>
        <v>3</v>
      </c>
      <c r="S6338" s="1">
        <v>88780</v>
      </c>
      <c r="T6338" s="1" t="str">
        <f t="shared" ref="T6338:T6401" si="398">IF(S6338&lt;=70000,"Low",IF(S6338&lt;=120000,"Medium","High"))</f>
        <v>Medium</v>
      </c>
      <c r="U6338">
        <v>10</v>
      </c>
      <c r="V6338">
        <v>2020</v>
      </c>
      <c r="W6338" t="s">
        <v>20</v>
      </c>
      <c r="X6338">
        <v>1</v>
      </c>
    </row>
    <row r="6339" spans="1:24" x14ac:dyDescent="0.3">
      <c r="A6339">
        <v>6338</v>
      </c>
      <c r="B6339" t="s">
        <v>31</v>
      </c>
      <c r="C6339" t="str">
        <f>_xlfn.XLOOKUP(B6339,Lookup_table!B:B,Lookup_table!C:C)</f>
        <v>Business</v>
      </c>
      <c r="D6339" t="s">
        <v>14</v>
      </c>
      <c r="E6339" t="s">
        <v>15</v>
      </c>
      <c r="F6339" t="s">
        <v>52</v>
      </c>
      <c r="G6339" t="s">
        <v>30</v>
      </c>
      <c r="H6339" t="str">
        <f t="shared" si="396"/>
        <v>Onsite/Hybrid</v>
      </c>
      <c r="I6339" t="s">
        <v>18</v>
      </c>
      <c r="J6339" t="str">
        <f t="shared" si="397"/>
        <v>7+ yrs</v>
      </c>
      <c r="K6339">
        <f t="shared" ref="K6339:K6402" ca="1" si="399">IF(J6339="0-2 yrs",RANDBETWEEN(0,2),IF(J6339="3-6 yrs", RANDBETWEEN(3,6),IF(J6339="7+ yrs", RANDBETWEEN(7,15)," ")))</f>
        <v>8</v>
      </c>
      <c r="L6339" t="s">
        <v>19</v>
      </c>
      <c r="M6339">
        <v>1</v>
      </c>
      <c r="N6339">
        <v>1</v>
      </c>
      <c r="O6339">
        <v>0</v>
      </c>
      <c r="P6339">
        <v>0</v>
      </c>
      <c r="Q6339">
        <v>1</v>
      </c>
      <c r="R6339">
        <f>SUM(M6339:N6339:O6339:P6339:Q6339)</f>
        <v>3</v>
      </c>
      <c r="S6339" s="1">
        <v>108586</v>
      </c>
      <c r="T6339" s="1" t="str">
        <f t="shared" si="398"/>
        <v>Medium</v>
      </c>
      <c r="U6339">
        <v>10</v>
      </c>
      <c r="V6339">
        <v>2020</v>
      </c>
      <c r="W6339" t="s">
        <v>20</v>
      </c>
      <c r="X6339">
        <v>6</v>
      </c>
    </row>
    <row r="6340" spans="1:24" x14ac:dyDescent="0.3">
      <c r="A6340">
        <v>6339</v>
      </c>
      <c r="B6340" t="s">
        <v>33</v>
      </c>
      <c r="C6340" t="str">
        <f>_xlfn.XLOOKUP(B6340,Lookup_table!B:B,Lookup_table!C:C)</f>
        <v>Data</v>
      </c>
      <c r="D6340" t="s">
        <v>22</v>
      </c>
      <c r="E6340" t="s">
        <v>15</v>
      </c>
      <c r="F6340" t="s">
        <v>52</v>
      </c>
      <c r="G6340" t="s">
        <v>30</v>
      </c>
      <c r="H6340" t="str">
        <f t="shared" si="396"/>
        <v>Onsite/Hybrid</v>
      </c>
      <c r="I6340" t="s">
        <v>26</v>
      </c>
      <c r="J6340" t="str">
        <f t="shared" si="397"/>
        <v>3-6 yrs</v>
      </c>
      <c r="K6340">
        <f t="shared" ca="1" si="399"/>
        <v>5</v>
      </c>
      <c r="L6340" t="s">
        <v>39</v>
      </c>
      <c r="M6340">
        <v>0</v>
      </c>
      <c r="N6340">
        <v>0</v>
      </c>
      <c r="O6340">
        <v>0</v>
      </c>
      <c r="P6340">
        <v>1</v>
      </c>
      <c r="Q6340">
        <v>0</v>
      </c>
      <c r="R6340">
        <f>SUM(M6340:N6340:O6340:P6340:Q6340)</f>
        <v>1</v>
      </c>
      <c r="S6340" s="1">
        <v>108924</v>
      </c>
      <c r="T6340" s="1" t="str">
        <f t="shared" si="398"/>
        <v>Medium</v>
      </c>
      <c r="U6340">
        <v>1</v>
      </c>
      <c r="V6340">
        <v>2021</v>
      </c>
      <c r="W6340" t="s">
        <v>20</v>
      </c>
      <c r="X6340">
        <v>4</v>
      </c>
    </row>
    <row r="6341" spans="1:24" x14ac:dyDescent="0.3">
      <c r="A6341">
        <v>6340</v>
      </c>
      <c r="B6341" t="s">
        <v>21</v>
      </c>
      <c r="C6341" t="str">
        <f>_xlfn.XLOOKUP(B6341,Lookup_table!B:B,Lookup_table!C:C)</f>
        <v>AI</v>
      </c>
      <c r="D6341" t="s">
        <v>34</v>
      </c>
      <c r="E6341" t="s">
        <v>32</v>
      </c>
      <c r="F6341" t="s">
        <v>24</v>
      </c>
      <c r="G6341" t="s">
        <v>17</v>
      </c>
      <c r="H6341" t="str">
        <f t="shared" si="396"/>
        <v>Remote</v>
      </c>
      <c r="I6341" t="s">
        <v>18</v>
      </c>
      <c r="J6341" t="str">
        <f t="shared" si="397"/>
        <v>7+ yrs</v>
      </c>
      <c r="K6341">
        <f t="shared" ca="1" si="399"/>
        <v>14</v>
      </c>
      <c r="L6341" t="s">
        <v>19</v>
      </c>
      <c r="M6341">
        <v>1</v>
      </c>
      <c r="N6341">
        <v>0</v>
      </c>
      <c r="O6341">
        <v>0</v>
      </c>
      <c r="P6341">
        <v>0</v>
      </c>
      <c r="Q6341">
        <v>1</v>
      </c>
      <c r="R6341">
        <f>SUM(M6341:N6341:O6341:P6341:Q6341)</f>
        <v>2</v>
      </c>
      <c r="S6341" s="1">
        <v>148662</v>
      </c>
      <c r="T6341" s="1" t="str">
        <f t="shared" si="398"/>
        <v>High</v>
      </c>
      <c r="U6341">
        <v>10</v>
      </c>
      <c r="V6341">
        <v>2020</v>
      </c>
      <c r="W6341" t="s">
        <v>20</v>
      </c>
      <c r="X6341">
        <v>5</v>
      </c>
    </row>
    <row r="6342" spans="1:24" x14ac:dyDescent="0.3">
      <c r="A6342">
        <v>6341</v>
      </c>
      <c r="B6342" t="s">
        <v>41</v>
      </c>
      <c r="C6342" t="str">
        <f>_xlfn.XLOOKUP(B6342,Lookup_table!B:B,Lookup_table!C:C)</f>
        <v>Data</v>
      </c>
      <c r="D6342" t="s">
        <v>14</v>
      </c>
      <c r="E6342" t="s">
        <v>32</v>
      </c>
      <c r="F6342" t="s">
        <v>24</v>
      </c>
      <c r="G6342" t="s">
        <v>17</v>
      </c>
      <c r="H6342" t="str">
        <f t="shared" si="396"/>
        <v>Remote</v>
      </c>
      <c r="I6342" t="s">
        <v>35</v>
      </c>
      <c r="J6342" t="str">
        <f t="shared" si="397"/>
        <v>0-2 yrs</v>
      </c>
      <c r="K6342">
        <f t="shared" ca="1" si="399"/>
        <v>1</v>
      </c>
      <c r="L6342" t="s">
        <v>19</v>
      </c>
      <c r="M6342">
        <v>1</v>
      </c>
      <c r="N6342">
        <v>0</v>
      </c>
      <c r="O6342">
        <v>1</v>
      </c>
      <c r="P6342">
        <v>0</v>
      </c>
      <c r="Q6342">
        <v>0</v>
      </c>
      <c r="R6342">
        <f>SUM(M6342:N6342:O6342:P6342:Q6342)</f>
        <v>2</v>
      </c>
      <c r="S6342" s="1">
        <v>68151</v>
      </c>
      <c r="T6342" s="1" t="str">
        <f t="shared" si="398"/>
        <v>Low</v>
      </c>
      <c r="U6342">
        <v>1</v>
      </c>
      <c r="V6342">
        <v>2024</v>
      </c>
      <c r="W6342" t="s">
        <v>28</v>
      </c>
      <c r="X6342">
        <v>7</v>
      </c>
    </row>
    <row r="6343" spans="1:24" x14ac:dyDescent="0.3">
      <c r="A6343">
        <v>6342</v>
      </c>
      <c r="B6343" t="s">
        <v>41</v>
      </c>
      <c r="C6343" t="str">
        <f>_xlfn.XLOOKUP(B6343,Lookup_table!B:B,Lookup_table!C:C)</f>
        <v>Data</v>
      </c>
      <c r="D6343" t="s">
        <v>22</v>
      </c>
      <c r="E6343" t="s">
        <v>32</v>
      </c>
      <c r="F6343" t="s">
        <v>16</v>
      </c>
      <c r="G6343" t="s">
        <v>25</v>
      </c>
      <c r="H6343" t="str">
        <f t="shared" si="396"/>
        <v>Onsite/Hybrid</v>
      </c>
      <c r="I6343" t="s">
        <v>18</v>
      </c>
      <c r="J6343" t="str">
        <f t="shared" si="397"/>
        <v>7+ yrs</v>
      </c>
      <c r="K6343">
        <f t="shared" ca="1" si="399"/>
        <v>13</v>
      </c>
      <c r="L6343" t="s">
        <v>27</v>
      </c>
      <c r="M6343">
        <v>1</v>
      </c>
      <c r="N6343">
        <v>1</v>
      </c>
      <c r="O6343">
        <v>0</v>
      </c>
      <c r="P6343">
        <v>1</v>
      </c>
      <c r="Q6343">
        <v>1</v>
      </c>
      <c r="R6343">
        <f>SUM(M6343:N6343:O6343:P6343:Q6343)</f>
        <v>4</v>
      </c>
      <c r="S6343" s="1">
        <v>140808</v>
      </c>
      <c r="T6343" s="1" t="str">
        <f t="shared" si="398"/>
        <v>High</v>
      </c>
      <c r="U6343">
        <v>5</v>
      </c>
      <c r="V6343">
        <v>2021</v>
      </c>
      <c r="W6343" t="s">
        <v>20</v>
      </c>
      <c r="X6343">
        <v>6</v>
      </c>
    </row>
    <row r="6344" spans="1:24" x14ac:dyDescent="0.3">
      <c r="A6344">
        <v>6343</v>
      </c>
      <c r="B6344" t="s">
        <v>21</v>
      </c>
      <c r="C6344" t="str">
        <f>_xlfn.XLOOKUP(B6344,Lookup_table!B:B,Lookup_table!C:C)</f>
        <v>AI</v>
      </c>
      <c r="D6344" t="s">
        <v>22</v>
      </c>
      <c r="E6344" t="s">
        <v>40</v>
      </c>
      <c r="F6344" t="s">
        <v>52</v>
      </c>
      <c r="G6344" t="s">
        <v>25</v>
      </c>
      <c r="H6344" t="str">
        <f t="shared" si="396"/>
        <v>Onsite/Hybrid</v>
      </c>
      <c r="I6344" t="s">
        <v>26</v>
      </c>
      <c r="J6344" t="str">
        <f t="shared" si="397"/>
        <v>3-6 yrs</v>
      </c>
      <c r="K6344">
        <f t="shared" ca="1" si="399"/>
        <v>5</v>
      </c>
      <c r="L6344" t="s">
        <v>19</v>
      </c>
      <c r="M6344">
        <v>0</v>
      </c>
      <c r="N6344">
        <v>1</v>
      </c>
      <c r="O6344">
        <v>1</v>
      </c>
      <c r="P6344">
        <v>0</v>
      </c>
      <c r="Q6344">
        <v>1</v>
      </c>
      <c r="R6344">
        <f>SUM(M6344:N6344:O6344:P6344:Q6344)</f>
        <v>3</v>
      </c>
      <c r="S6344" s="1">
        <v>155419</v>
      </c>
      <c r="T6344" s="1" t="str">
        <f t="shared" si="398"/>
        <v>High</v>
      </c>
      <c r="U6344">
        <v>11</v>
      </c>
      <c r="V6344">
        <v>2022</v>
      </c>
      <c r="W6344" t="s">
        <v>20</v>
      </c>
      <c r="X6344">
        <v>6</v>
      </c>
    </row>
    <row r="6345" spans="1:24" x14ac:dyDescent="0.3">
      <c r="A6345">
        <v>6344</v>
      </c>
      <c r="B6345" t="s">
        <v>33</v>
      </c>
      <c r="C6345" t="str">
        <f>_xlfn.XLOOKUP(B6345,Lookup_table!B:B,Lookup_table!C:C)</f>
        <v>Data</v>
      </c>
      <c r="D6345" t="s">
        <v>14</v>
      </c>
      <c r="E6345" t="s">
        <v>15</v>
      </c>
      <c r="F6345" t="s">
        <v>16</v>
      </c>
      <c r="G6345" t="s">
        <v>17</v>
      </c>
      <c r="H6345" t="str">
        <f t="shared" si="396"/>
        <v>Remote</v>
      </c>
      <c r="I6345" t="s">
        <v>35</v>
      </c>
      <c r="J6345" t="str">
        <f t="shared" si="397"/>
        <v>0-2 yrs</v>
      </c>
      <c r="K6345">
        <f t="shared" ca="1" si="399"/>
        <v>1</v>
      </c>
      <c r="L6345" t="s">
        <v>19</v>
      </c>
      <c r="M6345">
        <v>1</v>
      </c>
      <c r="N6345">
        <v>0</v>
      </c>
      <c r="O6345">
        <v>1</v>
      </c>
      <c r="P6345">
        <v>0</v>
      </c>
      <c r="Q6345">
        <v>0</v>
      </c>
      <c r="R6345">
        <f>SUM(M6345:N6345:O6345:P6345:Q6345)</f>
        <v>2</v>
      </c>
      <c r="S6345" s="1">
        <v>68639</v>
      </c>
      <c r="T6345" s="1" t="str">
        <f t="shared" si="398"/>
        <v>Low</v>
      </c>
      <c r="U6345">
        <v>5</v>
      </c>
      <c r="V6345">
        <v>2021</v>
      </c>
      <c r="W6345" t="s">
        <v>28</v>
      </c>
      <c r="X6345">
        <v>9</v>
      </c>
    </row>
    <row r="6346" spans="1:24" x14ac:dyDescent="0.3">
      <c r="A6346">
        <v>6345</v>
      </c>
      <c r="B6346" t="s">
        <v>36</v>
      </c>
      <c r="C6346" t="str">
        <f>_xlfn.XLOOKUP(B6346,Lookup_table!B:B,Lookup_table!C:C)</f>
        <v>Data</v>
      </c>
      <c r="D6346" t="s">
        <v>37</v>
      </c>
      <c r="E6346" t="s">
        <v>23</v>
      </c>
      <c r="F6346" t="s">
        <v>52</v>
      </c>
      <c r="G6346" t="s">
        <v>17</v>
      </c>
      <c r="H6346" t="str">
        <f t="shared" si="396"/>
        <v>Remote</v>
      </c>
      <c r="I6346" t="s">
        <v>35</v>
      </c>
      <c r="J6346" t="str">
        <f t="shared" si="397"/>
        <v>0-2 yrs</v>
      </c>
      <c r="K6346">
        <f t="shared" ca="1" si="399"/>
        <v>2</v>
      </c>
      <c r="L6346" t="s">
        <v>39</v>
      </c>
      <c r="M6346">
        <v>0</v>
      </c>
      <c r="N6346">
        <v>1</v>
      </c>
      <c r="O6346">
        <v>1</v>
      </c>
      <c r="P6346">
        <v>0</v>
      </c>
      <c r="Q6346">
        <v>0</v>
      </c>
      <c r="R6346">
        <f>SUM(M6346:N6346:O6346:P6346:Q6346)</f>
        <v>2</v>
      </c>
      <c r="S6346" s="1">
        <v>66967</v>
      </c>
      <c r="T6346" s="1" t="str">
        <f t="shared" si="398"/>
        <v>Low</v>
      </c>
      <c r="U6346">
        <v>11</v>
      </c>
      <c r="V6346">
        <v>2022</v>
      </c>
      <c r="W6346" t="s">
        <v>28</v>
      </c>
      <c r="X6346">
        <v>7</v>
      </c>
    </row>
    <row r="6347" spans="1:24" x14ac:dyDescent="0.3">
      <c r="A6347">
        <v>6346</v>
      </c>
      <c r="B6347" t="s">
        <v>36</v>
      </c>
      <c r="C6347" t="str">
        <f>_xlfn.XLOOKUP(B6347,Lookup_table!B:B,Lookup_table!C:C)</f>
        <v>Data</v>
      </c>
      <c r="D6347" t="s">
        <v>14</v>
      </c>
      <c r="E6347" t="s">
        <v>42</v>
      </c>
      <c r="F6347" t="s">
        <v>44</v>
      </c>
      <c r="G6347" t="s">
        <v>17</v>
      </c>
      <c r="H6347" t="str">
        <f t="shared" si="396"/>
        <v>Remote</v>
      </c>
      <c r="I6347" t="s">
        <v>26</v>
      </c>
      <c r="J6347" t="str">
        <f t="shared" si="397"/>
        <v>3-6 yrs</v>
      </c>
      <c r="K6347">
        <f t="shared" ca="1" si="399"/>
        <v>4</v>
      </c>
      <c r="L6347" t="s">
        <v>39</v>
      </c>
      <c r="M6347">
        <v>1</v>
      </c>
      <c r="N6347">
        <v>0</v>
      </c>
      <c r="O6347">
        <v>1</v>
      </c>
      <c r="P6347">
        <v>1</v>
      </c>
      <c r="Q6347">
        <v>0</v>
      </c>
      <c r="R6347">
        <f>SUM(M6347:N6347:O6347:P6347:Q6347)</f>
        <v>3</v>
      </c>
      <c r="S6347" s="1">
        <v>107463</v>
      </c>
      <c r="T6347" s="1" t="str">
        <f t="shared" si="398"/>
        <v>Medium</v>
      </c>
      <c r="U6347">
        <v>11</v>
      </c>
      <c r="V6347">
        <v>2024</v>
      </c>
      <c r="W6347" t="s">
        <v>28</v>
      </c>
      <c r="X6347">
        <v>7</v>
      </c>
    </row>
    <row r="6348" spans="1:24" x14ac:dyDescent="0.3">
      <c r="A6348">
        <v>6347</v>
      </c>
      <c r="B6348" t="s">
        <v>21</v>
      </c>
      <c r="C6348" t="str">
        <f>_xlfn.XLOOKUP(B6348,Lookup_table!B:B,Lookup_table!C:C)</f>
        <v>AI</v>
      </c>
      <c r="D6348" t="s">
        <v>34</v>
      </c>
      <c r="E6348" t="s">
        <v>23</v>
      </c>
      <c r="F6348" t="s">
        <v>43</v>
      </c>
      <c r="G6348" t="s">
        <v>25</v>
      </c>
      <c r="H6348" t="str">
        <f t="shared" si="396"/>
        <v>Onsite/Hybrid</v>
      </c>
      <c r="I6348" t="s">
        <v>35</v>
      </c>
      <c r="J6348" t="str">
        <f t="shared" si="397"/>
        <v>0-2 yrs</v>
      </c>
      <c r="K6348">
        <f t="shared" ca="1" si="399"/>
        <v>2</v>
      </c>
      <c r="L6348" t="s">
        <v>19</v>
      </c>
      <c r="M6348">
        <v>1</v>
      </c>
      <c r="N6348">
        <v>1</v>
      </c>
      <c r="O6348">
        <v>1</v>
      </c>
      <c r="P6348">
        <v>0</v>
      </c>
      <c r="Q6348">
        <v>0</v>
      </c>
      <c r="R6348">
        <f>SUM(M6348:N6348:O6348:P6348:Q6348)</f>
        <v>3</v>
      </c>
      <c r="S6348" s="1">
        <v>100109</v>
      </c>
      <c r="T6348" s="1" t="str">
        <f t="shared" si="398"/>
        <v>Medium</v>
      </c>
      <c r="U6348">
        <v>2</v>
      </c>
      <c r="V6348">
        <v>2021</v>
      </c>
      <c r="W6348" t="s">
        <v>20</v>
      </c>
      <c r="X6348">
        <v>6</v>
      </c>
    </row>
    <row r="6349" spans="1:24" x14ac:dyDescent="0.3">
      <c r="A6349">
        <v>6348</v>
      </c>
      <c r="B6349" t="s">
        <v>50</v>
      </c>
      <c r="C6349" t="str">
        <f>_xlfn.XLOOKUP(B6349,Lookup_table!B:B,Lookup_table!C:C)</f>
        <v>AI</v>
      </c>
      <c r="D6349" t="s">
        <v>22</v>
      </c>
      <c r="E6349" t="s">
        <v>23</v>
      </c>
      <c r="F6349" t="s">
        <v>43</v>
      </c>
      <c r="G6349" t="s">
        <v>30</v>
      </c>
      <c r="H6349" t="str">
        <f t="shared" si="396"/>
        <v>Onsite/Hybrid</v>
      </c>
      <c r="I6349" t="s">
        <v>35</v>
      </c>
      <c r="J6349" t="str">
        <f t="shared" si="397"/>
        <v>0-2 yrs</v>
      </c>
      <c r="K6349">
        <f t="shared" ca="1" si="399"/>
        <v>0</v>
      </c>
      <c r="L6349" t="s">
        <v>39</v>
      </c>
      <c r="M6349">
        <v>1</v>
      </c>
      <c r="N6349">
        <v>1</v>
      </c>
      <c r="O6349">
        <v>0</v>
      </c>
      <c r="P6349">
        <v>1</v>
      </c>
      <c r="Q6349">
        <v>0</v>
      </c>
      <c r="R6349">
        <f>SUM(M6349:N6349:O6349:P6349:Q6349)</f>
        <v>3</v>
      </c>
      <c r="S6349" s="1">
        <v>122460</v>
      </c>
      <c r="T6349" s="1" t="str">
        <f t="shared" si="398"/>
        <v>High</v>
      </c>
      <c r="U6349">
        <v>11</v>
      </c>
      <c r="V6349">
        <v>2026</v>
      </c>
      <c r="W6349" t="s">
        <v>34</v>
      </c>
      <c r="X6349">
        <v>2</v>
      </c>
    </row>
    <row r="6350" spans="1:24" x14ac:dyDescent="0.3">
      <c r="A6350">
        <v>6349</v>
      </c>
      <c r="B6350" t="s">
        <v>21</v>
      </c>
      <c r="C6350" t="str">
        <f>_xlfn.XLOOKUP(B6350,Lookup_table!B:B,Lookup_table!C:C)</f>
        <v>AI</v>
      </c>
      <c r="D6350" t="s">
        <v>14</v>
      </c>
      <c r="E6350" t="s">
        <v>23</v>
      </c>
      <c r="F6350" t="s">
        <v>43</v>
      </c>
      <c r="G6350" t="s">
        <v>30</v>
      </c>
      <c r="H6350" t="str">
        <f t="shared" si="396"/>
        <v>Onsite/Hybrid</v>
      </c>
      <c r="I6350" t="s">
        <v>26</v>
      </c>
      <c r="J6350" t="str">
        <f t="shared" si="397"/>
        <v>3-6 yrs</v>
      </c>
      <c r="K6350">
        <f t="shared" ca="1" si="399"/>
        <v>3</v>
      </c>
      <c r="L6350" t="s">
        <v>39</v>
      </c>
      <c r="M6350">
        <v>0</v>
      </c>
      <c r="N6350">
        <v>1</v>
      </c>
      <c r="O6350">
        <v>0</v>
      </c>
      <c r="P6350">
        <v>1</v>
      </c>
      <c r="Q6350">
        <v>0</v>
      </c>
      <c r="R6350">
        <f>SUM(M6350:N6350:O6350:P6350:Q6350)</f>
        <v>2</v>
      </c>
      <c r="S6350" s="1">
        <v>130482</v>
      </c>
      <c r="T6350" s="1" t="str">
        <f t="shared" si="398"/>
        <v>High</v>
      </c>
      <c r="U6350">
        <v>8</v>
      </c>
      <c r="V6350">
        <v>2025</v>
      </c>
      <c r="W6350" t="s">
        <v>20</v>
      </c>
      <c r="X6350">
        <v>1</v>
      </c>
    </row>
    <row r="6351" spans="1:24" x14ac:dyDescent="0.3">
      <c r="A6351">
        <v>6350</v>
      </c>
      <c r="B6351" t="s">
        <v>41</v>
      </c>
      <c r="C6351" t="str">
        <f>_xlfn.XLOOKUP(B6351,Lookup_table!B:B,Lookup_table!C:C)</f>
        <v>Data</v>
      </c>
      <c r="D6351" t="s">
        <v>37</v>
      </c>
      <c r="E6351" t="s">
        <v>32</v>
      </c>
      <c r="F6351" t="s">
        <v>29</v>
      </c>
      <c r="G6351" t="s">
        <v>17</v>
      </c>
      <c r="H6351" t="str">
        <f t="shared" si="396"/>
        <v>Remote</v>
      </c>
      <c r="I6351" t="s">
        <v>35</v>
      </c>
      <c r="J6351" t="str">
        <f t="shared" si="397"/>
        <v>0-2 yrs</v>
      </c>
      <c r="K6351">
        <f t="shared" ca="1" si="399"/>
        <v>2</v>
      </c>
      <c r="L6351" t="s">
        <v>39</v>
      </c>
      <c r="M6351">
        <v>1</v>
      </c>
      <c r="N6351">
        <v>1</v>
      </c>
      <c r="O6351">
        <v>0</v>
      </c>
      <c r="P6351">
        <v>1</v>
      </c>
      <c r="Q6351">
        <v>0</v>
      </c>
      <c r="R6351">
        <f>SUM(M6351:N6351:O6351:P6351:Q6351)</f>
        <v>3</v>
      </c>
      <c r="S6351" s="1">
        <v>61469</v>
      </c>
      <c r="T6351" s="1" t="str">
        <f t="shared" si="398"/>
        <v>Low</v>
      </c>
      <c r="U6351">
        <v>11</v>
      </c>
      <c r="V6351">
        <v>2025</v>
      </c>
      <c r="W6351" t="s">
        <v>28</v>
      </c>
      <c r="X6351">
        <v>9</v>
      </c>
    </row>
    <row r="6352" spans="1:24" x14ac:dyDescent="0.3">
      <c r="A6352">
        <v>6351</v>
      </c>
      <c r="B6352" t="s">
        <v>36</v>
      </c>
      <c r="C6352" t="str">
        <f>_xlfn.XLOOKUP(B6352,Lookup_table!B:B,Lookup_table!C:C)</f>
        <v>Data</v>
      </c>
      <c r="D6352" t="s">
        <v>14</v>
      </c>
      <c r="E6352" t="s">
        <v>38</v>
      </c>
      <c r="F6352" t="s">
        <v>43</v>
      </c>
      <c r="G6352" t="s">
        <v>17</v>
      </c>
      <c r="H6352" t="str">
        <f t="shared" si="396"/>
        <v>Remote</v>
      </c>
      <c r="I6352" t="s">
        <v>35</v>
      </c>
      <c r="J6352" t="str">
        <f t="shared" si="397"/>
        <v>0-2 yrs</v>
      </c>
      <c r="K6352">
        <f t="shared" ca="1" si="399"/>
        <v>0</v>
      </c>
      <c r="L6352" t="s">
        <v>19</v>
      </c>
      <c r="M6352">
        <v>0</v>
      </c>
      <c r="N6352">
        <v>1</v>
      </c>
      <c r="O6352">
        <v>0</v>
      </c>
      <c r="P6352">
        <v>0</v>
      </c>
      <c r="Q6352">
        <v>0</v>
      </c>
      <c r="R6352">
        <f>SUM(M6352:N6352:O6352:P6352:Q6352)</f>
        <v>1</v>
      </c>
      <c r="S6352" s="1">
        <v>52957</v>
      </c>
      <c r="T6352" s="1" t="str">
        <f t="shared" si="398"/>
        <v>Low</v>
      </c>
      <c r="U6352">
        <v>1</v>
      </c>
      <c r="V6352">
        <v>2022</v>
      </c>
      <c r="W6352" t="s">
        <v>20</v>
      </c>
      <c r="X6352">
        <v>6</v>
      </c>
    </row>
    <row r="6353" spans="1:24" x14ac:dyDescent="0.3">
      <c r="A6353">
        <v>6352</v>
      </c>
      <c r="B6353" t="s">
        <v>50</v>
      </c>
      <c r="C6353" t="str">
        <f>_xlfn.XLOOKUP(B6353,Lookup_table!B:B,Lookup_table!C:C)</f>
        <v>AI</v>
      </c>
      <c r="D6353" t="s">
        <v>34</v>
      </c>
      <c r="E6353" t="s">
        <v>23</v>
      </c>
      <c r="F6353" t="s">
        <v>44</v>
      </c>
      <c r="G6353" t="s">
        <v>17</v>
      </c>
      <c r="H6353" t="str">
        <f t="shared" si="396"/>
        <v>Remote</v>
      </c>
      <c r="I6353" t="s">
        <v>26</v>
      </c>
      <c r="J6353" t="str">
        <f t="shared" si="397"/>
        <v>3-6 yrs</v>
      </c>
      <c r="K6353">
        <f t="shared" ca="1" si="399"/>
        <v>5</v>
      </c>
      <c r="L6353" t="s">
        <v>19</v>
      </c>
      <c r="M6353">
        <v>0</v>
      </c>
      <c r="N6353">
        <v>1</v>
      </c>
      <c r="O6353">
        <v>0</v>
      </c>
      <c r="P6353">
        <v>0</v>
      </c>
      <c r="Q6353">
        <v>0</v>
      </c>
      <c r="R6353">
        <f>SUM(M6353:N6353:O6353:P6353:Q6353)</f>
        <v>1</v>
      </c>
      <c r="S6353" s="1">
        <v>117064</v>
      </c>
      <c r="T6353" s="1" t="str">
        <f t="shared" si="398"/>
        <v>Medium</v>
      </c>
      <c r="U6353">
        <v>5</v>
      </c>
      <c r="V6353">
        <v>2024</v>
      </c>
      <c r="W6353" t="s">
        <v>20</v>
      </c>
      <c r="X6353">
        <v>3</v>
      </c>
    </row>
    <row r="6354" spans="1:24" x14ac:dyDescent="0.3">
      <c r="A6354">
        <v>6353</v>
      </c>
      <c r="B6354" t="s">
        <v>21</v>
      </c>
      <c r="C6354" t="str">
        <f>_xlfn.XLOOKUP(B6354,Lookup_table!B:B,Lookup_table!C:C)</f>
        <v>AI</v>
      </c>
      <c r="D6354" t="s">
        <v>34</v>
      </c>
      <c r="E6354" t="s">
        <v>23</v>
      </c>
      <c r="F6354" t="s">
        <v>44</v>
      </c>
      <c r="G6354" t="s">
        <v>25</v>
      </c>
      <c r="H6354" t="str">
        <f t="shared" si="396"/>
        <v>Onsite/Hybrid</v>
      </c>
      <c r="I6354" t="s">
        <v>18</v>
      </c>
      <c r="J6354" t="str">
        <f t="shared" si="397"/>
        <v>7+ yrs</v>
      </c>
      <c r="K6354">
        <f t="shared" ca="1" si="399"/>
        <v>7</v>
      </c>
      <c r="L6354" t="s">
        <v>19</v>
      </c>
      <c r="M6354">
        <v>0</v>
      </c>
      <c r="N6354">
        <v>1</v>
      </c>
      <c r="O6354">
        <v>0</v>
      </c>
      <c r="P6354">
        <v>0</v>
      </c>
      <c r="Q6354">
        <v>1</v>
      </c>
      <c r="R6354">
        <f>SUM(M6354:N6354:O6354:P6354:Q6354)</f>
        <v>2</v>
      </c>
      <c r="S6354" s="1">
        <v>150984</v>
      </c>
      <c r="T6354" s="1" t="str">
        <f t="shared" si="398"/>
        <v>High</v>
      </c>
      <c r="U6354">
        <v>11</v>
      </c>
      <c r="V6354">
        <v>2022</v>
      </c>
      <c r="W6354" t="s">
        <v>34</v>
      </c>
      <c r="X6354">
        <v>1</v>
      </c>
    </row>
    <row r="6355" spans="1:24" x14ac:dyDescent="0.3">
      <c r="A6355">
        <v>6354</v>
      </c>
      <c r="B6355" t="s">
        <v>31</v>
      </c>
      <c r="C6355" t="str">
        <f>_xlfn.XLOOKUP(B6355,Lookup_table!B:B,Lookup_table!C:C)</f>
        <v>Business</v>
      </c>
      <c r="D6355" t="s">
        <v>34</v>
      </c>
      <c r="E6355" t="s">
        <v>42</v>
      </c>
      <c r="F6355" t="s">
        <v>24</v>
      </c>
      <c r="G6355" t="s">
        <v>25</v>
      </c>
      <c r="H6355" t="str">
        <f t="shared" si="396"/>
        <v>Onsite/Hybrid</v>
      </c>
      <c r="I6355" t="s">
        <v>35</v>
      </c>
      <c r="J6355" t="str">
        <f t="shared" si="397"/>
        <v>0-2 yrs</v>
      </c>
      <c r="K6355">
        <f t="shared" ca="1" si="399"/>
        <v>1</v>
      </c>
      <c r="L6355" t="s">
        <v>39</v>
      </c>
      <c r="M6355">
        <v>1</v>
      </c>
      <c r="N6355">
        <v>0</v>
      </c>
      <c r="O6355">
        <v>1</v>
      </c>
      <c r="P6355">
        <v>0</v>
      </c>
      <c r="Q6355">
        <v>1</v>
      </c>
      <c r="R6355">
        <f>SUM(M6355:N6355:O6355:P6355:Q6355)</f>
        <v>3</v>
      </c>
      <c r="S6355" s="1">
        <v>76990</v>
      </c>
      <c r="T6355" s="1" t="str">
        <f t="shared" si="398"/>
        <v>Medium</v>
      </c>
      <c r="U6355">
        <v>3</v>
      </c>
      <c r="V6355">
        <v>2026</v>
      </c>
      <c r="W6355" t="s">
        <v>28</v>
      </c>
      <c r="X6355">
        <v>9</v>
      </c>
    </row>
    <row r="6356" spans="1:24" x14ac:dyDescent="0.3">
      <c r="A6356">
        <v>6355</v>
      </c>
      <c r="B6356" t="s">
        <v>50</v>
      </c>
      <c r="C6356" t="str">
        <f>_xlfn.XLOOKUP(B6356,Lookup_table!B:B,Lookup_table!C:C)</f>
        <v>AI</v>
      </c>
      <c r="D6356" t="s">
        <v>22</v>
      </c>
      <c r="E6356" t="s">
        <v>23</v>
      </c>
      <c r="F6356" t="s">
        <v>24</v>
      </c>
      <c r="G6356" t="s">
        <v>17</v>
      </c>
      <c r="H6356" t="str">
        <f t="shared" si="396"/>
        <v>Remote</v>
      </c>
      <c r="I6356" t="s">
        <v>35</v>
      </c>
      <c r="J6356" t="str">
        <f t="shared" si="397"/>
        <v>0-2 yrs</v>
      </c>
      <c r="K6356">
        <f t="shared" ca="1" si="399"/>
        <v>1</v>
      </c>
      <c r="L6356" t="s">
        <v>39</v>
      </c>
      <c r="M6356">
        <v>0</v>
      </c>
      <c r="N6356">
        <v>1</v>
      </c>
      <c r="O6356">
        <v>1</v>
      </c>
      <c r="P6356">
        <v>1</v>
      </c>
      <c r="Q6356">
        <v>1</v>
      </c>
      <c r="R6356">
        <f>SUM(M6356:N6356:O6356:P6356:Q6356)</f>
        <v>4</v>
      </c>
      <c r="S6356" s="1">
        <v>152075</v>
      </c>
      <c r="T6356" s="1" t="str">
        <f t="shared" si="398"/>
        <v>High</v>
      </c>
      <c r="U6356">
        <v>3</v>
      </c>
      <c r="V6356">
        <v>2021</v>
      </c>
      <c r="W6356" t="s">
        <v>28</v>
      </c>
      <c r="X6356">
        <v>7</v>
      </c>
    </row>
    <row r="6357" spans="1:24" x14ac:dyDescent="0.3">
      <c r="A6357">
        <v>6356</v>
      </c>
      <c r="B6357" t="s">
        <v>21</v>
      </c>
      <c r="C6357" t="str">
        <f>_xlfn.XLOOKUP(B6357,Lookup_table!B:B,Lookup_table!C:C)</f>
        <v>AI</v>
      </c>
      <c r="D6357" t="s">
        <v>37</v>
      </c>
      <c r="E6357" t="s">
        <v>40</v>
      </c>
      <c r="F6357" t="s">
        <v>29</v>
      </c>
      <c r="G6357" t="s">
        <v>30</v>
      </c>
      <c r="H6357" t="str">
        <f t="shared" si="396"/>
        <v>Onsite/Hybrid</v>
      </c>
      <c r="I6357" t="s">
        <v>18</v>
      </c>
      <c r="J6357" t="str">
        <f t="shared" si="397"/>
        <v>7+ yrs</v>
      </c>
      <c r="K6357">
        <f t="shared" ca="1" si="399"/>
        <v>15</v>
      </c>
      <c r="L6357" t="s">
        <v>39</v>
      </c>
      <c r="M6357">
        <v>0</v>
      </c>
      <c r="N6357">
        <v>1</v>
      </c>
      <c r="O6357">
        <v>0</v>
      </c>
      <c r="P6357">
        <v>0</v>
      </c>
      <c r="Q6357">
        <v>0</v>
      </c>
      <c r="R6357">
        <f>SUM(M6357:N6357:O6357:P6357:Q6357)</f>
        <v>1</v>
      </c>
      <c r="S6357" s="1">
        <v>140080</v>
      </c>
      <c r="T6357" s="1" t="str">
        <f t="shared" si="398"/>
        <v>High</v>
      </c>
      <c r="U6357">
        <v>8</v>
      </c>
      <c r="V6357">
        <v>2022</v>
      </c>
      <c r="W6357" t="s">
        <v>34</v>
      </c>
      <c r="X6357">
        <v>1</v>
      </c>
    </row>
    <row r="6358" spans="1:24" x14ac:dyDescent="0.3">
      <c r="A6358">
        <v>6357</v>
      </c>
      <c r="B6358" t="s">
        <v>31</v>
      </c>
      <c r="C6358" t="str">
        <f>_xlfn.XLOOKUP(B6358,Lookup_table!B:B,Lookup_table!C:C)</f>
        <v>Business</v>
      </c>
      <c r="D6358" t="s">
        <v>22</v>
      </c>
      <c r="E6358" t="s">
        <v>38</v>
      </c>
      <c r="F6358" t="s">
        <v>29</v>
      </c>
      <c r="G6358" t="s">
        <v>17</v>
      </c>
      <c r="H6358" t="str">
        <f t="shared" si="396"/>
        <v>Remote</v>
      </c>
      <c r="I6358" t="s">
        <v>26</v>
      </c>
      <c r="J6358" t="str">
        <f t="shared" si="397"/>
        <v>3-6 yrs</v>
      </c>
      <c r="K6358">
        <f t="shared" ca="1" si="399"/>
        <v>3</v>
      </c>
      <c r="L6358" t="s">
        <v>39</v>
      </c>
      <c r="M6358">
        <v>0</v>
      </c>
      <c r="N6358">
        <v>1</v>
      </c>
      <c r="O6358">
        <v>1</v>
      </c>
      <c r="P6358">
        <v>1</v>
      </c>
      <c r="Q6358">
        <v>1</v>
      </c>
      <c r="R6358">
        <f>SUM(M6358:N6358:O6358:P6358:Q6358)</f>
        <v>4</v>
      </c>
      <c r="S6358" s="1">
        <v>138901</v>
      </c>
      <c r="T6358" s="1" t="str">
        <f t="shared" si="398"/>
        <v>High</v>
      </c>
      <c r="U6358">
        <v>6</v>
      </c>
      <c r="V6358">
        <v>2026</v>
      </c>
      <c r="W6358" t="s">
        <v>28</v>
      </c>
      <c r="X6358">
        <v>4</v>
      </c>
    </row>
    <row r="6359" spans="1:24" x14ac:dyDescent="0.3">
      <c r="A6359">
        <v>6358</v>
      </c>
      <c r="B6359" t="s">
        <v>41</v>
      </c>
      <c r="C6359" t="str">
        <f>_xlfn.XLOOKUP(B6359,Lookup_table!B:B,Lookup_table!C:C)</f>
        <v>Data</v>
      </c>
      <c r="D6359" t="s">
        <v>14</v>
      </c>
      <c r="E6359" t="s">
        <v>38</v>
      </c>
      <c r="F6359" t="s">
        <v>52</v>
      </c>
      <c r="G6359" t="s">
        <v>17</v>
      </c>
      <c r="H6359" t="str">
        <f t="shared" si="396"/>
        <v>Remote</v>
      </c>
      <c r="I6359" t="s">
        <v>26</v>
      </c>
      <c r="J6359" t="str">
        <f t="shared" si="397"/>
        <v>3-6 yrs</v>
      </c>
      <c r="K6359">
        <f t="shared" ca="1" si="399"/>
        <v>4</v>
      </c>
      <c r="L6359" t="s">
        <v>39</v>
      </c>
      <c r="M6359">
        <v>1</v>
      </c>
      <c r="N6359">
        <v>1</v>
      </c>
      <c r="O6359">
        <v>0</v>
      </c>
      <c r="P6359">
        <v>1</v>
      </c>
      <c r="Q6359">
        <v>0</v>
      </c>
      <c r="R6359">
        <f>SUM(M6359:N6359:O6359:P6359:Q6359)</f>
        <v>3</v>
      </c>
      <c r="S6359" s="1">
        <v>89033</v>
      </c>
      <c r="T6359" s="1" t="str">
        <f t="shared" si="398"/>
        <v>Medium</v>
      </c>
      <c r="U6359">
        <v>11</v>
      </c>
      <c r="V6359">
        <v>2026</v>
      </c>
      <c r="W6359" t="s">
        <v>28</v>
      </c>
      <c r="X6359">
        <v>8</v>
      </c>
    </row>
    <row r="6360" spans="1:24" x14ac:dyDescent="0.3">
      <c r="A6360">
        <v>6359</v>
      </c>
      <c r="B6360" t="s">
        <v>50</v>
      </c>
      <c r="C6360" t="str">
        <f>_xlfn.XLOOKUP(B6360,Lookup_table!B:B,Lookup_table!C:C)</f>
        <v>AI</v>
      </c>
      <c r="D6360" t="s">
        <v>37</v>
      </c>
      <c r="E6360" t="s">
        <v>40</v>
      </c>
      <c r="F6360" t="s">
        <v>44</v>
      </c>
      <c r="G6360" t="s">
        <v>25</v>
      </c>
      <c r="H6360" t="str">
        <f t="shared" si="396"/>
        <v>Onsite/Hybrid</v>
      </c>
      <c r="I6360" t="s">
        <v>18</v>
      </c>
      <c r="J6360" t="str">
        <f t="shared" si="397"/>
        <v>7+ yrs</v>
      </c>
      <c r="K6360">
        <f t="shared" ca="1" si="399"/>
        <v>13</v>
      </c>
      <c r="L6360" t="s">
        <v>39</v>
      </c>
      <c r="M6360">
        <v>0</v>
      </c>
      <c r="N6360">
        <v>1</v>
      </c>
      <c r="O6360">
        <v>1</v>
      </c>
      <c r="P6360">
        <v>0</v>
      </c>
      <c r="Q6360">
        <v>0</v>
      </c>
      <c r="R6360">
        <f>SUM(M6360:N6360:O6360:P6360:Q6360)</f>
        <v>2</v>
      </c>
      <c r="S6360" s="1">
        <v>154740</v>
      </c>
      <c r="T6360" s="1" t="str">
        <f t="shared" si="398"/>
        <v>High</v>
      </c>
      <c r="U6360">
        <v>11</v>
      </c>
      <c r="V6360">
        <v>2022</v>
      </c>
      <c r="W6360" t="s">
        <v>20</v>
      </c>
      <c r="X6360">
        <v>3</v>
      </c>
    </row>
    <row r="6361" spans="1:24" x14ac:dyDescent="0.3">
      <c r="A6361">
        <v>6360</v>
      </c>
      <c r="B6361" t="s">
        <v>50</v>
      </c>
      <c r="C6361" t="str">
        <f>_xlfn.XLOOKUP(B6361,Lookup_table!B:B,Lookup_table!C:C)</f>
        <v>AI</v>
      </c>
      <c r="D6361" t="s">
        <v>22</v>
      </c>
      <c r="E6361" t="s">
        <v>23</v>
      </c>
      <c r="F6361" t="s">
        <v>44</v>
      </c>
      <c r="G6361" t="s">
        <v>25</v>
      </c>
      <c r="H6361" t="str">
        <f t="shared" si="396"/>
        <v>Onsite/Hybrid</v>
      </c>
      <c r="I6361" t="s">
        <v>18</v>
      </c>
      <c r="J6361" t="str">
        <f t="shared" si="397"/>
        <v>7+ yrs</v>
      </c>
      <c r="K6361">
        <f t="shared" ca="1" si="399"/>
        <v>10</v>
      </c>
      <c r="L6361" t="s">
        <v>19</v>
      </c>
      <c r="M6361">
        <v>0</v>
      </c>
      <c r="N6361">
        <v>1</v>
      </c>
      <c r="O6361">
        <v>0</v>
      </c>
      <c r="P6361">
        <v>1</v>
      </c>
      <c r="Q6361">
        <v>0</v>
      </c>
      <c r="R6361">
        <f>SUM(M6361:N6361:O6361:P6361:Q6361)</f>
        <v>2</v>
      </c>
      <c r="S6361" s="1">
        <v>175491</v>
      </c>
      <c r="T6361" s="1" t="str">
        <f t="shared" si="398"/>
        <v>High</v>
      </c>
      <c r="U6361">
        <v>11</v>
      </c>
      <c r="V6361">
        <v>2023</v>
      </c>
      <c r="W6361" t="s">
        <v>20</v>
      </c>
      <c r="X6361">
        <v>4</v>
      </c>
    </row>
    <row r="6362" spans="1:24" x14ac:dyDescent="0.3">
      <c r="A6362">
        <v>6361</v>
      </c>
      <c r="B6362" t="s">
        <v>50</v>
      </c>
      <c r="C6362" t="str">
        <f>_xlfn.XLOOKUP(B6362,Lookup_table!B:B,Lookup_table!C:C)</f>
        <v>AI</v>
      </c>
      <c r="D6362" t="s">
        <v>14</v>
      </c>
      <c r="E6362" t="s">
        <v>38</v>
      </c>
      <c r="F6362" t="s">
        <v>29</v>
      </c>
      <c r="G6362" t="s">
        <v>25</v>
      </c>
      <c r="H6362" t="str">
        <f t="shared" si="396"/>
        <v>Onsite/Hybrid</v>
      </c>
      <c r="I6362" t="s">
        <v>35</v>
      </c>
      <c r="J6362" t="str">
        <f t="shared" si="397"/>
        <v>0-2 yrs</v>
      </c>
      <c r="K6362">
        <f t="shared" ca="1" si="399"/>
        <v>2</v>
      </c>
      <c r="L6362" t="s">
        <v>19</v>
      </c>
      <c r="M6362">
        <v>1</v>
      </c>
      <c r="N6362">
        <v>0</v>
      </c>
      <c r="O6362">
        <v>0</v>
      </c>
      <c r="P6362">
        <v>1</v>
      </c>
      <c r="Q6362">
        <v>1</v>
      </c>
      <c r="R6362">
        <f>SUM(M6362:N6362:O6362:P6362:Q6362)</f>
        <v>3</v>
      </c>
      <c r="S6362" s="1">
        <v>119387</v>
      </c>
      <c r="T6362" s="1" t="str">
        <f t="shared" si="398"/>
        <v>Medium</v>
      </c>
      <c r="U6362">
        <v>11</v>
      </c>
      <c r="V6362">
        <v>2020</v>
      </c>
      <c r="W6362" t="s">
        <v>34</v>
      </c>
      <c r="X6362">
        <v>5</v>
      </c>
    </row>
    <row r="6363" spans="1:24" x14ac:dyDescent="0.3">
      <c r="A6363">
        <v>6362</v>
      </c>
      <c r="B6363" t="s">
        <v>41</v>
      </c>
      <c r="C6363" t="str">
        <f>_xlfn.XLOOKUP(B6363,Lookup_table!B:B,Lookup_table!C:C)</f>
        <v>Data</v>
      </c>
      <c r="D6363" t="s">
        <v>14</v>
      </c>
      <c r="E6363" t="s">
        <v>15</v>
      </c>
      <c r="F6363" t="s">
        <v>29</v>
      </c>
      <c r="G6363" t="s">
        <v>17</v>
      </c>
      <c r="H6363" t="str">
        <f t="shared" si="396"/>
        <v>Remote</v>
      </c>
      <c r="I6363" t="s">
        <v>18</v>
      </c>
      <c r="J6363" t="str">
        <f t="shared" si="397"/>
        <v>7+ yrs</v>
      </c>
      <c r="K6363">
        <f t="shared" ca="1" si="399"/>
        <v>9</v>
      </c>
      <c r="L6363" t="s">
        <v>27</v>
      </c>
      <c r="M6363">
        <v>0</v>
      </c>
      <c r="N6363">
        <v>1</v>
      </c>
      <c r="O6363">
        <v>0</v>
      </c>
      <c r="P6363">
        <v>1</v>
      </c>
      <c r="Q6363">
        <v>0</v>
      </c>
      <c r="R6363">
        <f>SUM(M6363:N6363:O6363:P6363:Q6363)</f>
        <v>2</v>
      </c>
      <c r="S6363" s="1">
        <v>116317</v>
      </c>
      <c r="T6363" s="1" t="str">
        <f t="shared" si="398"/>
        <v>Medium</v>
      </c>
      <c r="U6363">
        <v>10</v>
      </c>
      <c r="V6363">
        <v>2023</v>
      </c>
      <c r="W6363" t="s">
        <v>20</v>
      </c>
      <c r="X6363">
        <v>5</v>
      </c>
    </row>
    <row r="6364" spans="1:24" x14ac:dyDescent="0.3">
      <c r="A6364">
        <v>6363</v>
      </c>
      <c r="B6364" t="s">
        <v>33</v>
      </c>
      <c r="C6364" t="str">
        <f>_xlfn.XLOOKUP(B6364,Lookup_table!B:B,Lookup_table!C:C)</f>
        <v>Data</v>
      </c>
      <c r="D6364" t="s">
        <v>34</v>
      </c>
      <c r="E6364" t="s">
        <v>23</v>
      </c>
      <c r="F6364" t="s">
        <v>16</v>
      </c>
      <c r="G6364" t="s">
        <v>17</v>
      </c>
      <c r="H6364" t="str">
        <f t="shared" si="396"/>
        <v>Remote</v>
      </c>
      <c r="I6364" t="s">
        <v>35</v>
      </c>
      <c r="J6364" t="str">
        <f t="shared" si="397"/>
        <v>0-2 yrs</v>
      </c>
      <c r="K6364">
        <f t="shared" ca="1" si="399"/>
        <v>1</v>
      </c>
      <c r="L6364" t="s">
        <v>19</v>
      </c>
      <c r="M6364">
        <v>0</v>
      </c>
      <c r="N6364">
        <v>0</v>
      </c>
      <c r="O6364">
        <v>0</v>
      </c>
      <c r="P6364">
        <v>1</v>
      </c>
      <c r="Q6364">
        <v>0</v>
      </c>
      <c r="R6364">
        <f>SUM(M6364:N6364:O6364:P6364:Q6364)</f>
        <v>1</v>
      </c>
      <c r="S6364" s="1">
        <v>67522</v>
      </c>
      <c r="T6364" s="1" t="str">
        <f t="shared" si="398"/>
        <v>Low</v>
      </c>
      <c r="U6364">
        <v>6</v>
      </c>
      <c r="V6364">
        <v>2020</v>
      </c>
      <c r="W6364" t="s">
        <v>20</v>
      </c>
      <c r="X6364">
        <v>5</v>
      </c>
    </row>
    <row r="6365" spans="1:24" x14ac:dyDescent="0.3">
      <c r="A6365">
        <v>6364</v>
      </c>
      <c r="B6365" t="s">
        <v>31</v>
      </c>
      <c r="C6365" t="str">
        <f>_xlfn.XLOOKUP(B6365,Lookup_table!B:B,Lookup_table!C:C)</f>
        <v>Business</v>
      </c>
      <c r="D6365" t="s">
        <v>37</v>
      </c>
      <c r="E6365" t="s">
        <v>38</v>
      </c>
      <c r="F6365" t="s">
        <v>24</v>
      </c>
      <c r="G6365" t="s">
        <v>30</v>
      </c>
      <c r="H6365" t="str">
        <f t="shared" si="396"/>
        <v>Onsite/Hybrid</v>
      </c>
      <c r="I6365" t="s">
        <v>18</v>
      </c>
      <c r="J6365" t="str">
        <f t="shared" si="397"/>
        <v>7+ yrs</v>
      </c>
      <c r="K6365">
        <f t="shared" ca="1" si="399"/>
        <v>9</v>
      </c>
      <c r="L6365" t="s">
        <v>19</v>
      </c>
      <c r="M6365">
        <v>0</v>
      </c>
      <c r="N6365">
        <v>1</v>
      </c>
      <c r="O6365">
        <v>1</v>
      </c>
      <c r="P6365">
        <v>0</v>
      </c>
      <c r="Q6365">
        <v>0</v>
      </c>
      <c r="R6365">
        <f>SUM(M6365:N6365:O6365:P6365:Q6365)</f>
        <v>2</v>
      </c>
      <c r="S6365" s="1">
        <v>113608</v>
      </c>
      <c r="T6365" s="1" t="str">
        <f t="shared" si="398"/>
        <v>Medium</v>
      </c>
      <c r="U6365">
        <v>11</v>
      </c>
      <c r="V6365">
        <v>2021</v>
      </c>
      <c r="W6365" t="s">
        <v>28</v>
      </c>
      <c r="X6365">
        <v>7</v>
      </c>
    </row>
    <row r="6366" spans="1:24" x14ac:dyDescent="0.3">
      <c r="A6366">
        <v>6365</v>
      </c>
      <c r="B6366" t="s">
        <v>21</v>
      </c>
      <c r="C6366" t="str">
        <f>_xlfn.XLOOKUP(B6366,Lookup_table!B:B,Lookup_table!C:C)</f>
        <v>AI</v>
      </c>
      <c r="D6366" t="s">
        <v>37</v>
      </c>
      <c r="E6366" t="s">
        <v>23</v>
      </c>
      <c r="F6366" t="s">
        <v>24</v>
      </c>
      <c r="G6366" t="s">
        <v>25</v>
      </c>
      <c r="H6366" t="str">
        <f t="shared" si="396"/>
        <v>Onsite/Hybrid</v>
      </c>
      <c r="I6366" t="s">
        <v>35</v>
      </c>
      <c r="J6366" t="str">
        <f t="shared" si="397"/>
        <v>0-2 yrs</v>
      </c>
      <c r="K6366">
        <f t="shared" ca="1" si="399"/>
        <v>2</v>
      </c>
      <c r="L6366" t="s">
        <v>39</v>
      </c>
      <c r="M6366">
        <v>1</v>
      </c>
      <c r="N6366">
        <v>1</v>
      </c>
      <c r="O6366">
        <v>0</v>
      </c>
      <c r="P6366">
        <v>0</v>
      </c>
      <c r="Q6366">
        <v>1</v>
      </c>
      <c r="R6366">
        <f>SUM(M6366:N6366:O6366:P6366:Q6366)</f>
        <v>3</v>
      </c>
      <c r="S6366" s="1">
        <v>96460</v>
      </c>
      <c r="T6366" s="1" t="str">
        <f t="shared" si="398"/>
        <v>Medium</v>
      </c>
      <c r="U6366">
        <v>9</v>
      </c>
      <c r="V6366">
        <v>2022</v>
      </c>
      <c r="W6366" t="s">
        <v>34</v>
      </c>
      <c r="X6366">
        <v>4</v>
      </c>
    </row>
    <row r="6367" spans="1:24" x14ac:dyDescent="0.3">
      <c r="A6367">
        <v>6366</v>
      </c>
      <c r="B6367" t="s">
        <v>41</v>
      </c>
      <c r="C6367" t="str">
        <f>_xlfn.XLOOKUP(B6367,Lookup_table!B:B,Lookup_table!C:C)</f>
        <v>Data</v>
      </c>
      <c r="D6367" t="s">
        <v>34</v>
      </c>
      <c r="E6367" t="s">
        <v>15</v>
      </c>
      <c r="F6367" t="s">
        <v>24</v>
      </c>
      <c r="G6367" t="s">
        <v>17</v>
      </c>
      <c r="H6367" t="str">
        <f t="shared" si="396"/>
        <v>Remote</v>
      </c>
      <c r="I6367" t="s">
        <v>35</v>
      </c>
      <c r="J6367" t="str">
        <f t="shared" si="397"/>
        <v>0-2 yrs</v>
      </c>
      <c r="K6367">
        <f t="shared" ca="1" si="399"/>
        <v>2</v>
      </c>
      <c r="L6367" t="s">
        <v>19</v>
      </c>
      <c r="M6367">
        <v>0</v>
      </c>
      <c r="N6367">
        <v>1</v>
      </c>
      <c r="O6367">
        <v>0</v>
      </c>
      <c r="P6367">
        <v>1</v>
      </c>
      <c r="Q6367">
        <v>1</v>
      </c>
      <c r="R6367">
        <f>SUM(M6367:N6367:O6367:P6367:Q6367)</f>
        <v>3</v>
      </c>
      <c r="S6367" s="1">
        <v>77218</v>
      </c>
      <c r="T6367" s="1" t="str">
        <f t="shared" si="398"/>
        <v>Medium</v>
      </c>
      <c r="U6367">
        <v>10</v>
      </c>
      <c r="V6367">
        <v>2023</v>
      </c>
      <c r="W6367" t="s">
        <v>20</v>
      </c>
      <c r="X6367">
        <v>2</v>
      </c>
    </row>
    <row r="6368" spans="1:24" x14ac:dyDescent="0.3">
      <c r="A6368">
        <v>6367</v>
      </c>
      <c r="B6368" t="s">
        <v>36</v>
      </c>
      <c r="C6368" t="str">
        <f>_xlfn.XLOOKUP(B6368,Lookup_table!B:B,Lookup_table!C:C)</f>
        <v>Data</v>
      </c>
      <c r="D6368" t="s">
        <v>37</v>
      </c>
      <c r="E6368" t="s">
        <v>42</v>
      </c>
      <c r="F6368" t="s">
        <v>24</v>
      </c>
      <c r="G6368" t="s">
        <v>17</v>
      </c>
      <c r="H6368" t="str">
        <f t="shared" si="396"/>
        <v>Remote</v>
      </c>
      <c r="I6368" t="s">
        <v>18</v>
      </c>
      <c r="J6368" t="str">
        <f t="shared" si="397"/>
        <v>7+ yrs</v>
      </c>
      <c r="K6368">
        <f t="shared" ca="1" si="399"/>
        <v>8</v>
      </c>
      <c r="L6368" t="s">
        <v>27</v>
      </c>
      <c r="M6368">
        <v>1</v>
      </c>
      <c r="N6368">
        <v>0</v>
      </c>
      <c r="O6368">
        <v>1</v>
      </c>
      <c r="P6368">
        <v>1</v>
      </c>
      <c r="Q6368">
        <v>0</v>
      </c>
      <c r="R6368">
        <f>SUM(M6368:N6368:O6368:P6368:Q6368)</f>
        <v>3</v>
      </c>
      <c r="S6368" s="1">
        <v>125095</v>
      </c>
      <c r="T6368" s="1" t="str">
        <f t="shared" si="398"/>
        <v>High</v>
      </c>
      <c r="U6368">
        <v>1</v>
      </c>
      <c r="V6368">
        <v>2024</v>
      </c>
      <c r="W6368" t="s">
        <v>28</v>
      </c>
      <c r="X6368">
        <v>2</v>
      </c>
    </row>
    <row r="6369" spans="1:24" x14ac:dyDescent="0.3">
      <c r="A6369">
        <v>6368</v>
      </c>
      <c r="B6369" t="s">
        <v>21</v>
      </c>
      <c r="C6369" t="str">
        <f>_xlfn.XLOOKUP(B6369,Lookup_table!B:B,Lookup_table!C:C)</f>
        <v>AI</v>
      </c>
      <c r="D6369" t="s">
        <v>37</v>
      </c>
      <c r="E6369" t="s">
        <v>23</v>
      </c>
      <c r="F6369" t="s">
        <v>24</v>
      </c>
      <c r="G6369" t="s">
        <v>25</v>
      </c>
      <c r="H6369" t="str">
        <f t="shared" si="396"/>
        <v>Onsite/Hybrid</v>
      </c>
      <c r="I6369" t="s">
        <v>26</v>
      </c>
      <c r="J6369" t="str">
        <f t="shared" si="397"/>
        <v>3-6 yrs</v>
      </c>
      <c r="K6369">
        <f t="shared" ca="1" si="399"/>
        <v>6</v>
      </c>
      <c r="L6369" t="s">
        <v>19</v>
      </c>
      <c r="M6369">
        <v>0</v>
      </c>
      <c r="N6369">
        <v>1</v>
      </c>
      <c r="O6369">
        <v>0</v>
      </c>
      <c r="P6369">
        <v>1</v>
      </c>
      <c r="Q6369">
        <v>0</v>
      </c>
      <c r="R6369">
        <f>SUM(M6369:N6369:O6369:P6369:Q6369)</f>
        <v>2</v>
      </c>
      <c r="S6369" s="1">
        <v>134729</v>
      </c>
      <c r="T6369" s="1" t="str">
        <f t="shared" si="398"/>
        <v>High</v>
      </c>
      <c r="U6369">
        <v>9</v>
      </c>
      <c r="V6369">
        <v>2022</v>
      </c>
      <c r="W6369" t="s">
        <v>28</v>
      </c>
      <c r="X6369">
        <v>7</v>
      </c>
    </row>
    <row r="6370" spans="1:24" x14ac:dyDescent="0.3">
      <c r="A6370">
        <v>6369</v>
      </c>
      <c r="B6370" t="s">
        <v>21</v>
      </c>
      <c r="C6370" t="str">
        <f>_xlfn.XLOOKUP(B6370,Lookup_table!B:B,Lookup_table!C:C)</f>
        <v>AI</v>
      </c>
      <c r="D6370" t="s">
        <v>34</v>
      </c>
      <c r="E6370" t="s">
        <v>32</v>
      </c>
      <c r="F6370" t="s">
        <v>24</v>
      </c>
      <c r="G6370" t="s">
        <v>25</v>
      </c>
      <c r="H6370" t="str">
        <f t="shared" si="396"/>
        <v>Onsite/Hybrid</v>
      </c>
      <c r="I6370" t="s">
        <v>26</v>
      </c>
      <c r="J6370" t="str">
        <f t="shared" si="397"/>
        <v>3-6 yrs</v>
      </c>
      <c r="K6370">
        <f t="shared" ca="1" si="399"/>
        <v>5</v>
      </c>
      <c r="L6370" t="s">
        <v>27</v>
      </c>
      <c r="M6370">
        <v>0</v>
      </c>
      <c r="N6370">
        <v>1</v>
      </c>
      <c r="O6370">
        <v>1</v>
      </c>
      <c r="P6370">
        <v>0</v>
      </c>
      <c r="Q6370">
        <v>0</v>
      </c>
      <c r="R6370">
        <f>SUM(M6370:N6370:O6370:P6370:Q6370)</f>
        <v>2</v>
      </c>
      <c r="S6370" s="1">
        <v>131430</v>
      </c>
      <c r="T6370" s="1" t="str">
        <f t="shared" si="398"/>
        <v>High</v>
      </c>
      <c r="U6370">
        <v>5</v>
      </c>
      <c r="V6370">
        <v>2020</v>
      </c>
      <c r="W6370" t="s">
        <v>20</v>
      </c>
      <c r="X6370">
        <v>2</v>
      </c>
    </row>
    <row r="6371" spans="1:24" x14ac:dyDescent="0.3">
      <c r="A6371">
        <v>6370</v>
      </c>
      <c r="B6371" t="s">
        <v>41</v>
      </c>
      <c r="C6371" t="str">
        <f>_xlfn.XLOOKUP(B6371,Lookup_table!B:B,Lookup_table!C:C)</f>
        <v>Data</v>
      </c>
      <c r="D6371" t="s">
        <v>34</v>
      </c>
      <c r="E6371" t="s">
        <v>40</v>
      </c>
      <c r="F6371" t="s">
        <v>43</v>
      </c>
      <c r="G6371" t="s">
        <v>30</v>
      </c>
      <c r="H6371" t="str">
        <f t="shared" si="396"/>
        <v>Onsite/Hybrid</v>
      </c>
      <c r="I6371" t="s">
        <v>26</v>
      </c>
      <c r="J6371" t="str">
        <f t="shared" si="397"/>
        <v>3-6 yrs</v>
      </c>
      <c r="K6371">
        <f t="shared" ca="1" si="399"/>
        <v>4</v>
      </c>
      <c r="L6371" t="s">
        <v>39</v>
      </c>
      <c r="M6371">
        <v>0</v>
      </c>
      <c r="N6371">
        <v>0</v>
      </c>
      <c r="O6371">
        <v>1</v>
      </c>
      <c r="P6371">
        <v>0</v>
      </c>
      <c r="Q6371">
        <v>0</v>
      </c>
      <c r="R6371">
        <f>SUM(M6371:N6371:O6371:P6371:Q6371)</f>
        <v>1</v>
      </c>
      <c r="S6371" s="1">
        <v>90966</v>
      </c>
      <c r="T6371" s="1" t="str">
        <f t="shared" si="398"/>
        <v>Medium</v>
      </c>
      <c r="U6371">
        <v>6</v>
      </c>
      <c r="V6371">
        <v>2020</v>
      </c>
      <c r="W6371" t="s">
        <v>34</v>
      </c>
      <c r="X6371">
        <v>5</v>
      </c>
    </row>
    <row r="6372" spans="1:24" x14ac:dyDescent="0.3">
      <c r="A6372">
        <v>6371</v>
      </c>
      <c r="B6372" t="s">
        <v>50</v>
      </c>
      <c r="C6372" t="str">
        <f>_xlfn.XLOOKUP(B6372,Lookup_table!B:B,Lookup_table!C:C)</f>
        <v>AI</v>
      </c>
      <c r="D6372" t="s">
        <v>22</v>
      </c>
      <c r="E6372" t="s">
        <v>42</v>
      </c>
      <c r="F6372" t="s">
        <v>16</v>
      </c>
      <c r="G6372" t="s">
        <v>17</v>
      </c>
      <c r="H6372" t="str">
        <f t="shared" si="396"/>
        <v>Remote</v>
      </c>
      <c r="I6372" t="s">
        <v>35</v>
      </c>
      <c r="J6372" t="str">
        <f t="shared" si="397"/>
        <v>0-2 yrs</v>
      </c>
      <c r="K6372">
        <f t="shared" ca="1" si="399"/>
        <v>1</v>
      </c>
      <c r="L6372" t="s">
        <v>39</v>
      </c>
      <c r="M6372">
        <v>0</v>
      </c>
      <c r="N6372">
        <v>1</v>
      </c>
      <c r="O6372">
        <v>1</v>
      </c>
      <c r="P6372">
        <v>1</v>
      </c>
      <c r="Q6372">
        <v>1</v>
      </c>
      <c r="R6372">
        <f>SUM(M6372:N6372:O6372:P6372:Q6372)</f>
        <v>4</v>
      </c>
      <c r="S6372" s="1">
        <v>147643</v>
      </c>
      <c r="T6372" s="1" t="str">
        <f t="shared" si="398"/>
        <v>High</v>
      </c>
      <c r="U6372">
        <v>4</v>
      </c>
      <c r="V6372">
        <v>2022</v>
      </c>
      <c r="W6372" t="s">
        <v>28</v>
      </c>
      <c r="X6372">
        <v>9</v>
      </c>
    </row>
    <row r="6373" spans="1:24" x14ac:dyDescent="0.3">
      <c r="A6373">
        <v>6372</v>
      </c>
      <c r="B6373" t="s">
        <v>36</v>
      </c>
      <c r="C6373" t="str">
        <f>_xlfn.XLOOKUP(B6373,Lookup_table!B:B,Lookup_table!C:C)</f>
        <v>Data</v>
      </c>
      <c r="D6373" t="s">
        <v>14</v>
      </c>
      <c r="E6373" t="s">
        <v>40</v>
      </c>
      <c r="F6373" t="s">
        <v>44</v>
      </c>
      <c r="G6373" t="s">
        <v>30</v>
      </c>
      <c r="H6373" t="str">
        <f t="shared" si="396"/>
        <v>Onsite/Hybrid</v>
      </c>
      <c r="I6373" t="s">
        <v>35</v>
      </c>
      <c r="J6373" t="str">
        <f t="shared" si="397"/>
        <v>0-2 yrs</v>
      </c>
      <c r="K6373">
        <f t="shared" ca="1" si="399"/>
        <v>2</v>
      </c>
      <c r="L6373" t="s">
        <v>19</v>
      </c>
      <c r="M6373">
        <v>1</v>
      </c>
      <c r="N6373">
        <v>1</v>
      </c>
      <c r="O6373">
        <v>0</v>
      </c>
      <c r="P6373">
        <v>0</v>
      </c>
      <c r="Q6373">
        <v>0</v>
      </c>
      <c r="R6373">
        <f>SUM(M6373:N6373:O6373:P6373:Q6373)</f>
        <v>2</v>
      </c>
      <c r="S6373" s="1">
        <v>52513</v>
      </c>
      <c r="T6373" s="1" t="str">
        <f t="shared" si="398"/>
        <v>Low</v>
      </c>
      <c r="U6373">
        <v>11</v>
      </c>
      <c r="V6373">
        <v>2025</v>
      </c>
      <c r="W6373" t="s">
        <v>20</v>
      </c>
      <c r="X6373">
        <v>3</v>
      </c>
    </row>
    <row r="6374" spans="1:24" x14ac:dyDescent="0.3">
      <c r="A6374">
        <v>6373</v>
      </c>
      <c r="B6374" t="s">
        <v>50</v>
      </c>
      <c r="C6374" t="str">
        <f>_xlfn.XLOOKUP(B6374,Lookup_table!B:B,Lookup_table!C:C)</f>
        <v>AI</v>
      </c>
      <c r="D6374" t="s">
        <v>37</v>
      </c>
      <c r="E6374" t="s">
        <v>40</v>
      </c>
      <c r="F6374" t="s">
        <v>52</v>
      </c>
      <c r="G6374" t="s">
        <v>30</v>
      </c>
      <c r="H6374" t="str">
        <f t="shared" si="396"/>
        <v>Onsite/Hybrid</v>
      </c>
      <c r="I6374" t="s">
        <v>35</v>
      </c>
      <c r="J6374" t="str">
        <f t="shared" si="397"/>
        <v>0-2 yrs</v>
      </c>
      <c r="K6374">
        <f t="shared" ca="1" si="399"/>
        <v>0</v>
      </c>
      <c r="L6374" t="s">
        <v>27</v>
      </c>
      <c r="M6374">
        <v>0</v>
      </c>
      <c r="N6374">
        <v>0</v>
      </c>
      <c r="O6374">
        <v>0</v>
      </c>
      <c r="P6374">
        <v>0</v>
      </c>
      <c r="Q6374">
        <v>1</v>
      </c>
      <c r="R6374">
        <f>SUM(M6374:N6374:O6374:P6374:Q6374)</f>
        <v>1</v>
      </c>
      <c r="S6374" s="1">
        <v>96472</v>
      </c>
      <c r="T6374" s="1" t="str">
        <f t="shared" si="398"/>
        <v>Medium</v>
      </c>
      <c r="U6374">
        <v>1</v>
      </c>
      <c r="V6374">
        <v>2023</v>
      </c>
      <c r="W6374" t="s">
        <v>20</v>
      </c>
      <c r="X6374">
        <v>4</v>
      </c>
    </row>
    <row r="6375" spans="1:24" x14ac:dyDescent="0.3">
      <c r="A6375">
        <v>6374</v>
      </c>
      <c r="B6375" t="s">
        <v>41</v>
      </c>
      <c r="C6375" t="str">
        <f>_xlfn.XLOOKUP(B6375,Lookup_table!B:B,Lookup_table!C:C)</f>
        <v>Data</v>
      </c>
      <c r="D6375" t="s">
        <v>37</v>
      </c>
      <c r="E6375" t="s">
        <v>38</v>
      </c>
      <c r="F6375" t="s">
        <v>43</v>
      </c>
      <c r="G6375" t="s">
        <v>25</v>
      </c>
      <c r="H6375" t="str">
        <f t="shared" si="396"/>
        <v>Onsite/Hybrid</v>
      </c>
      <c r="I6375" t="s">
        <v>18</v>
      </c>
      <c r="J6375" t="str">
        <f t="shared" si="397"/>
        <v>7+ yrs</v>
      </c>
      <c r="K6375">
        <f t="shared" ca="1" si="399"/>
        <v>8</v>
      </c>
      <c r="L6375" t="s">
        <v>39</v>
      </c>
      <c r="M6375">
        <v>1</v>
      </c>
      <c r="N6375">
        <v>0</v>
      </c>
      <c r="O6375">
        <v>1</v>
      </c>
      <c r="P6375">
        <v>1</v>
      </c>
      <c r="Q6375">
        <v>0</v>
      </c>
      <c r="R6375">
        <f>SUM(M6375:N6375:O6375:P6375:Q6375)</f>
        <v>3</v>
      </c>
      <c r="S6375" s="1">
        <v>129552</v>
      </c>
      <c r="T6375" s="1" t="str">
        <f t="shared" si="398"/>
        <v>High</v>
      </c>
      <c r="U6375">
        <v>11</v>
      </c>
      <c r="V6375">
        <v>2021</v>
      </c>
      <c r="W6375" t="s">
        <v>28</v>
      </c>
      <c r="X6375">
        <v>7</v>
      </c>
    </row>
    <row r="6376" spans="1:24" x14ac:dyDescent="0.3">
      <c r="A6376">
        <v>6375</v>
      </c>
      <c r="B6376" t="s">
        <v>31</v>
      </c>
      <c r="C6376" t="str">
        <f>_xlfn.XLOOKUP(B6376,Lookup_table!B:B,Lookup_table!C:C)</f>
        <v>Business</v>
      </c>
      <c r="D6376" t="s">
        <v>22</v>
      </c>
      <c r="E6376" t="s">
        <v>38</v>
      </c>
      <c r="F6376" t="s">
        <v>52</v>
      </c>
      <c r="G6376" t="s">
        <v>25</v>
      </c>
      <c r="H6376" t="str">
        <f t="shared" si="396"/>
        <v>Onsite/Hybrid</v>
      </c>
      <c r="I6376" t="s">
        <v>18</v>
      </c>
      <c r="J6376" t="str">
        <f t="shared" si="397"/>
        <v>7+ yrs</v>
      </c>
      <c r="K6376">
        <f t="shared" ca="1" si="399"/>
        <v>11</v>
      </c>
      <c r="L6376" t="s">
        <v>27</v>
      </c>
      <c r="M6376">
        <v>0</v>
      </c>
      <c r="N6376">
        <v>0</v>
      </c>
      <c r="O6376">
        <v>0</v>
      </c>
      <c r="P6376">
        <v>0</v>
      </c>
      <c r="Q6376">
        <v>0</v>
      </c>
      <c r="R6376">
        <f>SUM(M6376:N6376:O6376:P6376:Q6376)</f>
        <v>0</v>
      </c>
      <c r="S6376" s="1">
        <v>121747</v>
      </c>
      <c r="T6376" s="1" t="str">
        <f t="shared" si="398"/>
        <v>High</v>
      </c>
      <c r="U6376">
        <v>11</v>
      </c>
      <c r="V6376">
        <v>2024</v>
      </c>
      <c r="W6376" t="s">
        <v>20</v>
      </c>
      <c r="X6376">
        <v>3</v>
      </c>
    </row>
    <row r="6377" spans="1:24" x14ac:dyDescent="0.3">
      <c r="A6377">
        <v>6376</v>
      </c>
      <c r="B6377" t="s">
        <v>31</v>
      </c>
      <c r="C6377" t="str">
        <f>_xlfn.XLOOKUP(B6377,Lookup_table!B:B,Lookup_table!C:C)</f>
        <v>Business</v>
      </c>
      <c r="D6377" t="s">
        <v>22</v>
      </c>
      <c r="E6377" t="s">
        <v>23</v>
      </c>
      <c r="F6377" t="s">
        <v>44</v>
      </c>
      <c r="G6377" t="s">
        <v>25</v>
      </c>
      <c r="H6377" t="str">
        <f t="shared" si="396"/>
        <v>Onsite/Hybrid</v>
      </c>
      <c r="I6377" t="s">
        <v>26</v>
      </c>
      <c r="J6377" t="str">
        <f t="shared" si="397"/>
        <v>3-6 yrs</v>
      </c>
      <c r="K6377">
        <f t="shared" ca="1" si="399"/>
        <v>4</v>
      </c>
      <c r="L6377" t="s">
        <v>39</v>
      </c>
      <c r="M6377">
        <v>1</v>
      </c>
      <c r="N6377">
        <v>1</v>
      </c>
      <c r="O6377">
        <v>1</v>
      </c>
      <c r="P6377">
        <v>1</v>
      </c>
      <c r="Q6377">
        <v>1</v>
      </c>
      <c r="R6377">
        <f>SUM(M6377:N6377:O6377:P6377:Q6377)</f>
        <v>5</v>
      </c>
      <c r="S6377" s="1">
        <v>131260</v>
      </c>
      <c r="T6377" s="1" t="str">
        <f t="shared" si="398"/>
        <v>High</v>
      </c>
      <c r="U6377">
        <v>3</v>
      </c>
      <c r="V6377">
        <v>2022</v>
      </c>
      <c r="W6377" t="s">
        <v>28</v>
      </c>
      <c r="X6377">
        <v>6</v>
      </c>
    </row>
    <row r="6378" spans="1:24" x14ac:dyDescent="0.3">
      <c r="A6378">
        <v>6377</v>
      </c>
      <c r="B6378" t="s">
        <v>33</v>
      </c>
      <c r="C6378" t="str">
        <f>_xlfn.XLOOKUP(B6378,Lookup_table!B:B,Lookup_table!C:C)</f>
        <v>Data</v>
      </c>
      <c r="D6378" t="s">
        <v>34</v>
      </c>
      <c r="E6378" t="s">
        <v>32</v>
      </c>
      <c r="F6378" t="s">
        <v>29</v>
      </c>
      <c r="G6378" t="s">
        <v>17</v>
      </c>
      <c r="H6378" t="str">
        <f t="shared" si="396"/>
        <v>Remote</v>
      </c>
      <c r="I6378" t="s">
        <v>26</v>
      </c>
      <c r="J6378" t="str">
        <f t="shared" si="397"/>
        <v>3-6 yrs</v>
      </c>
      <c r="K6378">
        <f t="shared" ca="1" si="399"/>
        <v>4</v>
      </c>
      <c r="L6378" t="s">
        <v>19</v>
      </c>
      <c r="M6378">
        <v>0</v>
      </c>
      <c r="N6378">
        <v>0</v>
      </c>
      <c r="O6378">
        <v>1</v>
      </c>
      <c r="P6378">
        <v>0</v>
      </c>
      <c r="Q6378">
        <v>0</v>
      </c>
      <c r="R6378">
        <f>SUM(M6378:N6378:O6378:P6378:Q6378)</f>
        <v>1</v>
      </c>
      <c r="S6378" s="1">
        <v>91863</v>
      </c>
      <c r="T6378" s="1" t="str">
        <f t="shared" si="398"/>
        <v>Medium</v>
      </c>
      <c r="U6378">
        <v>9</v>
      </c>
      <c r="V6378">
        <v>2025</v>
      </c>
      <c r="W6378" t="s">
        <v>34</v>
      </c>
      <c r="X6378">
        <v>1</v>
      </c>
    </row>
    <row r="6379" spans="1:24" x14ac:dyDescent="0.3">
      <c r="A6379">
        <v>6378</v>
      </c>
      <c r="B6379" t="s">
        <v>41</v>
      </c>
      <c r="C6379" t="str">
        <f>_xlfn.XLOOKUP(B6379,Lookup_table!B:B,Lookup_table!C:C)</f>
        <v>Data</v>
      </c>
      <c r="D6379" t="s">
        <v>22</v>
      </c>
      <c r="E6379" t="s">
        <v>23</v>
      </c>
      <c r="F6379" t="s">
        <v>52</v>
      </c>
      <c r="G6379" t="s">
        <v>30</v>
      </c>
      <c r="H6379" t="str">
        <f t="shared" si="396"/>
        <v>Onsite/Hybrid</v>
      </c>
      <c r="I6379" t="s">
        <v>35</v>
      </c>
      <c r="J6379" t="str">
        <f t="shared" si="397"/>
        <v>0-2 yrs</v>
      </c>
      <c r="K6379">
        <f t="shared" ca="1" si="399"/>
        <v>2</v>
      </c>
      <c r="L6379" t="s">
        <v>27</v>
      </c>
      <c r="M6379">
        <v>0</v>
      </c>
      <c r="N6379">
        <v>1</v>
      </c>
      <c r="O6379">
        <v>0</v>
      </c>
      <c r="P6379">
        <v>1</v>
      </c>
      <c r="Q6379">
        <v>1</v>
      </c>
      <c r="R6379">
        <f>SUM(M6379:N6379:O6379:P6379:Q6379)</f>
        <v>3</v>
      </c>
      <c r="S6379" s="1">
        <v>93213</v>
      </c>
      <c r="T6379" s="1" t="str">
        <f t="shared" si="398"/>
        <v>Medium</v>
      </c>
      <c r="U6379">
        <v>7</v>
      </c>
      <c r="V6379">
        <v>2022</v>
      </c>
      <c r="W6379" t="s">
        <v>20</v>
      </c>
      <c r="X6379">
        <v>1</v>
      </c>
    </row>
    <row r="6380" spans="1:24" x14ac:dyDescent="0.3">
      <c r="A6380">
        <v>6379</v>
      </c>
      <c r="B6380" t="s">
        <v>50</v>
      </c>
      <c r="C6380" t="str">
        <f>_xlfn.XLOOKUP(B6380,Lookup_table!B:B,Lookup_table!C:C)</f>
        <v>AI</v>
      </c>
      <c r="D6380" t="s">
        <v>22</v>
      </c>
      <c r="E6380" t="s">
        <v>23</v>
      </c>
      <c r="F6380" t="s">
        <v>43</v>
      </c>
      <c r="G6380" t="s">
        <v>30</v>
      </c>
      <c r="H6380" t="str">
        <f t="shared" si="396"/>
        <v>Onsite/Hybrid</v>
      </c>
      <c r="I6380" t="s">
        <v>26</v>
      </c>
      <c r="J6380" t="str">
        <f t="shared" si="397"/>
        <v>3-6 yrs</v>
      </c>
      <c r="K6380">
        <f t="shared" ca="1" si="399"/>
        <v>3</v>
      </c>
      <c r="L6380" t="s">
        <v>39</v>
      </c>
      <c r="M6380">
        <v>1</v>
      </c>
      <c r="N6380">
        <v>0</v>
      </c>
      <c r="O6380">
        <v>0</v>
      </c>
      <c r="P6380">
        <v>1</v>
      </c>
      <c r="Q6380">
        <v>1</v>
      </c>
      <c r="R6380">
        <f>SUM(M6380:N6380:O6380:P6380:Q6380)</f>
        <v>3</v>
      </c>
      <c r="S6380" s="1">
        <v>162106</v>
      </c>
      <c r="T6380" s="1" t="str">
        <f t="shared" si="398"/>
        <v>High</v>
      </c>
      <c r="U6380">
        <v>7</v>
      </c>
      <c r="V6380">
        <v>2023</v>
      </c>
      <c r="W6380" t="s">
        <v>28</v>
      </c>
      <c r="X6380">
        <v>7</v>
      </c>
    </row>
    <row r="6381" spans="1:24" x14ac:dyDescent="0.3">
      <c r="A6381">
        <v>6380</v>
      </c>
      <c r="B6381" t="s">
        <v>21</v>
      </c>
      <c r="C6381" t="str">
        <f>_xlfn.XLOOKUP(B6381,Lookup_table!B:B,Lookup_table!C:C)</f>
        <v>AI</v>
      </c>
      <c r="D6381" t="s">
        <v>22</v>
      </c>
      <c r="E6381" t="s">
        <v>32</v>
      </c>
      <c r="F6381" t="s">
        <v>44</v>
      </c>
      <c r="G6381" t="s">
        <v>17</v>
      </c>
      <c r="H6381" t="str">
        <f t="shared" si="396"/>
        <v>Remote</v>
      </c>
      <c r="I6381" t="s">
        <v>35</v>
      </c>
      <c r="J6381" t="str">
        <f t="shared" si="397"/>
        <v>0-2 yrs</v>
      </c>
      <c r="K6381">
        <f t="shared" ca="1" si="399"/>
        <v>0</v>
      </c>
      <c r="L6381" t="s">
        <v>19</v>
      </c>
      <c r="M6381">
        <v>1</v>
      </c>
      <c r="N6381">
        <v>0</v>
      </c>
      <c r="O6381">
        <v>1</v>
      </c>
      <c r="P6381">
        <v>1</v>
      </c>
      <c r="Q6381">
        <v>0</v>
      </c>
      <c r="R6381">
        <f>SUM(M6381:N6381:O6381:P6381:Q6381)</f>
        <v>3</v>
      </c>
      <c r="S6381" s="1">
        <v>141001</v>
      </c>
      <c r="T6381" s="1" t="str">
        <f t="shared" si="398"/>
        <v>High</v>
      </c>
      <c r="U6381">
        <v>9</v>
      </c>
      <c r="V6381">
        <v>2021</v>
      </c>
      <c r="W6381" t="s">
        <v>28</v>
      </c>
      <c r="X6381">
        <v>5</v>
      </c>
    </row>
    <row r="6382" spans="1:24" x14ac:dyDescent="0.3">
      <c r="A6382">
        <v>6381</v>
      </c>
      <c r="B6382" t="s">
        <v>33</v>
      </c>
      <c r="C6382" t="str">
        <f>_xlfn.XLOOKUP(B6382,Lookup_table!B:B,Lookup_table!C:C)</f>
        <v>Data</v>
      </c>
      <c r="D6382" t="s">
        <v>14</v>
      </c>
      <c r="E6382" t="s">
        <v>23</v>
      </c>
      <c r="F6382" t="s">
        <v>29</v>
      </c>
      <c r="G6382" t="s">
        <v>30</v>
      </c>
      <c r="H6382" t="str">
        <f t="shared" si="396"/>
        <v>Onsite/Hybrid</v>
      </c>
      <c r="I6382" t="s">
        <v>18</v>
      </c>
      <c r="J6382" t="str">
        <f t="shared" si="397"/>
        <v>7+ yrs</v>
      </c>
      <c r="K6382">
        <f t="shared" ca="1" si="399"/>
        <v>15</v>
      </c>
      <c r="L6382" t="s">
        <v>19</v>
      </c>
      <c r="M6382">
        <v>0</v>
      </c>
      <c r="N6382">
        <v>1</v>
      </c>
      <c r="O6382">
        <v>1</v>
      </c>
      <c r="P6382">
        <v>1</v>
      </c>
      <c r="Q6382">
        <v>0</v>
      </c>
      <c r="R6382">
        <f>SUM(M6382:N6382:O6382:P6382:Q6382)</f>
        <v>3</v>
      </c>
      <c r="S6382" s="1">
        <v>131755</v>
      </c>
      <c r="T6382" s="1" t="str">
        <f t="shared" si="398"/>
        <v>High</v>
      </c>
      <c r="U6382">
        <v>3</v>
      </c>
      <c r="V6382">
        <v>2022</v>
      </c>
      <c r="W6382" t="s">
        <v>28</v>
      </c>
      <c r="X6382">
        <v>9</v>
      </c>
    </row>
    <row r="6383" spans="1:24" x14ac:dyDescent="0.3">
      <c r="A6383">
        <v>6382</v>
      </c>
      <c r="B6383" t="s">
        <v>41</v>
      </c>
      <c r="C6383" t="str">
        <f>_xlfn.XLOOKUP(B6383,Lookup_table!B:B,Lookup_table!C:C)</f>
        <v>Data</v>
      </c>
      <c r="D6383" t="s">
        <v>34</v>
      </c>
      <c r="E6383" t="s">
        <v>15</v>
      </c>
      <c r="F6383" t="s">
        <v>51</v>
      </c>
      <c r="G6383" t="s">
        <v>17</v>
      </c>
      <c r="H6383" t="str">
        <f t="shared" si="396"/>
        <v>Remote</v>
      </c>
      <c r="I6383" t="s">
        <v>26</v>
      </c>
      <c r="J6383" t="str">
        <f t="shared" si="397"/>
        <v>3-6 yrs</v>
      </c>
      <c r="K6383">
        <f t="shared" ca="1" si="399"/>
        <v>6</v>
      </c>
      <c r="L6383" t="s">
        <v>27</v>
      </c>
      <c r="M6383">
        <v>0</v>
      </c>
      <c r="N6383">
        <v>0</v>
      </c>
      <c r="O6383">
        <v>0</v>
      </c>
      <c r="P6383">
        <v>0</v>
      </c>
      <c r="Q6383">
        <v>0</v>
      </c>
      <c r="R6383">
        <f>SUM(M6383:N6383:O6383:P6383:Q6383)</f>
        <v>0</v>
      </c>
      <c r="S6383" s="1">
        <v>72097</v>
      </c>
      <c r="T6383" s="1" t="str">
        <f t="shared" si="398"/>
        <v>Medium</v>
      </c>
      <c r="U6383">
        <v>12</v>
      </c>
      <c r="V6383">
        <v>2025</v>
      </c>
      <c r="W6383" t="s">
        <v>34</v>
      </c>
      <c r="X6383">
        <v>2</v>
      </c>
    </row>
    <row r="6384" spans="1:24" x14ac:dyDescent="0.3">
      <c r="A6384">
        <v>6383</v>
      </c>
      <c r="B6384" t="s">
        <v>50</v>
      </c>
      <c r="C6384" t="str">
        <f>_xlfn.XLOOKUP(B6384,Lookup_table!B:B,Lookup_table!C:C)</f>
        <v>AI</v>
      </c>
      <c r="D6384" t="s">
        <v>34</v>
      </c>
      <c r="E6384" t="s">
        <v>23</v>
      </c>
      <c r="F6384" t="s">
        <v>24</v>
      </c>
      <c r="G6384" t="s">
        <v>25</v>
      </c>
      <c r="H6384" t="str">
        <f t="shared" si="396"/>
        <v>Onsite/Hybrid</v>
      </c>
      <c r="I6384" t="s">
        <v>35</v>
      </c>
      <c r="J6384" t="str">
        <f t="shared" si="397"/>
        <v>0-2 yrs</v>
      </c>
      <c r="K6384">
        <f t="shared" ca="1" si="399"/>
        <v>2</v>
      </c>
      <c r="L6384" t="s">
        <v>39</v>
      </c>
      <c r="M6384">
        <v>0</v>
      </c>
      <c r="N6384">
        <v>0</v>
      </c>
      <c r="O6384">
        <v>0</v>
      </c>
      <c r="P6384">
        <v>1</v>
      </c>
      <c r="Q6384">
        <v>1</v>
      </c>
      <c r="R6384">
        <f>SUM(M6384:N6384:O6384:P6384:Q6384)</f>
        <v>2</v>
      </c>
      <c r="S6384" s="1">
        <v>116974</v>
      </c>
      <c r="T6384" s="1" t="str">
        <f t="shared" si="398"/>
        <v>Medium</v>
      </c>
      <c r="U6384">
        <v>7</v>
      </c>
      <c r="V6384">
        <v>2026</v>
      </c>
      <c r="W6384" t="s">
        <v>20</v>
      </c>
      <c r="X6384">
        <v>4</v>
      </c>
    </row>
    <row r="6385" spans="1:24" x14ac:dyDescent="0.3">
      <c r="A6385">
        <v>6384</v>
      </c>
      <c r="B6385" t="s">
        <v>21</v>
      </c>
      <c r="C6385" t="str">
        <f>_xlfn.XLOOKUP(B6385,Lookup_table!B:B,Lookup_table!C:C)</f>
        <v>AI</v>
      </c>
      <c r="D6385" t="s">
        <v>34</v>
      </c>
      <c r="E6385" t="s">
        <v>32</v>
      </c>
      <c r="F6385" t="s">
        <v>52</v>
      </c>
      <c r="G6385" t="s">
        <v>17</v>
      </c>
      <c r="H6385" t="str">
        <f t="shared" si="396"/>
        <v>Remote</v>
      </c>
      <c r="I6385" t="s">
        <v>35</v>
      </c>
      <c r="J6385" t="str">
        <f t="shared" si="397"/>
        <v>0-2 yrs</v>
      </c>
      <c r="K6385">
        <f t="shared" ca="1" si="399"/>
        <v>0</v>
      </c>
      <c r="L6385" t="s">
        <v>19</v>
      </c>
      <c r="M6385">
        <v>0</v>
      </c>
      <c r="N6385">
        <v>0</v>
      </c>
      <c r="O6385">
        <v>0</v>
      </c>
      <c r="P6385">
        <v>0</v>
      </c>
      <c r="Q6385">
        <v>0</v>
      </c>
      <c r="R6385">
        <f>SUM(M6385:N6385:O6385:P6385:Q6385)</f>
        <v>0</v>
      </c>
      <c r="S6385" s="1">
        <v>85667</v>
      </c>
      <c r="T6385" s="1" t="str">
        <f t="shared" si="398"/>
        <v>Medium</v>
      </c>
      <c r="U6385">
        <v>5</v>
      </c>
      <c r="V6385">
        <v>2026</v>
      </c>
      <c r="W6385" t="s">
        <v>20</v>
      </c>
      <c r="X6385">
        <v>5</v>
      </c>
    </row>
    <row r="6386" spans="1:24" x14ac:dyDescent="0.3">
      <c r="A6386">
        <v>6385</v>
      </c>
      <c r="B6386" t="s">
        <v>21</v>
      </c>
      <c r="C6386" t="str">
        <f>_xlfn.XLOOKUP(B6386,Lookup_table!B:B,Lookup_table!C:C)</f>
        <v>AI</v>
      </c>
      <c r="D6386" t="s">
        <v>34</v>
      </c>
      <c r="E6386" t="s">
        <v>32</v>
      </c>
      <c r="F6386" t="s">
        <v>44</v>
      </c>
      <c r="G6386" t="s">
        <v>17</v>
      </c>
      <c r="H6386" t="str">
        <f t="shared" si="396"/>
        <v>Remote</v>
      </c>
      <c r="I6386" t="s">
        <v>26</v>
      </c>
      <c r="J6386" t="str">
        <f t="shared" si="397"/>
        <v>3-6 yrs</v>
      </c>
      <c r="K6386">
        <f t="shared" ca="1" si="399"/>
        <v>6</v>
      </c>
      <c r="L6386" t="s">
        <v>39</v>
      </c>
      <c r="M6386">
        <v>0</v>
      </c>
      <c r="N6386">
        <v>0</v>
      </c>
      <c r="O6386">
        <v>1</v>
      </c>
      <c r="P6386">
        <v>0</v>
      </c>
      <c r="Q6386">
        <v>0</v>
      </c>
      <c r="R6386">
        <f>SUM(M6386:N6386:O6386:P6386:Q6386)</f>
        <v>1</v>
      </c>
      <c r="S6386" s="1">
        <v>132999</v>
      </c>
      <c r="T6386" s="1" t="str">
        <f t="shared" si="398"/>
        <v>High</v>
      </c>
      <c r="U6386">
        <v>6</v>
      </c>
      <c r="V6386">
        <v>2023</v>
      </c>
      <c r="W6386" t="s">
        <v>34</v>
      </c>
      <c r="X6386">
        <v>4</v>
      </c>
    </row>
    <row r="6387" spans="1:24" x14ac:dyDescent="0.3">
      <c r="A6387">
        <v>6386</v>
      </c>
      <c r="B6387" t="s">
        <v>21</v>
      </c>
      <c r="C6387" t="str">
        <f>_xlfn.XLOOKUP(B6387,Lookup_table!B:B,Lookup_table!C:C)</f>
        <v>AI</v>
      </c>
      <c r="D6387" t="s">
        <v>37</v>
      </c>
      <c r="E6387" t="s">
        <v>32</v>
      </c>
      <c r="F6387" t="s">
        <v>16</v>
      </c>
      <c r="G6387" t="s">
        <v>30</v>
      </c>
      <c r="H6387" t="str">
        <f t="shared" si="396"/>
        <v>Onsite/Hybrid</v>
      </c>
      <c r="I6387" t="s">
        <v>26</v>
      </c>
      <c r="J6387" t="str">
        <f t="shared" si="397"/>
        <v>3-6 yrs</v>
      </c>
      <c r="K6387">
        <f t="shared" ca="1" si="399"/>
        <v>3</v>
      </c>
      <c r="L6387" t="s">
        <v>27</v>
      </c>
      <c r="M6387">
        <v>0</v>
      </c>
      <c r="N6387">
        <v>0</v>
      </c>
      <c r="O6387">
        <v>0</v>
      </c>
      <c r="P6387">
        <v>1</v>
      </c>
      <c r="Q6387">
        <v>1</v>
      </c>
      <c r="R6387">
        <f>SUM(M6387:N6387:O6387:P6387:Q6387)</f>
        <v>2</v>
      </c>
      <c r="S6387" s="1">
        <v>136289</v>
      </c>
      <c r="T6387" s="1" t="str">
        <f t="shared" si="398"/>
        <v>High</v>
      </c>
      <c r="U6387">
        <v>4</v>
      </c>
      <c r="V6387">
        <v>2026</v>
      </c>
      <c r="W6387" t="s">
        <v>34</v>
      </c>
      <c r="X6387">
        <v>3</v>
      </c>
    </row>
    <row r="6388" spans="1:24" x14ac:dyDescent="0.3">
      <c r="A6388">
        <v>6387</v>
      </c>
      <c r="B6388" t="s">
        <v>36</v>
      </c>
      <c r="C6388" t="str">
        <f>_xlfn.XLOOKUP(B6388,Lookup_table!B:B,Lookup_table!C:C)</f>
        <v>Data</v>
      </c>
      <c r="D6388" t="s">
        <v>14</v>
      </c>
      <c r="E6388" t="s">
        <v>23</v>
      </c>
      <c r="F6388" t="s">
        <v>43</v>
      </c>
      <c r="G6388" t="s">
        <v>17</v>
      </c>
      <c r="H6388" t="str">
        <f t="shared" si="396"/>
        <v>Remote</v>
      </c>
      <c r="I6388" t="s">
        <v>26</v>
      </c>
      <c r="J6388" t="str">
        <f t="shared" si="397"/>
        <v>3-6 yrs</v>
      </c>
      <c r="K6388">
        <f t="shared" ca="1" si="399"/>
        <v>6</v>
      </c>
      <c r="L6388" t="s">
        <v>27</v>
      </c>
      <c r="M6388">
        <v>1</v>
      </c>
      <c r="N6388">
        <v>1</v>
      </c>
      <c r="O6388">
        <v>0</v>
      </c>
      <c r="P6388">
        <v>0</v>
      </c>
      <c r="Q6388">
        <v>0</v>
      </c>
      <c r="R6388">
        <f>SUM(M6388:N6388:O6388:P6388:Q6388)</f>
        <v>2</v>
      </c>
      <c r="S6388" s="1">
        <v>75067</v>
      </c>
      <c r="T6388" s="1" t="str">
        <f t="shared" si="398"/>
        <v>Medium</v>
      </c>
      <c r="U6388">
        <v>8</v>
      </c>
      <c r="V6388">
        <v>2025</v>
      </c>
      <c r="W6388" t="s">
        <v>34</v>
      </c>
      <c r="X6388">
        <v>5</v>
      </c>
    </row>
    <row r="6389" spans="1:24" x14ac:dyDescent="0.3">
      <c r="A6389">
        <v>6388</v>
      </c>
      <c r="B6389" t="s">
        <v>33</v>
      </c>
      <c r="C6389" t="str">
        <f>_xlfn.XLOOKUP(B6389,Lookup_table!B:B,Lookup_table!C:C)</f>
        <v>Data</v>
      </c>
      <c r="D6389" t="s">
        <v>22</v>
      </c>
      <c r="E6389" t="s">
        <v>15</v>
      </c>
      <c r="F6389" t="s">
        <v>51</v>
      </c>
      <c r="G6389" t="s">
        <v>25</v>
      </c>
      <c r="H6389" t="str">
        <f t="shared" si="396"/>
        <v>Onsite/Hybrid</v>
      </c>
      <c r="I6389" t="s">
        <v>18</v>
      </c>
      <c r="J6389" t="str">
        <f t="shared" si="397"/>
        <v>7+ yrs</v>
      </c>
      <c r="K6389">
        <f t="shared" ca="1" si="399"/>
        <v>8</v>
      </c>
      <c r="L6389" t="s">
        <v>27</v>
      </c>
      <c r="M6389">
        <v>0</v>
      </c>
      <c r="N6389">
        <v>0</v>
      </c>
      <c r="O6389">
        <v>0</v>
      </c>
      <c r="P6389">
        <v>1</v>
      </c>
      <c r="Q6389">
        <v>0</v>
      </c>
      <c r="R6389">
        <f>SUM(M6389:N6389:O6389:P6389:Q6389)</f>
        <v>1</v>
      </c>
      <c r="S6389" s="1">
        <v>133485</v>
      </c>
      <c r="T6389" s="1" t="str">
        <f t="shared" si="398"/>
        <v>High</v>
      </c>
      <c r="U6389">
        <v>5</v>
      </c>
      <c r="V6389">
        <v>2022</v>
      </c>
      <c r="W6389" t="s">
        <v>20</v>
      </c>
      <c r="X6389">
        <v>6</v>
      </c>
    </row>
    <row r="6390" spans="1:24" x14ac:dyDescent="0.3">
      <c r="A6390">
        <v>6389</v>
      </c>
      <c r="B6390" t="s">
        <v>41</v>
      </c>
      <c r="C6390" t="str">
        <f>_xlfn.XLOOKUP(B6390,Lookup_table!B:B,Lookup_table!C:C)</f>
        <v>Data</v>
      </c>
      <c r="D6390" t="s">
        <v>14</v>
      </c>
      <c r="E6390" t="s">
        <v>38</v>
      </c>
      <c r="F6390" t="s">
        <v>52</v>
      </c>
      <c r="G6390" t="s">
        <v>30</v>
      </c>
      <c r="H6390" t="str">
        <f t="shared" si="396"/>
        <v>Onsite/Hybrid</v>
      </c>
      <c r="I6390" t="s">
        <v>26</v>
      </c>
      <c r="J6390" t="str">
        <f t="shared" si="397"/>
        <v>3-6 yrs</v>
      </c>
      <c r="K6390">
        <f t="shared" ca="1" si="399"/>
        <v>3</v>
      </c>
      <c r="L6390" t="s">
        <v>39</v>
      </c>
      <c r="M6390">
        <v>0</v>
      </c>
      <c r="N6390">
        <v>1</v>
      </c>
      <c r="O6390">
        <v>1</v>
      </c>
      <c r="P6390">
        <v>0</v>
      </c>
      <c r="Q6390">
        <v>0</v>
      </c>
      <c r="R6390">
        <f>SUM(M6390:N6390:O6390:P6390:Q6390)</f>
        <v>2</v>
      </c>
      <c r="S6390" s="1">
        <v>94453</v>
      </c>
      <c r="T6390" s="1" t="str">
        <f t="shared" si="398"/>
        <v>Medium</v>
      </c>
      <c r="U6390">
        <v>10</v>
      </c>
      <c r="V6390">
        <v>2025</v>
      </c>
      <c r="W6390" t="s">
        <v>34</v>
      </c>
      <c r="X6390">
        <v>2</v>
      </c>
    </row>
    <row r="6391" spans="1:24" x14ac:dyDescent="0.3">
      <c r="A6391">
        <v>6390</v>
      </c>
      <c r="B6391" t="s">
        <v>31</v>
      </c>
      <c r="C6391" t="str">
        <f>_xlfn.XLOOKUP(B6391,Lookup_table!B:B,Lookup_table!C:C)</f>
        <v>Business</v>
      </c>
      <c r="D6391" t="s">
        <v>14</v>
      </c>
      <c r="E6391" t="s">
        <v>15</v>
      </c>
      <c r="F6391" t="s">
        <v>44</v>
      </c>
      <c r="G6391" t="s">
        <v>25</v>
      </c>
      <c r="H6391" t="str">
        <f t="shared" si="396"/>
        <v>Onsite/Hybrid</v>
      </c>
      <c r="I6391" t="s">
        <v>35</v>
      </c>
      <c r="J6391" t="str">
        <f t="shared" si="397"/>
        <v>0-2 yrs</v>
      </c>
      <c r="K6391">
        <f t="shared" ca="1" si="399"/>
        <v>2</v>
      </c>
      <c r="L6391" t="s">
        <v>39</v>
      </c>
      <c r="M6391">
        <v>0</v>
      </c>
      <c r="N6391">
        <v>0</v>
      </c>
      <c r="O6391">
        <v>0</v>
      </c>
      <c r="P6391">
        <v>1</v>
      </c>
      <c r="Q6391">
        <v>0</v>
      </c>
      <c r="R6391">
        <f>SUM(M6391:N6391:O6391:P6391:Q6391)</f>
        <v>1</v>
      </c>
      <c r="S6391" s="1">
        <v>62736</v>
      </c>
      <c r="T6391" s="1" t="str">
        <f t="shared" si="398"/>
        <v>Low</v>
      </c>
      <c r="U6391">
        <v>5</v>
      </c>
      <c r="V6391">
        <v>2023</v>
      </c>
      <c r="W6391" t="s">
        <v>34</v>
      </c>
      <c r="X6391">
        <v>4</v>
      </c>
    </row>
    <row r="6392" spans="1:24" x14ac:dyDescent="0.3">
      <c r="A6392">
        <v>6391</v>
      </c>
      <c r="B6392" t="s">
        <v>36</v>
      </c>
      <c r="C6392" t="str">
        <f>_xlfn.XLOOKUP(B6392,Lookup_table!B:B,Lookup_table!C:C)</f>
        <v>Data</v>
      </c>
      <c r="D6392" t="s">
        <v>14</v>
      </c>
      <c r="E6392" t="s">
        <v>42</v>
      </c>
      <c r="F6392" t="s">
        <v>43</v>
      </c>
      <c r="G6392" t="s">
        <v>30</v>
      </c>
      <c r="H6392" t="str">
        <f t="shared" si="396"/>
        <v>Onsite/Hybrid</v>
      </c>
      <c r="I6392" t="s">
        <v>26</v>
      </c>
      <c r="J6392" t="str">
        <f t="shared" si="397"/>
        <v>3-6 yrs</v>
      </c>
      <c r="K6392">
        <f t="shared" ca="1" si="399"/>
        <v>5</v>
      </c>
      <c r="L6392" t="s">
        <v>19</v>
      </c>
      <c r="M6392">
        <v>0</v>
      </c>
      <c r="N6392">
        <v>0</v>
      </c>
      <c r="O6392">
        <v>0</v>
      </c>
      <c r="P6392">
        <v>0</v>
      </c>
      <c r="Q6392">
        <v>0</v>
      </c>
      <c r="R6392">
        <f>SUM(M6392:N6392:O6392:P6392:Q6392)</f>
        <v>0</v>
      </c>
      <c r="S6392" s="1">
        <v>75580</v>
      </c>
      <c r="T6392" s="1" t="str">
        <f t="shared" si="398"/>
        <v>Medium</v>
      </c>
      <c r="U6392">
        <v>7</v>
      </c>
      <c r="V6392">
        <v>2020</v>
      </c>
      <c r="W6392" t="s">
        <v>20</v>
      </c>
      <c r="X6392">
        <v>3</v>
      </c>
    </row>
    <row r="6393" spans="1:24" x14ac:dyDescent="0.3">
      <c r="A6393">
        <v>6392</v>
      </c>
      <c r="B6393" t="s">
        <v>33</v>
      </c>
      <c r="C6393" t="str">
        <f>_xlfn.XLOOKUP(B6393,Lookup_table!B:B,Lookup_table!C:C)</f>
        <v>Data</v>
      </c>
      <c r="D6393" t="s">
        <v>37</v>
      </c>
      <c r="E6393" t="s">
        <v>38</v>
      </c>
      <c r="F6393" t="s">
        <v>29</v>
      </c>
      <c r="G6393" t="s">
        <v>17</v>
      </c>
      <c r="H6393" t="str">
        <f t="shared" si="396"/>
        <v>Remote</v>
      </c>
      <c r="I6393" t="s">
        <v>26</v>
      </c>
      <c r="J6393" t="str">
        <f t="shared" si="397"/>
        <v>3-6 yrs</v>
      </c>
      <c r="K6393">
        <f t="shared" ca="1" si="399"/>
        <v>4</v>
      </c>
      <c r="L6393" t="s">
        <v>39</v>
      </c>
      <c r="M6393">
        <v>1</v>
      </c>
      <c r="N6393">
        <v>1</v>
      </c>
      <c r="O6393">
        <v>1</v>
      </c>
      <c r="P6393">
        <v>0</v>
      </c>
      <c r="Q6393">
        <v>1</v>
      </c>
      <c r="R6393">
        <f>SUM(M6393:N6393:O6393:P6393:Q6393)</f>
        <v>4</v>
      </c>
      <c r="S6393" s="1">
        <v>97656</v>
      </c>
      <c r="T6393" s="1" t="str">
        <f t="shared" si="398"/>
        <v>Medium</v>
      </c>
      <c r="U6393">
        <v>3</v>
      </c>
      <c r="V6393">
        <v>2021</v>
      </c>
      <c r="W6393" t="s">
        <v>20</v>
      </c>
      <c r="X6393">
        <v>5</v>
      </c>
    </row>
    <row r="6394" spans="1:24" x14ac:dyDescent="0.3">
      <c r="A6394">
        <v>6393</v>
      </c>
      <c r="B6394" t="s">
        <v>33</v>
      </c>
      <c r="C6394" t="str">
        <f>_xlfn.XLOOKUP(B6394,Lookup_table!B:B,Lookup_table!C:C)</f>
        <v>Data</v>
      </c>
      <c r="D6394" t="s">
        <v>37</v>
      </c>
      <c r="E6394" t="s">
        <v>40</v>
      </c>
      <c r="F6394" t="s">
        <v>51</v>
      </c>
      <c r="G6394" t="s">
        <v>17</v>
      </c>
      <c r="H6394" t="str">
        <f t="shared" si="396"/>
        <v>Remote</v>
      </c>
      <c r="I6394" t="s">
        <v>35</v>
      </c>
      <c r="J6394" t="str">
        <f t="shared" si="397"/>
        <v>0-2 yrs</v>
      </c>
      <c r="K6394">
        <f t="shared" ca="1" si="399"/>
        <v>0</v>
      </c>
      <c r="L6394" t="s">
        <v>27</v>
      </c>
      <c r="M6394">
        <v>0</v>
      </c>
      <c r="N6394">
        <v>0</v>
      </c>
      <c r="O6394">
        <v>0</v>
      </c>
      <c r="P6394">
        <v>1</v>
      </c>
      <c r="Q6394">
        <v>0</v>
      </c>
      <c r="R6394">
        <f>SUM(M6394:N6394:O6394:P6394:Q6394)</f>
        <v>1</v>
      </c>
      <c r="S6394" s="1">
        <v>66282</v>
      </c>
      <c r="T6394" s="1" t="str">
        <f t="shared" si="398"/>
        <v>Low</v>
      </c>
      <c r="U6394">
        <v>9</v>
      </c>
      <c r="V6394">
        <v>2023</v>
      </c>
      <c r="W6394" t="s">
        <v>20</v>
      </c>
      <c r="X6394">
        <v>1</v>
      </c>
    </row>
    <row r="6395" spans="1:24" x14ac:dyDescent="0.3">
      <c r="A6395">
        <v>6394</v>
      </c>
      <c r="B6395" t="s">
        <v>33</v>
      </c>
      <c r="C6395" t="str">
        <f>_xlfn.XLOOKUP(B6395,Lookup_table!B:B,Lookup_table!C:C)</f>
        <v>Data</v>
      </c>
      <c r="D6395" t="s">
        <v>34</v>
      </c>
      <c r="E6395" t="s">
        <v>40</v>
      </c>
      <c r="F6395" t="s">
        <v>51</v>
      </c>
      <c r="G6395" t="s">
        <v>25</v>
      </c>
      <c r="H6395" t="str">
        <f t="shared" si="396"/>
        <v>Onsite/Hybrid</v>
      </c>
      <c r="I6395" t="s">
        <v>35</v>
      </c>
      <c r="J6395" t="str">
        <f t="shared" si="397"/>
        <v>0-2 yrs</v>
      </c>
      <c r="K6395">
        <f t="shared" ca="1" si="399"/>
        <v>1</v>
      </c>
      <c r="L6395" t="s">
        <v>27</v>
      </c>
      <c r="M6395">
        <v>0</v>
      </c>
      <c r="N6395">
        <v>0</v>
      </c>
      <c r="O6395">
        <v>0</v>
      </c>
      <c r="P6395">
        <v>0</v>
      </c>
      <c r="Q6395">
        <v>0</v>
      </c>
      <c r="R6395">
        <f>SUM(M6395:N6395:O6395:P6395:Q6395)</f>
        <v>0</v>
      </c>
      <c r="S6395" s="1">
        <v>48162</v>
      </c>
      <c r="T6395" s="1" t="str">
        <f t="shared" si="398"/>
        <v>Low</v>
      </c>
      <c r="U6395">
        <v>10</v>
      </c>
      <c r="V6395">
        <v>2026</v>
      </c>
      <c r="W6395" t="s">
        <v>34</v>
      </c>
      <c r="X6395">
        <v>5</v>
      </c>
    </row>
    <row r="6396" spans="1:24" x14ac:dyDescent="0.3">
      <c r="A6396">
        <v>6395</v>
      </c>
      <c r="B6396" t="s">
        <v>33</v>
      </c>
      <c r="C6396" t="str">
        <f>_xlfn.XLOOKUP(B6396,Lookup_table!B:B,Lookup_table!C:C)</f>
        <v>Data</v>
      </c>
      <c r="D6396" t="s">
        <v>22</v>
      </c>
      <c r="E6396" t="s">
        <v>23</v>
      </c>
      <c r="F6396" t="s">
        <v>51</v>
      </c>
      <c r="G6396" t="s">
        <v>30</v>
      </c>
      <c r="H6396" t="str">
        <f t="shared" si="396"/>
        <v>Onsite/Hybrid</v>
      </c>
      <c r="I6396" t="s">
        <v>18</v>
      </c>
      <c r="J6396" t="str">
        <f t="shared" si="397"/>
        <v>7+ yrs</v>
      </c>
      <c r="K6396">
        <f t="shared" ca="1" si="399"/>
        <v>14</v>
      </c>
      <c r="L6396" t="s">
        <v>19</v>
      </c>
      <c r="M6396">
        <v>0</v>
      </c>
      <c r="N6396">
        <v>1</v>
      </c>
      <c r="O6396">
        <v>1</v>
      </c>
      <c r="P6396">
        <v>1</v>
      </c>
      <c r="Q6396">
        <v>0</v>
      </c>
      <c r="R6396">
        <f>SUM(M6396:N6396:O6396:P6396:Q6396)</f>
        <v>3</v>
      </c>
      <c r="S6396" s="1">
        <v>154685</v>
      </c>
      <c r="T6396" s="1" t="str">
        <f t="shared" si="398"/>
        <v>High</v>
      </c>
      <c r="U6396">
        <v>11</v>
      </c>
      <c r="V6396">
        <v>2020</v>
      </c>
      <c r="W6396" t="s">
        <v>28</v>
      </c>
      <c r="X6396">
        <v>7</v>
      </c>
    </row>
    <row r="6397" spans="1:24" x14ac:dyDescent="0.3">
      <c r="A6397">
        <v>6396</v>
      </c>
      <c r="B6397" t="s">
        <v>36</v>
      </c>
      <c r="C6397" t="str">
        <f>_xlfn.XLOOKUP(B6397,Lookup_table!B:B,Lookup_table!C:C)</f>
        <v>Data</v>
      </c>
      <c r="D6397" t="s">
        <v>22</v>
      </c>
      <c r="E6397" t="s">
        <v>38</v>
      </c>
      <c r="F6397" t="s">
        <v>44</v>
      </c>
      <c r="G6397" t="s">
        <v>25</v>
      </c>
      <c r="H6397" t="str">
        <f t="shared" si="396"/>
        <v>Onsite/Hybrid</v>
      </c>
      <c r="I6397" t="s">
        <v>26</v>
      </c>
      <c r="J6397" t="str">
        <f t="shared" si="397"/>
        <v>3-6 yrs</v>
      </c>
      <c r="K6397">
        <f t="shared" ca="1" si="399"/>
        <v>5</v>
      </c>
      <c r="L6397" t="s">
        <v>39</v>
      </c>
      <c r="M6397">
        <v>1</v>
      </c>
      <c r="N6397">
        <v>0</v>
      </c>
      <c r="O6397">
        <v>1</v>
      </c>
      <c r="P6397">
        <v>0</v>
      </c>
      <c r="Q6397">
        <v>1</v>
      </c>
      <c r="R6397">
        <f>SUM(M6397:N6397:O6397:P6397:Q6397)</f>
        <v>3</v>
      </c>
      <c r="S6397" s="1">
        <v>122205</v>
      </c>
      <c r="T6397" s="1" t="str">
        <f t="shared" si="398"/>
        <v>High</v>
      </c>
      <c r="U6397">
        <v>11</v>
      </c>
      <c r="V6397">
        <v>2022</v>
      </c>
      <c r="W6397" t="s">
        <v>34</v>
      </c>
      <c r="X6397">
        <v>3</v>
      </c>
    </row>
    <row r="6398" spans="1:24" x14ac:dyDescent="0.3">
      <c r="A6398">
        <v>6397</v>
      </c>
      <c r="B6398" t="s">
        <v>50</v>
      </c>
      <c r="C6398" t="str">
        <f>_xlfn.XLOOKUP(B6398,Lookup_table!B:B,Lookup_table!C:C)</f>
        <v>AI</v>
      </c>
      <c r="D6398" t="s">
        <v>22</v>
      </c>
      <c r="E6398" t="s">
        <v>23</v>
      </c>
      <c r="F6398" t="s">
        <v>16</v>
      </c>
      <c r="G6398" t="s">
        <v>25</v>
      </c>
      <c r="H6398" t="str">
        <f t="shared" si="396"/>
        <v>Onsite/Hybrid</v>
      </c>
      <c r="I6398" t="s">
        <v>18</v>
      </c>
      <c r="J6398" t="str">
        <f t="shared" si="397"/>
        <v>7+ yrs</v>
      </c>
      <c r="K6398">
        <f t="shared" ca="1" si="399"/>
        <v>14</v>
      </c>
      <c r="L6398" t="s">
        <v>39</v>
      </c>
      <c r="M6398">
        <v>0</v>
      </c>
      <c r="N6398">
        <v>0</v>
      </c>
      <c r="O6398">
        <v>0</v>
      </c>
      <c r="P6398">
        <v>1</v>
      </c>
      <c r="Q6398">
        <v>1</v>
      </c>
      <c r="R6398">
        <f>SUM(M6398:N6398:O6398:P6398:Q6398)</f>
        <v>2</v>
      </c>
      <c r="S6398" s="1">
        <v>189598</v>
      </c>
      <c r="T6398" s="1" t="str">
        <f t="shared" si="398"/>
        <v>High</v>
      </c>
      <c r="U6398">
        <v>11</v>
      </c>
      <c r="V6398">
        <v>2022</v>
      </c>
      <c r="W6398" t="s">
        <v>28</v>
      </c>
      <c r="X6398">
        <v>8</v>
      </c>
    </row>
    <row r="6399" spans="1:24" x14ac:dyDescent="0.3">
      <c r="A6399">
        <v>6398</v>
      </c>
      <c r="B6399" t="s">
        <v>41</v>
      </c>
      <c r="C6399" t="str">
        <f>_xlfn.XLOOKUP(B6399,Lookup_table!B:B,Lookup_table!C:C)</f>
        <v>Data</v>
      </c>
      <c r="D6399" t="s">
        <v>14</v>
      </c>
      <c r="E6399" t="s">
        <v>38</v>
      </c>
      <c r="F6399" t="s">
        <v>51</v>
      </c>
      <c r="G6399" t="s">
        <v>25</v>
      </c>
      <c r="H6399" t="str">
        <f t="shared" si="396"/>
        <v>Onsite/Hybrid</v>
      </c>
      <c r="I6399" t="s">
        <v>26</v>
      </c>
      <c r="J6399" t="str">
        <f t="shared" si="397"/>
        <v>3-6 yrs</v>
      </c>
      <c r="K6399">
        <f t="shared" ca="1" si="399"/>
        <v>6</v>
      </c>
      <c r="L6399" t="s">
        <v>27</v>
      </c>
      <c r="M6399">
        <v>1</v>
      </c>
      <c r="N6399">
        <v>0</v>
      </c>
      <c r="O6399">
        <v>1</v>
      </c>
      <c r="P6399">
        <v>1</v>
      </c>
      <c r="Q6399">
        <v>1</v>
      </c>
      <c r="R6399">
        <f>SUM(M6399:N6399:O6399:P6399:Q6399)</f>
        <v>4</v>
      </c>
      <c r="S6399" s="1">
        <v>119595</v>
      </c>
      <c r="T6399" s="1" t="str">
        <f t="shared" si="398"/>
        <v>Medium</v>
      </c>
      <c r="U6399">
        <v>3</v>
      </c>
      <c r="V6399">
        <v>2023</v>
      </c>
      <c r="W6399" t="s">
        <v>28</v>
      </c>
      <c r="X6399">
        <v>2</v>
      </c>
    </row>
    <row r="6400" spans="1:24" x14ac:dyDescent="0.3">
      <c r="A6400">
        <v>6399</v>
      </c>
      <c r="B6400" t="s">
        <v>31</v>
      </c>
      <c r="C6400" t="str">
        <f>_xlfn.XLOOKUP(B6400,Lookup_table!B:B,Lookup_table!C:C)</f>
        <v>Business</v>
      </c>
      <c r="D6400" t="s">
        <v>34</v>
      </c>
      <c r="E6400" t="s">
        <v>32</v>
      </c>
      <c r="F6400" t="s">
        <v>43</v>
      </c>
      <c r="G6400" t="s">
        <v>25</v>
      </c>
      <c r="H6400" t="str">
        <f t="shared" si="396"/>
        <v>Onsite/Hybrid</v>
      </c>
      <c r="I6400" t="s">
        <v>18</v>
      </c>
      <c r="J6400" t="str">
        <f t="shared" si="397"/>
        <v>7+ yrs</v>
      </c>
      <c r="K6400">
        <f t="shared" ca="1" si="399"/>
        <v>7</v>
      </c>
      <c r="L6400" t="s">
        <v>39</v>
      </c>
      <c r="M6400">
        <v>1</v>
      </c>
      <c r="N6400">
        <v>0</v>
      </c>
      <c r="O6400">
        <v>1</v>
      </c>
      <c r="P6400">
        <v>1</v>
      </c>
      <c r="Q6400">
        <v>0</v>
      </c>
      <c r="R6400">
        <f>SUM(M6400:N6400:O6400:P6400:Q6400)</f>
        <v>3</v>
      </c>
      <c r="S6400" s="1">
        <v>126437</v>
      </c>
      <c r="T6400" s="1" t="str">
        <f t="shared" si="398"/>
        <v>High</v>
      </c>
      <c r="U6400">
        <v>3</v>
      </c>
      <c r="V6400">
        <v>2020</v>
      </c>
      <c r="W6400" t="s">
        <v>28</v>
      </c>
      <c r="X6400">
        <v>4</v>
      </c>
    </row>
    <row r="6401" spans="1:24" x14ac:dyDescent="0.3">
      <c r="A6401">
        <v>6400</v>
      </c>
      <c r="B6401" t="s">
        <v>41</v>
      </c>
      <c r="C6401" t="str">
        <f>_xlfn.XLOOKUP(B6401,Lookup_table!B:B,Lookup_table!C:C)</f>
        <v>Data</v>
      </c>
      <c r="D6401" t="s">
        <v>34</v>
      </c>
      <c r="E6401" t="s">
        <v>38</v>
      </c>
      <c r="F6401" t="s">
        <v>52</v>
      </c>
      <c r="G6401" t="s">
        <v>30</v>
      </c>
      <c r="H6401" t="str">
        <f t="shared" si="396"/>
        <v>Onsite/Hybrid</v>
      </c>
      <c r="I6401" t="s">
        <v>35</v>
      </c>
      <c r="J6401" t="str">
        <f t="shared" si="397"/>
        <v>0-2 yrs</v>
      </c>
      <c r="K6401">
        <f t="shared" ca="1" si="399"/>
        <v>1</v>
      </c>
      <c r="L6401" t="s">
        <v>39</v>
      </c>
      <c r="M6401">
        <v>0</v>
      </c>
      <c r="N6401">
        <v>0</v>
      </c>
      <c r="O6401">
        <v>0</v>
      </c>
      <c r="P6401">
        <v>0</v>
      </c>
      <c r="Q6401">
        <v>1</v>
      </c>
      <c r="R6401">
        <f>SUM(M6401:N6401:O6401:P6401:Q6401)</f>
        <v>1</v>
      </c>
      <c r="S6401" s="1">
        <v>62345</v>
      </c>
      <c r="T6401" s="1" t="str">
        <f t="shared" si="398"/>
        <v>Low</v>
      </c>
      <c r="U6401">
        <v>7</v>
      </c>
      <c r="V6401">
        <v>2023</v>
      </c>
      <c r="W6401" t="s">
        <v>28</v>
      </c>
      <c r="X6401">
        <v>9</v>
      </c>
    </row>
    <row r="6402" spans="1:24" x14ac:dyDescent="0.3">
      <c r="A6402">
        <v>6401</v>
      </c>
      <c r="B6402" t="s">
        <v>31</v>
      </c>
      <c r="C6402" t="str">
        <f>_xlfn.XLOOKUP(B6402,Lookup_table!B:B,Lookup_table!C:C)</f>
        <v>Business</v>
      </c>
      <c r="D6402" t="s">
        <v>37</v>
      </c>
      <c r="E6402" t="s">
        <v>40</v>
      </c>
      <c r="F6402" t="s">
        <v>44</v>
      </c>
      <c r="G6402" t="s">
        <v>25</v>
      </c>
      <c r="H6402" t="str">
        <f t="shared" ref="H6402:H6465" si="400">IF(G6402="Remote","Remote","Onsite/Hybrid")</f>
        <v>Onsite/Hybrid</v>
      </c>
      <c r="I6402" t="s">
        <v>26</v>
      </c>
      <c r="J6402" t="str">
        <f t="shared" ref="J6402:J6465" si="401">IF(I6402="Entry","0-2 yrs",IF(I6402="Mid","3-6 yrs","7+ yrs"))</f>
        <v>3-6 yrs</v>
      </c>
      <c r="K6402">
        <f t="shared" ca="1" si="399"/>
        <v>4</v>
      </c>
      <c r="L6402" t="s">
        <v>39</v>
      </c>
      <c r="M6402">
        <v>0</v>
      </c>
      <c r="N6402">
        <v>0</v>
      </c>
      <c r="O6402">
        <v>0</v>
      </c>
      <c r="P6402">
        <v>0</v>
      </c>
      <c r="Q6402">
        <v>0</v>
      </c>
      <c r="R6402">
        <f>SUM(M6402:N6402:O6402:P6402:Q6402)</f>
        <v>0</v>
      </c>
      <c r="S6402" s="1">
        <v>79236</v>
      </c>
      <c r="T6402" s="1" t="str">
        <f t="shared" ref="T6402:T6465" si="402">IF(S6402&lt;=70000,"Low",IF(S6402&lt;=120000,"Medium","High"))</f>
        <v>Medium</v>
      </c>
      <c r="U6402">
        <v>9</v>
      </c>
      <c r="V6402">
        <v>2023</v>
      </c>
      <c r="W6402" t="s">
        <v>20</v>
      </c>
      <c r="X6402">
        <v>6</v>
      </c>
    </row>
    <row r="6403" spans="1:24" x14ac:dyDescent="0.3">
      <c r="A6403">
        <v>6402</v>
      </c>
      <c r="B6403" t="s">
        <v>50</v>
      </c>
      <c r="C6403" t="str">
        <f>_xlfn.XLOOKUP(B6403,Lookup_table!B:B,Lookup_table!C:C)</f>
        <v>AI</v>
      </c>
      <c r="D6403" t="s">
        <v>37</v>
      </c>
      <c r="E6403" t="s">
        <v>42</v>
      </c>
      <c r="F6403" t="s">
        <v>43</v>
      </c>
      <c r="G6403" t="s">
        <v>30</v>
      </c>
      <c r="H6403" t="str">
        <f t="shared" si="400"/>
        <v>Onsite/Hybrid</v>
      </c>
      <c r="I6403" t="s">
        <v>35</v>
      </c>
      <c r="J6403" t="str">
        <f t="shared" si="401"/>
        <v>0-2 yrs</v>
      </c>
      <c r="K6403">
        <f t="shared" ref="K6403:K6466" ca="1" si="403">IF(J6403="0-2 yrs",RANDBETWEEN(0,2),IF(J6403="3-6 yrs", RANDBETWEEN(3,6),IF(J6403="7+ yrs", RANDBETWEEN(7,15)," ")))</f>
        <v>1</v>
      </c>
      <c r="L6403" t="s">
        <v>39</v>
      </c>
      <c r="M6403">
        <v>0</v>
      </c>
      <c r="N6403">
        <v>0</v>
      </c>
      <c r="O6403">
        <v>0</v>
      </c>
      <c r="P6403">
        <v>0</v>
      </c>
      <c r="Q6403">
        <v>1</v>
      </c>
      <c r="R6403">
        <f>SUM(M6403:N6403:O6403:P6403:Q6403)</f>
        <v>1</v>
      </c>
      <c r="S6403" s="1">
        <v>100867</v>
      </c>
      <c r="T6403" s="1" t="str">
        <f t="shared" si="402"/>
        <v>Medium</v>
      </c>
      <c r="U6403">
        <v>6</v>
      </c>
      <c r="V6403">
        <v>2024</v>
      </c>
      <c r="W6403" t="s">
        <v>34</v>
      </c>
      <c r="X6403">
        <v>2</v>
      </c>
    </row>
    <row r="6404" spans="1:24" x14ac:dyDescent="0.3">
      <c r="A6404">
        <v>6403</v>
      </c>
      <c r="B6404" t="s">
        <v>41</v>
      </c>
      <c r="C6404" t="str">
        <f>_xlfn.XLOOKUP(B6404,Lookup_table!B:B,Lookup_table!C:C)</f>
        <v>Data</v>
      </c>
      <c r="D6404" t="s">
        <v>37</v>
      </c>
      <c r="E6404" t="s">
        <v>42</v>
      </c>
      <c r="F6404" t="s">
        <v>44</v>
      </c>
      <c r="G6404" t="s">
        <v>25</v>
      </c>
      <c r="H6404" t="str">
        <f t="shared" si="400"/>
        <v>Onsite/Hybrid</v>
      </c>
      <c r="I6404" t="s">
        <v>35</v>
      </c>
      <c r="J6404" t="str">
        <f t="shared" si="401"/>
        <v>0-2 yrs</v>
      </c>
      <c r="K6404">
        <f t="shared" ca="1" si="403"/>
        <v>1</v>
      </c>
      <c r="L6404" t="s">
        <v>39</v>
      </c>
      <c r="M6404">
        <v>1</v>
      </c>
      <c r="N6404">
        <v>0</v>
      </c>
      <c r="O6404">
        <v>1</v>
      </c>
      <c r="P6404">
        <v>1</v>
      </c>
      <c r="Q6404">
        <v>0</v>
      </c>
      <c r="R6404">
        <f>SUM(M6404:N6404:O6404:P6404:Q6404)</f>
        <v>3</v>
      </c>
      <c r="S6404" s="1">
        <v>82831</v>
      </c>
      <c r="T6404" s="1" t="str">
        <f t="shared" si="402"/>
        <v>Medium</v>
      </c>
      <c r="U6404">
        <v>2</v>
      </c>
      <c r="V6404">
        <v>2025</v>
      </c>
      <c r="W6404" t="s">
        <v>28</v>
      </c>
      <c r="X6404">
        <v>5</v>
      </c>
    </row>
    <row r="6405" spans="1:24" x14ac:dyDescent="0.3">
      <c r="A6405">
        <v>6404</v>
      </c>
      <c r="B6405" t="s">
        <v>31</v>
      </c>
      <c r="C6405" t="str">
        <f>_xlfn.XLOOKUP(B6405,Lookup_table!B:B,Lookup_table!C:C)</f>
        <v>Business</v>
      </c>
      <c r="D6405" t="s">
        <v>22</v>
      </c>
      <c r="E6405" t="s">
        <v>40</v>
      </c>
      <c r="F6405" t="s">
        <v>43</v>
      </c>
      <c r="G6405" t="s">
        <v>17</v>
      </c>
      <c r="H6405" t="str">
        <f t="shared" si="400"/>
        <v>Remote</v>
      </c>
      <c r="I6405" t="s">
        <v>26</v>
      </c>
      <c r="J6405" t="str">
        <f t="shared" si="401"/>
        <v>3-6 yrs</v>
      </c>
      <c r="K6405">
        <f t="shared" ca="1" si="403"/>
        <v>3</v>
      </c>
      <c r="L6405" t="s">
        <v>19</v>
      </c>
      <c r="M6405">
        <v>1</v>
      </c>
      <c r="N6405">
        <v>0</v>
      </c>
      <c r="O6405">
        <v>0</v>
      </c>
      <c r="P6405">
        <v>0</v>
      </c>
      <c r="Q6405">
        <v>0</v>
      </c>
      <c r="R6405">
        <f>SUM(M6405:N6405:O6405:P6405:Q6405)</f>
        <v>1</v>
      </c>
      <c r="S6405" s="1">
        <v>93660</v>
      </c>
      <c r="T6405" s="1" t="str">
        <f t="shared" si="402"/>
        <v>Medium</v>
      </c>
      <c r="U6405">
        <v>8</v>
      </c>
      <c r="V6405">
        <v>2024</v>
      </c>
      <c r="W6405" t="s">
        <v>28</v>
      </c>
      <c r="X6405">
        <v>9</v>
      </c>
    </row>
    <row r="6406" spans="1:24" x14ac:dyDescent="0.3">
      <c r="A6406">
        <v>6405</v>
      </c>
      <c r="B6406" t="s">
        <v>41</v>
      </c>
      <c r="C6406" t="str">
        <f>_xlfn.XLOOKUP(B6406,Lookup_table!B:B,Lookup_table!C:C)</f>
        <v>Data</v>
      </c>
      <c r="D6406" t="s">
        <v>37</v>
      </c>
      <c r="E6406" t="s">
        <v>42</v>
      </c>
      <c r="F6406" t="s">
        <v>52</v>
      </c>
      <c r="G6406" t="s">
        <v>25</v>
      </c>
      <c r="H6406" t="str">
        <f t="shared" si="400"/>
        <v>Onsite/Hybrid</v>
      </c>
      <c r="I6406" t="s">
        <v>26</v>
      </c>
      <c r="J6406" t="str">
        <f t="shared" si="401"/>
        <v>3-6 yrs</v>
      </c>
      <c r="K6406">
        <f t="shared" ca="1" si="403"/>
        <v>5</v>
      </c>
      <c r="L6406" t="s">
        <v>39</v>
      </c>
      <c r="M6406">
        <v>1</v>
      </c>
      <c r="N6406">
        <v>0</v>
      </c>
      <c r="O6406">
        <v>1</v>
      </c>
      <c r="P6406">
        <v>0</v>
      </c>
      <c r="Q6406">
        <v>0</v>
      </c>
      <c r="R6406">
        <f>SUM(M6406:N6406:O6406:P6406:Q6406)</f>
        <v>2</v>
      </c>
      <c r="S6406" s="1">
        <v>85811</v>
      </c>
      <c r="T6406" s="1" t="str">
        <f t="shared" si="402"/>
        <v>Medium</v>
      </c>
      <c r="U6406">
        <v>5</v>
      </c>
      <c r="V6406">
        <v>2023</v>
      </c>
      <c r="W6406" t="s">
        <v>34</v>
      </c>
      <c r="X6406">
        <v>2</v>
      </c>
    </row>
    <row r="6407" spans="1:24" x14ac:dyDescent="0.3">
      <c r="A6407">
        <v>6406</v>
      </c>
      <c r="B6407" t="s">
        <v>33</v>
      </c>
      <c r="C6407" t="str">
        <f>_xlfn.XLOOKUP(B6407,Lookup_table!B:B,Lookup_table!C:C)</f>
        <v>Data</v>
      </c>
      <c r="D6407" t="s">
        <v>34</v>
      </c>
      <c r="E6407" t="s">
        <v>15</v>
      </c>
      <c r="F6407" t="s">
        <v>16</v>
      </c>
      <c r="G6407" t="s">
        <v>30</v>
      </c>
      <c r="H6407" t="str">
        <f t="shared" si="400"/>
        <v>Onsite/Hybrid</v>
      </c>
      <c r="I6407" t="s">
        <v>26</v>
      </c>
      <c r="J6407" t="str">
        <f t="shared" si="401"/>
        <v>3-6 yrs</v>
      </c>
      <c r="K6407">
        <f t="shared" ca="1" si="403"/>
        <v>4</v>
      </c>
      <c r="L6407" t="s">
        <v>19</v>
      </c>
      <c r="M6407">
        <v>0</v>
      </c>
      <c r="N6407">
        <v>0</v>
      </c>
      <c r="O6407">
        <v>0</v>
      </c>
      <c r="P6407">
        <v>1</v>
      </c>
      <c r="Q6407">
        <v>1</v>
      </c>
      <c r="R6407">
        <f>SUM(M6407:N6407:O6407:P6407:Q6407)</f>
        <v>2</v>
      </c>
      <c r="S6407" s="1">
        <v>95766</v>
      </c>
      <c r="T6407" s="1" t="str">
        <f t="shared" si="402"/>
        <v>Medium</v>
      </c>
      <c r="U6407">
        <v>9</v>
      </c>
      <c r="V6407">
        <v>2025</v>
      </c>
      <c r="W6407" t="s">
        <v>20</v>
      </c>
      <c r="X6407">
        <v>3</v>
      </c>
    </row>
    <row r="6408" spans="1:24" x14ac:dyDescent="0.3">
      <c r="A6408">
        <v>6407</v>
      </c>
      <c r="B6408" t="s">
        <v>50</v>
      </c>
      <c r="C6408" t="str">
        <f>_xlfn.XLOOKUP(B6408,Lookup_table!B:B,Lookup_table!C:C)</f>
        <v>AI</v>
      </c>
      <c r="D6408" t="s">
        <v>34</v>
      </c>
      <c r="E6408" t="s">
        <v>38</v>
      </c>
      <c r="F6408" t="s">
        <v>43</v>
      </c>
      <c r="G6408" t="s">
        <v>17</v>
      </c>
      <c r="H6408" t="str">
        <f t="shared" si="400"/>
        <v>Remote</v>
      </c>
      <c r="I6408" t="s">
        <v>26</v>
      </c>
      <c r="J6408" t="str">
        <f t="shared" si="401"/>
        <v>3-6 yrs</v>
      </c>
      <c r="K6408">
        <f t="shared" ca="1" si="403"/>
        <v>4</v>
      </c>
      <c r="L6408" t="s">
        <v>19</v>
      </c>
      <c r="M6408">
        <v>1</v>
      </c>
      <c r="N6408">
        <v>1</v>
      </c>
      <c r="O6408">
        <v>1</v>
      </c>
      <c r="P6408">
        <v>1</v>
      </c>
      <c r="Q6408">
        <v>0</v>
      </c>
      <c r="R6408">
        <f>SUM(M6408:N6408:O6408:P6408:Q6408)</f>
        <v>4</v>
      </c>
      <c r="S6408" s="1">
        <v>140229</v>
      </c>
      <c r="T6408" s="1" t="str">
        <f t="shared" si="402"/>
        <v>High</v>
      </c>
      <c r="U6408">
        <v>6</v>
      </c>
      <c r="V6408">
        <v>2026</v>
      </c>
      <c r="W6408" t="s">
        <v>28</v>
      </c>
      <c r="X6408">
        <v>2</v>
      </c>
    </row>
    <row r="6409" spans="1:24" x14ac:dyDescent="0.3">
      <c r="A6409">
        <v>6408</v>
      </c>
      <c r="B6409" t="s">
        <v>31</v>
      </c>
      <c r="C6409" t="str">
        <f>_xlfn.XLOOKUP(B6409,Lookup_table!B:B,Lookup_table!C:C)</f>
        <v>Business</v>
      </c>
      <c r="D6409" t="s">
        <v>37</v>
      </c>
      <c r="E6409" t="s">
        <v>32</v>
      </c>
      <c r="F6409" t="s">
        <v>24</v>
      </c>
      <c r="G6409" t="s">
        <v>30</v>
      </c>
      <c r="H6409" t="str">
        <f t="shared" si="400"/>
        <v>Onsite/Hybrid</v>
      </c>
      <c r="I6409" t="s">
        <v>18</v>
      </c>
      <c r="J6409" t="str">
        <f t="shared" si="401"/>
        <v>7+ yrs</v>
      </c>
      <c r="K6409">
        <f t="shared" ca="1" si="403"/>
        <v>12</v>
      </c>
      <c r="L6409" t="s">
        <v>39</v>
      </c>
      <c r="M6409">
        <v>1</v>
      </c>
      <c r="N6409">
        <v>0</v>
      </c>
      <c r="O6409">
        <v>0</v>
      </c>
      <c r="P6409">
        <v>0</v>
      </c>
      <c r="Q6409">
        <v>1</v>
      </c>
      <c r="R6409">
        <f>SUM(M6409:N6409:O6409:P6409:Q6409)</f>
        <v>2</v>
      </c>
      <c r="S6409" s="1">
        <v>108941</v>
      </c>
      <c r="T6409" s="1" t="str">
        <f t="shared" si="402"/>
        <v>Medium</v>
      </c>
      <c r="U6409">
        <v>3</v>
      </c>
      <c r="V6409">
        <v>2025</v>
      </c>
      <c r="W6409" t="s">
        <v>28</v>
      </c>
      <c r="X6409">
        <v>8</v>
      </c>
    </row>
    <row r="6410" spans="1:24" x14ac:dyDescent="0.3">
      <c r="A6410">
        <v>6409</v>
      </c>
      <c r="B6410" t="s">
        <v>50</v>
      </c>
      <c r="C6410" t="str">
        <f>_xlfn.XLOOKUP(B6410,Lookup_table!B:B,Lookup_table!C:C)</f>
        <v>AI</v>
      </c>
      <c r="D6410" t="s">
        <v>14</v>
      </c>
      <c r="E6410" t="s">
        <v>32</v>
      </c>
      <c r="F6410" t="s">
        <v>51</v>
      </c>
      <c r="G6410" t="s">
        <v>25</v>
      </c>
      <c r="H6410" t="str">
        <f t="shared" si="400"/>
        <v>Onsite/Hybrid</v>
      </c>
      <c r="I6410" t="s">
        <v>26</v>
      </c>
      <c r="J6410" t="str">
        <f t="shared" si="401"/>
        <v>3-6 yrs</v>
      </c>
      <c r="K6410">
        <f t="shared" ca="1" si="403"/>
        <v>3</v>
      </c>
      <c r="L6410" t="s">
        <v>19</v>
      </c>
      <c r="M6410">
        <v>1</v>
      </c>
      <c r="N6410">
        <v>1</v>
      </c>
      <c r="O6410">
        <v>1</v>
      </c>
      <c r="P6410">
        <v>1</v>
      </c>
      <c r="Q6410">
        <v>0</v>
      </c>
      <c r="R6410">
        <f>SUM(M6410:N6410:O6410:P6410:Q6410)</f>
        <v>4</v>
      </c>
      <c r="S6410" s="1">
        <v>141695</v>
      </c>
      <c r="T6410" s="1" t="str">
        <f t="shared" si="402"/>
        <v>High</v>
      </c>
      <c r="U6410">
        <v>5</v>
      </c>
      <c r="V6410">
        <v>2022</v>
      </c>
      <c r="W6410" t="s">
        <v>28</v>
      </c>
      <c r="X6410">
        <v>8</v>
      </c>
    </row>
    <row r="6411" spans="1:24" x14ac:dyDescent="0.3">
      <c r="A6411">
        <v>6410</v>
      </c>
      <c r="B6411" t="s">
        <v>33</v>
      </c>
      <c r="C6411" t="str">
        <f>_xlfn.XLOOKUP(B6411,Lookup_table!B:B,Lookup_table!C:C)</f>
        <v>Data</v>
      </c>
      <c r="D6411" t="s">
        <v>37</v>
      </c>
      <c r="E6411" t="s">
        <v>42</v>
      </c>
      <c r="F6411" t="s">
        <v>44</v>
      </c>
      <c r="G6411" t="s">
        <v>25</v>
      </c>
      <c r="H6411" t="str">
        <f t="shared" si="400"/>
        <v>Onsite/Hybrid</v>
      </c>
      <c r="I6411" t="s">
        <v>35</v>
      </c>
      <c r="J6411" t="str">
        <f t="shared" si="401"/>
        <v>0-2 yrs</v>
      </c>
      <c r="K6411">
        <f t="shared" ca="1" si="403"/>
        <v>2</v>
      </c>
      <c r="L6411" t="s">
        <v>27</v>
      </c>
      <c r="M6411">
        <v>0</v>
      </c>
      <c r="N6411">
        <v>0</v>
      </c>
      <c r="O6411">
        <v>1</v>
      </c>
      <c r="P6411">
        <v>1</v>
      </c>
      <c r="Q6411">
        <v>0</v>
      </c>
      <c r="R6411">
        <f>SUM(M6411:N6411:O6411:P6411:Q6411)</f>
        <v>2</v>
      </c>
      <c r="S6411" s="1">
        <v>83420</v>
      </c>
      <c r="T6411" s="1" t="str">
        <f t="shared" si="402"/>
        <v>Medium</v>
      </c>
      <c r="U6411">
        <v>4</v>
      </c>
      <c r="V6411">
        <v>2024</v>
      </c>
      <c r="W6411" t="s">
        <v>28</v>
      </c>
      <c r="X6411">
        <v>5</v>
      </c>
    </row>
    <row r="6412" spans="1:24" x14ac:dyDescent="0.3">
      <c r="A6412">
        <v>6411</v>
      </c>
      <c r="B6412" t="s">
        <v>41</v>
      </c>
      <c r="C6412" t="str">
        <f>_xlfn.XLOOKUP(B6412,Lookup_table!B:B,Lookup_table!C:C)</f>
        <v>Data</v>
      </c>
      <c r="D6412" t="s">
        <v>22</v>
      </c>
      <c r="E6412" t="s">
        <v>40</v>
      </c>
      <c r="F6412" t="s">
        <v>29</v>
      </c>
      <c r="G6412" t="s">
        <v>30</v>
      </c>
      <c r="H6412" t="str">
        <f t="shared" si="400"/>
        <v>Onsite/Hybrid</v>
      </c>
      <c r="I6412" t="s">
        <v>35</v>
      </c>
      <c r="J6412" t="str">
        <f t="shared" si="401"/>
        <v>0-2 yrs</v>
      </c>
      <c r="K6412">
        <f t="shared" ca="1" si="403"/>
        <v>0</v>
      </c>
      <c r="L6412" t="s">
        <v>39</v>
      </c>
      <c r="M6412">
        <v>0</v>
      </c>
      <c r="N6412">
        <v>0</v>
      </c>
      <c r="O6412">
        <v>1</v>
      </c>
      <c r="P6412">
        <v>1</v>
      </c>
      <c r="Q6412">
        <v>1</v>
      </c>
      <c r="R6412">
        <f>SUM(M6412:N6412:O6412:P6412:Q6412)</f>
        <v>3</v>
      </c>
      <c r="S6412" s="1">
        <v>110587</v>
      </c>
      <c r="T6412" s="1" t="str">
        <f t="shared" si="402"/>
        <v>Medium</v>
      </c>
      <c r="U6412">
        <v>9</v>
      </c>
      <c r="V6412">
        <v>2023</v>
      </c>
      <c r="W6412" t="s">
        <v>28</v>
      </c>
      <c r="X6412">
        <v>7</v>
      </c>
    </row>
    <row r="6413" spans="1:24" x14ac:dyDescent="0.3">
      <c r="A6413">
        <v>6412</v>
      </c>
      <c r="B6413" t="s">
        <v>21</v>
      </c>
      <c r="C6413" t="str">
        <f>_xlfn.XLOOKUP(B6413,Lookup_table!B:B,Lookup_table!C:C)</f>
        <v>AI</v>
      </c>
      <c r="D6413" t="s">
        <v>37</v>
      </c>
      <c r="E6413" t="s">
        <v>32</v>
      </c>
      <c r="F6413" t="s">
        <v>16</v>
      </c>
      <c r="G6413" t="s">
        <v>25</v>
      </c>
      <c r="H6413" t="str">
        <f t="shared" si="400"/>
        <v>Onsite/Hybrid</v>
      </c>
      <c r="I6413" t="s">
        <v>26</v>
      </c>
      <c r="J6413" t="str">
        <f t="shared" si="401"/>
        <v>3-6 yrs</v>
      </c>
      <c r="K6413">
        <f t="shared" ca="1" si="403"/>
        <v>4</v>
      </c>
      <c r="L6413" t="s">
        <v>19</v>
      </c>
      <c r="M6413">
        <v>0</v>
      </c>
      <c r="N6413">
        <v>0</v>
      </c>
      <c r="O6413">
        <v>1</v>
      </c>
      <c r="P6413">
        <v>0</v>
      </c>
      <c r="Q6413">
        <v>0</v>
      </c>
      <c r="R6413">
        <f>SUM(M6413:N6413:O6413:P6413:Q6413)</f>
        <v>1</v>
      </c>
      <c r="S6413" s="1">
        <v>134181</v>
      </c>
      <c r="T6413" s="1" t="str">
        <f t="shared" si="402"/>
        <v>High</v>
      </c>
      <c r="U6413">
        <v>3</v>
      </c>
      <c r="V6413">
        <v>2026</v>
      </c>
      <c r="W6413" t="s">
        <v>20</v>
      </c>
      <c r="X6413">
        <v>1</v>
      </c>
    </row>
    <row r="6414" spans="1:24" x14ac:dyDescent="0.3">
      <c r="A6414">
        <v>6413</v>
      </c>
      <c r="B6414" t="s">
        <v>41</v>
      </c>
      <c r="C6414" t="str">
        <f>_xlfn.XLOOKUP(B6414,Lookup_table!B:B,Lookup_table!C:C)</f>
        <v>Data</v>
      </c>
      <c r="D6414" t="s">
        <v>37</v>
      </c>
      <c r="E6414" t="s">
        <v>40</v>
      </c>
      <c r="F6414" t="s">
        <v>44</v>
      </c>
      <c r="G6414" t="s">
        <v>17</v>
      </c>
      <c r="H6414" t="str">
        <f t="shared" si="400"/>
        <v>Remote</v>
      </c>
      <c r="I6414" t="s">
        <v>35</v>
      </c>
      <c r="J6414" t="str">
        <f t="shared" si="401"/>
        <v>0-2 yrs</v>
      </c>
      <c r="K6414">
        <f t="shared" ca="1" si="403"/>
        <v>0</v>
      </c>
      <c r="L6414" t="s">
        <v>27</v>
      </c>
      <c r="M6414">
        <v>1</v>
      </c>
      <c r="N6414">
        <v>0</v>
      </c>
      <c r="O6414">
        <v>1</v>
      </c>
      <c r="P6414">
        <v>0</v>
      </c>
      <c r="Q6414">
        <v>1</v>
      </c>
      <c r="R6414">
        <f>SUM(M6414:N6414:O6414:P6414:Q6414)</f>
        <v>3</v>
      </c>
      <c r="S6414" s="1">
        <v>74147</v>
      </c>
      <c r="T6414" s="1" t="str">
        <f t="shared" si="402"/>
        <v>Medium</v>
      </c>
      <c r="U6414">
        <v>9</v>
      </c>
      <c r="V6414">
        <v>2022</v>
      </c>
      <c r="W6414" t="s">
        <v>20</v>
      </c>
      <c r="X6414">
        <v>3</v>
      </c>
    </row>
    <row r="6415" spans="1:24" x14ac:dyDescent="0.3">
      <c r="A6415">
        <v>6414</v>
      </c>
      <c r="B6415" t="s">
        <v>33</v>
      </c>
      <c r="C6415" t="str">
        <f>_xlfn.XLOOKUP(B6415,Lookup_table!B:B,Lookup_table!C:C)</f>
        <v>Data</v>
      </c>
      <c r="D6415" t="s">
        <v>34</v>
      </c>
      <c r="E6415" t="s">
        <v>15</v>
      </c>
      <c r="F6415" t="s">
        <v>29</v>
      </c>
      <c r="G6415" t="s">
        <v>30</v>
      </c>
      <c r="H6415" t="str">
        <f t="shared" si="400"/>
        <v>Onsite/Hybrid</v>
      </c>
      <c r="I6415" t="s">
        <v>35</v>
      </c>
      <c r="J6415" t="str">
        <f t="shared" si="401"/>
        <v>0-2 yrs</v>
      </c>
      <c r="K6415">
        <f t="shared" ca="1" si="403"/>
        <v>2</v>
      </c>
      <c r="L6415" t="s">
        <v>27</v>
      </c>
      <c r="M6415">
        <v>0</v>
      </c>
      <c r="N6415">
        <v>1</v>
      </c>
      <c r="O6415">
        <v>0</v>
      </c>
      <c r="P6415">
        <v>1</v>
      </c>
      <c r="Q6415">
        <v>0</v>
      </c>
      <c r="R6415">
        <f>SUM(M6415:N6415:O6415:P6415:Q6415)</f>
        <v>2</v>
      </c>
      <c r="S6415" s="1">
        <v>64816</v>
      </c>
      <c r="T6415" s="1" t="str">
        <f t="shared" si="402"/>
        <v>Low</v>
      </c>
      <c r="U6415">
        <v>7</v>
      </c>
      <c r="V6415">
        <v>2022</v>
      </c>
      <c r="W6415" t="s">
        <v>28</v>
      </c>
      <c r="X6415">
        <v>9</v>
      </c>
    </row>
    <row r="6416" spans="1:24" x14ac:dyDescent="0.3">
      <c r="A6416">
        <v>6415</v>
      </c>
      <c r="B6416" t="s">
        <v>21</v>
      </c>
      <c r="C6416" t="str">
        <f>_xlfn.XLOOKUP(B6416,Lookup_table!B:B,Lookup_table!C:C)</f>
        <v>AI</v>
      </c>
      <c r="D6416" t="s">
        <v>14</v>
      </c>
      <c r="E6416" t="s">
        <v>42</v>
      </c>
      <c r="F6416" t="s">
        <v>44</v>
      </c>
      <c r="G6416" t="s">
        <v>30</v>
      </c>
      <c r="H6416" t="str">
        <f t="shared" si="400"/>
        <v>Onsite/Hybrid</v>
      </c>
      <c r="I6416" t="s">
        <v>26</v>
      </c>
      <c r="J6416" t="str">
        <f t="shared" si="401"/>
        <v>3-6 yrs</v>
      </c>
      <c r="K6416">
        <f t="shared" ca="1" si="403"/>
        <v>5</v>
      </c>
      <c r="L6416" t="s">
        <v>19</v>
      </c>
      <c r="M6416">
        <v>1</v>
      </c>
      <c r="N6416">
        <v>1</v>
      </c>
      <c r="O6416">
        <v>1</v>
      </c>
      <c r="P6416">
        <v>0</v>
      </c>
      <c r="Q6416">
        <v>1</v>
      </c>
      <c r="R6416">
        <f>SUM(M6416:N6416:O6416:P6416:Q6416)</f>
        <v>4</v>
      </c>
      <c r="S6416" s="1">
        <v>135340</v>
      </c>
      <c r="T6416" s="1" t="str">
        <f t="shared" si="402"/>
        <v>High</v>
      </c>
      <c r="U6416">
        <v>10</v>
      </c>
      <c r="V6416">
        <v>2022</v>
      </c>
      <c r="W6416" t="s">
        <v>28</v>
      </c>
      <c r="X6416">
        <v>9</v>
      </c>
    </row>
    <row r="6417" spans="1:24" x14ac:dyDescent="0.3">
      <c r="A6417">
        <v>6416</v>
      </c>
      <c r="B6417" t="s">
        <v>36</v>
      </c>
      <c r="C6417" t="str">
        <f>_xlfn.XLOOKUP(B6417,Lookup_table!B:B,Lookup_table!C:C)</f>
        <v>Data</v>
      </c>
      <c r="D6417" t="s">
        <v>34</v>
      </c>
      <c r="E6417" t="s">
        <v>32</v>
      </c>
      <c r="F6417" t="s">
        <v>29</v>
      </c>
      <c r="G6417" t="s">
        <v>30</v>
      </c>
      <c r="H6417" t="str">
        <f t="shared" si="400"/>
        <v>Onsite/Hybrid</v>
      </c>
      <c r="I6417" t="s">
        <v>26</v>
      </c>
      <c r="J6417" t="str">
        <f t="shared" si="401"/>
        <v>3-6 yrs</v>
      </c>
      <c r="K6417">
        <f t="shared" ca="1" si="403"/>
        <v>4</v>
      </c>
      <c r="L6417" t="s">
        <v>19</v>
      </c>
      <c r="M6417">
        <v>0</v>
      </c>
      <c r="N6417">
        <v>1</v>
      </c>
      <c r="O6417">
        <v>0</v>
      </c>
      <c r="P6417">
        <v>0</v>
      </c>
      <c r="Q6417">
        <v>0</v>
      </c>
      <c r="R6417">
        <f>SUM(M6417:N6417:O6417:P6417:Q6417)</f>
        <v>1</v>
      </c>
      <c r="S6417" s="1">
        <v>76240</v>
      </c>
      <c r="T6417" s="1" t="str">
        <f t="shared" si="402"/>
        <v>Medium</v>
      </c>
      <c r="U6417">
        <v>8</v>
      </c>
      <c r="V6417">
        <v>2025</v>
      </c>
      <c r="W6417" t="s">
        <v>28</v>
      </c>
      <c r="X6417">
        <v>7</v>
      </c>
    </row>
    <row r="6418" spans="1:24" x14ac:dyDescent="0.3">
      <c r="A6418">
        <v>6417</v>
      </c>
      <c r="B6418" t="s">
        <v>50</v>
      </c>
      <c r="C6418" t="str">
        <f>_xlfn.XLOOKUP(B6418,Lookup_table!B:B,Lookup_table!C:C)</f>
        <v>AI</v>
      </c>
      <c r="D6418" t="s">
        <v>37</v>
      </c>
      <c r="E6418" t="s">
        <v>40</v>
      </c>
      <c r="F6418" t="s">
        <v>44</v>
      </c>
      <c r="G6418" t="s">
        <v>17</v>
      </c>
      <c r="H6418" t="str">
        <f t="shared" si="400"/>
        <v>Remote</v>
      </c>
      <c r="I6418" t="s">
        <v>26</v>
      </c>
      <c r="J6418" t="str">
        <f t="shared" si="401"/>
        <v>3-6 yrs</v>
      </c>
      <c r="K6418">
        <f t="shared" ca="1" si="403"/>
        <v>6</v>
      </c>
      <c r="L6418" t="s">
        <v>19</v>
      </c>
      <c r="M6418">
        <v>0</v>
      </c>
      <c r="N6418">
        <v>0</v>
      </c>
      <c r="O6418">
        <v>1</v>
      </c>
      <c r="P6418">
        <v>1</v>
      </c>
      <c r="Q6418">
        <v>1</v>
      </c>
      <c r="R6418">
        <f>SUM(M6418:N6418:O6418:P6418:Q6418)</f>
        <v>3</v>
      </c>
      <c r="S6418" s="1">
        <v>155130</v>
      </c>
      <c r="T6418" s="1" t="str">
        <f t="shared" si="402"/>
        <v>High</v>
      </c>
      <c r="U6418">
        <v>3</v>
      </c>
      <c r="V6418">
        <v>2022</v>
      </c>
      <c r="W6418" t="s">
        <v>28</v>
      </c>
      <c r="X6418">
        <v>8</v>
      </c>
    </row>
    <row r="6419" spans="1:24" x14ac:dyDescent="0.3">
      <c r="A6419">
        <v>6418</v>
      </c>
      <c r="B6419" t="s">
        <v>33</v>
      </c>
      <c r="C6419" t="str">
        <f>_xlfn.XLOOKUP(B6419,Lookup_table!B:B,Lookup_table!C:C)</f>
        <v>Data</v>
      </c>
      <c r="D6419" t="s">
        <v>34</v>
      </c>
      <c r="E6419" t="s">
        <v>38</v>
      </c>
      <c r="F6419" t="s">
        <v>52</v>
      </c>
      <c r="G6419" t="s">
        <v>17</v>
      </c>
      <c r="H6419" t="str">
        <f t="shared" si="400"/>
        <v>Remote</v>
      </c>
      <c r="I6419" t="s">
        <v>18</v>
      </c>
      <c r="J6419" t="str">
        <f t="shared" si="401"/>
        <v>7+ yrs</v>
      </c>
      <c r="K6419">
        <f t="shared" ca="1" si="403"/>
        <v>12</v>
      </c>
      <c r="L6419" t="s">
        <v>27</v>
      </c>
      <c r="M6419">
        <v>0</v>
      </c>
      <c r="N6419">
        <v>0</v>
      </c>
      <c r="O6419">
        <v>1</v>
      </c>
      <c r="P6419">
        <v>1</v>
      </c>
      <c r="Q6419">
        <v>0</v>
      </c>
      <c r="R6419">
        <f>SUM(M6419:N6419:O6419:P6419:Q6419)</f>
        <v>2</v>
      </c>
      <c r="S6419" s="1">
        <v>125299</v>
      </c>
      <c r="T6419" s="1" t="str">
        <f t="shared" si="402"/>
        <v>High</v>
      </c>
      <c r="U6419">
        <v>8</v>
      </c>
      <c r="V6419">
        <v>2024</v>
      </c>
      <c r="W6419" t="s">
        <v>28</v>
      </c>
      <c r="X6419">
        <v>4</v>
      </c>
    </row>
    <row r="6420" spans="1:24" x14ac:dyDescent="0.3">
      <c r="A6420">
        <v>6419</v>
      </c>
      <c r="B6420" t="s">
        <v>21</v>
      </c>
      <c r="C6420" t="str">
        <f>_xlfn.XLOOKUP(B6420,Lookup_table!B:B,Lookup_table!C:C)</f>
        <v>AI</v>
      </c>
      <c r="D6420" t="s">
        <v>14</v>
      </c>
      <c r="E6420" t="s">
        <v>23</v>
      </c>
      <c r="F6420" t="s">
        <v>52</v>
      </c>
      <c r="G6420" t="s">
        <v>30</v>
      </c>
      <c r="H6420" t="str">
        <f t="shared" si="400"/>
        <v>Onsite/Hybrid</v>
      </c>
      <c r="I6420" t="s">
        <v>26</v>
      </c>
      <c r="J6420" t="str">
        <f t="shared" si="401"/>
        <v>3-6 yrs</v>
      </c>
      <c r="K6420">
        <f t="shared" ca="1" si="403"/>
        <v>6</v>
      </c>
      <c r="L6420" t="s">
        <v>27</v>
      </c>
      <c r="M6420">
        <v>1</v>
      </c>
      <c r="N6420">
        <v>1</v>
      </c>
      <c r="O6420">
        <v>1</v>
      </c>
      <c r="P6420">
        <v>0</v>
      </c>
      <c r="Q6420">
        <v>0</v>
      </c>
      <c r="R6420">
        <f>SUM(M6420:N6420:O6420:P6420:Q6420)</f>
        <v>3</v>
      </c>
      <c r="S6420" s="1">
        <v>129918</v>
      </c>
      <c r="T6420" s="1" t="str">
        <f t="shared" si="402"/>
        <v>High</v>
      </c>
      <c r="U6420">
        <v>12</v>
      </c>
      <c r="V6420">
        <v>2020</v>
      </c>
      <c r="W6420" t="s">
        <v>20</v>
      </c>
      <c r="X6420">
        <v>2</v>
      </c>
    </row>
    <row r="6421" spans="1:24" x14ac:dyDescent="0.3">
      <c r="A6421">
        <v>6420</v>
      </c>
      <c r="B6421" t="s">
        <v>21</v>
      </c>
      <c r="C6421" t="str">
        <f>_xlfn.XLOOKUP(B6421,Lookup_table!B:B,Lookup_table!C:C)</f>
        <v>AI</v>
      </c>
      <c r="D6421" t="s">
        <v>22</v>
      </c>
      <c r="E6421" t="s">
        <v>40</v>
      </c>
      <c r="F6421" t="s">
        <v>24</v>
      </c>
      <c r="G6421" t="s">
        <v>17</v>
      </c>
      <c r="H6421" t="str">
        <f t="shared" si="400"/>
        <v>Remote</v>
      </c>
      <c r="I6421" t="s">
        <v>35</v>
      </c>
      <c r="J6421" t="str">
        <f t="shared" si="401"/>
        <v>0-2 yrs</v>
      </c>
      <c r="K6421">
        <f t="shared" ca="1" si="403"/>
        <v>1</v>
      </c>
      <c r="L6421" t="s">
        <v>39</v>
      </c>
      <c r="M6421">
        <v>0</v>
      </c>
      <c r="N6421">
        <v>0</v>
      </c>
      <c r="O6421">
        <v>0</v>
      </c>
      <c r="P6421">
        <v>1</v>
      </c>
      <c r="Q6421">
        <v>0</v>
      </c>
      <c r="R6421">
        <f>SUM(M6421:N6421:O6421:P6421:Q6421)</f>
        <v>1</v>
      </c>
      <c r="S6421" s="1">
        <v>125964</v>
      </c>
      <c r="T6421" s="1" t="str">
        <f t="shared" si="402"/>
        <v>High</v>
      </c>
      <c r="U6421">
        <v>7</v>
      </c>
      <c r="V6421">
        <v>2020</v>
      </c>
      <c r="W6421" t="s">
        <v>34</v>
      </c>
      <c r="X6421">
        <v>3</v>
      </c>
    </row>
    <row r="6422" spans="1:24" x14ac:dyDescent="0.3">
      <c r="A6422">
        <v>6421</v>
      </c>
      <c r="B6422" t="s">
        <v>31</v>
      </c>
      <c r="C6422" t="str">
        <f>_xlfn.XLOOKUP(B6422,Lookup_table!B:B,Lookup_table!C:C)</f>
        <v>Business</v>
      </c>
      <c r="D6422" t="s">
        <v>34</v>
      </c>
      <c r="E6422" t="s">
        <v>42</v>
      </c>
      <c r="F6422" t="s">
        <v>29</v>
      </c>
      <c r="G6422" t="s">
        <v>25</v>
      </c>
      <c r="H6422" t="str">
        <f t="shared" si="400"/>
        <v>Onsite/Hybrid</v>
      </c>
      <c r="I6422" t="s">
        <v>26</v>
      </c>
      <c r="J6422" t="str">
        <f t="shared" si="401"/>
        <v>3-6 yrs</v>
      </c>
      <c r="K6422">
        <f t="shared" ca="1" si="403"/>
        <v>5</v>
      </c>
      <c r="L6422" t="s">
        <v>39</v>
      </c>
      <c r="M6422">
        <v>1</v>
      </c>
      <c r="N6422">
        <v>0</v>
      </c>
      <c r="O6422">
        <v>1</v>
      </c>
      <c r="P6422">
        <v>0</v>
      </c>
      <c r="Q6422">
        <v>0</v>
      </c>
      <c r="R6422">
        <f>SUM(M6422:N6422:O6422:P6422:Q6422)</f>
        <v>2</v>
      </c>
      <c r="S6422" s="1">
        <v>89005</v>
      </c>
      <c r="T6422" s="1" t="str">
        <f t="shared" si="402"/>
        <v>Medium</v>
      </c>
      <c r="U6422">
        <v>7</v>
      </c>
      <c r="V6422">
        <v>2025</v>
      </c>
      <c r="W6422" t="s">
        <v>34</v>
      </c>
      <c r="X6422">
        <v>4</v>
      </c>
    </row>
    <row r="6423" spans="1:24" x14ac:dyDescent="0.3">
      <c r="A6423">
        <v>6422</v>
      </c>
      <c r="B6423" t="s">
        <v>21</v>
      </c>
      <c r="C6423" t="str">
        <f>_xlfn.XLOOKUP(B6423,Lookup_table!B:B,Lookup_table!C:C)</f>
        <v>AI</v>
      </c>
      <c r="D6423" t="s">
        <v>37</v>
      </c>
      <c r="E6423" t="s">
        <v>40</v>
      </c>
      <c r="F6423" t="s">
        <v>29</v>
      </c>
      <c r="G6423" t="s">
        <v>30</v>
      </c>
      <c r="H6423" t="str">
        <f t="shared" si="400"/>
        <v>Onsite/Hybrid</v>
      </c>
      <c r="I6423" t="s">
        <v>18</v>
      </c>
      <c r="J6423" t="str">
        <f t="shared" si="401"/>
        <v>7+ yrs</v>
      </c>
      <c r="K6423">
        <f t="shared" ca="1" si="403"/>
        <v>14</v>
      </c>
      <c r="L6423" t="s">
        <v>27</v>
      </c>
      <c r="M6423">
        <v>0</v>
      </c>
      <c r="N6423">
        <v>1</v>
      </c>
      <c r="O6423">
        <v>1</v>
      </c>
      <c r="P6423">
        <v>1</v>
      </c>
      <c r="Q6423">
        <v>1</v>
      </c>
      <c r="R6423">
        <f>SUM(M6423:N6423:O6423:P6423:Q6423)</f>
        <v>4</v>
      </c>
      <c r="S6423" s="1">
        <v>182461</v>
      </c>
      <c r="T6423" s="1" t="str">
        <f t="shared" si="402"/>
        <v>High</v>
      </c>
      <c r="U6423">
        <v>9</v>
      </c>
      <c r="V6423">
        <v>2020</v>
      </c>
      <c r="W6423" t="s">
        <v>28</v>
      </c>
      <c r="X6423">
        <v>2</v>
      </c>
    </row>
    <row r="6424" spans="1:24" x14ac:dyDescent="0.3">
      <c r="A6424">
        <v>6423</v>
      </c>
      <c r="B6424" t="s">
        <v>31</v>
      </c>
      <c r="C6424" t="str">
        <f>_xlfn.XLOOKUP(B6424,Lookup_table!B:B,Lookup_table!C:C)</f>
        <v>Business</v>
      </c>
      <c r="D6424" t="s">
        <v>22</v>
      </c>
      <c r="E6424" t="s">
        <v>42</v>
      </c>
      <c r="F6424" t="s">
        <v>16</v>
      </c>
      <c r="G6424" t="s">
        <v>17</v>
      </c>
      <c r="H6424" t="str">
        <f t="shared" si="400"/>
        <v>Remote</v>
      </c>
      <c r="I6424" t="s">
        <v>35</v>
      </c>
      <c r="J6424" t="str">
        <f t="shared" si="401"/>
        <v>0-2 yrs</v>
      </c>
      <c r="K6424">
        <f t="shared" ca="1" si="403"/>
        <v>1</v>
      </c>
      <c r="L6424" t="s">
        <v>19</v>
      </c>
      <c r="M6424">
        <v>1</v>
      </c>
      <c r="N6424">
        <v>0</v>
      </c>
      <c r="O6424">
        <v>1</v>
      </c>
      <c r="P6424">
        <v>1</v>
      </c>
      <c r="Q6424">
        <v>1</v>
      </c>
      <c r="R6424">
        <f>SUM(M6424:N6424:O6424:P6424:Q6424)</f>
        <v>4</v>
      </c>
      <c r="S6424" s="1">
        <v>112670</v>
      </c>
      <c r="T6424" s="1" t="str">
        <f t="shared" si="402"/>
        <v>Medium</v>
      </c>
      <c r="U6424">
        <v>7</v>
      </c>
      <c r="V6424">
        <v>2021</v>
      </c>
      <c r="W6424" t="s">
        <v>28</v>
      </c>
      <c r="X6424">
        <v>1</v>
      </c>
    </row>
    <row r="6425" spans="1:24" x14ac:dyDescent="0.3">
      <c r="A6425">
        <v>6424</v>
      </c>
      <c r="B6425" t="s">
        <v>50</v>
      </c>
      <c r="C6425" t="str">
        <f>_xlfn.XLOOKUP(B6425,Lookup_table!B:B,Lookup_table!C:C)</f>
        <v>AI</v>
      </c>
      <c r="D6425" t="s">
        <v>37</v>
      </c>
      <c r="E6425" t="s">
        <v>42</v>
      </c>
      <c r="F6425" t="s">
        <v>43</v>
      </c>
      <c r="G6425" t="s">
        <v>25</v>
      </c>
      <c r="H6425" t="str">
        <f t="shared" si="400"/>
        <v>Onsite/Hybrid</v>
      </c>
      <c r="I6425" t="s">
        <v>18</v>
      </c>
      <c r="J6425" t="str">
        <f t="shared" si="401"/>
        <v>7+ yrs</v>
      </c>
      <c r="K6425">
        <f t="shared" ca="1" si="403"/>
        <v>7</v>
      </c>
      <c r="L6425" t="s">
        <v>39</v>
      </c>
      <c r="M6425">
        <v>0</v>
      </c>
      <c r="N6425">
        <v>0</v>
      </c>
      <c r="O6425">
        <v>0</v>
      </c>
      <c r="P6425">
        <v>0</v>
      </c>
      <c r="Q6425">
        <v>1</v>
      </c>
      <c r="R6425">
        <f>SUM(M6425:N6425:O6425:P6425:Q6425)</f>
        <v>1</v>
      </c>
      <c r="S6425" s="1">
        <v>150433</v>
      </c>
      <c r="T6425" s="1" t="str">
        <f t="shared" si="402"/>
        <v>High</v>
      </c>
      <c r="U6425">
        <v>11</v>
      </c>
      <c r="V6425">
        <v>2026</v>
      </c>
      <c r="W6425" t="s">
        <v>20</v>
      </c>
      <c r="X6425">
        <v>1</v>
      </c>
    </row>
    <row r="6426" spans="1:24" x14ac:dyDescent="0.3">
      <c r="A6426">
        <v>6425</v>
      </c>
      <c r="B6426" t="s">
        <v>21</v>
      </c>
      <c r="C6426" t="str">
        <f>_xlfn.XLOOKUP(B6426,Lookup_table!B:B,Lookup_table!C:C)</f>
        <v>AI</v>
      </c>
      <c r="D6426" t="s">
        <v>37</v>
      </c>
      <c r="E6426" t="s">
        <v>32</v>
      </c>
      <c r="F6426" t="s">
        <v>43</v>
      </c>
      <c r="G6426" t="s">
        <v>30</v>
      </c>
      <c r="H6426" t="str">
        <f t="shared" si="400"/>
        <v>Onsite/Hybrid</v>
      </c>
      <c r="I6426" t="s">
        <v>35</v>
      </c>
      <c r="J6426" t="str">
        <f t="shared" si="401"/>
        <v>0-2 yrs</v>
      </c>
      <c r="K6426">
        <f t="shared" ca="1" si="403"/>
        <v>0</v>
      </c>
      <c r="L6426" t="s">
        <v>39</v>
      </c>
      <c r="M6426">
        <v>0</v>
      </c>
      <c r="N6426">
        <v>0</v>
      </c>
      <c r="O6426">
        <v>1</v>
      </c>
      <c r="P6426">
        <v>0</v>
      </c>
      <c r="Q6426">
        <v>1</v>
      </c>
      <c r="R6426">
        <f>SUM(M6426:N6426:O6426:P6426:Q6426)</f>
        <v>2</v>
      </c>
      <c r="S6426" s="1">
        <v>115879</v>
      </c>
      <c r="T6426" s="1" t="str">
        <f t="shared" si="402"/>
        <v>Medium</v>
      </c>
      <c r="U6426">
        <v>8</v>
      </c>
      <c r="V6426">
        <v>2025</v>
      </c>
      <c r="W6426" t="s">
        <v>20</v>
      </c>
      <c r="X6426">
        <v>2</v>
      </c>
    </row>
    <row r="6427" spans="1:24" x14ac:dyDescent="0.3">
      <c r="A6427">
        <v>6426</v>
      </c>
      <c r="B6427" t="s">
        <v>31</v>
      </c>
      <c r="C6427" t="str">
        <f>_xlfn.XLOOKUP(B6427,Lookup_table!B:B,Lookup_table!C:C)</f>
        <v>Business</v>
      </c>
      <c r="D6427" t="s">
        <v>34</v>
      </c>
      <c r="E6427" t="s">
        <v>42</v>
      </c>
      <c r="F6427" t="s">
        <v>29</v>
      </c>
      <c r="G6427" t="s">
        <v>30</v>
      </c>
      <c r="H6427" t="str">
        <f t="shared" si="400"/>
        <v>Onsite/Hybrid</v>
      </c>
      <c r="I6427" t="s">
        <v>26</v>
      </c>
      <c r="J6427" t="str">
        <f t="shared" si="401"/>
        <v>3-6 yrs</v>
      </c>
      <c r="K6427">
        <f t="shared" ca="1" si="403"/>
        <v>6</v>
      </c>
      <c r="L6427" t="s">
        <v>27</v>
      </c>
      <c r="M6427">
        <v>1</v>
      </c>
      <c r="N6427">
        <v>0</v>
      </c>
      <c r="O6427">
        <v>1</v>
      </c>
      <c r="P6427">
        <v>1</v>
      </c>
      <c r="Q6427">
        <v>1</v>
      </c>
      <c r="R6427">
        <f>SUM(M6427:N6427:O6427:P6427:Q6427)</f>
        <v>4</v>
      </c>
      <c r="S6427" s="1">
        <v>110142</v>
      </c>
      <c r="T6427" s="1" t="str">
        <f t="shared" si="402"/>
        <v>Medium</v>
      </c>
      <c r="U6427">
        <v>10</v>
      </c>
      <c r="V6427">
        <v>2020</v>
      </c>
      <c r="W6427" t="s">
        <v>28</v>
      </c>
      <c r="X6427">
        <v>1</v>
      </c>
    </row>
    <row r="6428" spans="1:24" x14ac:dyDescent="0.3">
      <c r="A6428">
        <v>6427</v>
      </c>
      <c r="B6428" t="s">
        <v>41</v>
      </c>
      <c r="C6428" t="str">
        <f>_xlfn.XLOOKUP(B6428,Lookup_table!B:B,Lookup_table!C:C)</f>
        <v>Data</v>
      </c>
      <c r="D6428" t="s">
        <v>14</v>
      </c>
      <c r="E6428" t="s">
        <v>23</v>
      </c>
      <c r="F6428" t="s">
        <v>44</v>
      </c>
      <c r="G6428" t="s">
        <v>17</v>
      </c>
      <c r="H6428" t="str">
        <f t="shared" si="400"/>
        <v>Remote</v>
      </c>
      <c r="I6428" t="s">
        <v>35</v>
      </c>
      <c r="J6428" t="str">
        <f t="shared" si="401"/>
        <v>0-2 yrs</v>
      </c>
      <c r="K6428">
        <f t="shared" ca="1" si="403"/>
        <v>0</v>
      </c>
      <c r="L6428" t="s">
        <v>39</v>
      </c>
      <c r="M6428">
        <v>0</v>
      </c>
      <c r="N6428">
        <v>0</v>
      </c>
      <c r="O6428">
        <v>0</v>
      </c>
      <c r="P6428">
        <v>0</v>
      </c>
      <c r="Q6428">
        <v>0</v>
      </c>
      <c r="R6428">
        <f>SUM(M6428:N6428:O6428:P6428:Q6428)</f>
        <v>0</v>
      </c>
      <c r="S6428" s="1">
        <v>53094</v>
      </c>
      <c r="T6428" s="1" t="str">
        <f t="shared" si="402"/>
        <v>Low</v>
      </c>
      <c r="U6428">
        <v>7</v>
      </c>
      <c r="V6428">
        <v>2021</v>
      </c>
      <c r="W6428" t="s">
        <v>34</v>
      </c>
      <c r="X6428">
        <v>4</v>
      </c>
    </row>
    <row r="6429" spans="1:24" x14ac:dyDescent="0.3">
      <c r="A6429">
        <v>6428</v>
      </c>
      <c r="B6429" t="s">
        <v>50</v>
      </c>
      <c r="C6429" t="str">
        <f>_xlfn.XLOOKUP(B6429,Lookup_table!B:B,Lookup_table!C:C)</f>
        <v>AI</v>
      </c>
      <c r="D6429" t="s">
        <v>22</v>
      </c>
      <c r="E6429" t="s">
        <v>42</v>
      </c>
      <c r="F6429" t="s">
        <v>24</v>
      </c>
      <c r="G6429" t="s">
        <v>30</v>
      </c>
      <c r="H6429" t="str">
        <f t="shared" si="400"/>
        <v>Onsite/Hybrid</v>
      </c>
      <c r="I6429" t="s">
        <v>35</v>
      </c>
      <c r="J6429" t="str">
        <f t="shared" si="401"/>
        <v>0-2 yrs</v>
      </c>
      <c r="K6429">
        <f t="shared" ca="1" si="403"/>
        <v>2</v>
      </c>
      <c r="L6429" t="s">
        <v>19</v>
      </c>
      <c r="M6429">
        <v>1</v>
      </c>
      <c r="N6429">
        <v>1</v>
      </c>
      <c r="O6429">
        <v>0</v>
      </c>
      <c r="P6429">
        <v>0</v>
      </c>
      <c r="Q6429">
        <v>0</v>
      </c>
      <c r="R6429">
        <f>SUM(M6429:N6429:O6429:P6429:Q6429)</f>
        <v>2</v>
      </c>
      <c r="S6429" s="1">
        <v>109934</v>
      </c>
      <c r="T6429" s="1" t="str">
        <f t="shared" si="402"/>
        <v>Medium</v>
      </c>
      <c r="U6429">
        <v>9</v>
      </c>
      <c r="V6429">
        <v>2026</v>
      </c>
      <c r="W6429" t="s">
        <v>28</v>
      </c>
      <c r="X6429">
        <v>8</v>
      </c>
    </row>
    <row r="6430" spans="1:24" x14ac:dyDescent="0.3">
      <c r="A6430">
        <v>6429</v>
      </c>
      <c r="B6430" t="s">
        <v>33</v>
      </c>
      <c r="C6430" t="str">
        <f>_xlfn.XLOOKUP(B6430,Lookup_table!B:B,Lookup_table!C:C)</f>
        <v>Data</v>
      </c>
      <c r="D6430" t="s">
        <v>34</v>
      </c>
      <c r="E6430" t="s">
        <v>38</v>
      </c>
      <c r="F6430" t="s">
        <v>16</v>
      </c>
      <c r="G6430" t="s">
        <v>25</v>
      </c>
      <c r="H6430" t="str">
        <f t="shared" si="400"/>
        <v>Onsite/Hybrid</v>
      </c>
      <c r="I6430" t="s">
        <v>35</v>
      </c>
      <c r="J6430" t="str">
        <f t="shared" si="401"/>
        <v>0-2 yrs</v>
      </c>
      <c r="K6430">
        <f t="shared" ca="1" si="403"/>
        <v>0</v>
      </c>
      <c r="L6430" t="s">
        <v>27</v>
      </c>
      <c r="M6430">
        <v>0</v>
      </c>
      <c r="N6430">
        <v>0</v>
      </c>
      <c r="O6430">
        <v>1</v>
      </c>
      <c r="P6430">
        <v>1</v>
      </c>
      <c r="Q6430">
        <v>0</v>
      </c>
      <c r="R6430">
        <f>SUM(M6430:N6430:O6430:P6430:Q6430)</f>
        <v>2</v>
      </c>
      <c r="S6430" s="1">
        <v>77386</v>
      </c>
      <c r="T6430" s="1" t="str">
        <f t="shared" si="402"/>
        <v>Medium</v>
      </c>
      <c r="U6430">
        <v>5</v>
      </c>
      <c r="V6430">
        <v>2023</v>
      </c>
      <c r="W6430" t="s">
        <v>28</v>
      </c>
      <c r="X6430">
        <v>4</v>
      </c>
    </row>
    <row r="6431" spans="1:24" x14ac:dyDescent="0.3">
      <c r="A6431">
        <v>6430</v>
      </c>
      <c r="B6431" t="s">
        <v>36</v>
      </c>
      <c r="C6431" t="str">
        <f>_xlfn.XLOOKUP(B6431,Lookup_table!B:B,Lookup_table!C:C)</f>
        <v>Data</v>
      </c>
      <c r="D6431" t="s">
        <v>22</v>
      </c>
      <c r="E6431" t="s">
        <v>40</v>
      </c>
      <c r="F6431" t="s">
        <v>24</v>
      </c>
      <c r="G6431" t="s">
        <v>30</v>
      </c>
      <c r="H6431" t="str">
        <f t="shared" si="400"/>
        <v>Onsite/Hybrid</v>
      </c>
      <c r="I6431" t="s">
        <v>26</v>
      </c>
      <c r="J6431" t="str">
        <f t="shared" si="401"/>
        <v>3-6 yrs</v>
      </c>
      <c r="K6431">
        <f t="shared" ca="1" si="403"/>
        <v>6</v>
      </c>
      <c r="L6431" t="s">
        <v>19</v>
      </c>
      <c r="M6431">
        <v>1</v>
      </c>
      <c r="N6431">
        <v>1</v>
      </c>
      <c r="O6431">
        <v>0</v>
      </c>
      <c r="P6431">
        <v>0</v>
      </c>
      <c r="Q6431">
        <v>1</v>
      </c>
      <c r="R6431">
        <f>SUM(M6431:N6431:O6431:P6431:Q6431)</f>
        <v>3</v>
      </c>
      <c r="S6431" s="1">
        <v>103589</v>
      </c>
      <c r="T6431" s="1" t="str">
        <f t="shared" si="402"/>
        <v>Medium</v>
      </c>
      <c r="U6431">
        <v>4</v>
      </c>
      <c r="V6431">
        <v>2026</v>
      </c>
      <c r="W6431" t="s">
        <v>34</v>
      </c>
      <c r="X6431">
        <v>6</v>
      </c>
    </row>
    <row r="6432" spans="1:24" x14ac:dyDescent="0.3">
      <c r="A6432">
        <v>6431</v>
      </c>
      <c r="B6432" t="s">
        <v>36</v>
      </c>
      <c r="C6432" t="str">
        <f>_xlfn.XLOOKUP(B6432,Lookup_table!B:B,Lookup_table!C:C)</f>
        <v>Data</v>
      </c>
      <c r="D6432" t="s">
        <v>34</v>
      </c>
      <c r="E6432" t="s">
        <v>32</v>
      </c>
      <c r="F6432" t="s">
        <v>51</v>
      </c>
      <c r="G6432" t="s">
        <v>17</v>
      </c>
      <c r="H6432" t="str">
        <f t="shared" si="400"/>
        <v>Remote</v>
      </c>
      <c r="I6432" t="s">
        <v>35</v>
      </c>
      <c r="J6432" t="str">
        <f t="shared" si="401"/>
        <v>0-2 yrs</v>
      </c>
      <c r="K6432">
        <f t="shared" ca="1" si="403"/>
        <v>0</v>
      </c>
      <c r="L6432" t="s">
        <v>39</v>
      </c>
      <c r="M6432">
        <v>1</v>
      </c>
      <c r="N6432">
        <v>1</v>
      </c>
      <c r="O6432">
        <v>1</v>
      </c>
      <c r="P6432">
        <v>0</v>
      </c>
      <c r="Q6432">
        <v>1</v>
      </c>
      <c r="R6432">
        <f>SUM(M6432:N6432:O6432:P6432:Q6432)</f>
        <v>4</v>
      </c>
      <c r="S6432" s="1">
        <v>74637</v>
      </c>
      <c r="T6432" s="1" t="str">
        <f t="shared" si="402"/>
        <v>Medium</v>
      </c>
      <c r="U6432">
        <v>3</v>
      </c>
      <c r="V6432">
        <v>2024</v>
      </c>
      <c r="W6432" t="s">
        <v>28</v>
      </c>
      <c r="X6432">
        <v>7</v>
      </c>
    </row>
    <row r="6433" spans="1:24" x14ac:dyDescent="0.3">
      <c r="A6433">
        <v>6432</v>
      </c>
      <c r="B6433" t="s">
        <v>36</v>
      </c>
      <c r="C6433" t="str">
        <f>_xlfn.XLOOKUP(B6433,Lookup_table!B:B,Lookup_table!C:C)</f>
        <v>Data</v>
      </c>
      <c r="D6433" t="s">
        <v>34</v>
      </c>
      <c r="E6433" t="s">
        <v>15</v>
      </c>
      <c r="F6433" t="s">
        <v>52</v>
      </c>
      <c r="G6433" t="s">
        <v>17</v>
      </c>
      <c r="H6433" t="str">
        <f t="shared" si="400"/>
        <v>Remote</v>
      </c>
      <c r="I6433" t="s">
        <v>26</v>
      </c>
      <c r="J6433" t="str">
        <f t="shared" si="401"/>
        <v>3-6 yrs</v>
      </c>
      <c r="K6433">
        <f t="shared" ca="1" si="403"/>
        <v>3</v>
      </c>
      <c r="L6433" t="s">
        <v>39</v>
      </c>
      <c r="M6433">
        <v>1</v>
      </c>
      <c r="N6433">
        <v>0</v>
      </c>
      <c r="O6433">
        <v>1</v>
      </c>
      <c r="P6433">
        <v>0</v>
      </c>
      <c r="Q6433">
        <v>1</v>
      </c>
      <c r="R6433">
        <f>SUM(M6433:N6433:O6433:P6433:Q6433)</f>
        <v>3</v>
      </c>
      <c r="S6433" s="1">
        <v>103382</v>
      </c>
      <c r="T6433" s="1" t="str">
        <f t="shared" si="402"/>
        <v>Medium</v>
      </c>
      <c r="U6433">
        <v>5</v>
      </c>
      <c r="V6433">
        <v>2023</v>
      </c>
      <c r="W6433" t="s">
        <v>28</v>
      </c>
      <c r="X6433">
        <v>9</v>
      </c>
    </row>
    <row r="6434" spans="1:24" x14ac:dyDescent="0.3">
      <c r="A6434">
        <v>6433</v>
      </c>
      <c r="B6434" t="s">
        <v>36</v>
      </c>
      <c r="C6434" t="str">
        <f>_xlfn.XLOOKUP(B6434,Lookup_table!B:B,Lookup_table!C:C)</f>
        <v>Data</v>
      </c>
      <c r="D6434" t="s">
        <v>34</v>
      </c>
      <c r="E6434" t="s">
        <v>32</v>
      </c>
      <c r="F6434" t="s">
        <v>51</v>
      </c>
      <c r="G6434" t="s">
        <v>17</v>
      </c>
      <c r="H6434" t="str">
        <f t="shared" si="400"/>
        <v>Remote</v>
      </c>
      <c r="I6434" t="s">
        <v>35</v>
      </c>
      <c r="J6434" t="str">
        <f t="shared" si="401"/>
        <v>0-2 yrs</v>
      </c>
      <c r="K6434">
        <f t="shared" ca="1" si="403"/>
        <v>0</v>
      </c>
      <c r="L6434" t="s">
        <v>27</v>
      </c>
      <c r="M6434">
        <v>1</v>
      </c>
      <c r="N6434">
        <v>1</v>
      </c>
      <c r="O6434">
        <v>0</v>
      </c>
      <c r="P6434">
        <v>1</v>
      </c>
      <c r="Q6434">
        <v>0</v>
      </c>
      <c r="R6434">
        <f>SUM(M6434:N6434:O6434:P6434:Q6434)</f>
        <v>3</v>
      </c>
      <c r="S6434" s="1">
        <v>65826</v>
      </c>
      <c r="T6434" s="1" t="str">
        <f t="shared" si="402"/>
        <v>Low</v>
      </c>
      <c r="U6434">
        <v>2</v>
      </c>
      <c r="V6434">
        <v>2020</v>
      </c>
      <c r="W6434" t="s">
        <v>20</v>
      </c>
      <c r="X6434">
        <v>3</v>
      </c>
    </row>
    <row r="6435" spans="1:24" x14ac:dyDescent="0.3">
      <c r="A6435">
        <v>6434</v>
      </c>
      <c r="B6435" t="s">
        <v>31</v>
      </c>
      <c r="C6435" t="str">
        <f>_xlfn.XLOOKUP(B6435,Lookup_table!B:B,Lookup_table!C:C)</f>
        <v>Business</v>
      </c>
      <c r="D6435" t="s">
        <v>22</v>
      </c>
      <c r="E6435" t="s">
        <v>38</v>
      </c>
      <c r="F6435" t="s">
        <v>44</v>
      </c>
      <c r="G6435" t="s">
        <v>17</v>
      </c>
      <c r="H6435" t="str">
        <f t="shared" si="400"/>
        <v>Remote</v>
      </c>
      <c r="I6435" t="s">
        <v>35</v>
      </c>
      <c r="J6435" t="str">
        <f t="shared" si="401"/>
        <v>0-2 yrs</v>
      </c>
      <c r="K6435">
        <f t="shared" ca="1" si="403"/>
        <v>2</v>
      </c>
      <c r="L6435" t="s">
        <v>39</v>
      </c>
      <c r="M6435">
        <v>0</v>
      </c>
      <c r="N6435">
        <v>0</v>
      </c>
      <c r="O6435">
        <v>0</v>
      </c>
      <c r="P6435">
        <v>0</v>
      </c>
      <c r="Q6435">
        <v>0</v>
      </c>
      <c r="R6435">
        <f>SUM(M6435:N6435:O6435:P6435:Q6435)</f>
        <v>0</v>
      </c>
      <c r="S6435" s="1">
        <v>71397</v>
      </c>
      <c r="T6435" s="1" t="str">
        <f t="shared" si="402"/>
        <v>Medium</v>
      </c>
      <c r="U6435">
        <v>12</v>
      </c>
      <c r="V6435">
        <v>2023</v>
      </c>
      <c r="W6435" t="s">
        <v>28</v>
      </c>
      <c r="X6435">
        <v>7</v>
      </c>
    </row>
    <row r="6436" spans="1:24" x14ac:dyDescent="0.3">
      <c r="A6436">
        <v>6435</v>
      </c>
      <c r="B6436" t="s">
        <v>21</v>
      </c>
      <c r="C6436" t="str">
        <f>_xlfn.XLOOKUP(B6436,Lookup_table!B:B,Lookup_table!C:C)</f>
        <v>AI</v>
      </c>
      <c r="D6436" t="s">
        <v>37</v>
      </c>
      <c r="E6436" t="s">
        <v>15</v>
      </c>
      <c r="F6436" t="s">
        <v>24</v>
      </c>
      <c r="G6436" t="s">
        <v>17</v>
      </c>
      <c r="H6436" t="str">
        <f t="shared" si="400"/>
        <v>Remote</v>
      </c>
      <c r="I6436" t="s">
        <v>26</v>
      </c>
      <c r="J6436" t="str">
        <f t="shared" si="401"/>
        <v>3-6 yrs</v>
      </c>
      <c r="K6436">
        <f t="shared" ca="1" si="403"/>
        <v>4</v>
      </c>
      <c r="L6436" t="s">
        <v>39</v>
      </c>
      <c r="M6436">
        <v>1</v>
      </c>
      <c r="N6436">
        <v>0</v>
      </c>
      <c r="O6436">
        <v>0</v>
      </c>
      <c r="P6436">
        <v>1</v>
      </c>
      <c r="Q6436">
        <v>1</v>
      </c>
      <c r="R6436">
        <f>SUM(M6436:N6436:O6436:P6436:Q6436)</f>
        <v>3</v>
      </c>
      <c r="S6436" s="1">
        <v>139074</v>
      </c>
      <c r="T6436" s="1" t="str">
        <f t="shared" si="402"/>
        <v>High</v>
      </c>
      <c r="U6436">
        <v>2</v>
      </c>
      <c r="V6436">
        <v>2022</v>
      </c>
      <c r="W6436" t="s">
        <v>20</v>
      </c>
      <c r="X6436">
        <v>5</v>
      </c>
    </row>
    <row r="6437" spans="1:24" x14ac:dyDescent="0.3">
      <c r="A6437">
        <v>6436</v>
      </c>
      <c r="B6437" t="s">
        <v>36</v>
      </c>
      <c r="C6437" t="str">
        <f>_xlfn.XLOOKUP(B6437,Lookup_table!B:B,Lookup_table!C:C)</f>
        <v>Data</v>
      </c>
      <c r="D6437" t="s">
        <v>22</v>
      </c>
      <c r="E6437" t="s">
        <v>40</v>
      </c>
      <c r="F6437" t="s">
        <v>43</v>
      </c>
      <c r="G6437" t="s">
        <v>30</v>
      </c>
      <c r="H6437" t="str">
        <f t="shared" si="400"/>
        <v>Onsite/Hybrid</v>
      </c>
      <c r="I6437" t="s">
        <v>35</v>
      </c>
      <c r="J6437" t="str">
        <f t="shared" si="401"/>
        <v>0-2 yrs</v>
      </c>
      <c r="K6437">
        <f t="shared" ca="1" si="403"/>
        <v>2</v>
      </c>
      <c r="L6437" t="s">
        <v>27</v>
      </c>
      <c r="M6437">
        <v>0</v>
      </c>
      <c r="N6437">
        <v>1</v>
      </c>
      <c r="O6437">
        <v>0</v>
      </c>
      <c r="P6437">
        <v>1</v>
      </c>
      <c r="Q6437">
        <v>1</v>
      </c>
      <c r="R6437">
        <f>SUM(M6437:N6437:O6437:P6437:Q6437)</f>
        <v>3</v>
      </c>
      <c r="S6437" s="1">
        <v>99247</v>
      </c>
      <c r="T6437" s="1" t="str">
        <f t="shared" si="402"/>
        <v>Medium</v>
      </c>
      <c r="U6437">
        <v>1</v>
      </c>
      <c r="V6437">
        <v>2025</v>
      </c>
      <c r="W6437" t="s">
        <v>34</v>
      </c>
      <c r="X6437">
        <v>6</v>
      </c>
    </row>
    <row r="6438" spans="1:24" x14ac:dyDescent="0.3">
      <c r="A6438">
        <v>6437</v>
      </c>
      <c r="B6438" t="s">
        <v>36</v>
      </c>
      <c r="C6438" t="str">
        <f>_xlfn.XLOOKUP(B6438,Lookup_table!B:B,Lookup_table!C:C)</f>
        <v>Data</v>
      </c>
      <c r="D6438" t="s">
        <v>37</v>
      </c>
      <c r="E6438" t="s">
        <v>15</v>
      </c>
      <c r="F6438" t="s">
        <v>29</v>
      </c>
      <c r="G6438" t="s">
        <v>30</v>
      </c>
      <c r="H6438" t="str">
        <f t="shared" si="400"/>
        <v>Onsite/Hybrid</v>
      </c>
      <c r="I6438" t="s">
        <v>35</v>
      </c>
      <c r="J6438" t="str">
        <f t="shared" si="401"/>
        <v>0-2 yrs</v>
      </c>
      <c r="K6438">
        <f t="shared" ca="1" si="403"/>
        <v>1</v>
      </c>
      <c r="L6438" t="s">
        <v>27</v>
      </c>
      <c r="M6438">
        <v>1</v>
      </c>
      <c r="N6438">
        <v>1</v>
      </c>
      <c r="O6438">
        <v>0</v>
      </c>
      <c r="P6438">
        <v>1</v>
      </c>
      <c r="Q6438">
        <v>1</v>
      </c>
      <c r="R6438">
        <f>SUM(M6438:N6438:O6438:P6438:Q6438)</f>
        <v>4</v>
      </c>
      <c r="S6438" s="1">
        <v>73550</v>
      </c>
      <c r="T6438" s="1" t="str">
        <f t="shared" si="402"/>
        <v>Medium</v>
      </c>
      <c r="U6438">
        <v>11</v>
      </c>
      <c r="V6438">
        <v>2025</v>
      </c>
      <c r="W6438" t="s">
        <v>34</v>
      </c>
      <c r="X6438">
        <v>3</v>
      </c>
    </row>
    <row r="6439" spans="1:24" x14ac:dyDescent="0.3">
      <c r="A6439">
        <v>6438</v>
      </c>
      <c r="B6439" t="s">
        <v>31</v>
      </c>
      <c r="C6439" t="str">
        <f>_xlfn.XLOOKUP(B6439,Lookup_table!B:B,Lookup_table!C:C)</f>
        <v>Business</v>
      </c>
      <c r="D6439" t="s">
        <v>37</v>
      </c>
      <c r="E6439" t="s">
        <v>32</v>
      </c>
      <c r="F6439" t="s">
        <v>24</v>
      </c>
      <c r="G6439" t="s">
        <v>30</v>
      </c>
      <c r="H6439" t="str">
        <f t="shared" si="400"/>
        <v>Onsite/Hybrid</v>
      </c>
      <c r="I6439" t="s">
        <v>18</v>
      </c>
      <c r="J6439" t="str">
        <f t="shared" si="401"/>
        <v>7+ yrs</v>
      </c>
      <c r="K6439">
        <f t="shared" ca="1" si="403"/>
        <v>13</v>
      </c>
      <c r="L6439" t="s">
        <v>19</v>
      </c>
      <c r="M6439">
        <v>0</v>
      </c>
      <c r="N6439">
        <v>0</v>
      </c>
      <c r="O6439">
        <v>0</v>
      </c>
      <c r="P6439">
        <v>0</v>
      </c>
      <c r="Q6439">
        <v>1</v>
      </c>
      <c r="R6439">
        <f>SUM(M6439:N6439:O6439:P6439:Q6439)</f>
        <v>1</v>
      </c>
      <c r="S6439" s="1">
        <v>109850</v>
      </c>
      <c r="T6439" s="1" t="str">
        <f t="shared" si="402"/>
        <v>Medium</v>
      </c>
      <c r="U6439">
        <v>12</v>
      </c>
      <c r="V6439">
        <v>2025</v>
      </c>
      <c r="W6439" t="s">
        <v>34</v>
      </c>
      <c r="X6439">
        <v>4</v>
      </c>
    </row>
    <row r="6440" spans="1:24" x14ac:dyDescent="0.3">
      <c r="A6440">
        <v>6439</v>
      </c>
      <c r="B6440" t="s">
        <v>41</v>
      </c>
      <c r="C6440" t="str">
        <f>_xlfn.XLOOKUP(B6440,Lookup_table!B:B,Lookup_table!C:C)</f>
        <v>Data</v>
      </c>
      <c r="D6440" t="s">
        <v>14</v>
      </c>
      <c r="E6440" t="s">
        <v>32</v>
      </c>
      <c r="F6440" t="s">
        <v>43</v>
      </c>
      <c r="G6440" t="s">
        <v>17</v>
      </c>
      <c r="H6440" t="str">
        <f t="shared" si="400"/>
        <v>Remote</v>
      </c>
      <c r="I6440" t="s">
        <v>26</v>
      </c>
      <c r="J6440" t="str">
        <f t="shared" si="401"/>
        <v>3-6 yrs</v>
      </c>
      <c r="K6440">
        <f t="shared" ca="1" si="403"/>
        <v>3</v>
      </c>
      <c r="L6440" t="s">
        <v>27</v>
      </c>
      <c r="M6440">
        <v>1</v>
      </c>
      <c r="N6440">
        <v>0</v>
      </c>
      <c r="O6440">
        <v>1</v>
      </c>
      <c r="P6440">
        <v>1</v>
      </c>
      <c r="Q6440">
        <v>0</v>
      </c>
      <c r="R6440">
        <f>SUM(M6440:N6440:O6440:P6440:Q6440)</f>
        <v>3</v>
      </c>
      <c r="S6440" s="1">
        <v>105411</v>
      </c>
      <c r="T6440" s="1" t="str">
        <f t="shared" si="402"/>
        <v>Medium</v>
      </c>
      <c r="U6440">
        <v>6</v>
      </c>
      <c r="V6440">
        <v>2023</v>
      </c>
      <c r="W6440" t="s">
        <v>28</v>
      </c>
      <c r="X6440">
        <v>8</v>
      </c>
    </row>
    <row r="6441" spans="1:24" x14ac:dyDescent="0.3">
      <c r="A6441">
        <v>6440</v>
      </c>
      <c r="B6441" t="s">
        <v>33</v>
      </c>
      <c r="C6441" t="str">
        <f>_xlfn.XLOOKUP(B6441,Lookup_table!B:B,Lookup_table!C:C)</f>
        <v>Data</v>
      </c>
      <c r="D6441" t="s">
        <v>14</v>
      </c>
      <c r="E6441" t="s">
        <v>40</v>
      </c>
      <c r="F6441" t="s">
        <v>43</v>
      </c>
      <c r="G6441" t="s">
        <v>25</v>
      </c>
      <c r="H6441" t="str">
        <f t="shared" si="400"/>
        <v>Onsite/Hybrid</v>
      </c>
      <c r="I6441" t="s">
        <v>26</v>
      </c>
      <c r="J6441" t="str">
        <f t="shared" si="401"/>
        <v>3-6 yrs</v>
      </c>
      <c r="K6441">
        <f t="shared" ca="1" si="403"/>
        <v>6</v>
      </c>
      <c r="L6441" t="s">
        <v>19</v>
      </c>
      <c r="M6441">
        <v>0</v>
      </c>
      <c r="N6441">
        <v>1</v>
      </c>
      <c r="O6441">
        <v>0</v>
      </c>
      <c r="P6441">
        <v>1</v>
      </c>
      <c r="Q6441">
        <v>0</v>
      </c>
      <c r="R6441">
        <f>SUM(M6441:N6441:O6441:P6441:Q6441)</f>
        <v>2</v>
      </c>
      <c r="S6441" s="1">
        <v>87840</v>
      </c>
      <c r="T6441" s="1" t="str">
        <f t="shared" si="402"/>
        <v>Medium</v>
      </c>
      <c r="U6441">
        <v>8</v>
      </c>
      <c r="V6441">
        <v>2025</v>
      </c>
      <c r="W6441" t="s">
        <v>20</v>
      </c>
      <c r="X6441">
        <v>6</v>
      </c>
    </row>
    <row r="6442" spans="1:24" x14ac:dyDescent="0.3">
      <c r="A6442">
        <v>6441</v>
      </c>
      <c r="B6442" t="s">
        <v>50</v>
      </c>
      <c r="C6442" t="str">
        <f>_xlfn.XLOOKUP(B6442,Lookup_table!B:B,Lookup_table!C:C)</f>
        <v>AI</v>
      </c>
      <c r="D6442" t="s">
        <v>34</v>
      </c>
      <c r="E6442" t="s">
        <v>23</v>
      </c>
      <c r="F6442" t="s">
        <v>16</v>
      </c>
      <c r="G6442" t="s">
        <v>17</v>
      </c>
      <c r="H6442" t="str">
        <f t="shared" si="400"/>
        <v>Remote</v>
      </c>
      <c r="I6442" t="s">
        <v>26</v>
      </c>
      <c r="J6442" t="str">
        <f t="shared" si="401"/>
        <v>3-6 yrs</v>
      </c>
      <c r="K6442">
        <f t="shared" ca="1" si="403"/>
        <v>6</v>
      </c>
      <c r="L6442" t="s">
        <v>39</v>
      </c>
      <c r="M6442">
        <v>0</v>
      </c>
      <c r="N6442">
        <v>0</v>
      </c>
      <c r="O6442">
        <v>1</v>
      </c>
      <c r="P6442">
        <v>0</v>
      </c>
      <c r="Q6442">
        <v>0</v>
      </c>
      <c r="R6442">
        <f>SUM(M6442:N6442:O6442:P6442:Q6442)</f>
        <v>1</v>
      </c>
      <c r="S6442" s="1">
        <v>125096</v>
      </c>
      <c r="T6442" s="1" t="str">
        <f t="shared" si="402"/>
        <v>High</v>
      </c>
      <c r="U6442">
        <v>1</v>
      </c>
      <c r="V6442">
        <v>2022</v>
      </c>
      <c r="W6442" t="s">
        <v>28</v>
      </c>
      <c r="X6442">
        <v>9</v>
      </c>
    </row>
    <row r="6443" spans="1:24" x14ac:dyDescent="0.3">
      <c r="A6443">
        <v>6442</v>
      </c>
      <c r="B6443" t="s">
        <v>36</v>
      </c>
      <c r="C6443" t="str">
        <f>_xlfn.XLOOKUP(B6443,Lookup_table!B:B,Lookup_table!C:C)</f>
        <v>Data</v>
      </c>
      <c r="D6443" t="s">
        <v>22</v>
      </c>
      <c r="E6443" t="s">
        <v>40</v>
      </c>
      <c r="F6443" t="s">
        <v>44</v>
      </c>
      <c r="G6443" t="s">
        <v>25</v>
      </c>
      <c r="H6443" t="str">
        <f t="shared" si="400"/>
        <v>Onsite/Hybrid</v>
      </c>
      <c r="I6443" t="s">
        <v>26</v>
      </c>
      <c r="J6443" t="str">
        <f t="shared" si="401"/>
        <v>3-6 yrs</v>
      </c>
      <c r="K6443">
        <f t="shared" ca="1" si="403"/>
        <v>6</v>
      </c>
      <c r="L6443" t="s">
        <v>27</v>
      </c>
      <c r="M6443">
        <v>1</v>
      </c>
      <c r="N6443">
        <v>0</v>
      </c>
      <c r="O6443">
        <v>0</v>
      </c>
      <c r="P6443">
        <v>0</v>
      </c>
      <c r="Q6443">
        <v>0</v>
      </c>
      <c r="R6443">
        <f>SUM(M6443:N6443:O6443:P6443:Q6443)</f>
        <v>1</v>
      </c>
      <c r="S6443" s="1">
        <v>90125</v>
      </c>
      <c r="T6443" s="1" t="str">
        <f t="shared" si="402"/>
        <v>Medium</v>
      </c>
      <c r="U6443">
        <v>4</v>
      </c>
      <c r="V6443">
        <v>2022</v>
      </c>
      <c r="W6443" t="s">
        <v>34</v>
      </c>
      <c r="X6443">
        <v>3</v>
      </c>
    </row>
    <row r="6444" spans="1:24" x14ac:dyDescent="0.3">
      <c r="A6444">
        <v>6443</v>
      </c>
      <c r="B6444" t="s">
        <v>21</v>
      </c>
      <c r="C6444" t="str">
        <f>_xlfn.XLOOKUP(B6444,Lookup_table!B:B,Lookup_table!C:C)</f>
        <v>AI</v>
      </c>
      <c r="D6444" t="s">
        <v>22</v>
      </c>
      <c r="E6444" t="s">
        <v>15</v>
      </c>
      <c r="F6444" t="s">
        <v>44</v>
      </c>
      <c r="G6444" t="s">
        <v>17</v>
      </c>
      <c r="H6444" t="str">
        <f t="shared" si="400"/>
        <v>Remote</v>
      </c>
      <c r="I6444" t="s">
        <v>35</v>
      </c>
      <c r="J6444" t="str">
        <f t="shared" si="401"/>
        <v>0-2 yrs</v>
      </c>
      <c r="K6444">
        <f t="shared" ca="1" si="403"/>
        <v>0</v>
      </c>
      <c r="L6444" t="s">
        <v>19</v>
      </c>
      <c r="M6444">
        <v>0</v>
      </c>
      <c r="N6444">
        <v>0</v>
      </c>
      <c r="O6444">
        <v>1</v>
      </c>
      <c r="P6444">
        <v>0</v>
      </c>
      <c r="Q6444">
        <v>1</v>
      </c>
      <c r="R6444">
        <f>SUM(M6444:N6444:O6444:P6444:Q6444)</f>
        <v>2</v>
      </c>
      <c r="S6444" s="1">
        <v>132378</v>
      </c>
      <c r="T6444" s="1" t="str">
        <f t="shared" si="402"/>
        <v>High</v>
      </c>
      <c r="U6444">
        <v>1</v>
      </c>
      <c r="V6444">
        <v>2020</v>
      </c>
      <c r="W6444" t="s">
        <v>28</v>
      </c>
      <c r="X6444">
        <v>9</v>
      </c>
    </row>
    <row r="6445" spans="1:24" x14ac:dyDescent="0.3">
      <c r="A6445">
        <v>6444</v>
      </c>
      <c r="B6445" t="s">
        <v>33</v>
      </c>
      <c r="C6445" t="str">
        <f>_xlfn.XLOOKUP(B6445,Lookup_table!B:B,Lookup_table!C:C)</f>
        <v>Data</v>
      </c>
      <c r="D6445" t="s">
        <v>22</v>
      </c>
      <c r="E6445" t="s">
        <v>23</v>
      </c>
      <c r="F6445" t="s">
        <v>43</v>
      </c>
      <c r="G6445" t="s">
        <v>17</v>
      </c>
      <c r="H6445" t="str">
        <f t="shared" si="400"/>
        <v>Remote</v>
      </c>
      <c r="I6445" t="s">
        <v>18</v>
      </c>
      <c r="J6445" t="str">
        <f t="shared" si="401"/>
        <v>7+ yrs</v>
      </c>
      <c r="K6445">
        <f t="shared" ca="1" si="403"/>
        <v>8</v>
      </c>
      <c r="L6445" t="s">
        <v>19</v>
      </c>
      <c r="M6445">
        <v>1</v>
      </c>
      <c r="N6445">
        <v>0</v>
      </c>
      <c r="O6445">
        <v>1</v>
      </c>
      <c r="P6445">
        <v>1</v>
      </c>
      <c r="Q6445">
        <v>1</v>
      </c>
      <c r="R6445">
        <f>SUM(M6445:N6445:O6445:P6445:Q6445)</f>
        <v>4</v>
      </c>
      <c r="S6445" s="1">
        <v>164723</v>
      </c>
      <c r="T6445" s="1" t="str">
        <f t="shared" si="402"/>
        <v>High</v>
      </c>
      <c r="U6445">
        <v>11</v>
      </c>
      <c r="V6445">
        <v>2024</v>
      </c>
      <c r="W6445" t="s">
        <v>28</v>
      </c>
      <c r="X6445">
        <v>1</v>
      </c>
    </row>
    <row r="6446" spans="1:24" x14ac:dyDescent="0.3">
      <c r="A6446">
        <v>6445</v>
      </c>
      <c r="B6446" t="s">
        <v>36</v>
      </c>
      <c r="C6446" t="str">
        <f>_xlfn.XLOOKUP(B6446,Lookup_table!B:B,Lookup_table!C:C)</f>
        <v>Data</v>
      </c>
      <c r="D6446" t="s">
        <v>34</v>
      </c>
      <c r="E6446" t="s">
        <v>40</v>
      </c>
      <c r="F6446" t="s">
        <v>29</v>
      </c>
      <c r="G6446" t="s">
        <v>25</v>
      </c>
      <c r="H6446" t="str">
        <f t="shared" si="400"/>
        <v>Onsite/Hybrid</v>
      </c>
      <c r="I6446" t="s">
        <v>35</v>
      </c>
      <c r="J6446" t="str">
        <f t="shared" si="401"/>
        <v>0-2 yrs</v>
      </c>
      <c r="K6446">
        <f t="shared" ca="1" si="403"/>
        <v>0</v>
      </c>
      <c r="L6446" t="s">
        <v>39</v>
      </c>
      <c r="M6446">
        <v>0</v>
      </c>
      <c r="N6446">
        <v>0</v>
      </c>
      <c r="O6446">
        <v>0</v>
      </c>
      <c r="P6446">
        <v>1</v>
      </c>
      <c r="Q6446">
        <v>0</v>
      </c>
      <c r="R6446">
        <f>SUM(M6446:N6446:O6446:P6446:Q6446)</f>
        <v>1</v>
      </c>
      <c r="S6446" s="1">
        <v>61869</v>
      </c>
      <c r="T6446" s="1" t="str">
        <f t="shared" si="402"/>
        <v>Low</v>
      </c>
      <c r="U6446">
        <v>8</v>
      </c>
      <c r="V6446">
        <v>2024</v>
      </c>
      <c r="W6446" t="s">
        <v>20</v>
      </c>
      <c r="X6446">
        <v>2</v>
      </c>
    </row>
    <row r="6447" spans="1:24" x14ac:dyDescent="0.3">
      <c r="A6447">
        <v>6446</v>
      </c>
      <c r="B6447" t="s">
        <v>31</v>
      </c>
      <c r="C6447" t="str">
        <f>_xlfn.XLOOKUP(B6447,Lookup_table!B:B,Lookup_table!C:C)</f>
        <v>Business</v>
      </c>
      <c r="D6447" t="s">
        <v>22</v>
      </c>
      <c r="E6447" t="s">
        <v>32</v>
      </c>
      <c r="F6447" t="s">
        <v>52</v>
      </c>
      <c r="G6447" t="s">
        <v>25</v>
      </c>
      <c r="H6447" t="str">
        <f t="shared" si="400"/>
        <v>Onsite/Hybrid</v>
      </c>
      <c r="I6447" t="s">
        <v>35</v>
      </c>
      <c r="J6447" t="str">
        <f t="shared" si="401"/>
        <v>0-2 yrs</v>
      </c>
      <c r="K6447">
        <f t="shared" ca="1" si="403"/>
        <v>0</v>
      </c>
      <c r="L6447" t="s">
        <v>39</v>
      </c>
      <c r="M6447">
        <v>0</v>
      </c>
      <c r="N6447">
        <v>0</v>
      </c>
      <c r="O6447">
        <v>0</v>
      </c>
      <c r="P6447">
        <v>0</v>
      </c>
      <c r="Q6447">
        <v>0</v>
      </c>
      <c r="R6447">
        <f>SUM(M6447:N6447:O6447:P6447:Q6447)</f>
        <v>0</v>
      </c>
      <c r="S6447" s="1">
        <v>71439</v>
      </c>
      <c r="T6447" s="1" t="str">
        <f t="shared" si="402"/>
        <v>Medium</v>
      </c>
      <c r="U6447">
        <v>6</v>
      </c>
      <c r="V6447">
        <v>2023</v>
      </c>
      <c r="W6447" t="s">
        <v>34</v>
      </c>
      <c r="X6447">
        <v>5</v>
      </c>
    </row>
    <row r="6448" spans="1:24" x14ac:dyDescent="0.3">
      <c r="A6448">
        <v>6447</v>
      </c>
      <c r="B6448" t="s">
        <v>31</v>
      </c>
      <c r="C6448" t="str">
        <f>_xlfn.XLOOKUP(B6448,Lookup_table!B:B,Lookup_table!C:C)</f>
        <v>Business</v>
      </c>
      <c r="D6448" t="s">
        <v>34</v>
      </c>
      <c r="E6448" t="s">
        <v>23</v>
      </c>
      <c r="F6448" t="s">
        <v>16</v>
      </c>
      <c r="G6448" t="s">
        <v>17</v>
      </c>
      <c r="H6448" t="str">
        <f t="shared" si="400"/>
        <v>Remote</v>
      </c>
      <c r="I6448" t="s">
        <v>35</v>
      </c>
      <c r="J6448" t="str">
        <f t="shared" si="401"/>
        <v>0-2 yrs</v>
      </c>
      <c r="K6448">
        <f t="shared" ca="1" si="403"/>
        <v>0</v>
      </c>
      <c r="L6448" t="s">
        <v>27</v>
      </c>
      <c r="M6448">
        <v>0</v>
      </c>
      <c r="N6448">
        <v>1</v>
      </c>
      <c r="O6448">
        <v>1</v>
      </c>
      <c r="P6448">
        <v>0</v>
      </c>
      <c r="Q6448">
        <v>0</v>
      </c>
      <c r="R6448">
        <f>SUM(M6448:N6448:O6448:P6448:Q6448)</f>
        <v>2</v>
      </c>
      <c r="S6448" s="1">
        <v>62420</v>
      </c>
      <c r="T6448" s="1" t="str">
        <f t="shared" si="402"/>
        <v>Low</v>
      </c>
      <c r="U6448">
        <v>12</v>
      </c>
      <c r="V6448">
        <v>2020</v>
      </c>
      <c r="W6448" t="s">
        <v>34</v>
      </c>
      <c r="X6448">
        <v>2</v>
      </c>
    </row>
    <row r="6449" spans="1:24" x14ac:dyDescent="0.3">
      <c r="A6449">
        <v>6448</v>
      </c>
      <c r="B6449" t="s">
        <v>50</v>
      </c>
      <c r="C6449" t="str">
        <f>_xlfn.XLOOKUP(B6449,Lookup_table!B:B,Lookup_table!C:C)</f>
        <v>AI</v>
      </c>
      <c r="D6449" t="s">
        <v>14</v>
      </c>
      <c r="E6449" t="s">
        <v>40</v>
      </c>
      <c r="F6449" t="s">
        <v>16</v>
      </c>
      <c r="G6449" t="s">
        <v>17</v>
      </c>
      <c r="H6449" t="str">
        <f t="shared" si="400"/>
        <v>Remote</v>
      </c>
      <c r="I6449" t="s">
        <v>18</v>
      </c>
      <c r="J6449" t="str">
        <f t="shared" si="401"/>
        <v>7+ yrs</v>
      </c>
      <c r="K6449">
        <f t="shared" ca="1" si="403"/>
        <v>13</v>
      </c>
      <c r="L6449" t="s">
        <v>19</v>
      </c>
      <c r="M6449">
        <v>1</v>
      </c>
      <c r="N6449">
        <v>1</v>
      </c>
      <c r="O6449">
        <v>0</v>
      </c>
      <c r="P6449">
        <v>0</v>
      </c>
      <c r="Q6449">
        <v>1</v>
      </c>
      <c r="R6449">
        <f>SUM(M6449:N6449:O6449:P6449:Q6449)</f>
        <v>3</v>
      </c>
      <c r="S6449" s="1">
        <v>148577</v>
      </c>
      <c r="T6449" s="1" t="str">
        <f t="shared" si="402"/>
        <v>High</v>
      </c>
      <c r="U6449">
        <v>3</v>
      </c>
      <c r="V6449">
        <v>2021</v>
      </c>
      <c r="W6449" t="s">
        <v>34</v>
      </c>
      <c r="X6449">
        <v>2</v>
      </c>
    </row>
    <row r="6450" spans="1:24" x14ac:dyDescent="0.3">
      <c r="A6450">
        <v>6449</v>
      </c>
      <c r="B6450" t="s">
        <v>31</v>
      </c>
      <c r="C6450" t="str">
        <f>_xlfn.XLOOKUP(B6450,Lookup_table!B:B,Lookup_table!C:C)</f>
        <v>Business</v>
      </c>
      <c r="D6450" t="s">
        <v>14</v>
      </c>
      <c r="E6450" t="s">
        <v>23</v>
      </c>
      <c r="F6450" t="s">
        <v>24</v>
      </c>
      <c r="G6450" t="s">
        <v>25</v>
      </c>
      <c r="H6450" t="str">
        <f t="shared" si="400"/>
        <v>Onsite/Hybrid</v>
      </c>
      <c r="I6450" t="s">
        <v>26</v>
      </c>
      <c r="J6450" t="str">
        <f t="shared" si="401"/>
        <v>3-6 yrs</v>
      </c>
      <c r="K6450">
        <f t="shared" ca="1" si="403"/>
        <v>6</v>
      </c>
      <c r="L6450" t="s">
        <v>19</v>
      </c>
      <c r="M6450">
        <v>0</v>
      </c>
      <c r="N6450">
        <v>0</v>
      </c>
      <c r="O6450">
        <v>1</v>
      </c>
      <c r="P6450">
        <v>1</v>
      </c>
      <c r="Q6450">
        <v>1</v>
      </c>
      <c r="R6450">
        <f>SUM(M6450:N6450:O6450:P6450:Q6450)</f>
        <v>3</v>
      </c>
      <c r="S6450" s="1">
        <v>116433</v>
      </c>
      <c r="T6450" s="1" t="str">
        <f t="shared" si="402"/>
        <v>Medium</v>
      </c>
      <c r="U6450">
        <v>7</v>
      </c>
      <c r="V6450">
        <v>2026</v>
      </c>
      <c r="W6450" t="s">
        <v>28</v>
      </c>
      <c r="X6450">
        <v>6</v>
      </c>
    </row>
    <row r="6451" spans="1:24" x14ac:dyDescent="0.3">
      <c r="A6451">
        <v>6450</v>
      </c>
      <c r="B6451" t="s">
        <v>33</v>
      </c>
      <c r="C6451" t="str">
        <f>_xlfn.XLOOKUP(B6451,Lookup_table!B:B,Lookup_table!C:C)</f>
        <v>Data</v>
      </c>
      <c r="D6451" t="s">
        <v>22</v>
      </c>
      <c r="E6451" t="s">
        <v>40</v>
      </c>
      <c r="F6451" t="s">
        <v>24</v>
      </c>
      <c r="G6451" t="s">
        <v>17</v>
      </c>
      <c r="H6451" t="str">
        <f t="shared" si="400"/>
        <v>Remote</v>
      </c>
      <c r="I6451" t="s">
        <v>35</v>
      </c>
      <c r="J6451" t="str">
        <f t="shared" si="401"/>
        <v>0-2 yrs</v>
      </c>
      <c r="K6451">
        <f t="shared" ca="1" si="403"/>
        <v>2</v>
      </c>
      <c r="L6451" t="s">
        <v>19</v>
      </c>
      <c r="M6451">
        <v>0</v>
      </c>
      <c r="N6451">
        <v>1</v>
      </c>
      <c r="O6451">
        <v>1</v>
      </c>
      <c r="P6451">
        <v>1</v>
      </c>
      <c r="Q6451">
        <v>0</v>
      </c>
      <c r="R6451">
        <f>SUM(M6451:N6451:O6451:P6451:Q6451)</f>
        <v>3</v>
      </c>
      <c r="S6451" s="1">
        <v>95461</v>
      </c>
      <c r="T6451" s="1" t="str">
        <f t="shared" si="402"/>
        <v>Medium</v>
      </c>
      <c r="U6451">
        <v>5</v>
      </c>
      <c r="V6451">
        <v>2025</v>
      </c>
      <c r="W6451" t="s">
        <v>28</v>
      </c>
      <c r="X6451">
        <v>1</v>
      </c>
    </row>
    <row r="6452" spans="1:24" x14ac:dyDescent="0.3">
      <c r="A6452">
        <v>6451</v>
      </c>
      <c r="B6452" t="s">
        <v>36</v>
      </c>
      <c r="C6452" t="str">
        <f>_xlfn.XLOOKUP(B6452,Lookup_table!B:B,Lookup_table!C:C)</f>
        <v>Data</v>
      </c>
      <c r="D6452" t="s">
        <v>37</v>
      </c>
      <c r="E6452" t="s">
        <v>15</v>
      </c>
      <c r="F6452" t="s">
        <v>29</v>
      </c>
      <c r="G6452" t="s">
        <v>17</v>
      </c>
      <c r="H6452" t="str">
        <f t="shared" si="400"/>
        <v>Remote</v>
      </c>
      <c r="I6452" t="s">
        <v>26</v>
      </c>
      <c r="J6452" t="str">
        <f t="shared" si="401"/>
        <v>3-6 yrs</v>
      </c>
      <c r="K6452">
        <f t="shared" ca="1" si="403"/>
        <v>3</v>
      </c>
      <c r="L6452" t="s">
        <v>27</v>
      </c>
      <c r="M6452">
        <v>1</v>
      </c>
      <c r="N6452">
        <v>0</v>
      </c>
      <c r="O6452">
        <v>1</v>
      </c>
      <c r="P6452">
        <v>0</v>
      </c>
      <c r="Q6452">
        <v>1</v>
      </c>
      <c r="R6452">
        <f>SUM(M6452:N6452:O6452:P6452:Q6452)</f>
        <v>3</v>
      </c>
      <c r="S6452" s="1">
        <v>100811</v>
      </c>
      <c r="T6452" s="1" t="str">
        <f t="shared" si="402"/>
        <v>Medium</v>
      </c>
      <c r="U6452">
        <v>7</v>
      </c>
      <c r="V6452">
        <v>2026</v>
      </c>
      <c r="W6452" t="s">
        <v>28</v>
      </c>
      <c r="X6452">
        <v>8</v>
      </c>
    </row>
    <row r="6453" spans="1:24" x14ac:dyDescent="0.3">
      <c r="A6453">
        <v>6452</v>
      </c>
      <c r="B6453" t="s">
        <v>21</v>
      </c>
      <c r="C6453" t="str">
        <f>_xlfn.XLOOKUP(B6453,Lookup_table!B:B,Lookup_table!C:C)</f>
        <v>AI</v>
      </c>
      <c r="D6453" t="s">
        <v>22</v>
      </c>
      <c r="E6453" t="s">
        <v>32</v>
      </c>
      <c r="F6453" t="s">
        <v>43</v>
      </c>
      <c r="G6453" t="s">
        <v>25</v>
      </c>
      <c r="H6453" t="str">
        <f t="shared" si="400"/>
        <v>Onsite/Hybrid</v>
      </c>
      <c r="I6453" t="s">
        <v>18</v>
      </c>
      <c r="J6453" t="str">
        <f t="shared" si="401"/>
        <v>7+ yrs</v>
      </c>
      <c r="K6453">
        <f t="shared" ca="1" si="403"/>
        <v>8</v>
      </c>
      <c r="L6453" t="s">
        <v>19</v>
      </c>
      <c r="M6453">
        <v>1</v>
      </c>
      <c r="N6453">
        <v>1</v>
      </c>
      <c r="O6453">
        <v>0</v>
      </c>
      <c r="P6453">
        <v>1</v>
      </c>
      <c r="Q6453">
        <v>0</v>
      </c>
      <c r="R6453">
        <f>SUM(M6453:N6453:O6453:P6453:Q6453)</f>
        <v>3</v>
      </c>
      <c r="S6453" s="1">
        <v>171398</v>
      </c>
      <c r="T6453" s="1" t="str">
        <f t="shared" si="402"/>
        <v>High</v>
      </c>
      <c r="U6453">
        <v>7</v>
      </c>
      <c r="V6453">
        <v>2025</v>
      </c>
      <c r="W6453" t="s">
        <v>20</v>
      </c>
      <c r="X6453">
        <v>1</v>
      </c>
    </row>
    <row r="6454" spans="1:24" x14ac:dyDescent="0.3">
      <c r="A6454">
        <v>6453</v>
      </c>
      <c r="B6454" t="s">
        <v>41</v>
      </c>
      <c r="C6454" t="str">
        <f>_xlfn.XLOOKUP(B6454,Lookup_table!B:B,Lookup_table!C:C)</f>
        <v>Data</v>
      </c>
      <c r="D6454" t="s">
        <v>14</v>
      </c>
      <c r="E6454" t="s">
        <v>23</v>
      </c>
      <c r="F6454" t="s">
        <v>24</v>
      </c>
      <c r="G6454" t="s">
        <v>25</v>
      </c>
      <c r="H6454" t="str">
        <f t="shared" si="400"/>
        <v>Onsite/Hybrid</v>
      </c>
      <c r="I6454" t="s">
        <v>26</v>
      </c>
      <c r="J6454" t="str">
        <f t="shared" si="401"/>
        <v>3-6 yrs</v>
      </c>
      <c r="K6454">
        <f t="shared" ca="1" si="403"/>
        <v>6</v>
      </c>
      <c r="L6454" t="s">
        <v>27</v>
      </c>
      <c r="M6454">
        <v>1</v>
      </c>
      <c r="N6454">
        <v>0</v>
      </c>
      <c r="O6454">
        <v>0</v>
      </c>
      <c r="P6454">
        <v>0</v>
      </c>
      <c r="Q6454">
        <v>0</v>
      </c>
      <c r="R6454">
        <f>SUM(M6454:N6454:O6454:P6454:Q6454)</f>
        <v>1</v>
      </c>
      <c r="S6454" s="1">
        <v>73401</v>
      </c>
      <c r="T6454" s="1" t="str">
        <f t="shared" si="402"/>
        <v>Medium</v>
      </c>
      <c r="U6454">
        <v>12</v>
      </c>
      <c r="V6454">
        <v>2025</v>
      </c>
      <c r="W6454" t="s">
        <v>20</v>
      </c>
      <c r="X6454">
        <v>3</v>
      </c>
    </row>
    <row r="6455" spans="1:24" x14ac:dyDescent="0.3">
      <c r="A6455">
        <v>6454</v>
      </c>
      <c r="B6455" t="s">
        <v>21</v>
      </c>
      <c r="C6455" t="str">
        <f>_xlfn.XLOOKUP(B6455,Lookup_table!B:B,Lookup_table!C:C)</f>
        <v>AI</v>
      </c>
      <c r="D6455" t="s">
        <v>37</v>
      </c>
      <c r="E6455" t="s">
        <v>42</v>
      </c>
      <c r="F6455" t="s">
        <v>52</v>
      </c>
      <c r="G6455" t="s">
        <v>30</v>
      </c>
      <c r="H6455" t="str">
        <f t="shared" si="400"/>
        <v>Onsite/Hybrid</v>
      </c>
      <c r="I6455" t="s">
        <v>18</v>
      </c>
      <c r="J6455" t="str">
        <f t="shared" si="401"/>
        <v>7+ yrs</v>
      </c>
      <c r="K6455">
        <f t="shared" ca="1" si="403"/>
        <v>14</v>
      </c>
      <c r="L6455" t="s">
        <v>19</v>
      </c>
      <c r="M6455">
        <v>1</v>
      </c>
      <c r="N6455">
        <v>1</v>
      </c>
      <c r="O6455">
        <v>1</v>
      </c>
      <c r="P6455">
        <v>0</v>
      </c>
      <c r="Q6455">
        <v>0</v>
      </c>
      <c r="R6455">
        <f>SUM(M6455:N6455:O6455:P6455:Q6455)</f>
        <v>3</v>
      </c>
      <c r="S6455" s="1">
        <v>156805</v>
      </c>
      <c r="T6455" s="1" t="str">
        <f t="shared" si="402"/>
        <v>High</v>
      </c>
      <c r="U6455">
        <v>1</v>
      </c>
      <c r="V6455">
        <v>2025</v>
      </c>
      <c r="W6455" t="s">
        <v>34</v>
      </c>
      <c r="X6455">
        <v>2</v>
      </c>
    </row>
    <row r="6456" spans="1:24" x14ac:dyDescent="0.3">
      <c r="A6456">
        <v>6455</v>
      </c>
      <c r="B6456" t="s">
        <v>33</v>
      </c>
      <c r="C6456" t="str">
        <f>_xlfn.XLOOKUP(B6456,Lookup_table!B:B,Lookup_table!C:C)</f>
        <v>Data</v>
      </c>
      <c r="D6456" t="s">
        <v>37</v>
      </c>
      <c r="E6456" t="s">
        <v>15</v>
      </c>
      <c r="F6456" t="s">
        <v>44</v>
      </c>
      <c r="G6456" t="s">
        <v>30</v>
      </c>
      <c r="H6456" t="str">
        <f t="shared" si="400"/>
        <v>Onsite/Hybrid</v>
      </c>
      <c r="I6456" t="s">
        <v>18</v>
      </c>
      <c r="J6456" t="str">
        <f t="shared" si="401"/>
        <v>7+ yrs</v>
      </c>
      <c r="K6456">
        <f t="shared" ca="1" si="403"/>
        <v>14</v>
      </c>
      <c r="L6456" t="s">
        <v>19</v>
      </c>
      <c r="M6456">
        <v>0</v>
      </c>
      <c r="N6456">
        <v>1</v>
      </c>
      <c r="O6456">
        <v>0</v>
      </c>
      <c r="P6456">
        <v>0</v>
      </c>
      <c r="Q6456">
        <v>1</v>
      </c>
      <c r="R6456">
        <f>SUM(M6456:N6456:O6456:P6456:Q6456)</f>
        <v>2</v>
      </c>
      <c r="S6456" s="1">
        <v>112684</v>
      </c>
      <c r="T6456" s="1" t="str">
        <f t="shared" si="402"/>
        <v>Medium</v>
      </c>
      <c r="U6456">
        <v>10</v>
      </c>
      <c r="V6456">
        <v>2022</v>
      </c>
      <c r="W6456" t="s">
        <v>28</v>
      </c>
      <c r="X6456">
        <v>7</v>
      </c>
    </row>
    <row r="6457" spans="1:24" x14ac:dyDescent="0.3">
      <c r="A6457">
        <v>6456</v>
      </c>
      <c r="B6457" t="s">
        <v>33</v>
      </c>
      <c r="C6457" t="str">
        <f>_xlfn.XLOOKUP(B6457,Lookup_table!B:B,Lookup_table!C:C)</f>
        <v>Data</v>
      </c>
      <c r="D6457" t="s">
        <v>37</v>
      </c>
      <c r="E6457" t="s">
        <v>32</v>
      </c>
      <c r="F6457" t="s">
        <v>24</v>
      </c>
      <c r="G6457" t="s">
        <v>30</v>
      </c>
      <c r="H6457" t="str">
        <f t="shared" si="400"/>
        <v>Onsite/Hybrid</v>
      </c>
      <c r="I6457" t="s">
        <v>35</v>
      </c>
      <c r="J6457" t="str">
        <f t="shared" si="401"/>
        <v>0-2 yrs</v>
      </c>
      <c r="K6457">
        <f t="shared" ca="1" si="403"/>
        <v>1</v>
      </c>
      <c r="L6457" t="s">
        <v>19</v>
      </c>
      <c r="M6457">
        <v>0</v>
      </c>
      <c r="N6457">
        <v>0</v>
      </c>
      <c r="O6457">
        <v>1</v>
      </c>
      <c r="P6457">
        <v>1</v>
      </c>
      <c r="Q6457">
        <v>0</v>
      </c>
      <c r="R6457">
        <f>SUM(M6457:N6457:O6457:P6457:Q6457)</f>
        <v>2</v>
      </c>
      <c r="S6457" s="1">
        <v>80487</v>
      </c>
      <c r="T6457" s="1" t="str">
        <f t="shared" si="402"/>
        <v>Medium</v>
      </c>
      <c r="U6457">
        <v>6</v>
      </c>
      <c r="V6457">
        <v>2021</v>
      </c>
      <c r="W6457" t="s">
        <v>28</v>
      </c>
      <c r="X6457">
        <v>6</v>
      </c>
    </row>
    <row r="6458" spans="1:24" x14ac:dyDescent="0.3">
      <c r="A6458">
        <v>6457</v>
      </c>
      <c r="B6458" t="s">
        <v>33</v>
      </c>
      <c r="C6458" t="str">
        <f>_xlfn.XLOOKUP(B6458,Lookup_table!B:B,Lookup_table!C:C)</f>
        <v>Data</v>
      </c>
      <c r="D6458" t="s">
        <v>14</v>
      </c>
      <c r="E6458" t="s">
        <v>32</v>
      </c>
      <c r="F6458" t="s">
        <v>51</v>
      </c>
      <c r="G6458" t="s">
        <v>25</v>
      </c>
      <c r="H6458" t="str">
        <f t="shared" si="400"/>
        <v>Onsite/Hybrid</v>
      </c>
      <c r="I6458" t="s">
        <v>18</v>
      </c>
      <c r="J6458" t="str">
        <f t="shared" si="401"/>
        <v>7+ yrs</v>
      </c>
      <c r="K6458">
        <f t="shared" ca="1" si="403"/>
        <v>15</v>
      </c>
      <c r="L6458" t="s">
        <v>39</v>
      </c>
      <c r="M6458">
        <v>0</v>
      </c>
      <c r="N6458">
        <v>0</v>
      </c>
      <c r="O6458">
        <v>1</v>
      </c>
      <c r="P6458">
        <v>1</v>
      </c>
      <c r="Q6458">
        <v>0</v>
      </c>
      <c r="R6458">
        <f>SUM(M6458:N6458:O6458:P6458:Q6458)</f>
        <v>2</v>
      </c>
      <c r="S6458" s="1">
        <v>133623</v>
      </c>
      <c r="T6458" s="1" t="str">
        <f t="shared" si="402"/>
        <v>High</v>
      </c>
      <c r="U6458">
        <v>8</v>
      </c>
      <c r="V6458">
        <v>2020</v>
      </c>
      <c r="W6458" t="s">
        <v>28</v>
      </c>
      <c r="X6458">
        <v>3</v>
      </c>
    </row>
    <row r="6459" spans="1:24" x14ac:dyDescent="0.3">
      <c r="A6459">
        <v>6458</v>
      </c>
      <c r="B6459" t="s">
        <v>36</v>
      </c>
      <c r="C6459" t="str">
        <f>_xlfn.XLOOKUP(B6459,Lookup_table!B:B,Lookup_table!C:C)</f>
        <v>Data</v>
      </c>
      <c r="D6459" t="s">
        <v>34</v>
      </c>
      <c r="E6459" t="s">
        <v>32</v>
      </c>
      <c r="F6459" t="s">
        <v>43</v>
      </c>
      <c r="G6459" t="s">
        <v>30</v>
      </c>
      <c r="H6459" t="str">
        <f t="shared" si="400"/>
        <v>Onsite/Hybrid</v>
      </c>
      <c r="I6459" t="s">
        <v>26</v>
      </c>
      <c r="J6459" t="str">
        <f t="shared" si="401"/>
        <v>3-6 yrs</v>
      </c>
      <c r="K6459">
        <f t="shared" ca="1" si="403"/>
        <v>3</v>
      </c>
      <c r="L6459" t="s">
        <v>39</v>
      </c>
      <c r="M6459">
        <v>0</v>
      </c>
      <c r="N6459">
        <v>0</v>
      </c>
      <c r="O6459">
        <v>1</v>
      </c>
      <c r="P6459">
        <v>0</v>
      </c>
      <c r="Q6459">
        <v>1</v>
      </c>
      <c r="R6459">
        <f>SUM(M6459:N6459:O6459:P6459:Q6459)</f>
        <v>2</v>
      </c>
      <c r="S6459" s="1">
        <v>102269</v>
      </c>
      <c r="T6459" s="1" t="str">
        <f t="shared" si="402"/>
        <v>Medium</v>
      </c>
      <c r="U6459">
        <v>5</v>
      </c>
      <c r="V6459">
        <v>2021</v>
      </c>
      <c r="W6459" t="s">
        <v>34</v>
      </c>
      <c r="X6459">
        <v>1</v>
      </c>
    </row>
    <row r="6460" spans="1:24" x14ac:dyDescent="0.3">
      <c r="A6460">
        <v>6459</v>
      </c>
      <c r="B6460" t="s">
        <v>21</v>
      </c>
      <c r="C6460" t="str">
        <f>_xlfn.XLOOKUP(B6460,Lookup_table!B:B,Lookup_table!C:C)</f>
        <v>AI</v>
      </c>
      <c r="D6460" t="s">
        <v>14</v>
      </c>
      <c r="E6460" t="s">
        <v>38</v>
      </c>
      <c r="F6460" t="s">
        <v>51</v>
      </c>
      <c r="G6460" t="s">
        <v>25</v>
      </c>
      <c r="H6460" t="str">
        <f t="shared" si="400"/>
        <v>Onsite/Hybrid</v>
      </c>
      <c r="I6460" t="s">
        <v>18</v>
      </c>
      <c r="J6460" t="str">
        <f t="shared" si="401"/>
        <v>7+ yrs</v>
      </c>
      <c r="K6460">
        <f t="shared" ca="1" si="403"/>
        <v>15</v>
      </c>
      <c r="L6460" t="s">
        <v>27</v>
      </c>
      <c r="M6460">
        <v>1</v>
      </c>
      <c r="N6460">
        <v>1</v>
      </c>
      <c r="O6460">
        <v>1</v>
      </c>
      <c r="P6460">
        <v>1</v>
      </c>
      <c r="Q6460">
        <v>0</v>
      </c>
      <c r="R6460">
        <f>SUM(M6460:N6460:O6460:P6460:Q6460)</f>
        <v>4</v>
      </c>
      <c r="S6460" s="1">
        <v>171637</v>
      </c>
      <c r="T6460" s="1" t="str">
        <f t="shared" si="402"/>
        <v>High</v>
      </c>
      <c r="U6460">
        <v>1</v>
      </c>
      <c r="V6460">
        <v>2020</v>
      </c>
      <c r="W6460" t="s">
        <v>28</v>
      </c>
      <c r="X6460">
        <v>2</v>
      </c>
    </row>
    <row r="6461" spans="1:24" x14ac:dyDescent="0.3">
      <c r="A6461">
        <v>6460</v>
      </c>
      <c r="B6461" t="s">
        <v>33</v>
      </c>
      <c r="C6461" t="str">
        <f>_xlfn.XLOOKUP(B6461,Lookup_table!B:B,Lookup_table!C:C)</f>
        <v>Data</v>
      </c>
      <c r="D6461" t="s">
        <v>22</v>
      </c>
      <c r="E6461" t="s">
        <v>38</v>
      </c>
      <c r="F6461" t="s">
        <v>43</v>
      </c>
      <c r="G6461" t="s">
        <v>17</v>
      </c>
      <c r="H6461" t="str">
        <f t="shared" si="400"/>
        <v>Remote</v>
      </c>
      <c r="I6461" t="s">
        <v>26</v>
      </c>
      <c r="J6461" t="str">
        <f t="shared" si="401"/>
        <v>3-6 yrs</v>
      </c>
      <c r="K6461">
        <f t="shared" ca="1" si="403"/>
        <v>5</v>
      </c>
      <c r="L6461" t="s">
        <v>19</v>
      </c>
      <c r="M6461">
        <v>0</v>
      </c>
      <c r="N6461">
        <v>0</v>
      </c>
      <c r="O6461">
        <v>1</v>
      </c>
      <c r="P6461">
        <v>1</v>
      </c>
      <c r="Q6461">
        <v>0</v>
      </c>
      <c r="R6461">
        <f>SUM(M6461:N6461:O6461:P6461:Q6461)</f>
        <v>2</v>
      </c>
      <c r="S6461" s="1">
        <v>122748</v>
      </c>
      <c r="T6461" s="1" t="str">
        <f t="shared" si="402"/>
        <v>High</v>
      </c>
      <c r="U6461">
        <v>6</v>
      </c>
      <c r="V6461">
        <v>2020</v>
      </c>
      <c r="W6461" t="s">
        <v>28</v>
      </c>
      <c r="X6461">
        <v>9</v>
      </c>
    </row>
    <row r="6462" spans="1:24" x14ac:dyDescent="0.3">
      <c r="A6462">
        <v>6461</v>
      </c>
      <c r="B6462" t="s">
        <v>36</v>
      </c>
      <c r="C6462" t="str">
        <f>_xlfn.XLOOKUP(B6462,Lookup_table!B:B,Lookup_table!C:C)</f>
        <v>Data</v>
      </c>
      <c r="D6462" t="s">
        <v>14</v>
      </c>
      <c r="E6462" t="s">
        <v>23</v>
      </c>
      <c r="F6462" t="s">
        <v>52</v>
      </c>
      <c r="G6462" t="s">
        <v>25</v>
      </c>
      <c r="H6462" t="str">
        <f t="shared" si="400"/>
        <v>Onsite/Hybrid</v>
      </c>
      <c r="I6462" t="s">
        <v>35</v>
      </c>
      <c r="J6462" t="str">
        <f t="shared" si="401"/>
        <v>0-2 yrs</v>
      </c>
      <c r="K6462">
        <f t="shared" ca="1" si="403"/>
        <v>0</v>
      </c>
      <c r="L6462" t="s">
        <v>19</v>
      </c>
      <c r="M6462">
        <v>0</v>
      </c>
      <c r="N6462">
        <v>1</v>
      </c>
      <c r="O6462">
        <v>1</v>
      </c>
      <c r="P6462">
        <v>0</v>
      </c>
      <c r="Q6462">
        <v>1</v>
      </c>
      <c r="R6462">
        <f>SUM(M6462:N6462:O6462:P6462:Q6462)</f>
        <v>3</v>
      </c>
      <c r="S6462" s="1">
        <v>75376</v>
      </c>
      <c r="T6462" s="1" t="str">
        <f t="shared" si="402"/>
        <v>Medium</v>
      </c>
      <c r="U6462">
        <v>2</v>
      </c>
      <c r="V6462">
        <v>2022</v>
      </c>
      <c r="W6462" t="s">
        <v>34</v>
      </c>
      <c r="X6462">
        <v>6</v>
      </c>
    </row>
    <row r="6463" spans="1:24" x14ac:dyDescent="0.3">
      <c r="A6463">
        <v>6462</v>
      </c>
      <c r="B6463" t="s">
        <v>36</v>
      </c>
      <c r="C6463" t="str">
        <f>_xlfn.XLOOKUP(B6463,Lookup_table!B:B,Lookup_table!C:C)</f>
        <v>Data</v>
      </c>
      <c r="D6463" t="s">
        <v>22</v>
      </c>
      <c r="E6463" t="s">
        <v>23</v>
      </c>
      <c r="F6463" t="s">
        <v>44</v>
      </c>
      <c r="G6463" t="s">
        <v>25</v>
      </c>
      <c r="H6463" t="str">
        <f t="shared" si="400"/>
        <v>Onsite/Hybrid</v>
      </c>
      <c r="I6463" t="s">
        <v>26</v>
      </c>
      <c r="J6463" t="str">
        <f t="shared" si="401"/>
        <v>3-6 yrs</v>
      </c>
      <c r="K6463">
        <f t="shared" ca="1" si="403"/>
        <v>3</v>
      </c>
      <c r="L6463" t="s">
        <v>19</v>
      </c>
      <c r="M6463">
        <v>1</v>
      </c>
      <c r="N6463">
        <v>1</v>
      </c>
      <c r="O6463">
        <v>0</v>
      </c>
      <c r="P6463">
        <v>1</v>
      </c>
      <c r="Q6463">
        <v>1</v>
      </c>
      <c r="R6463">
        <f>SUM(M6463:N6463:O6463:P6463:Q6463)</f>
        <v>4</v>
      </c>
      <c r="S6463" s="1">
        <v>119488</v>
      </c>
      <c r="T6463" s="1" t="str">
        <f t="shared" si="402"/>
        <v>Medium</v>
      </c>
      <c r="U6463">
        <v>1</v>
      </c>
      <c r="V6463">
        <v>2022</v>
      </c>
      <c r="W6463" t="s">
        <v>20</v>
      </c>
      <c r="X6463">
        <v>3</v>
      </c>
    </row>
    <row r="6464" spans="1:24" x14ac:dyDescent="0.3">
      <c r="A6464">
        <v>6463</v>
      </c>
      <c r="B6464" t="s">
        <v>21</v>
      </c>
      <c r="C6464" t="str">
        <f>_xlfn.XLOOKUP(B6464,Lookup_table!B:B,Lookup_table!C:C)</f>
        <v>AI</v>
      </c>
      <c r="D6464" t="s">
        <v>37</v>
      </c>
      <c r="E6464" t="s">
        <v>40</v>
      </c>
      <c r="F6464" t="s">
        <v>16</v>
      </c>
      <c r="G6464" t="s">
        <v>17</v>
      </c>
      <c r="H6464" t="str">
        <f t="shared" si="400"/>
        <v>Remote</v>
      </c>
      <c r="I6464" t="s">
        <v>35</v>
      </c>
      <c r="J6464" t="str">
        <f t="shared" si="401"/>
        <v>0-2 yrs</v>
      </c>
      <c r="K6464">
        <f t="shared" ca="1" si="403"/>
        <v>2</v>
      </c>
      <c r="L6464" t="s">
        <v>19</v>
      </c>
      <c r="M6464">
        <v>1</v>
      </c>
      <c r="N6464">
        <v>1</v>
      </c>
      <c r="O6464">
        <v>0</v>
      </c>
      <c r="P6464">
        <v>1</v>
      </c>
      <c r="Q6464">
        <v>1</v>
      </c>
      <c r="R6464">
        <f>SUM(M6464:N6464:O6464:P6464:Q6464)</f>
        <v>4</v>
      </c>
      <c r="S6464" s="1">
        <v>114351</v>
      </c>
      <c r="T6464" s="1" t="str">
        <f t="shared" si="402"/>
        <v>Medium</v>
      </c>
      <c r="U6464">
        <v>2</v>
      </c>
      <c r="V6464">
        <v>2026</v>
      </c>
      <c r="W6464" t="s">
        <v>34</v>
      </c>
      <c r="X6464">
        <v>5</v>
      </c>
    </row>
    <row r="6465" spans="1:24" x14ac:dyDescent="0.3">
      <c r="A6465">
        <v>6464</v>
      </c>
      <c r="B6465" t="s">
        <v>31</v>
      </c>
      <c r="C6465" t="str">
        <f>_xlfn.XLOOKUP(B6465,Lookup_table!B:B,Lookup_table!C:C)</f>
        <v>Business</v>
      </c>
      <c r="D6465" t="s">
        <v>22</v>
      </c>
      <c r="E6465" t="s">
        <v>40</v>
      </c>
      <c r="F6465" t="s">
        <v>16</v>
      </c>
      <c r="G6465" t="s">
        <v>17</v>
      </c>
      <c r="H6465" t="str">
        <f t="shared" si="400"/>
        <v>Remote</v>
      </c>
      <c r="I6465" t="s">
        <v>18</v>
      </c>
      <c r="J6465" t="str">
        <f t="shared" si="401"/>
        <v>7+ yrs</v>
      </c>
      <c r="K6465">
        <f t="shared" ca="1" si="403"/>
        <v>11</v>
      </c>
      <c r="L6465" t="s">
        <v>27</v>
      </c>
      <c r="M6465">
        <v>0</v>
      </c>
      <c r="N6465">
        <v>0</v>
      </c>
      <c r="O6465">
        <v>0</v>
      </c>
      <c r="P6465">
        <v>1</v>
      </c>
      <c r="Q6465">
        <v>1</v>
      </c>
      <c r="R6465">
        <f>SUM(M6465:N6465:O6465:P6465:Q6465)</f>
        <v>2</v>
      </c>
      <c r="S6465" s="1">
        <v>141670</v>
      </c>
      <c r="T6465" s="1" t="str">
        <f t="shared" si="402"/>
        <v>High</v>
      </c>
      <c r="U6465">
        <v>5</v>
      </c>
      <c r="V6465">
        <v>2024</v>
      </c>
      <c r="W6465" t="s">
        <v>34</v>
      </c>
      <c r="X6465">
        <v>2</v>
      </c>
    </row>
    <row r="6466" spans="1:24" x14ac:dyDescent="0.3">
      <c r="A6466">
        <v>6465</v>
      </c>
      <c r="B6466" t="s">
        <v>33</v>
      </c>
      <c r="C6466" t="str">
        <f>_xlfn.XLOOKUP(B6466,Lookup_table!B:B,Lookup_table!C:C)</f>
        <v>Data</v>
      </c>
      <c r="D6466" t="s">
        <v>34</v>
      </c>
      <c r="E6466" t="s">
        <v>23</v>
      </c>
      <c r="F6466" t="s">
        <v>16</v>
      </c>
      <c r="G6466" t="s">
        <v>30</v>
      </c>
      <c r="H6466" t="str">
        <f t="shared" ref="H6466:H6529" si="404">IF(G6466="Remote","Remote","Onsite/Hybrid")</f>
        <v>Onsite/Hybrid</v>
      </c>
      <c r="I6466" t="s">
        <v>26</v>
      </c>
      <c r="J6466" t="str">
        <f t="shared" ref="J6466:J6529" si="405">IF(I6466="Entry","0-2 yrs",IF(I6466="Mid","3-6 yrs","7+ yrs"))</f>
        <v>3-6 yrs</v>
      </c>
      <c r="K6466">
        <f t="shared" ca="1" si="403"/>
        <v>5</v>
      </c>
      <c r="L6466" t="s">
        <v>19</v>
      </c>
      <c r="M6466">
        <v>1</v>
      </c>
      <c r="N6466">
        <v>1</v>
      </c>
      <c r="O6466">
        <v>1</v>
      </c>
      <c r="P6466">
        <v>1</v>
      </c>
      <c r="Q6466">
        <v>0</v>
      </c>
      <c r="R6466">
        <f>SUM(M6466:N6466:O6466:P6466:Q6466)</f>
        <v>4</v>
      </c>
      <c r="S6466" s="1">
        <v>100984</v>
      </c>
      <c r="T6466" s="1" t="str">
        <f t="shared" ref="T6466:T6529" si="406">IF(S6466&lt;=70000,"Low",IF(S6466&lt;=120000,"Medium","High"))</f>
        <v>Medium</v>
      </c>
      <c r="U6466">
        <v>9</v>
      </c>
      <c r="V6466">
        <v>2024</v>
      </c>
      <c r="W6466" t="s">
        <v>28</v>
      </c>
      <c r="X6466">
        <v>1</v>
      </c>
    </row>
    <row r="6467" spans="1:24" x14ac:dyDescent="0.3">
      <c r="A6467">
        <v>6466</v>
      </c>
      <c r="B6467" t="s">
        <v>33</v>
      </c>
      <c r="C6467" t="str">
        <f>_xlfn.XLOOKUP(B6467,Lookup_table!B:B,Lookup_table!C:C)</f>
        <v>Data</v>
      </c>
      <c r="D6467" t="s">
        <v>37</v>
      </c>
      <c r="E6467" t="s">
        <v>42</v>
      </c>
      <c r="F6467" t="s">
        <v>51</v>
      </c>
      <c r="G6467" t="s">
        <v>17</v>
      </c>
      <c r="H6467" t="str">
        <f t="shared" si="404"/>
        <v>Remote</v>
      </c>
      <c r="I6467" t="s">
        <v>35</v>
      </c>
      <c r="J6467" t="str">
        <f t="shared" si="405"/>
        <v>0-2 yrs</v>
      </c>
      <c r="K6467">
        <f t="shared" ref="K6467:K6530" ca="1" si="407">IF(J6467="0-2 yrs",RANDBETWEEN(0,2),IF(J6467="3-6 yrs", RANDBETWEEN(3,6),IF(J6467="7+ yrs", RANDBETWEEN(7,15)," ")))</f>
        <v>1</v>
      </c>
      <c r="L6467" t="s">
        <v>39</v>
      </c>
      <c r="M6467">
        <v>1</v>
      </c>
      <c r="N6467">
        <v>0</v>
      </c>
      <c r="O6467">
        <v>0</v>
      </c>
      <c r="P6467">
        <v>1</v>
      </c>
      <c r="Q6467">
        <v>0</v>
      </c>
      <c r="R6467">
        <f>SUM(M6467:N6467:O6467:P6467:Q6467)</f>
        <v>2</v>
      </c>
      <c r="S6467" s="1">
        <v>65182</v>
      </c>
      <c r="T6467" s="1" t="str">
        <f t="shared" si="406"/>
        <v>Low</v>
      </c>
      <c r="U6467">
        <v>3</v>
      </c>
      <c r="V6467">
        <v>2022</v>
      </c>
      <c r="W6467" t="s">
        <v>20</v>
      </c>
      <c r="X6467">
        <v>2</v>
      </c>
    </row>
    <row r="6468" spans="1:24" x14ac:dyDescent="0.3">
      <c r="A6468">
        <v>6467</v>
      </c>
      <c r="B6468" t="s">
        <v>31</v>
      </c>
      <c r="C6468" t="str">
        <f>_xlfn.XLOOKUP(B6468,Lookup_table!B:B,Lookup_table!C:C)</f>
        <v>Business</v>
      </c>
      <c r="D6468" t="s">
        <v>37</v>
      </c>
      <c r="E6468" t="s">
        <v>23</v>
      </c>
      <c r="F6468" t="s">
        <v>44</v>
      </c>
      <c r="G6468" t="s">
        <v>30</v>
      </c>
      <c r="H6468" t="str">
        <f t="shared" si="404"/>
        <v>Onsite/Hybrid</v>
      </c>
      <c r="I6468" t="s">
        <v>18</v>
      </c>
      <c r="J6468" t="str">
        <f t="shared" si="405"/>
        <v>7+ yrs</v>
      </c>
      <c r="K6468">
        <f t="shared" ca="1" si="407"/>
        <v>13</v>
      </c>
      <c r="L6468" t="s">
        <v>27</v>
      </c>
      <c r="M6468">
        <v>1</v>
      </c>
      <c r="N6468">
        <v>0</v>
      </c>
      <c r="O6468">
        <v>1</v>
      </c>
      <c r="P6468">
        <v>1</v>
      </c>
      <c r="Q6468">
        <v>1</v>
      </c>
      <c r="R6468">
        <f>SUM(M6468:N6468:O6468:P6468:Q6468)</f>
        <v>4</v>
      </c>
      <c r="S6468" s="1">
        <v>138542</v>
      </c>
      <c r="T6468" s="1" t="str">
        <f t="shared" si="406"/>
        <v>High</v>
      </c>
      <c r="U6468">
        <v>9</v>
      </c>
      <c r="V6468">
        <v>2024</v>
      </c>
      <c r="W6468" t="s">
        <v>28</v>
      </c>
      <c r="X6468">
        <v>9</v>
      </c>
    </row>
    <row r="6469" spans="1:24" x14ac:dyDescent="0.3">
      <c r="A6469">
        <v>6468</v>
      </c>
      <c r="B6469" t="s">
        <v>31</v>
      </c>
      <c r="C6469" t="str">
        <f>_xlfn.XLOOKUP(B6469,Lookup_table!B:B,Lookup_table!C:C)</f>
        <v>Business</v>
      </c>
      <c r="D6469" t="s">
        <v>37</v>
      </c>
      <c r="E6469" t="s">
        <v>42</v>
      </c>
      <c r="F6469" t="s">
        <v>44</v>
      </c>
      <c r="G6469" t="s">
        <v>25</v>
      </c>
      <c r="H6469" t="str">
        <f t="shared" si="404"/>
        <v>Onsite/Hybrid</v>
      </c>
      <c r="I6469" t="s">
        <v>35</v>
      </c>
      <c r="J6469" t="str">
        <f t="shared" si="405"/>
        <v>0-2 yrs</v>
      </c>
      <c r="K6469">
        <f t="shared" ca="1" si="407"/>
        <v>2</v>
      </c>
      <c r="L6469" t="s">
        <v>19</v>
      </c>
      <c r="M6469">
        <v>0</v>
      </c>
      <c r="N6469">
        <v>0</v>
      </c>
      <c r="O6469">
        <v>1</v>
      </c>
      <c r="P6469">
        <v>1</v>
      </c>
      <c r="Q6469">
        <v>1</v>
      </c>
      <c r="R6469">
        <f>SUM(M6469:N6469:O6469:P6469:Q6469)</f>
        <v>3</v>
      </c>
      <c r="S6469" s="1">
        <v>89683</v>
      </c>
      <c r="T6469" s="1" t="str">
        <f t="shared" si="406"/>
        <v>Medium</v>
      </c>
      <c r="U6469">
        <v>6</v>
      </c>
      <c r="V6469">
        <v>2022</v>
      </c>
      <c r="W6469" t="s">
        <v>28</v>
      </c>
      <c r="X6469">
        <v>8</v>
      </c>
    </row>
    <row r="6470" spans="1:24" x14ac:dyDescent="0.3">
      <c r="A6470">
        <v>6469</v>
      </c>
      <c r="B6470" t="s">
        <v>21</v>
      </c>
      <c r="C6470" t="str">
        <f>_xlfn.XLOOKUP(B6470,Lookup_table!B:B,Lookup_table!C:C)</f>
        <v>AI</v>
      </c>
      <c r="D6470" t="s">
        <v>14</v>
      </c>
      <c r="E6470" t="s">
        <v>40</v>
      </c>
      <c r="F6470" t="s">
        <v>52</v>
      </c>
      <c r="G6470" t="s">
        <v>17</v>
      </c>
      <c r="H6470" t="str">
        <f t="shared" si="404"/>
        <v>Remote</v>
      </c>
      <c r="I6470" t="s">
        <v>18</v>
      </c>
      <c r="J6470" t="str">
        <f t="shared" si="405"/>
        <v>7+ yrs</v>
      </c>
      <c r="K6470">
        <f t="shared" ca="1" si="407"/>
        <v>10</v>
      </c>
      <c r="L6470" t="s">
        <v>19</v>
      </c>
      <c r="M6470">
        <v>1</v>
      </c>
      <c r="N6470">
        <v>1</v>
      </c>
      <c r="O6470">
        <v>0</v>
      </c>
      <c r="P6470">
        <v>0</v>
      </c>
      <c r="Q6470">
        <v>0</v>
      </c>
      <c r="R6470">
        <f>SUM(M6470:N6470:O6470:P6470:Q6470)</f>
        <v>2</v>
      </c>
      <c r="S6470" s="1">
        <v>139731</v>
      </c>
      <c r="T6470" s="1" t="str">
        <f t="shared" si="406"/>
        <v>High</v>
      </c>
      <c r="U6470">
        <v>4</v>
      </c>
      <c r="V6470">
        <v>2025</v>
      </c>
      <c r="W6470" t="s">
        <v>28</v>
      </c>
      <c r="X6470">
        <v>8</v>
      </c>
    </row>
    <row r="6471" spans="1:24" x14ac:dyDescent="0.3">
      <c r="A6471">
        <v>6470</v>
      </c>
      <c r="B6471" t="s">
        <v>31</v>
      </c>
      <c r="C6471" t="str">
        <f>_xlfn.XLOOKUP(B6471,Lookup_table!B:B,Lookup_table!C:C)</f>
        <v>Business</v>
      </c>
      <c r="D6471" t="s">
        <v>22</v>
      </c>
      <c r="E6471" t="s">
        <v>23</v>
      </c>
      <c r="F6471" t="s">
        <v>52</v>
      </c>
      <c r="G6471" t="s">
        <v>25</v>
      </c>
      <c r="H6471" t="str">
        <f t="shared" si="404"/>
        <v>Onsite/Hybrid</v>
      </c>
      <c r="I6471" t="s">
        <v>18</v>
      </c>
      <c r="J6471" t="str">
        <f t="shared" si="405"/>
        <v>7+ yrs</v>
      </c>
      <c r="K6471">
        <f t="shared" ca="1" si="407"/>
        <v>14</v>
      </c>
      <c r="L6471" t="s">
        <v>39</v>
      </c>
      <c r="M6471">
        <v>0</v>
      </c>
      <c r="N6471">
        <v>0</v>
      </c>
      <c r="O6471">
        <v>1</v>
      </c>
      <c r="P6471">
        <v>0</v>
      </c>
      <c r="Q6471">
        <v>0</v>
      </c>
      <c r="R6471">
        <f>SUM(M6471:N6471:O6471:P6471:Q6471)</f>
        <v>1</v>
      </c>
      <c r="S6471" s="1">
        <v>131145</v>
      </c>
      <c r="T6471" s="1" t="str">
        <f t="shared" si="406"/>
        <v>High</v>
      </c>
      <c r="U6471">
        <v>7</v>
      </c>
      <c r="V6471">
        <v>2022</v>
      </c>
      <c r="W6471" t="s">
        <v>20</v>
      </c>
      <c r="X6471">
        <v>1</v>
      </c>
    </row>
    <row r="6472" spans="1:24" x14ac:dyDescent="0.3">
      <c r="A6472">
        <v>6471</v>
      </c>
      <c r="B6472" t="s">
        <v>41</v>
      </c>
      <c r="C6472" t="str">
        <f>_xlfn.XLOOKUP(B6472,Lookup_table!B:B,Lookup_table!C:C)</f>
        <v>Data</v>
      </c>
      <c r="D6472" t="s">
        <v>37</v>
      </c>
      <c r="E6472" t="s">
        <v>42</v>
      </c>
      <c r="F6472" t="s">
        <v>24</v>
      </c>
      <c r="G6472" t="s">
        <v>25</v>
      </c>
      <c r="H6472" t="str">
        <f t="shared" si="404"/>
        <v>Onsite/Hybrid</v>
      </c>
      <c r="I6472" t="s">
        <v>26</v>
      </c>
      <c r="J6472" t="str">
        <f t="shared" si="405"/>
        <v>3-6 yrs</v>
      </c>
      <c r="K6472">
        <f t="shared" ca="1" si="407"/>
        <v>6</v>
      </c>
      <c r="L6472" t="s">
        <v>39</v>
      </c>
      <c r="M6472">
        <v>1</v>
      </c>
      <c r="N6472">
        <v>0</v>
      </c>
      <c r="O6472">
        <v>1</v>
      </c>
      <c r="P6472">
        <v>1</v>
      </c>
      <c r="Q6472">
        <v>1</v>
      </c>
      <c r="R6472">
        <f>SUM(M6472:N6472:O6472:P6472:Q6472)</f>
        <v>4</v>
      </c>
      <c r="S6472" s="1">
        <v>119678</v>
      </c>
      <c r="T6472" s="1" t="str">
        <f t="shared" si="406"/>
        <v>Medium</v>
      </c>
      <c r="U6472">
        <v>8</v>
      </c>
      <c r="V6472">
        <v>2024</v>
      </c>
      <c r="W6472" t="s">
        <v>28</v>
      </c>
      <c r="X6472">
        <v>5</v>
      </c>
    </row>
    <row r="6473" spans="1:24" x14ac:dyDescent="0.3">
      <c r="A6473">
        <v>6472</v>
      </c>
      <c r="B6473" t="s">
        <v>31</v>
      </c>
      <c r="C6473" t="str">
        <f>_xlfn.XLOOKUP(B6473,Lookup_table!B:B,Lookup_table!C:C)</f>
        <v>Business</v>
      </c>
      <c r="D6473" t="s">
        <v>22</v>
      </c>
      <c r="E6473" t="s">
        <v>32</v>
      </c>
      <c r="F6473" t="s">
        <v>24</v>
      </c>
      <c r="G6473" t="s">
        <v>17</v>
      </c>
      <c r="H6473" t="str">
        <f t="shared" si="404"/>
        <v>Remote</v>
      </c>
      <c r="I6473" t="s">
        <v>18</v>
      </c>
      <c r="J6473" t="str">
        <f t="shared" si="405"/>
        <v>7+ yrs</v>
      </c>
      <c r="K6473">
        <f t="shared" ca="1" si="407"/>
        <v>15</v>
      </c>
      <c r="L6473" t="s">
        <v>19</v>
      </c>
      <c r="M6473">
        <v>0</v>
      </c>
      <c r="N6473">
        <v>0</v>
      </c>
      <c r="O6473">
        <v>0</v>
      </c>
      <c r="P6473">
        <v>0</v>
      </c>
      <c r="Q6473">
        <v>1</v>
      </c>
      <c r="R6473">
        <f>SUM(M6473:N6473:O6473:P6473:Q6473)</f>
        <v>1</v>
      </c>
      <c r="S6473" s="1">
        <v>125397</v>
      </c>
      <c r="T6473" s="1" t="str">
        <f t="shared" si="406"/>
        <v>High</v>
      </c>
      <c r="U6473">
        <v>11</v>
      </c>
      <c r="V6473">
        <v>2025</v>
      </c>
      <c r="W6473" t="s">
        <v>20</v>
      </c>
      <c r="X6473">
        <v>2</v>
      </c>
    </row>
    <row r="6474" spans="1:24" x14ac:dyDescent="0.3">
      <c r="A6474">
        <v>6473</v>
      </c>
      <c r="B6474" t="s">
        <v>31</v>
      </c>
      <c r="C6474" t="str">
        <f>_xlfn.XLOOKUP(B6474,Lookup_table!B:B,Lookup_table!C:C)</f>
        <v>Business</v>
      </c>
      <c r="D6474" t="s">
        <v>14</v>
      </c>
      <c r="E6474" t="s">
        <v>32</v>
      </c>
      <c r="F6474" t="s">
        <v>51</v>
      </c>
      <c r="G6474" t="s">
        <v>25</v>
      </c>
      <c r="H6474" t="str">
        <f t="shared" si="404"/>
        <v>Onsite/Hybrid</v>
      </c>
      <c r="I6474" t="s">
        <v>35</v>
      </c>
      <c r="J6474" t="str">
        <f t="shared" si="405"/>
        <v>0-2 yrs</v>
      </c>
      <c r="K6474">
        <f t="shared" ca="1" si="407"/>
        <v>1</v>
      </c>
      <c r="L6474" t="s">
        <v>19</v>
      </c>
      <c r="M6474">
        <v>0</v>
      </c>
      <c r="N6474">
        <v>1</v>
      </c>
      <c r="O6474">
        <v>0</v>
      </c>
      <c r="P6474">
        <v>1</v>
      </c>
      <c r="Q6474">
        <v>0</v>
      </c>
      <c r="R6474">
        <f>SUM(M6474:N6474:O6474:P6474:Q6474)</f>
        <v>2</v>
      </c>
      <c r="S6474" s="1">
        <v>69858</v>
      </c>
      <c r="T6474" s="1" t="str">
        <f t="shared" si="406"/>
        <v>Low</v>
      </c>
      <c r="U6474">
        <v>3</v>
      </c>
      <c r="V6474">
        <v>2026</v>
      </c>
      <c r="W6474" t="s">
        <v>20</v>
      </c>
      <c r="X6474">
        <v>2</v>
      </c>
    </row>
    <row r="6475" spans="1:24" x14ac:dyDescent="0.3">
      <c r="A6475">
        <v>6474</v>
      </c>
      <c r="B6475" t="s">
        <v>21</v>
      </c>
      <c r="C6475" t="str">
        <f>_xlfn.XLOOKUP(B6475,Lookup_table!B:B,Lookup_table!C:C)</f>
        <v>AI</v>
      </c>
      <c r="D6475" t="s">
        <v>14</v>
      </c>
      <c r="E6475" t="s">
        <v>32</v>
      </c>
      <c r="F6475" t="s">
        <v>16</v>
      </c>
      <c r="G6475" t="s">
        <v>30</v>
      </c>
      <c r="H6475" t="str">
        <f t="shared" si="404"/>
        <v>Onsite/Hybrid</v>
      </c>
      <c r="I6475" t="s">
        <v>35</v>
      </c>
      <c r="J6475" t="str">
        <f t="shared" si="405"/>
        <v>0-2 yrs</v>
      </c>
      <c r="K6475">
        <f t="shared" ca="1" si="407"/>
        <v>1</v>
      </c>
      <c r="L6475" t="s">
        <v>39</v>
      </c>
      <c r="M6475">
        <v>1</v>
      </c>
      <c r="N6475">
        <v>0</v>
      </c>
      <c r="O6475">
        <v>1</v>
      </c>
      <c r="P6475">
        <v>0</v>
      </c>
      <c r="Q6475">
        <v>1</v>
      </c>
      <c r="R6475">
        <f>SUM(M6475:N6475:O6475:P6475:Q6475)</f>
        <v>3</v>
      </c>
      <c r="S6475" s="1">
        <v>116111</v>
      </c>
      <c r="T6475" s="1" t="str">
        <f t="shared" si="406"/>
        <v>Medium</v>
      </c>
      <c r="U6475">
        <v>8</v>
      </c>
      <c r="V6475">
        <v>2025</v>
      </c>
      <c r="W6475" t="s">
        <v>20</v>
      </c>
      <c r="X6475">
        <v>1</v>
      </c>
    </row>
    <row r="6476" spans="1:24" x14ac:dyDescent="0.3">
      <c r="A6476">
        <v>6475</v>
      </c>
      <c r="B6476" t="s">
        <v>36</v>
      </c>
      <c r="C6476" t="str">
        <f>_xlfn.XLOOKUP(B6476,Lookup_table!B:B,Lookup_table!C:C)</f>
        <v>Data</v>
      </c>
      <c r="D6476" t="s">
        <v>14</v>
      </c>
      <c r="E6476" t="s">
        <v>38</v>
      </c>
      <c r="F6476" t="s">
        <v>52</v>
      </c>
      <c r="G6476" t="s">
        <v>25</v>
      </c>
      <c r="H6476" t="str">
        <f t="shared" si="404"/>
        <v>Onsite/Hybrid</v>
      </c>
      <c r="I6476" t="s">
        <v>35</v>
      </c>
      <c r="J6476" t="str">
        <f t="shared" si="405"/>
        <v>0-2 yrs</v>
      </c>
      <c r="K6476">
        <f t="shared" ca="1" si="407"/>
        <v>1</v>
      </c>
      <c r="L6476" t="s">
        <v>27</v>
      </c>
      <c r="M6476">
        <v>1</v>
      </c>
      <c r="N6476">
        <v>0</v>
      </c>
      <c r="O6476">
        <v>0</v>
      </c>
      <c r="P6476">
        <v>0</v>
      </c>
      <c r="Q6476">
        <v>0</v>
      </c>
      <c r="R6476">
        <f>SUM(M6476:N6476:O6476:P6476:Q6476)</f>
        <v>1</v>
      </c>
      <c r="S6476" s="1">
        <v>48629</v>
      </c>
      <c r="T6476" s="1" t="str">
        <f t="shared" si="406"/>
        <v>Low</v>
      </c>
      <c r="U6476">
        <v>10</v>
      </c>
      <c r="V6476">
        <v>2024</v>
      </c>
      <c r="W6476" t="s">
        <v>20</v>
      </c>
      <c r="X6476">
        <v>1</v>
      </c>
    </row>
    <row r="6477" spans="1:24" x14ac:dyDescent="0.3">
      <c r="A6477">
        <v>6476</v>
      </c>
      <c r="B6477" t="s">
        <v>21</v>
      </c>
      <c r="C6477" t="str">
        <f>_xlfn.XLOOKUP(B6477,Lookup_table!B:B,Lookup_table!C:C)</f>
        <v>AI</v>
      </c>
      <c r="D6477" t="s">
        <v>34</v>
      </c>
      <c r="E6477" t="s">
        <v>42</v>
      </c>
      <c r="F6477" t="s">
        <v>24</v>
      </c>
      <c r="G6477" t="s">
        <v>17</v>
      </c>
      <c r="H6477" t="str">
        <f t="shared" si="404"/>
        <v>Remote</v>
      </c>
      <c r="I6477" t="s">
        <v>18</v>
      </c>
      <c r="J6477" t="str">
        <f t="shared" si="405"/>
        <v>7+ yrs</v>
      </c>
      <c r="K6477">
        <f t="shared" ca="1" si="407"/>
        <v>11</v>
      </c>
      <c r="L6477" t="s">
        <v>27</v>
      </c>
      <c r="M6477">
        <v>0</v>
      </c>
      <c r="N6477">
        <v>0</v>
      </c>
      <c r="O6477">
        <v>0</v>
      </c>
      <c r="P6477">
        <v>0</v>
      </c>
      <c r="Q6477">
        <v>1</v>
      </c>
      <c r="R6477">
        <f>SUM(M6477:N6477:O6477:P6477:Q6477)</f>
        <v>1</v>
      </c>
      <c r="S6477" s="1">
        <v>154188</v>
      </c>
      <c r="T6477" s="1" t="str">
        <f t="shared" si="406"/>
        <v>High</v>
      </c>
      <c r="U6477">
        <v>11</v>
      </c>
      <c r="V6477">
        <v>2025</v>
      </c>
      <c r="W6477" t="s">
        <v>28</v>
      </c>
      <c r="X6477">
        <v>9</v>
      </c>
    </row>
    <row r="6478" spans="1:24" x14ac:dyDescent="0.3">
      <c r="A6478">
        <v>6477</v>
      </c>
      <c r="B6478" t="s">
        <v>33</v>
      </c>
      <c r="C6478" t="str">
        <f>_xlfn.XLOOKUP(B6478,Lookup_table!B:B,Lookup_table!C:C)</f>
        <v>Data</v>
      </c>
      <c r="D6478" t="s">
        <v>14</v>
      </c>
      <c r="E6478" t="s">
        <v>40</v>
      </c>
      <c r="F6478" t="s">
        <v>43</v>
      </c>
      <c r="G6478" t="s">
        <v>17</v>
      </c>
      <c r="H6478" t="str">
        <f t="shared" si="404"/>
        <v>Remote</v>
      </c>
      <c r="I6478" t="s">
        <v>35</v>
      </c>
      <c r="J6478" t="str">
        <f t="shared" si="405"/>
        <v>0-2 yrs</v>
      </c>
      <c r="K6478">
        <f t="shared" ca="1" si="407"/>
        <v>2</v>
      </c>
      <c r="L6478" t="s">
        <v>39</v>
      </c>
      <c r="M6478">
        <v>0</v>
      </c>
      <c r="N6478">
        <v>1</v>
      </c>
      <c r="O6478">
        <v>1</v>
      </c>
      <c r="P6478">
        <v>1</v>
      </c>
      <c r="Q6478">
        <v>1</v>
      </c>
      <c r="R6478">
        <f>SUM(M6478:N6478:O6478:P6478:Q6478)</f>
        <v>4</v>
      </c>
      <c r="S6478" s="1">
        <v>93802</v>
      </c>
      <c r="T6478" s="1" t="str">
        <f t="shared" si="406"/>
        <v>Medium</v>
      </c>
      <c r="U6478">
        <v>7</v>
      </c>
      <c r="V6478">
        <v>2025</v>
      </c>
      <c r="W6478" t="s">
        <v>28</v>
      </c>
      <c r="X6478">
        <v>3</v>
      </c>
    </row>
    <row r="6479" spans="1:24" x14ac:dyDescent="0.3">
      <c r="A6479">
        <v>6478</v>
      </c>
      <c r="B6479" t="s">
        <v>41</v>
      </c>
      <c r="C6479" t="str">
        <f>_xlfn.XLOOKUP(B6479,Lookup_table!B:B,Lookup_table!C:C)</f>
        <v>Data</v>
      </c>
      <c r="D6479" t="s">
        <v>14</v>
      </c>
      <c r="E6479" t="s">
        <v>15</v>
      </c>
      <c r="F6479" t="s">
        <v>43</v>
      </c>
      <c r="G6479" t="s">
        <v>17</v>
      </c>
      <c r="H6479" t="str">
        <f t="shared" si="404"/>
        <v>Remote</v>
      </c>
      <c r="I6479" t="s">
        <v>35</v>
      </c>
      <c r="J6479" t="str">
        <f t="shared" si="405"/>
        <v>0-2 yrs</v>
      </c>
      <c r="K6479">
        <f t="shared" ca="1" si="407"/>
        <v>1</v>
      </c>
      <c r="L6479" t="s">
        <v>19</v>
      </c>
      <c r="M6479">
        <v>0</v>
      </c>
      <c r="N6479">
        <v>0</v>
      </c>
      <c r="O6479">
        <v>0</v>
      </c>
      <c r="P6479">
        <v>1</v>
      </c>
      <c r="Q6479">
        <v>0</v>
      </c>
      <c r="R6479">
        <f>SUM(M6479:N6479:O6479:P6479:Q6479)</f>
        <v>1</v>
      </c>
      <c r="S6479" s="1">
        <v>67330</v>
      </c>
      <c r="T6479" s="1" t="str">
        <f t="shared" si="406"/>
        <v>Low</v>
      </c>
      <c r="U6479">
        <v>9</v>
      </c>
      <c r="V6479">
        <v>2024</v>
      </c>
      <c r="W6479" t="s">
        <v>28</v>
      </c>
      <c r="X6479">
        <v>7</v>
      </c>
    </row>
    <row r="6480" spans="1:24" x14ac:dyDescent="0.3">
      <c r="A6480">
        <v>6479</v>
      </c>
      <c r="B6480" t="s">
        <v>36</v>
      </c>
      <c r="C6480" t="str">
        <f>_xlfn.XLOOKUP(B6480,Lookup_table!B:B,Lookup_table!C:C)</f>
        <v>Data</v>
      </c>
      <c r="D6480" t="s">
        <v>34</v>
      </c>
      <c r="E6480" t="s">
        <v>23</v>
      </c>
      <c r="F6480" t="s">
        <v>44</v>
      </c>
      <c r="G6480" t="s">
        <v>30</v>
      </c>
      <c r="H6480" t="str">
        <f t="shared" si="404"/>
        <v>Onsite/Hybrid</v>
      </c>
      <c r="I6480" t="s">
        <v>26</v>
      </c>
      <c r="J6480" t="str">
        <f t="shared" si="405"/>
        <v>3-6 yrs</v>
      </c>
      <c r="K6480">
        <f t="shared" ca="1" si="407"/>
        <v>3</v>
      </c>
      <c r="L6480" t="s">
        <v>27</v>
      </c>
      <c r="M6480">
        <v>1</v>
      </c>
      <c r="N6480">
        <v>0</v>
      </c>
      <c r="O6480">
        <v>1</v>
      </c>
      <c r="P6480">
        <v>1</v>
      </c>
      <c r="Q6480">
        <v>0</v>
      </c>
      <c r="R6480">
        <f>SUM(M6480:N6480:O6480:P6480:Q6480)</f>
        <v>3</v>
      </c>
      <c r="S6480" s="1">
        <v>105564</v>
      </c>
      <c r="T6480" s="1" t="str">
        <f t="shared" si="406"/>
        <v>Medium</v>
      </c>
      <c r="U6480">
        <v>8</v>
      </c>
      <c r="V6480">
        <v>2024</v>
      </c>
      <c r="W6480" t="s">
        <v>28</v>
      </c>
      <c r="X6480">
        <v>2</v>
      </c>
    </row>
    <row r="6481" spans="1:24" x14ac:dyDescent="0.3">
      <c r="A6481">
        <v>6480</v>
      </c>
      <c r="B6481" t="s">
        <v>36</v>
      </c>
      <c r="C6481" t="str">
        <f>_xlfn.XLOOKUP(B6481,Lookup_table!B:B,Lookup_table!C:C)</f>
        <v>Data</v>
      </c>
      <c r="D6481" t="s">
        <v>22</v>
      </c>
      <c r="E6481" t="s">
        <v>32</v>
      </c>
      <c r="F6481" t="s">
        <v>44</v>
      </c>
      <c r="G6481" t="s">
        <v>17</v>
      </c>
      <c r="H6481" t="str">
        <f t="shared" si="404"/>
        <v>Remote</v>
      </c>
      <c r="I6481" t="s">
        <v>26</v>
      </c>
      <c r="J6481" t="str">
        <f t="shared" si="405"/>
        <v>3-6 yrs</v>
      </c>
      <c r="K6481">
        <f t="shared" ca="1" si="407"/>
        <v>4</v>
      </c>
      <c r="L6481" t="s">
        <v>27</v>
      </c>
      <c r="M6481">
        <v>0</v>
      </c>
      <c r="N6481">
        <v>1</v>
      </c>
      <c r="O6481">
        <v>0</v>
      </c>
      <c r="P6481">
        <v>0</v>
      </c>
      <c r="Q6481">
        <v>0</v>
      </c>
      <c r="R6481">
        <f>SUM(M6481:N6481:O6481:P6481:Q6481)</f>
        <v>1</v>
      </c>
      <c r="S6481" s="1">
        <v>99237</v>
      </c>
      <c r="T6481" s="1" t="str">
        <f t="shared" si="406"/>
        <v>Medium</v>
      </c>
      <c r="U6481">
        <v>8</v>
      </c>
      <c r="V6481">
        <v>2021</v>
      </c>
      <c r="W6481" t="s">
        <v>34</v>
      </c>
      <c r="X6481">
        <v>1</v>
      </c>
    </row>
    <row r="6482" spans="1:24" x14ac:dyDescent="0.3">
      <c r="A6482">
        <v>6481</v>
      </c>
      <c r="B6482" t="s">
        <v>21</v>
      </c>
      <c r="C6482" t="str">
        <f>_xlfn.XLOOKUP(B6482,Lookup_table!B:B,Lookup_table!C:C)</f>
        <v>AI</v>
      </c>
      <c r="D6482" t="s">
        <v>22</v>
      </c>
      <c r="E6482" t="s">
        <v>15</v>
      </c>
      <c r="F6482" t="s">
        <v>43</v>
      </c>
      <c r="G6482" t="s">
        <v>25</v>
      </c>
      <c r="H6482" t="str">
        <f t="shared" si="404"/>
        <v>Onsite/Hybrid</v>
      </c>
      <c r="I6482" t="s">
        <v>18</v>
      </c>
      <c r="J6482" t="str">
        <f t="shared" si="405"/>
        <v>7+ yrs</v>
      </c>
      <c r="K6482">
        <f t="shared" ca="1" si="407"/>
        <v>12</v>
      </c>
      <c r="L6482" t="s">
        <v>27</v>
      </c>
      <c r="M6482">
        <v>0</v>
      </c>
      <c r="N6482">
        <v>1</v>
      </c>
      <c r="O6482">
        <v>1</v>
      </c>
      <c r="P6482">
        <v>1</v>
      </c>
      <c r="Q6482">
        <v>1</v>
      </c>
      <c r="R6482">
        <f>SUM(M6482:N6482:O6482:P6482:Q6482)</f>
        <v>4</v>
      </c>
      <c r="S6482" s="1">
        <v>202425</v>
      </c>
      <c r="T6482" s="1" t="str">
        <f t="shared" si="406"/>
        <v>High</v>
      </c>
      <c r="U6482">
        <v>6</v>
      </c>
      <c r="V6482">
        <v>2024</v>
      </c>
      <c r="W6482" t="s">
        <v>28</v>
      </c>
      <c r="X6482">
        <v>7</v>
      </c>
    </row>
    <row r="6483" spans="1:24" x14ac:dyDescent="0.3">
      <c r="A6483">
        <v>6482</v>
      </c>
      <c r="B6483" t="s">
        <v>36</v>
      </c>
      <c r="C6483" t="str">
        <f>_xlfn.XLOOKUP(B6483,Lookup_table!B:B,Lookup_table!C:C)</f>
        <v>Data</v>
      </c>
      <c r="D6483" t="s">
        <v>14</v>
      </c>
      <c r="E6483" t="s">
        <v>42</v>
      </c>
      <c r="F6483" t="s">
        <v>29</v>
      </c>
      <c r="G6483" t="s">
        <v>17</v>
      </c>
      <c r="H6483" t="str">
        <f t="shared" si="404"/>
        <v>Remote</v>
      </c>
      <c r="I6483" t="s">
        <v>26</v>
      </c>
      <c r="J6483" t="str">
        <f t="shared" si="405"/>
        <v>3-6 yrs</v>
      </c>
      <c r="K6483">
        <f t="shared" ca="1" si="407"/>
        <v>3</v>
      </c>
      <c r="L6483" t="s">
        <v>27</v>
      </c>
      <c r="M6483">
        <v>0</v>
      </c>
      <c r="N6483">
        <v>0</v>
      </c>
      <c r="O6483">
        <v>0</v>
      </c>
      <c r="P6483">
        <v>0</v>
      </c>
      <c r="Q6483">
        <v>0</v>
      </c>
      <c r="R6483">
        <f>SUM(M6483:N6483:O6483:P6483:Q6483)</f>
        <v>0</v>
      </c>
      <c r="S6483" s="1">
        <v>76254</v>
      </c>
      <c r="T6483" s="1" t="str">
        <f t="shared" si="406"/>
        <v>Medium</v>
      </c>
      <c r="U6483">
        <v>6</v>
      </c>
      <c r="V6483">
        <v>2022</v>
      </c>
      <c r="W6483" t="s">
        <v>20</v>
      </c>
      <c r="X6483">
        <v>3</v>
      </c>
    </row>
    <row r="6484" spans="1:24" x14ac:dyDescent="0.3">
      <c r="A6484">
        <v>6483</v>
      </c>
      <c r="B6484" t="s">
        <v>33</v>
      </c>
      <c r="C6484" t="str">
        <f>_xlfn.XLOOKUP(B6484,Lookup_table!B:B,Lookup_table!C:C)</f>
        <v>Data</v>
      </c>
      <c r="D6484" t="s">
        <v>34</v>
      </c>
      <c r="E6484" t="s">
        <v>42</v>
      </c>
      <c r="F6484" t="s">
        <v>16</v>
      </c>
      <c r="G6484" t="s">
        <v>17</v>
      </c>
      <c r="H6484" t="str">
        <f t="shared" si="404"/>
        <v>Remote</v>
      </c>
      <c r="I6484" t="s">
        <v>26</v>
      </c>
      <c r="J6484" t="str">
        <f t="shared" si="405"/>
        <v>3-6 yrs</v>
      </c>
      <c r="K6484">
        <f t="shared" ca="1" si="407"/>
        <v>4</v>
      </c>
      <c r="L6484" t="s">
        <v>19</v>
      </c>
      <c r="M6484">
        <v>1</v>
      </c>
      <c r="N6484">
        <v>1</v>
      </c>
      <c r="O6484">
        <v>1</v>
      </c>
      <c r="P6484">
        <v>1</v>
      </c>
      <c r="Q6484">
        <v>1</v>
      </c>
      <c r="R6484">
        <f>SUM(M6484:N6484:O6484:P6484:Q6484)</f>
        <v>5</v>
      </c>
      <c r="S6484" s="1">
        <v>115411</v>
      </c>
      <c r="T6484" s="1" t="str">
        <f t="shared" si="406"/>
        <v>Medium</v>
      </c>
      <c r="U6484">
        <v>8</v>
      </c>
      <c r="V6484">
        <v>2023</v>
      </c>
      <c r="W6484" t="s">
        <v>28</v>
      </c>
      <c r="X6484">
        <v>5</v>
      </c>
    </row>
    <row r="6485" spans="1:24" x14ac:dyDescent="0.3">
      <c r="A6485">
        <v>6484</v>
      </c>
      <c r="B6485" t="s">
        <v>31</v>
      </c>
      <c r="C6485" t="str">
        <f>_xlfn.XLOOKUP(B6485,Lookup_table!B:B,Lookup_table!C:C)</f>
        <v>Business</v>
      </c>
      <c r="D6485" t="s">
        <v>14</v>
      </c>
      <c r="E6485" t="s">
        <v>23</v>
      </c>
      <c r="F6485" t="s">
        <v>52</v>
      </c>
      <c r="G6485" t="s">
        <v>30</v>
      </c>
      <c r="H6485" t="str">
        <f t="shared" si="404"/>
        <v>Onsite/Hybrid</v>
      </c>
      <c r="I6485" t="s">
        <v>35</v>
      </c>
      <c r="J6485" t="str">
        <f t="shared" si="405"/>
        <v>0-2 yrs</v>
      </c>
      <c r="K6485">
        <f t="shared" ca="1" si="407"/>
        <v>2</v>
      </c>
      <c r="L6485" t="s">
        <v>27</v>
      </c>
      <c r="M6485">
        <v>0</v>
      </c>
      <c r="N6485">
        <v>1</v>
      </c>
      <c r="O6485">
        <v>0</v>
      </c>
      <c r="P6485">
        <v>0</v>
      </c>
      <c r="Q6485">
        <v>0</v>
      </c>
      <c r="R6485">
        <f>SUM(M6485:N6485:O6485:P6485:Q6485)</f>
        <v>1</v>
      </c>
      <c r="S6485" s="1">
        <v>45994</v>
      </c>
      <c r="T6485" s="1" t="str">
        <f t="shared" si="406"/>
        <v>Low</v>
      </c>
      <c r="U6485">
        <v>6</v>
      </c>
      <c r="V6485">
        <v>2021</v>
      </c>
      <c r="W6485" t="s">
        <v>28</v>
      </c>
      <c r="X6485">
        <v>7</v>
      </c>
    </row>
    <row r="6486" spans="1:24" x14ac:dyDescent="0.3">
      <c r="A6486">
        <v>6485</v>
      </c>
      <c r="B6486" t="s">
        <v>50</v>
      </c>
      <c r="C6486" t="str">
        <f>_xlfn.XLOOKUP(B6486,Lookup_table!B:B,Lookup_table!C:C)</f>
        <v>AI</v>
      </c>
      <c r="D6486" t="s">
        <v>34</v>
      </c>
      <c r="E6486" t="s">
        <v>38</v>
      </c>
      <c r="F6486" t="s">
        <v>29</v>
      </c>
      <c r="G6486" t="s">
        <v>30</v>
      </c>
      <c r="H6486" t="str">
        <f t="shared" si="404"/>
        <v>Onsite/Hybrid</v>
      </c>
      <c r="I6486" t="s">
        <v>35</v>
      </c>
      <c r="J6486" t="str">
        <f t="shared" si="405"/>
        <v>0-2 yrs</v>
      </c>
      <c r="K6486">
        <f t="shared" ca="1" si="407"/>
        <v>2</v>
      </c>
      <c r="L6486" t="s">
        <v>39</v>
      </c>
      <c r="M6486">
        <v>1</v>
      </c>
      <c r="N6486">
        <v>1</v>
      </c>
      <c r="O6486">
        <v>1</v>
      </c>
      <c r="P6486">
        <v>0</v>
      </c>
      <c r="Q6486">
        <v>0</v>
      </c>
      <c r="R6486">
        <f>SUM(M6486:N6486:O6486:P6486:Q6486)</f>
        <v>3</v>
      </c>
      <c r="S6486" s="1">
        <v>100322</v>
      </c>
      <c r="T6486" s="1" t="str">
        <f t="shared" si="406"/>
        <v>Medium</v>
      </c>
      <c r="U6486">
        <v>4</v>
      </c>
      <c r="V6486">
        <v>2022</v>
      </c>
      <c r="W6486" t="s">
        <v>20</v>
      </c>
      <c r="X6486">
        <v>3</v>
      </c>
    </row>
    <row r="6487" spans="1:24" x14ac:dyDescent="0.3">
      <c r="A6487">
        <v>6486</v>
      </c>
      <c r="B6487" t="s">
        <v>41</v>
      </c>
      <c r="C6487" t="str">
        <f>_xlfn.XLOOKUP(B6487,Lookup_table!B:B,Lookup_table!C:C)</f>
        <v>Data</v>
      </c>
      <c r="D6487" t="s">
        <v>22</v>
      </c>
      <c r="E6487" t="s">
        <v>32</v>
      </c>
      <c r="F6487" t="s">
        <v>16</v>
      </c>
      <c r="G6487" t="s">
        <v>25</v>
      </c>
      <c r="H6487" t="str">
        <f t="shared" si="404"/>
        <v>Onsite/Hybrid</v>
      </c>
      <c r="I6487" t="s">
        <v>26</v>
      </c>
      <c r="J6487" t="str">
        <f t="shared" si="405"/>
        <v>3-6 yrs</v>
      </c>
      <c r="K6487">
        <f t="shared" ca="1" si="407"/>
        <v>5</v>
      </c>
      <c r="L6487" t="s">
        <v>27</v>
      </c>
      <c r="M6487">
        <v>0</v>
      </c>
      <c r="N6487">
        <v>1</v>
      </c>
      <c r="O6487">
        <v>1</v>
      </c>
      <c r="P6487">
        <v>0</v>
      </c>
      <c r="Q6487">
        <v>0</v>
      </c>
      <c r="R6487">
        <f>SUM(M6487:N6487:O6487:P6487:Q6487)</f>
        <v>2</v>
      </c>
      <c r="S6487" s="1">
        <v>107093</v>
      </c>
      <c r="T6487" s="1" t="str">
        <f t="shared" si="406"/>
        <v>Medium</v>
      </c>
      <c r="U6487">
        <v>11</v>
      </c>
      <c r="V6487">
        <v>2025</v>
      </c>
      <c r="W6487" t="s">
        <v>28</v>
      </c>
      <c r="X6487">
        <v>7</v>
      </c>
    </row>
    <row r="6488" spans="1:24" x14ac:dyDescent="0.3">
      <c r="A6488">
        <v>6487</v>
      </c>
      <c r="B6488" t="s">
        <v>33</v>
      </c>
      <c r="C6488" t="str">
        <f>_xlfn.XLOOKUP(B6488,Lookup_table!B:B,Lookup_table!C:C)</f>
        <v>Data</v>
      </c>
      <c r="D6488" t="s">
        <v>22</v>
      </c>
      <c r="E6488" t="s">
        <v>15</v>
      </c>
      <c r="F6488" t="s">
        <v>24</v>
      </c>
      <c r="G6488" t="s">
        <v>17</v>
      </c>
      <c r="H6488" t="str">
        <f t="shared" si="404"/>
        <v>Remote</v>
      </c>
      <c r="I6488" t="s">
        <v>18</v>
      </c>
      <c r="J6488" t="str">
        <f t="shared" si="405"/>
        <v>7+ yrs</v>
      </c>
      <c r="K6488">
        <f t="shared" ca="1" si="407"/>
        <v>14</v>
      </c>
      <c r="L6488" t="s">
        <v>39</v>
      </c>
      <c r="M6488">
        <v>1</v>
      </c>
      <c r="N6488">
        <v>1</v>
      </c>
      <c r="O6488">
        <v>0</v>
      </c>
      <c r="P6488">
        <v>0</v>
      </c>
      <c r="Q6488">
        <v>1</v>
      </c>
      <c r="R6488">
        <f>SUM(M6488:N6488:O6488:P6488:Q6488)</f>
        <v>3</v>
      </c>
      <c r="S6488" s="1">
        <v>133353</v>
      </c>
      <c r="T6488" s="1" t="str">
        <f t="shared" si="406"/>
        <v>High</v>
      </c>
      <c r="U6488">
        <v>3</v>
      </c>
      <c r="V6488">
        <v>2022</v>
      </c>
      <c r="W6488" t="s">
        <v>28</v>
      </c>
      <c r="X6488">
        <v>8</v>
      </c>
    </row>
    <row r="6489" spans="1:24" x14ac:dyDescent="0.3">
      <c r="A6489">
        <v>6488</v>
      </c>
      <c r="B6489" t="s">
        <v>41</v>
      </c>
      <c r="C6489" t="str">
        <f>_xlfn.XLOOKUP(B6489,Lookup_table!B:B,Lookup_table!C:C)</f>
        <v>Data</v>
      </c>
      <c r="D6489" t="s">
        <v>14</v>
      </c>
      <c r="E6489" t="s">
        <v>38</v>
      </c>
      <c r="F6489" t="s">
        <v>16</v>
      </c>
      <c r="G6489" t="s">
        <v>30</v>
      </c>
      <c r="H6489" t="str">
        <f t="shared" si="404"/>
        <v>Onsite/Hybrid</v>
      </c>
      <c r="I6489" t="s">
        <v>26</v>
      </c>
      <c r="J6489" t="str">
        <f t="shared" si="405"/>
        <v>3-6 yrs</v>
      </c>
      <c r="K6489">
        <f t="shared" ca="1" si="407"/>
        <v>3</v>
      </c>
      <c r="L6489" t="s">
        <v>19</v>
      </c>
      <c r="M6489">
        <v>1</v>
      </c>
      <c r="N6489">
        <v>1</v>
      </c>
      <c r="O6489">
        <v>0</v>
      </c>
      <c r="P6489">
        <v>0</v>
      </c>
      <c r="Q6489">
        <v>1</v>
      </c>
      <c r="R6489">
        <f>SUM(M6489:N6489:O6489:P6489:Q6489)</f>
        <v>3</v>
      </c>
      <c r="S6489" s="1">
        <v>86504</v>
      </c>
      <c r="T6489" s="1" t="str">
        <f t="shared" si="406"/>
        <v>Medium</v>
      </c>
      <c r="U6489">
        <v>11</v>
      </c>
      <c r="V6489">
        <v>2025</v>
      </c>
      <c r="W6489" t="s">
        <v>34</v>
      </c>
      <c r="X6489">
        <v>4</v>
      </c>
    </row>
    <row r="6490" spans="1:24" x14ac:dyDescent="0.3">
      <c r="A6490">
        <v>6489</v>
      </c>
      <c r="B6490" t="s">
        <v>21</v>
      </c>
      <c r="C6490" t="str">
        <f>_xlfn.XLOOKUP(B6490,Lookup_table!B:B,Lookup_table!C:C)</f>
        <v>AI</v>
      </c>
      <c r="D6490" t="s">
        <v>37</v>
      </c>
      <c r="E6490" t="s">
        <v>23</v>
      </c>
      <c r="F6490" t="s">
        <v>44</v>
      </c>
      <c r="G6490" t="s">
        <v>30</v>
      </c>
      <c r="H6490" t="str">
        <f t="shared" si="404"/>
        <v>Onsite/Hybrid</v>
      </c>
      <c r="I6490" t="s">
        <v>35</v>
      </c>
      <c r="J6490" t="str">
        <f t="shared" si="405"/>
        <v>0-2 yrs</v>
      </c>
      <c r="K6490">
        <f t="shared" ca="1" si="407"/>
        <v>0</v>
      </c>
      <c r="L6490" t="s">
        <v>39</v>
      </c>
      <c r="M6490">
        <v>1</v>
      </c>
      <c r="N6490">
        <v>0</v>
      </c>
      <c r="O6490">
        <v>0</v>
      </c>
      <c r="P6490">
        <v>1</v>
      </c>
      <c r="Q6490">
        <v>1</v>
      </c>
      <c r="R6490">
        <f>SUM(M6490:N6490:O6490:P6490:Q6490)</f>
        <v>3</v>
      </c>
      <c r="S6490" s="1">
        <v>113225</v>
      </c>
      <c r="T6490" s="1" t="str">
        <f t="shared" si="406"/>
        <v>Medium</v>
      </c>
      <c r="U6490">
        <v>4</v>
      </c>
      <c r="V6490">
        <v>2020</v>
      </c>
      <c r="W6490" t="s">
        <v>28</v>
      </c>
      <c r="X6490">
        <v>8</v>
      </c>
    </row>
    <row r="6491" spans="1:24" x14ac:dyDescent="0.3">
      <c r="A6491">
        <v>6490</v>
      </c>
      <c r="B6491" t="s">
        <v>36</v>
      </c>
      <c r="C6491" t="str">
        <f>_xlfn.XLOOKUP(B6491,Lookup_table!B:B,Lookup_table!C:C)</f>
        <v>Data</v>
      </c>
      <c r="D6491" t="s">
        <v>14</v>
      </c>
      <c r="E6491" t="s">
        <v>23</v>
      </c>
      <c r="F6491" t="s">
        <v>44</v>
      </c>
      <c r="G6491" t="s">
        <v>30</v>
      </c>
      <c r="H6491" t="str">
        <f t="shared" si="404"/>
        <v>Onsite/Hybrid</v>
      </c>
      <c r="I6491" t="s">
        <v>35</v>
      </c>
      <c r="J6491" t="str">
        <f t="shared" si="405"/>
        <v>0-2 yrs</v>
      </c>
      <c r="K6491">
        <f t="shared" ca="1" si="407"/>
        <v>0</v>
      </c>
      <c r="L6491" t="s">
        <v>19</v>
      </c>
      <c r="M6491">
        <v>1</v>
      </c>
      <c r="N6491">
        <v>0</v>
      </c>
      <c r="O6491">
        <v>0</v>
      </c>
      <c r="P6491">
        <v>0</v>
      </c>
      <c r="Q6491">
        <v>0</v>
      </c>
      <c r="R6491">
        <f>SUM(M6491:N6491:O6491:P6491:Q6491)</f>
        <v>1</v>
      </c>
      <c r="S6491" s="1">
        <v>47826</v>
      </c>
      <c r="T6491" s="1" t="str">
        <f t="shared" si="406"/>
        <v>Low</v>
      </c>
      <c r="U6491">
        <v>9</v>
      </c>
      <c r="V6491">
        <v>2025</v>
      </c>
      <c r="W6491" t="s">
        <v>34</v>
      </c>
      <c r="X6491">
        <v>1</v>
      </c>
    </row>
    <row r="6492" spans="1:24" x14ac:dyDescent="0.3">
      <c r="A6492">
        <v>6491</v>
      </c>
      <c r="B6492" t="s">
        <v>21</v>
      </c>
      <c r="C6492" t="str">
        <f>_xlfn.XLOOKUP(B6492,Lookup_table!B:B,Lookup_table!C:C)</f>
        <v>AI</v>
      </c>
      <c r="D6492" t="s">
        <v>34</v>
      </c>
      <c r="E6492" t="s">
        <v>38</v>
      </c>
      <c r="F6492" t="s">
        <v>52</v>
      </c>
      <c r="G6492" t="s">
        <v>17</v>
      </c>
      <c r="H6492" t="str">
        <f t="shared" si="404"/>
        <v>Remote</v>
      </c>
      <c r="I6492" t="s">
        <v>35</v>
      </c>
      <c r="J6492" t="str">
        <f t="shared" si="405"/>
        <v>0-2 yrs</v>
      </c>
      <c r="K6492">
        <f t="shared" ca="1" si="407"/>
        <v>1</v>
      </c>
      <c r="L6492" t="s">
        <v>19</v>
      </c>
      <c r="M6492">
        <v>1</v>
      </c>
      <c r="N6492">
        <v>0</v>
      </c>
      <c r="O6492">
        <v>0</v>
      </c>
      <c r="P6492">
        <v>1</v>
      </c>
      <c r="Q6492">
        <v>1</v>
      </c>
      <c r="R6492">
        <f>SUM(M6492:N6492:O6492:P6492:Q6492)</f>
        <v>3</v>
      </c>
      <c r="S6492" s="1">
        <v>113736</v>
      </c>
      <c r="T6492" s="1" t="str">
        <f t="shared" si="406"/>
        <v>Medium</v>
      </c>
      <c r="U6492">
        <v>9</v>
      </c>
      <c r="V6492">
        <v>2022</v>
      </c>
      <c r="W6492" t="s">
        <v>20</v>
      </c>
      <c r="X6492">
        <v>2</v>
      </c>
    </row>
    <row r="6493" spans="1:24" x14ac:dyDescent="0.3">
      <c r="A6493">
        <v>6492</v>
      </c>
      <c r="B6493" t="s">
        <v>41</v>
      </c>
      <c r="C6493" t="str">
        <f>_xlfn.XLOOKUP(B6493,Lookup_table!B:B,Lookup_table!C:C)</f>
        <v>Data</v>
      </c>
      <c r="D6493" t="s">
        <v>14</v>
      </c>
      <c r="E6493" t="s">
        <v>23</v>
      </c>
      <c r="F6493" t="s">
        <v>44</v>
      </c>
      <c r="G6493" t="s">
        <v>25</v>
      </c>
      <c r="H6493" t="str">
        <f t="shared" si="404"/>
        <v>Onsite/Hybrid</v>
      </c>
      <c r="I6493" t="s">
        <v>26</v>
      </c>
      <c r="J6493" t="str">
        <f t="shared" si="405"/>
        <v>3-6 yrs</v>
      </c>
      <c r="K6493">
        <f t="shared" ca="1" si="407"/>
        <v>3</v>
      </c>
      <c r="L6493" t="s">
        <v>39</v>
      </c>
      <c r="M6493">
        <v>0</v>
      </c>
      <c r="N6493">
        <v>1</v>
      </c>
      <c r="O6493">
        <v>0</v>
      </c>
      <c r="P6493">
        <v>1</v>
      </c>
      <c r="Q6493">
        <v>1</v>
      </c>
      <c r="R6493">
        <f>SUM(M6493:N6493:O6493:P6493:Q6493)</f>
        <v>3</v>
      </c>
      <c r="S6493" s="1">
        <v>97112</v>
      </c>
      <c r="T6493" s="1" t="str">
        <f t="shared" si="406"/>
        <v>Medium</v>
      </c>
      <c r="U6493">
        <v>8</v>
      </c>
      <c r="V6493">
        <v>2024</v>
      </c>
      <c r="W6493" t="s">
        <v>28</v>
      </c>
      <c r="X6493">
        <v>7</v>
      </c>
    </row>
    <row r="6494" spans="1:24" x14ac:dyDescent="0.3">
      <c r="A6494">
        <v>6493</v>
      </c>
      <c r="B6494" t="s">
        <v>31</v>
      </c>
      <c r="C6494" t="str">
        <f>_xlfn.XLOOKUP(B6494,Lookup_table!B:B,Lookup_table!C:C)</f>
        <v>Business</v>
      </c>
      <c r="D6494" t="s">
        <v>14</v>
      </c>
      <c r="E6494" t="s">
        <v>32</v>
      </c>
      <c r="F6494" t="s">
        <v>16</v>
      </c>
      <c r="G6494" t="s">
        <v>17</v>
      </c>
      <c r="H6494" t="str">
        <f t="shared" si="404"/>
        <v>Remote</v>
      </c>
      <c r="I6494" t="s">
        <v>18</v>
      </c>
      <c r="J6494" t="str">
        <f t="shared" si="405"/>
        <v>7+ yrs</v>
      </c>
      <c r="K6494">
        <f t="shared" ca="1" si="407"/>
        <v>10</v>
      </c>
      <c r="L6494" t="s">
        <v>27</v>
      </c>
      <c r="M6494">
        <v>0</v>
      </c>
      <c r="N6494">
        <v>1</v>
      </c>
      <c r="O6494">
        <v>0</v>
      </c>
      <c r="P6494">
        <v>0</v>
      </c>
      <c r="Q6494">
        <v>0</v>
      </c>
      <c r="R6494">
        <f>SUM(M6494:N6494:O6494:P6494:Q6494)</f>
        <v>1</v>
      </c>
      <c r="S6494" s="1">
        <v>104227</v>
      </c>
      <c r="T6494" s="1" t="str">
        <f t="shared" si="406"/>
        <v>Medium</v>
      </c>
      <c r="U6494">
        <v>7</v>
      </c>
      <c r="V6494">
        <v>2026</v>
      </c>
      <c r="W6494" t="s">
        <v>28</v>
      </c>
      <c r="X6494">
        <v>8</v>
      </c>
    </row>
    <row r="6495" spans="1:24" x14ac:dyDescent="0.3">
      <c r="A6495">
        <v>6494</v>
      </c>
      <c r="B6495" t="s">
        <v>21</v>
      </c>
      <c r="C6495" t="str">
        <f>_xlfn.XLOOKUP(B6495,Lookup_table!B:B,Lookup_table!C:C)</f>
        <v>AI</v>
      </c>
      <c r="D6495" t="s">
        <v>22</v>
      </c>
      <c r="E6495" t="s">
        <v>32</v>
      </c>
      <c r="F6495" t="s">
        <v>16</v>
      </c>
      <c r="G6495" t="s">
        <v>25</v>
      </c>
      <c r="H6495" t="str">
        <f t="shared" si="404"/>
        <v>Onsite/Hybrid</v>
      </c>
      <c r="I6495" t="s">
        <v>35</v>
      </c>
      <c r="J6495" t="str">
        <f t="shared" si="405"/>
        <v>0-2 yrs</v>
      </c>
      <c r="K6495">
        <f t="shared" ca="1" si="407"/>
        <v>0</v>
      </c>
      <c r="L6495" t="s">
        <v>39</v>
      </c>
      <c r="M6495">
        <v>1</v>
      </c>
      <c r="N6495">
        <v>1</v>
      </c>
      <c r="O6495">
        <v>1</v>
      </c>
      <c r="P6495">
        <v>1</v>
      </c>
      <c r="Q6495">
        <v>1</v>
      </c>
      <c r="R6495">
        <f>SUM(M6495:N6495:O6495:P6495:Q6495)</f>
        <v>5</v>
      </c>
      <c r="S6495" s="1">
        <v>153838</v>
      </c>
      <c r="T6495" s="1" t="str">
        <f t="shared" si="406"/>
        <v>High</v>
      </c>
      <c r="U6495">
        <v>2</v>
      </c>
      <c r="V6495">
        <v>2026</v>
      </c>
      <c r="W6495" t="s">
        <v>28</v>
      </c>
      <c r="X6495">
        <v>4</v>
      </c>
    </row>
    <row r="6496" spans="1:24" x14ac:dyDescent="0.3">
      <c r="A6496">
        <v>6495</v>
      </c>
      <c r="B6496" t="s">
        <v>36</v>
      </c>
      <c r="C6496" t="str">
        <f>_xlfn.XLOOKUP(B6496,Lookup_table!B:B,Lookup_table!C:C)</f>
        <v>Data</v>
      </c>
      <c r="D6496" t="s">
        <v>22</v>
      </c>
      <c r="E6496" t="s">
        <v>42</v>
      </c>
      <c r="F6496" t="s">
        <v>24</v>
      </c>
      <c r="G6496" t="s">
        <v>17</v>
      </c>
      <c r="H6496" t="str">
        <f t="shared" si="404"/>
        <v>Remote</v>
      </c>
      <c r="I6496" t="s">
        <v>35</v>
      </c>
      <c r="J6496" t="str">
        <f t="shared" si="405"/>
        <v>0-2 yrs</v>
      </c>
      <c r="K6496">
        <f t="shared" ca="1" si="407"/>
        <v>0</v>
      </c>
      <c r="L6496" t="s">
        <v>39</v>
      </c>
      <c r="M6496">
        <v>0</v>
      </c>
      <c r="N6496">
        <v>0</v>
      </c>
      <c r="O6496">
        <v>1</v>
      </c>
      <c r="P6496">
        <v>1</v>
      </c>
      <c r="Q6496">
        <v>0</v>
      </c>
      <c r="R6496">
        <f>SUM(M6496:N6496:O6496:P6496:Q6496)</f>
        <v>2</v>
      </c>
      <c r="S6496" s="1">
        <v>100333</v>
      </c>
      <c r="T6496" s="1" t="str">
        <f t="shared" si="406"/>
        <v>Medium</v>
      </c>
      <c r="U6496">
        <v>4</v>
      </c>
      <c r="V6496">
        <v>2022</v>
      </c>
      <c r="W6496" t="s">
        <v>28</v>
      </c>
      <c r="X6496">
        <v>8</v>
      </c>
    </row>
    <row r="6497" spans="1:24" x14ac:dyDescent="0.3">
      <c r="A6497">
        <v>6496</v>
      </c>
      <c r="B6497" t="s">
        <v>31</v>
      </c>
      <c r="C6497" t="str">
        <f>_xlfn.XLOOKUP(B6497,Lookup_table!B:B,Lookup_table!C:C)</f>
        <v>Business</v>
      </c>
      <c r="D6497" t="s">
        <v>34</v>
      </c>
      <c r="E6497" t="s">
        <v>38</v>
      </c>
      <c r="F6497" t="s">
        <v>29</v>
      </c>
      <c r="G6497" t="s">
        <v>17</v>
      </c>
      <c r="H6497" t="str">
        <f t="shared" si="404"/>
        <v>Remote</v>
      </c>
      <c r="I6497" t="s">
        <v>35</v>
      </c>
      <c r="J6497" t="str">
        <f t="shared" si="405"/>
        <v>0-2 yrs</v>
      </c>
      <c r="K6497">
        <f t="shared" ca="1" si="407"/>
        <v>1</v>
      </c>
      <c r="L6497" t="s">
        <v>39</v>
      </c>
      <c r="M6497">
        <v>0</v>
      </c>
      <c r="N6497">
        <v>1</v>
      </c>
      <c r="O6497">
        <v>0</v>
      </c>
      <c r="P6497">
        <v>0</v>
      </c>
      <c r="Q6497">
        <v>0</v>
      </c>
      <c r="R6497">
        <f>SUM(M6497:N6497:O6497:P6497:Q6497)</f>
        <v>1</v>
      </c>
      <c r="S6497" s="1">
        <v>46854</v>
      </c>
      <c r="T6497" s="1" t="str">
        <f t="shared" si="406"/>
        <v>Low</v>
      </c>
      <c r="U6497">
        <v>6</v>
      </c>
      <c r="V6497">
        <v>2022</v>
      </c>
      <c r="W6497" t="s">
        <v>28</v>
      </c>
      <c r="X6497">
        <v>9</v>
      </c>
    </row>
    <row r="6498" spans="1:24" x14ac:dyDescent="0.3">
      <c r="A6498">
        <v>6497</v>
      </c>
      <c r="B6498" t="s">
        <v>33</v>
      </c>
      <c r="C6498" t="str">
        <f>_xlfn.XLOOKUP(B6498,Lookup_table!B:B,Lookup_table!C:C)</f>
        <v>Data</v>
      </c>
      <c r="D6498" t="s">
        <v>22</v>
      </c>
      <c r="E6498" t="s">
        <v>23</v>
      </c>
      <c r="F6498" t="s">
        <v>16</v>
      </c>
      <c r="G6498" t="s">
        <v>25</v>
      </c>
      <c r="H6498" t="str">
        <f t="shared" si="404"/>
        <v>Onsite/Hybrid</v>
      </c>
      <c r="I6498" t="s">
        <v>18</v>
      </c>
      <c r="J6498" t="str">
        <f t="shared" si="405"/>
        <v>7+ yrs</v>
      </c>
      <c r="K6498">
        <f t="shared" ca="1" si="407"/>
        <v>15</v>
      </c>
      <c r="L6498" t="s">
        <v>27</v>
      </c>
      <c r="M6498">
        <v>0</v>
      </c>
      <c r="N6498">
        <v>0</v>
      </c>
      <c r="O6498">
        <v>0</v>
      </c>
      <c r="P6498">
        <v>0</v>
      </c>
      <c r="Q6498">
        <v>0</v>
      </c>
      <c r="R6498">
        <f>SUM(M6498:N6498:O6498:P6498:Q6498)</f>
        <v>0</v>
      </c>
      <c r="S6498" s="1">
        <v>120923</v>
      </c>
      <c r="T6498" s="1" t="str">
        <f t="shared" si="406"/>
        <v>High</v>
      </c>
      <c r="U6498">
        <v>8</v>
      </c>
      <c r="V6498">
        <v>2022</v>
      </c>
      <c r="W6498" t="s">
        <v>34</v>
      </c>
      <c r="X6498">
        <v>6</v>
      </c>
    </row>
    <row r="6499" spans="1:24" x14ac:dyDescent="0.3">
      <c r="A6499">
        <v>6498</v>
      </c>
      <c r="B6499" t="s">
        <v>31</v>
      </c>
      <c r="C6499" t="str">
        <f>_xlfn.XLOOKUP(B6499,Lookup_table!B:B,Lookup_table!C:C)</f>
        <v>Business</v>
      </c>
      <c r="D6499" t="s">
        <v>22</v>
      </c>
      <c r="E6499" t="s">
        <v>32</v>
      </c>
      <c r="F6499" t="s">
        <v>29</v>
      </c>
      <c r="G6499" t="s">
        <v>17</v>
      </c>
      <c r="H6499" t="str">
        <f t="shared" si="404"/>
        <v>Remote</v>
      </c>
      <c r="I6499" t="s">
        <v>26</v>
      </c>
      <c r="J6499" t="str">
        <f t="shared" si="405"/>
        <v>3-6 yrs</v>
      </c>
      <c r="K6499">
        <f t="shared" ca="1" si="407"/>
        <v>5</v>
      </c>
      <c r="L6499" t="s">
        <v>27</v>
      </c>
      <c r="M6499">
        <v>0</v>
      </c>
      <c r="N6499">
        <v>1</v>
      </c>
      <c r="O6499">
        <v>1</v>
      </c>
      <c r="P6499">
        <v>1</v>
      </c>
      <c r="Q6499">
        <v>0</v>
      </c>
      <c r="R6499">
        <f>SUM(M6499:N6499:O6499:P6499:Q6499)</f>
        <v>3</v>
      </c>
      <c r="S6499" s="1">
        <v>121589</v>
      </c>
      <c r="T6499" s="1" t="str">
        <f t="shared" si="406"/>
        <v>High</v>
      </c>
      <c r="U6499">
        <v>4</v>
      </c>
      <c r="V6499">
        <v>2020</v>
      </c>
      <c r="W6499" t="s">
        <v>28</v>
      </c>
      <c r="X6499">
        <v>8</v>
      </c>
    </row>
    <row r="6500" spans="1:24" x14ac:dyDescent="0.3">
      <c r="A6500">
        <v>6499</v>
      </c>
      <c r="B6500" t="s">
        <v>36</v>
      </c>
      <c r="C6500" t="str">
        <f>_xlfn.XLOOKUP(B6500,Lookup_table!B:B,Lookup_table!C:C)</f>
        <v>Data</v>
      </c>
      <c r="D6500" t="s">
        <v>22</v>
      </c>
      <c r="E6500" t="s">
        <v>32</v>
      </c>
      <c r="F6500" t="s">
        <v>52</v>
      </c>
      <c r="G6500" t="s">
        <v>30</v>
      </c>
      <c r="H6500" t="str">
        <f t="shared" si="404"/>
        <v>Onsite/Hybrid</v>
      </c>
      <c r="I6500" t="s">
        <v>26</v>
      </c>
      <c r="J6500" t="str">
        <f t="shared" si="405"/>
        <v>3-6 yrs</v>
      </c>
      <c r="K6500">
        <f t="shared" ca="1" si="407"/>
        <v>3</v>
      </c>
      <c r="L6500" t="s">
        <v>39</v>
      </c>
      <c r="M6500">
        <v>1</v>
      </c>
      <c r="N6500">
        <v>0</v>
      </c>
      <c r="O6500">
        <v>1</v>
      </c>
      <c r="P6500">
        <v>0</v>
      </c>
      <c r="Q6500">
        <v>0</v>
      </c>
      <c r="R6500">
        <f>SUM(M6500:N6500:O6500:P6500:Q6500)</f>
        <v>2</v>
      </c>
      <c r="S6500" s="1">
        <v>107886</v>
      </c>
      <c r="T6500" s="1" t="str">
        <f t="shared" si="406"/>
        <v>Medium</v>
      </c>
      <c r="U6500">
        <v>6</v>
      </c>
      <c r="V6500">
        <v>2024</v>
      </c>
      <c r="W6500" t="s">
        <v>20</v>
      </c>
      <c r="X6500">
        <v>4</v>
      </c>
    </row>
    <row r="6501" spans="1:24" x14ac:dyDescent="0.3">
      <c r="A6501">
        <v>6500</v>
      </c>
      <c r="B6501" t="s">
        <v>50</v>
      </c>
      <c r="C6501" t="str">
        <f>_xlfn.XLOOKUP(B6501,Lookup_table!B:B,Lookup_table!C:C)</f>
        <v>AI</v>
      </c>
      <c r="D6501" t="s">
        <v>37</v>
      </c>
      <c r="E6501" t="s">
        <v>23</v>
      </c>
      <c r="F6501" t="s">
        <v>29</v>
      </c>
      <c r="G6501" t="s">
        <v>30</v>
      </c>
      <c r="H6501" t="str">
        <f t="shared" si="404"/>
        <v>Onsite/Hybrid</v>
      </c>
      <c r="I6501" t="s">
        <v>18</v>
      </c>
      <c r="J6501" t="str">
        <f t="shared" si="405"/>
        <v>7+ yrs</v>
      </c>
      <c r="K6501">
        <f t="shared" ca="1" si="407"/>
        <v>11</v>
      </c>
      <c r="L6501" t="s">
        <v>19</v>
      </c>
      <c r="M6501">
        <v>0</v>
      </c>
      <c r="N6501">
        <v>1</v>
      </c>
      <c r="O6501">
        <v>0</v>
      </c>
      <c r="P6501">
        <v>0</v>
      </c>
      <c r="Q6501">
        <v>1</v>
      </c>
      <c r="R6501">
        <f>SUM(M6501:N6501:O6501:P6501:Q6501)</f>
        <v>2</v>
      </c>
      <c r="S6501" s="1">
        <v>153506</v>
      </c>
      <c r="T6501" s="1" t="str">
        <f t="shared" si="406"/>
        <v>High</v>
      </c>
      <c r="U6501">
        <v>9</v>
      </c>
      <c r="V6501">
        <v>2024</v>
      </c>
      <c r="W6501" t="s">
        <v>34</v>
      </c>
      <c r="X6501">
        <v>3</v>
      </c>
    </row>
    <row r="6502" spans="1:24" x14ac:dyDescent="0.3">
      <c r="A6502">
        <v>6501</v>
      </c>
      <c r="B6502" t="s">
        <v>21</v>
      </c>
      <c r="C6502" t="str">
        <f>_xlfn.XLOOKUP(B6502,Lookup_table!B:B,Lookup_table!C:C)</f>
        <v>AI</v>
      </c>
      <c r="D6502" t="s">
        <v>22</v>
      </c>
      <c r="E6502" t="s">
        <v>38</v>
      </c>
      <c r="F6502" t="s">
        <v>52</v>
      </c>
      <c r="G6502" t="s">
        <v>17</v>
      </c>
      <c r="H6502" t="str">
        <f t="shared" si="404"/>
        <v>Remote</v>
      </c>
      <c r="I6502" t="s">
        <v>18</v>
      </c>
      <c r="J6502" t="str">
        <f t="shared" si="405"/>
        <v>7+ yrs</v>
      </c>
      <c r="K6502">
        <f t="shared" ca="1" si="407"/>
        <v>8</v>
      </c>
      <c r="L6502" t="s">
        <v>27</v>
      </c>
      <c r="M6502">
        <v>0</v>
      </c>
      <c r="N6502">
        <v>0</v>
      </c>
      <c r="O6502">
        <v>0</v>
      </c>
      <c r="P6502">
        <v>0</v>
      </c>
      <c r="Q6502">
        <v>1</v>
      </c>
      <c r="R6502">
        <f>SUM(M6502:N6502:O6502:P6502:Q6502)</f>
        <v>1</v>
      </c>
      <c r="S6502" s="1">
        <v>167380</v>
      </c>
      <c r="T6502" s="1" t="str">
        <f t="shared" si="406"/>
        <v>High</v>
      </c>
      <c r="U6502">
        <v>8</v>
      </c>
      <c r="V6502">
        <v>2023</v>
      </c>
      <c r="W6502" t="s">
        <v>34</v>
      </c>
      <c r="X6502">
        <v>2</v>
      </c>
    </row>
    <row r="6503" spans="1:24" x14ac:dyDescent="0.3">
      <c r="A6503">
        <v>6502</v>
      </c>
      <c r="B6503" t="s">
        <v>50</v>
      </c>
      <c r="C6503" t="str">
        <f>_xlfn.XLOOKUP(B6503,Lookup_table!B:B,Lookup_table!C:C)</f>
        <v>AI</v>
      </c>
      <c r="D6503" t="s">
        <v>14</v>
      </c>
      <c r="E6503" t="s">
        <v>15</v>
      </c>
      <c r="F6503" t="s">
        <v>43</v>
      </c>
      <c r="G6503" t="s">
        <v>17</v>
      </c>
      <c r="H6503" t="str">
        <f t="shared" si="404"/>
        <v>Remote</v>
      </c>
      <c r="I6503" t="s">
        <v>18</v>
      </c>
      <c r="J6503" t="str">
        <f t="shared" si="405"/>
        <v>7+ yrs</v>
      </c>
      <c r="K6503">
        <f t="shared" ca="1" si="407"/>
        <v>13</v>
      </c>
      <c r="L6503" t="s">
        <v>19</v>
      </c>
      <c r="M6503">
        <v>0</v>
      </c>
      <c r="N6503">
        <v>1</v>
      </c>
      <c r="O6503">
        <v>1</v>
      </c>
      <c r="P6503">
        <v>1</v>
      </c>
      <c r="Q6503">
        <v>1</v>
      </c>
      <c r="R6503">
        <f>SUM(M6503:N6503:O6503:P6503:Q6503)</f>
        <v>4</v>
      </c>
      <c r="S6503" s="1">
        <v>181645</v>
      </c>
      <c r="T6503" s="1" t="str">
        <f t="shared" si="406"/>
        <v>High</v>
      </c>
      <c r="U6503">
        <v>1</v>
      </c>
      <c r="V6503">
        <v>2020</v>
      </c>
      <c r="W6503" t="s">
        <v>28</v>
      </c>
      <c r="X6503">
        <v>9</v>
      </c>
    </row>
    <row r="6504" spans="1:24" x14ac:dyDescent="0.3">
      <c r="A6504">
        <v>6503</v>
      </c>
      <c r="B6504" t="s">
        <v>21</v>
      </c>
      <c r="C6504" t="str">
        <f>_xlfn.XLOOKUP(B6504,Lookup_table!B:B,Lookup_table!C:C)</f>
        <v>AI</v>
      </c>
      <c r="D6504" t="s">
        <v>37</v>
      </c>
      <c r="E6504" t="s">
        <v>23</v>
      </c>
      <c r="F6504" t="s">
        <v>52</v>
      </c>
      <c r="G6504" t="s">
        <v>25</v>
      </c>
      <c r="H6504" t="str">
        <f t="shared" si="404"/>
        <v>Onsite/Hybrid</v>
      </c>
      <c r="I6504" t="s">
        <v>35</v>
      </c>
      <c r="J6504" t="str">
        <f t="shared" si="405"/>
        <v>0-2 yrs</v>
      </c>
      <c r="K6504">
        <f t="shared" ca="1" si="407"/>
        <v>2</v>
      </c>
      <c r="L6504" t="s">
        <v>39</v>
      </c>
      <c r="M6504">
        <v>0</v>
      </c>
      <c r="N6504">
        <v>1</v>
      </c>
      <c r="O6504">
        <v>1</v>
      </c>
      <c r="P6504">
        <v>0</v>
      </c>
      <c r="Q6504">
        <v>1</v>
      </c>
      <c r="R6504">
        <f>SUM(M6504:N6504:O6504:P6504:Q6504)</f>
        <v>3</v>
      </c>
      <c r="S6504" s="1">
        <v>111877</v>
      </c>
      <c r="T6504" s="1" t="str">
        <f t="shared" si="406"/>
        <v>Medium</v>
      </c>
      <c r="U6504">
        <v>8</v>
      </c>
      <c r="V6504">
        <v>2026</v>
      </c>
      <c r="W6504" t="s">
        <v>34</v>
      </c>
      <c r="X6504">
        <v>6</v>
      </c>
    </row>
    <row r="6505" spans="1:24" x14ac:dyDescent="0.3">
      <c r="A6505">
        <v>6504</v>
      </c>
      <c r="B6505" t="s">
        <v>33</v>
      </c>
      <c r="C6505" t="str">
        <f>_xlfn.XLOOKUP(B6505,Lookup_table!B:B,Lookup_table!C:C)</f>
        <v>Data</v>
      </c>
      <c r="D6505" t="s">
        <v>14</v>
      </c>
      <c r="E6505" t="s">
        <v>15</v>
      </c>
      <c r="F6505" t="s">
        <v>24</v>
      </c>
      <c r="G6505" t="s">
        <v>30</v>
      </c>
      <c r="H6505" t="str">
        <f t="shared" si="404"/>
        <v>Onsite/Hybrid</v>
      </c>
      <c r="I6505" t="s">
        <v>35</v>
      </c>
      <c r="J6505" t="str">
        <f t="shared" si="405"/>
        <v>0-2 yrs</v>
      </c>
      <c r="K6505">
        <f t="shared" ca="1" si="407"/>
        <v>2</v>
      </c>
      <c r="L6505" t="s">
        <v>27</v>
      </c>
      <c r="M6505">
        <v>1</v>
      </c>
      <c r="N6505">
        <v>0</v>
      </c>
      <c r="O6505">
        <v>1</v>
      </c>
      <c r="P6505">
        <v>0</v>
      </c>
      <c r="Q6505">
        <v>1</v>
      </c>
      <c r="R6505">
        <f>SUM(M6505:N6505:O6505:P6505:Q6505)</f>
        <v>3</v>
      </c>
      <c r="S6505" s="1">
        <v>71070</v>
      </c>
      <c r="T6505" s="1" t="str">
        <f t="shared" si="406"/>
        <v>Medium</v>
      </c>
      <c r="U6505">
        <v>6</v>
      </c>
      <c r="V6505">
        <v>2024</v>
      </c>
      <c r="W6505" t="s">
        <v>28</v>
      </c>
      <c r="X6505">
        <v>7</v>
      </c>
    </row>
    <row r="6506" spans="1:24" x14ac:dyDescent="0.3">
      <c r="A6506">
        <v>6505</v>
      </c>
      <c r="B6506" t="s">
        <v>21</v>
      </c>
      <c r="C6506" t="str">
        <f>_xlfn.XLOOKUP(B6506,Lookup_table!B:B,Lookup_table!C:C)</f>
        <v>AI</v>
      </c>
      <c r="D6506" t="s">
        <v>14</v>
      </c>
      <c r="E6506" t="s">
        <v>42</v>
      </c>
      <c r="F6506" t="s">
        <v>43</v>
      </c>
      <c r="G6506" t="s">
        <v>30</v>
      </c>
      <c r="H6506" t="str">
        <f t="shared" si="404"/>
        <v>Onsite/Hybrid</v>
      </c>
      <c r="I6506" t="s">
        <v>35</v>
      </c>
      <c r="J6506" t="str">
        <f t="shared" si="405"/>
        <v>0-2 yrs</v>
      </c>
      <c r="K6506">
        <f t="shared" ca="1" si="407"/>
        <v>2</v>
      </c>
      <c r="L6506" t="s">
        <v>39</v>
      </c>
      <c r="M6506">
        <v>0</v>
      </c>
      <c r="N6506">
        <v>1</v>
      </c>
      <c r="O6506">
        <v>1</v>
      </c>
      <c r="P6506">
        <v>1</v>
      </c>
      <c r="Q6506">
        <v>1</v>
      </c>
      <c r="R6506">
        <f>SUM(M6506:N6506:O6506:P6506:Q6506)</f>
        <v>4</v>
      </c>
      <c r="S6506" s="1">
        <v>125284</v>
      </c>
      <c r="T6506" s="1" t="str">
        <f t="shared" si="406"/>
        <v>High</v>
      </c>
      <c r="U6506">
        <v>8</v>
      </c>
      <c r="V6506">
        <v>2022</v>
      </c>
      <c r="W6506" t="s">
        <v>28</v>
      </c>
      <c r="X6506">
        <v>2</v>
      </c>
    </row>
    <row r="6507" spans="1:24" x14ac:dyDescent="0.3">
      <c r="A6507">
        <v>6506</v>
      </c>
      <c r="B6507" t="s">
        <v>41</v>
      </c>
      <c r="C6507" t="str">
        <f>_xlfn.XLOOKUP(B6507,Lookup_table!B:B,Lookup_table!C:C)</f>
        <v>Data</v>
      </c>
      <c r="D6507" t="s">
        <v>14</v>
      </c>
      <c r="E6507" t="s">
        <v>15</v>
      </c>
      <c r="F6507" t="s">
        <v>29</v>
      </c>
      <c r="G6507" t="s">
        <v>25</v>
      </c>
      <c r="H6507" t="str">
        <f t="shared" si="404"/>
        <v>Onsite/Hybrid</v>
      </c>
      <c r="I6507" t="s">
        <v>26</v>
      </c>
      <c r="J6507" t="str">
        <f t="shared" si="405"/>
        <v>3-6 yrs</v>
      </c>
      <c r="K6507">
        <f t="shared" ca="1" si="407"/>
        <v>4</v>
      </c>
      <c r="L6507" t="s">
        <v>39</v>
      </c>
      <c r="M6507">
        <v>0</v>
      </c>
      <c r="N6507">
        <v>1</v>
      </c>
      <c r="O6507">
        <v>1</v>
      </c>
      <c r="P6507">
        <v>1</v>
      </c>
      <c r="Q6507">
        <v>1</v>
      </c>
      <c r="R6507">
        <f>SUM(M6507:N6507:O6507:P6507:Q6507)</f>
        <v>4</v>
      </c>
      <c r="S6507" s="1">
        <v>119507</v>
      </c>
      <c r="T6507" s="1" t="str">
        <f t="shared" si="406"/>
        <v>Medium</v>
      </c>
      <c r="U6507">
        <v>8</v>
      </c>
      <c r="V6507">
        <v>2023</v>
      </c>
      <c r="W6507" t="s">
        <v>28</v>
      </c>
      <c r="X6507">
        <v>9</v>
      </c>
    </row>
    <row r="6508" spans="1:24" x14ac:dyDescent="0.3">
      <c r="A6508">
        <v>6507</v>
      </c>
      <c r="B6508" t="s">
        <v>41</v>
      </c>
      <c r="C6508" t="str">
        <f>_xlfn.XLOOKUP(B6508,Lookup_table!B:B,Lookup_table!C:C)</f>
        <v>Data</v>
      </c>
      <c r="D6508" t="s">
        <v>22</v>
      </c>
      <c r="E6508" t="s">
        <v>42</v>
      </c>
      <c r="F6508" t="s">
        <v>24</v>
      </c>
      <c r="G6508" t="s">
        <v>25</v>
      </c>
      <c r="H6508" t="str">
        <f t="shared" si="404"/>
        <v>Onsite/Hybrid</v>
      </c>
      <c r="I6508" t="s">
        <v>35</v>
      </c>
      <c r="J6508" t="str">
        <f t="shared" si="405"/>
        <v>0-2 yrs</v>
      </c>
      <c r="K6508">
        <f t="shared" ca="1" si="407"/>
        <v>2</v>
      </c>
      <c r="L6508" t="s">
        <v>27</v>
      </c>
      <c r="M6508">
        <v>1</v>
      </c>
      <c r="N6508">
        <v>1</v>
      </c>
      <c r="O6508">
        <v>1</v>
      </c>
      <c r="P6508">
        <v>0</v>
      </c>
      <c r="Q6508">
        <v>1</v>
      </c>
      <c r="R6508">
        <f>SUM(M6508:N6508:O6508:P6508:Q6508)</f>
        <v>4</v>
      </c>
      <c r="S6508" s="1">
        <v>92244</v>
      </c>
      <c r="T6508" s="1" t="str">
        <f t="shared" si="406"/>
        <v>Medium</v>
      </c>
      <c r="U6508">
        <v>6</v>
      </c>
      <c r="V6508">
        <v>2026</v>
      </c>
      <c r="W6508" t="s">
        <v>20</v>
      </c>
      <c r="X6508">
        <v>1</v>
      </c>
    </row>
    <row r="6509" spans="1:24" x14ac:dyDescent="0.3">
      <c r="A6509">
        <v>6508</v>
      </c>
      <c r="B6509" t="s">
        <v>21</v>
      </c>
      <c r="C6509" t="str">
        <f>_xlfn.XLOOKUP(B6509,Lookup_table!B:B,Lookup_table!C:C)</f>
        <v>AI</v>
      </c>
      <c r="D6509" t="s">
        <v>14</v>
      </c>
      <c r="E6509" t="s">
        <v>32</v>
      </c>
      <c r="F6509" t="s">
        <v>43</v>
      </c>
      <c r="G6509" t="s">
        <v>30</v>
      </c>
      <c r="H6509" t="str">
        <f t="shared" si="404"/>
        <v>Onsite/Hybrid</v>
      </c>
      <c r="I6509" t="s">
        <v>18</v>
      </c>
      <c r="J6509" t="str">
        <f t="shared" si="405"/>
        <v>7+ yrs</v>
      </c>
      <c r="K6509">
        <f t="shared" ca="1" si="407"/>
        <v>7</v>
      </c>
      <c r="L6509" t="s">
        <v>27</v>
      </c>
      <c r="M6509">
        <v>1</v>
      </c>
      <c r="N6509">
        <v>0</v>
      </c>
      <c r="O6509">
        <v>0</v>
      </c>
      <c r="P6509">
        <v>0</v>
      </c>
      <c r="Q6509">
        <v>1</v>
      </c>
      <c r="R6509">
        <f>SUM(M6509:N6509:O6509:P6509:Q6509)</f>
        <v>2</v>
      </c>
      <c r="S6509" s="1">
        <v>148235</v>
      </c>
      <c r="T6509" s="1" t="str">
        <f t="shared" si="406"/>
        <v>High</v>
      </c>
      <c r="U6509">
        <v>3</v>
      </c>
      <c r="V6509">
        <v>2024</v>
      </c>
      <c r="W6509" t="s">
        <v>20</v>
      </c>
      <c r="X6509">
        <v>2</v>
      </c>
    </row>
    <row r="6510" spans="1:24" x14ac:dyDescent="0.3">
      <c r="A6510">
        <v>6509</v>
      </c>
      <c r="B6510" t="s">
        <v>41</v>
      </c>
      <c r="C6510" t="str">
        <f>_xlfn.XLOOKUP(B6510,Lookup_table!B:B,Lookup_table!C:C)</f>
        <v>Data</v>
      </c>
      <c r="D6510" t="s">
        <v>37</v>
      </c>
      <c r="E6510" t="s">
        <v>42</v>
      </c>
      <c r="F6510" t="s">
        <v>44</v>
      </c>
      <c r="G6510" t="s">
        <v>30</v>
      </c>
      <c r="H6510" t="str">
        <f t="shared" si="404"/>
        <v>Onsite/Hybrid</v>
      </c>
      <c r="I6510" t="s">
        <v>35</v>
      </c>
      <c r="J6510" t="str">
        <f t="shared" si="405"/>
        <v>0-2 yrs</v>
      </c>
      <c r="K6510">
        <f t="shared" ca="1" si="407"/>
        <v>2</v>
      </c>
      <c r="L6510" t="s">
        <v>39</v>
      </c>
      <c r="M6510">
        <v>0</v>
      </c>
      <c r="N6510">
        <v>1</v>
      </c>
      <c r="O6510">
        <v>1</v>
      </c>
      <c r="P6510">
        <v>0</v>
      </c>
      <c r="Q6510">
        <v>1</v>
      </c>
      <c r="R6510">
        <f>SUM(M6510:N6510:O6510:P6510:Q6510)</f>
        <v>3</v>
      </c>
      <c r="S6510" s="1">
        <v>70945</v>
      </c>
      <c r="T6510" s="1" t="str">
        <f t="shared" si="406"/>
        <v>Medium</v>
      </c>
      <c r="U6510">
        <v>3</v>
      </c>
      <c r="V6510">
        <v>2022</v>
      </c>
      <c r="W6510" t="s">
        <v>28</v>
      </c>
      <c r="X6510">
        <v>9</v>
      </c>
    </row>
    <row r="6511" spans="1:24" x14ac:dyDescent="0.3">
      <c r="A6511">
        <v>6510</v>
      </c>
      <c r="B6511" t="s">
        <v>33</v>
      </c>
      <c r="C6511" t="str">
        <f>_xlfn.XLOOKUP(B6511,Lookup_table!B:B,Lookup_table!C:C)</f>
        <v>Data</v>
      </c>
      <c r="D6511" t="s">
        <v>22</v>
      </c>
      <c r="E6511" t="s">
        <v>15</v>
      </c>
      <c r="F6511" t="s">
        <v>16</v>
      </c>
      <c r="G6511" t="s">
        <v>25</v>
      </c>
      <c r="H6511" t="str">
        <f t="shared" si="404"/>
        <v>Onsite/Hybrid</v>
      </c>
      <c r="I6511" t="s">
        <v>26</v>
      </c>
      <c r="J6511" t="str">
        <f t="shared" si="405"/>
        <v>3-6 yrs</v>
      </c>
      <c r="K6511">
        <f t="shared" ca="1" si="407"/>
        <v>4</v>
      </c>
      <c r="L6511" t="s">
        <v>19</v>
      </c>
      <c r="M6511">
        <v>0</v>
      </c>
      <c r="N6511">
        <v>1</v>
      </c>
      <c r="O6511">
        <v>1</v>
      </c>
      <c r="P6511">
        <v>0</v>
      </c>
      <c r="Q6511">
        <v>0</v>
      </c>
      <c r="R6511">
        <f>SUM(M6511:N6511:O6511:P6511:Q6511)</f>
        <v>2</v>
      </c>
      <c r="S6511" s="1">
        <v>110646</v>
      </c>
      <c r="T6511" s="1" t="str">
        <f t="shared" si="406"/>
        <v>Medium</v>
      </c>
      <c r="U6511">
        <v>1</v>
      </c>
      <c r="V6511">
        <v>2025</v>
      </c>
      <c r="W6511" t="s">
        <v>20</v>
      </c>
      <c r="X6511">
        <v>1</v>
      </c>
    </row>
    <row r="6512" spans="1:24" x14ac:dyDescent="0.3">
      <c r="A6512">
        <v>6511</v>
      </c>
      <c r="B6512" t="s">
        <v>21</v>
      </c>
      <c r="C6512" t="str">
        <f>_xlfn.XLOOKUP(B6512,Lookup_table!B:B,Lookup_table!C:C)</f>
        <v>AI</v>
      </c>
      <c r="D6512" t="s">
        <v>22</v>
      </c>
      <c r="E6512" t="s">
        <v>40</v>
      </c>
      <c r="F6512" t="s">
        <v>43</v>
      </c>
      <c r="G6512" t="s">
        <v>17</v>
      </c>
      <c r="H6512" t="str">
        <f t="shared" si="404"/>
        <v>Remote</v>
      </c>
      <c r="I6512" t="s">
        <v>35</v>
      </c>
      <c r="J6512" t="str">
        <f t="shared" si="405"/>
        <v>0-2 yrs</v>
      </c>
      <c r="K6512">
        <f t="shared" ca="1" si="407"/>
        <v>1</v>
      </c>
      <c r="L6512" t="s">
        <v>39</v>
      </c>
      <c r="M6512">
        <v>1</v>
      </c>
      <c r="N6512">
        <v>0</v>
      </c>
      <c r="O6512">
        <v>1</v>
      </c>
      <c r="P6512">
        <v>0</v>
      </c>
      <c r="Q6512">
        <v>1</v>
      </c>
      <c r="R6512">
        <f>SUM(M6512:N6512:O6512:P6512:Q6512)</f>
        <v>3</v>
      </c>
      <c r="S6512" s="1">
        <v>135979</v>
      </c>
      <c r="T6512" s="1" t="str">
        <f t="shared" si="406"/>
        <v>High</v>
      </c>
      <c r="U6512">
        <v>5</v>
      </c>
      <c r="V6512">
        <v>2023</v>
      </c>
      <c r="W6512" t="s">
        <v>20</v>
      </c>
      <c r="X6512">
        <v>4</v>
      </c>
    </row>
    <row r="6513" spans="1:24" x14ac:dyDescent="0.3">
      <c r="A6513">
        <v>6512</v>
      </c>
      <c r="B6513" t="s">
        <v>31</v>
      </c>
      <c r="C6513" t="str">
        <f>_xlfn.XLOOKUP(B6513,Lookup_table!B:B,Lookup_table!C:C)</f>
        <v>Business</v>
      </c>
      <c r="D6513" t="s">
        <v>34</v>
      </c>
      <c r="E6513" t="s">
        <v>32</v>
      </c>
      <c r="F6513" t="s">
        <v>16</v>
      </c>
      <c r="G6513" t="s">
        <v>30</v>
      </c>
      <c r="H6513" t="str">
        <f t="shared" si="404"/>
        <v>Onsite/Hybrid</v>
      </c>
      <c r="I6513" t="s">
        <v>18</v>
      </c>
      <c r="J6513" t="str">
        <f t="shared" si="405"/>
        <v>7+ yrs</v>
      </c>
      <c r="K6513">
        <f t="shared" ca="1" si="407"/>
        <v>11</v>
      </c>
      <c r="L6513" t="s">
        <v>19</v>
      </c>
      <c r="M6513">
        <v>1</v>
      </c>
      <c r="N6513">
        <v>0</v>
      </c>
      <c r="O6513">
        <v>0</v>
      </c>
      <c r="P6513">
        <v>0</v>
      </c>
      <c r="Q6513">
        <v>1</v>
      </c>
      <c r="R6513">
        <f>SUM(M6513:N6513:O6513:P6513:Q6513)</f>
        <v>2</v>
      </c>
      <c r="S6513" s="1">
        <v>107716</v>
      </c>
      <c r="T6513" s="1" t="str">
        <f t="shared" si="406"/>
        <v>Medium</v>
      </c>
      <c r="U6513">
        <v>11</v>
      </c>
      <c r="V6513">
        <v>2025</v>
      </c>
      <c r="W6513" t="s">
        <v>28</v>
      </c>
      <c r="X6513">
        <v>7</v>
      </c>
    </row>
    <row r="6514" spans="1:24" x14ac:dyDescent="0.3">
      <c r="A6514">
        <v>6513</v>
      </c>
      <c r="B6514" t="s">
        <v>36</v>
      </c>
      <c r="C6514" t="str">
        <f>_xlfn.XLOOKUP(B6514,Lookup_table!B:B,Lookup_table!C:C)</f>
        <v>Data</v>
      </c>
      <c r="D6514" t="s">
        <v>14</v>
      </c>
      <c r="E6514" t="s">
        <v>15</v>
      </c>
      <c r="F6514" t="s">
        <v>52</v>
      </c>
      <c r="G6514" t="s">
        <v>30</v>
      </c>
      <c r="H6514" t="str">
        <f t="shared" si="404"/>
        <v>Onsite/Hybrid</v>
      </c>
      <c r="I6514" t="s">
        <v>35</v>
      </c>
      <c r="J6514" t="str">
        <f t="shared" si="405"/>
        <v>0-2 yrs</v>
      </c>
      <c r="K6514">
        <f t="shared" ca="1" si="407"/>
        <v>1</v>
      </c>
      <c r="L6514" t="s">
        <v>19</v>
      </c>
      <c r="M6514">
        <v>0</v>
      </c>
      <c r="N6514">
        <v>1</v>
      </c>
      <c r="O6514">
        <v>0</v>
      </c>
      <c r="P6514">
        <v>0</v>
      </c>
      <c r="Q6514">
        <v>0</v>
      </c>
      <c r="R6514">
        <f>SUM(M6514:N6514:O6514:P6514:Q6514)</f>
        <v>1</v>
      </c>
      <c r="S6514" s="1">
        <v>52725</v>
      </c>
      <c r="T6514" s="1" t="str">
        <f t="shared" si="406"/>
        <v>Low</v>
      </c>
      <c r="U6514">
        <v>8</v>
      </c>
      <c r="V6514">
        <v>2022</v>
      </c>
      <c r="W6514" t="s">
        <v>34</v>
      </c>
      <c r="X6514">
        <v>4</v>
      </c>
    </row>
    <row r="6515" spans="1:24" x14ac:dyDescent="0.3">
      <c r="A6515">
        <v>6514</v>
      </c>
      <c r="B6515" t="s">
        <v>31</v>
      </c>
      <c r="C6515" t="str">
        <f>_xlfn.XLOOKUP(B6515,Lookup_table!B:B,Lookup_table!C:C)</f>
        <v>Business</v>
      </c>
      <c r="D6515" t="s">
        <v>37</v>
      </c>
      <c r="E6515" t="s">
        <v>32</v>
      </c>
      <c r="F6515" t="s">
        <v>51</v>
      </c>
      <c r="G6515" t="s">
        <v>25</v>
      </c>
      <c r="H6515" t="str">
        <f t="shared" si="404"/>
        <v>Onsite/Hybrid</v>
      </c>
      <c r="I6515" t="s">
        <v>18</v>
      </c>
      <c r="J6515" t="str">
        <f t="shared" si="405"/>
        <v>7+ yrs</v>
      </c>
      <c r="K6515">
        <f t="shared" ca="1" si="407"/>
        <v>10</v>
      </c>
      <c r="L6515" t="s">
        <v>19</v>
      </c>
      <c r="M6515">
        <v>0</v>
      </c>
      <c r="N6515">
        <v>1</v>
      </c>
      <c r="O6515">
        <v>0</v>
      </c>
      <c r="P6515">
        <v>1</v>
      </c>
      <c r="Q6515">
        <v>1</v>
      </c>
      <c r="R6515">
        <f>SUM(M6515:N6515:O6515:P6515:Q6515)</f>
        <v>3</v>
      </c>
      <c r="S6515" s="1">
        <v>122849</v>
      </c>
      <c r="T6515" s="1" t="str">
        <f t="shared" si="406"/>
        <v>High</v>
      </c>
      <c r="U6515">
        <v>9</v>
      </c>
      <c r="V6515">
        <v>2023</v>
      </c>
      <c r="W6515" t="s">
        <v>28</v>
      </c>
      <c r="X6515">
        <v>8</v>
      </c>
    </row>
    <row r="6516" spans="1:24" x14ac:dyDescent="0.3">
      <c r="A6516">
        <v>6515</v>
      </c>
      <c r="B6516" t="s">
        <v>36</v>
      </c>
      <c r="C6516" t="str">
        <f>_xlfn.XLOOKUP(B6516,Lookup_table!B:B,Lookup_table!C:C)</f>
        <v>Data</v>
      </c>
      <c r="D6516" t="s">
        <v>34</v>
      </c>
      <c r="E6516" t="s">
        <v>15</v>
      </c>
      <c r="F6516" t="s">
        <v>51</v>
      </c>
      <c r="G6516" t="s">
        <v>17</v>
      </c>
      <c r="H6516" t="str">
        <f t="shared" si="404"/>
        <v>Remote</v>
      </c>
      <c r="I6516" t="s">
        <v>18</v>
      </c>
      <c r="J6516" t="str">
        <f t="shared" si="405"/>
        <v>7+ yrs</v>
      </c>
      <c r="K6516">
        <f t="shared" ca="1" si="407"/>
        <v>13</v>
      </c>
      <c r="L6516" t="s">
        <v>39</v>
      </c>
      <c r="M6516">
        <v>1</v>
      </c>
      <c r="N6516">
        <v>1</v>
      </c>
      <c r="O6516">
        <v>0</v>
      </c>
      <c r="P6516">
        <v>0</v>
      </c>
      <c r="Q6516">
        <v>0</v>
      </c>
      <c r="R6516">
        <f>SUM(M6516:N6516:O6516:P6516:Q6516)</f>
        <v>2</v>
      </c>
      <c r="S6516" s="1">
        <v>96645</v>
      </c>
      <c r="T6516" s="1" t="str">
        <f t="shared" si="406"/>
        <v>Medium</v>
      </c>
      <c r="U6516">
        <v>5</v>
      </c>
      <c r="V6516">
        <v>2020</v>
      </c>
      <c r="W6516" t="s">
        <v>34</v>
      </c>
      <c r="X6516">
        <v>6</v>
      </c>
    </row>
    <row r="6517" spans="1:24" x14ac:dyDescent="0.3">
      <c r="A6517">
        <v>6516</v>
      </c>
      <c r="B6517" t="s">
        <v>33</v>
      </c>
      <c r="C6517" t="str">
        <f>_xlfn.XLOOKUP(B6517,Lookup_table!B:B,Lookup_table!C:C)</f>
        <v>Data</v>
      </c>
      <c r="D6517" t="s">
        <v>34</v>
      </c>
      <c r="E6517" t="s">
        <v>23</v>
      </c>
      <c r="F6517" t="s">
        <v>24</v>
      </c>
      <c r="G6517" t="s">
        <v>30</v>
      </c>
      <c r="H6517" t="str">
        <f t="shared" si="404"/>
        <v>Onsite/Hybrid</v>
      </c>
      <c r="I6517" t="s">
        <v>35</v>
      </c>
      <c r="J6517" t="str">
        <f t="shared" si="405"/>
        <v>0-2 yrs</v>
      </c>
      <c r="K6517">
        <f t="shared" ca="1" si="407"/>
        <v>0</v>
      </c>
      <c r="L6517" t="s">
        <v>39</v>
      </c>
      <c r="M6517">
        <v>0</v>
      </c>
      <c r="N6517">
        <v>0</v>
      </c>
      <c r="O6517">
        <v>1</v>
      </c>
      <c r="P6517">
        <v>1</v>
      </c>
      <c r="Q6517">
        <v>1</v>
      </c>
      <c r="R6517">
        <f>SUM(M6517:N6517:O6517:P6517:Q6517)</f>
        <v>3</v>
      </c>
      <c r="S6517" s="1">
        <v>91028</v>
      </c>
      <c r="T6517" s="1" t="str">
        <f t="shared" si="406"/>
        <v>Medium</v>
      </c>
      <c r="U6517">
        <v>2</v>
      </c>
      <c r="V6517">
        <v>2020</v>
      </c>
      <c r="W6517" t="s">
        <v>28</v>
      </c>
      <c r="X6517">
        <v>6</v>
      </c>
    </row>
    <row r="6518" spans="1:24" x14ac:dyDescent="0.3">
      <c r="A6518">
        <v>6517</v>
      </c>
      <c r="B6518" t="s">
        <v>21</v>
      </c>
      <c r="C6518" t="str">
        <f>_xlfn.XLOOKUP(B6518,Lookup_table!B:B,Lookup_table!C:C)</f>
        <v>AI</v>
      </c>
      <c r="D6518" t="s">
        <v>34</v>
      </c>
      <c r="E6518" t="s">
        <v>23</v>
      </c>
      <c r="F6518" t="s">
        <v>16</v>
      </c>
      <c r="G6518" t="s">
        <v>30</v>
      </c>
      <c r="H6518" t="str">
        <f t="shared" si="404"/>
        <v>Onsite/Hybrid</v>
      </c>
      <c r="I6518" t="s">
        <v>26</v>
      </c>
      <c r="J6518" t="str">
        <f t="shared" si="405"/>
        <v>3-6 yrs</v>
      </c>
      <c r="K6518">
        <f t="shared" ca="1" si="407"/>
        <v>6</v>
      </c>
      <c r="L6518" t="s">
        <v>27</v>
      </c>
      <c r="M6518">
        <v>1</v>
      </c>
      <c r="N6518">
        <v>0</v>
      </c>
      <c r="O6518">
        <v>0</v>
      </c>
      <c r="P6518">
        <v>0</v>
      </c>
      <c r="Q6518">
        <v>0</v>
      </c>
      <c r="R6518">
        <f>SUM(M6518:N6518:O6518:P6518:Q6518)</f>
        <v>1</v>
      </c>
      <c r="S6518" s="1">
        <v>119706</v>
      </c>
      <c r="T6518" s="1" t="str">
        <f t="shared" si="406"/>
        <v>Medium</v>
      </c>
      <c r="U6518">
        <v>6</v>
      </c>
      <c r="V6518">
        <v>2022</v>
      </c>
      <c r="W6518" t="s">
        <v>20</v>
      </c>
      <c r="X6518">
        <v>3</v>
      </c>
    </row>
    <row r="6519" spans="1:24" x14ac:dyDescent="0.3">
      <c r="A6519">
        <v>6518</v>
      </c>
      <c r="B6519" t="s">
        <v>21</v>
      </c>
      <c r="C6519" t="str">
        <f>_xlfn.XLOOKUP(B6519,Lookup_table!B:B,Lookup_table!C:C)</f>
        <v>AI</v>
      </c>
      <c r="D6519" t="s">
        <v>14</v>
      </c>
      <c r="E6519" t="s">
        <v>32</v>
      </c>
      <c r="F6519" t="s">
        <v>24</v>
      </c>
      <c r="G6519" t="s">
        <v>17</v>
      </c>
      <c r="H6519" t="str">
        <f t="shared" si="404"/>
        <v>Remote</v>
      </c>
      <c r="I6519" t="s">
        <v>18</v>
      </c>
      <c r="J6519" t="str">
        <f t="shared" si="405"/>
        <v>7+ yrs</v>
      </c>
      <c r="K6519">
        <f t="shared" ca="1" si="407"/>
        <v>11</v>
      </c>
      <c r="L6519" t="s">
        <v>39</v>
      </c>
      <c r="M6519">
        <v>0</v>
      </c>
      <c r="N6519">
        <v>0</v>
      </c>
      <c r="O6519">
        <v>0</v>
      </c>
      <c r="P6519">
        <v>0</v>
      </c>
      <c r="Q6519">
        <v>1</v>
      </c>
      <c r="R6519">
        <f>SUM(M6519:N6519:O6519:P6519:Q6519)</f>
        <v>1</v>
      </c>
      <c r="S6519" s="1">
        <v>148778</v>
      </c>
      <c r="T6519" s="1" t="str">
        <f t="shared" si="406"/>
        <v>High</v>
      </c>
      <c r="U6519">
        <v>11</v>
      </c>
      <c r="V6519">
        <v>2023</v>
      </c>
      <c r="W6519" t="s">
        <v>28</v>
      </c>
      <c r="X6519">
        <v>9</v>
      </c>
    </row>
    <row r="6520" spans="1:24" x14ac:dyDescent="0.3">
      <c r="A6520">
        <v>6519</v>
      </c>
      <c r="B6520" t="s">
        <v>36</v>
      </c>
      <c r="C6520" t="str">
        <f>_xlfn.XLOOKUP(B6520,Lookup_table!B:B,Lookup_table!C:C)</f>
        <v>Data</v>
      </c>
      <c r="D6520" t="s">
        <v>14</v>
      </c>
      <c r="E6520" t="s">
        <v>23</v>
      </c>
      <c r="F6520" t="s">
        <v>44</v>
      </c>
      <c r="G6520" t="s">
        <v>25</v>
      </c>
      <c r="H6520" t="str">
        <f t="shared" si="404"/>
        <v>Onsite/Hybrid</v>
      </c>
      <c r="I6520" t="s">
        <v>35</v>
      </c>
      <c r="J6520" t="str">
        <f t="shared" si="405"/>
        <v>0-2 yrs</v>
      </c>
      <c r="K6520">
        <f t="shared" ca="1" si="407"/>
        <v>2</v>
      </c>
      <c r="L6520" t="s">
        <v>27</v>
      </c>
      <c r="M6520">
        <v>0</v>
      </c>
      <c r="N6520">
        <v>1</v>
      </c>
      <c r="O6520">
        <v>1</v>
      </c>
      <c r="P6520">
        <v>1</v>
      </c>
      <c r="Q6520">
        <v>1</v>
      </c>
      <c r="R6520">
        <f>SUM(M6520:N6520:O6520:P6520:Q6520)</f>
        <v>4</v>
      </c>
      <c r="S6520" s="1">
        <v>92868</v>
      </c>
      <c r="T6520" s="1" t="str">
        <f t="shared" si="406"/>
        <v>Medium</v>
      </c>
      <c r="U6520">
        <v>7</v>
      </c>
      <c r="V6520">
        <v>2022</v>
      </c>
      <c r="W6520" t="s">
        <v>28</v>
      </c>
      <c r="X6520">
        <v>6</v>
      </c>
    </row>
    <row r="6521" spans="1:24" x14ac:dyDescent="0.3">
      <c r="A6521">
        <v>6520</v>
      </c>
      <c r="B6521" t="s">
        <v>21</v>
      </c>
      <c r="C6521" t="str">
        <f>_xlfn.XLOOKUP(B6521,Lookup_table!B:B,Lookup_table!C:C)</f>
        <v>AI</v>
      </c>
      <c r="D6521" t="s">
        <v>22</v>
      </c>
      <c r="E6521" t="s">
        <v>40</v>
      </c>
      <c r="F6521" t="s">
        <v>16</v>
      </c>
      <c r="G6521" t="s">
        <v>25</v>
      </c>
      <c r="H6521" t="str">
        <f t="shared" si="404"/>
        <v>Onsite/Hybrid</v>
      </c>
      <c r="I6521" t="s">
        <v>18</v>
      </c>
      <c r="J6521" t="str">
        <f t="shared" si="405"/>
        <v>7+ yrs</v>
      </c>
      <c r="K6521">
        <f t="shared" ca="1" si="407"/>
        <v>15</v>
      </c>
      <c r="L6521" t="s">
        <v>27</v>
      </c>
      <c r="M6521">
        <v>1</v>
      </c>
      <c r="N6521">
        <v>0</v>
      </c>
      <c r="O6521">
        <v>0</v>
      </c>
      <c r="P6521">
        <v>1</v>
      </c>
      <c r="Q6521">
        <v>0</v>
      </c>
      <c r="R6521">
        <f>SUM(M6521:N6521:O6521:P6521:Q6521)</f>
        <v>2</v>
      </c>
      <c r="S6521" s="1">
        <v>176281</v>
      </c>
      <c r="T6521" s="1" t="str">
        <f t="shared" si="406"/>
        <v>High</v>
      </c>
      <c r="U6521">
        <v>6</v>
      </c>
      <c r="V6521">
        <v>2023</v>
      </c>
      <c r="W6521" t="s">
        <v>34</v>
      </c>
      <c r="X6521">
        <v>1</v>
      </c>
    </row>
    <row r="6522" spans="1:24" x14ac:dyDescent="0.3">
      <c r="A6522">
        <v>6521</v>
      </c>
      <c r="B6522" t="s">
        <v>31</v>
      </c>
      <c r="C6522" t="str">
        <f>_xlfn.XLOOKUP(B6522,Lookup_table!B:B,Lookup_table!C:C)</f>
        <v>Business</v>
      </c>
      <c r="D6522" t="s">
        <v>37</v>
      </c>
      <c r="E6522" t="s">
        <v>42</v>
      </c>
      <c r="F6522" t="s">
        <v>44</v>
      </c>
      <c r="G6522" t="s">
        <v>17</v>
      </c>
      <c r="H6522" t="str">
        <f t="shared" si="404"/>
        <v>Remote</v>
      </c>
      <c r="I6522" t="s">
        <v>18</v>
      </c>
      <c r="J6522" t="str">
        <f t="shared" si="405"/>
        <v>7+ yrs</v>
      </c>
      <c r="K6522">
        <f t="shared" ca="1" si="407"/>
        <v>12</v>
      </c>
      <c r="L6522" t="s">
        <v>19</v>
      </c>
      <c r="M6522">
        <v>0</v>
      </c>
      <c r="N6522">
        <v>0</v>
      </c>
      <c r="O6522">
        <v>0</v>
      </c>
      <c r="P6522">
        <v>1</v>
      </c>
      <c r="Q6522">
        <v>1</v>
      </c>
      <c r="R6522">
        <f>SUM(M6522:N6522:O6522:P6522:Q6522)</f>
        <v>2</v>
      </c>
      <c r="S6522" s="1">
        <v>123547</v>
      </c>
      <c r="T6522" s="1" t="str">
        <f t="shared" si="406"/>
        <v>High</v>
      </c>
      <c r="U6522">
        <v>4</v>
      </c>
      <c r="V6522">
        <v>2022</v>
      </c>
      <c r="W6522" t="s">
        <v>34</v>
      </c>
      <c r="X6522">
        <v>1</v>
      </c>
    </row>
    <row r="6523" spans="1:24" x14ac:dyDescent="0.3">
      <c r="A6523">
        <v>6522</v>
      </c>
      <c r="B6523" t="s">
        <v>41</v>
      </c>
      <c r="C6523" t="str">
        <f>_xlfn.XLOOKUP(B6523,Lookup_table!B:B,Lookup_table!C:C)</f>
        <v>Data</v>
      </c>
      <c r="D6523" t="s">
        <v>14</v>
      </c>
      <c r="E6523" t="s">
        <v>40</v>
      </c>
      <c r="F6523" t="s">
        <v>43</v>
      </c>
      <c r="G6523" t="s">
        <v>25</v>
      </c>
      <c r="H6523" t="str">
        <f t="shared" si="404"/>
        <v>Onsite/Hybrid</v>
      </c>
      <c r="I6523" t="s">
        <v>18</v>
      </c>
      <c r="J6523" t="str">
        <f t="shared" si="405"/>
        <v>7+ yrs</v>
      </c>
      <c r="K6523">
        <f t="shared" ca="1" si="407"/>
        <v>11</v>
      </c>
      <c r="L6523" t="s">
        <v>27</v>
      </c>
      <c r="M6523">
        <v>0</v>
      </c>
      <c r="N6523">
        <v>0</v>
      </c>
      <c r="O6523">
        <v>1</v>
      </c>
      <c r="P6523">
        <v>0</v>
      </c>
      <c r="Q6523">
        <v>0</v>
      </c>
      <c r="R6523">
        <f>SUM(M6523:N6523:O6523:P6523:Q6523)</f>
        <v>1</v>
      </c>
      <c r="S6523" s="1">
        <v>113087</v>
      </c>
      <c r="T6523" s="1" t="str">
        <f t="shared" si="406"/>
        <v>Medium</v>
      </c>
      <c r="U6523">
        <v>5</v>
      </c>
      <c r="V6523">
        <v>2025</v>
      </c>
      <c r="W6523" t="s">
        <v>34</v>
      </c>
      <c r="X6523">
        <v>6</v>
      </c>
    </row>
    <row r="6524" spans="1:24" x14ac:dyDescent="0.3">
      <c r="A6524">
        <v>6523</v>
      </c>
      <c r="B6524" t="s">
        <v>41</v>
      </c>
      <c r="C6524" t="str">
        <f>_xlfn.XLOOKUP(B6524,Lookup_table!B:B,Lookup_table!C:C)</f>
        <v>Data</v>
      </c>
      <c r="D6524" t="s">
        <v>34</v>
      </c>
      <c r="E6524" t="s">
        <v>42</v>
      </c>
      <c r="F6524" t="s">
        <v>16</v>
      </c>
      <c r="G6524" t="s">
        <v>17</v>
      </c>
      <c r="H6524" t="str">
        <f t="shared" si="404"/>
        <v>Remote</v>
      </c>
      <c r="I6524" t="s">
        <v>35</v>
      </c>
      <c r="J6524" t="str">
        <f t="shared" si="405"/>
        <v>0-2 yrs</v>
      </c>
      <c r="K6524">
        <f t="shared" ca="1" si="407"/>
        <v>0</v>
      </c>
      <c r="L6524" t="s">
        <v>19</v>
      </c>
      <c r="M6524">
        <v>1</v>
      </c>
      <c r="N6524">
        <v>0</v>
      </c>
      <c r="O6524">
        <v>1</v>
      </c>
      <c r="P6524">
        <v>0</v>
      </c>
      <c r="Q6524">
        <v>0</v>
      </c>
      <c r="R6524">
        <f>SUM(M6524:N6524:O6524:P6524:Q6524)</f>
        <v>2</v>
      </c>
      <c r="S6524" s="1">
        <v>64009</v>
      </c>
      <c r="T6524" s="1" t="str">
        <f t="shared" si="406"/>
        <v>Low</v>
      </c>
      <c r="U6524">
        <v>1</v>
      </c>
      <c r="V6524">
        <v>2023</v>
      </c>
      <c r="W6524" t="s">
        <v>20</v>
      </c>
      <c r="X6524">
        <v>6</v>
      </c>
    </row>
    <row r="6525" spans="1:24" x14ac:dyDescent="0.3">
      <c r="A6525">
        <v>6524</v>
      </c>
      <c r="B6525" t="s">
        <v>41</v>
      </c>
      <c r="C6525" t="str">
        <f>_xlfn.XLOOKUP(B6525,Lookup_table!B:B,Lookup_table!C:C)</f>
        <v>Data</v>
      </c>
      <c r="D6525" t="s">
        <v>37</v>
      </c>
      <c r="E6525" t="s">
        <v>38</v>
      </c>
      <c r="F6525" t="s">
        <v>51</v>
      </c>
      <c r="G6525" t="s">
        <v>25</v>
      </c>
      <c r="H6525" t="str">
        <f t="shared" si="404"/>
        <v>Onsite/Hybrid</v>
      </c>
      <c r="I6525" t="s">
        <v>26</v>
      </c>
      <c r="J6525" t="str">
        <f t="shared" si="405"/>
        <v>3-6 yrs</v>
      </c>
      <c r="K6525">
        <f t="shared" ca="1" si="407"/>
        <v>5</v>
      </c>
      <c r="L6525" t="s">
        <v>39</v>
      </c>
      <c r="M6525">
        <v>1</v>
      </c>
      <c r="N6525">
        <v>1</v>
      </c>
      <c r="O6525">
        <v>0</v>
      </c>
      <c r="P6525">
        <v>0</v>
      </c>
      <c r="Q6525">
        <v>0</v>
      </c>
      <c r="R6525">
        <f>SUM(M6525:N6525:O6525:P6525:Q6525)</f>
        <v>2</v>
      </c>
      <c r="S6525" s="1">
        <v>72740</v>
      </c>
      <c r="T6525" s="1" t="str">
        <f t="shared" si="406"/>
        <v>Medium</v>
      </c>
      <c r="U6525">
        <v>4</v>
      </c>
      <c r="V6525">
        <v>2020</v>
      </c>
      <c r="W6525" t="s">
        <v>20</v>
      </c>
      <c r="X6525">
        <v>5</v>
      </c>
    </row>
    <row r="6526" spans="1:24" x14ac:dyDescent="0.3">
      <c r="A6526">
        <v>6525</v>
      </c>
      <c r="B6526" t="s">
        <v>21</v>
      </c>
      <c r="C6526" t="str">
        <f>_xlfn.XLOOKUP(B6526,Lookup_table!B:B,Lookup_table!C:C)</f>
        <v>AI</v>
      </c>
      <c r="D6526" t="s">
        <v>22</v>
      </c>
      <c r="E6526" t="s">
        <v>15</v>
      </c>
      <c r="F6526" t="s">
        <v>29</v>
      </c>
      <c r="G6526" t="s">
        <v>30</v>
      </c>
      <c r="H6526" t="str">
        <f t="shared" si="404"/>
        <v>Onsite/Hybrid</v>
      </c>
      <c r="I6526" t="s">
        <v>26</v>
      </c>
      <c r="J6526" t="str">
        <f t="shared" si="405"/>
        <v>3-6 yrs</v>
      </c>
      <c r="K6526">
        <f t="shared" ca="1" si="407"/>
        <v>5</v>
      </c>
      <c r="L6526" t="s">
        <v>39</v>
      </c>
      <c r="M6526">
        <v>0</v>
      </c>
      <c r="N6526">
        <v>0</v>
      </c>
      <c r="O6526">
        <v>0</v>
      </c>
      <c r="P6526">
        <v>1</v>
      </c>
      <c r="Q6526">
        <v>0</v>
      </c>
      <c r="R6526">
        <f>SUM(M6526:N6526:O6526:P6526:Q6526)</f>
        <v>1</v>
      </c>
      <c r="S6526" s="1">
        <v>150179</v>
      </c>
      <c r="T6526" s="1" t="str">
        <f t="shared" si="406"/>
        <v>High</v>
      </c>
      <c r="U6526">
        <v>6</v>
      </c>
      <c r="V6526">
        <v>2020</v>
      </c>
      <c r="W6526" t="s">
        <v>34</v>
      </c>
      <c r="X6526">
        <v>4</v>
      </c>
    </row>
    <row r="6527" spans="1:24" x14ac:dyDescent="0.3">
      <c r="A6527">
        <v>6526</v>
      </c>
      <c r="B6527" t="s">
        <v>33</v>
      </c>
      <c r="C6527" t="str">
        <f>_xlfn.XLOOKUP(B6527,Lookup_table!B:B,Lookup_table!C:C)</f>
        <v>Data</v>
      </c>
      <c r="D6527" t="s">
        <v>34</v>
      </c>
      <c r="E6527" t="s">
        <v>38</v>
      </c>
      <c r="F6527" t="s">
        <v>43</v>
      </c>
      <c r="G6527" t="s">
        <v>17</v>
      </c>
      <c r="H6527" t="str">
        <f t="shared" si="404"/>
        <v>Remote</v>
      </c>
      <c r="I6527" t="s">
        <v>26</v>
      </c>
      <c r="J6527" t="str">
        <f t="shared" si="405"/>
        <v>3-6 yrs</v>
      </c>
      <c r="K6527">
        <f t="shared" ca="1" si="407"/>
        <v>5</v>
      </c>
      <c r="L6527" t="s">
        <v>27</v>
      </c>
      <c r="M6527">
        <v>1</v>
      </c>
      <c r="N6527">
        <v>0</v>
      </c>
      <c r="O6527">
        <v>1</v>
      </c>
      <c r="P6527">
        <v>0</v>
      </c>
      <c r="Q6527">
        <v>1</v>
      </c>
      <c r="R6527">
        <f>SUM(M6527:N6527:O6527:P6527:Q6527)</f>
        <v>3</v>
      </c>
      <c r="S6527" s="1">
        <v>104273</v>
      </c>
      <c r="T6527" s="1" t="str">
        <f t="shared" si="406"/>
        <v>Medium</v>
      </c>
      <c r="U6527">
        <v>10</v>
      </c>
      <c r="V6527">
        <v>2023</v>
      </c>
      <c r="W6527" t="s">
        <v>34</v>
      </c>
      <c r="X6527">
        <v>2</v>
      </c>
    </row>
    <row r="6528" spans="1:24" x14ac:dyDescent="0.3">
      <c r="A6528">
        <v>6527</v>
      </c>
      <c r="B6528" t="s">
        <v>33</v>
      </c>
      <c r="C6528" t="str">
        <f>_xlfn.XLOOKUP(B6528,Lookup_table!B:B,Lookup_table!C:C)</f>
        <v>Data</v>
      </c>
      <c r="D6528" t="s">
        <v>37</v>
      </c>
      <c r="E6528" t="s">
        <v>38</v>
      </c>
      <c r="F6528" t="s">
        <v>16</v>
      </c>
      <c r="G6528" t="s">
        <v>17</v>
      </c>
      <c r="H6528" t="str">
        <f t="shared" si="404"/>
        <v>Remote</v>
      </c>
      <c r="I6528" t="s">
        <v>18</v>
      </c>
      <c r="J6528" t="str">
        <f t="shared" si="405"/>
        <v>7+ yrs</v>
      </c>
      <c r="K6528">
        <f t="shared" ca="1" si="407"/>
        <v>14</v>
      </c>
      <c r="L6528" t="s">
        <v>19</v>
      </c>
      <c r="M6528">
        <v>1</v>
      </c>
      <c r="N6528">
        <v>0</v>
      </c>
      <c r="O6528">
        <v>1</v>
      </c>
      <c r="P6528">
        <v>0</v>
      </c>
      <c r="Q6528">
        <v>0</v>
      </c>
      <c r="R6528">
        <f>SUM(M6528:N6528:O6528:P6528:Q6528)</f>
        <v>2</v>
      </c>
      <c r="S6528" s="1">
        <v>116764</v>
      </c>
      <c r="T6528" s="1" t="str">
        <f t="shared" si="406"/>
        <v>Medium</v>
      </c>
      <c r="U6528">
        <v>8</v>
      </c>
      <c r="V6528">
        <v>2026</v>
      </c>
      <c r="W6528" t="s">
        <v>34</v>
      </c>
      <c r="X6528">
        <v>6</v>
      </c>
    </row>
    <row r="6529" spans="1:24" x14ac:dyDescent="0.3">
      <c r="A6529">
        <v>6528</v>
      </c>
      <c r="B6529" t="s">
        <v>36</v>
      </c>
      <c r="C6529" t="str">
        <f>_xlfn.XLOOKUP(B6529,Lookup_table!B:B,Lookup_table!C:C)</f>
        <v>Data</v>
      </c>
      <c r="D6529" t="s">
        <v>37</v>
      </c>
      <c r="E6529" t="s">
        <v>32</v>
      </c>
      <c r="F6529" t="s">
        <v>24</v>
      </c>
      <c r="G6529" t="s">
        <v>30</v>
      </c>
      <c r="H6529" t="str">
        <f t="shared" si="404"/>
        <v>Onsite/Hybrid</v>
      </c>
      <c r="I6529" t="s">
        <v>26</v>
      </c>
      <c r="J6529" t="str">
        <f t="shared" si="405"/>
        <v>3-6 yrs</v>
      </c>
      <c r="K6529">
        <f t="shared" ca="1" si="407"/>
        <v>3</v>
      </c>
      <c r="L6529" t="s">
        <v>39</v>
      </c>
      <c r="M6529">
        <v>0</v>
      </c>
      <c r="N6529">
        <v>0</v>
      </c>
      <c r="O6529">
        <v>0</v>
      </c>
      <c r="P6529">
        <v>1</v>
      </c>
      <c r="Q6529">
        <v>0</v>
      </c>
      <c r="R6529">
        <f>SUM(M6529:N6529:O6529:P6529:Q6529)</f>
        <v>1</v>
      </c>
      <c r="S6529" s="1">
        <v>93604</v>
      </c>
      <c r="T6529" s="1" t="str">
        <f t="shared" si="406"/>
        <v>Medium</v>
      </c>
      <c r="U6529">
        <v>6</v>
      </c>
      <c r="V6529">
        <v>2025</v>
      </c>
      <c r="W6529" t="s">
        <v>34</v>
      </c>
      <c r="X6529">
        <v>1</v>
      </c>
    </row>
    <row r="6530" spans="1:24" x14ac:dyDescent="0.3">
      <c r="A6530">
        <v>6529</v>
      </c>
      <c r="B6530" t="s">
        <v>21</v>
      </c>
      <c r="C6530" t="str">
        <f>_xlfn.XLOOKUP(B6530,Lookup_table!B:B,Lookup_table!C:C)</f>
        <v>AI</v>
      </c>
      <c r="D6530" t="s">
        <v>34</v>
      </c>
      <c r="E6530" t="s">
        <v>40</v>
      </c>
      <c r="F6530" t="s">
        <v>24</v>
      </c>
      <c r="G6530" t="s">
        <v>30</v>
      </c>
      <c r="H6530" t="str">
        <f t="shared" ref="H6530:H6593" si="408">IF(G6530="Remote","Remote","Onsite/Hybrid")</f>
        <v>Onsite/Hybrid</v>
      </c>
      <c r="I6530" t="s">
        <v>35</v>
      </c>
      <c r="J6530" t="str">
        <f t="shared" ref="J6530:J6593" si="409">IF(I6530="Entry","0-2 yrs",IF(I6530="Mid","3-6 yrs","7+ yrs"))</f>
        <v>0-2 yrs</v>
      </c>
      <c r="K6530">
        <f t="shared" ca="1" si="407"/>
        <v>1</v>
      </c>
      <c r="L6530" t="s">
        <v>19</v>
      </c>
      <c r="M6530">
        <v>1</v>
      </c>
      <c r="N6530">
        <v>1</v>
      </c>
      <c r="O6530">
        <v>0</v>
      </c>
      <c r="P6530">
        <v>1</v>
      </c>
      <c r="Q6530">
        <v>1</v>
      </c>
      <c r="R6530">
        <f>SUM(M6530:N6530:O6530:P6530:Q6530)</f>
        <v>4</v>
      </c>
      <c r="S6530" s="1">
        <v>116778</v>
      </c>
      <c r="T6530" s="1" t="str">
        <f t="shared" ref="T6530:T6593" si="410">IF(S6530&lt;=70000,"Low",IF(S6530&lt;=120000,"Medium","High"))</f>
        <v>Medium</v>
      </c>
      <c r="U6530">
        <v>7</v>
      </c>
      <c r="V6530">
        <v>2023</v>
      </c>
      <c r="W6530" t="s">
        <v>34</v>
      </c>
      <c r="X6530">
        <v>1</v>
      </c>
    </row>
    <row r="6531" spans="1:24" x14ac:dyDescent="0.3">
      <c r="A6531">
        <v>6530</v>
      </c>
      <c r="B6531" t="s">
        <v>21</v>
      </c>
      <c r="C6531" t="str">
        <f>_xlfn.XLOOKUP(B6531,Lookup_table!B:B,Lookup_table!C:C)</f>
        <v>AI</v>
      </c>
      <c r="D6531" t="s">
        <v>22</v>
      </c>
      <c r="E6531" t="s">
        <v>42</v>
      </c>
      <c r="F6531" t="s">
        <v>24</v>
      </c>
      <c r="G6531" t="s">
        <v>25</v>
      </c>
      <c r="H6531" t="str">
        <f t="shared" si="408"/>
        <v>Onsite/Hybrid</v>
      </c>
      <c r="I6531" t="s">
        <v>26</v>
      </c>
      <c r="J6531" t="str">
        <f t="shared" si="409"/>
        <v>3-6 yrs</v>
      </c>
      <c r="K6531">
        <f t="shared" ref="K6531:K6594" ca="1" si="411">IF(J6531="0-2 yrs",RANDBETWEEN(0,2),IF(J6531="3-6 yrs", RANDBETWEEN(3,6),IF(J6531="7+ yrs", RANDBETWEEN(7,15)," ")))</f>
        <v>4</v>
      </c>
      <c r="L6531" t="s">
        <v>19</v>
      </c>
      <c r="M6531">
        <v>0</v>
      </c>
      <c r="N6531">
        <v>1</v>
      </c>
      <c r="O6531">
        <v>0</v>
      </c>
      <c r="P6531">
        <v>1</v>
      </c>
      <c r="Q6531">
        <v>0</v>
      </c>
      <c r="R6531">
        <f>SUM(M6531:N6531:O6531:P6531:Q6531)</f>
        <v>2</v>
      </c>
      <c r="S6531" s="1">
        <v>150502</v>
      </c>
      <c r="T6531" s="1" t="str">
        <f t="shared" si="410"/>
        <v>High</v>
      </c>
      <c r="U6531">
        <v>3</v>
      </c>
      <c r="V6531">
        <v>2022</v>
      </c>
      <c r="W6531" t="s">
        <v>28</v>
      </c>
      <c r="X6531">
        <v>7</v>
      </c>
    </row>
    <row r="6532" spans="1:24" x14ac:dyDescent="0.3">
      <c r="A6532">
        <v>6531</v>
      </c>
      <c r="B6532" t="s">
        <v>31</v>
      </c>
      <c r="C6532" t="str">
        <f>_xlfn.XLOOKUP(B6532,Lookup_table!B:B,Lookup_table!C:C)</f>
        <v>Business</v>
      </c>
      <c r="D6532" t="s">
        <v>22</v>
      </c>
      <c r="E6532" t="s">
        <v>42</v>
      </c>
      <c r="F6532" t="s">
        <v>16</v>
      </c>
      <c r="G6532" t="s">
        <v>25</v>
      </c>
      <c r="H6532" t="str">
        <f t="shared" si="408"/>
        <v>Onsite/Hybrid</v>
      </c>
      <c r="I6532" t="s">
        <v>35</v>
      </c>
      <c r="J6532" t="str">
        <f t="shared" si="409"/>
        <v>0-2 yrs</v>
      </c>
      <c r="K6532">
        <f t="shared" ca="1" si="411"/>
        <v>2</v>
      </c>
      <c r="L6532" t="s">
        <v>27</v>
      </c>
      <c r="M6532">
        <v>1</v>
      </c>
      <c r="N6532">
        <v>1</v>
      </c>
      <c r="O6532">
        <v>1</v>
      </c>
      <c r="P6532">
        <v>0</v>
      </c>
      <c r="Q6532">
        <v>0</v>
      </c>
      <c r="R6532">
        <f>SUM(M6532:N6532:O6532:P6532:Q6532)</f>
        <v>3</v>
      </c>
      <c r="S6532" s="1">
        <v>84640</v>
      </c>
      <c r="T6532" s="1" t="str">
        <f t="shared" si="410"/>
        <v>Medium</v>
      </c>
      <c r="U6532">
        <v>11</v>
      </c>
      <c r="V6532">
        <v>2022</v>
      </c>
      <c r="W6532" t="s">
        <v>28</v>
      </c>
      <c r="X6532">
        <v>8</v>
      </c>
    </row>
    <row r="6533" spans="1:24" x14ac:dyDescent="0.3">
      <c r="A6533">
        <v>6532</v>
      </c>
      <c r="B6533" t="s">
        <v>41</v>
      </c>
      <c r="C6533" t="str">
        <f>_xlfn.XLOOKUP(B6533,Lookup_table!B:B,Lookup_table!C:C)</f>
        <v>Data</v>
      </c>
      <c r="D6533" t="s">
        <v>22</v>
      </c>
      <c r="E6533" t="s">
        <v>40</v>
      </c>
      <c r="F6533" t="s">
        <v>24</v>
      </c>
      <c r="G6533" t="s">
        <v>25</v>
      </c>
      <c r="H6533" t="str">
        <f t="shared" si="408"/>
        <v>Onsite/Hybrid</v>
      </c>
      <c r="I6533" t="s">
        <v>26</v>
      </c>
      <c r="J6533" t="str">
        <f t="shared" si="409"/>
        <v>3-6 yrs</v>
      </c>
      <c r="K6533">
        <f t="shared" ca="1" si="411"/>
        <v>3</v>
      </c>
      <c r="L6533" t="s">
        <v>39</v>
      </c>
      <c r="M6533">
        <v>0</v>
      </c>
      <c r="N6533">
        <v>1</v>
      </c>
      <c r="O6533">
        <v>0</v>
      </c>
      <c r="P6533">
        <v>1</v>
      </c>
      <c r="Q6533">
        <v>1</v>
      </c>
      <c r="R6533">
        <f>SUM(M6533:N6533:O6533:P6533:Q6533)</f>
        <v>3</v>
      </c>
      <c r="S6533" s="1">
        <v>123430</v>
      </c>
      <c r="T6533" s="1" t="str">
        <f t="shared" si="410"/>
        <v>High</v>
      </c>
      <c r="U6533">
        <v>9</v>
      </c>
      <c r="V6533">
        <v>2024</v>
      </c>
      <c r="W6533" t="s">
        <v>20</v>
      </c>
      <c r="X6533">
        <v>3</v>
      </c>
    </row>
    <row r="6534" spans="1:24" x14ac:dyDescent="0.3">
      <c r="A6534">
        <v>6533</v>
      </c>
      <c r="B6534" t="s">
        <v>41</v>
      </c>
      <c r="C6534" t="str">
        <f>_xlfn.XLOOKUP(B6534,Lookup_table!B:B,Lookup_table!C:C)</f>
        <v>Data</v>
      </c>
      <c r="D6534" t="s">
        <v>14</v>
      </c>
      <c r="E6534" t="s">
        <v>23</v>
      </c>
      <c r="F6534" t="s">
        <v>29</v>
      </c>
      <c r="G6534" t="s">
        <v>30</v>
      </c>
      <c r="H6534" t="str">
        <f t="shared" si="408"/>
        <v>Onsite/Hybrid</v>
      </c>
      <c r="I6534" t="s">
        <v>26</v>
      </c>
      <c r="J6534" t="str">
        <f t="shared" si="409"/>
        <v>3-6 yrs</v>
      </c>
      <c r="K6534">
        <f t="shared" ca="1" si="411"/>
        <v>3</v>
      </c>
      <c r="L6534" t="s">
        <v>19</v>
      </c>
      <c r="M6534">
        <v>1</v>
      </c>
      <c r="N6534">
        <v>1</v>
      </c>
      <c r="O6534">
        <v>1</v>
      </c>
      <c r="P6534">
        <v>1</v>
      </c>
      <c r="Q6534">
        <v>1</v>
      </c>
      <c r="R6534">
        <f>SUM(M6534:N6534:O6534:P6534:Q6534)</f>
        <v>5</v>
      </c>
      <c r="S6534" s="1">
        <v>113866</v>
      </c>
      <c r="T6534" s="1" t="str">
        <f t="shared" si="410"/>
        <v>Medium</v>
      </c>
      <c r="U6534">
        <v>9</v>
      </c>
      <c r="V6534">
        <v>2023</v>
      </c>
      <c r="W6534" t="s">
        <v>28</v>
      </c>
      <c r="X6534">
        <v>3</v>
      </c>
    </row>
    <row r="6535" spans="1:24" x14ac:dyDescent="0.3">
      <c r="A6535">
        <v>6534</v>
      </c>
      <c r="B6535" t="s">
        <v>50</v>
      </c>
      <c r="C6535" t="str">
        <f>_xlfn.XLOOKUP(B6535,Lookup_table!B:B,Lookup_table!C:C)</f>
        <v>AI</v>
      </c>
      <c r="D6535" t="s">
        <v>14</v>
      </c>
      <c r="E6535" t="s">
        <v>15</v>
      </c>
      <c r="F6535" t="s">
        <v>16</v>
      </c>
      <c r="G6535" t="s">
        <v>30</v>
      </c>
      <c r="H6535" t="str">
        <f t="shared" si="408"/>
        <v>Onsite/Hybrid</v>
      </c>
      <c r="I6535" t="s">
        <v>18</v>
      </c>
      <c r="J6535" t="str">
        <f t="shared" si="409"/>
        <v>7+ yrs</v>
      </c>
      <c r="K6535">
        <f t="shared" ca="1" si="411"/>
        <v>9</v>
      </c>
      <c r="L6535" t="s">
        <v>19</v>
      </c>
      <c r="M6535">
        <v>1</v>
      </c>
      <c r="N6535">
        <v>0</v>
      </c>
      <c r="O6535">
        <v>0</v>
      </c>
      <c r="P6535">
        <v>0</v>
      </c>
      <c r="Q6535">
        <v>0</v>
      </c>
      <c r="R6535">
        <f>SUM(M6535:N6535:O6535:P6535:Q6535)</f>
        <v>1</v>
      </c>
      <c r="S6535" s="1">
        <v>135504</v>
      </c>
      <c r="T6535" s="1" t="str">
        <f t="shared" si="410"/>
        <v>High</v>
      </c>
      <c r="U6535">
        <v>11</v>
      </c>
      <c r="V6535">
        <v>2023</v>
      </c>
      <c r="W6535" t="s">
        <v>34</v>
      </c>
      <c r="X6535">
        <v>1</v>
      </c>
    </row>
    <row r="6536" spans="1:24" x14ac:dyDescent="0.3">
      <c r="A6536">
        <v>6535</v>
      </c>
      <c r="B6536" t="s">
        <v>31</v>
      </c>
      <c r="C6536" t="str">
        <f>_xlfn.XLOOKUP(B6536,Lookup_table!B:B,Lookup_table!C:C)</f>
        <v>Business</v>
      </c>
      <c r="D6536" t="s">
        <v>37</v>
      </c>
      <c r="E6536" t="s">
        <v>23</v>
      </c>
      <c r="F6536" t="s">
        <v>52</v>
      </c>
      <c r="G6536" t="s">
        <v>30</v>
      </c>
      <c r="H6536" t="str">
        <f t="shared" si="408"/>
        <v>Onsite/Hybrid</v>
      </c>
      <c r="I6536" t="s">
        <v>35</v>
      </c>
      <c r="J6536" t="str">
        <f t="shared" si="409"/>
        <v>0-2 yrs</v>
      </c>
      <c r="K6536">
        <f t="shared" ca="1" si="411"/>
        <v>0</v>
      </c>
      <c r="L6536" t="s">
        <v>27</v>
      </c>
      <c r="M6536">
        <v>0</v>
      </c>
      <c r="N6536">
        <v>0</v>
      </c>
      <c r="O6536">
        <v>0</v>
      </c>
      <c r="P6536">
        <v>0</v>
      </c>
      <c r="Q6536">
        <v>0</v>
      </c>
      <c r="R6536">
        <f>SUM(M6536:N6536:O6536:P6536:Q6536)</f>
        <v>0</v>
      </c>
      <c r="S6536" s="1">
        <v>52706</v>
      </c>
      <c r="T6536" s="1" t="str">
        <f t="shared" si="410"/>
        <v>Low</v>
      </c>
      <c r="U6536">
        <v>2</v>
      </c>
      <c r="V6536">
        <v>2026</v>
      </c>
      <c r="W6536" t="s">
        <v>28</v>
      </c>
      <c r="X6536">
        <v>8</v>
      </c>
    </row>
    <row r="6537" spans="1:24" x14ac:dyDescent="0.3">
      <c r="A6537">
        <v>6536</v>
      </c>
      <c r="B6537" t="s">
        <v>33</v>
      </c>
      <c r="C6537" t="str">
        <f>_xlfn.XLOOKUP(B6537,Lookup_table!B:B,Lookup_table!C:C)</f>
        <v>Data</v>
      </c>
      <c r="D6537" t="s">
        <v>34</v>
      </c>
      <c r="E6537" t="s">
        <v>15</v>
      </c>
      <c r="F6537" t="s">
        <v>52</v>
      </c>
      <c r="G6537" t="s">
        <v>30</v>
      </c>
      <c r="H6537" t="str">
        <f t="shared" si="408"/>
        <v>Onsite/Hybrid</v>
      </c>
      <c r="I6537" t="s">
        <v>26</v>
      </c>
      <c r="J6537" t="str">
        <f t="shared" si="409"/>
        <v>3-6 yrs</v>
      </c>
      <c r="K6537">
        <f t="shared" ca="1" si="411"/>
        <v>3</v>
      </c>
      <c r="L6537" t="s">
        <v>27</v>
      </c>
      <c r="M6537">
        <v>0</v>
      </c>
      <c r="N6537">
        <v>1</v>
      </c>
      <c r="O6537">
        <v>1</v>
      </c>
      <c r="P6537">
        <v>1</v>
      </c>
      <c r="Q6537">
        <v>0</v>
      </c>
      <c r="R6537">
        <f>SUM(M6537:N6537:O6537:P6537:Q6537)</f>
        <v>3</v>
      </c>
      <c r="S6537" s="1">
        <v>100315</v>
      </c>
      <c r="T6537" s="1" t="str">
        <f t="shared" si="410"/>
        <v>Medium</v>
      </c>
      <c r="U6537">
        <v>5</v>
      </c>
      <c r="V6537">
        <v>2021</v>
      </c>
      <c r="W6537" t="s">
        <v>28</v>
      </c>
      <c r="X6537">
        <v>3</v>
      </c>
    </row>
    <row r="6538" spans="1:24" x14ac:dyDescent="0.3">
      <c r="A6538">
        <v>6537</v>
      </c>
      <c r="B6538" t="s">
        <v>33</v>
      </c>
      <c r="C6538" t="str">
        <f>_xlfn.XLOOKUP(B6538,Lookup_table!B:B,Lookup_table!C:C)</f>
        <v>Data</v>
      </c>
      <c r="D6538" t="s">
        <v>14</v>
      </c>
      <c r="E6538" t="s">
        <v>42</v>
      </c>
      <c r="F6538" t="s">
        <v>51</v>
      </c>
      <c r="G6538" t="s">
        <v>30</v>
      </c>
      <c r="H6538" t="str">
        <f t="shared" si="408"/>
        <v>Onsite/Hybrid</v>
      </c>
      <c r="I6538" t="s">
        <v>26</v>
      </c>
      <c r="J6538" t="str">
        <f t="shared" si="409"/>
        <v>3-6 yrs</v>
      </c>
      <c r="K6538">
        <f t="shared" ca="1" si="411"/>
        <v>5</v>
      </c>
      <c r="L6538" t="s">
        <v>19</v>
      </c>
      <c r="M6538">
        <v>1</v>
      </c>
      <c r="N6538">
        <v>0</v>
      </c>
      <c r="O6538">
        <v>0</v>
      </c>
      <c r="P6538">
        <v>0</v>
      </c>
      <c r="Q6538">
        <v>1</v>
      </c>
      <c r="R6538">
        <f>SUM(M6538:N6538:O6538:P6538:Q6538)</f>
        <v>2</v>
      </c>
      <c r="S6538" s="1">
        <v>84231</v>
      </c>
      <c r="T6538" s="1" t="str">
        <f t="shared" si="410"/>
        <v>Medium</v>
      </c>
      <c r="U6538">
        <v>11</v>
      </c>
      <c r="V6538">
        <v>2021</v>
      </c>
      <c r="W6538" t="s">
        <v>20</v>
      </c>
      <c r="X6538">
        <v>4</v>
      </c>
    </row>
    <row r="6539" spans="1:24" x14ac:dyDescent="0.3">
      <c r="A6539">
        <v>6538</v>
      </c>
      <c r="B6539" t="s">
        <v>36</v>
      </c>
      <c r="C6539" t="str">
        <f>_xlfn.XLOOKUP(B6539,Lookup_table!B:B,Lookup_table!C:C)</f>
        <v>Data</v>
      </c>
      <c r="D6539" t="s">
        <v>34</v>
      </c>
      <c r="E6539" t="s">
        <v>42</v>
      </c>
      <c r="F6539" t="s">
        <v>24</v>
      </c>
      <c r="G6539" t="s">
        <v>25</v>
      </c>
      <c r="H6539" t="str">
        <f t="shared" si="408"/>
        <v>Onsite/Hybrid</v>
      </c>
      <c r="I6539" t="s">
        <v>18</v>
      </c>
      <c r="J6539" t="str">
        <f t="shared" si="409"/>
        <v>7+ yrs</v>
      </c>
      <c r="K6539">
        <f t="shared" ca="1" si="411"/>
        <v>11</v>
      </c>
      <c r="L6539" t="s">
        <v>19</v>
      </c>
      <c r="M6539">
        <v>1</v>
      </c>
      <c r="N6539">
        <v>1</v>
      </c>
      <c r="O6539">
        <v>0</v>
      </c>
      <c r="P6539">
        <v>1</v>
      </c>
      <c r="Q6539">
        <v>0</v>
      </c>
      <c r="R6539">
        <f>SUM(M6539:N6539:O6539:P6539:Q6539)</f>
        <v>3</v>
      </c>
      <c r="S6539" s="1">
        <v>114107</v>
      </c>
      <c r="T6539" s="1" t="str">
        <f t="shared" si="410"/>
        <v>Medium</v>
      </c>
      <c r="U6539">
        <v>9</v>
      </c>
      <c r="V6539">
        <v>2023</v>
      </c>
      <c r="W6539" t="s">
        <v>28</v>
      </c>
      <c r="X6539">
        <v>7</v>
      </c>
    </row>
    <row r="6540" spans="1:24" x14ac:dyDescent="0.3">
      <c r="A6540">
        <v>6539</v>
      </c>
      <c r="B6540" t="s">
        <v>21</v>
      </c>
      <c r="C6540" t="str">
        <f>_xlfn.XLOOKUP(B6540,Lookup_table!B:B,Lookup_table!C:C)</f>
        <v>AI</v>
      </c>
      <c r="D6540" t="s">
        <v>37</v>
      </c>
      <c r="E6540" t="s">
        <v>15</v>
      </c>
      <c r="F6540" t="s">
        <v>51</v>
      </c>
      <c r="G6540" t="s">
        <v>17</v>
      </c>
      <c r="H6540" t="str">
        <f t="shared" si="408"/>
        <v>Remote</v>
      </c>
      <c r="I6540" t="s">
        <v>35</v>
      </c>
      <c r="J6540" t="str">
        <f t="shared" si="409"/>
        <v>0-2 yrs</v>
      </c>
      <c r="K6540">
        <f t="shared" ca="1" si="411"/>
        <v>1</v>
      </c>
      <c r="L6540" t="s">
        <v>19</v>
      </c>
      <c r="M6540">
        <v>0</v>
      </c>
      <c r="N6540">
        <v>0</v>
      </c>
      <c r="O6540">
        <v>1</v>
      </c>
      <c r="P6540">
        <v>1</v>
      </c>
      <c r="Q6540">
        <v>0</v>
      </c>
      <c r="R6540">
        <f>SUM(M6540:N6540:O6540:P6540:Q6540)</f>
        <v>2</v>
      </c>
      <c r="S6540" s="1">
        <v>116646</v>
      </c>
      <c r="T6540" s="1" t="str">
        <f t="shared" si="410"/>
        <v>Medium</v>
      </c>
      <c r="U6540">
        <v>12</v>
      </c>
      <c r="V6540">
        <v>2024</v>
      </c>
      <c r="W6540" t="s">
        <v>28</v>
      </c>
      <c r="X6540">
        <v>9</v>
      </c>
    </row>
    <row r="6541" spans="1:24" x14ac:dyDescent="0.3">
      <c r="A6541">
        <v>6540</v>
      </c>
      <c r="B6541" t="s">
        <v>50</v>
      </c>
      <c r="C6541" t="str">
        <f>_xlfn.XLOOKUP(B6541,Lookup_table!B:B,Lookup_table!C:C)</f>
        <v>AI</v>
      </c>
      <c r="D6541" t="s">
        <v>22</v>
      </c>
      <c r="E6541" t="s">
        <v>40</v>
      </c>
      <c r="F6541" t="s">
        <v>52</v>
      </c>
      <c r="G6541" t="s">
        <v>25</v>
      </c>
      <c r="H6541" t="str">
        <f t="shared" si="408"/>
        <v>Onsite/Hybrid</v>
      </c>
      <c r="I6541" t="s">
        <v>26</v>
      </c>
      <c r="J6541" t="str">
        <f t="shared" si="409"/>
        <v>3-6 yrs</v>
      </c>
      <c r="K6541">
        <f t="shared" ca="1" si="411"/>
        <v>3</v>
      </c>
      <c r="L6541" t="s">
        <v>19</v>
      </c>
      <c r="M6541">
        <v>1</v>
      </c>
      <c r="N6541">
        <v>0</v>
      </c>
      <c r="O6541">
        <v>0</v>
      </c>
      <c r="P6541">
        <v>1</v>
      </c>
      <c r="Q6541">
        <v>1</v>
      </c>
      <c r="R6541">
        <f>SUM(M6541:N6541:O6541:P6541:Q6541)</f>
        <v>3</v>
      </c>
      <c r="S6541" s="1">
        <v>159387</v>
      </c>
      <c r="T6541" s="1" t="str">
        <f t="shared" si="410"/>
        <v>High</v>
      </c>
      <c r="U6541">
        <v>9</v>
      </c>
      <c r="V6541">
        <v>2024</v>
      </c>
      <c r="W6541" t="s">
        <v>20</v>
      </c>
      <c r="X6541">
        <v>2</v>
      </c>
    </row>
    <row r="6542" spans="1:24" x14ac:dyDescent="0.3">
      <c r="A6542">
        <v>6541</v>
      </c>
      <c r="B6542" t="s">
        <v>36</v>
      </c>
      <c r="C6542" t="str">
        <f>_xlfn.XLOOKUP(B6542,Lookup_table!B:B,Lookup_table!C:C)</f>
        <v>Data</v>
      </c>
      <c r="D6542" t="s">
        <v>37</v>
      </c>
      <c r="E6542" t="s">
        <v>23</v>
      </c>
      <c r="F6542" t="s">
        <v>51</v>
      </c>
      <c r="G6542" t="s">
        <v>30</v>
      </c>
      <c r="H6542" t="str">
        <f t="shared" si="408"/>
        <v>Onsite/Hybrid</v>
      </c>
      <c r="I6542" t="s">
        <v>35</v>
      </c>
      <c r="J6542" t="str">
        <f t="shared" si="409"/>
        <v>0-2 yrs</v>
      </c>
      <c r="K6542">
        <f t="shared" ca="1" si="411"/>
        <v>0</v>
      </c>
      <c r="L6542" t="s">
        <v>19</v>
      </c>
      <c r="M6542">
        <v>1</v>
      </c>
      <c r="N6542">
        <v>1</v>
      </c>
      <c r="O6542">
        <v>0</v>
      </c>
      <c r="P6542">
        <v>0</v>
      </c>
      <c r="Q6542">
        <v>1</v>
      </c>
      <c r="R6542">
        <f>SUM(M6542:N6542:O6542:P6542:Q6542)</f>
        <v>3</v>
      </c>
      <c r="S6542" s="1">
        <v>59358</v>
      </c>
      <c r="T6542" s="1" t="str">
        <f t="shared" si="410"/>
        <v>Low</v>
      </c>
      <c r="U6542">
        <v>2</v>
      </c>
      <c r="V6542">
        <v>2025</v>
      </c>
      <c r="W6542" t="s">
        <v>28</v>
      </c>
      <c r="X6542">
        <v>7</v>
      </c>
    </row>
    <row r="6543" spans="1:24" x14ac:dyDescent="0.3">
      <c r="A6543">
        <v>6542</v>
      </c>
      <c r="B6543" t="s">
        <v>33</v>
      </c>
      <c r="C6543" t="str">
        <f>_xlfn.XLOOKUP(B6543,Lookup_table!B:B,Lookup_table!C:C)</f>
        <v>Data</v>
      </c>
      <c r="D6543" t="s">
        <v>22</v>
      </c>
      <c r="E6543" t="s">
        <v>23</v>
      </c>
      <c r="F6543" t="s">
        <v>52</v>
      </c>
      <c r="G6543" t="s">
        <v>25</v>
      </c>
      <c r="H6543" t="str">
        <f t="shared" si="408"/>
        <v>Onsite/Hybrid</v>
      </c>
      <c r="I6543" t="s">
        <v>35</v>
      </c>
      <c r="J6543" t="str">
        <f t="shared" si="409"/>
        <v>0-2 yrs</v>
      </c>
      <c r="K6543">
        <f t="shared" ca="1" si="411"/>
        <v>2</v>
      </c>
      <c r="L6543" t="s">
        <v>19</v>
      </c>
      <c r="M6543">
        <v>1</v>
      </c>
      <c r="N6543">
        <v>1</v>
      </c>
      <c r="O6543">
        <v>1</v>
      </c>
      <c r="P6543">
        <v>1</v>
      </c>
      <c r="Q6543">
        <v>1</v>
      </c>
      <c r="R6543">
        <f>SUM(M6543:N6543:O6543:P6543:Q6543)</f>
        <v>5</v>
      </c>
      <c r="S6543" s="1">
        <v>106076</v>
      </c>
      <c r="T6543" s="1" t="str">
        <f t="shared" si="410"/>
        <v>Medium</v>
      </c>
      <c r="U6543">
        <v>3</v>
      </c>
      <c r="V6543">
        <v>2024</v>
      </c>
      <c r="W6543" t="s">
        <v>28</v>
      </c>
      <c r="X6543">
        <v>3</v>
      </c>
    </row>
    <row r="6544" spans="1:24" x14ac:dyDescent="0.3">
      <c r="A6544">
        <v>6543</v>
      </c>
      <c r="B6544" t="s">
        <v>36</v>
      </c>
      <c r="C6544" t="str">
        <f>_xlfn.XLOOKUP(B6544,Lookup_table!B:B,Lookup_table!C:C)</f>
        <v>Data</v>
      </c>
      <c r="D6544" t="s">
        <v>37</v>
      </c>
      <c r="E6544" t="s">
        <v>40</v>
      </c>
      <c r="F6544" t="s">
        <v>16</v>
      </c>
      <c r="G6544" t="s">
        <v>17</v>
      </c>
      <c r="H6544" t="str">
        <f t="shared" si="408"/>
        <v>Remote</v>
      </c>
      <c r="I6544" t="s">
        <v>18</v>
      </c>
      <c r="J6544" t="str">
        <f t="shared" si="409"/>
        <v>7+ yrs</v>
      </c>
      <c r="K6544">
        <f t="shared" ca="1" si="411"/>
        <v>15</v>
      </c>
      <c r="L6544" t="s">
        <v>19</v>
      </c>
      <c r="M6544">
        <v>0</v>
      </c>
      <c r="N6544">
        <v>1</v>
      </c>
      <c r="O6544">
        <v>1</v>
      </c>
      <c r="P6544">
        <v>0</v>
      </c>
      <c r="Q6544">
        <v>1</v>
      </c>
      <c r="R6544">
        <f>SUM(M6544:N6544:O6544:P6544:Q6544)</f>
        <v>3</v>
      </c>
      <c r="S6544" s="1">
        <v>127157</v>
      </c>
      <c r="T6544" s="1" t="str">
        <f t="shared" si="410"/>
        <v>High</v>
      </c>
      <c r="U6544">
        <v>2</v>
      </c>
      <c r="V6544">
        <v>2021</v>
      </c>
      <c r="W6544" t="s">
        <v>20</v>
      </c>
      <c r="X6544">
        <v>3</v>
      </c>
    </row>
    <row r="6545" spans="1:24" x14ac:dyDescent="0.3">
      <c r="A6545">
        <v>6544</v>
      </c>
      <c r="B6545" t="s">
        <v>41</v>
      </c>
      <c r="C6545" t="str">
        <f>_xlfn.XLOOKUP(B6545,Lookup_table!B:B,Lookup_table!C:C)</f>
        <v>Data</v>
      </c>
      <c r="D6545" t="s">
        <v>37</v>
      </c>
      <c r="E6545" t="s">
        <v>40</v>
      </c>
      <c r="F6545" t="s">
        <v>52</v>
      </c>
      <c r="G6545" t="s">
        <v>17</v>
      </c>
      <c r="H6545" t="str">
        <f t="shared" si="408"/>
        <v>Remote</v>
      </c>
      <c r="I6545" t="s">
        <v>35</v>
      </c>
      <c r="J6545" t="str">
        <f t="shared" si="409"/>
        <v>0-2 yrs</v>
      </c>
      <c r="K6545">
        <f t="shared" ca="1" si="411"/>
        <v>2</v>
      </c>
      <c r="L6545" t="s">
        <v>19</v>
      </c>
      <c r="M6545">
        <v>1</v>
      </c>
      <c r="N6545">
        <v>1</v>
      </c>
      <c r="O6545">
        <v>0</v>
      </c>
      <c r="P6545">
        <v>0</v>
      </c>
      <c r="Q6545">
        <v>0</v>
      </c>
      <c r="R6545">
        <f>SUM(M6545:N6545:O6545:P6545:Q6545)</f>
        <v>2</v>
      </c>
      <c r="S6545" s="1">
        <v>48405</v>
      </c>
      <c r="T6545" s="1" t="str">
        <f t="shared" si="410"/>
        <v>Low</v>
      </c>
      <c r="U6545">
        <v>11</v>
      </c>
      <c r="V6545">
        <v>2021</v>
      </c>
      <c r="W6545" t="s">
        <v>20</v>
      </c>
      <c r="X6545">
        <v>6</v>
      </c>
    </row>
    <row r="6546" spans="1:24" x14ac:dyDescent="0.3">
      <c r="A6546">
        <v>6545</v>
      </c>
      <c r="B6546" t="s">
        <v>50</v>
      </c>
      <c r="C6546" t="str">
        <f>_xlfn.XLOOKUP(B6546,Lookup_table!B:B,Lookup_table!C:C)</f>
        <v>AI</v>
      </c>
      <c r="D6546" t="s">
        <v>37</v>
      </c>
      <c r="E6546" t="s">
        <v>38</v>
      </c>
      <c r="F6546" t="s">
        <v>29</v>
      </c>
      <c r="G6546" t="s">
        <v>25</v>
      </c>
      <c r="H6546" t="str">
        <f t="shared" si="408"/>
        <v>Onsite/Hybrid</v>
      </c>
      <c r="I6546" t="s">
        <v>26</v>
      </c>
      <c r="J6546" t="str">
        <f t="shared" si="409"/>
        <v>3-6 yrs</v>
      </c>
      <c r="K6546">
        <f t="shared" ca="1" si="411"/>
        <v>4</v>
      </c>
      <c r="L6546" t="s">
        <v>39</v>
      </c>
      <c r="M6546">
        <v>1</v>
      </c>
      <c r="N6546">
        <v>0</v>
      </c>
      <c r="O6546">
        <v>0</v>
      </c>
      <c r="P6546">
        <v>0</v>
      </c>
      <c r="Q6546">
        <v>1</v>
      </c>
      <c r="R6546">
        <f>SUM(M6546:N6546:O6546:P6546:Q6546)</f>
        <v>2</v>
      </c>
      <c r="S6546" s="1">
        <v>125941</v>
      </c>
      <c r="T6546" s="1" t="str">
        <f t="shared" si="410"/>
        <v>High</v>
      </c>
      <c r="U6546">
        <v>11</v>
      </c>
      <c r="V6546">
        <v>2020</v>
      </c>
      <c r="W6546" t="s">
        <v>20</v>
      </c>
      <c r="X6546">
        <v>5</v>
      </c>
    </row>
    <row r="6547" spans="1:24" x14ac:dyDescent="0.3">
      <c r="A6547">
        <v>6546</v>
      </c>
      <c r="B6547" t="s">
        <v>50</v>
      </c>
      <c r="C6547" t="str">
        <f>_xlfn.XLOOKUP(B6547,Lookup_table!B:B,Lookup_table!C:C)</f>
        <v>AI</v>
      </c>
      <c r="D6547" t="s">
        <v>37</v>
      </c>
      <c r="E6547" t="s">
        <v>42</v>
      </c>
      <c r="F6547" t="s">
        <v>24</v>
      </c>
      <c r="G6547" t="s">
        <v>17</v>
      </c>
      <c r="H6547" t="str">
        <f t="shared" si="408"/>
        <v>Remote</v>
      </c>
      <c r="I6547" t="s">
        <v>26</v>
      </c>
      <c r="J6547" t="str">
        <f t="shared" si="409"/>
        <v>3-6 yrs</v>
      </c>
      <c r="K6547">
        <f t="shared" ca="1" si="411"/>
        <v>3</v>
      </c>
      <c r="L6547" t="s">
        <v>27</v>
      </c>
      <c r="M6547">
        <v>1</v>
      </c>
      <c r="N6547">
        <v>1</v>
      </c>
      <c r="O6547">
        <v>0</v>
      </c>
      <c r="P6547">
        <v>1</v>
      </c>
      <c r="Q6547">
        <v>0</v>
      </c>
      <c r="R6547">
        <f>SUM(M6547:N6547:O6547:P6547:Q6547)</f>
        <v>3</v>
      </c>
      <c r="S6547" s="1">
        <v>127416</v>
      </c>
      <c r="T6547" s="1" t="str">
        <f t="shared" si="410"/>
        <v>High</v>
      </c>
      <c r="U6547">
        <v>7</v>
      </c>
      <c r="V6547">
        <v>2024</v>
      </c>
      <c r="W6547" t="s">
        <v>28</v>
      </c>
      <c r="X6547">
        <v>9</v>
      </c>
    </row>
    <row r="6548" spans="1:24" x14ac:dyDescent="0.3">
      <c r="A6548">
        <v>6547</v>
      </c>
      <c r="B6548" t="s">
        <v>33</v>
      </c>
      <c r="C6548" t="str">
        <f>_xlfn.XLOOKUP(B6548,Lookup_table!B:B,Lookup_table!C:C)</f>
        <v>Data</v>
      </c>
      <c r="D6548" t="s">
        <v>14</v>
      </c>
      <c r="E6548" t="s">
        <v>23</v>
      </c>
      <c r="F6548" t="s">
        <v>52</v>
      </c>
      <c r="G6548" t="s">
        <v>25</v>
      </c>
      <c r="H6548" t="str">
        <f t="shared" si="408"/>
        <v>Onsite/Hybrid</v>
      </c>
      <c r="I6548" t="s">
        <v>18</v>
      </c>
      <c r="J6548" t="str">
        <f t="shared" si="409"/>
        <v>7+ yrs</v>
      </c>
      <c r="K6548">
        <f t="shared" ca="1" si="411"/>
        <v>11</v>
      </c>
      <c r="L6548" t="s">
        <v>19</v>
      </c>
      <c r="M6548">
        <v>0</v>
      </c>
      <c r="N6548">
        <v>1</v>
      </c>
      <c r="O6548">
        <v>0</v>
      </c>
      <c r="P6548">
        <v>1</v>
      </c>
      <c r="Q6548">
        <v>0</v>
      </c>
      <c r="R6548">
        <f>SUM(M6548:N6548:O6548:P6548:Q6548)</f>
        <v>2</v>
      </c>
      <c r="S6548" s="1">
        <v>110945</v>
      </c>
      <c r="T6548" s="1" t="str">
        <f t="shared" si="410"/>
        <v>Medium</v>
      </c>
      <c r="U6548">
        <v>9</v>
      </c>
      <c r="V6548">
        <v>2024</v>
      </c>
      <c r="W6548" t="s">
        <v>34</v>
      </c>
      <c r="X6548">
        <v>5</v>
      </c>
    </row>
    <row r="6549" spans="1:24" x14ac:dyDescent="0.3">
      <c r="A6549">
        <v>6548</v>
      </c>
      <c r="B6549" t="s">
        <v>41</v>
      </c>
      <c r="C6549" t="str">
        <f>_xlfn.XLOOKUP(B6549,Lookup_table!B:B,Lookup_table!C:C)</f>
        <v>Data</v>
      </c>
      <c r="D6549" t="s">
        <v>37</v>
      </c>
      <c r="E6549" t="s">
        <v>23</v>
      </c>
      <c r="F6549" t="s">
        <v>24</v>
      </c>
      <c r="G6549" t="s">
        <v>17</v>
      </c>
      <c r="H6549" t="str">
        <f t="shared" si="408"/>
        <v>Remote</v>
      </c>
      <c r="I6549" t="s">
        <v>26</v>
      </c>
      <c r="J6549" t="str">
        <f t="shared" si="409"/>
        <v>3-6 yrs</v>
      </c>
      <c r="K6549">
        <f t="shared" ca="1" si="411"/>
        <v>3</v>
      </c>
      <c r="L6549" t="s">
        <v>19</v>
      </c>
      <c r="M6549">
        <v>1</v>
      </c>
      <c r="N6549">
        <v>0</v>
      </c>
      <c r="O6549">
        <v>0</v>
      </c>
      <c r="P6549">
        <v>1</v>
      </c>
      <c r="Q6549">
        <v>1</v>
      </c>
      <c r="R6549">
        <f>SUM(M6549:N6549:O6549:P6549:Q6549)</f>
        <v>3</v>
      </c>
      <c r="S6549" s="1">
        <v>103558</v>
      </c>
      <c r="T6549" s="1" t="str">
        <f t="shared" si="410"/>
        <v>Medium</v>
      </c>
      <c r="U6549">
        <v>7</v>
      </c>
      <c r="V6549">
        <v>2026</v>
      </c>
      <c r="W6549" t="s">
        <v>20</v>
      </c>
      <c r="X6549">
        <v>2</v>
      </c>
    </row>
    <row r="6550" spans="1:24" x14ac:dyDescent="0.3">
      <c r="A6550">
        <v>6549</v>
      </c>
      <c r="B6550" t="s">
        <v>31</v>
      </c>
      <c r="C6550" t="str">
        <f>_xlfn.XLOOKUP(B6550,Lookup_table!B:B,Lookup_table!C:C)</f>
        <v>Business</v>
      </c>
      <c r="D6550" t="s">
        <v>22</v>
      </c>
      <c r="E6550" t="s">
        <v>38</v>
      </c>
      <c r="F6550" t="s">
        <v>52</v>
      </c>
      <c r="G6550" t="s">
        <v>30</v>
      </c>
      <c r="H6550" t="str">
        <f t="shared" si="408"/>
        <v>Onsite/Hybrid</v>
      </c>
      <c r="I6550" t="s">
        <v>18</v>
      </c>
      <c r="J6550" t="str">
        <f t="shared" si="409"/>
        <v>7+ yrs</v>
      </c>
      <c r="K6550">
        <f t="shared" ca="1" si="411"/>
        <v>7</v>
      </c>
      <c r="L6550" t="s">
        <v>39</v>
      </c>
      <c r="M6550">
        <v>0</v>
      </c>
      <c r="N6550">
        <v>0</v>
      </c>
      <c r="O6550">
        <v>1</v>
      </c>
      <c r="P6550">
        <v>0</v>
      </c>
      <c r="Q6550">
        <v>1</v>
      </c>
      <c r="R6550">
        <f>SUM(M6550:N6550:O6550:P6550:Q6550)</f>
        <v>2</v>
      </c>
      <c r="S6550" s="1">
        <v>143744</v>
      </c>
      <c r="T6550" s="1" t="str">
        <f t="shared" si="410"/>
        <v>High</v>
      </c>
      <c r="U6550">
        <v>1</v>
      </c>
      <c r="V6550">
        <v>2022</v>
      </c>
      <c r="W6550" t="s">
        <v>34</v>
      </c>
      <c r="X6550">
        <v>5</v>
      </c>
    </row>
    <row r="6551" spans="1:24" x14ac:dyDescent="0.3">
      <c r="A6551">
        <v>6550</v>
      </c>
      <c r="B6551" t="s">
        <v>33</v>
      </c>
      <c r="C6551" t="str">
        <f>_xlfn.XLOOKUP(B6551,Lookup_table!B:B,Lookup_table!C:C)</f>
        <v>Data</v>
      </c>
      <c r="D6551" t="s">
        <v>37</v>
      </c>
      <c r="E6551" t="s">
        <v>42</v>
      </c>
      <c r="F6551" t="s">
        <v>29</v>
      </c>
      <c r="G6551" t="s">
        <v>30</v>
      </c>
      <c r="H6551" t="str">
        <f t="shared" si="408"/>
        <v>Onsite/Hybrid</v>
      </c>
      <c r="I6551" t="s">
        <v>26</v>
      </c>
      <c r="J6551" t="str">
        <f t="shared" si="409"/>
        <v>3-6 yrs</v>
      </c>
      <c r="K6551">
        <f t="shared" ca="1" si="411"/>
        <v>5</v>
      </c>
      <c r="L6551" t="s">
        <v>27</v>
      </c>
      <c r="M6551">
        <v>0</v>
      </c>
      <c r="N6551">
        <v>0</v>
      </c>
      <c r="O6551">
        <v>0</v>
      </c>
      <c r="P6551">
        <v>1</v>
      </c>
      <c r="Q6551">
        <v>1</v>
      </c>
      <c r="R6551">
        <f>SUM(M6551:N6551:O6551:P6551:Q6551)</f>
        <v>2</v>
      </c>
      <c r="S6551" s="1">
        <v>99004</v>
      </c>
      <c r="T6551" s="1" t="str">
        <f t="shared" si="410"/>
        <v>Medium</v>
      </c>
      <c r="U6551">
        <v>6</v>
      </c>
      <c r="V6551">
        <v>2023</v>
      </c>
      <c r="W6551" t="s">
        <v>34</v>
      </c>
      <c r="X6551">
        <v>4</v>
      </c>
    </row>
    <row r="6552" spans="1:24" x14ac:dyDescent="0.3">
      <c r="A6552">
        <v>6551</v>
      </c>
      <c r="B6552" t="s">
        <v>41</v>
      </c>
      <c r="C6552" t="str">
        <f>_xlfn.XLOOKUP(B6552,Lookup_table!B:B,Lookup_table!C:C)</f>
        <v>Data</v>
      </c>
      <c r="D6552" t="s">
        <v>34</v>
      </c>
      <c r="E6552" t="s">
        <v>42</v>
      </c>
      <c r="F6552" t="s">
        <v>24</v>
      </c>
      <c r="G6552" t="s">
        <v>25</v>
      </c>
      <c r="H6552" t="str">
        <f t="shared" si="408"/>
        <v>Onsite/Hybrid</v>
      </c>
      <c r="I6552" t="s">
        <v>26</v>
      </c>
      <c r="J6552" t="str">
        <f t="shared" si="409"/>
        <v>3-6 yrs</v>
      </c>
      <c r="K6552">
        <f t="shared" ca="1" si="411"/>
        <v>3</v>
      </c>
      <c r="L6552" t="s">
        <v>27</v>
      </c>
      <c r="M6552">
        <v>1</v>
      </c>
      <c r="N6552">
        <v>1</v>
      </c>
      <c r="O6552">
        <v>1</v>
      </c>
      <c r="P6552">
        <v>0</v>
      </c>
      <c r="Q6552">
        <v>1</v>
      </c>
      <c r="R6552">
        <f>SUM(M6552:N6552:O6552:P6552:Q6552)</f>
        <v>4</v>
      </c>
      <c r="S6552" s="1">
        <v>102450</v>
      </c>
      <c r="T6552" s="1" t="str">
        <f t="shared" si="410"/>
        <v>Medium</v>
      </c>
      <c r="U6552">
        <v>4</v>
      </c>
      <c r="V6552">
        <v>2024</v>
      </c>
      <c r="W6552" t="s">
        <v>28</v>
      </c>
      <c r="X6552">
        <v>7</v>
      </c>
    </row>
    <row r="6553" spans="1:24" x14ac:dyDescent="0.3">
      <c r="A6553">
        <v>6552</v>
      </c>
      <c r="B6553" t="s">
        <v>36</v>
      </c>
      <c r="C6553" t="str">
        <f>_xlfn.XLOOKUP(B6553,Lookup_table!B:B,Lookup_table!C:C)</f>
        <v>Data</v>
      </c>
      <c r="D6553" t="s">
        <v>37</v>
      </c>
      <c r="E6553" t="s">
        <v>15</v>
      </c>
      <c r="F6553" t="s">
        <v>52</v>
      </c>
      <c r="G6553" t="s">
        <v>25</v>
      </c>
      <c r="H6553" t="str">
        <f t="shared" si="408"/>
        <v>Onsite/Hybrid</v>
      </c>
      <c r="I6553" t="s">
        <v>35</v>
      </c>
      <c r="J6553" t="str">
        <f t="shared" si="409"/>
        <v>0-2 yrs</v>
      </c>
      <c r="K6553">
        <f t="shared" ca="1" si="411"/>
        <v>0</v>
      </c>
      <c r="L6553" t="s">
        <v>39</v>
      </c>
      <c r="M6553">
        <v>1</v>
      </c>
      <c r="N6553">
        <v>0</v>
      </c>
      <c r="O6553">
        <v>1</v>
      </c>
      <c r="P6553">
        <v>0</v>
      </c>
      <c r="Q6553">
        <v>1</v>
      </c>
      <c r="R6553">
        <f>SUM(M6553:N6553:O6553:P6553:Q6553)</f>
        <v>3</v>
      </c>
      <c r="S6553" s="1">
        <v>73858</v>
      </c>
      <c r="T6553" s="1" t="str">
        <f t="shared" si="410"/>
        <v>Medium</v>
      </c>
      <c r="U6553">
        <v>4</v>
      </c>
      <c r="V6553">
        <v>2021</v>
      </c>
      <c r="W6553" t="s">
        <v>20</v>
      </c>
      <c r="X6553">
        <v>2</v>
      </c>
    </row>
    <row r="6554" spans="1:24" x14ac:dyDescent="0.3">
      <c r="A6554">
        <v>6553</v>
      </c>
      <c r="B6554" t="s">
        <v>50</v>
      </c>
      <c r="C6554" t="str">
        <f>_xlfn.XLOOKUP(B6554,Lookup_table!B:B,Lookup_table!C:C)</f>
        <v>AI</v>
      </c>
      <c r="D6554" t="s">
        <v>37</v>
      </c>
      <c r="E6554" t="s">
        <v>40</v>
      </c>
      <c r="F6554" t="s">
        <v>51</v>
      </c>
      <c r="G6554" t="s">
        <v>17</v>
      </c>
      <c r="H6554" t="str">
        <f t="shared" si="408"/>
        <v>Remote</v>
      </c>
      <c r="I6554" t="s">
        <v>18</v>
      </c>
      <c r="J6554" t="str">
        <f t="shared" si="409"/>
        <v>7+ yrs</v>
      </c>
      <c r="K6554">
        <f t="shared" ca="1" si="411"/>
        <v>10</v>
      </c>
      <c r="L6554" t="s">
        <v>19</v>
      </c>
      <c r="M6554">
        <v>1</v>
      </c>
      <c r="N6554">
        <v>0</v>
      </c>
      <c r="O6554">
        <v>0</v>
      </c>
      <c r="P6554">
        <v>1</v>
      </c>
      <c r="Q6554">
        <v>0</v>
      </c>
      <c r="R6554">
        <f>SUM(M6554:N6554:O6554:P6554:Q6554)</f>
        <v>2</v>
      </c>
      <c r="S6554" s="1">
        <v>156460</v>
      </c>
      <c r="T6554" s="1" t="str">
        <f t="shared" si="410"/>
        <v>High</v>
      </c>
      <c r="U6554">
        <v>11</v>
      </c>
      <c r="V6554">
        <v>2021</v>
      </c>
      <c r="W6554" t="s">
        <v>28</v>
      </c>
      <c r="X6554">
        <v>9</v>
      </c>
    </row>
    <row r="6555" spans="1:24" x14ac:dyDescent="0.3">
      <c r="A6555">
        <v>6554</v>
      </c>
      <c r="B6555" t="s">
        <v>41</v>
      </c>
      <c r="C6555" t="str">
        <f>_xlfn.XLOOKUP(B6555,Lookup_table!B:B,Lookup_table!C:C)</f>
        <v>Data</v>
      </c>
      <c r="D6555" t="s">
        <v>34</v>
      </c>
      <c r="E6555" t="s">
        <v>40</v>
      </c>
      <c r="F6555" t="s">
        <v>43</v>
      </c>
      <c r="G6555" t="s">
        <v>30</v>
      </c>
      <c r="H6555" t="str">
        <f t="shared" si="408"/>
        <v>Onsite/Hybrid</v>
      </c>
      <c r="I6555" t="s">
        <v>35</v>
      </c>
      <c r="J6555" t="str">
        <f t="shared" si="409"/>
        <v>0-2 yrs</v>
      </c>
      <c r="K6555">
        <f t="shared" ca="1" si="411"/>
        <v>1</v>
      </c>
      <c r="L6555" t="s">
        <v>27</v>
      </c>
      <c r="M6555">
        <v>0</v>
      </c>
      <c r="N6555">
        <v>0</v>
      </c>
      <c r="O6555">
        <v>1</v>
      </c>
      <c r="P6555">
        <v>0</v>
      </c>
      <c r="Q6555">
        <v>0</v>
      </c>
      <c r="R6555">
        <f>SUM(M6555:N6555:O6555:P6555:Q6555)</f>
        <v>1</v>
      </c>
      <c r="S6555" s="1">
        <v>63667</v>
      </c>
      <c r="T6555" s="1" t="str">
        <f t="shared" si="410"/>
        <v>Low</v>
      </c>
      <c r="U6555">
        <v>4</v>
      </c>
      <c r="V6555">
        <v>2021</v>
      </c>
      <c r="W6555" t="s">
        <v>20</v>
      </c>
      <c r="X6555">
        <v>1</v>
      </c>
    </row>
    <row r="6556" spans="1:24" x14ac:dyDescent="0.3">
      <c r="A6556">
        <v>6555</v>
      </c>
      <c r="B6556" t="s">
        <v>33</v>
      </c>
      <c r="C6556" t="str">
        <f>_xlfn.XLOOKUP(B6556,Lookup_table!B:B,Lookup_table!C:C)</f>
        <v>Data</v>
      </c>
      <c r="D6556" t="s">
        <v>22</v>
      </c>
      <c r="E6556" t="s">
        <v>42</v>
      </c>
      <c r="F6556" t="s">
        <v>44</v>
      </c>
      <c r="G6556" t="s">
        <v>30</v>
      </c>
      <c r="H6556" t="str">
        <f t="shared" si="408"/>
        <v>Onsite/Hybrid</v>
      </c>
      <c r="I6556" t="s">
        <v>18</v>
      </c>
      <c r="J6556" t="str">
        <f t="shared" si="409"/>
        <v>7+ yrs</v>
      </c>
      <c r="K6556">
        <f t="shared" ca="1" si="411"/>
        <v>11</v>
      </c>
      <c r="L6556" t="s">
        <v>27</v>
      </c>
      <c r="M6556">
        <v>1</v>
      </c>
      <c r="N6556">
        <v>0</v>
      </c>
      <c r="O6556">
        <v>0</v>
      </c>
      <c r="P6556">
        <v>0</v>
      </c>
      <c r="Q6556">
        <v>1</v>
      </c>
      <c r="R6556">
        <f>SUM(M6556:N6556:O6556:P6556:Q6556)</f>
        <v>2</v>
      </c>
      <c r="S6556" s="1">
        <v>133007</v>
      </c>
      <c r="T6556" s="1" t="str">
        <f t="shared" si="410"/>
        <v>High</v>
      </c>
      <c r="U6556">
        <v>8</v>
      </c>
      <c r="V6556">
        <v>2022</v>
      </c>
      <c r="W6556" t="s">
        <v>34</v>
      </c>
      <c r="X6556">
        <v>3</v>
      </c>
    </row>
    <row r="6557" spans="1:24" x14ac:dyDescent="0.3">
      <c r="A6557">
        <v>6556</v>
      </c>
      <c r="B6557" t="s">
        <v>31</v>
      </c>
      <c r="C6557" t="str">
        <f>_xlfn.XLOOKUP(B6557,Lookup_table!B:B,Lookup_table!C:C)</f>
        <v>Business</v>
      </c>
      <c r="D6557" t="s">
        <v>22</v>
      </c>
      <c r="E6557" t="s">
        <v>42</v>
      </c>
      <c r="F6557" t="s">
        <v>43</v>
      </c>
      <c r="G6557" t="s">
        <v>17</v>
      </c>
      <c r="H6557" t="str">
        <f t="shared" si="408"/>
        <v>Remote</v>
      </c>
      <c r="I6557" t="s">
        <v>35</v>
      </c>
      <c r="J6557" t="str">
        <f t="shared" si="409"/>
        <v>0-2 yrs</v>
      </c>
      <c r="K6557">
        <f t="shared" ca="1" si="411"/>
        <v>1</v>
      </c>
      <c r="L6557" t="s">
        <v>27</v>
      </c>
      <c r="M6557">
        <v>1</v>
      </c>
      <c r="N6557">
        <v>1</v>
      </c>
      <c r="O6557">
        <v>1</v>
      </c>
      <c r="P6557">
        <v>1</v>
      </c>
      <c r="Q6557">
        <v>0</v>
      </c>
      <c r="R6557">
        <f>SUM(M6557:N6557:O6557:P6557:Q6557)</f>
        <v>4</v>
      </c>
      <c r="S6557" s="1">
        <v>96309</v>
      </c>
      <c r="T6557" s="1" t="str">
        <f t="shared" si="410"/>
        <v>Medium</v>
      </c>
      <c r="U6557">
        <v>11</v>
      </c>
      <c r="V6557">
        <v>2026</v>
      </c>
      <c r="W6557" t="s">
        <v>28</v>
      </c>
      <c r="X6557">
        <v>7</v>
      </c>
    </row>
    <row r="6558" spans="1:24" x14ac:dyDescent="0.3">
      <c r="A6558">
        <v>6557</v>
      </c>
      <c r="B6558" t="s">
        <v>41</v>
      </c>
      <c r="C6558" t="str">
        <f>_xlfn.XLOOKUP(B6558,Lookup_table!B:B,Lookup_table!C:C)</f>
        <v>Data</v>
      </c>
      <c r="D6558" t="s">
        <v>37</v>
      </c>
      <c r="E6558" t="s">
        <v>40</v>
      </c>
      <c r="F6558" t="s">
        <v>44</v>
      </c>
      <c r="G6558" t="s">
        <v>30</v>
      </c>
      <c r="H6558" t="str">
        <f t="shared" si="408"/>
        <v>Onsite/Hybrid</v>
      </c>
      <c r="I6558" t="s">
        <v>18</v>
      </c>
      <c r="J6558" t="str">
        <f t="shared" si="409"/>
        <v>7+ yrs</v>
      </c>
      <c r="K6558">
        <f t="shared" ca="1" si="411"/>
        <v>12</v>
      </c>
      <c r="L6558" t="s">
        <v>19</v>
      </c>
      <c r="M6558">
        <v>0</v>
      </c>
      <c r="N6558">
        <v>1</v>
      </c>
      <c r="O6558">
        <v>1</v>
      </c>
      <c r="P6558">
        <v>1</v>
      </c>
      <c r="Q6558">
        <v>0</v>
      </c>
      <c r="R6558">
        <f>SUM(M6558:N6558:O6558:P6558:Q6558)</f>
        <v>3</v>
      </c>
      <c r="S6558" s="1">
        <v>131492</v>
      </c>
      <c r="T6558" s="1" t="str">
        <f t="shared" si="410"/>
        <v>High</v>
      </c>
      <c r="U6558">
        <v>6</v>
      </c>
      <c r="V6558">
        <v>2023</v>
      </c>
      <c r="W6558" t="s">
        <v>28</v>
      </c>
      <c r="X6558">
        <v>4</v>
      </c>
    </row>
    <row r="6559" spans="1:24" x14ac:dyDescent="0.3">
      <c r="A6559">
        <v>6558</v>
      </c>
      <c r="B6559" t="s">
        <v>41</v>
      </c>
      <c r="C6559" t="str">
        <f>_xlfn.XLOOKUP(B6559,Lookup_table!B:B,Lookup_table!C:C)</f>
        <v>Data</v>
      </c>
      <c r="D6559" t="s">
        <v>14</v>
      </c>
      <c r="E6559" t="s">
        <v>23</v>
      </c>
      <c r="F6559" t="s">
        <v>29</v>
      </c>
      <c r="G6559" t="s">
        <v>17</v>
      </c>
      <c r="H6559" t="str">
        <f t="shared" si="408"/>
        <v>Remote</v>
      </c>
      <c r="I6559" t="s">
        <v>26</v>
      </c>
      <c r="J6559" t="str">
        <f t="shared" si="409"/>
        <v>3-6 yrs</v>
      </c>
      <c r="K6559">
        <f t="shared" ca="1" si="411"/>
        <v>4</v>
      </c>
      <c r="L6559" t="s">
        <v>19</v>
      </c>
      <c r="M6559">
        <v>0</v>
      </c>
      <c r="N6559">
        <v>1</v>
      </c>
      <c r="O6559">
        <v>1</v>
      </c>
      <c r="P6559">
        <v>1</v>
      </c>
      <c r="Q6559">
        <v>1</v>
      </c>
      <c r="R6559">
        <f>SUM(M6559:N6559:O6559:P6559:Q6559)</f>
        <v>4</v>
      </c>
      <c r="S6559" s="1">
        <v>118831</v>
      </c>
      <c r="T6559" s="1" t="str">
        <f t="shared" si="410"/>
        <v>Medium</v>
      </c>
      <c r="U6559">
        <v>12</v>
      </c>
      <c r="V6559">
        <v>2024</v>
      </c>
      <c r="W6559" t="s">
        <v>28</v>
      </c>
      <c r="X6559">
        <v>8</v>
      </c>
    </row>
    <row r="6560" spans="1:24" x14ac:dyDescent="0.3">
      <c r="A6560">
        <v>6559</v>
      </c>
      <c r="B6560" t="s">
        <v>31</v>
      </c>
      <c r="C6560" t="str">
        <f>_xlfn.XLOOKUP(B6560,Lookup_table!B:B,Lookup_table!C:C)</f>
        <v>Business</v>
      </c>
      <c r="D6560" t="s">
        <v>22</v>
      </c>
      <c r="E6560" t="s">
        <v>42</v>
      </c>
      <c r="F6560" t="s">
        <v>52</v>
      </c>
      <c r="G6560" t="s">
        <v>30</v>
      </c>
      <c r="H6560" t="str">
        <f t="shared" si="408"/>
        <v>Onsite/Hybrid</v>
      </c>
      <c r="I6560" t="s">
        <v>18</v>
      </c>
      <c r="J6560" t="str">
        <f t="shared" si="409"/>
        <v>7+ yrs</v>
      </c>
      <c r="K6560">
        <f t="shared" ca="1" si="411"/>
        <v>10</v>
      </c>
      <c r="L6560" t="s">
        <v>39</v>
      </c>
      <c r="M6560">
        <v>0</v>
      </c>
      <c r="N6560">
        <v>0</v>
      </c>
      <c r="O6560">
        <v>1</v>
      </c>
      <c r="P6560">
        <v>0</v>
      </c>
      <c r="Q6560">
        <v>0</v>
      </c>
      <c r="R6560">
        <f>SUM(M6560:N6560:O6560:P6560:Q6560)</f>
        <v>1</v>
      </c>
      <c r="S6560" s="1">
        <v>133201</v>
      </c>
      <c r="T6560" s="1" t="str">
        <f t="shared" si="410"/>
        <v>High</v>
      </c>
      <c r="U6560">
        <v>3</v>
      </c>
      <c r="V6560">
        <v>2024</v>
      </c>
      <c r="W6560" t="s">
        <v>28</v>
      </c>
      <c r="X6560">
        <v>8</v>
      </c>
    </row>
    <row r="6561" spans="1:24" x14ac:dyDescent="0.3">
      <c r="A6561">
        <v>6560</v>
      </c>
      <c r="B6561" t="s">
        <v>21</v>
      </c>
      <c r="C6561" t="str">
        <f>_xlfn.XLOOKUP(B6561,Lookup_table!B:B,Lookup_table!C:C)</f>
        <v>AI</v>
      </c>
      <c r="D6561" t="s">
        <v>14</v>
      </c>
      <c r="E6561" t="s">
        <v>40</v>
      </c>
      <c r="F6561" t="s">
        <v>51</v>
      </c>
      <c r="G6561" t="s">
        <v>17</v>
      </c>
      <c r="H6561" t="str">
        <f t="shared" si="408"/>
        <v>Remote</v>
      </c>
      <c r="I6561" t="s">
        <v>35</v>
      </c>
      <c r="J6561" t="str">
        <f t="shared" si="409"/>
        <v>0-2 yrs</v>
      </c>
      <c r="K6561">
        <f t="shared" ca="1" si="411"/>
        <v>0</v>
      </c>
      <c r="L6561" t="s">
        <v>19</v>
      </c>
      <c r="M6561">
        <v>1</v>
      </c>
      <c r="N6561">
        <v>1</v>
      </c>
      <c r="O6561">
        <v>1</v>
      </c>
      <c r="P6561">
        <v>0</v>
      </c>
      <c r="Q6561">
        <v>1</v>
      </c>
      <c r="R6561">
        <f>SUM(M6561:N6561:O6561:P6561:Q6561)</f>
        <v>4</v>
      </c>
      <c r="S6561" s="1">
        <v>112810</v>
      </c>
      <c r="T6561" s="1" t="str">
        <f t="shared" si="410"/>
        <v>Medium</v>
      </c>
      <c r="U6561">
        <v>8</v>
      </c>
      <c r="V6561">
        <v>2020</v>
      </c>
      <c r="W6561" t="s">
        <v>28</v>
      </c>
      <c r="X6561">
        <v>7</v>
      </c>
    </row>
    <row r="6562" spans="1:24" x14ac:dyDescent="0.3">
      <c r="A6562">
        <v>6561</v>
      </c>
      <c r="B6562" t="s">
        <v>41</v>
      </c>
      <c r="C6562" t="str">
        <f>_xlfn.XLOOKUP(B6562,Lookup_table!B:B,Lookup_table!C:C)</f>
        <v>Data</v>
      </c>
      <c r="D6562" t="s">
        <v>14</v>
      </c>
      <c r="E6562" t="s">
        <v>38</v>
      </c>
      <c r="F6562" t="s">
        <v>16</v>
      </c>
      <c r="G6562" t="s">
        <v>30</v>
      </c>
      <c r="H6562" t="str">
        <f t="shared" si="408"/>
        <v>Onsite/Hybrid</v>
      </c>
      <c r="I6562" t="s">
        <v>18</v>
      </c>
      <c r="J6562" t="str">
        <f t="shared" si="409"/>
        <v>7+ yrs</v>
      </c>
      <c r="K6562">
        <f t="shared" ca="1" si="411"/>
        <v>11</v>
      </c>
      <c r="L6562" t="s">
        <v>39</v>
      </c>
      <c r="M6562">
        <v>0</v>
      </c>
      <c r="N6562">
        <v>0</v>
      </c>
      <c r="O6562">
        <v>0</v>
      </c>
      <c r="P6562">
        <v>0</v>
      </c>
      <c r="Q6562">
        <v>1</v>
      </c>
      <c r="R6562">
        <f>SUM(M6562:N6562:O6562:P6562:Q6562)</f>
        <v>1</v>
      </c>
      <c r="S6562" s="1">
        <v>111524</v>
      </c>
      <c r="T6562" s="1" t="str">
        <f t="shared" si="410"/>
        <v>Medium</v>
      </c>
      <c r="U6562">
        <v>2</v>
      </c>
      <c r="V6562">
        <v>2024</v>
      </c>
      <c r="W6562" t="s">
        <v>20</v>
      </c>
      <c r="X6562">
        <v>4</v>
      </c>
    </row>
    <row r="6563" spans="1:24" x14ac:dyDescent="0.3">
      <c r="A6563">
        <v>6562</v>
      </c>
      <c r="B6563" t="s">
        <v>33</v>
      </c>
      <c r="C6563" t="str">
        <f>_xlfn.XLOOKUP(B6563,Lookup_table!B:B,Lookup_table!C:C)</f>
        <v>Data</v>
      </c>
      <c r="D6563" t="s">
        <v>34</v>
      </c>
      <c r="E6563" t="s">
        <v>23</v>
      </c>
      <c r="F6563" t="s">
        <v>52</v>
      </c>
      <c r="G6563" t="s">
        <v>17</v>
      </c>
      <c r="H6563" t="str">
        <f t="shared" si="408"/>
        <v>Remote</v>
      </c>
      <c r="I6563" t="s">
        <v>26</v>
      </c>
      <c r="J6563" t="str">
        <f t="shared" si="409"/>
        <v>3-6 yrs</v>
      </c>
      <c r="K6563">
        <f t="shared" ca="1" si="411"/>
        <v>6</v>
      </c>
      <c r="L6563" t="s">
        <v>39</v>
      </c>
      <c r="M6563">
        <v>1</v>
      </c>
      <c r="N6563">
        <v>0</v>
      </c>
      <c r="O6563">
        <v>0</v>
      </c>
      <c r="P6563">
        <v>1</v>
      </c>
      <c r="Q6563">
        <v>0</v>
      </c>
      <c r="R6563">
        <f>SUM(M6563:N6563:O6563:P6563:Q6563)</f>
        <v>2</v>
      </c>
      <c r="S6563" s="1">
        <v>93832</v>
      </c>
      <c r="T6563" s="1" t="str">
        <f t="shared" si="410"/>
        <v>Medium</v>
      </c>
      <c r="U6563">
        <v>1</v>
      </c>
      <c r="V6563">
        <v>2020</v>
      </c>
      <c r="W6563" t="s">
        <v>34</v>
      </c>
      <c r="X6563">
        <v>2</v>
      </c>
    </row>
    <row r="6564" spans="1:24" x14ac:dyDescent="0.3">
      <c r="A6564">
        <v>6563</v>
      </c>
      <c r="B6564" t="s">
        <v>31</v>
      </c>
      <c r="C6564" t="str">
        <f>_xlfn.XLOOKUP(B6564,Lookup_table!B:B,Lookup_table!C:C)</f>
        <v>Business</v>
      </c>
      <c r="D6564" t="s">
        <v>34</v>
      </c>
      <c r="E6564" t="s">
        <v>23</v>
      </c>
      <c r="F6564" t="s">
        <v>52</v>
      </c>
      <c r="G6564" t="s">
        <v>25</v>
      </c>
      <c r="H6564" t="str">
        <f t="shared" si="408"/>
        <v>Onsite/Hybrid</v>
      </c>
      <c r="I6564" t="s">
        <v>18</v>
      </c>
      <c r="J6564" t="str">
        <f t="shared" si="409"/>
        <v>7+ yrs</v>
      </c>
      <c r="K6564">
        <f t="shared" ca="1" si="411"/>
        <v>9</v>
      </c>
      <c r="L6564" t="s">
        <v>39</v>
      </c>
      <c r="M6564">
        <v>1</v>
      </c>
      <c r="N6564">
        <v>1</v>
      </c>
      <c r="O6564">
        <v>1</v>
      </c>
      <c r="P6564">
        <v>0</v>
      </c>
      <c r="Q6564">
        <v>0</v>
      </c>
      <c r="R6564">
        <f>SUM(M6564:N6564:O6564:P6564:Q6564)</f>
        <v>3</v>
      </c>
      <c r="S6564" s="1">
        <v>110920</v>
      </c>
      <c r="T6564" s="1" t="str">
        <f t="shared" si="410"/>
        <v>Medium</v>
      </c>
      <c r="U6564">
        <v>2</v>
      </c>
      <c r="V6564">
        <v>2025</v>
      </c>
      <c r="W6564" t="s">
        <v>28</v>
      </c>
      <c r="X6564">
        <v>7</v>
      </c>
    </row>
    <row r="6565" spans="1:24" x14ac:dyDescent="0.3">
      <c r="A6565">
        <v>6564</v>
      </c>
      <c r="B6565" t="s">
        <v>36</v>
      </c>
      <c r="C6565" t="str">
        <f>_xlfn.XLOOKUP(B6565,Lookup_table!B:B,Lookup_table!C:C)</f>
        <v>Data</v>
      </c>
      <c r="D6565" t="s">
        <v>34</v>
      </c>
      <c r="E6565" t="s">
        <v>23</v>
      </c>
      <c r="F6565" t="s">
        <v>44</v>
      </c>
      <c r="G6565" t="s">
        <v>17</v>
      </c>
      <c r="H6565" t="str">
        <f t="shared" si="408"/>
        <v>Remote</v>
      </c>
      <c r="I6565" t="s">
        <v>35</v>
      </c>
      <c r="J6565" t="str">
        <f t="shared" si="409"/>
        <v>0-2 yrs</v>
      </c>
      <c r="K6565">
        <f t="shared" ca="1" si="411"/>
        <v>1</v>
      </c>
      <c r="L6565" t="s">
        <v>19</v>
      </c>
      <c r="M6565">
        <v>0</v>
      </c>
      <c r="N6565">
        <v>1</v>
      </c>
      <c r="O6565">
        <v>1</v>
      </c>
      <c r="P6565">
        <v>1</v>
      </c>
      <c r="Q6565">
        <v>1</v>
      </c>
      <c r="R6565">
        <f>SUM(M6565:N6565:O6565:P6565:Q6565)</f>
        <v>4</v>
      </c>
      <c r="S6565" s="1">
        <v>87065</v>
      </c>
      <c r="T6565" s="1" t="str">
        <f t="shared" si="410"/>
        <v>Medium</v>
      </c>
      <c r="U6565">
        <v>1</v>
      </c>
      <c r="V6565">
        <v>2026</v>
      </c>
      <c r="W6565" t="s">
        <v>28</v>
      </c>
      <c r="X6565">
        <v>1</v>
      </c>
    </row>
    <row r="6566" spans="1:24" x14ac:dyDescent="0.3">
      <c r="A6566">
        <v>6565</v>
      </c>
      <c r="B6566" t="s">
        <v>36</v>
      </c>
      <c r="C6566" t="str">
        <f>_xlfn.XLOOKUP(B6566,Lookup_table!B:B,Lookup_table!C:C)</f>
        <v>Data</v>
      </c>
      <c r="D6566" t="s">
        <v>14</v>
      </c>
      <c r="E6566" t="s">
        <v>15</v>
      </c>
      <c r="F6566" t="s">
        <v>51</v>
      </c>
      <c r="G6566" t="s">
        <v>30</v>
      </c>
      <c r="H6566" t="str">
        <f t="shared" si="408"/>
        <v>Onsite/Hybrid</v>
      </c>
      <c r="I6566" t="s">
        <v>26</v>
      </c>
      <c r="J6566" t="str">
        <f t="shared" si="409"/>
        <v>3-6 yrs</v>
      </c>
      <c r="K6566">
        <f t="shared" ca="1" si="411"/>
        <v>3</v>
      </c>
      <c r="L6566" t="s">
        <v>39</v>
      </c>
      <c r="M6566">
        <v>0</v>
      </c>
      <c r="N6566">
        <v>0</v>
      </c>
      <c r="O6566">
        <v>0</v>
      </c>
      <c r="P6566">
        <v>1</v>
      </c>
      <c r="Q6566">
        <v>1</v>
      </c>
      <c r="R6566">
        <f>SUM(M6566:N6566:O6566:P6566:Q6566)</f>
        <v>2</v>
      </c>
      <c r="S6566" s="1">
        <v>101456</v>
      </c>
      <c r="T6566" s="1" t="str">
        <f t="shared" si="410"/>
        <v>Medium</v>
      </c>
      <c r="U6566">
        <v>6</v>
      </c>
      <c r="V6566">
        <v>2026</v>
      </c>
      <c r="W6566" t="s">
        <v>28</v>
      </c>
      <c r="X6566">
        <v>9</v>
      </c>
    </row>
    <row r="6567" spans="1:24" x14ac:dyDescent="0.3">
      <c r="A6567">
        <v>6566</v>
      </c>
      <c r="B6567" t="s">
        <v>33</v>
      </c>
      <c r="C6567" t="str">
        <f>_xlfn.XLOOKUP(B6567,Lookup_table!B:B,Lookup_table!C:C)</f>
        <v>Data</v>
      </c>
      <c r="D6567" t="s">
        <v>37</v>
      </c>
      <c r="E6567" t="s">
        <v>32</v>
      </c>
      <c r="F6567" t="s">
        <v>43</v>
      </c>
      <c r="G6567" t="s">
        <v>17</v>
      </c>
      <c r="H6567" t="str">
        <f t="shared" si="408"/>
        <v>Remote</v>
      </c>
      <c r="I6567" t="s">
        <v>26</v>
      </c>
      <c r="J6567" t="str">
        <f t="shared" si="409"/>
        <v>3-6 yrs</v>
      </c>
      <c r="K6567">
        <f t="shared" ca="1" si="411"/>
        <v>3</v>
      </c>
      <c r="L6567" t="s">
        <v>39</v>
      </c>
      <c r="M6567">
        <v>1</v>
      </c>
      <c r="N6567">
        <v>1</v>
      </c>
      <c r="O6567">
        <v>1</v>
      </c>
      <c r="P6567">
        <v>1</v>
      </c>
      <c r="Q6567">
        <v>0</v>
      </c>
      <c r="R6567">
        <f>SUM(M6567:N6567:O6567:P6567:Q6567)</f>
        <v>4</v>
      </c>
      <c r="S6567" s="1">
        <v>107651</v>
      </c>
      <c r="T6567" s="1" t="str">
        <f t="shared" si="410"/>
        <v>Medium</v>
      </c>
      <c r="U6567">
        <v>7</v>
      </c>
      <c r="V6567">
        <v>2021</v>
      </c>
      <c r="W6567" t="s">
        <v>28</v>
      </c>
      <c r="X6567">
        <v>8</v>
      </c>
    </row>
    <row r="6568" spans="1:24" x14ac:dyDescent="0.3">
      <c r="A6568">
        <v>6567</v>
      </c>
      <c r="B6568" t="s">
        <v>21</v>
      </c>
      <c r="C6568" t="str">
        <f>_xlfn.XLOOKUP(B6568,Lookup_table!B:B,Lookup_table!C:C)</f>
        <v>AI</v>
      </c>
      <c r="D6568" t="s">
        <v>37</v>
      </c>
      <c r="E6568" t="s">
        <v>42</v>
      </c>
      <c r="F6568" t="s">
        <v>16</v>
      </c>
      <c r="G6568" t="s">
        <v>25</v>
      </c>
      <c r="H6568" t="str">
        <f t="shared" si="408"/>
        <v>Onsite/Hybrid</v>
      </c>
      <c r="I6568" t="s">
        <v>35</v>
      </c>
      <c r="J6568" t="str">
        <f t="shared" si="409"/>
        <v>0-2 yrs</v>
      </c>
      <c r="K6568">
        <f t="shared" ca="1" si="411"/>
        <v>1</v>
      </c>
      <c r="L6568" t="s">
        <v>39</v>
      </c>
      <c r="M6568">
        <v>0</v>
      </c>
      <c r="N6568">
        <v>0</v>
      </c>
      <c r="O6568">
        <v>0</v>
      </c>
      <c r="P6568">
        <v>1</v>
      </c>
      <c r="Q6568">
        <v>0</v>
      </c>
      <c r="R6568">
        <f>SUM(M6568:N6568:O6568:P6568:Q6568)</f>
        <v>1</v>
      </c>
      <c r="S6568" s="1">
        <v>102376</v>
      </c>
      <c r="T6568" s="1" t="str">
        <f t="shared" si="410"/>
        <v>Medium</v>
      </c>
      <c r="U6568">
        <v>2</v>
      </c>
      <c r="V6568">
        <v>2026</v>
      </c>
      <c r="W6568" t="s">
        <v>28</v>
      </c>
      <c r="X6568">
        <v>7</v>
      </c>
    </row>
    <row r="6569" spans="1:24" x14ac:dyDescent="0.3">
      <c r="A6569">
        <v>6568</v>
      </c>
      <c r="B6569" t="s">
        <v>21</v>
      </c>
      <c r="C6569" t="str">
        <f>_xlfn.XLOOKUP(B6569,Lookup_table!B:B,Lookup_table!C:C)</f>
        <v>AI</v>
      </c>
      <c r="D6569" t="s">
        <v>37</v>
      </c>
      <c r="E6569" t="s">
        <v>42</v>
      </c>
      <c r="F6569" t="s">
        <v>51</v>
      </c>
      <c r="G6569" t="s">
        <v>17</v>
      </c>
      <c r="H6569" t="str">
        <f t="shared" si="408"/>
        <v>Remote</v>
      </c>
      <c r="I6569" t="s">
        <v>26</v>
      </c>
      <c r="J6569" t="str">
        <f t="shared" si="409"/>
        <v>3-6 yrs</v>
      </c>
      <c r="K6569">
        <f t="shared" ca="1" si="411"/>
        <v>3</v>
      </c>
      <c r="L6569" t="s">
        <v>39</v>
      </c>
      <c r="M6569">
        <v>0</v>
      </c>
      <c r="N6569">
        <v>1</v>
      </c>
      <c r="O6569">
        <v>0</v>
      </c>
      <c r="P6569">
        <v>0</v>
      </c>
      <c r="Q6569">
        <v>1</v>
      </c>
      <c r="R6569">
        <f>SUM(M6569:N6569:O6569:P6569:Q6569)</f>
        <v>2</v>
      </c>
      <c r="S6569" s="1">
        <v>125992</v>
      </c>
      <c r="T6569" s="1" t="str">
        <f t="shared" si="410"/>
        <v>High</v>
      </c>
      <c r="U6569">
        <v>11</v>
      </c>
      <c r="V6569">
        <v>2022</v>
      </c>
      <c r="W6569" t="s">
        <v>34</v>
      </c>
      <c r="X6569">
        <v>1</v>
      </c>
    </row>
    <row r="6570" spans="1:24" x14ac:dyDescent="0.3">
      <c r="A6570">
        <v>6569</v>
      </c>
      <c r="B6570" t="s">
        <v>36</v>
      </c>
      <c r="C6570" t="str">
        <f>_xlfn.XLOOKUP(B6570,Lookup_table!B:B,Lookup_table!C:C)</f>
        <v>Data</v>
      </c>
      <c r="D6570" t="s">
        <v>34</v>
      </c>
      <c r="E6570" t="s">
        <v>42</v>
      </c>
      <c r="F6570" t="s">
        <v>16</v>
      </c>
      <c r="G6570" t="s">
        <v>30</v>
      </c>
      <c r="H6570" t="str">
        <f t="shared" si="408"/>
        <v>Onsite/Hybrid</v>
      </c>
      <c r="I6570" t="s">
        <v>35</v>
      </c>
      <c r="J6570" t="str">
        <f t="shared" si="409"/>
        <v>0-2 yrs</v>
      </c>
      <c r="K6570">
        <f t="shared" ca="1" si="411"/>
        <v>1</v>
      </c>
      <c r="L6570" t="s">
        <v>27</v>
      </c>
      <c r="M6570">
        <v>1</v>
      </c>
      <c r="N6570">
        <v>0</v>
      </c>
      <c r="O6570">
        <v>0</v>
      </c>
      <c r="P6570">
        <v>1</v>
      </c>
      <c r="Q6570">
        <v>1</v>
      </c>
      <c r="R6570">
        <f>SUM(M6570:N6570:O6570:P6570:Q6570)</f>
        <v>3</v>
      </c>
      <c r="S6570" s="1">
        <v>70848</v>
      </c>
      <c r="T6570" s="1" t="str">
        <f t="shared" si="410"/>
        <v>Medium</v>
      </c>
      <c r="U6570">
        <v>11</v>
      </c>
      <c r="V6570">
        <v>2026</v>
      </c>
      <c r="W6570" t="s">
        <v>20</v>
      </c>
      <c r="X6570">
        <v>3</v>
      </c>
    </row>
    <row r="6571" spans="1:24" x14ac:dyDescent="0.3">
      <c r="A6571">
        <v>6570</v>
      </c>
      <c r="B6571" t="s">
        <v>50</v>
      </c>
      <c r="C6571" t="str">
        <f>_xlfn.XLOOKUP(B6571,Lookup_table!B:B,Lookup_table!C:C)</f>
        <v>AI</v>
      </c>
      <c r="D6571" t="s">
        <v>14</v>
      </c>
      <c r="E6571" t="s">
        <v>38</v>
      </c>
      <c r="F6571" t="s">
        <v>24</v>
      </c>
      <c r="G6571" t="s">
        <v>25</v>
      </c>
      <c r="H6571" t="str">
        <f t="shared" si="408"/>
        <v>Onsite/Hybrid</v>
      </c>
      <c r="I6571" t="s">
        <v>35</v>
      </c>
      <c r="J6571" t="str">
        <f t="shared" si="409"/>
        <v>0-2 yrs</v>
      </c>
      <c r="K6571">
        <f t="shared" ca="1" si="411"/>
        <v>0</v>
      </c>
      <c r="L6571" t="s">
        <v>19</v>
      </c>
      <c r="M6571">
        <v>0</v>
      </c>
      <c r="N6571">
        <v>0</v>
      </c>
      <c r="O6571">
        <v>1</v>
      </c>
      <c r="P6571">
        <v>0</v>
      </c>
      <c r="Q6571">
        <v>0</v>
      </c>
      <c r="R6571">
        <f>SUM(M6571:N6571:O6571:P6571:Q6571)</f>
        <v>1</v>
      </c>
      <c r="S6571" s="1">
        <v>109621</v>
      </c>
      <c r="T6571" s="1" t="str">
        <f t="shared" si="410"/>
        <v>Medium</v>
      </c>
      <c r="U6571">
        <v>6</v>
      </c>
      <c r="V6571">
        <v>2024</v>
      </c>
      <c r="W6571" t="s">
        <v>34</v>
      </c>
      <c r="X6571">
        <v>5</v>
      </c>
    </row>
    <row r="6572" spans="1:24" x14ac:dyDescent="0.3">
      <c r="A6572">
        <v>6571</v>
      </c>
      <c r="B6572" t="s">
        <v>31</v>
      </c>
      <c r="C6572" t="str">
        <f>_xlfn.XLOOKUP(B6572,Lookup_table!B:B,Lookup_table!C:C)</f>
        <v>Business</v>
      </c>
      <c r="D6572" t="s">
        <v>14</v>
      </c>
      <c r="E6572" t="s">
        <v>15</v>
      </c>
      <c r="F6572" t="s">
        <v>16</v>
      </c>
      <c r="G6572" t="s">
        <v>17</v>
      </c>
      <c r="H6572" t="str">
        <f t="shared" si="408"/>
        <v>Remote</v>
      </c>
      <c r="I6572" t="s">
        <v>35</v>
      </c>
      <c r="J6572" t="str">
        <f t="shared" si="409"/>
        <v>0-2 yrs</v>
      </c>
      <c r="K6572">
        <f t="shared" ca="1" si="411"/>
        <v>0</v>
      </c>
      <c r="L6572" t="s">
        <v>27</v>
      </c>
      <c r="M6572">
        <v>1</v>
      </c>
      <c r="N6572">
        <v>0</v>
      </c>
      <c r="O6572">
        <v>1</v>
      </c>
      <c r="P6572">
        <v>1</v>
      </c>
      <c r="Q6572">
        <v>0</v>
      </c>
      <c r="R6572">
        <f>SUM(M6572:N6572:O6572:P6572:Q6572)</f>
        <v>3</v>
      </c>
      <c r="S6572" s="1">
        <v>76309</v>
      </c>
      <c r="T6572" s="1" t="str">
        <f t="shared" si="410"/>
        <v>Medium</v>
      </c>
      <c r="U6572">
        <v>2</v>
      </c>
      <c r="V6572">
        <v>2025</v>
      </c>
      <c r="W6572" t="s">
        <v>28</v>
      </c>
      <c r="X6572">
        <v>2</v>
      </c>
    </row>
    <row r="6573" spans="1:24" x14ac:dyDescent="0.3">
      <c r="A6573">
        <v>6572</v>
      </c>
      <c r="B6573" t="s">
        <v>33</v>
      </c>
      <c r="C6573" t="str">
        <f>_xlfn.XLOOKUP(B6573,Lookup_table!B:B,Lookup_table!C:C)</f>
        <v>Data</v>
      </c>
      <c r="D6573" t="s">
        <v>34</v>
      </c>
      <c r="E6573" t="s">
        <v>15</v>
      </c>
      <c r="F6573" t="s">
        <v>43</v>
      </c>
      <c r="G6573" t="s">
        <v>17</v>
      </c>
      <c r="H6573" t="str">
        <f t="shared" si="408"/>
        <v>Remote</v>
      </c>
      <c r="I6573" t="s">
        <v>26</v>
      </c>
      <c r="J6573" t="str">
        <f t="shared" si="409"/>
        <v>3-6 yrs</v>
      </c>
      <c r="K6573">
        <f t="shared" ca="1" si="411"/>
        <v>3</v>
      </c>
      <c r="L6573" t="s">
        <v>19</v>
      </c>
      <c r="M6573">
        <v>1</v>
      </c>
      <c r="N6573">
        <v>0</v>
      </c>
      <c r="O6573">
        <v>0</v>
      </c>
      <c r="P6573">
        <v>0</v>
      </c>
      <c r="Q6573">
        <v>1</v>
      </c>
      <c r="R6573">
        <f>SUM(M6573:N6573:O6573:P6573:Q6573)</f>
        <v>2</v>
      </c>
      <c r="S6573" s="1">
        <v>81109</v>
      </c>
      <c r="T6573" s="1" t="str">
        <f t="shared" si="410"/>
        <v>Medium</v>
      </c>
      <c r="U6573">
        <v>4</v>
      </c>
      <c r="V6573">
        <v>2020</v>
      </c>
      <c r="W6573" t="s">
        <v>20</v>
      </c>
      <c r="X6573">
        <v>3</v>
      </c>
    </row>
    <row r="6574" spans="1:24" x14ac:dyDescent="0.3">
      <c r="A6574">
        <v>6573</v>
      </c>
      <c r="B6574" t="s">
        <v>33</v>
      </c>
      <c r="C6574" t="str">
        <f>_xlfn.XLOOKUP(B6574,Lookup_table!B:B,Lookup_table!C:C)</f>
        <v>Data</v>
      </c>
      <c r="D6574" t="s">
        <v>14</v>
      </c>
      <c r="E6574" t="s">
        <v>15</v>
      </c>
      <c r="F6574" t="s">
        <v>43</v>
      </c>
      <c r="G6574" t="s">
        <v>30</v>
      </c>
      <c r="H6574" t="str">
        <f t="shared" si="408"/>
        <v>Onsite/Hybrid</v>
      </c>
      <c r="I6574" t="s">
        <v>35</v>
      </c>
      <c r="J6574" t="str">
        <f t="shared" si="409"/>
        <v>0-2 yrs</v>
      </c>
      <c r="K6574">
        <f t="shared" ca="1" si="411"/>
        <v>2</v>
      </c>
      <c r="L6574" t="s">
        <v>39</v>
      </c>
      <c r="M6574">
        <v>1</v>
      </c>
      <c r="N6574">
        <v>1</v>
      </c>
      <c r="O6574">
        <v>1</v>
      </c>
      <c r="P6574">
        <v>0</v>
      </c>
      <c r="Q6574">
        <v>0</v>
      </c>
      <c r="R6574">
        <f>SUM(M6574:N6574:O6574:P6574:Q6574)</f>
        <v>3</v>
      </c>
      <c r="S6574" s="1">
        <v>69912</v>
      </c>
      <c r="T6574" s="1" t="str">
        <f t="shared" si="410"/>
        <v>Low</v>
      </c>
      <c r="U6574">
        <v>2</v>
      </c>
      <c r="V6574">
        <v>2020</v>
      </c>
      <c r="W6574" t="s">
        <v>20</v>
      </c>
      <c r="X6574">
        <v>4</v>
      </c>
    </row>
    <row r="6575" spans="1:24" x14ac:dyDescent="0.3">
      <c r="A6575">
        <v>6574</v>
      </c>
      <c r="B6575" t="s">
        <v>31</v>
      </c>
      <c r="C6575" t="str">
        <f>_xlfn.XLOOKUP(B6575,Lookup_table!B:B,Lookup_table!C:C)</f>
        <v>Business</v>
      </c>
      <c r="D6575" t="s">
        <v>34</v>
      </c>
      <c r="E6575" t="s">
        <v>42</v>
      </c>
      <c r="F6575" t="s">
        <v>16</v>
      </c>
      <c r="G6575" t="s">
        <v>30</v>
      </c>
      <c r="H6575" t="str">
        <f t="shared" si="408"/>
        <v>Onsite/Hybrid</v>
      </c>
      <c r="I6575" t="s">
        <v>35</v>
      </c>
      <c r="J6575" t="str">
        <f t="shared" si="409"/>
        <v>0-2 yrs</v>
      </c>
      <c r="K6575">
        <f t="shared" ca="1" si="411"/>
        <v>1</v>
      </c>
      <c r="L6575" t="s">
        <v>19</v>
      </c>
      <c r="M6575">
        <v>0</v>
      </c>
      <c r="N6575">
        <v>0</v>
      </c>
      <c r="O6575">
        <v>1</v>
      </c>
      <c r="P6575">
        <v>1</v>
      </c>
      <c r="Q6575">
        <v>0</v>
      </c>
      <c r="R6575">
        <f>SUM(M6575:N6575:O6575:P6575:Q6575)</f>
        <v>2</v>
      </c>
      <c r="S6575" s="1">
        <v>75987</v>
      </c>
      <c r="T6575" s="1" t="str">
        <f t="shared" si="410"/>
        <v>Medium</v>
      </c>
      <c r="U6575">
        <v>1</v>
      </c>
      <c r="V6575">
        <v>2021</v>
      </c>
      <c r="W6575" t="s">
        <v>28</v>
      </c>
      <c r="X6575">
        <v>8</v>
      </c>
    </row>
    <row r="6576" spans="1:24" x14ac:dyDescent="0.3">
      <c r="A6576">
        <v>6575</v>
      </c>
      <c r="B6576" t="s">
        <v>50</v>
      </c>
      <c r="C6576" t="str">
        <f>_xlfn.XLOOKUP(B6576,Lookup_table!B:B,Lookup_table!C:C)</f>
        <v>AI</v>
      </c>
      <c r="D6576" t="s">
        <v>37</v>
      </c>
      <c r="E6576" t="s">
        <v>32</v>
      </c>
      <c r="F6576" t="s">
        <v>44</v>
      </c>
      <c r="G6576" t="s">
        <v>17</v>
      </c>
      <c r="H6576" t="str">
        <f t="shared" si="408"/>
        <v>Remote</v>
      </c>
      <c r="I6576" t="s">
        <v>35</v>
      </c>
      <c r="J6576" t="str">
        <f t="shared" si="409"/>
        <v>0-2 yrs</v>
      </c>
      <c r="K6576">
        <f t="shared" ca="1" si="411"/>
        <v>1</v>
      </c>
      <c r="L6576" t="s">
        <v>27</v>
      </c>
      <c r="M6576">
        <v>1</v>
      </c>
      <c r="N6576">
        <v>1</v>
      </c>
      <c r="O6576">
        <v>1</v>
      </c>
      <c r="P6576">
        <v>0</v>
      </c>
      <c r="Q6576">
        <v>1</v>
      </c>
      <c r="R6576">
        <f>SUM(M6576:N6576:O6576:P6576:Q6576)</f>
        <v>4</v>
      </c>
      <c r="S6576" s="1">
        <v>114691</v>
      </c>
      <c r="T6576" s="1" t="str">
        <f t="shared" si="410"/>
        <v>Medium</v>
      </c>
      <c r="U6576">
        <v>1</v>
      </c>
      <c r="V6576">
        <v>2026</v>
      </c>
      <c r="W6576" t="s">
        <v>28</v>
      </c>
      <c r="X6576">
        <v>9</v>
      </c>
    </row>
    <row r="6577" spans="1:24" x14ac:dyDescent="0.3">
      <c r="A6577">
        <v>6576</v>
      </c>
      <c r="B6577" t="s">
        <v>33</v>
      </c>
      <c r="C6577" t="str">
        <f>_xlfn.XLOOKUP(B6577,Lookup_table!B:B,Lookup_table!C:C)</f>
        <v>Data</v>
      </c>
      <c r="D6577" t="s">
        <v>22</v>
      </c>
      <c r="E6577" t="s">
        <v>23</v>
      </c>
      <c r="F6577" t="s">
        <v>29</v>
      </c>
      <c r="G6577" t="s">
        <v>25</v>
      </c>
      <c r="H6577" t="str">
        <f t="shared" si="408"/>
        <v>Onsite/Hybrid</v>
      </c>
      <c r="I6577" t="s">
        <v>35</v>
      </c>
      <c r="J6577" t="str">
        <f t="shared" si="409"/>
        <v>0-2 yrs</v>
      </c>
      <c r="K6577">
        <f t="shared" ca="1" si="411"/>
        <v>1</v>
      </c>
      <c r="L6577" t="s">
        <v>39</v>
      </c>
      <c r="M6577">
        <v>1</v>
      </c>
      <c r="N6577">
        <v>0</v>
      </c>
      <c r="O6577">
        <v>1</v>
      </c>
      <c r="P6577">
        <v>1</v>
      </c>
      <c r="Q6577">
        <v>1</v>
      </c>
      <c r="R6577">
        <f>SUM(M6577:N6577:O6577:P6577:Q6577)</f>
        <v>4</v>
      </c>
      <c r="S6577" s="1">
        <v>107850</v>
      </c>
      <c r="T6577" s="1" t="str">
        <f t="shared" si="410"/>
        <v>Medium</v>
      </c>
      <c r="U6577">
        <v>3</v>
      </c>
      <c r="V6577">
        <v>2024</v>
      </c>
      <c r="W6577" t="s">
        <v>28</v>
      </c>
      <c r="X6577">
        <v>7</v>
      </c>
    </row>
    <row r="6578" spans="1:24" x14ac:dyDescent="0.3">
      <c r="A6578">
        <v>6577</v>
      </c>
      <c r="B6578" t="s">
        <v>31</v>
      </c>
      <c r="C6578" t="str">
        <f>_xlfn.XLOOKUP(B6578,Lookup_table!B:B,Lookup_table!C:C)</f>
        <v>Business</v>
      </c>
      <c r="D6578" t="s">
        <v>37</v>
      </c>
      <c r="E6578" t="s">
        <v>23</v>
      </c>
      <c r="F6578" t="s">
        <v>16</v>
      </c>
      <c r="G6578" t="s">
        <v>25</v>
      </c>
      <c r="H6578" t="str">
        <f t="shared" si="408"/>
        <v>Onsite/Hybrid</v>
      </c>
      <c r="I6578" t="s">
        <v>35</v>
      </c>
      <c r="J6578" t="str">
        <f t="shared" si="409"/>
        <v>0-2 yrs</v>
      </c>
      <c r="K6578">
        <f t="shared" ca="1" si="411"/>
        <v>0</v>
      </c>
      <c r="L6578" t="s">
        <v>39</v>
      </c>
      <c r="M6578">
        <v>1</v>
      </c>
      <c r="N6578">
        <v>0</v>
      </c>
      <c r="O6578">
        <v>0</v>
      </c>
      <c r="P6578">
        <v>0</v>
      </c>
      <c r="Q6578">
        <v>1</v>
      </c>
      <c r="R6578">
        <f>SUM(M6578:N6578:O6578:P6578:Q6578)</f>
        <v>2</v>
      </c>
      <c r="S6578" s="1">
        <v>63228</v>
      </c>
      <c r="T6578" s="1" t="str">
        <f t="shared" si="410"/>
        <v>Low</v>
      </c>
      <c r="U6578">
        <v>12</v>
      </c>
      <c r="V6578">
        <v>2023</v>
      </c>
      <c r="W6578" t="s">
        <v>34</v>
      </c>
      <c r="X6578">
        <v>1</v>
      </c>
    </row>
    <row r="6579" spans="1:24" x14ac:dyDescent="0.3">
      <c r="A6579">
        <v>6578</v>
      </c>
      <c r="B6579" t="s">
        <v>31</v>
      </c>
      <c r="C6579" t="str">
        <f>_xlfn.XLOOKUP(B6579,Lookup_table!B:B,Lookup_table!C:C)</f>
        <v>Business</v>
      </c>
      <c r="D6579" t="s">
        <v>14</v>
      </c>
      <c r="E6579" t="s">
        <v>40</v>
      </c>
      <c r="F6579" t="s">
        <v>51</v>
      </c>
      <c r="G6579" t="s">
        <v>30</v>
      </c>
      <c r="H6579" t="str">
        <f t="shared" si="408"/>
        <v>Onsite/Hybrid</v>
      </c>
      <c r="I6579" t="s">
        <v>18</v>
      </c>
      <c r="J6579" t="str">
        <f t="shared" si="409"/>
        <v>7+ yrs</v>
      </c>
      <c r="K6579">
        <f t="shared" ca="1" si="411"/>
        <v>15</v>
      </c>
      <c r="L6579" t="s">
        <v>27</v>
      </c>
      <c r="M6579">
        <v>0</v>
      </c>
      <c r="N6579">
        <v>0</v>
      </c>
      <c r="O6579">
        <v>0</v>
      </c>
      <c r="P6579">
        <v>0</v>
      </c>
      <c r="Q6579">
        <v>1</v>
      </c>
      <c r="R6579">
        <f>SUM(M6579:N6579:O6579:P6579:Q6579)</f>
        <v>1</v>
      </c>
      <c r="S6579" s="1">
        <v>110928</v>
      </c>
      <c r="T6579" s="1" t="str">
        <f t="shared" si="410"/>
        <v>Medium</v>
      </c>
      <c r="U6579">
        <v>10</v>
      </c>
      <c r="V6579">
        <v>2026</v>
      </c>
      <c r="W6579" t="s">
        <v>20</v>
      </c>
      <c r="X6579">
        <v>2</v>
      </c>
    </row>
    <row r="6580" spans="1:24" x14ac:dyDescent="0.3">
      <c r="A6580">
        <v>6579</v>
      </c>
      <c r="B6580" t="s">
        <v>36</v>
      </c>
      <c r="C6580" t="str">
        <f>_xlfn.XLOOKUP(B6580,Lookup_table!B:B,Lookup_table!C:C)</f>
        <v>Data</v>
      </c>
      <c r="D6580" t="s">
        <v>37</v>
      </c>
      <c r="E6580" t="s">
        <v>42</v>
      </c>
      <c r="F6580" t="s">
        <v>52</v>
      </c>
      <c r="G6580" t="s">
        <v>25</v>
      </c>
      <c r="H6580" t="str">
        <f t="shared" si="408"/>
        <v>Onsite/Hybrid</v>
      </c>
      <c r="I6580" t="s">
        <v>35</v>
      </c>
      <c r="J6580" t="str">
        <f t="shared" si="409"/>
        <v>0-2 yrs</v>
      </c>
      <c r="K6580">
        <f t="shared" ca="1" si="411"/>
        <v>0</v>
      </c>
      <c r="L6580" t="s">
        <v>19</v>
      </c>
      <c r="M6580">
        <v>1</v>
      </c>
      <c r="N6580">
        <v>0</v>
      </c>
      <c r="O6580">
        <v>0</v>
      </c>
      <c r="P6580">
        <v>0</v>
      </c>
      <c r="Q6580">
        <v>0</v>
      </c>
      <c r="R6580">
        <f>SUM(M6580:N6580:O6580:P6580:Q6580)</f>
        <v>1</v>
      </c>
      <c r="S6580" s="1">
        <v>51921</v>
      </c>
      <c r="T6580" s="1" t="str">
        <f t="shared" si="410"/>
        <v>Low</v>
      </c>
      <c r="U6580">
        <v>6</v>
      </c>
      <c r="V6580">
        <v>2023</v>
      </c>
      <c r="W6580" t="s">
        <v>34</v>
      </c>
      <c r="X6580">
        <v>5</v>
      </c>
    </row>
    <row r="6581" spans="1:24" x14ac:dyDescent="0.3">
      <c r="A6581">
        <v>6580</v>
      </c>
      <c r="B6581" t="s">
        <v>36</v>
      </c>
      <c r="C6581" t="str">
        <f>_xlfn.XLOOKUP(B6581,Lookup_table!B:B,Lookup_table!C:C)</f>
        <v>Data</v>
      </c>
      <c r="D6581" t="s">
        <v>34</v>
      </c>
      <c r="E6581" t="s">
        <v>23</v>
      </c>
      <c r="F6581" t="s">
        <v>16</v>
      </c>
      <c r="G6581" t="s">
        <v>30</v>
      </c>
      <c r="H6581" t="str">
        <f t="shared" si="408"/>
        <v>Onsite/Hybrid</v>
      </c>
      <c r="I6581" t="s">
        <v>26</v>
      </c>
      <c r="J6581" t="str">
        <f t="shared" si="409"/>
        <v>3-6 yrs</v>
      </c>
      <c r="K6581">
        <f t="shared" ca="1" si="411"/>
        <v>4</v>
      </c>
      <c r="L6581" t="s">
        <v>19</v>
      </c>
      <c r="M6581">
        <v>1</v>
      </c>
      <c r="N6581">
        <v>1</v>
      </c>
      <c r="O6581">
        <v>0</v>
      </c>
      <c r="P6581">
        <v>1</v>
      </c>
      <c r="Q6581">
        <v>1</v>
      </c>
      <c r="R6581">
        <f>SUM(M6581:N6581:O6581:P6581:Q6581)</f>
        <v>4</v>
      </c>
      <c r="S6581" s="1">
        <v>104864</v>
      </c>
      <c r="T6581" s="1" t="str">
        <f t="shared" si="410"/>
        <v>Medium</v>
      </c>
      <c r="U6581">
        <v>9</v>
      </c>
      <c r="V6581">
        <v>2021</v>
      </c>
      <c r="W6581" t="s">
        <v>20</v>
      </c>
      <c r="X6581">
        <v>2</v>
      </c>
    </row>
    <row r="6582" spans="1:24" x14ac:dyDescent="0.3">
      <c r="A6582">
        <v>6581</v>
      </c>
      <c r="B6582" t="s">
        <v>21</v>
      </c>
      <c r="C6582" t="str">
        <f>_xlfn.XLOOKUP(B6582,Lookup_table!B:B,Lookup_table!C:C)</f>
        <v>AI</v>
      </c>
      <c r="D6582" t="s">
        <v>37</v>
      </c>
      <c r="E6582" t="s">
        <v>38</v>
      </c>
      <c r="F6582" t="s">
        <v>16</v>
      </c>
      <c r="G6582" t="s">
        <v>30</v>
      </c>
      <c r="H6582" t="str">
        <f t="shared" si="408"/>
        <v>Onsite/Hybrid</v>
      </c>
      <c r="I6582" t="s">
        <v>18</v>
      </c>
      <c r="J6582" t="str">
        <f t="shared" si="409"/>
        <v>7+ yrs</v>
      </c>
      <c r="K6582">
        <f t="shared" ca="1" si="411"/>
        <v>14</v>
      </c>
      <c r="L6582" t="s">
        <v>19</v>
      </c>
      <c r="M6582">
        <v>1</v>
      </c>
      <c r="N6582">
        <v>0</v>
      </c>
      <c r="O6582">
        <v>0</v>
      </c>
      <c r="P6582">
        <v>0</v>
      </c>
      <c r="Q6582">
        <v>0</v>
      </c>
      <c r="R6582">
        <f>SUM(M6582:N6582:O6582:P6582:Q6582)</f>
        <v>1</v>
      </c>
      <c r="S6582" s="1">
        <v>140956</v>
      </c>
      <c r="T6582" s="1" t="str">
        <f t="shared" si="410"/>
        <v>High</v>
      </c>
      <c r="U6582">
        <v>6</v>
      </c>
      <c r="V6582">
        <v>2023</v>
      </c>
      <c r="W6582" t="s">
        <v>28</v>
      </c>
      <c r="X6582">
        <v>8</v>
      </c>
    </row>
    <row r="6583" spans="1:24" x14ac:dyDescent="0.3">
      <c r="A6583">
        <v>6582</v>
      </c>
      <c r="B6583" t="s">
        <v>36</v>
      </c>
      <c r="C6583" t="str">
        <f>_xlfn.XLOOKUP(B6583,Lookup_table!B:B,Lookup_table!C:C)</f>
        <v>Data</v>
      </c>
      <c r="D6583" t="s">
        <v>37</v>
      </c>
      <c r="E6583" t="s">
        <v>32</v>
      </c>
      <c r="F6583" t="s">
        <v>44</v>
      </c>
      <c r="G6583" t="s">
        <v>25</v>
      </c>
      <c r="H6583" t="str">
        <f t="shared" si="408"/>
        <v>Onsite/Hybrid</v>
      </c>
      <c r="I6583" t="s">
        <v>35</v>
      </c>
      <c r="J6583" t="str">
        <f t="shared" si="409"/>
        <v>0-2 yrs</v>
      </c>
      <c r="K6583">
        <f t="shared" ca="1" si="411"/>
        <v>0</v>
      </c>
      <c r="L6583" t="s">
        <v>19</v>
      </c>
      <c r="M6583">
        <v>0</v>
      </c>
      <c r="N6583">
        <v>0</v>
      </c>
      <c r="O6583">
        <v>1</v>
      </c>
      <c r="P6583">
        <v>1</v>
      </c>
      <c r="Q6583">
        <v>0</v>
      </c>
      <c r="R6583">
        <f>SUM(M6583:N6583:O6583:P6583:Q6583)</f>
        <v>2</v>
      </c>
      <c r="S6583" s="1">
        <v>76502</v>
      </c>
      <c r="T6583" s="1" t="str">
        <f t="shared" si="410"/>
        <v>Medium</v>
      </c>
      <c r="U6583">
        <v>1</v>
      </c>
      <c r="V6583">
        <v>2021</v>
      </c>
      <c r="W6583" t="s">
        <v>28</v>
      </c>
      <c r="X6583">
        <v>4</v>
      </c>
    </row>
    <row r="6584" spans="1:24" x14ac:dyDescent="0.3">
      <c r="A6584">
        <v>6583</v>
      </c>
      <c r="B6584" t="s">
        <v>21</v>
      </c>
      <c r="C6584" t="str">
        <f>_xlfn.XLOOKUP(B6584,Lookup_table!B:B,Lookup_table!C:C)</f>
        <v>AI</v>
      </c>
      <c r="D6584" t="s">
        <v>22</v>
      </c>
      <c r="E6584" t="s">
        <v>23</v>
      </c>
      <c r="F6584" t="s">
        <v>51</v>
      </c>
      <c r="G6584" t="s">
        <v>30</v>
      </c>
      <c r="H6584" t="str">
        <f t="shared" si="408"/>
        <v>Onsite/Hybrid</v>
      </c>
      <c r="I6584" t="s">
        <v>18</v>
      </c>
      <c r="J6584" t="str">
        <f t="shared" si="409"/>
        <v>7+ yrs</v>
      </c>
      <c r="K6584">
        <f t="shared" ca="1" si="411"/>
        <v>9</v>
      </c>
      <c r="L6584" t="s">
        <v>27</v>
      </c>
      <c r="M6584">
        <v>0</v>
      </c>
      <c r="N6584">
        <v>1</v>
      </c>
      <c r="O6584">
        <v>1</v>
      </c>
      <c r="P6584">
        <v>1</v>
      </c>
      <c r="Q6584">
        <v>0</v>
      </c>
      <c r="R6584">
        <f>SUM(M6584:N6584:O6584:P6584:Q6584)</f>
        <v>3</v>
      </c>
      <c r="S6584" s="1">
        <v>193842</v>
      </c>
      <c r="T6584" s="1" t="str">
        <f t="shared" si="410"/>
        <v>High</v>
      </c>
      <c r="U6584">
        <v>2</v>
      </c>
      <c r="V6584">
        <v>2026</v>
      </c>
      <c r="W6584" t="s">
        <v>28</v>
      </c>
      <c r="X6584">
        <v>3</v>
      </c>
    </row>
    <row r="6585" spans="1:24" x14ac:dyDescent="0.3">
      <c r="A6585">
        <v>6584</v>
      </c>
      <c r="B6585" t="s">
        <v>21</v>
      </c>
      <c r="C6585" t="str">
        <f>_xlfn.XLOOKUP(B6585,Lookup_table!B:B,Lookup_table!C:C)</f>
        <v>AI</v>
      </c>
      <c r="D6585" t="s">
        <v>37</v>
      </c>
      <c r="E6585" t="s">
        <v>23</v>
      </c>
      <c r="F6585" t="s">
        <v>44</v>
      </c>
      <c r="G6585" t="s">
        <v>25</v>
      </c>
      <c r="H6585" t="str">
        <f t="shared" si="408"/>
        <v>Onsite/Hybrid</v>
      </c>
      <c r="I6585" t="s">
        <v>18</v>
      </c>
      <c r="J6585" t="str">
        <f t="shared" si="409"/>
        <v>7+ yrs</v>
      </c>
      <c r="K6585">
        <f t="shared" ca="1" si="411"/>
        <v>8</v>
      </c>
      <c r="L6585" t="s">
        <v>19</v>
      </c>
      <c r="M6585">
        <v>1</v>
      </c>
      <c r="N6585">
        <v>1</v>
      </c>
      <c r="O6585">
        <v>1</v>
      </c>
      <c r="P6585">
        <v>1</v>
      </c>
      <c r="Q6585">
        <v>1</v>
      </c>
      <c r="R6585">
        <f>SUM(M6585:N6585:O6585:P6585:Q6585)</f>
        <v>5</v>
      </c>
      <c r="S6585" s="1">
        <v>178178</v>
      </c>
      <c r="T6585" s="1" t="str">
        <f t="shared" si="410"/>
        <v>High</v>
      </c>
      <c r="U6585">
        <v>9</v>
      </c>
      <c r="V6585">
        <v>2024</v>
      </c>
      <c r="W6585" t="s">
        <v>28</v>
      </c>
      <c r="X6585">
        <v>8</v>
      </c>
    </row>
    <row r="6586" spans="1:24" x14ac:dyDescent="0.3">
      <c r="A6586">
        <v>6585</v>
      </c>
      <c r="B6586" t="s">
        <v>50</v>
      </c>
      <c r="C6586" t="str">
        <f>_xlfn.XLOOKUP(B6586,Lookup_table!B:B,Lookup_table!C:C)</f>
        <v>AI</v>
      </c>
      <c r="D6586" t="s">
        <v>37</v>
      </c>
      <c r="E6586" t="s">
        <v>23</v>
      </c>
      <c r="F6586" t="s">
        <v>43</v>
      </c>
      <c r="G6586" t="s">
        <v>17</v>
      </c>
      <c r="H6586" t="str">
        <f t="shared" si="408"/>
        <v>Remote</v>
      </c>
      <c r="I6586" t="s">
        <v>18</v>
      </c>
      <c r="J6586" t="str">
        <f t="shared" si="409"/>
        <v>7+ yrs</v>
      </c>
      <c r="K6586">
        <f t="shared" ca="1" si="411"/>
        <v>13</v>
      </c>
      <c r="L6586" t="s">
        <v>19</v>
      </c>
      <c r="M6586">
        <v>0</v>
      </c>
      <c r="N6586">
        <v>1</v>
      </c>
      <c r="O6586">
        <v>0</v>
      </c>
      <c r="P6586">
        <v>0</v>
      </c>
      <c r="Q6586">
        <v>1</v>
      </c>
      <c r="R6586">
        <f>SUM(M6586:N6586:O6586:P6586:Q6586)</f>
        <v>2</v>
      </c>
      <c r="S6586" s="1">
        <v>148519</v>
      </c>
      <c r="T6586" s="1" t="str">
        <f t="shared" si="410"/>
        <v>High</v>
      </c>
      <c r="U6586">
        <v>9</v>
      </c>
      <c r="V6586">
        <v>2020</v>
      </c>
      <c r="W6586" t="s">
        <v>28</v>
      </c>
      <c r="X6586">
        <v>8</v>
      </c>
    </row>
    <row r="6587" spans="1:24" x14ac:dyDescent="0.3">
      <c r="A6587">
        <v>6586</v>
      </c>
      <c r="B6587" t="s">
        <v>31</v>
      </c>
      <c r="C6587" t="str">
        <f>_xlfn.XLOOKUP(B6587,Lookup_table!B:B,Lookup_table!C:C)</f>
        <v>Business</v>
      </c>
      <c r="D6587" t="s">
        <v>14</v>
      </c>
      <c r="E6587" t="s">
        <v>42</v>
      </c>
      <c r="F6587" t="s">
        <v>43</v>
      </c>
      <c r="G6587" t="s">
        <v>17</v>
      </c>
      <c r="H6587" t="str">
        <f t="shared" si="408"/>
        <v>Remote</v>
      </c>
      <c r="I6587" t="s">
        <v>35</v>
      </c>
      <c r="J6587" t="str">
        <f t="shared" si="409"/>
        <v>0-2 yrs</v>
      </c>
      <c r="K6587">
        <f t="shared" ca="1" si="411"/>
        <v>2</v>
      </c>
      <c r="L6587" t="s">
        <v>39</v>
      </c>
      <c r="M6587">
        <v>1</v>
      </c>
      <c r="N6587">
        <v>1</v>
      </c>
      <c r="O6587">
        <v>1</v>
      </c>
      <c r="P6587">
        <v>1</v>
      </c>
      <c r="Q6587">
        <v>0</v>
      </c>
      <c r="R6587">
        <f>SUM(M6587:N6587:O6587:P6587:Q6587)</f>
        <v>4</v>
      </c>
      <c r="S6587" s="1">
        <v>76291</v>
      </c>
      <c r="T6587" s="1" t="str">
        <f t="shared" si="410"/>
        <v>Medium</v>
      </c>
      <c r="U6587">
        <v>8</v>
      </c>
      <c r="V6587">
        <v>2024</v>
      </c>
      <c r="W6587" t="s">
        <v>28</v>
      </c>
      <c r="X6587">
        <v>1</v>
      </c>
    </row>
    <row r="6588" spans="1:24" x14ac:dyDescent="0.3">
      <c r="A6588">
        <v>6587</v>
      </c>
      <c r="B6588" t="s">
        <v>41</v>
      </c>
      <c r="C6588" t="str">
        <f>_xlfn.XLOOKUP(B6588,Lookup_table!B:B,Lookup_table!C:C)</f>
        <v>Data</v>
      </c>
      <c r="D6588" t="s">
        <v>37</v>
      </c>
      <c r="E6588" t="s">
        <v>23</v>
      </c>
      <c r="F6588" t="s">
        <v>51</v>
      </c>
      <c r="G6588" t="s">
        <v>25</v>
      </c>
      <c r="H6588" t="str">
        <f t="shared" si="408"/>
        <v>Onsite/Hybrid</v>
      </c>
      <c r="I6588" t="s">
        <v>26</v>
      </c>
      <c r="J6588" t="str">
        <f t="shared" si="409"/>
        <v>3-6 yrs</v>
      </c>
      <c r="K6588">
        <f t="shared" ca="1" si="411"/>
        <v>6</v>
      </c>
      <c r="L6588" t="s">
        <v>19</v>
      </c>
      <c r="M6588">
        <v>0</v>
      </c>
      <c r="N6588">
        <v>1</v>
      </c>
      <c r="O6588">
        <v>0</v>
      </c>
      <c r="P6588">
        <v>1</v>
      </c>
      <c r="Q6588">
        <v>1</v>
      </c>
      <c r="R6588">
        <f>SUM(M6588:N6588:O6588:P6588:Q6588)</f>
        <v>3</v>
      </c>
      <c r="S6588" s="1">
        <v>99718</v>
      </c>
      <c r="T6588" s="1" t="str">
        <f t="shared" si="410"/>
        <v>Medium</v>
      </c>
      <c r="U6588">
        <v>2</v>
      </c>
      <c r="V6588">
        <v>2020</v>
      </c>
      <c r="W6588" t="s">
        <v>28</v>
      </c>
      <c r="X6588">
        <v>8</v>
      </c>
    </row>
    <row r="6589" spans="1:24" x14ac:dyDescent="0.3">
      <c r="A6589">
        <v>6588</v>
      </c>
      <c r="B6589" t="s">
        <v>21</v>
      </c>
      <c r="C6589" t="str">
        <f>_xlfn.XLOOKUP(B6589,Lookup_table!B:B,Lookup_table!C:C)</f>
        <v>AI</v>
      </c>
      <c r="D6589" t="s">
        <v>37</v>
      </c>
      <c r="E6589" t="s">
        <v>15</v>
      </c>
      <c r="F6589" t="s">
        <v>51</v>
      </c>
      <c r="G6589" t="s">
        <v>25</v>
      </c>
      <c r="H6589" t="str">
        <f t="shared" si="408"/>
        <v>Onsite/Hybrid</v>
      </c>
      <c r="I6589" t="s">
        <v>35</v>
      </c>
      <c r="J6589" t="str">
        <f t="shared" si="409"/>
        <v>0-2 yrs</v>
      </c>
      <c r="K6589">
        <f t="shared" ca="1" si="411"/>
        <v>1</v>
      </c>
      <c r="L6589" t="s">
        <v>27</v>
      </c>
      <c r="M6589">
        <v>1</v>
      </c>
      <c r="N6589">
        <v>1</v>
      </c>
      <c r="O6589">
        <v>1</v>
      </c>
      <c r="P6589">
        <v>0</v>
      </c>
      <c r="Q6589">
        <v>0</v>
      </c>
      <c r="R6589">
        <f>SUM(M6589:N6589:O6589:P6589:Q6589)</f>
        <v>3</v>
      </c>
      <c r="S6589" s="1">
        <v>104401</v>
      </c>
      <c r="T6589" s="1" t="str">
        <f t="shared" si="410"/>
        <v>Medium</v>
      </c>
      <c r="U6589">
        <v>8</v>
      </c>
      <c r="V6589">
        <v>2021</v>
      </c>
      <c r="W6589" t="s">
        <v>34</v>
      </c>
      <c r="X6589">
        <v>3</v>
      </c>
    </row>
    <row r="6590" spans="1:24" x14ac:dyDescent="0.3">
      <c r="A6590">
        <v>6589</v>
      </c>
      <c r="B6590" t="s">
        <v>31</v>
      </c>
      <c r="C6590" t="str">
        <f>_xlfn.XLOOKUP(B6590,Lookup_table!B:B,Lookup_table!C:C)</f>
        <v>Business</v>
      </c>
      <c r="D6590" t="s">
        <v>14</v>
      </c>
      <c r="E6590" t="s">
        <v>38</v>
      </c>
      <c r="F6590" t="s">
        <v>16</v>
      </c>
      <c r="G6590" t="s">
        <v>17</v>
      </c>
      <c r="H6590" t="str">
        <f t="shared" si="408"/>
        <v>Remote</v>
      </c>
      <c r="I6590" t="s">
        <v>18</v>
      </c>
      <c r="J6590" t="str">
        <f t="shared" si="409"/>
        <v>7+ yrs</v>
      </c>
      <c r="K6590">
        <f t="shared" ca="1" si="411"/>
        <v>10</v>
      </c>
      <c r="L6590" t="s">
        <v>19</v>
      </c>
      <c r="M6590">
        <v>0</v>
      </c>
      <c r="N6590">
        <v>0</v>
      </c>
      <c r="O6590">
        <v>1</v>
      </c>
      <c r="P6590">
        <v>1</v>
      </c>
      <c r="Q6590">
        <v>1</v>
      </c>
      <c r="R6590">
        <f>SUM(M6590:N6590:O6590:P6590:Q6590)</f>
        <v>3</v>
      </c>
      <c r="S6590" s="1">
        <v>143188</v>
      </c>
      <c r="T6590" s="1" t="str">
        <f t="shared" si="410"/>
        <v>High</v>
      </c>
      <c r="U6590">
        <v>2</v>
      </c>
      <c r="V6590">
        <v>2022</v>
      </c>
      <c r="W6590" t="s">
        <v>28</v>
      </c>
      <c r="X6590">
        <v>6</v>
      </c>
    </row>
    <row r="6591" spans="1:24" x14ac:dyDescent="0.3">
      <c r="A6591">
        <v>6590</v>
      </c>
      <c r="B6591" t="s">
        <v>41</v>
      </c>
      <c r="C6591" t="str">
        <f>_xlfn.XLOOKUP(B6591,Lookup_table!B:B,Lookup_table!C:C)</f>
        <v>Data</v>
      </c>
      <c r="D6591" t="s">
        <v>22</v>
      </c>
      <c r="E6591" t="s">
        <v>38</v>
      </c>
      <c r="F6591" t="s">
        <v>16</v>
      </c>
      <c r="G6591" t="s">
        <v>17</v>
      </c>
      <c r="H6591" t="str">
        <f t="shared" si="408"/>
        <v>Remote</v>
      </c>
      <c r="I6591" t="s">
        <v>26</v>
      </c>
      <c r="J6591" t="str">
        <f t="shared" si="409"/>
        <v>3-6 yrs</v>
      </c>
      <c r="K6591">
        <f t="shared" ca="1" si="411"/>
        <v>6</v>
      </c>
      <c r="L6591" t="s">
        <v>27</v>
      </c>
      <c r="M6591">
        <v>0</v>
      </c>
      <c r="N6591">
        <v>0</v>
      </c>
      <c r="O6591">
        <v>1</v>
      </c>
      <c r="P6591">
        <v>0</v>
      </c>
      <c r="Q6591">
        <v>1</v>
      </c>
      <c r="R6591">
        <f>SUM(M6591:N6591:O6591:P6591:Q6591)</f>
        <v>2</v>
      </c>
      <c r="S6591" s="1">
        <v>116950</v>
      </c>
      <c r="T6591" s="1" t="str">
        <f t="shared" si="410"/>
        <v>Medium</v>
      </c>
      <c r="U6591">
        <v>2</v>
      </c>
      <c r="V6591">
        <v>2024</v>
      </c>
      <c r="W6591" t="s">
        <v>28</v>
      </c>
      <c r="X6591">
        <v>7</v>
      </c>
    </row>
    <row r="6592" spans="1:24" x14ac:dyDescent="0.3">
      <c r="A6592">
        <v>6591</v>
      </c>
      <c r="B6592" t="s">
        <v>21</v>
      </c>
      <c r="C6592" t="str">
        <f>_xlfn.XLOOKUP(B6592,Lookup_table!B:B,Lookup_table!C:C)</f>
        <v>AI</v>
      </c>
      <c r="D6592" t="s">
        <v>22</v>
      </c>
      <c r="E6592" t="s">
        <v>15</v>
      </c>
      <c r="F6592" t="s">
        <v>44</v>
      </c>
      <c r="G6592" t="s">
        <v>17</v>
      </c>
      <c r="H6592" t="str">
        <f t="shared" si="408"/>
        <v>Remote</v>
      </c>
      <c r="I6592" t="s">
        <v>35</v>
      </c>
      <c r="J6592" t="str">
        <f t="shared" si="409"/>
        <v>0-2 yrs</v>
      </c>
      <c r="K6592">
        <f t="shared" ca="1" si="411"/>
        <v>0</v>
      </c>
      <c r="L6592" t="s">
        <v>39</v>
      </c>
      <c r="M6592">
        <v>0</v>
      </c>
      <c r="N6592">
        <v>0</v>
      </c>
      <c r="O6592">
        <v>0</v>
      </c>
      <c r="P6592">
        <v>1</v>
      </c>
      <c r="Q6592">
        <v>0</v>
      </c>
      <c r="R6592">
        <f>SUM(M6592:N6592:O6592:P6592:Q6592)</f>
        <v>1</v>
      </c>
      <c r="S6592" s="1">
        <v>121242</v>
      </c>
      <c r="T6592" s="1" t="str">
        <f t="shared" si="410"/>
        <v>High</v>
      </c>
      <c r="U6592">
        <v>4</v>
      </c>
      <c r="V6592">
        <v>2020</v>
      </c>
      <c r="W6592" t="s">
        <v>20</v>
      </c>
      <c r="X6592">
        <v>5</v>
      </c>
    </row>
    <row r="6593" spans="1:24" x14ac:dyDescent="0.3">
      <c r="A6593">
        <v>6592</v>
      </c>
      <c r="B6593" t="s">
        <v>50</v>
      </c>
      <c r="C6593" t="str">
        <f>_xlfn.XLOOKUP(B6593,Lookup_table!B:B,Lookup_table!C:C)</f>
        <v>AI</v>
      </c>
      <c r="D6593" t="s">
        <v>14</v>
      </c>
      <c r="E6593" t="s">
        <v>38</v>
      </c>
      <c r="F6593" t="s">
        <v>16</v>
      </c>
      <c r="G6593" t="s">
        <v>17</v>
      </c>
      <c r="H6593" t="str">
        <f t="shared" si="408"/>
        <v>Remote</v>
      </c>
      <c r="I6593" t="s">
        <v>35</v>
      </c>
      <c r="J6593" t="str">
        <f t="shared" si="409"/>
        <v>0-2 yrs</v>
      </c>
      <c r="K6593">
        <f t="shared" ca="1" si="411"/>
        <v>1</v>
      </c>
      <c r="L6593" t="s">
        <v>27</v>
      </c>
      <c r="M6593">
        <v>0</v>
      </c>
      <c r="N6593">
        <v>1</v>
      </c>
      <c r="O6593">
        <v>1</v>
      </c>
      <c r="P6593">
        <v>0</v>
      </c>
      <c r="Q6593">
        <v>0</v>
      </c>
      <c r="R6593">
        <f>SUM(M6593:N6593:O6593:P6593:Q6593)</f>
        <v>2</v>
      </c>
      <c r="S6593" s="1">
        <v>105229</v>
      </c>
      <c r="T6593" s="1" t="str">
        <f t="shared" si="410"/>
        <v>Medium</v>
      </c>
      <c r="U6593">
        <v>5</v>
      </c>
      <c r="V6593">
        <v>2021</v>
      </c>
      <c r="W6593" t="s">
        <v>28</v>
      </c>
      <c r="X6593">
        <v>7</v>
      </c>
    </row>
    <row r="6594" spans="1:24" x14ac:dyDescent="0.3">
      <c r="A6594">
        <v>6593</v>
      </c>
      <c r="B6594" t="s">
        <v>50</v>
      </c>
      <c r="C6594" t="str">
        <f>_xlfn.XLOOKUP(B6594,Lookup_table!B:B,Lookup_table!C:C)</f>
        <v>AI</v>
      </c>
      <c r="D6594" t="s">
        <v>34</v>
      </c>
      <c r="E6594" t="s">
        <v>38</v>
      </c>
      <c r="F6594" t="s">
        <v>43</v>
      </c>
      <c r="G6594" t="s">
        <v>17</v>
      </c>
      <c r="H6594" t="str">
        <f t="shared" ref="H6594:H6657" si="412">IF(G6594="Remote","Remote","Onsite/Hybrid")</f>
        <v>Remote</v>
      </c>
      <c r="I6594" t="s">
        <v>35</v>
      </c>
      <c r="J6594" t="str">
        <f t="shared" ref="J6594:J6657" si="413">IF(I6594="Entry","0-2 yrs",IF(I6594="Mid","3-6 yrs","7+ yrs"))</f>
        <v>0-2 yrs</v>
      </c>
      <c r="K6594">
        <f t="shared" ca="1" si="411"/>
        <v>2</v>
      </c>
      <c r="L6594" t="s">
        <v>27</v>
      </c>
      <c r="M6594">
        <v>1</v>
      </c>
      <c r="N6594">
        <v>0</v>
      </c>
      <c r="O6594">
        <v>0</v>
      </c>
      <c r="P6594">
        <v>0</v>
      </c>
      <c r="Q6594">
        <v>1</v>
      </c>
      <c r="R6594">
        <f>SUM(M6594:N6594:O6594:P6594:Q6594)</f>
        <v>2</v>
      </c>
      <c r="S6594" s="1">
        <v>102332</v>
      </c>
      <c r="T6594" s="1" t="str">
        <f t="shared" ref="T6594:T6657" si="414">IF(S6594&lt;=70000,"Low",IF(S6594&lt;=120000,"Medium","High"))</f>
        <v>Medium</v>
      </c>
      <c r="U6594">
        <v>5</v>
      </c>
      <c r="V6594">
        <v>2026</v>
      </c>
      <c r="W6594" t="s">
        <v>20</v>
      </c>
      <c r="X6594">
        <v>6</v>
      </c>
    </row>
    <row r="6595" spans="1:24" x14ac:dyDescent="0.3">
      <c r="A6595">
        <v>6594</v>
      </c>
      <c r="B6595" t="s">
        <v>31</v>
      </c>
      <c r="C6595" t="str">
        <f>_xlfn.XLOOKUP(B6595,Lookup_table!B:B,Lookup_table!C:C)</f>
        <v>Business</v>
      </c>
      <c r="D6595" t="s">
        <v>22</v>
      </c>
      <c r="E6595" t="s">
        <v>38</v>
      </c>
      <c r="F6595" t="s">
        <v>24</v>
      </c>
      <c r="G6595" t="s">
        <v>25</v>
      </c>
      <c r="H6595" t="str">
        <f t="shared" si="412"/>
        <v>Onsite/Hybrid</v>
      </c>
      <c r="I6595" t="s">
        <v>26</v>
      </c>
      <c r="J6595" t="str">
        <f t="shared" si="413"/>
        <v>3-6 yrs</v>
      </c>
      <c r="K6595">
        <f t="shared" ref="K6595:K6658" ca="1" si="415">IF(J6595="0-2 yrs",RANDBETWEEN(0,2),IF(J6595="3-6 yrs", RANDBETWEEN(3,6),IF(J6595="7+ yrs", RANDBETWEEN(7,15)," ")))</f>
        <v>4</v>
      </c>
      <c r="L6595" t="s">
        <v>39</v>
      </c>
      <c r="M6595">
        <v>0</v>
      </c>
      <c r="N6595">
        <v>0</v>
      </c>
      <c r="O6595">
        <v>0</v>
      </c>
      <c r="P6595">
        <v>0</v>
      </c>
      <c r="Q6595">
        <v>0</v>
      </c>
      <c r="R6595">
        <f>SUM(M6595:N6595:O6595:P6595:Q6595)</f>
        <v>0</v>
      </c>
      <c r="S6595" s="1">
        <v>90196</v>
      </c>
      <c r="T6595" s="1" t="str">
        <f t="shared" si="414"/>
        <v>Medium</v>
      </c>
      <c r="U6595">
        <v>6</v>
      </c>
      <c r="V6595">
        <v>2024</v>
      </c>
      <c r="W6595" t="s">
        <v>34</v>
      </c>
      <c r="X6595">
        <v>6</v>
      </c>
    </row>
    <row r="6596" spans="1:24" x14ac:dyDescent="0.3">
      <c r="A6596">
        <v>6595</v>
      </c>
      <c r="B6596" t="s">
        <v>33</v>
      </c>
      <c r="C6596" t="str">
        <f>_xlfn.XLOOKUP(B6596,Lookup_table!B:B,Lookup_table!C:C)</f>
        <v>Data</v>
      </c>
      <c r="D6596" t="s">
        <v>34</v>
      </c>
      <c r="E6596" t="s">
        <v>40</v>
      </c>
      <c r="F6596" t="s">
        <v>43</v>
      </c>
      <c r="G6596" t="s">
        <v>25</v>
      </c>
      <c r="H6596" t="str">
        <f t="shared" si="412"/>
        <v>Onsite/Hybrid</v>
      </c>
      <c r="I6596" t="s">
        <v>18</v>
      </c>
      <c r="J6596" t="str">
        <f t="shared" si="413"/>
        <v>7+ yrs</v>
      </c>
      <c r="K6596">
        <f t="shared" ca="1" si="415"/>
        <v>10</v>
      </c>
      <c r="L6596" t="s">
        <v>39</v>
      </c>
      <c r="M6596">
        <v>1</v>
      </c>
      <c r="N6596">
        <v>0</v>
      </c>
      <c r="O6596">
        <v>1</v>
      </c>
      <c r="P6596">
        <v>0</v>
      </c>
      <c r="Q6596">
        <v>0</v>
      </c>
      <c r="R6596">
        <f>SUM(M6596:N6596:O6596:P6596:Q6596)</f>
        <v>2</v>
      </c>
      <c r="S6596" s="1">
        <v>115355</v>
      </c>
      <c r="T6596" s="1" t="str">
        <f t="shared" si="414"/>
        <v>Medium</v>
      </c>
      <c r="U6596">
        <v>12</v>
      </c>
      <c r="V6596">
        <v>2025</v>
      </c>
      <c r="W6596" t="s">
        <v>20</v>
      </c>
      <c r="X6596">
        <v>5</v>
      </c>
    </row>
    <row r="6597" spans="1:24" x14ac:dyDescent="0.3">
      <c r="A6597">
        <v>6596</v>
      </c>
      <c r="B6597" t="s">
        <v>50</v>
      </c>
      <c r="C6597" t="str">
        <f>_xlfn.XLOOKUP(B6597,Lookup_table!B:B,Lookup_table!C:C)</f>
        <v>AI</v>
      </c>
      <c r="D6597" t="s">
        <v>14</v>
      </c>
      <c r="E6597" t="s">
        <v>32</v>
      </c>
      <c r="F6597" t="s">
        <v>29</v>
      </c>
      <c r="G6597" t="s">
        <v>25</v>
      </c>
      <c r="H6597" t="str">
        <f t="shared" si="412"/>
        <v>Onsite/Hybrid</v>
      </c>
      <c r="I6597" t="s">
        <v>18</v>
      </c>
      <c r="J6597" t="str">
        <f t="shared" si="413"/>
        <v>7+ yrs</v>
      </c>
      <c r="K6597">
        <f t="shared" ca="1" si="415"/>
        <v>11</v>
      </c>
      <c r="L6597" t="s">
        <v>19</v>
      </c>
      <c r="M6597">
        <v>1</v>
      </c>
      <c r="N6597">
        <v>0</v>
      </c>
      <c r="O6597">
        <v>0</v>
      </c>
      <c r="P6597">
        <v>0</v>
      </c>
      <c r="Q6597">
        <v>0</v>
      </c>
      <c r="R6597">
        <f>SUM(M6597:N6597:O6597:P6597:Q6597)</f>
        <v>1</v>
      </c>
      <c r="S6597" s="1">
        <v>142350</v>
      </c>
      <c r="T6597" s="1" t="str">
        <f t="shared" si="414"/>
        <v>High</v>
      </c>
      <c r="U6597">
        <v>9</v>
      </c>
      <c r="V6597">
        <v>2023</v>
      </c>
      <c r="W6597" t="s">
        <v>20</v>
      </c>
      <c r="X6597">
        <v>5</v>
      </c>
    </row>
    <row r="6598" spans="1:24" x14ac:dyDescent="0.3">
      <c r="A6598">
        <v>6597</v>
      </c>
      <c r="B6598" t="s">
        <v>31</v>
      </c>
      <c r="C6598" t="str">
        <f>_xlfn.XLOOKUP(B6598,Lookup_table!B:B,Lookup_table!C:C)</f>
        <v>Business</v>
      </c>
      <c r="D6598" t="s">
        <v>14</v>
      </c>
      <c r="E6598" t="s">
        <v>38</v>
      </c>
      <c r="F6598" t="s">
        <v>52</v>
      </c>
      <c r="G6598" t="s">
        <v>30</v>
      </c>
      <c r="H6598" t="str">
        <f t="shared" si="412"/>
        <v>Onsite/Hybrid</v>
      </c>
      <c r="I6598" t="s">
        <v>35</v>
      </c>
      <c r="J6598" t="str">
        <f t="shared" si="413"/>
        <v>0-2 yrs</v>
      </c>
      <c r="K6598">
        <f t="shared" ca="1" si="415"/>
        <v>2</v>
      </c>
      <c r="L6598" t="s">
        <v>39</v>
      </c>
      <c r="M6598">
        <v>0</v>
      </c>
      <c r="N6598">
        <v>1</v>
      </c>
      <c r="O6598">
        <v>1</v>
      </c>
      <c r="P6598">
        <v>1</v>
      </c>
      <c r="Q6598">
        <v>1</v>
      </c>
      <c r="R6598">
        <f>SUM(M6598:N6598:O6598:P6598:Q6598)</f>
        <v>4</v>
      </c>
      <c r="S6598" s="1">
        <v>92255</v>
      </c>
      <c r="T6598" s="1" t="str">
        <f t="shared" si="414"/>
        <v>Medium</v>
      </c>
      <c r="U6598">
        <v>12</v>
      </c>
      <c r="V6598">
        <v>2026</v>
      </c>
      <c r="W6598" t="s">
        <v>28</v>
      </c>
      <c r="X6598">
        <v>9</v>
      </c>
    </row>
    <row r="6599" spans="1:24" x14ac:dyDescent="0.3">
      <c r="A6599">
        <v>6598</v>
      </c>
      <c r="B6599" t="s">
        <v>36</v>
      </c>
      <c r="C6599" t="str">
        <f>_xlfn.XLOOKUP(B6599,Lookup_table!B:B,Lookup_table!C:C)</f>
        <v>Data</v>
      </c>
      <c r="D6599" t="s">
        <v>14</v>
      </c>
      <c r="E6599" t="s">
        <v>23</v>
      </c>
      <c r="F6599" t="s">
        <v>52</v>
      </c>
      <c r="G6599" t="s">
        <v>30</v>
      </c>
      <c r="H6599" t="str">
        <f t="shared" si="412"/>
        <v>Onsite/Hybrid</v>
      </c>
      <c r="I6599" t="s">
        <v>26</v>
      </c>
      <c r="J6599" t="str">
        <f t="shared" si="413"/>
        <v>3-6 yrs</v>
      </c>
      <c r="K6599">
        <f t="shared" ca="1" si="415"/>
        <v>6</v>
      </c>
      <c r="L6599" t="s">
        <v>39</v>
      </c>
      <c r="M6599">
        <v>1</v>
      </c>
      <c r="N6599">
        <v>0</v>
      </c>
      <c r="O6599">
        <v>0</v>
      </c>
      <c r="P6599">
        <v>1</v>
      </c>
      <c r="Q6599">
        <v>0</v>
      </c>
      <c r="R6599">
        <f>SUM(M6599:N6599:O6599:P6599:Q6599)</f>
        <v>2</v>
      </c>
      <c r="S6599" s="1">
        <v>93307</v>
      </c>
      <c r="T6599" s="1" t="str">
        <f t="shared" si="414"/>
        <v>Medium</v>
      </c>
      <c r="U6599">
        <v>3</v>
      </c>
      <c r="V6599">
        <v>2025</v>
      </c>
      <c r="W6599" t="s">
        <v>20</v>
      </c>
      <c r="X6599">
        <v>5</v>
      </c>
    </row>
    <row r="6600" spans="1:24" x14ac:dyDescent="0.3">
      <c r="A6600">
        <v>6599</v>
      </c>
      <c r="B6600" t="s">
        <v>36</v>
      </c>
      <c r="C6600" t="str">
        <f>_xlfn.XLOOKUP(B6600,Lookup_table!B:B,Lookup_table!C:C)</f>
        <v>Data</v>
      </c>
      <c r="D6600" t="s">
        <v>14</v>
      </c>
      <c r="E6600" t="s">
        <v>42</v>
      </c>
      <c r="F6600" t="s">
        <v>51</v>
      </c>
      <c r="G6600" t="s">
        <v>30</v>
      </c>
      <c r="H6600" t="str">
        <f t="shared" si="412"/>
        <v>Onsite/Hybrid</v>
      </c>
      <c r="I6600" t="s">
        <v>35</v>
      </c>
      <c r="J6600" t="str">
        <f t="shared" si="413"/>
        <v>0-2 yrs</v>
      </c>
      <c r="K6600">
        <f t="shared" ca="1" si="415"/>
        <v>1</v>
      </c>
      <c r="L6600" t="s">
        <v>27</v>
      </c>
      <c r="M6600">
        <v>1</v>
      </c>
      <c r="N6600">
        <v>1</v>
      </c>
      <c r="O6600">
        <v>0</v>
      </c>
      <c r="P6600">
        <v>1</v>
      </c>
      <c r="Q6600">
        <v>1</v>
      </c>
      <c r="R6600">
        <f>SUM(M6600:N6600:O6600:P6600:Q6600)</f>
        <v>4</v>
      </c>
      <c r="S6600" s="1">
        <v>76795</v>
      </c>
      <c r="T6600" s="1" t="str">
        <f t="shared" si="414"/>
        <v>Medium</v>
      </c>
      <c r="U6600">
        <v>8</v>
      </c>
      <c r="V6600">
        <v>2020</v>
      </c>
      <c r="W6600" t="s">
        <v>20</v>
      </c>
      <c r="X6600">
        <v>6</v>
      </c>
    </row>
    <row r="6601" spans="1:24" x14ac:dyDescent="0.3">
      <c r="A6601">
        <v>6600</v>
      </c>
      <c r="B6601" t="s">
        <v>21</v>
      </c>
      <c r="C6601" t="str">
        <f>_xlfn.XLOOKUP(B6601,Lookup_table!B:B,Lookup_table!C:C)</f>
        <v>AI</v>
      </c>
      <c r="D6601" t="s">
        <v>37</v>
      </c>
      <c r="E6601" t="s">
        <v>23</v>
      </c>
      <c r="F6601" t="s">
        <v>51</v>
      </c>
      <c r="G6601" t="s">
        <v>17</v>
      </c>
      <c r="H6601" t="str">
        <f t="shared" si="412"/>
        <v>Remote</v>
      </c>
      <c r="I6601" t="s">
        <v>26</v>
      </c>
      <c r="J6601" t="str">
        <f t="shared" si="413"/>
        <v>3-6 yrs</v>
      </c>
      <c r="K6601">
        <f t="shared" ca="1" si="415"/>
        <v>3</v>
      </c>
      <c r="L6601" t="s">
        <v>39</v>
      </c>
      <c r="M6601">
        <v>1</v>
      </c>
      <c r="N6601">
        <v>0</v>
      </c>
      <c r="O6601">
        <v>0</v>
      </c>
      <c r="P6601">
        <v>1</v>
      </c>
      <c r="Q6601">
        <v>0</v>
      </c>
      <c r="R6601">
        <f>SUM(M6601:N6601:O6601:P6601:Q6601)</f>
        <v>2</v>
      </c>
      <c r="S6601" s="1">
        <v>125137</v>
      </c>
      <c r="T6601" s="1" t="str">
        <f t="shared" si="414"/>
        <v>High</v>
      </c>
      <c r="U6601">
        <v>9</v>
      </c>
      <c r="V6601">
        <v>2021</v>
      </c>
      <c r="W6601" t="s">
        <v>20</v>
      </c>
      <c r="X6601">
        <v>6</v>
      </c>
    </row>
    <row r="6602" spans="1:24" x14ac:dyDescent="0.3">
      <c r="A6602">
        <v>6601</v>
      </c>
      <c r="B6602" t="s">
        <v>21</v>
      </c>
      <c r="C6602" t="str">
        <f>_xlfn.XLOOKUP(B6602,Lookup_table!B:B,Lookup_table!C:C)</f>
        <v>AI</v>
      </c>
      <c r="D6602" t="s">
        <v>34</v>
      </c>
      <c r="E6602" t="s">
        <v>32</v>
      </c>
      <c r="F6602" t="s">
        <v>29</v>
      </c>
      <c r="G6602" t="s">
        <v>17</v>
      </c>
      <c r="H6602" t="str">
        <f t="shared" si="412"/>
        <v>Remote</v>
      </c>
      <c r="I6602" t="s">
        <v>35</v>
      </c>
      <c r="J6602" t="str">
        <f t="shared" si="413"/>
        <v>0-2 yrs</v>
      </c>
      <c r="K6602">
        <f t="shared" ca="1" si="415"/>
        <v>0</v>
      </c>
      <c r="L6602" t="s">
        <v>19</v>
      </c>
      <c r="M6602">
        <v>0</v>
      </c>
      <c r="N6602">
        <v>1</v>
      </c>
      <c r="O6602">
        <v>0</v>
      </c>
      <c r="P6602">
        <v>1</v>
      </c>
      <c r="Q6602">
        <v>1</v>
      </c>
      <c r="R6602">
        <f>SUM(M6602:N6602:O6602:P6602:Q6602)</f>
        <v>3</v>
      </c>
      <c r="S6602" s="1">
        <v>117555</v>
      </c>
      <c r="T6602" s="1" t="str">
        <f t="shared" si="414"/>
        <v>Medium</v>
      </c>
      <c r="U6602">
        <v>6</v>
      </c>
      <c r="V6602">
        <v>2026</v>
      </c>
      <c r="W6602" t="s">
        <v>34</v>
      </c>
      <c r="X6602">
        <v>2</v>
      </c>
    </row>
    <row r="6603" spans="1:24" x14ac:dyDescent="0.3">
      <c r="A6603">
        <v>6602</v>
      </c>
      <c r="B6603" t="s">
        <v>50</v>
      </c>
      <c r="C6603" t="str">
        <f>_xlfn.XLOOKUP(B6603,Lookup_table!B:B,Lookup_table!C:C)</f>
        <v>AI</v>
      </c>
      <c r="D6603" t="s">
        <v>37</v>
      </c>
      <c r="E6603" t="s">
        <v>42</v>
      </c>
      <c r="F6603" t="s">
        <v>44</v>
      </c>
      <c r="G6603" t="s">
        <v>17</v>
      </c>
      <c r="H6603" t="str">
        <f t="shared" si="412"/>
        <v>Remote</v>
      </c>
      <c r="I6603" t="s">
        <v>26</v>
      </c>
      <c r="J6603" t="str">
        <f t="shared" si="413"/>
        <v>3-6 yrs</v>
      </c>
      <c r="K6603">
        <f t="shared" ca="1" si="415"/>
        <v>5</v>
      </c>
      <c r="L6603" t="s">
        <v>19</v>
      </c>
      <c r="M6603">
        <v>1</v>
      </c>
      <c r="N6603">
        <v>0</v>
      </c>
      <c r="O6603">
        <v>0</v>
      </c>
      <c r="P6603">
        <v>0</v>
      </c>
      <c r="Q6603">
        <v>0</v>
      </c>
      <c r="R6603">
        <f>SUM(M6603:N6603:O6603:P6603:Q6603)</f>
        <v>1</v>
      </c>
      <c r="S6603" s="1">
        <v>117898</v>
      </c>
      <c r="T6603" s="1" t="str">
        <f t="shared" si="414"/>
        <v>Medium</v>
      </c>
      <c r="U6603">
        <v>9</v>
      </c>
      <c r="V6603">
        <v>2024</v>
      </c>
      <c r="W6603" t="s">
        <v>20</v>
      </c>
      <c r="X6603">
        <v>5</v>
      </c>
    </row>
    <row r="6604" spans="1:24" x14ac:dyDescent="0.3">
      <c r="A6604">
        <v>6603</v>
      </c>
      <c r="B6604" t="s">
        <v>41</v>
      </c>
      <c r="C6604" t="str">
        <f>_xlfn.XLOOKUP(B6604,Lookup_table!B:B,Lookup_table!C:C)</f>
        <v>Data</v>
      </c>
      <c r="D6604" t="s">
        <v>34</v>
      </c>
      <c r="E6604" t="s">
        <v>38</v>
      </c>
      <c r="F6604" t="s">
        <v>51</v>
      </c>
      <c r="G6604" t="s">
        <v>30</v>
      </c>
      <c r="H6604" t="str">
        <f t="shared" si="412"/>
        <v>Onsite/Hybrid</v>
      </c>
      <c r="I6604" t="s">
        <v>35</v>
      </c>
      <c r="J6604" t="str">
        <f t="shared" si="413"/>
        <v>0-2 yrs</v>
      </c>
      <c r="K6604">
        <f t="shared" ca="1" si="415"/>
        <v>1</v>
      </c>
      <c r="L6604" t="s">
        <v>27</v>
      </c>
      <c r="M6604">
        <v>0</v>
      </c>
      <c r="N6604">
        <v>1</v>
      </c>
      <c r="O6604">
        <v>1</v>
      </c>
      <c r="P6604">
        <v>0</v>
      </c>
      <c r="Q6604">
        <v>1</v>
      </c>
      <c r="R6604">
        <f>SUM(M6604:N6604:O6604:P6604:Q6604)</f>
        <v>3</v>
      </c>
      <c r="S6604" s="1">
        <v>76782</v>
      </c>
      <c r="T6604" s="1" t="str">
        <f t="shared" si="414"/>
        <v>Medium</v>
      </c>
      <c r="U6604">
        <v>10</v>
      </c>
      <c r="V6604">
        <v>2025</v>
      </c>
      <c r="W6604" t="s">
        <v>20</v>
      </c>
      <c r="X6604">
        <v>2</v>
      </c>
    </row>
    <row r="6605" spans="1:24" x14ac:dyDescent="0.3">
      <c r="A6605">
        <v>6604</v>
      </c>
      <c r="B6605" t="s">
        <v>21</v>
      </c>
      <c r="C6605" t="str">
        <f>_xlfn.XLOOKUP(B6605,Lookup_table!B:B,Lookup_table!C:C)</f>
        <v>AI</v>
      </c>
      <c r="D6605" t="s">
        <v>34</v>
      </c>
      <c r="E6605" t="s">
        <v>38</v>
      </c>
      <c r="F6605" t="s">
        <v>52</v>
      </c>
      <c r="G6605" t="s">
        <v>30</v>
      </c>
      <c r="H6605" t="str">
        <f t="shared" si="412"/>
        <v>Onsite/Hybrid</v>
      </c>
      <c r="I6605" t="s">
        <v>26</v>
      </c>
      <c r="J6605" t="str">
        <f t="shared" si="413"/>
        <v>3-6 yrs</v>
      </c>
      <c r="K6605">
        <f t="shared" ca="1" si="415"/>
        <v>5</v>
      </c>
      <c r="L6605" t="s">
        <v>39</v>
      </c>
      <c r="M6605">
        <v>1</v>
      </c>
      <c r="N6605">
        <v>0</v>
      </c>
      <c r="O6605">
        <v>1</v>
      </c>
      <c r="P6605">
        <v>1</v>
      </c>
      <c r="Q6605">
        <v>0</v>
      </c>
      <c r="R6605">
        <f>SUM(M6605:N6605:O6605:P6605:Q6605)</f>
        <v>3</v>
      </c>
      <c r="S6605" s="1">
        <v>149824</v>
      </c>
      <c r="T6605" s="1" t="str">
        <f t="shared" si="414"/>
        <v>High</v>
      </c>
      <c r="U6605">
        <v>4</v>
      </c>
      <c r="V6605">
        <v>2025</v>
      </c>
      <c r="W6605" t="s">
        <v>28</v>
      </c>
      <c r="X6605">
        <v>4</v>
      </c>
    </row>
    <row r="6606" spans="1:24" x14ac:dyDescent="0.3">
      <c r="A6606">
        <v>6605</v>
      </c>
      <c r="B6606" t="s">
        <v>41</v>
      </c>
      <c r="C6606" t="str">
        <f>_xlfn.XLOOKUP(B6606,Lookup_table!B:B,Lookup_table!C:C)</f>
        <v>Data</v>
      </c>
      <c r="D6606" t="s">
        <v>14</v>
      </c>
      <c r="E6606" t="s">
        <v>40</v>
      </c>
      <c r="F6606" t="s">
        <v>43</v>
      </c>
      <c r="G6606" t="s">
        <v>17</v>
      </c>
      <c r="H6606" t="str">
        <f t="shared" si="412"/>
        <v>Remote</v>
      </c>
      <c r="I6606" t="s">
        <v>26</v>
      </c>
      <c r="J6606" t="str">
        <f t="shared" si="413"/>
        <v>3-6 yrs</v>
      </c>
      <c r="K6606">
        <f t="shared" ca="1" si="415"/>
        <v>5</v>
      </c>
      <c r="L6606" t="s">
        <v>27</v>
      </c>
      <c r="M6606">
        <v>0</v>
      </c>
      <c r="N6606">
        <v>1</v>
      </c>
      <c r="O6606">
        <v>0</v>
      </c>
      <c r="P6606">
        <v>0</v>
      </c>
      <c r="Q6606">
        <v>0</v>
      </c>
      <c r="R6606">
        <f>SUM(M6606:N6606:O6606:P6606:Q6606)</f>
        <v>1</v>
      </c>
      <c r="S6606" s="1">
        <v>76569</v>
      </c>
      <c r="T6606" s="1" t="str">
        <f t="shared" si="414"/>
        <v>Medium</v>
      </c>
      <c r="U6606">
        <v>9</v>
      </c>
      <c r="V6606">
        <v>2020</v>
      </c>
      <c r="W6606" t="s">
        <v>20</v>
      </c>
      <c r="X6606">
        <v>3</v>
      </c>
    </row>
    <row r="6607" spans="1:24" x14ac:dyDescent="0.3">
      <c r="A6607">
        <v>6606</v>
      </c>
      <c r="B6607" t="s">
        <v>33</v>
      </c>
      <c r="C6607" t="str">
        <f>_xlfn.XLOOKUP(B6607,Lookup_table!B:B,Lookup_table!C:C)</f>
        <v>Data</v>
      </c>
      <c r="D6607" t="s">
        <v>37</v>
      </c>
      <c r="E6607" t="s">
        <v>23</v>
      </c>
      <c r="F6607" t="s">
        <v>16</v>
      </c>
      <c r="G6607" t="s">
        <v>17</v>
      </c>
      <c r="H6607" t="str">
        <f t="shared" si="412"/>
        <v>Remote</v>
      </c>
      <c r="I6607" t="s">
        <v>35</v>
      </c>
      <c r="J6607" t="str">
        <f t="shared" si="413"/>
        <v>0-2 yrs</v>
      </c>
      <c r="K6607">
        <f t="shared" ca="1" si="415"/>
        <v>0</v>
      </c>
      <c r="L6607" t="s">
        <v>39</v>
      </c>
      <c r="M6607">
        <v>1</v>
      </c>
      <c r="N6607">
        <v>0</v>
      </c>
      <c r="O6607">
        <v>1</v>
      </c>
      <c r="P6607">
        <v>1</v>
      </c>
      <c r="Q6607">
        <v>0</v>
      </c>
      <c r="R6607">
        <f>SUM(M6607:N6607:O6607:P6607:Q6607)</f>
        <v>3</v>
      </c>
      <c r="S6607" s="1">
        <v>84625</v>
      </c>
      <c r="T6607" s="1" t="str">
        <f t="shared" si="414"/>
        <v>Medium</v>
      </c>
      <c r="U6607">
        <v>9</v>
      </c>
      <c r="V6607">
        <v>2020</v>
      </c>
      <c r="W6607" t="s">
        <v>28</v>
      </c>
      <c r="X6607">
        <v>5</v>
      </c>
    </row>
    <row r="6608" spans="1:24" x14ac:dyDescent="0.3">
      <c r="A6608">
        <v>6607</v>
      </c>
      <c r="B6608" t="s">
        <v>36</v>
      </c>
      <c r="C6608" t="str">
        <f>_xlfn.XLOOKUP(B6608,Lookup_table!B:B,Lookup_table!C:C)</f>
        <v>Data</v>
      </c>
      <c r="D6608" t="s">
        <v>37</v>
      </c>
      <c r="E6608" t="s">
        <v>32</v>
      </c>
      <c r="F6608" t="s">
        <v>16</v>
      </c>
      <c r="G6608" t="s">
        <v>30</v>
      </c>
      <c r="H6608" t="str">
        <f t="shared" si="412"/>
        <v>Onsite/Hybrid</v>
      </c>
      <c r="I6608" t="s">
        <v>35</v>
      </c>
      <c r="J6608" t="str">
        <f t="shared" si="413"/>
        <v>0-2 yrs</v>
      </c>
      <c r="K6608">
        <f t="shared" ca="1" si="415"/>
        <v>0</v>
      </c>
      <c r="L6608" t="s">
        <v>39</v>
      </c>
      <c r="M6608">
        <v>0</v>
      </c>
      <c r="N6608">
        <v>1</v>
      </c>
      <c r="O6608">
        <v>0</v>
      </c>
      <c r="P6608">
        <v>0</v>
      </c>
      <c r="Q6608">
        <v>0</v>
      </c>
      <c r="R6608">
        <f>SUM(M6608:N6608:O6608:P6608:Q6608)</f>
        <v>1</v>
      </c>
      <c r="S6608" s="1">
        <v>45303</v>
      </c>
      <c r="T6608" s="1" t="str">
        <f t="shared" si="414"/>
        <v>Low</v>
      </c>
      <c r="U6608">
        <v>1</v>
      </c>
      <c r="V6608">
        <v>2025</v>
      </c>
      <c r="W6608" t="s">
        <v>20</v>
      </c>
      <c r="X6608">
        <v>1</v>
      </c>
    </row>
    <row r="6609" spans="1:24" x14ac:dyDescent="0.3">
      <c r="A6609">
        <v>6608</v>
      </c>
      <c r="B6609" t="s">
        <v>36</v>
      </c>
      <c r="C6609" t="str">
        <f>_xlfn.XLOOKUP(B6609,Lookup_table!B:B,Lookup_table!C:C)</f>
        <v>Data</v>
      </c>
      <c r="D6609" t="s">
        <v>22</v>
      </c>
      <c r="E6609" t="s">
        <v>38</v>
      </c>
      <c r="F6609" t="s">
        <v>16</v>
      </c>
      <c r="G6609" t="s">
        <v>17</v>
      </c>
      <c r="H6609" t="str">
        <f t="shared" si="412"/>
        <v>Remote</v>
      </c>
      <c r="I6609" t="s">
        <v>18</v>
      </c>
      <c r="J6609" t="str">
        <f t="shared" si="413"/>
        <v>7+ yrs</v>
      </c>
      <c r="K6609">
        <f t="shared" ca="1" si="415"/>
        <v>10</v>
      </c>
      <c r="L6609" t="s">
        <v>27</v>
      </c>
      <c r="M6609">
        <v>1</v>
      </c>
      <c r="N6609">
        <v>1</v>
      </c>
      <c r="O6609">
        <v>1</v>
      </c>
      <c r="P6609">
        <v>1</v>
      </c>
      <c r="Q6609">
        <v>1</v>
      </c>
      <c r="R6609">
        <f>SUM(M6609:N6609:O6609:P6609:Q6609)</f>
        <v>5</v>
      </c>
      <c r="S6609" s="1">
        <v>155557</v>
      </c>
      <c r="T6609" s="1" t="str">
        <f t="shared" si="414"/>
        <v>High</v>
      </c>
      <c r="U6609">
        <v>7</v>
      </c>
      <c r="V6609">
        <v>2025</v>
      </c>
      <c r="W6609" t="s">
        <v>28</v>
      </c>
      <c r="X6609">
        <v>6</v>
      </c>
    </row>
    <row r="6610" spans="1:24" x14ac:dyDescent="0.3">
      <c r="A6610">
        <v>6609</v>
      </c>
      <c r="B6610" t="s">
        <v>36</v>
      </c>
      <c r="C6610" t="str">
        <f>_xlfn.XLOOKUP(B6610,Lookup_table!B:B,Lookup_table!C:C)</f>
        <v>Data</v>
      </c>
      <c r="D6610" t="s">
        <v>37</v>
      </c>
      <c r="E6610" t="s">
        <v>42</v>
      </c>
      <c r="F6610" t="s">
        <v>43</v>
      </c>
      <c r="G6610" t="s">
        <v>25</v>
      </c>
      <c r="H6610" t="str">
        <f t="shared" si="412"/>
        <v>Onsite/Hybrid</v>
      </c>
      <c r="I6610" t="s">
        <v>18</v>
      </c>
      <c r="J6610" t="str">
        <f t="shared" si="413"/>
        <v>7+ yrs</v>
      </c>
      <c r="K6610">
        <f t="shared" ca="1" si="415"/>
        <v>14</v>
      </c>
      <c r="L6610" t="s">
        <v>27</v>
      </c>
      <c r="M6610">
        <v>1</v>
      </c>
      <c r="N6610">
        <v>0</v>
      </c>
      <c r="O6610">
        <v>0</v>
      </c>
      <c r="P6610">
        <v>0</v>
      </c>
      <c r="Q6610">
        <v>1</v>
      </c>
      <c r="R6610">
        <f>SUM(M6610:N6610:O6610:P6610:Q6610)</f>
        <v>2</v>
      </c>
      <c r="S6610" s="1">
        <v>108031</v>
      </c>
      <c r="T6610" s="1" t="str">
        <f t="shared" si="414"/>
        <v>Medium</v>
      </c>
      <c r="U6610">
        <v>7</v>
      </c>
      <c r="V6610">
        <v>2020</v>
      </c>
      <c r="W6610" t="s">
        <v>34</v>
      </c>
      <c r="X6610">
        <v>3</v>
      </c>
    </row>
    <row r="6611" spans="1:24" x14ac:dyDescent="0.3">
      <c r="A6611">
        <v>6610</v>
      </c>
      <c r="B6611" t="s">
        <v>50</v>
      </c>
      <c r="C6611" t="str">
        <f>_xlfn.XLOOKUP(B6611,Lookup_table!B:B,Lookup_table!C:C)</f>
        <v>AI</v>
      </c>
      <c r="D6611" t="s">
        <v>37</v>
      </c>
      <c r="E6611" t="s">
        <v>23</v>
      </c>
      <c r="F6611" t="s">
        <v>29</v>
      </c>
      <c r="G6611" t="s">
        <v>17</v>
      </c>
      <c r="H6611" t="str">
        <f t="shared" si="412"/>
        <v>Remote</v>
      </c>
      <c r="I6611" t="s">
        <v>35</v>
      </c>
      <c r="J6611" t="str">
        <f t="shared" si="413"/>
        <v>0-2 yrs</v>
      </c>
      <c r="K6611">
        <f t="shared" ca="1" si="415"/>
        <v>0</v>
      </c>
      <c r="L6611" t="s">
        <v>39</v>
      </c>
      <c r="M6611">
        <v>0</v>
      </c>
      <c r="N6611">
        <v>1</v>
      </c>
      <c r="O6611">
        <v>1</v>
      </c>
      <c r="P6611">
        <v>1</v>
      </c>
      <c r="Q6611">
        <v>0</v>
      </c>
      <c r="R6611">
        <f>SUM(M6611:N6611:O6611:P6611:Q6611)</f>
        <v>3</v>
      </c>
      <c r="S6611" s="1">
        <v>116046</v>
      </c>
      <c r="T6611" s="1" t="str">
        <f t="shared" si="414"/>
        <v>Medium</v>
      </c>
      <c r="U6611">
        <v>8</v>
      </c>
      <c r="V6611">
        <v>2024</v>
      </c>
      <c r="W6611" t="s">
        <v>28</v>
      </c>
      <c r="X6611">
        <v>5</v>
      </c>
    </row>
    <row r="6612" spans="1:24" x14ac:dyDescent="0.3">
      <c r="A6612">
        <v>6611</v>
      </c>
      <c r="B6612" t="s">
        <v>50</v>
      </c>
      <c r="C6612" t="str">
        <f>_xlfn.XLOOKUP(B6612,Lookup_table!B:B,Lookup_table!C:C)</f>
        <v>AI</v>
      </c>
      <c r="D6612" t="s">
        <v>37</v>
      </c>
      <c r="E6612" t="s">
        <v>23</v>
      </c>
      <c r="F6612" t="s">
        <v>16</v>
      </c>
      <c r="G6612" t="s">
        <v>25</v>
      </c>
      <c r="H6612" t="str">
        <f t="shared" si="412"/>
        <v>Onsite/Hybrid</v>
      </c>
      <c r="I6612" t="s">
        <v>35</v>
      </c>
      <c r="J6612" t="str">
        <f t="shared" si="413"/>
        <v>0-2 yrs</v>
      </c>
      <c r="K6612">
        <f t="shared" ca="1" si="415"/>
        <v>2</v>
      </c>
      <c r="L6612" t="s">
        <v>19</v>
      </c>
      <c r="M6612">
        <v>1</v>
      </c>
      <c r="N6612">
        <v>1</v>
      </c>
      <c r="O6612">
        <v>1</v>
      </c>
      <c r="P6612">
        <v>0</v>
      </c>
      <c r="Q6612">
        <v>1</v>
      </c>
      <c r="R6612">
        <f>SUM(M6612:N6612:O6612:P6612:Q6612)</f>
        <v>4</v>
      </c>
      <c r="S6612" s="1">
        <v>116963</v>
      </c>
      <c r="T6612" s="1" t="str">
        <f t="shared" si="414"/>
        <v>Medium</v>
      </c>
      <c r="U6612">
        <v>6</v>
      </c>
      <c r="V6612">
        <v>2025</v>
      </c>
      <c r="W6612" t="s">
        <v>20</v>
      </c>
      <c r="X6612">
        <v>1</v>
      </c>
    </row>
    <row r="6613" spans="1:24" x14ac:dyDescent="0.3">
      <c r="A6613">
        <v>6612</v>
      </c>
      <c r="B6613" t="s">
        <v>41</v>
      </c>
      <c r="C6613" t="str">
        <f>_xlfn.XLOOKUP(B6613,Lookup_table!B:B,Lookup_table!C:C)</f>
        <v>Data</v>
      </c>
      <c r="D6613" t="s">
        <v>34</v>
      </c>
      <c r="E6613" t="s">
        <v>38</v>
      </c>
      <c r="F6613" t="s">
        <v>29</v>
      </c>
      <c r="G6613" t="s">
        <v>17</v>
      </c>
      <c r="H6613" t="str">
        <f t="shared" si="412"/>
        <v>Remote</v>
      </c>
      <c r="I6613" t="s">
        <v>35</v>
      </c>
      <c r="J6613" t="str">
        <f t="shared" si="413"/>
        <v>0-2 yrs</v>
      </c>
      <c r="K6613">
        <f t="shared" ca="1" si="415"/>
        <v>2</v>
      </c>
      <c r="L6613" t="s">
        <v>39</v>
      </c>
      <c r="M6613">
        <v>1</v>
      </c>
      <c r="N6613">
        <v>1</v>
      </c>
      <c r="O6613">
        <v>1</v>
      </c>
      <c r="P6613">
        <v>0</v>
      </c>
      <c r="Q6613">
        <v>1</v>
      </c>
      <c r="R6613">
        <f>SUM(M6613:N6613:O6613:P6613:Q6613)</f>
        <v>4</v>
      </c>
      <c r="S6613" s="1">
        <v>72624</v>
      </c>
      <c r="T6613" s="1" t="str">
        <f t="shared" si="414"/>
        <v>Medium</v>
      </c>
      <c r="U6613">
        <v>4</v>
      </c>
      <c r="V6613">
        <v>2020</v>
      </c>
      <c r="W6613" t="s">
        <v>28</v>
      </c>
      <c r="X6613">
        <v>7</v>
      </c>
    </row>
    <row r="6614" spans="1:24" x14ac:dyDescent="0.3">
      <c r="A6614">
        <v>6613</v>
      </c>
      <c r="B6614" t="s">
        <v>41</v>
      </c>
      <c r="C6614" t="str">
        <f>_xlfn.XLOOKUP(B6614,Lookup_table!B:B,Lookup_table!C:C)</f>
        <v>Data</v>
      </c>
      <c r="D6614" t="s">
        <v>34</v>
      </c>
      <c r="E6614" t="s">
        <v>32</v>
      </c>
      <c r="F6614" t="s">
        <v>44</v>
      </c>
      <c r="G6614" t="s">
        <v>17</v>
      </c>
      <c r="H6614" t="str">
        <f t="shared" si="412"/>
        <v>Remote</v>
      </c>
      <c r="I6614" t="s">
        <v>18</v>
      </c>
      <c r="J6614" t="str">
        <f t="shared" si="413"/>
        <v>7+ yrs</v>
      </c>
      <c r="K6614">
        <f t="shared" ca="1" si="415"/>
        <v>15</v>
      </c>
      <c r="L6614" t="s">
        <v>39</v>
      </c>
      <c r="M6614">
        <v>0</v>
      </c>
      <c r="N6614">
        <v>0</v>
      </c>
      <c r="O6614">
        <v>0</v>
      </c>
      <c r="P6614">
        <v>0</v>
      </c>
      <c r="Q6614">
        <v>1</v>
      </c>
      <c r="R6614">
        <f>SUM(M6614:N6614:O6614:P6614:Q6614)</f>
        <v>1</v>
      </c>
      <c r="S6614" s="1">
        <v>109240</v>
      </c>
      <c r="T6614" s="1" t="str">
        <f t="shared" si="414"/>
        <v>Medium</v>
      </c>
      <c r="U6614">
        <v>10</v>
      </c>
      <c r="V6614">
        <v>2024</v>
      </c>
      <c r="W6614" t="s">
        <v>34</v>
      </c>
      <c r="X6614">
        <v>1</v>
      </c>
    </row>
    <row r="6615" spans="1:24" x14ac:dyDescent="0.3">
      <c r="A6615">
        <v>6614</v>
      </c>
      <c r="B6615" t="s">
        <v>41</v>
      </c>
      <c r="C6615" t="str">
        <f>_xlfn.XLOOKUP(B6615,Lookup_table!B:B,Lookup_table!C:C)</f>
        <v>Data</v>
      </c>
      <c r="D6615" t="s">
        <v>37</v>
      </c>
      <c r="E6615" t="s">
        <v>15</v>
      </c>
      <c r="F6615" t="s">
        <v>52</v>
      </c>
      <c r="G6615" t="s">
        <v>25</v>
      </c>
      <c r="H6615" t="str">
        <f t="shared" si="412"/>
        <v>Onsite/Hybrid</v>
      </c>
      <c r="I6615" t="s">
        <v>26</v>
      </c>
      <c r="J6615" t="str">
        <f t="shared" si="413"/>
        <v>3-6 yrs</v>
      </c>
      <c r="K6615">
        <f t="shared" ca="1" si="415"/>
        <v>6</v>
      </c>
      <c r="L6615" t="s">
        <v>19</v>
      </c>
      <c r="M6615">
        <v>0</v>
      </c>
      <c r="N6615">
        <v>0</v>
      </c>
      <c r="O6615">
        <v>0</v>
      </c>
      <c r="P6615">
        <v>1</v>
      </c>
      <c r="Q6615">
        <v>0</v>
      </c>
      <c r="R6615">
        <f>SUM(M6615:N6615:O6615:P6615:Q6615)</f>
        <v>1</v>
      </c>
      <c r="S6615" s="1">
        <v>94269</v>
      </c>
      <c r="T6615" s="1" t="str">
        <f t="shared" si="414"/>
        <v>Medium</v>
      </c>
      <c r="U6615">
        <v>6</v>
      </c>
      <c r="V6615">
        <v>2020</v>
      </c>
      <c r="W6615" t="s">
        <v>28</v>
      </c>
      <c r="X6615">
        <v>9</v>
      </c>
    </row>
    <row r="6616" spans="1:24" x14ac:dyDescent="0.3">
      <c r="A6616">
        <v>6615</v>
      </c>
      <c r="B6616" t="s">
        <v>41</v>
      </c>
      <c r="C6616" t="str">
        <f>_xlfn.XLOOKUP(B6616,Lookup_table!B:B,Lookup_table!C:C)</f>
        <v>Data</v>
      </c>
      <c r="D6616" t="s">
        <v>14</v>
      </c>
      <c r="E6616" t="s">
        <v>15</v>
      </c>
      <c r="F6616" t="s">
        <v>16</v>
      </c>
      <c r="G6616" t="s">
        <v>30</v>
      </c>
      <c r="H6616" t="str">
        <f t="shared" si="412"/>
        <v>Onsite/Hybrid</v>
      </c>
      <c r="I6616" t="s">
        <v>18</v>
      </c>
      <c r="J6616" t="str">
        <f t="shared" si="413"/>
        <v>7+ yrs</v>
      </c>
      <c r="K6616">
        <f t="shared" ca="1" si="415"/>
        <v>9</v>
      </c>
      <c r="L6616" t="s">
        <v>27</v>
      </c>
      <c r="M6616">
        <v>0</v>
      </c>
      <c r="N6616">
        <v>0</v>
      </c>
      <c r="O6616">
        <v>0</v>
      </c>
      <c r="P6616">
        <v>0</v>
      </c>
      <c r="Q6616">
        <v>1</v>
      </c>
      <c r="R6616">
        <f>SUM(M6616:N6616:O6616:P6616:Q6616)</f>
        <v>1</v>
      </c>
      <c r="S6616" s="1">
        <v>107052</v>
      </c>
      <c r="T6616" s="1" t="str">
        <f t="shared" si="414"/>
        <v>Medium</v>
      </c>
      <c r="U6616">
        <v>8</v>
      </c>
      <c r="V6616">
        <v>2024</v>
      </c>
      <c r="W6616" t="s">
        <v>34</v>
      </c>
      <c r="X6616">
        <v>2</v>
      </c>
    </row>
    <row r="6617" spans="1:24" x14ac:dyDescent="0.3">
      <c r="A6617">
        <v>6616</v>
      </c>
      <c r="B6617" t="s">
        <v>50</v>
      </c>
      <c r="C6617" t="str">
        <f>_xlfn.XLOOKUP(B6617,Lookup_table!B:B,Lookup_table!C:C)</f>
        <v>AI</v>
      </c>
      <c r="D6617" t="s">
        <v>37</v>
      </c>
      <c r="E6617" t="s">
        <v>40</v>
      </c>
      <c r="F6617" t="s">
        <v>24</v>
      </c>
      <c r="G6617" t="s">
        <v>17</v>
      </c>
      <c r="H6617" t="str">
        <f t="shared" si="412"/>
        <v>Remote</v>
      </c>
      <c r="I6617" t="s">
        <v>18</v>
      </c>
      <c r="J6617" t="str">
        <f t="shared" si="413"/>
        <v>7+ yrs</v>
      </c>
      <c r="K6617">
        <f t="shared" ca="1" si="415"/>
        <v>15</v>
      </c>
      <c r="L6617" t="s">
        <v>39</v>
      </c>
      <c r="M6617">
        <v>1</v>
      </c>
      <c r="N6617">
        <v>0</v>
      </c>
      <c r="O6617">
        <v>1</v>
      </c>
      <c r="P6617">
        <v>0</v>
      </c>
      <c r="Q6617">
        <v>1</v>
      </c>
      <c r="R6617">
        <f>SUM(M6617:N6617:O6617:P6617:Q6617)</f>
        <v>3</v>
      </c>
      <c r="S6617" s="1">
        <v>169814</v>
      </c>
      <c r="T6617" s="1" t="str">
        <f t="shared" si="414"/>
        <v>High</v>
      </c>
      <c r="U6617">
        <v>7</v>
      </c>
      <c r="V6617">
        <v>2026</v>
      </c>
      <c r="W6617" t="s">
        <v>20</v>
      </c>
      <c r="X6617">
        <v>1</v>
      </c>
    </row>
    <row r="6618" spans="1:24" x14ac:dyDescent="0.3">
      <c r="A6618">
        <v>6617</v>
      </c>
      <c r="B6618" t="s">
        <v>31</v>
      </c>
      <c r="C6618" t="str">
        <f>_xlfn.XLOOKUP(B6618,Lookup_table!B:B,Lookup_table!C:C)</f>
        <v>Business</v>
      </c>
      <c r="D6618" t="s">
        <v>37</v>
      </c>
      <c r="E6618" t="s">
        <v>42</v>
      </c>
      <c r="F6618" t="s">
        <v>24</v>
      </c>
      <c r="G6618" t="s">
        <v>25</v>
      </c>
      <c r="H6618" t="str">
        <f t="shared" si="412"/>
        <v>Onsite/Hybrid</v>
      </c>
      <c r="I6618" t="s">
        <v>26</v>
      </c>
      <c r="J6618" t="str">
        <f t="shared" si="413"/>
        <v>3-6 yrs</v>
      </c>
      <c r="K6618">
        <f t="shared" ca="1" si="415"/>
        <v>3</v>
      </c>
      <c r="L6618" t="s">
        <v>27</v>
      </c>
      <c r="M6618">
        <v>1</v>
      </c>
      <c r="N6618">
        <v>0</v>
      </c>
      <c r="O6618">
        <v>1</v>
      </c>
      <c r="P6618">
        <v>1</v>
      </c>
      <c r="Q6618">
        <v>1</v>
      </c>
      <c r="R6618">
        <f>SUM(M6618:N6618:O6618:P6618:Q6618)</f>
        <v>4</v>
      </c>
      <c r="S6618" s="1">
        <v>113082</v>
      </c>
      <c r="T6618" s="1" t="str">
        <f t="shared" si="414"/>
        <v>Medium</v>
      </c>
      <c r="U6618">
        <v>1</v>
      </c>
      <c r="V6618">
        <v>2025</v>
      </c>
      <c r="W6618" t="s">
        <v>28</v>
      </c>
      <c r="X6618">
        <v>6</v>
      </c>
    </row>
    <row r="6619" spans="1:24" x14ac:dyDescent="0.3">
      <c r="A6619">
        <v>6618</v>
      </c>
      <c r="B6619" t="s">
        <v>41</v>
      </c>
      <c r="C6619" t="str">
        <f>_xlfn.XLOOKUP(B6619,Lookup_table!B:B,Lookup_table!C:C)</f>
        <v>Data</v>
      </c>
      <c r="D6619" t="s">
        <v>14</v>
      </c>
      <c r="E6619" t="s">
        <v>42</v>
      </c>
      <c r="F6619" t="s">
        <v>52</v>
      </c>
      <c r="G6619" t="s">
        <v>17</v>
      </c>
      <c r="H6619" t="str">
        <f t="shared" si="412"/>
        <v>Remote</v>
      </c>
      <c r="I6619" t="s">
        <v>35</v>
      </c>
      <c r="J6619" t="str">
        <f t="shared" si="413"/>
        <v>0-2 yrs</v>
      </c>
      <c r="K6619">
        <f t="shared" ca="1" si="415"/>
        <v>1</v>
      </c>
      <c r="L6619" t="s">
        <v>39</v>
      </c>
      <c r="M6619">
        <v>1</v>
      </c>
      <c r="N6619">
        <v>0</v>
      </c>
      <c r="O6619">
        <v>1</v>
      </c>
      <c r="P6619">
        <v>0</v>
      </c>
      <c r="Q6619">
        <v>0</v>
      </c>
      <c r="R6619">
        <f>SUM(M6619:N6619:O6619:P6619:Q6619)</f>
        <v>2</v>
      </c>
      <c r="S6619" s="1">
        <v>61222</v>
      </c>
      <c r="T6619" s="1" t="str">
        <f t="shared" si="414"/>
        <v>Low</v>
      </c>
      <c r="U6619">
        <v>5</v>
      </c>
      <c r="V6619">
        <v>2021</v>
      </c>
      <c r="W6619" t="s">
        <v>20</v>
      </c>
      <c r="X6619">
        <v>2</v>
      </c>
    </row>
    <row r="6620" spans="1:24" x14ac:dyDescent="0.3">
      <c r="A6620">
        <v>6619</v>
      </c>
      <c r="B6620" t="s">
        <v>50</v>
      </c>
      <c r="C6620" t="str">
        <f>_xlfn.XLOOKUP(B6620,Lookup_table!B:B,Lookup_table!C:C)</f>
        <v>AI</v>
      </c>
      <c r="D6620" t="s">
        <v>37</v>
      </c>
      <c r="E6620" t="s">
        <v>40</v>
      </c>
      <c r="F6620" t="s">
        <v>43</v>
      </c>
      <c r="G6620" t="s">
        <v>25</v>
      </c>
      <c r="H6620" t="str">
        <f t="shared" si="412"/>
        <v>Onsite/Hybrid</v>
      </c>
      <c r="I6620" t="s">
        <v>26</v>
      </c>
      <c r="J6620" t="str">
        <f t="shared" si="413"/>
        <v>3-6 yrs</v>
      </c>
      <c r="K6620">
        <f t="shared" ca="1" si="415"/>
        <v>6</v>
      </c>
      <c r="L6620" t="s">
        <v>19</v>
      </c>
      <c r="M6620">
        <v>0</v>
      </c>
      <c r="N6620">
        <v>1</v>
      </c>
      <c r="O6620">
        <v>1</v>
      </c>
      <c r="P6620">
        <v>0</v>
      </c>
      <c r="Q6620">
        <v>0</v>
      </c>
      <c r="R6620">
        <f>SUM(M6620:N6620:O6620:P6620:Q6620)</f>
        <v>2</v>
      </c>
      <c r="S6620" s="1">
        <v>127879</v>
      </c>
      <c r="T6620" s="1" t="str">
        <f t="shared" si="414"/>
        <v>High</v>
      </c>
      <c r="U6620">
        <v>6</v>
      </c>
      <c r="V6620">
        <v>2020</v>
      </c>
      <c r="W6620" t="s">
        <v>20</v>
      </c>
      <c r="X6620">
        <v>6</v>
      </c>
    </row>
    <row r="6621" spans="1:24" x14ac:dyDescent="0.3">
      <c r="A6621">
        <v>6620</v>
      </c>
      <c r="B6621" t="s">
        <v>41</v>
      </c>
      <c r="C6621" t="str">
        <f>_xlfn.XLOOKUP(B6621,Lookup_table!B:B,Lookup_table!C:C)</f>
        <v>Data</v>
      </c>
      <c r="D6621" t="s">
        <v>34</v>
      </c>
      <c r="E6621" t="s">
        <v>32</v>
      </c>
      <c r="F6621" t="s">
        <v>44</v>
      </c>
      <c r="G6621" t="s">
        <v>17</v>
      </c>
      <c r="H6621" t="str">
        <f t="shared" si="412"/>
        <v>Remote</v>
      </c>
      <c r="I6621" t="s">
        <v>18</v>
      </c>
      <c r="J6621" t="str">
        <f t="shared" si="413"/>
        <v>7+ yrs</v>
      </c>
      <c r="K6621">
        <f t="shared" ca="1" si="415"/>
        <v>14</v>
      </c>
      <c r="L6621" t="s">
        <v>39</v>
      </c>
      <c r="M6621">
        <v>0</v>
      </c>
      <c r="N6621">
        <v>1</v>
      </c>
      <c r="O6621">
        <v>0</v>
      </c>
      <c r="P6621">
        <v>1</v>
      </c>
      <c r="Q6621">
        <v>0</v>
      </c>
      <c r="R6621">
        <f>SUM(M6621:N6621:O6621:P6621:Q6621)</f>
        <v>2</v>
      </c>
      <c r="S6621" s="1">
        <v>111295</v>
      </c>
      <c r="T6621" s="1" t="str">
        <f t="shared" si="414"/>
        <v>Medium</v>
      </c>
      <c r="U6621">
        <v>4</v>
      </c>
      <c r="V6621">
        <v>2020</v>
      </c>
      <c r="W6621" t="s">
        <v>28</v>
      </c>
      <c r="X6621">
        <v>7</v>
      </c>
    </row>
    <row r="6622" spans="1:24" x14ac:dyDescent="0.3">
      <c r="A6622">
        <v>6621</v>
      </c>
      <c r="B6622" t="s">
        <v>33</v>
      </c>
      <c r="C6622" t="str">
        <f>_xlfn.XLOOKUP(B6622,Lookup_table!B:B,Lookup_table!C:C)</f>
        <v>Data</v>
      </c>
      <c r="D6622" t="s">
        <v>14</v>
      </c>
      <c r="E6622" t="s">
        <v>23</v>
      </c>
      <c r="F6622" t="s">
        <v>29</v>
      </c>
      <c r="G6622" t="s">
        <v>17</v>
      </c>
      <c r="H6622" t="str">
        <f t="shared" si="412"/>
        <v>Remote</v>
      </c>
      <c r="I6622" t="s">
        <v>18</v>
      </c>
      <c r="J6622" t="str">
        <f t="shared" si="413"/>
        <v>7+ yrs</v>
      </c>
      <c r="K6622">
        <f t="shared" ca="1" si="415"/>
        <v>9</v>
      </c>
      <c r="L6622" t="s">
        <v>19</v>
      </c>
      <c r="M6622">
        <v>1</v>
      </c>
      <c r="N6622">
        <v>0</v>
      </c>
      <c r="O6622">
        <v>0</v>
      </c>
      <c r="P6622">
        <v>1</v>
      </c>
      <c r="Q6622">
        <v>1</v>
      </c>
      <c r="R6622">
        <f>SUM(M6622:N6622:O6622:P6622:Q6622)</f>
        <v>3</v>
      </c>
      <c r="S6622" s="1">
        <v>124256</v>
      </c>
      <c r="T6622" s="1" t="str">
        <f t="shared" si="414"/>
        <v>High</v>
      </c>
      <c r="U6622">
        <v>2</v>
      </c>
      <c r="V6622">
        <v>2020</v>
      </c>
      <c r="W6622" t="s">
        <v>34</v>
      </c>
      <c r="X6622">
        <v>5</v>
      </c>
    </row>
    <row r="6623" spans="1:24" x14ac:dyDescent="0.3">
      <c r="A6623">
        <v>6622</v>
      </c>
      <c r="B6623" t="s">
        <v>36</v>
      </c>
      <c r="C6623" t="str">
        <f>_xlfn.XLOOKUP(B6623,Lookup_table!B:B,Lookup_table!C:C)</f>
        <v>Data</v>
      </c>
      <c r="D6623" t="s">
        <v>22</v>
      </c>
      <c r="E6623" t="s">
        <v>38</v>
      </c>
      <c r="F6623" t="s">
        <v>44</v>
      </c>
      <c r="G6623" t="s">
        <v>17</v>
      </c>
      <c r="H6623" t="str">
        <f t="shared" si="412"/>
        <v>Remote</v>
      </c>
      <c r="I6623" t="s">
        <v>26</v>
      </c>
      <c r="J6623" t="str">
        <f t="shared" si="413"/>
        <v>3-6 yrs</v>
      </c>
      <c r="K6623">
        <f t="shared" ca="1" si="415"/>
        <v>5</v>
      </c>
      <c r="L6623" t="s">
        <v>19</v>
      </c>
      <c r="M6623">
        <v>0</v>
      </c>
      <c r="N6623">
        <v>1</v>
      </c>
      <c r="O6623">
        <v>1</v>
      </c>
      <c r="P6623">
        <v>1</v>
      </c>
      <c r="Q6623">
        <v>0</v>
      </c>
      <c r="R6623">
        <f>SUM(M6623:N6623:O6623:P6623:Q6623)</f>
        <v>3</v>
      </c>
      <c r="S6623" s="1">
        <v>122419</v>
      </c>
      <c r="T6623" s="1" t="str">
        <f t="shared" si="414"/>
        <v>High</v>
      </c>
      <c r="U6623">
        <v>7</v>
      </c>
      <c r="V6623">
        <v>2025</v>
      </c>
      <c r="W6623" t="s">
        <v>28</v>
      </c>
      <c r="X6623">
        <v>8</v>
      </c>
    </row>
    <row r="6624" spans="1:24" x14ac:dyDescent="0.3">
      <c r="A6624">
        <v>6623</v>
      </c>
      <c r="B6624" t="s">
        <v>41</v>
      </c>
      <c r="C6624" t="str">
        <f>_xlfn.XLOOKUP(B6624,Lookup_table!B:B,Lookup_table!C:C)</f>
        <v>Data</v>
      </c>
      <c r="D6624" t="s">
        <v>37</v>
      </c>
      <c r="E6624" t="s">
        <v>38</v>
      </c>
      <c r="F6624" t="s">
        <v>43</v>
      </c>
      <c r="G6624" t="s">
        <v>17</v>
      </c>
      <c r="H6624" t="str">
        <f t="shared" si="412"/>
        <v>Remote</v>
      </c>
      <c r="I6624" t="s">
        <v>35</v>
      </c>
      <c r="J6624" t="str">
        <f t="shared" si="413"/>
        <v>0-2 yrs</v>
      </c>
      <c r="K6624">
        <f t="shared" ca="1" si="415"/>
        <v>0</v>
      </c>
      <c r="L6624" t="s">
        <v>39</v>
      </c>
      <c r="M6624">
        <v>0</v>
      </c>
      <c r="N6624">
        <v>0</v>
      </c>
      <c r="O6624">
        <v>0</v>
      </c>
      <c r="P6624">
        <v>1</v>
      </c>
      <c r="Q6624">
        <v>1</v>
      </c>
      <c r="R6624">
        <f>SUM(M6624:N6624:O6624:P6624:Q6624)</f>
        <v>2</v>
      </c>
      <c r="S6624" s="1">
        <v>74254</v>
      </c>
      <c r="T6624" s="1" t="str">
        <f t="shared" si="414"/>
        <v>Medium</v>
      </c>
      <c r="U6624">
        <v>12</v>
      </c>
      <c r="V6624">
        <v>2023</v>
      </c>
      <c r="W6624" t="s">
        <v>20</v>
      </c>
      <c r="X6624">
        <v>5</v>
      </c>
    </row>
    <row r="6625" spans="1:24" x14ac:dyDescent="0.3">
      <c r="A6625">
        <v>6624</v>
      </c>
      <c r="B6625" t="s">
        <v>21</v>
      </c>
      <c r="C6625" t="str">
        <f>_xlfn.XLOOKUP(B6625,Lookup_table!B:B,Lookup_table!C:C)</f>
        <v>AI</v>
      </c>
      <c r="D6625" t="s">
        <v>34</v>
      </c>
      <c r="E6625" t="s">
        <v>23</v>
      </c>
      <c r="F6625" t="s">
        <v>24</v>
      </c>
      <c r="G6625" t="s">
        <v>25</v>
      </c>
      <c r="H6625" t="str">
        <f t="shared" si="412"/>
        <v>Onsite/Hybrid</v>
      </c>
      <c r="I6625" t="s">
        <v>35</v>
      </c>
      <c r="J6625" t="str">
        <f t="shared" si="413"/>
        <v>0-2 yrs</v>
      </c>
      <c r="K6625">
        <f t="shared" ca="1" si="415"/>
        <v>1</v>
      </c>
      <c r="L6625" t="s">
        <v>19</v>
      </c>
      <c r="M6625">
        <v>0</v>
      </c>
      <c r="N6625">
        <v>0</v>
      </c>
      <c r="O6625">
        <v>0</v>
      </c>
      <c r="P6625">
        <v>1</v>
      </c>
      <c r="Q6625">
        <v>1</v>
      </c>
      <c r="R6625">
        <f>SUM(M6625:N6625:O6625:P6625:Q6625)</f>
        <v>2</v>
      </c>
      <c r="S6625" s="1">
        <v>112979</v>
      </c>
      <c r="T6625" s="1" t="str">
        <f t="shared" si="414"/>
        <v>Medium</v>
      </c>
      <c r="U6625">
        <v>1</v>
      </c>
      <c r="V6625">
        <v>2024</v>
      </c>
      <c r="W6625" t="s">
        <v>28</v>
      </c>
      <c r="X6625">
        <v>7</v>
      </c>
    </row>
    <row r="6626" spans="1:24" x14ac:dyDescent="0.3">
      <c r="A6626">
        <v>6625</v>
      </c>
      <c r="B6626" t="s">
        <v>41</v>
      </c>
      <c r="C6626" t="str">
        <f>_xlfn.XLOOKUP(B6626,Lookup_table!B:B,Lookup_table!C:C)</f>
        <v>Data</v>
      </c>
      <c r="D6626" t="s">
        <v>34</v>
      </c>
      <c r="E6626" t="s">
        <v>40</v>
      </c>
      <c r="F6626" t="s">
        <v>29</v>
      </c>
      <c r="G6626" t="s">
        <v>25</v>
      </c>
      <c r="H6626" t="str">
        <f t="shared" si="412"/>
        <v>Onsite/Hybrid</v>
      </c>
      <c r="I6626" t="s">
        <v>18</v>
      </c>
      <c r="J6626" t="str">
        <f t="shared" si="413"/>
        <v>7+ yrs</v>
      </c>
      <c r="K6626">
        <f t="shared" ca="1" si="415"/>
        <v>13</v>
      </c>
      <c r="L6626" t="s">
        <v>19</v>
      </c>
      <c r="M6626">
        <v>1</v>
      </c>
      <c r="N6626">
        <v>1</v>
      </c>
      <c r="O6626">
        <v>0</v>
      </c>
      <c r="P6626">
        <v>0</v>
      </c>
      <c r="Q6626">
        <v>0</v>
      </c>
      <c r="R6626">
        <f>SUM(M6626:N6626:O6626:P6626:Q6626)</f>
        <v>2</v>
      </c>
      <c r="S6626" s="1">
        <v>103509</v>
      </c>
      <c r="T6626" s="1" t="str">
        <f t="shared" si="414"/>
        <v>Medium</v>
      </c>
      <c r="U6626">
        <v>8</v>
      </c>
      <c r="V6626">
        <v>2022</v>
      </c>
      <c r="W6626" t="s">
        <v>20</v>
      </c>
      <c r="X6626">
        <v>3</v>
      </c>
    </row>
    <row r="6627" spans="1:24" x14ac:dyDescent="0.3">
      <c r="A6627">
        <v>6626</v>
      </c>
      <c r="B6627" t="s">
        <v>50</v>
      </c>
      <c r="C6627" t="str">
        <f>_xlfn.XLOOKUP(B6627,Lookup_table!B:B,Lookup_table!C:C)</f>
        <v>AI</v>
      </c>
      <c r="D6627" t="s">
        <v>22</v>
      </c>
      <c r="E6627" t="s">
        <v>23</v>
      </c>
      <c r="F6627" t="s">
        <v>52</v>
      </c>
      <c r="G6627" t="s">
        <v>17</v>
      </c>
      <c r="H6627" t="str">
        <f t="shared" si="412"/>
        <v>Remote</v>
      </c>
      <c r="I6627" t="s">
        <v>35</v>
      </c>
      <c r="J6627" t="str">
        <f t="shared" si="413"/>
        <v>0-2 yrs</v>
      </c>
      <c r="K6627">
        <f t="shared" ca="1" si="415"/>
        <v>2</v>
      </c>
      <c r="L6627" t="s">
        <v>27</v>
      </c>
      <c r="M6627">
        <v>0</v>
      </c>
      <c r="N6627">
        <v>1</v>
      </c>
      <c r="O6627">
        <v>0</v>
      </c>
      <c r="P6627">
        <v>1</v>
      </c>
      <c r="Q6627">
        <v>0</v>
      </c>
      <c r="R6627">
        <f>SUM(M6627:N6627:O6627:P6627:Q6627)</f>
        <v>2</v>
      </c>
      <c r="S6627" s="1">
        <v>120786</v>
      </c>
      <c r="T6627" s="1" t="str">
        <f t="shared" si="414"/>
        <v>High</v>
      </c>
      <c r="U6627">
        <v>9</v>
      </c>
      <c r="V6627">
        <v>2021</v>
      </c>
      <c r="W6627" t="s">
        <v>28</v>
      </c>
      <c r="X6627">
        <v>7</v>
      </c>
    </row>
    <row r="6628" spans="1:24" x14ac:dyDescent="0.3">
      <c r="A6628">
        <v>6627</v>
      </c>
      <c r="B6628" t="s">
        <v>36</v>
      </c>
      <c r="C6628" t="str">
        <f>_xlfn.XLOOKUP(B6628,Lookup_table!B:B,Lookup_table!C:C)</f>
        <v>Data</v>
      </c>
      <c r="D6628" t="s">
        <v>14</v>
      </c>
      <c r="E6628" t="s">
        <v>40</v>
      </c>
      <c r="F6628" t="s">
        <v>51</v>
      </c>
      <c r="G6628" t="s">
        <v>30</v>
      </c>
      <c r="H6628" t="str">
        <f t="shared" si="412"/>
        <v>Onsite/Hybrid</v>
      </c>
      <c r="I6628" t="s">
        <v>35</v>
      </c>
      <c r="J6628" t="str">
        <f t="shared" si="413"/>
        <v>0-2 yrs</v>
      </c>
      <c r="K6628">
        <f t="shared" ca="1" si="415"/>
        <v>1</v>
      </c>
      <c r="L6628" t="s">
        <v>39</v>
      </c>
      <c r="M6628">
        <v>0</v>
      </c>
      <c r="N6628">
        <v>1</v>
      </c>
      <c r="O6628">
        <v>1</v>
      </c>
      <c r="P6628">
        <v>1</v>
      </c>
      <c r="Q6628">
        <v>0</v>
      </c>
      <c r="R6628">
        <f>SUM(M6628:N6628:O6628:P6628:Q6628)</f>
        <v>3</v>
      </c>
      <c r="S6628" s="1">
        <v>79400</v>
      </c>
      <c r="T6628" s="1" t="str">
        <f t="shared" si="414"/>
        <v>Medium</v>
      </c>
      <c r="U6628">
        <v>6</v>
      </c>
      <c r="V6628">
        <v>2022</v>
      </c>
      <c r="W6628" t="s">
        <v>28</v>
      </c>
      <c r="X6628">
        <v>5</v>
      </c>
    </row>
    <row r="6629" spans="1:24" x14ac:dyDescent="0.3">
      <c r="A6629">
        <v>6628</v>
      </c>
      <c r="B6629" t="s">
        <v>41</v>
      </c>
      <c r="C6629" t="str">
        <f>_xlfn.XLOOKUP(B6629,Lookup_table!B:B,Lookup_table!C:C)</f>
        <v>Data</v>
      </c>
      <c r="D6629" t="s">
        <v>34</v>
      </c>
      <c r="E6629" t="s">
        <v>38</v>
      </c>
      <c r="F6629" t="s">
        <v>24</v>
      </c>
      <c r="G6629" t="s">
        <v>17</v>
      </c>
      <c r="H6629" t="str">
        <f t="shared" si="412"/>
        <v>Remote</v>
      </c>
      <c r="I6629" t="s">
        <v>18</v>
      </c>
      <c r="J6629" t="str">
        <f t="shared" si="413"/>
        <v>7+ yrs</v>
      </c>
      <c r="K6629">
        <f t="shared" ca="1" si="415"/>
        <v>9</v>
      </c>
      <c r="L6629" t="s">
        <v>27</v>
      </c>
      <c r="M6629">
        <v>1</v>
      </c>
      <c r="N6629">
        <v>0</v>
      </c>
      <c r="O6629">
        <v>0</v>
      </c>
      <c r="P6629">
        <v>1</v>
      </c>
      <c r="Q6629">
        <v>1</v>
      </c>
      <c r="R6629">
        <f>SUM(M6629:N6629:O6629:P6629:Q6629)</f>
        <v>3</v>
      </c>
      <c r="S6629" s="1">
        <v>120624</v>
      </c>
      <c r="T6629" s="1" t="str">
        <f t="shared" si="414"/>
        <v>High</v>
      </c>
      <c r="U6629">
        <v>6</v>
      </c>
      <c r="V6629">
        <v>2026</v>
      </c>
      <c r="W6629" t="s">
        <v>28</v>
      </c>
      <c r="X6629">
        <v>9</v>
      </c>
    </row>
    <row r="6630" spans="1:24" x14ac:dyDescent="0.3">
      <c r="A6630">
        <v>6629</v>
      </c>
      <c r="B6630" t="s">
        <v>41</v>
      </c>
      <c r="C6630" t="str">
        <f>_xlfn.XLOOKUP(B6630,Lookup_table!B:B,Lookup_table!C:C)</f>
        <v>Data</v>
      </c>
      <c r="D6630" t="s">
        <v>22</v>
      </c>
      <c r="E6630" t="s">
        <v>32</v>
      </c>
      <c r="F6630" t="s">
        <v>16</v>
      </c>
      <c r="G6630" t="s">
        <v>30</v>
      </c>
      <c r="H6630" t="str">
        <f t="shared" si="412"/>
        <v>Onsite/Hybrid</v>
      </c>
      <c r="I6630" t="s">
        <v>26</v>
      </c>
      <c r="J6630" t="str">
        <f t="shared" si="413"/>
        <v>3-6 yrs</v>
      </c>
      <c r="K6630">
        <f t="shared" ca="1" si="415"/>
        <v>3</v>
      </c>
      <c r="L6630" t="s">
        <v>39</v>
      </c>
      <c r="M6630">
        <v>1</v>
      </c>
      <c r="N6630">
        <v>1</v>
      </c>
      <c r="O6630">
        <v>0</v>
      </c>
      <c r="P6630">
        <v>1</v>
      </c>
      <c r="Q6630">
        <v>1</v>
      </c>
      <c r="R6630">
        <f>SUM(M6630:N6630:O6630:P6630:Q6630)</f>
        <v>4</v>
      </c>
      <c r="S6630" s="1">
        <v>116367</v>
      </c>
      <c r="T6630" s="1" t="str">
        <f t="shared" si="414"/>
        <v>Medium</v>
      </c>
      <c r="U6630">
        <v>1</v>
      </c>
      <c r="V6630">
        <v>2022</v>
      </c>
      <c r="W6630" t="s">
        <v>28</v>
      </c>
      <c r="X6630">
        <v>9</v>
      </c>
    </row>
    <row r="6631" spans="1:24" x14ac:dyDescent="0.3">
      <c r="A6631">
        <v>6630</v>
      </c>
      <c r="B6631" t="s">
        <v>21</v>
      </c>
      <c r="C6631" t="str">
        <f>_xlfn.XLOOKUP(B6631,Lookup_table!B:B,Lookup_table!C:C)</f>
        <v>AI</v>
      </c>
      <c r="D6631" t="s">
        <v>34</v>
      </c>
      <c r="E6631" t="s">
        <v>15</v>
      </c>
      <c r="F6631" t="s">
        <v>16</v>
      </c>
      <c r="G6631" t="s">
        <v>17</v>
      </c>
      <c r="H6631" t="str">
        <f t="shared" si="412"/>
        <v>Remote</v>
      </c>
      <c r="I6631" t="s">
        <v>26</v>
      </c>
      <c r="J6631" t="str">
        <f t="shared" si="413"/>
        <v>3-6 yrs</v>
      </c>
      <c r="K6631">
        <f t="shared" ca="1" si="415"/>
        <v>5</v>
      </c>
      <c r="L6631" t="s">
        <v>39</v>
      </c>
      <c r="M6631">
        <v>0</v>
      </c>
      <c r="N6631">
        <v>0</v>
      </c>
      <c r="O6631">
        <v>1</v>
      </c>
      <c r="P6631">
        <v>0</v>
      </c>
      <c r="Q6631">
        <v>1</v>
      </c>
      <c r="R6631">
        <f>SUM(M6631:N6631:O6631:P6631:Q6631)</f>
        <v>2</v>
      </c>
      <c r="S6631" s="1">
        <v>138491</v>
      </c>
      <c r="T6631" s="1" t="str">
        <f t="shared" si="414"/>
        <v>High</v>
      </c>
      <c r="U6631">
        <v>8</v>
      </c>
      <c r="V6631">
        <v>2025</v>
      </c>
      <c r="W6631" t="s">
        <v>20</v>
      </c>
      <c r="X6631">
        <v>4</v>
      </c>
    </row>
    <row r="6632" spans="1:24" x14ac:dyDescent="0.3">
      <c r="A6632">
        <v>6631</v>
      </c>
      <c r="B6632" t="s">
        <v>21</v>
      </c>
      <c r="C6632" t="str">
        <f>_xlfn.XLOOKUP(B6632,Lookup_table!B:B,Lookup_table!C:C)</f>
        <v>AI</v>
      </c>
      <c r="D6632" t="s">
        <v>37</v>
      </c>
      <c r="E6632" t="s">
        <v>38</v>
      </c>
      <c r="F6632" t="s">
        <v>16</v>
      </c>
      <c r="G6632" t="s">
        <v>25</v>
      </c>
      <c r="H6632" t="str">
        <f t="shared" si="412"/>
        <v>Onsite/Hybrid</v>
      </c>
      <c r="I6632" t="s">
        <v>18</v>
      </c>
      <c r="J6632" t="str">
        <f t="shared" si="413"/>
        <v>7+ yrs</v>
      </c>
      <c r="K6632">
        <f t="shared" ca="1" si="415"/>
        <v>7</v>
      </c>
      <c r="L6632" t="s">
        <v>27</v>
      </c>
      <c r="M6632">
        <v>0</v>
      </c>
      <c r="N6632">
        <v>0</v>
      </c>
      <c r="O6632">
        <v>0</v>
      </c>
      <c r="P6632">
        <v>1</v>
      </c>
      <c r="Q6632">
        <v>1</v>
      </c>
      <c r="R6632">
        <f>SUM(M6632:N6632:O6632:P6632:Q6632)</f>
        <v>2</v>
      </c>
      <c r="S6632" s="1">
        <v>163499</v>
      </c>
      <c r="T6632" s="1" t="str">
        <f t="shared" si="414"/>
        <v>High</v>
      </c>
      <c r="U6632">
        <v>4</v>
      </c>
      <c r="V6632">
        <v>2023</v>
      </c>
      <c r="W6632" t="s">
        <v>34</v>
      </c>
      <c r="X6632">
        <v>6</v>
      </c>
    </row>
    <row r="6633" spans="1:24" x14ac:dyDescent="0.3">
      <c r="A6633">
        <v>6632</v>
      </c>
      <c r="B6633" t="s">
        <v>21</v>
      </c>
      <c r="C6633" t="str">
        <f>_xlfn.XLOOKUP(B6633,Lookup_table!B:B,Lookup_table!C:C)</f>
        <v>AI</v>
      </c>
      <c r="D6633" t="s">
        <v>14</v>
      </c>
      <c r="E6633" t="s">
        <v>32</v>
      </c>
      <c r="F6633" t="s">
        <v>29</v>
      </c>
      <c r="G6633" t="s">
        <v>25</v>
      </c>
      <c r="H6633" t="str">
        <f t="shared" si="412"/>
        <v>Onsite/Hybrid</v>
      </c>
      <c r="I6633" t="s">
        <v>35</v>
      </c>
      <c r="J6633" t="str">
        <f t="shared" si="413"/>
        <v>0-2 yrs</v>
      </c>
      <c r="K6633">
        <f t="shared" ca="1" si="415"/>
        <v>2</v>
      </c>
      <c r="L6633" t="s">
        <v>27</v>
      </c>
      <c r="M6633">
        <v>1</v>
      </c>
      <c r="N6633">
        <v>0</v>
      </c>
      <c r="O6633">
        <v>1</v>
      </c>
      <c r="P6633">
        <v>1</v>
      </c>
      <c r="Q6633">
        <v>0</v>
      </c>
      <c r="R6633">
        <f>SUM(M6633:N6633:O6633:P6633:Q6633)</f>
        <v>3</v>
      </c>
      <c r="S6633" s="1">
        <v>121817</v>
      </c>
      <c r="T6633" s="1" t="str">
        <f t="shared" si="414"/>
        <v>High</v>
      </c>
      <c r="U6633">
        <v>3</v>
      </c>
      <c r="V6633">
        <v>2025</v>
      </c>
      <c r="W6633" t="s">
        <v>28</v>
      </c>
      <c r="X6633">
        <v>8</v>
      </c>
    </row>
    <row r="6634" spans="1:24" x14ac:dyDescent="0.3">
      <c r="A6634">
        <v>6633</v>
      </c>
      <c r="B6634" t="s">
        <v>21</v>
      </c>
      <c r="C6634" t="str">
        <f>_xlfn.XLOOKUP(B6634,Lookup_table!B:B,Lookup_table!C:C)</f>
        <v>AI</v>
      </c>
      <c r="D6634" t="s">
        <v>22</v>
      </c>
      <c r="E6634" t="s">
        <v>15</v>
      </c>
      <c r="F6634" t="s">
        <v>24</v>
      </c>
      <c r="G6634" t="s">
        <v>17</v>
      </c>
      <c r="H6634" t="str">
        <f t="shared" si="412"/>
        <v>Remote</v>
      </c>
      <c r="I6634" t="s">
        <v>18</v>
      </c>
      <c r="J6634" t="str">
        <f t="shared" si="413"/>
        <v>7+ yrs</v>
      </c>
      <c r="K6634">
        <f t="shared" ca="1" si="415"/>
        <v>12</v>
      </c>
      <c r="L6634" t="s">
        <v>19</v>
      </c>
      <c r="M6634">
        <v>1</v>
      </c>
      <c r="N6634">
        <v>1</v>
      </c>
      <c r="O6634">
        <v>0</v>
      </c>
      <c r="P6634">
        <v>0</v>
      </c>
      <c r="Q6634">
        <v>0</v>
      </c>
      <c r="R6634">
        <f>SUM(M6634:N6634:O6634:P6634:Q6634)</f>
        <v>2</v>
      </c>
      <c r="S6634" s="1">
        <v>160764</v>
      </c>
      <c r="T6634" s="1" t="str">
        <f t="shared" si="414"/>
        <v>High</v>
      </c>
      <c r="U6634">
        <v>7</v>
      </c>
      <c r="V6634">
        <v>2025</v>
      </c>
      <c r="W6634" t="s">
        <v>28</v>
      </c>
      <c r="X6634">
        <v>7</v>
      </c>
    </row>
    <row r="6635" spans="1:24" x14ac:dyDescent="0.3">
      <c r="A6635">
        <v>6634</v>
      </c>
      <c r="B6635" t="s">
        <v>31</v>
      </c>
      <c r="C6635" t="str">
        <f>_xlfn.XLOOKUP(B6635,Lookup_table!B:B,Lookup_table!C:C)</f>
        <v>Business</v>
      </c>
      <c r="D6635" t="s">
        <v>14</v>
      </c>
      <c r="E6635" t="s">
        <v>40</v>
      </c>
      <c r="F6635" t="s">
        <v>16</v>
      </c>
      <c r="G6635" t="s">
        <v>30</v>
      </c>
      <c r="H6635" t="str">
        <f t="shared" si="412"/>
        <v>Onsite/Hybrid</v>
      </c>
      <c r="I6635" t="s">
        <v>35</v>
      </c>
      <c r="J6635" t="str">
        <f t="shared" si="413"/>
        <v>0-2 yrs</v>
      </c>
      <c r="K6635">
        <f t="shared" ca="1" si="415"/>
        <v>1</v>
      </c>
      <c r="L6635" t="s">
        <v>27</v>
      </c>
      <c r="M6635">
        <v>0</v>
      </c>
      <c r="N6635">
        <v>0</v>
      </c>
      <c r="O6635">
        <v>0</v>
      </c>
      <c r="P6635">
        <v>1</v>
      </c>
      <c r="Q6635">
        <v>0</v>
      </c>
      <c r="R6635">
        <f>SUM(M6635:N6635:O6635:P6635:Q6635)</f>
        <v>1</v>
      </c>
      <c r="S6635" s="1">
        <v>60093</v>
      </c>
      <c r="T6635" s="1" t="str">
        <f t="shared" si="414"/>
        <v>Low</v>
      </c>
      <c r="U6635">
        <v>7</v>
      </c>
      <c r="V6635">
        <v>2022</v>
      </c>
      <c r="W6635" t="s">
        <v>20</v>
      </c>
      <c r="X6635">
        <v>5</v>
      </c>
    </row>
    <row r="6636" spans="1:24" x14ac:dyDescent="0.3">
      <c r="A6636">
        <v>6635</v>
      </c>
      <c r="B6636" t="s">
        <v>31</v>
      </c>
      <c r="C6636" t="str">
        <f>_xlfn.XLOOKUP(B6636,Lookup_table!B:B,Lookup_table!C:C)</f>
        <v>Business</v>
      </c>
      <c r="D6636" t="s">
        <v>37</v>
      </c>
      <c r="E6636" t="s">
        <v>40</v>
      </c>
      <c r="F6636" t="s">
        <v>29</v>
      </c>
      <c r="G6636" t="s">
        <v>17</v>
      </c>
      <c r="H6636" t="str">
        <f t="shared" si="412"/>
        <v>Remote</v>
      </c>
      <c r="I6636" t="s">
        <v>35</v>
      </c>
      <c r="J6636" t="str">
        <f t="shared" si="413"/>
        <v>0-2 yrs</v>
      </c>
      <c r="K6636">
        <f t="shared" ca="1" si="415"/>
        <v>1</v>
      </c>
      <c r="L6636" t="s">
        <v>19</v>
      </c>
      <c r="M6636">
        <v>1</v>
      </c>
      <c r="N6636">
        <v>1</v>
      </c>
      <c r="O6636">
        <v>0</v>
      </c>
      <c r="P6636">
        <v>1</v>
      </c>
      <c r="Q6636">
        <v>0</v>
      </c>
      <c r="R6636">
        <f>SUM(M6636:N6636:O6636:P6636:Q6636)</f>
        <v>3</v>
      </c>
      <c r="S6636" s="1">
        <v>66113</v>
      </c>
      <c r="T6636" s="1" t="str">
        <f t="shared" si="414"/>
        <v>Low</v>
      </c>
      <c r="U6636">
        <v>11</v>
      </c>
      <c r="V6636">
        <v>2024</v>
      </c>
      <c r="W6636" t="s">
        <v>20</v>
      </c>
      <c r="X6636">
        <v>6</v>
      </c>
    </row>
    <row r="6637" spans="1:24" x14ac:dyDescent="0.3">
      <c r="A6637">
        <v>6636</v>
      </c>
      <c r="B6637" t="s">
        <v>31</v>
      </c>
      <c r="C6637" t="str">
        <f>_xlfn.XLOOKUP(B6637,Lookup_table!B:B,Lookup_table!C:C)</f>
        <v>Business</v>
      </c>
      <c r="D6637" t="s">
        <v>34</v>
      </c>
      <c r="E6637" t="s">
        <v>23</v>
      </c>
      <c r="F6637" t="s">
        <v>29</v>
      </c>
      <c r="G6637" t="s">
        <v>25</v>
      </c>
      <c r="H6637" t="str">
        <f t="shared" si="412"/>
        <v>Onsite/Hybrid</v>
      </c>
      <c r="I6637" t="s">
        <v>26</v>
      </c>
      <c r="J6637" t="str">
        <f t="shared" si="413"/>
        <v>3-6 yrs</v>
      </c>
      <c r="K6637">
        <f t="shared" ca="1" si="415"/>
        <v>6</v>
      </c>
      <c r="L6637" t="s">
        <v>19</v>
      </c>
      <c r="M6637">
        <v>0</v>
      </c>
      <c r="N6637">
        <v>1</v>
      </c>
      <c r="O6637">
        <v>1</v>
      </c>
      <c r="P6637">
        <v>0</v>
      </c>
      <c r="Q6637">
        <v>0</v>
      </c>
      <c r="R6637">
        <f>SUM(M6637:N6637:O6637:P6637:Q6637)</f>
        <v>2</v>
      </c>
      <c r="S6637" s="1">
        <v>94887</v>
      </c>
      <c r="T6637" s="1" t="str">
        <f t="shared" si="414"/>
        <v>Medium</v>
      </c>
      <c r="U6637">
        <v>1</v>
      </c>
      <c r="V6637">
        <v>2021</v>
      </c>
      <c r="W6637" t="s">
        <v>20</v>
      </c>
      <c r="X6637">
        <v>6</v>
      </c>
    </row>
    <row r="6638" spans="1:24" x14ac:dyDescent="0.3">
      <c r="A6638">
        <v>6637</v>
      </c>
      <c r="B6638" t="s">
        <v>21</v>
      </c>
      <c r="C6638" t="str">
        <f>_xlfn.XLOOKUP(B6638,Lookup_table!B:B,Lookup_table!C:C)</f>
        <v>AI</v>
      </c>
      <c r="D6638" t="s">
        <v>14</v>
      </c>
      <c r="E6638" t="s">
        <v>32</v>
      </c>
      <c r="F6638" t="s">
        <v>44</v>
      </c>
      <c r="G6638" t="s">
        <v>17</v>
      </c>
      <c r="H6638" t="str">
        <f t="shared" si="412"/>
        <v>Remote</v>
      </c>
      <c r="I6638" t="s">
        <v>26</v>
      </c>
      <c r="J6638" t="str">
        <f t="shared" si="413"/>
        <v>3-6 yrs</v>
      </c>
      <c r="K6638">
        <f t="shared" ca="1" si="415"/>
        <v>6</v>
      </c>
      <c r="L6638" t="s">
        <v>39</v>
      </c>
      <c r="M6638">
        <v>1</v>
      </c>
      <c r="N6638">
        <v>0</v>
      </c>
      <c r="O6638">
        <v>1</v>
      </c>
      <c r="P6638">
        <v>1</v>
      </c>
      <c r="Q6638">
        <v>1</v>
      </c>
      <c r="R6638">
        <f>SUM(M6638:N6638:O6638:P6638:Q6638)</f>
        <v>4</v>
      </c>
      <c r="S6638" s="1">
        <v>159047</v>
      </c>
      <c r="T6638" s="1" t="str">
        <f t="shared" si="414"/>
        <v>High</v>
      </c>
      <c r="U6638">
        <v>11</v>
      </c>
      <c r="V6638">
        <v>2021</v>
      </c>
      <c r="W6638" t="s">
        <v>28</v>
      </c>
      <c r="X6638">
        <v>8</v>
      </c>
    </row>
    <row r="6639" spans="1:24" x14ac:dyDescent="0.3">
      <c r="A6639">
        <v>6638</v>
      </c>
      <c r="B6639" t="s">
        <v>33</v>
      </c>
      <c r="C6639" t="str">
        <f>_xlfn.XLOOKUP(B6639,Lookup_table!B:B,Lookup_table!C:C)</f>
        <v>Data</v>
      </c>
      <c r="D6639" t="s">
        <v>14</v>
      </c>
      <c r="E6639" t="s">
        <v>38</v>
      </c>
      <c r="F6639" t="s">
        <v>52</v>
      </c>
      <c r="G6639" t="s">
        <v>25</v>
      </c>
      <c r="H6639" t="str">
        <f t="shared" si="412"/>
        <v>Onsite/Hybrid</v>
      </c>
      <c r="I6639" t="s">
        <v>18</v>
      </c>
      <c r="J6639" t="str">
        <f t="shared" si="413"/>
        <v>7+ yrs</v>
      </c>
      <c r="K6639">
        <f t="shared" ca="1" si="415"/>
        <v>15</v>
      </c>
      <c r="L6639" t="s">
        <v>27</v>
      </c>
      <c r="M6639">
        <v>1</v>
      </c>
      <c r="N6639">
        <v>1</v>
      </c>
      <c r="O6639">
        <v>0</v>
      </c>
      <c r="P6639">
        <v>0</v>
      </c>
      <c r="Q6639">
        <v>0</v>
      </c>
      <c r="R6639">
        <f>SUM(M6639:N6639:O6639:P6639:Q6639)</f>
        <v>2</v>
      </c>
      <c r="S6639" s="1">
        <v>102841</v>
      </c>
      <c r="T6639" s="1" t="str">
        <f t="shared" si="414"/>
        <v>Medium</v>
      </c>
      <c r="U6639">
        <v>8</v>
      </c>
      <c r="V6639">
        <v>2021</v>
      </c>
      <c r="W6639" t="s">
        <v>20</v>
      </c>
      <c r="X6639">
        <v>2</v>
      </c>
    </row>
    <row r="6640" spans="1:24" x14ac:dyDescent="0.3">
      <c r="A6640">
        <v>6639</v>
      </c>
      <c r="B6640" t="s">
        <v>21</v>
      </c>
      <c r="C6640" t="str">
        <f>_xlfn.XLOOKUP(B6640,Lookup_table!B:B,Lookup_table!C:C)</f>
        <v>AI</v>
      </c>
      <c r="D6640" t="s">
        <v>14</v>
      </c>
      <c r="E6640" t="s">
        <v>38</v>
      </c>
      <c r="F6640" t="s">
        <v>51</v>
      </c>
      <c r="G6640" t="s">
        <v>30</v>
      </c>
      <c r="H6640" t="str">
        <f t="shared" si="412"/>
        <v>Onsite/Hybrid</v>
      </c>
      <c r="I6640" t="s">
        <v>35</v>
      </c>
      <c r="J6640" t="str">
        <f t="shared" si="413"/>
        <v>0-2 yrs</v>
      </c>
      <c r="K6640">
        <f t="shared" ca="1" si="415"/>
        <v>2</v>
      </c>
      <c r="L6640" t="s">
        <v>27</v>
      </c>
      <c r="M6640">
        <v>0</v>
      </c>
      <c r="N6640">
        <v>1</v>
      </c>
      <c r="O6640">
        <v>1</v>
      </c>
      <c r="P6640">
        <v>1</v>
      </c>
      <c r="Q6640">
        <v>1</v>
      </c>
      <c r="R6640">
        <f>SUM(M6640:N6640:O6640:P6640:Q6640)</f>
        <v>4</v>
      </c>
      <c r="S6640" s="1">
        <v>131412</v>
      </c>
      <c r="T6640" s="1" t="str">
        <f t="shared" si="414"/>
        <v>High</v>
      </c>
      <c r="U6640">
        <v>2</v>
      </c>
      <c r="V6640">
        <v>2024</v>
      </c>
      <c r="W6640" t="s">
        <v>28</v>
      </c>
      <c r="X6640">
        <v>4</v>
      </c>
    </row>
    <row r="6641" spans="1:24" x14ac:dyDescent="0.3">
      <c r="A6641">
        <v>6640</v>
      </c>
      <c r="B6641" t="s">
        <v>36</v>
      </c>
      <c r="C6641" t="str">
        <f>_xlfn.XLOOKUP(B6641,Lookup_table!B:B,Lookup_table!C:C)</f>
        <v>Data</v>
      </c>
      <c r="D6641" t="s">
        <v>14</v>
      </c>
      <c r="E6641" t="s">
        <v>38</v>
      </c>
      <c r="F6641" t="s">
        <v>16</v>
      </c>
      <c r="G6641" t="s">
        <v>25</v>
      </c>
      <c r="H6641" t="str">
        <f t="shared" si="412"/>
        <v>Onsite/Hybrid</v>
      </c>
      <c r="I6641" t="s">
        <v>18</v>
      </c>
      <c r="J6641" t="str">
        <f t="shared" si="413"/>
        <v>7+ yrs</v>
      </c>
      <c r="K6641">
        <f t="shared" ca="1" si="415"/>
        <v>9</v>
      </c>
      <c r="L6641" t="s">
        <v>39</v>
      </c>
      <c r="M6641">
        <v>1</v>
      </c>
      <c r="N6641">
        <v>1</v>
      </c>
      <c r="O6641">
        <v>0</v>
      </c>
      <c r="P6641">
        <v>0</v>
      </c>
      <c r="Q6641">
        <v>0</v>
      </c>
      <c r="R6641">
        <f>SUM(M6641:N6641:O6641:P6641:Q6641)</f>
        <v>2</v>
      </c>
      <c r="S6641" s="1">
        <v>104419</v>
      </c>
      <c r="T6641" s="1" t="str">
        <f t="shared" si="414"/>
        <v>Medium</v>
      </c>
      <c r="U6641">
        <v>3</v>
      </c>
      <c r="V6641">
        <v>2024</v>
      </c>
      <c r="W6641" t="s">
        <v>34</v>
      </c>
      <c r="X6641">
        <v>3</v>
      </c>
    </row>
    <row r="6642" spans="1:24" x14ac:dyDescent="0.3">
      <c r="A6642">
        <v>6641</v>
      </c>
      <c r="B6642" t="s">
        <v>41</v>
      </c>
      <c r="C6642" t="str">
        <f>_xlfn.XLOOKUP(B6642,Lookup_table!B:B,Lookup_table!C:C)</f>
        <v>Data</v>
      </c>
      <c r="D6642" t="s">
        <v>22</v>
      </c>
      <c r="E6642" t="s">
        <v>32</v>
      </c>
      <c r="F6642" t="s">
        <v>51</v>
      </c>
      <c r="G6642" t="s">
        <v>30</v>
      </c>
      <c r="H6642" t="str">
        <f t="shared" si="412"/>
        <v>Onsite/Hybrid</v>
      </c>
      <c r="I6642" t="s">
        <v>18</v>
      </c>
      <c r="J6642" t="str">
        <f t="shared" si="413"/>
        <v>7+ yrs</v>
      </c>
      <c r="K6642">
        <f t="shared" ca="1" si="415"/>
        <v>15</v>
      </c>
      <c r="L6642" t="s">
        <v>39</v>
      </c>
      <c r="M6642">
        <v>1</v>
      </c>
      <c r="N6642">
        <v>0</v>
      </c>
      <c r="O6642">
        <v>0</v>
      </c>
      <c r="P6642">
        <v>0</v>
      </c>
      <c r="Q6642">
        <v>1</v>
      </c>
      <c r="R6642">
        <f>SUM(M6642:N6642:O6642:P6642:Q6642)</f>
        <v>2</v>
      </c>
      <c r="S6642" s="1">
        <v>133098</v>
      </c>
      <c r="T6642" s="1" t="str">
        <f t="shared" si="414"/>
        <v>High</v>
      </c>
      <c r="U6642">
        <v>2</v>
      </c>
      <c r="V6642">
        <v>2022</v>
      </c>
      <c r="W6642" t="s">
        <v>20</v>
      </c>
      <c r="X6642">
        <v>2</v>
      </c>
    </row>
    <row r="6643" spans="1:24" x14ac:dyDescent="0.3">
      <c r="A6643">
        <v>6642</v>
      </c>
      <c r="B6643" t="s">
        <v>33</v>
      </c>
      <c r="C6643" t="str">
        <f>_xlfn.XLOOKUP(B6643,Lookup_table!B:B,Lookup_table!C:C)</f>
        <v>Data</v>
      </c>
      <c r="D6643" t="s">
        <v>22</v>
      </c>
      <c r="E6643" t="s">
        <v>15</v>
      </c>
      <c r="F6643" t="s">
        <v>24</v>
      </c>
      <c r="G6643" t="s">
        <v>30</v>
      </c>
      <c r="H6643" t="str">
        <f t="shared" si="412"/>
        <v>Onsite/Hybrid</v>
      </c>
      <c r="I6643" t="s">
        <v>35</v>
      </c>
      <c r="J6643" t="str">
        <f t="shared" si="413"/>
        <v>0-2 yrs</v>
      </c>
      <c r="K6643">
        <f t="shared" ca="1" si="415"/>
        <v>2</v>
      </c>
      <c r="L6643" t="s">
        <v>27</v>
      </c>
      <c r="M6643">
        <v>1</v>
      </c>
      <c r="N6643">
        <v>1</v>
      </c>
      <c r="O6643">
        <v>0</v>
      </c>
      <c r="P6643">
        <v>1</v>
      </c>
      <c r="Q6643">
        <v>0</v>
      </c>
      <c r="R6643">
        <f>SUM(M6643:N6643:O6643:P6643:Q6643)</f>
        <v>3</v>
      </c>
      <c r="S6643" s="1">
        <v>84658</v>
      </c>
      <c r="T6643" s="1" t="str">
        <f t="shared" si="414"/>
        <v>Medium</v>
      </c>
      <c r="U6643">
        <v>4</v>
      </c>
      <c r="V6643">
        <v>2020</v>
      </c>
      <c r="W6643" t="s">
        <v>20</v>
      </c>
      <c r="X6643">
        <v>6</v>
      </c>
    </row>
    <row r="6644" spans="1:24" x14ac:dyDescent="0.3">
      <c r="A6644">
        <v>6643</v>
      </c>
      <c r="B6644" t="s">
        <v>31</v>
      </c>
      <c r="C6644" t="str">
        <f>_xlfn.XLOOKUP(B6644,Lookup_table!B:B,Lookup_table!C:C)</f>
        <v>Business</v>
      </c>
      <c r="D6644" t="s">
        <v>34</v>
      </c>
      <c r="E6644" t="s">
        <v>42</v>
      </c>
      <c r="F6644" t="s">
        <v>52</v>
      </c>
      <c r="G6644" t="s">
        <v>25</v>
      </c>
      <c r="H6644" t="str">
        <f t="shared" si="412"/>
        <v>Onsite/Hybrid</v>
      </c>
      <c r="I6644" t="s">
        <v>18</v>
      </c>
      <c r="J6644" t="str">
        <f t="shared" si="413"/>
        <v>7+ yrs</v>
      </c>
      <c r="K6644">
        <f t="shared" ca="1" si="415"/>
        <v>12</v>
      </c>
      <c r="L6644" t="s">
        <v>39</v>
      </c>
      <c r="M6644">
        <v>1</v>
      </c>
      <c r="N6644">
        <v>1</v>
      </c>
      <c r="O6644">
        <v>0</v>
      </c>
      <c r="P6644">
        <v>0</v>
      </c>
      <c r="Q6644">
        <v>1</v>
      </c>
      <c r="R6644">
        <f>SUM(M6644:N6644:O6644:P6644:Q6644)</f>
        <v>3</v>
      </c>
      <c r="S6644" s="1">
        <v>110944</v>
      </c>
      <c r="T6644" s="1" t="str">
        <f t="shared" si="414"/>
        <v>Medium</v>
      </c>
      <c r="U6644">
        <v>1</v>
      </c>
      <c r="V6644">
        <v>2025</v>
      </c>
      <c r="W6644" t="s">
        <v>20</v>
      </c>
      <c r="X6644">
        <v>3</v>
      </c>
    </row>
    <row r="6645" spans="1:24" x14ac:dyDescent="0.3">
      <c r="A6645">
        <v>6644</v>
      </c>
      <c r="B6645" t="s">
        <v>33</v>
      </c>
      <c r="C6645" t="str">
        <f>_xlfn.XLOOKUP(B6645,Lookup_table!B:B,Lookup_table!C:C)</f>
        <v>Data</v>
      </c>
      <c r="D6645" t="s">
        <v>34</v>
      </c>
      <c r="E6645" t="s">
        <v>42</v>
      </c>
      <c r="F6645" t="s">
        <v>51</v>
      </c>
      <c r="G6645" t="s">
        <v>17</v>
      </c>
      <c r="H6645" t="str">
        <f t="shared" si="412"/>
        <v>Remote</v>
      </c>
      <c r="I6645" t="s">
        <v>18</v>
      </c>
      <c r="J6645" t="str">
        <f t="shared" si="413"/>
        <v>7+ yrs</v>
      </c>
      <c r="K6645">
        <f t="shared" ca="1" si="415"/>
        <v>9</v>
      </c>
      <c r="L6645" t="s">
        <v>19</v>
      </c>
      <c r="M6645">
        <v>1</v>
      </c>
      <c r="N6645">
        <v>1</v>
      </c>
      <c r="O6645">
        <v>0</v>
      </c>
      <c r="P6645">
        <v>0</v>
      </c>
      <c r="Q6645">
        <v>0</v>
      </c>
      <c r="R6645">
        <f>SUM(M6645:N6645:O6645:P6645:Q6645)</f>
        <v>2</v>
      </c>
      <c r="S6645" s="1">
        <v>98664</v>
      </c>
      <c r="T6645" s="1" t="str">
        <f t="shared" si="414"/>
        <v>Medium</v>
      </c>
      <c r="U6645">
        <v>1</v>
      </c>
      <c r="V6645">
        <v>2020</v>
      </c>
      <c r="W6645" t="s">
        <v>34</v>
      </c>
      <c r="X6645">
        <v>6</v>
      </c>
    </row>
    <row r="6646" spans="1:24" x14ac:dyDescent="0.3">
      <c r="A6646">
        <v>6645</v>
      </c>
      <c r="B6646" t="s">
        <v>21</v>
      </c>
      <c r="C6646" t="str">
        <f>_xlfn.XLOOKUP(B6646,Lookup_table!B:B,Lookup_table!C:C)</f>
        <v>AI</v>
      </c>
      <c r="D6646" t="s">
        <v>22</v>
      </c>
      <c r="E6646" t="s">
        <v>40</v>
      </c>
      <c r="F6646" t="s">
        <v>51</v>
      </c>
      <c r="G6646" t="s">
        <v>17</v>
      </c>
      <c r="H6646" t="str">
        <f t="shared" si="412"/>
        <v>Remote</v>
      </c>
      <c r="I6646" t="s">
        <v>18</v>
      </c>
      <c r="J6646" t="str">
        <f t="shared" si="413"/>
        <v>7+ yrs</v>
      </c>
      <c r="K6646">
        <f t="shared" ca="1" si="415"/>
        <v>9</v>
      </c>
      <c r="L6646" t="s">
        <v>27</v>
      </c>
      <c r="M6646">
        <v>1</v>
      </c>
      <c r="N6646">
        <v>0</v>
      </c>
      <c r="O6646">
        <v>0</v>
      </c>
      <c r="P6646">
        <v>0</v>
      </c>
      <c r="Q6646">
        <v>1</v>
      </c>
      <c r="R6646">
        <f>SUM(M6646:N6646:O6646:P6646:Q6646)</f>
        <v>2</v>
      </c>
      <c r="S6646" s="1">
        <v>172457</v>
      </c>
      <c r="T6646" s="1" t="str">
        <f t="shared" si="414"/>
        <v>High</v>
      </c>
      <c r="U6646">
        <v>6</v>
      </c>
      <c r="V6646">
        <v>2020</v>
      </c>
      <c r="W6646" t="s">
        <v>20</v>
      </c>
      <c r="X6646">
        <v>5</v>
      </c>
    </row>
    <row r="6647" spans="1:24" x14ac:dyDescent="0.3">
      <c r="A6647">
        <v>6646</v>
      </c>
      <c r="B6647" t="s">
        <v>31</v>
      </c>
      <c r="C6647" t="str">
        <f>_xlfn.XLOOKUP(B6647,Lookup_table!B:B,Lookup_table!C:C)</f>
        <v>Business</v>
      </c>
      <c r="D6647" t="s">
        <v>14</v>
      </c>
      <c r="E6647" t="s">
        <v>38</v>
      </c>
      <c r="F6647" t="s">
        <v>43</v>
      </c>
      <c r="G6647" t="s">
        <v>30</v>
      </c>
      <c r="H6647" t="str">
        <f t="shared" si="412"/>
        <v>Onsite/Hybrid</v>
      </c>
      <c r="I6647" t="s">
        <v>18</v>
      </c>
      <c r="J6647" t="str">
        <f t="shared" si="413"/>
        <v>7+ yrs</v>
      </c>
      <c r="K6647">
        <f t="shared" ca="1" si="415"/>
        <v>8</v>
      </c>
      <c r="L6647" t="s">
        <v>39</v>
      </c>
      <c r="M6647">
        <v>0</v>
      </c>
      <c r="N6647">
        <v>0</v>
      </c>
      <c r="O6647">
        <v>0</v>
      </c>
      <c r="P6647">
        <v>1</v>
      </c>
      <c r="Q6647">
        <v>1</v>
      </c>
      <c r="R6647">
        <f>SUM(M6647:N6647:O6647:P6647:Q6647)</f>
        <v>2</v>
      </c>
      <c r="S6647" s="1">
        <v>123974</v>
      </c>
      <c r="T6647" s="1" t="str">
        <f t="shared" si="414"/>
        <v>High</v>
      </c>
      <c r="U6647">
        <v>3</v>
      </c>
      <c r="V6647">
        <v>2021</v>
      </c>
      <c r="W6647" t="s">
        <v>20</v>
      </c>
      <c r="X6647">
        <v>5</v>
      </c>
    </row>
    <row r="6648" spans="1:24" x14ac:dyDescent="0.3">
      <c r="A6648">
        <v>6647</v>
      </c>
      <c r="B6648" t="s">
        <v>36</v>
      </c>
      <c r="C6648" t="str">
        <f>_xlfn.XLOOKUP(B6648,Lookup_table!B:B,Lookup_table!C:C)</f>
        <v>Data</v>
      </c>
      <c r="D6648" t="s">
        <v>14</v>
      </c>
      <c r="E6648" t="s">
        <v>32</v>
      </c>
      <c r="F6648" t="s">
        <v>24</v>
      </c>
      <c r="G6648" t="s">
        <v>17</v>
      </c>
      <c r="H6648" t="str">
        <f t="shared" si="412"/>
        <v>Remote</v>
      </c>
      <c r="I6648" t="s">
        <v>26</v>
      </c>
      <c r="J6648" t="str">
        <f t="shared" si="413"/>
        <v>3-6 yrs</v>
      </c>
      <c r="K6648">
        <f t="shared" ca="1" si="415"/>
        <v>6</v>
      </c>
      <c r="L6648" t="s">
        <v>39</v>
      </c>
      <c r="M6648">
        <v>0</v>
      </c>
      <c r="N6648">
        <v>0</v>
      </c>
      <c r="O6648">
        <v>1</v>
      </c>
      <c r="P6648">
        <v>1</v>
      </c>
      <c r="Q6648">
        <v>0</v>
      </c>
      <c r="R6648">
        <f>SUM(M6648:N6648:O6648:P6648:Q6648)</f>
        <v>2</v>
      </c>
      <c r="S6648" s="1">
        <v>106747</v>
      </c>
      <c r="T6648" s="1" t="str">
        <f t="shared" si="414"/>
        <v>Medium</v>
      </c>
      <c r="U6648">
        <v>11</v>
      </c>
      <c r="V6648">
        <v>2021</v>
      </c>
      <c r="W6648" t="s">
        <v>28</v>
      </c>
      <c r="X6648">
        <v>6</v>
      </c>
    </row>
    <row r="6649" spans="1:24" x14ac:dyDescent="0.3">
      <c r="A6649">
        <v>6648</v>
      </c>
      <c r="B6649" t="s">
        <v>21</v>
      </c>
      <c r="C6649" t="str">
        <f>_xlfn.XLOOKUP(B6649,Lookup_table!B:B,Lookup_table!C:C)</f>
        <v>AI</v>
      </c>
      <c r="D6649" t="s">
        <v>22</v>
      </c>
      <c r="E6649" t="s">
        <v>15</v>
      </c>
      <c r="F6649" t="s">
        <v>29</v>
      </c>
      <c r="G6649" t="s">
        <v>25</v>
      </c>
      <c r="H6649" t="str">
        <f t="shared" si="412"/>
        <v>Onsite/Hybrid</v>
      </c>
      <c r="I6649" t="s">
        <v>35</v>
      </c>
      <c r="J6649" t="str">
        <f t="shared" si="413"/>
        <v>0-2 yrs</v>
      </c>
      <c r="K6649">
        <f t="shared" ca="1" si="415"/>
        <v>0</v>
      </c>
      <c r="L6649" t="s">
        <v>19</v>
      </c>
      <c r="M6649">
        <v>0</v>
      </c>
      <c r="N6649">
        <v>1</v>
      </c>
      <c r="O6649">
        <v>0</v>
      </c>
      <c r="P6649">
        <v>0</v>
      </c>
      <c r="Q6649">
        <v>1</v>
      </c>
      <c r="R6649">
        <f>SUM(M6649:N6649:O6649:P6649:Q6649)</f>
        <v>2</v>
      </c>
      <c r="S6649" s="1">
        <v>121628</v>
      </c>
      <c r="T6649" s="1" t="str">
        <f t="shared" si="414"/>
        <v>High</v>
      </c>
      <c r="U6649">
        <v>5</v>
      </c>
      <c r="V6649">
        <v>2025</v>
      </c>
      <c r="W6649" t="s">
        <v>28</v>
      </c>
      <c r="X6649">
        <v>8</v>
      </c>
    </row>
    <row r="6650" spans="1:24" x14ac:dyDescent="0.3">
      <c r="A6650">
        <v>6649</v>
      </c>
      <c r="B6650" t="s">
        <v>50</v>
      </c>
      <c r="C6650" t="str">
        <f>_xlfn.XLOOKUP(B6650,Lookup_table!B:B,Lookup_table!C:C)</f>
        <v>AI</v>
      </c>
      <c r="D6650" t="s">
        <v>34</v>
      </c>
      <c r="E6650" t="s">
        <v>15</v>
      </c>
      <c r="F6650" t="s">
        <v>29</v>
      </c>
      <c r="G6650" t="s">
        <v>30</v>
      </c>
      <c r="H6650" t="str">
        <f t="shared" si="412"/>
        <v>Onsite/Hybrid</v>
      </c>
      <c r="I6650" t="s">
        <v>35</v>
      </c>
      <c r="J6650" t="str">
        <f t="shared" si="413"/>
        <v>0-2 yrs</v>
      </c>
      <c r="K6650">
        <f t="shared" ca="1" si="415"/>
        <v>2</v>
      </c>
      <c r="L6650" t="s">
        <v>19</v>
      </c>
      <c r="M6650">
        <v>0</v>
      </c>
      <c r="N6650">
        <v>0</v>
      </c>
      <c r="O6650">
        <v>1</v>
      </c>
      <c r="P6650">
        <v>0</v>
      </c>
      <c r="Q6650">
        <v>1</v>
      </c>
      <c r="R6650">
        <f>SUM(M6650:N6650:O6650:P6650:Q6650)</f>
        <v>2</v>
      </c>
      <c r="S6650" s="1">
        <v>116098</v>
      </c>
      <c r="T6650" s="1" t="str">
        <f t="shared" si="414"/>
        <v>Medium</v>
      </c>
      <c r="U6650">
        <v>12</v>
      </c>
      <c r="V6650">
        <v>2026</v>
      </c>
      <c r="W6650" t="s">
        <v>34</v>
      </c>
      <c r="X6650">
        <v>3</v>
      </c>
    </row>
    <row r="6651" spans="1:24" x14ac:dyDescent="0.3">
      <c r="A6651">
        <v>6650</v>
      </c>
      <c r="B6651" t="s">
        <v>21</v>
      </c>
      <c r="C6651" t="str">
        <f>_xlfn.XLOOKUP(B6651,Lookup_table!B:B,Lookup_table!C:C)</f>
        <v>AI</v>
      </c>
      <c r="D6651" t="s">
        <v>22</v>
      </c>
      <c r="E6651" t="s">
        <v>15</v>
      </c>
      <c r="F6651" t="s">
        <v>24</v>
      </c>
      <c r="G6651" t="s">
        <v>25</v>
      </c>
      <c r="H6651" t="str">
        <f t="shared" si="412"/>
        <v>Onsite/Hybrid</v>
      </c>
      <c r="I6651" t="s">
        <v>18</v>
      </c>
      <c r="J6651" t="str">
        <f t="shared" si="413"/>
        <v>7+ yrs</v>
      </c>
      <c r="K6651">
        <f t="shared" ca="1" si="415"/>
        <v>14</v>
      </c>
      <c r="L6651" t="s">
        <v>19</v>
      </c>
      <c r="M6651">
        <v>0</v>
      </c>
      <c r="N6651">
        <v>0</v>
      </c>
      <c r="O6651">
        <v>0</v>
      </c>
      <c r="P6651">
        <v>1</v>
      </c>
      <c r="Q6651">
        <v>0</v>
      </c>
      <c r="R6651">
        <f>SUM(M6651:N6651:O6651:P6651:Q6651)</f>
        <v>1</v>
      </c>
      <c r="S6651" s="1">
        <v>170230</v>
      </c>
      <c r="T6651" s="1" t="str">
        <f t="shared" si="414"/>
        <v>High</v>
      </c>
      <c r="U6651">
        <v>7</v>
      </c>
      <c r="V6651">
        <v>2020</v>
      </c>
      <c r="W6651" t="s">
        <v>28</v>
      </c>
      <c r="X6651">
        <v>7</v>
      </c>
    </row>
    <row r="6652" spans="1:24" x14ac:dyDescent="0.3">
      <c r="A6652">
        <v>6651</v>
      </c>
      <c r="B6652" t="s">
        <v>50</v>
      </c>
      <c r="C6652" t="str">
        <f>_xlfn.XLOOKUP(B6652,Lookup_table!B:B,Lookup_table!C:C)</f>
        <v>AI</v>
      </c>
      <c r="D6652" t="s">
        <v>14</v>
      </c>
      <c r="E6652" t="s">
        <v>23</v>
      </c>
      <c r="F6652" t="s">
        <v>43</v>
      </c>
      <c r="G6652" t="s">
        <v>25</v>
      </c>
      <c r="H6652" t="str">
        <f t="shared" si="412"/>
        <v>Onsite/Hybrid</v>
      </c>
      <c r="I6652" t="s">
        <v>26</v>
      </c>
      <c r="J6652" t="str">
        <f t="shared" si="413"/>
        <v>3-6 yrs</v>
      </c>
      <c r="K6652">
        <f t="shared" ca="1" si="415"/>
        <v>5</v>
      </c>
      <c r="L6652" t="s">
        <v>27</v>
      </c>
      <c r="M6652">
        <v>1</v>
      </c>
      <c r="N6652">
        <v>1</v>
      </c>
      <c r="O6652">
        <v>0</v>
      </c>
      <c r="P6652">
        <v>1</v>
      </c>
      <c r="Q6652">
        <v>0</v>
      </c>
      <c r="R6652">
        <f>SUM(M6652:N6652:O6652:P6652:Q6652)</f>
        <v>3</v>
      </c>
      <c r="S6652" s="1">
        <v>129962</v>
      </c>
      <c r="T6652" s="1" t="str">
        <f t="shared" si="414"/>
        <v>High</v>
      </c>
      <c r="U6652">
        <v>3</v>
      </c>
      <c r="V6652">
        <v>2025</v>
      </c>
      <c r="W6652" t="s">
        <v>34</v>
      </c>
      <c r="X6652">
        <v>3</v>
      </c>
    </row>
    <row r="6653" spans="1:24" x14ac:dyDescent="0.3">
      <c r="A6653">
        <v>6652</v>
      </c>
      <c r="B6653" t="s">
        <v>31</v>
      </c>
      <c r="C6653" t="str">
        <f>_xlfn.XLOOKUP(B6653,Lookup_table!B:B,Lookup_table!C:C)</f>
        <v>Business</v>
      </c>
      <c r="D6653" t="s">
        <v>34</v>
      </c>
      <c r="E6653" t="s">
        <v>38</v>
      </c>
      <c r="F6653" t="s">
        <v>16</v>
      </c>
      <c r="G6653" t="s">
        <v>30</v>
      </c>
      <c r="H6653" t="str">
        <f t="shared" si="412"/>
        <v>Onsite/Hybrid</v>
      </c>
      <c r="I6653" t="s">
        <v>26</v>
      </c>
      <c r="J6653" t="str">
        <f t="shared" si="413"/>
        <v>3-6 yrs</v>
      </c>
      <c r="K6653">
        <f t="shared" ca="1" si="415"/>
        <v>5</v>
      </c>
      <c r="L6653" t="s">
        <v>27</v>
      </c>
      <c r="M6653">
        <v>1</v>
      </c>
      <c r="N6653">
        <v>1</v>
      </c>
      <c r="O6653">
        <v>1</v>
      </c>
      <c r="P6653">
        <v>0</v>
      </c>
      <c r="Q6653">
        <v>1</v>
      </c>
      <c r="R6653">
        <f>SUM(M6653:N6653:O6653:P6653:Q6653)</f>
        <v>4</v>
      </c>
      <c r="S6653" s="1">
        <v>102566</v>
      </c>
      <c r="T6653" s="1" t="str">
        <f t="shared" si="414"/>
        <v>Medium</v>
      </c>
      <c r="U6653">
        <v>8</v>
      </c>
      <c r="V6653">
        <v>2024</v>
      </c>
      <c r="W6653" t="s">
        <v>28</v>
      </c>
      <c r="X6653">
        <v>8</v>
      </c>
    </row>
    <row r="6654" spans="1:24" x14ac:dyDescent="0.3">
      <c r="A6654">
        <v>6653</v>
      </c>
      <c r="B6654" t="s">
        <v>50</v>
      </c>
      <c r="C6654" t="str">
        <f>_xlfn.XLOOKUP(B6654,Lookup_table!B:B,Lookup_table!C:C)</f>
        <v>AI</v>
      </c>
      <c r="D6654" t="s">
        <v>22</v>
      </c>
      <c r="E6654" t="s">
        <v>38</v>
      </c>
      <c r="F6654" t="s">
        <v>43</v>
      </c>
      <c r="G6654" t="s">
        <v>17</v>
      </c>
      <c r="H6654" t="str">
        <f t="shared" si="412"/>
        <v>Remote</v>
      </c>
      <c r="I6654" t="s">
        <v>26</v>
      </c>
      <c r="J6654" t="str">
        <f t="shared" si="413"/>
        <v>3-6 yrs</v>
      </c>
      <c r="K6654">
        <f t="shared" ca="1" si="415"/>
        <v>5</v>
      </c>
      <c r="L6654" t="s">
        <v>39</v>
      </c>
      <c r="M6654">
        <v>0</v>
      </c>
      <c r="N6654">
        <v>0</v>
      </c>
      <c r="O6654">
        <v>0</v>
      </c>
      <c r="P6654">
        <v>1</v>
      </c>
      <c r="Q6654">
        <v>0</v>
      </c>
      <c r="R6654">
        <f>SUM(M6654:N6654:O6654:P6654:Q6654)</f>
        <v>1</v>
      </c>
      <c r="S6654" s="1">
        <v>153820</v>
      </c>
      <c r="T6654" s="1" t="str">
        <f t="shared" si="414"/>
        <v>High</v>
      </c>
      <c r="U6654">
        <v>5</v>
      </c>
      <c r="V6654">
        <v>2021</v>
      </c>
      <c r="W6654" t="s">
        <v>20</v>
      </c>
      <c r="X6654">
        <v>4</v>
      </c>
    </row>
    <row r="6655" spans="1:24" x14ac:dyDescent="0.3">
      <c r="A6655">
        <v>6654</v>
      </c>
      <c r="B6655" t="s">
        <v>50</v>
      </c>
      <c r="C6655" t="str">
        <f>_xlfn.XLOOKUP(B6655,Lookup_table!B:B,Lookup_table!C:C)</f>
        <v>AI</v>
      </c>
      <c r="D6655" t="s">
        <v>37</v>
      </c>
      <c r="E6655" t="s">
        <v>15</v>
      </c>
      <c r="F6655" t="s">
        <v>24</v>
      </c>
      <c r="G6655" t="s">
        <v>30</v>
      </c>
      <c r="H6655" t="str">
        <f t="shared" si="412"/>
        <v>Onsite/Hybrid</v>
      </c>
      <c r="I6655" t="s">
        <v>26</v>
      </c>
      <c r="J6655" t="str">
        <f t="shared" si="413"/>
        <v>3-6 yrs</v>
      </c>
      <c r="K6655">
        <f t="shared" ca="1" si="415"/>
        <v>5</v>
      </c>
      <c r="L6655" t="s">
        <v>19</v>
      </c>
      <c r="M6655">
        <v>0</v>
      </c>
      <c r="N6655">
        <v>1</v>
      </c>
      <c r="O6655">
        <v>0</v>
      </c>
      <c r="P6655">
        <v>0</v>
      </c>
      <c r="Q6655">
        <v>0</v>
      </c>
      <c r="R6655">
        <f>SUM(M6655:N6655:O6655:P6655:Q6655)</f>
        <v>1</v>
      </c>
      <c r="S6655" s="1">
        <v>115602</v>
      </c>
      <c r="T6655" s="1" t="str">
        <f t="shared" si="414"/>
        <v>Medium</v>
      </c>
      <c r="U6655">
        <v>10</v>
      </c>
      <c r="V6655">
        <v>2026</v>
      </c>
      <c r="W6655" t="s">
        <v>34</v>
      </c>
      <c r="X6655">
        <v>3</v>
      </c>
    </row>
    <row r="6656" spans="1:24" x14ac:dyDescent="0.3">
      <c r="A6656">
        <v>6655</v>
      </c>
      <c r="B6656" t="s">
        <v>31</v>
      </c>
      <c r="C6656" t="str">
        <f>_xlfn.XLOOKUP(B6656,Lookup_table!B:B,Lookup_table!C:C)</f>
        <v>Business</v>
      </c>
      <c r="D6656" t="s">
        <v>34</v>
      </c>
      <c r="E6656" t="s">
        <v>38</v>
      </c>
      <c r="F6656" t="s">
        <v>52</v>
      </c>
      <c r="G6656" t="s">
        <v>17</v>
      </c>
      <c r="H6656" t="str">
        <f t="shared" si="412"/>
        <v>Remote</v>
      </c>
      <c r="I6656" t="s">
        <v>35</v>
      </c>
      <c r="J6656" t="str">
        <f t="shared" si="413"/>
        <v>0-2 yrs</v>
      </c>
      <c r="K6656">
        <f t="shared" ca="1" si="415"/>
        <v>2</v>
      </c>
      <c r="L6656" t="s">
        <v>19</v>
      </c>
      <c r="M6656">
        <v>1</v>
      </c>
      <c r="N6656">
        <v>0</v>
      </c>
      <c r="O6656">
        <v>1</v>
      </c>
      <c r="P6656">
        <v>0</v>
      </c>
      <c r="Q6656">
        <v>1</v>
      </c>
      <c r="R6656">
        <f>SUM(M6656:N6656:O6656:P6656:Q6656)</f>
        <v>3</v>
      </c>
      <c r="S6656" s="1">
        <v>72631</v>
      </c>
      <c r="T6656" s="1" t="str">
        <f t="shared" si="414"/>
        <v>Medium</v>
      </c>
      <c r="U6656">
        <v>1</v>
      </c>
      <c r="V6656">
        <v>2026</v>
      </c>
      <c r="W6656" t="s">
        <v>20</v>
      </c>
      <c r="X6656">
        <v>3</v>
      </c>
    </row>
    <row r="6657" spans="1:24" x14ac:dyDescent="0.3">
      <c r="A6657">
        <v>6656</v>
      </c>
      <c r="B6657" t="s">
        <v>21</v>
      </c>
      <c r="C6657" t="str">
        <f>_xlfn.XLOOKUP(B6657,Lookup_table!B:B,Lookup_table!C:C)</f>
        <v>AI</v>
      </c>
      <c r="D6657" t="s">
        <v>22</v>
      </c>
      <c r="E6657" t="s">
        <v>15</v>
      </c>
      <c r="F6657" t="s">
        <v>24</v>
      </c>
      <c r="G6657" t="s">
        <v>30</v>
      </c>
      <c r="H6657" t="str">
        <f t="shared" si="412"/>
        <v>Onsite/Hybrid</v>
      </c>
      <c r="I6657" t="s">
        <v>35</v>
      </c>
      <c r="J6657" t="str">
        <f t="shared" si="413"/>
        <v>0-2 yrs</v>
      </c>
      <c r="K6657">
        <f t="shared" ca="1" si="415"/>
        <v>0</v>
      </c>
      <c r="L6657" t="s">
        <v>39</v>
      </c>
      <c r="M6657">
        <v>1</v>
      </c>
      <c r="N6657">
        <v>1</v>
      </c>
      <c r="O6657">
        <v>1</v>
      </c>
      <c r="P6657">
        <v>1</v>
      </c>
      <c r="Q6657">
        <v>0</v>
      </c>
      <c r="R6657">
        <f>SUM(M6657:N6657:O6657:P6657:Q6657)</f>
        <v>4</v>
      </c>
      <c r="S6657" s="1">
        <v>141422</v>
      </c>
      <c r="T6657" s="1" t="str">
        <f t="shared" si="414"/>
        <v>High</v>
      </c>
      <c r="U6657">
        <v>4</v>
      </c>
      <c r="V6657">
        <v>2023</v>
      </c>
      <c r="W6657" t="s">
        <v>28</v>
      </c>
      <c r="X6657">
        <v>7</v>
      </c>
    </row>
    <row r="6658" spans="1:24" x14ac:dyDescent="0.3">
      <c r="A6658">
        <v>6657</v>
      </c>
      <c r="B6658" t="s">
        <v>31</v>
      </c>
      <c r="C6658" t="str">
        <f>_xlfn.XLOOKUP(B6658,Lookup_table!B:B,Lookup_table!C:C)</f>
        <v>Business</v>
      </c>
      <c r="D6658" t="s">
        <v>22</v>
      </c>
      <c r="E6658" t="s">
        <v>40</v>
      </c>
      <c r="F6658" t="s">
        <v>52</v>
      </c>
      <c r="G6658" t="s">
        <v>17</v>
      </c>
      <c r="H6658" t="str">
        <f t="shared" ref="H6658:H6721" si="416">IF(G6658="Remote","Remote","Onsite/Hybrid")</f>
        <v>Remote</v>
      </c>
      <c r="I6658" t="s">
        <v>35</v>
      </c>
      <c r="J6658" t="str">
        <f t="shared" ref="J6658:J6721" si="417">IF(I6658="Entry","0-2 yrs",IF(I6658="Mid","3-6 yrs","7+ yrs"))</f>
        <v>0-2 yrs</v>
      </c>
      <c r="K6658">
        <f t="shared" ca="1" si="415"/>
        <v>0</v>
      </c>
      <c r="L6658" t="s">
        <v>19</v>
      </c>
      <c r="M6658">
        <v>1</v>
      </c>
      <c r="N6658">
        <v>0</v>
      </c>
      <c r="O6658">
        <v>1</v>
      </c>
      <c r="P6658">
        <v>1</v>
      </c>
      <c r="Q6658">
        <v>1</v>
      </c>
      <c r="R6658">
        <f>SUM(M6658:N6658:O6658:P6658:Q6658)</f>
        <v>4</v>
      </c>
      <c r="S6658" s="1">
        <v>108981</v>
      </c>
      <c r="T6658" s="1" t="str">
        <f t="shared" ref="T6658:T6721" si="418">IF(S6658&lt;=70000,"Low",IF(S6658&lt;=120000,"Medium","High"))</f>
        <v>Medium</v>
      </c>
      <c r="U6658">
        <v>8</v>
      </c>
      <c r="V6658">
        <v>2025</v>
      </c>
      <c r="W6658" t="s">
        <v>28</v>
      </c>
      <c r="X6658">
        <v>7</v>
      </c>
    </row>
    <row r="6659" spans="1:24" x14ac:dyDescent="0.3">
      <c r="A6659">
        <v>6658</v>
      </c>
      <c r="B6659" t="s">
        <v>21</v>
      </c>
      <c r="C6659" t="str">
        <f>_xlfn.XLOOKUP(B6659,Lookup_table!B:B,Lookup_table!C:C)</f>
        <v>AI</v>
      </c>
      <c r="D6659" t="s">
        <v>14</v>
      </c>
      <c r="E6659" t="s">
        <v>15</v>
      </c>
      <c r="F6659" t="s">
        <v>29</v>
      </c>
      <c r="G6659" t="s">
        <v>30</v>
      </c>
      <c r="H6659" t="str">
        <f t="shared" si="416"/>
        <v>Onsite/Hybrid</v>
      </c>
      <c r="I6659" t="s">
        <v>35</v>
      </c>
      <c r="J6659" t="str">
        <f t="shared" si="417"/>
        <v>0-2 yrs</v>
      </c>
      <c r="K6659">
        <f t="shared" ref="K6659:K6722" ca="1" si="419">IF(J6659="0-2 yrs",RANDBETWEEN(0,2),IF(J6659="3-6 yrs", RANDBETWEEN(3,6),IF(J6659="7+ yrs", RANDBETWEEN(7,15)," ")))</f>
        <v>2</v>
      </c>
      <c r="L6659" t="s">
        <v>19</v>
      </c>
      <c r="M6659">
        <v>0</v>
      </c>
      <c r="N6659">
        <v>1</v>
      </c>
      <c r="O6659">
        <v>1</v>
      </c>
      <c r="P6659">
        <v>0</v>
      </c>
      <c r="Q6659">
        <v>0</v>
      </c>
      <c r="R6659">
        <f>SUM(M6659:N6659:O6659:P6659:Q6659)</f>
        <v>2</v>
      </c>
      <c r="S6659" s="1">
        <v>103831</v>
      </c>
      <c r="T6659" s="1" t="str">
        <f t="shared" si="418"/>
        <v>Medium</v>
      </c>
      <c r="U6659">
        <v>7</v>
      </c>
      <c r="V6659">
        <v>2026</v>
      </c>
      <c r="W6659" t="s">
        <v>20</v>
      </c>
      <c r="X6659">
        <v>3</v>
      </c>
    </row>
    <row r="6660" spans="1:24" x14ac:dyDescent="0.3">
      <c r="A6660">
        <v>6659</v>
      </c>
      <c r="B6660" t="s">
        <v>31</v>
      </c>
      <c r="C6660" t="str">
        <f>_xlfn.XLOOKUP(B6660,Lookup_table!B:B,Lookup_table!C:C)</f>
        <v>Business</v>
      </c>
      <c r="D6660" t="s">
        <v>22</v>
      </c>
      <c r="E6660" t="s">
        <v>40</v>
      </c>
      <c r="F6660" t="s">
        <v>24</v>
      </c>
      <c r="G6660" t="s">
        <v>30</v>
      </c>
      <c r="H6660" t="str">
        <f t="shared" si="416"/>
        <v>Onsite/Hybrid</v>
      </c>
      <c r="I6660" t="s">
        <v>26</v>
      </c>
      <c r="J6660" t="str">
        <f t="shared" si="417"/>
        <v>3-6 yrs</v>
      </c>
      <c r="K6660">
        <f t="shared" ca="1" si="419"/>
        <v>5</v>
      </c>
      <c r="L6660" t="s">
        <v>39</v>
      </c>
      <c r="M6660">
        <v>1</v>
      </c>
      <c r="N6660">
        <v>1</v>
      </c>
      <c r="O6660">
        <v>1</v>
      </c>
      <c r="P6660">
        <v>1</v>
      </c>
      <c r="Q6660">
        <v>1</v>
      </c>
      <c r="R6660">
        <f>SUM(M6660:N6660:O6660:P6660:Q6660)</f>
        <v>5</v>
      </c>
      <c r="S6660" s="1">
        <v>130932</v>
      </c>
      <c r="T6660" s="1" t="str">
        <f t="shared" si="418"/>
        <v>High</v>
      </c>
      <c r="U6660">
        <v>7</v>
      </c>
      <c r="V6660">
        <v>2022</v>
      </c>
      <c r="W6660" t="s">
        <v>28</v>
      </c>
      <c r="X6660">
        <v>4</v>
      </c>
    </row>
    <row r="6661" spans="1:24" x14ac:dyDescent="0.3">
      <c r="A6661">
        <v>6660</v>
      </c>
      <c r="B6661" t="s">
        <v>31</v>
      </c>
      <c r="C6661" t="str">
        <f>_xlfn.XLOOKUP(B6661,Lookup_table!B:B,Lookup_table!C:C)</f>
        <v>Business</v>
      </c>
      <c r="D6661" t="s">
        <v>14</v>
      </c>
      <c r="E6661" t="s">
        <v>38</v>
      </c>
      <c r="F6661" t="s">
        <v>16</v>
      </c>
      <c r="G6661" t="s">
        <v>17</v>
      </c>
      <c r="H6661" t="str">
        <f t="shared" si="416"/>
        <v>Remote</v>
      </c>
      <c r="I6661" t="s">
        <v>18</v>
      </c>
      <c r="J6661" t="str">
        <f t="shared" si="417"/>
        <v>7+ yrs</v>
      </c>
      <c r="K6661">
        <f t="shared" ca="1" si="419"/>
        <v>14</v>
      </c>
      <c r="L6661" t="s">
        <v>27</v>
      </c>
      <c r="M6661">
        <v>0</v>
      </c>
      <c r="N6661">
        <v>1</v>
      </c>
      <c r="O6661">
        <v>1</v>
      </c>
      <c r="P6661">
        <v>1</v>
      </c>
      <c r="Q6661">
        <v>1</v>
      </c>
      <c r="R6661">
        <f>SUM(M6661:N6661:O6661:P6661:Q6661)</f>
        <v>4</v>
      </c>
      <c r="S6661" s="1">
        <v>141976</v>
      </c>
      <c r="T6661" s="1" t="str">
        <f t="shared" si="418"/>
        <v>High</v>
      </c>
      <c r="U6661">
        <v>1</v>
      </c>
      <c r="V6661">
        <v>2021</v>
      </c>
      <c r="W6661" t="s">
        <v>28</v>
      </c>
      <c r="X6661">
        <v>2</v>
      </c>
    </row>
    <row r="6662" spans="1:24" x14ac:dyDescent="0.3">
      <c r="A6662">
        <v>6661</v>
      </c>
      <c r="B6662" t="s">
        <v>33</v>
      </c>
      <c r="C6662" t="str">
        <f>_xlfn.XLOOKUP(B6662,Lookup_table!B:B,Lookup_table!C:C)</f>
        <v>Data</v>
      </c>
      <c r="D6662" t="s">
        <v>34</v>
      </c>
      <c r="E6662" t="s">
        <v>15</v>
      </c>
      <c r="F6662" t="s">
        <v>51</v>
      </c>
      <c r="G6662" t="s">
        <v>30</v>
      </c>
      <c r="H6662" t="str">
        <f t="shared" si="416"/>
        <v>Onsite/Hybrid</v>
      </c>
      <c r="I6662" t="s">
        <v>18</v>
      </c>
      <c r="J6662" t="str">
        <f t="shared" si="417"/>
        <v>7+ yrs</v>
      </c>
      <c r="K6662">
        <f t="shared" ca="1" si="419"/>
        <v>10</v>
      </c>
      <c r="L6662" t="s">
        <v>19</v>
      </c>
      <c r="M6662">
        <v>1</v>
      </c>
      <c r="N6662">
        <v>0</v>
      </c>
      <c r="O6662">
        <v>0</v>
      </c>
      <c r="P6662">
        <v>1</v>
      </c>
      <c r="Q6662">
        <v>1</v>
      </c>
      <c r="R6662">
        <f>SUM(M6662:N6662:O6662:P6662:Q6662)</f>
        <v>3</v>
      </c>
      <c r="S6662" s="1">
        <v>129338</v>
      </c>
      <c r="T6662" s="1" t="str">
        <f t="shared" si="418"/>
        <v>High</v>
      </c>
      <c r="U6662">
        <v>4</v>
      </c>
      <c r="V6662">
        <v>2025</v>
      </c>
      <c r="W6662" t="s">
        <v>34</v>
      </c>
      <c r="X6662">
        <v>3</v>
      </c>
    </row>
    <row r="6663" spans="1:24" x14ac:dyDescent="0.3">
      <c r="A6663">
        <v>6662</v>
      </c>
      <c r="B6663" t="s">
        <v>33</v>
      </c>
      <c r="C6663" t="str">
        <f>_xlfn.XLOOKUP(B6663,Lookup_table!B:B,Lookup_table!C:C)</f>
        <v>Data</v>
      </c>
      <c r="D6663" t="s">
        <v>14</v>
      </c>
      <c r="E6663" t="s">
        <v>38</v>
      </c>
      <c r="F6663" t="s">
        <v>16</v>
      </c>
      <c r="G6663" t="s">
        <v>25</v>
      </c>
      <c r="H6663" t="str">
        <f t="shared" si="416"/>
        <v>Onsite/Hybrid</v>
      </c>
      <c r="I6663" t="s">
        <v>26</v>
      </c>
      <c r="J6663" t="str">
        <f t="shared" si="417"/>
        <v>3-6 yrs</v>
      </c>
      <c r="K6663">
        <f t="shared" ca="1" si="419"/>
        <v>6</v>
      </c>
      <c r="L6663" t="s">
        <v>19</v>
      </c>
      <c r="M6663">
        <v>0</v>
      </c>
      <c r="N6663">
        <v>1</v>
      </c>
      <c r="O6663">
        <v>0</v>
      </c>
      <c r="P6663">
        <v>1</v>
      </c>
      <c r="Q6663">
        <v>0</v>
      </c>
      <c r="R6663">
        <f>SUM(M6663:N6663:O6663:P6663:Q6663)</f>
        <v>2</v>
      </c>
      <c r="S6663" s="1">
        <v>93388</v>
      </c>
      <c r="T6663" s="1" t="str">
        <f t="shared" si="418"/>
        <v>Medium</v>
      </c>
      <c r="U6663">
        <v>8</v>
      </c>
      <c r="V6663">
        <v>2026</v>
      </c>
      <c r="W6663" t="s">
        <v>34</v>
      </c>
      <c r="X6663">
        <v>6</v>
      </c>
    </row>
    <row r="6664" spans="1:24" x14ac:dyDescent="0.3">
      <c r="A6664">
        <v>6663</v>
      </c>
      <c r="B6664" t="s">
        <v>33</v>
      </c>
      <c r="C6664" t="str">
        <f>_xlfn.XLOOKUP(B6664,Lookup_table!B:B,Lookup_table!C:C)</f>
        <v>Data</v>
      </c>
      <c r="D6664" t="s">
        <v>37</v>
      </c>
      <c r="E6664" t="s">
        <v>42</v>
      </c>
      <c r="F6664" t="s">
        <v>52</v>
      </c>
      <c r="G6664" t="s">
        <v>25</v>
      </c>
      <c r="H6664" t="str">
        <f t="shared" si="416"/>
        <v>Onsite/Hybrid</v>
      </c>
      <c r="I6664" t="s">
        <v>18</v>
      </c>
      <c r="J6664" t="str">
        <f t="shared" si="417"/>
        <v>7+ yrs</v>
      </c>
      <c r="K6664">
        <f t="shared" ca="1" si="419"/>
        <v>9</v>
      </c>
      <c r="L6664" t="s">
        <v>27</v>
      </c>
      <c r="M6664">
        <v>0</v>
      </c>
      <c r="N6664">
        <v>1</v>
      </c>
      <c r="O6664">
        <v>1</v>
      </c>
      <c r="P6664">
        <v>0</v>
      </c>
      <c r="Q6664">
        <v>0</v>
      </c>
      <c r="R6664">
        <f>SUM(M6664:N6664:O6664:P6664:Q6664)</f>
        <v>2</v>
      </c>
      <c r="S6664" s="1">
        <v>113348</v>
      </c>
      <c r="T6664" s="1" t="str">
        <f t="shared" si="418"/>
        <v>Medium</v>
      </c>
      <c r="U6664">
        <v>3</v>
      </c>
      <c r="V6664">
        <v>2021</v>
      </c>
      <c r="W6664" t="s">
        <v>34</v>
      </c>
      <c r="X6664">
        <v>6</v>
      </c>
    </row>
    <row r="6665" spans="1:24" x14ac:dyDescent="0.3">
      <c r="A6665">
        <v>6664</v>
      </c>
      <c r="B6665" t="s">
        <v>21</v>
      </c>
      <c r="C6665" t="str">
        <f>_xlfn.XLOOKUP(B6665,Lookup_table!B:B,Lookup_table!C:C)</f>
        <v>AI</v>
      </c>
      <c r="D6665" t="s">
        <v>34</v>
      </c>
      <c r="E6665" t="s">
        <v>32</v>
      </c>
      <c r="F6665" t="s">
        <v>44</v>
      </c>
      <c r="G6665" t="s">
        <v>17</v>
      </c>
      <c r="H6665" t="str">
        <f t="shared" si="416"/>
        <v>Remote</v>
      </c>
      <c r="I6665" t="s">
        <v>18</v>
      </c>
      <c r="J6665" t="str">
        <f t="shared" si="417"/>
        <v>7+ yrs</v>
      </c>
      <c r="K6665">
        <f t="shared" ca="1" si="419"/>
        <v>8</v>
      </c>
      <c r="L6665" t="s">
        <v>19</v>
      </c>
      <c r="M6665">
        <v>0</v>
      </c>
      <c r="N6665">
        <v>1</v>
      </c>
      <c r="O6665">
        <v>1</v>
      </c>
      <c r="P6665">
        <v>0</v>
      </c>
      <c r="Q6665">
        <v>1</v>
      </c>
      <c r="R6665">
        <f>SUM(M6665:N6665:O6665:P6665:Q6665)</f>
        <v>3</v>
      </c>
      <c r="S6665" s="1">
        <v>162725</v>
      </c>
      <c r="T6665" s="1" t="str">
        <f t="shared" si="418"/>
        <v>High</v>
      </c>
      <c r="U6665">
        <v>1</v>
      </c>
      <c r="V6665">
        <v>2024</v>
      </c>
      <c r="W6665" t="s">
        <v>28</v>
      </c>
      <c r="X6665">
        <v>7</v>
      </c>
    </row>
    <row r="6666" spans="1:24" x14ac:dyDescent="0.3">
      <c r="A6666">
        <v>6665</v>
      </c>
      <c r="B6666" t="s">
        <v>21</v>
      </c>
      <c r="C6666" t="str">
        <f>_xlfn.XLOOKUP(B6666,Lookup_table!B:B,Lookup_table!C:C)</f>
        <v>AI</v>
      </c>
      <c r="D6666" t="s">
        <v>14</v>
      </c>
      <c r="E6666" t="s">
        <v>38</v>
      </c>
      <c r="F6666" t="s">
        <v>44</v>
      </c>
      <c r="G6666" t="s">
        <v>30</v>
      </c>
      <c r="H6666" t="str">
        <f t="shared" si="416"/>
        <v>Onsite/Hybrid</v>
      </c>
      <c r="I6666" t="s">
        <v>35</v>
      </c>
      <c r="J6666" t="str">
        <f t="shared" si="417"/>
        <v>0-2 yrs</v>
      </c>
      <c r="K6666">
        <f t="shared" ca="1" si="419"/>
        <v>1</v>
      </c>
      <c r="L6666" t="s">
        <v>27</v>
      </c>
      <c r="M6666">
        <v>0</v>
      </c>
      <c r="N6666">
        <v>1</v>
      </c>
      <c r="O6666">
        <v>0</v>
      </c>
      <c r="P6666">
        <v>1</v>
      </c>
      <c r="Q6666">
        <v>1</v>
      </c>
      <c r="R6666">
        <f>SUM(M6666:N6666:O6666:P6666:Q6666)</f>
        <v>3</v>
      </c>
      <c r="S6666" s="1">
        <v>116249</v>
      </c>
      <c r="T6666" s="1" t="str">
        <f t="shared" si="418"/>
        <v>Medium</v>
      </c>
      <c r="U6666">
        <v>4</v>
      </c>
      <c r="V6666">
        <v>2023</v>
      </c>
      <c r="W6666" t="s">
        <v>28</v>
      </c>
      <c r="X6666">
        <v>7</v>
      </c>
    </row>
    <row r="6667" spans="1:24" x14ac:dyDescent="0.3">
      <c r="A6667">
        <v>6666</v>
      </c>
      <c r="B6667" t="s">
        <v>31</v>
      </c>
      <c r="C6667" t="str">
        <f>_xlfn.XLOOKUP(B6667,Lookup_table!B:B,Lookup_table!C:C)</f>
        <v>Business</v>
      </c>
      <c r="D6667" t="s">
        <v>14</v>
      </c>
      <c r="E6667" t="s">
        <v>32</v>
      </c>
      <c r="F6667" t="s">
        <v>43</v>
      </c>
      <c r="G6667" t="s">
        <v>25</v>
      </c>
      <c r="H6667" t="str">
        <f t="shared" si="416"/>
        <v>Onsite/Hybrid</v>
      </c>
      <c r="I6667" t="s">
        <v>18</v>
      </c>
      <c r="J6667" t="str">
        <f t="shared" si="417"/>
        <v>7+ yrs</v>
      </c>
      <c r="K6667">
        <f t="shared" ca="1" si="419"/>
        <v>10</v>
      </c>
      <c r="L6667" t="s">
        <v>19</v>
      </c>
      <c r="M6667">
        <v>0</v>
      </c>
      <c r="N6667">
        <v>1</v>
      </c>
      <c r="O6667">
        <v>1</v>
      </c>
      <c r="P6667">
        <v>0</v>
      </c>
      <c r="Q6667">
        <v>1</v>
      </c>
      <c r="R6667">
        <f>SUM(M6667:N6667:O6667:P6667:Q6667)</f>
        <v>3</v>
      </c>
      <c r="S6667" s="1">
        <v>124874</v>
      </c>
      <c r="T6667" s="1" t="str">
        <f t="shared" si="418"/>
        <v>High</v>
      </c>
      <c r="U6667">
        <v>11</v>
      </c>
      <c r="V6667">
        <v>2025</v>
      </c>
      <c r="W6667" t="s">
        <v>34</v>
      </c>
      <c r="X6667">
        <v>5</v>
      </c>
    </row>
    <row r="6668" spans="1:24" x14ac:dyDescent="0.3">
      <c r="A6668">
        <v>6667</v>
      </c>
      <c r="B6668" t="s">
        <v>41</v>
      </c>
      <c r="C6668" t="str">
        <f>_xlfn.XLOOKUP(B6668,Lookup_table!B:B,Lookup_table!C:C)</f>
        <v>Data</v>
      </c>
      <c r="D6668" t="s">
        <v>37</v>
      </c>
      <c r="E6668" t="s">
        <v>40</v>
      </c>
      <c r="F6668" t="s">
        <v>51</v>
      </c>
      <c r="G6668" t="s">
        <v>30</v>
      </c>
      <c r="H6668" t="str">
        <f t="shared" si="416"/>
        <v>Onsite/Hybrid</v>
      </c>
      <c r="I6668" t="s">
        <v>35</v>
      </c>
      <c r="J6668" t="str">
        <f t="shared" si="417"/>
        <v>0-2 yrs</v>
      </c>
      <c r="K6668">
        <f t="shared" ca="1" si="419"/>
        <v>0</v>
      </c>
      <c r="L6668" t="s">
        <v>19</v>
      </c>
      <c r="M6668">
        <v>1</v>
      </c>
      <c r="N6668">
        <v>0</v>
      </c>
      <c r="O6668">
        <v>0</v>
      </c>
      <c r="P6668">
        <v>1</v>
      </c>
      <c r="Q6668">
        <v>1</v>
      </c>
      <c r="R6668">
        <f>SUM(M6668:N6668:O6668:P6668:Q6668)</f>
        <v>3</v>
      </c>
      <c r="S6668" s="1">
        <v>71736</v>
      </c>
      <c r="T6668" s="1" t="str">
        <f t="shared" si="418"/>
        <v>Medium</v>
      </c>
      <c r="U6668">
        <v>3</v>
      </c>
      <c r="V6668">
        <v>2026</v>
      </c>
      <c r="W6668" t="s">
        <v>28</v>
      </c>
      <c r="X6668">
        <v>7</v>
      </c>
    </row>
    <row r="6669" spans="1:24" x14ac:dyDescent="0.3">
      <c r="A6669">
        <v>6668</v>
      </c>
      <c r="B6669" t="s">
        <v>31</v>
      </c>
      <c r="C6669" t="str">
        <f>_xlfn.XLOOKUP(B6669,Lookup_table!B:B,Lookup_table!C:C)</f>
        <v>Business</v>
      </c>
      <c r="D6669" t="s">
        <v>37</v>
      </c>
      <c r="E6669" t="s">
        <v>15</v>
      </c>
      <c r="F6669" t="s">
        <v>51</v>
      </c>
      <c r="G6669" t="s">
        <v>17</v>
      </c>
      <c r="H6669" t="str">
        <f t="shared" si="416"/>
        <v>Remote</v>
      </c>
      <c r="I6669" t="s">
        <v>26</v>
      </c>
      <c r="J6669" t="str">
        <f t="shared" si="417"/>
        <v>3-6 yrs</v>
      </c>
      <c r="K6669">
        <f t="shared" ca="1" si="419"/>
        <v>3</v>
      </c>
      <c r="L6669" t="s">
        <v>19</v>
      </c>
      <c r="M6669">
        <v>0</v>
      </c>
      <c r="N6669">
        <v>1</v>
      </c>
      <c r="O6669">
        <v>1</v>
      </c>
      <c r="P6669">
        <v>0</v>
      </c>
      <c r="Q6669">
        <v>0</v>
      </c>
      <c r="R6669">
        <f>SUM(M6669:N6669:O6669:P6669:Q6669)</f>
        <v>2</v>
      </c>
      <c r="S6669" s="1">
        <v>86857</v>
      </c>
      <c r="T6669" s="1" t="str">
        <f t="shared" si="418"/>
        <v>Medium</v>
      </c>
      <c r="U6669">
        <v>8</v>
      </c>
      <c r="V6669">
        <v>2024</v>
      </c>
      <c r="W6669" t="s">
        <v>20</v>
      </c>
      <c r="X6669">
        <v>6</v>
      </c>
    </row>
    <row r="6670" spans="1:24" x14ac:dyDescent="0.3">
      <c r="A6670">
        <v>6669</v>
      </c>
      <c r="B6670" t="s">
        <v>50</v>
      </c>
      <c r="C6670" t="str">
        <f>_xlfn.XLOOKUP(B6670,Lookup_table!B:B,Lookup_table!C:C)</f>
        <v>AI</v>
      </c>
      <c r="D6670" t="s">
        <v>37</v>
      </c>
      <c r="E6670" t="s">
        <v>15</v>
      </c>
      <c r="F6670" t="s">
        <v>43</v>
      </c>
      <c r="G6670" t="s">
        <v>17</v>
      </c>
      <c r="H6670" t="str">
        <f t="shared" si="416"/>
        <v>Remote</v>
      </c>
      <c r="I6670" t="s">
        <v>26</v>
      </c>
      <c r="J6670" t="str">
        <f t="shared" si="417"/>
        <v>3-6 yrs</v>
      </c>
      <c r="K6670">
        <f t="shared" ca="1" si="419"/>
        <v>4</v>
      </c>
      <c r="L6670" t="s">
        <v>39</v>
      </c>
      <c r="M6670">
        <v>1</v>
      </c>
      <c r="N6670">
        <v>1</v>
      </c>
      <c r="O6670">
        <v>1</v>
      </c>
      <c r="P6670">
        <v>1</v>
      </c>
      <c r="Q6670">
        <v>0</v>
      </c>
      <c r="R6670">
        <f>SUM(M6670:N6670:O6670:P6670:Q6670)</f>
        <v>4</v>
      </c>
      <c r="S6670" s="1">
        <v>144519</v>
      </c>
      <c r="T6670" s="1" t="str">
        <f t="shared" si="418"/>
        <v>High</v>
      </c>
      <c r="U6670">
        <v>3</v>
      </c>
      <c r="V6670">
        <v>2025</v>
      </c>
      <c r="W6670" t="s">
        <v>28</v>
      </c>
      <c r="X6670">
        <v>6</v>
      </c>
    </row>
    <row r="6671" spans="1:24" x14ac:dyDescent="0.3">
      <c r="A6671">
        <v>6670</v>
      </c>
      <c r="B6671" t="s">
        <v>36</v>
      </c>
      <c r="C6671" t="str">
        <f>_xlfn.XLOOKUP(B6671,Lookup_table!B:B,Lookup_table!C:C)</f>
        <v>Data</v>
      </c>
      <c r="D6671" t="s">
        <v>14</v>
      </c>
      <c r="E6671" t="s">
        <v>38</v>
      </c>
      <c r="F6671" t="s">
        <v>43</v>
      </c>
      <c r="G6671" t="s">
        <v>17</v>
      </c>
      <c r="H6671" t="str">
        <f t="shared" si="416"/>
        <v>Remote</v>
      </c>
      <c r="I6671" t="s">
        <v>26</v>
      </c>
      <c r="J6671" t="str">
        <f t="shared" si="417"/>
        <v>3-6 yrs</v>
      </c>
      <c r="K6671">
        <f t="shared" ca="1" si="419"/>
        <v>4</v>
      </c>
      <c r="L6671" t="s">
        <v>27</v>
      </c>
      <c r="M6671">
        <v>0</v>
      </c>
      <c r="N6671">
        <v>1</v>
      </c>
      <c r="O6671">
        <v>0</v>
      </c>
      <c r="P6671">
        <v>0</v>
      </c>
      <c r="Q6671">
        <v>0</v>
      </c>
      <c r="R6671">
        <f>SUM(M6671:N6671:O6671:P6671:Q6671)</f>
        <v>1</v>
      </c>
      <c r="S6671" s="1">
        <v>71757</v>
      </c>
      <c r="T6671" s="1" t="str">
        <f t="shared" si="418"/>
        <v>Medium</v>
      </c>
      <c r="U6671">
        <v>12</v>
      </c>
      <c r="V6671">
        <v>2023</v>
      </c>
      <c r="W6671" t="s">
        <v>28</v>
      </c>
      <c r="X6671">
        <v>7</v>
      </c>
    </row>
    <row r="6672" spans="1:24" x14ac:dyDescent="0.3">
      <c r="A6672">
        <v>6671</v>
      </c>
      <c r="B6672" t="s">
        <v>31</v>
      </c>
      <c r="C6672" t="str">
        <f>_xlfn.XLOOKUP(B6672,Lookup_table!B:B,Lookup_table!C:C)</f>
        <v>Business</v>
      </c>
      <c r="D6672" t="s">
        <v>37</v>
      </c>
      <c r="E6672" t="s">
        <v>40</v>
      </c>
      <c r="F6672" t="s">
        <v>24</v>
      </c>
      <c r="G6672" t="s">
        <v>17</v>
      </c>
      <c r="H6672" t="str">
        <f t="shared" si="416"/>
        <v>Remote</v>
      </c>
      <c r="I6672" t="s">
        <v>26</v>
      </c>
      <c r="J6672" t="str">
        <f t="shared" si="417"/>
        <v>3-6 yrs</v>
      </c>
      <c r="K6672">
        <f t="shared" ca="1" si="419"/>
        <v>4</v>
      </c>
      <c r="L6672" t="s">
        <v>19</v>
      </c>
      <c r="M6672">
        <v>0</v>
      </c>
      <c r="N6672">
        <v>1</v>
      </c>
      <c r="O6672">
        <v>0</v>
      </c>
      <c r="P6672">
        <v>0</v>
      </c>
      <c r="Q6672">
        <v>0</v>
      </c>
      <c r="R6672">
        <f>SUM(M6672:N6672:O6672:P6672:Q6672)</f>
        <v>1</v>
      </c>
      <c r="S6672" s="1">
        <v>72039</v>
      </c>
      <c r="T6672" s="1" t="str">
        <f t="shared" si="418"/>
        <v>Medium</v>
      </c>
      <c r="U6672">
        <v>4</v>
      </c>
      <c r="V6672">
        <v>2025</v>
      </c>
      <c r="W6672" t="s">
        <v>34</v>
      </c>
      <c r="X6672">
        <v>3</v>
      </c>
    </row>
    <row r="6673" spans="1:24" x14ac:dyDescent="0.3">
      <c r="A6673">
        <v>6672</v>
      </c>
      <c r="B6673" t="s">
        <v>50</v>
      </c>
      <c r="C6673" t="str">
        <f>_xlfn.XLOOKUP(B6673,Lookup_table!B:B,Lookup_table!C:C)</f>
        <v>AI</v>
      </c>
      <c r="D6673" t="s">
        <v>22</v>
      </c>
      <c r="E6673" t="s">
        <v>42</v>
      </c>
      <c r="F6673" t="s">
        <v>29</v>
      </c>
      <c r="G6673" t="s">
        <v>30</v>
      </c>
      <c r="H6673" t="str">
        <f t="shared" si="416"/>
        <v>Onsite/Hybrid</v>
      </c>
      <c r="I6673" t="s">
        <v>18</v>
      </c>
      <c r="J6673" t="str">
        <f t="shared" si="417"/>
        <v>7+ yrs</v>
      </c>
      <c r="K6673">
        <f t="shared" ca="1" si="419"/>
        <v>7</v>
      </c>
      <c r="L6673" t="s">
        <v>27</v>
      </c>
      <c r="M6673">
        <v>1</v>
      </c>
      <c r="N6673">
        <v>0</v>
      </c>
      <c r="O6673">
        <v>1</v>
      </c>
      <c r="P6673">
        <v>1</v>
      </c>
      <c r="Q6673">
        <v>1</v>
      </c>
      <c r="R6673">
        <f>SUM(M6673:N6673:O6673:P6673:Q6673)</f>
        <v>4</v>
      </c>
      <c r="S6673" s="1">
        <v>199954</v>
      </c>
      <c r="T6673" s="1" t="str">
        <f t="shared" si="418"/>
        <v>High</v>
      </c>
      <c r="U6673">
        <v>12</v>
      </c>
      <c r="V6673">
        <v>2025</v>
      </c>
      <c r="W6673" t="s">
        <v>28</v>
      </c>
      <c r="X6673">
        <v>8</v>
      </c>
    </row>
    <row r="6674" spans="1:24" x14ac:dyDescent="0.3">
      <c r="A6674">
        <v>6673</v>
      </c>
      <c r="B6674" t="s">
        <v>50</v>
      </c>
      <c r="C6674" t="str">
        <f>_xlfn.XLOOKUP(B6674,Lookup_table!B:B,Lookup_table!C:C)</f>
        <v>AI</v>
      </c>
      <c r="D6674" t="s">
        <v>22</v>
      </c>
      <c r="E6674" t="s">
        <v>32</v>
      </c>
      <c r="F6674" t="s">
        <v>52</v>
      </c>
      <c r="G6674" t="s">
        <v>25</v>
      </c>
      <c r="H6674" t="str">
        <f t="shared" si="416"/>
        <v>Onsite/Hybrid</v>
      </c>
      <c r="I6674" t="s">
        <v>35</v>
      </c>
      <c r="J6674" t="str">
        <f t="shared" si="417"/>
        <v>0-2 yrs</v>
      </c>
      <c r="K6674">
        <f t="shared" ca="1" si="419"/>
        <v>0</v>
      </c>
      <c r="L6674" t="s">
        <v>39</v>
      </c>
      <c r="M6674">
        <v>0</v>
      </c>
      <c r="N6674">
        <v>0</v>
      </c>
      <c r="O6674">
        <v>0</v>
      </c>
      <c r="P6674">
        <v>0</v>
      </c>
      <c r="Q6674">
        <v>0</v>
      </c>
      <c r="R6674">
        <f>SUM(M6674:N6674:O6674:P6674:Q6674)</f>
        <v>0</v>
      </c>
      <c r="S6674" s="1">
        <v>113177</v>
      </c>
      <c r="T6674" s="1" t="str">
        <f t="shared" si="418"/>
        <v>Medium</v>
      </c>
      <c r="U6674">
        <v>5</v>
      </c>
      <c r="V6674">
        <v>2020</v>
      </c>
      <c r="W6674" t="s">
        <v>20</v>
      </c>
      <c r="X6674">
        <v>1</v>
      </c>
    </row>
    <row r="6675" spans="1:24" x14ac:dyDescent="0.3">
      <c r="A6675">
        <v>6674</v>
      </c>
      <c r="B6675" t="s">
        <v>36</v>
      </c>
      <c r="C6675" t="str">
        <f>_xlfn.XLOOKUP(B6675,Lookup_table!B:B,Lookup_table!C:C)</f>
        <v>Data</v>
      </c>
      <c r="D6675" t="s">
        <v>37</v>
      </c>
      <c r="E6675" t="s">
        <v>40</v>
      </c>
      <c r="F6675" t="s">
        <v>51</v>
      </c>
      <c r="G6675" t="s">
        <v>30</v>
      </c>
      <c r="H6675" t="str">
        <f t="shared" si="416"/>
        <v>Onsite/Hybrid</v>
      </c>
      <c r="I6675" t="s">
        <v>18</v>
      </c>
      <c r="J6675" t="str">
        <f t="shared" si="417"/>
        <v>7+ yrs</v>
      </c>
      <c r="K6675">
        <f t="shared" ca="1" si="419"/>
        <v>7</v>
      </c>
      <c r="L6675" t="s">
        <v>27</v>
      </c>
      <c r="M6675">
        <v>0</v>
      </c>
      <c r="N6675">
        <v>0</v>
      </c>
      <c r="O6675">
        <v>1</v>
      </c>
      <c r="P6675">
        <v>1</v>
      </c>
      <c r="Q6675">
        <v>1</v>
      </c>
      <c r="R6675">
        <f>SUM(M6675:N6675:O6675:P6675:Q6675)</f>
        <v>3</v>
      </c>
      <c r="S6675" s="1">
        <v>138704</v>
      </c>
      <c r="T6675" s="1" t="str">
        <f t="shared" si="418"/>
        <v>High</v>
      </c>
      <c r="U6675">
        <v>8</v>
      </c>
      <c r="V6675">
        <v>2023</v>
      </c>
      <c r="W6675" t="s">
        <v>28</v>
      </c>
      <c r="X6675">
        <v>7</v>
      </c>
    </row>
    <row r="6676" spans="1:24" x14ac:dyDescent="0.3">
      <c r="A6676">
        <v>6675</v>
      </c>
      <c r="B6676" t="s">
        <v>33</v>
      </c>
      <c r="C6676" t="str">
        <f>_xlfn.XLOOKUP(B6676,Lookup_table!B:B,Lookup_table!C:C)</f>
        <v>Data</v>
      </c>
      <c r="D6676" t="s">
        <v>34</v>
      </c>
      <c r="E6676" t="s">
        <v>42</v>
      </c>
      <c r="F6676" t="s">
        <v>51</v>
      </c>
      <c r="G6676" t="s">
        <v>25</v>
      </c>
      <c r="H6676" t="str">
        <f t="shared" si="416"/>
        <v>Onsite/Hybrid</v>
      </c>
      <c r="I6676" t="s">
        <v>35</v>
      </c>
      <c r="J6676" t="str">
        <f t="shared" si="417"/>
        <v>0-2 yrs</v>
      </c>
      <c r="K6676">
        <f t="shared" ca="1" si="419"/>
        <v>0</v>
      </c>
      <c r="L6676" t="s">
        <v>39</v>
      </c>
      <c r="M6676">
        <v>1</v>
      </c>
      <c r="N6676">
        <v>1</v>
      </c>
      <c r="O6676">
        <v>1</v>
      </c>
      <c r="P6676">
        <v>0</v>
      </c>
      <c r="Q6676">
        <v>1</v>
      </c>
      <c r="R6676">
        <f>SUM(M6676:N6676:O6676:P6676:Q6676)</f>
        <v>4</v>
      </c>
      <c r="S6676" s="1">
        <v>74177</v>
      </c>
      <c r="T6676" s="1" t="str">
        <f t="shared" si="418"/>
        <v>Medium</v>
      </c>
      <c r="U6676">
        <v>5</v>
      </c>
      <c r="V6676">
        <v>2020</v>
      </c>
      <c r="W6676" t="s">
        <v>34</v>
      </c>
      <c r="X6676">
        <v>3</v>
      </c>
    </row>
    <row r="6677" spans="1:24" x14ac:dyDescent="0.3">
      <c r="A6677">
        <v>6676</v>
      </c>
      <c r="B6677" t="s">
        <v>50</v>
      </c>
      <c r="C6677" t="str">
        <f>_xlfn.XLOOKUP(B6677,Lookup_table!B:B,Lookup_table!C:C)</f>
        <v>AI</v>
      </c>
      <c r="D6677" t="s">
        <v>34</v>
      </c>
      <c r="E6677" t="s">
        <v>40</v>
      </c>
      <c r="F6677" t="s">
        <v>51</v>
      </c>
      <c r="G6677" t="s">
        <v>30</v>
      </c>
      <c r="H6677" t="str">
        <f t="shared" si="416"/>
        <v>Onsite/Hybrid</v>
      </c>
      <c r="I6677" t="s">
        <v>18</v>
      </c>
      <c r="J6677" t="str">
        <f t="shared" si="417"/>
        <v>7+ yrs</v>
      </c>
      <c r="K6677">
        <f t="shared" ca="1" si="419"/>
        <v>10</v>
      </c>
      <c r="L6677" t="s">
        <v>27</v>
      </c>
      <c r="M6677">
        <v>0</v>
      </c>
      <c r="N6677">
        <v>1</v>
      </c>
      <c r="O6677">
        <v>1</v>
      </c>
      <c r="P6677">
        <v>0</v>
      </c>
      <c r="Q6677">
        <v>1</v>
      </c>
      <c r="R6677">
        <f>SUM(M6677:N6677:O6677:P6677:Q6677)</f>
        <v>3</v>
      </c>
      <c r="S6677" s="1">
        <v>166276</v>
      </c>
      <c r="T6677" s="1" t="str">
        <f t="shared" si="418"/>
        <v>High</v>
      </c>
      <c r="U6677">
        <v>6</v>
      </c>
      <c r="V6677">
        <v>2024</v>
      </c>
      <c r="W6677" t="s">
        <v>20</v>
      </c>
      <c r="X6677">
        <v>5</v>
      </c>
    </row>
    <row r="6678" spans="1:24" x14ac:dyDescent="0.3">
      <c r="A6678">
        <v>6677</v>
      </c>
      <c r="B6678" t="s">
        <v>21</v>
      </c>
      <c r="C6678" t="str">
        <f>_xlfn.XLOOKUP(B6678,Lookup_table!B:B,Lookup_table!C:C)</f>
        <v>AI</v>
      </c>
      <c r="D6678" t="s">
        <v>34</v>
      </c>
      <c r="E6678" t="s">
        <v>38</v>
      </c>
      <c r="F6678" t="s">
        <v>24</v>
      </c>
      <c r="G6678" t="s">
        <v>17</v>
      </c>
      <c r="H6678" t="str">
        <f t="shared" si="416"/>
        <v>Remote</v>
      </c>
      <c r="I6678" t="s">
        <v>35</v>
      </c>
      <c r="J6678" t="str">
        <f t="shared" si="417"/>
        <v>0-2 yrs</v>
      </c>
      <c r="K6678">
        <f t="shared" ca="1" si="419"/>
        <v>1</v>
      </c>
      <c r="L6678" t="s">
        <v>19</v>
      </c>
      <c r="M6678">
        <v>0</v>
      </c>
      <c r="N6678">
        <v>1</v>
      </c>
      <c r="O6678">
        <v>0</v>
      </c>
      <c r="P6678">
        <v>1</v>
      </c>
      <c r="Q6678">
        <v>1</v>
      </c>
      <c r="R6678">
        <f>SUM(M6678:N6678:O6678:P6678:Q6678)</f>
        <v>3</v>
      </c>
      <c r="S6678" s="1">
        <v>113119</v>
      </c>
      <c r="T6678" s="1" t="str">
        <f t="shared" si="418"/>
        <v>Medium</v>
      </c>
      <c r="U6678">
        <v>8</v>
      </c>
      <c r="V6678">
        <v>2025</v>
      </c>
      <c r="W6678" t="s">
        <v>34</v>
      </c>
      <c r="X6678">
        <v>3</v>
      </c>
    </row>
    <row r="6679" spans="1:24" x14ac:dyDescent="0.3">
      <c r="A6679">
        <v>6678</v>
      </c>
      <c r="B6679" t="s">
        <v>21</v>
      </c>
      <c r="C6679" t="str">
        <f>_xlfn.XLOOKUP(B6679,Lookup_table!B:B,Lookup_table!C:C)</f>
        <v>AI</v>
      </c>
      <c r="D6679" t="s">
        <v>37</v>
      </c>
      <c r="E6679" t="s">
        <v>23</v>
      </c>
      <c r="F6679" t="s">
        <v>24</v>
      </c>
      <c r="G6679" t="s">
        <v>17</v>
      </c>
      <c r="H6679" t="str">
        <f t="shared" si="416"/>
        <v>Remote</v>
      </c>
      <c r="I6679" t="s">
        <v>18</v>
      </c>
      <c r="J6679" t="str">
        <f t="shared" si="417"/>
        <v>7+ yrs</v>
      </c>
      <c r="K6679">
        <f t="shared" ca="1" si="419"/>
        <v>15</v>
      </c>
      <c r="L6679" t="s">
        <v>39</v>
      </c>
      <c r="M6679">
        <v>0</v>
      </c>
      <c r="N6679">
        <v>0</v>
      </c>
      <c r="O6679">
        <v>1</v>
      </c>
      <c r="P6679">
        <v>0</v>
      </c>
      <c r="Q6679">
        <v>0</v>
      </c>
      <c r="R6679">
        <f>SUM(M6679:N6679:O6679:P6679:Q6679)</f>
        <v>1</v>
      </c>
      <c r="S6679" s="1">
        <v>151026</v>
      </c>
      <c r="T6679" s="1" t="str">
        <f t="shared" si="418"/>
        <v>High</v>
      </c>
      <c r="U6679">
        <v>7</v>
      </c>
      <c r="V6679">
        <v>2021</v>
      </c>
      <c r="W6679" t="s">
        <v>34</v>
      </c>
      <c r="X6679">
        <v>3</v>
      </c>
    </row>
    <row r="6680" spans="1:24" x14ac:dyDescent="0.3">
      <c r="A6680">
        <v>6679</v>
      </c>
      <c r="B6680" t="s">
        <v>33</v>
      </c>
      <c r="C6680" t="str">
        <f>_xlfn.XLOOKUP(B6680,Lookup_table!B:B,Lookup_table!C:C)</f>
        <v>Data</v>
      </c>
      <c r="D6680" t="s">
        <v>22</v>
      </c>
      <c r="E6680" t="s">
        <v>42</v>
      </c>
      <c r="F6680" t="s">
        <v>51</v>
      </c>
      <c r="G6680" t="s">
        <v>25</v>
      </c>
      <c r="H6680" t="str">
        <f t="shared" si="416"/>
        <v>Onsite/Hybrid</v>
      </c>
      <c r="I6680" t="s">
        <v>35</v>
      </c>
      <c r="J6680" t="str">
        <f t="shared" si="417"/>
        <v>0-2 yrs</v>
      </c>
      <c r="K6680">
        <f t="shared" ca="1" si="419"/>
        <v>2</v>
      </c>
      <c r="L6680" t="s">
        <v>27</v>
      </c>
      <c r="M6680">
        <v>1</v>
      </c>
      <c r="N6680">
        <v>0</v>
      </c>
      <c r="O6680">
        <v>0</v>
      </c>
      <c r="P6680">
        <v>1</v>
      </c>
      <c r="Q6680">
        <v>0</v>
      </c>
      <c r="R6680">
        <f>SUM(M6680:N6680:O6680:P6680:Q6680)</f>
        <v>2</v>
      </c>
      <c r="S6680" s="1">
        <v>87286</v>
      </c>
      <c r="T6680" s="1" t="str">
        <f t="shared" si="418"/>
        <v>Medium</v>
      </c>
      <c r="U6680">
        <v>12</v>
      </c>
      <c r="V6680">
        <v>2025</v>
      </c>
      <c r="W6680" t="s">
        <v>20</v>
      </c>
      <c r="X6680">
        <v>4</v>
      </c>
    </row>
    <row r="6681" spans="1:24" x14ac:dyDescent="0.3">
      <c r="A6681">
        <v>6680</v>
      </c>
      <c r="B6681" t="s">
        <v>50</v>
      </c>
      <c r="C6681" t="str">
        <f>_xlfn.XLOOKUP(B6681,Lookup_table!B:B,Lookup_table!C:C)</f>
        <v>AI</v>
      </c>
      <c r="D6681" t="s">
        <v>22</v>
      </c>
      <c r="E6681" t="s">
        <v>32</v>
      </c>
      <c r="F6681" t="s">
        <v>29</v>
      </c>
      <c r="G6681" t="s">
        <v>17</v>
      </c>
      <c r="H6681" t="str">
        <f t="shared" si="416"/>
        <v>Remote</v>
      </c>
      <c r="I6681" t="s">
        <v>26</v>
      </c>
      <c r="J6681" t="str">
        <f t="shared" si="417"/>
        <v>3-6 yrs</v>
      </c>
      <c r="K6681">
        <f t="shared" ca="1" si="419"/>
        <v>3</v>
      </c>
      <c r="L6681" t="s">
        <v>39</v>
      </c>
      <c r="M6681">
        <v>0</v>
      </c>
      <c r="N6681">
        <v>0</v>
      </c>
      <c r="O6681">
        <v>1</v>
      </c>
      <c r="P6681">
        <v>1</v>
      </c>
      <c r="Q6681">
        <v>0</v>
      </c>
      <c r="R6681">
        <f>SUM(M6681:N6681:O6681:P6681:Q6681)</f>
        <v>2</v>
      </c>
      <c r="S6681" s="1">
        <v>168361</v>
      </c>
      <c r="T6681" s="1" t="str">
        <f t="shared" si="418"/>
        <v>High</v>
      </c>
      <c r="U6681">
        <v>7</v>
      </c>
      <c r="V6681">
        <v>2022</v>
      </c>
      <c r="W6681" t="s">
        <v>28</v>
      </c>
      <c r="X6681">
        <v>1</v>
      </c>
    </row>
    <row r="6682" spans="1:24" x14ac:dyDescent="0.3">
      <c r="A6682">
        <v>6681</v>
      </c>
      <c r="B6682" t="s">
        <v>41</v>
      </c>
      <c r="C6682" t="str">
        <f>_xlfn.XLOOKUP(B6682,Lookup_table!B:B,Lookup_table!C:C)</f>
        <v>Data</v>
      </c>
      <c r="D6682" t="s">
        <v>22</v>
      </c>
      <c r="E6682" t="s">
        <v>40</v>
      </c>
      <c r="F6682" t="s">
        <v>29</v>
      </c>
      <c r="G6682" t="s">
        <v>25</v>
      </c>
      <c r="H6682" t="str">
        <f t="shared" si="416"/>
        <v>Onsite/Hybrid</v>
      </c>
      <c r="I6682" t="s">
        <v>18</v>
      </c>
      <c r="J6682" t="str">
        <f t="shared" si="417"/>
        <v>7+ yrs</v>
      </c>
      <c r="K6682">
        <f t="shared" ca="1" si="419"/>
        <v>15</v>
      </c>
      <c r="L6682" t="s">
        <v>19</v>
      </c>
      <c r="M6682">
        <v>1</v>
      </c>
      <c r="N6682">
        <v>0</v>
      </c>
      <c r="O6682">
        <v>1</v>
      </c>
      <c r="P6682">
        <v>0</v>
      </c>
      <c r="Q6682">
        <v>0</v>
      </c>
      <c r="R6682">
        <f>SUM(M6682:N6682:O6682:P6682:Q6682)</f>
        <v>2</v>
      </c>
      <c r="S6682" s="1">
        <v>135268</v>
      </c>
      <c r="T6682" s="1" t="str">
        <f t="shared" si="418"/>
        <v>High</v>
      </c>
      <c r="U6682">
        <v>7</v>
      </c>
      <c r="V6682">
        <v>2025</v>
      </c>
      <c r="W6682" t="s">
        <v>20</v>
      </c>
      <c r="X6682">
        <v>2</v>
      </c>
    </row>
    <row r="6683" spans="1:24" x14ac:dyDescent="0.3">
      <c r="A6683">
        <v>6682</v>
      </c>
      <c r="B6683" t="s">
        <v>36</v>
      </c>
      <c r="C6683" t="str">
        <f>_xlfn.XLOOKUP(B6683,Lookup_table!B:B,Lookup_table!C:C)</f>
        <v>Data</v>
      </c>
      <c r="D6683" t="s">
        <v>37</v>
      </c>
      <c r="E6683" t="s">
        <v>32</v>
      </c>
      <c r="F6683" t="s">
        <v>29</v>
      </c>
      <c r="G6683" t="s">
        <v>17</v>
      </c>
      <c r="H6683" t="str">
        <f t="shared" si="416"/>
        <v>Remote</v>
      </c>
      <c r="I6683" t="s">
        <v>18</v>
      </c>
      <c r="J6683" t="str">
        <f t="shared" si="417"/>
        <v>7+ yrs</v>
      </c>
      <c r="K6683">
        <f t="shared" ca="1" si="419"/>
        <v>11</v>
      </c>
      <c r="L6683" t="s">
        <v>27</v>
      </c>
      <c r="M6683">
        <v>0</v>
      </c>
      <c r="N6683">
        <v>1</v>
      </c>
      <c r="O6683">
        <v>1</v>
      </c>
      <c r="P6683">
        <v>0</v>
      </c>
      <c r="Q6683">
        <v>0</v>
      </c>
      <c r="R6683">
        <f>SUM(M6683:N6683:O6683:P6683:Q6683)</f>
        <v>2</v>
      </c>
      <c r="S6683" s="1">
        <v>117572</v>
      </c>
      <c r="T6683" s="1" t="str">
        <f t="shared" si="418"/>
        <v>Medium</v>
      </c>
      <c r="U6683">
        <v>9</v>
      </c>
      <c r="V6683">
        <v>2023</v>
      </c>
      <c r="W6683" t="s">
        <v>34</v>
      </c>
      <c r="X6683">
        <v>1</v>
      </c>
    </row>
    <row r="6684" spans="1:24" x14ac:dyDescent="0.3">
      <c r="A6684">
        <v>6683</v>
      </c>
      <c r="B6684" t="s">
        <v>21</v>
      </c>
      <c r="C6684" t="str">
        <f>_xlfn.XLOOKUP(B6684,Lookup_table!B:B,Lookup_table!C:C)</f>
        <v>AI</v>
      </c>
      <c r="D6684" t="s">
        <v>37</v>
      </c>
      <c r="E6684" t="s">
        <v>23</v>
      </c>
      <c r="F6684" t="s">
        <v>51</v>
      </c>
      <c r="G6684" t="s">
        <v>25</v>
      </c>
      <c r="H6684" t="str">
        <f t="shared" si="416"/>
        <v>Onsite/Hybrid</v>
      </c>
      <c r="I6684" t="s">
        <v>18</v>
      </c>
      <c r="J6684" t="str">
        <f t="shared" si="417"/>
        <v>7+ yrs</v>
      </c>
      <c r="K6684">
        <f t="shared" ca="1" si="419"/>
        <v>8</v>
      </c>
      <c r="L6684" t="s">
        <v>39</v>
      </c>
      <c r="M6684">
        <v>0</v>
      </c>
      <c r="N6684">
        <v>0</v>
      </c>
      <c r="O6684">
        <v>0</v>
      </c>
      <c r="P6684">
        <v>1</v>
      </c>
      <c r="Q6684">
        <v>1</v>
      </c>
      <c r="R6684">
        <f>SUM(M6684:N6684:O6684:P6684:Q6684)</f>
        <v>2</v>
      </c>
      <c r="S6684" s="1">
        <v>160387</v>
      </c>
      <c r="T6684" s="1" t="str">
        <f t="shared" si="418"/>
        <v>High</v>
      </c>
      <c r="U6684">
        <v>5</v>
      </c>
      <c r="V6684">
        <v>2020</v>
      </c>
      <c r="W6684" t="s">
        <v>34</v>
      </c>
      <c r="X6684">
        <v>4</v>
      </c>
    </row>
    <row r="6685" spans="1:24" x14ac:dyDescent="0.3">
      <c r="A6685">
        <v>6684</v>
      </c>
      <c r="B6685" t="s">
        <v>50</v>
      </c>
      <c r="C6685" t="str">
        <f>_xlfn.XLOOKUP(B6685,Lookup_table!B:B,Lookup_table!C:C)</f>
        <v>AI</v>
      </c>
      <c r="D6685" t="s">
        <v>22</v>
      </c>
      <c r="E6685" t="s">
        <v>38</v>
      </c>
      <c r="F6685" t="s">
        <v>29</v>
      </c>
      <c r="G6685" t="s">
        <v>17</v>
      </c>
      <c r="H6685" t="str">
        <f t="shared" si="416"/>
        <v>Remote</v>
      </c>
      <c r="I6685" t="s">
        <v>26</v>
      </c>
      <c r="J6685" t="str">
        <f t="shared" si="417"/>
        <v>3-6 yrs</v>
      </c>
      <c r="K6685">
        <f t="shared" ca="1" si="419"/>
        <v>3</v>
      </c>
      <c r="L6685" t="s">
        <v>27</v>
      </c>
      <c r="M6685">
        <v>1</v>
      </c>
      <c r="N6685">
        <v>1</v>
      </c>
      <c r="O6685">
        <v>0</v>
      </c>
      <c r="P6685">
        <v>0</v>
      </c>
      <c r="Q6685">
        <v>1</v>
      </c>
      <c r="R6685">
        <f>SUM(M6685:N6685:O6685:P6685:Q6685)</f>
        <v>3</v>
      </c>
      <c r="S6685" s="1">
        <v>144973</v>
      </c>
      <c r="T6685" s="1" t="str">
        <f t="shared" si="418"/>
        <v>High</v>
      </c>
      <c r="U6685">
        <v>7</v>
      </c>
      <c r="V6685">
        <v>2021</v>
      </c>
      <c r="W6685" t="s">
        <v>20</v>
      </c>
      <c r="X6685">
        <v>5</v>
      </c>
    </row>
    <row r="6686" spans="1:24" x14ac:dyDescent="0.3">
      <c r="A6686">
        <v>6685</v>
      </c>
      <c r="B6686" t="s">
        <v>21</v>
      </c>
      <c r="C6686" t="str">
        <f>_xlfn.XLOOKUP(B6686,Lookup_table!B:B,Lookup_table!C:C)</f>
        <v>AI</v>
      </c>
      <c r="D6686" t="s">
        <v>37</v>
      </c>
      <c r="E6686" t="s">
        <v>23</v>
      </c>
      <c r="F6686" t="s">
        <v>29</v>
      </c>
      <c r="G6686" t="s">
        <v>17</v>
      </c>
      <c r="H6686" t="str">
        <f t="shared" si="416"/>
        <v>Remote</v>
      </c>
      <c r="I6686" t="s">
        <v>18</v>
      </c>
      <c r="J6686" t="str">
        <f t="shared" si="417"/>
        <v>7+ yrs</v>
      </c>
      <c r="K6686">
        <f t="shared" ca="1" si="419"/>
        <v>14</v>
      </c>
      <c r="L6686" t="s">
        <v>39</v>
      </c>
      <c r="M6686">
        <v>0</v>
      </c>
      <c r="N6686">
        <v>1</v>
      </c>
      <c r="O6686">
        <v>1</v>
      </c>
      <c r="P6686">
        <v>1</v>
      </c>
      <c r="Q6686">
        <v>1</v>
      </c>
      <c r="R6686">
        <f>SUM(M6686:N6686:O6686:P6686:Q6686)</f>
        <v>4</v>
      </c>
      <c r="S6686" s="1">
        <v>176236</v>
      </c>
      <c r="T6686" s="1" t="str">
        <f t="shared" si="418"/>
        <v>High</v>
      </c>
      <c r="U6686">
        <v>3</v>
      </c>
      <c r="V6686">
        <v>2023</v>
      </c>
      <c r="W6686" t="s">
        <v>28</v>
      </c>
      <c r="X6686">
        <v>8</v>
      </c>
    </row>
    <row r="6687" spans="1:24" x14ac:dyDescent="0.3">
      <c r="A6687">
        <v>6686</v>
      </c>
      <c r="B6687" t="s">
        <v>21</v>
      </c>
      <c r="C6687" t="str">
        <f>_xlfn.XLOOKUP(B6687,Lookup_table!B:B,Lookup_table!C:C)</f>
        <v>AI</v>
      </c>
      <c r="D6687" t="s">
        <v>34</v>
      </c>
      <c r="E6687" t="s">
        <v>40</v>
      </c>
      <c r="F6687" t="s">
        <v>43</v>
      </c>
      <c r="G6687" t="s">
        <v>30</v>
      </c>
      <c r="H6687" t="str">
        <f t="shared" si="416"/>
        <v>Onsite/Hybrid</v>
      </c>
      <c r="I6687" t="s">
        <v>35</v>
      </c>
      <c r="J6687" t="str">
        <f t="shared" si="417"/>
        <v>0-2 yrs</v>
      </c>
      <c r="K6687">
        <f t="shared" ca="1" si="419"/>
        <v>0</v>
      </c>
      <c r="L6687" t="s">
        <v>27</v>
      </c>
      <c r="M6687">
        <v>1</v>
      </c>
      <c r="N6687">
        <v>0</v>
      </c>
      <c r="O6687">
        <v>0</v>
      </c>
      <c r="P6687">
        <v>1</v>
      </c>
      <c r="Q6687">
        <v>1</v>
      </c>
      <c r="R6687">
        <f>SUM(M6687:N6687:O6687:P6687:Q6687)</f>
        <v>3</v>
      </c>
      <c r="S6687" s="1">
        <v>116925</v>
      </c>
      <c r="T6687" s="1" t="str">
        <f t="shared" si="418"/>
        <v>Medium</v>
      </c>
      <c r="U6687">
        <v>3</v>
      </c>
      <c r="V6687">
        <v>2025</v>
      </c>
      <c r="W6687" t="s">
        <v>34</v>
      </c>
      <c r="X6687">
        <v>4</v>
      </c>
    </row>
    <row r="6688" spans="1:24" x14ac:dyDescent="0.3">
      <c r="A6688">
        <v>6687</v>
      </c>
      <c r="B6688" t="s">
        <v>33</v>
      </c>
      <c r="C6688" t="str">
        <f>_xlfn.XLOOKUP(B6688,Lookup_table!B:B,Lookup_table!C:C)</f>
        <v>Data</v>
      </c>
      <c r="D6688" t="s">
        <v>22</v>
      </c>
      <c r="E6688" t="s">
        <v>40</v>
      </c>
      <c r="F6688" t="s">
        <v>24</v>
      </c>
      <c r="G6688" t="s">
        <v>25</v>
      </c>
      <c r="H6688" t="str">
        <f t="shared" si="416"/>
        <v>Onsite/Hybrid</v>
      </c>
      <c r="I6688" t="s">
        <v>35</v>
      </c>
      <c r="J6688" t="str">
        <f t="shared" si="417"/>
        <v>0-2 yrs</v>
      </c>
      <c r="K6688">
        <f t="shared" ca="1" si="419"/>
        <v>0</v>
      </c>
      <c r="L6688" t="s">
        <v>39</v>
      </c>
      <c r="M6688">
        <v>0</v>
      </c>
      <c r="N6688">
        <v>0</v>
      </c>
      <c r="O6688">
        <v>0</v>
      </c>
      <c r="P6688">
        <v>0</v>
      </c>
      <c r="Q6688">
        <v>1</v>
      </c>
      <c r="R6688">
        <f>SUM(M6688:N6688:O6688:P6688:Q6688)</f>
        <v>1</v>
      </c>
      <c r="S6688" s="1">
        <v>77446</v>
      </c>
      <c r="T6688" s="1" t="str">
        <f t="shared" si="418"/>
        <v>Medium</v>
      </c>
      <c r="U6688">
        <v>6</v>
      </c>
      <c r="V6688">
        <v>2020</v>
      </c>
      <c r="W6688" t="s">
        <v>20</v>
      </c>
      <c r="X6688">
        <v>4</v>
      </c>
    </row>
    <row r="6689" spans="1:24" x14ac:dyDescent="0.3">
      <c r="A6689">
        <v>6688</v>
      </c>
      <c r="B6689" t="s">
        <v>41</v>
      </c>
      <c r="C6689" t="str">
        <f>_xlfn.XLOOKUP(B6689,Lookup_table!B:B,Lookup_table!C:C)</f>
        <v>Data</v>
      </c>
      <c r="D6689" t="s">
        <v>14</v>
      </c>
      <c r="E6689" t="s">
        <v>32</v>
      </c>
      <c r="F6689" t="s">
        <v>24</v>
      </c>
      <c r="G6689" t="s">
        <v>17</v>
      </c>
      <c r="H6689" t="str">
        <f t="shared" si="416"/>
        <v>Remote</v>
      </c>
      <c r="I6689" t="s">
        <v>35</v>
      </c>
      <c r="J6689" t="str">
        <f t="shared" si="417"/>
        <v>0-2 yrs</v>
      </c>
      <c r="K6689">
        <f t="shared" ca="1" si="419"/>
        <v>0</v>
      </c>
      <c r="L6689" t="s">
        <v>19</v>
      </c>
      <c r="M6689">
        <v>0</v>
      </c>
      <c r="N6689">
        <v>1</v>
      </c>
      <c r="O6689">
        <v>1</v>
      </c>
      <c r="P6689">
        <v>0</v>
      </c>
      <c r="Q6689">
        <v>1</v>
      </c>
      <c r="R6689">
        <f>SUM(M6689:N6689:O6689:P6689:Q6689)</f>
        <v>3</v>
      </c>
      <c r="S6689" s="1">
        <v>78984</v>
      </c>
      <c r="T6689" s="1" t="str">
        <f t="shared" si="418"/>
        <v>Medium</v>
      </c>
      <c r="U6689">
        <v>11</v>
      </c>
      <c r="V6689">
        <v>2024</v>
      </c>
      <c r="W6689" t="s">
        <v>28</v>
      </c>
      <c r="X6689">
        <v>7</v>
      </c>
    </row>
    <row r="6690" spans="1:24" x14ac:dyDescent="0.3">
      <c r="A6690">
        <v>6689</v>
      </c>
      <c r="B6690" t="s">
        <v>21</v>
      </c>
      <c r="C6690" t="str">
        <f>_xlfn.XLOOKUP(B6690,Lookup_table!B:B,Lookup_table!C:C)</f>
        <v>AI</v>
      </c>
      <c r="D6690" t="s">
        <v>34</v>
      </c>
      <c r="E6690" t="s">
        <v>40</v>
      </c>
      <c r="F6690" t="s">
        <v>52</v>
      </c>
      <c r="G6690" t="s">
        <v>17</v>
      </c>
      <c r="H6690" t="str">
        <f t="shared" si="416"/>
        <v>Remote</v>
      </c>
      <c r="I6690" t="s">
        <v>35</v>
      </c>
      <c r="J6690" t="str">
        <f t="shared" si="417"/>
        <v>0-2 yrs</v>
      </c>
      <c r="K6690">
        <f t="shared" ca="1" si="419"/>
        <v>1</v>
      </c>
      <c r="L6690" t="s">
        <v>19</v>
      </c>
      <c r="M6690">
        <v>1</v>
      </c>
      <c r="N6690">
        <v>0</v>
      </c>
      <c r="O6690">
        <v>1</v>
      </c>
      <c r="P6690">
        <v>1</v>
      </c>
      <c r="Q6690">
        <v>0</v>
      </c>
      <c r="R6690">
        <f>SUM(M6690:N6690:O6690:P6690:Q6690)</f>
        <v>3</v>
      </c>
      <c r="S6690" s="1">
        <v>117599</v>
      </c>
      <c r="T6690" s="1" t="str">
        <f t="shared" si="418"/>
        <v>Medium</v>
      </c>
      <c r="U6690">
        <v>11</v>
      </c>
      <c r="V6690">
        <v>2023</v>
      </c>
      <c r="W6690" t="s">
        <v>28</v>
      </c>
      <c r="X6690">
        <v>1</v>
      </c>
    </row>
    <row r="6691" spans="1:24" x14ac:dyDescent="0.3">
      <c r="A6691">
        <v>6690</v>
      </c>
      <c r="B6691" t="s">
        <v>41</v>
      </c>
      <c r="C6691" t="str">
        <f>_xlfn.XLOOKUP(B6691,Lookup_table!B:B,Lookup_table!C:C)</f>
        <v>Data</v>
      </c>
      <c r="D6691" t="s">
        <v>22</v>
      </c>
      <c r="E6691" t="s">
        <v>38</v>
      </c>
      <c r="F6691" t="s">
        <v>16</v>
      </c>
      <c r="G6691" t="s">
        <v>30</v>
      </c>
      <c r="H6691" t="str">
        <f t="shared" si="416"/>
        <v>Onsite/Hybrid</v>
      </c>
      <c r="I6691" t="s">
        <v>26</v>
      </c>
      <c r="J6691" t="str">
        <f t="shared" si="417"/>
        <v>3-6 yrs</v>
      </c>
      <c r="K6691">
        <f t="shared" ca="1" si="419"/>
        <v>3</v>
      </c>
      <c r="L6691" t="s">
        <v>27</v>
      </c>
      <c r="M6691">
        <v>1</v>
      </c>
      <c r="N6691">
        <v>0</v>
      </c>
      <c r="O6691">
        <v>0</v>
      </c>
      <c r="P6691">
        <v>0</v>
      </c>
      <c r="Q6691">
        <v>1</v>
      </c>
      <c r="R6691">
        <f>SUM(M6691:N6691:O6691:P6691:Q6691)</f>
        <v>2</v>
      </c>
      <c r="S6691" s="1">
        <v>106049</v>
      </c>
      <c r="T6691" s="1" t="str">
        <f t="shared" si="418"/>
        <v>Medium</v>
      </c>
      <c r="U6691">
        <v>4</v>
      </c>
      <c r="V6691">
        <v>2025</v>
      </c>
      <c r="W6691" t="s">
        <v>28</v>
      </c>
      <c r="X6691">
        <v>9</v>
      </c>
    </row>
    <row r="6692" spans="1:24" x14ac:dyDescent="0.3">
      <c r="A6692">
        <v>6691</v>
      </c>
      <c r="B6692" t="s">
        <v>33</v>
      </c>
      <c r="C6692" t="str">
        <f>_xlfn.XLOOKUP(B6692,Lookup_table!B:B,Lookup_table!C:C)</f>
        <v>Data</v>
      </c>
      <c r="D6692" t="s">
        <v>14</v>
      </c>
      <c r="E6692" t="s">
        <v>40</v>
      </c>
      <c r="F6692" t="s">
        <v>24</v>
      </c>
      <c r="G6692" t="s">
        <v>17</v>
      </c>
      <c r="H6692" t="str">
        <f t="shared" si="416"/>
        <v>Remote</v>
      </c>
      <c r="I6692" t="s">
        <v>18</v>
      </c>
      <c r="J6692" t="str">
        <f t="shared" si="417"/>
        <v>7+ yrs</v>
      </c>
      <c r="K6692">
        <f t="shared" ca="1" si="419"/>
        <v>10</v>
      </c>
      <c r="L6692" t="s">
        <v>39</v>
      </c>
      <c r="M6692">
        <v>1</v>
      </c>
      <c r="N6692">
        <v>0</v>
      </c>
      <c r="O6692">
        <v>0</v>
      </c>
      <c r="P6692">
        <v>0</v>
      </c>
      <c r="Q6692">
        <v>1</v>
      </c>
      <c r="R6692">
        <f>SUM(M6692:N6692:O6692:P6692:Q6692)</f>
        <v>2</v>
      </c>
      <c r="S6692" s="1">
        <v>111537</v>
      </c>
      <c r="T6692" s="1" t="str">
        <f t="shared" si="418"/>
        <v>Medium</v>
      </c>
      <c r="U6692">
        <v>12</v>
      </c>
      <c r="V6692">
        <v>2022</v>
      </c>
      <c r="W6692" t="s">
        <v>34</v>
      </c>
      <c r="X6692">
        <v>2</v>
      </c>
    </row>
    <row r="6693" spans="1:24" x14ac:dyDescent="0.3">
      <c r="A6693">
        <v>6692</v>
      </c>
      <c r="B6693" t="s">
        <v>41</v>
      </c>
      <c r="C6693" t="str">
        <f>_xlfn.XLOOKUP(B6693,Lookup_table!B:B,Lookup_table!C:C)</f>
        <v>Data</v>
      </c>
      <c r="D6693" t="s">
        <v>22</v>
      </c>
      <c r="E6693" t="s">
        <v>15</v>
      </c>
      <c r="F6693" t="s">
        <v>44</v>
      </c>
      <c r="G6693" t="s">
        <v>17</v>
      </c>
      <c r="H6693" t="str">
        <f t="shared" si="416"/>
        <v>Remote</v>
      </c>
      <c r="I6693" t="s">
        <v>18</v>
      </c>
      <c r="J6693" t="str">
        <f t="shared" si="417"/>
        <v>7+ yrs</v>
      </c>
      <c r="K6693">
        <f t="shared" ca="1" si="419"/>
        <v>14</v>
      </c>
      <c r="L6693" t="s">
        <v>39</v>
      </c>
      <c r="M6693">
        <v>1</v>
      </c>
      <c r="N6693">
        <v>0</v>
      </c>
      <c r="O6693">
        <v>0</v>
      </c>
      <c r="P6693">
        <v>0</v>
      </c>
      <c r="Q6693">
        <v>0</v>
      </c>
      <c r="R6693">
        <f>SUM(M6693:N6693:O6693:P6693:Q6693)</f>
        <v>1</v>
      </c>
      <c r="S6693" s="1">
        <v>118384</v>
      </c>
      <c r="T6693" s="1" t="str">
        <f t="shared" si="418"/>
        <v>Medium</v>
      </c>
      <c r="U6693">
        <v>12</v>
      </c>
      <c r="V6693">
        <v>2022</v>
      </c>
      <c r="W6693" t="s">
        <v>34</v>
      </c>
      <c r="X6693">
        <v>1</v>
      </c>
    </row>
    <row r="6694" spans="1:24" x14ac:dyDescent="0.3">
      <c r="A6694">
        <v>6693</v>
      </c>
      <c r="B6694" t="s">
        <v>36</v>
      </c>
      <c r="C6694" t="str">
        <f>_xlfn.XLOOKUP(B6694,Lookup_table!B:B,Lookup_table!C:C)</f>
        <v>Data</v>
      </c>
      <c r="D6694" t="s">
        <v>14</v>
      </c>
      <c r="E6694" t="s">
        <v>40</v>
      </c>
      <c r="F6694" t="s">
        <v>52</v>
      </c>
      <c r="G6694" t="s">
        <v>30</v>
      </c>
      <c r="H6694" t="str">
        <f t="shared" si="416"/>
        <v>Onsite/Hybrid</v>
      </c>
      <c r="I6694" t="s">
        <v>35</v>
      </c>
      <c r="J6694" t="str">
        <f t="shared" si="417"/>
        <v>0-2 yrs</v>
      </c>
      <c r="K6694">
        <f t="shared" ca="1" si="419"/>
        <v>1</v>
      </c>
      <c r="L6694" t="s">
        <v>39</v>
      </c>
      <c r="M6694">
        <v>0</v>
      </c>
      <c r="N6694">
        <v>1</v>
      </c>
      <c r="O6694">
        <v>0</v>
      </c>
      <c r="P6694">
        <v>1</v>
      </c>
      <c r="Q6694">
        <v>0</v>
      </c>
      <c r="R6694">
        <f>SUM(M6694:N6694:O6694:P6694:Q6694)</f>
        <v>2</v>
      </c>
      <c r="S6694" s="1">
        <v>65528</v>
      </c>
      <c r="T6694" s="1" t="str">
        <f t="shared" si="418"/>
        <v>Low</v>
      </c>
      <c r="U6694">
        <v>2</v>
      </c>
      <c r="V6694">
        <v>2021</v>
      </c>
      <c r="W6694" t="s">
        <v>28</v>
      </c>
      <c r="X6694">
        <v>7</v>
      </c>
    </row>
    <row r="6695" spans="1:24" x14ac:dyDescent="0.3">
      <c r="A6695">
        <v>6694</v>
      </c>
      <c r="B6695" t="s">
        <v>21</v>
      </c>
      <c r="C6695" t="str">
        <f>_xlfn.XLOOKUP(B6695,Lookup_table!B:B,Lookup_table!C:C)</f>
        <v>AI</v>
      </c>
      <c r="D6695" t="s">
        <v>22</v>
      </c>
      <c r="E6695" t="s">
        <v>40</v>
      </c>
      <c r="F6695" t="s">
        <v>24</v>
      </c>
      <c r="G6695" t="s">
        <v>17</v>
      </c>
      <c r="H6695" t="str">
        <f t="shared" si="416"/>
        <v>Remote</v>
      </c>
      <c r="I6695" t="s">
        <v>35</v>
      </c>
      <c r="J6695" t="str">
        <f t="shared" si="417"/>
        <v>0-2 yrs</v>
      </c>
      <c r="K6695">
        <f t="shared" ca="1" si="419"/>
        <v>0</v>
      </c>
      <c r="L6695" t="s">
        <v>39</v>
      </c>
      <c r="M6695">
        <v>1</v>
      </c>
      <c r="N6695">
        <v>1</v>
      </c>
      <c r="O6695">
        <v>1</v>
      </c>
      <c r="P6695">
        <v>0</v>
      </c>
      <c r="Q6695">
        <v>0</v>
      </c>
      <c r="R6695">
        <f>SUM(M6695:N6695:O6695:P6695:Q6695)</f>
        <v>3</v>
      </c>
      <c r="S6695" s="1">
        <v>125793</v>
      </c>
      <c r="T6695" s="1" t="str">
        <f t="shared" si="418"/>
        <v>High</v>
      </c>
      <c r="U6695">
        <v>10</v>
      </c>
      <c r="V6695">
        <v>2023</v>
      </c>
      <c r="W6695" t="s">
        <v>20</v>
      </c>
      <c r="X6695">
        <v>2</v>
      </c>
    </row>
    <row r="6696" spans="1:24" x14ac:dyDescent="0.3">
      <c r="A6696">
        <v>6695</v>
      </c>
      <c r="B6696" t="s">
        <v>50</v>
      </c>
      <c r="C6696" t="str">
        <f>_xlfn.XLOOKUP(B6696,Lookup_table!B:B,Lookup_table!C:C)</f>
        <v>AI</v>
      </c>
      <c r="D6696" t="s">
        <v>14</v>
      </c>
      <c r="E6696" t="s">
        <v>38</v>
      </c>
      <c r="F6696" t="s">
        <v>52</v>
      </c>
      <c r="G6696" t="s">
        <v>25</v>
      </c>
      <c r="H6696" t="str">
        <f t="shared" si="416"/>
        <v>Onsite/Hybrid</v>
      </c>
      <c r="I6696" t="s">
        <v>18</v>
      </c>
      <c r="J6696" t="str">
        <f t="shared" si="417"/>
        <v>7+ yrs</v>
      </c>
      <c r="K6696">
        <f t="shared" ca="1" si="419"/>
        <v>14</v>
      </c>
      <c r="L6696" t="s">
        <v>27</v>
      </c>
      <c r="M6696">
        <v>1</v>
      </c>
      <c r="N6696">
        <v>0</v>
      </c>
      <c r="O6696">
        <v>0</v>
      </c>
      <c r="P6696">
        <v>1</v>
      </c>
      <c r="Q6696">
        <v>1</v>
      </c>
      <c r="R6696">
        <f>SUM(M6696:N6696:O6696:P6696:Q6696)</f>
        <v>3</v>
      </c>
      <c r="S6696" s="1">
        <v>165151</v>
      </c>
      <c r="T6696" s="1" t="str">
        <f t="shared" si="418"/>
        <v>High</v>
      </c>
      <c r="U6696">
        <v>12</v>
      </c>
      <c r="V6696">
        <v>2023</v>
      </c>
      <c r="W6696" t="s">
        <v>34</v>
      </c>
      <c r="X6696">
        <v>1</v>
      </c>
    </row>
    <row r="6697" spans="1:24" x14ac:dyDescent="0.3">
      <c r="A6697">
        <v>6696</v>
      </c>
      <c r="B6697" t="s">
        <v>21</v>
      </c>
      <c r="C6697" t="str">
        <f>_xlfn.XLOOKUP(B6697,Lookup_table!B:B,Lookup_table!C:C)</f>
        <v>AI</v>
      </c>
      <c r="D6697" t="s">
        <v>22</v>
      </c>
      <c r="E6697" t="s">
        <v>15</v>
      </c>
      <c r="F6697" t="s">
        <v>51</v>
      </c>
      <c r="G6697" t="s">
        <v>30</v>
      </c>
      <c r="H6697" t="str">
        <f t="shared" si="416"/>
        <v>Onsite/Hybrid</v>
      </c>
      <c r="I6697" t="s">
        <v>18</v>
      </c>
      <c r="J6697" t="str">
        <f t="shared" si="417"/>
        <v>7+ yrs</v>
      </c>
      <c r="K6697">
        <f t="shared" ca="1" si="419"/>
        <v>11</v>
      </c>
      <c r="L6697" t="s">
        <v>19</v>
      </c>
      <c r="M6697">
        <v>1</v>
      </c>
      <c r="N6697">
        <v>0</v>
      </c>
      <c r="O6697">
        <v>1</v>
      </c>
      <c r="P6697">
        <v>1</v>
      </c>
      <c r="Q6697">
        <v>1</v>
      </c>
      <c r="R6697">
        <f>SUM(M6697:N6697:O6697:P6697:Q6697)</f>
        <v>4</v>
      </c>
      <c r="S6697" s="1">
        <v>204143</v>
      </c>
      <c r="T6697" s="1" t="str">
        <f t="shared" si="418"/>
        <v>High</v>
      </c>
      <c r="U6697">
        <v>8</v>
      </c>
      <c r="V6697">
        <v>2021</v>
      </c>
      <c r="W6697" t="s">
        <v>28</v>
      </c>
      <c r="X6697">
        <v>7</v>
      </c>
    </row>
    <row r="6698" spans="1:24" x14ac:dyDescent="0.3">
      <c r="A6698">
        <v>6697</v>
      </c>
      <c r="B6698" t="s">
        <v>41</v>
      </c>
      <c r="C6698" t="str">
        <f>_xlfn.XLOOKUP(B6698,Lookup_table!B:B,Lookup_table!C:C)</f>
        <v>Data</v>
      </c>
      <c r="D6698" t="s">
        <v>22</v>
      </c>
      <c r="E6698" t="s">
        <v>32</v>
      </c>
      <c r="F6698" t="s">
        <v>43</v>
      </c>
      <c r="G6698" t="s">
        <v>30</v>
      </c>
      <c r="H6698" t="str">
        <f t="shared" si="416"/>
        <v>Onsite/Hybrid</v>
      </c>
      <c r="I6698" t="s">
        <v>35</v>
      </c>
      <c r="J6698" t="str">
        <f t="shared" si="417"/>
        <v>0-2 yrs</v>
      </c>
      <c r="K6698">
        <f t="shared" ca="1" si="419"/>
        <v>0</v>
      </c>
      <c r="L6698" t="s">
        <v>39</v>
      </c>
      <c r="M6698">
        <v>0</v>
      </c>
      <c r="N6698">
        <v>0</v>
      </c>
      <c r="O6698">
        <v>0</v>
      </c>
      <c r="P6698">
        <v>0</v>
      </c>
      <c r="Q6698">
        <v>1</v>
      </c>
      <c r="R6698">
        <f>SUM(M6698:N6698:O6698:P6698:Q6698)</f>
        <v>1</v>
      </c>
      <c r="S6698" s="1">
        <v>76980</v>
      </c>
      <c r="T6698" s="1" t="str">
        <f t="shared" si="418"/>
        <v>Medium</v>
      </c>
      <c r="U6698">
        <v>12</v>
      </c>
      <c r="V6698">
        <v>2021</v>
      </c>
      <c r="W6698" t="s">
        <v>20</v>
      </c>
      <c r="X6698">
        <v>2</v>
      </c>
    </row>
    <row r="6699" spans="1:24" x14ac:dyDescent="0.3">
      <c r="A6699">
        <v>6698</v>
      </c>
      <c r="B6699" t="s">
        <v>21</v>
      </c>
      <c r="C6699" t="str">
        <f>_xlfn.XLOOKUP(B6699,Lookup_table!B:B,Lookup_table!C:C)</f>
        <v>AI</v>
      </c>
      <c r="D6699" t="s">
        <v>34</v>
      </c>
      <c r="E6699" t="s">
        <v>38</v>
      </c>
      <c r="F6699" t="s">
        <v>44</v>
      </c>
      <c r="G6699" t="s">
        <v>30</v>
      </c>
      <c r="H6699" t="str">
        <f t="shared" si="416"/>
        <v>Onsite/Hybrid</v>
      </c>
      <c r="I6699" t="s">
        <v>18</v>
      </c>
      <c r="J6699" t="str">
        <f t="shared" si="417"/>
        <v>7+ yrs</v>
      </c>
      <c r="K6699">
        <f t="shared" ca="1" si="419"/>
        <v>13</v>
      </c>
      <c r="L6699" t="s">
        <v>19</v>
      </c>
      <c r="M6699">
        <v>1</v>
      </c>
      <c r="N6699">
        <v>0</v>
      </c>
      <c r="O6699">
        <v>1</v>
      </c>
      <c r="P6699">
        <v>1</v>
      </c>
      <c r="Q6699">
        <v>0</v>
      </c>
      <c r="R6699">
        <f>SUM(M6699:N6699:O6699:P6699:Q6699)</f>
        <v>3</v>
      </c>
      <c r="S6699" s="1">
        <v>174095</v>
      </c>
      <c r="T6699" s="1" t="str">
        <f t="shared" si="418"/>
        <v>High</v>
      </c>
      <c r="U6699">
        <v>6</v>
      </c>
      <c r="V6699">
        <v>2023</v>
      </c>
      <c r="W6699" t="s">
        <v>28</v>
      </c>
      <c r="X6699">
        <v>9</v>
      </c>
    </row>
    <row r="6700" spans="1:24" x14ac:dyDescent="0.3">
      <c r="A6700">
        <v>6699</v>
      </c>
      <c r="B6700" t="s">
        <v>41</v>
      </c>
      <c r="C6700" t="str">
        <f>_xlfn.XLOOKUP(B6700,Lookup_table!B:B,Lookup_table!C:C)</f>
        <v>Data</v>
      </c>
      <c r="D6700" t="s">
        <v>37</v>
      </c>
      <c r="E6700" t="s">
        <v>15</v>
      </c>
      <c r="F6700" t="s">
        <v>51</v>
      </c>
      <c r="G6700" t="s">
        <v>30</v>
      </c>
      <c r="H6700" t="str">
        <f t="shared" si="416"/>
        <v>Onsite/Hybrid</v>
      </c>
      <c r="I6700" t="s">
        <v>35</v>
      </c>
      <c r="J6700" t="str">
        <f t="shared" si="417"/>
        <v>0-2 yrs</v>
      </c>
      <c r="K6700">
        <f t="shared" ca="1" si="419"/>
        <v>0</v>
      </c>
      <c r="L6700" t="s">
        <v>39</v>
      </c>
      <c r="M6700">
        <v>0</v>
      </c>
      <c r="N6700">
        <v>0</v>
      </c>
      <c r="O6700">
        <v>0</v>
      </c>
      <c r="P6700">
        <v>0</v>
      </c>
      <c r="Q6700">
        <v>1</v>
      </c>
      <c r="R6700">
        <f>SUM(M6700:N6700:O6700:P6700:Q6700)</f>
        <v>1</v>
      </c>
      <c r="S6700" s="1">
        <v>55607</v>
      </c>
      <c r="T6700" s="1" t="str">
        <f t="shared" si="418"/>
        <v>Low</v>
      </c>
      <c r="U6700">
        <v>1</v>
      </c>
      <c r="V6700">
        <v>2023</v>
      </c>
      <c r="W6700" t="s">
        <v>28</v>
      </c>
      <c r="X6700">
        <v>7</v>
      </c>
    </row>
    <row r="6701" spans="1:24" x14ac:dyDescent="0.3">
      <c r="A6701">
        <v>6700</v>
      </c>
      <c r="B6701" t="s">
        <v>36</v>
      </c>
      <c r="C6701" t="str">
        <f>_xlfn.XLOOKUP(B6701,Lookup_table!B:B,Lookup_table!C:C)</f>
        <v>Data</v>
      </c>
      <c r="D6701" t="s">
        <v>34</v>
      </c>
      <c r="E6701" t="s">
        <v>15</v>
      </c>
      <c r="F6701" t="s">
        <v>51</v>
      </c>
      <c r="G6701" t="s">
        <v>25</v>
      </c>
      <c r="H6701" t="str">
        <f t="shared" si="416"/>
        <v>Onsite/Hybrid</v>
      </c>
      <c r="I6701" t="s">
        <v>26</v>
      </c>
      <c r="J6701" t="str">
        <f t="shared" si="417"/>
        <v>3-6 yrs</v>
      </c>
      <c r="K6701">
        <f t="shared" ca="1" si="419"/>
        <v>6</v>
      </c>
      <c r="L6701" t="s">
        <v>27</v>
      </c>
      <c r="M6701">
        <v>1</v>
      </c>
      <c r="N6701">
        <v>0</v>
      </c>
      <c r="O6701">
        <v>1</v>
      </c>
      <c r="P6701">
        <v>0</v>
      </c>
      <c r="Q6701">
        <v>1</v>
      </c>
      <c r="R6701">
        <f>SUM(M6701:N6701:O6701:P6701:Q6701)</f>
        <v>3</v>
      </c>
      <c r="S6701" s="1">
        <v>103173</v>
      </c>
      <c r="T6701" s="1" t="str">
        <f t="shared" si="418"/>
        <v>Medium</v>
      </c>
      <c r="U6701">
        <v>6</v>
      </c>
      <c r="V6701">
        <v>2026</v>
      </c>
      <c r="W6701" t="s">
        <v>20</v>
      </c>
      <c r="X6701">
        <v>6</v>
      </c>
    </row>
    <row r="6702" spans="1:24" x14ac:dyDescent="0.3">
      <c r="A6702">
        <v>6701</v>
      </c>
      <c r="B6702" t="s">
        <v>50</v>
      </c>
      <c r="C6702" t="str">
        <f>_xlfn.XLOOKUP(B6702,Lookup_table!B:B,Lookup_table!C:C)</f>
        <v>AI</v>
      </c>
      <c r="D6702" t="s">
        <v>22</v>
      </c>
      <c r="E6702" t="s">
        <v>42</v>
      </c>
      <c r="F6702" t="s">
        <v>24</v>
      </c>
      <c r="G6702" t="s">
        <v>17</v>
      </c>
      <c r="H6702" t="str">
        <f t="shared" si="416"/>
        <v>Remote</v>
      </c>
      <c r="I6702" t="s">
        <v>26</v>
      </c>
      <c r="J6702" t="str">
        <f t="shared" si="417"/>
        <v>3-6 yrs</v>
      </c>
      <c r="K6702">
        <f t="shared" ca="1" si="419"/>
        <v>4</v>
      </c>
      <c r="L6702" t="s">
        <v>19</v>
      </c>
      <c r="M6702">
        <v>1</v>
      </c>
      <c r="N6702">
        <v>1</v>
      </c>
      <c r="O6702">
        <v>0</v>
      </c>
      <c r="P6702">
        <v>0</v>
      </c>
      <c r="Q6702">
        <v>0</v>
      </c>
      <c r="R6702">
        <f>SUM(M6702:N6702:O6702:P6702:Q6702)</f>
        <v>2</v>
      </c>
      <c r="S6702" s="1">
        <v>135843</v>
      </c>
      <c r="T6702" s="1" t="str">
        <f t="shared" si="418"/>
        <v>High</v>
      </c>
      <c r="U6702">
        <v>7</v>
      </c>
      <c r="V6702">
        <v>2025</v>
      </c>
      <c r="W6702" t="s">
        <v>20</v>
      </c>
      <c r="X6702">
        <v>4</v>
      </c>
    </row>
    <row r="6703" spans="1:24" x14ac:dyDescent="0.3">
      <c r="A6703">
        <v>6702</v>
      </c>
      <c r="B6703" t="s">
        <v>36</v>
      </c>
      <c r="C6703" t="str">
        <f>_xlfn.XLOOKUP(B6703,Lookup_table!B:B,Lookup_table!C:C)</f>
        <v>Data</v>
      </c>
      <c r="D6703" t="s">
        <v>37</v>
      </c>
      <c r="E6703" t="s">
        <v>38</v>
      </c>
      <c r="F6703" t="s">
        <v>44</v>
      </c>
      <c r="G6703" t="s">
        <v>25</v>
      </c>
      <c r="H6703" t="str">
        <f t="shared" si="416"/>
        <v>Onsite/Hybrid</v>
      </c>
      <c r="I6703" t="s">
        <v>18</v>
      </c>
      <c r="J6703" t="str">
        <f t="shared" si="417"/>
        <v>7+ yrs</v>
      </c>
      <c r="K6703">
        <f t="shared" ca="1" si="419"/>
        <v>10</v>
      </c>
      <c r="L6703" t="s">
        <v>39</v>
      </c>
      <c r="M6703">
        <v>1</v>
      </c>
      <c r="N6703">
        <v>0</v>
      </c>
      <c r="O6703">
        <v>1</v>
      </c>
      <c r="P6703">
        <v>0</v>
      </c>
      <c r="Q6703">
        <v>0</v>
      </c>
      <c r="R6703">
        <f>SUM(M6703:N6703:O6703:P6703:Q6703)</f>
        <v>2</v>
      </c>
      <c r="S6703" s="1">
        <v>118805</v>
      </c>
      <c r="T6703" s="1" t="str">
        <f t="shared" si="418"/>
        <v>Medium</v>
      </c>
      <c r="U6703">
        <v>2</v>
      </c>
      <c r="V6703">
        <v>2021</v>
      </c>
      <c r="W6703" t="s">
        <v>20</v>
      </c>
      <c r="X6703">
        <v>3</v>
      </c>
    </row>
    <row r="6704" spans="1:24" x14ac:dyDescent="0.3">
      <c r="A6704">
        <v>6703</v>
      </c>
      <c r="B6704" t="s">
        <v>36</v>
      </c>
      <c r="C6704" t="str">
        <f>_xlfn.XLOOKUP(B6704,Lookup_table!B:B,Lookup_table!C:C)</f>
        <v>Data</v>
      </c>
      <c r="D6704" t="s">
        <v>22</v>
      </c>
      <c r="E6704" t="s">
        <v>38</v>
      </c>
      <c r="F6704" t="s">
        <v>44</v>
      </c>
      <c r="G6704" t="s">
        <v>30</v>
      </c>
      <c r="H6704" t="str">
        <f t="shared" si="416"/>
        <v>Onsite/Hybrid</v>
      </c>
      <c r="I6704" t="s">
        <v>18</v>
      </c>
      <c r="J6704" t="str">
        <f t="shared" si="417"/>
        <v>7+ yrs</v>
      </c>
      <c r="K6704">
        <f t="shared" ca="1" si="419"/>
        <v>7</v>
      </c>
      <c r="L6704" t="s">
        <v>27</v>
      </c>
      <c r="M6704">
        <v>0</v>
      </c>
      <c r="N6704">
        <v>1</v>
      </c>
      <c r="O6704">
        <v>1</v>
      </c>
      <c r="P6704">
        <v>0</v>
      </c>
      <c r="Q6704">
        <v>0</v>
      </c>
      <c r="R6704">
        <f>SUM(M6704:N6704:O6704:P6704:Q6704)</f>
        <v>2</v>
      </c>
      <c r="S6704" s="1">
        <v>133243</v>
      </c>
      <c r="T6704" s="1" t="str">
        <f t="shared" si="418"/>
        <v>High</v>
      </c>
      <c r="U6704">
        <v>3</v>
      </c>
      <c r="V6704">
        <v>2024</v>
      </c>
      <c r="W6704" t="s">
        <v>20</v>
      </c>
      <c r="X6704">
        <v>3</v>
      </c>
    </row>
    <row r="6705" spans="1:24" x14ac:dyDescent="0.3">
      <c r="A6705">
        <v>6704</v>
      </c>
      <c r="B6705" t="s">
        <v>31</v>
      </c>
      <c r="C6705" t="str">
        <f>_xlfn.XLOOKUP(B6705,Lookup_table!B:B,Lookup_table!C:C)</f>
        <v>Business</v>
      </c>
      <c r="D6705" t="s">
        <v>37</v>
      </c>
      <c r="E6705" t="s">
        <v>38</v>
      </c>
      <c r="F6705" t="s">
        <v>44</v>
      </c>
      <c r="G6705" t="s">
        <v>25</v>
      </c>
      <c r="H6705" t="str">
        <f t="shared" si="416"/>
        <v>Onsite/Hybrid</v>
      </c>
      <c r="I6705" t="s">
        <v>26</v>
      </c>
      <c r="J6705" t="str">
        <f t="shared" si="417"/>
        <v>3-6 yrs</v>
      </c>
      <c r="K6705">
        <f t="shared" ca="1" si="419"/>
        <v>4</v>
      </c>
      <c r="L6705" t="s">
        <v>27</v>
      </c>
      <c r="M6705">
        <v>0</v>
      </c>
      <c r="N6705">
        <v>0</v>
      </c>
      <c r="O6705">
        <v>0</v>
      </c>
      <c r="P6705">
        <v>1</v>
      </c>
      <c r="Q6705">
        <v>1</v>
      </c>
      <c r="R6705">
        <f>SUM(M6705:N6705:O6705:P6705:Q6705)</f>
        <v>2</v>
      </c>
      <c r="S6705" s="1">
        <v>98540</v>
      </c>
      <c r="T6705" s="1" t="str">
        <f t="shared" si="418"/>
        <v>Medium</v>
      </c>
      <c r="U6705">
        <v>1</v>
      </c>
      <c r="V6705">
        <v>2026</v>
      </c>
      <c r="W6705" t="s">
        <v>34</v>
      </c>
      <c r="X6705">
        <v>3</v>
      </c>
    </row>
    <row r="6706" spans="1:24" x14ac:dyDescent="0.3">
      <c r="A6706">
        <v>6705</v>
      </c>
      <c r="B6706" t="s">
        <v>21</v>
      </c>
      <c r="C6706" t="str">
        <f>_xlfn.XLOOKUP(B6706,Lookup_table!B:B,Lookup_table!C:C)</f>
        <v>AI</v>
      </c>
      <c r="D6706" t="s">
        <v>22</v>
      </c>
      <c r="E6706" t="s">
        <v>40</v>
      </c>
      <c r="F6706" t="s">
        <v>44</v>
      </c>
      <c r="G6706" t="s">
        <v>17</v>
      </c>
      <c r="H6706" t="str">
        <f t="shared" si="416"/>
        <v>Remote</v>
      </c>
      <c r="I6706" t="s">
        <v>26</v>
      </c>
      <c r="J6706" t="str">
        <f t="shared" si="417"/>
        <v>3-6 yrs</v>
      </c>
      <c r="K6706">
        <f t="shared" ca="1" si="419"/>
        <v>5</v>
      </c>
      <c r="L6706" t="s">
        <v>27</v>
      </c>
      <c r="M6706">
        <v>1</v>
      </c>
      <c r="N6706">
        <v>1</v>
      </c>
      <c r="O6706">
        <v>1</v>
      </c>
      <c r="P6706">
        <v>1</v>
      </c>
      <c r="Q6706">
        <v>1</v>
      </c>
      <c r="R6706">
        <f>SUM(M6706:N6706:O6706:P6706:Q6706)</f>
        <v>5</v>
      </c>
      <c r="S6706" s="1">
        <v>170243</v>
      </c>
      <c r="T6706" s="1" t="str">
        <f t="shared" si="418"/>
        <v>High</v>
      </c>
      <c r="U6706">
        <v>11</v>
      </c>
      <c r="V6706">
        <v>2020</v>
      </c>
      <c r="W6706" t="s">
        <v>28</v>
      </c>
      <c r="X6706">
        <v>5</v>
      </c>
    </row>
    <row r="6707" spans="1:24" x14ac:dyDescent="0.3">
      <c r="A6707">
        <v>6706</v>
      </c>
      <c r="B6707" t="s">
        <v>31</v>
      </c>
      <c r="C6707" t="str">
        <f>_xlfn.XLOOKUP(B6707,Lookup_table!B:B,Lookup_table!C:C)</f>
        <v>Business</v>
      </c>
      <c r="D6707" t="s">
        <v>14</v>
      </c>
      <c r="E6707" t="s">
        <v>40</v>
      </c>
      <c r="F6707" t="s">
        <v>16</v>
      </c>
      <c r="G6707" t="s">
        <v>30</v>
      </c>
      <c r="H6707" t="str">
        <f t="shared" si="416"/>
        <v>Onsite/Hybrid</v>
      </c>
      <c r="I6707" t="s">
        <v>26</v>
      </c>
      <c r="J6707" t="str">
        <f t="shared" si="417"/>
        <v>3-6 yrs</v>
      </c>
      <c r="K6707">
        <f t="shared" ca="1" si="419"/>
        <v>4</v>
      </c>
      <c r="L6707" t="s">
        <v>19</v>
      </c>
      <c r="M6707">
        <v>0</v>
      </c>
      <c r="N6707">
        <v>1</v>
      </c>
      <c r="O6707">
        <v>0</v>
      </c>
      <c r="P6707">
        <v>1</v>
      </c>
      <c r="Q6707">
        <v>0</v>
      </c>
      <c r="R6707">
        <f>SUM(M6707:N6707:O6707:P6707:Q6707)</f>
        <v>2</v>
      </c>
      <c r="S6707" s="1">
        <v>94689</v>
      </c>
      <c r="T6707" s="1" t="str">
        <f t="shared" si="418"/>
        <v>Medium</v>
      </c>
      <c r="U6707">
        <v>9</v>
      </c>
      <c r="V6707">
        <v>2020</v>
      </c>
      <c r="W6707" t="s">
        <v>34</v>
      </c>
      <c r="X6707">
        <v>2</v>
      </c>
    </row>
    <row r="6708" spans="1:24" x14ac:dyDescent="0.3">
      <c r="A6708">
        <v>6707</v>
      </c>
      <c r="B6708" t="s">
        <v>36</v>
      </c>
      <c r="C6708" t="str">
        <f>_xlfn.XLOOKUP(B6708,Lookup_table!B:B,Lookup_table!C:C)</f>
        <v>Data</v>
      </c>
      <c r="D6708" t="s">
        <v>34</v>
      </c>
      <c r="E6708" t="s">
        <v>15</v>
      </c>
      <c r="F6708" t="s">
        <v>24</v>
      </c>
      <c r="G6708" t="s">
        <v>30</v>
      </c>
      <c r="H6708" t="str">
        <f t="shared" si="416"/>
        <v>Onsite/Hybrid</v>
      </c>
      <c r="I6708" t="s">
        <v>18</v>
      </c>
      <c r="J6708" t="str">
        <f t="shared" si="417"/>
        <v>7+ yrs</v>
      </c>
      <c r="K6708">
        <f t="shared" ca="1" si="419"/>
        <v>12</v>
      </c>
      <c r="L6708" t="s">
        <v>39</v>
      </c>
      <c r="M6708">
        <v>1</v>
      </c>
      <c r="N6708">
        <v>1</v>
      </c>
      <c r="O6708">
        <v>1</v>
      </c>
      <c r="P6708">
        <v>0</v>
      </c>
      <c r="Q6708">
        <v>1</v>
      </c>
      <c r="R6708">
        <f>SUM(M6708:N6708:O6708:P6708:Q6708)</f>
        <v>4</v>
      </c>
      <c r="S6708" s="1">
        <v>127900</v>
      </c>
      <c r="T6708" s="1" t="str">
        <f t="shared" si="418"/>
        <v>High</v>
      </c>
      <c r="U6708">
        <v>10</v>
      </c>
      <c r="V6708">
        <v>2021</v>
      </c>
      <c r="W6708" t="s">
        <v>34</v>
      </c>
      <c r="X6708">
        <v>3</v>
      </c>
    </row>
    <row r="6709" spans="1:24" x14ac:dyDescent="0.3">
      <c r="A6709">
        <v>6708</v>
      </c>
      <c r="B6709" t="s">
        <v>21</v>
      </c>
      <c r="C6709" t="str">
        <f>_xlfn.XLOOKUP(B6709,Lookup_table!B:B,Lookup_table!C:C)</f>
        <v>AI</v>
      </c>
      <c r="D6709" t="s">
        <v>22</v>
      </c>
      <c r="E6709" t="s">
        <v>15</v>
      </c>
      <c r="F6709" t="s">
        <v>24</v>
      </c>
      <c r="G6709" t="s">
        <v>30</v>
      </c>
      <c r="H6709" t="str">
        <f t="shared" si="416"/>
        <v>Onsite/Hybrid</v>
      </c>
      <c r="I6709" t="s">
        <v>18</v>
      </c>
      <c r="J6709" t="str">
        <f t="shared" si="417"/>
        <v>7+ yrs</v>
      </c>
      <c r="K6709">
        <f t="shared" ca="1" si="419"/>
        <v>15</v>
      </c>
      <c r="L6709" t="s">
        <v>27</v>
      </c>
      <c r="M6709">
        <v>0</v>
      </c>
      <c r="N6709">
        <v>1</v>
      </c>
      <c r="O6709">
        <v>0</v>
      </c>
      <c r="P6709">
        <v>1</v>
      </c>
      <c r="Q6709">
        <v>1</v>
      </c>
      <c r="R6709">
        <f>SUM(M6709:N6709:O6709:P6709:Q6709)</f>
        <v>3</v>
      </c>
      <c r="S6709" s="1">
        <v>187829</v>
      </c>
      <c r="T6709" s="1" t="str">
        <f t="shared" si="418"/>
        <v>High</v>
      </c>
      <c r="U6709">
        <v>8</v>
      </c>
      <c r="V6709">
        <v>2020</v>
      </c>
      <c r="W6709" t="s">
        <v>20</v>
      </c>
      <c r="X6709">
        <v>5</v>
      </c>
    </row>
    <row r="6710" spans="1:24" x14ac:dyDescent="0.3">
      <c r="A6710">
        <v>6709</v>
      </c>
      <c r="B6710" t="s">
        <v>50</v>
      </c>
      <c r="C6710" t="str">
        <f>_xlfn.XLOOKUP(B6710,Lookup_table!B:B,Lookup_table!C:C)</f>
        <v>AI</v>
      </c>
      <c r="D6710" t="s">
        <v>14</v>
      </c>
      <c r="E6710" t="s">
        <v>23</v>
      </c>
      <c r="F6710" t="s">
        <v>44</v>
      </c>
      <c r="G6710" t="s">
        <v>25</v>
      </c>
      <c r="H6710" t="str">
        <f t="shared" si="416"/>
        <v>Onsite/Hybrid</v>
      </c>
      <c r="I6710" t="s">
        <v>18</v>
      </c>
      <c r="J6710" t="str">
        <f t="shared" si="417"/>
        <v>7+ yrs</v>
      </c>
      <c r="K6710">
        <f t="shared" ca="1" si="419"/>
        <v>7</v>
      </c>
      <c r="L6710" t="s">
        <v>19</v>
      </c>
      <c r="M6710">
        <v>0</v>
      </c>
      <c r="N6710">
        <v>0</v>
      </c>
      <c r="O6710">
        <v>1</v>
      </c>
      <c r="P6710">
        <v>1</v>
      </c>
      <c r="Q6710">
        <v>0</v>
      </c>
      <c r="R6710">
        <f>SUM(M6710:N6710:O6710:P6710:Q6710)</f>
        <v>2</v>
      </c>
      <c r="S6710" s="1">
        <v>174008</v>
      </c>
      <c r="T6710" s="1" t="str">
        <f t="shared" si="418"/>
        <v>High</v>
      </c>
      <c r="U6710">
        <v>2</v>
      </c>
      <c r="V6710">
        <v>2020</v>
      </c>
      <c r="W6710" t="s">
        <v>28</v>
      </c>
      <c r="X6710">
        <v>7</v>
      </c>
    </row>
    <row r="6711" spans="1:24" x14ac:dyDescent="0.3">
      <c r="A6711">
        <v>6710</v>
      </c>
      <c r="B6711" t="s">
        <v>33</v>
      </c>
      <c r="C6711" t="str">
        <f>_xlfn.XLOOKUP(B6711,Lookup_table!B:B,Lookup_table!C:C)</f>
        <v>Data</v>
      </c>
      <c r="D6711" t="s">
        <v>14</v>
      </c>
      <c r="E6711" t="s">
        <v>23</v>
      </c>
      <c r="F6711" t="s">
        <v>43</v>
      </c>
      <c r="G6711" t="s">
        <v>30</v>
      </c>
      <c r="H6711" t="str">
        <f t="shared" si="416"/>
        <v>Onsite/Hybrid</v>
      </c>
      <c r="I6711" t="s">
        <v>35</v>
      </c>
      <c r="J6711" t="str">
        <f t="shared" si="417"/>
        <v>0-2 yrs</v>
      </c>
      <c r="K6711">
        <f t="shared" ca="1" si="419"/>
        <v>0</v>
      </c>
      <c r="L6711" t="s">
        <v>27</v>
      </c>
      <c r="M6711">
        <v>0</v>
      </c>
      <c r="N6711">
        <v>0</v>
      </c>
      <c r="O6711">
        <v>0</v>
      </c>
      <c r="P6711">
        <v>1</v>
      </c>
      <c r="Q6711">
        <v>1</v>
      </c>
      <c r="R6711">
        <f>SUM(M6711:N6711:O6711:P6711:Q6711)</f>
        <v>2</v>
      </c>
      <c r="S6711" s="1">
        <v>77385</v>
      </c>
      <c r="T6711" s="1" t="str">
        <f t="shared" si="418"/>
        <v>Medium</v>
      </c>
      <c r="U6711">
        <v>4</v>
      </c>
      <c r="V6711">
        <v>2022</v>
      </c>
      <c r="W6711" t="s">
        <v>20</v>
      </c>
      <c r="X6711">
        <v>1</v>
      </c>
    </row>
    <row r="6712" spans="1:24" x14ac:dyDescent="0.3">
      <c r="A6712">
        <v>6711</v>
      </c>
      <c r="B6712" t="s">
        <v>31</v>
      </c>
      <c r="C6712" t="str">
        <f>_xlfn.XLOOKUP(B6712,Lookup_table!B:B,Lookup_table!C:C)</f>
        <v>Business</v>
      </c>
      <c r="D6712" t="s">
        <v>22</v>
      </c>
      <c r="E6712" t="s">
        <v>15</v>
      </c>
      <c r="F6712" t="s">
        <v>16</v>
      </c>
      <c r="G6712" t="s">
        <v>17</v>
      </c>
      <c r="H6712" t="str">
        <f t="shared" si="416"/>
        <v>Remote</v>
      </c>
      <c r="I6712" t="s">
        <v>35</v>
      </c>
      <c r="J6712" t="str">
        <f t="shared" si="417"/>
        <v>0-2 yrs</v>
      </c>
      <c r="K6712">
        <f t="shared" ca="1" si="419"/>
        <v>1</v>
      </c>
      <c r="L6712" t="s">
        <v>19</v>
      </c>
      <c r="M6712">
        <v>1</v>
      </c>
      <c r="N6712">
        <v>1</v>
      </c>
      <c r="O6712">
        <v>1</v>
      </c>
      <c r="P6712">
        <v>0</v>
      </c>
      <c r="Q6712">
        <v>1</v>
      </c>
      <c r="R6712">
        <f>SUM(M6712:N6712:O6712:P6712:Q6712)</f>
        <v>4</v>
      </c>
      <c r="S6712" s="1">
        <v>94233</v>
      </c>
      <c r="T6712" s="1" t="str">
        <f t="shared" si="418"/>
        <v>Medium</v>
      </c>
      <c r="U6712">
        <v>12</v>
      </c>
      <c r="V6712">
        <v>2020</v>
      </c>
      <c r="W6712" t="s">
        <v>34</v>
      </c>
      <c r="X6712">
        <v>4</v>
      </c>
    </row>
    <row r="6713" spans="1:24" x14ac:dyDescent="0.3">
      <c r="A6713">
        <v>6712</v>
      </c>
      <c r="B6713" t="s">
        <v>41</v>
      </c>
      <c r="C6713" t="str">
        <f>_xlfn.XLOOKUP(B6713,Lookup_table!B:B,Lookup_table!C:C)</f>
        <v>Data</v>
      </c>
      <c r="D6713" t="s">
        <v>34</v>
      </c>
      <c r="E6713" t="s">
        <v>38</v>
      </c>
      <c r="F6713" t="s">
        <v>43</v>
      </c>
      <c r="G6713" t="s">
        <v>25</v>
      </c>
      <c r="H6713" t="str">
        <f t="shared" si="416"/>
        <v>Onsite/Hybrid</v>
      </c>
      <c r="I6713" t="s">
        <v>18</v>
      </c>
      <c r="J6713" t="str">
        <f t="shared" si="417"/>
        <v>7+ yrs</v>
      </c>
      <c r="K6713">
        <f t="shared" ca="1" si="419"/>
        <v>7</v>
      </c>
      <c r="L6713" t="s">
        <v>19</v>
      </c>
      <c r="M6713">
        <v>1</v>
      </c>
      <c r="N6713">
        <v>0</v>
      </c>
      <c r="O6713">
        <v>0</v>
      </c>
      <c r="P6713">
        <v>0</v>
      </c>
      <c r="Q6713">
        <v>0</v>
      </c>
      <c r="R6713">
        <f>SUM(M6713:N6713:O6713:P6713:Q6713)</f>
        <v>1</v>
      </c>
      <c r="S6713" s="1">
        <v>101313</v>
      </c>
      <c r="T6713" s="1" t="str">
        <f t="shared" si="418"/>
        <v>Medium</v>
      </c>
      <c r="U6713">
        <v>5</v>
      </c>
      <c r="V6713">
        <v>2020</v>
      </c>
      <c r="W6713" t="s">
        <v>20</v>
      </c>
      <c r="X6713">
        <v>2</v>
      </c>
    </row>
    <row r="6714" spans="1:24" x14ac:dyDescent="0.3">
      <c r="A6714">
        <v>6713</v>
      </c>
      <c r="B6714" t="s">
        <v>21</v>
      </c>
      <c r="C6714" t="str">
        <f>_xlfn.XLOOKUP(B6714,Lookup_table!B:B,Lookup_table!C:C)</f>
        <v>AI</v>
      </c>
      <c r="D6714" t="s">
        <v>14</v>
      </c>
      <c r="E6714" t="s">
        <v>40</v>
      </c>
      <c r="F6714" t="s">
        <v>24</v>
      </c>
      <c r="G6714" t="s">
        <v>25</v>
      </c>
      <c r="H6714" t="str">
        <f t="shared" si="416"/>
        <v>Onsite/Hybrid</v>
      </c>
      <c r="I6714" t="s">
        <v>26</v>
      </c>
      <c r="J6714" t="str">
        <f t="shared" si="417"/>
        <v>3-6 yrs</v>
      </c>
      <c r="K6714">
        <f t="shared" ca="1" si="419"/>
        <v>5</v>
      </c>
      <c r="L6714" t="s">
        <v>39</v>
      </c>
      <c r="M6714">
        <v>1</v>
      </c>
      <c r="N6714">
        <v>1</v>
      </c>
      <c r="O6714">
        <v>1</v>
      </c>
      <c r="P6714">
        <v>1</v>
      </c>
      <c r="Q6714">
        <v>1</v>
      </c>
      <c r="R6714">
        <f>SUM(M6714:N6714:O6714:P6714:Q6714)</f>
        <v>5</v>
      </c>
      <c r="S6714" s="1">
        <v>158488</v>
      </c>
      <c r="T6714" s="1" t="str">
        <f t="shared" si="418"/>
        <v>High</v>
      </c>
      <c r="U6714">
        <v>7</v>
      </c>
      <c r="V6714">
        <v>2025</v>
      </c>
      <c r="W6714" t="s">
        <v>28</v>
      </c>
      <c r="X6714">
        <v>4</v>
      </c>
    </row>
    <row r="6715" spans="1:24" x14ac:dyDescent="0.3">
      <c r="A6715">
        <v>6714</v>
      </c>
      <c r="B6715" t="s">
        <v>21</v>
      </c>
      <c r="C6715" t="str">
        <f>_xlfn.XLOOKUP(B6715,Lookup_table!B:B,Lookup_table!C:C)</f>
        <v>AI</v>
      </c>
      <c r="D6715" t="s">
        <v>37</v>
      </c>
      <c r="E6715" t="s">
        <v>40</v>
      </c>
      <c r="F6715" t="s">
        <v>43</v>
      </c>
      <c r="G6715" t="s">
        <v>30</v>
      </c>
      <c r="H6715" t="str">
        <f t="shared" si="416"/>
        <v>Onsite/Hybrid</v>
      </c>
      <c r="I6715" t="s">
        <v>35</v>
      </c>
      <c r="J6715" t="str">
        <f t="shared" si="417"/>
        <v>0-2 yrs</v>
      </c>
      <c r="K6715">
        <f t="shared" ca="1" si="419"/>
        <v>1</v>
      </c>
      <c r="L6715" t="s">
        <v>27</v>
      </c>
      <c r="M6715">
        <v>0</v>
      </c>
      <c r="N6715">
        <v>0</v>
      </c>
      <c r="O6715">
        <v>1</v>
      </c>
      <c r="P6715">
        <v>0</v>
      </c>
      <c r="Q6715">
        <v>1</v>
      </c>
      <c r="R6715">
        <f>SUM(M6715:N6715:O6715:P6715:Q6715)</f>
        <v>2</v>
      </c>
      <c r="S6715" s="1">
        <v>118335</v>
      </c>
      <c r="T6715" s="1" t="str">
        <f t="shared" si="418"/>
        <v>Medium</v>
      </c>
      <c r="U6715">
        <v>12</v>
      </c>
      <c r="V6715">
        <v>2022</v>
      </c>
      <c r="W6715" t="s">
        <v>34</v>
      </c>
      <c r="X6715">
        <v>5</v>
      </c>
    </row>
    <row r="6716" spans="1:24" x14ac:dyDescent="0.3">
      <c r="A6716">
        <v>6715</v>
      </c>
      <c r="B6716" t="s">
        <v>33</v>
      </c>
      <c r="C6716" t="str">
        <f>_xlfn.XLOOKUP(B6716,Lookup_table!B:B,Lookup_table!C:C)</f>
        <v>Data</v>
      </c>
      <c r="D6716" t="s">
        <v>37</v>
      </c>
      <c r="E6716" t="s">
        <v>32</v>
      </c>
      <c r="F6716" t="s">
        <v>44</v>
      </c>
      <c r="G6716" t="s">
        <v>25</v>
      </c>
      <c r="H6716" t="str">
        <f t="shared" si="416"/>
        <v>Onsite/Hybrid</v>
      </c>
      <c r="I6716" t="s">
        <v>18</v>
      </c>
      <c r="J6716" t="str">
        <f t="shared" si="417"/>
        <v>7+ yrs</v>
      </c>
      <c r="K6716">
        <f t="shared" ca="1" si="419"/>
        <v>8</v>
      </c>
      <c r="L6716" t="s">
        <v>39</v>
      </c>
      <c r="M6716">
        <v>0</v>
      </c>
      <c r="N6716">
        <v>0</v>
      </c>
      <c r="O6716">
        <v>1</v>
      </c>
      <c r="P6716">
        <v>0</v>
      </c>
      <c r="Q6716">
        <v>0</v>
      </c>
      <c r="R6716">
        <f>SUM(M6716:N6716:O6716:P6716:Q6716)</f>
        <v>1</v>
      </c>
      <c r="S6716" s="1">
        <v>112730</v>
      </c>
      <c r="T6716" s="1" t="str">
        <f t="shared" si="418"/>
        <v>Medium</v>
      </c>
      <c r="U6716">
        <v>1</v>
      </c>
      <c r="V6716">
        <v>2022</v>
      </c>
      <c r="W6716" t="s">
        <v>34</v>
      </c>
      <c r="X6716">
        <v>3</v>
      </c>
    </row>
    <row r="6717" spans="1:24" x14ac:dyDescent="0.3">
      <c r="A6717">
        <v>6716</v>
      </c>
      <c r="B6717" t="s">
        <v>50</v>
      </c>
      <c r="C6717" t="str">
        <f>_xlfn.XLOOKUP(B6717,Lookup_table!B:B,Lookup_table!C:C)</f>
        <v>AI</v>
      </c>
      <c r="D6717" t="s">
        <v>14</v>
      </c>
      <c r="E6717" t="s">
        <v>38</v>
      </c>
      <c r="F6717" t="s">
        <v>29</v>
      </c>
      <c r="G6717" t="s">
        <v>25</v>
      </c>
      <c r="H6717" t="str">
        <f t="shared" si="416"/>
        <v>Onsite/Hybrid</v>
      </c>
      <c r="I6717" t="s">
        <v>26</v>
      </c>
      <c r="J6717" t="str">
        <f t="shared" si="417"/>
        <v>3-6 yrs</v>
      </c>
      <c r="K6717">
        <f t="shared" ca="1" si="419"/>
        <v>6</v>
      </c>
      <c r="L6717" t="s">
        <v>27</v>
      </c>
      <c r="M6717">
        <v>0</v>
      </c>
      <c r="N6717">
        <v>0</v>
      </c>
      <c r="O6717">
        <v>0</v>
      </c>
      <c r="P6717">
        <v>0</v>
      </c>
      <c r="Q6717">
        <v>1</v>
      </c>
      <c r="R6717">
        <f>SUM(M6717:N6717:O6717:P6717:Q6717)</f>
        <v>1</v>
      </c>
      <c r="S6717" s="1">
        <v>129245</v>
      </c>
      <c r="T6717" s="1" t="str">
        <f t="shared" si="418"/>
        <v>High</v>
      </c>
      <c r="U6717">
        <v>8</v>
      </c>
      <c r="V6717">
        <v>2025</v>
      </c>
      <c r="W6717" t="s">
        <v>20</v>
      </c>
      <c r="X6717">
        <v>3</v>
      </c>
    </row>
    <row r="6718" spans="1:24" x14ac:dyDescent="0.3">
      <c r="A6718">
        <v>6717</v>
      </c>
      <c r="B6718" t="s">
        <v>41</v>
      </c>
      <c r="C6718" t="str">
        <f>_xlfn.XLOOKUP(B6718,Lookup_table!B:B,Lookup_table!C:C)</f>
        <v>Data</v>
      </c>
      <c r="D6718" t="s">
        <v>34</v>
      </c>
      <c r="E6718" t="s">
        <v>32</v>
      </c>
      <c r="F6718" t="s">
        <v>52</v>
      </c>
      <c r="G6718" t="s">
        <v>17</v>
      </c>
      <c r="H6718" t="str">
        <f t="shared" si="416"/>
        <v>Remote</v>
      </c>
      <c r="I6718" t="s">
        <v>18</v>
      </c>
      <c r="J6718" t="str">
        <f t="shared" si="417"/>
        <v>7+ yrs</v>
      </c>
      <c r="K6718">
        <f t="shared" ca="1" si="419"/>
        <v>7</v>
      </c>
      <c r="L6718" t="s">
        <v>19</v>
      </c>
      <c r="M6718">
        <v>1</v>
      </c>
      <c r="N6718">
        <v>1</v>
      </c>
      <c r="O6718">
        <v>0</v>
      </c>
      <c r="P6718">
        <v>0</v>
      </c>
      <c r="Q6718">
        <v>1</v>
      </c>
      <c r="R6718">
        <f>SUM(M6718:N6718:O6718:P6718:Q6718)</f>
        <v>3</v>
      </c>
      <c r="S6718" s="1">
        <v>114901</v>
      </c>
      <c r="T6718" s="1" t="str">
        <f t="shared" si="418"/>
        <v>Medium</v>
      </c>
      <c r="U6718">
        <v>8</v>
      </c>
      <c r="V6718">
        <v>2021</v>
      </c>
      <c r="W6718" t="s">
        <v>20</v>
      </c>
      <c r="X6718">
        <v>5</v>
      </c>
    </row>
    <row r="6719" spans="1:24" x14ac:dyDescent="0.3">
      <c r="A6719">
        <v>6718</v>
      </c>
      <c r="B6719" t="s">
        <v>50</v>
      </c>
      <c r="C6719" t="str">
        <f>_xlfn.XLOOKUP(B6719,Lookup_table!B:B,Lookup_table!C:C)</f>
        <v>AI</v>
      </c>
      <c r="D6719" t="s">
        <v>22</v>
      </c>
      <c r="E6719" t="s">
        <v>32</v>
      </c>
      <c r="F6719" t="s">
        <v>43</v>
      </c>
      <c r="G6719" t="s">
        <v>25</v>
      </c>
      <c r="H6719" t="str">
        <f t="shared" si="416"/>
        <v>Onsite/Hybrid</v>
      </c>
      <c r="I6719" t="s">
        <v>18</v>
      </c>
      <c r="J6719" t="str">
        <f t="shared" si="417"/>
        <v>7+ yrs</v>
      </c>
      <c r="K6719">
        <f t="shared" ca="1" si="419"/>
        <v>10</v>
      </c>
      <c r="L6719" t="s">
        <v>27</v>
      </c>
      <c r="M6719">
        <v>1</v>
      </c>
      <c r="N6719">
        <v>0</v>
      </c>
      <c r="O6719">
        <v>0</v>
      </c>
      <c r="P6719">
        <v>0</v>
      </c>
      <c r="Q6719">
        <v>1</v>
      </c>
      <c r="R6719">
        <f>SUM(M6719:N6719:O6719:P6719:Q6719)</f>
        <v>2</v>
      </c>
      <c r="S6719" s="1">
        <v>168256</v>
      </c>
      <c r="T6719" s="1" t="str">
        <f t="shared" si="418"/>
        <v>High</v>
      </c>
      <c r="U6719">
        <v>8</v>
      </c>
      <c r="V6719">
        <v>2022</v>
      </c>
      <c r="W6719" t="s">
        <v>20</v>
      </c>
      <c r="X6719">
        <v>3</v>
      </c>
    </row>
    <row r="6720" spans="1:24" x14ac:dyDescent="0.3">
      <c r="A6720">
        <v>6719</v>
      </c>
      <c r="B6720" t="s">
        <v>21</v>
      </c>
      <c r="C6720" t="str">
        <f>_xlfn.XLOOKUP(B6720,Lookup_table!B:B,Lookup_table!C:C)</f>
        <v>AI</v>
      </c>
      <c r="D6720" t="s">
        <v>34</v>
      </c>
      <c r="E6720" t="s">
        <v>42</v>
      </c>
      <c r="F6720" t="s">
        <v>44</v>
      </c>
      <c r="G6720" t="s">
        <v>30</v>
      </c>
      <c r="H6720" t="str">
        <f t="shared" si="416"/>
        <v>Onsite/Hybrid</v>
      </c>
      <c r="I6720" t="s">
        <v>18</v>
      </c>
      <c r="J6720" t="str">
        <f t="shared" si="417"/>
        <v>7+ yrs</v>
      </c>
      <c r="K6720">
        <f t="shared" ca="1" si="419"/>
        <v>7</v>
      </c>
      <c r="L6720" t="s">
        <v>27</v>
      </c>
      <c r="M6720">
        <v>0</v>
      </c>
      <c r="N6720">
        <v>0</v>
      </c>
      <c r="O6720">
        <v>0</v>
      </c>
      <c r="P6720">
        <v>0</v>
      </c>
      <c r="Q6720">
        <v>1</v>
      </c>
      <c r="R6720">
        <f>SUM(M6720:N6720:O6720:P6720:Q6720)</f>
        <v>1</v>
      </c>
      <c r="S6720" s="1">
        <v>145735</v>
      </c>
      <c r="T6720" s="1" t="str">
        <f t="shared" si="418"/>
        <v>High</v>
      </c>
      <c r="U6720">
        <v>7</v>
      </c>
      <c r="V6720">
        <v>2021</v>
      </c>
      <c r="W6720" t="s">
        <v>34</v>
      </c>
      <c r="X6720">
        <v>3</v>
      </c>
    </row>
    <row r="6721" spans="1:24" x14ac:dyDescent="0.3">
      <c r="A6721">
        <v>6720</v>
      </c>
      <c r="B6721" t="s">
        <v>50</v>
      </c>
      <c r="C6721" t="str">
        <f>_xlfn.XLOOKUP(B6721,Lookup_table!B:B,Lookup_table!C:C)</f>
        <v>AI</v>
      </c>
      <c r="D6721" t="s">
        <v>14</v>
      </c>
      <c r="E6721" t="s">
        <v>23</v>
      </c>
      <c r="F6721" t="s">
        <v>43</v>
      </c>
      <c r="G6721" t="s">
        <v>17</v>
      </c>
      <c r="H6721" t="str">
        <f t="shared" si="416"/>
        <v>Remote</v>
      </c>
      <c r="I6721" t="s">
        <v>26</v>
      </c>
      <c r="J6721" t="str">
        <f t="shared" si="417"/>
        <v>3-6 yrs</v>
      </c>
      <c r="K6721">
        <f t="shared" ca="1" si="419"/>
        <v>5</v>
      </c>
      <c r="L6721" t="s">
        <v>19</v>
      </c>
      <c r="M6721">
        <v>0</v>
      </c>
      <c r="N6721">
        <v>1</v>
      </c>
      <c r="O6721">
        <v>1</v>
      </c>
      <c r="P6721">
        <v>1</v>
      </c>
      <c r="Q6721">
        <v>0</v>
      </c>
      <c r="R6721">
        <f>SUM(M6721:N6721:O6721:P6721:Q6721)</f>
        <v>3</v>
      </c>
      <c r="S6721" s="1">
        <v>145218</v>
      </c>
      <c r="T6721" s="1" t="str">
        <f t="shared" si="418"/>
        <v>High</v>
      </c>
      <c r="U6721">
        <v>11</v>
      </c>
      <c r="V6721">
        <v>2022</v>
      </c>
      <c r="W6721" t="s">
        <v>28</v>
      </c>
      <c r="X6721">
        <v>9</v>
      </c>
    </row>
    <row r="6722" spans="1:24" x14ac:dyDescent="0.3">
      <c r="A6722">
        <v>6721</v>
      </c>
      <c r="B6722" t="s">
        <v>31</v>
      </c>
      <c r="C6722" t="str">
        <f>_xlfn.XLOOKUP(B6722,Lookup_table!B:B,Lookup_table!C:C)</f>
        <v>Business</v>
      </c>
      <c r="D6722" t="s">
        <v>14</v>
      </c>
      <c r="E6722" t="s">
        <v>15</v>
      </c>
      <c r="F6722" t="s">
        <v>52</v>
      </c>
      <c r="G6722" t="s">
        <v>30</v>
      </c>
      <c r="H6722" t="str">
        <f t="shared" ref="H6722:H6785" si="420">IF(G6722="Remote","Remote","Onsite/Hybrid")</f>
        <v>Onsite/Hybrid</v>
      </c>
      <c r="I6722" t="s">
        <v>18</v>
      </c>
      <c r="J6722" t="str">
        <f t="shared" ref="J6722:J6785" si="421">IF(I6722="Entry","0-2 yrs",IF(I6722="Mid","3-6 yrs","7+ yrs"))</f>
        <v>7+ yrs</v>
      </c>
      <c r="K6722">
        <f t="shared" ca="1" si="419"/>
        <v>10</v>
      </c>
      <c r="L6722" t="s">
        <v>19</v>
      </c>
      <c r="M6722">
        <v>1</v>
      </c>
      <c r="N6722">
        <v>0</v>
      </c>
      <c r="O6722">
        <v>1</v>
      </c>
      <c r="P6722">
        <v>0</v>
      </c>
      <c r="Q6722">
        <v>0</v>
      </c>
      <c r="R6722">
        <f>SUM(M6722:N6722:O6722:P6722:Q6722)</f>
        <v>2</v>
      </c>
      <c r="S6722" s="1">
        <v>112375</v>
      </c>
      <c r="T6722" s="1" t="str">
        <f t="shared" ref="T6722:T6785" si="422">IF(S6722&lt;=70000,"Low",IF(S6722&lt;=120000,"Medium","High"))</f>
        <v>Medium</v>
      </c>
      <c r="U6722">
        <v>5</v>
      </c>
      <c r="V6722">
        <v>2020</v>
      </c>
      <c r="W6722" t="s">
        <v>20</v>
      </c>
      <c r="X6722">
        <v>5</v>
      </c>
    </row>
    <row r="6723" spans="1:24" x14ac:dyDescent="0.3">
      <c r="A6723">
        <v>6722</v>
      </c>
      <c r="B6723" t="s">
        <v>21</v>
      </c>
      <c r="C6723" t="str">
        <f>_xlfn.XLOOKUP(B6723,Lookup_table!B:B,Lookup_table!C:C)</f>
        <v>AI</v>
      </c>
      <c r="D6723" t="s">
        <v>34</v>
      </c>
      <c r="E6723" t="s">
        <v>38</v>
      </c>
      <c r="F6723" t="s">
        <v>16</v>
      </c>
      <c r="G6723" t="s">
        <v>25</v>
      </c>
      <c r="H6723" t="str">
        <f t="shared" si="420"/>
        <v>Onsite/Hybrid</v>
      </c>
      <c r="I6723" t="s">
        <v>35</v>
      </c>
      <c r="J6723" t="str">
        <f t="shared" si="421"/>
        <v>0-2 yrs</v>
      </c>
      <c r="K6723">
        <f t="shared" ref="K6723:K6786" ca="1" si="423">IF(J6723="0-2 yrs",RANDBETWEEN(0,2),IF(J6723="3-6 yrs", RANDBETWEEN(3,6),IF(J6723="7+ yrs", RANDBETWEEN(7,15)," ")))</f>
        <v>2</v>
      </c>
      <c r="L6723" t="s">
        <v>39</v>
      </c>
      <c r="M6723">
        <v>1</v>
      </c>
      <c r="N6723">
        <v>0</v>
      </c>
      <c r="O6723">
        <v>0</v>
      </c>
      <c r="P6723">
        <v>0</v>
      </c>
      <c r="Q6723">
        <v>0</v>
      </c>
      <c r="R6723">
        <f>SUM(M6723:N6723:O6723:P6723:Q6723)</f>
        <v>1</v>
      </c>
      <c r="S6723" s="1">
        <v>92146</v>
      </c>
      <c r="T6723" s="1" t="str">
        <f t="shared" si="422"/>
        <v>Medium</v>
      </c>
      <c r="U6723">
        <v>9</v>
      </c>
      <c r="V6723">
        <v>2020</v>
      </c>
      <c r="W6723" t="s">
        <v>28</v>
      </c>
      <c r="X6723">
        <v>7</v>
      </c>
    </row>
    <row r="6724" spans="1:24" x14ac:dyDescent="0.3">
      <c r="A6724">
        <v>6723</v>
      </c>
      <c r="B6724" t="s">
        <v>31</v>
      </c>
      <c r="C6724" t="str">
        <f>_xlfn.XLOOKUP(B6724,Lookup_table!B:B,Lookup_table!C:C)</f>
        <v>Business</v>
      </c>
      <c r="D6724" t="s">
        <v>14</v>
      </c>
      <c r="E6724" t="s">
        <v>40</v>
      </c>
      <c r="F6724" t="s">
        <v>24</v>
      </c>
      <c r="G6724" t="s">
        <v>30</v>
      </c>
      <c r="H6724" t="str">
        <f t="shared" si="420"/>
        <v>Onsite/Hybrid</v>
      </c>
      <c r="I6724" t="s">
        <v>18</v>
      </c>
      <c r="J6724" t="str">
        <f t="shared" si="421"/>
        <v>7+ yrs</v>
      </c>
      <c r="K6724">
        <f t="shared" ca="1" si="423"/>
        <v>13</v>
      </c>
      <c r="L6724" t="s">
        <v>39</v>
      </c>
      <c r="M6724">
        <v>0</v>
      </c>
      <c r="N6724">
        <v>0</v>
      </c>
      <c r="O6724">
        <v>1</v>
      </c>
      <c r="P6724">
        <v>1</v>
      </c>
      <c r="Q6724">
        <v>0</v>
      </c>
      <c r="R6724">
        <f>SUM(M6724:N6724:O6724:P6724:Q6724)</f>
        <v>2</v>
      </c>
      <c r="S6724" s="1">
        <v>130080</v>
      </c>
      <c r="T6724" s="1" t="str">
        <f t="shared" si="422"/>
        <v>High</v>
      </c>
      <c r="U6724">
        <v>3</v>
      </c>
      <c r="V6724">
        <v>2022</v>
      </c>
      <c r="W6724" t="s">
        <v>28</v>
      </c>
      <c r="X6724">
        <v>4</v>
      </c>
    </row>
    <row r="6725" spans="1:24" x14ac:dyDescent="0.3">
      <c r="A6725">
        <v>6724</v>
      </c>
      <c r="B6725" t="s">
        <v>50</v>
      </c>
      <c r="C6725" t="str">
        <f>_xlfn.XLOOKUP(B6725,Lookup_table!B:B,Lookup_table!C:C)</f>
        <v>AI</v>
      </c>
      <c r="D6725" t="s">
        <v>14</v>
      </c>
      <c r="E6725" t="s">
        <v>32</v>
      </c>
      <c r="F6725" t="s">
        <v>52</v>
      </c>
      <c r="G6725" t="s">
        <v>17</v>
      </c>
      <c r="H6725" t="str">
        <f t="shared" si="420"/>
        <v>Remote</v>
      </c>
      <c r="I6725" t="s">
        <v>18</v>
      </c>
      <c r="J6725" t="str">
        <f t="shared" si="421"/>
        <v>7+ yrs</v>
      </c>
      <c r="K6725">
        <f t="shared" ca="1" si="423"/>
        <v>8</v>
      </c>
      <c r="L6725" t="s">
        <v>39</v>
      </c>
      <c r="M6725">
        <v>0</v>
      </c>
      <c r="N6725">
        <v>1</v>
      </c>
      <c r="O6725">
        <v>1</v>
      </c>
      <c r="P6725">
        <v>0</v>
      </c>
      <c r="Q6725">
        <v>0</v>
      </c>
      <c r="R6725">
        <f>SUM(M6725:N6725:O6725:P6725:Q6725)</f>
        <v>2</v>
      </c>
      <c r="S6725" s="1">
        <v>152524</v>
      </c>
      <c r="T6725" s="1" t="str">
        <f t="shared" si="422"/>
        <v>High</v>
      </c>
      <c r="U6725">
        <v>2</v>
      </c>
      <c r="V6725">
        <v>2020</v>
      </c>
      <c r="W6725" t="s">
        <v>34</v>
      </c>
      <c r="X6725">
        <v>4</v>
      </c>
    </row>
    <row r="6726" spans="1:24" x14ac:dyDescent="0.3">
      <c r="A6726">
        <v>6725</v>
      </c>
      <c r="B6726" t="s">
        <v>21</v>
      </c>
      <c r="C6726" t="str">
        <f>_xlfn.XLOOKUP(B6726,Lookup_table!B:B,Lookup_table!C:C)</f>
        <v>AI</v>
      </c>
      <c r="D6726" t="s">
        <v>14</v>
      </c>
      <c r="E6726" t="s">
        <v>40</v>
      </c>
      <c r="F6726" t="s">
        <v>44</v>
      </c>
      <c r="G6726" t="s">
        <v>25</v>
      </c>
      <c r="H6726" t="str">
        <f t="shared" si="420"/>
        <v>Onsite/Hybrid</v>
      </c>
      <c r="I6726" t="s">
        <v>26</v>
      </c>
      <c r="J6726" t="str">
        <f t="shared" si="421"/>
        <v>3-6 yrs</v>
      </c>
      <c r="K6726">
        <f t="shared" ca="1" si="423"/>
        <v>6</v>
      </c>
      <c r="L6726" t="s">
        <v>39</v>
      </c>
      <c r="M6726">
        <v>0</v>
      </c>
      <c r="N6726">
        <v>0</v>
      </c>
      <c r="O6726">
        <v>1</v>
      </c>
      <c r="P6726">
        <v>1</v>
      </c>
      <c r="Q6726">
        <v>0</v>
      </c>
      <c r="R6726">
        <f>SUM(M6726:N6726:O6726:P6726:Q6726)</f>
        <v>2</v>
      </c>
      <c r="S6726" s="1">
        <v>141925</v>
      </c>
      <c r="T6726" s="1" t="str">
        <f t="shared" si="422"/>
        <v>High</v>
      </c>
      <c r="U6726">
        <v>11</v>
      </c>
      <c r="V6726">
        <v>2024</v>
      </c>
      <c r="W6726" t="s">
        <v>28</v>
      </c>
      <c r="X6726">
        <v>8</v>
      </c>
    </row>
    <row r="6727" spans="1:24" x14ac:dyDescent="0.3">
      <c r="A6727">
        <v>6726</v>
      </c>
      <c r="B6727" t="s">
        <v>31</v>
      </c>
      <c r="C6727" t="str">
        <f>_xlfn.XLOOKUP(B6727,Lookup_table!B:B,Lookup_table!C:C)</f>
        <v>Business</v>
      </c>
      <c r="D6727" t="s">
        <v>34</v>
      </c>
      <c r="E6727" t="s">
        <v>40</v>
      </c>
      <c r="F6727" t="s">
        <v>43</v>
      </c>
      <c r="G6727" t="s">
        <v>30</v>
      </c>
      <c r="H6727" t="str">
        <f t="shared" si="420"/>
        <v>Onsite/Hybrid</v>
      </c>
      <c r="I6727" t="s">
        <v>26</v>
      </c>
      <c r="J6727" t="str">
        <f t="shared" si="421"/>
        <v>3-6 yrs</v>
      </c>
      <c r="K6727">
        <f t="shared" ca="1" si="423"/>
        <v>5</v>
      </c>
      <c r="L6727" t="s">
        <v>27</v>
      </c>
      <c r="M6727">
        <v>1</v>
      </c>
      <c r="N6727">
        <v>1</v>
      </c>
      <c r="O6727">
        <v>1</v>
      </c>
      <c r="P6727">
        <v>0</v>
      </c>
      <c r="Q6727">
        <v>1</v>
      </c>
      <c r="R6727">
        <f>SUM(M6727:N6727:O6727:P6727:Q6727)</f>
        <v>4</v>
      </c>
      <c r="S6727" s="1">
        <v>99614</v>
      </c>
      <c r="T6727" s="1" t="str">
        <f t="shared" si="422"/>
        <v>Medium</v>
      </c>
      <c r="U6727">
        <v>5</v>
      </c>
      <c r="V6727">
        <v>2020</v>
      </c>
      <c r="W6727" t="s">
        <v>28</v>
      </c>
      <c r="X6727">
        <v>7</v>
      </c>
    </row>
    <row r="6728" spans="1:24" x14ac:dyDescent="0.3">
      <c r="A6728">
        <v>6727</v>
      </c>
      <c r="B6728" t="s">
        <v>36</v>
      </c>
      <c r="C6728" t="str">
        <f>_xlfn.XLOOKUP(B6728,Lookup_table!B:B,Lookup_table!C:C)</f>
        <v>Data</v>
      </c>
      <c r="D6728" t="s">
        <v>37</v>
      </c>
      <c r="E6728" t="s">
        <v>32</v>
      </c>
      <c r="F6728" t="s">
        <v>16</v>
      </c>
      <c r="G6728" t="s">
        <v>17</v>
      </c>
      <c r="H6728" t="str">
        <f t="shared" si="420"/>
        <v>Remote</v>
      </c>
      <c r="I6728" t="s">
        <v>18</v>
      </c>
      <c r="J6728" t="str">
        <f t="shared" si="421"/>
        <v>7+ yrs</v>
      </c>
      <c r="K6728">
        <f t="shared" ca="1" si="423"/>
        <v>14</v>
      </c>
      <c r="L6728" t="s">
        <v>39</v>
      </c>
      <c r="M6728">
        <v>0</v>
      </c>
      <c r="N6728">
        <v>1</v>
      </c>
      <c r="O6728">
        <v>1</v>
      </c>
      <c r="P6728">
        <v>1</v>
      </c>
      <c r="Q6728">
        <v>1</v>
      </c>
      <c r="R6728">
        <f>SUM(M6728:N6728:O6728:P6728:Q6728)</f>
        <v>4</v>
      </c>
      <c r="S6728" s="1">
        <v>144515</v>
      </c>
      <c r="T6728" s="1" t="str">
        <f t="shared" si="422"/>
        <v>High</v>
      </c>
      <c r="U6728">
        <v>8</v>
      </c>
      <c r="V6728">
        <v>2026</v>
      </c>
      <c r="W6728" t="s">
        <v>28</v>
      </c>
      <c r="X6728">
        <v>3</v>
      </c>
    </row>
    <row r="6729" spans="1:24" x14ac:dyDescent="0.3">
      <c r="A6729">
        <v>6728</v>
      </c>
      <c r="B6729" t="s">
        <v>50</v>
      </c>
      <c r="C6729" t="str">
        <f>_xlfn.XLOOKUP(B6729,Lookup_table!B:B,Lookup_table!C:C)</f>
        <v>AI</v>
      </c>
      <c r="D6729" t="s">
        <v>14</v>
      </c>
      <c r="E6729" t="s">
        <v>40</v>
      </c>
      <c r="F6729" t="s">
        <v>44</v>
      </c>
      <c r="G6729" t="s">
        <v>25</v>
      </c>
      <c r="H6729" t="str">
        <f t="shared" si="420"/>
        <v>Onsite/Hybrid</v>
      </c>
      <c r="I6729" t="s">
        <v>35</v>
      </c>
      <c r="J6729" t="str">
        <f t="shared" si="421"/>
        <v>0-2 yrs</v>
      </c>
      <c r="K6729">
        <f t="shared" ca="1" si="423"/>
        <v>1</v>
      </c>
      <c r="L6729" t="s">
        <v>39</v>
      </c>
      <c r="M6729">
        <v>0</v>
      </c>
      <c r="N6729">
        <v>1</v>
      </c>
      <c r="O6729">
        <v>0</v>
      </c>
      <c r="P6729">
        <v>0</v>
      </c>
      <c r="Q6729">
        <v>0</v>
      </c>
      <c r="R6729">
        <f>SUM(M6729:N6729:O6729:P6729:Q6729)</f>
        <v>1</v>
      </c>
      <c r="S6729" s="1">
        <v>88192</v>
      </c>
      <c r="T6729" s="1" t="str">
        <f t="shared" si="422"/>
        <v>Medium</v>
      </c>
      <c r="U6729">
        <v>2</v>
      </c>
      <c r="V6729">
        <v>2021</v>
      </c>
      <c r="W6729" t="s">
        <v>34</v>
      </c>
      <c r="X6729">
        <v>1</v>
      </c>
    </row>
    <row r="6730" spans="1:24" x14ac:dyDescent="0.3">
      <c r="A6730">
        <v>6729</v>
      </c>
      <c r="B6730" t="s">
        <v>41</v>
      </c>
      <c r="C6730" t="str">
        <f>_xlfn.XLOOKUP(B6730,Lookup_table!B:B,Lookup_table!C:C)</f>
        <v>Data</v>
      </c>
      <c r="D6730" t="s">
        <v>37</v>
      </c>
      <c r="E6730" t="s">
        <v>42</v>
      </c>
      <c r="F6730" t="s">
        <v>29</v>
      </c>
      <c r="G6730" t="s">
        <v>25</v>
      </c>
      <c r="H6730" t="str">
        <f t="shared" si="420"/>
        <v>Onsite/Hybrid</v>
      </c>
      <c r="I6730" t="s">
        <v>18</v>
      </c>
      <c r="J6730" t="str">
        <f t="shared" si="421"/>
        <v>7+ yrs</v>
      </c>
      <c r="K6730">
        <f t="shared" ca="1" si="423"/>
        <v>10</v>
      </c>
      <c r="L6730" t="s">
        <v>39</v>
      </c>
      <c r="M6730">
        <v>1</v>
      </c>
      <c r="N6730">
        <v>1</v>
      </c>
      <c r="O6730">
        <v>1</v>
      </c>
      <c r="P6730">
        <v>1</v>
      </c>
      <c r="Q6730">
        <v>1</v>
      </c>
      <c r="R6730">
        <f>SUM(M6730:N6730:O6730:P6730:Q6730)</f>
        <v>5</v>
      </c>
      <c r="S6730" s="1">
        <v>141205</v>
      </c>
      <c r="T6730" s="1" t="str">
        <f t="shared" si="422"/>
        <v>High</v>
      </c>
      <c r="U6730">
        <v>4</v>
      </c>
      <c r="V6730">
        <v>2025</v>
      </c>
      <c r="W6730" t="s">
        <v>28</v>
      </c>
      <c r="X6730">
        <v>4</v>
      </c>
    </row>
    <row r="6731" spans="1:24" x14ac:dyDescent="0.3">
      <c r="A6731">
        <v>6730</v>
      </c>
      <c r="B6731" t="s">
        <v>41</v>
      </c>
      <c r="C6731" t="str">
        <f>_xlfn.XLOOKUP(B6731,Lookup_table!B:B,Lookup_table!C:C)</f>
        <v>Data</v>
      </c>
      <c r="D6731" t="s">
        <v>22</v>
      </c>
      <c r="E6731" t="s">
        <v>15</v>
      </c>
      <c r="F6731" t="s">
        <v>44</v>
      </c>
      <c r="G6731" t="s">
        <v>25</v>
      </c>
      <c r="H6731" t="str">
        <f t="shared" si="420"/>
        <v>Onsite/Hybrid</v>
      </c>
      <c r="I6731" t="s">
        <v>18</v>
      </c>
      <c r="J6731" t="str">
        <f t="shared" si="421"/>
        <v>7+ yrs</v>
      </c>
      <c r="K6731">
        <f t="shared" ca="1" si="423"/>
        <v>11</v>
      </c>
      <c r="L6731" t="s">
        <v>27</v>
      </c>
      <c r="M6731">
        <v>0</v>
      </c>
      <c r="N6731">
        <v>0</v>
      </c>
      <c r="O6731">
        <v>1</v>
      </c>
      <c r="P6731">
        <v>1</v>
      </c>
      <c r="Q6731">
        <v>0</v>
      </c>
      <c r="R6731">
        <f>SUM(M6731:N6731:O6731:P6731:Q6731)</f>
        <v>2</v>
      </c>
      <c r="S6731" s="1">
        <v>146701</v>
      </c>
      <c r="T6731" s="1" t="str">
        <f t="shared" si="422"/>
        <v>High</v>
      </c>
      <c r="U6731">
        <v>4</v>
      </c>
      <c r="V6731">
        <v>2021</v>
      </c>
      <c r="W6731" t="s">
        <v>28</v>
      </c>
      <c r="X6731">
        <v>1</v>
      </c>
    </row>
    <row r="6732" spans="1:24" x14ac:dyDescent="0.3">
      <c r="A6732">
        <v>6731</v>
      </c>
      <c r="B6732" t="s">
        <v>21</v>
      </c>
      <c r="C6732" t="str">
        <f>_xlfn.XLOOKUP(B6732,Lookup_table!B:B,Lookup_table!C:C)</f>
        <v>AI</v>
      </c>
      <c r="D6732" t="s">
        <v>22</v>
      </c>
      <c r="E6732" t="s">
        <v>23</v>
      </c>
      <c r="F6732" t="s">
        <v>44</v>
      </c>
      <c r="G6732" t="s">
        <v>30</v>
      </c>
      <c r="H6732" t="str">
        <f t="shared" si="420"/>
        <v>Onsite/Hybrid</v>
      </c>
      <c r="I6732" t="s">
        <v>18</v>
      </c>
      <c r="J6732" t="str">
        <f t="shared" si="421"/>
        <v>7+ yrs</v>
      </c>
      <c r="K6732">
        <f t="shared" ca="1" si="423"/>
        <v>12</v>
      </c>
      <c r="L6732" t="s">
        <v>19</v>
      </c>
      <c r="M6732">
        <v>0</v>
      </c>
      <c r="N6732">
        <v>0</v>
      </c>
      <c r="O6732">
        <v>0</v>
      </c>
      <c r="P6732">
        <v>0</v>
      </c>
      <c r="Q6732">
        <v>1</v>
      </c>
      <c r="R6732">
        <f>SUM(M6732:N6732:O6732:P6732:Q6732)</f>
        <v>1</v>
      </c>
      <c r="S6732" s="1">
        <v>171906</v>
      </c>
      <c r="T6732" s="1" t="str">
        <f t="shared" si="422"/>
        <v>High</v>
      </c>
      <c r="U6732">
        <v>3</v>
      </c>
      <c r="V6732">
        <v>2024</v>
      </c>
      <c r="W6732" t="s">
        <v>28</v>
      </c>
      <c r="X6732">
        <v>8</v>
      </c>
    </row>
    <row r="6733" spans="1:24" x14ac:dyDescent="0.3">
      <c r="A6733">
        <v>6732</v>
      </c>
      <c r="B6733" t="s">
        <v>36</v>
      </c>
      <c r="C6733" t="str">
        <f>_xlfn.XLOOKUP(B6733,Lookup_table!B:B,Lookup_table!C:C)</f>
        <v>Data</v>
      </c>
      <c r="D6733" t="s">
        <v>34</v>
      </c>
      <c r="E6733" t="s">
        <v>38</v>
      </c>
      <c r="F6733" t="s">
        <v>44</v>
      </c>
      <c r="G6733" t="s">
        <v>30</v>
      </c>
      <c r="H6733" t="str">
        <f t="shared" si="420"/>
        <v>Onsite/Hybrid</v>
      </c>
      <c r="I6733" t="s">
        <v>35</v>
      </c>
      <c r="J6733" t="str">
        <f t="shared" si="421"/>
        <v>0-2 yrs</v>
      </c>
      <c r="K6733">
        <f t="shared" ca="1" si="423"/>
        <v>0</v>
      </c>
      <c r="L6733" t="s">
        <v>19</v>
      </c>
      <c r="M6733">
        <v>1</v>
      </c>
      <c r="N6733">
        <v>1</v>
      </c>
      <c r="O6733">
        <v>1</v>
      </c>
      <c r="P6733">
        <v>0</v>
      </c>
      <c r="Q6733">
        <v>0</v>
      </c>
      <c r="R6733">
        <f>SUM(M6733:N6733:O6733:P6733:Q6733)</f>
        <v>3</v>
      </c>
      <c r="S6733" s="1">
        <v>64481</v>
      </c>
      <c r="T6733" s="1" t="str">
        <f t="shared" si="422"/>
        <v>Low</v>
      </c>
      <c r="U6733">
        <v>7</v>
      </c>
      <c r="V6733">
        <v>2023</v>
      </c>
      <c r="W6733" t="s">
        <v>34</v>
      </c>
      <c r="X6733">
        <v>6</v>
      </c>
    </row>
    <row r="6734" spans="1:24" x14ac:dyDescent="0.3">
      <c r="A6734">
        <v>6733</v>
      </c>
      <c r="B6734" t="s">
        <v>33</v>
      </c>
      <c r="C6734" t="str">
        <f>_xlfn.XLOOKUP(B6734,Lookup_table!B:B,Lookup_table!C:C)</f>
        <v>Data</v>
      </c>
      <c r="D6734" t="s">
        <v>14</v>
      </c>
      <c r="E6734" t="s">
        <v>23</v>
      </c>
      <c r="F6734" t="s">
        <v>16</v>
      </c>
      <c r="G6734" t="s">
        <v>17</v>
      </c>
      <c r="H6734" t="str">
        <f t="shared" si="420"/>
        <v>Remote</v>
      </c>
      <c r="I6734" t="s">
        <v>35</v>
      </c>
      <c r="J6734" t="str">
        <f t="shared" si="421"/>
        <v>0-2 yrs</v>
      </c>
      <c r="K6734">
        <f t="shared" ca="1" si="423"/>
        <v>0</v>
      </c>
      <c r="L6734" t="s">
        <v>39</v>
      </c>
      <c r="M6734">
        <v>0</v>
      </c>
      <c r="N6734">
        <v>0</v>
      </c>
      <c r="O6734">
        <v>1</v>
      </c>
      <c r="P6734">
        <v>1</v>
      </c>
      <c r="Q6734">
        <v>0</v>
      </c>
      <c r="R6734">
        <f>SUM(M6734:N6734:O6734:P6734:Q6734)</f>
        <v>2</v>
      </c>
      <c r="S6734" s="1">
        <v>82585</v>
      </c>
      <c r="T6734" s="1" t="str">
        <f t="shared" si="422"/>
        <v>Medium</v>
      </c>
      <c r="U6734">
        <v>11</v>
      </c>
      <c r="V6734">
        <v>2025</v>
      </c>
      <c r="W6734" t="s">
        <v>28</v>
      </c>
      <c r="X6734">
        <v>3</v>
      </c>
    </row>
    <row r="6735" spans="1:24" x14ac:dyDescent="0.3">
      <c r="A6735">
        <v>6734</v>
      </c>
      <c r="B6735" t="s">
        <v>41</v>
      </c>
      <c r="C6735" t="str">
        <f>_xlfn.XLOOKUP(B6735,Lookup_table!B:B,Lookup_table!C:C)</f>
        <v>Data</v>
      </c>
      <c r="D6735" t="s">
        <v>14</v>
      </c>
      <c r="E6735" t="s">
        <v>40</v>
      </c>
      <c r="F6735" t="s">
        <v>24</v>
      </c>
      <c r="G6735" t="s">
        <v>30</v>
      </c>
      <c r="H6735" t="str">
        <f t="shared" si="420"/>
        <v>Onsite/Hybrid</v>
      </c>
      <c r="I6735" t="s">
        <v>26</v>
      </c>
      <c r="J6735" t="str">
        <f t="shared" si="421"/>
        <v>3-6 yrs</v>
      </c>
      <c r="K6735">
        <f t="shared" ca="1" si="423"/>
        <v>6</v>
      </c>
      <c r="L6735" t="s">
        <v>39</v>
      </c>
      <c r="M6735">
        <v>0</v>
      </c>
      <c r="N6735">
        <v>1</v>
      </c>
      <c r="O6735">
        <v>1</v>
      </c>
      <c r="P6735">
        <v>1</v>
      </c>
      <c r="Q6735">
        <v>0</v>
      </c>
      <c r="R6735">
        <f>SUM(M6735:N6735:O6735:P6735:Q6735)</f>
        <v>3</v>
      </c>
      <c r="S6735" s="1">
        <v>108006</v>
      </c>
      <c r="T6735" s="1" t="str">
        <f t="shared" si="422"/>
        <v>Medium</v>
      </c>
      <c r="U6735">
        <v>11</v>
      </c>
      <c r="V6735">
        <v>2022</v>
      </c>
      <c r="W6735" t="s">
        <v>28</v>
      </c>
      <c r="X6735">
        <v>6</v>
      </c>
    </row>
    <row r="6736" spans="1:24" x14ac:dyDescent="0.3">
      <c r="A6736">
        <v>6735</v>
      </c>
      <c r="B6736" t="s">
        <v>36</v>
      </c>
      <c r="C6736" t="str">
        <f>_xlfn.XLOOKUP(B6736,Lookup_table!B:B,Lookup_table!C:C)</f>
        <v>Data</v>
      </c>
      <c r="D6736" t="s">
        <v>14</v>
      </c>
      <c r="E6736" t="s">
        <v>40</v>
      </c>
      <c r="F6736" t="s">
        <v>51</v>
      </c>
      <c r="G6736" t="s">
        <v>17</v>
      </c>
      <c r="H6736" t="str">
        <f t="shared" si="420"/>
        <v>Remote</v>
      </c>
      <c r="I6736" t="s">
        <v>18</v>
      </c>
      <c r="J6736" t="str">
        <f t="shared" si="421"/>
        <v>7+ yrs</v>
      </c>
      <c r="K6736">
        <f t="shared" ca="1" si="423"/>
        <v>10</v>
      </c>
      <c r="L6736" t="s">
        <v>27</v>
      </c>
      <c r="M6736">
        <v>0</v>
      </c>
      <c r="N6736">
        <v>0</v>
      </c>
      <c r="O6736">
        <v>1</v>
      </c>
      <c r="P6736">
        <v>1</v>
      </c>
      <c r="Q6736">
        <v>0</v>
      </c>
      <c r="R6736">
        <f>SUM(M6736:N6736:O6736:P6736:Q6736)</f>
        <v>2</v>
      </c>
      <c r="S6736" s="1">
        <v>126539</v>
      </c>
      <c r="T6736" s="1" t="str">
        <f t="shared" si="422"/>
        <v>High</v>
      </c>
      <c r="U6736">
        <v>6</v>
      </c>
      <c r="V6736">
        <v>2022</v>
      </c>
      <c r="W6736" t="s">
        <v>28</v>
      </c>
      <c r="X6736">
        <v>8</v>
      </c>
    </row>
    <row r="6737" spans="1:24" x14ac:dyDescent="0.3">
      <c r="A6737">
        <v>6736</v>
      </c>
      <c r="B6737" t="s">
        <v>33</v>
      </c>
      <c r="C6737" t="str">
        <f>_xlfn.XLOOKUP(B6737,Lookup_table!B:B,Lookup_table!C:C)</f>
        <v>Data</v>
      </c>
      <c r="D6737" t="s">
        <v>22</v>
      </c>
      <c r="E6737" t="s">
        <v>40</v>
      </c>
      <c r="F6737" t="s">
        <v>52</v>
      </c>
      <c r="G6737" t="s">
        <v>17</v>
      </c>
      <c r="H6737" t="str">
        <f t="shared" si="420"/>
        <v>Remote</v>
      </c>
      <c r="I6737" t="s">
        <v>18</v>
      </c>
      <c r="J6737" t="str">
        <f t="shared" si="421"/>
        <v>7+ yrs</v>
      </c>
      <c r="K6737">
        <f t="shared" ca="1" si="423"/>
        <v>12</v>
      </c>
      <c r="L6737" t="s">
        <v>19</v>
      </c>
      <c r="M6737">
        <v>0</v>
      </c>
      <c r="N6737">
        <v>0</v>
      </c>
      <c r="O6737">
        <v>0</v>
      </c>
      <c r="P6737">
        <v>1</v>
      </c>
      <c r="Q6737">
        <v>0</v>
      </c>
      <c r="R6737">
        <f>SUM(M6737:N6737:O6737:P6737:Q6737)</f>
        <v>1</v>
      </c>
      <c r="S6737" s="1">
        <v>131151</v>
      </c>
      <c r="T6737" s="1" t="str">
        <f t="shared" si="422"/>
        <v>High</v>
      </c>
      <c r="U6737">
        <v>8</v>
      </c>
      <c r="V6737">
        <v>2020</v>
      </c>
      <c r="W6737" t="s">
        <v>34</v>
      </c>
      <c r="X6737">
        <v>4</v>
      </c>
    </row>
    <row r="6738" spans="1:24" x14ac:dyDescent="0.3">
      <c r="A6738">
        <v>6737</v>
      </c>
      <c r="B6738" t="s">
        <v>36</v>
      </c>
      <c r="C6738" t="str">
        <f>_xlfn.XLOOKUP(B6738,Lookup_table!B:B,Lookup_table!C:C)</f>
        <v>Data</v>
      </c>
      <c r="D6738" t="s">
        <v>22</v>
      </c>
      <c r="E6738" t="s">
        <v>40</v>
      </c>
      <c r="F6738" t="s">
        <v>51</v>
      </c>
      <c r="G6738" t="s">
        <v>17</v>
      </c>
      <c r="H6738" t="str">
        <f t="shared" si="420"/>
        <v>Remote</v>
      </c>
      <c r="I6738" t="s">
        <v>18</v>
      </c>
      <c r="J6738" t="str">
        <f t="shared" si="421"/>
        <v>7+ yrs</v>
      </c>
      <c r="K6738">
        <f t="shared" ca="1" si="423"/>
        <v>8</v>
      </c>
      <c r="L6738" t="s">
        <v>19</v>
      </c>
      <c r="M6738">
        <v>0</v>
      </c>
      <c r="N6738">
        <v>0</v>
      </c>
      <c r="O6738">
        <v>0</v>
      </c>
      <c r="P6738">
        <v>0</v>
      </c>
      <c r="Q6738">
        <v>0</v>
      </c>
      <c r="R6738">
        <f>SUM(M6738:N6738:O6738:P6738:Q6738)</f>
        <v>0</v>
      </c>
      <c r="S6738" s="1">
        <v>122504</v>
      </c>
      <c r="T6738" s="1" t="str">
        <f t="shared" si="422"/>
        <v>High</v>
      </c>
      <c r="U6738">
        <v>12</v>
      </c>
      <c r="V6738">
        <v>2022</v>
      </c>
      <c r="W6738" t="s">
        <v>20</v>
      </c>
      <c r="X6738">
        <v>6</v>
      </c>
    </row>
    <row r="6739" spans="1:24" x14ac:dyDescent="0.3">
      <c r="A6739">
        <v>6738</v>
      </c>
      <c r="B6739" t="s">
        <v>36</v>
      </c>
      <c r="C6739" t="str">
        <f>_xlfn.XLOOKUP(B6739,Lookup_table!B:B,Lookup_table!C:C)</f>
        <v>Data</v>
      </c>
      <c r="D6739" t="s">
        <v>34</v>
      </c>
      <c r="E6739" t="s">
        <v>38</v>
      </c>
      <c r="F6739" t="s">
        <v>52</v>
      </c>
      <c r="G6739" t="s">
        <v>30</v>
      </c>
      <c r="H6739" t="str">
        <f t="shared" si="420"/>
        <v>Onsite/Hybrid</v>
      </c>
      <c r="I6739" t="s">
        <v>35</v>
      </c>
      <c r="J6739" t="str">
        <f t="shared" si="421"/>
        <v>0-2 yrs</v>
      </c>
      <c r="K6739">
        <f t="shared" ca="1" si="423"/>
        <v>1</v>
      </c>
      <c r="L6739" t="s">
        <v>19</v>
      </c>
      <c r="M6739">
        <v>0</v>
      </c>
      <c r="N6739">
        <v>0</v>
      </c>
      <c r="O6739">
        <v>0</v>
      </c>
      <c r="P6739">
        <v>0</v>
      </c>
      <c r="Q6739">
        <v>0</v>
      </c>
      <c r="R6739">
        <f>SUM(M6739:N6739:O6739:P6739:Q6739)</f>
        <v>0</v>
      </c>
      <c r="S6739" s="1">
        <v>47064</v>
      </c>
      <c r="T6739" s="1" t="str">
        <f t="shared" si="422"/>
        <v>Low</v>
      </c>
      <c r="U6739">
        <v>4</v>
      </c>
      <c r="V6739">
        <v>2020</v>
      </c>
      <c r="W6739" t="s">
        <v>28</v>
      </c>
      <c r="X6739">
        <v>9</v>
      </c>
    </row>
    <row r="6740" spans="1:24" x14ac:dyDescent="0.3">
      <c r="A6740">
        <v>6739</v>
      </c>
      <c r="B6740" t="s">
        <v>41</v>
      </c>
      <c r="C6740" t="str">
        <f>_xlfn.XLOOKUP(B6740,Lookup_table!B:B,Lookup_table!C:C)</f>
        <v>Data</v>
      </c>
      <c r="D6740" t="s">
        <v>37</v>
      </c>
      <c r="E6740" t="s">
        <v>23</v>
      </c>
      <c r="F6740" t="s">
        <v>24</v>
      </c>
      <c r="G6740" t="s">
        <v>30</v>
      </c>
      <c r="H6740" t="str">
        <f t="shared" si="420"/>
        <v>Onsite/Hybrid</v>
      </c>
      <c r="I6740" t="s">
        <v>35</v>
      </c>
      <c r="J6740" t="str">
        <f t="shared" si="421"/>
        <v>0-2 yrs</v>
      </c>
      <c r="K6740">
        <f t="shared" ca="1" si="423"/>
        <v>2</v>
      </c>
      <c r="L6740" t="s">
        <v>39</v>
      </c>
      <c r="M6740">
        <v>0</v>
      </c>
      <c r="N6740">
        <v>0</v>
      </c>
      <c r="O6740">
        <v>1</v>
      </c>
      <c r="P6740">
        <v>0</v>
      </c>
      <c r="Q6740">
        <v>1</v>
      </c>
      <c r="R6740">
        <f>SUM(M6740:N6740:O6740:P6740:Q6740)</f>
        <v>2</v>
      </c>
      <c r="S6740" s="1">
        <v>73285</v>
      </c>
      <c r="T6740" s="1" t="str">
        <f t="shared" si="422"/>
        <v>Medium</v>
      </c>
      <c r="U6740">
        <v>4</v>
      </c>
      <c r="V6740">
        <v>2021</v>
      </c>
      <c r="W6740" t="s">
        <v>34</v>
      </c>
      <c r="X6740">
        <v>2</v>
      </c>
    </row>
    <row r="6741" spans="1:24" x14ac:dyDescent="0.3">
      <c r="A6741">
        <v>6740</v>
      </c>
      <c r="B6741" t="s">
        <v>50</v>
      </c>
      <c r="C6741" t="str">
        <f>_xlfn.XLOOKUP(B6741,Lookup_table!B:B,Lookup_table!C:C)</f>
        <v>AI</v>
      </c>
      <c r="D6741" t="s">
        <v>34</v>
      </c>
      <c r="E6741" t="s">
        <v>23</v>
      </c>
      <c r="F6741" t="s">
        <v>24</v>
      </c>
      <c r="G6741" t="s">
        <v>17</v>
      </c>
      <c r="H6741" t="str">
        <f t="shared" si="420"/>
        <v>Remote</v>
      </c>
      <c r="I6741" t="s">
        <v>35</v>
      </c>
      <c r="J6741" t="str">
        <f t="shared" si="421"/>
        <v>0-2 yrs</v>
      </c>
      <c r="K6741">
        <f t="shared" ca="1" si="423"/>
        <v>2</v>
      </c>
      <c r="L6741" t="s">
        <v>19</v>
      </c>
      <c r="M6741">
        <v>1</v>
      </c>
      <c r="N6741">
        <v>0</v>
      </c>
      <c r="O6741">
        <v>1</v>
      </c>
      <c r="P6741">
        <v>1</v>
      </c>
      <c r="Q6741">
        <v>1</v>
      </c>
      <c r="R6741">
        <f>SUM(M6741:N6741:O6741:P6741:Q6741)</f>
        <v>4</v>
      </c>
      <c r="S6741" s="1">
        <v>125346</v>
      </c>
      <c r="T6741" s="1" t="str">
        <f t="shared" si="422"/>
        <v>High</v>
      </c>
      <c r="U6741">
        <v>11</v>
      </c>
      <c r="V6741">
        <v>2024</v>
      </c>
      <c r="W6741" t="s">
        <v>28</v>
      </c>
      <c r="X6741">
        <v>4</v>
      </c>
    </row>
    <row r="6742" spans="1:24" x14ac:dyDescent="0.3">
      <c r="A6742">
        <v>6741</v>
      </c>
      <c r="B6742" t="s">
        <v>41</v>
      </c>
      <c r="C6742" t="str">
        <f>_xlfn.XLOOKUP(B6742,Lookup_table!B:B,Lookup_table!C:C)</f>
        <v>Data</v>
      </c>
      <c r="D6742" t="s">
        <v>22</v>
      </c>
      <c r="E6742" t="s">
        <v>42</v>
      </c>
      <c r="F6742" t="s">
        <v>24</v>
      </c>
      <c r="G6742" t="s">
        <v>17</v>
      </c>
      <c r="H6742" t="str">
        <f t="shared" si="420"/>
        <v>Remote</v>
      </c>
      <c r="I6742" t="s">
        <v>26</v>
      </c>
      <c r="J6742" t="str">
        <f t="shared" si="421"/>
        <v>3-6 yrs</v>
      </c>
      <c r="K6742">
        <f t="shared" ca="1" si="423"/>
        <v>6</v>
      </c>
      <c r="L6742" t="s">
        <v>27</v>
      </c>
      <c r="M6742">
        <v>0</v>
      </c>
      <c r="N6742">
        <v>1</v>
      </c>
      <c r="O6742">
        <v>1</v>
      </c>
      <c r="P6742">
        <v>1</v>
      </c>
      <c r="Q6742">
        <v>1</v>
      </c>
      <c r="R6742">
        <f>SUM(M6742:N6742:O6742:P6742:Q6742)</f>
        <v>4</v>
      </c>
      <c r="S6742" s="1">
        <v>132030</v>
      </c>
      <c r="T6742" s="1" t="str">
        <f t="shared" si="422"/>
        <v>High</v>
      </c>
      <c r="U6742">
        <v>4</v>
      </c>
      <c r="V6742">
        <v>2024</v>
      </c>
      <c r="W6742" t="s">
        <v>28</v>
      </c>
      <c r="X6742">
        <v>1</v>
      </c>
    </row>
    <row r="6743" spans="1:24" x14ac:dyDescent="0.3">
      <c r="A6743">
        <v>6742</v>
      </c>
      <c r="B6743" t="s">
        <v>21</v>
      </c>
      <c r="C6743" t="str">
        <f>_xlfn.XLOOKUP(B6743,Lookup_table!B:B,Lookup_table!C:C)</f>
        <v>AI</v>
      </c>
      <c r="D6743" t="s">
        <v>34</v>
      </c>
      <c r="E6743" t="s">
        <v>23</v>
      </c>
      <c r="F6743" t="s">
        <v>16</v>
      </c>
      <c r="G6743" t="s">
        <v>17</v>
      </c>
      <c r="H6743" t="str">
        <f t="shared" si="420"/>
        <v>Remote</v>
      </c>
      <c r="I6743" t="s">
        <v>26</v>
      </c>
      <c r="J6743" t="str">
        <f t="shared" si="421"/>
        <v>3-6 yrs</v>
      </c>
      <c r="K6743">
        <f t="shared" ca="1" si="423"/>
        <v>3</v>
      </c>
      <c r="L6743" t="s">
        <v>27</v>
      </c>
      <c r="M6743">
        <v>1</v>
      </c>
      <c r="N6743">
        <v>1</v>
      </c>
      <c r="O6743">
        <v>0</v>
      </c>
      <c r="P6743">
        <v>0</v>
      </c>
      <c r="Q6743">
        <v>0</v>
      </c>
      <c r="R6743">
        <f>SUM(M6743:N6743:O6743:P6743:Q6743)</f>
        <v>2</v>
      </c>
      <c r="S6743" s="1">
        <v>111222</v>
      </c>
      <c r="T6743" s="1" t="str">
        <f t="shared" si="422"/>
        <v>Medium</v>
      </c>
      <c r="U6743">
        <v>7</v>
      </c>
      <c r="V6743">
        <v>2026</v>
      </c>
      <c r="W6743" t="s">
        <v>34</v>
      </c>
      <c r="X6743">
        <v>2</v>
      </c>
    </row>
    <row r="6744" spans="1:24" x14ac:dyDescent="0.3">
      <c r="A6744">
        <v>6743</v>
      </c>
      <c r="B6744" t="s">
        <v>21</v>
      </c>
      <c r="C6744" t="str">
        <f>_xlfn.XLOOKUP(B6744,Lookup_table!B:B,Lookup_table!C:C)</f>
        <v>AI</v>
      </c>
      <c r="D6744" t="s">
        <v>22</v>
      </c>
      <c r="E6744" t="s">
        <v>40</v>
      </c>
      <c r="F6744" t="s">
        <v>51</v>
      </c>
      <c r="G6744" t="s">
        <v>30</v>
      </c>
      <c r="H6744" t="str">
        <f t="shared" si="420"/>
        <v>Onsite/Hybrid</v>
      </c>
      <c r="I6744" t="s">
        <v>26</v>
      </c>
      <c r="J6744" t="str">
        <f t="shared" si="421"/>
        <v>3-6 yrs</v>
      </c>
      <c r="K6744">
        <f t="shared" ca="1" si="423"/>
        <v>4</v>
      </c>
      <c r="L6744" t="s">
        <v>19</v>
      </c>
      <c r="M6744">
        <v>0</v>
      </c>
      <c r="N6744">
        <v>0</v>
      </c>
      <c r="O6744">
        <v>1</v>
      </c>
      <c r="P6744">
        <v>1</v>
      </c>
      <c r="Q6744">
        <v>1</v>
      </c>
      <c r="R6744">
        <f>SUM(M6744:N6744:O6744:P6744:Q6744)</f>
        <v>3</v>
      </c>
      <c r="S6744" s="1">
        <v>174689</v>
      </c>
      <c r="T6744" s="1" t="str">
        <f t="shared" si="422"/>
        <v>High</v>
      </c>
      <c r="U6744">
        <v>8</v>
      </c>
      <c r="V6744">
        <v>2024</v>
      </c>
      <c r="W6744" t="s">
        <v>28</v>
      </c>
      <c r="X6744">
        <v>5</v>
      </c>
    </row>
    <row r="6745" spans="1:24" x14ac:dyDescent="0.3">
      <c r="A6745">
        <v>6744</v>
      </c>
      <c r="B6745" t="s">
        <v>41</v>
      </c>
      <c r="C6745" t="str">
        <f>_xlfn.XLOOKUP(B6745,Lookup_table!B:B,Lookup_table!C:C)</f>
        <v>Data</v>
      </c>
      <c r="D6745" t="s">
        <v>34</v>
      </c>
      <c r="E6745" t="s">
        <v>23</v>
      </c>
      <c r="F6745" t="s">
        <v>16</v>
      </c>
      <c r="G6745" t="s">
        <v>17</v>
      </c>
      <c r="H6745" t="str">
        <f t="shared" si="420"/>
        <v>Remote</v>
      </c>
      <c r="I6745" t="s">
        <v>26</v>
      </c>
      <c r="J6745" t="str">
        <f t="shared" si="421"/>
        <v>3-6 yrs</v>
      </c>
      <c r="K6745">
        <f t="shared" ca="1" si="423"/>
        <v>5</v>
      </c>
      <c r="L6745" t="s">
        <v>19</v>
      </c>
      <c r="M6745">
        <v>1</v>
      </c>
      <c r="N6745">
        <v>1</v>
      </c>
      <c r="O6745">
        <v>1</v>
      </c>
      <c r="P6745">
        <v>1</v>
      </c>
      <c r="Q6745">
        <v>1</v>
      </c>
      <c r="R6745">
        <f>SUM(M6745:N6745:O6745:P6745:Q6745)</f>
        <v>5</v>
      </c>
      <c r="S6745" s="1">
        <v>117915</v>
      </c>
      <c r="T6745" s="1" t="str">
        <f t="shared" si="422"/>
        <v>Medium</v>
      </c>
      <c r="U6745">
        <v>11</v>
      </c>
      <c r="V6745">
        <v>2021</v>
      </c>
      <c r="W6745" t="s">
        <v>28</v>
      </c>
      <c r="X6745">
        <v>9</v>
      </c>
    </row>
    <row r="6746" spans="1:24" x14ac:dyDescent="0.3">
      <c r="A6746">
        <v>6745</v>
      </c>
      <c r="B6746" t="s">
        <v>21</v>
      </c>
      <c r="C6746" t="str">
        <f>_xlfn.XLOOKUP(B6746,Lookup_table!B:B,Lookup_table!C:C)</f>
        <v>AI</v>
      </c>
      <c r="D6746" t="s">
        <v>34</v>
      </c>
      <c r="E6746" t="s">
        <v>38</v>
      </c>
      <c r="F6746" t="s">
        <v>24</v>
      </c>
      <c r="G6746" t="s">
        <v>17</v>
      </c>
      <c r="H6746" t="str">
        <f t="shared" si="420"/>
        <v>Remote</v>
      </c>
      <c r="I6746" t="s">
        <v>35</v>
      </c>
      <c r="J6746" t="str">
        <f t="shared" si="421"/>
        <v>0-2 yrs</v>
      </c>
      <c r="K6746">
        <f t="shared" ca="1" si="423"/>
        <v>0</v>
      </c>
      <c r="L6746" t="s">
        <v>39</v>
      </c>
      <c r="M6746">
        <v>1</v>
      </c>
      <c r="N6746">
        <v>1</v>
      </c>
      <c r="O6746">
        <v>1</v>
      </c>
      <c r="P6746">
        <v>1</v>
      </c>
      <c r="Q6746">
        <v>1</v>
      </c>
      <c r="R6746">
        <f>SUM(M6746:N6746:O6746:P6746:Q6746)</f>
        <v>5</v>
      </c>
      <c r="S6746" s="1">
        <v>133642</v>
      </c>
      <c r="T6746" s="1" t="str">
        <f t="shared" si="422"/>
        <v>High</v>
      </c>
      <c r="U6746">
        <v>11</v>
      </c>
      <c r="V6746">
        <v>2025</v>
      </c>
      <c r="W6746" t="s">
        <v>28</v>
      </c>
      <c r="X6746">
        <v>8</v>
      </c>
    </row>
    <row r="6747" spans="1:24" x14ac:dyDescent="0.3">
      <c r="A6747">
        <v>6746</v>
      </c>
      <c r="B6747" t="s">
        <v>50</v>
      </c>
      <c r="C6747" t="str">
        <f>_xlfn.XLOOKUP(B6747,Lookup_table!B:B,Lookup_table!C:C)</f>
        <v>AI</v>
      </c>
      <c r="D6747" t="s">
        <v>34</v>
      </c>
      <c r="E6747" t="s">
        <v>23</v>
      </c>
      <c r="F6747" t="s">
        <v>16</v>
      </c>
      <c r="G6747" t="s">
        <v>25</v>
      </c>
      <c r="H6747" t="str">
        <f t="shared" si="420"/>
        <v>Onsite/Hybrid</v>
      </c>
      <c r="I6747" t="s">
        <v>18</v>
      </c>
      <c r="J6747" t="str">
        <f t="shared" si="421"/>
        <v>7+ yrs</v>
      </c>
      <c r="K6747">
        <f t="shared" ca="1" si="423"/>
        <v>7</v>
      </c>
      <c r="L6747" t="s">
        <v>27</v>
      </c>
      <c r="M6747">
        <v>0</v>
      </c>
      <c r="N6747">
        <v>0</v>
      </c>
      <c r="O6747">
        <v>0</v>
      </c>
      <c r="P6747">
        <v>0</v>
      </c>
      <c r="Q6747">
        <v>1</v>
      </c>
      <c r="R6747">
        <f>SUM(M6747:N6747:O6747:P6747:Q6747)</f>
        <v>1</v>
      </c>
      <c r="S6747" s="1">
        <v>147946</v>
      </c>
      <c r="T6747" s="1" t="str">
        <f t="shared" si="422"/>
        <v>High</v>
      </c>
      <c r="U6747">
        <v>10</v>
      </c>
      <c r="V6747">
        <v>2023</v>
      </c>
      <c r="W6747" t="s">
        <v>20</v>
      </c>
      <c r="X6747">
        <v>3</v>
      </c>
    </row>
    <row r="6748" spans="1:24" x14ac:dyDescent="0.3">
      <c r="A6748">
        <v>6747</v>
      </c>
      <c r="B6748" t="s">
        <v>41</v>
      </c>
      <c r="C6748" t="str">
        <f>_xlfn.XLOOKUP(B6748,Lookup_table!B:B,Lookup_table!C:C)</f>
        <v>Data</v>
      </c>
      <c r="D6748" t="s">
        <v>14</v>
      </c>
      <c r="E6748" t="s">
        <v>23</v>
      </c>
      <c r="F6748" t="s">
        <v>43</v>
      </c>
      <c r="G6748" t="s">
        <v>30</v>
      </c>
      <c r="H6748" t="str">
        <f t="shared" si="420"/>
        <v>Onsite/Hybrid</v>
      </c>
      <c r="I6748" t="s">
        <v>35</v>
      </c>
      <c r="J6748" t="str">
        <f t="shared" si="421"/>
        <v>0-2 yrs</v>
      </c>
      <c r="K6748">
        <f t="shared" ca="1" si="423"/>
        <v>0</v>
      </c>
      <c r="L6748" t="s">
        <v>27</v>
      </c>
      <c r="M6748">
        <v>1</v>
      </c>
      <c r="N6748">
        <v>0</v>
      </c>
      <c r="O6748">
        <v>1</v>
      </c>
      <c r="P6748">
        <v>0</v>
      </c>
      <c r="Q6748">
        <v>0</v>
      </c>
      <c r="R6748">
        <f>SUM(M6748:N6748:O6748:P6748:Q6748)</f>
        <v>2</v>
      </c>
      <c r="S6748" s="1">
        <v>68310</v>
      </c>
      <c r="T6748" s="1" t="str">
        <f t="shared" si="422"/>
        <v>Low</v>
      </c>
      <c r="U6748">
        <v>1</v>
      </c>
      <c r="V6748">
        <v>2020</v>
      </c>
      <c r="W6748" t="s">
        <v>34</v>
      </c>
      <c r="X6748">
        <v>4</v>
      </c>
    </row>
    <row r="6749" spans="1:24" x14ac:dyDescent="0.3">
      <c r="A6749">
        <v>6748</v>
      </c>
      <c r="B6749" t="s">
        <v>41</v>
      </c>
      <c r="C6749" t="str">
        <f>_xlfn.XLOOKUP(B6749,Lookup_table!B:B,Lookup_table!C:C)</f>
        <v>Data</v>
      </c>
      <c r="D6749" t="s">
        <v>22</v>
      </c>
      <c r="E6749" t="s">
        <v>38</v>
      </c>
      <c r="F6749" t="s">
        <v>16</v>
      </c>
      <c r="G6749" t="s">
        <v>17</v>
      </c>
      <c r="H6749" t="str">
        <f t="shared" si="420"/>
        <v>Remote</v>
      </c>
      <c r="I6749" t="s">
        <v>18</v>
      </c>
      <c r="J6749" t="str">
        <f t="shared" si="421"/>
        <v>7+ yrs</v>
      </c>
      <c r="K6749">
        <f t="shared" ca="1" si="423"/>
        <v>11</v>
      </c>
      <c r="L6749" t="s">
        <v>19</v>
      </c>
      <c r="M6749">
        <v>1</v>
      </c>
      <c r="N6749">
        <v>0</v>
      </c>
      <c r="O6749">
        <v>1</v>
      </c>
      <c r="P6749">
        <v>0</v>
      </c>
      <c r="Q6749">
        <v>0</v>
      </c>
      <c r="R6749">
        <f>SUM(M6749:N6749:O6749:P6749:Q6749)</f>
        <v>2</v>
      </c>
      <c r="S6749" s="1">
        <v>132941</v>
      </c>
      <c r="T6749" s="1" t="str">
        <f t="shared" si="422"/>
        <v>High</v>
      </c>
      <c r="U6749">
        <v>3</v>
      </c>
      <c r="V6749">
        <v>2023</v>
      </c>
      <c r="W6749" t="s">
        <v>28</v>
      </c>
      <c r="X6749">
        <v>8</v>
      </c>
    </row>
    <row r="6750" spans="1:24" x14ac:dyDescent="0.3">
      <c r="A6750">
        <v>6749</v>
      </c>
      <c r="B6750" t="s">
        <v>36</v>
      </c>
      <c r="C6750" t="str">
        <f>_xlfn.XLOOKUP(B6750,Lookup_table!B:B,Lookup_table!C:C)</f>
        <v>Data</v>
      </c>
      <c r="D6750" t="s">
        <v>14</v>
      </c>
      <c r="E6750" t="s">
        <v>15</v>
      </c>
      <c r="F6750" t="s">
        <v>16</v>
      </c>
      <c r="G6750" t="s">
        <v>17</v>
      </c>
      <c r="H6750" t="str">
        <f t="shared" si="420"/>
        <v>Remote</v>
      </c>
      <c r="I6750" t="s">
        <v>35</v>
      </c>
      <c r="J6750" t="str">
        <f t="shared" si="421"/>
        <v>0-2 yrs</v>
      </c>
      <c r="K6750">
        <f t="shared" ca="1" si="423"/>
        <v>0</v>
      </c>
      <c r="L6750" t="s">
        <v>19</v>
      </c>
      <c r="M6750">
        <v>1</v>
      </c>
      <c r="N6750">
        <v>0</v>
      </c>
      <c r="O6750">
        <v>0</v>
      </c>
      <c r="P6750">
        <v>1</v>
      </c>
      <c r="Q6750">
        <v>1</v>
      </c>
      <c r="R6750">
        <f>SUM(M6750:N6750:O6750:P6750:Q6750)</f>
        <v>3</v>
      </c>
      <c r="S6750" s="1">
        <v>77993</v>
      </c>
      <c r="T6750" s="1" t="str">
        <f t="shared" si="422"/>
        <v>Medium</v>
      </c>
      <c r="U6750">
        <v>7</v>
      </c>
      <c r="V6750">
        <v>2022</v>
      </c>
      <c r="W6750" t="s">
        <v>34</v>
      </c>
      <c r="X6750">
        <v>2</v>
      </c>
    </row>
    <row r="6751" spans="1:24" x14ac:dyDescent="0.3">
      <c r="A6751">
        <v>6750</v>
      </c>
      <c r="B6751" t="s">
        <v>31</v>
      </c>
      <c r="C6751" t="str">
        <f>_xlfn.XLOOKUP(B6751,Lookup_table!B:B,Lookup_table!C:C)</f>
        <v>Business</v>
      </c>
      <c r="D6751" t="s">
        <v>37</v>
      </c>
      <c r="E6751" t="s">
        <v>23</v>
      </c>
      <c r="F6751" t="s">
        <v>24</v>
      </c>
      <c r="G6751" t="s">
        <v>17</v>
      </c>
      <c r="H6751" t="str">
        <f t="shared" si="420"/>
        <v>Remote</v>
      </c>
      <c r="I6751" t="s">
        <v>35</v>
      </c>
      <c r="J6751" t="str">
        <f t="shared" si="421"/>
        <v>0-2 yrs</v>
      </c>
      <c r="K6751">
        <f t="shared" ca="1" si="423"/>
        <v>0</v>
      </c>
      <c r="L6751" t="s">
        <v>19</v>
      </c>
      <c r="M6751">
        <v>1</v>
      </c>
      <c r="N6751">
        <v>1</v>
      </c>
      <c r="O6751">
        <v>1</v>
      </c>
      <c r="P6751">
        <v>0</v>
      </c>
      <c r="Q6751">
        <v>1</v>
      </c>
      <c r="R6751">
        <f>SUM(M6751:N6751:O6751:P6751:Q6751)</f>
        <v>4</v>
      </c>
      <c r="S6751" s="1">
        <v>79284</v>
      </c>
      <c r="T6751" s="1" t="str">
        <f t="shared" si="422"/>
        <v>Medium</v>
      </c>
      <c r="U6751">
        <v>9</v>
      </c>
      <c r="V6751">
        <v>2022</v>
      </c>
      <c r="W6751" t="s">
        <v>28</v>
      </c>
      <c r="X6751">
        <v>9</v>
      </c>
    </row>
    <row r="6752" spans="1:24" x14ac:dyDescent="0.3">
      <c r="A6752">
        <v>6751</v>
      </c>
      <c r="B6752" t="s">
        <v>50</v>
      </c>
      <c r="C6752" t="str">
        <f>_xlfn.XLOOKUP(B6752,Lookup_table!B:B,Lookup_table!C:C)</f>
        <v>AI</v>
      </c>
      <c r="D6752" t="s">
        <v>22</v>
      </c>
      <c r="E6752" t="s">
        <v>42</v>
      </c>
      <c r="F6752" t="s">
        <v>16</v>
      </c>
      <c r="G6752" t="s">
        <v>17</v>
      </c>
      <c r="H6752" t="str">
        <f t="shared" si="420"/>
        <v>Remote</v>
      </c>
      <c r="I6752" t="s">
        <v>35</v>
      </c>
      <c r="J6752" t="str">
        <f t="shared" si="421"/>
        <v>0-2 yrs</v>
      </c>
      <c r="K6752">
        <f t="shared" ca="1" si="423"/>
        <v>1</v>
      </c>
      <c r="L6752" t="s">
        <v>27</v>
      </c>
      <c r="M6752">
        <v>0</v>
      </c>
      <c r="N6752">
        <v>1</v>
      </c>
      <c r="O6752">
        <v>0</v>
      </c>
      <c r="P6752">
        <v>1</v>
      </c>
      <c r="Q6752">
        <v>0</v>
      </c>
      <c r="R6752">
        <f>SUM(M6752:N6752:O6752:P6752:Q6752)</f>
        <v>2</v>
      </c>
      <c r="S6752" s="1">
        <v>121179</v>
      </c>
      <c r="T6752" s="1" t="str">
        <f t="shared" si="422"/>
        <v>High</v>
      </c>
      <c r="U6752">
        <v>10</v>
      </c>
      <c r="V6752">
        <v>2020</v>
      </c>
      <c r="W6752" t="s">
        <v>20</v>
      </c>
      <c r="X6752">
        <v>4</v>
      </c>
    </row>
    <row r="6753" spans="1:24" x14ac:dyDescent="0.3">
      <c r="A6753">
        <v>6752</v>
      </c>
      <c r="B6753" t="s">
        <v>33</v>
      </c>
      <c r="C6753" t="str">
        <f>_xlfn.XLOOKUP(B6753,Lookup_table!B:B,Lookup_table!C:C)</f>
        <v>Data</v>
      </c>
      <c r="D6753" t="s">
        <v>37</v>
      </c>
      <c r="E6753" t="s">
        <v>15</v>
      </c>
      <c r="F6753" t="s">
        <v>51</v>
      </c>
      <c r="G6753" t="s">
        <v>30</v>
      </c>
      <c r="H6753" t="str">
        <f t="shared" si="420"/>
        <v>Onsite/Hybrid</v>
      </c>
      <c r="I6753" t="s">
        <v>35</v>
      </c>
      <c r="J6753" t="str">
        <f t="shared" si="421"/>
        <v>0-2 yrs</v>
      </c>
      <c r="K6753">
        <f t="shared" ca="1" si="423"/>
        <v>2</v>
      </c>
      <c r="L6753" t="s">
        <v>39</v>
      </c>
      <c r="M6753">
        <v>0</v>
      </c>
      <c r="N6753">
        <v>1</v>
      </c>
      <c r="O6753">
        <v>1</v>
      </c>
      <c r="P6753">
        <v>1</v>
      </c>
      <c r="Q6753">
        <v>1</v>
      </c>
      <c r="R6753">
        <f>SUM(M6753:N6753:O6753:P6753:Q6753)</f>
        <v>4</v>
      </c>
      <c r="S6753" s="1">
        <v>87317</v>
      </c>
      <c r="T6753" s="1" t="str">
        <f t="shared" si="422"/>
        <v>Medium</v>
      </c>
      <c r="U6753">
        <v>4</v>
      </c>
      <c r="V6753">
        <v>2025</v>
      </c>
      <c r="W6753" t="s">
        <v>28</v>
      </c>
      <c r="X6753">
        <v>1</v>
      </c>
    </row>
    <row r="6754" spans="1:24" x14ac:dyDescent="0.3">
      <c r="A6754">
        <v>6753</v>
      </c>
      <c r="B6754" t="s">
        <v>21</v>
      </c>
      <c r="C6754" t="str">
        <f>_xlfn.XLOOKUP(B6754,Lookup_table!B:B,Lookup_table!C:C)</f>
        <v>AI</v>
      </c>
      <c r="D6754" t="s">
        <v>14</v>
      </c>
      <c r="E6754" t="s">
        <v>23</v>
      </c>
      <c r="F6754" t="s">
        <v>52</v>
      </c>
      <c r="G6754" t="s">
        <v>17</v>
      </c>
      <c r="H6754" t="str">
        <f t="shared" si="420"/>
        <v>Remote</v>
      </c>
      <c r="I6754" t="s">
        <v>18</v>
      </c>
      <c r="J6754" t="str">
        <f t="shared" si="421"/>
        <v>7+ yrs</v>
      </c>
      <c r="K6754">
        <f t="shared" ca="1" si="423"/>
        <v>8</v>
      </c>
      <c r="L6754" t="s">
        <v>39</v>
      </c>
      <c r="M6754">
        <v>0</v>
      </c>
      <c r="N6754">
        <v>0</v>
      </c>
      <c r="O6754">
        <v>0</v>
      </c>
      <c r="P6754">
        <v>0</v>
      </c>
      <c r="Q6754">
        <v>1</v>
      </c>
      <c r="R6754">
        <f>SUM(M6754:N6754:O6754:P6754:Q6754)</f>
        <v>1</v>
      </c>
      <c r="S6754" s="1">
        <v>146298</v>
      </c>
      <c r="T6754" s="1" t="str">
        <f t="shared" si="422"/>
        <v>High</v>
      </c>
      <c r="U6754">
        <v>1</v>
      </c>
      <c r="V6754">
        <v>2021</v>
      </c>
      <c r="W6754" t="s">
        <v>20</v>
      </c>
      <c r="X6754">
        <v>1</v>
      </c>
    </row>
    <row r="6755" spans="1:24" x14ac:dyDescent="0.3">
      <c r="A6755">
        <v>6754</v>
      </c>
      <c r="B6755" t="s">
        <v>36</v>
      </c>
      <c r="C6755" t="str">
        <f>_xlfn.XLOOKUP(B6755,Lookup_table!B:B,Lookup_table!C:C)</f>
        <v>Data</v>
      </c>
      <c r="D6755" t="s">
        <v>22</v>
      </c>
      <c r="E6755" t="s">
        <v>23</v>
      </c>
      <c r="F6755" t="s">
        <v>43</v>
      </c>
      <c r="G6755" t="s">
        <v>30</v>
      </c>
      <c r="H6755" t="str">
        <f t="shared" si="420"/>
        <v>Onsite/Hybrid</v>
      </c>
      <c r="I6755" t="s">
        <v>18</v>
      </c>
      <c r="J6755" t="str">
        <f t="shared" si="421"/>
        <v>7+ yrs</v>
      </c>
      <c r="K6755">
        <f t="shared" ca="1" si="423"/>
        <v>12</v>
      </c>
      <c r="L6755" t="s">
        <v>39</v>
      </c>
      <c r="M6755">
        <v>0</v>
      </c>
      <c r="N6755">
        <v>1</v>
      </c>
      <c r="O6755">
        <v>0</v>
      </c>
      <c r="P6755">
        <v>1</v>
      </c>
      <c r="Q6755">
        <v>0</v>
      </c>
      <c r="R6755">
        <f>SUM(M6755:N6755:O6755:P6755:Q6755)</f>
        <v>2</v>
      </c>
      <c r="S6755" s="1">
        <v>139930</v>
      </c>
      <c r="T6755" s="1" t="str">
        <f t="shared" si="422"/>
        <v>High</v>
      </c>
      <c r="U6755">
        <v>12</v>
      </c>
      <c r="V6755">
        <v>2020</v>
      </c>
      <c r="W6755" t="s">
        <v>28</v>
      </c>
      <c r="X6755">
        <v>9</v>
      </c>
    </row>
    <row r="6756" spans="1:24" x14ac:dyDescent="0.3">
      <c r="A6756">
        <v>6755</v>
      </c>
      <c r="B6756" t="s">
        <v>36</v>
      </c>
      <c r="C6756" t="str">
        <f>_xlfn.XLOOKUP(B6756,Lookup_table!B:B,Lookup_table!C:C)</f>
        <v>Data</v>
      </c>
      <c r="D6756" t="s">
        <v>37</v>
      </c>
      <c r="E6756" t="s">
        <v>23</v>
      </c>
      <c r="F6756" t="s">
        <v>16</v>
      </c>
      <c r="G6756" t="s">
        <v>17</v>
      </c>
      <c r="H6756" t="str">
        <f t="shared" si="420"/>
        <v>Remote</v>
      </c>
      <c r="I6756" t="s">
        <v>26</v>
      </c>
      <c r="J6756" t="str">
        <f t="shared" si="421"/>
        <v>3-6 yrs</v>
      </c>
      <c r="K6756">
        <f t="shared" ca="1" si="423"/>
        <v>3</v>
      </c>
      <c r="L6756" t="s">
        <v>27</v>
      </c>
      <c r="M6756">
        <v>1</v>
      </c>
      <c r="N6756">
        <v>0</v>
      </c>
      <c r="O6756">
        <v>0</v>
      </c>
      <c r="P6756">
        <v>1</v>
      </c>
      <c r="Q6756">
        <v>1</v>
      </c>
      <c r="R6756">
        <f>SUM(M6756:N6756:O6756:P6756:Q6756)</f>
        <v>3</v>
      </c>
      <c r="S6756" s="1">
        <v>96568</v>
      </c>
      <c r="T6756" s="1" t="str">
        <f t="shared" si="422"/>
        <v>Medium</v>
      </c>
      <c r="U6756">
        <v>2</v>
      </c>
      <c r="V6756">
        <v>2026</v>
      </c>
      <c r="W6756" t="s">
        <v>20</v>
      </c>
      <c r="X6756">
        <v>6</v>
      </c>
    </row>
    <row r="6757" spans="1:24" x14ac:dyDescent="0.3">
      <c r="A6757">
        <v>6756</v>
      </c>
      <c r="B6757" t="s">
        <v>50</v>
      </c>
      <c r="C6757" t="str">
        <f>_xlfn.XLOOKUP(B6757,Lookup_table!B:B,Lookup_table!C:C)</f>
        <v>AI</v>
      </c>
      <c r="D6757" t="s">
        <v>22</v>
      </c>
      <c r="E6757" t="s">
        <v>42</v>
      </c>
      <c r="F6757" t="s">
        <v>43</v>
      </c>
      <c r="G6757" t="s">
        <v>17</v>
      </c>
      <c r="H6757" t="str">
        <f t="shared" si="420"/>
        <v>Remote</v>
      </c>
      <c r="I6757" t="s">
        <v>35</v>
      </c>
      <c r="J6757" t="str">
        <f t="shared" si="421"/>
        <v>0-2 yrs</v>
      </c>
      <c r="K6757">
        <f t="shared" ca="1" si="423"/>
        <v>0</v>
      </c>
      <c r="L6757" t="s">
        <v>19</v>
      </c>
      <c r="M6757">
        <v>0</v>
      </c>
      <c r="N6757">
        <v>0</v>
      </c>
      <c r="O6757">
        <v>1</v>
      </c>
      <c r="P6757">
        <v>1</v>
      </c>
      <c r="Q6757">
        <v>1</v>
      </c>
      <c r="R6757">
        <f>SUM(M6757:N6757:O6757:P6757:Q6757)</f>
        <v>3</v>
      </c>
      <c r="S6757" s="1">
        <v>152609</v>
      </c>
      <c r="T6757" s="1" t="str">
        <f t="shared" si="422"/>
        <v>High</v>
      </c>
      <c r="U6757">
        <v>5</v>
      </c>
      <c r="V6757">
        <v>2025</v>
      </c>
      <c r="W6757" t="s">
        <v>28</v>
      </c>
      <c r="X6757">
        <v>5</v>
      </c>
    </row>
    <row r="6758" spans="1:24" x14ac:dyDescent="0.3">
      <c r="A6758">
        <v>6757</v>
      </c>
      <c r="B6758" t="s">
        <v>36</v>
      </c>
      <c r="C6758" t="str">
        <f>_xlfn.XLOOKUP(B6758,Lookup_table!B:B,Lookup_table!C:C)</f>
        <v>Data</v>
      </c>
      <c r="D6758" t="s">
        <v>37</v>
      </c>
      <c r="E6758" t="s">
        <v>15</v>
      </c>
      <c r="F6758" t="s">
        <v>16</v>
      </c>
      <c r="G6758" t="s">
        <v>25</v>
      </c>
      <c r="H6758" t="str">
        <f t="shared" si="420"/>
        <v>Onsite/Hybrid</v>
      </c>
      <c r="I6758" t="s">
        <v>18</v>
      </c>
      <c r="J6758" t="str">
        <f t="shared" si="421"/>
        <v>7+ yrs</v>
      </c>
      <c r="K6758">
        <f t="shared" ca="1" si="423"/>
        <v>15</v>
      </c>
      <c r="L6758" t="s">
        <v>19</v>
      </c>
      <c r="M6758">
        <v>1</v>
      </c>
      <c r="N6758">
        <v>0</v>
      </c>
      <c r="O6758">
        <v>0</v>
      </c>
      <c r="P6758">
        <v>0</v>
      </c>
      <c r="Q6758">
        <v>0</v>
      </c>
      <c r="R6758">
        <f>SUM(M6758:N6758:O6758:P6758:Q6758)</f>
        <v>1</v>
      </c>
      <c r="S6758" s="1">
        <v>99206</v>
      </c>
      <c r="T6758" s="1" t="str">
        <f t="shared" si="422"/>
        <v>Medium</v>
      </c>
      <c r="U6758">
        <v>10</v>
      </c>
      <c r="V6758">
        <v>2022</v>
      </c>
      <c r="W6758" t="s">
        <v>20</v>
      </c>
      <c r="X6758">
        <v>2</v>
      </c>
    </row>
    <row r="6759" spans="1:24" x14ac:dyDescent="0.3">
      <c r="A6759">
        <v>6758</v>
      </c>
      <c r="B6759" t="s">
        <v>50</v>
      </c>
      <c r="C6759" t="str">
        <f>_xlfn.XLOOKUP(B6759,Lookup_table!B:B,Lookup_table!C:C)</f>
        <v>AI</v>
      </c>
      <c r="D6759" t="s">
        <v>34</v>
      </c>
      <c r="E6759" t="s">
        <v>40</v>
      </c>
      <c r="F6759" t="s">
        <v>29</v>
      </c>
      <c r="G6759" t="s">
        <v>30</v>
      </c>
      <c r="H6759" t="str">
        <f t="shared" si="420"/>
        <v>Onsite/Hybrid</v>
      </c>
      <c r="I6759" t="s">
        <v>35</v>
      </c>
      <c r="J6759" t="str">
        <f t="shared" si="421"/>
        <v>0-2 yrs</v>
      </c>
      <c r="K6759">
        <f t="shared" ca="1" si="423"/>
        <v>0</v>
      </c>
      <c r="L6759" t="s">
        <v>27</v>
      </c>
      <c r="M6759">
        <v>0</v>
      </c>
      <c r="N6759">
        <v>0</v>
      </c>
      <c r="O6759">
        <v>1</v>
      </c>
      <c r="P6759">
        <v>0</v>
      </c>
      <c r="Q6759">
        <v>0</v>
      </c>
      <c r="R6759">
        <f>SUM(M6759:N6759:O6759:P6759:Q6759)</f>
        <v>1</v>
      </c>
      <c r="S6759" s="1">
        <v>104837</v>
      </c>
      <c r="T6759" s="1" t="str">
        <f t="shared" si="422"/>
        <v>Medium</v>
      </c>
      <c r="U6759">
        <v>4</v>
      </c>
      <c r="V6759">
        <v>2023</v>
      </c>
      <c r="W6759" t="s">
        <v>34</v>
      </c>
      <c r="X6759">
        <v>5</v>
      </c>
    </row>
    <row r="6760" spans="1:24" x14ac:dyDescent="0.3">
      <c r="A6760">
        <v>6759</v>
      </c>
      <c r="B6760" t="s">
        <v>21</v>
      </c>
      <c r="C6760" t="str">
        <f>_xlfn.XLOOKUP(B6760,Lookup_table!B:B,Lookup_table!C:C)</f>
        <v>AI</v>
      </c>
      <c r="D6760" t="s">
        <v>14</v>
      </c>
      <c r="E6760" t="s">
        <v>38</v>
      </c>
      <c r="F6760" t="s">
        <v>29</v>
      </c>
      <c r="G6760" t="s">
        <v>25</v>
      </c>
      <c r="H6760" t="str">
        <f t="shared" si="420"/>
        <v>Onsite/Hybrid</v>
      </c>
      <c r="I6760" t="s">
        <v>26</v>
      </c>
      <c r="J6760" t="str">
        <f t="shared" si="421"/>
        <v>3-6 yrs</v>
      </c>
      <c r="K6760">
        <f t="shared" ca="1" si="423"/>
        <v>6</v>
      </c>
      <c r="L6760" t="s">
        <v>19</v>
      </c>
      <c r="M6760">
        <v>0</v>
      </c>
      <c r="N6760">
        <v>0</v>
      </c>
      <c r="O6760">
        <v>1</v>
      </c>
      <c r="P6760">
        <v>1</v>
      </c>
      <c r="Q6760">
        <v>0</v>
      </c>
      <c r="R6760">
        <f>SUM(M6760:N6760:O6760:P6760:Q6760)</f>
        <v>2</v>
      </c>
      <c r="S6760" s="1">
        <v>144703</v>
      </c>
      <c r="T6760" s="1" t="str">
        <f t="shared" si="422"/>
        <v>High</v>
      </c>
      <c r="U6760">
        <v>7</v>
      </c>
      <c r="V6760">
        <v>2020</v>
      </c>
      <c r="W6760" t="s">
        <v>28</v>
      </c>
      <c r="X6760">
        <v>2</v>
      </c>
    </row>
    <row r="6761" spans="1:24" x14ac:dyDescent="0.3">
      <c r="A6761">
        <v>6760</v>
      </c>
      <c r="B6761" t="s">
        <v>50</v>
      </c>
      <c r="C6761" t="str">
        <f>_xlfn.XLOOKUP(B6761,Lookup_table!B:B,Lookup_table!C:C)</f>
        <v>AI</v>
      </c>
      <c r="D6761" t="s">
        <v>34</v>
      </c>
      <c r="E6761" t="s">
        <v>15</v>
      </c>
      <c r="F6761" t="s">
        <v>43</v>
      </c>
      <c r="G6761" t="s">
        <v>30</v>
      </c>
      <c r="H6761" t="str">
        <f t="shared" si="420"/>
        <v>Onsite/Hybrid</v>
      </c>
      <c r="I6761" t="s">
        <v>26</v>
      </c>
      <c r="J6761" t="str">
        <f t="shared" si="421"/>
        <v>3-6 yrs</v>
      </c>
      <c r="K6761">
        <f t="shared" ca="1" si="423"/>
        <v>4</v>
      </c>
      <c r="L6761" t="s">
        <v>39</v>
      </c>
      <c r="M6761">
        <v>1</v>
      </c>
      <c r="N6761">
        <v>0</v>
      </c>
      <c r="O6761">
        <v>1</v>
      </c>
      <c r="P6761">
        <v>0</v>
      </c>
      <c r="Q6761">
        <v>1</v>
      </c>
      <c r="R6761">
        <f>SUM(M6761:N6761:O6761:P6761:Q6761)</f>
        <v>3</v>
      </c>
      <c r="S6761" s="1">
        <v>135621</v>
      </c>
      <c r="T6761" s="1" t="str">
        <f t="shared" si="422"/>
        <v>High</v>
      </c>
      <c r="U6761">
        <v>7</v>
      </c>
      <c r="V6761">
        <v>2023</v>
      </c>
      <c r="W6761" t="s">
        <v>34</v>
      </c>
      <c r="X6761">
        <v>5</v>
      </c>
    </row>
    <row r="6762" spans="1:24" x14ac:dyDescent="0.3">
      <c r="A6762">
        <v>6761</v>
      </c>
      <c r="B6762" t="s">
        <v>31</v>
      </c>
      <c r="C6762" t="str">
        <f>_xlfn.XLOOKUP(B6762,Lookup_table!B:B,Lookup_table!C:C)</f>
        <v>Business</v>
      </c>
      <c r="D6762" t="s">
        <v>22</v>
      </c>
      <c r="E6762" t="s">
        <v>42</v>
      </c>
      <c r="F6762" t="s">
        <v>24</v>
      </c>
      <c r="G6762" t="s">
        <v>30</v>
      </c>
      <c r="H6762" t="str">
        <f t="shared" si="420"/>
        <v>Onsite/Hybrid</v>
      </c>
      <c r="I6762" t="s">
        <v>18</v>
      </c>
      <c r="J6762" t="str">
        <f t="shared" si="421"/>
        <v>7+ yrs</v>
      </c>
      <c r="K6762">
        <f t="shared" ca="1" si="423"/>
        <v>9</v>
      </c>
      <c r="L6762" t="s">
        <v>27</v>
      </c>
      <c r="M6762">
        <v>1</v>
      </c>
      <c r="N6762">
        <v>0</v>
      </c>
      <c r="O6762">
        <v>1</v>
      </c>
      <c r="P6762">
        <v>0</v>
      </c>
      <c r="Q6762">
        <v>1</v>
      </c>
      <c r="R6762">
        <f>SUM(M6762:N6762:O6762:P6762:Q6762)</f>
        <v>3</v>
      </c>
      <c r="S6762" s="1">
        <v>145989</v>
      </c>
      <c r="T6762" s="1" t="str">
        <f t="shared" si="422"/>
        <v>High</v>
      </c>
      <c r="U6762">
        <v>11</v>
      </c>
      <c r="V6762">
        <v>2021</v>
      </c>
      <c r="W6762" t="s">
        <v>28</v>
      </c>
      <c r="X6762">
        <v>8</v>
      </c>
    </row>
    <row r="6763" spans="1:24" x14ac:dyDescent="0.3">
      <c r="A6763">
        <v>6762</v>
      </c>
      <c r="B6763" t="s">
        <v>36</v>
      </c>
      <c r="C6763" t="str">
        <f>_xlfn.XLOOKUP(B6763,Lookup_table!B:B,Lookup_table!C:C)</f>
        <v>Data</v>
      </c>
      <c r="D6763" t="s">
        <v>37</v>
      </c>
      <c r="E6763" t="s">
        <v>15</v>
      </c>
      <c r="F6763" t="s">
        <v>43</v>
      </c>
      <c r="G6763" t="s">
        <v>30</v>
      </c>
      <c r="H6763" t="str">
        <f t="shared" si="420"/>
        <v>Onsite/Hybrid</v>
      </c>
      <c r="I6763" t="s">
        <v>35</v>
      </c>
      <c r="J6763" t="str">
        <f t="shared" si="421"/>
        <v>0-2 yrs</v>
      </c>
      <c r="K6763">
        <f t="shared" ca="1" si="423"/>
        <v>1</v>
      </c>
      <c r="L6763" t="s">
        <v>39</v>
      </c>
      <c r="M6763">
        <v>0</v>
      </c>
      <c r="N6763">
        <v>1</v>
      </c>
      <c r="O6763">
        <v>1</v>
      </c>
      <c r="P6763">
        <v>1</v>
      </c>
      <c r="Q6763">
        <v>1</v>
      </c>
      <c r="R6763">
        <f>SUM(M6763:N6763:O6763:P6763:Q6763)</f>
        <v>4</v>
      </c>
      <c r="S6763" s="1">
        <v>94519</v>
      </c>
      <c r="T6763" s="1" t="str">
        <f t="shared" si="422"/>
        <v>Medium</v>
      </c>
      <c r="U6763">
        <v>1</v>
      </c>
      <c r="V6763">
        <v>2024</v>
      </c>
      <c r="W6763" t="s">
        <v>28</v>
      </c>
      <c r="X6763">
        <v>8</v>
      </c>
    </row>
    <row r="6764" spans="1:24" x14ac:dyDescent="0.3">
      <c r="A6764">
        <v>6763</v>
      </c>
      <c r="B6764" t="s">
        <v>21</v>
      </c>
      <c r="C6764" t="str">
        <f>_xlfn.XLOOKUP(B6764,Lookup_table!B:B,Lookup_table!C:C)</f>
        <v>AI</v>
      </c>
      <c r="D6764" t="s">
        <v>14</v>
      </c>
      <c r="E6764" t="s">
        <v>32</v>
      </c>
      <c r="F6764" t="s">
        <v>43</v>
      </c>
      <c r="G6764" t="s">
        <v>30</v>
      </c>
      <c r="H6764" t="str">
        <f t="shared" si="420"/>
        <v>Onsite/Hybrid</v>
      </c>
      <c r="I6764" t="s">
        <v>18</v>
      </c>
      <c r="J6764" t="str">
        <f t="shared" si="421"/>
        <v>7+ yrs</v>
      </c>
      <c r="K6764">
        <f t="shared" ca="1" si="423"/>
        <v>14</v>
      </c>
      <c r="L6764" t="s">
        <v>39</v>
      </c>
      <c r="M6764">
        <v>1</v>
      </c>
      <c r="N6764">
        <v>0</v>
      </c>
      <c r="O6764">
        <v>1</v>
      </c>
      <c r="P6764">
        <v>0</v>
      </c>
      <c r="Q6764">
        <v>1</v>
      </c>
      <c r="R6764">
        <f>SUM(M6764:N6764:O6764:P6764:Q6764)</f>
        <v>3</v>
      </c>
      <c r="S6764" s="1">
        <v>166688</v>
      </c>
      <c r="T6764" s="1" t="str">
        <f t="shared" si="422"/>
        <v>High</v>
      </c>
      <c r="U6764">
        <v>10</v>
      </c>
      <c r="V6764">
        <v>2026</v>
      </c>
      <c r="W6764" t="s">
        <v>34</v>
      </c>
      <c r="X6764">
        <v>6</v>
      </c>
    </row>
    <row r="6765" spans="1:24" x14ac:dyDescent="0.3">
      <c r="A6765">
        <v>6764</v>
      </c>
      <c r="B6765" t="s">
        <v>50</v>
      </c>
      <c r="C6765" t="str">
        <f>_xlfn.XLOOKUP(B6765,Lookup_table!B:B,Lookup_table!C:C)</f>
        <v>AI</v>
      </c>
      <c r="D6765" t="s">
        <v>14</v>
      </c>
      <c r="E6765" t="s">
        <v>38</v>
      </c>
      <c r="F6765" t="s">
        <v>24</v>
      </c>
      <c r="G6765" t="s">
        <v>30</v>
      </c>
      <c r="H6765" t="str">
        <f t="shared" si="420"/>
        <v>Onsite/Hybrid</v>
      </c>
      <c r="I6765" t="s">
        <v>26</v>
      </c>
      <c r="J6765" t="str">
        <f t="shared" si="421"/>
        <v>3-6 yrs</v>
      </c>
      <c r="K6765">
        <f t="shared" ca="1" si="423"/>
        <v>4</v>
      </c>
      <c r="L6765" t="s">
        <v>27</v>
      </c>
      <c r="M6765">
        <v>1</v>
      </c>
      <c r="N6765">
        <v>0</v>
      </c>
      <c r="O6765">
        <v>1</v>
      </c>
      <c r="P6765">
        <v>1</v>
      </c>
      <c r="Q6765">
        <v>0</v>
      </c>
      <c r="R6765">
        <f>SUM(M6765:N6765:O6765:P6765:Q6765)</f>
        <v>3</v>
      </c>
      <c r="S6765" s="1">
        <v>145294</v>
      </c>
      <c r="T6765" s="1" t="str">
        <f t="shared" si="422"/>
        <v>High</v>
      </c>
      <c r="U6765">
        <v>3</v>
      </c>
      <c r="V6765">
        <v>2023</v>
      </c>
      <c r="W6765" t="s">
        <v>28</v>
      </c>
      <c r="X6765">
        <v>9</v>
      </c>
    </row>
    <row r="6766" spans="1:24" x14ac:dyDescent="0.3">
      <c r="A6766">
        <v>6765</v>
      </c>
      <c r="B6766" t="s">
        <v>21</v>
      </c>
      <c r="C6766" t="str">
        <f>_xlfn.XLOOKUP(B6766,Lookup_table!B:B,Lookup_table!C:C)</f>
        <v>AI</v>
      </c>
      <c r="D6766" t="s">
        <v>22</v>
      </c>
      <c r="E6766" t="s">
        <v>32</v>
      </c>
      <c r="F6766" t="s">
        <v>16</v>
      </c>
      <c r="G6766" t="s">
        <v>30</v>
      </c>
      <c r="H6766" t="str">
        <f t="shared" si="420"/>
        <v>Onsite/Hybrid</v>
      </c>
      <c r="I6766" t="s">
        <v>35</v>
      </c>
      <c r="J6766" t="str">
        <f t="shared" si="421"/>
        <v>0-2 yrs</v>
      </c>
      <c r="K6766">
        <f t="shared" ca="1" si="423"/>
        <v>0</v>
      </c>
      <c r="L6766" t="s">
        <v>19</v>
      </c>
      <c r="M6766">
        <v>1</v>
      </c>
      <c r="N6766">
        <v>0</v>
      </c>
      <c r="O6766">
        <v>1</v>
      </c>
      <c r="P6766">
        <v>1</v>
      </c>
      <c r="Q6766">
        <v>1</v>
      </c>
      <c r="R6766">
        <f>SUM(M6766:N6766:O6766:P6766:Q6766)</f>
        <v>4</v>
      </c>
      <c r="S6766" s="1">
        <v>150864</v>
      </c>
      <c r="T6766" s="1" t="str">
        <f t="shared" si="422"/>
        <v>High</v>
      </c>
      <c r="U6766">
        <v>7</v>
      </c>
      <c r="V6766">
        <v>2020</v>
      </c>
      <c r="W6766" t="s">
        <v>28</v>
      </c>
      <c r="X6766">
        <v>8</v>
      </c>
    </row>
    <row r="6767" spans="1:24" x14ac:dyDescent="0.3">
      <c r="A6767">
        <v>6766</v>
      </c>
      <c r="B6767" t="s">
        <v>41</v>
      </c>
      <c r="C6767" t="str">
        <f>_xlfn.XLOOKUP(B6767,Lookup_table!B:B,Lookup_table!C:C)</f>
        <v>Data</v>
      </c>
      <c r="D6767" t="s">
        <v>37</v>
      </c>
      <c r="E6767" t="s">
        <v>15</v>
      </c>
      <c r="F6767" t="s">
        <v>52</v>
      </c>
      <c r="G6767" t="s">
        <v>25</v>
      </c>
      <c r="H6767" t="str">
        <f t="shared" si="420"/>
        <v>Onsite/Hybrid</v>
      </c>
      <c r="I6767" t="s">
        <v>35</v>
      </c>
      <c r="J6767" t="str">
        <f t="shared" si="421"/>
        <v>0-2 yrs</v>
      </c>
      <c r="K6767">
        <f t="shared" ca="1" si="423"/>
        <v>1</v>
      </c>
      <c r="L6767" t="s">
        <v>27</v>
      </c>
      <c r="M6767">
        <v>0</v>
      </c>
      <c r="N6767">
        <v>1</v>
      </c>
      <c r="O6767">
        <v>0</v>
      </c>
      <c r="P6767">
        <v>0</v>
      </c>
      <c r="Q6767">
        <v>0</v>
      </c>
      <c r="R6767">
        <f>SUM(M6767:N6767:O6767:P6767:Q6767)</f>
        <v>1</v>
      </c>
      <c r="S6767" s="1">
        <v>54359</v>
      </c>
      <c r="T6767" s="1" t="str">
        <f t="shared" si="422"/>
        <v>Low</v>
      </c>
      <c r="U6767">
        <v>12</v>
      </c>
      <c r="V6767">
        <v>2022</v>
      </c>
      <c r="W6767" t="s">
        <v>20</v>
      </c>
      <c r="X6767">
        <v>4</v>
      </c>
    </row>
    <row r="6768" spans="1:24" x14ac:dyDescent="0.3">
      <c r="A6768">
        <v>6767</v>
      </c>
      <c r="B6768" t="s">
        <v>33</v>
      </c>
      <c r="C6768" t="str">
        <f>_xlfn.XLOOKUP(B6768,Lookup_table!B:B,Lookup_table!C:C)</f>
        <v>Data</v>
      </c>
      <c r="D6768" t="s">
        <v>22</v>
      </c>
      <c r="E6768" t="s">
        <v>40</v>
      </c>
      <c r="F6768" t="s">
        <v>24</v>
      </c>
      <c r="G6768" t="s">
        <v>25</v>
      </c>
      <c r="H6768" t="str">
        <f t="shared" si="420"/>
        <v>Onsite/Hybrid</v>
      </c>
      <c r="I6768" t="s">
        <v>18</v>
      </c>
      <c r="J6768" t="str">
        <f t="shared" si="421"/>
        <v>7+ yrs</v>
      </c>
      <c r="K6768">
        <f t="shared" ca="1" si="423"/>
        <v>8</v>
      </c>
      <c r="L6768" t="s">
        <v>27</v>
      </c>
      <c r="M6768">
        <v>1</v>
      </c>
      <c r="N6768">
        <v>0</v>
      </c>
      <c r="O6768">
        <v>1</v>
      </c>
      <c r="P6768">
        <v>0</v>
      </c>
      <c r="Q6768">
        <v>1</v>
      </c>
      <c r="R6768">
        <f>SUM(M6768:N6768:O6768:P6768:Q6768)</f>
        <v>3</v>
      </c>
      <c r="S6768" s="1">
        <v>146463</v>
      </c>
      <c r="T6768" s="1" t="str">
        <f t="shared" si="422"/>
        <v>High</v>
      </c>
      <c r="U6768">
        <v>7</v>
      </c>
      <c r="V6768">
        <v>2022</v>
      </c>
      <c r="W6768" t="s">
        <v>28</v>
      </c>
      <c r="X6768">
        <v>7</v>
      </c>
    </row>
    <row r="6769" spans="1:24" x14ac:dyDescent="0.3">
      <c r="A6769">
        <v>6768</v>
      </c>
      <c r="B6769" t="s">
        <v>21</v>
      </c>
      <c r="C6769" t="str">
        <f>_xlfn.XLOOKUP(B6769,Lookup_table!B:B,Lookup_table!C:C)</f>
        <v>AI</v>
      </c>
      <c r="D6769" t="s">
        <v>22</v>
      </c>
      <c r="E6769" t="s">
        <v>32</v>
      </c>
      <c r="F6769" t="s">
        <v>44</v>
      </c>
      <c r="G6769" t="s">
        <v>25</v>
      </c>
      <c r="H6769" t="str">
        <f t="shared" si="420"/>
        <v>Onsite/Hybrid</v>
      </c>
      <c r="I6769" t="s">
        <v>18</v>
      </c>
      <c r="J6769" t="str">
        <f t="shared" si="421"/>
        <v>7+ yrs</v>
      </c>
      <c r="K6769">
        <f t="shared" ca="1" si="423"/>
        <v>13</v>
      </c>
      <c r="L6769" t="s">
        <v>19</v>
      </c>
      <c r="M6769">
        <v>0</v>
      </c>
      <c r="N6769">
        <v>0</v>
      </c>
      <c r="O6769">
        <v>1</v>
      </c>
      <c r="P6769">
        <v>0</v>
      </c>
      <c r="Q6769">
        <v>1</v>
      </c>
      <c r="R6769">
        <f>SUM(M6769:N6769:O6769:P6769:Q6769)</f>
        <v>2</v>
      </c>
      <c r="S6769" s="1">
        <v>183700</v>
      </c>
      <c r="T6769" s="1" t="str">
        <f t="shared" si="422"/>
        <v>High</v>
      </c>
      <c r="U6769">
        <v>4</v>
      </c>
      <c r="V6769">
        <v>2020</v>
      </c>
      <c r="W6769" t="s">
        <v>34</v>
      </c>
      <c r="X6769">
        <v>1</v>
      </c>
    </row>
    <row r="6770" spans="1:24" x14ac:dyDescent="0.3">
      <c r="A6770">
        <v>6769</v>
      </c>
      <c r="B6770" t="s">
        <v>33</v>
      </c>
      <c r="C6770" t="str">
        <f>_xlfn.XLOOKUP(B6770,Lookup_table!B:B,Lookup_table!C:C)</f>
        <v>Data</v>
      </c>
      <c r="D6770" t="s">
        <v>34</v>
      </c>
      <c r="E6770" t="s">
        <v>38</v>
      </c>
      <c r="F6770" t="s">
        <v>52</v>
      </c>
      <c r="G6770" t="s">
        <v>17</v>
      </c>
      <c r="H6770" t="str">
        <f t="shared" si="420"/>
        <v>Remote</v>
      </c>
      <c r="I6770" t="s">
        <v>18</v>
      </c>
      <c r="J6770" t="str">
        <f t="shared" si="421"/>
        <v>7+ yrs</v>
      </c>
      <c r="K6770">
        <f t="shared" ca="1" si="423"/>
        <v>12</v>
      </c>
      <c r="L6770" t="s">
        <v>39</v>
      </c>
      <c r="M6770">
        <v>0</v>
      </c>
      <c r="N6770">
        <v>0</v>
      </c>
      <c r="O6770">
        <v>0</v>
      </c>
      <c r="P6770">
        <v>0</v>
      </c>
      <c r="Q6770">
        <v>1</v>
      </c>
      <c r="R6770">
        <f>SUM(M6770:N6770:O6770:P6770:Q6770)</f>
        <v>1</v>
      </c>
      <c r="S6770" s="1">
        <v>106721</v>
      </c>
      <c r="T6770" s="1" t="str">
        <f t="shared" si="422"/>
        <v>Medium</v>
      </c>
      <c r="U6770">
        <v>9</v>
      </c>
      <c r="V6770">
        <v>2026</v>
      </c>
      <c r="W6770" t="s">
        <v>20</v>
      </c>
      <c r="X6770">
        <v>5</v>
      </c>
    </row>
    <row r="6771" spans="1:24" x14ac:dyDescent="0.3">
      <c r="A6771">
        <v>6770</v>
      </c>
      <c r="B6771" t="s">
        <v>21</v>
      </c>
      <c r="C6771" t="str">
        <f>_xlfn.XLOOKUP(B6771,Lookup_table!B:B,Lookup_table!C:C)</f>
        <v>AI</v>
      </c>
      <c r="D6771" t="s">
        <v>37</v>
      </c>
      <c r="E6771" t="s">
        <v>32</v>
      </c>
      <c r="F6771" t="s">
        <v>52</v>
      </c>
      <c r="G6771" t="s">
        <v>17</v>
      </c>
      <c r="H6771" t="str">
        <f t="shared" si="420"/>
        <v>Remote</v>
      </c>
      <c r="I6771" t="s">
        <v>35</v>
      </c>
      <c r="J6771" t="str">
        <f t="shared" si="421"/>
        <v>0-2 yrs</v>
      </c>
      <c r="K6771">
        <f t="shared" ca="1" si="423"/>
        <v>2</v>
      </c>
      <c r="L6771" t="s">
        <v>27</v>
      </c>
      <c r="M6771">
        <v>0</v>
      </c>
      <c r="N6771">
        <v>0</v>
      </c>
      <c r="O6771">
        <v>0</v>
      </c>
      <c r="P6771">
        <v>0</v>
      </c>
      <c r="Q6771">
        <v>1</v>
      </c>
      <c r="R6771">
        <f>SUM(M6771:N6771:O6771:P6771:Q6771)</f>
        <v>1</v>
      </c>
      <c r="S6771" s="1">
        <v>101150</v>
      </c>
      <c r="T6771" s="1" t="str">
        <f t="shared" si="422"/>
        <v>Medium</v>
      </c>
      <c r="U6771">
        <v>10</v>
      </c>
      <c r="V6771">
        <v>2023</v>
      </c>
      <c r="W6771" t="s">
        <v>20</v>
      </c>
      <c r="X6771">
        <v>1</v>
      </c>
    </row>
    <row r="6772" spans="1:24" x14ac:dyDescent="0.3">
      <c r="A6772">
        <v>6771</v>
      </c>
      <c r="B6772" t="s">
        <v>50</v>
      </c>
      <c r="C6772" t="str">
        <f>_xlfn.XLOOKUP(B6772,Lookup_table!B:B,Lookup_table!C:C)</f>
        <v>AI</v>
      </c>
      <c r="D6772" t="s">
        <v>22</v>
      </c>
      <c r="E6772" t="s">
        <v>42</v>
      </c>
      <c r="F6772" t="s">
        <v>16</v>
      </c>
      <c r="G6772" t="s">
        <v>30</v>
      </c>
      <c r="H6772" t="str">
        <f t="shared" si="420"/>
        <v>Onsite/Hybrid</v>
      </c>
      <c r="I6772" t="s">
        <v>18</v>
      </c>
      <c r="J6772" t="str">
        <f t="shared" si="421"/>
        <v>7+ yrs</v>
      </c>
      <c r="K6772">
        <f t="shared" ca="1" si="423"/>
        <v>14</v>
      </c>
      <c r="L6772" t="s">
        <v>39</v>
      </c>
      <c r="M6772">
        <v>1</v>
      </c>
      <c r="N6772">
        <v>0</v>
      </c>
      <c r="O6772">
        <v>0</v>
      </c>
      <c r="P6772">
        <v>1</v>
      </c>
      <c r="Q6772">
        <v>1</v>
      </c>
      <c r="R6772">
        <f>SUM(M6772:N6772:O6772:P6772:Q6772)</f>
        <v>3</v>
      </c>
      <c r="S6772" s="1">
        <v>181605</v>
      </c>
      <c r="T6772" s="1" t="str">
        <f t="shared" si="422"/>
        <v>High</v>
      </c>
      <c r="U6772">
        <v>6</v>
      </c>
      <c r="V6772">
        <v>2021</v>
      </c>
      <c r="W6772" t="s">
        <v>28</v>
      </c>
      <c r="X6772">
        <v>7</v>
      </c>
    </row>
    <row r="6773" spans="1:24" x14ac:dyDescent="0.3">
      <c r="A6773">
        <v>6772</v>
      </c>
      <c r="B6773" t="s">
        <v>36</v>
      </c>
      <c r="C6773" t="str">
        <f>_xlfn.XLOOKUP(B6773,Lookup_table!B:B,Lookup_table!C:C)</f>
        <v>Data</v>
      </c>
      <c r="D6773" t="s">
        <v>14</v>
      </c>
      <c r="E6773" t="s">
        <v>32</v>
      </c>
      <c r="F6773" t="s">
        <v>43</v>
      </c>
      <c r="G6773" t="s">
        <v>25</v>
      </c>
      <c r="H6773" t="str">
        <f t="shared" si="420"/>
        <v>Onsite/Hybrid</v>
      </c>
      <c r="I6773" t="s">
        <v>35</v>
      </c>
      <c r="J6773" t="str">
        <f t="shared" si="421"/>
        <v>0-2 yrs</v>
      </c>
      <c r="K6773">
        <f t="shared" ca="1" si="423"/>
        <v>1</v>
      </c>
      <c r="L6773" t="s">
        <v>39</v>
      </c>
      <c r="M6773">
        <v>0</v>
      </c>
      <c r="N6773">
        <v>0</v>
      </c>
      <c r="O6773">
        <v>1</v>
      </c>
      <c r="P6773">
        <v>1</v>
      </c>
      <c r="Q6773">
        <v>1</v>
      </c>
      <c r="R6773">
        <f>SUM(M6773:N6773:O6773:P6773:Q6773)</f>
        <v>3</v>
      </c>
      <c r="S6773" s="1">
        <v>86105</v>
      </c>
      <c r="T6773" s="1" t="str">
        <f t="shared" si="422"/>
        <v>Medium</v>
      </c>
      <c r="U6773">
        <v>1</v>
      </c>
      <c r="V6773">
        <v>2026</v>
      </c>
      <c r="W6773" t="s">
        <v>28</v>
      </c>
      <c r="X6773">
        <v>8</v>
      </c>
    </row>
    <row r="6774" spans="1:24" x14ac:dyDescent="0.3">
      <c r="A6774">
        <v>6773</v>
      </c>
      <c r="B6774" t="s">
        <v>41</v>
      </c>
      <c r="C6774" t="str">
        <f>_xlfn.XLOOKUP(B6774,Lookup_table!B:B,Lookup_table!C:C)</f>
        <v>Data</v>
      </c>
      <c r="D6774" t="s">
        <v>22</v>
      </c>
      <c r="E6774" t="s">
        <v>32</v>
      </c>
      <c r="F6774" t="s">
        <v>16</v>
      </c>
      <c r="G6774" t="s">
        <v>17</v>
      </c>
      <c r="H6774" t="str">
        <f t="shared" si="420"/>
        <v>Remote</v>
      </c>
      <c r="I6774" t="s">
        <v>26</v>
      </c>
      <c r="J6774" t="str">
        <f t="shared" si="421"/>
        <v>3-6 yrs</v>
      </c>
      <c r="K6774">
        <f t="shared" ca="1" si="423"/>
        <v>3</v>
      </c>
      <c r="L6774" t="s">
        <v>27</v>
      </c>
      <c r="M6774">
        <v>0</v>
      </c>
      <c r="N6774">
        <v>1</v>
      </c>
      <c r="O6774">
        <v>1</v>
      </c>
      <c r="P6774">
        <v>1</v>
      </c>
      <c r="Q6774">
        <v>1</v>
      </c>
      <c r="R6774">
        <f>SUM(M6774:N6774:O6774:P6774:Q6774)</f>
        <v>4</v>
      </c>
      <c r="S6774" s="1">
        <v>130166</v>
      </c>
      <c r="T6774" s="1" t="str">
        <f t="shared" si="422"/>
        <v>High</v>
      </c>
      <c r="U6774">
        <v>4</v>
      </c>
      <c r="V6774">
        <v>2022</v>
      </c>
      <c r="W6774" t="s">
        <v>28</v>
      </c>
      <c r="X6774">
        <v>6</v>
      </c>
    </row>
    <row r="6775" spans="1:24" x14ac:dyDescent="0.3">
      <c r="A6775">
        <v>6774</v>
      </c>
      <c r="B6775" t="s">
        <v>50</v>
      </c>
      <c r="C6775" t="str">
        <f>_xlfn.XLOOKUP(B6775,Lookup_table!B:B,Lookup_table!C:C)</f>
        <v>AI</v>
      </c>
      <c r="D6775" t="s">
        <v>37</v>
      </c>
      <c r="E6775" t="s">
        <v>38</v>
      </c>
      <c r="F6775" t="s">
        <v>16</v>
      </c>
      <c r="G6775" t="s">
        <v>17</v>
      </c>
      <c r="H6775" t="str">
        <f t="shared" si="420"/>
        <v>Remote</v>
      </c>
      <c r="I6775" t="s">
        <v>18</v>
      </c>
      <c r="J6775" t="str">
        <f t="shared" si="421"/>
        <v>7+ yrs</v>
      </c>
      <c r="K6775">
        <f t="shared" ca="1" si="423"/>
        <v>12</v>
      </c>
      <c r="L6775" t="s">
        <v>27</v>
      </c>
      <c r="M6775">
        <v>0</v>
      </c>
      <c r="N6775">
        <v>0</v>
      </c>
      <c r="O6775">
        <v>0</v>
      </c>
      <c r="P6775">
        <v>0</v>
      </c>
      <c r="Q6775">
        <v>1</v>
      </c>
      <c r="R6775">
        <f>SUM(M6775:N6775:O6775:P6775:Q6775)</f>
        <v>1</v>
      </c>
      <c r="S6775" s="1">
        <v>152663</v>
      </c>
      <c r="T6775" s="1" t="str">
        <f t="shared" si="422"/>
        <v>High</v>
      </c>
      <c r="U6775">
        <v>5</v>
      </c>
      <c r="V6775">
        <v>2023</v>
      </c>
      <c r="W6775" t="s">
        <v>28</v>
      </c>
      <c r="X6775">
        <v>9</v>
      </c>
    </row>
    <row r="6776" spans="1:24" x14ac:dyDescent="0.3">
      <c r="A6776">
        <v>6775</v>
      </c>
      <c r="B6776" t="s">
        <v>21</v>
      </c>
      <c r="C6776" t="str">
        <f>_xlfn.XLOOKUP(B6776,Lookup_table!B:B,Lookup_table!C:C)</f>
        <v>AI</v>
      </c>
      <c r="D6776" t="s">
        <v>37</v>
      </c>
      <c r="E6776" t="s">
        <v>38</v>
      </c>
      <c r="F6776" t="s">
        <v>43</v>
      </c>
      <c r="G6776" t="s">
        <v>30</v>
      </c>
      <c r="H6776" t="str">
        <f t="shared" si="420"/>
        <v>Onsite/Hybrid</v>
      </c>
      <c r="I6776" t="s">
        <v>18</v>
      </c>
      <c r="J6776" t="str">
        <f t="shared" si="421"/>
        <v>7+ yrs</v>
      </c>
      <c r="K6776">
        <f t="shared" ca="1" si="423"/>
        <v>10</v>
      </c>
      <c r="L6776" t="s">
        <v>27</v>
      </c>
      <c r="M6776">
        <v>0</v>
      </c>
      <c r="N6776">
        <v>1</v>
      </c>
      <c r="O6776">
        <v>1</v>
      </c>
      <c r="P6776">
        <v>1</v>
      </c>
      <c r="Q6776">
        <v>1</v>
      </c>
      <c r="R6776">
        <f>SUM(M6776:N6776:O6776:P6776:Q6776)</f>
        <v>4</v>
      </c>
      <c r="S6776" s="1">
        <v>179316</v>
      </c>
      <c r="T6776" s="1" t="str">
        <f t="shared" si="422"/>
        <v>High</v>
      </c>
      <c r="U6776">
        <v>3</v>
      </c>
      <c r="V6776">
        <v>2021</v>
      </c>
      <c r="W6776" t="s">
        <v>28</v>
      </c>
      <c r="X6776">
        <v>8</v>
      </c>
    </row>
    <row r="6777" spans="1:24" x14ac:dyDescent="0.3">
      <c r="A6777">
        <v>6776</v>
      </c>
      <c r="B6777" t="s">
        <v>36</v>
      </c>
      <c r="C6777" t="str">
        <f>_xlfn.XLOOKUP(B6777,Lookup_table!B:B,Lookup_table!C:C)</f>
        <v>Data</v>
      </c>
      <c r="D6777" t="s">
        <v>34</v>
      </c>
      <c r="E6777" t="s">
        <v>38</v>
      </c>
      <c r="F6777" t="s">
        <v>29</v>
      </c>
      <c r="G6777" t="s">
        <v>17</v>
      </c>
      <c r="H6777" t="str">
        <f t="shared" si="420"/>
        <v>Remote</v>
      </c>
      <c r="I6777" t="s">
        <v>35</v>
      </c>
      <c r="J6777" t="str">
        <f t="shared" si="421"/>
        <v>0-2 yrs</v>
      </c>
      <c r="K6777">
        <f t="shared" ca="1" si="423"/>
        <v>0</v>
      </c>
      <c r="L6777" t="s">
        <v>39</v>
      </c>
      <c r="M6777">
        <v>1</v>
      </c>
      <c r="N6777">
        <v>1</v>
      </c>
      <c r="O6777">
        <v>0</v>
      </c>
      <c r="P6777">
        <v>0</v>
      </c>
      <c r="Q6777">
        <v>1</v>
      </c>
      <c r="R6777">
        <f>SUM(M6777:N6777:O6777:P6777:Q6777)</f>
        <v>3</v>
      </c>
      <c r="S6777" s="1">
        <v>64582</v>
      </c>
      <c r="T6777" s="1" t="str">
        <f t="shared" si="422"/>
        <v>Low</v>
      </c>
      <c r="U6777">
        <v>8</v>
      </c>
      <c r="V6777">
        <v>2025</v>
      </c>
      <c r="W6777" t="s">
        <v>20</v>
      </c>
      <c r="X6777">
        <v>2</v>
      </c>
    </row>
    <row r="6778" spans="1:24" x14ac:dyDescent="0.3">
      <c r="A6778">
        <v>6777</v>
      </c>
      <c r="B6778" t="s">
        <v>50</v>
      </c>
      <c r="C6778" t="str">
        <f>_xlfn.XLOOKUP(B6778,Lookup_table!B:B,Lookup_table!C:C)</f>
        <v>AI</v>
      </c>
      <c r="D6778" t="s">
        <v>22</v>
      </c>
      <c r="E6778" t="s">
        <v>38</v>
      </c>
      <c r="F6778" t="s">
        <v>24</v>
      </c>
      <c r="G6778" t="s">
        <v>17</v>
      </c>
      <c r="H6778" t="str">
        <f t="shared" si="420"/>
        <v>Remote</v>
      </c>
      <c r="I6778" t="s">
        <v>35</v>
      </c>
      <c r="J6778" t="str">
        <f t="shared" si="421"/>
        <v>0-2 yrs</v>
      </c>
      <c r="K6778">
        <f t="shared" ca="1" si="423"/>
        <v>0</v>
      </c>
      <c r="L6778" t="s">
        <v>27</v>
      </c>
      <c r="M6778">
        <v>0</v>
      </c>
      <c r="N6778">
        <v>0</v>
      </c>
      <c r="O6778">
        <v>1</v>
      </c>
      <c r="P6778">
        <v>0</v>
      </c>
      <c r="Q6778">
        <v>1</v>
      </c>
      <c r="R6778">
        <f>SUM(M6778:N6778:O6778:P6778:Q6778)</f>
        <v>2</v>
      </c>
      <c r="S6778" s="1">
        <v>130024</v>
      </c>
      <c r="T6778" s="1" t="str">
        <f t="shared" si="422"/>
        <v>High</v>
      </c>
      <c r="U6778">
        <v>5</v>
      </c>
      <c r="V6778">
        <v>2024</v>
      </c>
      <c r="W6778" t="s">
        <v>28</v>
      </c>
      <c r="X6778">
        <v>7</v>
      </c>
    </row>
    <row r="6779" spans="1:24" x14ac:dyDescent="0.3">
      <c r="A6779">
        <v>6778</v>
      </c>
      <c r="B6779" t="s">
        <v>50</v>
      </c>
      <c r="C6779" t="str">
        <f>_xlfn.XLOOKUP(B6779,Lookup_table!B:B,Lookup_table!C:C)</f>
        <v>AI</v>
      </c>
      <c r="D6779" t="s">
        <v>34</v>
      </c>
      <c r="E6779" t="s">
        <v>40</v>
      </c>
      <c r="F6779" t="s">
        <v>24</v>
      </c>
      <c r="G6779" t="s">
        <v>25</v>
      </c>
      <c r="H6779" t="str">
        <f t="shared" si="420"/>
        <v>Onsite/Hybrid</v>
      </c>
      <c r="I6779" t="s">
        <v>18</v>
      </c>
      <c r="J6779" t="str">
        <f t="shared" si="421"/>
        <v>7+ yrs</v>
      </c>
      <c r="K6779">
        <f t="shared" ca="1" si="423"/>
        <v>14</v>
      </c>
      <c r="L6779" t="s">
        <v>27</v>
      </c>
      <c r="M6779">
        <v>1</v>
      </c>
      <c r="N6779">
        <v>0</v>
      </c>
      <c r="O6779">
        <v>1</v>
      </c>
      <c r="P6779">
        <v>0</v>
      </c>
      <c r="Q6779">
        <v>1</v>
      </c>
      <c r="R6779">
        <f>SUM(M6779:N6779:O6779:P6779:Q6779)</f>
        <v>3</v>
      </c>
      <c r="S6779" s="1">
        <v>168315</v>
      </c>
      <c r="T6779" s="1" t="str">
        <f t="shared" si="422"/>
        <v>High</v>
      </c>
      <c r="U6779">
        <v>6</v>
      </c>
      <c r="V6779">
        <v>2025</v>
      </c>
      <c r="W6779" t="s">
        <v>34</v>
      </c>
      <c r="X6779">
        <v>5</v>
      </c>
    </row>
    <row r="6780" spans="1:24" x14ac:dyDescent="0.3">
      <c r="A6780">
        <v>6779</v>
      </c>
      <c r="B6780" t="s">
        <v>50</v>
      </c>
      <c r="C6780" t="str">
        <f>_xlfn.XLOOKUP(B6780,Lookup_table!B:B,Lookup_table!C:C)</f>
        <v>AI</v>
      </c>
      <c r="D6780" t="s">
        <v>22</v>
      </c>
      <c r="E6780" t="s">
        <v>23</v>
      </c>
      <c r="F6780" t="s">
        <v>51</v>
      </c>
      <c r="G6780" t="s">
        <v>25</v>
      </c>
      <c r="H6780" t="str">
        <f t="shared" si="420"/>
        <v>Onsite/Hybrid</v>
      </c>
      <c r="I6780" t="s">
        <v>26</v>
      </c>
      <c r="J6780" t="str">
        <f t="shared" si="421"/>
        <v>3-6 yrs</v>
      </c>
      <c r="K6780">
        <f t="shared" ca="1" si="423"/>
        <v>3</v>
      </c>
      <c r="L6780" t="s">
        <v>19</v>
      </c>
      <c r="M6780">
        <v>0</v>
      </c>
      <c r="N6780">
        <v>1</v>
      </c>
      <c r="O6780">
        <v>1</v>
      </c>
      <c r="P6780">
        <v>1</v>
      </c>
      <c r="Q6780">
        <v>0</v>
      </c>
      <c r="R6780">
        <f>SUM(M6780:N6780:O6780:P6780:Q6780)</f>
        <v>3</v>
      </c>
      <c r="S6780" s="1">
        <v>163034</v>
      </c>
      <c r="T6780" s="1" t="str">
        <f t="shared" si="422"/>
        <v>High</v>
      </c>
      <c r="U6780">
        <v>2</v>
      </c>
      <c r="V6780">
        <v>2026</v>
      </c>
      <c r="W6780" t="s">
        <v>28</v>
      </c>
      <c r="X6780">
        <v>9</v>
      </c>
    </row>
    <row r="6781" spans="1:24" x14ac:dyDescent="0.3">
      <c r="A6781">
        <v>6780</v>
      </c>
      <c r="B6781" t="s">
        <v>36</v>
      </c>
      <c r="C6781" t="str">
        <f>_xlfn.XLOOKUP(B6781,Lookup_table!B:B,Lookup_table!C:C)</f>
        <v>Data</v>
      </c>
      <c r="D6781" t="s">
        <v>37</v>
      </c>
      <c r="E6781" t="s">
        <v>42</v>
      </c>
      <c r="F6781" t="s">
        <v>51</v>
      </c>
      <c r="G6781" t="s">
        <v>25</v>
      </c>
      <c r="H6781" t="str">
        <f t="shared" si="420"/>
        <v>Onsite/Hybrid</v>
      </c>
      <c r="I6781" t="s">
        <v>35</v>
      </c>
      <c r="J6781" t="str">
        <f t="shared" si="421"/>
        <v>0-2 yrs</v>
      </c>
      <c r="K6781">
        <f t="shared" ca="1" si="423"/>
        <v>1</v>
      </c>
      <c r="L6781" t="s">
        <v>39</v>
      </c>
      <c r="M6781">
        <v>1</v>
      </c>
      <c r="N6781">
        <v>1</v>
      </c>
      <c r="O6781">
        <v>1</v>
      </c>
      <c r="P6781">
        <v>1</v>
      </c>
      <c r="Q6781">
        <v>0</v>
      </c>
      <c r="R6781">
        <f>SUM(M6781:N6781:O6781:P6781:Q6781)</f>
        <v>4</v>
      </c>
      <c r="S6781" s="1">
        <v>78291</v>
      </c>
      <c r="T6781" s="1" t="str">
        <f t="shared" si="422"/>
        <v>Medium</v>
      </c>
      <c r="U6781">
        <v>8</v>
      </c>
      <c r="V6781">
        <v>2021</v>
      </c>
      <c r="W6781" t="s">
        <v>28</v>
      </c>
      <c r="X6781">
        <v>2</v>
      </c>
    </row>
    <row r="6782" spans="1:24" x14ac:dyDescent="0.3">
      <c r="A6782">
        <v>6781</v>
      </c>
      <c r="B6782" t="s">
        <v>50</v>
      </c>
      <c r="C6782" t="str">
        <f>_xlfn.XLOOKUP(B6782,Lookup_table!B:B,Lookup_table!C:C)</f>
        <v>AI</v>
      </c>
      <c r="D6782" t="s">
        <v>34</v>
      </c>
      <c r="E6782" t="s">
        <v>38</v>
      </c>
      <c r="F6782" t="s">
        <v>43</v>
      </c>
      <c r="G6782" t="s">
        <v>30</v>
      </c>
      <c r="H6782" t="str">
        <f t="shared" si="420"/>
        <v>Onsite/Hybrid</v>
      </c>
      <c r="I6782" t="s">
        <v>18</v>
      </c>
      <c r="J6782" t="str">
        <f t="shared" si="421"/>
        <v>7+ yrs</v>
      </c>
      <c r="K6782">
        <f t="shared" ca="1" si="423"/>
        <v>8</v>
      </c>
      <c r="L6782" t="s">
        <v>27</v>
      </c>
      <c r="M6782">
        <v>1</v>
      </c>
      <c r="N6782">
        <v>0</v>
      </c>
      <c r="O6782">
        <v>1</v>
      </c>
      <c r="P6782">
        <v>0</v>
      </c>
      <c r="Q6782">
        <v>0</v>
      </c>
      <c r="R6782">
        <f>SUM(M6782:N6782:O6782:P6782:Q6782)</f>
        <v>2</v>
      </c>
      <c r="S6782" s="1">
        <v>156816</v>
      </c>
      <c r="T6782" s="1" t="str">
        <f t="shared" si="422"/>
        <v>High</v>
      </c>
      <c r="U6782">
        <v>5</v>
      </c>
      <c r="V6782">
        <v>2020</v>
      </c>
      <c r="W6782" t="s">
        <v>34</v>
      </c>
      <c r="X6782">
        <v>3</v>
      </c>
    </row>
    <row r="6783" spans="1:24" x14ac:dyDescent="0.3">
      <c r="A6783">
        <v>6782</v>
      </c>
      <c r="B6783" t="s">
        <v>21</v>
      </c>
      <c r="C6783" t="str">
        <f>_xlfn.XLOOKUP(B6783,Lookup_table!B:B,Lookup_table!C:C)</f>
        <v>AI</v>
      </c>
      <c r="D6783" t="s">
        <v>37</v>
      </c>
      <c r="E6783" t="s">
        <v>38</v>
      </c>
      <c r="F6783" t="s">
        <v>24</v>
      </c>
      <c r="G6783" t="s">
        <v>30</v>
      </c>
      <c r="H6783" t="str">
        <f t="shared" si="420"/>
        <v>Onsite/Hybrid</v>
      </c>
      <c r="I6783" t="s">
        <v>26</v>
      </c>
      <c r="J6783" t="str">
        <f t="shared" si="421"/>
        <v>3-6 yrs</v>
      </c>
      <c r="K6783">
        <f t="shared" ca="1" si="423"/>
        <v>3</v>
      </c>
      <c r="L6783" t="s">
        <v>19</v>
      </c>
      <c r="M6783">
        <v>1</v>
      </c>
      <c r="N6783">
        <v>0</v>
      </c>
      <c r="O6783">
        <v>1</v>
      </c>
      <c r="P6783">
        <v>1</v>
      </c>
      <c r="Q6783">
        <v>0</v>
      </c>
      <c r="R6783">
        <f>SUM(M6783:N6783:O6783:P6783:Q6783)</f>
        <v>3</v>
      </c>
      <c r="S6783" s="1">
        <v>141614</v>
      </c>
      <c r="T6783" s="1" t="str">
        <f t="shared" si="422"/>
        <v>High</v>
      </c>
      <c r="U6783">
        <v>8</v>
      </c>
      <c r="V6783">
        <v>2022</v>
      </c>
      <c r="W6783" t="s">
        <v>28</v>
      </c>
      <c r="X6783">
        <v>8</v>
      </c>
    </row>
    <row r="6784" spans="1:24" x14ac:dyDescent="0.3">
      <c r="A6784">
        <v>6783</v>
      </c>
      <c r="B6784" t="s">
        <v>41</v>
      </c>
      <c r="C6784" t="str">
        <f>_xlfn.XLOOKUP(B6784,Lookup_table!B:B,Lookup_table!C:C)</f>
        <v>Data</v>
      </c>
      <c r="D6784" t="s">
        <v>37</v>
      </c>
      <c r="E6784" t="s">
        <v>32</v>
      </c>
      <c r="F6784" t="s">
        <v>29</v>
      </c>
      <c r="G6784" t="s">
        <v>17</v>
      </c>
      <c r="H6784" t="str">
        <f t="shared" si="420"/>
        <v>Remote</v>
      </c>
      <c r="I6784" t="s">
        <v>35</v>
      </c>
      <c r="J6784" t="str">
        <f t="shared" si="421"/>
        <v>0-2 yrs</v>
      </c>
      <c r="K6784">
        <f t="shared" ca="1" si="423"/>
        <v>2</v>
      </c>
      <c r="L6784" t="s">
        <v>19</v>
      </c>
      <c r="M6784">
        <v>0</v>
      </c>
      <c r="N6784">
        <v>0</v>
      </c>
      <c r="O6784">
        <v>1</v>
      </c>
      <c r="P6784">
        <v>1</v>
      </c>
      <c r="Q6784">
        <v>0</v>
      </c>
      <c r="R6784">
        <f>SUM(M6784:N6784:O6784:P6784:Q6784)</f>
        <v>2</v>
      </c>
      <c r="S6784" s="1">
        <v>75903</v>
      </c>
      <c r="T6784" s="1" t="str">
        <f t="shared" si="422"/>
        <v>Medium</v>
      </c>
      <c r="U6784">
        <v>4</v>
      </c>
      <c r="V6784">
        <v>2026</v>
      </c>
      <c r="W6784" t="s">
        <v>28</v>
      </c>
      <c r="X6784">
        <v>4</v>
      </c>
    </row>
    <row r="6785" spans="1:24" x14ac:dyDescent="0.3">
      <c r="A6785">
        <v>6784</v>
      </c>
      <c r="B6785" t="s">
        <v>41</v>
      </c>
      <c r="C6785" t="str">
        <f>_xlfn.XLOOKUP(B6785,Lookup_table!B:B,Lookup_table!C:C)</f>
        <v>Data</v>
      </c>
      <c r="D6785" t="s">
        <v>34</v>
      </c>
      <c r="E6785" t="s">
        <v>38</v>
      </c>
      <c r="F6785" t="s">
        <v>24</v>
      </c>
      <c r="G6785" t="s">
        <v>17</v>
      </c>
      <c r="H6785" t="str">
        <f t="shared" si="420"/>
        <v>Remote</v>
      </c>
      <c r="I6785" t="s">
        <v>18</v>
      </c>
      <c r="J6785" t="str">
        <f t="shared" si="421"/>
        <v>7+ yrs</v>
      </c>
      <c r="K6785">
        <f t="shared" ca="1" si="423"/>
        <v>11</v>
      </c>
      <c r="L6785" t="s">
        <v>27</v>
      </c>
      <c r="M6785">
        <v>1</v>
      </c>
      <c r="N6785">
        <v>0</v>
      </c>
      <c r="O6785">
        <v>1</v>
      </c>
      <c r="P6785">
        <v>1</v>
      </c>
      <c r="Q6785">
        <v>1</v>
      </c>
      <c r="R6785">
        <f>SUM(M6785:N6785:O6785:P6785:Q6785)</f>
        <v>4</v>
      </c>
      <c r="S6785" s="1">
        <v>136560</v>
      </c>
      <c r="T6785" s="1" t="str">
        <f t="shared" si="422"/>
        <v>High</v>
      </c>
      <c r="U6785">
        <v>8</v>
      </c>
      <c r="V6785">
        <v>2026</v>
      </c>
      <c r="W6785" t="s">
        <v>28</v>
      </c>
      <c r="X6785">
        <v>3</v>
      </c>
    </row>
    <row r="6786" spans="1:24" x14ac:dyDescent="0.3">
      <c r="A6786">
        <v>6785</v>
      </c>
      <c r="B6786" t="s">
        <v>31</v>
      </c>
      <c r="C6786" t="str">
        <f>_xlfn.XLOOKUP(B6786,Lookup_table!B:B,Lookup_table!C:C)</f>
        <v>Business</v>
      </c>
      <c r="D6786" t="s">
        <v>37</v>
      </c>
      <c r="E6786" t="s">
        <v>32</v>
      </c>
      <c r="F6786" t="s">
        <v>52</v>
      </c>
      <c r="G6786" t="s">
        <v>30</v>
      </c>
      <c r="H6786" t="str">
        <f t="shared" ref="H6786:H6849" si="424">IF(G6786="Remote","Remote","Onsite/Hybrid")</f>
        <v>Onsite/Hybrid</v>
      </c>
      <c r="I6786" t="s">
        <v>35</v>
      </c>
      <c r="J6786" t="str">
        <f t="shared" ref="J6786:J6849" si="425">IF(I6786="Entry","0-2 yrs",IF(I6786="Mid","3-6 yrs","7+ yrs"))</f>
        <v>0-2 yrs</v>
      </c>
      <c r="K6786">
        <f t="shared" ca="1" si="423"/>
        <v>0</v>
      </c>
      <c r="L6786" t="s">
        <v>19</v>
      </c>
      <c r="M6786">
        <v>0</v>
      </c>
      <c r="N6786">
        <v>0</v>
      </c>
      <c r="O6786">
        <v>1</v>
      </c>
      <c r="P6786">
        <v>1</v>
      </c>
      <c r="Q6786">
        <v>0</v>
      </c>
      <c r="R6786">
        <f>SUM(M6786:N6786:O6786:P6786:Q6786)</f>
        <v>2</v>
      </c>
      <c r="S6786" s="1">
        <v>80806</v>
      </c>
      <c r="T6786" s="1" t="str">
        <f t="shared" ref="T6786:T6849" si="426">IF(S6786&lt;=70000,"Low",IF(S6786&lt;=120000,"Medium","High"))</f>
        <v>Medium</v>
      </c>
      <c r="U6786">
        <v>10</v>
      </c>
      <c r="V6786">
        <v>2026</v>
      </c>
      <c r="W6786" t="s">
        <v>28</v>
      </c>
      <c r="X6786">
        <v>1</v>
      </c>
    </row>
    <row r="6787" spans="1:24" x14ac:dyDescent="0.3">
      <c r="A6787">
        <v>6786</v>
      </c>
      <c r="B6787" t="s">
        <v>33</v>
      </c>
      <c r="C6787" t="str">
        <f>_xlfn.XLOOKUP(B6787,Lookup_table!B:B,Lookup_table!C:C)</f>
        <v>Data</v>
      </c>
      <c r="D6787" t="s">
        <v>22</v>
      </c>
      <c r="E6787" t="s">
        <v>15</v>
      </c>
      <c r="F6787" t="s">
        <v>51</v>
      </c>
      <c r="G6787" t="s">
        <v>25</v>
      </c>
      <c r="H6787" t="str">
        <f t="shared" si="424"/>
        <v>Onsite/Hybrid</v>
      </c>
      <c r="I6787" t="s">
        <v>35</v>
      </c>
      <c r="J6787" t="str">
        <f t="shared" si="425"/>
        <v>0-2 yrs</v>
      </c>
      <c r="K6787">
        <f t="shared" ref="K6787:K6850" ca="1" si="427">IF(J6787="0-2 yrs",RANDBETWEEN(0,2),IF(J6787="3-6 yrs", RANDBETWEEN(3,6),IF(J6787="7+ yrs", RANDBETWEEN(7,15)," ")))</f>
        <v>2</v>
      </c>
      <c r="L6787" t="s">
        <v>39</v>
      </c>
      <c r="M6787">
        <v>1</v>
      </c>
      <c r="N6787">
        <v>0</v>
      </c>
      <c r="O6787">
        <v>0</v>
      </c>
      <c r="P6787">
        <v>1</v>
      </c>
      <c r="Q6787">
        <v>0</v>
      </c>
      <c r="R6787">
        <f>SUM(M6787:N6787:O6787:P6787:Q6787)</f>
        <v>2</v>
      </c>
      <c r="S6787" s="1">
        <v>84606</v>
      </c>
      <c r="T6787" s="1" t="str">
        <f t="shared" si="426"/>
        <v>Medium</v>
      </c>
      <c r="U6787">
        <v>10</v>
      </c>
      <c r="V6787">
        <v>2026</v>
      </c>
      <c r="W6787" t="s">
        <v>34</v>
      </c>
      <c r="X6787">
        <v>3</v>
      </c>
    </row>
    <row r="6788" spans="1:24" x14ac:dyDescent="0.3">
      <c r="A6788">
        <v>6787</v>
      </c>
      <c r="B6788" t="s">
        <v>50</v>
      </c>
      <c r="C6788" t="str">
        <f>_xlfn.XLOOKUP(B6788,Lookup_table!B:B,Lookup_table!C:C)</f>
        <v>AI</v>
      </c>
      <c r="D6788" t="s">
        <v>22</v>
      </c>
      <c r="E6788" t="s">
        <v>15</v>
      </c>
      <c r="F6788" t="s">
        <v>44</v>
      </c>
      <c r="G6788" t="s">
        <v>30</v>
      </c>
      <c r="H6788" t="str">
        <f t="shared" si="424"/>
        <v>Onsite/Hybrid</v>
      </c>
      <c r="I6788" t="s">
        <v>35</v>
      </c>
      <c r="J6788" t="str">
        <f t="shared" si="425"/>
        <v>0-2 yrs</v>
      </c>
      <c r="K6788">
        <f t="shared" ca="1" si="427"/>
        <v>2</v>
      </c>
      <c r="L6788" t="s">
        <v>39</v>
      </c>
      <c r="M6788">
        <v>1</v>
      </c>
      <c r="N6788">
        <v>1</v>
      </c>
      <c r="O6788">
        <v>0</v>
      </c>
      <c r="P6788">
        <v>1</v>
      </c>
      <c r="Q6788">
        <v>0</v>
      </c>
      <c r="R6788">
        <f>SUM(M6788:N6788:O6788:P6788:Q6788)</f>
        <v>3</v>
      </c>
      <c r="S6788" s="1">
        <v>120019</v>
      </c>
      <c r="T6788" s="1" t="str">
        <f t="shared" si="426"/>
        <v>High</v>
      </c>
      <c r="U6788">
        <v>5</v>
      </c>
      <c r="V6788">
        <v>2022</v>
      </c>
      <c r="W6788" t="s">
        <v>28</v>
      </c>
      <c r="X6788">
        <v>8</v>
      </c>
    </row>
    <row r="6789" spans="1:24" x14ac:dyDescent="0.3">
      <c r="A6789">
        <v>6788</v>
      </c>
      <c r="B6789" t="s">
        <v>50</v>
      </c>
      <c r="C6789" t="str">
        <f>_xlfn.XLOOKUP(B6789,Lookup_table!B:B,Lookup_table!C:C)</f>
        <v>AI</v>
      </c>
      <c r="D6789" t="s">
        <v>34</v>
      </c>
      <c r="E6789" t="s">
        <v>40</v>
      </c>
      <c r="F6789" t="s">
        <v>16</v>
      </c>
      <c r="G6789" t="s">
        <v>17</v>
      </c>
      <c r="H6789" t="str">
        <f t="shared" si="424"/>
        <v>Remote</v>
      </c>
      <c r="I6789" t="s">
        <v>35</v>
      </c>
      <c r="J6789" t="str">
        <f t="shared" si="425"/>
        <v>0-2 yrs</v>
      </c>
      <c r="K6789">
        <f t="shared" ca="1" si="427"/>
        <v>1</v>
      </c>
      <c r="L6789" t="s">
        <v>27</v>
      </c>
      <c r="M6789">
        <v>0</v>
      </c>
      <c r="N6789">
        <v>0</v>
      </c>
      <c r="O6789">
        <v>1</v>
      </c>
      <c r="P6789">
        <v>1</v>
      </c>
      <c r="Q6789">
        <v>0</v>
      </c>
      <c r="R6789">
        <f>SUM(M6789:N6789:O6789:P6789:Q6789)</f>
        <v>2</v>
      </c>
      <c r="S6789" s="1">
        <v>123786</v>
      </c>
      <c r="T6789" s="1" t="str">
        <f t="shared" si="426"/>
        <v>High</v>
      </c>
      <c r="U6789">
        <v>2</v>
      </c>
      <c r="V6789">
        <v>2020</v>
      </c>
      <c r="W6789" t="s">
        <v>28</v>
      </c>
      <c r="X6789">
        <v>6</v>
      </c>
    </row>
    <row r="6790" spans="1:24" x14ac:dyDescent="0.3">
      <c r="A6790">
        <v>6789</v>
      </c>
      <c r="B6790" t="s">
        <v>21</v>
      </c>
      <c r="C6790" t="str">
        <f>_xlfn.XLOOKUP(B6790,Lookup_table!B:B,Lookup_table!C:C)</f>
        <v>AI</v>
      </c>
      <c r="D6790" t="s">
        <v>37</v>
      </c>
      <c r="E6790" t="s">
        <v>40</v>
      </c>
      <c r="F6790" t="s">
        <v>52</v>
      </c>
      <c r="G6790" t="s">
        <v>30</v>
      </c>
      <c r="H6790" t="str">
        <f t="shared" si="424"/>
        <v>Onsite/Hybrid</v>
      </c>
      <c r="I6790" t="s">
        <v>26</v>
      </c>
      <c r="J6790" t="str">
        <f t="shared" si="425"/>
        <v>3-6 yrs</v>
      </c>
      <c r="K6790">
        <f t="shared" ca="1" si="427"/>
        <v>5</v>
      </c>
      <c r="L6790" t="s">
        <v>27</v>
      </c>
      <c r="M6790">
        <v>1</v>
      </c>
      <c r="N6790">
        <v>1</v>
      </c>
      <c r="O6790">
        <v>1</v>
      </c>
      <c r="P6790">
        <v>0</v>
      </c>
      <c r="Q6790">
        <v>0</v>
      </c>
      <c r="R6790">
        <f>SUM(M6790:N6790:O6790:P6790:Q6790)</f>
        <v>3</v>
      </c>
      <c r="S6790" s="1">
        <v>129163</v>
      </c>
      <c r="T6790" s="1" t="str">
        <f t="shared" si="426"/>
        <v>High</v>
      </c>
      <c r="U6790">
        <v>1</v>
      </c>
      <c r="V6790">
        <v>2021</v>
      </c>
      <c r="W6790" t="s">
        <v>20</v>
      </c>
      <c r="X6790">
        <v>4</v>
      </c>
    </row>
    <row r="6791" spans="1:24" x14ac:dyDescent="0.3">
      <c r="A6791">
        <v>6790</v>
      </c>
      <c r="B6791" t="s">
        <v>31</v>
      </c>
      <c r="C6791" t="str">
        <f>_xlfn.XLOOKUP(B6791,Lookup_table!B:B,Lookup_table!C:C)</f>
        <v>Business</v>
      </c>
      <c r="D6791" t="s">
        <v>37</v>
      </c>
      <c r="E6791" t="s">
        <v>42</v>
      </c>
      <c r="F6791" t="s">
        <v>16</v>
      </c>
      <c r="G6791" t="s">
        <v>30</v>
      </c>
      <c r="H6791" t="str">
        <f t="shared" si="424"/>
        <v>Onsite/Hybrid</v>
      </c>
      <c r="I6791" t="s">
        <v>26</v>
      </c>
      <c r="J6791" t="str">
        <f t="shared" si="425"/>
        <v>3-6 yrs</v>
      </c>
      <c r="K6791">
        <f t="shared" ca="1" si="427"/>
        <v>5</v>
      </c>
      <c r="L6791" t="s">
        <v>27</v>
      </c>
      <c r="M6791">
        <v>1</v>
      </c>
      <c r="N6791">
        <v>0</v>
      </c>
      <c r="O6791">
        <v>1</v>
      </c>
      <c r="P6791">
        <v>1</v>
      </c>
      <c r="Q6791">
        <v>1</v>
      </c>
      <c r="R6791">
        <f>SUM(M6791:N6791:O6791:P6791:Q6791)</f>
        <v>4</v>
      </c>
      <c r="S6791" s="1">
        <v>117988</v>
      </c>
      <c r="T6791" s="1" t="str">
        <f t="shared" si="426"/>
        <v>Medium</v>
      </c>
      <c r="U6791">
        <v>11</v>
      </c>
      <c r="V6791">
        <v>2026</v>
      </c>
      <c r="W6791" t="s">
        <v>28</v>
      </c>
      <c r="X6791">
        <v>6</v>
      </c>
    </row>
    <row r="6792" spans="1:24" x14ac:dyDescent="0.3">
      <c r="A6792">
        <v>6791</v>
      </c>
      <c r="B6792" t="s">
        <v>31</v>
      </c>
      <c r="C6792" t="str">
        <f>_xlfn.XLOOKUP(B6792,Lookup_table!B:B,Lookup_table!C:C)</f>
        <v>Business</v>
      </c>
      <c r="D6792" t="s">
        <v>22</v>
      </c>
      <c r="E6792" t="s">
        <v>38</v>
      </c>
      <c r="F6792" t="s">
        <v>29</v>
      </c>
      <c r="G6792" t="s">
        <v>17</v>
      </c>
      <c r="H6792" t="str">
        <f t="shared" si="424"/>
        <v>Remote</v>
      </c>
      <c r="I6792" t="s">
        <v>26</v>
      </c>
      <c r="J6792" t="str">
        <f t="shared" si="425"/>
        <v>3-6 yrs</v>
      </c>
      <c r="K6792">
        <f t="shared" ca="1" si="427"/>
        <v>4</v>
      </c>
      <c r="L6792" t="s">
        <v>27</v>
      </c>
      <c r="M6792">
        <v>0</v>
      </c>
      <c r="N6792">
        <v>0</v>
      </c>
      <c r="O6792">
        <v>0</v>
      </c>
      <c r="P6792">
        <v>1</v>
      </c>
      <c r="Q6792">
        <v>0</v>
      </c>
      <c r="R6792">
        <f>SUM(M6792:N6792:O6792:P6792:Q6792)</f>
        <v>1</v>
      </c>
      <c r="S6792" s="1">
        <v>108424</v>
      </c>
      <c r="T6792" s="1" t="str">
        <f t="shared" si="426"/>
        <v>Medium</v>
      </c>
      <c r="U6792">
        <v>12</v>
      </c>
      <c r="V6792">
        <v>2022</v>
      </c>
      <c r="W6792" t="s">
        <v>34</v>
      </c>
      <c r="X6792">
        <v>1</v>
      </c>
    </row>
    <row r="6793" spans="1:24" x14ac:dyDescent="0.3">
      <c r="A6793">
        <v>6792</v>
      </c>
      <c r="B6793" t="s">
        <v>41</v>
      </c>
      <c r="C6793" t="str">
        <f>_xlfn.XLOOKUP(B6793,Lookup_table!B:B,Lookup_table!C:C)</f>
        <v>Data</v>
      </c>
      <c r="D6793" t="s">
        <v>37</v>
      </c>
      <c r="E6793" t="s">
        <v>32</v>
      </c>
      <c r="F6793" t="s">
        <v>24</v>
      </c>
      <c r="G6793" t="s">
        <v>17</v>
      </c>
      <c r="H6793" t="str">
        <f t="shared" si="424"/>
        <v>Remote</v>
      </c>
      <c r="I6793" t="s">
        <v>35</v>
      </c>
      <c r="J6793" t="str">
        <f t="shared" si="425"/>
        <v>0-2 yrs</v>
      </c>
      <c r="K6793">
        <f t="shared" ca="1" si="427"/>
        <v>0</v>
      </c>
      <c r="L6793" t="s">
        <v>27</v>
      </c>
      <c r="M6793">
        <v>1</v>
      </c>
      <c r="N6793">
        <v>1</v>
      </c>
      <c r="O6793">
        <v>0</v>
      </c>
      <c r="P6793">
        <v>0</v>
      </c>
      <c r="Q6793">
        <v>0</v>
      </c>
      <c r="R6793">
        <f>SUM(M6793:N6793:O6793:P6793:Q6793)</f>
        <v>2</v>
      </c>
      <c r="S6793" s="1">
        <v>48085</v>
      </c>
      <c r="T6793" s="1" t="str">
        <f t="shared" si="426"/>
        <v>Low</v>
      </c>
      <c r="U6793">
        <v>9</v>
      </c>
      <c r="V6793">
        <v>2020</v>
      </c>
      <c r="W6793" t="s">
        <v>20</v>
      </c>
      <c r="X6793">
        <v>3</v>
      </c>
    </row>
    <row r="6794" spans="1:24" x14ac:dyDescent="0.3">
      <c r="A6794">
        <v>6793</v>
      </c>
      <c r="B6794" t="s">
        <v>31</v>
      </c>
      <c r="C6794" t="str">
        <f>_xlfn.XLOOKUP(B6794,Lookup_table!B:B,Lookup_table!C:C)</f>
        <v>Business</v>
      </c>
      <c r="D6794" t="s">
        <v>34</v>
      </c>
      <c r="E6794" t="s">
        <v>42</v>
      </c>
      <c r="F6794" t="s">
        <v>51</v>
      </c>
      <c r="G6794" t="s">
        <v>30</v>
      </c>
      <c r="H6794" t="str">
        <f t="shared" si="424"/>
        <v>Onsite/Hybrid</v>
      </c>
      <c r="I6794" t="s">
        <v>35</v>
      </c>
      <c r="J6794" t="str">
        <f t="shared" si="425"/>
        <v>0-2 yrs</v>
      </c>
      <c r="K6794">
        <f t="shared" ca="1" si="427"/>
        <v>0</v>
      </c>
      <c r="L6794" t="s">
        <v>27</v>
      </c>
      <c r="M6794">
        <v>0</v>
      </c>
      <c r="N6794">
        <v>0</v>
      </c>
      <c r="O6794">
        <v>0</v>
      </c>
      <c r="P6794">
        <v>1</v>
      </c>
      <c r="Q6794">
        <v>0</v>
      </c>
      <c r="R6794">
        <f>SUM(M6794:N6794:O6794:P6794:Q6794)</f>
        <v>1</v>
      </c>
      <c r="S6794" s="1">
        <v>65617</v>
      </c>
      <c r="T6794" s="1" t="str">
        <f t="shared" si="426"/>
        <v>Low</v>
      </c>
      <c r="U6794">
        <v>7</v>
      </c>
      <c r="V6794">
        <v>2020</v>
      </c>
      <c r="W6794" t="s">
        <v>20</v>
      </c>
      <c r="X6794">
        <v>4</v>
      </c>
    </row>
    <row r="6795" spans="1:24" x14ac:dyDescent="0.3">
      <c r="A6795">
        <v>6794</v>
      </c>
      <c r="B6795" t="s">
        <v>33</v>
      </c>
      <c r="C6795" t="str">
        <f>_xlfn.XLOOKUP(B6795,Lookup_table!B:B,Lookup_table!C:C)</f>
        <v>Data</v>
      </c>
      <c r="D6795" t="s">
        <v>34</v>
      </c>
      <c r="E6795" t="s">
        <v>42</v>
      </c>
      <c r="F6795" t="s">
        <v>16</v>
      </c>
      <c r="G6795" t="s">
        <v>17</v>
      </c>
      <c r="H6795" t="str">
        <f t="shared" si="424"/>
        <v>Remote</v>
      </c>
      <c r="I6795" t="s">
        <v>35</v>
      </c>
      <c r="J6795" t="str">
        <f t="shared" si="425"/>
        <v>0-2 yrs</v>
      </c>
      <c r="K6795">
        <f t="shared" ca="1" si="427"/>
        <v>1</v>
      </c>
      <c r="L6795" t="s">
        <v>27</v>
      </c>
      <c r="M6795">
        <v>0</v>
      </c>
      <c r="N6795">
        <v>1</v>
      </c>
      <c r="O6795">
        <v>0</v>
      </c>
      <c r="P6795">
        <v>0</v>
      </c>
      <c r="Q6795">
        <v>0</v>
      </c>
      <c r="R6795">
        <f>SUM(M6795:N6795:O6795:P6795:Q6795)</f>
        <v>1</v>
      </c>
      <c r="S6795" s="1">
        <v>54173</v>
      </c>
      <c r="T6795" s="1" t="str">
        <f t="shared" si="426"/>
        <v>Low</v>
      </c>
      <c r="U6795">
        <v>10</v>
      </c>
      <c r="V6795">
        <v>2020</v>
      </c>
      <c r="W6795" t="s">
        <v>34</v>
      </c>
      <c r="X6795">
        <v>2</v>
      </c>
    </row>
    <row r="6796" spans="1:24" x14ac:dyDescent="0.3">
      <c r="A6796">
        <v>6795</v>
      </c>
      <c r="B6796" t="s">
        <v>41</v>
      </c>
      <c r="C6796" t="str">
        <f>_xlfn.XLOOKUP(B6796,Lookup_table!B:B,Lookup_table!C:C)</f>
        <v>Data</v>
      </c>
      <c r="D6796" t="s">
        <v>34</v>
      </c>
      <c r="E6796" t="s">
        <v>32</v>
      </c>
      <c r="F6796" t="s">
        <v>51</v>
      </c>
      <c r="G6796" t="s">
        <v>25</v>
      </c>
      <c r="H6796" t="str">
        <f t="shared" si="424"/>
        <v>Onsite/Hybrid</v>
      </c>
      <c r="I6796" t="s">
        <v>26</v>
      </c>
      <c r="J6796" t="str">
        <f t="shared" si="425"/>
        <v>3-6 yrs</v>
      </c>
      <c r="K6796">
        <f t="shared" ca="1" si="427"/>
        <v>3</v>
      </c>
      <c r="L6796" t="s">
        <v>39</v>
      </c>
      <c r="M6796">
        <v>0</v>
      </c>
      <c r="N6796">
        <v>1</v>
      </c>
      <c r="O6796">
        <v>0</v>
      </c>
      <c r="P6796">
        <v>1</v>
      </c>
      <c r="Q6796">
        <v>0</v>
      </c>
      <c r="R6796">
        <f>SUM(M6796:N6796:O6796:P6796:Q6796)</f>
        <v>2</v>
      </c>
      <c r="S6796" s="1">
        <v>89102</v>
      </c>
      <c r="T6796" s="1" t="str">
        <f t="shared" si="426"/>
        <v>Medium</v>
      </c>
      <c r="U6796">
        <v>5</v>
      </c>
      <c r="V6796">
        <v>2020</v>
      </c>
      <c r="W6796" t="s">
        <v>34</v>
      </c>
      <c r="X6796">
        <v>1</v>
      </c>
    </row>
    <row r="6797" spans="1:24" x14ac:dyDescent="0.3">
      <c r="A6797">
        <v>6796</v>
      </c>
      <c r="B6797" t="s">
        <v>33</v>
      </c>
      <c r="C6797" t="str">
        <f>_xlfn.XLOOKUP(B6797,Lookup_table!B:B,Lookup_table!C:C)</f>
        <v>Data</v>
      </c>
      <c r="D6797" t="s">
        <v>14</v>
      </c>
      <c r="E6797" t="s">
        <v>32</v>
      </c>
      <c r="F6797" t="s">
        <v>43</v>
      </c>
      <c r="G6797" t="s">
        <v>30</v>
      </c>
      <c r="H6797" t="str">
        <f t="shared" si="424"/>
        <v>Onsite/Hybrid</v>
      </c>
      <c r="I6797" t="s">
        <v>35</v>
      </c>
      <c r="J6797" t="str">
        <f t="shared" si="425"/>
        <v>0-2 yrs</v>
      </c>
      <c r="K6797">
        <f t="shared" ca="1" si="427"/>
        <v>2</v>
      </c>
      <c r="L6797" t="s">
        <v>39</v>
      </c>
      <c r="M6797">
        <v>1</v>
      </c>
      <c r="N6797">
        <v>1</v>
      </c>
      <c r="O6797">
        <v>1</v>
      </c>
      <c r="P6797">
        <v>0</v>
      </c>
      <c r="Q6797">
        <v>1</v>
      </c>
      <c r="R6797">
        <f>SUM(M6797:N6797:O6797:P6797:Q6797)</f>
        <v>4</v>
      </c>
      <c r="S6797" s="1">
        <v>72868</v>
      </c>
      <c r="T6797" s="1" t="str">
        <f t="shared" si="426"/>
        <v>Medium</v>
      </c>
      <c r="U6797">
        <v>4</v>
      </c>
      <c r="V6797">
        <v>2021</v>
      </c>
      <c r="W6797" t="s">
        <v>20</v>
      </c>
      <c r="X6797">
        <v>3</v>
      </c>
    </row>
    <row r="6798" spans="1:24" x14ac:dyDescent="0.3">
      <c r="A6798">
        <v>6797</v>
      </c>
      <c r="B6798" t="s">
        <v>33</v>
      </c>
      <c r="C6798" t="str">
        <f>_xlfn.XLOOKUP(B6798,Lookup_table!B:B,Lookup_table!C:C)</f>
        <v>Data</v>
      </c>
      <c r="D6798" t="s">
        <v>22</v>
      </c>
      <c r="E6798" t="s">
        <v>38</v>
      </c>
      <c r="F6798" t="s">
        <v>51</v>
      </c>
      <c r="G6798" t="s">
        <v>25</v>
      </c>
      <c r="H6798" t="str">
        <f t="shared" si="424"/>
        <v>Onsite/Hybrid</v>
      </c>
      <c r="I6798" t="s">
        <v>35</v>
      </c>
      <c r="J6798" t="str">
        <f t="shared" si="425"/>
        <v>0-2 yrs</v>
      </c>
      <c r="K6798">
        <f t="shared" ca="1" si="427"/>
        <v>0</v>
      </c>
      <c r="L6798" t="s">
        <v>39</v>
      </c>
      <c r="M6798">
        <v>0</v>
      </c>
      <c r="N6798">
        <v>0</v>
      </c>
      <c r="O6798">
        <v>1</v>
      </c>
      <c r="P6798">
        <v>1</v>
      </c>
      <c r="Q6798">
        <v>1</v>
      </c>
      <c r="R6798">
        <f>SUM(M6798:N6798:O6798:P6798:Q6798)</f>
        <v>3</v>
      </c>
      <c r="S6798" s="1">
        <v>111802</v>
      </c>
      <c r="T6798" s="1" t="str">
        <f t="shared" si="426"/>
        <v>Medium</v>
      </c>
      <c r="U6798">
        <v>7</v>
      </c>
      <c r="V6798">
        <v>2021</v>
      </c>
      <c r="W6798" t="s">
        <v>28</v>
      </c>
      <c r="X6798">
        <v>3</v>
      </c>
    </row>
    <row r="6799" spans="1:24" x14ac:dyDescent="0.3">
      <c r="A6799">
        <v>6798</v>
      </c>
      <c r="B6799" t="s">
        <v>41</v>
      </c>
      <c r="C6799" t="str">
        <f>_xlfn.XLOOKUP(B6799,Lookup_table!B:B,Lookup_table!C:C)</f>
        <v>Data</v>
      </c>
      <c r="D6799" t="s">
        <v>14</v>
      </c>
      <c r="E6799" t="s">
        <v>32</v>
      </c>
      <c r="F6799" t="s">
        <v>43</v>
      </c>
      <c r="G6799" t="s">
        <v>25</v>
      </c>
      <c r="H6799" t="str">
        <f t="shared" si="424"/>
        <v>Onsite/Hybrid</v>
      </c>
      <c r="I6799" t="s">
        <v>35</v>
      </c>
      <c r="J6799" t="str">
        <f t="shared" si="425"/>
        <v>0-2 yrs</v>
      </c>
      <c r="K6799">
        <f t="shared" ca="1" si="427"/>
        <v>1</v>
      </c>
      <c r="L6799" t="s">
        <v>27</v>
      </c>
      <c r="M6799">
        <v>1</v>
      </c>
      <c r="N6799">
        <v>0</v>
      </c>
      <c r="O6799">
        <v>1</v>
      </c>
      <c r="P6799">
        <v>1</v>
      </c>
      <c r="Q6799">
        <v>0</v>
      </c>
      <c r="R6799">
        <f>SUM(M6799:N6799:O6799:P6799:Q6799)</f>
        <v>3</v>
      </c>
      <c r="S6799" s="1">
        <v>78831</v>
      </c>
      <c r="T6799" s="1" t="str">
        <f t="shared" si="426"/>
        <v>Medium</v>
      </c>
      <c r="U6799">
        <v>12</v>
      </c>
      <c r="V6799">
        <v>2023</v>
      </c>
      <c r="W6799" t="s">
        <v>28</v>
      </c>
      <c r="X6799">
        <v>7</v>
      </c>
    </row>
    <row r="6800" spans="1:24" x14ac:dyDescent="0.3">
      <c r="A6800">
        <v>6799</v>
      </c>
      <c r="B6800" t="s">
        <v>21</v>
      </c>
      <c r="C6800" t="str">
        <f>_xlfn.XLOOKUP(B6800,Lookup_table!B:B,Lookup_table!C:C)</f>
        <v>AI</v>
      </c>
      <c r="D6800" t="s">
        <v>22</v>
      </c>
      <c r="E6800" t="s">
        <v>40</v>
      </c>
      <c r="F6800" t="s">
        <v>51</v>
      </c>
      <c r="G6800" t="s">
        <v>25</v>
      </c>
      <c r="H6800" t="str">
        <f t="shared" si="424"/>
        <v>Onsite/Hybrid</v>
      </c>
      <c r="I6800" t="s">
        <v>35</v>
      </c>
      <c r="J6800" t="str">
        <f t="shared" si="425"/>
        <v>0-2 yrs</v>
      </c>
      <c r="K6800">
        <f t="shared" ca="1" si="427"/>
        <v>1</v>
      </c>
      <c r="L6800" t="s">
        <v>27</v>
      </c>
      <c r="M6800">
        <v>0</v>
      </c>
      <c r="N6800">
        <v>0</v>
      </c>
      <c r="O6800">
        <v>1</v>
      </c>
      <c r="P6800">
        <v>0</v>
      </c>
      <c r="Q6800">
        <v>0</v>
      </c>
      <c r="R6800">
        <f>SUM(M6800:N6800:O6800:P6800:Q6800)</f>
        <v>1</v>
      </c>
      <c r="S6800" s="1">
        <v>124785</v>
      </c>
      <c r="T6800" s="1" t="str">
        <f t="shared" si="426"/>
        <v>High</v>
      </c>
      <c r="U6800">
        <v>6</v>
      </c>
      <c r="V6800">
        <v>2023</v>
      </c>
      <c r="W6800" t="s">
        <v>34</v>
      </c>
      <c r="X6800">
        <v>6</v>
      </c>
    </row>
    <row r="6801" spans="1:24" x14ac:dyDescent="0.3">
      <c r="A6801">
        <v>6800</v>
      </c>
      <c r="B6801" t="s">
        <v>33</v>
      </c>
      <c r="C6801" t="str">
        <f>_xlfn.XLOOKUP(B6801,Lookup_table!B:B,Lookup_table!C:C)</f>
        <v>Data</v>
      </c>
      <c r="D6801" t="s">
        <v>34</v>
      </c>
      <c r="E6801" t="s">
        <v>40</v>
      </c>
      <c r="F6801" t="s">
        <v>16</v>
      </c>
      <c r="G6801" t="s">
        <v>17</v>
      </c>
      <c r="H6801" t="str">
        <f t="shared" si="424"/>
        <v>Remote</v>
      </c>
      <c r="I6801" t="s">
        <v>18</v>
      </c>
      <c r="J6801" t="str">
        <f t="shared" si="425"/>
        <v>7+ yrs</v>
      </c>
      <c r="K6801">
        <f t="shared" ca="1" si="427"/>
        <v>15</v>
      </c>
      <c r="L6801" t="s">
        <v>27</v>
      </c>
      <c r="M6801">
        <v>1</v>
      </c>
      <c r="N6801">
        <v>0</v>
      </c>
      <c r="O6801">
        <v>1</v>
      </c>
      <c r="P6801">
        <v>1</v>
      </c>
      <c r="Q6801">
        <v>0</v>
      </c>
      <c r="R6801">
        <f>SUM(M6801:N6801:O6801:P6801:Q6801)</f>
        <v>3</v>
      </c>
      <c r="S6801" s="1">
        <v>133230</v>
      </c>
      <c r="T6801" s="1" t="str">
        <f t="shared" si="426"/>
        <v>High</v>
      </c>
      <c r="U6801">
        <v>11</v>
      </c>
      <c r="V6801">
        <v>2022</v>
      </c>
      <c r="W6801" t="s">
        <v>28</v>
      </c>
      <c r="X6801">
        <v>4</v>
      </c>
    </row>
    <row r="6802" spans="1:24" x14ac:dyDescent="0.3">
      <c r="A6802">
        <v>6801</v>
      </c>
      <c r="B6802" t="s">
        <v>50</v>
      </c>
      <c r="C6802" t="str">
        <f>_xlfn.XLOOKUP(B6802,Lookup_table!B:B,Lookup_table!C:C)</f>
        <v>AI</v>
      </c>
      <c r="D6802" t="s">
        <v>22</v>
      </c>
      <c r="E6802" t="s">
        <v>23</v>
      </c>
      <c r="F6802" t="s">
        <v>43</v>
      </c>
      <c r="G6802" t="s">
        <v>17</v>
      </c>
      <c r="H6802" t="str">
        <f t="shared" si="424"/>
        <v>Remote</v>
      </c>
      <c r="I6802" t="s">
        <v>26</v>
      </c>
      <c r="J6802" t="str">
        <f t="shared" si="425"/>
        <v>3-6 yrs</v>
      </c>
      <c r="K6802">
        <f t="shared" ca="1" si="427"/>
        <v>3</v>
      </c>
      <c r="L6802" t="s">
        <v>27</v>
      </c>
      <c r="M6802">
        <v>1</v>
      </c>
      <c r="N6802">
        <v>0</v>
      </c>
      <c r="O6802">
        <v>0</v>
      </c>
      <c r="P6802">
        <v>1</v>
      </c>
      <c r="Q6802">
        <v>0</v>
      </c>
      <c r="R6802">
        <f>SUM(M6802:N6802:O6802:P6802:Q6802)</f>
        <v>2</v>
      </c>
      <c r="S6802" s="1">
        <v>150423</v>
      </c>
      <c r="T6802" s="1" t="str">
        <f t="shared" si="426"/>
        <v>High</v>
      </c>
      <c r="U6802">
        <v>8</v>
      </c>
      <c r="V6802">
        <v>2024</v>
      </c>
      <c r="W6802" t="s">
        <v>20</v>
      </c>
      <c r="X6802">
        <v>6</v>
      </c>
    </row>
    <row r="6803" spans="1:24" x14ac:dyDescent="0.3">
      <c r="A6803">
        <v>6802</v>
      </c>
      <c r="B6803" t="s">
        <v>36</v>
      </c>
      <c r="C6803" t="str">
        <f>_xlfn.XLOOKUP(B6803,Lookup_table!B:B,Lookup_table!C:C)</f>
        <v>Data</v>
      </c>
      <c r="D6803" t="s">
        <v>22</v>
      </c>
      <c r="E6803" t="s">
        <v>38</v>
      </c>
      <c r="F6803" t="s">
        <v>43</v>
      </c>
      <c r="G6803" t="s">
        <v>17</v>
      </c>
      <c r="H6803" t="str">
        <f t="shared" si="424"/>
        <v>Remote</v>
      </c>
      <c r="I6803" t="s">
        <v>18</v>
      </c>
      <c r="J6803" t="str">
        <f t="shared" si="425"/>
        <v>7+ yrs</v>
      </c>
      <c r="K6803">
        <f t="shared" ca="1" si="427"/>
        <v>13</v>
      </c>
      <c r="L6803" t="s">
        <v>19</v>
      </c>
      <c r="M6803">
        <v>0</v>
      </c>
      <c r="N6803">
        <v>0</v>
      </c>
      <c r="O6803">
        <v>0</v>
      </c>
      <c r="P6803">
        <v>1</v>
      </c>
      <c r="Q6803">
        <v>1</v>
      </c>
      <c r="R6803">
        <f>SUM(M6803:N6803:O6803:P6803:Q6803)</f>
        <v>2</v>
      </c>
      <c r="S6803" s="1">
        <v>149893</v>
      </c>
      <c r="T6803" s="1" t="str">
        <f t="shared" si="426"/>
        <v>High</v>
      </c>
      <c r="U6803">
        <v>4</v>
      </c>
      <c r="V6803">
        <v>2020</v>
      </c>
      <c r="W6803" t="s">
        <v>34</v>
      </c>
      <c r="X6803">
        <v>4</v>
      </c>
    </row>
    <row r="6804" spans="1:24" x14ac:dyDescent="0.3">
      <c r="A6804">
        <v>6803</v>
      </c>
      <c r="B6804" t="s">
        <v>21</v>
      </c>
      <c r="C6804" t="str">
        <f>_xlfn.XLOOKUP(B6804,Lookup_table!B:B,Lookup_table!C:C)</f>
        <v>AI</v>
      </c>
      <c r="D6804" t="s">
        <v>22</v>
      </c>
      <c r="E6804" t="s">
        <v>23</v>
      </c>
      <c r="F6804" t="s">
        <v>29</v>
      </c>
      <c r="G6804" t="s">
        <v>17</v>
      </c>
      <c r="H6804" t="str">
        <f t="shared" si="424"/>
        <v>Remote</v>
      </c>
      <c r="I6804" t="s">
        <v>35</v>
      </c>
      <c r="J6804" t="str">
        <f t="shared" si="425"/>
        <v>0-2 yrs</v>
      </c>
      <c r="K6804">
        <f t="shared" ca="1" si="427"/>
        <v>1</v>
      </c>
      <c r="L6804" t="s">
        <v>19</v>
      </c>
      <c r="M6804">
        <v>0</v>
      </c>
      <c r="N6804">
        <v>0</v>
      </c>
      <c r="O6804">
        <v>0</v>
      </c>
      <c r="P6804">
        <v>1</v>
      </c>
      <c r="Q6804">
        <v>0</v>
      </c>
      <c r="R6804">
        <f>SUM(M6804:N6804:O6804:P6804:Q6804)</f>
        <v>1</v>
      </c>
      <c r="S6804" s="1">
        <v>121141</v>
      </c>
      <c r="T6804" s="1" t="str">
        <f t="shared" si="426"/>
        <v>High</v>
      </c>
      <c r="U6804">
        <v>2</v>
      </c>
      <c r="V6804">
        <v>2025</v>
      </c>
      <c r="W6804" t="s">
        <v>20</v>
      </c>
      <c r="X6804">
        <v>6</v>
      </c>
    </row>
    <row r="6805" spans="1:24" x14ac:dyDescent="0.3">
      <c r="A6805">
        <v>6804</v>
      </c>
      <c r="B6805" t="s">
        <v>50</v>
      </c>
      <c r="C6805" t="str">
        <f>_xlfn.XLOOKUP(B6805,Lookup_table!B:B,Lookup_table!C:C)</f>
        <v>AI</v>
      </c>
      <c r="D6805" t="s">
        <v>14</v>
      </c>
      <c r="E6805" t="s">
        <v>38</v>
      </c>
      <c r="F6805" t="s">
        <v>51</v>
      </c>
      <c r="G6805" t="s">
        <v>17</v>
      </c>
      <c r="H6805" t="str">
        <f t="shared" si="424"/>
        <v>Remote</v>
      </c>
      <c r="I6805" t="s">
        <v>35</v>
      </c>
      <c r="J6805" t="str">
        <f t="shared" si="425"/>
        <v>0-2 yrs</v>
      </c>
      <c r="K6805">
        <f t="shared" ca="1" si="427"/>
        <v>0</v>
      </c>
      <c r="L6805" t="s">
        <v>19</v>
      </c>
      <c r="M6805">
        <v>1</v>
      </c>
      <c r="N6805">
        <v>1</v>
      </c>
      <c r="O6805">
        <v>0</v>
      </c>
      <c r="P6805">
        <v>0</v>
      </c>
      <c r="Q6805">
        <v>1</v>
      </c>
      <c r="R6805">
        <f>SUM(M6805:N6805:O6805:P6805:Q6805)</f>
        <v>3</v>
      </c>
      <c r="S6805" s="1">
        <v>100508</v>
      </c>
      <c r="T6805" s="1" t="str">
        <f t="shared" si="426"/>
        <v>Medium</v>
      </c>
      <c r="U6805">
        <v>4</v>
      </c>
      <c r="V6805">
        <v>2022</v>
      </c>
      <c r="W6805" t="s">
        <v>20</v>
      </c>
      <c r="X6805">
        <v>4</v>
      </c>
    </row>
    <row r="6806" spans="1:24" x14ac:dyDescent="0.3">
      <c r="A6806">
        <v>6805</v>
      </c>
      <c r="B6806" t="s">
        <v>50</v>
      </c>
      <c r="C6806" t="str">
        <f>_xlfn.XLOOKUP(B6806,Lookup_table!B:B,Lookup_table!C:C)</f>
        <v>AI</v>
      </c>
      <c r="D6806" t="s">
        <v>14</v>
      </c>
      <c r="E6806" t="s">
        <v>32</v>
      </c>
      <c r="F6806" t="s">
        <v>51</v>
      </c>
      <c r="G6806" t="s">
        <v>17</v>
      </c>
      <c r="H6806" t="str">
        <f t="shared" si="424"/>
        <v>Remote</v>
      </c>
      <c r="I6806" t="s">
        <v>26</v>
      </c>
      <c r="J6806" t="str">
        <f t="shared" si="425"/>
        <v>3-6 yrs</v>
      </c>
      <c r="K6806">
        <f t="shared" ca="1" si="427"/>
        <v>3</v>
      </c>
      <c r="L6806" t="s">
        <v>19</v>
      </c>
      <c r="M6806">
        <v>0</v>
      </c>
      <c r="N6806">
        <v>1</v>
      </c>
      <c r="O6806">
        <v>0</v>
      </c>
      <c r="P6806">
        <v>0</v>
      </c>
      <c r="Q6806">
        <v>0</v>
      </c>
      <c r="R6806">
        <f>SUM(M6806:N6806:O6806:P6806:Q6806)</f>
        <v>1</v>
      </c>
      <c r="S6806" s="1">
        <v>117644</v>
      </c>
      <c r="T6806" s="1" t="str">
        <f t="shared" si="426"/>
        <v>Medium</v>
      </c>
      <c r="U6806">
        <v>12</v>
      </c>
      <c r="V6806">
        <v>2022</v>
      </c>
      <c r="W6806" t="s">
        <v>20</v>
      </c>
      <c r="X6806">
        <v>4</v>
      </c>
    </row>
    <row r="6807" spans="1:24" x14ac:dyDescent="0.3">
      <c r="A6807">
        <v>6806</v>
      </c>
      <c r="B6807" t="s">
        <v>31</v>
      </c>
      <c r="C6807" t="str">
        <f>_xlfn.XLOOKUP(B6807,Lookup_table!B:B,Lookup_table!C:C)</f>
        <v>Business</v>
      </c>
      <c r="D6807" t="s">
        <v>22</v>
      </c>
      <c r="E6807" t="s">
        <v>23</v>
      </c>
      <c r="F6807" t="s">
        <v>43</v>
      </c>
      <c r="G6807" t="s">
        <v>30</v>
      </c>
      <c r="H6807" t="str">
        <f t="shared" si="424"/>
        <v>Onsite/Hybrid</v>
      </c>
      <c r="I6807" t="s">
        <v>18</v>
      </c>
      <c r="J6807" t="str">
        <f t="shared" si="425"/>
        <v>7+ yrs</v>
      </c>
      <c r="K6807">
        <f t="shared" ca="1" si="427"/>
        <v>14</v>
      </c>
      <c r="L6807" t="s">
        <v>39</v>
      </c>
      <c r="M6807">
        <v>1</v>
      </c>
      <c r="N6807">
        <v>0</v>
      </c>
      <c r="O6807">
        <v>1</v>
      </c>
      <c r="P6807">
        <v>1</v>
      </c>
      <c r="Q6807">
        <v>0</v>
      </c>
      <c r="R6807">
        <f>SUM(M6807:N6807:O6807:P6807:Q6807)</f>
        <v>3</v>
      </c>
      <c r="S6807" s="1">
        <v>151392</v>
      </c>
      <c r="T6807" s="1" t="str">
        <f t="shared" si="426"/>
        <v>High</v>
      </c>
      <c r="U6807">
        <v>8</v>
      </c>
      <c r="V6807">
        <v>2023</v>
      </c>
      <c r="W6807" t="s">
        <v>28</v>
      </c>
      <c r="X6807">
        <v>7</v>
      </c>
    </row>
    <row r="6808" spans="1:24" x14ac:dyDescent="0.3">
      <c r="A6808">
        <v>6807</v>
      </c>
      <c r="B6808" t="s">
        <v>21</v>
      </c>
      <c r="C6808" t="str">
        <f>_xlfn.XLOOKUP(B6808,Lookup_table!B:B,Lookup_table!C:C)</f>
        <v>AI</v>
      </c>
      <c r="D6808" t="s">
        <v>34</v>
      </c>
      <c r="E6808" t="s">
        <v>38</v>
      </c>
      <c r="F6808" t="s">
        <v>52</v>
      </c>
      <c r="G6808" t="s">
        <v>30</v>
      </c>
      <c r="H6808" t="str">
        <f t="shared" si="424"/>
        <v>Onsite/Hybrid</v>
      </c>
      <c r="I6808" t="s">
        <v>18</v>
      </c>
      <c r="J6808" t="str">
        <f t="shared" si="425"/>
        <v>7+ yrs</v>
      </c>
      <c r="K6808">
        <f t="shared" ca="1" si="427"/>
        <v>15</v>
      </c>
      <c r="L6808" t="s">
        <v>27</v>
      </c>
      <c r="M6808">
        <v>0</v>
      </c>
      <c r="N6808">
        <v>0</v>
      </c>
      <c r="O6808">
        <v>0</v>
      </c>
      <c r="P6808">
        <v>0</v>
      </c>
      <c r="Q6808">
        <v>1</v>
      </c>
      <c r="R6808">
        <f>SUM(M6808:N6808:O6808:P6808:Q6808)</f>
        <v>1</v>
      </c>
      <c r="S6808" s="1">
        <v>150778</v>
      </c>
      <c r="T6808" s="1" t="str">
        <f t="shared" si="426"/>
        <v>High</v>
      </c>
      <c r="U6808">
        <v>10</v>
      </c>
      <c r="V6808">
        <v>2026</v>
      </c>
      <c r="W6808" t="s">
        <v>28</v>
      </c>
      <c r="X6808">
        <v>9</v>
      </c>
    </row>
    <row r="6809" spans="1:24" x14ac:dyDescent="0.3">
      <c r="A6809">
        <v>6808</v>
      </c>
      <c r="B6809" t="s">
        <v>50</v>
      </c>
      <c r="C6809" t="str">
        <f>_xlfn.XLOOKUP(B6809,Lookup_table!B:B,Lookup_table!C:C)</f>
        <v>AI</v>
      </c>
      <c r="D6809" t="s">
        <v>22</v>
      </c>
      <c r="E6809" t="s">
        <v>15</v>
      </c>
      <c r="F6809" t="s">
        <v>29</v>
      </c>
      <c r="G6809" t="s">
        <v>17</v>
      </c>
      <c r="H6809" t="str">
        <f t="shared" si="424"/>
        <v>Remote</v>
      </c>
      <c r="I6809" t="s">
        <v>18</v>
      </c>
      <c r="J6809" t="str">
        <f t="shared" si="425"/>
        <v>7+ yrs</v>
      </c>
      <c r="K6809">
        <f t="shared" ca="1" si="427"/>
        <v>10</v>
      </c>
      <c r="L6809" t="s">
        <v>19</v>
      </c>
      <c r="M6809">
        <v>1</v>
      </c>
      <c r="N6809">
        <v>1</v>
      </c>
      <c r="O6809">
        <v>1</v>
      </c>
      <c r="P6809">
        <v>0</v>
      </c>
      <c r="Q6809">
        <v>1</v>
      </c>
      <c r="R6809">
        <f>SUM(M6809:N6809:O6809:P6809:Q6809)</f>
        <v>4</v>
      </c>
      <c r="S6809" s="1">
        <v>183943</v>
      </c>
      <c r="T6809" s="1" t="str">
        <f t="shared" si="426"/>
        <v>High</v>
      </c>
      <c r="U6809">
        <v>9</v>
      </c>
      <c r="V6809">
        <v>2022</v>
      </c>
      <c r="W6809" t="s">
        <v>28</v>
      </c>
      <c r="X6809">
        <v>7</v>
      </c>
    </row>
    <row r="6810" spans="1:24" x14ac:dyDescent="0.3">
      <c r="A6810">
        <v>6809</v>
      </c>
      <c r="B6810" t="s">
        <v>21</v>
      </c>
      <c r="C6810" t="str">
        <f>_xlfn.XLOOKUP(B6810,Lookup_table!B:B,Lookup_table!C:C)</f>
        <v>AI</v>
      </c>
      <c r="D6810" t="s">
        <v>37</v>
      </c>
      <c r="E6810" t="s">
        <v>40</v>
      </c>
      <c r="F6810" t="s">
        <v>16</v>
      </c>
      <c r="G6810" t="s">
        <v>30</v>
      </c>
      <c r="H6810" t="str">
        <f t="shared" si="424"/>
        <v>Onsite/Hybrid</v>
      </c>
      <c r="I6810" t="s">
        <v>18</v>
      </c>
      <c r="J6810" t="str">
        <f t="shared" si="425"/>
        <v>7+ yrs</v>
      </c>
      <c r="K6810">
        <f t="shared" ca="1" si="427"/>
        <v>13</v>
      </c>
      <c r="L6810" t="s">
        <v>19</v>
      </c>
      <c r="M6810">
        <v>1</v>
      </c>
      <c r="N6810">
        <v>1</v>
      </c>
      <c r="O6810">
        <v>0</v>
      </c>
      <c r="P6810">
        <v>0</v>
      </c>
      <c r="Q6810">
        <v>0</v>
      </c>
      <c r="R6810">
        <f>SUM(M6810:N6810:O6810:P6810:Q6810)</f>
        <v>2</v>
      </c>
      <c r="S6810" s="1">
        <v>141358</v>
      </c>
      <c r="T6810" s="1" t="str">
        <f t="shared" si="426"/>
        <v>High</v>
      </c>
      <c r="U6810">
        <v>8</v>
      </c>
      <c r="V6810">
        <v>2024</v>
      </c>
      <c r="W6810" t="s">
        <v>20</v>
      </c>
      <c r="X6810">
        <v>2</v>
      </c>
    </row>
    <row r="6811" spans="1:24" x14ac:dyDescent="0.3">
      <c r="A6811">
        <v>6810</v>
      </c>
      <c r="B6811" t="s">
        <v>50</v>
      </c>
      <c r="C6811" t="str">
        <f>_xlfn.XLOOKUP(B6811,Lookup_table!B:B,Lookup_table!C:C)</f>
        <v>AI</v>
      </c>
      <c r="D6811" t="s">
        <v>37</v>
      </c>
      <c r="E6811" t="s">
        <v>38</v>
      </c>
      <c r="F6811" t="s">
        <v>52</v>
      </c>
      <c r="G6811" t="s">
        <v>30</v>
      </c>
      <c r="H6811" t="str">
        <f t="shared" si="424"/>
        <v>Onsite/Hybrid</v>
      </c>
      <c r="I6811" t="s">
        <v>35</v>
      </c>
      <c r="J6811" t="str">
        <f t="shared" si="425"/>
        <v>0-2 yrs</v>
      </c>
      <c r="K6811">
        <f t="shared" ca="1" si="427"/>
        <v>1</v>
      </c>
      <c r="L6811" t="s">
        <v>19</v>
      </c>
      <c r="M6811">
        <v>0</v>
      </c>
      <c r="N6811">
        <v>0</v>
      </c>
      <c r="O6811">
        <v>0</v>
      </c>
      <c r="P6811">
        <v>0</v>
      </c>
      <c r="Q6811">
        <v>0</v>
      </c>
      <c r="R6811">
        <f>SUM(M6811:N6811:O6811:P6811:Q6811)</f>
        <v>0</v>
      </c>
      <c r="S6811" s="1">
        <v>91342</v>
      </c>
      <c r="T6811" s="1" t="str">
        <f t="shared" si="426"/>
        <v>Medium</v>
      </c>
      <c r="U6811">
        <v>3</v>
      </c>
      <c r="V6811">
        <v>2023</v>
      </c>
      <c r="W6811" t="s">
        <v>28</v>
      </c>
      <c r="X6811">
        <v>8</v>
      </c>
    </row>
    <row r="6812" spans="1:24" x14ac:dyDescent="0.3">
      <c r="A6812">
        <v>6811</v>
      </c>
      <c r="B6812" t="s">
        <v>41</v>
      </c>
      <c r="C6812" t="str">
        <f>_xlfn.XLOOKUP(B6812,Lookup_table!B:B,Lookup_table!C:C)</f>
        <v>Data</v>
      </c>
      <c r="D6812" t="s">
        <v>22</v>
      </c>
      <c r="E6812" t="s">
        <v>40</v>
      </c>
      <c r="F6812" t="s">
        <v>29</v>
      </c>
      <c r="G6812" t="s">
        <v>30</v>
      </c>
      <c r="H6812" t="str">
        <f t="shared" si="424"/>
        <v>Onsite/Hybrid</v>
      </c>
      <c r="I6812" t="s">
        <v>18</v>
      </c>
      <c r="J6812" t="str">
        <f t="shared" si="425"/>
        <v>7+ yrs</v>
      </c>
      <c r="K6812">
        <f t="shared" ca="1" si="427"/>
        <v>15</v>
      </c>
      <c r="L6812" t="s">
        <v>27</v>
      </c>
      <c r="M6812">
        <v>1</v>
      </c>
      <c r="N6812">
        <v>1</v>
      </c>
      <c r="O6812">
        <v>0</v>
      </c>
      <c r="P6812">
        <v>1</v>
      </c>
      <c r="Q6812">
        <v>0</v>
      </c>
      <c r="R6812">
        <f>SUM(M6812:N6812:O6812:P6812:Q6812)</f>
        <v>3</v>
      </c>
      <c r="S6812" s="1">
        <v>137780</v>
      </c>
      <c r="T6812" s="1" t="str">
        <f t="shared" si="426"/>
        <v>High</v>
      </c>
      <c r="U6812">
        <v>8</v>
      </c>
      <c r="V6812">
        <v>2022</v>
      </c>
      <c r="W6812" t="s">
        <v>34</v>
      </c>
      <c r="X6812">
        <v>1</v>
      </c>
    </row>
    <row r="6813" spans="1:24" x14ac:dyDescent="0.3">
      <c r="A6813">
        <v>6812</v>
      </c>
      <c r="B6813" t="s">
        <v>41</v>
      </c>
      <c r="C6813" t="str">
        <f>_xlfn.XLOOKUP(B6813,Lookup_table!B:B,Lookup_table!C:C)</f>
        <v>Data</v>
      </c>
      <c r="D6813" t="s">
        <v>37</v>
      </c>
      <c r="E6813" t="s">
        <v>40</v>
      </c>
      <c r="F6813" t="s">
        <v>43</v>
      </c>
      <c r="G6813" t="s">
        <v>17</v>
      </c>
      <c r="H6813" t="str">
        <f t="shared" si="424"/>
        <v>Remote</v>
      </c>
      <c r="I6813" t="s">
        <v>18</v>
      </c>
      <c r="J6813" t="str">
        <f t="shared" si="425"/>
        <v>7+ yrs</v>
      </c>
      <c r="K6813">
        <f t="shared" ca="1" si="427"/>
        <v>15</v>
      </c>
      <c r="L6813" t="s">
        <v>27</v>
      </c>
      <c r="M6813">
        <v>0</v>
      </c>
      <c r="N6813">
        <v>0</v>
      </c>
      <c r="O6813">
        <v>0</v>
      </c>
      <c r="P6813">
        <v>1</v>
      </c>
      <c r="Q6813">
        <v>1</v>
      </c>
      <c r="R6813">
        <f>SUM(M6813:N6813:O6813:P6813:Q6813)</f>
        <v>2</v>
      </c>
      <c r="S6813" s="1">
        <v>126386</v>
      </c>
      <c r="T6813" s="1" t="str">
        <f t="shared" si="426"/>
        <v>High</v>
      </c>
      <c r="U6813">
        <v>8</v>
      </c>
      <c r="V6813">
        <v>2023</v>
      </c>
      <c r="W6813" t="s">
        <v>20</v>
      </c>
      <c r="X6813">
        <v>5</v>
      </c>
    </row>
    <row r="6814" spans="1:24" x14ac:dyDescent="0.3">
      <c r="A6814">
        <v>6813</v>
      </c>
      <c r="B6814" t="s">
        <v>31</v>
      </c>
      <c r="C6814" t="str">
        <f>_xlfn.XLOOKUP(B6814,Lookup_table!B:B,Lookup_table!C:C)</f>
        <v>Business</v>
      </c>
      <c r="D6814" t="s">
        <v>34</v>
      </c>
      <c r="E6814" t="s">
        <v>15</v>
      </c>
      <c r="F6814" t="s">
        <v>51</v>
      </c>
      <c r="G6814" t="s">
        <v>25</v>
      </c>
      <c r="H6814" t="str">
        <f t="shared" si="424"/>
        <v>Onsite/Hybrid</v>
      </c>
      <c r="I6814" t="s">
        <v>26</v>
      </c>
      <c r="J6814" t="str">
        <f t="shared" si="425"/>
        <v>3-6 yrs</v>
      </c>
      <c r="K6814">
        <f t="shared" ca="1" si="427"/>
        <v>3</v>
      </c>
      <c r="L6814" t="s">
        <v>39</v>
      </c>
      <c r="M6814">
        <v>1</v>
      </c>
      <c r="N6814">
        <v>1</v>
      </c>
      <c r="O6814">
        <v>0</v>
      </c>
      <c r="P6814">
        <v>0</v>
      </c>
      <c r="Q6814">
        <v>0</v>
      </c>
      <c r="R6814">
        <f>SUM(M6814:N6814:O6814:P6814:Q6814)</f>
        <v>2</v>
      </c>
      <c r="S6814" s="1">
        <v>72342</v>
      </c>
      <c r="T6814" s="1" t="str">
        <f t="shared" si="426"/>
        <v>Medium</v>
      </c>
      <c r="U6814">
        <v>5</v>
      </c>
      <c r="V6814">
        <v>2026</v>
      </c>
      <c r="W6814" t="s">
        <v>34</v>
      </c>
      <c r="X6814">
        <v>1</v>
      </c>
    </row>
    <row r="6815" spans="1:24" x14ac:dyDescent="0.3">
      <c r="A6815">
        <v>6814</v>
      </c>
      <c r="B6815" t="s">
        <v>41</v>
      </c>
      <c r="C6815" t="str">
        <f>_xlfn.XLOOKUP(B6815,Lookup_table!B:B,Lookup_table!C:C)</f>
        <v>Data</v>
      </c>
      <c r="D6815" t="s">
        <v>34</v>
      </c>
      <c r="E6815" t="s">
        <v>38</v>
      </c>
      <c r="F6815" t="s">
        <v>51</v>
      </c>
      <c r="G6815" t="s">
        <v>25</v>
      </c>
      <c r="H6815" t="str">
        <f t="shared" si="424"/>
        <v>Onsite/Hybrid</v>
      </c>
      <c r="I6815" t="s">
        <v>18</v>
      </c>
      <c r="J6815" t="str">
        <f t="shared" si="425"/>
        <v>7+ yrs</v>
      </c>
      <c r="K6815">
        <f t="shared" ca="1" si="427"/>
        <v>14</v>
      </c>
      <c r="L6815" t="s">
        <v>19</v>
      </c>
      <c r="M6815">
        <v>1</v>
      </c>
      <c r="N6815">
        <v>1</v>
      </c>
      <c r="O6815">
        <v>1</v>
      </c>
      <c r="P6815">
        <v>0</v>
      </c>
      <c r="Q6815">
        <v>0</v>
      </c>
      <c r="R6815">
        <f>SUM(M6815:N6815:O6815:P6815:Q6815)</f>
        <v>3</v>
      </c>
      <c r="S6815" s="1">
        <v>112390</v>
      </c>
      <c r="T6815" s="1" t="str">
        <f t="shared" si="426"/>
        <v>Medium</v>
      </c>
      <c r="U6815">
        <v>2</v>
      </c>
      <c r="V6815">
        <v>2023</v>
      </c>
      <c r="W6815" t="s">
        <v>28</v>
      </c>
      <c r="X6815">
        <v>9</v>
      </c>
    </row>
    <row r="6816" spans="1:24" x14ac:dyDescent="0.3">
      <c r="A6816">
        <v>6815</v>
      </c>
      <c r="B6816" t="s">
        <v>33</v>
      </c>
      <c r="C6816" t="str">
        <f>_xlfn.XLOOKUP(B6816,Lookup_table!B:B,Lookup_table!C:C)</f>
        <v>Data</v>
      </c>
      <c r="D6816" t="s">
        <v>34</v>
      </c>
      <c r="E6816" t="s">
        <v>38</v>
      </c>
      <c r="F6816" t="s">
        <v>29</v>
      </c>
      <c r="G6816" t="s">
        <v>30</v>
      </c>
      <c r="H6816" t="str">
        <f t="shared" si="424"/>
        <v>Onsite/Hybrid</v>
      </c>
      <c r="I6816" t="s">
        <v>18</v>
      </c>
      <c r="J6816" t="str">
        <f t="shared" si="425"/>
        <v>7+ yrs</v>
      </c>
      <c r="K6816">
        <f t="shared" ca="1" si="427"/>
        <v>15</v>
      </c>
      <c r="L6816" t="s">
        <v>39</v>
      </c>
      <c r="M6816">
        <v>1</v>
      </c>
      <c r="N6816">
        <v>0</v>
      </c>
      <c r="O6816">
        <v>0</v>
      </c>
      <c r="P6816">
        <v>0</v>
      </c>
      <c r="Q6816">
        <v>0</v>
      </c>
      <c r="R6816">
        <f>SUM(M6816:N6816:O6816:P6816:Q6816)</f>
        <v>1</v>
      </c>
      <c r="S6816" s="1">
        <v>99352</v>
      </c>
      <c r="T6816" s="1" t="str">
        <f t="shared" si="426"/>
        <v>Medium</v>
      </c>
      <c r="U6816">
        <v>11</v>
      </c>
      <c r="V6816">
        <v>2026</v>
      </c>
      <c r="W6816" t="s">
        <v>34</v>
      </c>
      <c r="X6816">
        <v>5</v>
      </c>
    </row>
    <row r="6817" spans="1:24" x14ac:dyDescent="0.3">
      <c r="A6817">
        <v>6816</v>
      </c>
      <c r="B6817" t="s">
        <v>33</v>
      </c>
      <c r="C6817" t="str">
        <f>_xlfn.XLOOKUP(B6817,Lookup_table!B:B,Lookup_table!C:C)</f>
        <v>Data</v>
      </c>
      <c r="D6817" t="s">
        <v>14</v>
      </c>
      <c r="E6817" t="s">
        <v>23</v>
      </c>
      <c r="F6817" t="s">
        <v>29</v>
      </c>
      <c r="G6817" t="s">
        <v>17</v>
      </c>
      <c r="H6817" t="str">
        <f t="shared" si="424"/>
        <v>Remote</v>
      </c>
      <c r="I6817" t="s">
        <v>35</v>
      </c>
      <c r="J6817" t="str">
        <f t="shared" si="425"/>
        <v>0-2 yrs</v>
      </c>
      <c r="K6817">
        <f t="shared" ca="1" si="427"/>
        <v>0</v>
      </c>
      <c r="L6817" t="s">
        <v>39</v>
      </c>
      <c r="M6817">
        <v>0</v>
      </c>
      <c r="N6817">
        <v>0</v>
      </c>
      <c r="O6817">
        <v>0</v>
      </c>
      <c r="P6817">
        <v>0</v>
      </c>
      <c r="Q6817">
        <v>0</v>
      </c>
      <c r="R6817">
        <f>SUM(M6817:N6817:O6817:P6817:Q6817)</f>
        <v>0</v>
      </c>
      <c r="S6817" s="1">
        <v>53055</v>
      </c>
      <c r="T6817" s="1" t="str">
        <f t="shared" si="426"/>
        <v>Low</v>
      </c>
      <c r="U6817">
        <v>12</v>
      </c>
      <c r="V6817">
        <v>2022</v>
      </c>
      <c r="W6817" t="s">
        <v>28</v>
      </c>
      <c r="X6817">
        <v>8</v>
      </c>
    </row>
    <row r="6818" spans="1:24" x14ac:dyDescent="0.3">
      <c r="A6818">
        <v>6817</v>
      </c>
      <c r="B6818" t="s">
        <v>33</v>
      </c>
      <c r="C6818" t="str">
        <f>_xlfn.XLOOKUP(B6818,Lookup_table!B:B,Lookup_table!C:C)</f>
        <v>Data</v>
      </c>
      <c r="D6818" t="s">
        <v>37</v>
      </c>
      <c r="E6818" t="s">
        <v>40</v>
      </c>
      <c r="F6818" t="s">
        <v>29</v>
      </c>
      <c r="G6818" t="s">
        <v>17</v>
      </c>
      <c r="H6818" t="str">
        <f t="shared" si="424"/>
        <v>Remote</v>
      </c>
      <c r="I6818" t="s">
        <v>18</v>
      </c>
      <c r="J6818" t="str">
        <f t="shared" si="425"/>
        <v>7+ yrs</v>
      </c>
      <c r="K6818">
        <f t="shared" ca="1" si="427"/>
        <v>13</v>
      </c>
      <c r="L6818" t="s">
        <v>27</v>
      </c>
      <c r="M6818">
        <v>1</v>
      </c>
      <c r="N6818">
        <v>0</v>
      </c>
      <c r="O6818">
        <v>1</v>
      </c>
      <c r="P6818">
        <v>0</v>
      </c>
      <c r="Q6818">
        <v>1</v>
      </c>
      <c r="R6818">
        <f>SUM(M6818:N6818:O6818:P6818:Q6818)</f>
        <v>3</v>
      </c>
      <c r="S6818" s="1">
        <v>123417</v>
      </c>
      <c r="T6818" s="1" t="str">
        <f t="shared" si="426"/>
        <v>High</v>
      </c>
      <c r="U6818">
        <v>9</v>
      </c>
      <c r="V6818">
        <v>2026</v>
      </c>
      <c r="W6818" t="s">
        <v>20</v>
      </c>
      <c r="X6818">
        <v>6</v>
      </c>
    </row>
    <row r="6819" spans="1:24" x14ac:dyDescent="0.3">
      <c r="A6819">
        <v>6818</v>
      </c>
      <c r="B6819" t="s">
        <v>36</v>
      </c>
      <c r="C6819" t="str">
        <f>_xlfn.XLOOKUP(B6819,Lookup_table!B:B,Lookup_table!C:C)</f>
        <v>Data</v>
      </c>
      <c r="D6819" t="s">
        <v>37</v>
      </c>
      <c r="E6819" t="s">
        <v>15</v>
      </c>
      <c r="F6819" t="s">
        <v>51</v>
      </c>
      <c r="G6819" t="s">
        <v>30</v>
      </c>
      <c r="H6819" t="str">
        <f t="shared" si="424"/>
        <v>Onsite/Hybrid</v>
      </c>
      <c r="I6819" t="s">
        <v>18</v>
      </c>
      <c r="J6819" t="str">
        <f t="shared" si="425"/>
        <v>7+ yrs</v>
      </c>
      <c r="K6819">
        <f t="shared" ca="1" si="427"/>
        <v>14</v>
      </c>
      <c r="L6819" t="s">
        <v>39</v>
      </c>
      <c r="M6819">
        <v>0</v>
      </c>
      <c r="N6819">
        <v>1</v>
      </c>
      <c r="O6819">
        <v>0</v>
      </c>
      <c r="P6819">
        <v>1</v>
      </c>
      <c r="Q6819">
        <v>0</v>
      </c>
      <c r="R6819">
        <f>SUM(M6819:N6819:O6819:P6819:Q6819)</f>
        <v>2</v>
      </c>
      <c r="S6819" s="1">
        <v>116021</v>
      </c>
      <c r="T6819" s="1" t="str">
        <f t="shared" si="426"/>
        <v>Medium</v>
      </c>
      <c r="U6819">
        <v>9</v>
      </c>
      <c r="V6819">
        <v>2025</v>
      </c>
      <c r="W6819" t="s">
        <v>28</v>
      </c>
      <c r="X6819">
        <v>7</v>
      </c>
    </row>
    <row r="6820" spans="1:24" x14ac:dyDescent="0.3">
      <c r="A6820">
        <v>6819</v>
      </c>
      <c r="B6820" t="s">
        <v>21</v>
      </c>
      <c r="C6820" t="str">
        <f>_xlfn.XLOOKUP(B6820,Lookup_table!B:B,Lookup_table!C:C)</f>
        <v>AI</v>
      </c>
      <c r="D6820" t="s">
        <v>37</v>
      </c>
      <c r="E6820" t="s">
        <v>40</v>
      </c>
      <c r="F6820" t="s">
        <v>24</v>
      </c>
      <c r="G6820" t="s">
        <v>17</v>
      </c>
      <c r="H6820" t="str">
        <f t="shared" si="424"/>
        <v>Remote</v>
      </c>
      <c r="I6820" t="s">
        <v>26</v>
      </c>
      <c r="J6820" t="str">
        <f t="shared" si="425"/>
        <v>3-6 yrs</v>
      </c>
      <c r="K6820">
        <f t="shared" ca="1" si="427"/>
        <v>3</v>
      </c>
      <c r="L6820" t="s">
        <v>27</v>
      </c>
      <c r="M6820">
        <v>0</v>
      </c>
      <c r="N6820">
        <v>0</v>
      </c>
      <c r="O6820">
        <v>1</v>
      </c>
      <c r="P6820">
        <v>0</v>
      </c>
      <c r="Q6820">
        <v>0</v>
      </c>
      <c r="R6820">
        <f>SUM(M6820:N6820:O6820:P6820:Q6820)</f>
        <v>1</v>
      </c>
      <c r="S6820" s="1">
        <v>130020</v>
      </c>
      <c r="T6820" s="1" t="str">
        <f t="shared" si="426"/>
        <v>High</v>
      </c>
      <c r="U6820">
        <v>5</v>
      </c>
      <c r="V6820">
        <v>2024</v>
      </c>
      <c r="W6820" t="s">
        <v>20</v>
      </c>
      <c r="X6820">
        <v>3</v>
      </c>
    </row>
    <row r="6821" spans="1:24" x14ac:dyDescent="0.3">
      <c r="A6821">
        <v>6820</v>
      </c>
      <c r="B6821" t="s">
        <v>41</v>
      </c>
      <c r="C6821" t="str">
        <f>_xlfn.XLOOKUP(B6821,Lookup_table!B:B,Lookup_table!C:C)</f>
        <v>Data</v>
      </c>
      <c r="D6821" t="s">
        <v>34</v>
      </c>
      <c r="E6821" t="s">
        <v>42</v>
      </c>
      <c r="F6821" t="s">
        <v>51</v>
      </c>
      <c r="G6821" t="s">
        <v>30</v>
      </c>
      <c r="H6821" t="str">
        <f t="shared" si="424"/>
        <v>Onsite/Hybrid</v>
      </c>
      <c r="I6821" t="s">
        <v>18</v>
      </c>
      <c r="J6821" t="str">
        <f t="shared" si="425"/>
        <v>7+ yrs</v>
      </c>
      <c r="K6821">
        <f t="shared" ca="1" si="427"/>
        <v>8</v>
      </c>
      <c r="L6821" t="s">
        <v>19</v>
      </c>
      <c r="M6821">
        <v>0</v>
      </c>
      <c r="N6821">
        <v>0</v>
      </c>
      <c r="O6821">
        <v>0</v>
      </c>
      <c r="P6821">
        <v>1</v>
      </c>
      <c r="Q6821">
        <v>1</v>
      </c>
      <c r="R6821">
        <f>SUM(M6821:N6821:O6821:P6821:Q6821)</f>
        <v>2</v>
      </c>
      <c r="S6821" s="1">
        <v>128072</v>
      </c>
      <c r="T6821" s="1" t="str">
        <f t="shared" si="426"/>
        <v>High</v>
      </c>
      <c r="U6821">
        <v>9</v>
      </c>
      <c r="V6821">
        <v>2025</v>
      </c>
      <c r="W6821" t="s">
        <v>34</v>
      </c>
      <c r="X6821">
        <v>4</v>
      </c>
    </row>
    <row r="6822" spans="1:24" x14ac:dyDescent="0.3">
      <c r="A6822">
        <v>6821</v>
      </c>
      <c r="B6822" t="s">
        <v>33</v>
      </c>
      <c r="C6822" t="str">
        <f>_xlfn.XLOOKUP(B6822,Lookup_table!B:B,Lookup_table!C:C)</f>
        <v>Data</v>
      </c>
      <c r="D6822" t="s">
        <v>34</v>
      </c>
      <c r="E6822" t="s">
        <v>40</v>
      </c>
      <c r="F6822" t="s">
        <v>24</v>
      </c>
      <c r="G6822" t="s">
        <v>30</v>
      </c>
      <c r="H6822" t="str">
        <f t="shared" si="424"/>
        <v>Onsite/Hybrid</v>
      </c>
      <c r="I6822" t="s">
        <v>18</v>
      </c>
      <c r="J6822" t="str">
        <f t="shared" si="425"/>
        <v>7+ yrs</v>
      </c>
      <c r="K6822">
        <f t="shared" ca="1" si="427"/>
        <v>8</v>
      </c>
      <c r="L6822" t="s">
        <v>39</v>
      </c>
      <c r="M6822">
        <v>0</v>
      </c>
      <c r="N6822">
        <v>1</v>
      </c>
      <c r="O6822">
        <v>0</v>
      </c>
      <c r="P6822">
        <v>1</v>
      </c>
      <c r="Q6822">
        <v>0</v>
      </c>
      <c r="R6822">
        <f>SUM(M6822:N6822:O6822:P6822:Q6822)</f>
        <v>2</v>
      </c>
      <c r="S6822" s="1">
        <v>115527</v>
      </c>
      <c r="T6822" s="1" t="str">
        <f t="shared" si="426"/>
        <v>Medium</v>
      </c>
      <c r="U6822">
        <v>1</v>
      </c>
      <c r="V6822">
        <v>2024</v>
      </c>
      <c r="W6822" t="s">
        <v>34</v>
      </c>
      <c r="X6822">
        <v>1</v>
      </c>
    </row>
    <row r="6823" spans="1:24" x14ac:dyDescent="0.3">
      <c r="A6823">
        <v>6822</v>
      </c>
      <c r="B6823" t="s">
        <v>36</v>
      </c>
      <c r="C6823" t="str">
        <f>_xlfn.XLOOKUP(B6823,Lookup_table!B:B,Lookup_table!C:C)</f>
        <v>Data</v>
      </c>
      <c r="D6823" t="s">
        <v>22</v>
      </c>
      <c r="E6823" t="s">
        <v>15</v>
      </c>
      <c r="F6823" t="s">
        <v>16</v>
      </c>
      <c r="G6823" t="s">
        <v>25</v>
      </c>
      <c r="H6823" t="str">
        <f t="shared" si="424"/>
        <v>Onsite/Hybrid</v>
      </c>
      <c r="I6823" t="s">
        <v>18</v>
      </c>
      <c r="J6823" t="str">
        <f t="shared" si="425"/>
        <v>7+ yrs</v>
      </c>
      <c r="K6823">
        <f t="shared" ca="1" si="427"/>
        <v>9</v>
      </c>
      <c r="L6823" t="s">
        <v>19</v>
      </c>
      <c r="M6823">
        <v>0</v>
      </c>
      <c r="N6823">
        <v>1</v>
      </c>
      <c r="O6823">
        <v>1</v>
      </c>
      <c r="P6823">
        <v>0</v>
      </c>
      <c r="Q6823">
        <v>0</v>
      </c>
      <c r="R6823">
        <f>SUM(M6823:N6823:O6823:P6823:Q6823)</f>
        <v>2</v>
      </c>
      <c r="S6823" s="1">
        <v>137851</v>
      </c>
      <c r="T6823" s="1" t="str">
        <f t="shared" si="426"/>
        <v>High</v>
      </c>
      <c r="U6823">
        <v>10</v>
      </c>
      <c r="V6823">
        <v>2023</v>
      </c>
      <c r="W6823" t="s">
        <v>34</v>
      </c>
      <c r="X6823">
        <v>1</v>
      </c>
    </row>
    <row r="6824" spans="1:24" x14ac:dyDescent="0.3">
      <c r="A6824">
        <v>6823</v>
      </c>
      <c r="B6824" t="s">
        <v>21</v>
      </c>
      <c r="C6824" t="str">
        <f>_xlfn.XLOOKUP(B6824,Lookup_table!B:B,Lookup_table!C:C)</f>
        <v>AI</v>
      </c>
      <c r="D6824" t="s">
        <v>14</v>
      </c>
      <c r="E6824" t="s">
        <v>42</v>
      </c>
      <c r="F6824" t="s">
        <v>24</v>
      </c>
      <c r="G6824" t="s">
        <v>17</v>
      </c>
      <c r="H6824" t="str">
        <f t="shared" si="424"/>
        <v>Remote</v>
      </c>
      <c r="I6824" t="s">
        <v>35</v>
      </c>
      <c r="J6824" t="str">
        <f t="shared" si="425"/>
        <v>0-2 yrs</v>
      </c>
      <c r="K6824">
        <f t="shared" ca="1" si="427"/>
        <v>1</v>
      </c>
      <c r="L6824" t="s">
        <v>27</v>
      </c>
      <c r="M6824">
        <v>1</v>
      </c>
      <c r="N6824">
        <v>0</v>
      </c>
      <c r="O6824">
        <v>1</v>
      </c>
      <c r="P6824">
        <v>0</v>
      </c>
      <c r="Q6824">
        <v>1</v>
      </c>
      <c r="R6824">
        <f>SUM(M6824:N6824:O6824:P6824:Q6824)</f>
        <v>3</v>
      </c>
      <c r="S6824" s="1">
        <v>115972</v>
      </c>
      <c r="T6824" s="1" t="str">
        <f t="shared" si="426"/>
        <v>Medium</v>
      </c>
      <c r="U6824">
        <v>3</v>
      </c>
      <c r="V6824">
        <v>2023</v>
      </c>
      <c r="W6824" t="s">
        <v>20</v>
      </c>
      <c r="X6824">
        <v>6</v>
      </c>
    </row>
    <row r="6825" spans="1:24" x14ac:dyDescent="0.3">
      <c r="A6825">
        <v>6824</v>
      </c>
      <c r="B6825" t="s">
        <v>36</v>
      </c>
      <c r="C6825" t="str">
        <f>_xlfn.XLOOKUP(B6825,Lookup_table!B:B,Lookup_table!C:C)</f>
        <v>Data</v>
      </c>
      <c r="D6825" t="s">
        <v>37</v>
      </c>
      <c r="E6825" t="s">
        <v>40</v>
      </c>
      <c r="F6825" t="s">
        <v>51</v>
      </c>
      <c r="G6825" t="s">
        <v>17</v>
      </c>
      <c r="H6825" t="str">
        <f t="shared" si="424"/>
        <v>Remote</v>
      </c>
      <c r="I6825" t="s">
        <v>18</v>
      </c>
      <c r="J6825" t="str">
        <f t="shared" si="425"/>
        <v>7+ yrs</v>
      </c>
      <c r="K6825">
        <f t="shared" ca="1" si="427"/>
        <v>8</v>
      </c>
      <c r="L6825" t="s">
        <v>39</v>
      </c>
      <c r="M6825">
        <v>1</v>
      </c>
      <c r="N6825">
        <v>1</v>
      </c>
      <c r="O6825">
        <v>0</v>
      </c>
      <c r="P6825">
        <v>1</v>
      </c>
      <c r="Q6825">
        <v>1</v>
      </c>
      <c r="R6825">
        <f>SUM(M6825:N6825:O6825:P6825:Q6825)</f>
        <v>4</v>
      </c>
      <c r="S6825" s="1">
        <v>121328</v>
      </c>
      <c r="T6825" s="1" t="str">
        <f t="shared" si="426"/>
        <v>High</v>
      </c>
      <c r="U6825">
        <v>3</v>
      </c>
      <c r="V6825">
        <v>2026</v>
      </c>
      <c r="W6825" t="s">
        <v>34</v>
      </c>
      <c r="X6825">
        <v>6</v>
      </c>
    </row>
    <row r="6826" spans="1:24" x14ac:dyDescent="0.3">
      <c r="A6826">
        <v>6825</v>
      </c>
      <c r="B6826" t="s">
        <v>33</v>
      </c>
      <c r="C6826" t="str">
        <f>_xlfn.XLOOKUP(B6826,Lookup_table!B:B,Lookup_table!C:C)</f>
        <v>Data</v>
      </c>
      <c r="D6826" t="s">
        <v>22</v>
      </c>
      <c r="E6826" t="s">
        <v>32</v>
      </c>
      <c r="F6826" t="s">
        <v>16</v>
      </c>
      <c r="G6826" t="s">
        <v>30</v>
      </c>
      <c r="H6826" t="str">
        <f t="shared" si="424"/>
        <v>Onsite/Hybrid</v>
      </c>
      <c r="I6826" t="s">
        <v>18</v>
      </c>
      <c r="J6826" t="str">
        <f t="shared" si="425"/>
        <v>7+ yrs</v>
      </c>
      <c r="K6826">
        <f t="shared" ca="1" si="427"/>
        <v>15</v>
      </c>
      <c r="L6826" t="s">
        <v>19</v>
      </c>
      <c r="M6826">
        <v>1</v>
      </c>
      <c r="N6826">
        <v>0</v>
      </c>
      <c r="O6826">
        <v>1</v>
      </c>
      <c r="P6826">
        <v>0</v>
      </c>
      <c r="Q6826">
        <v>0</v>
      </c>
      <c r="R6826">
        <f>SUM(M6826:N6826:O6826:P6826:Q6826)</f>
        <v>2</v>
      </c>
      <c r="S6826" s="1">
        <v>135516</v>
      </c>
      <c r="T6826" s="1" t="str">
        <f t="shared" si="426"/>
        <v>High</v>
      </c>
      <c r="U6826">
        <v>4</v>
      </c>
      <c r="V6826">
        <v>2025</v>
      </c>
      <c r="W6826" t="s">
        <v>34</v>
      </c>
      <c r="X6826">
        <v>4</v>
      </c>
    </row>
    <row r="6827" spans="1:24" x14ac:dyDescent="0.3">
      <c r="A6827">
        <v>6826</v>
      </c>
      <c r="B6827" t="s">
        <v>33</v>
      </c>
      <c r="C6827" t="str">
        <f>_xlfn.XLOOKUP(B6827,Lookup_table!B:B,Lookup_table!C:C)</f>
        <v>Data</v>
      </c>
      <c r="D6827" t="s">
        <v>34</v>
      </c>
      <c r="E6827" t="s">
        <v>38</v>
      </c>
      <c r="F6827" t="s">
        <v>52</v>
      </c>
      <c r="G6827" t="s">
        <v>25</v>
      </c>
      <c r="H6827" t="str">
        <f t="shared" si="424"/>
        <v>Onsite/Hybrid</v>
      </c>
      <c r="I6827" t="s">
        <v>35</v>
      </c>
      <c r="J6827" t="str">
        <f t="shared" si="425"/>
        <v>0-2 yrs</v>
      </c>
      <c r="K6827">
        <f t="shared" ca="1" si="427"/>
        <v>0</v>
      </c>
      <c r="L6827" t="s">
        <v>39</v>
      </c>
      <c r="M6827">
        <v>1</v>
      </c>
      <c r="N6827">
        <v>1</v>
      </c>
      <c r="O6827">
        <v>0</v>
      </c>
      <c r="P6827">
        <v>1</v>
      </c>
      <c r="Q6827">
        <v>0</v>
      </c>
      <c r="R6827">
        <f>SUM(M6827:N6827:O6827:P6827:Q6827)</f>
        <v>3</v>
      </c>
      <c r="S6827" s="1">
        <v>67916</v>
      </c>
      <c r="T6827" s="1" t="str">
        <f t="shared" si="426"/>
        <v>Low</v>
      </c>
      <c r="U6827">
        <v>2</v>
      </c>
      <c r="V6827">
        <v>2026</v>
      </c>
      <c r="W6827" t="s">
        <v>20</v>
      </c>
      <c r="X6827">
        <v>4</v>
      </c>
    </row>
    <row r="6828" spans="1:24" x14ac:dyDescent="0.3">
      <c r="A6828">
        <v>6827</v>
      </c>
      <c r="B6828" t="s">
        <v>50</v>
      </c>
      <c r="C6828" t="str">
        <f>_xlfn.XLOOKUP(B6828,Lookup_table!B:B,Lookup_table!C:C)</f>
        <v>AI</v>
      </c>
      <c r="D6828" t="s">
        <v>22</v>
      </c>
      <c r="E6828" t="s">
        <v>15</v>
      </c>
      <c r="F6828" t="s">
        <v>52</v>
      </c>
      <c r="G6828" t="s">
        <v>25</v>
      </c>
      <c r="H6828" t="str">
        <f t="shared" si="424"/>
        <v>Onsite/Hybrid</v>
      </c>
      <c r="I6828" t="s">
        <v>26</v>
      </c>
      <c r="J6828" t="str">
        <f t="shared" si="425"/>
        <v>3-6 yrs</v>
      </c>
      <c r="K6828">
        <f t="shared" ca="1" si="427"/>
        <v>6</v>
      </c>
      <c r="L6828" t="s">
        <v>19</v>
      </c>
      <c r="M6828">
        <v>0</v>
      </c>
      <c r="N6828">
        <v>1</v>
      </c>
      <c r="O6828">
        <v>1</v>
      </c>
      <c r="P6828">
        <v>0</v>
      </c>
      <c r="Q6828">
        <v>1</v>
      </c>
      <c r="R6828">
        <f>SUM(M6828:N6828:O6828:P6828:Q6828)</f>
        <v>3</v>
      </c>
      <c r="S6828" s="1">
        <v>164308</v>
      </c>
      <c r="T6828" s="1" t="str">
        <f t="shared" si="426"/>
        <v>High</v>
      </c>
      <c r="U6828">
        <v>5</v>
      </c>
      <c r="V6828">
        <v>2024</v>
      </c>
      <c r="W6828" t="s">
        <v>20</v>
      </c>
      <c r="X6828">
        <v>1</v>
      </c>
    </row>
    <row r="6829" spans="1:24" x14ac:dyDescent="0.3">
      <c r="A6829">
        <v>6828</v>
      </c>
      <c r="B6829" t="s">
        <v>31</v>
      </c>
      <c r="C6829" t="str">
        <f>_xlfn.XLOOKUP(B6829,Lookup_table!B:B,Lookup_table!C:C)</f>
        <v>Business</v>
      </c>
      <c r="D6829" t="s">
        <v>34</v>
      </c>
      <c r="E6829" t="s">
        <v>32</v>
      </c>
      <c r="F6829" t="s">
        <v>29</v>
      </c>
      <c r="G6829" t="s">
        <v>25</v>
      </c>
      <c r="H6829" t="str">
        <f t="shared" si="424"/>
        <v>Onsite/Hybrid</v>
      </c>
      <c r="I6829" t="s">
        <v>26</v>
      </c>
      <c r="J6829" t="str">
        <f t="shared" si="425"/>
        <v>3-6 yrs</v>
      </c>
      <c r="K6829">
        <f t="shared" ca="1" si="427"/>
        <v>6</v>
      </c>
      <c r="L6829" t="s">
        <v>39</v>
      </c>
      <c r="M6829">
        <v>0</v>
      </c>
      <c r="N6829">
        <v>1</v>
      </c>
      <c r="O6829">
        <v>1</v>
      </c>
      <c r="P6829">
        <v>0</v>
      </c>
      <c r="Q6829">
        <v>0</v>
      </c>
      <c r="R6829">
        <f>SUM(M6829:N6829:O6829:P6829:Q6829)</f>
        <v>2</v>
      </c>
      <c r="S6829" s="1">
        <v>87932</v>
      </c>
      <c r="T6829" s="1" t="str">
        <f t="shared" si="426"/>
        <v>Medium</v>
      </c>
      <c r="U6829">
        <v>4</v>
      </c>
      <c r="V6829">
        <v>2023</v>
      </c>
      <c r="W6829" t="s">
        <v>28</v>
      </c>
      <c r="X6829">
        <v>8</v>
      </c>
    </row>
    <row r="6830" spans="1:24" x14ac:dyDescent="0.3">
      <c r="A6830">
        <v>6829</v>
      </c>
      <c r="B6830" t="s">
        <v>50</v>
      </c>
      <c r="C6830" t="str">
        <f>_xlfn.XLOOKUP(B6830,Lookup_table!B:B,Lookup_table!C:C)</f>
        <v>AI</v>
      </c>
      <c r="D6830" t="s">
        <v>14</v>
      </c>
      <c r="E6830" t="s">
        <v>32</v>
      </c>
      <c r="F6830" t="s">
        <v>16</v>
      </c>
      <c r="G6830" t="s">
        <v>17</v>
      </c>
      <c r="H6830" t="str">
        <f t="shared" si="424"/>
        <v>Remote</v>
      </c>
      <c r="I6830" t="s">
        <v>26</v>
      </c>
      <c r="J6830" t="str">
        <f t="shared" si="425"/>
        <v>3-6 yrs</v>
      </c>
      <c r="K6830">
        <f t="shared" ca="1" si="427"/>
        <v>4</v>
      </c>
      <c r="L6830" t="s">
        <v>27</v>
      </c>
      <c r="M6830">
        <v>0</v>
      </c>
      <c r="N6830">
        <v>0</v>
      </c>
      <c r="O6830">
        <v>1</v>
      </c>
      <c r="P6830">
        <v>1</v>
      </c>
      <c r="Q6830">
        <v>0</v>
      </c>
      <c r="R6830">
        <f>SUM(M6830:N6830:O6830:P6830:Q6830)</f>
        <v>2</v>
      </c>
      <c r="S6830" s="1">
        <v>148867</v>
      </c>
      <c r="T6830" s="1" t="str">
        <f t="shared" si="426"/>
        <v>High</v>
      </c>
      <c r="U6830">
        <v>3</v>
      </c>
      <c r="V6830">
        <v>2023</v>
      </c>
      <c r="W6830" t="s">
        <v>28</v>
      </c>
      <c r="X6830">
        <v>2</v>
      </c>
    </row>
    <row r="6831" spans="1:24" x14ac:dyDescent="0.3">
      <c r="A6831">
        <v>6830</v>
      </c>
      <c r="B6831" t="s">
        <v>50</v>
      </c>
      <c r="C6831" t="str">
        <f>_xlfn.XLOOKUP(B6831,Lookup_table!B:B,Lookup_table!C:C)</f>
        <v>AI</v>
      </c>
      <c r="D6831" t="s">
        <v>37</v>
      </c>
      <c r="E6831" t="s">
        <v>38</v>
      </c>
      <c r="F6831" t="s">
        <v>51</v>
      </c>
      <c r="G6831" t="s">
        <v>30</v>
      </c>
      <c r="H6831" t="str">
        <f t="shared" si="424"/>
        <v>Onsite/Hybrid</v>
      </c>
      <c r="I6831" t="s">
        <v>35</v>
      </c>
      <c r="J6831" t="str">
        <f t="shared" si="425"/>
        <v>0-2 yrs</v>
      </c>
      <c r="K6831">
        <f t="shared" ca="1" si="427"/>
        <v>0</v>
      </c>
      <c r="L6831" t="s">
        <v>19</v>
      </c>
      <c r="M6831">
        <v>0</v>
      </c>
      <c r="N6831">
        <v>1</v>
      </c>
      <c r="O6831">
        <v>1</v>
      </c>
      <c r="P6831">
        <v>1</v>
      </c>
      <c r="Q6831">
        <v>1</v>
      </c>
      <c r="R6831">
        <f>SUM(M6831:N6831:O6831:P6831:Q6831)</f>
        <v>4</v>
      </c>
      <c r="S6831" s="1">
        <v>125879</v>
      </c>
      <c r="T6831" s="1" t="str">
        <f t="shared" si="426"/>
        <v>High</v>
      </c>
      <c r="U6831">
        <v>10</v>
      </c>
      <c r="V6831">
        <v>2020</v>
      </c>
      <c r="W6831" t="s">
        <v>28</v>
      </c>
      <c r="X6831">
        <v>7</v>
      </c>
    </row>
    <row r="6832" spans="1:24" x14ac:dyDescent="0.3">
      <c r="A6832">
        <v>6831</v>
      </c>
      <c r="B6832" t="s">
        <v>33</v>
      </c>
      <c r="C6832" t="str">
        <f>_xlfn.XLOOKUP(B6832,Lookup_table!B:B,Lookup_table!C:C)</f>
        <v>Data</v>
      </c>
      <c r="D6832" t="s">
        <v>22</v>
      </c>
      <c r="E6832" t="s">
        <v>40</v>
      </c>
      <c r="F6832" t="s">
        <v>43</v>
      </c>
      <c r="G6832" t="s">
        <v>17</v>
      </c>
      <c r="H6832" t="str">
        <f t="shared" si="424"/>
        <v>Remote</v>
      </c>
      <c r="I6832" t="s">
        <v>18</v>
      </c>
      <c r="J6832" t="str">
        <f t="shared" si="425"/>
        <v>7+ yrs</v>
      </c>
      <c r="K6832">
        <f t="shared" ca="1" si="427"/>
        <v>12</v>
      </c>
      <c r="L6832" t="s">
        <v>19</v>
      </c>
      <c r="M6832">
        <v>1</v>
      </c>
      <c r="N6832">
        <v>1</v>
      </c>
      <c r="O6832">
        <v>1</v>
      </c>
      <c r="P6832">
        <v>0</v>
      </c>
      <c r="Q6832">
        <v>1</v>
      </c>
      <c r="R6832">
        <f>SUM(M6832:N6832:O6832:P6832:Q6832)</f>
        <v>4</v>
      </c>
      <c r="S6832" s="1">
        <v>146753</v>
      </c>
      <c r="T6832" s="1" t="str">
        <f t="shared" si="426"/>
        <v>High</v>
      </c>
      <c r="U6832">
        <v>9</v>
      </c>
      <c r="V6832">
        <v>2021</v>
      </c>
      <c r="W6832" t="s">
        <v>34</v>
      </c>
      <c r="X6832">
        <v>4</v>
      </c>
    </row>
    <row r="6833" spans="1:24" x14ac:dyDescent="0.3">
      <c r="A6833">
        <v>6832</v>
      </c>
      <c r="B6833" t="s">
        <v>33</v>
      </c>
      <c r="C6833" t="str">
        <f>_xlfn.XLOOKUP(B6833,Lookup_table!B:B,Lookup_table!C:C)</f>
        <v>Data</v>
      </c>
      <c r="D6833" t="s">
        <v>22</v>
      </c>
      <c r="E6833" t="s">
        <v>42</v>
      </c>
      <c r="F6833" t="s">
        <v>24</v>
      </c>
      <c r="G6833" t="s">
        <v>17</v>
      </c>
      <c r="H6833" t="str">
        <f t="shared" si="424"/>
        <v>Remote</v>
      </c>
      <c r="I6833" t="s">
        <v>18</v>
      </c>
      <c r="J6833" t="str">
        <f t="shared" si="425"/>
        <v>7+ yrs</v>
      </c>
      <c r="K6833">
        <f t="shared" ca="1" si="427"/>
        <v>14</v>
      </c>
      <c r="L6833" t="s">
        <v>27</v>
      </c>
      <c r="M6833">
        <v>1</v>
      </c>
      <c r="N6833">
        <v>0</v>
      </c>
      <c r="O6833">
        <v>0</v>
      </c>
      <c r="P6833">
        <v>0</v>
      </c>
      <c r="Q6833">
        <v>0</v>
      </c>
      <c r="R6833">
        <f>SUM(M6833:N6833:O6833:P6833:Q6833)</f>
        <v>1</v>
      </c>
      <c r="S6833" s="1">
        <v>115770</v>
      </c>
      <c r="T6833" s="1" t="str">
        <f t="shared" si="426"/>
        <v>Medium</v>
      </c>
      <c r="U6833">
        <v>4</v>
      </c>
      <c r="V6833">
        <v>2026</v>
      </c>
      <c r="W6833" t="s">
        <v>34</v>
      </c>
      <c r="X6833">
        <v>1</v>
      </c>
    </row>
    <row r="6834" spans="1:24" x14ac:dyDescent="0.3">
      <c r="A6834">
        <v>6833</v>
      </c>
      <c r="B6834" t="s">
        <v>41</v>
      </c>
      <c r="C6834" t="str">
        <f>_xlfn.XLOOKUP(B6834,Lookup_table!B:B,Lookup_table!C:C)</f>
        <v>Data</v>
      </c>
      <c r="D6834" t="s">
        <v>37</v>
      </c>
      <c r="E6834" t="s">
        <v>40</v>
      </c>
      <c r="F6834" t="s">
        <v>29</v>
      </c>
      <c r="G6834" t="s">
        <v>30</v>
      </c>
      <c r="H6834" t="str">
        <f t="shared" si="424"/>
        <v>Onsite/Hybrid</v>
      </c>
      <c r="I6834" t="s">
        <v>35</v>
      </c>
      <c r="J6834" t="str">
        <f t="shared" si="425"/>
        <v>0-2 yrs</v>
      </c>
      <c r="K6834">
        <f t="shared" ca="1" si="427"/>
        <v>1</v>
      </c>
      <c r="L6834" t="s">
        <v>39</v>
      </c>
      <c r="M6834">
        <v>1</v>
      </c>
      <c r="N6834">
        <v>1</v>
      </c>
      <c r="O6834">
        <v>1</v>
      </c>
      <c r="P6834">
        <v>1</v>
      </c>
      <c r="Q6834">
        <v>0</v>
      </c>
      <c r="R6834">
        <f>SUM(M6834:N6834:O6834:P6834:Q6834)</f>
        <v>4</v>
      </c>
      <c r="S6834" s="1">
        <v>78911</v>
      </c>
      <c r="T6834" s="1" t="str">
        <f t="shared" si="426"/>
        <v>Medium</v>
      </c>
      <c r="U6834">
        <v>9</v>
      </c>
      <c r="V6834">
        <v>2026</v>
      </c>
      <c r="W6834" t="s">
        <v>28</v>
      </c>
      <c r="X6834">
        <v>9</v>
      </c>
    </row>
    <row r="6835" spans="1:24" x14ac:dyDescent="0.3">
      <c r="A6835">
        <v>6834</v>
      </c>
      <c r="B6835" t="s">
        <v>36</v>
      </c>
      <c r="C6835" t="str">
        <f>_xlfn.XLOOKUP(B6835,Lookup_table!B:B,Lookup_table!C:C)</f>
        <v>Data</v>
      </c>
      <c r="D6835" t="s">
        <v>34</v>
      </c>
      <c r="E6835" t="s">
        <v>38</v>
      </c>
      <c r="F6835" t="s">
        <v>52</v>
      </c>
      <c r="G6835" t="s">
        <v>25</v>
      </c>
      <c r="H6835" t="str">
        <f t="shared" si="424"/>
        <v>Onsite/Hybrid</v>
      </c>
      <c r="I6835" t="s">
        <v>18</v>
      </c>
      <c r="J6835" t="str">
        <f t="shared" si="425"/>
        <v>7+ yrs</v>
      </c>
      <c r="K6835">
        <f t="shared" ca="1" si="427"/>
        <v>11</v>
      </c>
      <c r="L6835" t="s">
        <v>39</v>
      </c>
      <c r="M6835">
        <v>1</v>
      </c>
      <c r="N6835">
        <v>0</v>
      </c>
      <c r="O6835">
        <v>0</v>
      </c>
      <c r="P6835">
        <v>0</v>
      </c>
      <c r="Q6835">
        <v>0</v>
      </c>
      <c r="R6835">
        <f>SUM(M6835:N6835:O6835:P6835:Q6835)</f>
        <v>1</v>
      </c>
      <c r="S6835" s="1">
        <v>99559</v>
      </c>
      <c r="T6835" s="1" t="str">
        <f t="shared" si="426"/>
        <v>Medium</v>
      </c>
      <c r="U6835">
        <v>11</v>
      </c>
      <c r="V6835">
        <v>2023</v>
      </c>
      <c r="W6835" t="s">
        <v>28</v>
      </c>
      <c r="X6835">
        <v>7</v>
      </c>
    </row>
    <row r="6836" spans="1:24" x14ac:dyDescent="0.3">
      <c r="A6836">
        <v>6835</v>
      </c>
      <c r="B6836" t="s">
        <v>21</v>
      </c>
      <c r="C6836" t="str">
        <f>_xlfn.XLOOKUP(B6836,Lookup_table!B:B,Lookup_table!C:C)</f>
        <v>AI</v>
      </c>
      <c r="D6836" t="s">
        <v>34</v>
      </c>
      <c r="E6836" t="s">
        <v>32</v>
      </c>
      <c r="F6836" t="s">
        <v>43</v>
      </c>
      <c r="G6836" t="s">
        <v>25</v>
      </c>
      <c r="H6836" t="str">
        <f t="shared" si="424"/>
        <v>Onsite/Hybrid</v>
      </c>
      <c r="I6836" t="s">
        <v>35</v>
      </c>
      <c r="J6836" t="str">
        <f t="shared" si="425"/>
        <v>0-2 yrs</v>
      </c>
      <c r="K6836">
        <f t="shared" ca="1" si="427"/>
        <v>1</v>
      </c>
      <c r="L6836" t="s">
        <v>39</v>
      </c>
      <c r="M6836">
        <v>0</v>
      </c>
      <c r="N6836">
        <v>0</v>
      </c>
      <c r="O6836">
        <v>0</v>
      </c>
      <c r="P6836">
        <v>1</v>
      </c>
      <c r="Q6836">
        <v>1</v>
      </c>
      <c r="R6836">
        <f>SUM(M6836:N6836:O6836:P6836:Q6836)</f>
        <v>2</v>
      </c>
      <c r="S6836" s="1">
        <v>115702</v>
      </c>
      <c r="T6836" s="1" t="str">
        <f t="shared" si="426"/>
        <v>Medium</v>
      </c>
      <c r="U6836">
        <v>5</v>
      </c>
      <c r="V6836">
        <v>2025</v>
      </c>
      <c r="W6836" t="s">
        <v>28</v>
      </c>
      <c r="X6836">
        <v>7</v>
      </c>
    </row>
    <row r="6837" spans="1:24" x14ac:dyDescent="0.3">
      <c r="A6837">
        <v>6836</v>
      </c>
      <c r="B6837" t="s">
        <v>31</v>
      </c>
      <c r="C6837" t="str">
        <f>_xlfn.XLOOKUP(B6837,Lookup_table!B:B,Lookup_table!C:C)</f>
        <v>Business</v>
      </c>
      <c r="D6837" t="s">
        <v>14</v>
      </c>
      <c r="E6837" t="s">
        <v>32</v>
      </c>
      <c r="F6837" t="s">
        <v>24</v>
      </c>
      <c r="G6837" t="s">
        <v>25</v>
      </c>
      <c r="H6837" t="str">
        <f t="shared" si="424"/>
        <v>Onsite/Hybrid</v>
      </c>
      <c r="I6837" t="s">
        <v>26</v>
      </c>
      <c r="J6837" t="str">
        <f t="shared" si="425"/>
        <v>3-6 yrs</v>
      </c>
      <c r="K6837">
        <f t="shared" ca="1" si="427"/>
        <v>3</v>
      </c>
      <c r="L6837" t="s">
        <v>39</v>
      </c>
      <c r="M6837">
        <v>0</v>
      </c>
      <c r="N6837">
        <v>1</v>
      </c>
      <c r="O6837">
        <v>0</v>
      </c>
      <c r="P6837">
        <v>1</v>
      </c>
      <c r="Q6837">
        <v>1</v>
      </c>
      <c r="R6837">
        <f>SUM(M6837:N6837:O6837:P6837:Q6837)</f>
        <v>3</v>
      </c>
      <c r="S6837" s="1">
        <v>100543</v>
      </c>
      <c r="T6837" s="1" t="str">
        <f t="shared" si="426"/>
        <v>Medium</v>
      </c>
      <c r="U6837">
        <v>5</v>
      </c>
      <c r="V6837">
        <v>2022</v>
      </c>
      <c r="W6837" t="s">
        <v>34</v>
      </c>
      <c r="X6837">
        <v>5</v>
      </c>
    </row>
    <row r="6838" spans="1:24" x14ac:dyDescent="0.3">
      <c r="A6838">
        <v>6837</v>
      </c>
      <c r="B6838" t="s">
        <v>41</v>
      </c>
      <c r="C6838" t="str">
        <f>_xlfn.XLOOKUP(B6838,Lookup_table!B:B,Lookup_table!C:C)</f>
        <v>Data</v>
      </c>
      <c r="D6838" t="s">
        <v>34</v>
      </c>
      <c r="E6838" t="s">
        <v>23</v>
      </c>
      <c r="F6838" t="s">
        <v>44</v>
      </c>
      <c r="G6838" t="s">
        <v>25</v>
      </c>
      <c r="H6838" t="str">
        <f t="shared" si="424"/>
        <v>Onsite/Hybrid</v>
      </c>
      <c r="I6838" t="s">
        <v>18</v>
      </c>
      <c r="J6838" t="str">
        <f t="shared" si="425"/>
        <v>7+ yrs</v>
      </c>
      <c r="K6838">
        <f t="shared" ca="1" si="427"/>
        <v>10</v>
      </c>
      <c r="L6838" t="s">
        <v>27</v>
      </c>
      <c r="M6838">
        <v>0</v>
      </c>
      <c r="N6838">
        <v>1</v>
      </c>
      <c r="O6838">
        <v>0</v>
      </c>
      <c r="P6838">
        <v>0</v>
      </c>
      <c r="Q6838">
        <v>1</v>
      </c>
      <c r="R6838">
        <f>SUM(M6838:N6838:O6838:P6838:Q6838)</f>
        <v>2</v>
      </c>
      <c r="S6838" s="1">
        <v>112458</v>
      </c>
      <c r="T6838" s="1" t="str">
        <f t="shared" si="426"/>
        <v>Medium</v>
      </c>
      <c r="U6838">
        <v>11</v>
      </c>
      <c r="V6838">
        <v>2025</v>
      </c>
      <c r="W6838" t="s">
        <v>34</v>
      </c>
      <c r="X6838">
        <v>4</v>
      </c>
    </row>
    <row r="6839" spans="1:24" x14ac:dyDescent="0.3">
      <c r="A6839">
        <v>6838</v>
      </c>
      <c r="B6839" t="s">
        <v>41</v>
      </c>
      <c r="C6839" t="str">
        <f>_xlfn.XLOOKUP(B6839,Lookup_table!B:B,Lookup_table!C:C)</f>
        <v>Data</v>
      </c>
      <c r="D6839" t="s">
        <v>34</v>
      </c>
      <c r="E6839" t="s">
        <v>32</v>
      </c>
      <c r="F6839" t="s">
        <v>24</v>
      </c>
      <c r="G6839" t="s">
        <v>17</v>
      </c>
      <c r="H6839" t="str">
        <f t="shared" si="424"/>
        <v>Remote</v>
      </c>
      <c r="I6839" t="s">
        <v>35</v>
      </c>
      <c r="J6839" t="str">
        <f t="shared" si="425"/>
        <v>0-2 yrs</v>
      </c>
      <c r="K6839">
        <f t="shared" ca="1" si="427"/>
        <v>0</v>
      </c>
      <c r="L6839" t="s">
        <v>27</v>
      </c>
      <c r="M6839">
        <v>0</v>
      </c>
      <c r="N6839">
        <v>1</v>
      </c>
      <c r="O6839">
        <v>0</v>
      </c>
      <c r="P6839">
        <v>0</v>
      </c>
      <c r="Q6839">
        <v>0</v>
      </c>
      <c r="R6839">
        <f>SUM(M6839:N6839:O6839:P6839:Q6839)</f>
        <v>1</v>
      </c>
      <c r="S6839" s="1">
        <v>50087</v>
      </c>
      <c r="T6839" s="1" t="str">
        <f t="shared" si="426"/>
        <v>Low</v>
      </c>
      <c r="U6839">
        <v>9</v>
      </c>
      <c r="V6839">
        <v>2020</v>
      </c>
      <c r="W6839" t="s">
        <v>28</v>
      </c>
      <c r="X6839">
        <v>7</v>
      </c>
    </row>
    <row r="6840" spans="1:24" x14ac:dyDescent="0.3">
      <c r="A6840">
        <v>6839</v>
      </c>
      <c r="B6840" t="s">
        <v>50</v>
      </c>
      <c r="C6840" t="str">
        <f>_xlfn.XLOOKUP(B6840,Lookup_table!B:B,Lookup_table!C:C)</f>
        <v>AI</v>
      </c>
      <c r="D6840" t="s">
        <v>37</v>
      </c>
      <c r="E6840" t="s">
        <v>23</v>
      </c>
      <c r="F6840" t="s">
        <v>43</v>
      </c>
      <c r="G6840" t="s">
        <v>25</v>
      </c>
      <c r="H6840" t="str">
        <f t="shared" si="424"/>
        <v>Onsite/Hybrid</v>
      </c>
      <c r="I6840" t="s">
        <v>35</v>
      </c>
      <c r="J6840" t="str">
        <f t="shared" si="425"/>
        <v>0-2 yrs</v>
      </c>
      <c r="K6840">
        <f t="shared" ca="1" si="427"/>
        <v>0</v>
      </c>
      <c r="L6840" t="s">
        <v>19</v>
      </c>
      <c r="M6840">
        <v>1</v>
      </c>
      <c r="N6840">
        <v>0</v>
      </c>
      <c r="O6840">
        <v>0</v>
      </c>
      <c r="P6840">
        <v>1</v>
      </c>
      <c r="Q6840">
        <v>0</v>
      </c>
      <c r="R6840">
        <f>SUM(M6840:N6840:O6840:P6840:Q6840)</f>
        <v>2</v>
      </c>
      <c r="S6840" s="1">
        <v>107015</v>
      </c>
      <c r="T6840" s="1" t="str">
        <f t="shared" si="426"/>
        <v>Medium</v>
      </c>
      <c r="U6840">
        <v>9</v>
      </c>
      <c r="V6840">
        <v>2020</v>
      </c>
      <c r="W6840" t="s">
        <v>34</v>
      </c>
      <c r="X6840">
        <v>2</v>
      </c>
    </row>
    <row r="6841" spans="1:24" x14ac:dyDescent="0.3">
      <c r="A6841">
        <v>6840</v>
      </c>
      <c r="B6841" t="s">
        <v>50</v>
      </c>
      <c r="C6841" t="str">
        <f>_xlfn.XLOOKUP(B6841,Lookup_table!B:B,Lookup_table!C:C)</f>
        <v>AI</v>
      </c>
      <c r="D6841" t="s">
        <v>14</v>
      </c>
      <c r="E6841" t="s">
        <v>42</v>
      </c>
      <c r="F6841" t="s">
        <v>51</v>
      </c>
      <c r="G6841" t="s">
        <v>17</v>
      </c>
      <c r="H6841" t="str">
        <f t="shared" si="424"/>
        <v>Remote</v>
      </c>
      <c r="I6841" t="s">
        <v>35</v>
      </c>
      <c r="J6841" t="str">
        <f t="shared" si="425"/>
        <v>0-2 yrs</v>
      </c>
      <c r="K6841">
        <f t="shared" ca="1" si="427"/>
        <v>0</v>
      </c>
      <c r="L6841" t="s">
        <v>39</v>
      </c>
      <c r="M6841">
        <v>0</v>
      </c>
      <c r="N6841">
        <v>0</v>
      </c>
      <c r="O6841">
        <v>1</v>
      </c>
      <c r="P6841">
        <v>1</v>
      </c>
      <c r="Q6841">
        <v>0</v>
      </c>
      <c r="R6841">
        <f>SUM(M6841:N6841:O6841:P6841:Q6841)</f>
        <v>2</v>
      </c>
      <c r="S6841" s="1">
        <v>118033</v>
      </c>
      <c r="T6841" s="1" t="str">
        <f t="shared" si="426"/>
        <v>Medium</v>
      </c>
      <c r="U6841">
        <v>9</v>
      </c>
      <c r="V6841">
        <v>2023</v>
      </c>
      <c r="W6841" t="s">
        <v>28</v>
      </c>
      <c r="X6841">
        <v>3</v>
      </c>
    </row>
    <row r="6842" spans="1:24" x14ac:dyDescent="0.3">
      <c r="A6842">
        <v>6841</v>
      </c>
      <c r="B6842" t="s">
        <v>50</v>
      </c>
      <c r="C6842" t="str">
        <f>_xlfn.XLOOKUP(B6842,Lookup_table!B:B,Lookup_table!C:C)</f>
        <v>AI</v>
      </c>
      <c r="D6842" t="s">
        <v>37</v>
      </c>
      <c r="E6842" t="s">
        <v>15</v>
      </c>
      <c r="F6842" t="s">
        <v>51</v>
      </c>
      <c r="G6842" t="s">
        <v>30</v>
      </c>
      <c r="H6842" t="str">
        <f t="shared" si="424"/>
        <v>Onsite/Hybrid</v>
      </c>
      <c r="I6842" t="s">
        <v>35</v>
      </c>
      <c r="J6842" t="str">
        <f t="shared" si="425"/>
        <v>0-2 yrs</v>
      </c>
      <c r="K6842">
        <f t="shared" ca="1" si="427"/>
        <v>0</v>
      </c>
      <c r="L6842" t="s">
        <v>39</v>
      </c>
      <c r="M6842">
        <v>0</v>
      </c>
      <c r="N6842">
        <v>0</v>
      </c>
      <c r="O6842">
        <v>0</v>
      </c>
      <c r="P6842">
        <v>1</v>
      </c>
      <c r="Q6842">
        <v>0</v>
      </c>
      <c r="R6842">
        <f>SUM(M6842:N6842:O6842:P6842:Q6842)</f>
        <v>1</v>
      </c>
      <c r="S6842" s="1">
        <v>103246</v>
      </c>
      <c r="T6842" s="1" t="str">
        <f t="shared" si="426"/>
        <v>Medium</v>
      </c>
      <c r="U6842">
        <v>1</v>
      </c>
      <c r="V6842">
        <v>2024</v>
      </c>
      <c r="W6842" t="s">
        <v>20</v>
      </c>
      <c r="X6842">
        <v>5</v>
      </c>
    </row>
    <row r="6843" spans="1:24" x14ac:dyDescent="0.3">
      <c r="A6843">
        <v>6842</v>
      </c>
      <c r="B6843" t="s">
        <v>33</v>
      </c>
      <c r="C6843" t="str">
        <f>_xlfn.XLOOKUP(B6843,Lookup_table!B:B,Lookup_table!C:C)</f>
        <v>Data</v>
      </c>
      <c r="D6843" t="s">
        <v>14</v>
      </c>
      <c r="E6843" t="s">
        <v>40</v>
      </c>
      <c r="F6843" t="s">
        <v>44</v>
      </c>
      <c r="G6843" t="s">
        <v>30</v>
      </c>
      <c r="H6843" t="str">
        <f t="shared" si="424"/>
        <v>Onsite/Hybrid</v>
      </c>
      <c r="I6843" t="s">
        <v>18</v>
      </c>
      <c r="J6843" t="str">
        <f t="shared" si="425"/>
        <v>7+ yrs</v>
      </c>
      <c r="K6843">
        <f t="shared" ca="1" si="427"/>
        <v>13</v>
      </c>
      <c r="L6843" t="s">
        <v>27</v>
      </c>
      <c r="M6843">
        <v>0</v>
      </c>
      <c r="N6843">
        <v>0</v>
      </c>
      <c r="O6843">
        <v>1</v>
      </c>
      <c r="P6843">
        <v>0</v>
      </c>
      <c r="Q6843">
        <v>1</v>
      </c>
      <c r="R6843">
        <f>SUM(M6843:N6843:O6843:P6843:Q6843)</f>
        <v>2</v>
      </c>
      <c r="S6843" s="1">
        <v>126587</v>
      </c>
      <c r="T6843" s="1" t="str">
        <f t="shared" si="426"/>
        <v>High</v>
      </c>
      <c r="U6843">
        <v>9</v>
      </c>
      <c r="V6843">
        <v>2023</v>
      </c>
      <c r="W6843" t="s">
        <v>34</v>
      </c>
      <c r="X6843">
        <v>5</v>
      </c>
    </row>
    <row r="6844" spans="1:24" x14ac:dyDescent="0.3">
      <c r="A6844">
        <v>6843</v>
      </c>
      <c r="B6844" t="s">
        <v>21</v>
      </c>
      <c r="C6844" t="str">
        <f>_xlfn.XLOOKUP(B6844,Lookup_table!B:B,Lookup_table!C:C)</f>
        <v>AI</v>
      </c>
      <c r="D6844" t="s">
        <v>14</v>
      </c>
      <c r="E6844" t="s">
        <v>15</v>
      </c>
      <c r="F6844" t="s">
        <v>24</v>
      </c>
      <c r="G6844" t="s">
        <v>30</v>
      </c>
      <c r="H6844" t="str">
        <f t="shared" si="424"/>
        <v>Onsite/Hybrid</v>
      </c>
      <c r="I6844" t="s">
        <v>26</v>
      </c>
      <c r="J6844" t="str">
        <f t="shared" si="425"/>
        <v>3-6 yrs</v>
      </c>
      <c r="K6844">
        <f t="shared" ca="1" si="427"/>
        <v>4</v>
      </c>
      <c r="L6844" t="s">
        <v>27</v>
      </c>
      <c r="M6844">
        <v>0</v>
      </c>
      <c r="N6844">
        <v>0</v>
      </c>
      <c r="O6844">
        <v>1</v>
      </c>
      <c r="P6844">
        <v>1</v>
      </c>
      <c r="Q6844">
        <v>1</v>
      </c>
      <c r="R6844">
        <f>SUM(M6844:N6844:O6844:P6844:Q6844)</f>
        <v>3</v>
      </c>
      <c r="S6844" s="1">
        <v>156190</v>
      </c>
      <c r="T6844" s="1" t="str">
        <f t="shared" si="426"/>
        <v>High</v>
      </c>
      <c r="U6844">
        <v>10</v>
      </c>
      <c r="V6844">
        <v>2021</v>
      </c>
      <c r="W6844" t="s">
        <v>28</v>
      </c>
      <c r="X6844">
        <v>5</v>
      </c>
    </row>
    <row r="6845" spans="1:24" x14ac:dyDescent="0.3">
      <c r="A6845">
        <v>6844</v>
      </c>
      <c r="B6845" t="s">
        <v>50</v>
      </c>
      <c r="C6845" t="str">
        <f>_xlfn.XLOOKUP(B6845,Lookup_table!B:B,Lookup_table!C:C)</f>
        <v>AI</v>
      </c>
      <c r="D6845" t="s">
        <v>37</v>
      </c>
      <c r="E6845" t="s">
        <v>38</v>
      </c>
      <c r="F6845" t="s">
        <v>24</v>
      </c>
      <c r="G6845" t="s">
        <v>25</v>
      </c>
      <c r="H6845" t="str">
        <f t="shared" si="424"/>
        <v>Onsite/Hybrid</v>
      </c>
      <c r="I6845" t="s">
        <v>18</v>
      </c>
      <c r="J6845" t="str">
        <f t="shared" si="425"/>
        <v>7+ yrs</v>
      </c>
      <c r="K6845">
        <f t="shared" ca="1" si="427"/>
        <v>9</v>
      </c>
      <c r="L6845" t="s">
        <v>39</v>
      </c>
      <c r="M6845">
        <v>1</v>
      </c>
      <c r="N6845">
        <v>0</v>
      </c>
      <c r="O6845">
        <v>1</v>
      </c>
      <c r="P6845">
        <v>1</v>
      </c>
      <c r="Q6845">
        <v>1</v>
      </c>
      <c r="R6845">
        <f>SUM(M6845:N6845:O6845:P6845:Q6845)</f>
        <v>4</v>
      </c>
      <c r="S6845" s="1">
        <v>175169</v>
      </c>
      <c r="T6845" s="1" t="str">
        <f t="shared" si="426"/>
        <v>High</v>
      </c>
      <c r="U6845">
        <v>10</v>
      </c>
      <c r="V6845">
        <v>2026</v>
      </c>
      <c r="W6845" t="s">
        <v>28</v>
      </c>
      <c r="X6845">
        <v>4</v>
      </c>
    </row>
    <row r="6846" spans="1:24" x14ac:dyDescent="0.3">
      <c r="A6846">
        <v>6845</v>
      </c>
      <c r="B6846" t="s">
        <v>21</v>
      </c>
      <c r="C6846" t="str">
        <f>_xlfn.XLOOKUP(B6846,Lookup_table!B:B,Lookup_table!C:C)</f>
        <v>AI</v>
      </c>
      <c r="D6846" t="s">
        <v>14</v>
      </c>
      <c r="E6846" t="s">
        <v>23</v>
      </c>
      <c r="F6846" t="s">
        <v>29</v>
      </c>
      <c r="G6846" t="s">
        <v>30</v>
      </c>
      <c r="H6846" t="str">
        <f t="shared" si="424"/>
        <v>Onsite/Hybrid</v>
      </c>
      <c r="I6846" t="s">
        <v>18</v>
      </c>
      <c r="J6846" t="str">
        <f t="shared" si="425"/>
        <v>7+ yrs</v>
      </c>
      <c r="K6846">
        <f t="shared" ca="1" si="427"/>
        <v>15</v>
      </c>
      <c r="L6846" t="s">
        <v>39</v>
      </c>
      <c r="M6846">
        <v>1</v>
      </c>
      <c r="N6846">
        <v>1</v>
      </c>
      <c r="O6846">
        <v>0</v>
      </c>
      <c r="P6846">
        <v>0</v>
      </c>
      <c r="Q6846">
        <v>1</v>
      </c>
      <c r="R6846">
        <f>SUM(M6846:N6846:O6846:P6846:Q6846)</f>
        <v>3</v>
      </c>
      <c r="S6846" s="1">
        <v>154126</v>
      </c>
      <c r="T6846" s="1" t="str">
        <f t="shared" si="426"/>
        <v>High</v>
      </c>
      <c r="U6846">
        <v>2</v>
      </c>
      <c r="V6846">
        <v>2022</v>
      </c>
      <c r="W6846" t="s">
        <v>20</v>
      </c>
      <c r="X6846">
        <v>4</v>
      </c>
    </row>
    <row r="6847" spans="1:24" x14ac:dyDescent="0.3">
      <c r="A6847">
        <v>6846</v>
      </c>
      <c r="B6847" t="s">
        <v>33</v>
      </c>
      <c r="C6847" t="str">
        <f>_xlfn.XLOOKUP(B6847,Lookup_table!B:B,Lookup_table!C:C)</f>
        <v>Data</v>
      </c>
      <c r="D6847" t="s">
        <v>34</v>
      </c>
      <c r="E6847" t="s">
        <v>23</v>
      </c>
      <c r="F6847" t="s">
        <v>43</v>
      </c>
      <c r="G6847" t="s">
        <v>17</v>
      </c>
      <c r="H6847" t="str">
        <f t="shared" si="424"/>
        <v>Remote</v>
      </c>
      <c r="I6847" t="s">
        <v>35</v>
      </c>
      <c r="J6847" t="str">
        <f t="shared" si="425"/>
        <v>0-2 yrs</v>
      </c>
      <c r="K6847">
        <f t="shared" ca="1" si="427"/>
        <v>0</v>
      </c>
      <c r="L6847" t="s">
        <v>27</v>
      </c>
      <c r="M6847">
        <v>1</v>
      </c>
      <c r="N6847">
        <v>0</v>
      </c>
      <c r="O6847">
        <v>0</v>
      </c>
      <c r="P6847">
        <v>0</v>
      </c>
      <c r="Q6847">
        <v>1</v>
      </c>
      <c r="R6847">
        <f>SUM(M6847:N6847:O6847:P6847:Q6847)</f>
        <v>2</v>
      </c>
      <c r="S6847" s="1">
        <v>59702</v>
      </c>
      <c r="T6847" s="1" t="str">
        <f t="shared" si="426"/>
        <v>Low</v>
      </c>
      <c r="U6847">
        <v>8</v>
      </c>
      <c r="V6847">
        <v>2026</v>
      </c>
      <c r="W6847" t="s">
        <v>20</v>
      </c>
      <c r="X6847">
        <v>2</v>
      </c>
    </row>
    <row r="6848" spans="1:24" x14ac:dyDescent="0.3">
      <c r="A6848">
        <v>6847</v>
      </c>
      <c r="B6848" t="s">
        <v>36</v>
      </c>
      <c r="C6848" t="str">
        <f>_xlfn.XLOOKUP(B6848,Lookup_table!B:B,Lookup_table!C:C)</f>
        <v>Data</v>
      </c>
      <c r="D6848" t="s">
        <v>14</v>
      </c>
      <c r="E6848" t="s">
        <v>42</v>
      </c>
      <c r="F6848" t="s">
        <v>16</v>
      </c>
      <c r="G6848" t="s">
        <v>30</v>
      </c>
      <c r="H6848" t="str">
        <f t="shared" si="424"/>
        <v>Onsite/Hybrid</v>
      </c>
      <c r="I6848" t="s">
        <v>18</v>
      </c>
      <c r="J6848" t="str">
        <f t="shared" si="425"/>
        <v>7+ yrs</v>
      </c>
      <c r="K6848">
        <f t="shared" ca="1" si="427"/>
        <v>14</v>
      </c>
      <c r="L6848" t="s">
        <v>39</v>
      </c>
      <c r="M6848">
        <v>0</v>
      </c>
      <c r="N6848">
        <v>0</v>
      </c>
      <c r="O6848">
        <v>0</v>
      </c>
      <c r="P6848">
        <v>0</v>
      </c>
      <c r="Q6848">
        <v>0</v>
      </c>
      <c r="R6848">
        <f>SUM(M6848:N6848:O6848:P6848:Q6848)</f>
        <v>0</v>
      </c>
      <c r="S6848" s="1">
        <v>104796</v>
      </c>
      <c r="T6848" s="1" t="str">
        <f t="shared" si="426"/>
        <v>Medium</v>
      </c>
      <c r="U6848">
        <v>3</v>
      </c>
      <c r="V6848">
        <v>2022</v>
      </c>
      <c r="W6848" t="s">
        <v>20</v>
      </c>
      <c r="X6848">
        <v>1</v>
      </c>
    </row>
    <row r="6849" spans="1:24" x14ac:dyDescent="0.3">
      <c r="A6849">
        <v>6848</v>
      </c>
      <c r="B6849" t="s">
        <v>50</v>
      </c>
      <c r="C6849" t="str">
        <f>_xlfn.XLOOKUP(B6849,Lookup_table!B:B,Lookup_table!C:C)</f>
        <v>AI</v>
      </c>
      <c r="D6849" t="s">
        <v>22</v>
      </c>
      <c r="E6849" t="s">
        <v>32</v>
      </c>
      <c r="F6849" t="s">
        <v>44</v>
      </c>
      <c r="G6849" t="s">
        <v>30</v>
      </c>
      <c r="H6849" t="str">
        <f t="shared" si="424"/>
        <v>Onsite/Hybrid</v>
      </c>
      <c r="I6849" t="s">
        <v>26</v>
      </c>
      <c r="J6849" t="str">
        <f t="shared" si="425"/>
        <v>3-6 yrs</v>
      </c>
      <c r="K6849">
        <f t="shared" ca="1" si="427"/>
        <v>3</v>
      </c>
      <c r="L6849" t="s">
        <v>27</v>
      </c>
      <c r="M6849">
        <v>0</v>
      </c>
      <c r="N6849">
        <v>0</v>
      </c>
      <c r="O6849">
        <v>1</v>
      </c>
      <c r="P6849">
        <v>0</v>
      </c>
      <c r="Q6849">
        <v>0</v>
      </c>
      <c r="R6849">
        <f>SUM(M6849:N6849:O6849:P6849:Q6849)</f>
        <v>1</v>
      </c>
      <c r="S6849" s="1">
        <v>151188</v>
      </c>
      <c r="T6849" s="1" t="str">
        <f t="shared" si="426"/>
        <v>High</v>
      </c>
      <c r="U6849">
        <v>10</v>
      </c>
      <c r="V6849">
        <v>2021</v>
      </c>
      <c r="W6849" t="s">
        <v>28</v>
      </c>
      <c r="X6849">
        <v>9</v>
      </c>
    </row>
    <row r="6850" spans="1:24" x14ac:dyDescent="0.3">
      <c r="A6850">
        <v>6849</v>
      </c>
      <c r="B6850" t="s">
        <v>36</v>
      </c>
      <c r="C6850" t="str">
        <f>_xlfn.XLOOKUP(B6850,Lookup_table!B:B,Lookup_table!C:C)</f>
        <v>Data</v>
      </c>
      <c r="D6850" t="s">
        <v>22</v>
      </c>
      <c r="E6850" t="s">
        <v>38</v>
      </c>
      <c r="F6850" t="s">
        <v>16</v>
      </c>
      <c r="G6850" t="s">
        <v>17</v>
      </c>
      <c r="H6850" t="str">
        <f t="shared" ref="H6850:H6913" si="428">IF(G6850="Remote","Remote","Onsite/Hybrid")</f>
        <v>Remote</v>
      </c>
      <c r="I6850" t="s">
        <v>26</v>
      </c>
      <c r="J6850" t="str">
        <f t="shared" ref="J6850:J6913" si="429">IF(I6850="Entry","0-2 yrs",IF(I6850="Mid","3-6 yrs","7+ yrs"))</f>
        <v>3-6 yrs</v>
      </c>
      <c r="K6850">
        <f t="shared" ca="1" si="427"/>
        <v>4</v>
      </c>
      <c r="L6850" t="s">
        <v>39</v>
      </c>
      <c r="M6850">
        <v>1</v>
      </c>
      <c r="N6850">
        <v>0</v>
      </c>
      <c r="O6850">
        <v>1</v>
      </c>
      <c r="P6850">
        <v>1</v>
      </c>
      <c r="Q6850">
        <v>1</v>
      </c>
      <c r="R6850">
        <f>SUM(M6850:N6850:O6850:P6850:Q6850)</f>
        <v>4</v>
      </c>
      <c r="S6850" s="1">
        <v>132680</v>
      </c>
      <c r="T6850" s="1" t="str">
        <f t="shared" ref="T6850:T6913" si="430">IF(S6850&lt;=70000,"Low",IF(S6850&lt;=120000,"Medium","High"))</f>
        <v>High</v>
      </c>
      <c r="U6850">
        <v>9</v>
      </c>
      <c r="V6850">
        <v>2025</v>
      </c>
      <c r="W6850" t="s">
        <v>28</v>
      </c>
      <c r="X6850">
        <v>6</v>
      </c>
    </row>
    <row r="6851" spans="1:24" x14ac:dyDescent="0.3">
      <c r="A6851">
        <v>6850</v>
      </c>
      <c r="B6851" t="s">
        <v>33</v>
      </c>
      <c r="C6851" t="str">
        <f>_xlfn.XLOOKUP(B6851,Lookup_table!B:B,Lookup_table!C:C)</f>
        <v>Data</v>
      </c>
      <c r="D6851" t="s">
        <v>34</v>
      </c>
      <c r="E6851" t="s">
        <v>42</v>
      </c>
      <c r="F6851" t="s">
        <v>52</v>
      </c>
      <c r="G6851" t="s">
        <v>17</v>
      </c>
      <c r="H6851" t="str">
        <f t="shared" si="428"/>
        <v>Remote</v>
      </c>
      <c r="I6851" t="s">
        <v>26</v>
      </c>
      <c r="J6851" t="str">
        <f t="shared" si="429"/>
        <v>3-6 yrs</v>
      </c>
      <c r="K6851">
        <f t="shared" ref="K6851:K6914" ca="1" si="431">IF(J6851="0-2 yrs",RANDBETWEEN(0,2),IF(J6851="3-6 yrs", RANDBETWEEN(3,6),IF(J6851="7+ yrs", RANDBETWEEN(7,15)," ")))</f>
        <v>6</v>
      </c>
      <c r="L6851" t="s">
        <v>39</v>
      </c>
      <c r="M6851">
        <v>0</v>
      </c>
      <c r="N6851">
        <v>0</v>
      </c>
      <c r="O6851">
        <v>0</v>
      </c>
      <c r="P6851">
        <v>0</v>
      </c>
      <c r="Q6851">
        <v>0</v>
      </c>
      <c r="R6851">
        <f>SUM(M6851:N6851:O6851:P6851:Q6851)</f>
        <v>0</v>
      </c>
      <c r="S6851" s="1">
        <v>78083</v>
      </c>
      <c r="T6851" s="1" t="str">
        <f t="shared" si="430"/>
        <v>Medium</v>
      </c>
      <c r="U6851">
        <v>7</v>
      </c>
      <c r="V6851">
        <v>2026</v>
      </c>
      <c r="W6851" t="s">
        <v>28</v>
      </c>
      <c r="X6851">
        <v>7</v>
      </c>
    </row>
    <row r="6852" spans="1:24" x14ac:dyDescent="0.3">
      <c r="A6852">
        <v>6851</v>
      </c>
      <c r="B6852" t="s">
        <v>36</v>
      </c>
      <c r="C6852" t="str">
        <f>_xlfn.XLOOKUP(B6852,Lookup_table!B:B,Lookup_table!C:C)</f>
        <v>Data</v>
      </c>
      <c r="D6852" t="s">
        <v>34</v>
      </c>
      <c r="E6852" t="s">
        <v>23</v>
      </c>
      <c r="F6852" t="s">
        <v>51</v>
      </c>
      <c r="G6852" t="s">
        <v>30</v>
      </c>
      <c r="H6852" t="str">
        <f t="shared" si="428"/>
        <v>Onsite/Hybrid</v>
      </c>
      <c r="I6852" t="s">
        <v>35</v>
      </c>
      <c r="J6852" t="str">
        <f t="shared" si="429"/>
        <v>0-2 yrs</v>
      </c>
      <c r="K6852">
        <f t="shared" ca="1" si="431"/>
        <v>2</v>
      </c>
      <c r="L6852" t="s">
        <v>39</v>
      </c>
      <c r="M6852">
        <v>1</v>
      </c>
      <c r="N6852">
        <v>0</v>
      </c>
      <c r="O6852">
        <v>0</v>
      </c>
      <c r="P6852">
        <v>0</v>
      </c>
      <c r="Q6852">
        <v>0</v>
      </c>
      <c r="R6852">
        <f>SUM(M6852:N6852:O6852:P6852:Q6852)</f>
        <v>1</v>
      </c>
      <c r="S6852" s="1">
        <v>50396</v>
      </c>
      <c r="T6852" s="1" t="str">
        <f t="shared" si="430"/>
        <v>Low</v>
      </c>
      <c r="U6852">
        <v>8</v>
      </c>
      <c r="V6852">
        <v>2022</v>
      </c>
      <c r="W6852" t="s">
        <v>34</v>
      </c>
      <c r="X6852">
        <v>4</v>
      </c>
    </row>
    <row r="6853" spans="1:24" x14ac:dyDescent="0.3">
      <c r="A6853">
        <v>6852</v>
      </c>
      <c r="B6853" t="s">
        <v>36</v>
      </c>
      <c r="C6853" t="str">
        <f>_xlfn.XLOOKUP(B6853,Lookup_table!B:B,Lookup_table!C:C)</f>
        <v>Data</v>
      </c>
      <c r="D6853" t="s">
        <v>14</v>
      </c>
      <c r="E6853" t="s">
        <v>23</v>
      </c>
      <c r="F6853" t="s">
        <v>29</v>
      </c>
      <c r="G6853" t="s">
        <v>17</v>
      </c>
      <c r="H6853" t="str">
        <f t="shared" si="428"/>
        <v>Remote</v>
      </c>
      <c r="I6853" t="s">
        <v>26</v>
      </c>
      <c r="J6853" t="str">
        <f t="shared" si="429"/>
        <v>3-6 yrs</v>
      </c>
      <c r="K6853">
        <f t="shared" ca="1" si="431"/>
        <v>3</v>
      </c>
      <c r="L6853" t="s">
        <v>39</v>
      </c>
      <c r="M6853">
        <v>1</v>
      </c>
      <c r="N6853">
        <v>0</v>
      </c>
      <c r="O6853">
        <v>0</v>
      </c>
      <c r="P6853">
        <v>1</v>
      </c>
      <c r="Q6853">
        <v>1</v>
      </c>
      <c r="R6853">
        <f>SUM(M6853:N6853:O6853:P6853:Q6853)</f>
        <v>3</v>
      </c>
      <c r="S6853" s="1">
        <v>100000</v>
      </c>
      <c r="T6853" s="1" t="str">
        <f t="shared" si="430"/>
        <v>Medium</v>
      </c>
      <c r="U6853">
        <v>1</v>
      </c>
      <c r="V6853">
        <v>2023</v>
      </c>
      <c r="W6853" t="s">
        <v>28</v>
      </c>
      <c r="X6853">
        <v>9</v>
      </c>
    </row>
    <row r="6854" spans="1:24" x14ac:dyDescent="0.3">
      <c r="A6854">
        <v>6853</v>
      </c>
      <c r="B6854" t="s">
        <v>36</v>
      </c>
      <c r="C6854" t="str">
        <f>_xlfn.XLOOKUP(B6854,Lookup_table!B:B,Lookup_table!C:C)</f>
        <v>Data</v>
      </c>
      <c r="D6854" t="s">
        <v>22</v>
      </c>
      <c r="E6854" t="s">
        <v>23</v>
      </c>
      <c r="F6854" t="s">
        <v>29</v>
      </c>
      <c r="G6854" t="s">
        <v>25</v>
      </c>
      <c r="H6854" t="str">
        <f t="shared" si="428"/>
        <v>Onsite/Hybrid</v>
      </c>
      <c r="I6854" t="s">
        <v>26</v>
      </c>
      <c r="J6854" t="str">
        <f t="shared" si="429"/>
        <v>3-6 yrs</v>
      </c>
      <c r="K6854">
        <f t="shared" ca="1" si="431"/>
        <v>6</v>
      </c>
      <c r="L6854" t="s">
        <v>19</v>
      </c>
      <c r="M6854">
        <v>1</v>
      </c>
      <c r="N6854">
        <v>0</v>
      </c>
      <c r="O6854">
        <v>0</v>
      </c>
      <c r="P6854">
        <v>0</v>
      </c>
      <c r="Q6854">
        <v>1</v>
      </c>
      <c r="R6854">
        <f>SUM(M6854:N6854:O6854:P6854:Q6854)</f>
        <v>2</v>
      </c>
      <c r="S6854" s="1">
        <v>107538</v>
      </c>
      <c r="T6854" s="1" t="str">
        <f t="shared" si="430"/>
        <v>Medium</v>
      </c>
      <c r="U6854">
        <v>2</v>
      </c>
      <c r="V6854">
        <v>2026</v>
      </c>
      <c r="W6854" t="s">
        <v>20</v>
      </c>
      <c r="X6854">
        <v>2</v>
      </c>
    </row>
    <row r="6855" spans="1:24" x14ac:dyDescent="0.3">
      <c r="A6855">
        <v>6854</v>
      </c>
      <c r="B6855" t="s">
        <v>41</v>
      </c>
      <c r="C6855" t="str">
        <f>_xlfn.XLOOKUP(B6855,Lookup_table!B:B,Lookup_table!C:C)</f>
        <v>Data</v>
      </c>
      <c r="D6855" t="s">
        <v>37</v>
      </c>
      <c r="E6855" t="s">
        <v>38</v>
      </c>
      <c r="F6855" t="s">
        <v>29</v>
      </c>
      <c r="G6855" t="s">
        <v>30</v>
      </c>
      <c r="H6855" t="str">
        <f t="shared" si="428"/>
        <v>Onsite/Hybrid</v>
      </c>
      <c r="I6855" t="s">
        <v>26</v>
      </c>
      <c r="J6855" t="str">
        <f t="shared" si="429"/>
        <v>3-6 yrs</v>
      </c>
      <c r="K6855">
        <f t="shared" ca="1" si="431"/>
        <v>4</v>
      </c>
      <c r="L6855" t="s">
        <v>19</v>
      </c>
      <c r="M6855">
        <v>0</v>
      </c>
      <c r="N6855">
        <v>0</v>
      </c>
      <c r="O6855">
        <v>0</v>
      </c>
      <c r="P6855">
        <v>1</v>
      </c>
      <c r="Q6855">
        <v>1</v>
      </c>
      <c r="R6855">
        <f>SUM(M6855:N6855:O6855:P6855:Q6855)</f>
        <v>2</v>
      </c>
      <c r="S6855" s="1">
        <v>98107</v>
      </c>
      <c r="T6855" s="1" t="str">
        <f t="shared" si="430"/>
        <v>Medium</v>
      </c>
      <c r="U6855">
        <v>8</v>
      </c>
      <c r="V6855">
        <v>2020</v>
      </c>
      <c r="W6855" t="s">
        <v>28</v>
      </c>
      <c r="X6855">
        <v>9</v>
      </c>
    </row>
    <row r="6856" spans="1:24" x14ac:dyDescent="0.3">
      <c r="A6856">
        <v>6855</v>
      </c>
      <c r="B6856" t="s">
        <v>36</v>
      </c>
      <c r="C6856" t="str">
        <f>_xlfn.XLOOKUP(B6856,Lookup_table!B:B,Lookup_table!C:C)</f>
        <v>Data</v>
      </c>
      <c r="D6856" t="s">
        <v>34</v>
      </c>
      <c r="E6856" t="s">
        <v>15</v>
      </c>
      <c r="F6856" t="s">
        <v>51</v>
      </c>
      <c r="G6856" t="s">
        <v>25</v>
      </c>
      <c r="H6856" t="str">
        <f t="shared" si="428"/>
        <v>Onsite/Hybrid</v>
      </c>
      <c r="I6856" t="s">
        <v>35</v>
      </c>
      <c r="J6856" t="str">
        <f t="shared" si="429"/>
        <v>0-2 yrs</v>
      </c>
      <c r="K6856">
        <f t="shared" ca="1" si="431"/>
        <v>0</v>
      </c>
      <c r="L6856" t="s">
        <v>27</v>
      </c>
      <c r="M6856">
        <v>0</v>
      </c>
      <c r="N6856">
        <v>1</v>
      </c>
      <c r="O6856">
        <v>1</v>
      </c>
      <c r="P6856">
        <v>0</v>
      </c>
      <c r="Q6856">
        <v>0</v>
      </c>
      <c r="R6856">
        <f>SUM(M6856:N6856:O6856:P6856:Q6856)</f>
        <v>2</v>
      </c>
      <c r="S6856" s="1">
        <v>66615</v>
      </c>
      <c r="T6856" s="1" t="str">
        <f t="shared" si="430"/>
        <v>Low</v>
      </c>
      <c r="U6856">
        <v>10</v>
      </c>
      <c r="V6856">
        <v>2026</v>
      </c>
      <c r="W6856" t="s">
        <v>28</v>
      </c>
      <c r="X6856">
        <v>8</v>
      </c>
    </row>
    <row r="6857" spans="1:24" x14ac:dyDescent="0.3">
      <c r="A6857">
        <v>6856</v>
      </c>
      <c r="B6857" t="s">
        <v>36</v>
      </c>
      <c r="C6857" t="str">
        <f>_xlfn.XLOOKUP(B6857,Lookup_table!B:B,Lookup_table!C:C)</f>
        <v>Data</v>
      </c>
      <c r="D6857" t="s">
        <v>34</v>
      </c>
      <c r="E6857" t="s">
        <v>42</v>
      </c>
      <c r="F6857" t="s">
        <v>43</v>
      </c>
      <c r="G6857" t="s">
        <v>25</v>
      </c>
      <c r="H6857" t="str">
        <f t="shared" si="428"/>
        <v>Onsite/Hybrid</v>
      </c>
      <c r="I6857" t="s">
        <v>18</v>
      </c>
      <c r="J6857" t="str">
        <f t="shared" si="429"/>
        <v>7+ yrs</v>
      </c>
      <c r="K6857">
        <f t="shared" ca="1" si="431"/>
        <v>11</v>
      </c>
      <c r="L6857" t="s">
        <v>27</v>
      </c>
      <c r="M6857">
        <v>0</v>
      </c>
      <c r="N6857">
        <v>1</v>
      </c>
      <c r="O6857">
        <v>0</v>
      </c>
      <c r="P6857">
        <v>1</v>
      </c>
      <c r="Q6857">
        <v>1</v>
      </c>
      <c r="R6857">
        <f>SUM(M6857:N6857:O6857:P6857:Q6857)</f>
        <v>3</v>
      </c>
      <c r="S6857" s="1">
        <v>126976</v>
      </c>
      <c r="T6857" s="1" t="str">
        <f t="shared" si="430"/>
        <v>High</v>
      </c>
      <c r="U6857">
        <v>11</v>
      </c>
      <c r="V6857">
        <v>2024</v>
      </c>
      <c r="W6857" t="s">
        <v>28</v>
      </c>
      <c r="X6857">
        <v>8</v>
      </c>
    </row>
    <row r="6858" spans="1:24" x14ac:dyDescent="0.3">
      <c r="A6858">
        <v>6857</v>
      </c>
      <c r="B6858" t="s">
        <v>41</v>
      </c>
      <c r="C6858" t="str">
        <f>_xlfn.XLOOKUP(B6858,Lookup_table!B:B,Lookup_table!C:C)</f>
        <v>Data</v>
      </c>
      <c r="D6858" t="s">
        <v>37</v>
      </c>
      <c r="E6858" t="s">
        <v>42</v>
      </c>
      <c r="F6858" t="s">
        <v>52</v>
      </c>
      <c r="G6858" t="s">
        <v>30</v>
      </c>
      <c r="H6858" t="str">
        <f t="shared" si="428"/>
        <v>Onsite/Hybrid</v>
      </c>
      <c r="I6858" t="s">
        <v>18</v>
      </c>
      <c r="J6858" t="str">
        <f t="shared" si="429"/>
        <v>7+ yrs</v>
      </c>
      <c r="K6858">
        <f t="shared" ca="1" si="431"/>
        <v>10</v>
      </c>
      <c r="L6858" t="s">
        <v>39</v>
      </c>
      <c r="M6858">
        <v>1</v>
      </c>
      <c r="N6858">
        <v>1</v>
      </c>
      <c r="O6858">
        <v>1</v>
      </c>
      <c r="P6858">
        <v>1</v>
      </c>
      <c r="Q6858">
        <v>1</v>
      </c>
      <c r="R6858">
        <f>SUM(M6858:N6858:O6858:P6858:Q6858)</f>
        <v>5</v>
      </c>
      <c r="S6858" s="1">
        <v>144239</v>
      </c>
      <c r="T6858" s="1" t="str">
        <f t="shared" si="430"/>
        <v>High</v>
      </c>
      <c r="U6858">
        <v>6</v>
      </c>
      <c r="V6858">
        <v>2021</v>
      </c>
      <c r="W6858" t="s">
        <v>28</v>
      </c>
      <c r="X6858">
        <v>5</v>
      </c>
    </row>
    <row r="6859" spans="1:24" x14ac:dyDescent="0.3">
      <c r="A6859">
        <v>6858</v>
      </c>
      <c r="B6859" t="s">
        <v>33</v>
      </c>
      <c r="C6859" t="str">
        <f>_xlfn.XLOOKUP(B6859,Lookup_table!B:B,Lookup_table!C:C)</f>
        <v>Data</v>
      </c>
      <c r="D6859" t="s">
        <v>14</v>
      </c>
      <c r="E6859" t="s">
        <v>23</v>
      </c>
      <c r="F6859" t="s">
        <v>52</v>
      </c>
      <c r="G6859" t="s">
        <v>17</v>
      </c>
      <c r="H6859" t="str">
        <f t="shared" si="428"/>
        <v>Remote</v>
      </c>
      <c r="I6859" t="s">
        <v>35</v>
      </c>
      <c r="J6859" t="str">
        <f t="shared" si="429"/>
        <v>0-2 yrs</v>
      </c>
      <c r="K6859">
        <f t="shared" ca="1" si="431"/>
        <v>2</v>
      </c>
      <c r="L6859" t="s">
        <v>27</v>
      </c>
      <c r="M6859">
        <v>0</v>
      </c>
      <c r="N6859">
        <v>0</v>
      </c>
      <c r="O6859">
        <v>0</v>
      </c>
      <c r="P6859">
        <v>0</v>
      </c>
      <c r="Q6859">
        <v>1</v>
      </c>
      <c r="R6859">
        <f>SUM(M6859:N6859:O6859:P6859:Q6859)</f>
        <v>1</v>
      </c>
      <c r="S6859" s="1">
        <v>58532</v>
      </c>
      <c r="T6859" s="1" t="str">
        <f t="shared" si="430"/>
        <v>Low</v>
      </c>
      <c r="U6859">
        <v>7</v>
      </c>
      <c r="V6859">
        <v>2025</v>
      </c>
      <c r="W6859" t="s">
        <v>34</v>
      </c>
      <c r="X6859">
        <v>6</v>
      </c>
    </row>
    <row r="6860" spans="1:24" x14ac:dyDescent="0.3">
      <c r="A6860">
        <v>6859</v>
      </c>
      <c r="B6860" t="s">
        <v>50</v>
      </c>
      <c r="C6860" t="str">
        <f>_xlfn.XLOOKUP(B6860,Lookup_table!B:B,Lookup_table!C:C)</f>
        <v>AI</v>
      </c>
      <c r="D6860" t="s">
        <v>22</v>
      </c>
      <c r="E6860" t="s">
        <v>40</v>
      </c>
      <c r="F6860" t="s">
        <v>16</v>
      </c>
      <c r="G6860" t="s">
        <v>17</v>
      </c>
      <c r="H6860" t="str">
        <f t="shared" si="428"/>
        <v>Remote</v>
      </c>
      <c r="I6860" t="s">
        <v>18</v>
      </c>
      <c r="J6860" t="str">
        <f t="shared" si="429"/>
        <v>7+ yrs</v>
      </c>
      <c r="K6860">
        <f t="shared" ca="1" si="431"/>
        <v>13</v>
      </c>
      <c r="L6860" t="s">
        <v>39</v>
      </c>
      <c r="M6860">
        <v>0</v>
      </c>
      <c r="N6860">
        <v>0</v>
      </c>
      <c r="O6860">
        <v>0</v>
      </c>
      <c r="P6860">
        <v>0</v>
      </c>
      <c r="Q6860">
        <v>1</v>
      </c>
      <c r="R6860">
        <f>SUM(M6860:N6860:O6860:P6860:Q6860)</f>
        <v>1</v>
      </c>
      <c r="S6860" s="1">
        <v>170829</v>
      </c>
      <c r="T6860" s="1" t="str">
        <f t="shared" si="430"/>
        <v>High</v>
      </c>
      <c r="U6860">
        <v>9</v>
      </c>
      <c r="V6860">
        <v>2021</v>
      </c>
      <c r="W6860" t="s">
        <v>20</v>
      </c>
      <c r="X6860">
        <v>1</v>
      </c>
    </row>
    <row r="6861" spans="1:24" x14ac:dyDescent="0.3">
      <c r="A6861">
        <v>6860</v>
      </c>
      <c r="B6861" t="s">
        <v>41</v>
      </c>
      <c r="C6861" t="str">
        <f>_xlfn.XLOOKUP(B6861,Lookup_table!B:B,Lookup_table!C:C)</f>
        <v>Data</v>
      </c>
      <c r="D6861" t="s">
        <v>37</v>
      </c>
      <c r="E6861" t="s">
        <v>23</v>
      </c>
      <c r="F6861" t="s">
        <v>51</v>
      </c>
      <c r="G6861" t="s">
        <v>25</v>
      </c>
      <c r="H6861" t="str">
        <f t="shared" si="428"/>
        <v>Onsite/Hybrid</v>
      </c>
      <c r="I6861" t="s">
        <v>18</v>
      </c>
      <c r="J6861" t="str">
        <f t="shared" si="429"/>
        <v>7+ yrs</v>
      </c>
      <c r="K6861">
        <f t="shared" ca="1" si="431"/>
        <v>15</v>
      </c>
      <c r="L6861" t="s">
        <v>19</v>
      </c>
      <c r="M6861">
        <v>1</v>
      </c>
      <c r="N6861">
        <v>0</v>
      </c>
      <c r="O6861">
        <v>0</v>
      </c>
      <c r="P6861">
        <v>0</v>
      </c>
      <c r="Q6861">
        <v>1</v>
      </c>
      <c r="R6861">
        <f>SUM(M6861:N6861:O6861:P6861:Q6861)</f>
        <v>2</v>
      </c>
      <c r="S6861" s="1">
        <v>111074</v>
      </c>
      <c r="T6861" s="1" t="str">
        <f t="shared" si="430"/>
        <v>Medium</v>
      </c>
      <c r="U6861">
        <v>2</v>
      </c>
      <c r="V6861">
        <v>2023</v>
      </c>
      <c r="W6861" t="s">
        <v>20</v>
      </c>
      <c r="X6861">
        <v>2</v>
      </c>
    </row>
    <row r="6862" spans="1:24" x14ac:dyDescent="0.3">
      <c r="A6862">
        <v>6861</v>
      </c>
      <c r="B6862" t="s">
        <v>41</v>
      </c>
      <c r="C6862" t="str">
        <f>_xlfn.XLOOKUP(B6862,Lookup_table!B:B,Lookup_table!C:C)</f>
        <v>Data</v>
      </c>
      <c r="D6862" t="s">
        <v>14</v>
      </c>
      <c r="E6862" t="s">
        <v>32</v>
      </c>
      <c r="F6862" t="s">
        <v>29</v>
      </c>
      <c r="G6862" t="s">
        <v>30</v>
      </c>
      <c r="H6862" t="str">
        <f t="shared" si="428"/>
        <v>Onsite/Hybrid</v>
      </c>
      <c r="I6862" t="s">
        <v>35</v>
      </c>
      <c r="J6862" t="str">
        <f t="shared" si="429"/>
        <v>0-2 yrs</v>
      </c>
      <c r="K6862">
        <f t="shared" ca="1" si="431"/>
        <v>1</v>
      </c>
      <c r="L6862" t="s">
        <v>27</v>
      </c>
      <c r="M6862">
        <v>1</v>
      </c>
      <c r="N6862">
        <v>0</v>
      </c>
      <c r="O6862">
        <v>1</v>
      </c>
      <c r="P6862">
        <v>0</v>
      </c>
      <c r="Q6862">
        <v>1</v>
      </c>
      <c r="R6862">
        <f>SUM(M6862:N6862:O6862:P6862:Q6862)</f>
        <v>3</v>
      </c>
      <c r="S6862" s="1">
        <v>70837</v>
      </c>
      <c r="T6862" s="1" t="str">
        <f t="shared" si="430"/>
        <v>Medium</v>
      </c>
      <c r="U6862">
        <v>4</v>
      </c>
      <c r="V6862">
        <v>2025</v>
      </c>
      <c r="W6862" t="s">
        <v>28</v>
      </c>
      <c r="X6862">
        <v>7</v>
      </c>
    </row>
    <row r="6863" spans="1:24" x14ac:dyDescent="0.3">
      <c r="A6863">
        <v>6862</v>
      </c>
      <c r="B6863" t="s">
        <v>50</v>
      </c>
      <c r="C6863" t="str">
        <f>_xlfn.XLOOKUP(B6863,Lookup_table!B:B,Lookup_table!C:C)</f>
        <v>AI</v>
      </c>
      <c r="D6863" t="s">
        <v>14</v>
      </c>
      <c r="E6863" t="s">
        <v>42</v>
      </c>
      <c r="F6863" t="s">
        <v>51</v>
      </c>
      <c r="G6863" t="s">
        <v>30</v>
      </c>
      <c r="H6863" t="str">
        <f t="shared" si="428"/>
        <v>Onsite/Hybrid</v>
      </c>
      <c r="I6863" t="s">
        <v>26</v>
      </c>
      <c r="J6863" t="str">
        <f t="shared" si="429"/>
        <v>3-6 yrs</v>
      </c>
      <c r="K6863">
        <f t="shared" ca="1" si="431"/>
        <v>6</v>
      </c>
      <c r="L6863" t="s">
        <v>19</v>
      </c>
      <c r="M6863">
        <v>0</v>
      </c>
      <c r="N6863">
        <v>1</v>
      </c>
      <c r="O6863">
        <v>1</v>
      </c>
      <c r="P6863">
        <v>1</v>
      </c>
      <c r="Q6863">
        <v>1</v>
      </c>
      <c r="R6863">
        <f>SUM(M6863:N6863:O6863:P6863:Q6863)</f>
        <v>4</v>
      </c>
      <c r="S6863" s="1">
        <v>156900</v>
      </c>
      <c r="T6863" s="1" t="str">
        <f t="shared" si="430"/>
        <v>High</v>
      </c>
      <c r="U6863">
        <v>2</v>
      </c>
      <c r="V6863">
        <v>2024</v>
      </c>
      <c r="W6863" t="s">
        <v>28</v>
      </c>
      <c r="X6863">
        <v>7</v>
      </c>
    </row>
    <row r="6864" spans="1:24" x14ac:dyDescent="0.3">
      <c r="A6864">
        <v>6863</v>
      </c>
      <c r="B6864" t="s">
        <v>31</v>
      </c>
      <c r="C6864" t="str">
        <f>_xlfn.XLOOKUP(B6864,Lookup_table!B:B,Lookup_table!C:C)</f>
        <v>Business</v>
      </c>
      <c r="D6864" t="s">
        <v>37</v>
      </c>
      <c r="E6864" t="s">
        <v>42</v>
      </c>
      <c r="F6864" t="s">
        <v>29</v>
      </c>
      <c r="G6864" t="s">
        <v>30</v>
      </c>
      <c r="H6864" t="str">
        <f t="shared" si="428"/>
        <v>Onsite/Hybrid</v>
      </c>
      <c r="I6864" t="s">
        <v>26</v>
      </c>
      <c r="J6864" t="str">
        <f t="shared" si="429"/>
        <v>3-6 yrs</v>
      </c>
      <c r="K6864">
        <f t="shared" ca="1" si="431"/>
        <v>3</v>
      </c>
      <c r="L6864" t="s">
        <v>27</v>
      </c>
      <c r="M6864">
        <v>1</v>
      </c>
      <c r="N6864">
        <v>0</v>
      </c>
      <c r="O6864">
        <v>1</v>
      </c>
      <c r="P6864">
        <v>1</v>
      </c>
      <c r="Q6864">
        <v>1</v>
      </c>
      <c r="R6864">
        <f>SUM(M6864:N6864:O6864:P6864:Q6864)</f>
        <v>4</v>
      </c>
      <c r="S6864" s="1">
        <v>113960</v>
      </c>
      <c r="T6864" s="1" t="str">
        <f t="shared" si="430"/>
        <v>Medium</v>
      </c>
      <c r="U6864">
        <v>10</v>
      </c>
      <c r="V6864">
        <v>2024</v>
      </c>
      <c r="W6864" t="s">
        <v>28</v>
      </c>
      <c r="X6864">
        <v>9</v>
      </c>
    </row>
    <row r="6865" spans="1:24" x14ac:dyDescent="0.3">
      <c r="A6865">
        <v>6864</v>
      </c>
      <c r="B6865" t="s">
        <v>50</v>
      </c>
      <c r="C6865" t="str">
        <f>_xlfn.XLOOKUP(B6865,Lookup_table!B:B,Lookup_table!C:C)</f>
        <v>AI</v>
      </c>
      <c r="D6865" t="s">
        <v>22</v>
      </c>
      <c r="E6865" t="s">
        <v>15</v>
      </c>
      <c r="F6865" t="s">
        <v>44</v>
      </c>
      <c r="G6865" t="s">
        <v>17</v>
      </c>
      <c r="H6865" t="str">
        <f t="shared" si="428"/>
        <v>Remote</v>
      </c>
      <c r="I6865" t="s">
        <v>26</v>
      </c>
      <c r="J6865" t="str">
        <f t="shared" si="429"/>
        <v>3-6 yrs</v>
      </c>
      <c r="K6865">
        <f t="shared" ca="1" si="431"/>
        <v>4</v>
      </c>
      <c r="L6865" t="s">
        <v>19</v>
      </c>
      <c r="M6865">
        <v>1</v>
      </c>
      <c r="N6865">
        <v>1</v>
      </c>
      <c r="O6865">
        <v>0</v>
      </c>
      <c r="P6865">
        <v>0</v>
      </c>
      <c r="Q6865">
        <v>1</v>
      </c>
      <c r="R6865">
        <f>SUM(M6865:N6865:O6865:P6865:Q6865)</f>
        <v>3</v>
      </c>
      <c r="S6865" s="1">
        <v>142903</v>
      </c>
      <c r="T6865" s="1" t="str">
        <f t="shared" si="430"/>
        <v>High</v>
      </c>
      <c r="U6865">
        <v>1</v>
      </c>
      <c r="V6865">
        <v>2021</v>
      </c>
      <c r="W6865" t="s">
        <v>28</v>
      </c>
      <c r="X6865">
        <v>8</v>
      </c>
    </row>
    <row r="6866" spans="1:24" x14ac:dyDescent="0.3">
      <c r="A6866">
        <v>6865</v>
      </c>
      <c r="B6866" t="s">
        <v>31</v>
      </c>
      <c r="C6866" t="str">
        <f>_xlfn.XLOOKUP(B6866,Lookup_table!B:B,Lookup_table!C:C)</f>
        <v>Business</v>
      </c>
      <c r="D6866" t="s">
        <v>34</v>
      </c>
      <c r="E6866" t="s">
        <v>42</v>
      </c>
      <c r="F6866" t="s">
        <v>24</v>
      </c>
      <c r="G6866" t="s">
        <v>30</v>
      </c>
      <c r="H6866" t="str">
        <f t="shared" si="428"/>
        <v>Onsite/Hybrid</v>
      </c>
      <c r="I6866" t="s">
        <v>18</v>
      </c>
      <c r="J6866" t="str">
        <f t="shared" si="429"/>
        <v>7+ yrs</v>
      </c>
      <c r="K6866">
        <f t="shared" ca="1" si="431"/>
        <v>7</v>
      </c>
      <c r="L6866" t="s">
        <v>39</v>
      </c>
      <c r="M6866">
        <v>1</v>
      </c>
      <c r="N6866">
        <v>1</v>
      </c>
      <c r="O6866">
        <v>0</v>
      </c>
      <c r="P6866">
        <v>1</v>
      </c>
      <c r="Q6866">
        <v>0</v>
      </c>
      <c r="R6866">
        <f>SUM(M6866:N6866:O6866:P6866:Q6866)</f>
        <v>3</v>
      </c>
      <c r="S6866" s="1">
        <v>118149</v>
      </c>
      <c r="T6866" s="1" t="str">
        <f t="shared" si="430"/>
        <v>Medium</v>
      </c>
      <c r="U6866">
        <v>5</v>
      </c>
      <c r="V6866">
        <v>2022</v>
      </c>
      <c r="W6866" t="s">
        <v>34</v>
      </c>
      <c r="X6866">
        <v>6</v>
      </c>
    </row>
    <row r="6867" spans="1:24" x14ac:dyDescent="0.3">
      <c r="A6867">
        <v>6866</v>
      </c>
      <c r="B6867" t="s">
        <v>33</v>
      </c>
      <c r="C6867" t="str">
        <f>_xlfn.XLOOKUP(B6867,Lookup_table!B:B,Lookup_table!C:C)</f>
        <v>Data</v>
      </c>
      <c r="D6867" t="s">
        <v>37</v>
      </c>
      <c r="E6867" t="s">
        <v>42</v>
      </c>
      <c r="F6867" t="s">
        <v>51</v>
      </c>
      <c r="G6867" t="s">
        <v>17</v>
      </c>
      <c r="H6867" t="str">
        <f t="shared" si="428"/>
        <v>Remote</v>
      </c>
      <c r="I6867" t="s">
        <v>26</v>
      </c>
      <c r="J6867" t="str">
        <f t="shared" si="429"/>
        <v>3-6 yrs</v>
      </c>
      <c r="K6867">
        <f t="shared" ca="1" si="431"/>
        <v>5</v>
      </c>
      <c r="L6867" t="s">
        <v>27</v>
      </c>
      <c r="M6867">
        <v>0</v>
      </c>
      <c r="N6867">
        <v>1</v>
      </c>
      <c r="O6867">
        <v>1</v>
      </c>
      <c r="P6867">
        <v>0</v>
      </c>
      <c r="Q6867">
        <v>1</v>
      </c>
      <c r="R6867">
        <f>SUM(M6867:N6867:O6867:P6867:Q6867)</f>
        <v>3</v>
      </c>
      <c r="S6867" s="1">
        <v>96746</v>
      </c>
      <c r="T6867" s="1" t="str">
        <f t="shared" si="430"/>
        <v>Medium</v>
      </c>
      <c r="U6867">
        <v>4</v>
      </c>
      <c r="V6867">
        <v>2020</v>
      </c>
      <c r="W6867" t="s">
        <v>20</v>
      </c>
      <c r="X6867">
        <v>2</v>
      </c>
    </row>
    <row r="6868" spans="1:24" x14ac:dyDescent="0.3">
      <c r="A6868">
        <v>6867</v>
      </c>
      <c r="B6868" t="s">
        <v>21</v>
      </c>
      <c r="C6868" t="str">
        <f>_xlfn.XLOOKUP(B6868,Lookup_table!B:B,Lookup_table!C:C)</f>
        <v>AI</v>
      </c>
      <c r="D6868" t="s">
        <v>34</v>
      </c>
      <c r="E6868" t="s">
        <v>15</v>
      </c>
      <c r="F6868" t="s">
        <v>29</v>
      </c>
      <c r="G6868" t="s">
        <v>17</v>
      </c>
      <c r="H6868" t="str">
        <f t="shared" si="428"/>
        <v>Remote</v>
      </c>
      <c r="I6868" t="s">
        <v>18</v>
      </c>
      <c r="J6868" t="str">
        <f t="shared" si="429"/>
        <v>7+ yrs</v>
      </c>
      <c r="K6868">
        <f t="shared" ca="1" si="431"/>
        <v>10</v>
      </c>
      <c r="L6868" t="s">
        <v>39</v>
      </c>
      <c r="M6868">
        <v>0</v>
      </c>
      <c r="N6868">
        <v>0</v>
      </c>
      <c r="O6868">
        <v>0</v>
      </c>
      <c r="P6868">
        <v>0</v>
      </c>
      <c r="Q6868">
        <v>1</v>
      </c>
      <c r="R6868">
        <f>SUM(M6868:N6868:O6868:P6868:Q6868)</f>
        <v>1</v>
      </c>
      <c r="S6868" s="1">
        <v>151976</v>
      </c>
      <c r="T6868" s="1" t="str">
        <f t="shared" si="430"/>
        <v>High</v>
      </c>
      <c r="U6868">
        <v>8</v>
      </c>
      <c r="V6868">
        <v>2020</v>
      </c>
      <c r="W6868" t="s">
        <v>28</v>
      </c>
      <c r="X6868">
        <v>8</v>
      </c>
    </row>
    <row r="6869" spans="1:24" x14ac:dyDescent="0.3">
      <c r="A6869">
        <v>6868</v>
      </c>
      <c r="B6869" t="s">
        <v>41</v>
      </c>
      <c r="C6869" t="str">
        <f>_xlfn.XLOOKUP(B6869,Lookup_table!B:B,Lookup_table!C:C)</f>
        <v>Data</v>
      </c>
      <c r="D6869" t="s">
        <v>14</v>
      </c>
      <c r="E6869" t="s">
        <v>15</v>
      </c>
      <c r="F6869" t="s">
        <v>16</v>
      </c>
      <c r="G6869" t="s">
        <v>17</v>
      </c>
      <c r="H6869" t="str">
        <f t="shared" si="428"/>
        <v>Remote</v>
      </c>
      <c r="I6869" t="s">
        <v>18</v>
      </c>
      <c r="J6869" t="str">
        <f t="shared" si="429"/>
        <v>7+ yrs</v>
      </c>
      <c r="K6869">
        <f t="shared" ca="1" si="431"/>
        <v>9</v>
      </c>
      <c r="L6869" t="s">
        <v>27</v>
      </c>
      <c r="M6869">
        <v>1</v>
      </c>
      <c r="N6869">
        <v>1</v>
      </c>
      <c r="O6869">
        <v>0</v>
      </c>
      <c r="P6869">
        <v>1</v>
      </c>
      <c r="Q6869">
        <v>0</v>
      </c>
      <c r="R6869">
        <f>SUM(M6869:N6869:O6869:P6869:Q6869)</f>
        <v>3</v>
      </c>
      <c r="S6869" s="1">
        <v>114842</v>
      </c>
      <c r="T6869" s="1" t="str">
        <f t="shared" si="430"/>
        <v>Medium</v>
      </c>
      <c r="U6869">
        <v>7</v>
      </c>
      <c r="V6869">
        <v>2024</v>
      </c>
      <c r="W6869" t="s">
        <v>20</v>
      </c>
      <c r="X6869">
        <v>1</v>
      </c>
    </row>
    <row r="6870" spans="1:24" x14ac:dyDescent="0.3">
      <c r="A6870">
        <v>6869</v>
      </c>
      <c r="B6870" t="s">
        <v>41</v>
      </c>
      <c r="C6870" t="str">
        <f>_xlfn.XLOOKUP(B6870,Lookup_table!B:B,Lookup_table!C:C)</f>
        <v>Data</v>
      </c>
      <c r="D6870" t="s">
        <v>22</v>
      </c>
      <c r="E6870" t="s">
        <v>38</v>
      </c>
      <c r="F6870" t="s">
        <v>24</v>
      </c>
      <c r="G6870" t="s">
        <v>30</v>
      </c>
      <c r="H6870" t="str">
        <f t="shared" si="428"/>
        <v>Onsite/Hybrid</v>
      </c>
      <c r="I6870" t="s">
        <v>26</v>
      </c>
      <c r="J6870" t="str">
        <f t="shared" si="429"/>
        <v>3-6 yrs</v>
      </c>
      <c r="K6870">
        <f t="shared" ca="1" si="431"/>
        <v>5</v>
      </c>
      <c r="L6870" t="s">
        <v>27</v>
      </c>
      <c r="M6870">
        <v>1</v>
      </c>
      <c r="N6870">
        <v>1</v>
      </c>
      <c r="O6870">
        <v>1</v>
      </c>
      <c r="P6870">
        <v>0</v>
      </c>
      <c r="Q6870">
        <v>0</v>
      </c>
      <c r="R6870">
        <f>SUM(M6870:N6870:O6870:P6870:Q6870)</f>
        <v>3</v>
      </c>
      <c r="S6870" s="1">
        <v>105273</v>
      </c>
      <c r="T6870" s="1" t="str">
        <f t="shared" si="430"/>
        <v>Medium</v>
      </c>
      <c r="U6870">
        <v>7</v>
      </c>
      <c r="V6870">
        <v>2024</v>
      </c>
      <c r="W6870" t="s">
        <v>34</v>
      </c>
      <c r="X6870">
        <v>2</v>
      </c>
    </row>
    <row r="6871" spans="1:24" x14ac:dyDescent="0.3">
      <c r="A6871">
        <v>6870</v>
      </c>
      <c r="B6871" t="s">
        <v>41</v>
      </c>
      <c r="C6871" t="str">
        <f>_xlfn.XLOOKUP(B6871,Lookup_table!B:B,Lookup_table!C:C)</f>
        <v>Data</v>
      </c>
      <c r="D6871" t="s">
        <v>22</v>
      </c>
      <c r="E6871" t="s">
        <v>38</v>
      </c>
      <c r="F6871" t="s">
        <v>52</v>
      </c>
      <c r="G6871" t="s">
        <v>30</v>
      </c>
      <c r="H6871" t="str">
        <f t="shared" si="428"/>
        <v>Onsite/Hybrid</v>
      </c>
      <c r="I6871" t="s">
        <v>35</v>
      </c>
      <c r="J6871" t="str">
        <f t="shared" si="429"/>
        <v>0-2 yrs</v>
      </c>
      <c r="K6871">
        <f t="shared" ca="1" si="431"/>
        <v>0</v>
      </c>
      <c r="L6871" t="s">
        <v>39</v>
      </c>
      <c r="M6871">
        <v>1</v>
      </c>
      <c r="N6871">
        <v>0</v>
      </c>
      <c r="O6871">
        <v>0</v>
      </c>
      <c r="P6871">
        <v>1</v>
      </c>
      <c r="Q6871">
        <v>0</v>
      </c>
      <c r="R6871">
        <f>SUM(M6871:N6871:O6871:P6871:Q6871)</f>
        <v>2</v>
      </c>
      <c r="S6871" s="1">
        <v>85927</v>
      </c>
      <c r="T6871" s="1" t="str">
        <f t="shared" si="430"/>
        <v>Medium</v>
      </c>
      <c r="U6871">
        <v>12</v>
      </c>
      <c r="V6871">
        <v>2020</v>
      </c>
      <c r="W6871" t="s">
        <v>20</v>
      </c>
      <c r="X6871">
        <v>4</v>
      </c>
    </row>
    <row r="6872" spans="1:24" x14ac:dyDescent="0.3">
      <c r="A6872">
        <v>6871</v>
      </c>
      <c r="B6872" t="s">
        <v>36</v>
      </c>
      <c r="C6872" t="str">
        <f>_xlfn.XLOOKUP(B6872,Lookup_table!B:B,Lookup_table!C:C)</f>
        <v>Data</v>
      </c>
      <c r="D6872" t="s">
        <v>14</v>
      </c>
      <c r="E6872" t="s">
        <v>15</v>
      </c>
      <c r="F6872" t="s">
        <v>16</v>
      </c>
      <c r="G6872" t="s">
        <v>25</v>
      </c>
      <c r="H6872" t="str">
        <f t="shared" si="428"/>
        <v>Onsite/Hybrid</v>
      </c>
      <c r="I6872" t="s">
        <v>18</v>
      </c>
      <c r="J6872" t="str">
        <f t="shared" si="429"/>
        <v>7+ yrs</v>
      </c>
      <c r="K6872">
        <f t="shared" ca="1" si="431"/>
        <v>8</v>
      </c>
      <c r="L6872" t="s">
        <v>19</v>
      </c>
      <c r="M6872">
        <v>1</v>
      </c>
      <c r="N6872">
        <v>1</v>
      </c>
      <c r="O6872">
        <v>1</v>
      </c>
      <c r="P6872">
        <v>0</v>
      </c>
      <c r="Q6872">
        <v>0</v>
      </c>
      <c r="R6872">
        <f>SUM(M6872:N6872:O6872:P6872:Q6872)</f>
        <v>3</v>
      </c>
      <c r="S6872" s="1">
        <v>119491</v>
      </c>
      <c r="T6872" s="1" t="str">
        <f t="shared" si="430"/>
        <v>Medium</v>
      </c>
      <c r="U6872">
        <v>6</v>
      </c>
      <c r="V6872">
        <v>2023</v>
      </c>
      <c r="W6872" t="s">
        <v>28</v>
      </c>
      <c r="X6872">
        <v>9</v>
      </c>
    </row>
    <row r="6873" spans="1:24" x14ac:dyDescent="0.3">
      <c r="A6873">
        <v>6872</v>
      </c>
      <c r="B6873" t="s">
        <v>41</v>
      </c>
      <c r="C6873" t="str">
        <f>_xlfn.XLOOKUP(B6873,Lookup_table!B:B,Lookup_table!C:C)</f>
        <v>Data</v>
      </c>
      <c r="D6873" t="s">
        <v>34</v>
      </c>
      <c r="E6873" t="s">
        <v>40</v>
      </c>
      <c r="F6873" t="s">
        <v>51</v>
      </c>
      <c r="G6873" t="s">
        <v>30</v>
      </c>
      <c r="H6873" t="str">
        <f t="shared" si="428"/>
        <v>Onsite/Hybrid</v>
      </c>
      <c r="I6873" t="s">
        <v>26</v>
      </c>
      <c r="J6873" t="str">
        <f t="shared" si="429"/>
        <v>3-6 yrs</v>
      </c>
      <c r="K6873">
        <f t="shared" ca="1" si="431"/>
        <v>3</v>
      </c>
      <c r="L6873" t="s">
        <v>39</v>
      </c>
      <c r="M6873">
        <v>1</v>
      </c>
      <c r="N6873">
        <v>0</v>
      </c>
      <c r="O6873">
        <v>1</v>
      </c>
      <c r="P6873">
        <v>0</v>
      </c>
      <c r="Q6873">
        <v>0</v>
      </c>
      <c r="R6873">
        <f>SUM(M6873:N6873:O6873:P6873:Q6873)</f>
        <v>2</v>
      </c>
      <c r="S6873" s="1">
        <v>85627</v>
      </c>
      <c r="T6873" s="1" t="str">
        <f t="shared" si="430"/>
        <v>Medium</v>
      </c>
      <c r="U6873">
        <v>1</v>
      </c>
      <c r="V6873">
        <v>2023</v>
      </c>
      <c r="W6873" t="s">
        <v>28</v>
      </c>
      <c r="X6873">
        <v>7</v>
      </c>
    </row>
    <row r="6874" spans="1:24" x14ac:dyDescent="0.3">
      <c r="A6874">
        <v>6873</v>
      </c>
      <c r="B6874" t="s">
        <v>21</v>
      </c>
      <c r="C6874" t="str">
        <f>_xlfn.XLOOKUP(B6874,Lookup_table!B:B,Lookup_table!C:C)</f>
        <v>AI</v>
      </c>
      <c r="D6874" t="s">
        <v>14</v>
      </c>
      <c r="E6874" t="s">
        <v>42</v>
      </c>
      <c r="F6874" t="s">
        <v>51</v>
      </c>
      <c r="G6874" t="s">
        <v>17</v>
      </c>
      <c r="H6874" t="str">
        <f t="shared" si="428"/>
        <v>Remote</v>
      </c>
      <c r="I6874" t="s">
        <v>35</v>
      </c>
      <c r="J6874" t="str">
        <f t="shared" si="429"/>
        <v>0-2 yrs</v>
      </c>
      <c r="K6874">
        <f t="shared" ca="1" si="431"/>
        <v>1</v>
      </c>
      <c r="L6874" t="s">
        <v>39</v>
      </c>
      <c r="M6874">
        <v>0</v>
      </c>
      <c r="N6874">
        <v>0</v>
      </c>
      <c r="O6874">
        <v>1</v>
      </c>
      <c r="P6874">
        <v>1</v>
      </c>
      <c r="Q6874">
        <v>1</v>
      </c>
      <c r="R6874">
        <f>SUM(M6874:N6874:O6874:P6874:Q6874)</f>
        <v>3</v>
      </c>
      <c r="S6874" s="1">
        <v>133596</v>
      </c>
      <c r="T6874" s="1" t="str">
        <f t="shared" si="430"/>
        <v>High</v>
      </c>
      <c r="U6874">
        <v>1</v>
      </c>
      <c r="V6874">
        <v>2022</v>
      </c>
      <c r="W6874" t="s">
        <v>28</v>
      </c>
      <c r="X6874">
        <v>2</v>
      </c>
    </row>
    <row r="6875" spans="1:24" x14ac:dyDescent="0.3">
      <c r="A6875">
        <v>6874</v>
      </c>
      <c r="B6875" t="s">
        <v>33</v>
      </c>
      <c r="C6875" t="str">
        <f>_xlfn.XLOOKUP(B6875,Lookup_table!B:B,Lookup_table!C:C)</f>
        <v>Data</v>
      </c>
      <c r="D6875" t="s">
        <v>14</v>
      </c>
      <c r="E6875" t="s">
        <v>38</v>
      </c>
      <c r="F6875" t="s">
        <v>24</v>
      </c>
      <c r="G6875" t="s">
        <v>17</v>
      </c>
      <c r="H6875" t="str">
        <f t="shared" si="428"/>
        <v>Remote</v>
      </c>
      <c r="I6875" t="s">
        <v>18</v>
      </c>
      <c r="J6875" t="str">
        <f t="shared" si="429"/>
        <v>7+ yrs</v>
      </c>
      <c r="K6875">
        <f t="shared" ca="1" si="431"/>
        <v>9</v>
      </c>
      <c r="L6875" t="s">
        <v>27</v>
      </c>
      <c r="M6875">
        <v>1</v>
      </c>
      <c r="N6875">
        <v>1</v>
      </c>
      <c r="O6875">
        <v>0</v>
      </c>
      <c r="P6875">
        <v>1</v>
      </c>
      <c r="Q6875">
        <v>1</v>
      </c>
      <c r="R6875">
        <f>SUM(M6875:N6875:O6875:P6875:Q6875)</f>
        <v>4</v>
      </c>
      <c r="S6875" s="1">
        <v>123358</v>
      </c>
      <c r="T6875" s="1" t="str">
        <f t="shared" si="430"/>
        <v>High</v>
      </c>
      <c r="U6875">
        <v>4</v>
      </c>
      <c r="V6875">
        <v>2021</v>
      </c>
      <c r="W6875" t="s">
        <v>28</v>
      </c>
      <c r="X6875">
        <v>9</v>
      </c>
    </row>
    <row r="6876" spans="1:24" x14ac:dyDescent="0.3">
      <c r="A6876">
        <v>6875</v>
      </c>
      <c r="B6876" t="s">
        <v>41</v>
      </c>
      <c r="C6876" t="str">
        <f>_xlfn.XLOOKUP(B6876,Lookup_table!B:B,Lookup_table!C:C)</f>
        <v>Data</v>
      </c>
      <c r="D6876" t="s">
        <v>34</v>
      </c>
      <c r="E6876" t="s">
        <v>42</v>
      </c>
      <c r="F6876" t="s">
        <v>29</v>
      </c>
      <c r="G6876" t="s">
        <v>17</v>
      </c>
      <c r="H6876" t="str">
        <f t="shared" si="428"/>
        <v>Remote</v>
      </c>
      <c r="I6876" t="s">
        <v>18</v>
      </c>
      <c r="J6876" t="str">
        <f t="shared" si="429"/>
        <v>7+ yrs</v>
      </c>
      <c r="K6876">
        <f t="shared" ca="1" si="431"/>
        <v>14</v>
      </c>
      <c r="L6876" t="s">
        <v>19</v>
      </c>
      <c r="M6876">
        <v>0</v>
      </c>
      <c r="N6876">
        <v>1</v>
      </c>
      <c r="O6876">
        <v>0</v>
      </c>
      <c r="P6876">
        <v>0</v>
      </c>
      <c r="Q6876">
        <v>0</v>
      </c>
      <c r="R6876">
        <f>SUM(M6876:N6876:O6876:P6876:Q6876)</f>
        <v>1</v>
      </c>
      <c r="S6876" s="1">
        <v>97116</v>
      </c>
      <c r="T6876" s="1" t="str">
        <f t="shared" si="430"/>
        <v>Medium</v>
      </c>
      <c r="U6876">
        <v>9</v>
      </c>
      <c r="V6876">
        <v>2021</v>
      </c>
      <c r="W6876" t="s">
        <v>34</v>
      </c>
      <c r="X6876">
        <v>4</v>
      </c>
    </row>
    <row r="6877" spans="1:24" x14ac:dyDescent="0.3">
      <c r="A6877">
        <v>6876</v>
      </c>
      <c r="B6877" t="s">
        <v>36</v>
      </c>
      <c r="C6877" t="str">
        <f>_xlfn.XLOOKUP(B6877,Lookup_table!B:B,Lookup_table!C:C)</f>
        <v>Data</v>
      </c>
      <c r="D6877" t="s">
        <v>14</v>
      </c>
      <c r="E6877" t="s">
        <v>42</v>
      </c>
      <c r="F6877" t="s">
        <v>24</v>
      </c>
      <c r="G6877" t="s">
        <v>30</v>
      </c>
      <c r="H6877" t="str">
        <f t="shared" si="428"/>
        <v>Onsite/Hybrid</v>
      </c>
      <c r="I6877" t="s">
        <v>35</v>
      </c>
      <c r="J6877" t="str">
        <f t="shared" si="429"/>
        <v>0-2 yrs</v>
      </c>
      <c r="K6877">
        <f t="shared" ca="1" si="431"/>
        <v>0</v>
      </c>
      <c r="L6877" t="s">
        <v>19</v>
      </c>
      <c r="M6877">
        <v>0</v>
      </c>
      <c r="N6877">
        <v>1</v>
      </c>
      <c r="O6877">
        <v>0</v>
      </c>
      <c r="P6877">
        <v>0</v>
      </c>
      <c r="Q6877">
        <v>0</v>
      </c>
      <c r="R6877">
        <f>SUM(M6877:N6877:O6877:P6877:Q6877)</f>
        <v>1</v>
      </c>
      <c r="S6877" s="1">
        <v>50856</v>
      </c>
      <c r="T6877" s="1" t="str">
        <f t="shared" si="430"/>
        <v>Low</v>
      </c>
      <c r="U6877">
        <v>4</v>
      </c>
      <c r="V6877">
        <v>2026</v>
      </c>
      <c r="W6877" t="s">
        <v>20</v>
      </c>
      <c r="X6877">
        <v>6</v>
      </c>
    </row>
    <row r="6878" spans="1:24" x14ac:dyDescent="0.3">
      <c r="A6878">
        <v>6877</v>
      </c>
      <c r="B6878" t="s">
        <v>36</v>
      </c>
      <c r="C6878" t="str">
        <f>_xlfn.XLOOKUP(B6878,Lookup_table!B:B,Lookup_table!C:C)</f>
        <v>Data</v>
      </c>
      <c r="D6878" t="s">
        <v>34</v>
      </c>
      <c r="E6878" t="s">
        <v>32</v>
      </c>
      <c r="F6878" t="s">
        <v>44</v>
      </c>
      <c r="G6878" t="s">
        <v>30</v>
      </c>
      <c r="H6878" t="str">
        <f t="shared" si="428"/>
        <v>Onsite/Hybrid</v>
      </c>
      <c r="I6878" t="s">
        <v>35</v>
      </c>
      <c r="J6878" t="str">
        <f t="shared" si="429"/>
        <v>0-2 yrs</v>
      </c>
      <c r="K6878">
        <f t="shared" ca="1" si="431"/>
        <v>1</v>
      </c>
      <c r="L6878" t="s">
        <v>19</v>
      </c>
      <c r="M6878">
        <v>1</v>
      </c>
      <c r="N6878">
        <v>0</v>
      </c>
      <c r="O6878">
        <v>1</v>
      </c>
      <c r="P6878">
        <v>1</v>
      </c>
      <c r="Q6878">
        <v>0</v>
      </c>
      <c r="R6878">
        <f>SUM(M6878:N6878:O6878:P6878:Q6878)</f>
        <v>3</v>
      </c>
      <c r="S6878" s="1">
        <v>77709</v>
      </c>
      <c r="T6878" s="1" t="str">
        <f t="shared" si="430"/>
        <v>Medium</v>
      </c>
      <c r="U6878">
        <v>10</v>
      </c>
      <c r="V6878">
        <v>2020</v>
      </c>
      <c r="W6878" t="s">
        <v>28</v>
      </c>
      <c r="X6878">
        <v>3</v>
      </c>
    </row>
    <row r="6879" spans="1:24" x14ac:dyDescent="0.3">
      <c r="A6879">
        <v>6878</v>
      </c>
      <c r="B6879" t="s">
        <v>41</v>
      </c>
      <c r="C6879" t="str">
        <f>_xlfn.XLOOKUP(B6879,Lookup_table!B:B,Lookup_table!C:C)</f>
        <v>Data</v>
      </c>
      <c r="D6879" t="s">
        <v>34</v>
      </c>
      <c r="E6879" t="s">
        <v>38</v>
      </c>
      <c r="F6879" t="s">
        <v>52</v>
      </c>
      <c r="G6879" t="s">
        <v>17</v>
      </c>
      <c r="H6879" t="str">
        <f t="shared" si="428"/>
        <v>Remote</v>
      </c>
      <c r="I6879" t="s">
        <v>35</v>
      </c>
      <c r="J6879" t="str">
        <f t="shared" si="429"/>
        <v>0-2 yrs</v>
      </c>
      <c r="K6879">
        <f t="shared" ca="1" si="431"/>
        <v>2</v>
      </c>
      <c r="L6879" t="s">
        <v>39</v>
      </c>
      <c r="M6879">
        <v>1</v>
      </c>
      <c r="N6879">
        <v>0</v>
      </c>
      <c r="O6879">
        <v>1</v>
      </c>
      <c r="P6879">
        <v>0</v>
      </c>
      <c r="Q6879">
        <v>0</v>
      </c>
      <c r="R6879">
        <f>SUM(M6879:N6879:O6879:P6879:Q6879)</f>
        <v>2</v>
      </c>
      <c r="S6879" s="1">
        <v>63146</v>
      </c>
      <c r="T6879" s="1" t="str">
        <f t="shared" si="430"/>
        <v>Low</v>
      </c>
      <c r="U6879">
        <v>1</v>
      </c>
      <c r="V6879">
        <v>2022</v>
      </c>
      <c r="W6879" t="s">
        <v>20</v>
      </c>
      <c r="X6879">
        <v>4</v>
      </c>
    </row>
    <row r="6880" spans="1:24" x14ac:dyDescent="0.3">
      <c r="A6880">
        <v>6879</v>
      </c>
      <c r="B6880" t="s">
        <v>21</v>
      </c>
      <c r="C6880" t="str">
        <f>_xlfn.XLOOKUP(B6880,Lookup_table!B:B,Lookup_table!C:C)</f>
        <v>AI</v>
      </c>
      <c r="D6880" t="s">
        <v>37</v>
      </c>
      <c r="E6880" t="s">
        <v>23</v>
      </c>
      <c r="F6880" t="s">
        <v>43</v>
      </c>
      <c r="G6880" t="s">
        <v>30</v>
      </c>
      <c r="H6880" t="str">
        <f t="shared" si="428"/>
        <v>Onsite/Hybrid</v>
      </c>
      <c r="I6880" t="s">
        <v>18</v>
      </c>
      <c r="J6880" t="str">
        <f t="shared" si="429"/>
        <v>7+ yrs</v>
      </c>
      <c r="K6880">
        <f t="shared" ca="1" si="431"/>
        <v>9</v>
      </c>
      <c r="L6880" t="s">
        <v>39</v>
      </c>
      <c r="M6880">
        <v>0</v>
      </c>
      <c r="N6880">
        <v>0</v>
      </c>
      <c r="O6880">
        <v>1</v>
      </c>
      <c r="P6880">
        <v>0</v>
      </c>
      <c r="Q6880">
        <v>0</v>
      </c>
      <c r="R6880">
        <f>SUM(M6880:N6880:O6880:P6880:Q6880)</f>
        <v>1</v>
      </c>
      <c r="S6880" s="1">
        <v>154184</v>
      </c>
      <c r="T6880" s="1" t="str">
        <f t="shared" si="430"/>
        <v>High</v>
      </c>
      <c r="U6880">
        <v>11</v>
      </c>
      <c r="V6880">
        <v>2025</v>
      </c>
      <c r="W6880" t="s">
        <v>34</v>
      </c>
      <c r="X6880">
        <v>6</v>
      </c>
    </row>
    <row r="6881" spans="1:24" x14ac:dyDescent="0.3">
      <c r="A6881">
        <v>6880</v>
      </c>
      <c r="B6881" t="s">
        <v>31</v>
      </c>
      <c r="C6881" t="str">
        <f>_xlfn.XLOOKUP(B6881,Lookup_table!B:B,Lookup_table!C:C)</f>
        <v>Business</v>
      </c>
      <c r="D6881" t="s">
        <v>37</v>
      </c>
      <c r="E6881" t="s">
        <v>38</v>
      </c>
      <c r="F6881" t="s">
        <v>29</v>
      </c>
      <c r="G6881" t="s">
        <v>30</v>
      </c>
      <c r="H6881" t="str">
        <f t="shared" si="428"/>
        <v>Onsite/Hybrid</v>
      </c>
      <c r="I6881" t="s">
        <v>26</v>
      </c>
      <c r="J6881" t="str">
        <f t="shared" si="429"/>
        <v>3-6 yrs</v>
      </c>
      <c r="K6881">
        <f t="shared" ca="1" si="431"/>
        <v>6</v>
      </c>
      <c r="L6881" t="s">
        <v>27</v>
      </c>
      <c r="M6881">
        <v>0</v>
      </c>
      <c r="N6881">
        <v>1</v>
      </c>
      <c r="O6881">
        <v>0</v>
      </c>
      <c r="P6881">
        <v>1</v>
      </c>
      <c r="Q6881">
        <v>0</v>
      </c>
      <c r="R6881">
        <f>SUM(M6881:N6881:O6881:P6881:Q6881)</f>
        <v>2</v>
      </c>
      <c r="S6881" s="1">
        <v>87545</v>
      </c>
      <c r="T6881" s="1" t="str">
        <f t="shared" si="430"/>
        <v>Medium</v>
      </c>
      <c r="U6881">
        <v>4</v>
      </c>
      <c r="V6881">
        <v>2024</v>
      </c>
      <c r="W6881" t="s">
        <v>28</v>
      </c>
      <c r="X6881">
        <v>7</v>
      </c>
    </row>
    <row r="6882" spans="1:24" x14ac:dyDescent="0.3">
      <c r="A6882">
        <v>6881</v>
      </c>
      <c r="B6882" t="s">
        <v>36</v>
      </c>
      <c r="C6882" t="str">
        <f>_xlfn.XLOOKUP(B6882,Lookup_table!B:B,Lookup_table!C:C)</f>
        <v>Data</v>
      </c>
      <c r="D6882" t="s">
        <v>22</v>
      </c>
      <c r="E6882" t="s">
        <v>32</v>
      </c>
      <c r="F6882" t="s">
        <v>52</v>
      </c>
      <c r="G6882" t="s">
        <v>30</v>
      </c>
      <c r="H6882" t="str">
        <f t="shared" si="428"/>
        <v>Onsite/Hybrid</v>
      </c>
      <c r="I6882" t="s">
        <v>26</v>
      </c>
      <c r="J6882" t="str">
        <f t="shared" si="429"/>
        <v>3-6 yrs</v>
      </c>
      <c r="K6882">
        <f t="shared" ca="1" si="431"/>
        <v>3</v>
      </c>
      <c r="L6882" t="s">
        <v>39</v>
      </c>
      <c r="M6882">
        <v>0</v>
      </c>
      <c r="N6882">
        <v>1</v>
      </c>
      <c r="O6882">
        <v>0</v>
      </c>
      <c r="P6882">
        <v>1</v>
      </c>
      <c r="Q6882">
        <v>1</v>
      </c>
      <c r="R6882">
        <f>SUM(M6882:N6882:O6882:P6882:Q6882)</f>
        <v>3</v>
      </c>
      <c r="S6882" s="1">
        <v>120588</v>
      </c>
      <c r="T6882" s="1" t="str">
        <f t="shared" si="430"/>
        <v>High</v>
      </c>
      <c r="U6882">
        <v>6</v>
      </c>
      <c r="V6882">
        <v>2026</v>
      </c>
      <c r="W6882" t="s">
        <v>28</v>
      </c>
      <c r="X6882">
        <v>7</v>
      </c>
    </row>
    <row r="6883" spans="1:24" x14ac:dyDescent="0.3">
      <c r="A6883">
        <v>6882</v>
      </c>
      <c r="B6883" t="s">
        <v>21</v>
      </c>
      <c r="C6883" t="str">
        <f>_xlfn.XLOOKUP(B6883,Lookup_table!B:B,Lookup_table!C:C)</f>
        <v>AI</v>
      </c>
      <c r="D6883" t="s">
        <v>37</v>
      </c>
      <c r="E6883" t="s">
        <v>23</v>
      </c>
      <c r="F6883" t="s">
        <v>51</v>
      </c>
      <c r="G6883" t="s">
        <v>25</v>
      </c>
      <c r="H6883" t="str">
        <f t="shared" si="428"/>
        <v>Onsite/Hybrid</v>
      </c>
      <c r="I6883" t="s">
        <v>26</v>
      </c>
      <c r="J6883" t="str">
        <f t="shared" si="429"/>
        <v>3-6 yrs</v>
      </c>
      <c r="K6883">
        <f t="shared" ca="1" si="431"/>
        <v>3</v>
      </c>
      <c r="L6883" t="s">
        <v>19</v>
      </c>
      <c r="M6883">
        <v>1</v>
      </c>
      <c r="N6883">
        <v>1</v>
      </c>
      <c r="O6883">
        <v>1</v>
      </c>
      <c r="P6883">
        <v>1</v>
      </c>
      <c r="Q6883">
        <v>0</v>
      </c>
      <c r="R6883">
        <f>SUM(M6883:N6883:O6883:P6883:Q6883)</f>
        <v>4</v>
      </c>
      <c r="S6883" s="1">
        <v>149734</v>
      </c>
      <c r="T6883" s="1" t="str">
        <f t="shared" si="430"/>
        <v>High</v>
      </c>
      <c r="U6883">
        <v>6</v>
      </c>
      <c r="V6883">
        <v>2022</v>
      </c>
      <c r="W6883" t="s">
        <v>28</v>
      </c>
      <c r="X6883">
        <v>9</v>
      </c>
    </row>
    <row r="6884" spans="1:24" x14ac:dyDescent="0.3">
      <c r="A6884">
        <v>6883</v>
      </c>
      <c r="B6884" t="s">
        <v>50</v>
      </c>
      <c r="C6884" t="str">
        <f>_xlfn.XLOOKUP(B6884,Lookup_table!B:B,Lookup_table!C:C)</f>
        <v>AI</v>
      </c>
      <c r="D6884" t="s">
        <v>37</v>
      </c>
      <c r="E6884" t="s">
        <v>40</v>
      </c>
      <c r="F6884" t="s">
        <v>24</v>
      </c>
      <c r="G6884" t="s">
        <v>17</v>
      </c>
      <c r="H6884" t="str">
        <f t="shared" si="428"/>
        <v>Remote</v>
      </c>
      <c r="I6884" t="s">
        <v>35</v>
      </c>
      <c r="J6884" t="str">
        <f t="shared" si="429"/>
        <v>0-2 yrs</v>
      </c>
      <c r="K6884">
        <f t="shared" ca="1" si="431"/>
        <v>1</v>
      </c>
      <c r="L6884" t="s">
        <v>19</v>
      </c>
      <c r="M6884">
        <v>1</v>
      </c>
      <c r="N6884">
        <v>0</v>
      </c>
      <c r="O6884">
        <v>0</v>
      </c>
      <c r="P6884">
        <v>1</v>
      </c>
      <c r="Q6884">
        <v>1</v>
      </c>
      <c r="R6884">
        <f>SUM(M6884:N6884:O6884:P6884:Q6884)</f>
        <v>3</v>
      </c>
      <c r="S6884" s="1">
        <v>112308</v>
      </c>
      <c r="T6884" s="1" t="str">
        <f t="shared" si="430"/>
        <v>Medium</v>
      </c>
      <c r="U6884">
        <v>10</v>
      </c>
      <c r="V6884">
        <v>2025</v>
      </c>
      <c r="W6884" t="s">
        <v>28</v>
      </c>
      <c r="X6884">
        <v>7</v>
      </c>
    </row>
    <row r="6885" spans="1:24" x14ac:dyDescent="0.3">
      <c r="A6885">
        <v>6884</v>
      </c>
      <c r="B6885" t="s">
        <v>36</v>
      </c>
      <c r="C6885" t="str">
        <f>_xlfn.XLOOKUP(B6885,Lookup_table!B:B,Lookup_table!C:C)</f>
        <v>Data</v>
      </c>
      <c r="D6885" t="s">
        <v>34</v>
      </c>
      <c r="E6885" t="s">
        <v>40</v>
      </c>
      <c r="F6885" t="s">
        <v>44</v>
      </c>
      <c r="G6885" t="s">
        <v>17</v>
      </c>
      <c r="H6885" t="str">
        <f t="shared" si="428"/>
        <v>Remote</v>
      </c>
      <c r="I6885" t="s">
        <v>18</v>
      </c>
      <c r="J6885" t="str">
        <f t="shared" si="429"/>
        <v>7+ yrs</v>
      </c>
      <c r="K6885">
        <f t="shared" ca="1" si="431"/>
        <v>15</v>
      </c>
      <c r="L6885" t="s">
        <v>19</v>
      </c>
      <c r="M6885">
        <v>0</v>
      </c>
      <c r="N6885">
        <v>0</v>
      </c>
      <c r="O6885">
        <v>0</v>
      </c>
      <c r="P6885">
        <v>0</v>
      </c>
      <c r="Q6885">
        <v>1</v>
      </c>
      <c r="R6885">
        <f>SUM(M6885:N6885:O6885:P6885:Q6885)</f>
        <v>1</v>
      </c>
      <c r="S6885" s="1">
        <v>112525</v>
      </c>
      <c r="T6885" s="1" t="str">
        <f t="shared" si="430"/>
        <v>Medium</v>
      </c>
      <c r="U6885">
        <v>8</v>
      </c>
      <c r="V6885">
        <v>2023</v>
      </c>
      <c r="W6885" t="s">
        <v>20</v>
      </c>
      <c r="X6885">
        <v>3</v>
      </c>
    </row>
    <row r="6886" spans="1:24" x14ac:dyDescent="0.3">
      <c r="A6886">
        <v>6885</v>
      </c>
      <c r="B6886" t="s">
        <v>31</v>
      </c>
      <c r="C6886" t="str">
        <f>_xlfn.XLOOKUP(B6886,Lookup_table!B:B,Lookup_table!C:C)</f>
        <v>Business</v>
      </c>
      <c r="D6886" t="s">
        <v>34</v>
      </c>
      <c r="E6886" t="s">
        <v>15</v>
      </c>
      <c r="F6886" t="s">
        <v>44</v>
      </c>
      <c r="G6886" t="s">
        <v>30</v>
      </c>
      <c r="H6886" t="str">
        <f t="shared" si="428"/>
        <v>Onsite/Hybrid</v>
      </c>
      <c r="I6886" t="s">
        <v>18</v>
      </c>
      <c r="J6886" t="str">
        <f t="shared" si="429"/>
        <v>7+ yrs</v>
      </c>
      <c r="K6886">
        <f t="shared" ca="1" si="431"/>
        <v>7</v>
      </c>
      <c r="L6886" t="s">
        <v>19</v>
      </c>
      <c r="M6886">
        <v>0</v>
      </c>
      <c r="N6886">
        <v>0</v>
      </c>
      <c r="O6886">
        <v>0</v>
      </c>
      <c r="P6886">
        <v>0</v>
      </c>
      <c r="Q6886">
        <v>0</v>
      </c>
      <c r="R6886">
        <f>SUM(M6886:N6886:O6886:P6886:Q6886)</f>
        <v>0</v>
      </c>
      <c r="S6886" s="1">
        <v>100894</v>
      </c>
      <c r="T6886" s="1" t="str">
        <f t="shared" si="430"/>
        <v>Medium</v>
      </c>
      <c r="U6886">
        <v>8</v>
      </c>
      <c r="V6886">
        <v>2023</v>
      </c>
      <c r="W6886" t="s">
        <v>34</v>
      </c>
      <c r="X6886">
        <v>6</v>
      </c>
    </row>
    <row r="6887" spans="1:24" x14ac:dyDescent="0.3">
      <c r="A6887">
        <v>6886</v>
      </c>
      <c r="B6887" t="s">
        <v>36</v>
      </c>
      <c r="C6887" t="str">
        <f>_xlfn.XLOOKUP(B6887,Lookup_table!B:B,Lookup_table!C:C)</f>
        <v>Data</v>
      </c>
      <c r="D6887" t="s">
        <v>34</v>
      </c>
      <c r="E6887" t="s">
        <v>40</v>
      </c>
      <c r="F6887" t="s">
        <v>43</v>
      </c>
      <c r="G6887" t="s">
        <v>30</v>
      </c>
      <c r="H6887" t="str">
        <f t="shared" si="428"/>
        <v>Onsite/Hybrid</v>
      </c>
      <c r="I6887" t="s">
        <v>18</v>
      </c>
      <c r="J6887" t="str">
        <f t="shared" si="429"/>
        <v>7+ yrs</v>
      </c>
      <c r="K6887">
        <f t="shared" ca="1" si="431"/>
        <v>13</v>
      </c>
      <c r="L6887" t="s">
        <v>19</v>
      </c>
      <c r="M6887">
        <v>0</v>
      </c>
      <c r="N6887">
        <v>1</v>
      </c>
      <c r="O6887">
        <v>1</v>
      </c>
      <c r="P6887">
        <v>0</v>
      </c>
      <c r="Q6887">
        <v>0</v>
      </c>
      <c r="R6887">
        <f>SUM(M6887:N6887:O6887:P6887:Q6887)</f>
        <v>2</v>
      </c>
      <c r="S6887" s="1">
        <v>115375</v>
      </c>
      <c r="T6887" s="1" t="str">
        <f t="shared" si="430"/>
        <v>Medium</v>
      </c>
      <c r="U6887">
        <v>10</v>
      </c>
      <c r="V6887">
        <v>2021</v>
      </c>
      <c r="W6887" t="s">
        <v>28</v>
      </c>
      <c r="X6887">
        <v>9</v>
      </c>
    </row>
    <row r="6888" spans="1:24" x14ac:dyDescent="0.3">
      <c r="A6888">
        <v>6887</v>
      </c>
      <c r="B6888" t="s">
        <v>33</v>
      </c>
      <c r="C6888" t="str">
        <f>_xlfn.XLOOKUP(B6888,Lookup_table!B:B,Lookup_table!C:C)</f>
        <v>Data</v>
      </c>
      <c r="D6888" t="s">
        <v>37</v>
      </c>
      <c r="E6888" t="s">
        <v>23</v>
      </c>
      <c r="F6888" t="s">
        <v>16</v>
      </c>
      <c r="G6888" t="s">
        <v>25</v>
      </c>
      <c r="H6888" t="str">
        <f t="shared" si="428"/>
        <v>Onsite/Hybrid</v>
      </c>
      <c r="I6888" t="s">
        <v>18</v>
      </c>
      <c r="J6888" t="str">
        <f t="shared" si="429"/>
        <v>7+ yrs</v>
      </c>
      <c r="K6888">
        <f t="shared" ca="1" si="431"/>
        <v>7</v>
      </c>
      <c r="L6888" t="s">
        <v>39</v>
      </c>
      <c r="M6888">
        <v>0</v>
      </c>
      <c r="N6888">
        <v>0</v>
      </c>
      <c r="O6888">
        <v>1</v>
      </c>
      <c r="P6888">
        <v>0</v>
      </c>
      <c r="Q6888">
        <v>1</v>
      </c>
      <c r="R6888">
        <f>SUM(M6888:N6888:O6888:P6888:Q6888)</f>
        <v>2</v>
      </c>
      <c r="S6888" s="1">
        <v>127526</v>
      </c>
      <c r="T6888" s="1" t="str">
        <f t="shared" si="430"/>
        <v>High</v>
      </c>
      <c r="U6888">
        <v>1</v>
      </c>
      <c r="V6888">
        <v>2020</v>
      </c>
      <c r="W6888" t="s">
        <v>34</v>
      </c>
      <c r="X6888">
        <v>2</v>
      </c>
    </row>
    <row r="6889" spans="1:24" x14ac:dyDescent="0.3">
      <c r="A6889">
        <v>6888</v>
      </c>
      <c r="B6889" t="s">
        <v>33</v>
      </c>
      <c r="C6889" t="str">
        <f>_xlfn.XLOOKUP(B6889,Lookup_table!B:B,Lookup_table!C:C)</f>
        <v>Data</v>
      </c>
      <c r="D6889" t="s">
        <v>34</v>
      </c>
      <c r="E6889" t="s">
        <v>42</v>
      </c>
      <c r="F6889" t="s">
        <v>44</v>
      </c>
      <c r="G6889" t="s">
        <v>25</v>
      </c>
      <c r="H6889" t="str">
        <f t="shared" si="428"/>
        <v>Onsite/Hybrid</v>
      </c>
      <c r="I6889" t="s">
        <v>26</v>
      </c>
      <c r="J6889" t="str">
        <f t="shared" si="429"/>
        <v>3-6 yrs</v>
      </c>
      <c r="K6889">
        <f t="shared" ca="1" si="431"/>
        <v>5</v>
      </c>
      <c r="L6889" t="s">
        <v>39</v>
      </c>
      <c r="M6889">
        <v>0</v>
      </c>
      <c r="N6889">
        <v>0</v>
      </c>
      <c r="O6889">
        <v>1</v>
      </c>
      <c r="P6889">
        <v>1</v>
      </c>
      <c r="Q6889">
        <v>1</v>
      </c>
      <c r="R6889">
        <f>SUM(M6889:N6889:O6889:P6889:Q6889)</f>
        <v>3</v>
      </c>
      <c r="S6889" s="1">
        <v>114836</v>
      </c>
      <c r="T6889" s="1" t="str">
        <f t="shared" si="430"/>
        <v>Medium</v>
      </c>
      <c r="U6889">
        <v>8</v>
      </c>
      <c r="V6889">
        <v>2021</v>
      </c>
      <c r="W6889" t="s">
        <v>28</v>
      </c>
      <c r="X6889">
        <v>2</v>
      </c>
    </row>
    <row r="6890" spans="1:24" x14ac:dyDescent="0.3">
      <c r="A6890">
        <v>6889</v>
      </c>
      <c r="B6890" t="s">
        <v>31</v>
      </c>
      <c r="C6890" t="str">
        <f>_xlfn.XLOOKUP(B6890,Lookup_table!B:B,Lookup_table!C:C)</f>
        <v>Business</v>
      </c>
      <c r="D6890" t="s">
        <v>37</v>
      </c>
      <c r="E6890" t="s">
        <v>23</v>
      </c>
      <c r="F6890" t="s">
        <v>51</v>
      </c>
      <c r="G6890" t="s">
        <v>25</v>
      </c>
      <c r="H6890" t="str">
        <f t="shared" si="428"/>
        <v>Onsite/Hybrid</v>
      </c>
      <c r="I6890" t="s">
        <v>35</v>
      </c>
      <c r="J6890" t="str">
        <f t="shared" si="429"/>
        <v>0-2 yrs</v>
      </c>
      <c r="K6890">
        <f t="shared" ca="1" si="431"/>
        <v>0</v>
      </c>
      <c r="L6890" t="s">
        <v>19</v>
      </c>
      <c r="M6890">
        <v>0</v>
      </c>
      <c r="N6890">
        <v>1</v>
      </c>
      <c r="O6890">
        <v>1</v>
      </c>
      <c r="P6890">
        <v>0</v>
      </c>
      <c r="Q6890">
        <v>0</v>
      </c>
      <c r="R6890">
        <f>SUM(M6890:N6890:O6890:P6890:Q6890)</f>
        <v>2</v>
      </c>
      <c r="S6890" s="1">
        <v>68108</v>
      </c>
      <c r="T6890" s="1" t="str">
        <f t="shared" si="430"/>
        <v>Low</v>
      </c>
      <c r="U6890">
        <v>12</v>
      </c>
      <c r="V6890">
        <v>2025</v>
      </c>
      <c r="W6890" t="s">
        <v>34</v>
      </c>
      <c r="X6890">
        <v>2</v>
      </c>
    </row>
    <row r="6891" spans="1:24" x14ac:dyDescent="0.3">
      <c r="A6891">
        <v>6890</v>
      </c>
      <c r="B6891" t="s">
        <v>33</v>
      </c>
      <c r="C6891" t="str">
        <f>_xlfn.XLOOKUP(B6891,Lookup_table!B:B,Lookup_table!C:C)</f>
        <v>Data</v>
      </c>
      <c r="D6891" t="s">
        <v>22</v>
      </c>
      <c r="E6891" t="s">
        <v>38</v>
      </c>
      <c r="F6891" t="s">
        <v>16</v>
      </c>
      <c r="G6891" t="s">
        <v>25</v>
      </c>
      <c r="H6891" t="str">
        <f t="shared" si="428"/>
        <v>Onsite/Hybrid</v>
      </c>
      <c r="I6891" t="s">
        <v>18</v>
      </c>
      <c r="J6891" t="str">
        <f t="shared" si="429"/>
        <v>7+ yrs</v>
      </c>
      <c r="K6891">
        <f t="shared" ca="1" si="431"/>
        <v>15</v>
      </c>
      <c r="L6891" t="s">
        <v>39</v>
      </c>
      <c r="M6891">
        <v>1</v>
      </c>
      <c r="N6891">
        <v>1</v>
      </c>
      <c r="O6891">
        <v>1</v>
      </c>
      <c r="P6891">
        <v>0</v>
      </c>
      <c r="Q6891">
        <v>1</v>
      </c>
      <c r="R6891">
        <f>SUM(M6891:N6891:O6891:P6891:Q6891)</f>
        <v>4</v>
      </c>
      <c r="S6891" s="1">
        <v>141472</v>
      </c>
      <c r="T6891" s="1" t="str">
        <f t="shared" si="430"/>
        <v>High</v>
      </c>
      <c r="U6891">
        <v>3</v>
      </c>
      <c r="V6891">
        <v>2025</v>
      </c>
      <c r="W6891" t="s">
        <v>34</v>
      </c>
      <c r="X6891">
        <v>4</v>
      </c>
    </row>
    <row r="6892" spans="1:24" x14ac:dyDescent="0.3">
      <c r="A6892">
        <v>6891</v>
      </c>
      <c r="B6892" t="s">
        <v>21</v>
      </c>
      <c r="C6892" t="str">
        <f>_xlfn.XLOOKUP(B6892,Lookup_table!B:B,Lookup_table!C:C)</f>
        <v>AI</v>
      </c>
      <c r="D6892" t="s">
        <v>37</v>
      </c>
      <c r="E6892" t="s">
        <v>32</v>
      </c>
      <c r="F6892" t="s">
        <v>43</v>
      </c>
      <c r="G6892" t="s">
        <v>25</v>
      </c>
      <c r="H6892" t="str">
        <f t="shared" si="428"/>
        <v>Onsite/Hybrid</v>
      </c>
      <c r="I6892" t="s">
        <v>26</v>
      </c>
      <c r="J6892" t="str">
        <f t="shared" si="429"/>
        <v>3-6 yrs</v>
      </c>
      <c r="K6892">
        <f t="shared" ca="1" si="431"/>
        <v>6</v>
      </c>
      <c r="L6892" t="s">
        <v>39</v>
      </c>
      <c r="M6892">
        <v>0</v>
      </c>
      <c r="N6892">
        <v>1</v>
      </c>
      <c r="O6892">
        <v>1</v>
      </c>
      <c r="P6892">
        <v>0</v>
      </c>
      <c r="Q6892">
        <v>1</v>
      </c>
      <c r="R6892">
        <f>SUM(M6892:N6892:O6892:P6892:Q6892)</f>
        <v>3</v>
      </c>
      <c r="S6892" s="1">
        <v>144897</v>
      </c>
      <c r="T6892" s="1" t="str">
        <f t="shared" si="430"/>
        <v>High</v>
      </c>
      <c r="U6892">
        <v>6</v>
      </c>
      <c r="V6892">
        <v>2026</v>
      </c>
      <c r="W6892" t="s">
        <v>28</v>
      </c>
      <c r="X6892">
        <v>8</v>
      </c>
    </row>
    <row r="6893" spans="1:24" x14ac:dyDescent="0.3">
      <c r="A6893">
        <v>6892</v>
      </c>
      <c r="B6893" t="s">
        <v>33</v>
      </c>
      <c r="C6893" t="str">
        <f>_xlfn.XLOOKUP(B6893,Lookup_table!B:B,Lookup_table!C:C)</f>
        <v>Data</v>
      </c>
      <c r="D6893" t="s">
        <v>37</v>
      </c>
      <c r="E6893" t="s">
        <v>40</v>
      </c>
      <c r="F6893" t="s">
        <v>51</v>
      </c>
      <c r="G6893" t="s">
        <v>25</v>
      </c>
      <c r="H6893" t="str">
        <f t="shared" si="428"/>
        <v>Onsite/Hybrid</v>
      </c>
      <c r="I6893" t="s">
        <v>26</v>
      </c>
      <c r="J6893" t="str">
        <f t="shared" si="429"/>
        <v>3-6 yrs</v>
      </c>
      <c r="K6893">
        <f t="shared" ca="1" si="431"/>
        <v>3</v>
      </c>
      <c r="L6893" t="s">
        <v>39</v>
      </c>
      <c r="M6893">
        <v>1</v>
      </c>
      <c r="N6893">
        <v>0</v>
      </c>
      <c r="O6893">
        <v>0</v>
      </c>
      <c r="P6893">
        <v>1</v>
      </c>
      <c r="Q6893">
        <v>1</v>
      </c>
      <c r="R6893">
        <f>SUM(M6893:N6893:O6893:P6893:Q6893)</f>
        <v>3</v>
      </c>
      <c r="S6893" s="1">
        <v>97512</v>
      </c>
      <c r="T6893" s="1" t="str">
        <f t="shared" si="430"/>
        <v>Medium</v>
      </c>
      <c r="U6893">
        <v>10</v>
      </c>
      <c r="V6893">
        <v>2020</v>
      </c>
      <c r="W6893" t="s">
        <v>20</v>
      </c>
      <c r="X6893">
        <v>2</v>
      </c>
    </row>
    <row r="6894" spans="1:24" x14ac:dyDescent="0.3">
      <c r="A6894">
        <v>6893</v>
      </c>
      <c r="B6894" t="s">
        <v>31</v>
      </c>
      <c r="C6894" t="str">
        <f>_xlfn.XLOOKUP(B6894,Lookup_table!B:B,Lookup_table!C:C)</f>
        <v>Business</v>
      </c>
      <c r="D6894" t="s">
        <v>22</v>
      </c>
      <c r="E6894" t="s">
        <v>40</v>
      </c>
      <c r="F6894" t="s">
        <v>52</v>
      </c>
      <c r="G6894" t="s">
        <v>25</v>
      </c>
      <c r="H6894" t="str">
        <f t="shared" si="428"/>
        <v>Onsite/Hybrid</v>
      </c>
      <c r="I6894" t="s">
        <v>18</v>
      </c>
      <c r="J6894" t="str">
        <f t="shared" si="429"/>
        <v>7+ yrs</v>
      </c>
      <c r="K6894">
        <f t="shared" ca="1" si="431"/>
        <v>11</v>
      </c>
      <c r="L6894" t="s">
        <v>39</v>
      </c>
      <c r="M6894">
        <v>0</v>
      </c>
      <c r="N6894">
        <v>1</v>
      </c>
      <c r="O6894">
        <v>1</v>
      </c>
      <c r="P6894">
        <v>1</v>
      </c>
      <c r="Q6894">
        <v>0</v>
      </c>
      <c r="R6894">
        <f>SUM(M6894:N6894:O6894:P6894:Q6894)</f>
        <v>3</v>
      </c>
      <c r="S6894" s="1">
        <v>149791</v>
      </c>
      <c r="T6894" s="1" t="str">
        <f t="shared" si="430"/>
        <v>High</v>
      </c>
      <c r="U6894">
        <v>6</v>
      </c>
      <c r="V6894">
        <v>2025</v>
      </c>
      <c r="W6894" t="s">
        <v>28</v>
      </c>
      <c r="X6894">
        <v>6</v>
      </c>
    </row>
    <row r="6895" spans="1:24" x14ac:dyDescent="0.3">
      <c r="A6895">
        <v>6894</v>
      </c>
      <c r="B6895" t="s">
        <v>41</v>
      </c>
      <c r="C6895" t="str">
        <f>_xlfn.XLOOKUP(B6895,Lookup_table!B:B,Lookup_table!C:C)</f>
        <v>Data</v>
      </c>
      <c r="D6895" t="s">
        <v>14</v>
      </c>
      <c r="E6895" t="s">
        <v>42</v>
      </c>
      <c r="F6895" t="s">
        <v>52</v>
      </c>
      <c r="G6895" t="s">
        <v>30</v>
      </c>
      <c r="H6895" t="str">
        <f t="shared" si="428"/>
        <v>Onsite/Hybrid</v>
      </c>
      <c r="I6895" t="s">
        <v>26</v>
      </c>
      <c r="J6895" t="str">
        <f t="shared" si="429"/>
        <v>3-6 yrs</v>
      </c>
      <c r="K6895">
        <f t="shared" ca="1" si="431"/>
        <v>6</v>
      </c>
      <c r="L6895" t="s">
        <v>19</v>
      </c>
      <c r="M6895">
        <v>1</v>
      </c>
      <c r="N6895">
        <v>0</v>
      </c>
      <c r="O6895">
        <v>0</v>
      </c>
      <c r="P6895">
        <v>0</v>
      </c>
      <c r="Q6895">
        <v>1</v>
      </c>
      <c r="R6895">
        <f>SUM(M6895:N6895:O6895:P6895:Q6895)</f>
        <v>2</v>
      </c>
      <c r="S6895" s="1">
        <v>80012</v>
      </c>
      <c r="T6895" s="1" t="str">
        <f t="shared" si="430"/>
        <v>Medium</v>
      </c>
      <c r="U6895">
        <v>7</v>
      </c>
      <c r="V6895">
        <v>2023</v>
      </c>
      <c r="W6895" t="s">
        <v>20</v>
      </c>
      <c r="X6895">
        <v>4</v>
      </c>
    </row>
    <row r="6896" spans="1:24" x14ac:dyDescent="0.3">
      <c r="A6896">
        <v>6895</v>
      </c>
      <c r="B6896" t="s">
        <v>36</v>
      </c>
      <c r="C6896" t="str">
        <f>_xlfn.XLOOKUP(B6896,Lookup_table!B:B,Lookup_table!C:C)</f>
        <v>Data</v>
      </c>
      <c r="D6896" t="s">
        <v>14</v>
      </c>
      <c r="E6896" t="s">
        <v>15</v>
      </c>
      <c r="F6896" t="s">
        <v>43</v>
      </c>
      <c r="G6896" t="s">
        <v>30</v>
      </c>
      <c r="H6896" t="str">
        <f t="shared" si="428"/>
        <v>Onsite/Hybrid</v>
      </c>
      <c r="I6896" t="s">
        <v>18</v>
      </c>
      <c r="J6896" t="str">
        <f t="shared" si="429"/>
        <v>7+ yrs</v>
      </c>
      <c r="K6896">
        <f t="shared" ca="1" si="431"/>
        <v>9</v>
      </c>
      <c r="L6896" t="s">
        <v>19</v>
      </c>
      <c r="M6896">
        <v>0</v>
      </c>
      <c r="N6896">
        <v>0</v>
      </c>
      <c r="O6896">
        <v>1</v>
      </c>
      <c r="P6896">
        <v>1</v>
      </c>
      <c r="Q6896">
        <v>1</v>
      </c>
      <c r="R6896">
        <f>SUM(M6896:N6896:O6896:P6896:Q6896)</f>
        <v>3</v>
      </c>
      <c r="S6896" s="1">
        <v>144313</v>
      </c>
      <c r="T6896" s="1" t="str">
        <f t="shared" si="430"/>
        <v>High</v>
      </c>
      <c r="U6896">
        <v>6</v>
      </c>
      <c r="V6896">
        <v>2022</v>
      </c>
      <c r="W6896" t="s">
        <v>28</v>
      </c>
      <c r="X6896">
        <v>9</v>
      </c>
    </row>
    <row r="6897" spans="1:24" x14ac:dyDescent="0.3">
      <c r="A6897">
        <v>6896</v>
      </c>
      <c r="B6897" t="s">
        <v>50</v>
      </c>
      <c r="C6897" t="str">
        <f>_xlfn.XLOOKUP(B6897,Lookup_table!B:B,Lookup_table!C:C)</f>
        <v>AI</v>
      </c>
      <c r="D6897" t="s">
        <v>37</v>
      </c>
      <c r="E6897" t="s">
        <v>15</v>
      </c>
      <c r="F6897" t="s">
        <v>52</v>
      </c>
      <c r="G6897" t="s">
        <v>17</v>
      </c>
      <c r="H6897" t="str">
        <f t="shared" si="428"/>
        <v>Remote</v>
      </c>
      <c r="I6897" t="s">
        <v>35</v>
      </c>
      <c r="J6897" t="str">
        <f t="shared" si="429"/>
        <v>0-2 yrs</v>
      </c>
      <c r="K6897">
        <f t="shared" ca="1" si="431"/>
        <v>0</v>
      </c>
      <c r="L6897" t="s">
        <v>39</v>
      </c>
      <c r="M6897">
        <v>1</v>
      </c>
      <c r="N6897">
        <v>1</v>
      </c>
      <c r="O6897">
        <v>1</v>
      </c>
      <c r="P6897">
        <v>1</v>
      </c>
      <c r="Q6897">
        <v>0</v>
      </c>
      <c r="R6897">
        <f>SUM(M6897:N6897:O6897:P6897:Q6897)</f>
        <v>4</v>
      </c>
      <c r="S6897" s="1">
        <v>119437</v>
      </c>
      <c r="T6897" s="1" t="str">
        <f t="shared" si="430"/>
        <v>Medium</v>
      </c>
      <c r="U6897">
        <v>4</v>
      </c>
      <c r="V6897">
        <v>2024</v>
      </c>
      <c r="W6897" t="s">
        <v>28</v>
      </c>
      <c r="X6897">
        <v>6</v>
      </c>
    </row>
    <row r="6898" spans="1:24" x14ac:dyDescent="0.3">
      <c r="A6898">
        <v>6897</v>
      </c>
      <c r="B6898" t="s">
        <v>31</v>
      </c>
      <c r="C6898" t="str">
        <f>_xlfn.XLOOKUP(B6898,Lookup_table!B:B,Lookup_table!C:C)</f>
        <v>Business</v>
      </c>
      <c r="D6898" t="s">
        <v>22</v>
      </c>
      <c r="E6898" t="s">
        <v>15</v>
      </c>
      <c r="F6898" t="s">
        <v>29</v>
      </c>
      <c r="G6898" t="s">
        <v>25</v>
      </c>
      <c r="H6898" t="str">
        <f t="shared" si="428"/>
        <v>Onsite/Hybrid</v>
      </c>
      <c r="I6898" t="s">
        <v>18</v>
      </c>
      <c r="J6898" t="str">
        <f t="shared" si="429"/>
        <v>7+ yrs</v>
      </c>
      <c r="K6898">
        <f t="shared" ca="1" si="431"/>
        <v>8</v>
      </c>
      <c r="L6898" t="s">
        <v>27</v>
      </c>
      <c r="M6898">
        <v>1</v>
      </c>
      <c r="N6898">
        <v>0</v>
      </c>
      <c r="O6898">
        <v>1</v>
      </c>
      <c r="P6898">
        <v>0</v>
      </c>
      <c r="Q6898">
        <v>1</v>
      </c>
      <c r="R6898">
        <f>SUM(M6898:N6898:O6898:P6898:Q6898)</f>
        <v>3</v>
      </c>
      <c r="S6898" s="1">
        <v>142026</v>
      </c>
      <c r="T6898" s="1" t="str">
        <f t="shared" si="430"/>
        <v>High</v>
      </c>
      <c r="U6898">
        <v>8</v>
      </c>
      <c r="V6898">
        <v>2024</v>
      </c>
      <c r="W6898" t="s">
        <v>28</v>
      </c>
      <c r="X6898">
        <v>9</v>
      </c>
    </row>
    <row r="6899" spans="1:24" x14ac:dyDescent="0.3">
      <c r="A6899">
        <v>6898</v>
      </c>
      <c r="B6899" t="s">
        <v>31</v>
      </c>
      <c r="C6899" t="str">
        <f>_xlfn.XLOOKUP(B6899,Lookup_table!B:B,Lookup_table!C:C)</f>
        <v>Business</v>
      </c>
      <c r="D6899" t="s">
        <v>37</v>
      </c>
      <c r="E6899" t="s">
        <v>38</v>
      </c>
      <c r="F6899" t="s">
        <v>51</v>
      </c>
      <c r="G6899" t="s">
        <v>30</v>
      </c>
      <c r="H6899" t="str">
        <f t="shared" si="428"/>
        <v>Onsite/Hybrid</v>
      </c>
      <c r="I6899" t="s">
        <v>18</v>
      </c>
      <c r="J6899" t="str">
        <f t="shared" si="429"/>
        <v>7+ yrs</v>
      </c>
      <c r="K6899">
        <f t="shared" ca="1" si="431"/>
        <v>13</v>
      </c>
      <c r="L6899" t="s">
        <v>39</v>
      </c>
      <c r="M6899">
        <v>1</v>
      </c>
      <c r="N6899">
        <v>1</v>
      </c>
      <c r="O6899">
        <v>0</v>
      </c>
      <c r="P6899">
        <v>1</v>
      </c>
      <c r="Q6899">
        <v>0</v>
      </c>
      <c r="R6899">
        <f>SUM(M6899:N6899:O6899:P6899:Q6899)</f>
        <v>3</v>
      </c>
      <c r="S6899" s="1">
        <v>119832</v>
      </c>
      <c r="T6899" s="1" t="str">
        <f t="shared" si="430"/>
        <v>Medium</v>
      </c>
      <c r="U6899">
        <v>5</v>
      </c>
      <c r="V6899">
        <v>2020</v>
      </c>
      <c r="W6899" t="s">
        <v>20</v>
      </c>
      <c r="X6899">
        <v>6</v>
      </c>
    </row>
    <row r="6900" spans="1:24" x14ac:dyDescent="0.3">
      <c r="A6900">
        <v>6899</v>
      </c>
      <c r="B6900" t="s">
        <v>41</v>
      </c>
      <c r="C6900" t="str">
        <f>_xlfn.XLOOKUP(B6900,Lookup_table!B:B,Lookup_table!C:C)</f>
        <v>Data</v>
      </c>
      <c r="D6900" t="s">
        <v>14</v>
      </c>
      <c r="E6900" t="s">
        <v>32</v>
      </c>
      <c r="F6900" t="s">
        <v>24</v>
      </c>
      <c r="G6900" t="s">
        <v>17</v>
      </c>
      <c r="H6900" t="str">
        <f t="shared" si="428"/>
        <v>Remote</v>
      </c>
      <c r="I6900" t="s">
        <v>35</v>
      </c>
      <c r="J6900" t="str">
        <f t="shared" si="429"/>
        <v>0-2 yrs</v>
      </c>
      <c r="K6900">
        <f t="shared" ca="1" si="431"/>
        <v>1</v>
      </c>
      <c r="L6900" t="s">
        <v>27</v>
      </c>
      <c r="M6900">
        <v>0</v>
      </c>
      <c r="N6900">
        <v>1</v>
      </c>
      <c r="O6900">
        <v>0</v>
      </c>
      <c r="P6900">
        <v>0</v>
      </c>
      <c r="Q6900">
        <v>1</v>
      </c>
      <c r="R6900">
        <f>SUM(M6900:N6900:O6900:P6900:Q6900)</f>
        <v>2</v>
      </c>
      <c r="S6900" s="1">
        <v>57453</v>
      </c>
      <c r="T6900" s="1" t="str">
        <f t="shared" si="430"/>
        <v>Low</v>
      </c>
      <c r="U6900">
        <v>6</v>
      </c>
      <c r="V6900">
        <v>2024</v>
      </c>
      <c r="W6900" t="s">
        <v>34</v>
      </c>
      <c r="X6900">
        <v>4</v>
      </c>
    </row>
    <row r="6901" spans="1:24" x14ac:dyDescent="0.3">
      <c r="A6901">
        <v>6900</v>
      </c>
      <c r="B6901" t="s">
        <v>33</v>
      </c>
      <c r="C6901" t="str">
        <f>_xlfn.XLOOKUP(B6901,Lookup_table!B:B,Lookup_table!C:C)</f>
        <v>Data</v>
      </c>
      <c r="D6901" t="s">
        <v>34</v>
      </c>
      <c r="E6901" t="s">
        <v>15</v>
      </c>
      <c r="F6901" t="s">
        <v>16</v>
      </c>
      <c r="G6901" t="s">
        <v>25</v>
      </c>
      <c r="H6901" t="str">
        <f t="shared" si="428"/>
        <v>Onsite/Hybrid</v>
      </c>
      <c r="I6901" t="s">
        <v>18</v>
      </c>
      <c r="J6901" t="str">
        <f t="shared" si="429"/>
        <v>7+ yrs</v>
      </c>
      <c r="K6901">
        <f t="shared" ca="1" si="431"/>
        <v>8</v>
      </c>
      <c r="L6901" t="s">
        <v>19</v>
      </c>
      <c r="M6901">
        <v>1</v>
      </c>
      <c r="N6901">
        <v>1</v>
      </c>
      <c r="O6901">
        <v>0</v>
      </c>
      <c r="P6901">
        <v>1</v>
      </c>
      <c r="Q6901">
        <v>0</v>
      </c>
      <c r="R6901">
        <f>SUM(M6901:N6901:O6901:P6901:Q6901)</f>
        <v>3</v>
      </c>
      <c r="S6901" s="1">
        <v>116432</v>
      </c>
      <c r="T6901" s="1" t="str">
        <f t="shared" si="430"/>
        <v>Medium</v>
      </c>
      <c r="U6901">
        <v>8</v>
      </c>
      <c r="V6901">
        <v>2025</v>
      </c>
      <c r="W6901" t="s">
        <v>34</v>
      </c>
      <c r="X6901">
        <v>1</v>
      </c>
    </row>
    <row r="6902" spans="1:24" x14ac:dyDescent="0.3">
      <c r="A6902">
        <v>6901</v>
      </c>
      <c r="B6902" t="s">
        <v>33</v>
      </c>
      <c r="C6902" t="str">
        <f>_xlfn.XLOOKUP(B6902,Lookup_table!B:B,Lookup_table!C:C)</f>
        <v>Data</v>
      </c>
      <c r="D6902" t="s">
        <v>37</v>
      </c>
      <c r="E6902" t="s">
        <v>32</v>
      </c>
      <c r="F6902" t="s">
        <v>52</v>
      </c>
      <c r="G6902" t="s">
        <v>25</v>
      </c>
      <c r="H6902" t="str">
        <f t="shared" si="428"/>
        <v>Onsite/Hybrid</v>
      </c>
      <c r="I6902" t="s">
        <v>35</v>
      </c>
      <c r="J6902" t="str">
        <f t="shared" si="429"/>
        <v>0-2 yrs</v>
      </c>
      <c r="K6902">
        <f t="shared" ca="1" si="431"/>
        <v>1</v>
      </c>
      <c r="L6902" t="s">
        <v>19</v>
      </c>
      <c r="M6902">
        <v>1</v>
      </c>
      <c r="N6902">
        <v>0</v>
      </c>
      <c r="O6902">
        <v>0</v>
      </c>
      <c r="P6902">
        <v>0</v>
      </c>
      <c r="Q6902">
        <v>1</v>
      </c>
      <c r="R6902">
        <f>SUM(M6902:N6902:O6902:P6902:Q6902)</f>
        <v>2</v>
      </c>
      <c r="S6902" s="1">
        <v>62307</v>
      </c>
      <c r="T6902" s="1" t="str">
        <f t="shared" si="430"/>
        <v>Low</v>
      </c>
      <c r="U6902">
        <v>11</v>
      </c>
      <c r="V6902">
        <v>2020</v>
      </c>
      <c r="W6902" t="s">
        <v>28</v>
      </c>
      <c r="X6902">
        <v>7</v>
      </c>
    </row>
    <row r="6903" spans="1:24" x14ac:dyDescent="0.3">
      <c r="A6903">
        <v>6902</v>
      </c>
      <c r="B6903" t="s">
        <v>21</v>
      </c>
      <c r="C6903" t="str">
        <f>_xlfn.XLOOKUP(B6903,Lookup_table!B:B,Lookup_table!C:C)</f>
        <v>AI</v>
      </c>
      <c r="D6903" t="s">
        <v>22</v>
      </c>
      <c r="E6903" t="s">
        <v>38</v>
      </c>
      <c r="F6903" t="s">
        <v>43</v>
      </c>
      <c r="G6903" t="s">
        <v>17</v>
      </c>
      <c r="H6903" t="str">
        <f t="shared" si="428"/>
        <v>Remote</v>
      </c>
      <c r="I6903" t="s">
        <v>35</v>
      </c>
      <c r="J6903" t="str">
        <f t="shared" si="429"/>
        <v>0-2 yrs</v>
      </c>
      <c r="K6903">
        <f t="shared" ca="1" si="431"/>
        <v>1</v>
      </c>
      <c r="L6903" t="s">
        <v>27</v>
      </c>
      <c r="M6903">
        <v>0</v>
      </c>
      <c r="N6903">
        <v>0</v>
      </c>
      <c r="O6903">
        <v>0</v>
      </c>
      <c r="P6903">
        <v>1</v>
      </c>
      <c r="Q6903">
        <v>0</v>
      </c>
      <c r="R6903">
        <f>SUM(M6903:N6903:O6903:P6903:Q6903)</f>
        <v>1</v>
      </c>
      <c r="S6903" s="1">
        <v>122224</v>
      </c>
      <c r="T6903" s="1" t="str">
        <f t="shared" si="430"/>
        <v>High</v>
      </c>
      <c r="U6903">
        <v>2</v>
      </c>
      <c r="V6903">
        <v>2026</v>
      </c>
      <c r="W6903" t="s">
        <v>28</v>
      </c>
      <c r="X6903">
        <v>8</v>
      </c>
    </row>
    <row r="6904" spans="1:24" x14ac:dyDescent="0.3">
      <c r="A6904">
        <v>6903</v>
      </c>
      <c r="B6904" t="s">
        <v>50</v>
      </c>
      <c r="C6904" t="str">
        <f>_xlfn.XLOOKUP(B6904,Lookup_table!B:B,Lookup_table!C:C)</f>
        <v>AI</v>
      </c>
      <c r="D6904" t="s">
        <v>14</v>
      </c>
      <c r="E6904" t="s">
        <v>15</v>
      </c>
      <c r="F6904" t="s">
        <v>44</v>
      </c>
      <c r="G6904" t="s">
        <v>25</v>
      </c>
      <c r="H6904" t="str">
        <f t="shared" si="428"/>
        <v>Onsite/Hybrid</v>
      </c>
      <c r="I6904" t="s">
        <v>26</v>
      </c>
      <c r="J6904" t="str">
        <f t="shared" si="429"/>
        <v>3-6 yrs</v>
      </c>
      <c r="K6904">
        <f t="shared" ca="1" si="431"/>
        <v>6</v>
      </c>
      <c r="L6904" t="s">
        <v>39</v>
      </c>
      <c r="M6904">
        <v>1</v>
      </c>
      <c r="N6904">
        <v>0</v>
      </c>
      <c r="O6904">
        <v>0</v>
      </c>
      <c r="P6904">
        <v>0</v>
      </c>
      <c r="Q6904">
        <v>0</v>
      </c>
      <c r="R6904">
        <f>SUM(M6904:N6904:O6904:P6904:Q6904)</f>
        <v>1</v>
      </c>
      <c r="S6904" s="1">
        <v>113999</v>
      </c>
      <c r="T6904" s="1" t="str">
        <f t="shared" si="430"/>
        <v>Medium</v>
      </c>
      <c r="U6904">
        <v>11</v>
      </c>
      <c r="V6904">
        <v>2024</v>
      </c>
      <c r="W6904" t="s">
        <v>28</v>
      </c>
      <c r="X6904">
        <v>7</v>
      </c>
    </row>
    <row r="6905" spans="1:24" x14ac:dyDescent="0.3">
      <c r="A6905">
        <v>6904</v>
      </c>
      <c r="B6905" t="s">
        <v>33</v>
      </c>
      <c r="C6905" t="str">
        <f>_xlfn.XLOOKUP(B6905,Lookup_table!B:B,Lookup_table!C:C)</f>
        <v>Data</v>
      </c>
      <c r="D6905" t="s">
        <v>34</v>
      </c>
      <c r="E6905" t="s">
        <v>38</v>
      </c>
      <c r="F6905" t="s">
        <v>52</v>
      </c>
      <c r="G6905" t="s">
        <v>25</v>
      </c>
      <c r="H6905" t="str">
        <f t="shared" si="428"/>
        <v>Onsite/Hybrid</v>
      </c>
      <c r="I6905" t="s">
        <v>35</v>
      </c>
      <c r="J6905" t="str">
        <f t="shared" si="429"/>
        <v>0-2 yrs</v>
      </c>
      <c r="K6905">
        <f t="shared" ca="1" si="431"/>
        <v>0</v>
      </c>
      <c r="L6905" t="s">
        <v>27</v>
      </c>
      <c r="M6905">
        <v>0</v>
      </c>
      <c r="N6905">
        <v>0</v>
      </c>
      <c r="O6905">
        <v>1</v>
      </c>
      <c r="P6905">
        <v>1</v>
      </c>
      <c r="Q6905">
        <v>1</v>
      </c>
      <c r="R6905">
        <f>SUM(M6905:N6905:O6905:P6905:Q6905)</f>
        <v>3</v>
      </c>
      <c r="S6905" s="1">
        <v>85730</v>
      </c>
      <c r="T6905" s="1" t="str">
        <f t="shared" si="430"/>
        <v>Medium</v>
      </c>
      <c r="U6905">
        <v>8</v>
      </c>
      <c r="V6905">
        <v>2025</v>
      </c>
      <c r="W6905" t="s">
        <v>28</v>
      </c>
      <c r="X6905">
        <v>8</v>
      </c>
    </row>
    <row r="6906" spans="1:24" x14ac:dyDescent="0.3">
      <c r="A6906">
        <v>6905</v>
      </c>
      <c r="B6906" t="s">
        <v>33</v>
      </c>
      <c r="C6906" t="str">
        <f>_xlfn.XLOOKUP(B6906,Lookup_table!B:B,Lookup_table!C:C)</f>
        <v>Data</v>
      </c>
      <c r="D6906" t="s">
        <v>37</v>
      </c>
      <c r="E6906" t="s">
        <v>15</v>
      </c>
      <c r="F6906" t="s">
        <v>29</v>
      </c>
      <c r="G6906" t="s">
        <v>17</v>
      </c>
      <c r="H6906" t="str">
        <f t="shared" si="428"/>
        <v>Remote</v>
      </c>
      <c r="I6906" t="s">
        <v>18</v>
      </c>
      <c r="J6906" t="str">
        <f t="shared" si="429"/>
        <v>7+ yrs</v>
      </c>
      <c r="K6906">
        <f t="shared" ca="1" si="431"/>
        <v>10</v>
      </c>
      <c r="L6906" t="s">
        <v>39</v>
      </c>
      <c r="M6906">
        <v>1</v>
      </c>
      <c r="N6906">
        <v>0</v>
      </c>
      <c r="O6906">
        <v>1</v>
      </c>
      <c r="P6906">
        <v>1</v>
      </c>
      <c r="Q6906">
        <v>1</v>
      </c>
      <c r="R6906">
        <f>SUM(M6906:N6906:O6906:P6906:Q6906)</f>
        <v>4</v>
      </c>
      <c r="S6906" s="1">
        <v>142738</v>
      </c>
      <c r="T6906" s="1" t="str">
        <f t="shared" si="430"/>
        <v>High</v>
      </c>
      <c r="U6906">
        <v>12</v>
      </c>
      <c r="V6906">
        <v>2024</v>
      </c>
      <c r="W6906" t="s">
        <v>28</v>
      </c>
      <c r="X6906">
        <v>4</v>
      </c>
    </row>
    <row r="6907" spans="1:24" x14ac:dyDescent="0.3">
      <c r="A6907">
        <v>6906</v>
      </c>
      <c r="B6907" t="s">
        <v>50</v>
      </c>
      <c r="C6907" t="str">
        <f>_xlfn.XLOOKUP(B6907,Lookup_table!B:B,Lookup_table!C:C)</f>
        <v>AI</v>
      </c>
      <c r="D6907" t="s">
        <v>22</v>
      </c>
      <c r="E6907" t="s">
        <v>15</v>
      </c>
      <c r="F6907" t="s">
        <v>29</v>
      </c>
      <c r="G6907" t="s">
        <v>30</v>
      </c>
      <c r="H6907" t="str">
        <f t="shared" si="428"/>
        <v>Onsite/Hybrid</v>
      </c>
      <c r="I6907" t="s">
        <v>18</v>
      </c>
      <c r="J6907" t="str">
        <f t="shared" si="429"/>
        <v>7+ yrs</v>
      </c>
      <c r="K6907">
        <f t="shared" ca="1" si="431"/>
        <v>8</v>
      </c>
      <c r="L6907" t="s">
        <v>27</v>
      </c>
      <c r="M6907">
        <v>0</v>
      </c>
      <c r="N6907">
        <v>1</v>
      </c>
      <c r="O6907">
        <v>1</v>
      </c>
      <c r="P6907">
        <v>0</v>
      </c>
      <c r="Q6907">
        <v>1</v>
      </c>
      <c r="R6907">
        <f>SUM(M6907:N6907:O6907:P6907:Q6907)</f>
        <v>3</v>
      </c>
      <c r="S6907" s="1">
        <v>187019</v>
      </c>
      <c r="T6907" s="1" t="str">
        <f t="shared" si="430"/>
        <v>High</v>
      </c>
      <c r="U6907">
        <v>7</v>
      </c>
      <c r="V6907">
        <v>2023</v>
      </c>
      <c r="W6907" t="s">
        <v>20</v>
      </c>
      <c r="X6907">
        <v>2</v>
      </c>
    </row>
    <row r="6908" spans="1:24" x14ac:dyDescent="0.3">
      <c r="A6908">
        <v>6907</v>
      </c>
      <c r="B6908" t="s">
        <v>50</v>
      </c>
      <c r="C6908" t="str">
        <f>_xlfn.XLOOKUP(B6908,Lookup_table!B:B,Lookup_table!C:C)</f>
        <v>AI</v>
      </c>
      <c r="D6908" t="s">
        <v>14</v>
      </c>
      <c r="E6908" t="s">
        <v>32</v>
      </c>
      <c r="F6908" t="s">
        <v>29</v>
      </c>
      <c r="G6908" t="s">
        <v>25</v>
      </c>
      <c r="H6908" t="str">
        <f t="shared" si="428"/>
        <v>Onsite/Hybrid</v>
      </c>
      <c r="I6908" t="s">
        <v>18</v>
      </c>
      <c r="J6908" t="str">
        <f t="shared" si="429"/>
        <v>7+ yrs</v>
      </c>
      <c r="K6908">
        <f t="shared" ca="1" si="431"/>
        <v>10</v>
      </c>
      <c r="L6908" t="s">
        <v>19</v>
      </c>
      <c r="M6908">
        <v>1</v>
      </c>
      <c r="N6908">
        <v>0</v>
      </c>
      <c r="O6908">
        <v>0</v>
      </c>
      <c r="P6908">
        <v>1</v>
      </c>
      <c r="Q6908">
        <v>0</v>
      </c>
      <c r="R6908">
        <f>SUM(M6908:N6908:O6908:P6908:Q6908)</f>
        <v>2</v>
      </c>
      <c r="S6908" s="1">
        <v>159777</v>
      </c>
      <c r="T6908" s="1" t="str">
        <f t="shared" si="430"/>
        <v>High</v>
      </c>
      <c r="U6908">
        <v>2</v>
      </c>
      <c r="V6908">
        <v>2022</v>
      </c>
      <c r="W6908" t="s">
        <v>34</v>
      </c>
      <c r="X6908">
        <v>5</v>
      </c>
    </row>
    <row r="6909" spans="1:24" x14ac:dyDescent="0.3">
      <c r="A6909">
        <v>6908</v>
      </c>
      <c r="B6909" t="s">
        <v>33</v>
      </c>
      <c r="C6909" t="str">
        <f>_xlfn.XLOOKUP(B6909,Lookup_table!B:B,Lookup_table!C:C)</f>
        <v>Data</v>
      </c>
      <c r="D6909" t="s">
        <v>37</v>
      </c>
      <c r="E6909" t="s">
        <v>42</v>
      </c>
      <c r="F6909" t="s">
        <v>52</v>
      </c>
      <c r="G6909" t="s">
        <v>17</v>
      </c>
      <c r="H6909" t="str">
        <f t="shared" si="428"/>
        <v>Remote</v>
      </c>
      <c r="I6909" t="s">
        <v>35</v>
      </c>
      <c r="J6909" t="str">
        <f t="shared" si="429"/>
        <v>0-2 yrs</v>
      </c>
      <c r="K6909">
        <f t="shared" ca="1" si="431"/>
        <v>1</v>
      </c>
      <c r="L6909" t="s">
        <v>27</v>
      </c>
      <c r="M6909">
        <v>0</v>
      </c>
      <c r="N6909">
        <v>1</v>
      </c>
      <c r="O6909">
        <v>0</v>
      </c>
      <c r="P6909">
        <v>0</v>
      </c>
      <c r="Q6909">
        <v>1</v>
      </c>
      <c r="R6909">
        <f>SUM(M6909:N6909:O6909:P6909:Q6909)</f>
        <v>2</v>
      </c>
      <c r="S6909" s="1">
        <v>63107</v>
      </c>
      <c r="T6909" s="1" t="str">
        <f t="shared" si="430"/>
        <v>Low</v>
      </c>
      <c r="U6909">
        <v>6</v>
      </c>
      <c r="V6909">
        <v>2023</v>
      </c>
      <c r="W6909" t="s">
        <v>20</v>
      </c>
      <c r="X6909">
        <v>1</v>
      </c>
    </row>
    <row r="6910" spans="1:24" x14ac:dyDescent="0.3">
      <c r="A6910">
        <v>6909</v>
      </c>
      <c r="B6910" t="s">
        <v>50</v>
      </c>
      <c r="C6910" t="str">
        <f>_xlfn.XLOOKUP(B6910,Lookup_table!B:B,Lookup_table!C:C)</f>
        <v>AI</v>
      </c>
      <c r="D6910" t="s">
        <v>22</v>
      </c>
      <c r="E6910" t="s">
        <v>40</v>
      </c>
      <c r="F6910" t="s">
        <v>43</v>
      </c>
      <c r="G6910" t="s">
        <v>25</v>
      </c>
      <c r="H6910" t="str">
        <f t="shared" si="428"/>
        <v>Onsite/Hybrid</v>
      </c>
      <c r="I6910" t="s">
        <v>18</v>
      </c>
      <c r="J6910" t="str">
        <f t="shared" si="429"/>
        <v>7+ yrs</v>
      </c>
      <c r="K6910">
        <f t="shared" ca="1" si="431"/>
        <v>14</v>
      </c>
      <c r="L6910" t="s">
        <v>39</v>
      </c>
      <c r="M6910">
        <v>1</v>
      </c>
      <c r="N6910">
        <v>0</v>
      </c>
      <c r="O6910">
        <v>0</v>
      </c>
      <c r="P6910">
        <v>1</v>
      </c>
      <c r="Q6910">
        <v>1</v>
      </c>
      <c r="R6910">
        <f>SUM(M6910:N6910:O6910:P6910:Q6910)</f>
        <v>3</v>
      </c>
      <c r="S6910" s="1">
        <v>186393</v>
      </c>
      <c r="T6910" s="1" t="str">
        <f t="shared" si="430"/>
        <v>High</v>
      </c>
      <c r="U6910">
        <v>11</v>
      </c>
      <c r="V6910">
        <v>2021</v>
      </c>
      <c r="W6910" t="s">
        <v>28</v>
      </c>
      <c r="X6910">
        <v>7</v>
      </c>
    </row>
    <row r="6911" spans="1:24" x14ac:dyDescent="0.3">
      <c r="A6911">
        <v>6910</v>
      </c>
      <c r="B6911" t="s">
        <v>33</v>
      </c>
      <c r="C6911" t="str">
        <f>_xlfn.XLOOKUP(B6911,Lookup_table!B:B,Lookup_table!C:C)</f>
        <v>Data</v>
      </c>
      <c r="D6911" t="s">
        <v>37</v>
      </c>
      <c r="E6911" t="s">
        <v>42</v>
      </c>
      <c r="F6911" t="s">
        <v>44</v>
      </c>
      <c r="G6911" t="s">
        <v>17</v>
      </c>
      <c r="H6911" t="str">
        <f t="shared" si="428"/>
        <v>Remote</v>
      </c>
      <c r="I6911" t="s">
        <v>35</v>
      </c>
      <c r="J6911" t="str">
        <f t="shared" si="429"/>
        <v>0-2 yrs</v>
      </c>
      <c r="K6911">
        <f t="shared" ca="1" si="431"/>
        <v>2</v>
      </c>
      <c r="L6911" t="s">
        <v>19</v>
      </c>
      <c r="M6911">
        <v>0</v>
      </c>
      <c r="N6911">
        <v>1</v>
      </c>
      <c r="O6911">
        <v>1</v>
      </c>
      <c r="P6911">
        <v>1</v>
      </c>
      <c r="Q6911">
        <v>1</v>
      </c>
      <c r="R6911">
        <f>SUM(M6911:N6911:O6911:P6911:Q6911)</f>
        <v>4</v>
      </c>
      <c r="S6911" s="1">
        <v>86259</v>
      </c>
      <c r="T6911" s="1" t="str">
        <f t="shared" si="430"/>
        <v>Medium</v>
      </c>
      <c r="U6911">
        <v>3</v>
      </c>
      <c r="V6911">
        <v>2024</v>
      </c>
      <c r="W6911" t="s">
        <v>28</v>
      </c>
      <c r="X6911">
        <v>9</v>
      </c>
    </row>
    <row r="6912" spans="1:24" x14ac:dyDescent="0.3">
      <c r="A6912">
        <v>6911</v>
      </c>
      <c r="B6912" t="s">
        <v>36</v>
      </c>
      <c r="C6912" t="str">
        <f>_xlfn.XLOOKUP(B6912,Lookup_table!B:B,Lookup_table!C:C)</f>
        <v>Data</v>
      </c>
      <c r="D6912" t="s">
        <v>22</v>
      </c>
      <c r="E6912" t="s">
        <v>15</v>
      </c>
      <c r="F6912" t="s">
        <v>43</v>
      </c>
      <c r="G6912" t="s">
        <v>17</v>
      </c>
      <c r="H6912" t="str">
        <f t="shared" si="428"/>
        <v>Remote</v>
      </c>
      <c r="I6912" t="s">
        <v>35</v>
      </c>
      <c r="J6912" t="str">
        <f t="shared" si="429"/>
        <v>0-2 yrs</v>
      </c>
      <c r="K6912">
        <f t="shared" ca="1" si="431"/>
        <v>1</v>
      </c>
      <c r="L6912" t="s">
        <v>27</v>
      </c>
      <c r="M6912">
        <v>0</v>
      </c>
      <c r="N6912">
        <v>0</v>
      </c>
      <c r="O6912">
        <v>0</v>
      </c>
      <c r="P6912">
        <v>0</v>
      </c>
      <c r="Q6912">
        <v>0</v>
      </c>
      <c r="R6912">
        <f>SUM(M6912:N6912:O6912:P6912:Q6912)</f>
        <v>0</v>
      </c>
      <c r="S6912" s="1">
        <v>66689</v>
      </c>
      <c r="T6912" s="1" t="str">
        <f t="shared" si="430"/>
        <v>Low</v>
      </c>
      <c r="U6912">
        <v>5</v>
      </c>
      <c r="V6912">
        <v>2020</v>
      </c>
      <c r="W6912" t="s">
        <v>20</v>
      </c>
      <c r="X6912">
        <v>2</v>
      </c>
    </row>
    <row r="6913" spans="1:24" x14ac:dyDescent="0.3">
      <c r="A6913">
        <v>6912</v>
      </c>
      <c r="B6913" t="s">
        <v>31</v>
      </c>
      <c r="C6913" t="str">
        <f>_xlfn.XLOOKUP(B6913,Lookup_table!B:B,Lookup_table!C:C)</f>
        <v>Business</v>
      </c>
      <c r="D6913" t="s">
        <v>14</v>
      </c>
      <c r="E6913" t="s">
        <v>23</v>
      </c>
      <c r="F6913" t="s">
        <v>44</v>
      </c>
      <c r="G6913" t="s">
        <v>30</v>
      </c>
      <c r="H6913" t="str">
        <f t="shared" si="428"/>
        <v>Onsite/Hybrid</v>
      </c>
      <c r="I6913" t="s">
        <v>18</v>
      </c>
      <c r="J6913" t="str">
        <f t="shared" si="429"/>
        <v>7+ yrs</v>
      </c>
      <c r="K6913">
        <f t="shared" ca="1" si="431"/>
        <v>7</v>
      </c>
      <c r="L6913" t="s">
        <v>27</v>
      </c>
      <c r="M6913">
        <v>0</v>
      </c>
      <c r="N6913">
        <v>0</v>
      </c>
      <c r="O6913">
        <v>1</v>
      </c>
      <c r="P6913">
        <v>0</v>
      </c>
      <c r="Q6913">
        <v>0</v>
      </c>
      <c r="R6913">
        <f>SUM(M6913:N6913:O6913:P6913:Q6913)</f>
        <v>1</v>
      </c>
      <c r="S6913" s="1">
        <v>112552</v>
      </c>
      <c r="T6913" s="1" t="str">
        <f t="shared" si="430"/>
        <v>Medium</v>
      </c>
      <c r="U6913">
        <v>7</v>
      </c>
      <c r="V6913">
        <v>2026</v>
      </c>
      <c r="W6913" t="s">
        <v>34</v>
      </c>
      <c r="X6913">
        <v>4</v>
      </c>
    </row>
    <row r="6914" spans="1:24" x14ac:dyDescent="0.3">
      <c r="A6914">
        <v>6913</v>
      </c>
      <c r="B6914" t="s">
        <v>50</v>
      </c>
      <c r="C6914" t="str">
        <f>_xlfn.XLOOKUP(B6914,Lookup_table!B:B,Lookup_table!C:C)</f>
        <v>AI</v>
      </c>
      <c r="D6914" t="s">
        <v>34</v>
      </c>
      <c r="E6914" t="s">
        <v>15</v>
      </c>
      <c r="F6914" t="s">
        <v>52</v>
      </c>
      <c r="G6914" t="s">
        <v>17</v>
      </c>
      <c r="H6914" t="str">
        <f t="shared" ref="H6914:H6977" si="432">IF(G6914="Remote","Remote","Onsite/Hybrid")</f>
        <v>Remote</v>
      </c>
      <c r="I6914" t="s">
        <v>18</v>
      </c>
      <c r="J6914" t="str">
        <f t="shared" ref="J6914:J6977" si="433">IF(I6914="Entry","0-2 yrs",IF(I6914="Mid","3-6 yrs","7+ yrs"))</f>
        <v>7+ yrs</v>
      </c>
      <c r="K6914">
        <f t="shared" ca="1" si="431"/>
        <v>9</v>
      </c>
      <c r="L6914" t="s">
        <v>39</v>
      </c>
      <c r="M6914">
        <v>1</v>
      </c>
      <c r="N6914">
        <v>0</v>
      </c>
      <c r="O6914">
        <v>0</v>
      </c>
      <c r="P6914">
        <v>1</v>
      </c>
      <c r="Q6914">
        <v>1</v>
      </c>
      <c r="R6914">
        <f>SUM(M6914:N6914:O6914:P6914:Q6914)</f>
        <v>3</v>
      </c>
      <c r="S6914" s="1">
        <v>163684</v>
      </c>
      <c r="T6914" s="1" t="str">
        <f t="shared" ref="T6914:T6977" si="434">IF(S6914&lt;=70000,"Low",IF(S6914&lt;=120000,"Medium","High"))</f>
        <v>High</v>
      </c>
      <c r="U6914">
        <v>9</v>
      </c>
      <c r="V6914">
        <v>2022</v>
      </c>
      <c r="W6914" t="s">
        <v>28</v>
      </c>
      <c r="X6914">
        <v>7</v>
      </c>
    </row>
    <row r="6915" spans="1:24" x14ac:dyDescent="0.3">
      <c r="A6915">
        <v>6914</v>
      </c>
      <c r="B6915" t="s">
        <v>21</v>
      </c>
      <c r="C6915" t="str">
        <f>_xlfn.XLOOKUP(B6915,Lookup_table!B:B,Lookup_table!C:C)</f>
        <v>AI</v>
      </c>
      <c r="D6915" t="s">
        <v>14</v>
      </c>
      <c r="E6915" t="s">
        <v>38</v>
      </c>
      <c r="F6915" t="s">
        <v>24</v>
      </c>
      <c r="G6915" t="s">
        <v>17</v>
      </c>
      <c r="H6915" t="str">
        <f t="shared" si="432"/>
        <v>Remote</v>
      </c>
      <c r="I6915" t="s">
        <v>26</v>
      </c>
      <c r="J6915" t="str">
        <f t="shared" si="433"/>
        <v>3-6 yrs</v>
      </c>
      <c r="K6915">
        <f t="shared" ref="K6915:K6978" ca="1" si="435">IF(J6915="0-2 yrs",RANDBETWEEN(0,2),IF(J6915="3-6 yrs", RANDBETWEEN(3,6),IF(J6915="7+ yrs", RANDBETWEEN(7,15)," ")))</f>
        <v>5</v>
      </c>
      <c r="L6915" t="s">
        <v>27</v>
      </c>
      <c r="M6915">
        <v>1</v>
      </c>
      <c r="N6915">
        <v>1</v>
      </c>
      <c r="O6915">
        <v>1</v>
      </c>
      <c r="P6915">
        <v>1</v>
      </c>
      <c r="Q6915">
        <v>1</v>
      </c>
      <c r="R6915">
        <f>SUM(M6915:N6915:O6915:P6915:Q6915)</f>
        <v>5</v>
      </c>
      <c r="S6915" s="1">
        <v>158285</v>
      </c>
      <c r="T6915" s="1" t="str">
        <f t="shared" si="434"/>
        <v>High</v>
      </c>
      <c r="U6915">
        <v>4</v>
      </c>
      <c r="V6915">
        <v>2020</v>
      </c>
      <c r="W6915" t="s">
        <v>28</v>
      </c>
      <c r="X6915">
        <v>9</v>
      </c>
    </row>
    <row r="6916" spans="1:24" x14ac:dyDescent="0.3">
      <c r="A6916">
        <v>6915</v>
      </c>
      <c r="B6916" t="s">
        <v>31</v>
      </c>
      <c r="C6916" t="str">
        <f>_xlfn.XLOOKUP(B6916,Lookup_table!B:B,Lookup_table!C:C)</f>
        <v>Business</v>
      </c>
      <c r="D6916" t="s">
        <v>14</v>
      </c>
      <c r="E6916" t="s">
        <v>32</v>
      </c>
      <c r="F6916" t="s">
        <v>51</v>
      </c>
      <c r="G6916" t="s">
        <v>25</v>
      </c>
      <c r="H6916" t="str">
        <f t="shared" si="432"/>
        <v>Onsite/Hybrid</v>
      </c>
      <c r="I6916" t="s">
        <v>35</v>
      </c>
      <c r="J6916" t="str">
        <f t="shared" si="433"/>
        <v>0-2 yrs</v>
      </c>
      <c r="K6916">
        <f t="shared" ca="1" si="435"/>
        <v>1</v>
      </c>
      <c r="L6916" t="s">
        <v>19</v>
      </c>
      <c r="M6916">
        <v>0</v>
      </c>
      <c r="N6916">
        <v>0</v>
      </c>
      <c r="O6916">
        <v>1</v>
      </c>
      <c r="P6916">
        <v>0</v>
      </c>
      <c r="Q6916">
        <v>0</v>
      </c>
      <c r="R6916">
        <f>SUM(M6916:N6916:O6916:P6916:Q6916)</f>
        <v>1</v>
      </c>
      <c r="S6916" s="1">
        <v>65174</v>
      </c>
      <c r="T6916" s="1" t="str">
        <f t="shared" si="434"/>
        <v>Low</v>
      </c>
      <c r="U6916">
        <v>8</v>
      </c>
      <c r="V6916">
        <v>2024</v>
      </c>
      <c r="W6916" t="s">
        <v>34</v>
      </c>
      <c r="X6916">
        <v>5</v>
      </c>
    </row>
    <row r="6917" spans="1:24" x14ac:dyDescent="0.3">
      <c r="A6917">
        <v>6916</v>
      </c>
      <c r="B6917" t="s">
        <v>21</v>
      </c>
      <c r="C6917" t="str">
        <f>_xlfn.XLOOKUP(B6917,Lookup_table!B:B,Lookup_table!C:C)</f>
        <v>AI</v>
      </c>
      <c r="D6917" t="s">
        <v>14</v>
      </c>
      <c r="E6917" t="s">
        <v>38</v>
      </c>
      <c r="F6917" t="s">
        <v>52</v>
      </c>
      <c r="G6917" t="s">
        <v>25</v>
      </c>
      <c r="H6917" t="str">
        <f t="shared" si="432"/>
        <v>Onsite/Hybrid</v>
      </c>
      <c r="I6917" t="s">
        <v>26</v>
      </c>
      <c r="J6917" t="str">
        <f t="shared" si="433"/>
        <v>3-6 yrs</v>
      </c>
      <c r="K6917">
        <f t="shared" ca="1" si="435"/>
        <v>6</v>
      </c>
      <c r="L6917" t="s">
        <v>39</v>
      </c>
      <c r="M6917">
        <v>0</v>
      </c>
      <c r="N6917">
        <v>0</v>
      </c>
      <c r="O6917">
        <v>0</v>
      </c>
      <c r="P6917">
        <v>0</v>
      </c>
      <c r="Q6917">
        <v>1</v>
      </c>
      <c r="R6917">
        <f>SUM(M6917:N6917:O6917:P6917:Q6917)</f>
        <v>1</v>
      </c>
      <c r="S6917" s="1">
        <v>125376</v>
      </c>
      <c r="T6917" s="1" t="str">
        <f t="shared" si="434"/>
        <v>High</v>
      </c>
      <c r="U6917">
        <v>2</v>
      </c>
      <c r="V6917">
        <v>2026</v>
      </c>
      <c r="W6917" t="s">
        <v>20</v>
      </c>
      <c r="X6917">
        <v>3</v>
      </c>
    </row>
    <row r="6918" spans="1:24" x14ac:dyDescent="0.3">
      <c r="A6918">
        <v>6917</v>
      </c>
      <c r="B6918" t="s">
        <v>33</v>
      </c>
      <c r="C6918" t="str">
        <f>_xlfn.XLOOKUP(B6918,Lookup_table!B:B,Lookup_table!C:C)</f>
        <v>Data</v>
      </c>
      <c r="D6918" t="s">
        <v>22</v>
      </c>
      <c r="E6918" t="s">
        <v>15</v>
      </c>
      <c r="F6918" t="s">
        <v>51</v>
      </c>
      <c r="G6918" t="s">
        <v>17</v>
      </c>
      <c r="H6918" t="str">
        <f t="shared" si="432"/>
        <v>Remote</v>
      </c>
      <c r="I6918" t="s">
        <v>35</v>
      </c>
      <c r="J6918" t="str">
        <f t="shared" si="433"/>
        <v>0-2 yrs</v>
      </c>
      <c r="K6918">
        <f t="shared" ca="1" si="435"/>
        <v>2</v>
      </c>
      <c r="L6918" t="s">
        <v>27</v>
      </c>
      <c r="M6918">
        <v>1</v>
      </c>
      <c r="N6918">
        <v>1</v>
      </c>
      <c r="O6918">
        <v>0</v>
      </c>
      <c r="P6918">
        <v>1</v>
      </c>
      <c r="Q6918">
        <v>1</v>
      </c>
      <c r="R6918">
        <f>SUM(M6918:N6918:O6918:P6918:Q6918)</f>
        <v>4</v>
      </c>
      <c r="S6918" s="1">
        <v>96420</v>
      </c>
      <c r="T6918" s="1" t="str">
        <f t="shared" si="434"/>
        <v>Medium</v>
      </c>
      <c r="U6918">
        <v>6</v>
      </c>
      <c r="V6918">
        <v>2025</v>
      </c>
      <c r="W6918" t="s">
        <v>28</v>
      </c>
      <c r="X6918">
        <v>7</v>
      </c>
    </row>
    <row r="6919" spans="1:24" x14ac:dyDescent="0.3">
      <c r="A6919">
        <v>6918</v>
      </c>
      <c r="B6919" t="s">
        <v>21</v>
      </c>
      <c r="C6919" t="str">
        <f>_xlfn.XLOOKUP(B6919,Lookup_table!B:B,Lookup_table!C:C)</f>
        <v>AI</v>
      </c>
      <c r="D6919" t="s">
        <v>14</v>
      </c>
      <c r="E6919" t="s">
        <v>42</v>
      </c>
      <c r="F6919" t="s">
        <v>51</v>
      </c>
      <c r="G6919" t="s">
        <v>17</v>
      </c>
      <c r="H6919" t="str">
        <f t="shared" si="432"/>
        <v>Remote</v>
      </c>
      <c r="I6919" t="s">
        <v>26</v>
      </c>
      <c r="J6919" t="str">
        <f t="shared" si="433"/>
        <v>3-6 yrs</v>
      </c>
      <c r="K6919">
        <f t="shared" ca="1" si="435"/>
        <v>5</v>
      </c>
      <c r="L6919" t="s">
        <v>39</v>
      </c>
      <c r="M6919">
        <v>0</v>
      </c>
      <c r="N6919">
        <v>1</v>
      </c>
      <c r="O6919">
        <v>0</v>
      </c>
      <c r="P6919">
        <v>1</v>
      </c>
      <c r="Q6919">
        <v>1</v>
      </c>
      <c r="R6919">
        <f>SUM(M6919:N6919:O6919:P6919:Q6919)</f>
        <v>3</v>
      </c>
      <c r="S6919" s="1">
        <v>137944</v>
      </c>
      <c r="T6919" s="1" t="str">
        <f t="shared" si="434"/>
        <v>High</v>
      </c>
      <c r="U6919">
        <v>10</v>
      </c>
      <c r="V6919">
        <v>2024</v>
      </c>
      <c r="W6919" t="s">
        <v>20</v>
      </c>
      <c r="X6919">
        <v>5</v>
      </c>
    </row>
    <row r="6920" spans="1:24" x14ac:dyDescent="0.3">
      <c r="A6920">
        <v>6919</v>
      </c>
      <c r="B6920" t="s">
        <v>21</v>
      </c>
      <c r="C6920" t="str">
        <f>_xlfn.XLOOKUP(B6920,Lookup_table!B:B,Lookup_table!C:C)</f>
        <v>AI</v>
      </c>
      <c r="D6920" t="s">
        <v>14</v>
      </c>
      <c r="E6920" t="s">
        <v>42</v>
      </c>
      <c r="F6920" t="s">
        <v>44</v>
      </c>
      <c r="G6920" t="s">
        <v>25</v>
      </c>
      <c r="H6920" t="str">
        <f t="shared" si="432"/>
        <v>Onsite/Hybrid</v>
      </c>
      <c r="I6920" t="s">
        <v>35</v>
      </c>
      <c r="J6920" t="str">
        <f t="shared" si="433"/>
        <v>0-2 yrs</v>
      </c>
      <c r="K6920">
        <f t="shared" ca="1" si="435"/>
        <v>1</v>
      </c>
      <c r="L6920" t="s">
        <v>39</v>
      </c>
      <c r="M6920">
        <v>1</v>
      </c>
      <c r="N6920">
        <v>0</v>
      </c>
      <c r="O6920">
        <v>1</v>
      </c>
      <c r="P6920">
        <v>1</v>
      </c>
      <c r="Q6920">
        <v>0</v>
      </c>
      <c r="R6920">
        <f>SUM(M6920:N6920:O6920:P6920:Q6920)</f>
        <v>3</v>
      </c>
      <c r="S6920" s="1">
        <v>115529</v>
      </c>
      <c r="T6920" s="1" t="str">
        <f t="shared" si="434"/>
        <v>Medium</v>
      </c>
      <c r="U6920">
        <v>11</v>
      </c>
      <c r="V6920">
        <v>2025</v>
      </c>
      <c r="W6920" t="s">
        <v>28</v>
      </c>
      <c r="X6920">
        <v>1</v>
      </c>
    </row>
    <row r="6921" spans="1:24" x14ac:dyDescent="0.3">
      <c r="A6921">
        <v>6920</v>
      </c>
      <c r="B6921" t="s">
        <v>36</v>
      </c>
      <c r="C6921" t="str">
        <f>_xlfn.XLOOKUP(B6921,Lookup_table!B:B,Lookup_table!C:C)</f>
        <v>Data</v>
      </c>
      <c r="D6921" t="s">
        <v>14</v>
      </c>
      <c r="E6921" t="s">
        <v>40</v>
      </c>
      <c r="F6921" t="s">
        <v>52</v>
      </c>
      <c r="G6921" t="s">
        <v>30</v>
      </c>
      <c r="H6921" t="str">
        <f t="shared" si="432"/>
        <v>Onsite/Hybrid</v>
      </c>
      <c r="I6921" t="s">
        <v>18</v>
      </c>
      <c r="J6921" t="str">
        <f t="shared" si="433"/>
        <v>7+ yrs</v>
      </c>
      <c r="K6921">
        <f t="shared" ca="1" si="435"/>
        <v>13</v>
      </c>
      <c r="L6921" t="s">
        <v>27</v>
      </c>
      <c r="M6921">
        <v>0</v>
      </c>
      <c r="N6921">
        <v>1</v>
      </c>
      <c r="O6921">
        <v>0</v>
      </c>
      <c r="P6921">
        <v>1</v>
      </c>
      <c r="Q6921">
        <v>0</v>
      </c>
      <c r="R6921">
        <f>SUM(M6921:N6921:O6921:P6921:Q6921)</f>
        <v>2</v>
      </c>
      <c r="S6921" s="1">
        <v>113661</v>
      </c>
      <c r="T6921" s="1" t="str">
        <f t="shared" si="434"/>
        <v>Medium</v>
      </c>
      <c r="U6921">
        <v>1</v>
      </c>
      <c r="V6921">
        <v>2021</v>
      </c>
      <c r="W6921" t="s">
        <v>28</v>
      </c>
      <c r="X6921">
        <v>9</v>
      </c>
    </row>
    <row r="6922" spans="1:24" x14ac:dyDescent="0.3">
      <c r="A6922">
        <v>6921</v>
      </c>
      <c r="B6922" t="s">
        <v>41</v>
      </c>
      <c r="C6922" t="str">
        <f>_xlfn.XLOOKUP(B6922,Lookup_table!B:B,Lookup_table!C:C)</f>
        <v>Data</v>
      </c>
      <c r="D6922" t="s">
        <v>34</v>
      </c>
      <c r="E6922" t="s">
        <v>42</v>
      </c>
      <c r="F6922" t="s">
        <v>51</v>
      </c>
      <c r="G6922" t="s">
        <v>25</v>
      </c>
      <c r="H6922" t="str">
        <f t="shared" si="432"/>
        <v>Onsite/Hybrid</v>
      </c>
      <c r="I6922" t="s">
        <v>18</v>
      </c>
      <c r="J6922" t="str">
        <f t="shared" si="433"/>
        <v>7+ yrs</v>
      </c>
      <c r="K6922">
        <f t="shared" ca="1" si="435"/>
        <v>12</v>
      </c>
      <c r="L6922" t="s">
        <v>27</v>
      </c>
      <c r="M6922">
        <v>1</v>
      </c>
      <c r="N6922">
        <v>1</v>
      </c>
      <c r="O6922">
        <v>1</v>
      </c>
      <c r="P6922">
        <v>0</v>
      </c>
      <c r="Q6922">
        <v>0</v>
      </c>
      <c r="R6922">
        <f>SUM(M6922:N6922:O6922:P6922:Q6922)</f>
        <v>3</v>
      </c>
      <c r="S6922" s="1">
        <v>113342</v>
      </c>
      <c r="T6922" s="1" t="str">
        <f t="shared" si="434"/>
        <v>Medium</v>
      </c>
      <c r="U6922">
        <v>7</v>
      </c>
      <c r="V6922">
        <v>2022</v>
      </c>
      <c r="W6922" t="s">
        <v>28</v>
      </c>
      <c r="X6922">
        <v>8</v>
      </c>
    </row>
    <row r="6923" spans="1:24" x14ac:dyDescent="0.3">
      <c r="A6923">
        <v>6922</v>
      </c>
      <c r="B6923" t="s">
        <v>50</v>
      </c>
      <c r="C6923" t="str">
        <f>_xlfn.XLOOKUP(B6923,Lookup_table!B:B,Lookup_table!C:C)</f>
        <v>AI</v>
      </c>
      <c r="D6923" t="s">
        <v>22</v>
      </c>
      <c r="E6923" t="s">
        <v>40</v>
      </c>
      <c r="F6923" t="s">
        <v>16</v>
      </c>
      <c r="G6923" t="s">
        <v>17</v>
      </c>
      <c r="H6923" t="str">
        <f t="shared" si="432"/>
        <v>Remote</v>
      </c>
      <c r="I6923" t="s">
        <v>35</v>
      </c>
      <c r="J6923" t="str">
        <f t="shared" si="433"/>
        <v>0-2 yrs</v>
      </c>
      <c r="K6923">
        <f t="shared" ca="1" si="435"/>
        <v>0</v>
      </c>
      <c r="L6923" t="s">
        <v>27</v>
      </c>
      <c r="M6923">
        <v>0</v>
      </c>
      <c r="N6923">
        <v>0</v>
      </c>
      <c r="O6923">
        <v>1</v>
      </c>
      <c r="P6923">
        <v>1</v>
      </c>
      <c r="Q6923">
        <v>1</v>
      </c>
      <c r="R6923">
        <f>SUM(M6923:N6923:O6923:P6923:Q6923)</f>
        <v>3</v>
      </c>
      <c r="S6923" s="1">
        <v>145516</v>
      </c>
      <c r="T6923" s="1" t="str">
        <f t="shared" si="434"/>
        <v>High</v>
      </c>
      <c r="U6923">
        <v>1</v>
      </c>
      <c r="V6923">
        <v>2026</v>
      </c>
      <c r="W6923" t="s">
        <v>28</v>
      </c>
      <c r="X6923">
        <v>7</v>
      </c>
    </row>
    <row r="6924" spans="1:24" x14ac:dyDescent="0.3">
      <c r="A6924">
        <v>6923</v>
      </c>
      <c r="B6924" t="s">
        <v>31</v>
      </c>
      <c r="C6924" t="str">
        <f>_xlfn.XLOOKUP(B6924,Lookup_table!B:B,Lookup_table!C:C)</f>
        <v>Business</v>
      </c>
      <c r="D6924" t="s">
        <v>14</v>
      </c>
      <c r="E6924" t="s">
        <v>38</v>
      </c>
      <c r="F6924" t="s">
        <v>43</v>
      </c>
      <c r="G6924" t="s">
        <v>25</v>
      </c>
      <c r="H6924" t="str">
        <f t="shared" si="432"/>
        <v>Onsite/Hybrid</v>
      </c>
      <c r="I6924" t="s">
        <v>35</v>
      </c>
      <c r="J6924" t="str">
        <f t="shared" si="433"/>
        <v>0-2 yrs</v>
      </c>
      <c r="K6924">
        <f t="shared" ca="1" si="435"/>
        <v>0</v>
      </c>
      <c r="L6924" t="s">
        <v>19</v>
      </c>
      <c r="M6924">
        <v>0</v>
      </c>
      <c r="N6924">
        <v>1</v>
      </c>
      <c r="O6924">
        <v>1</v>
      </c>
      <c r="P6924">
        <v>0</v>
      </c>
      <c r="Q6924">
        <v>0</v>
      </c>
      <c r="R6924">
        <f>SUM(M6924:N6924:O6924:P6924:Q6924)</f>
        <v>2</v>
      </c>
      <c r="S6924" s="1">
        <v>67689</v>
      </c>
      <c r="T6924" s="1" t="str">
        <f t="shared" si="434"/>
        <v>Low</v>
      </c>
      <c r="U6924">
        <v>11</v>
      </c>
      <c r="V6924">
        <v>2023</v>
      </c>
      <c r="W6924" t="s">
        <v>20</v>
      </c>
      <c r="X6924">
        <v>2</v>
      </c>
    </row>
    <row r="6925" spans="1:24" x14ac:dyDescent="0.3">
      <c r="A6925">
        <v>6924</v>
      </c>
      <c r="B6925" t="s">
        <v>50</v>
      </c>
      <c r="C6925" t="str">
        <f>_xlfn.XLOOKUP(B6925,Lookup_table!B:B,Lookup_table!C:C)</f>
        <v>AI</v>
      </c>
      <c r="D6925" t="s">
        <v>34</v>
      </c>
      <c r="E6925" t="s">
        <v>15</v>
      </c>
      <c r="F6925" t="s">
        <v>51</v>
      </c>
      <c r="G6925" t="s">
        <v>30</v>
      </c>
      <c r="H6925" t="str">
        <f t="shared" si="432"/>
        <v>Onsite/Hybrid</v>
      </c>
      <c r="I6925" t="s">
        <v>35</v>
      </c>
      <c r="J6925" t="str">
        <f t="shared" si="433"/>
        <v>0-2 yrs</v>
      </c>
      <c r="K6925">
        <f t="shared" ca="1" si="435"/>
        <v>1</v>
      </c>
      <c r="L6925" t="s">
        <v>39</v>
      </c>
      <c r="M6925">
        <v>0</v>
      </c>
      <c r="N6925">
        <v>1</v>
      </c>
      <c r="O6925">
        <v>0</v>
      </c>
      <c r="P6925">
        <v>1</v>
      </c>
      <c r="Q6925">
        <v>1</v>
      </c>
      <c r="R6925">
        <f>SUM(M6925:N6925:O6925:P6925:Q6925)</f>
        <v>3</v>
      </c>
      <c r="S6925" s="1">
        <v>114859</v>
      </c>
      <c r="T6925" s="1" t="str">
        <f t="shared" si="434"/>
        <v>Medium</v>
      </c>
      <c r="U6925">
        <v>11</v>
      </c>
      <c r="V6925">
        <v>2022</v>
      </c>
      <c r="W6925" t="s">
        <v>20</v>
      </c>
      <c r="X6925">
        <v>3</v>
      </c>
    </row>
    <row r="6926" spans="1:24" x14ac:dyDescent="0.3">
      <c r="A6926">
        <v>6925</v>
      </c>
      <c r="B6926" t="s">
        <v>41</v>
      </c>
      <c r="C6926" t="str">
        <f>_xlfn.XLOOKUP(B6926,Lookup_table!B:B,Lookup_table!C:C)</f>
        <v>Data</v>
      </c>
      <c r="D6926" t="s">
        <v>22</v>
      </c>
      <c r="E6926" t="s">
        <v>40</v>
      </c>
      <c r="F6926" t="s">
        <v>24</v>
      </c>
      <c r="G6926" t="s">
        <v>17</v>
      </c>
      <c r="H6926" t="str">
        <f t="shared" si="432"/>
        <v>Remote</v>
      </c>
      <c r="I6926" t="s">
        <v>26</v>
      </c>
      <c r="J6926" t="str">
        <f t="shared" si="433"/>
        <v>3-6 yrs</v>
      </c>
      <c r="K6926">
        <f t="shared" ca="1" si="435"/>
        <v>4</v>
      </c>
      <c r="L6926" t="s">
        <v>39</v>
      </c>
      <c r="M6926">
        <v>0</v>
      </c>
      <c r="N6926">
        <v>0</v>
      </c>
      <c r="O6926">
        <v>0</v>
      </c>
      <c r="P6926">
        <v>0</v>
      </c>
      <c r="Q6926">
        <v>1</v>
      </c>
      <c r="R6926">
        <f>SUM(M6926:N6926:O6926:P6926:Q6926)</f>
        <v>1</v>
      </c>
      <c r="S6926" s="1">
        <v>109236</v>
      </c>
      <c r="T6926" s="1" t="str">
        <f t="shared" si="434"/>
        <v>Medium</v>
      </c>
      <c r="U6926">
        <v>12</v>
      </c>
      <c r="V6926">
        <v>2024</v>
      </c>
      <c r="W6926" t="s">
        <v>34</v>
      </c>
      <c r="X6926">
        <v>3</v>
      </c>
    </row>
    <row r="6927" spans="1:24" x14ac:dyDescent="0.3">
      <c r="A6927">
        <v>6926</v>
      </c>
      <c r="B6927" t="s">
        <v>41</v>
      </c>
      <c r="C6927" t="str">
        <f>_xlfn.XLOOKUP(B6927,Lookup_table!B:B,Lookup_table!C:C)</f>
        <v>Data</v>
      </c>
      <c r="D6927" t="s">
        <v>37</v>
      </c>
      <c r="E6927" t="s">
        <v>15</v>
      </c>
      <c r="F6927" t="s">
        <v>44</v>
      </c>
      <c r="G6927" t="s">
        <v>17</v>
      </c>
      <c r="H6927" t="str">
        <f t="shared" si="432"/>
        <v>Remote</v>
      </c>
      <c r="I6927" t="s">
        <v>26</v>
      </c>
      <c r="J6927" t="str">
        <f t="shared" si="433"/>
        <v>3-6 yrs</v>
      </c>
      <c r="K6927">
        <f t="shared" ca="1" si="435"/>
        <v>6</v>
      </c>
      <c r="L6927" t="s">
        <v>19</v>
      </c>
      <c r="M6927">
        <v>1</v>
      </c>
      <c r="N6927">
        <v>1</v>
      </c>
      <c r="O6927">
        <v>0</v>
      </c>
      <c r="P6927">
        <v>1</v>
      </c>
      <c r="Q6927">
        <v>1</v>
      </c>
      <c r="R6927">
        <f>SUM(M6927:N6927:O6927:P6927:Q6927)</f>
        <v>4</v>
      </c>
      <c r="S6927" s="1">
        <v>97151</v>
      </c>
      <c r="T6927" s="1" t="str">
        <f t="shared" si="434"/>
        <v>Medium</v>
      </c>
      <c r="U6927">
        <v>11</v>
      </c>
      <c r="V6927">
        <v>2023</v>
      </c>
      <c r="W6927" t="s">
        <v>20</v>
      </c>
      <c r="X6927">
        <v>3</v>
      </c>
    </row>
    <row r="6928" spans="1:24" x14ac:dyDescent="0.3">
      <c r="A6928">
        <v>6927</v>
      </c>
      <c r="B6928" t="s">
        <v>21</v>
      </c>
      <c r="C6928" t="str">
        <f>_xlfn.XLOOKUP(B6928,Lookup_table!B:B,Lookup_table!C:C)</f>
        <v>AI</v>
      </c>
      <c r="D6928" t="s">
        <v>14</v>
      </c>
      <c r="E6928" t="s">
        <v>42</v>
      </c>
      <c r="F6928" t="s">
        <v>52</v>
      </c>
      <c r="G6928" t="s">
        <v>30</v>
      </c>
      <c r="H6928" t="str">
        <f t="shared" si="432"/>
        <v>Onsite/Hybrid</v>
      </c>
      <c r="I6928" t="s">
        <v>18</v>
      </c>
      <c r="J6928" t="str">
        <f t="shared" si="433"/>
        <v>7+ yrs</v>
      </c>
      <c r="K6928">
        <f t="shared" ca="1" si="435"/>
        <v>10</v>
      </c>
      <c r="L6928" t="s">
        <v>39</v>
      </c>
      <c r="M6928">
        <v>1</v>
      </c>
      <c r="N6928">
        <v>0</v>
      </c>
      <c r="O6928">
        <v>0</v>
      </c>
      <c r="P6928">
        <v>1</v>
      </c>
      <c r="Q6928">
        <v>0</v>
      </c>
      <c r="R6928">
        <f>SUM(M6928:N6928:O6928:P6928:Q6928)</f>
        <v>2</v>
      </c>
      <c r="S6928" s="1">
        <v>154396</v>
      </c>
      <c r="T6928" s="1" t="str">
        <f t="shared" si="434"/>
        <v>High</v>
      </c>
      <c r="U6928">
        <v>12</v>
      </c>
      <c r="V6928">
        <v>2024</v>
      </c>
      <c r="W6928" t="s">
        <v>34</v>
      </c>
      <c r="X6928">
        <v>5</v>
      </c>
    </row>
    <row r="6929" spans="1:24" x14ac:dyDescent="0.3">
      <c r="A6929">
        <v>6928</v>
      </c>
      <c r="B6929" t="s">
        <v>36</v>
      </c>
      <c r="C6929" t="str">
        <f>_xlfn.XLOOKUP(B6929,Lookup_table!B:B,Lookup_table!C:C)</f>
        <v>Data</v>
      </c>
      <c r="D6929" t="s">
        <v>34</v>
      </c>
      <c r="E6929" t="s">
        <v>15</v>
      </c>
      <c r="F6929" t="s">
        <v>43</v>
      </c>
      <c r="G6929" t="s">
        <v>25</v>
      </c>
      <c r="H6929" t="str">
        <f t="shared" si="432"/>
        <v>Onsite/Hybrid</v>
      </c>
      <c r="I6929" t="s">
        <v>35</v>
      </c>
      <c r="J6929" t="str">
        <f t="shared" si="433"/>
        <v>0-2 yrs</v>
      </c>
      <c r="K6929">
        <f t="shared" ca="1" si="435"/>
        <v>0</v>
      </c>
      <c r="L6929" t="s">
        <v>19</v>
      </c>
      <c r="M6929">
        <v>0</v>
      </c>
      <c r="N6929">
        <v>1</v>
      </c>
      <c r="O6929">
        <v>1</v>
      </c>
      <c r="P6929">
        <v>0</v>
      </c>
      <c r="Q6929">
        <v>1</v>
      </c>
      <c r="R6929">
        <f>SUM(M6929:N6929:O6929:P6929:Q6929)</f>
        <v>3</v>
      </c>
      <c r="S6929" s="1">
        <v>76946</v>
      </c>
      <c r="T6929" s="1" t="str">
        <f t="shared" si="434"/>
        <v>Medium</v>
      </c>
      <c r="U6929">
        <v>3</v>
      </c>
      <c r="V6929">
        <v>2020</v>
      </c>
      <c r="W6929" t="s">
        <v>20</v>
      </c>
      <c r="X6929">
        <v>4</v>
      </c>
    </row>
    <row r="6930" spans="1:24" x14ac:dyDescent="0.3">
      <c r="A6930">
        <v>6929</v>
      </c>
      <c r="B6930" t="s">
        <v>21</v>
      </c>
      <c r="C6930" t="str">
        <f>_xlfn.XLOOKUP(B6930,Lookup_table!B:B,Lookup_table!C:C)</f>
        <v>AI</v>
      </c>
      <c r="D6930" t="s">
        <v>34</v>
      </c>
      <c r="E6930" t="s">
        <v>40</v>
      </c>
      <c r="F6930" t="s">
        <v>52</v>
      </c>
      <c r="G6930" t="s">
        <v>25</v>
      </c>
      <c r="H6930" t="str">
        <f t="shared" si="432"/>
        <v>Onsite/Hybrid</v>
      </c>
      <c r="I6930" t="s">
        <v>26</v>
      </c>
      <c r="J6930" t="str">
        <f t="shared" si="433"/>
        <v>3-6 yrs</v>
      </c>
      <c r="K6930">
        <f t="shared" ca="1" si="435"/>
        <v>6</v>
      </c>
      <c r="L6930" t="s">
        <v>27</v>
      </c>
      <c r="M6930">
        <v>0</v>
      </c>
      <c r="N6930">
        <v>0</v>
      </c>
      <c r="O6930">
        <v>0</v>
      </c>
      <c r="P6930">
        <v>0</v>
      </c>
      <c r="Q6930">
        <v>0</v>
      </c>
      <c r="R6930">
        <f>SUM(M6930:N6930:O6930:P6930:Q6930)</f>
        <v>0</v>
      </c>
      <c r="S6930" s="1">
        <v>113853</v>
      </c>
      <c r="T6930" s="1" t="str">
        <f t="shared" si="434"/>
        <v>Medium</v>
      </c>
      <c r="U6930">
        <v>1</v>
      </c>
      <c r="V6930">
        <v>2026</v>
      </c>
      <c r="W6930" t="s">
        <v>20</v>
      </c>
      <c r="X6930">
        <v>6</v>
      </c>
    </row>
    <row r="6931" spans="1:24" x14ac:dyDescent="0.3">
      <c r="A6931">
        <v>6930</v>
      </c>
      <c r="B6931" t="s">
        <v>50</v>
      </c>
      <c r="C6931" t="str">
        <f>_xlfn.XLOOKUP(B6931,Lookup_table!B:B,Lookup_table!C:C)</f>
        <v>AI</v>
      </c>
      <c r="D6931" t="s">
        <v>34</v>
      </c>
      <c r="E6931" t="s">
        <v>40</v>
      </c>
      <c r="F6931" t="s">
        <v>43</v>
      </c>
      <c r="G6931" t="s">
        <v>17</v>
      </c>
      <c r="H6931" t="str">
        <f t="shared" si="432"/>
        <v>Remote</v>
      </c>
      <c r="I6931" t="s">
        <v>26</v>
      </c>
      <c r="J6931" t="str">
        <f t="shared" si="433"/>
        <v>3-6 yrs</v>
      </c>
      <c r="K6931">
        <f t="shared" ca="1" si="435"/>
        <v>4</v>
      </c>
      <c r="L6931" t="s">
        <v>19</v>
      </c>
      <c r="M6931">
        <v>1</v>
      </c>
      <c r="N6931">
        <v>0</v>
      </c>
      <c r="O6931">
        <v>1</v>
      </c>
      <c r="P6931">
        <v>1</v>
      </c>
      <c r="Q6931">
        <v>0</v>
      </c>
      <c r="R6931">
        <f>SUM(M6931:N6931:O6931:P6931:Q6931)</f>
        <v>3</v>
      </c>
      <c r="S6931" s="1">
        <v>144998</v>
      </c>
      <c r="T6931" s="1" t="str">
        <f t="shared" si="434"/>
        <v>High</v>
      </c>
      <c r="U6931">
        <v>8</v>
      </c>
      <c r="V6931">
        <v>2026</v>
      </c>
      <c r="W6931" t="s">
        <v>28</v>
      </c>
      <c r="X6931">
        <v>4</v>
      </c>
    </row>
    <row r="6932" spans="1:24" x14ac:dyDescent="0.3">
      <c r="A6932">
        <v>6931</v>
      </c>
      <c r="B6932" t="s">
        <v>41</v>
      </c>
      <c r="C6932" t="str">
        <f>_xlfn.XLOOKUP(B6932,Lookup_table!B:B,Lookup_table!C:C)</f>
        <v>Data</v>
      </c>
      <c r="D6932" t="s">
        <v>37</v>
      </c>
      <c r="E6932" t="s">
        <v>32</v>
      </c>
      <c r="F6932" t="s">
        <v>43</v>
      </c>
      <c r="G6932" t="s">
        <v>25</v>
      </c>
      <c r="H6932" t="str">
        <f t="shared" si="432"/>
        <v>Onsite/Hybrid</v>
      </c>
      <c r="I6932" t="s">
        <v>26</v>
      </c>
      <c r="J6932" t="str">
        <f t="shared" si="433"/>
        <v>3-6 yrs</v>
      </c>
      <c r="K6932">
        <f t="shared" ca="1" si="435"/>
        <v>6</v>
      </c>
      <c r="L6932" t="s">
        <v>39</v>
      </c>
      <c r="M6932">
        <v>0</v>
      </c>
      <c r="N6932">
        <v>1</v>
      </c>
      <c r="O6932">
        <v>0</v>
      </c>
      <c r="P6932">
        <v>0</v>
      </c>
      <c r="Q6932">
        <v>0</v>
      </c>
      <c r="R6932">
        <f>SUM(M6932:N6932:O6932:P6932:Q6932)</f>
        <v>1</v>
      </c>
      <c r="S6932" s="1">
        <v>72690</v>
      </c>
      <c r="T6932" s="1" t="str">
        <f t="shared" si="434"/>
        <v>Medium</v>
      </c>
      <c r="U6932">
        <v>1</v>
      </c>
      <c r="V6932">
        <v>2021</v>
      </c>
      <c r="W6932" t="s">
        <v>20</v>
      </c>
      <c r="X6932">
        <v>2</v>
      </c>
    </row>
    <row r="6933" spans="1:24" x14ac:dyDescent="0.3">
      <c r="A6933">
        <v>6932</v>
      </c>
      <c r="B6933" t="s">
        <v>31</v>
      </c>
      <c r="C6933" t="str">
        <f>_xlfn.XLOOKUP(B6933,Lookup_table!B:B,Lookup_table!C:C)</f>
        <v>Business</v>
      </c>
      <c r="D6933" t="s">
        <v>37</v>
      </c>
      <c r="E6933" t="s">
        <v>38</v>
      </c>
      <c r="F6933" t="s">
        <v>24</v>
      </c>
      <c r="G6933" t="s">
        <v>30</v>
      </c>
      <c r="H6933" t="str">
        <f t="shared" si="432"/>
        <v>Onsite/Hybrid</v>
      </c>
      <c r="I6933" t="s">
        <v>35</v>
      </c>
      <c r="J6933" t="str">
        <f t="shared" si="433"/>
        <v>0-2 yrs</v>
      </c>
      <c r="K6933">
        <f t="shared" ca="1" si="435"/>
        <v>1</v>
      </c>
      <c r="L6933" t="s">
        <v>19</v>
      </c>
      <c r="M6933">
        <v>0</v>
      </c>
      <c r="N6933">
        <v>1</v>
      </c>
      <c r="O6933">
        <v>0</v>
      </c>
      <c r="P6933">
        <v>1</v>
      </c>
      <c r="Q6933">
        <v>0</v>
      </c>
      <c r="R6933">
        <f>SUM(M6933:N6933:O6933:P6933:Q6933)</f>
        <v>2</v>
      </c>
      <c r="S6933" s="1">
        <v>60990</v>
      </c>
      <c r="T6933" s="1" t="str">
        <f t="shared" si="434"/>
        <v>Low</v>
      </c>
      <c r="U6933">
        <v>3</v>
      </c>
      <c r="V6933">
        <v>2024</v>
      </c>
      <c r="W6933" t="s">
        <v>20</v>
      </c>
      <c r="X6933">
        <v>1</v>
      </c>
    </row>
    <row r="6934" spans="1:24" x14ac:dyDescent="0.3">
      <c r="A6934">
        <v>6933</v>
      </c>
      <c r="B6934" t="s">
        <v>31</v>
      </c>
      <c r="C6934" t="str">
        <f>_xlfn.XLOOKUP(B6934,Lookup_table!B:B,Lookup_table!C:C)</f>
        <v>Business</v>
      </c>
      <c r="D6934" t="s">
        <v>37</v>
      </c>
      <c r="E6934" t="s">
        <v>38</v>
      </c>
      <c r="F6934" t="s">
        <v>16</v>
      </c>
      <c r="G6934" t="s">
        <v>17</v>
      </c>
      <c r="H6934" t="str">
        <f t="shared" si="432"/>
        <v>Remote</v>
      </c>
      <c r="I6934" t="s">
        <v>35</v>
      </c>
      <c r="J6934" t="str">
        <f t="shared" si="433"/>
        <v>0-2 yrs</v>
      </c>
      <c r="K6934">
        <f t="shared" ca="1" si="435"/>
        <v>1</v>
      </c>
      <c r="L6934" t="s">
        <v>39</v>
      </c>
      <c r="M6934">
        <v>0</v>
      </c>
      <c r="N6934">
        <v>0</v>
      </c>
      <c r="O6934">
        <v>0</v>
      </c>
      <c r="P6934">
        <v>1</v>
      </c>
      <c r="Q6934">
        <v>1</v>
      </c>
      <c r="R6934">
        <f>SUM(M6934:N6934:O6934:P6934:Q6934)</f>
        <v>2</v>
      </c>
      <c r="S6934" s="1">
        <v>79797</v>
      </c>
      <c r="T6934" s="1" t="str">
        <f t="shared" si="434"/>
        <v>Medium</v>
      </c>
      <c r="U6934">
        <v>2</v>
      </c>
      <c r="V6934">
        <v>2022</v>
      </c>
      <c r="W6934" t="s">
        <v>20</v>
      </c>
      <c r="X6934">
        <v>6</v>
      </c>
    </row>
    <row r="6935" spans="1:24" x14ac:dyDescent="0.3">
      <c r="A6935">
        <v>6934</v>
      </c>
      <c r="B6935" t="s">
        <v>50</v>
      </c>
      <c r="C6935" t="str">
        <f>_xlfn.XLOOKUP(B6935,Lookup_table!B:B,Lookup_table!C:C)</f>
        <v>AI</v>
      </c>
      <c r="D6935" t="s">
        <v>34</v>
      </c>
      <c r="E6935" t="s">
        <v>40</v>
      </c>
      <c r="F6935" t="s">
        <v>51</v>
      </c>
      <c r="G6935" t="s">
        <v>17</v>
      </c>
      <c r="H6935" t="str">
        <f t="shared" si="432"/>
        <v>Remote</v>
      </c>
      <c r="I6935" t="s">
        <v>26</v>
      </c>
      <c r="J6935" t="str">
        <f t="shared" si="433"/>
        <v>3-6 yrs</v>
      </c>
      <c r="K6935">
        <f t="shared" ca="1" si="435"/>
        <v>5</v>
      </c>
      <c r="L6935" t="s">
        <v>39</v>
      </c>
      <c r="M6935">
        <v>1</v>
      </c>
      <c r="N6935">
        <v>0</v>
      </c>
      <c r="O6935">
        <v>1</v>
      </c>
      <c r="P6935">
        <v>1</v>
      </c>
      <c r="Q6935">
        <v>0</v>
      </c>
      <c r="R6935">
        <f>SUM(M6935:N6935:O6935:P6935:Q6935)</f>
        <v>3</v>
      </c>
      <c r="S6935" s="1">
        <v>144597</v>
      </c>
      <c r="T6935" s="1" t="str">
        <f t="shared" si="434"/>
        <v>High</v>
      </c>
      <c r="U6935">
        <v>12</v>
      </c>
      <c r="V6935">
        <v>2020</v>
      </c>
      <c r="W6935" t="s">
        <v>28</v>
      </c>
      <c r="X6935">
        <v>1</v>
      </c>
    </row>
    <row r="6936" spans="1:24" x14ac:dyDescent="0.3">
      <c r="A6936">
        <v>6935</v>
      </c>
      <c r="B6936" t="s">
        <v>50</v>
      </c>
      <c r="C6936" t="str">
        <f>_xlfn.XLOOKUP(B6936,Lookup_table!B:B,Lookup_table!C:C)</f>
        <v>AI</v>
      </c>
      <c r="D6936" t="s">
        <v>37</v>
      </c>
      <c r="E6936" t="s">
        <v>38</v>
      </c>
      <c r="F6936" t="s">
        <v>24</v>
      </c>
      <c r="G6936" t="s">
        <v>25</v>
      </c>
      <c r="H6936" t="str">
        <f t="shared" si="432"/>
        <v>Onsite/Hybrid</v>
      </c>
      <c r="I6936" t="s">
        <v>26</v>
      </c>
      <c r="J6936" t="str">
        <f t="shared" si="433"/>
        <v>3-6 yrs</v>
      </c>
      <c r="K6936">
        <f t="shared" ca="1" si="435"/>
        <v>3</v>
      </c>
      <c r="L6936" t="s">
        <v>39</v>
      </c>
      <c r="M6936">
        <v>0</v>
      </c>
      <c r="N6936">
        <v>1</v>
      </c>
      <c r="O6936">
        <v>0</v>
      </c>
      <c r="P6936">
        <v>0</v>
      </c>
      <c r="Q6936">
        <v>1</v>
      </c>
      <c r="R6936">
        <f>SUM(M6936:N6936:O6936:P6936:Q6936)</f>
        <v>2</v>
      </c>
      <c r="S6936" s="1">
        <v>126234</v>
      </c>
      <c r="T6936" s="1" t="str">
        <f t="shared" si="434"/>
        <v>High</v>
      </c>
      <c r="U6936">
        <v>11</v>
      </c>
      <c r="V6936">
        <v>2024</v>
      </c>
      <c r="W6936" t="s">
        <v>34</v>
      </c>
      <c r="X6936">
        <v>4</v>
      </c>
    </row>
    <row r="6937" spans="1:24" x14ac:dyDescent="0.3">
      <c r="A6937">
        <v>6936</v>
      </c>
      <c r="B6937" t="s">
        <v>33</v>
      </c>
      <c r="C6937" t="str">
        <f>_xlfn.XLOOKUP(B6937,Lookup_table!B:B,Lookup_table!C:C)</f>
        <v>Data</v>
      </c>
      <c r="D6937" t="s">
        <v>22</v>
      </c>
      <c r="E6937" t="s">
        <v>42</v>
      </c>
      <c r="F6937" t="s">
        <v>44</v>
      </c>
      <c r="G6937" t="s">
        <v>25</v>
      </c>
      <c r="H6937" t="str">
        <f t="shared" si="432"/>
        <v>Onsite/Hybrid</v>
      </c>
      <c r="I6937" t="s">
        <v>18</v>
      </c>
      <c r="J6937" t="str">
        <f t="shared" si="433"/>
        <v>7+ yrs</v>
      </c>
      <c r="K6937">
        <f t="shared" ca="1" si="435"/>
        <v>7</v>
      </c>
      <c r="L6937" t="s">
        <v>19</v>
      </c>
      <c r="M6937">
        <v>0</v>
      </c>
      <c r="N6937">
        <v>1</v>
      </c>
      <c r="O6937">
        <v>0</v>
      </c>
      <c r="P6937">
        <v>0</v>
      </c>
      <c r="Q6937">
        <v>0</v>
      </c>
      <c r="R6937">
        <f>SUM(M6937:N6937:O6937:P6937:Q6937)</f>
        <v>1</v>
      </c>
      <c r="S6937" s="1">
        <v>118172</v>
      </c>
      <c r="T6937" s="1" t="str">
        <f t="shared" si="434"/>
        <v>Medium</v>
      </c>
      <c r="U6937">
        <v>4</v>
      </c>
      <c r="V6937">
        <v>2025</v>
      </c>
      <c r="W6937" t="s">
        <v>28</v>
      </c>
      <c r="X6937">
        <v>7</v>
      </c>
    </row>
    <row r="6938" spans="1:24" x14ac:dyDescent="0.3">
      <c r="A6938">
        <v>6937</v>
      </c>
      <c r="B6938" t="s">
        <v>33</v>
      </c>
      <c r="C6938" t="str">
        <f>_xlfn.XLOOKUP(B6938,Lookup_table!B:B,Lookup_table!C:C)</f>
        <v>Data</v>
      </c>
      <c r="D6938" t="s">
        <v>22</v>
      </c>
      <c r="E6938" t="s">
        <v>38</v>
      </c>
      <c r="F6938" t="s">
        <v>44</v>
      </c>
      <c r="G6938" t="s">
        <v>17</v>
      </c>
      <c r="H6938" t="str">
        <f t="shared" si="432"/>
        <v>Remote</v>
      </c>
      <c r="I6938" t="s">
        <v>35</v>
      </c>
      <c r="J6938" t="str">
        <f t="shared" si="433"/>
        <v>0-2 yrs</v>
      </c>
      <c r="K6938">
        <f t="shared" ca="1" si="435"/>
        <v>1</v>
      </c>
      <c r="L6938" t="s">
        <v>27</v>
      </c>
      <c r="M6938">
        <v>1</v>
      </c>
      <c r="N6938">
        <v>1</v>
      </c>
      <c r="O6938">
        <v>0</v>
      </c>
      <c r="P6938">
        <v>0</v>
      </c>
      <c r="Q6938">
        <v>0</v>
      </c>
      <c r="R6938">
        <f>SUM(M6938:N6938:O6938:P6938:Q6938)</f>
        <v>2</v>
      </c>
      <c r="S6938" s="1">
        <v>70187</v>
      </c>
      <c r="T6938" s="1" t="str">
        <f t="shared" si="434"/>
        <v>Medium</v>
      </c>
      <c r="U6938">
        <v>10</v>
      </c>
      <c r="V6938">
        <v>2025</v>
      </c>
      <c r="W6938" t="s">
        <v>28</v>
      </c>
      <c r="X6938">
        <v>9</v>
      </c>
    </row>
    <row r="6939" spans="1:24" x14ac:dyDescent="0.3">
      <c r="A6939">
        <v>6938</v>
      </c>
      <c r="B6939" t="s">
        <v>41</v>
      </c>
      <c r="C6939" t="str">
        <f>_xlfn.XLOOKUP(B6939,Lookup_table!B:B,Lookup_table!C:C)</f>
        <v>Data</v>
      </c>
      <c r="D6939" t="s">
        <v>34</v>
      </c>
      <c r="E6939" t="s">
        <v>32</v>
      </c>
      <c r="F6939" t="s">
        <v>51</v>
      </c>
      <c r="G6939" t="s">
        <v>25</v>
      </c>
      <c r="H6939" t="str">
        <f t="shared" si="432"/>
        <v>Onsite/Hybrid</v>
      </c>
      <c r="I6939" t="s">
        <v>26</v>
      </c>
      <c r="J6939" t="str">
        <f t="shared" si="433"/>
        <v>3-6 yrs</v>
      </c>
      <c r="K6939">
        <f t="shared" ca="1" si="435"/>
        <v>5</v>
      </c>
      <c r="L6939" t="s">
        <v>27</v>
      </c>
      <c r="M6939">
        <v>1</v>
      </c>
      <c r="N6939">
        <v>1</v>
      </c>
      <c r="O6939">
        <v>1</v>
      </c>
      <c r="P6939">
        <v>0</v>
      </c>
      <c r="Q6939">
        <v>1</v>
      </c>
      <c r="R6939">
        <f>SUM(M6939:N6939:O6939:P6939:Q6939)</f>
        <v>4</v>
      </c>
      <c r="S6939" s="1">
        <v>96115</v>
      </c>
      <c r="T6939" s="1" t="str">
        <f t="shared" si="434"/>
        <v>Medium</v>
      </c>
      <c r="U6939">
        <v>8</v>
      </c>
      <c r="V6939">
        <v>2026</v>
      </c>
      <c r="W6939" t="s">
        <v>28</v>
      </c>
      <c r="X6939">
        <v>8</v>
      </c>
    </row>
    <row r="6940" spans="1:24" x14ac:dyDescent="0.3">
      <c r="A6940">
        <v>6939</v>
      </c>
      <c r="B6940" t="s">
        <v>50</v>
      </c>
      <c r="C6940" t="str">
        <f>_xlfn.XLOOKUP(B6940,Lookup_table!B:B,Lookup_table!C:C)</f>
        <v>AI</v>
      </c>
      <c r="D6940" t="s">
        <v>34</v>
      </c>
      <c r="E6940" t="s">
        <v>23</v>
      </c>
      <c r="F6940" t="s">
        <v>29</v>
      </c>
      <c r="G6940" t="s">
        <v>17</v>
      </c>
      <c r="H6940" t="str">
        <f t="shared" si="432"/>
        <v>Remote</v>
      </c>
      <c r="I6940" t="s">
        <v>26</v>
      </c>
      <c r="J6940" t="str">
        <f t="shared" si="433"/>
        <v>3-6 yrs</v>
      </c>
      <c r="K6940">
        <f t="shared" ca="1" si="435"/>
        <v>5</v>
      </c>
      <c r="L6940" t="s">
        <v>27</v>
      </c>
      <c r="M6940">
        <v>0</v>
      </c>
      <c r="N6940">
        <v>0</v>
      </c>
      <c r="O6940">
        <v>0</v>
      </c>
      <c r="P6940">
        <v>0</v>
      </c>
      <c r="Q6940">
        <v>0</v>
      </c>
      <c r="R6940">
        <f>SUM(M6940:N6940:O6940:P6940:Q6940)</f>
        <v>0</v>
      </c>
      <c r="S6940" s="1">
        <v>112651</v>
      </c>
      <c r="T6940" s="1" t="str">
        <f t="shared" si="434"/>
        <v>Medium</v>
      </c>
      <c r="U6940">
        <v>1</v>
      </c>
      <c r="V6940">
        <v>2021</v>
      </c>
      <c r="W6940" t="s">
        <v>20</v>
      </c>
      <c r="X6940">
        <v>1</v>
      </c>
    </row>
    <row r="6941" spans="1:24" x14ac:dyDescent="0.3">
      <c r="A6941">
        <v>6940</v>
      </c>
      <c r="B6941" t="s">
        <v>36</v>
      </c>
      <c r="C6941" t="str">
        <f>_xlfn.XLOOKUP(B6941,Lookup_table!B:B,Lookup_table!C:C)</f>
        <v>Data</v>
      </c>
      <c r="D6941" t="s">
        <v>14</v>
      </c>
      <c r="E6941" t="s">
        <v>15</v>
      </c>
      <c r="F6941" t="s">
        <v>16</v>
      </c>
      <c r="G6941" t="s">
        <v>17</v>
      </c>
      <c r="H6941" t="str">
        <f t="shared" si="432"/>
        <v>Remote</v>
      </c>
      <c r="I6941" t="s">
        <v>18</v>
      </c>
      <c r="J6941" t="str">
        <f t="shared" si="433"/>
        <v>7+ yrs</v>
      </c>
      <c r="K6941">
        <f t="shared" ca="1" si="435"/>
        <v>11</v>
      </c>
      <c r="L6941" t="s">
        <v>39</v>
      </c>
      <c r="M6941">
        <v>1</v>
      </c>
      <c r="N6941">
        <v>1</v>
      </c>
      <c r="O6941">
        <v>0</v>
      </c>
      <c r="P6941">
        <v>1</v>
      </c>
      <c r="Q6941">
        <v>0</v>
      </c>
      <c r="R6941">
        <f>SUM(M6941:N6941:O6941:P6941:Q6941)</f>
        <v>3</v>
      </c>
      <c r="S6941" s="1">
        <v>118091</v>
      </c>
      <c r="T6941" s="1" t="str">
        <f t="shared" si="434"/>
        <v>Medium</v>
      </c>
      <c r="U6941">
        <v>11</v>
      </c>
      <c r="V6941">
        <v>2023</v>
      </c>
      <c r="W6941" t="s">
        <v>34</v>
      </c>
      <c r="X6941">
        <v>4</v>
      </c>
    </row>
    <row r="6942" spans="1:24" x14ac:dyDescent="0.3">
      <c r="A6942">
        <v>6941</v>
      </c>
      <c r="B6942" t="s">
        <v>21</v>
      </c>
      <c r="C6942" t="str">
        <f>_xlfn.XLOOKUP(B6942,Lookup_table!B:B,Lookup_table!C:C)</f>
        <v>AI</v>
      </c>
      <c r="D6942" t="s">
        <v>34</v>
      </c>
      <c r="E6942" t="s">
        <v>42</v>
      </c>
      <c r="F6942" t="s">
        <v>16</v>
      </c>
      <c r="G6942" t="s">
        <v>25</v>
      </c>
      <c r="H6942" t="str">
        <f t="shared" si="432"/>
        <v>Onsite/Hybrid</v>
      </c>
      <c r="I6942" t="s">
        <v>35</v>
      </c>
      <c r="J6942" t="str">
        <f t="shared" si="433"/>
        <v>0-2 yrs</v>
      </c>
      <c r="K6942">
        <f t="shared" ca="1" si="435"/>
        <v>0</v>
      </c>
      <c r="L6942" t="s">
        <v>39</v>
      </c>
      <c r="M6942">
        <v>0</v>
      </c>
      <c r="N6942">
        <v>1</v>
      </c>
      <c r="O6942">
        <v>0</v>
      </c>
      <c r="P6942">
        <v>0</v>
      </c>
      <c r="Q6942">
        <v>0</v>
      </c>
      <c r="R6942">
        <f>SUM(M6942:N6942:O6942:P6942:Q6942)</f>
        <v>1</v>
      </c>
      <c r="S6942" s="1">
        <v>90714</v>
      </c>
      <c r="T6942" s="1" t="str">
        <f t="shared" si="434"/>
        <v>Medium</v>
      </c>
      <c r="U6942">
        <v>10</v>
      </c>
      <c r="V6942">
        <v>2023</v>
      </c>
      <c r="W6942" t="s">
        <v>34</v>
      </c>
      <c r="X6942">
        <v>3</v>
      </c>
    </row>
    <row r="6943" spans="1:24" x14ac:dyDescent="0.3">
      <c r="A6943">
        <v>6942</v>
      </c>
      <c r="B6943" t="s">
        <v>31</v>
      </c>
      <c r="C6943" t="str">
        <f>_xlfn.XLOOKUP(B6943,Lookup_table!B:B,Lookup_table!C:C)</f>
        <v>Business</v>
      </c>
      <c r="D6943" t="s">
        <v>14</v>
      </c>
      <c r="E6943" t="s">
        <v>15</v>
      </c>
      <c r="F6943" t="s">
        <v>16</v>
      </c>
      <c r="G6943" t="s">
        <v>30</v>
      </c>
      <c r="H6943" t="str">
        <f t="shared" si="432"/>
        <v>Onsite/Hybrid</v>
      </c>
      <c r="I6943" t="s">
        <v>35</v>
      </c>
      <c r="J6943" t="str">
        <f t="shared" si="433"/>
        <v>0-2 yrs</v>
      </c>
      <c r="K6943">
        <f t="shared" ca="1" si="435"/>
        <v>2</v>
      </c>
      <c r="L6943" t="s">
        <v>39</v>
      </c>
      <c r="M6943">
        <v>1</v>
      </c>
      <c r="N6943">
        <v>1</v>
      </c>
      <c r="O6943">
        <v>0</v>
      </c>
      <c r="P6943">
        <v>0</v>
      </c>
      <c r="Q6943">
        <v>0</v>
      </c>
      <c r="R6943">
        <f>SUM(M6943:N6943:O6943:P6943:Q6943)</f>
        <v>2</v>
      </c>
      <c r="S6943" s="1">
        <v>52736</v>
      </c>
      <c r="T6943" s="1" t="str">
        <f t="shared" si="434"/>
        <v>Low</v>
      </c>
      <c r="U6943">
        <v>12</v>
      </c>
      <c r="V6943">
        <v>2022</v>
      </c>
      <c r="W6943" t="s">
        <v>20</v>
      </c>
      <c r="X6943">
        <v>5</v>
      </c>
    </row>
    <row r="6944" spans="1:24" x14ac:dyDescent="0.3">
      <c r="A6944">
        <v>6943</v>
      </c>
      <c r="B6944" t="s">
        <v>33</v>
      </c>
      <c r="C6944" t="str">
        <f>_xlfn.XLOOKUP(B6944,Lookup_table!B:B,Lookup_table!C:C)</f>
        <v>Data</v>
      </c>
      <c r="D6944" t="s">
        <v>34</v>
      </c>
      <c r="E6944" t="s">
        <v>32</v>
      </c>
      <c r="F6944" t="s">
        <v>29</v>
      </c>
      <c r="G6944" t="s">
        <v>17</v>
      </c>
      <c r="H6944" t="str">
        <f t="shared" si="432"/>
        <v>Remote</v>
      </c>
      <c r="I6944" t="s">
        <v>26</v>
      </c>
      <c r="J6944" t="str">
        <f t="shared" si="433"/>
        <v>3-6 yrs</v>
      </c>
      <c r="K6944">
        <f t="shared" ca="1" si="435"/>
        <v>3</v>
      </c>
      <c r="L6944" t="s">
        <v>27</v>
      </c>
      <c r="M6944">
        <v>0</v>
      </c>
      <c r="N6944">
        <v>1</v>
      </c>
      <c r="O6944">
        <v>1</v>
      </c>
      <c r="P6944">
        <v>0</v>
      </c>
      <c r="Q6944">
        <v>0</v>
      </c>
      <c r="R6944">
        <f>SUM(M6944:N6944:O6944:P6944:Q6944)</f>
        <v>2</v>
      </c>
      <c r="S6944" s="1">
        <v>93865</v>
      </c>
      <c r="T6944" s="1" t="str">
        <f t="shared" si="434"/>
        <v>Medium</v>
      </c>
      <c r="U6944">
        <v>2</v>
      </c>
      <c r="V6944">
        <v>2021</v>
      </c>
      <c r="W6944" t="s">
        <v>28</v>
      </c>
      <c r="X6944">
        <v>7</v>
      </c>
    </row>
    <row r="6945" spans="1:24" x14ac:dyDescent="0.3">
      <c r="A6945">
        <v>6944</v>
      </c>
      <c r="B6945" t="s">
        <v>41</v>
      </c>
      <c r="C6945" t="str">
        <f>_xlfn.XLOOKUP(B6945,Lookup_table!B:B,Lookup_table!C:C)</f>
        <v>Data</v>
      </c>
      <c r="D6945" t="s">
        <v>14</v>
      </c>
      <c r="E6945" t="s">
        <v>15</v>
      </c>
      <c r="F6945" t="s">
        <v>29</v>
      </c>
      <c r="G6945" t="s">
        <v>25</v>
      </c>
      <c r="H6945" t="str">
        <f t="shared" si="432"/>
        <v>Onsite/Hybrid</v>
      </c>
      <c r="I6945" t="s">
        <v>18</v>
      </c>
      <c r="J6945" t="str">
        <f t="shared" si="433"/>
        <v>7+ yrs</v>
      </c>
      <c r="K6945">
        <f t="shared" ca="1" si="435"/>
        <v>12</v>
      </c>
      <c r="L6945" t="s">
        <v>27</v>
      </c>
      <c r="M6945">
        <v>0</v>
      </c>
      <c r="N6945">
        <v>0</v>
      </c>
      <c r="O6945">
        <v>0</v>
      </c>
      <c r="P6945">
        <v>1</v>
      </c>
      <c r="Q6945">
        <v>0</v>
      </c>
      <c r="R6945">
        <f>SUM(M6945:N6945:O6945:P6945:Q6945)</f>
        <v>1</v>
      </c>
      <c r="S6945" s="1">
        <v>119323</v>
      </c>
      <c r="T6945" s="1" t="str">
        <f t="shared" si="434"/>
        <v>Medium</v>
      </c>
      <c r="U6945">
        <v>4</v>
      </c>
      <c r="V6945">
        <v>2020</v>
      </c>
      <c r="W6945" t="s">
        <v>34</v>
      </c>
      <c r="X6945">
        <v>2</v>
      </c>
    </row>
    <row r="6946" spans="1:24" x14ac:dyDescent="0.3">
      <c r="A6946">
        <v>6945</v>
      </c>
      <c r="B6946" t="s">
        <v>50</v>
      </c>
      <c r="C6946" t="str">
        <f>_xlfn.XLOOKUP(B6946,Lookup_table!B:B,Lookup_table!C:C)</f>
        <v>AI</v>
      </c>
      <c r="D6946" t="s">
        <v>37</v>
      </c>
      <c r="E6946" t="s">
        <v>23</v>
      </c>
      <c r="F6946" t="s">
        <v>44</v>
      </c>
      <c r="G6946" t="s">
        <v>30</v>
      </c>
      <c r="H6946" t="str">
        <f t="shared" si="432"/>
        <v>Onsite/Hybrid</v>
      </c>
      <c r="I6946" t="s">
        <v>18</v>
      </c>
      <c r="J6946" t="str">
        <f t="shared" si="433"/>
        <v>7+ yrs</v>
      </c>
      <c r="K6946">
        <f t="shared" ca="1" si="435"/>
        <v>7</v>
      </c>
      <c r="L6946" t="s">
        <v>27</v>
      </c>
      <c r="M6946">
        <v>0</v>
      </c>
      <c r="N6946">
        <v>1</v>
      </c>
      <c r="O6946">
        <v>1</v>
      </c>
      <c r="P6946">
        <v>1</v>
      </c>
      <c r="Q6946">
        <v>0</v>
      </c>
      <c r="R6946">
        <f>SUM(M6946:N6946:O6946:P6946:Q6946)</f>
        <v>3</v>
      </c>
      <c r="S6946" s="1">
        <v>169376</v>
      </c>
      <c r="T6946" s="1" t="str">
        <f t="shared" si="434"/>
        <v>High</v>
      </c>
      <c r="U6946">
        <v>3</v>
      </c>
      <c r="V6946">
        <v>2021</v>
      </c>
      <c r="W6946" t="s">
        <v>28</v>
      </c>
      <c r="X6946">
        <v>7</v>
      </c>
    </row>
    <row r="6947" spans="1:24" x14ac:dyDescent="0.3">
      <c r="A6947">
        <v>6946</v>
      </c>
      <c r="B6947" t="s">
        <v>33</v>
      </c>
      <c r="C6947" t="str">
        <f>_xlfn.XLOOKUP(B6947,Lookup_table!B:B,Lookup_table!C:C)</f>
        <v>Data</v>
      </c>
      <c r="D6947" t="s">
        <v>37</v>
      </c>
      <c r="E6947" t="s">
        <v>42</v>
      </c>
      <c r="F6947" t="s">
        <v>52</v>
      </c>
      <c r="G6947" t="s">
        <v>30</v>
      </c>
      <c r="H6947" t="str">
        <f t="shared" si="432"/>
        <v>Onsite/Hybrid</v>
      </c>
      <c r="I6947" t="s">
        <v>35</v>
      </c>
      <c r="J6947" t="str">
        <f t="shared" si="433"/>
        <v>0-2 yrs</v>
      </c>
      <c r="K6947">
        <f t="shared" ca="1" si="435"/>
        <v>1</v>
      </c>
      <c r="L6947" t="s">
        <v>27</v>
      </c>
      <c r="M6947">
        <v>0</v>
      </c>
      <c r="N6947">
        <v>0</v>
      </c>
      <c r="O6947">
        <v>0</v>
      </c>
      <c r="P6947">
        <v>0</v>
      </c>
      <c r="Q6947">
        <v>0</v>
      </c>
      <c r="R6947">
        <f>SUM(M6947:N6947:O6947:P6947:Q6947)</f>
        <v>0</v>
      </c>
      <c r="S6947" s="1">
        <v>48259</v>
      </c>
      <c r="T6947" s="1" t="str">
        <f t="shared" si="434"/>
        <v>Low</v>
      </c>
      <c r="U6947">
        <v>8</v>
      </c>
      <c r="V6947">
        <v>2025</v>
      </c>
      <c r="W6947" t="s">
        <v>34</v>
      </c>
      <c r="X6947">
        <v>2</v>
      </c>
    </row>
    <row r="6948" spans="1:24" x14ac:dyDescent="0.3">
      <c r="A6948">
        <v>6947</v>
      </c>
      <c r="B6948" t="s">
        <v>31</v>
      </c>
      <c r="C6948" t="str">
        <f>_xlfn.XLOOKUP(B6948,Lookup_table!B:B,Lookup_table!C:C)</f>
        <v>Business</v>
      </c>
      <c r="D6948" t="s">
        <v>14</v>
      </c>
      <c r="E6948" t="s">
        <v>23</v>
      </c>
      <c r="F6948" t="s">
        <v>51</v>
      </c>
      <c r="G6948" t="s">
        <v>25</v>
      </c>
      <c r="H6948" t="str">
        <f t="shared" si="432"/>
        <v>Onsite/Hybrid</v>
      </c>
      <c r="I6948" t="s">
        <v>26</v>
      </c>
      <c r="J6948" t="str">
        <f t="shared" si="433"/>
        <v>3-6 yrs</v>
      </c>
      <c r="K6948">
        <f t="shared" ca="1" si="435"/>
        <v>6</v>
      </c>
      <c r="L6948" t="s">
        <v>27</v>
      </c>
      <c r="M6948">
        <v>0</v>
      </c>
      <c r="N6948">
        <v>0</v>
      </c>
      <c r="O6948">
        <v>1</v>
      </c>
      <c r="P6948">
        <v>0</v>
      </c>
      <c r="Q6948">
        <v>1</v>
      </c>
      <c r="R6948">
        <f>SUM(M6948:N6948:O6948:P6948:Q6948)</f>
        <v>2</v>
      </c>
      <c r="S6948" s="1">
        <v>100417</v>
      </c>
      <c r="T6948" s="1" t="str">
        <f t="shared" si="434"/>
        <v>Medium</v>
      </c>
      <c r="U6948">
        <v>4</v>
      </c>
      <c r="V6948">
        <v>2021</v>
      </c>
      <c r="W6948" t="s">
        <v>20</v>
      </c>
      <c r="X6948">
        <v>1</v>
      </c>
    </row>
    <row r="6949" spans="1:24" x14ac:dyDescent="0.3">
      <c r="A6949">
        <v>6948</v>
      </c>
      <c r="B6949" t="s">
        <v>41</v>
      </c>
      <c r="C6949" t="str">
        <f>_xlfn.XLOOKUP(B6949,Lookup_table!B:B,Lookup_table!C:C)</f>
        <v>Data</v>
      </c>
      <c r="D6949" t="s">
        <v>37</v>
      </c>
      <c r="E6949" t="s">
        <v>32</v>
      </c>
      <c r="F6949" t="s">
        <v>43</v>
      </c>
      <c r="G6949" t="s">
        <v>30</v>
      </c>
      <c r="H6949" t="str">
        <f t="shared" si="432"/>
        <v>Onsite/Hybrid</v>
      </c>
      <c r="I6949" t="s">
        <v>35</v>
      </c>
      <c r="J6949" t="str">
        <f t="shared" si="433"/>
        <v>0-2 yrs</v>
      </c>
      <c r="K6949">
        <f t="shared" ca="1" si="435"/>
        <v>2</v>
      </c>
      <c r="L6949" t="s">
        <v>19</v>
      </c>
      <c r="M6949">
        <v>0</v>
      </c>
      <c r="N6949">
        <v>1</v>
      </c>
      <c r="O6949">
        <v>1</v>
      </c>
      <c r="P6949">
        <v>1</v>
      </c>
      <c r="Q6949">
        <v>0</v>
      </c>
      <c r="R6949">
        <f>SUM(M6949:N6949:O6949:P6949:Q6949)</f>
        <v>3</v>
      </c>
      <c r="S6949" s="1">
        <v>80986</v>
      </c>
      <c r="T6949" s="1" t="str">
        <f t="shared" si="434"/>
        <v>Medium</v>
      </c>
      <c r="U6949">
        <v>11</v>
      </c>
      <c r="V6949">
        <v>2020</v>
      </c>
      <c r="W6949" t="s">
        <v>28</v>
      </c>
      <c r="X6949">
        <v>1</v>
      </c>
    </row>
    <row r="6950" spans="1:24" x14ac:dyDescent="0.3">
      <c r="A6950">
        <v>6949</v>
      </c>
      <c r="B6950" t="s">
        <v>50</v>
      </c>
      <c r="C6950" t="str">
        <f>_xlfn.XLOOKUP(B6950,Lookup_table!B:B,Lookup_table!C:C)</f>
        <v>AI</v>
      </c>
      <c r="D6950" t="s">
        <v>37</v>
      </c>
      <c r="E6950" t="s">
        <v>42</v>
      </c>
      <c r="F6950" t="s">
        <v>24</v>
      </c>
      <c r="G6950" t="s">
        <v>17</v>
      </c>
      <c r="H6950" t="str">
        <f t="shared" si="432"/>
        <v>Remote</v>
      </c>
      <c r="I6950" t="s">
        <v>18</v>
      </c>
      <c r="J6950" t="str">
        <f t="shared" si="433"/>
        <v>7+ yrs</v>
      </c>
      <c r="K6950">
        <f t="shared" ca="1" si="435"/>
        <v>13</v>
      </c>
      <c r="L6950" t="s">
        <v>39</v>
      </c>
      <c r="M6950">
        <v>1</v>
      </c>
      <c r="N6950">
        <v>1</v>
      </c>
      <c r="O6950">
        <v>1</v>
      </c>
      <c r="P6950">
        <v>1</v>
      </c>
      <c r="Q6950">
        <v>0</v>
      </c>
      <c r="R6950">
        <f>SUM(M6950:N6950:O6950:P6950:Q6950)</f>
        <v>4</v>
      </c>
      <c r="S6950" s="1">
        <v>170461</v>
      </c>
      <c r="T6950" s="1" t="str">
        <f t="shared" si="434"/>
        <v>High</v>
      </c>
      <c r="U6950">
        <v>10</v>
      </c>
      <c r="V6950">
        <v>2023</v>
      </c>
      <c r="W6950" t="s">
        <v>28</v>
      </c>
      <c r="X6950">
        <v>2</v>
      </c>
    </row>
    <row r="6951" spans="1:24" x14ac:dyDescent="0.3">
      <c r="A6951">
        <v>6950</v>
      </c>
      <c r="B6951" t="s">
        <v>33</v>
      </c>
      <c r="C6951" t="str">
        <f>_xlfn.XLOOKUP(B6951,Lookup_table!B:B,Lookup_table!C:C)</f>
        <v>Data</v>
      </c>
      <c r="D6951" t="s">
        <v>37</v>
      </c>
      <c r="E6951" t="s">
        <v>40</v>
      </c>
      <c r="F6951" t="s">
        <v>44</v>
      </c>
      <c r="G6951" t="s">
        <v>25</v>
      </c>
      <c r="H6951" t="str">
        <f t="shared" si="432"/>
        <v>Onsite/Hybrid</v>
      </c>
      <c r="I6951" t="s">
        <v>35</v>
      </c>
      <c r="J6951" t="str">
        <f t="shared" si="433"/>
        <v>0-2 yrs</v>
      </c>
      <c r="K6951">
        <f t="shared" ca="1" si="435"/>
        <v>0</v>
      </c>
      <c r="L6951" t="s">
        <v>27</v>
      </c>
      <c r="M6951">
        <v>1</v>
      </c>
      <c r="N6951">
        <v>1</v>
      </c>
      <c r="O6951">
        <v>1</v>
      </c>
      <c r="P6951">
        <v>0</v>
      </c>
      <c r="Q6951">
        <v>0</v>
      </c>
      <c r="R6951">
        <f>SUM(M6951:N6951:O6951:P6951:Q6951)</f>
        <v>3</v>
      </c>
      <c r="S6951" s="1">
        <v>65576</v>
      </c>
      <c r="T6951" s="1" t="str">
        <f t="shared" si="434"/>
        <v>Low</v>
      </c>
      <c r="U6951">
        <v>5</v>
      </c>
      <c r="V6951">
        <v>2021</v>
      </c>
      <c r="W6951" t="s">
        <v>34</v>
      </c>
      <c r="X6951">
        <v>2</v>
      </c>
    </row>
    <row r="6952" spans="1:24" x14ac:dyDescent="0.3">
      <c r="A6952">
        <v>6951</v>
      </c>
      <c r="B6952" t="s">
        <v>31</v>
      </c>
      <c r="C6952" t="str">
        <f>_xlfn.XLOOKUP(B6952,Lookup_table!B:B,Lookup_table!C:C)</f>
        <v>Business</v>
      </c>
      <c r="D6952" t="s">
        <v>14</v>
      </c>
      <c r="E6952" t="s">
        <v>32</v>
      </c>
      <c r="F6952" t="s">
        <v>24</v>
      </c>
      <c r="G6952" t="s">
        <v>17</v>
      </c>
      <c r="H6952" t="str">
        <f t="shared" si="432"/>
        <v>Remote</v>
      </c>
      <c r="I6952" t="s">
        <v>18</v>
      </c>
      <c r="J6952" t="str">
        <f t="shared" si="433"/>
        <v>7+ yrs</v>
      </c>
      <c r="K6952">
        <f t="shared" ca="1" si="435"/>
        <v>14</v>
      </c>
      <c r="L6952" t="s">
        <v>39</v>
      </c>
      <c r="M6952">
        <v>1</v>
      </c>
      <c r="N6952">
        <v>1</v>
      </c>
      <c r="O6952">
        <v>1</v>
      </c>
      <c r="P6952">
        <v>1</v>
      </c>
      <c r="Q6952">
        <v>1</v>
      </c>
      <c r="R6952">
        <f>SUM(M6952:N6952:O6952:P6952:Q6952)</f>
        <v>5</v>
      </c>
      <c r="S6952" s="1">
        <v>140079</v>
      </c>
      <c r="T6952" s="1" t="str">
        <f t="shared" si="434"/>
        <v>High</v>
      </c>
      <c r="U6952">
        <v>7</v>
      </c>
      <c r="V6952">
        <v>2026</v>
      </c>
      <c r="W6952" t="s">
        <v>28</v>
      </c>
      <c r="X6952">
        <v>2</v>
      </c>
    </row>
    <row r="6953" spans="1:24" x14ac:dyDescent="0.3">
      <c r="A6953">
        <v>6952</v>
      </c>
      <c r="B6953" t="s">
        <v>36</v>
      </c>
      <c r="C6953" t="str">
        <f>_xlfn.XLOOKUP(B6953,Lookup_table!B:B,Lookup_table!C:C)</f>
        <v>Data</v>
      </c>
      <c r="D6953" t="s">
        <v>37</v>
      </c>
      <c r="E6953" t="s">
        <v>42</v>
      </c>
      <c r="F6953" t="s">
        <v>16</v>
      </c>
      <c r="G6953" t="s">
        <v>17</v>
      </c>
      <c r="H6953" t="str">
        <f t="shared" si="432"/>
        <v>Remote</v>
      </c>
      <c r="I6953" t="s">
        <v>35</v>
      </c>
      <c r="J6953" t="str">
        <f t="shared" si="433"/>
        <v>0-2 yrs</v>
      </c>
      <c r="K6953">
        <f t="shared" ca="1" si="435"/>
        <v>2</v>
      </c>
      <c r="L6953" t="s">
        <v>19</v>
      </c>
      <c r="M6953">
        <v>0</v>
      </c>
      <c r="N6953">
        <v>0</v>
      </c>
      <c r="O6953">
        <v>0</v>
      </c>
      <c r="P6953">
        <v>1</v>
      </c>
      <c r="Q6953">
        <v>1</v>
      </c>
      <c r="R6953">
        <f>SUM(M6953:N6953:O6953:P6953:Q6953)</f>
        <v>2</v>
      </c>
      <c r="S6953" s="1">
        <v>73260</v>
      </c>
      <c r="T6953" s="1" t="str">
        <f t="shared" si="434"/>
        <v>Medium</v>
      </c>
      <c r="U6953">
        <v>8</v>
      </c>
      <c r="V6953">
        <v>2021</v>
      </c>
      <c r="W6953" t="s">
        <v>34</v>
      </c>
      <c r="X6953">
        <v>4</v>
      </c>
    </row>
    <row r="6954" spans="1:24" x14ac:dyDescent="0.3">
      <c r="A6954">
        <v>6953</v>
      </c>
      <c r="B6954" t="s">
        <v>21</v>
      </c>
      <c r="C6954" t="str">
        <f>_xlfn.XLOOKUP(B6954,Lookup_table!B:B,Lookup_table!C:C)</f>
        <v>AI</v>
      </c>
      <c r="D6954" t="s">
        <v>14</v>
      </c>
      <c r="E6954" t="s">
        <v>32</v>
      </c>
      <c r="F6954" t="s">
        <v>29</v>
      </c>
      <c r="G6954" t="s">
        <v>17</v>
      </c>
      <c r="H6954" t="str">
        <f t="shared" si="432"/>
        <v>Remote</v>
      </c>
      <c r="I6954" t="s">
        <v>35</v>
      </c>
      <c r="J6954" t="str">
        <f t="shared" si="433"/>
        <v>0-2 yrs</v>
      </c>
      <c r="K6954">
        <f t="shared" ca="1" si="435"/>
        <v>1</v>
      </c>
      <c r="L6954" t="s">
        <v>27</v>
      </c>
      <c r="M6954">
        <v>1</v>
      </c>
      <c r="N6954">
        <v>1</v>
      </c>
      <c r="O6954">
        <v>1</v>
      </c>
      <c r="P6954">
        <v>1</v>
      </c>
      <c r="Q6954">
        <v>1</v>
      </c>
      <c r="R6954">
        <f>SUM(M6954:N6954:O6954:P6954:Q6954)</f>
        <v>5</v>
      </c>
      <c r="S6954" s="1">
        <v>134491</v>
      </c>
      <c r="T6954" s="1" t="str">
        <f t="shared" si="434"/>
        <v>High</v>
      </c>
      <c r="U6954">
        <v>6</v>
      </c>
      <c r="V6954">
        <v>2022</v>
      </c>
      <c r="W6954" t="s">
        <v>28</v>
      </c>
      <c r="X6954">
        <v>3</v>
      </c>
    </row>
    <row r="6955" spans="1:24" x14ac:dyDescent="0.3">
      <c r="A6955">
        <v>6954</v>
      </c>
      <c r="B6955" t="s">
        <v>41</v>
      </c>
      <c r="C6955" t="str">
        <f>_xlfn.XLOOKUP(B6955,Lookup_table!B:B,Lookup_table!C:C)</f>
        <v>Data</v>
      </c>
      <c r="D6955" t="s">
        <v>37</v>
      </c>
      <c r="E6955" t="s">
        <v>23</v>
      </c>
      <c r="F6955" t="s">
        <v>16</v>
      </c>
      <c r="G6955" t="s">
        <v>30</v>
      </c>
      <c r="H6955" t="str">
        <f t="shared" si="432"/>
        <v>Onsite/Hybrid</v>
      </c>
      <c r="I6955" t="s">
        <v>35</v>
      </c>
      <c r="J6955" t="str">
        <f t="shared" si="433"/>
        <v>0-2 yrs</v>
      </c>
      <c r="K6955">
        <f t="shared" ca="1" si="435"/>
        <v>1</v>
      </c>
      <c r="L6955" t="s">
        <v>39</v>
      </c>
      <c r="M6955">
        <v>1</v>
      </c>
      <c r="N6955">
        <v>0</v>
      </c>
      <c r="O6955">
        <v>0</v>
      </c>
      <c r="P6955">
        <v>0</v>
      </c>
      <c r="Q6955">
        <v>0</v>
      </c>
      <c r="R6955">
        <f>SUM(M6955:N6955:O6955:P6955:Q6955)</f>
        <v>1</v>
      </c>
      <c r="S6955" s="1">
        <v>49991</v>
      </c>
      <c r="T6955" s="1" t="str">
        <f t="shared" si="434"/>
        <v>Low</v>
      </c>
      <c r="U6955">
        <v>9</v>
      </c>
      <c r="V6955">
        <v>2024</v>
      </c>
      <c r="W6955" t="s">
        <v>28</v>
      </c>
      <c r="X6955">
        <v>8</v>
      </c>
    </row>
    <row r="6956" spans="1:24" x14ac:dyDescent="0.3">
      <c r="A6956">
        <v>6955</v>
      </c>
      <c r="B6956" t="s">
        <v>50</v>
      </c>
      <c r="C6956" t="str">
        <f>_xlfn.XLOOKUP(B6956,Lookup_table!B:B,Lookup_table!C:C)</f>
        <v>AI</v>
      </c>
      <c r="D6956" t="s">
        <v>34</v>
      </c>
      <c r="E6956" t="s">
        <v>40</v>
      </c>
      <c r="F6956" t="s">
        <v>44</v>
      </c>
      <c r="G6956" t="s">
        <v>30</v>
      </c>
      <c r="H6956" t="str">
        <f t="shared" si="432"/>
        <v>Onsite/Hybrid</v>
      </c>
      <c r="I6956" t="s">
        <v>18</v>
      </c>
      <c r="J6956" t="str">
        <f t="shared" si="433"/>
        <v>7+ yrs</v>
      </c>
      <c r="K6956">
        <f t="shared" ca="1" si="435"/>
        <v>10</v>
      </c>
      <c r="L6956" t="s">
        <v>39</v>
      </c>
      <c r="M6956">
        <v>1</v>
      </c>
      <c r="N6956">
        <v>0</v>
      </c>
      <c r="O6956">
        <v>0</v>
      </c>
      <c r="P6956">
        <v>1</v>
      </c>
      <c r="Q6956">
        <v>0</v>
      </c>
      <c r="R6956">
        <f>SUM(M6956:N6956:O6956:P6956:Q6956)</f>
        <v>2</v>
      </c>
      <c r="S6956" s="1">
        <v>155516</v>
      </c>
      <c r="T6956" s="1" t="str">
        <f t="shared" si="434"/>
        <v>High</v>
      </c>
      <c r="U6956">
        <v>1</v>
      </c>
      <c r="V6956">
        <v>2024</v>
      </c>
      <c r="W6956" t="s">
        <v>20</v>
      </c>
      <c r="X6956">
        <v>2</v>
      </c>
    </row>
    <row r="6957" spans="1:24" x14ac:dyDescent="0.3">
      <c r="A6957">
        <v>6956</v>
      </c>
      <c r="B6957" t="s">
        <v>31</v>
      </c>
      <c r="C6957" t="str">
        <f>_xlfn.XLOOKUP(B6957,Lookup_table!B:B,Lookup_table!C:C)</f>
        <v>Business</v>
      </c>
      <c r="D6957" t="s">
        <v>22</v>
      </c>
      <c r="E6957" t="s">
        <v>40</v>
      </c>
      <c r="F6957" t="s">
        <v>43</v>
      </c>
      <c r="G6957" t="s">
        <v>30</v>
      </c>
      <c r="H6957" t="str">
        <f t="shared" si="432"/>
        <v>Onsite/Hybrid</v>
      </c>
      <c r="I6957" t="s">
        <v>35</v>
      </c>
      <c r="J6957" t="str">
        <f t="shared" si="433"/>
        <v>0-2 yrs</v>
      </c>
      <c r="K6957">
        <f t="shared" ca="1" si="435"/>
        <v>0</v>
      </c>
      <c r="L6957" t="s">
        <v>39</v>
      </c>
      <c r="M6957">
        <v>0</v>
      </c>
      <c r="N6957">
        <v>0</v>
      </c>
      <c r="O6957">
        <v>1</v>
      </c>
      <c r="P6957">
        <v>0</v>
      </c>
      <c r="Q6957">
        <v>1</v>
      </c>
      <c r="R6957">
        <f>SUM(M6957:N6957:O6957:P6957:Q6957)</f>
        <v>2</v>
      </c>
      <c r="S6957" s="1">
        <v>99257</v>
      </c>
      <c r="T6957" s="1" t="str">
        <f t="shared" si="434"/>
        <v>Medium</v>
      </c>
      <c r="U6957">
        <v>1</v>
      </c>
      <c r="V6957">
        <v>2023</v>
      </c>
      <c r="W6957" t="s">
        <v>20</v>
      </c>
      <c r="X6957">
        <v>1</v>
      </c>
    </row>
    <row r="6958" spans="1:24" x14ac:dyDescent="0.3">
      <c r="A6958">
        <v>6957</v>
      </c>
      <c r="B6958" t="s">
        <v>31</v>
      </c>
      <c r="C6958" t="str">
        <f>_xlfn.XLOOKUP(B6958,Lookup_table!B:B,Lookup_table!C:C)</f>
        <v>Business</v>
      </c>
      <c r="D6958" t="s">
        <v>34</v>
      </c>
      <c r="E6958" t="s">
        <v>23</v>
      </c>
      <c r="F6958" t="s">
        <v>29</v>
      </c>
      <c r="G6958" t="s">
        <v>25</v>
      </c>
      <c r="H6958" t="str">
        <f t="shared" si="432"/>
        <v>Onsite/Hybrid</v>
      </c>
      <c r="I6958" t="s">
        <v>35</v>
      </c>
      <c r="J6958" t="str">
        <f t="shared" si="433"/>
        <v>0-2 yrs</v>
      </c>
      <c r="K6958">
        <f t="shared" ca="1" si="435"/>
        <v>2</v>
      </c>
      <c r="L6958" t="s">
        <v>27</v>
      </c>
      <c r="M6958">
        <v>1</v>
      </c>
      <c r="N6958">
        <v>0</v>
      </c>
      <c r="O6958">
        <v>0</v>
      </c>
      <c r="P6958">
        <v>0</v>
      </c>
      <c r="Q6958">
        <v>1</v>
      </c>
      <c r="R6958">
        <f>SUM(M6958:N6958:O6958:P6958:Q6958)</f>
        <v>2</v>
      </c>
      <c r="S6958" s="1">
        <v>59311</v>
      </c>
      <c r="T6958" s="1" t="str">
        <f t="shared" si="434"/>
        <v>Low</v>
      </c>
      <c r="U6958">
        <v>7</v>
      </c>
      <c r="V6958">
        <v>2024</v>
      </c>
      <c r="W6958" t="s">
        <v>20</v>
      </c>
      <c r="X6958">
        <v>4</v>
      </c>
    </row>
    <row r="6959" spans="1:24" x14ac:dyDescent="0.3">
      <c r="A6959">
        <v>6958</v>
      </c>
      <c r="B6959" t="s">
        <v>21</v>
      </c>
      <c r="C6959" t="str">
        <f>_xlfn.XLOOKUP(B6959,Lookup_table!B:B,Lookup_table!C:C)</f>
        <v>AI</v>
      </c>
      <c r="D6959" t="s">
        <v>14</v>
      </c>
      <c r="E6959" t="s">
        <v>40</v>
      </c>
      <c r="F6959" t="s">
        <v>51</v>
      </c>
      <c r="G6959" t="s">
        <v>25</v>
      </c>
      <c r="H6959" t="str">
        <f t="shared" si="432"/>
        <v>Onsite/Hybrid</v>
      </c>
      <c r="I6959" t="s">
        <v>26</v>
      </c>
      <c r="J6959" t="str">
        <f t="shared" si="433"/>
        <v>3-6 yrs</v>
      </c>
      <c r="K6959">
        <f t="shared" ca="1" si="435"/>
        <v>3</v>
      </c>
      <c r="L6959" t="s">
        <v>19</v>
      </c>
      <c r="M6959">
        <v>1</v>
      </c>
      <c r="N6959">
        <v>0</v>
      </c>
      <c r="O6959">
        <v>0</v>
      </c>
      <c r="P6959">
        <v>1</v>
      </c>
      <c r="Q6959">
        <v>1</v>
      </c>
      <c r="R6959">
        <f>SUM(M6959:N6959:O6959:P6959:Q6959)</f>
        <v>3</v>
      </c>
      <c r="S6959" s="1">
        <v>141168</v>
      </c>
      <c r="T6959" s="1" t="str">
        <f t="shared" si="434"/>
        <v>High</v>
      </c>
      <c r="U6959">
        <v>7</v>
      </c>
      <c r="V6959">
        <v>2020</v>
      </c>
      <c r="W6959" t="s">
        <v>20</v>
      </c>
      <c r="X6959">
        <v>3</v>
      </c>
    </row>
    <row r="6960" spans="1:24" x14ac:dyDescent="0.3">
      <c r="A6960">
        <v>6959</v>
      </c>
      <c r="B6960" t="s">
        <v>36</v>
      </c>
      <c r="C6960" t="str">
        <f>_xlfn.XLOOKUP(B6960,Lookup_table!B:B,Lookup_table!C:C)</f>
        <v>Data</v>
      </c>
      <c r="D6960" t="s">
        <v>14</v>
      </c>
      <c r="E6960" t="s">
        <v>23</v>
      </c>
      <c r="F6960" t="s">
        <v>29</v>
      </c>
      <c r="G6960" t="s">
        <v>25</v>
      </c>
      <c r="H6960" t="str">
        <f t="shared" si="432"/>
        <v>Onsite/Hybrid</v>
      </c>
      <c r="I6960" t="s">
        <v>35</v>
      </c>
      <c r="J6960" t="str">
        <f t="shared" si="433"/>
        <v>0-2 yrs</v>
      </c>
      <c r="K6960">
        <f t="shared" ca="1" si="435"/>
        <v>1</v>
      </c>
      <c r="L6960" t="s">
        <v>39</v>
      </c>
      <c r="M6960">
        <v>1</v>
      </c>
      <c r="N6960">
        <v>1</v>
      </c>
      <c r="O6960">
        <v>0</v>
      </c>
      <c r="P6960">
        <v>1</v>
      </c>
      <c r="Q6960">
        <v>1</v>
      </c>
      <c r="R6960">
        <f>SUM(M6960:N6960:O6960:P6960:Q6960)</f>
        <v>4</v>
      </c>
      <c r="S6960" s="1">
        <v>79360</v>
      </c>
      <c r="T6960" s="1" t="str">
        <f t="shared" si="434"/>
        <v>Medium</v>
      </c>
      <c r="U6960">
        <v>6</v>
      </c>
      <c r="V6960">
        <v>2026</v>
      </c>
      <c r="W6960" t="s">
        <v>20</v>
      </c>
      <c r="X6960">
        <v>6</v>
      </c>
    </row>
    <row r="6961" spans="1:24" x14ac:dyDescent="0.3">
      <c r="A6961">
        <v>6960</v>
      </c>
      <c r="B6961" t="s">
        <v>31</v>
      </c>
      <c r="C6961" t="str">
        <f>_xlfn.XLOOKUP(B6961,Lookup_table!B:B,Lookup_table!C:C)</f>
        <v>Business</v>
      </c>
      <c r="D6961" t="s">
        <v>22</v>
      </c>
      <c r="E6961" t="s">
        <v>15</v>
      </c>
      <c r="F6961" t="s">
        <v>43</v>
      </c>
      <c r="G6961" t="s">
        <v>25</v>
      </c>
      <c r="H6961" t="str">
        <f t="shared" si="432"/>
        <v>Onsite/Hybrid</v>
      </c>
      <c r="I6961" t="s">
        <v>35</v>
      </c>
      <c r="J6961" t="str">
        <f t="shared" si="433"/>
        <v>0-2 yrs</v>
      </c>
      <c r="K6961">
        <f t="shared" ca="1" si="435"/>
        <v>2</v>
      </c>
      <c r="L6961" t="s">
        <v>27</v>
      </c>
      <c r="M6961">
        <v>0</v>
      </c>
      <c r="N6961">
        <v>1</v>
      </c>
      <c r="O6961">
        <v>0</v>
      </c>
      <c r="P6961">
        <v>0</v>
      </c>
      <c r="Q6961">
        <v>1</v>
      </c>
      <c r="R6961">
        <f>SUM(M6961:N6961:O6961:P6961:Q6961)</f>
        <v>2</v>
      </c>
      <c r="S6961" s="1">
        <v>81432</v>
      </c>
      <c r="T6961" s="1" t="str">
        <f t="shared" si="434"/>
        <v>Medium</v>
      </c>
      <c r="U6961">
        <v>11</v>
      </c>
      <c r="V6961">
        <v>2022</v>
      </c>
      <c r="W6961" t="s">
        <v>20</v>
      </c>
      <c r="X6961">
        <v>4</v>
      </c>
    </row>
    <row r="6962" spans="1:24" x14ac:dyDescent="0.3">
      <c r="A6962">
        <v>6961</v>
      </c>
      <c r="B6962" t="s">
        <v>33</v>
      </c>
      <c r="C6962" t="str">
        <f>_xlfn.XLOOKUP(B6962,Lookup_table!B:B,Lookup_table!C:C)</f>
        <v>Data</v>
      </c>
      <c r="D6962" t="s">
        <v>37</v>
      </c>
      <c r="E6962" t="s">
        <v>38</v>
      </c>
      <c r="F6962" t="s">
        <v>16</v>
      </c>
      <c r="G6962" t="s">
        <v>25</v>
      </c>
      <c r="H6962" t="str">
        <f t="shared" si="432"/>
        <v>Onsite/Hybrid</v>
      </c>
      <c r="I6962" t="s">
        <v>26</v>
      </c>
      <c r="J6962" t="str">
        <f t="shared" si="433"/>
        <v>3-6 yrs</v>
      </c>
      <c r="K6962">
        <f t="shared" ca="1" si="435"/>
        <v>3</v>
      </c>
      <c r="L6962" t="s">
        <v>27</v>
      </c>
      <c r="M6962">
        <v>1</v>
      </c>
      <c r="N6962">
        <v>0</v>
      </c>
      <c r="O6962">
        <v>0</v>
      </c>
      <c r="P6962">
        <v>0</v>
      </c>
      <c r="Q6962">
        <v>0</v>
      </c>
      <c r="R6962">
        <f>SUM(M6962:N6962:O6962:P6962:Q6962)</f>
        <v>1</v>
      </c>
      <c r="S6962" s="1">
        <v>72389</v>
      </c>
      <c r="T6962" s="1" t="str">
        <f t="shared" si="434"/>
        <v>Medium</v>
      </c>
      <c r="U6962">
        <v>6</v>
      </c>
      <c r="V6962">
        <v>2026</v>
      </c>
      <c r="W6962" t="s">
        <v>28</v>
      </c>
      <c r="X6962">
        <v>7</v>
      </c>
    </row>
    <row r="6963" spans="1:24" x14ac:dyDescent="0.3">
      <c r="A6963">
        <v>6962</v>
      </c>
      <c r="B6963" t="s">
        <v>50</v>
      </c>
      <c r="C6963" t="str">
        <f>_xlfn.XLOOKUP(B6963,Lookup_table!B:B,Lookup_table!C:C)</f>
        <v>AI</v>
      </c>
      <c r="D6963" t="s">
        <v>37</v>
      </c>
      <c r="E6963" t="s">
        <v>40</v>
      </c>
      <c r="F6963" t="s">
        <v>24</v>
      </c>
      <c r="G6963" t="s">
        <v>17</v>
      </c>
      <c r="H6963" t="str">
        <f t="shared" si="432"/>
        <v>Remote</v>
      </c>
      <c r="I6963" t="s">
        <v>26</v>
      </c>
      <c r="J6963" t="str">
        <f t="shared" si="433"/>
        <v>3-6 yrs</v>
      </c>
      <c r="K6963">
        <f t="shared" ca="1" si="435"/>
        <v>4</v>
      </c>
      <c r="L6963" t="s">
        <v>27</v>
      </c>
      <c r="M6963">
        <v>1</v>
      </c>
      <c r="N6963">
        <v>0</v>
      </c>
      <c r="O6963">
        <v>1</v>
      </c>
      <c r="P6963">
        <v>0</v>
      </c>
      <c r="Q6963">
        <v>0</v>
      </c>
      <c r="R6963">
        <f>SUM(M6963:N6963:O6963:P6963:Q6963)</f>
        <v>2</v>
      </c>
      <c r="S6963" s="1">
        <v>132972</v>
      </c>
      <c r="T6963" s="1" t="str">
        <f t="shared" si="434"/>
        <v>High</v>
      </c>
      <c r="U6963">
        <v>10</v>
      </c>
      <c r="V6963">
        <v>2025</v>
      </c>
      <c r="W6963" t="s">
        <v>34</v>
      </c>
      <c r="X6963">
        <v>4</v>
      </c>
    </row>
    <row r="6964" spans="1:24" x14ac:dyDescent="0.3">
      <c r="A6964">
        <v>6963</v>
      </c>
      <c r="B6964" t="s">
        <v>31</v>
      </c>
      <c r="C6964" t="str">
        <f>_xlfn.XLOOKUP(B6964,Lookup_table!B:B,Lookup_table!C:C)</f>
        <v>Business</v>
      </c>
      <c r="D6964" t="s">
        <v>37</v>
      </c>
      <c r="E6964" t="s">
        <v>38</v>
      </c>
      <c r="F6964" t="s">
        <v>43</v>
      </c>
      <c r="G6964" t="s">
        <v>30</v>
      </c>
      <c r="H6964" t="str">
        <f t="shared" si="432"/>
        <v>Onsite/Hybrid</v>
      </c>
      <c r="I6964" t="s">
        <v>26</v>
      </c>
      <c r="J6964" t="str">
        <f t="shared" si="433"/>
        <v>3-6 yrs</v>
      </c>
      <c r="K6964">
        <f t="shared" ca="1" si="435"/>
        <v>5</v>
      </c>
      <c r="L6964" t="s">
        <v>19</v>
      </c>
      <c r="M6964">
        <v>0</v>
      </c>
      <c r="N6964">
        <v>1</v>
      </c>
      <c r="O6964">
        <v>1</v>
      </c>
      <c r="P6964">
        <v>1</v>
      </c>
      <c r="Q6964">
        <v>0</v>
      </c>
      <c r="R6964">
        <f>SUM(M6964:N6964:O6964:P6964:Q6964)</f>
        <v>3</v>
      </c>
      <c r="S6964" s="1">
        <v>109722</v>
      </c>
      <c r="T6964" s="1" t="str">
        <f t="shared" si="434"/>
        <v>Medium</v>
      </c>
      <c r="U6964">
        <v>5</v>
      </c>
      <c r="V6964">
        <v>2022</v>
      </c>
      <c r="W6964" t="s">
        <v>28</v>
      </c>
      <c r="X6964">
        <v>9</v>
      </c>
    </row>
    <row r="6965" spans="1:24" x14ac:dyDescent="0.3">
      <c r="A6965">
        <v>6964</v>
      </c>
      <c r="B6965" t="s">
        <v>21</v>
      </c>
      <c r="C6965" t="str">
        <f>_xlfn.XLOOKUP(B6965,Lookup_table!B:B,Lookup_table!C:C)</f>
        <v>AI</v>
      </c>
      <c r="D6965" t="s">
        <v>22</v>
      </c>
      <c r="E6965" t="s">
        <v>40</v>
      </c>
      <c r="F6965" t="s">
        <v>43</v>
      </c>
      <c r="G6965" t="s">
        <v>25</v>
      </c>
      <c r="H6965" t="str">
        <f t="shared" si="432"/>
        <v>Onsite/Hybrid</v>
      </c>
      <c r="I6965" t="s">
        <v>18</v>
      </c>
      <c r="J6965" t="str">
        <f t="shared" si="433"/>
        <v>7+ yrs</v>
      </c>
      <c r="K6965">
        <f t="shared" ca="1" si="435"/>
        <v>9</v>
      </c>
      <c r="L6965" t="s">
        <v>19</v>
      </c>
      <c r="M6965">
        <v>0</v>
      </c>
      <c r="N6965">
        <v>1</v>
      </c>
      <c r="O6965">
        <v>0</v>
      </c>
      <c r="P6965">
        <v>1</v>
      </c>
      <c r="Q6965">
        <v>0</v>
      </c>
      <c r="R6965">
        <f>SUM(M6965:N6965:O6965:P6965:Q6965)</f>
        <v>2</v>
      </c>
      <c r="S6965" s="1">
        <v>173547</v>
      </c>
      <c r="T6965" s="1" t="str">
        <f t="shared" si="434"/>
        <v>High</v>
      </c>
      <c r="U6965">
        <v>8</v>
      </c>
      <c r="V6965">
        <v>2022</v>
      </c>
      <c r="W6965" t="s">
        <v>28</v>
      </c>
      <c r="X6965">
        <v>8</v>
      </c>
    </row>
    <row r="6966" spans="1:24" x14ac:dyDescent="0.3">
      <c r="A6966">
        <v>6965</v>
      </c>
      <c r="B6966" t="s">
        <v>31</v>
      </c>
      <c r="C6966" t="str">
        <f>_xlfn.XLOOKUP(B6966,Lookup_table!B:B,Lookup_table!C:C)</f>
        <v>Business</v>
      </c>
      <c r="D6966" t="s">
        <v>37</v>
      </c>
      <c r="E6966" t="s">
        <v>38</v>
      </c>
      <c r="F6966" t="s">
        <v>16</v>
      </c>
      <c r="G6966" t="s">
        <v>17</v>
      </c>
      <c r="H6966" t="str">
        <f t="shared" si="432"/>
        <v>Remote</v>
      </c>
      <c r="I6966" t="s">
        <v>26</v>
      </c>
      <c r="J6966" t="str">
        <f t="shared" si="433"/>
        <v>3-6 yrs</v>
      </c>
      <c r="K6966">
        <f t="shared" ca="1" si="435"/>
        <v>6</v>
      </c>
      <c r="L6966" t="s">
        <v>39</v>
      </c>
      <c r="M6966">
        <v>1</v>
      </c>
      <c r="N6966">
        <v>1</v>
      </c>
      <c r="O6966">
        <v>1</v>
      </c>
      <c r="P6966">
        <v>1</v>
      </c>
      <c r="Q6966">
        <v>0</v>
      </c>
      <c r="R6966">
        <f>SUM(M6966:N6966:O6966:P6966:Q6966)</f>
        <v>4</v>
      </c>
      <c r="S6966" s="1">
        <v>104375</v>
      </c>
      <c r="T6966" s="1" t="str">
        <f t="shared" si="434"/>
        <v>Medium</v>
      </c>
      <c r="U6966">
        <v>6</v>
      </c>
      <c r="V6966">
        <v>2020</v>
      </c>
      <c r="W6966" t="s">
        <v>28</v>
      </c>
      <c r="X6966">
        <v>5</v>
      </c>
    </row>
    <row r="6967" spans="1:24" x14ac:dyDescent="0.3">
      <c r="A6967">
        <v>6966</v>
      </c>
      <c r="B6967" t="s">
        <v>33</v>
      </c>
      <c r="C6967" t="str">
        <f>_xlfn.XLOOKUP(B6967,Lookup_table!B:B,Lookup_table!C:C)</f>
        <v>Data</v>
      </c>
      <c r="D6967" t="s">
        <v>34</v>
      </c>
      <c r="E6967" t="s">
        <v>32</v>
      </c>
      <c r="F6967" t="s">
        <v>16</v>
      </c>
      <c r="G6967" t="s">
        <v>17</v>
      </c>
      <c r="H6967" t="str">
        <f t="shared" si="432"/>
        <v>Remote</v>
      </c>
      <c r="I6967" t="s">
        <v>18</v>
      </c>
      <c r="J6967" t="str">
        <f t="shared" si="433"/>
        <v>7+ yrs</v>
      </c>
      <c r="K6967">
        <f t="shared" ca="1" si="435"/>
        <v>11</v>
      </c>
      <c r="L6967" t="s">
        <v>39</v>
      </c>
      <c r="M6967">
        <v>0</v>
      </c>
      <c r="N6967">
        <v>1</v>
      </c>
      <c r="O6967">
        <v>1</v>
      </c>
      <c r="P6967">
        <v>0</v>
      </c>
      <c r="Q6967">
        <v>1</v>
      </c>
      <c r="R6967">
        <f>SUM(M6967:N6967:O6967:P6967:Q6967)</f>
        <v>3</v>
      </c>
      <c r="S6967" s="1">
        <v>128539</v>
      </c>
      <c r="T6967" s="1" t="str">
        <f t="shared" si="434"/>
        <v>High</v>
      </c>
      <c r="U6967">
        <v>6</v>
      </c>
      <c r="V6967">
        <v>2022</v>
      </c>
      <c r="W6967" t="s">
        <v>34</v>
      </c>
      <c r="X6967">
        <v>5</v>
      </c>
    </row>
    <row r="6968" spans="1:24" x14ac:dyDescent="0.3">
      <c r="A6968">
        <v>6967</v>
      </c>
      <c r="B6968" t="s">
        <v>41</v>
      </c>
      <c r="C6968" t="str">
        <f>_xlfn.XLOOKUP(B6968,Lookup_table!B:B,Lookup_table!C:C)</f>
        <v>Data</v>
      </c>
      <c r="D6968" t="s">
        <v>22</v>
      </c>
      <c r="E6968" t="s">
        <v>40</v>
      </c>
      <c r="F6968" t="s">
        <v>52</v>
      </c>
      <c r="G6968" t="s">
        <v>30</v>
      </c>
      <c r="H6968" t="str">
        <f t="shared" si="432"/>
        <v>Onsite/Hybrid</v>
      </c>
      <c r="I6968" t="s">
        <v>18</v>
      </c>
      <c r="J6968" t="str">
        <f t="shared" si="433"/>
        <v>7+ yrs</v>
      </c>
      <c r="K6968">
        <f t="shared" ca="1" si="435"/>
        <v>15</v>
      </c>
      <c r="L6968" t="s">
        <v>19</v>
      </c>
      <c r="M6968">
        <v>1</v>
      </c>
      <c r="N6968">
        <v>1</v>
      </c>
      <c r="O6968">
        <v>1</v>
      </c>
      <c r="P6968">
        <v>1</v>
      </c>
      <c r="Q6968">
        <v>1</v>
      </c>
      <c r="R6968">
        <f>SUM(M6968:N6968:O6968:P6968:Q6968)</f>
        <v>5</v>
      </c>
      <c r="S6968" s="1">
        <v>155285</v>
      </c>
      <c r="T6968" s="1" t="str">
        <f t="shared" si="434"/>
        <v>High</v>
      </c>
      <c r="U6968">
        <v>8</v>
      </c>
      <c r="V6968">
        <v>2025</v>
      </c>
      <c r="W6968" t="s">
        <v>28</v>
      </c>
      <c r="X6968">
        <v>1</v>
      </c>
    </row>
    <row r="6969" spans="1:24" x14ac:dyDescent="0.3">
      <c r="A6969">
        <v>6968</v>
      </c>
      <c r="B6969" t="s">
        <v>31</v>
      </c>
      <c r="C6969" t="str">
        <f>_xlfn.XLOOKUP(B6969,Lookup_table!B:B,Lookup_table!C:C)</f>
        <v>Business</v>
      </c>
      <c r="D6969" t="s">
        <v>37</v>
      </c>
      <c r="E6969" t="s">
        <v>40</v>
      </c>
      <c r="F6969" t="s">
        <v>29</v>
      </c>
      <c r="G6969" t="s">
        <v>25</v>
      </c>
      <c r="H6969" t="str">
        <f t="shared" si="432"/>
        <v>Onsite/Hybrid</v>
      </c>
      <c r="I6969" t="s">
        <v>18</v>
      </c>
      <c r="J6969" t="str">
        <f t="shared" si="433"/>
        <v>7+ yrs</v>
      </c>
      <c r="K6969">
        <f t="shared" ca="1" si="435"/>
        <v>11</v>
      </c>
      <c r="L6969" t="s">
        <v>39</v>
      </c>
      <c r="M6969">
        <v>0</v>
      </c>
      <c r="N6969">
        <v>1</v>
      </c>
      <c r="O6969">
        <v>0</v>
      </c>
      <c r="P6969">
        <v>1</v>
      </c>
      <c r="Q6969">
        <v>0</v>
      </c>
      <c r="R6969">
        <f>SUM(M6969:N6969:O6969:P6969:Q6969)</f>
        <v>2</v>
      </c>
      <c r="S6969" s="1">
        <v>110564</v>
      </c>
      <c r="T6969" s="1" t="str">
        <f t="shared" si="434"/>
        <v>Medium</v>
      </c>
      <c r="U6969">
        <v>4</v>
      </c>
      <c r="V6969">
        <v>2022</v>
      </c>
      <c r="W6969" t="s">
        <v>20</v>
      </c>
      <c r="X6969">
        <v>2</v>
      </c>
    </row>
    <row r="6970" spans="1:24" x14ac:dyDescent="0.3">
      <c r="A6970">
        <v>6969</v>
      </c>
      <c r="B6970" t="s">
        <v>33</v>
      </c>
      <c r="C6970" t="str">
        <f>_xlfn.XLOOKUP(B6970,Lookup_table!B:B,Lookup_table!C:C)</f>
        <v>Data</v>
      </c>
      <c r="D6970" t="s">
        <v>34</v>
      </c>
      <c r="E6970" t="s">
        <v>42</v>
      </c>
      <c r="F6970" t="s">
        <v>16</v>
      </c>
      <c r="G6970" t="s">
        <v>25</v>
      </c>
      <c r="H6970" t="str">
        <f t="shared" si="432"/>
        <v>Onsite/Hybrid</v>
      </c>
      <c r="I6970" t="s">
        <v>18</v>
      </c>
      <c r="J6970" t="str">
        <f t="shared" si="433"/>
        <v>7+ yrs</v>
      </c>
      <c r="K6970">
        <f t="shared" ca="1" si="435"/>
        <v>13</v>
      </c>
      <c r="L6970" t="s">
        <v>39</v>
      </c>
      <c r="M6970">
        <v>0</v>
      </c>
      <c r="N6970">
        <v>1</v>
      </c>
      <c r="O6970">
        <v>0</v>
      </c>
      <c r="P6970">
        <v>1</v>
      </c>
      <c r="Q6970">
        <v>0</v>
      </c>
      <c r="R6970">
        <f>SUM(M6970:N6970:O6970:P6970:Q6970)</f>
        <v>2</v>
      </c>
      <c r="S6970" s="1">
        <v>118751</v>
      </c>
      <c r="T6970" s="1" t="str">
        <f t="shared" si="434"/>
        <v>Medium</v>
      </c>
      <c r="U6970">
        <v>9</v>
      </c>
      <c r="V6970">
        <v>2021</v>
      </c>
      <c r="W6970" t="s">
        <v>20</v>
      </c>
      <c r="X6970">
        <v>3</v>
      </c>
    </row>
    <row r="6971" spans="1:24" x14ac:dyDescent="0.3">
      <c r="A6971">
        <v>6970</v>
      </c>
      <c r="B6971" t="s">
        <v>50</v>
      </c>
      <c r="C6971" t="str">
        <f>_xlfn.XLOOKUP(B6971,Lookup_table!B:B,Lookup_table!C:C)</f>
        <v>AI</v>
      </c>
      <c r="D6971" t="s">
        <v>22</v>
      </c>
      <c r="E6971" t="s">
        <v>23</v>
      </c>
      <c r="F6971" t="s">
        <v>51</v>
      </c>
      <c r="G6971" t="s">
        <v>30</v>
      </c>
      <c r="H6971" t="str">
        <f t="shared" si="432"/>
        <v>Onsite/Hybrid</v>
      </c>
      <c r="I6971" t="s">
        <v>18</v>
      </c>
      <c r="J6971" t="str">
        <f t="shared" si="433"/>
        <v>7+ yrs</v>
      </c>
      <c r="K6971">
        <f t="shared" ca="1" si="435"/>
        <v>7</v>
      </c>
      <c r="L6971" t="s">
        <v>39</v>
      </c>
      <c r="M6971">
        <v>0</v>
      </c>
      <c r="N6971">
        <v>0</v>
      </c>
      <c r="O6971">
        <v>1</v>
      </c>
      <c r="P6971">
        <v>0</v>
      </c>
      <c r="Q6971">
        <v>1</v>
      </c>
      <c r="R6971">
        <f>SUM(M6971:N6971:O6971:P6971:Q6971)</f>
        <v>2</v>
      </c>
      <c r="S6971" s="1">
        <v>187537</v>
      </c>
      <c r="T6971" s="1" t="str">
        <f t="shared" si="434"/>
        <v>High</v>
      </c>
      <c r="U6971">
        <v>8</v>
      </c>
      <c r="V6971">
        <v>2024</v>
      </c>
      <c r="W6971" t="s">
        <v>28</v>
      </c>
      <c r="X6971">
        <v>8</v>
      </c>
    </row>
    <row r="6972" spans="1:24" x14ac:dyDescent="0.3">
      <c r="A6972">
        <v>6971</v>
      </c>
      <c r="B6972" t="s">
        <v>41</v>
      </c>
      <c r="C6972" t="str">
        <f>_xlfn.XLOOKUP(B6972,Lookup_table!B:B,Lookup_table!C:C)</f>
        <v>Data</v>
      </c>
      <c r="D6972" t="s">
        <v>37</v>
      </c>
      <c r="E6972" t="s">
        <v>38</v>
      </c>
      <c r="F6972" t="s">
        <v>44</v>
      </c>
      <c r="G6972" t="s">
        <v>25</v>
      </c>
      <c r="H6972" t="str">
        <f t="shared" si="432"/>
        <v>Onsite/Hybrid</v>
      </c>
      <c r="I6972" t="s">
        <v>18</v>
      </c>
      <c r="J6972" t="str">
        <f t="shared" si="433"/>
        <v>7+ yrs</v>
      </c>
      <c r="K6972">
        <f t="shared" ca="1" si="435"/>
        <v>9</v>
      </c>
      <c r="L6972" t="s">
        <v>39</v>
      </c>
      <c r="M6972">
        <v>1</v>
      </c>
      <c r="N6972">
        <v>1</v>
      </c>
      <c r="O6972">
        <v>1</v>
      </c>
      <c r="P6972">
        <v>1</v>
      </c>
      <c r="Q6972">
        <v>0</v>
      </c>
      <c r="R6972">
        <f>SUM(M6972:N6972:O6972:P6972:Q6972)</f>
        <v>4</v>
      </c>
      <c r="S6972" s="1">
        <v>130058</v>
      </c>
      <c r="T6972" s="1" t="str">
        <f t="shared" si="434"/>
        <v>High</v>
      </c>
      <c r="U6972">
        <v>9</v>
      </c>
      <c r="V6972">
        <v>2023</v>
      </c>
      <c r="W6972" t="s">
        <v>28</v>
      </c>
      <c r="X6972">
        <v>3</v>
      </c>
    </row>
    <row r="6973" spans="1:24" x14ac:dyDescent="0.3">
      <c r="A6973">
        <v>6972</v>
      </c>
      <c r="B6973" t="s">
        <v>41</v>
      </c>
      <c r="C6973" t="str">
        <f>_xlfn.XLOOKUP(B6973,Lookup_table!B:B,Lookup_table!C:C)</f>
        <v>Data</v>
      </c>
      <c r="D6973" t="s">
        <v>34</v>
      </c>
      <c r="E6973" t="s">
        <v>42</v>
      </c>
      <c r="F6973" t="s">
        <v>51</v>
      </c>
      <c r="G6973" t="s">
        <v>25</v>
      </c>
      <c r="H6973" t="str">
        <f t="shared" si="432"/>
        <v>Onsite/Hybrid</v>
      </c>
      <c r="I6973" t="s">
        <v>18</v>
      </c>
      <c r="J6973" t="str">
        <f t="shared" si="433"/>
        <v>7+ yrs</v>
      </c>
      <c r="K6973">
        <f t="shared" ca="1" si="435"/>
        <v>12</v>
      </c>
      <c r="L6973" t="s">
        <v>39</v>
      </c>
      <c r="M6973">
        <v>1</v>
      </c>
      <c r="N6973">
        <v>1</v>
      </c>
      <c r="O6973">
        <v>1</v>
      </c>
      <c r="P6973">
        <v>0</v>
      </c>
      <c r="Q6973">
        <v>1</v>
      </c>
      <c r="R6973">
        <f>SUM(M6973:N6973:O6973:P6973:Q6973)</f>
        <v>4</v>
      </c>
      <c r="S6973" s="1">
        <v>124345</v>
      </c>
      <c r="T6973" s="1" t="str">
        <f t="shared" si="434"/>
        <v>High</v>
      </c>
      <c r="U6973">
        <v>4</v>
      </c>
      <c r="V6973">
        <v>2021</v>
      </c>
      <c r="W6973" t="s">
        <v>28</v>
      </c>
      <c r="X6973">
        <v>7</v>
      </c>
    </row>
    <row r="6974" spans="1:24" x14ac:dyDescent="0.3">
      <c r="A6974">
        <v>6973</v>
      </c>
      <c r="B6974" t="s">
        <v>33</v>
      </c>
      <c r="C6974" t="str">
        <f>_xlfn.XLOOKUP(B6974,Lookup_table!B:B,Lookup_table!C:C)</f>
        <v>Data</v>
      </c>
      <c r="D6974" t="s">
        <v>37</v>
      </c>
      <c r="E6974" t="s">
        <v>32</v>
      </c>
      <c r="F6974" t="s">
        <v>29</v>
      </c>
      <c r="G6974" t="s">
        <v>17</v>
      </c>
      <c r="H6974" t="str">
        <f t="shared" si="432"/>
        <v>Remote</v>
      </c>
      <c r="I6974" t="s">
        <v>35</v>
      </c>
      <c r="J6974" t="str">
        <f t="shared" si="433"/>
        <v>0-2 yrs</v>
      </c>
      <c r="K6974">
        <f t="shared" ca="1" si="435"/>
        <v>0</v>
      </c>
      <c r="L6974" t="s">
        <v>19</v>
      </c>
      <c r="M6974">
        <v>1</v>
      </c>
      <c r="N6974">
        <v>0</v>
      </c>
      <c r="O6974">
        <v>1</v>
      </c>
      <c r="P6974">
        <v>1</v>
      </c>
      <c r="Q6974">
        <v>0</v>
      </c>
      <c r="R6974">
        <f>SUM(M6974:N6974:O6974:P6974:Q6974)</f>
        <v>3</v>
      </c>
      <c r="S6974" s="1">
        <v>76129</v>
      </c>
      <c r="T6974" s="1" t="str">
        <f t="shared" si="434"/>
        <v>Medium</v>
      </c>
      <c r="U6974">
        <v>4</v>
      </c>
      <c r="V6974">
        <v>2024</v>
      </c>
      <c r="W6974" t="s">
        <v>28</v>
      </c>
      <c r="X6974">
        <v>8</v>
      </c>
    </row>
    <row r="6975" spans="1:24" x14ac:dyDescent="0.3">
      <c r="A6975">
        <v>6974</v>
      </c>
      <c r="B6975" t="s">
        <v>31</v>
      </c>
      <c r="C6975" t="str">
        <f>_xlfn.XLOOKUP(B6975,Lookup_table!B:B,Lookup_table!C:C)</f>
        <v>Business</v>
      </c>
      <c r="D6975" t="s">
        <v>34</v>
      </c>
      <c r="E6975" t="s">
        <v>23</v>
      </c>
      <c r="F6975" t="s">
        <v>43</v>
      </c>
      <c r="G6975" t="s">
        <v>30</v>
      </c>
      <c r="H6975" t="str">
        <f t="shared" si="432"/>
        <v>Onsite/Hybrid</v>
      </c>
      <c r="I6975" t="s">
        <v>26</v>
      </c>
      <c r="J6975" t="str">
        <f t="shared" si="433"/>
        <v>3-6 yrs</v>
      </c>
      <c r="K6975">
        <f t="shared" ca="1" si="435"/>
        <v>3</v>
      </c>
      <c r="L6975" t="s">
        <v>19</v>
      </c>
      <c r="M6975">
        <v>1</v>
      </c>
      <c r="N6975">
        <v>1</v>
      </c>
      <c r="O6975">
        <v>1</v>
      </c>
      <c r="P6975">
        <v>0</v>
      </c>
      <c r="Q6975">
        <v>0</v>
      </c>
      <c r="R6975">
        <f>SUM(M6975:N6975:O6975:P6975:Q6975)</f>
        <v>3</v>
      </c>
      <c r="S6975" s="1">
        <v>94427</v>
      </c>
      <c r="T6975" s="1" t="str">
        <f t="shared" si="434"/>
        <v>Medium</v>
      </c>
      <c r="U6975">
        <v>10</v>
      </c>
      <c r="V6975">
        <v>2026</v>
      </c>
      <c r="W6975" t="s">
        <v>34</v>
      </c>
      <c r="X6975">
        <v>2</v>
      </c>
    </row>
    <row r="6976" spans="1:24" x14ac:dyDescent="0.3">
      <c r="A6976">
        <v>6975</v>
      </c>
      <c r="B6976" t="s">
        <v>31</v>
      </c>
      <c r="C6976" t="str">
        <f>_xlfn.XLOOKUP(B6976,Lookup_table!B:B,Lookup_table!C:C)</f>
        <v>Business</v>
      </c>
      <c r="D6976" t="s">
        <v>34</v>
      </c>
      <c r="E6976" t="s">
        <v>42</v>
      </c>
      <c r="F6976" t="s">
        <v>44</v>
      </c>
      <c r="G6976" t="s">
        <v>17</v>
      </c>
      <c r="H6976" t="str">
        <f t="shared" si="432"/>
        <v>Remote</v>
      </c>
      <c r="I6976" t="s">
        <v>35</v>
      </c>
      <c r="J6976" t="str">
        <f t="shared" si="433"/>
        <v>0-2 yrs</v>
      </c>
      <c r="K6976">
        <f t="shared" ca="1" si="435"/>
        <v>2</v>
      </c>
      <c r="L6976" t="s">
        <v>19</v>
      </c>
      <c r="M6976">
        <v>1</v>
      </c>
      <c r="N6976">
        <v>1</v>
      </c>
      <c r="O6976">
        <v>0</v>
      </c>
      <c r="P6976">
        <v>0</v>
      </c>
      <c r="Q6976">
        <v>1</v>
      </c>
      <c r="R6976">
        <f>SUM(M6976:N6976:O6976:P6976:Q6976)</f>
        <v>3</v>
      </c>
      <c r="S6976" s="1">
        <v>62541</v>
      </c>
      <c r="T6976" s="1" t="str">
        <f t="shared" si="434"/>
        <v>Low</v>
      </c>
      <c r="U6976">
        <v>10</v>
      </c>
      <c r="V6976">
        <v>2023</v>
      </c>
      <c r="W6976" t="s">
        <v>34</v>
      </c>
      <c r="X6976">
        <v>1</v>
      </c>
    </row>
    <row r="6977" spans="1:24" x14ac:dyDescent="0.3">
      <c r="A6977">
        <v>6976</v>
      </c>
      <c r="B6977" t="s">
        <v>41</v>
      </c>
      <c r="C6977" t="str">
        <f>_xlfn.XLOOKUP(B6977,Lookup_table!B:B,Lookup_table!C:C)</f>
        <v>Data</v>
      </c>
      <c r="D6977" t="s">
        <v>14</v>
      </c>
      <c r="E6977" t="s">
        <v>15</v>
      </c>
      <c r="F6977" t="s">
        <v>43</v>
      </c>
      <c r="G6977" t="s">
        <v>25</v>
      </c>
      <c r="H6977" t="str">
        <f t="shared" si="432"/>
        <v>Onsite/Hybrid</v>
      </c>
      <c r="I6977" t="s">
        <v>26</v>
      </c>
      <c r="J6977" t="str">
        <f t="shared" si="433"/>
        <v>3-6 yrs</v>
      </c>
      <c r="K6977">
        <f t="shared" ca="1" si="435"/>
        <v>5</v>
      </c>
      <c r="L6977" t="s">
        <v>39</v>
      </c>
      <c r="M6977">
        <v>1</v>
      </c>
      <c r="N6977">
        <v>1</v>
      </c>
      <c r="O6977">
        <v>1</v>
      </c>
      <c r="P6977">
        <v>1</v>
      </c>
      <c r="Q6977">
        <v>1</v>
      </c>
      <c r="R6977">
        <f>SUM(M6977:N6977:O6977:P6977:Q6977)</f>
        <v>5</v>
      </c>
      <c r="S6977" s="1">
        <v>116690</v>
      </c>
      <c r="T6977" s="1" t="str">
        <f t="shared" si="434"/>
        <v>Medium</v>
      </c>
      <c r="U6977">
        <v>3</v>
      </c>
      <c r="V6977">
        <v>2023</v>
      </c>
      <c r="W6977" t="s">
        <v>28</v>
      </c>
      <c r="X6977">
        <v>8</v>
      </c>
    </row>
    <row r="6978" spans="1:24" x14ac:dyDescent="0.3">
      <c r="A6978">
        <v>6977</v>
      </c>
      <c r="B6978" t="s">
        <v>50</v>
      </c>
      <c r="C6978" t="str">
        <f>_xlfn.XLOOKUP(B6978,Lookup_table!B:B,Lookup_table!C:C)</f>
        <v>AI</v>
      </c>
      <c r="D6978" t="s">
        <v>14</v>
      </c>
      <c r="E6978" t="s">
        <v>15</v>
      </c>
      <c r="F6978" t="s">
        <v>24</v>
      </c>
      <c r="G6978" t="s">
        <v>17</v>
      </c>
      <c r="H6978" t="str">
        <f t="shared" ref="H6978:H7041" si="436">IF(G6978="Remote","Remote","Onsite/Hybrid")</f>
        <v>Remote</v>
      </c>
      <c r="I6978" t="s">
        <v>26</v>
      </c>
      <c r="J6978" t="str">
        <f t="shared" ref="J6978:J7041" si="437">IF(I6978="Entry","0-2 yrs",IF(I6978="Mid","3-6 yrs","7+ yrs"))</f>
        <v>3-6 yrs</v>
      </c>
      <c r="K6978">
        <f t="shared" ca="1" si="435"/>
        <v>3</v>
      </c>
      <c r="L6978" t="s">
        <v>19</v>
      </c>
      <c r="M6978">
        <v>1</v>
      </c>
      <c r="N6978">
        <v>1</v>
      </c>
      <c r="O6978">
        <v>0</v>
      </c>
      <c r="P6978">
        <v>1</v>
      </c>
      <c r="Q6978">
        <v>0</v>
      </c>
      <c r="R6978">
        <f>SUM(M6978:N6978:O6978:P6978:Q6978)</f>
        <v>3</v>
      </c>
      <c r="S6978" s="1">
        <v>128075</v>
      </c>
      <c r="T6978" s="1" t="str">
        <f t="shared" ref="T6978:T7041" si="438">IF(S6978&lt;=70000,"Low",IF(S6978&lt;=120000,"Medium","High"))</f>
        <v>High</v>
      </c>
      <c r="U6978">
        <v>12</v>
      </c>
      <c r="V6978">
        <v>2025</v>
      </c>
      <c r="W6978" t="s">
        <v>28</v>
      </c>
      <c r="X6978">
        <v>8</v>
      </c>
    </row>
    <row r="6979" spans="1:24" x14ac:dyDescent="0.3">
      <c r="A6979">
        <v>6978</v>
      </c>
      <c r="B6979" t="s">
        <v>21</v>
      </c>
      <c r="C6979" t="str">
        <f>_xlfn.XLOOKUP(B6979,Lookup_table!B:B,Lookup_table!C:C)</f>
        <v>AI</v>
      </c>
      <c r="D6979" t="s">
        <v>34</v>
      </c>
      <c r="E6979" t="s">
        <v>32</v>
      </c>
      <c r="F6979" t="s">
        <v>29</v>
      </c>
      <c r="G6979" t="s">
        <v>17</v>
      </c>
      <c r="H6979" t="str">
        <f t="shared" si="436"/>
        <v>Remote</v>
      </c>
      <c r="I6979" t="s">
        <v>18</v>
      </c>
      <c r="J6979" t="str">
        <f t="shared" si="437"/>
        <v>7+ yrs</v>
      </c>
      <c r="K6979">
        <f t="shared" ref="K6979:K7042" ca="1" si="439">IF(J6979="0-2 yrs",RANDBETWEEN(0,2),IF(J6979="3-6 yrs", RANDBETWEEN(3,6),IF(J6979="7+ yrs", RANDBETWEEN(7,15)," ")))</f>
        <v>7</v>
      </c>
      <c r="L6979" t="s">
        <v>19</v>
      </c>
      <c r="M6979">
        <v>0</v>
      </c>
      <c r="N6979">
        <v>1</v>
      </c>
      <c r="O6979">
        <v>1</v>
      </c>
      <c r="P6979">
        <v>0</v>
      </c>
      <c r="Q6979">
        <v>0</v>
      </c>
      <c r="R6979">
        <f>SUM(M6979:N6979:O6979:P6979:Q6979)</f>
        <v>2</v>
      </c>
      <c r="S6979" s="1">
        <v>151418</v>
      </c>
      <c r="T6979" s="1" t="str">
        <f t="shared" si="438"/>
        <v>High</v>
      </c>
      <c r="U6979">
        <v>3</v>
      </c>
      <c r="V6979">
        <v>2023</v>
      </c>
      <c r="W6979" t="s">
        <v>20</v>
      </c>
      <c r="X6979">
        <v>1</v>
      </c>
    </row>
    <row r="6980" spans="1:24" x14ac:dyDescent="0.3">
      <c r="A6980">
        <v>6979</v>
      </c>
      <c r="B6980" t="s">
        <v>41</v>
      </c>
      <c r="C6980" t="str">
        <f>_xlfn.XLOOKUP(B6980,Lookup_table!B:B,Lookup_table!C:C)</f>
        <v>Data</v>
      </c>
      <c r="D6980" t="s">
        <v>14</v>
      </c>
      <c r="E6980" t="s">
        <v>32</v>
      </c>
      <c r="F6980" t="s">
        <v>44</v>
      </c>
      <c r="G6980" t="s">
        <v>17</v>
      </c>
      <c r="H6980" t="str">
        <f t="shared" si="436"/>
        <v>Remote</v>
      </c>
      <c r="I6980" t="s">
        <v>18</v>
      </c>
      <c r="J6980" t="str">
        <f t="shared" si="437"/>
        <v>7+ yrs</v>
      </c>
      <c r="K6980">
        <f t="shared" ca="1" si="439"/>
        <v>12</v>
      </c>
      <c r="L6980" t="s">
        <v>27</v>
      </c>
      <c r="M6980">
        <v>1</v>
      </c>
      <c r="N6980">
        <v>1</v>
      </c>
      <c r="O6980">
        <v>0</v>
      </c>
      <c r="P6980">
        <v>1</v>
      </c>
      <c r="Q6980">
        <v>1</v>
      </c>
      <c r="R6980">
        <f>SUM(M6980:N6980:O6980:P6980:Q6980)</f>
        <v>4</v>
      </c>
      <c r="S6980" s="1">
        <v>126449</v>
      </c>
      <c r="T6980" s="1" t="str">
        <f t="shared" si="438"/>
        <v>High</v>
      </c>
      <c r="U6980">
        <v>10</v>
      </c>
      <c r="V6980">
        <v>2021</v>
      </c>
      <c r="W6980" t="s">
        <v>34</v>
      </c>
      <c r="X6980">
        <v>2</v>
      </c>
    </row>
    <row r="6981" spans="1:24" x14ac:dyDescent="0.3">
      <c r="A6981">
        <v>6980</v>
      </c>
      <c r="B6981" t="s">
        <v>50</v>
      </c>
      <c r="C6981" t="str">
        <f>_xlfn.XLOOKUP(B6981,Lookup_table!B:B,Lookup_table!C:C)</f>
        <v>AI</v>
      </c>
      <c r="D6981" t="s">
        <v>34</v>
      </c>
      <c r="E6981" t="s">
        <v>38</v>
      </c>
      <c r="F6981" t="s">
        <v>44</v>
      </c>
      <c r="G6981" t="s">
        <v>30</v>
      </c>
      <c r="H6981" t="str">
        <f t="shared" si="436"/>
        <v>Onsite/Hybrid</v>
      </c>
      <c r="I6981" t="s">
        <v>18</v>
      </c>
      <c r="J6981" t="str">
        <f t="shared" si="437"/>
        <v>7+ yrs</v>
      </c>
      <c r="K6981">
        <f t="shared" ca="1" si="439"/>
        <v>13</v>
      </c>
      <c r="L6981" t="s">
        <v>27</v>
      </c>
      <c r="M6981">
        <v>1</v>
      </c>
      <c r="N6981">
        <v>0</v>
      </c>
      <c r="O6981">
        <v>0</v>
      </c>
      <c r="P6981">
        <v>0</v>
      </c>
      <c r="Q6981">
        <v>0</v>
      </c>
      <c r="R6981">
        <f>SUM(M6981:N6981:O6981:P6981:Q6981)</f>
        <v>1</v>
      </c>
      <c r="S6981" s="1">
        <v>141342</v>
      </c>
      <c r="T6981" s="1" t="str">
        <f t="shared" si="438"/>
        <v>High</v>
      </c>
      <c r="U6981">
        <v>2</v>
      </c>
      <c r="V6981">
        <v>2025</v>
      </c>
      <c r="W6981" t="s">
        <v>28</v>
      </c>
      <c r="X6981">
        <v>8</v>
      </c>
    </row>
    <row r="6982" spans="1:24" x14ac:dyDescent="0.3">
      <c r="A6982">
        <v>6981</v>
      </c>
      <c r="B6982" t="s">
        <v>50</v>
      </c>
      <c r="C6982" t="str">
        <f>_xlfn.XLOOKUP(B6982,Lookup_table!B:B,Lookup_table!C:C)</f>
        <v>AI</v>
      </c>
      <c r="D6982" t="s">
        <v>14</v>
      </c>
      <c r="E6982" t="s">
        <v>42</v>
      </c>
      <c r="F6982" t="s">
        <v>44</v>
      </c>
      <c r="G6982" t="s">
        <v>30</v>
      </c>
      <c r="H6982" t="str">
        <f t="shared" si="436"/>
        <v>Onsite/Hybrid</v>
      </c>
      <c r="I6982" t="s">
        <v>18</v>
      </c>
      <c r="J6982" t="str">
        <f t="shared" si="437"/>
        <v>7+ yrs</v>
      </c>
      <c r="K6982">
        <f t="shared" ca="1" si="439"/>
        <v>13</v>
      </c>
      <c r="L6982" t="s">
        <v>39</v>
      </c>
      <c r="M6982">
        <v>1</v>
      </c>
      <c r="N6982">
        <v>0</v>
      </c>
      <c r="O6982">
        <v>0</v>
      </c>
      <c r="P6982">
        <v>0</v>
      </c>
      <c r="Q6982">
        <v>0</v>
      </c>
      <c r="R6982">
        <f>SUM(M6982:N6982:O6982:P6982:Q6982)</f>
        <v>1</v>
      </c>
      <c r="S6982" s="1">
        <v>135097</v>
      </c>
      <c r="T6982" s="1" t="str">
        <f t="shared" si="438"/>
        <v>High</v>
      </c>
      <c r="U6982">
        <v>3</v>
      </c>
      <c r="V6982">
        <v>2023</v>
      </c>
      <c r="W6982" t="s">
        <v>28</v>
      </c>
      <c r="X6982">
        <v>7</v>
      </c>
    </row>
    <row r="6983" spans="1:24" x14ac:dyDescent="0.3">
      <c r="A6983">
        <v>6982</v>
      </c>
      <c r="B6983" t="s">
        <v>33</v>
      </c>
      <c r="C6983" t="str">
        <f>_xlfn.XLOOKUP(B6983,Lookup_table!B:B,Lookup_table!C:C)</f>
        <v>Data</v>
      </c>
      <c r="D6983" t="s">
        <v>37</v>
      </c>
      <c r="E6983" t="s">
        <v>32</v>
      </c>
      <c r="F6983" t="s">
        <v>44</v>
      </c>
      <c r="G6983" t="s">
        <v>25</v>
      </c>
      <c r="H6983" t="str">
        <f t="shared" si="436"/>
        <v>Onsite/Hybrid</v>
      </c>
      <c r="I6983" t="s">
        <v>26</v>
      </c>
      <c r="J6983" t="str">
        <f t="shared" si="437"/>
        <v>3-6 yrs</v>
      </c>
      <c r="K6983">
        <f t="shared" ca="1" si="439"/>
        <v>4</v>
      </c>
      <c r="L6983" t="s">
        <v>39</v>
      </c>
      <c r="M6983">
        <v>0</v>
      </c>
      <c r="N6983">
        <v>1</v>
      </c>
      <c r="O6983">
        <v>1</v>
      </c>
      <c r="P6983">
        <v>0</v>
      </c>
      <c r="Q6983">
        <v>1</v>
      </c>
      <c r="R6983">
        <f>SUM(M6983:N6983:O6983:P6983:Q6983)</f>
        <v>3</v>
      </c>
      <c r="S6983" s="1">
        <v>103933</v>
      </c>
      <c r="T6983" s="1" t="str">
        <f t="shared" si="438"/>
        <v>Medium</v>
      </c>
      <c r="U6983">
        <v>4</v>
      </c>
      <c r="V6983">
        <v>2026</v>
      </c>
      <c r="W6983" t="s">
        <v>20</v>
      </c>
      <c r="X6983">
        <v>1</v>
      </c>
    </row>
    <row r="6984" spans="1:24" x14ac:dyDescent="0.3">
      <c r="A6984">
        <v>6983</v>
      </c>
      <c r="B6984" t="s">
        <v>33</v>
      </c>
      <c r="C6984" t="str">
        <f>_xlfn.XLOOKUP(B6984,Lookup_table!B:B,Lookup_table!C:C)</f>
        <v>Data</v>
      </c>
      <c r="D6984" t="s">
        <v>34</v>
      </c>
      <c r="E6984" t="s">
        <v>40</v>
      </c>
      <c r="F6984" t="s">
        <v>52</v>
      </c>
      <c r="G6984" t="s">
        <v>30</v>
      </c>
      <c r="H6984" t="str">
        <f t="shared" si="436"/>
        <v>Onsite/Hybrid</v>
      </c>
      <c r="I6984" t="s">
        <v>35</v>
      </c>
      <c r="J6984" t="str">
        <f t="shared" si="437"/>
        <v>0-2 yrs</v>
      </c>
      <c r="K6984">
        <f t="shared" ca="1" si="439"/>
        <v>2</v>
      </c>
      <c r="L6984" t="s">
        <v>27</v>
      </c>
      <c r="M6984">
        <v>1</v>
      </c>
      <c r="N6984">
        <v>0</v>
      </c>
      <c r="O6984">
        <v>0</v>
      </c>
      <c r="P6984">
        <v>1</v>
      </c>
      <c r="Q6984">
        <v>0</v>
      </c>
      <c r="R6984">
        <f>SUM(M6984:N6984:O6984:P6984:Q6984)</f>
        <v>2</v>
      </c>
      <c r="S6984" s="1">
        <v>63709</v>
      </c>
      <c r="T6984" s="1" t="str">
        <f t="shared" si="438"/>
        <v>Low</v>
      </c>
      <c r="U6984">
        <v>12</v>
      </c>
      <c r="V6984">
        <v>2021</v>
      </c>
      <c r="W6984" t="s">
        <v>34</v>
      </c>
      <c r="X6984">
        <v>5</v>
      </c>
    </row>
    <row r="6985" spans="1:24" x14ac:dyDescent="0.3">
      <c r="A6985">
        <v>6984</v>
      </c>
      <c r="B6985" t="s">
        <v>33</v>
      </c>
      <c r="C6985" t="str">
        <f>_xlfn.XLOOKUP(B6985,Lookup_table!B:B,Lookup_table!C:C)</f>
        <v>Data</v>
      </c>
      <c r="D6985" t="s">
        <v>14</v>
      </c>
      <c r="E6985" t="s">
        <v>38</v>
      </c>
      <c r="F6985" t="s">
        <v>24</v>
      </c>
      <c r="G6985" t="s">
        <v>17</v>
      </c>
      <c r="H6985" t="str">
        <f t="shared" si="436"/>
        <v>Remote</v>
      </c>
      <c r="I6985" t="s">
        <v>18</v>
      </c>
      <c r="J6985" t="str">
        <f t="shared" si="437"/>
        <v>7+ yrs</v>
      </c>
      <c r="K6985">
        <f t="shared" ca="1" si="439"/>
        <v>15</v>
      </c>
      <c r="L6985" t="s">
        <v>39</v>
      </c>
      <c r="M6985">
        <v>0</v>
      </c>
      <c r="N6985">
        <v>0</v>
      </c>
      <c r="O6985">
        <v>1</v>
      </c>
      <c r="P6985">
        <v>1</v>
      </c>
      <c r="Q6985">
        <v>0</v>
      </c>
      <c r="R6985">
        <f>SUM(M6985:N6985:O6985:P6985:Q6985)</f>
        <v>2</v>
      </c>
      <c r="S6985" s="1">
        <v>134175</v>
      </c>
      <c r="T6985" s="1" t="str">
        <f t="shared" si="438"/>
        <v>High</v>
      </c>
      <c r="U6985">
        <v>7</v>
      </c>
      <c r="V6985">
        <v>2022</v>
      </c>
      <c r="W6985" t="s">
        <v>28</v>
      </c>
      <c r="X6985">
        <v>2</v>
      </c>
    </row>
    <row r="6986" spans="1:24" x14ac:dyDescent="0.3">
      <c r="A6986">
        <v>6985</v>
      </c>
      <c r="B6986" t="s">
        <v>21</v>
      </c>
      <c r="C6986" t="str">
        <f>_xlfn.XLOOKUP(B6986,Lookup_table!B:B,Lookup_table!C:C)</f>
        <v>AI</v>
      </c>
      <c r="D6986" t="s">
        <v>22</v>
      </c>
      <c r="E6986" t="s">
        <v>40</v>
      </c>
      <c r="F6986" t="s">
        <v>51</v>
      </c>
      <c r="G6986" t="s">
        <v>25</v>
      </c>
      <c r="H6986" t="str">
        <f t="shared" si="436"/>
        <v>Onsite/Hybrid</v>
      </c>
      <c r="I6986" t="s">
        <v>35</v>
      </c>
      <c r="J6986" t="str">
        <f t="shared" si="437"/>
        <v>0-2 yrs</v>
      </c>
      <c r="K6986">
        <f t="shared" ca="1" si="439"/>
        <v>0</v>
      </c>
      <c r="L6986" t="s">
        <v>27</v>
      </c>
      <c r="M6986">
        <v>1</v>
      </c>
      <c r="N6986">
        <v>1</v>
      </c>
      <c r="O6986">
        <v>0</v>
      </c>
      <c r="P6986">
        <v>1</v>
      </c>
      <c r="Q6986">
        <v>0</v>
      </c>
      <c r="R6986">
        <f>SUM(M6986:N6986:O6986:P6986:Q6986)</f>
        <v>3</v>
      </c>
      <c r="S6986" s="1">
        <v>120788</v>
      </c>
      <c r="T6986" s="1" t="str">
        <f t="shared" si="438"/>
        <v>High</v>
      </c>
      <c r="U6986">
        <v>9</v>
      </c>
      <c r="V6986">
        <v>2022</v>
      </c>
      <c r="W6986" t="s">
        <v>34</v>
      </c>
      <c r="X6986">
        <v>5</v>
      </c>
    </row>
    <row r="6987" spans="1:24" x14ac:dyDescent="0.3">
      <c r="A6987">
        <v>6986</v>
      </c>
      <c r="B6987" t="s">
        <v>36</v>
      </c>
      <c r="C6987" t="str">
        <f>_xlfn.XLOOKUP(B6987,Lookup_table!B:B,Lookup_table!C:C)</f>
        <v>Data</v>
      </c>
      <c r="D6987" t="s">
        <v>22</v>
      </c>
      <c r="E6987" t="s">
        <v>38</v>
      </c>
      <c r="F6987" t="s">
        <v>24</v>
      </c>
      <c r="G6987" t="s">
        <v>17</v>
      </c>
      <c r="H6987" t="str">
        <f t="shared" si="436"/>
        <v>Remote</v>
      </c>
      <c r="I6987" t="s">
        <v>26</v>
      </c>
      <c r="J6987" t="str">
        <f t="shared" si="437"/>
        <v>3-6 yrs</v>
      </c>
      <c r="K6987">
        <f t="shared" ca="1" si="439"/>
        <v>3</v>
      </c>
      <c r="L6987" t="s">
        <v>19</v>
      </c>
      <c r="M6987">
        <v>0</v>
      </c>
      <c r="N6987">
        <v>1</v>
      </c>
      <c r="O6987">
        <v>1</v>
      </c>
      <c r="P6987">
        <v>0</v>
      </c>
      <c r="Q6987">
        <v>1</v>
      </c>
      <c r="R6987">
        <f>SUM(M6987:N6987:O6987:P6987:Q6987)</f>
        <v>3</v>
      </c>
      <c r="S6987" s="1">
        <v>115086</v>
      </c>
      <c r="T6987" s="1" t="str">
        <f t="shared" si="438"/>
        <v>Medium</v>
      </c>
      <c r="U6987">
        <v>5</v>
      </c>
      <c r="V6987">
        <v>2020</v>
      </c>
      <c r="W6987" t="s">
        <v>20</v>
      </c>
      <c r="X6987">
        <v>5</v>
      </c>
    </row>
    <row r="6988" spans="1:24" x14ac:dyDescent="0.3">
      <c r="A6988">
        <v>6987</v>
      </c>
      <c r="B6988" t="s">
        <v>36</v>
      </c>
      <c r="C6988" t="str">
        <f>_xlfn.XLOOKUP(B6988,Lookup_table!B:B,Lookup_table!C:C)</f>
        <v>Data</v>
      </c>
      <c r="D6988" t="s">
        <v>34</v>
      </c>
      <c r="E6988" t="s">
        <v>40</v>
      </c>
      <c r="F6988" t="s">
        <v>24</v>
      </c>
      <c r="G6988" t="s">
        <v>25</v>
      </c>
      <c r="H6988" t="str">
        <f t="shared" si="436"/>
        <v>Onsite/Hybrid</v>
      </c>
      <c r="I6988" t="s">
        <v>18</v>
      </c>
      <c r="J6988" t="str">
        <f t="shared" si="437"/>
        <v>7+ yrs</v>
      </c>
      <c r="K6988">
        <f t="shared" ca="1" si="439"/>
        <v>10</v>
      </c>
      <c r="L6988" t="s">
        <v>27</v>
      </c>
      <c r="M6988">
        <v>1</v>
      </c>
      <c r="N6988">
        <v>0</v>
      </c>
      <c r="O6988">
        <v>0</v>
      </c>
      <c r="P6988">
        <v>1</v>
      </c>
      <c r="Q6988">
        <v>1</v>
      </c>
      <c r="R6988">
        <f>SUM(M6988:N6988:O6988:P6988:Q6988)</f>
        <v>3</v>
      </c>
      <c r="S6988" s="1">
        <v>122770</v>
      </c>
      <c r="T6988" s="1" t="str">
        <f t="shared" si="438"/>
        <v>High</v>
      </c>
      <c r="U6988">
        <v>6</v>
      </c>
      <c r="V6988">
        <v>2021</v>
      </c>
      <c r="W6988" t="s">
        <v>34</v>
      </c>
      <c r="X6988">
        <v>5</v>
      </c>
    </row>
    <row r="6989" spans="1:24" x14ac:dyDescent="0.3">
      <c r="A6989">
        <v>6988</v>
      </c>
      <c r="B6989" t="s">
        <v>41</v>
      </c>
      <c r="C6989" t="str">
        <f>_xlfn.XLOOKUP(B6989,Lookup_table!B:B,Lookup_table!C:C)</f>
        <v>Data</v>
      </c>
      <c r="D6989" t="s">
        <v>34</v>
      </c>
      <c r="E6989" t="s">
        <v>38</v>
      </c>
      <c r="F6989" t="s">
        <v>29</v>
      </c>
      <c r="G6989" t="s">
        <v>30</v>
      </c>
      <c r="H6989" t="str">
        <f t="shared" si="436"/>
        <v>Onsite/Hybrid</v>
      </c>
      <c r="I6989" t="s">
        <v>26</v>
      </c>
      <c r="J6989" t="str">
        <f t="shared" si="437"/>
        <v>3-6 yrs</v>
      </c>
      <c r="K6989">
        <f t="shared" ca="1" si="439"/>
        <v>6</v>
      </c>
      <c r="L6989" t="s">
        <v>27</v>
      </c>
      <c r="M6989">
        <v>1</v>
      </c>
      <c r="N6989">
        <v>0</v>
      </c>
      <c r="O6989">
        <v>0</v>
      </c>
      <c r="P6989">
        <v>0</v>
      </c>
      <c r="Q6989">
        <v>0</v>
      </c>
      <c r="R6989">
        <f>SUM(M6989:N6989:O6989:P6989:Q6989)</f>
        <v>1</v>
      </c>
      <c r="S6989" s="1">
        <v>77058</v>
      </c>
      <c r="T6989" s="1" t="str">
        <f t="shared" si="438"/>
        <v>Medium</v>
      </c>
      <c r="U6989">
        <v>10</v>
      </c>
      <c r="V6989">
        <v>2021</v>
      </c>
      <c r="W6989" t="s">
        <v>20</v>
      </c>
      <c r="X6989">
        <v>2</v>
      </c>
    </row>
    <row r="6990" spans="1:24" x14ac:dyDescent="0.3">
      <c r="A6990">
        <v>6989</v>
      </c>
      <c r="B6990" t="s">
        <v>21</v>
      </c>
      <c r="C6990" t="str">
        <f>_xlfn.XLOOKUP(B6990,Lookup_table!B:B,Lookup_table!C:C)</f>
        <v>AI</v>
      </c>
      <c r="D6990" t="s">
        <v>14</v>
      </c>
      <c r="E6990" t="s">
        <v>42</v>
      </c>
      <c r="F6990" t="s">
        <v>16</v>
      </c>
      <c r="G6990" t="s">
        <v>25</v>
      </c>
      <c r="H6990" t="str">
        <f t="shared" si="436"/>
        <v>Onsite/Hybrid</v>
      </c>
      <c r="I6990" t="s">
        <v>35</v>
      </c>
      <c r="J6990" t="str">
        <f t="shared" si="437"/>
        <v>0-2 yrs</v>
      </c>
      <c r="K6990">
        <f t="shared" ca="1" si="439"/>
        <v>1</v>
      </c>
      <c r="L6990" t="s">
        <v>19</v>
      </c>
      <c r="M6990">
        <v>1</v>
      </c>
      <c r="N6990">
        <v>1</v>
      </c>
      <c r="O6990">
        <v>0</v>
      </c>
      <c r="P6990">
        <v>1</v>
      </c>
      <c r="Q6990">
        <v>0</v>
      </c>
      <c r="R6990">
        <f>SUM(M6990:N6990:O6990:P6990:Q6990)</f>
        <v>3</v>
      </c>
      <c r="S6990" s="1">
        <v>107953</v>
      </c>
      <c r="T6990" s="1" t="str">
        <f t="shared" si="438"/>
        <v>Medium</v>
      </c>
      <c r="U6990">
        <v>4</v>
      </c>
      <c r="V6990">
        <v>2023</v>
      </c>
      <c r="W6990" t="s">
        <v>20</v>
      </c>
      <c r="X6990">
        <v>3</v>
      </c>
    </row>
    <row r="6991" spans="1:24" x14ac:dyDescent="0.3">
      <c r="A6991">
        <v>6990</v>
      </c>
      <c r="B6991" t="s">
        <v>31</v>
      </c>
      <c r="C6991" t="str">
        <f>_xlfn.XLOOKUP(B6991,Lookup_table!B:B,Lookup_table!C:C)</f>
        <v>Business</v>
      </c>
      <c r="D6991" t="s">
        <v>14</v>
      </c>
      <c r="E6991" t="s">
        <v>15</v>
      </c>
      <c r="F6991" t="s">
        <v>24</v>
      </c>
      <c r="G6991" t="s">
        <v>25</v>
      </c>
      <c r="H6991" t="str">
        <f t="shared" si="436"/>
        <v>Onsite/Hybrid</v>
      </c>
      <c r="I6991" t="s">
        <v>26</v>
      </c>
      <c r="J6991" t="str">
        <f t="shared" si="437"/>
        <v>3-6 yrs</v>
      </c>
      <c r="K6991">
        <f t="shared" ca="1" si="439"/>
        <v>3</v>
      </c>
      <c r="L6991" t="s">
        <v>39</v>
      </c>
      <c r="M6991">
        <v>0</v>
      </c>
      <c r="N6991">
        <v>1</v>
      </c>
      <c r="O6991">
        <v>0</v>
      </c>
      <c r="P6991">
        <v>1</v>
      </c>
      <c r="Q6991">
        <v>0</v>
      </c>
      <c r="R6991">
        <f>SUM(M6991:N6991:O6991:P6991:Q6991)</f>
        <v>2</v>
      </c>
      <c r="S6991" s="1">
        <v>89191</v>
      </c>
      <c r="T6991" s="1" t="str">
        <f t="shared" si="438"/>
        <v>Medium</v>
      </c>
      <c r="U6991">
        <v>1</v>
      </c>
      <c r="V6991">
        <v>2020</v>
      </c>
      <c r="W6991" t="s">
        <v>28</v>
      </c>
      <c r="X6991">
        <v>7</v>
      </c>
    </row>
    <row r="6992" spans="1:24" x14ac:dyDescent="0.3">
      <c r="A6992">
        <v>6991</v>
      </c>
      <c r="B6992" t="s">
        <v>31</v>
      </c>
      <c r="C6992" t="str">
        <f>_xlfn.XLOOKUP(B6992,Lookup_table!B:B,Lookup_table!C:C)</f>
        <v>Business</v>
      </c>
      <c r="D6992" t="s">
        <v>22</v>
      </c>
      <c r="E6992" t="s">
        <v>38</v>
      </c>
      <c r="F6992" t="s">
        <v>16</v>
      </c>
      <c r="G6992" t="s">
        <v>25</v>
      </c>
      <c r="H6992" t="str">
        <f t="shared" si="436"/>
        <v>Onsite/Hybrid</v>
      </c>
      <c r="I6992" t="s">
        <v>26</v>
      </c>
      <c r="J6992" t="str">
        <f t="shared" si="437"/>
        <v>3-6 yrs</v>
      </c>
      <c r="K6992">
        <f t="shared" ca="1" si="439"/>
        <v>3</v>
      </c>
      <c r="L6992" t="s">
        <v>39</v>
      </c>
      <c r="M6992">
        <v>1</v>
      </c>
      <c r="N6992">
        <v>1</v>
      </c>
      <c r="O6992">
        <v>0</v>
      </c>
      <c r="P6992">
        <v>1</v>
      </c>
      <c r="Q6992">
        <v>1</v>
      </c>
      <c r="R6992">
        <f>SUM(M6992:N6992:O6992:P6992:Q6992)</f>
        <v>4</v>
      </c>
      <c r="S6992" s="1">
        <v>116494</v>
      </c>
      <c r="T6992" s="1" t="str">
        <f t="shared" si="438"/>
        <v>Medium</v>
      </c>
      <c r="U6992">
        <v>9</v>
      </c>
      <c r="V6992">
        <v>2023</v>
      </c>
      <c r="W6992" t="s">
        <v>34</v>
      </c>
      <c r="X6992">
        <v>6</v>
      </c>
    </row>
    <row r="6993" spans="1:24" x14ac:dyDescent="0.3">
      <c r="A6993">
        <v>6992</v>
      </c>
      <c r="B6993" t="s">
        <v>33</v>
      </c>
      <c r="C6993" t="str">
        <f>_xlfn.XLOOKUP(B6993,Lookup_table!B:B,Lookup_table!C:C)</f>
        <v>Data</v>
      </c>
      <c r="D6993" t="s">
        <v>34</v>
      </c>
      <c r="E6993" t="s">
        <v>40</v>
      </c>
      <c r="F6993" t="s">
        <v>52</v>
      </c>
      <c r="G6993" t="s">
        <v>17</v>
      </c>
      <c r="H6993" t="str">
        <f t="shared" si="436"/>
        <v>Remote</v>
      </c>
      <c r="I6993" t="s">
        <v>26</v>
      </c>
      <c r="J6993" t="str">
        <f t="shared" si="437"/>
        <v>3-6 yrs</v>
      </c>
      <c r="K6993">
        <f t="shared" ca="1" si="439"/>
        <v>4</v>
      </c>
      <c r="L6993" t="s">
        <v>27</v>
      </c>
      <c r="M6993">
        <v>0</v>
      </c>
      <c r="N6993">
        <v>0</v>
      </c>
      <c r="O6993">
        <v>1</v>
      </c>
      <c r="P6993">
        <v>1</v>
      </c>
      <c r="Q6993">
        <v>1</v>
      </c>
      <c r="R6993">
        <f>SUM(M6993:N6993:O6993:P6993:Q6993)</f>
        <v>3</v>
      </c>
      <c r="S6993" s="1">
        <v>116122</v>
      </c>
      <c r="T6993" s="1" t="str">
        <f t="shared" si="438"/>
        <v>Medium</v>
      </c>
      <c r="U6993">
        <v>7</v>
      </c>
      <c r="V6993">
        <v>2021</v>
      </c>
      <c r="W6993" t="s">
        <v>28</v>
      </c>
      <c r="X6993">
        <v>2</v>
      </c>
    </row>
    <row r="6994" spans="1:24" x14ac:dyDescent="0.3">
      <c r="A6994">
        <v>6993</v>
      </c>
      <c r="B6994" t="s">
        <v>50</v>
      </c>
      <c r="C6994" t="str">
        <f>_xlfn.XLOOKUP(B6994,Lookup_table!B:B,Lookup_table!C:C)</f>
        <v>AI</v>
      </c>
      <c r="D6994" t="s">
        <v>22</v>
      </c>
      <c r="E6994" t="s">
        <v>15</v>
      </c>
      <c r="F6994" t="s">
        <v>52</v>
      </c>
      <c r="G6994" t="s">
        <v>25</v>
      </c>
      <c r="H6994" t="str">
        <f t="shared" si="436"/>
        <v>Onsite/Hybrid</v>
      </c>
      <c r="I6994" t="s">
        <v>18</v>
      </c>
      <c r="J6994" t="str">
        <f t="shared" si="437"/>
        <v>7+ yrs</v>
      </c>
      <c r="K6994">
        <f t="shared" ca="1" si="439"/>
        <v>13</v>
      </c>
      <c r="L6994" t="s">
        <v>19</v>
      </c>
      <c r="M6994">
        <v>0</v>
      </c>
      <c r="N6994">
        <v>1</v>
      </c>
      <c r="O6994">
        <v>1</v>
      </c>
      <c r="P6994">
        <v>1</v>
      </c>
      <c r="Q6994">
        <v>0</v>
      </c>
      <c r="R6994">
        <f>SUM(M6994:N6994:O6994:P6994:Q6994)</f>
        <v>3</v>
      </c>
      <c r="S6994" s="1">
        <v>185057</v>
      </c>
      <c r="T6994" s="1" t="str">
        <f t="shared" si="438"/>
        <v>High</v>
      </c>
      <c r="U6994">
        <v>7</v>
      </c>
      <c r="V6994">
        <v>2025</v>
      </c>
      <c r="W6994" t="s">
        <v>28</v>
      </c>
      <c r="X6994">
        <v>6</v>
      </c>
    </row>
    <row r="6995" spans="1:24" x14ac:dyDescent="0.3">
      <c r="A6995">
        <v>6994</v>
      </c>
      <c r="B6995" t="s">
        <v>50</v>
      </c>
      <c r="C6995" t="str">
        <f>_xlfn.XLOOKUP(B6995,Lookup_table!B:B,Lookup_table!C:C)</f>
        <v>AI</v>
      </c>
      <c r="D6995" t="s">
        <v>34</v>
      </c>
      <c r="E6995" t="s">
        <v>38</v>
      </c>
      <c r="F6995" t="s">
        <v>52</v>
      </c>
      <c r="G6995" t="s">
        <v>17</v>
      </c>
      <c r="H6995" t="str">
        <f t="shared" si="436"/>
        <v>Remote</v>
      </c>
      <c r="I6995" t="s">
        <v>35</v>
      </c>
      <c r="J6995" t="str">
        <f t="shared" si="437"/>
        <v>0-2 yrs</v>
      </c>
      <c r="K6995">
        <f t="shared" ca="1" si="439"/>
        <v>1</v>
      </c>
      <c r="L6995" t="s">
        <v>39</v>
      </c>
      <c r="M6995">
        <v>1</v>
      </c>
      <c r="N6995">
        <v>0</v>
      </c>
      <c r="O6995">
        <v>1</v>
      </c>
      <c r="P6995">
        <v>1</v>
      </c>
      <c r="Q6995">
        <v>0</v>
      </c>
      <c r="R6995">
        <f>SUM(M6995:N6995:O6995:P6995:Q6995)</f>
        <v>3</v>
      </c>
      <c r="S6995" s="1">
        <v>123820</v>
      </c>
      <c r="T6995" s="1" t="str">
        <f t="shared" si="438"/>
        <v>High</v>
      </c>
      <c r="U6995">
        <v>5</v>
      </c>
      <c r="V6995">
        <v>2020</v>
      </c>
      <c r="W6995" t="s">
        <v>28</v>
      </c>
      <c r="X6995">
        <v>3</v>
      </c>
    </row>
    <row r="6996" spans="1:24" x14ac:dyDescent="0.3">
      <c r="A6996">
        <v>6995</v>
      </c>
      <c r="B6996" t="s">
        <v>33</v>
      </c>
      <c r="C6996" t="str">
        <f>_xlfn.XLOOKUP(B6996,Lookup_table!B:B,Lookup_table!C:C)</f>
        <v>Data</v>
      </c>
      <c r="D6996" t="s">
        <v>34</v>
      </c>
      <c r="E6996" t="s">
        <v>40</v>
      </c>
      <c r="F6996" t="s">
        <v>51</v>
      </c>
      <c r="G6996" t="s">
        <v>17</v>
      </c>
      <c r="H6996" t="str">
        <f t="shared" si="436"/>
        <v>Remote</v>
      </c>
      <c r="I6996" t="s">
        <v>35</v>
      </c>
      <c r="J6996" t="str">
        <f t="shared" si="437"/>
        <v>0-2 yrs</v>
      </c>
      <c r="K6996">
        <f t="shared" ca="1" si="439"/>
        <v>1</v>
      </c>
      <c r="L6996" t="s">
        <v>19</v>
      </c>
      <c r="M6996">
        <v>1</v>
      </c>
      <c r="N6996">
        <v>0</v>
      </c>
      <c r="O6996">
        <v>1</v>
      </c>
      <c r="P6996">
        <v>0</v>
      </c>
      <c r="Q6996">
        <v>0</v>
      </c>
      <c r="R6996">
        <f>SUM(M6996:N6996:O6996:P6996:Q6996)</f>
        <v>2</v>
      </c>
      <c r="S6996" s="1">
        <v>64700</v>
      </c>
      <c r="T6996" s="1" t="str">
        <f t="shared" si="438"/>
        <v>Low</v>
      </c>
      <c r="U6996">
        <v>10</v>
      </c>
      <c r="V6996">
        <v>2025</v>
      </c>
      <c r="W6996" t="s">
        <v>28</v>
      </c>
      <c r="X6996">
        <v>9</v>
      </c>
    </row>
    <row r="6997" spans="1:24" x14ac:dyDescent="0.3">
      <c r="A6997">
        <v>6996</v>
      </c>
      <c r="B6997" t="s">
        <v>36</v>
      </c>
      <c r="C6997" t="str">
        <f>_xlfn.XLOOKUP(B6997,Lookup_table!B:B,Lookup_table!C:C)</f>
        <v>Data</v>
      </c>
      <c r="D6997" t="s">
        <v>34</v>
      </c>
      <c r="E6997" t="s">
        <v>42</v>
      </c>
      <c r="F6997" t="s">
        <v>43</v>
      </c>
      <c r="G6997" t="s">
        <v>17</v>
      </c>
      <c r="H6997" t="str">
        <f t="shared" si="436"/>
        <v>Remote</v>
      </c>
      <c r="I6997" t="s">
        <v>26</v>
      </c>
      <c r="J6997" t="str">
        <f t="shared" si="437"/>
        <v>3-6 yrs</v>
      </c>
      <c r="K6997">
        <f t="shared" ca="1" si="439"/>
        <v>4</v>
      </c>
      <c r="L6997" t="s">
        <v>19</v>
      </c>
      <c r="M6997">
        <v>0</v>
      </c>
      <c r="N6997">
        <v>0</v>
      </c>
      <c r="O6997">
        <v>1</v>
      </c>
      <c r="P6997">
        <v>1</v>
      </c>
      <c r="Q6997">
        <v>1</v>
      </c>
      <c r="R6997">
        <f>SUM(M6997:N6997:O6997:P6997:Q6997)</f>
        <v>3</v>
      </c>
      <c r="S6997" s="1">
        <v>114146</v>
      </c>
      <c r="T6997" s="1" t="str">
        <f t="shared" si="438"/>
        <v>Medium</v>
      </c>
      <c r="U6997">
        <v>8</v>
      </c>
      <c r="V6997">
        <v>2023</v>
      </c>
      <c r="W6997" t="s">
        <v>28</v>
      </c>
      <c r="X6997">
        <v>3</v>
      </c>
    </row>
    <row r="6998" spans="1:24" x14ac:dyDescent="0.3">
      <c r="A6998">
        <v>6997</v>
      </c>
      <c r="B6998" t="s">
        <v>41</v>
      </c>
      <c r="C6998" t="str">
        <f>_xlfn.XLOOKUP(B6998,Lookup_table!B:B,Lookup_table!C:C)</f>
        <v>Data</v>
      </c>
      <c r="D6998" t="s">
        <v>37</v>
      </c>
      <c r="E6998" t="s">
        <v>40</v>
      </c>
      <c r="F6998" t="s">
        <v>24</v>
      </c>
      <c r="G6998" t="s">
        <v>30</v>
      </c>
      <c r="H6998" t="str">
        <f t="shared" si="436"/>
        <v>Onsite/Hybrid</v>
      </c>
      <c r="I6998" t="s">
        <v>18</v>
      </c>
      <c r="J6998" t="str">
        <f t="shared" si="437"/>
        <v>7+ yrs</v>
      </c>
      <c r="K6998">
        <f t="shared" ca="1" si="439"/>
        <v>15</v>
      </c>
      <c r="L6998" t="s">
        <v>39</v>
      </c>
      <c r="M6998">
        <v>0</v>
      </c>
      <c r="N6998">
        <v>1</v>
      </c>
      <c r="O6998">
        <v>1</v>
      </c>
      <c r="P6998">
        <v>1</v>
      </c>
      <c r="Q6998">
        <v>0</v>
      </c>
      <c r="R6998">
        <f>SUM(M6998:N6998:O6998:P6998:Q6998)</f>
        <v>3</v>
      </c>
      <c r="S6998" s="1">
        <v>131095</v>
      </c>
      <c r="T6998" s="1" t="str">
        <f t="shared" si="438"/>
        <v>High</v>
      </c>
      <c r="U6998">
        <v>2</v>
      </c>
      <c r="V6998">
        <v>2021</v>
      </c>
      <c r="W6998" t="s">
        <v>28</v>
      </c>
      <c r="X6998">
        <v>3</v>
      </c>
    </row>
    <row r="6999" spans="1:24" x14ac:dyDescent="0.3">
      <c r="A6999">
        <v>6998</v>
      </c>
      <c r="B6999" t="s">
        <v>21</v>
      </c>
      <c r="C6999" t="str">
        <f>_xlfn.XLOOKUP(B6999,Lookup_table!B:B,Lookup_table!C:C)</f>
        <v>AI</v>
      </c>
      <c r="D6999" t="s">
        <v>22</v>
      </c>
      <c r="E6999" t="s">
        <v>23</v>
      </c>
      <c r="F6999" t="s">
        <v>16</v>
      </c>
      <c r="G6999" t="s">
        <v>30</v>
      </c>
      <c r="H6999" t="str">
        <f t="shared" si="436"/>
        <v>Onsite/Hybrid</v>
      </c>
      <c r="I6999" t="s">
        <v>35</v>
      </c>
      <c r="J6999" t="str">
        <f t="shared" si="437"/>
        <v>0-2 yrs</v>
      </c>
      <c r="K6999">
        <f t="shared" ca="1" si="439"/>
        <v>1</v>
      </c>
      <c r="L6999" t="s">
        <v>27</v>
      </c>
      <c r="M6999">
        <v>0</v>
      </c>
      <c r="N6999">
        <v>0</v>
      </c>
      <c r="O6999">
        <v>0</v>
      </c>
      <c r="P6999">
        <v>0</v>
      </c>
      <c r="Q6999">
        <v>1</v>
      </c>
      <c r="R6999">
        <f>SUM(M6999:N6999:O6999:P6999:Q6999)</f>
        <v>1</v>
      </c>
      <c r="S6999" s="1">
        <v>119450</v>
      </c>
      <c r="T6999" s="1" t="str">
        <f t="shared" si="438"/>
        <v>Medium</v>
      </c>
      <c r="U6999">
        <v>12</v>
      </c>
      <c r="V6999">
        <v>2022</v>
      </c>
      <c r="W6999" t="s">
        <v>34</v>
      </c>
      <c r="X6999">
        <v>3</v>
      </c>
    </row>
    <row r="7000" spans="1:24" x14ac:dyDescent="0.3">
      <c r="A7000">
        <v>6999</v>
      </c>
      <c r="B7000" t="s">
        <v>31</v>
      </c>
      <c r="C7000" t="str">
        <f>_xlfn.XLOOKUP(B7000,Lookup_table!B:B,Lookup_table!C:C)</f>
        <v>Business</v>
      </c>
      <c r="D7000" t="s">
        <v>22</v>
      </c>
      <c r="E7000" t="s">
        <v>38</v>
      </c>
      <c r="F7000" t="s">
        <v>29</v>
      </c>
      <c r="G7000" t="s">
        <v>17</v>
      </c>
      <c r="H7000" t="str">
        <f t="shared" si="436"/>
        <v>Remote</v>
      </c>
      <c r="I7000" t="s">
        <v>35</v>
      </c>
      <c r="J7000" t="str">
        <f t="shared" si="437"/>
        <v>0-2 yrs</v>
      </c>
      <c r="K7000">
        <f t="shared" ca="1" si="439"/>
        <v>1</v>
      </c>
      <c r="L7000" t="s">
        <v>27</v>
      </c>
      <c r="M7000">
        <v>1</v>
      </c>
      <c r="N7000">
        <v>1</v>
      </c>
      <c r="O7000">
        <v>0</v>
      </c>
      <c r="P7000">
        <v>0</v>
      </c>
      <c r="Q7000">
        <v>1</v>
      </c>
      <c r="R7000">
        <f>SUM(M7000:N7000:O7000:P7000:Q7000)</f>
        <v>3</v>
      </c>
      <c r="S7000" s="1">
        <v>84950</v>
      </c>
      <c r="T7000" s="1" t="str">
        <f t="shared" si="438"/>
        <v>Medium</v>
      </c>
      <c r="U7000">
        <v>9</v>
      </c>
      <c r="V7000">
        <v>2025</v>
      </c>
      <c r="W7000" t="s">
        <v>34</v>
      </c>
      <c r="X7000">
        <v>4</v>
      </c>
    </row>
    <row r="7001" spans="1:24" x14ac:dyDescent="0.3">
      <c r="A7001">
        <v>7000</v>
      </c>
      <c r="B7001" t="s">
        <v>41</v>
      </c>
      <c r="C7001" t="str">
        <f>_xlfn.XLOOKUP(B7001,Lookup_table!B:B,Lookup_table!C:C)</f>
        <v>Data</v>
      </c>
      <c r="D7001" t="s">
        <v>37</v>
      </c>
      <c r="E7001" t="s">
        <v>15</v>
      </c>
      <c r="F7001" t="s">
        <v>24</v>
      </c>
      <c r="G7001" t="s">
        <v>25</v>
      </c>
      <c r="H7001" t="str">
        <f t="shared" si="436"/>
        <v>Onsite/Hybrid</v>
      </c>
      <c r="I7001" t="s">
        <v>35</v>
      </c>
      <c r="J7001" t="str">
        <f t="shared" si="437"/>
        <v>0-2 yrs</v>
      </c>
      <c r="K7001">
        <f t="shared" ca="1" si="439"/>
        <v>0</v>
      </c>
      <c r="L7001" t="s">
        <v>19</v>
      </c>
      <c r="M7001">
        <v>1</v>
      </c>
      <c r="N7001">
        <v>0</v>
      </c>
      <c r="O7001">
        <v>1</v>
      </c>
      <c r="P7001">
        <v>0</v>
      </c>
      <c r="Q7001">
        <v>1</v>
      </c>
      <c r="R7001">
        <f>SUM(M7001:N7001:O7001:P7001:Q7001)</f>
        <v>3</v>
      </c>
      <c r="S7001" s="1">
        <v>77978</v>
      </c>
      <c r="T7001" s="1" t="str">
        <f t="shared" si="438"/>
        <v>Medium</v>
      </c>
      <c r="U7001">
        <v>12</v>
      </c>
      <c r="V7001">
        <v>2022</v>
      </c>
      <c r="W7001" t="s">
        <v>34</v>
      </c>
      <c r="X7001">
        <v>1</v>
      </c>
    </row>
    <row r="7002" spans="1:24" x14ac:dyDescent="0.3">
      <c r="A7002">
        <v>7001</v>
      </c>
      <c r="B7002" t="s">
        <v>31</v>
      </c>
      <c r="C7002" t="str">
        <f>_xlfn.XLOOKUP(B7002,Lookup_table!B:B,Lookup_table!C:C)</f>
        <v>Business</v>
      </c>
      <c r="D7002" t="s">
        <v>34</v>
      </c>
      <c r="E7002" t="s">
        <v>23</v>
      </c>
      <c r="F7002" t="s">
        <v>43</v>
      </c>
      <c r="G7002" t="s">
        <v>25</v>
      </c>
      <c r="H7002" t="str">
        <f t="shared" si="436"/>
        <v>Onsite/Hybrid</v>
      </c>
      <c r="I7002" t="s">
        <v>26</v>
      </c>
      <c r="J7002" t="str">
        <f t="shared" si="437"/>
        <v>3-6 yrs</v>
      </c>
      <c r="K7002">
        <f t="shared" ca="1" si="439"/>
        <v>3</v>
      </c>
      <c r="L7002" t="s">
        <v>39</v>
      </c>
      <c r="M7002">
        <v>0</v>
      </c>
      <c r="N7002">
        <v>0</v>
      </c>
      <c r="O7002">
        <v>0</v>
      </c>
      <c r="P7002">
        <v>0</v>
      </c>
      <c r="Q7002">
        <v>1</v>
      </c>
      <c r="R7002">
        <f>SUM(M7002:N7002:O7002:P7002:Q7002)</f>
        <v>1</v>
      </c>
      <c r="S7002" s="1">
        <v>82260</v>
      </c>
      <c r="T7002" s="1" t="str">
        <f t="shared" si="438"/>
        <v>Medium</v>
      </c>
      <c r="U7002">
        <v>5</v>
      </c>
      <c r="V7002">
        <v>2020</v>
      </c>
      <c r="W7002" t="s">
        <v>28</v>
      </c>
      <c r="X7002">
        <v>9</v>
      </c>
    </row>
    <row r="7003" spans="1:24" x14ac:dyDescent="0.3">
      <c r="A7003">
        <v>7002</v>
      </c>
      <c r="B7003" t="s">
        <v>50</v>
      </c>
      <c r="C7003" t="str">
        <f>_xlfn.XLOOKUP(B7003,Lookup_table!B:B,Lookup_table!C:C)</f>
        <v>AI</v>
      </c>
      <c r="D7003" t="s">
        <v>22</v>
      </c>
      <c r="E7003" t="s">
        <v>38</v>
      </c>
      <c r="F7003" t="s">
        <v>24</v>
      </c>
      <c r="G7003" t="s">
        <v>17</v>
      </c>
      <c r="H7003" t="str">
        <f t="shared" si="436"/>
        <v>Remote</v>
      </c>
      <c r="I7003" t="s">
        <v>35</v>
      </c>
      <c r="J7003" t="str">
        <f t="shared" si="437"/>
        <v>0-2 yrs</v>
      </c>
      <c r="K7003">
        <f t="shared" ca="1" si="439"/>
        <v>0</v>
      </c>
      <c r="L7003" t="s">
        <v>19</v>
      </c>
      <c r="M7003">
        <v>1</v>
      </c>
      <c r="N7003">
        <v>1</v>
      </c>
      <c r="O7003">
        <v>1</v>
      </c>
      <c r="P7003">
        <v>0</v>
      </c>
      <c r="Q7003">
        <v>0</v>
      </c>
      <c r="R7003">
        <f>SUM(M7003:N7003:O7003:P7003:Q7003)</f>
        <v>3</v>
      </c>
      <c r="S7003" s="1">
        <v>129666</v>
      </c>
      <c r="T7003" s="1" t="str">
        <f t="shared" si="438"/>
        <v>High</v>
      </c>
      <c r="U7003">
        <v>5</v>
      </c>
      <c r="V7003">
        <v>2022</v>
      </c>
      <c r="W7003" t="s">
        <v>34</v>
      </c>
      <c r="X7003">
        <v>4</v>
      </c>
    </row>
    <row r="7004" spans="1:24" x14ac:dyDescent="0.3">
      <c r="A7004">
        <v>7003</v>
      </c>
      <c r="B7004" t="s">
        <v>50</v>
      </c>
      <c r="C7004" t="str">
        <f>_xlfn.XLOOKUP(B7004,Lookup_table!B:B,Lookup_table!C:C)</f>
        <v>AI</v>
      </c>
      <c r="D7004" t="s">
        <v>14</v>
      </c>
      <c r="E7004" t="s">
        <v>38</v>
      </c>
      <c r="F7004" t="s">
        <v>44</v>
      </c>
      <c r="G7004" t="s">
        <v>17</v>
      </c>
      <c r="H7004" t="str">
        <f t="shared" si="436"/>
        <v>Remote</v>
      </c>
      <c r="I7004" t="s">
        <v>35</v>
      </c>
      <c r="J7004" t="str">
        <f t="shared" si="437"/>
        <v>0-2 yrs</v>
      </c>
      <c r="K7004">
        <f t="shared" ca="1" si="439"/>
        <v>1</v>
      </c>
      <c r="L7004" t="s">
        <v>39</v>
      </c>
      <c r="M7004">
        <v>1</v>
      </c>
      <c r="N7004">
        <v>0</v>
      </c>
      <c r="O7004">
        <v>0</v>
      </c>
      <c r="P7004">
        <v>1</v>
      </c>
      <c r="Q7004">
        <v>1</v>
      </c>
      <c r="R7004">
        <f>SUM(M7004:N7004:O7004:P7004:Q7004)</f>
        <v>3</v>
      </c>
      <c r="S7004" s="1">
        <v>114634</v>
      </c>
      <c r="T7004" s="1" t="str">
        <f t="shared" si="438"/>
        <v>Medium</v>
      </c>
      <c r="U7004">
        <v>10</v>
      </c>
      <c r="V7004">
        <v>2020</v>
      </c>
      <c r="W7004" t="s">
        <v>20</v>
      </c>
      <c r="X7004">
        <v>4</v>
      </c>
    </row>
    <row r="7005" spans="1:24" x14ac:dyDescent="0.3">
      <c r="A7005">
        <v>7004</v>
      </c>
      <c r="B7005" t="s">
        <v>36</v>
      </c>
      <c r="C7005" t="str">
        <f>_xlfn.XLOOKUP(B7005,Lookup_table!B:B,Lookup_table!C:C)</f>
        <v>Data</v>
      </c>
      <c r="D7005" t="s">
        <v>22</v>
      </c>
      <c r="E7005" t="s">
        <v>42</v>
      </c>
      <c r="F7005" t="s">
        <v>44</v>
      </c>
      <c r="G7005" t="s">
        <v>30</v>
      </c>
      <c r="H7005" t="str">
        <f t="shared" si="436"/>
        <v>Onsite/Hybrid</v>
      </c>
      <c r="I7005" t="s">
        <v>35</v>
      </c>
      <c r="J7005" t="str">
        <f t="shared" si="437"/>
        <v>0-2 yrs</v>
      </c>
      <c r="K7005">
        <f t="shared" ca="1" si="439"/>
        <v>0</v>
      </c>
      <c r="L7005" t="s">
        <v>19</v>
      </c>
      <c r="M7005">
        <v>0</v>
      </c>
      <c r="N7005">
        <v>0</v>
      </c>
      <c r="O7005">
        <v>0</v>
      </c>
      <c r="P7005">
        <v>1</v>
      </c>
      <c r="Q7005">
        <v>1</v>
      </c>
      <c r="R7005">
        <f>SUM(M7005:N7005:O7005:P7005:Q7005)</f>
        <v>2</v>
      </c>
      <c r="S7005" s="1">
        <v>97953</v>
      </c>
      <c r="T7005" s="1" t="str">
        <f t="shared" si="438"/>
        <v>Medium</v>
      </c>
      <c r="U7005">
        <v>1</v>
      </c>
      <c r="V7005">
        <v>2025</v>
      </c>
      <c r="W7005" t="s">
        <v>34</v>
      </c>
      <c r="X7005">
        <v>2</v>
      </c>
    </row>
    <row r="7006" spans="1:24" x14ac:dyDescent="0.3">
      <c r="A7006">
        <v>7005</v>
      </c>
      <c r="B7006" t="s">
        <v>31</v>
      </c>
      <c r="C7006" t="str">
        <f>_xlfn.XLOOKUP(B7006,Lookup_table!B:B,Lookup_table!C:C)</f>
        <v>Business</v>
      </c>
      <c r="D7006" t="s">
        <v>37</v>
      </c>
      <c r="E7006" t="s">
        <v>40</v>
      </c>
      <c r="F7006" t="s">
        <v>51</v>
      </c>
      <c r="G7006" t="s">
        <v>25</v>
      </c>
      <c r="H7006" t="str">
        <f t="shared" si="436"/>
        <v>Onsite/Hybrid</v>
      </c>
      <c r="I7006" t="s">
        <v>35</v>
      </c>
      <c r="J7006" t="str">
        <f t="shared" si="437"/>
        <v>0-2 yrs</v>
      </c>
      <c r="K7006">
        <f t="shared" ca="1" si="439"/>
        <v>1</v>
      </c>
      <c r="L7006" t="s">
        <v>39</v>
      </c>
      <c r="M7006">
        <v>1</v>
      </c>
      <c r="N7006">
        <v>0</v>
      </c>
      <c r="O7006">
        <v>0</v>
      </c>
      <c r="P7006">
        <v>0</v>
      </c>
      <c r="Q7006">
        <v>1</v>
      </c>
      <c r="R7006">
        <f>SUM(M7006:N7006:O7006:P7006:Q7006)</f>
        <v>2</v>
      </c>
      <c r="S7006" s="1">
        <v>59582</v>
      </c>
      <c r="T7006" s="1" t="str">
        <f t="shared" si="438"/>
        <v>Low</v>
      </c>
      <c r="U7006">
        <v>11</v>
      </c>
      <c r="V7006">
        <v>2020</v>
      </c>
      <c r="W7006" t="s">
        <v>28</v>
      </c>
      <c r="X7006">
        <v>8</v>
      </c>
    </row>
    <row r="7007" spans="1:24" x14ac:dyDescent="0.3">
      <c r="A7007">
        <v>7006</v>
      </c>
      <c r="B7007" t="s">
        <v>41</v>
      </c>
      <c r="C7007" t="str">
        <f>_xlfn.XLOOKUP(B7007,Lookup_table!B:B,Lookup_table!C:C)</f>
        <v>Data</v>
      </c>
      <c r="D7007" t="s">
        <v>34</v>
      </c>
      <c r="E7007" t="s">
        <v>32</v>
      </c>
      <c r="F7007" t="s">
        <v>24</v>
      </c>
      <c r="G7007" t="s">
        <v>30</v>
      </c>
      <c r="H7007" t="str">
        <f t="shared" si="436"/>
        <v>Onsite/Hybrid</v>
      </c>
      <c r="I7007" t="s">
        <v>26</v>
      </c>
      <c r="J7007" t="str">
        <f t="shared" si="437"/>
        <v>3-6 yrs</v>
      </c>
      <c r="K7007">
        <f t="shared" ca="1" si="439"/>
        <v>5</v>
      </c>
      <c r="L7007" t="s">
        <v>19</v>
      </c>
      <c r="M7007">
        <v>0</v>
      </c>
      <c r="N7007">
        <v>0</v>
      </c>
      <c r="O7007">
        <v>0</v>
      </c>
      <c r="P7007">
        <v>0</v>
      </c>
      <c r="Q7007">
        <v>1</v>
      </c>
      <c r="R7007">
        <f>SUM(M7007:N7007:O7007:P7007:Q7007)</f>
        <v>1</v>
      </c>
      <c r="S7007" s="1">
        <v>82463</v>
      </c>
      <c r="T7007" s="1" t="str">
        <f t="shared" si="438"/>
        <v>Medium</v>
      </c>
      <c r="U7007">
        <v>6</v>
      </c>
      <c r="V7007">
        <v>2021</v>
      </c>
      <c r="W7007" t="s">
        <v>20</v>
      </c>
      <c r="X7007">
        <v>1</v>
      </c>
    </row>
    <row r="7008" spans="1:24" x14ac:dyDescent="0.3">
      <c r="A7008">
        <v>7007</v>
      </c>
      <c r="B7008" t="s">
        <v>41</v>
      </c>
      <c r="C7008" t="str">
        <f>_xlfn.XLOOKUP(B7008,Lookup_table!B:B,Lookup_table!C:C)</f>
        <v>Data</v>
      </c>
      <c r="D7008" t="s">
        <v>34</v>
      </c>
      <c r="E7008" t="s">
        <v>32</v>
      </c>
      <c r="F7008" t="s">
        <v>51</v>
      </c>
      <c r="G7008" t="s">
        <v>30</v>
      </c>
      <c r="H7008" t="str">
        <f t="shared" si="436"/>
        <v>Onsite/Hybrid</v>
      </c>
      <c r="I7008" t="s">
        <v>35</v>
      </c>
      <c r="J7008" t="str">
        <f t="shared" si="437"/>
        <v>0-2 yrs</v>
      </c>
      <c r="K7008">
        <f t="shared" ca="1" si="439"/>
        <v>0</v>
      </c>
      <c r="L7008" t="s">
        <v>27</v>
      </c>
      <c r="M7008">
        <v>1</v>
      </c>
      <c r="N7008">
        <v>1</v>
      </c>
      <c r="O7008">
        <v>0</v>
      </c>
      <c r="P7008">
        <v>1</v>
      </c>
      <c r="Q7008">
        <v>0</v>
      </c>
      <c r="R7008">
        <f>SUM(M7008:N7008:O7008:P7008:Q7008)</f>
        <v>3</v>
      </c>
      <c r="S7008" s="1">
        <v>66036</v>
      </c>
      <c r="T7008" s="1" t="str">
        <f t="shared" si="438"/>
        <v>Low</v>
      </c>
      <c r="U7008">
        <v>7</v>
      </c>
      <c r="V7008">
        <v>2025</v>
      </c>
      <c r="W7008" t="s">
        <v>34</v>
      </c>
      <c r="X7008">
        <v>6</v>
      </c>
    </row>
    <row r="7009" spans="1:24" x14ac:dyDescent="0.3">
      <c r="A7009">
        <v>7008</v>
      </c>
      <c r="B7009" t="s">
        <v>33</v>
      </c>
      <c r="C7009" t="str">
        <f>_xlfn.XLOOKUP(B7009,Lookup_table!B:B,Lookup_table!C:C)</f>
        <v>Data</v>
      </c>
      <c r="D7009" t="s">
        <v>14</v>
      </c>
      <c r="E7009" t="s">
        <v>42</v>
      </c>
      <c r="F7009" t="s">
        <v>16</v>
      </c>
      <c r="G7009" t="s">
        <v>17</v>
      </c>
      <c r="H7009" t="str">
        <f t="shared" si="436"/>
        <v>Remote</v>
      </c>
      <c r="I7009" t="s">
        <v>35</v>
      </c>
      <c r="J7009" t="str">
        <f t="shared" si="437"/>
        <v>0-2 yrs</v>
      </c>
      <c r="K7009">
        <f t="shared" ca="1" si="439"/>
        <v>0</v>
      </c>
      <c r="L7009" t="s">
        <v>39</v>
      </c>
      <c r="M7009">
        <v>1</v>
      </c>
      <c r="N7009">
        <v>1</v>
      </c>
      <c r="O7009">
        <v>1</v>
      </c>
      <c r="P7009">
        <v>1</v>
      </c>
      <c r="Q7009">
        <v>1</v>
      </c>
      <c r="R7009">
        <f>SUM(M7009:N7009:O7009:P7009:Q7009)</f>
        <v>5</v>
      </c>
      <c r="S7009" s="1">
        <v>94913</v>
      </c>
      <c r="T7009" s="1" t="str">
        <f t="shared" si="438"/>
        <v>Medium</v>
      </c>
      <c r="U7009">
        <v>8</v>
      </c>
      <c r="V7009">
        <v>2025</v>
      </c>
      <c r="W7009" t="s">
        <v>28</v>
      </c>
      <c r="X7009">
        <v>6</v>
      </c>
    </row>
    <row r="7010" spans="1:24" x14ac:dyDescent="0.3">
      <c r="A7010">
        <v>7009</v>
      </c>
      <c r="B7010" t="s">
        <v>36</v>
      </c>
      <c r="C7010" t="str">
        <f>_xlfn.XLOOKUP(B7010,Lookup_table!B:B,Lookup_table!C:C)</f>
        <v>Data</v>
      </c>
      <c r="D7010" t="s">
        <v>14</v>
      </c>
      <c r="E7010" t="s">
        <v>38</v>
      </c>
      <c r="F7010" t="s">
        <v>16</v>
      </c>
      <c r="G7010" t="s">
        <v>30</v>
      </c>
      <c r="H7010" t="str">
        <f t="shared" si="436"/>
        <v>Onsite/Hybrid</v>
      </c>
      <c r="I7010" t="s">
        <v>35</v>
      </c>
      <c r="J7010" t="str">
        <f t="shared" si="437"/>
        <v>0-2 yrs</v>
      </c>
      <c r="K7010">
        <f t="shared" ca="1" si="439"/>
        <v>1</v>
      </c>
      <c r="L7010" t="s">
        <v>39</v>
      </c>
      <c r="M7010">
        <v>0</v>
      </c>
      <c r="N7010">
        <v>0</v>
      </c>
      <c r="O7010">
        <v>0</v>
      </c>
      <c r="P7010">
        <v>1</v>
      </c>
      <c r="Q7010">
        <v>0</v>
      </c>
      <c r="R7010">
        <f>SUM(M7010:N7010:O7010:P7010:Q7010)</f>
        <v>1</v>
      </c>
      <c r="S7010" s="1">
        <v>63278</v>
      </c>
      <c r="T7010" s="1" t="str">
        <f t="shared" si="438"/>
        <v>Low</v>
      </c>
      <c r="U7010">
        <v>9</v>
      </c>
      <c r="V7010">
        <v>2025</v>
      </c>
      <c r="W7010" t="s">
        <v>34</v>
      </c>
      <c r="X7010">
        <v>3</v>
      </c>
    </row>
    <row r="7011" spans="1:24" x14ac:dyDescent="0.3">
      <c r="A7011">
        <v>7010</v>
      </c>
      <c r="B7011" t="s">
        <v>31</v>
      </c>
      <c r="C7011" t="str">
        <f>_xlfn.XLOOKUP(B7011,Lookup_table!B:B,Lookup_table!C:C)</f>
        <v>Business</v>
      </c>
      <c r="D7011" t="s">
        <v>37</v>
      </c>
      <c r="E7011" t="s">
        <v>32</v>
      </c>
      <c r="F7011" t="s">
        <v>51</v>
      </c>
      <c r="G7011" t="s">
        <v>25</v>
      </c>
      <c r="H7011" t="str">
        <f t="shared" si="436"/>
        <v>Onsite/Hybrid</v>
      </c>
      <c r="I7011" t="s">
        <v>26</v>
      </c>
      <c r="J7011" t="str">
        <f t="shared" si="437"/>
        <v>3-6 yrs</v>
      </c>
      <c r="K7011">
        <f t="shared" ca="1" si="439"/>
        <v>6</v>
      </c>
      <c r="L7011" t="s">
        <v>39</v>
      </c>
      <c r="M7011">
        <v>0</v>
      </c>
      <c r="N7011">
        <v>1</v>
      </c>
      <c r="O7011">
        <v>0</v>
      </c>
      <c r="P7011">
        <v>0</v>
      </c>
      <c r="Q7011">
        <v>0</v>
      </c>
      <c r="R7011">
        <f>SUM(M7011:N7011:O7011:P7011:Q7011)</f>
        <v>1</v>
      </c>
      <c r="S7011" s="1">
        <v>78680</v>
      </c>
      <c r="T7011" s="1" t="str">
        <f t="shared" si="438"/>
        <v>Medium</v>
      </c>
      <c r="U7011">
        <v>7</v>
      </c>
      <c r="V7011">
        <v>2025</v>
      </c>
      <c r="W7011" t="s">
        <v>20</v>
      </c>
      <c r="X7011">
        <v>2</v>
      </c>
    </row>
    <row r="7012" spans="1:24" x14ac:dyDescent="0.3">
      <c r="A7012">
        <v>7011</v>
      </c>
      <c r="B7012" t="s">
        <v>36</v>
      </c>
      <c r="C7012" t="str">
        <f>_xlfn.XLOOKUP(B7012,Lookup_table!B:B,Lookup_table!C:C)</f>
        <v>Data</v>
      </c>
      <c r="D7012" t="s">
        <v>22</v>
      </c>
      <c r="E7012" t="s">
        <v>42</v>
      </c>
      <c r="F7012" t="s">
        <v>16</v>
      </c>
      <c r="G7012" t="s">
        <v>25</v>
      </c>
      <c r="H7012" t="str">
        <f t="shared" si="436"/>
        <v>Onsite/Hybrid</v>
      </c>
      <c r="I7012" t="s">
        <v>35</v>
      </c>
      <c r="J7012" t="str">
        <f t="shared" si="437"/>
        <v>0-2 yrs</v>
      </c>
      <c r="K7012">
        <f t="shared" ca="1" si="439"/>
        <v>1</v>
      </c>
      <c r="L7012" t="s">
        <v>27</v>
      </c>
      <c r="M7012">
        <v>1</v>
      </c>
      <c r="N7012">
        <v>0</v>
      </c>
      <c r="O7012">
        <v>0</v>
      </c>
      <c r="P7012">
        <v>0</v>
      </c>
      <c r="Q7012">
        <v>0</v>
      </c>
      <c r="R7012">
        <f>SUM(M7012:N7012:O7012:P7012:Q7012)</f>
        <v>1</v>
      </c>
      <c r="S7012" s="1">
        <v>68642</v>
      </c>
      <c r="T7012" s="1" t="str">
        <f t="shared" si="438"/>
        <v>Low</v>
      </c>
      <c r="U7012">
        <v>8</v>
      </c>
      <c r="V7012">
        <v>2026</v>
      </c>
      <c r="W7012" t="s">
        <v>34</v>
      </c>
      <c r="X7012">
        <v>1</v>
      </c>
    </row>
    <row r="7013" spans="1:24" x14ac:dyDescent="0.3">
      <c r="A7013">
        <v>7012</v>
      </c>
      <c r="B7013" t="s">
        <v>41</v>
      </c>
      <c r="C7013" t="str">
        <f>_xlfn.XLOOKUP(B7013,Lookup_table!B:B,Lookup_table!C:C)</f>
        <v>Data</v>
      </c>
      <c r="D7013" t="s">
        <v>22</v>
      </c>
      <c r="E7013" t="s">
        <v>32</v>
      </c>
      <c r="F7013" t="s">
        <v>51</v>
      </c>
      <c r="G7013" t="s">
        <v>25</v>
      </c>
      <c r="H7013" t="str">
        <f t="shared" si="436"/>
        <v>Onsite/Hybrid</v>
      </c>
      <c r="I7013" t="s">
        <v>35</v>
      </c>
      <c r="J7013" t="str">
        <f t="shared" si="437"/>
        <v>0-2 yrs</v>
      </c>
      <c r="K7013">
        <f t="shared" ca="1" si="439"/>
        <v>0</v>
      </c>
      <c r="L7013" t="s">
        <v>39</v>
      </c>
      <c r="M7013">
        <v>0</v>
      </c>
      <c r="N7013">
        <v>0</v>
      </c>
      <c r="O7013">
        <v>1</v>
      </c>
      <c r="P7013">
        <v>0</v>
      </c>
      <c r="Q7013">
        <v>1</v>
      </c>
      <c r="R7013">
        <f>SUM(M7013:N7013:O7013:P7013:Q7013)</f>
        <v>2</v>
      </c>
      <c r="S7013" s="1">
        <v>99891</v>
      </c>
      <c r="T7013" s="1" t="str">
        <f t="shared" si="438"/>
        <v>Medium</v>
      </c>
      <c r="U7013">
        <v>9</v>
      </c>
      <c r="V7013">
        <v>2021</v>
      </c>
      <c r="W7013" t="s">
        <v>34</v>
      </c>
      <c r="X7013">
        <v>1</v>
      </c>
    </row>
    <row r="7014" spans="1:24" x14ac:dyDescent="0.3">
      <c r="A7014">
        <v>7013</v>
      </c>
      <c r="B7014" t="s">
        <v>50</v>
      </c>
      <c r="C7014" t="str">
        <f>_xlfn.XLOOKUP(B7014,Lookup_table!B:B,Lookup_table!C:C)</f>
        <v>AI</v>
      </c>
      <c r="D7014" t="s">
        <v>37</v>
      </c>
      <c r="E7014" t="s">
        <v>42</v>
      </c>
      <c r="F7014" t="s">
        <v>43</v>
      </c>
      <c r="G7014" t="s">
        <v>30</v>
      </c>
      <c r="H7014" t="str">
        <f t="shared" si="436"/>
        <v>Onsite/Hybrid</v>
      </c>
      <c r="I7014" t="s">
        <v>35</v>
      </c>
      <c r="J7014" t="str">
        <f t="shared" si="437"/>
        <v>0-2 yrs</v>
      </c>
      <c r="K7014">
        <f t="shared" ca="1" si="439"/>
        <v>2</v>
      </c>
      <c r="L7014" t="s">
        <v>27</v>
      </c>
      <c r="M7014">
        <v>1</v>
      </c>
      <c r="N7014">
        <v>1</v>
      </c>
      <c r="O7014">
        <v>1</v>
      </c>
      <c r="P7014">
        <v>1</v>
      </c>
      <c r="Q7014">
        <v>1</v>
      </c>
      <c r="R7014">
        <f>SUM(M7014:N7014:O7014:P7014:Q7014)</f>
        <v>5</v>
      </c>
      <c r="S7014" s="1">
        <v>125933</v>
      </c>
      <c r="T7014" s="1" t="str">
        <f t="shared" si="438"/>
        <v>High</v>
      </c>
      <c r="U7014">
        <v>8</v>
      </c>
      <c r="V7014">
        <v>2023</v>
      </c>
      <c r="W7014" t="s">
        <v>28</v>
      </c>
      <c r="X7014">
        <v>9</v>
      </c>
    </row>
    <row r="7015" spans="1:24" x14ac:dyDescent="0.3">
      <c r="A7015">
        <v>7014</v>
      </c>
      <c r="B7015" t="s">
        <v>33</v>
      </c>
      <c r="C7015" t="str">
        <f>_xlfn.XLOOKUP(B7015,Lookup_table!B:B,Lookup_table!C:C)</f>
        <v>Data</v>
      </c>
      <c r="D7015" t="s">
        <v>37</v>
      </c>
      <c r="E7015" t="s">
        <v>15</v>
      </c>
      <c r="F7015" t="s">
        <v>52</v>
      </c>
      <c r="G7015" t="s">
        <v>17</v>
      </c>
      <c r="H7015" t="str">
        <f t="shared" si="436"/>
        <v>Remote</v>
      </c>
      <c r="I7015" t="s">
        <v>35</v>
      </c>
      <c r="J7015" t="str">
        <f t="shared" si="437"/>
        <v>0-2 yrs</v>
      </c>
      <c r="K7015">
        <f t="shared" ca="1" si="439"/>
        <v>1</v>
      </c>
      <c r="L7015" t="s">
        <v>39</v>
      </c>
      <c r="M7015">
        <v>0</v>
      </c>
      <c r="N7015">
        <v>0</v>
      </c>
      <c r="O7015">
        <v>0</v>
      </c>
      <c r="P7015">
        <v>0</v>
      </c>
      <c r="Q7015">
        <v>1</v>
      </c>
      <c r="R7015">
        <f>SUM(M7015:N7015:O7015:P7015:Q7015)</f>
        <v>1</v>
      </c>
      <c r="S7015" s="1">
        <v>59340</v>
      </c>
      <c r="T7015" s="1" t="str">
        <f t="shared" si="438"/>
        <v>Low</v>
      </c>
      <c r="U7015">
        <v>5</v>
      </c>
      <c r="V7015">
        <v>2025</v>
      </c>
      <c r="W7015" t="s">
        <v>20</v>
      </c>
      <c r="X7015">
        <v>2</v>
      </c>
    </row>
    <row r="7016" spans="1:24" x14ac:dyDescent="0.3">
      <c r="A7016">
        <v>7015</v>
      </c>
      <c r="B7016" t="s">
        <v>50</v>
      </c>
      <c r="C7016" t="str">
        <f>_xlfn.XLOOKUP(B7016,Lookup_table!B:B,Lookup_table!C:C)</f>
        <v>AI</v>
      </c>
      <c r="D7016" t="s">
        <v>37</v>
      </c>
      <c r="E7016" t="s">
        <v>38</v>
      </c>
      <c r="F7016" t="s">
        <v>44</v>
      </c>
      <c r="G7016" t="s">
        <v>25</v>
      </c>
      <c r="H7016" t="str">
        <f t="shared" si="436"/>
        <v>Onsite/Hybrid</v>
      </c>
      <c r="I7016" t="s">
        <v>18</v>
      </c>
      <c r="J7016" t="str">
        <f t="shared" si="437"/>
        <v>7+ yrs</v>
      </c>
      <c r="K7016">
        <f t="shared" ca="1" si="439"/>
        <v>7</v>
      </c>
      <c r="L7016" t="s">
        <v>19</v>
      </c>
      <c r="M7016">
        <v>0</v>
      </c>
      <c r="N7016">
        <v>1</v>
      </c>
      <c r="O7016">
        <v>0</v>
      </c>
      <c r="P7016">
        <v>0</v>
      </c>
      <c r="Q7016">
        <v>0</v>
      </c>
      <c r="R7016">
        <f>SUM(M7016:N7016:O7016:P7016:Q7016)</f>
        <v>1</v>
      </c>
      <c r="S7016" s="1">
        <v>144920</v>
      </c>
      <c r="T7016" s="1" t="str">
        <f t="shared" si="438"/>
        <v>High</v>
      </c>
      <c r="U7016">
        <v>5</v>
      </c>
      <c r="V7016">
        <v>2025</v>
      </c>
      <c r="W7016" t="s">
        <v>20</v>
      </c>
      <c r="X7016">
        <v>6</v>
      </c>
    </row>
    <row r="7017" spans="1:24" x14ac:dyDescent="0.3">
      <c r="A7017">
        <v>7016</v>
      </c>
      <c r="B7017" t="s">
        <v>36</v>
      </c>
      <c r="C7017" t="str">
        <f>_xlfn.XLOOKUP(B7017,Lookup_table!B:B,Lookup_table!C:C)</f>
        <v>Data</v>
      </c>
      <c r="D7017" t="s">
        <v>22</v>
      </c>
      <c r="E7017" t="s">
        <v>15</v>
      </c>
      <c r="F7017" t="s">
        <v>51</v>
      </c>
      <c r="G7017" t="s">
        <v>25</v>
      </c>
      <c r="H7017" t="str">
        <f t="shared" si="436"/>
        <v>Onsite/Hybrid</v>
      </c>
      <c r="I7017" t="s">
        <v>26</v>
      </c>
      <c r="J7017" t="str">
        <f t="shared" si="437"/>
        <v>3-6 yrs</v>
      </c>
      <c r="K7017">
        <f t="shared" ca="1" si="439"/>
        <v>6</v>
      </c>
      <c r="L7017" t="s">
        <v>27</v>
      </c>
      <c r="M7017">
        <v>1</v>
      </c>
      <c r="N7017">
        <v>1</v>
      </c>
      <c r="O7017">
        <v>0</v>
      </c>
      <c r="P7017">
        <v>0</v>
      </c>
      <c r="Q7017">
        <v>1</v>
      </c>
      <c r="R7017">
        <f>SUM(M7017:N7017:O7017:P7017:Q7017)</f>
        <v>3</v>
      </c>
      <c r="S7017" s="1">
        <v>108131</v>
      </c>
      <c r="T7017" s="1" t="str">
        <f t="shared" si="438"/>
        <v>Medium</v>
      </c>
      <c r="U7017">
        <v>6</v>
      </c>
      <c r="V7017">
        <v>2022</v>
      </c>
      <c r="W7017" t="s">
        <v>28</v>
      </c>
      <c r="X7017">
        <v>8</v>
      </c>
    </row>
    <row r="7018" spans="1:24" x14ac:dyDescent="0.3">
      <c r="A7018">
        <v>7017</v>
      </c>
      <c r="B7018" t="s">
        <v>31</v>
      </c>
      <c r="C7018" t="str">
        <f>_xlfn.XLOOKUP(B7018,Lookup_table!B:B,Lookup_table!C:C)</f>
        <v>Business</v>
      </c>
      <c r="D7018" t="s">
        <v>37</v>
      </c>
      <c r="E7018" t="s">
        <v>32</v>
      </c>
      <c r="F7018" t="s">
        <v>29</v>
      </c>
      <c r="G7018" t="s">
        <v>30</v>
      </c>
      <c r="H7018" t="str">
        <f t="shared" si="436"/>
        <v>Onsite/Hybrid</v>
      </c>
      <c r="I7018" t="s">
        <v>35</v>
      </c>
      <c r="J7018" t="str">
        <f t="shared" si="437"/>
        <v>0-2 yrs</v>
      </c>
      <c r="K7018">
        <f t="shared" ca="1" si="439"/>
        <v>2</v>
      </c>
      <c r="L7018" t="s">
        <v>19</v>
      </c>
      <c r="M7018">
        <v>1</v>
      </c>
      <c r="N7018">
        <v>0</v>
      </c>
      <c r="O7018">
        <v>1</v>
      </c>
      <c r="P7018">
        <v>1</v>
      </c>
      <c r="Q7018">
        <v>1</v>
      </c>
      <c r="R7018">
        <f>SUM(M7018:N7018:O7018:P7018:Q7018)</f>
        <v>4</v>
      </c>
      <c r="S7018" s="1">
        <v>88839</v>
      </c>
      <c r="T7018" s="1" t="str">
        <f t="shared" si="438"/>
        <v>Medium</v>
      </c>
      <c r="U7018">
        <v>2</v>
      </c>
      <c r="V7018">
        <v>2022</v>
      </c>
      <c r="W7018" t="s">
        <v>28</v>
      </c>
      <c r="X7018">
        <v>1</v>
      </c>
    </row>
    <row r="7019" spans="1:24" x14ac:dyDescent="0.3">
      <c r="A7019">
        <v>7018</v>
      </c>
      <c r="B7019" t="s">
        <v>41</v>
      </c>
      <c r="C7019" t="str">
        <f>_xlfn.XLOOKUP(B7019,Lookup_table!B:B,Lookup_table!C:C)</f>
        <v>Data</v>
      </c>
      <c r="D7019" t="s">
        <v>37</v>
      </c>
      <c r="E7019" t="s">
        <v>32</v>
      </c>
      <c r="F7019" t="s">
        <v>44</v>
      </c>
      <c r="G7019" t="s">
        <v>30</v>
      </c>
      <c r="H7019" t="str">
        <f t="shared" si="436"/>
        <v>Onsite/Hybrid</v>
      </c>
      <c r="I7019" t="s">
        <v>35</v>
      </c>
      <c r="J7019" t="str">
        <f t="shared" si="437"/>
        <v>0-2 yrs</v>
      </c>
      <c r="K7019">
        <f t="shared" ca="1" si="439"/>
        <v>0</v>
      </c>
      <c r="L7019" t="s">
        <v>39</v>
      </c>
      <c r="M7019">
        <v>0</v>
      </c>
      <c r="N7019">
        <v>1</v>
      </c>
      <c r="O7019">
        <v>1</v>
      </c>
      <c r="P7019">
        <v>1</v>
      </c>
      <c r="Q7019">
        <v>0</v>
      </c>
      <c r="R7019">
        <f>SUM(M7019:N7019:O7019:P7019:Q7019)</f>
        <v>3</v>
      </c>
      <c r="S7019" s="1">
        <v>79454</v>
      </c>
      <c r="T7019" s="1" t="str">
        <f t="shared" si="438"/>
        <v>Medium</v>
      </c>
      <c r="U7019">
        <v>3</v>
      </c>
      <c r="V7019">
        <v>2020</v>
      </c>
      <c r="W7019" t="s">
        <v>28</v>
      </c>
      <c r="X7019">
        <v>7</v>
      </c>
    </row>
    <row r="7020" spans="1:24" x14ac:dyDescent="0.3">
      <c r="A7020">
        <v>7019</v>
      </c>
      <c r="B7020" t="s">
        <v>31</v>
      </c>
      <c r="C7020" t="str">
        <f>_xlfn.XLOOKUP(B7020,Lookup_table!B:B,Lookup_table!C:C)</f>
        <v>Business</v>
      </c>
      <c r="D7020" t="s">
        <v>14</v>
      </c>
      <c r="E7020" t="s">
        <v>42</v>
      </c>
      <c r="F7020" t="s">
        <v>43</v>
      </c>
      <c r="G7020" t="s">
        <v>17</v>
      </c>
      <c r="H7020" t="str">
        <f t="shared" si="436"/>
        <v>Remote</v>
      </c>
      <c r="I7020" t="s">
        <v>35</v>
      </c>
      <c r="J7020" t="str">
        <f t="shared" si="437"/>
        <v>0-2 yrs</v>
      </c>
      <c r="K7020">
        <f t="shared" ca="1" si="439"/>
        <v>0</v>
      </c>
      <c r="L7020" t="s">
        <v>19</v>
      </c>
      <c r="M7020">
        <v>0</v>
      </c>
      <c r="N7020">
        <v>1</v>
      </c>
      <c r="O7020">
        <v>1</v>
      </c>
      <c r="P7020">
        <v>1</v>
      </c>
      <c r="Q7020">
        <v>1</v>
      </c>
      <c r="R7020">
        <f>SUM(M7020:N7020:O7020:P7020:Q7020)</f>
        <v>4</v>
      </c>
      <c r="S7020" s="1">
        <v>85338</v>
      </c>
      <c r="T7020" s="1" t="str">
        <f t="shared" si="438"/>
        <v>Medium</v>
      </c>
      <c r="U7020">
        <v>7</v>
      </c>
      <c r="V7020">
        <v>2022</v>
      </c>
      <c r="W7020" t="s">
        <v>28</v>
      </c>
      <c r="X7020">
        <v>7</v>
      </c>
    </row>
    <row r="7021" spans="1:24" x14ac:dyDescent="0.3">
      <c r="A7021">
        <v>7020</v>
      </c>
      <c r="B7021" t="s">
        <v>21</v>
      </c>
      <c r="C7021" t="str">
        <f>_xlfn.XLOOKUP(B7021,Lookup_table!B:B,Lookup_table!C:C)</f>
        <v>AI</v>
      </c>
      <c r="D7021" t="s">
        <v>34</v>
      </c>
      <c r="E7021" t="s">
        <v>23</v>
      </c>
      <c r="F7021" t="s">
        <v>51</v>
      </c>
      <c r="G7021" t="s">
        <v>25</v>
      </c>
      <c r="H7021" t="str">
        <f t="shared" si="436"/>
        <v>Onsite/Hybrid</v>
      </c>
      <c r="I7021" t="s">
        <v>35</v>
      </c>
      <c r="J7021" t="str">
        <f t="shared" si="437"/>
        <v>0-2 yrs</v>
      </c>
      <c r="K7021">
        <f t="shared" ca="1" si="439"/>
        <v>1</v>
      </c>
      <c r="L7021" t="s">
        <v>27</v>
      </c>
      <c r="M7021">
        <v>0</v>
      </c>
      <c r="N7021">
        <v>1</v>
      </c>
      <c r="O7021">
        <v>1</v>
      </c>
      <c r="P7021">
        <v>0</v>
      </c>
      <c r="Q7021">
        <v>1</v>
      </c>
      <c r="R7021">
        <f>SUM(M7021:N7021:O7021:P7021:Q7021)</f>
        <v>3</v>
      </c>
      <c r="S7021" s="1">
        <v>117323</v>
      </c>
      <c r="T7021" s="1" t="str">
        <f t="shared" si="438"/>
        <v>Medium</v>
      </c>
      <c r="U7021">
        <v>11</v>
      </c>
      <c r="V7021">
        <v>2020</v>
      </c>
      <c r="W7021" t="s">
        <v>34</v>
      </c>
      <c r="X7021">
        <v>2</v>
      </c>
    </row>
    <row r="7022" spans="1:24" x14ac:dyDescent="0.3">
      <c r="A7022">
        <v>7021</v>
      </c>
      <c r="B7022" t="s">
        <v>36</v>
      </c>
      <c r="C7022" t="str">
        <f>_xlfn.XLOOKUP(B7022,Lookup_table!B:B,Lookup_table!C:C)</f>
        <v>Data</v>
      </c>
      <c r="D7022" t="s">
        <v>37</v>
      </c>
      <c r="E7022" t="s">
        <v>38</v>
      </c>
      <c r="F7022" t="s">
        <v>29</v>
      </c>
      <c r="G7022" t="s">
        <v>25</v>
      </c>
      <c r="H7022" t="str">
        <f t="shared" si="436"/>
        <v>Onsite/Hybrid</v>
      </c>
      <c r="I7022" t="s">
        <v>26</v>
      </c>
      <c r="J7022" t="str">
        <f t="shared" si="437"/>
        <v>3-6 yrs</v>
      </c>
      <c r="K7022">
        <f t="shared" ca="1" si="439"/>
        <v>5</v>
      </c>
      <c r="L7022" t="s">
        <v>19</v>
      </c>
      <c r="M7022">
        <v>0</v>
      </c>
      <c r="N7022">
        <v>0</v>
      </c>
      <c r="O7022">
        <v>1</v>
      </c>
      <c r="P7022">
        <v>0</v>
      </c>
      <c r="Q7022">
        <v>0</v>
      </c>
      <c r="R7022">
        <f>SUM(M7022:N7022:O7022:P7022:Q7022)</f>
        <v>1</v>
      </c>
      <c r="S7022" s="1">
        <v>88289</v>
      </c>
      <c r="T7022" s="1" t="str">
        <f t="shared" si="438"/>
        <v>Medium</v>
      </c>
      <c r="U7022">
        <v>11</v>
      </c>
      <c r="V7022">
        <v>2024</v>
      </c>
      <c r="W7022" t="s">
        <v>28</v>
      </c>
      <c r="X7022">
        <v>7</v>
      </c>
    </row>
    <row r="7023" spans="1:24" x14ac:dyDescent="0.3">
      <c r="A7023">
        <v>7022</v>
      </c>
      <c r="B7023" t="s">
        <v>31</v>
      </c>
      <c r="C7023" t="str">
        <f>_xlfn.XLOOKUP(B7023,Lookup_table!B:B,Lookup_table!C:C)</f>
        <v>Business</v>
      </c>
      <c r="D7023" t="s">
        <v>34</v>
      </c>
      <c r="E7023" t="s">
        <v>42</v>
      </c>
      <c r="F7023" t="s">
        <v>52</v>
      </c>
      <c r="G7023" t="s">
        <v>17</v>
      </c>
      <c r="H7023" t="str">
        <f t="shared" si="436"/>
        <v>Remote</v>
      </c>
      <c r="I7023" t="s">
        <v>26</v>
      </c>
      <c r="J7023" t="str">
        <f t="shared" si="437"/>
        <v>3-6 yrs</v>
      </c>
      <c r="K7023">
        <f t="shared" ca="1" si="439"/>
        <v>6</v>
      </c>
      <c r="L7023" t="s">
        <v>27</v>
      </c>
      <c r="M7023">
        <v>1</v>
      </c>
      <c r="N7023">
        <v>0</v>
      </c>
      <c r="O7023">
        <v>1</v>
      </c>
      <c r="P7023">
        <v>1</v>
      </c>
      <c r="Q7023">
        <v>1</v>
      </c>
      <c r="R7023">
        <f>SUM(M7023:N7023:O7023:P7023:Q7023)</f>
        <v>4</v>
      </c>
      <c r="S7023" s="1">
        <v>114115</v>
      </c>
      <c r="T7023" s="1" t="str">
        <f t="shared" si="438"/>
        <v>Medium</v>
      </c>
      <c r="U7023">
        <v>8</v>
      </c>
      <c r="V7023">
        <v>2026</v>
      </c>
      <c r="W7023" t="s">
        <v>28</v>
      </c>
      <c r="X7023">
        <v>9</v>
      </c>
    </row>
    <row r="7024" spans="1:24" x14ac:dyDescent="0.3">
      <c r="A7024">
        <v>7023</v>
      </c>
      <c r="B7024" t="s">
        <v>33</v>
      </c>
      <c r="C7024" t="str">
        <f>_xlfn.XLOOKUP(B7024,Lookup_table!B:B,Lookup_table!C:C)</f>
        <v>Data</v>
      </c>
      <c r="D7024" t="s">
        <v>37</v>
      </c>
      <c r="E7024" t="s">
        <v>23</v>
      </c>
      <c r="F7024" t="s">
        <v>52</v>
      </c>
      <c r="G7024" t="s">
        <v>17</v>
      </c>
      <c r="H7024" t="str">
        <f t="shared" si="436"/>
        <v>Remote</v>
      </c>
      <c r="I7024" t="s">
        <v>18</v>
      </c>
      <c r="J7024" t="str">
        <f t="shared" si="437"/>
        <v>7+ yrs</v>
      </c>
      <c r="K7024">
        <f t="shared" ca="1" si="439"/>
        <v>11</v>
      </c>
      <c r="L7024" t="s">
        <v>19</v>
      </c>
      <c r="M7024">
        <v>1</v>
      </c>
      <c r="N7024">
        <v>0</v>
      </c>
      <c r="O7024">
        <v>1</v>
      </c>
      <c r="P7024">
        <v>1</v>
      </c>
      <c r="Q7024">
        <v>0</v>
      </c>
      <c r="R7024">
        <f>SUM(M7024:N7024:O7024:P7024:Q7024)</f>
        <v>3</v>
      </c>
      <c r="S7024" s="1">
        <v>133509</v>
      </c>
      <c r="T7024" s="1" t="str">
        <f t="shared" si="438"/>
        <v>High</v>
      </c>
      <c r="U7024">
        <v>12</v>
      </c>
      <c r="V7024">
        <v>2024</v>
      </c>
      <c r="W7024" t="s">
        <v>28</v>
      </c>
      <c r="X7024">
        <v>3</v>
      </c>
    </row>
    <row r="7025" spans="1:24" x14ac:dyDescent="0.3">
      <c r="A7025">
        <v>7024</v>
      </c>
      <c r="B7025" t="s">
        <v>41</v>
      </c>
      <c r="C7025" t="str">
        <f>_xlfn.XLOOKUP(B7025,Lookup_table!B:B,Lookup_table!C:C)</f>
        <v>Data</v>
      </c>
      <c r="D7025" t="s">
        <v>14</v>
      </c>
      <c r="E7025" t="s">
        <v>38</v>
      </c>
      <c r="F7025" t="s">
        <v>51</v>
      </c>
      <c r="G7025" t="s">
        <v>30</v>
      </c>
      <c r="H7025" t="str">
        <f t="shared" si="436"/>
        <v>Onsite/Hybrid</v>
      </c>
      <c r="I7025" t="s">
        <v>35</v>
      </c>
      <c r="J7025" t="str">
        <f t="shared" si="437"/>
        <v>0-2 yrs</v>
      </c>
      <c r="K7025">
        <f t="shared" ca="1" si="439"/>
        <v>0</v>
      </c>
      <c r="L7025" t="s">
        <v>19</v>
      </c>
      <c r="M7025">
        <v>1</v>
      </c>
      <c r="N7025">
        <v>0</v>
      </c>
      <c r="O7025">
        <v>0</v>
      </c>
      <c r="P7025">
        <v>1</v>
      </c>
      <c r="Q7025">
        <v>0</v>
      </c>
      <c r="R7025">
        <f>SUM(M7025:N7025:O7025:P7025:Q7025)</f>
        <v>2</v>
      </c>
      <c r="S7025" s="1">
        <v>63328</v>
      </c>
      <c r="T7025" s="1" t="str">
        <f t="shared" si="438"/>
        <v>Low</v>
      </c>
      <c r="U7025">
        <v>3</v>
      </c>
      <c r="V7025">
        <v>2021</v>
      </c>
      <c r="W7025" t="s">
        <v>28</v>
      </c>
      <c r="X7025">
        <v>9</v>
      </c>
    </row>
    <row r="7026" spans="1:24" x14ac:dyDescent="0.3">
      <c r="A7026">
        <v>7025</v>
      </c>
      <c r="B7026" t="s">
        <v>21</v>
      </c>
      <c r="C7026" t="str">
        <f>_xlfn.XLOOKUP(B7026,Lookup_table!B:B,Lookup_table!C:C)</f>
        <v>AI</v>
      </c>
      <c r="D7026" t="s">
        <v>22</v>
      </c>
      <c r="E7026" t="s">
        <v>23</v>
      </c>
      <c r="F7026" t="s">
        <v>16</v>
      </c>
      <c r="G7026" t="s">
        <v>30</v>
      </c>
      <c r="H7026" t="str">
        <f t="shared" si="436"/>
        <v>Onsite/Hybrid</v>
      </c>
      <c r="I7026" t="s">
        <v>35</v>
      </c>
      <c r="J7026" t="str">
        <f t="shared" si="437"/>
        <v>0-2 yrs</v>
      </c>
      <c r="K7026">
        <f t="shared" ca="1" si="439"/>
        <v>2</v>
      </c>
      <c r="L7026" t="s">
        <v>19</v>
      </c>
      <c r="M7026">
        <v>1</v>
      </c>
      <c r="N7026">
        <v>0</v>
      </c>
      <c r="O7026">
        <v>1</v>
      </c>
      <c r="P7026">
        <v>1</v>
      </c>
      <c r="Q7026">
        <v>0</v>
      </c>
      <c r="R7026">
        <f>SUM(M7026:N7026:O7026:P7026:Q7026)</f>
        <v>3</v>
      </c>
      <c r="S7026" s="1">
        <v>137384</v>
      </c>
      <c r="T7026" s="1" t="str">
        <f t="shared" si="438"/>
        <v>High</v>
      </c>
      <c r="U7026">
        <v>10</v>
      </c>
      <c r="V7026">
        <v>2025</v>
      </c>
      <c r="W7026" t="s">
        <v>28</v>
      </c>
      <c r="X7026">
        <v>6</v>
      </c>
    </row>
    <row r="7027" spans="1:24" x14ac:dyDescent="0.3">
      <c r="A7027">
        <v>7026</v>
      </c>
      <c r="B7027" t="s">
        <v>21</v>
      </c>
      <c r="C7027" t="str">
        <f>_xlfn.XLOOKUP(B7027,Lookup_table!B:B,Lookup_table!C:C)</f>
        <v>AI</v>
      </c>
      <c r="D7027" t="s">
        <v>34</v>
      </c>
      <c r="E7027" t="s">
        <v>38</v>
      </c>
      <c r="F7027" t="s">
        <v>29</v>
      </c>
      <c r="G7027" t="s">
        <v>30</v>
      </c>
      <c r="H7027" t="str">
        <f t="shared" si="436"/>
        <v>Onsite/Hybrid</v>
      </c>
      <c r="I7027" t="s">
        <v>26</v>
      </c>
      <c r="J7027" t="str">
        <f t="shared" si="437"/>
        <v>3-6 yrs</v>
      </c>
      <c r="K7027">
        <f t="shared" ca="1" si="439"/>
        <v>5</v>
      </c>
      <c r="L7027" t="s">
        <v>27</v>
      </c>
      <c r="M7027">
        <v>1</v>
      </c>
      <c r="N7027">
        <v>0</v>
      </c>
      <c r="O7027">
        <v>1</v>
      </c>
      <c r="P7027">
        <v>1</v>
      </c>
      <c r="Q7027">
        <v>0</v>
      </c>
      <c r="R7027">
        <f>SUM(M7027:N7027:O7027:P7027:Q7027)</f>
        <v>3</v>
      </c>
      <c r="S7027" s="1">
        <v>149993</v>
      </c>
      <c r="T7027" s="1" t="str">
        <f t="shared" si="438"/>
        <v>High</v>
      </c>
      <c r="U7027">
        <v>7</v>
      </c>
      <c r="V7027">
        <v>2021</v>
      </c>
      <c r="W7027" t="s">
        <v>28</v>
      </c>
      <c r="X7027">
        <v>5</v>
      </c>
    </row>
    <row r="7028" spans="1:24" x14ac:dyDescent="0.3">
      <c r="A7028">
        <v>7027</v>
      </c>
      <c r="B7028" t="s">
        <v>36</v>
      </c>
      <c r="C7028" t="str">
        <f>_xlfn.XLOOKUP(B7028,Lookup_table!B:B,Lookup_table!C:C)</f>
        <v>Data</v>
      </c>
      <c r="D7028" t="s">
        <v>14</v>
      </c>
      <c r="E7028" t="s">
        <v>38</v>
      </c>
      <c r="F7028" t="s">
        <v>44</v>
      </c>
      <c r="G7028" t="s">
        <v>17</v>
      </c>
      <c r="H7028" t="str">
        <f t="shared" si="436"/>
        <v>Remote</v>
      </c>
      <c r="I7028" t="s">
        <v>35</v>
      </c>
      <c r="J7028" t="str">
        <f t="shared" si="437"/>
        <v>0-2 yrs</v>
      </c>
      <c r="K7028">
        <f t="shared" ca="1" si="439"/>
        <v>2</v>
      </c>
      <c r="L7028" t="s">
        <v>39</v>
      </c>
      <c r="M7028">
        <v>1</v>
      </c>
      <c r="N7028">
        <v>1</v>
      </c>
      <c r="O7028">
        <v>0</v>
      </c>
      <c r="P7028">
        <v>1</v>
      </c>
      <c r="Q7028">
        <v>1</v>
      </c>
      <c r="R7028">
        <f>SUM(M7028:N7028:O7028:P7028:Q7028)</f>
        <v>4</v>
      </c>
      <c r="S7028" s="1">
        <v>72000</v>
      </c>
      <c r="T7028" s="1" t="str">
        <f t="shared" si="438"/>
        <v>Medium</v>
      </c>
      <c r="U7028">
        <v>12</v>
      </c>
      <c r="V7028">
        <v>2023</v>
      </c>
      <c r="W7028" t="s">
        <v>28</v>
      </c>
      <c r="X7028">
        <v>8</v>
      </c>
    </row>
    <row r="7029" spans="1:24" x14ac:dyDescent="0.3">
      <c r="A7029">
        <v>7028</v>
      </c>
      <c r="B7029" t="s">
        <v>31</v>
      </c>
      <c r="C7029" t="str">
        <f>_xlfn.XLOOKUP(B7029,Lookup_table!B:B,Lookup_table!C:C)</f>
        <v>Business</v>
      </c>
      <c r="D7029" t="s">
        <v>22</v>
      </c>
      <c r="E7029" t="s">
        <v>40</v>
      </c>
      <c r="F7029" t="s">
        <v>44</v>
      </c>
      <c r="G7029" t="s">
        <v>25</v>
      </c>
      <c r="H7029" t="str">
        <f t="shared" si="436"/>
        <v>Onsite/Hybrid</v>
      </c>
      <c r="I7029" t="s">
        <v>35</v>
      </c>
      <c r="J7029" t="str">
        <f t="shared" si="437"/>
        <v>0-2 yrs</v>
      </c>
      <c r="K7029">
        <f t="shared" ca="1" si="439"/>
        <v>0</v>
      </c>
      <c r="L7029" t="s">
        <v>39</v>
      </c>
      <c r="M7029">
        <v>0</v>
      </c>
      <c r="N7029">
        <v>1</v>
      </c>
      <c r="O7029">
        <v>1</v>
      </c>
      <c r="P7029">
        <v>0</v>
      </c>
      <c r="Q7029">
        <v>1</v>
      </c>
      <c r="R7029">
        <f>SUM(M7029:N7029:O7029:P7029:Q7029)</f>
        <v>3</v>
      </c>
      <c r="S7029" s="1">
        <v>97265</v>
      </c>
      <c r="T7029" s="1" t="str">
        <f t="shared" si="438"/>
        <v>Medium</v>
      </c>
      <c r="U7029">
        <v>4</v>
      </c>
      <c r="V7029">
        <v>2024</v>
      </c>
      <c r="W7029" t="s">
        <v>34</v>
      </c>
      <c r="X7029">
        <v>3</v>
      </c>
    </row>
    <row r="7030" spans="1:24" x14ac:dyDescent="0.3">
      <c r="A7030">
        <v>7029</v>
      </c>
      <c r="B7030" t="s">
        <v>50</v>
      </c>
      <c r="C7030" t="str">
        <f>_xlfn.XLOOKUP(B7030,Lookup_table!B:B,Lookup_table!C:C)</f>
        <v>AI</v>
      </c>
      <c r="D7030" t="s">
        <v>14</v>
      </c>
      <c r="E7030" t="s">
        <v>32</v>
      </c>
      <c r="F7030" t="s">
        <v>29</v>
      </c>
      <c r="G7030" t="s">
        <v>25</v>
      </c>
      <c r="H7030" t="str">
        <f t="shared" si="436"/>
        <v>Onsite/Hybrid</v>
      </c>
      <c r="I7030" t="s">
        <v>26</v>
      </c>
      <c r="J7030" t="str">
        <f t="shared" si="437"/>
        <v>3-6 yrs</v>
      </c>
      <c r="K7030">
        <f t="shared" ca="1" si="439"/>
        <v>6</v>
      </c>
      <c r="L7030" t="s">
        <v>19</v>
      </c>
      <c r="M7030">
        <v>0</v>
      </c>
      <c r="N7030">
        <v>1</v>
      </c>
      <c r="O7030">
        <v>1</v>
      </c>
      <c r="P7030">
        <v>1</v>
      </c>
      <c r="Q7030">
        <v>0</v>
      </c>
      <c r="R7030">
        <f>SUM(M7030:N7030:O7030:P7030:Q7030)</f>
        <v>3</v>
      </c>
      <c r="S7030" s="1">
        <v>144839</v>
      </c>
      <c r="T7030" s="1" t="str">
        <f t="shared" si="438"/>
        <v>High</v>
      </c>
      <c r="U7030">
        <v>1</v>
      </c>
      <c r="V7030">
        <v>2024</v>
      </c>
      <c r="W7030" t="s">
        <v>28</v>
      </c>
      <c r="X7030">
        <v>3</v>
      </c>
    </row>
    <row r="7031" spans="1:24" x14ac:dyDescent="0.3">
      <c r="A7031">
        <v>7030</v>
      </c>
      <c r="B7031" t="s">
        <v>21</v>
      </c>
      <c r="C7031" t="str">
        <f>_xlfn.XLOOKUP(B7031,Lookup_table!B:B,Lookup_table!C:C)</f>
        <v>AI</v>
      </c>
      <c r="D7031" t="s">
        <v>34</v>
      </c>
      <c r="E7031" t="s">
        <v>23</v>
      </c>
      <c r="F7031" t="s">
        <v>43</v>
      </c>
      <c r="G7031" t="s">
        <v>30</v>
      </c>
      <c r="H7031" t="str">
        <f t="shared" si="436"/>
        <v>Onsite/Hybrid</v>
      </c>
      <c r="I7031" t="s">
        <v>35</v>
      </c>
      <c r="J7031" t="str">
        <f t="shared" si="437"/>
        <v>0-2 yrs</v>
      </c>
      <c r="K7031">
        <f t="shared" ca="1" si="439"/>
        <v>1</v>
      </c>
      <c r="L7031" t="s">
        <v>39</v>
      </c>
      <c r="M7031">
        <v>0</v>
      </c>
      <c r="N7031">
        <v>0</v>
      </c>
      <c r="O7031">
        <v>0</v>
      </c>
      <c r="P7031">
        <v>0</v>
      </c>
      <c r="Q7031">
        <v>0</v>
      </c>
      <c r="R7031">
        <f>SUM(M7031:N7031:O7031:P7031:Q7031)</f>
        <v>0</v>
      </c>
      <c r="S7031" s="1">
        <v>86575</v>
      </c>
      <c r="T7031" s="1" t="str">
        <f t="shared" si="438"/>
        <v>Medium</v>
      </c>
      <c r="U7031">
        <v>10</v>
      </c>
      <c r="V7031">
        <v>2026</v>
      </c>
      <c r="W7031" t="s">
        <v>20</v>
      </c>
      <c r="X7031">
        <v>4</v>
      </c>
    </row>
    <row r="7032" spans="1:24" x14ac:dyDescent="0.3">
      <c r="A7032">
        <v>7031</v>
      </c>
      <c r="B7032" t="s">
        <v>31</v>
      </c>
      <c r="C7032" t="str">
        <f>_xlfn.XLOOKUP(B7032,Lookup_table!B:B,Lookup_table!C:C)</f>
        <v>Business</v>
      </c>
      <c r="D7032" t="s">
        <v>37</v>
      </c>
      <c r="E7032" t="s">
        <v>32</v>
      </c>
      <c r="F7032" t="s">
        <v>24</v>
      </c>
      <c r="G7032" t="s">
        <v>25</v>
      </c>
      <c r="H7032" t="str">
        <f t="shared" si="436"/>
        <v>Onsite/Hybrid</v>
      </c>
      <c r="I7032" t="s">
        <v>26</v>
      </c>
      <c r="J7032" t="str">
        <f t="shared" si="437"/>
        <v>3-6 yrs</v>
      </c>
      <c r="K7032">
        <f t="shared" ca="1" si="439"/>
        <v>4</v>
      </c>
      <c r="L7032" t="s">
        <v>19</v>
      </c>
      <c r="M7032">
        <v>1</v>
      </c>
      <c r="N7032">
        <v>0</v>
      </c>
      <c r="O7032">
        <v>1</v>
      </c>
      <c r="P7032">
        <v>1</v>
      </c>
      <c r="Q7032">
        <v>1</v>
      </c>
      <c r="R7032">
        <f>SUM(M7032:N7032:O7032:P7032:Q7032)</f>
        <v>4</v>
      </c>
      <c r="S7032" s="1">
        <v>115782</v>
      </c>
      <c r="T7032" s="1" t="str">
        <f t="shared" si="438"/>
        <v>Medium</v>
      </c>
      <c r="U7032">
        <v>9</v>
      </c>
      <c r="V7032">
        <v>2023</v>
      </c>
      <c r="W7032" t="s">
        <v>28</v>
      </c>
      <c r="X7032">
        <v>3</v>
      </c>
    </row>
    <row r="7033" spans="1:24" x14ac:dyDescent="0.3">
      <c r="A7033">
        <v>7032</v>
      </c>
      <c r="B7033" t="s">
        <v>50</v>
      </c>
      <c r="C7033" t="str">
        <f>_xlfn.XLOOKUP(B7033,Lookup_table!B:B,Lookup_table!C:C)</f>
        <v>AI</v>
      </c>
      <c r="D7033" t="s">
        <v>22</v>
      </c>
      <c r="E7033" t="s">
        <v>42</v>
      </c>
      <c r="F7033" t="s">
        <v>52</v>
      </c>
      <c r="G7033" t="s">
        <v>30</v>
      </c>
      <c r="H7033" t="str">
        <f t="shared" si="436"/>
        <v>Onsite/Hybrid</v>
      </c>
      <c r="I7033" t="s">
        <v>18</v>
      </c>
      <c r="J7033" t="str">
        <f t="shared" si="437"/>
        <v>7+ yrs</v>
      </c>
      <c r="K7033">
        <f t="shared" ca="1" si="439"/>
        <v>9</v>
      </c>
      <c r="L7033" t="s">
        <v>39</v>
      </c>
      <c r="M7033">
        <v>0</v>
      </c>
      <c r="N7033">
        <v>1</v>
      </c>
      <c r="O7033">
        <v>0</v>
      </c>
      <c r="P7033">
        <v>0</v>
      </c>
      <c r="Q7033">
        <v>0</v>
      </c>
      <c r="R7033">
        <f>SUM(M7033:N7033:O7033:P7033:Q7033)</f>
        <v>1</v>
      </c>
      <c r="S7033" s="1">
        <v>162356</v>
      </c>
      <c r="T7033" s="1" t="str">
        <f t="shared" si="438"/>
        <v>High</v>
      </c>
      <c r="U7033">
        <v>8</v>
      </c>
      <c r="V7033">
        <v>2020</v>
      </c>
      <c r="W7033" t="s">
        <v>34</v>
      </c>
      <c r="X7033">
        <v>5</v>
      </c>
    </row>
    <row r="7034" spans="1:24" x14ac:dyDescent="0.3">
      <c r="A7034">
        <v>7033</v>
      </c>
      <c r="B7034" t="s">
        <v>36</v>
      </c>
      <c r="C7034" t="str">
        <f>_xlfn.XLOOKUP(B7034,Lookup_table!B:B,Lookup_table!C:C)</f>
        <v>Data</v>
      </c>
      <c r="D7034" t="s">
        <v>34</v>
      </c>
      <c r="E7034" t="s">
        <v>38</v>
      </c>
      <c r="F7034" t="s">
        <v>24</v>
      </c>
      <c r="G7034" t="s">
        <v>30</v>
      </c>
      <c r="H7034" t="str">
        <f t="shared" si="436"/>
        <v>Onsite/Hybrid</v>
      </c>
      <c r="I7034" t="s">
        <v>26</v>
      </c>
      <c r="J7034" t="str">
        <f t="shared" si="437"/>
        <v>3-6 yrs</v>
      </c>
      <c r="K7034">
        <f t="shared" ca="1" si="439"/>
        <v>6</v>
      </c>
      <c r="L7034" t="s">
        <v>19</v>
      </c>
      <c r="M7034">
        <v>1</v>
      </c>
      <c r="N7034">
        <v>1</v>
      </c>
      <c r="O7034">
        <v>1</v>
      </c>
      <c r="P7034">
        <v>0</v>
      </c>
      <c r="Q7034">
        <v>0</v>
      </c>
      <c r="R7034">
        <f>SUM(M7034:N7034:O7034:P7034:Q7034)</f>
        <v>3</v>
      </c>
      <c r="S7034" s="1">
        <v>94831</v>
      </c>
      <c r="T7034" s="1" t="str">
        <f t="shared" si="438"/>
        <v>Medium</v>
      </c>
      <c r="U7034">
        <v>7</v>
      </c>
      <c r="V7034">
        <v>2024</v>
      </c>
      <c r="W7034" t="s">
        <v>28</v>
      </c>
      <c r="X7034">
        <v>9</v>
      </c>
    </row>
    <row r="7035" spans="1:24" x14ac:dyDescent="0.3">
      <c r="A7035">
        <v>7034</v>
      </c>
      <c r="B7035" t="s">
        <v>21</v>
      </c>
      <c r="C7035" t="str">
        <f>_xlfn.XLOOKUP(B7035,Lookup_table!B:B,Lookup_table!C:C)</f>
        <v>AI</v>
      </c>
      <c r="D7035" t="s">
        <v>37</v>
      </c>
      <c r="E7035" t="s">
        <v>32</v>
      </c>
      <c r="F7035" t="s">
        <v>51</v>
      </c>
      <c r="G7035" t="s">
        <v>17</v>
      </c>
      <c r="H7035" t="str">
        <f t="shared" si="436"/>
        <v>Remote</v>
      </c>
      <c r="I7035" t="s">
        <v>35</v>
      </c>
      <c r="J7035" t="str">
        <f t="shared" si="437"/>
        <v>0-2 yrs</v>
      </c>
      <c r="K7035">
        <f t="shared" ca="1" si="439"/>
        <v>1</v>
      </c>
      <c r="L7035" t="s">
        <v>39</v>
      </c>
      <c r="M7035">
        <v>0</v>
      </c>
      <c r="N7035">
        <v>0</v>
      </c>
      <c r="O7035">
        <v>0</v>
      </c>
      <c r="P7035">
        <v>1</v>
      </c>
      <c r="Q7035">
        <v>0</v>
      </c>
      <c r="R7035">
        <f>SUM(M7035:N7035:O7035:P7035:Q7035)</f>
        <v>1</v>
      </c>
      <c r="S7035" s="1">
        <v>101838</v>
      </c>
      <c r="T7035" s="1" t="str">
        <f t="shared" si="438"/>
        <v>Medium</v>
      </c>
      <c r="U7035">
        <v>6</v>
      </c>
      <c r="V7035">
        <v>2024</v>
      </c>
      <c r="W7035" t="s">
        <v>20</v>
      </c>
      <c r="X7035">
        <v>5</v>
      </c>
    </row>
    <row r="7036" spans="1:24" x14ac:dyDescent="0.3">
      <c r="A7036">
        <v>7035</v>
      </c>
      <c r="B7036" t="s">
        <v>36</v>
      </c>
      <c r="C7036" t="str">
        <f>_xlfn.XLOOKUP(B7036,Lookup_table!B:B,Lookup_table!C:C)</f>
        <v>Data</v>
      </c>
      <c r="D7036" t="s">
        <v>14</v>
      </c>
      <c r="E7036" t="s">
        <v>38</v>
      </c>
      <c r="F7036" t="s">
        <v>44</v>
      </c>
      <c r="G7036" t="s">
        <v>30</v>
      </c>
      <c r="H7036" t="str">
        <f t="shared" si="436"/>
        <v>Onsite/Hybrid</v>
      </c>
      <c r="I7036" t="s">
        <v>26</v>
      </c>
      <c r="J7036" t="str">
        <f t="shared" si="437"/>
        <v>3-6 yrs</v>
      </c>
      <c r="K7036">
        <f t="shared" ca="1" si="439"/>
        <v>4</v>
      </c>
      <c r="L7036" t="s">
        <v>27</v>
      </c>
      <c r="M7036">
        <v>1</v>
      </c>
      <c r="N7036">
        <v>1</v>
      </c>
      <c r="O7036">
        <v>1</v>
      </c>
      <c r="P7036">
        <v>1</v>
      </c>
      <c r="Q7036">
        <v>0</v>
      </c>
      <c r="R7036">
        <f>SUM(M7036:N7036:O7036:P7036:Q7036)</f>
        <v>4</v>
      </c>
      <c r="S7036" s="1">
        <v>108313</v>
      </c>
      <c r="T7036" s="1" t="str">
        <f t="shared" si="438"/>
        <v>Medium</v>
      </c>
      <c r="U7036">
        <v>4</v>
      </c>
      <c r="V7036">
        <v>2023</v>
      </c>
      <c r="W7036" t="s">
        <v>28</v>
      </c>
      <c r="X7036">
        <v>9</v>
      </c>
    </row>
    <row r="7037" spans="1:24" x14ac:dyDescent="0.3">
      <c r="A7037">
        <v>7036</v>
      </c>
      <c r="B7037" t="s">
        <v>36</v>
      </c>
      <c r="C7037" t="str">
        <f>_xlfn.XLOOKUP(B7037,Lookup_table!B:B,Lookup_table!C:C)</f>
        <v>Data</v>
      </c>
      <c r="D7037" t="s">
        <v>14</v>
      </c>
      <c r="E7037" t="s">
        <v>23</v>
      </c>
      <c r="F7037" t="s">
        <v>44</v>
      </c>
      <c r="G7037" t="s">
        <v>17</v>
      </c>
      <c r="H7037" t="str">
        <f t="shared" si="436"/>
        <v>Remote</v>
      </c>
      <c r="I7037" t="s">
        <v>26</v>
      </c>
      <c r="J7037" t="str">
        <f t="shared" si="437"/>
        <v>3-6 yrs</v>
      </c>
      <c r="K7037">
        <f t="shared" ca="1" si="439"/>
        <v>5</v>
      </c>
      <c r="L7037" t="s">
        <v>19</v>
      </c>
      <c r="M7037">
        <v>1</v>
      </c>
      <c r="N7037">
        <v>1</v>
      </c>
      <c r="O7037">
        <v>1</v>
      </c>
      <c r="P7037">
        <v>0</v>
      </c>
      <c r="Q7037">
        <v>1</v>
      </c>
      <c r="R7037">
        <f>SUM(M7037:N7037:O7037:P7037:Q7037)</f>
        <v>4</v>
      </c>
      <c r="S7037" s="1">
        <v>103315</v>
      </c>
      <c r="T7037" s="1" t="str">
        <f t="shared" si="438"/>
        <v>Medium</v>
      </c>
      <c r="U7037">
        <v>12</v>
      </c>
      <c r="V7037">
        <v>2026</v>
      </c>
      <c r="W7037" t="s">
        <v>20</v>
      </c>
      <c r="X7037">
        <v>4</v>
      </c>
    </row>
    <row r="7038" spans="1:24" x14ac:dyDescent="0.3">
      <c r="A7038">
        <v>7037</v>
      </c>
      <c r="B7038" t="s">
        <v>36</v>
      </c>
      <c r="C7038" t="str">
        <f>_xlfn.XLOOKUP(B7038,Lookup_table!B:B,Lookup_table!C:C)</f>
        <v>Data</v>
      </c>
      <c r="D7038" t="s">
        <v>14</v>
      </c>
      <c r="E7038" t="s">
        <v>32</v>
      </c>
      <c r="F7038" t="s">
        <v>24</v>
      </c>
      <c r="G7038" t="s">
        <v>17</v>
      </c>
      <c r="H7038" t="str">
        <f t="shared" si="436"/>
        <v>Remote</v>
      </c>
      <c r="I7038" t="s">
        <v>26</v>
      </c>
      <c r="J7038" t="str">
        <f t="shared" si="437"/>
        <v>3-6 yrs</v>
      </c>
      <c r="K7038">
        <f t="shared" ca="1" si="439"/>
        <v>6</v>
      </c>
      <c r="L7038" t="s">
        <v>27</v>
      </c>
      <c r="M7038">
        <v>1</v>
      </c>
      <c r="N7038">
        <v>0</v>
      </c>
      <c r="O7038">
        <v>0</v>
      </c>
      <c r="P7038">
        <v>0</v>
      </c>
      <c r="Q7038">
        <v>1</v>
      </c>
      <c r="R7038">
        <f>SUM(M7038:N7038:O7038:P7038:Q7038)</f>
        <v>2</v>
      </c>
      <c r="S7038" s="1">
        <v>86050</v>
      </c>
      <c r="T7038" s="1" t="str">
        <f t="shared" si="438"/>
        <v>Medium</v>
      </c>
      <c r="U7038">
        <v>1</v>
      </c>
      <c r="V7038">
        <v>2025</v>
      </c>
      <c r="W7038" t="s">
        <v>28</v>
      </c>
      <c r="X7038">
        <v>8</v>
      </c>
    </row>
    <row r="7039" spans="1:24" x14ac:dyDescent="0.3">
      <c r="A7039">
        <v>7038</v>
      </c>
      <c r="B7039" t="s">
        <v>41</v>
      </c>
      <c r="C7039" t="str">
        <f>_xlfn.XLOOKUP(B7039,Lookup_table!B:B,Lookup_table!C:C)</f>
        <v>Data</v>
      </c>
      <c r="D7039" t="s">
        <v>22</v>
      </c>
      <c r="E7039" t="s">
        <v>32</v>
      </c>
      <c r="F7039" t="s">
        <v>43</v>
      </c>
      <c r="G7039" t="s">
        <v>30</v>
      </c>
      <c r="H7039" t="str">
        <f t="shared" si="436"/>
        <v>Onsite/Hybrid</v>
      </c>
      <c r="I7039" t="s">
        <v>35</v>
      </c>
      <c r="J7039" t="str">
        <f t="shared" si="437"/>
        <v>0-2 yrs</v>
      </c>
      <c r="K7039">
        <f t="shared" ca="1" si="439"/>
        <v>1</v>
      </c>
      <c r="L7039" t="s">
        <v>27</v>
      </c>
      <c r="M7039">
        <v>0</v>
      </c>
      <c r="N7039">
        <v>1</v>
      </c>
      <c r="O7039">
        <v>0</v>
      </c>
      <c r="P7039">
        <v>1</v>
      </c>
      <c r="Q7039">
        <v>0</v>
      </c>
      <c r="R7039">
        <f>SUM(M7039:N7039:O7039:P7039:Q7039)</f>
        <v>2</v>
      </c>
      <c r="S7039" s="1">
        <v>87990</v>
      </c>
      <c r="T7039" s="1" t="str">
        <f t="shared" si="438"/>
        <v>Medium</v>
      </c>
      <c r="U7039">
        <v>12</v>
      </c>
      <c r="V7039">
        <v>2022</v>
      </c>
      <c r="W7039" t="s">
        <v>20</v>
      </c>
      <c r="X7039">
        <v>6</v>
      </c>
    </row>
    <row r="7040" spans="1:24" x14ac:dyDescent="0.3">
      <c r="A7040">
        <v>7039</v>
      </c>
      <c r="B7040" t="s">
        <v>21</v>
      </c>
      <c r="C7040" t="str">
        <f>_xlfn.XLOOKUP(B7040,Lookup_table!B:B,Lookup_table!C:C)</f>
        <v>AI</v>
      </c>
      <c r="D7040" t="s">
        <v>14</v>
      </c>
      <c r="E7040" t="s">
        <v>40</v>
      </c>
      <c r="F7040" t="s">
        <v>24</v>
      </c>
      <c r="G7040" t="s">
        <v>30</v>
      </c>
      <c r="H7040" t="str">
        <f t="shared" si="436"/>
        <v>Onsite/Hybrid</v>
      </c>
      <c r="I7040" t="s">
        <v>18</v>
      </c>
      <c r="J7040" t="str">
        <f t="shared" si="437"/>
        <v>7+ yrs</v>
      </c>
      <c r="K7040">
        <f t="shared" ca="1" si="439"/>
        <v>9</v>
      </c>
      <c r="L7040" t="s">
        <v>27</v>
      </c>
      <c r="M7040">
        <v>1</v>
      </c>
      <c r="N7040">
        <v>0</v>
      </c>
      <c r="O7040">
        <v>1</v>
      </c>
      <c r="P7040">
        <v>0</v>
      </c>
      <c r="Q7040">
        <v>1</v>
      </c>
      <c r="R7040">
        <f>SUM(M7040:N7040:O7040:P7040:Q7040)</f>
        <v>3</v>
      </c>
      <c r="S7040" s="1">
        <v>165937</v>
      </c>
      <c r="T7040" s="1" t="str">
        <f t="shared" si="438"/>
        <v>High</v>
      </c>
      <c r="U7040">
        <v>5</v>
      </c>
      <c r="V7040">
        <v>2020</v>
      </c>
      <c r="W7040" t="s">
        <v>34</v>
      </c>
      <c r="X7040">
        <v>5</v>
      </c>
    </row>
    <row r="7041" spans="1:24" x14ac:dyDescent="0.3">
      <c r="A7041">
        <v>7040</v>
      </c>
      <c r="B7041" t="s">
        <v>21</v>
      </c>
      <c r="C7041" t="str">
        <f>_xlfn.XLOOKUP(B7041,Lookup_table!B:B,Lookup_table!C:C)</f>
        <v>AI</v>
      </c>
      <c r="D7041" t="s">
        <v>22</v>
      </c>
      <c r="E7041" t="s">
        <v>15</v>
      </c>
      <c r="F7041" t="s">
        <v>51</v>
      </c>
      <c r="G7041" t="s">
        <v>25</v>
      </c>
      <c r="H7041" t="str">
        <f t="shared" si="436"/>
        <v>Onsite/Hybrid</v>
      </c>
      <c r="I7041" t="s">
        <v>18</v>
      </c>
      <c r="J7041" t="str">
        <f t="shared" si="437"/>
        <v>7+ yrs</v>
      </c>
      <c r="K7041">
        <f t="shared" ca="1" si="439"/>
        <v>7</v>
      </c>
      <c r="L7041" t="s">
        <v>27</v>
      </c>
      <c r="M7041">
        <v>0</v>
      </c>
      <c r="N7041">
        <v>0</v>
      </c>
      <c r="O7041">
        <v>1</v>
      </c>
      <c r="P7041">
        <v>1</v>
      </c>
      <c r="Q7041">
        <v>0</v>
      </c>
      <c r="R7041">
        <f>SUM(M7041:N7041:O7041:P7041:Q7041)</f>
        <v>2</v>
      </c>
      <c r="S7041" s="1">
        <v>191711</v>
      </c>
      <c r="T7041" s="1" t="str">
        <f t="shared" si="438"/>
        <v>High</v>
      </c>
      <c r="U7041">
        <v>8</v>
      </c>
      <c r="V7041">
        <v>2020</v>
      </c>
      <c r="W7041" t="s">
        <v>28</v>
      </c>
      <c r="X7041">
        <v>2</v>
      </c>
    </row>
    <row r="7042" spans="1:24" x14ac:dyDescent="0.3">
      <c r="A7042">
        <v>7041</v>
      </c>
      <c r="B7042" t="s">
        <v>36</v>
      </c>
      <c r="C7042" t="str">
        <f>_xlfn.XLOOKUP(B7042,Lookup_table!B:B,Lookup_table!C:C)</f>
        <v>Data</v>
      </c>
      <c r="D7042" t="s">
        <v>22</v>
      </c>
      <c r="E7042" t="s">
        <v>15</v>
      </c>
      <c r="F7042" t="s">
        <v>29</v>
      </c>
      <c r="G7042" t="s">
        <v>17</v>
      </c>
      <c r="H7042" t="str">
        <f t="shared" ref="H7042:H7105" si="440">IF(G7042="Remote","Remote","Onsite/Hybrid")</f>
        <v>Remote</v>
      </c>
      <c r="I7042" t="s">
        <v>26</v>
      </c>
      <c r="J7042" t="str">
        <f t="shared" ref="J7042:J7105" si="441">IF(I7042="Entry","0-2 yrs",IF(I7042="Mid","3-6 yrs","7+ yrs"))</f>
        <v>3-6 yrs</v>
      </c>
      <c r="K7042">
        <f t="shared" ca="1" si="439"/>
        <v>3</v>
      </c>
      <c r="L7042" t="s">
        <v>27</v>
      </c>
      <c r="M7042">
        <v>0</v>
      </c>
      <c r="N7042">
        <v>0</v>
      </c>
      <c r="O7042">
        <v>1</v>
      </c>
      <c r="P7042">
        <v>0</v>
      </c>
      <c r="Q7042">
        <v>0</v>
      </c>
      <c r="R7042">
        <f>SUM(M7042:N7042:O7042:P7042:Q7042)</f>
        <v>1</v>
      </c>
      <c r="S7042" s="1">
        <v>114610</v>
      </c>
      <c r="T7042" s="1" t="str">
        <f t="shared" ref="T7042:T7105" si="442">IF(S7042&lt;=70000,"Low",IF(S7042&lt;=120000,"Medium","High"))</f>
        <v>Medium</v>
      </c>
      <c r="U7042">
        <v>3</v>
      </c>
      <c r="V7042">
        <v>2022</v>
      </c>
      <c r="W7042" t="s">
        <v>34</v>
      </c>
      <c r="X7042">
        <v>4</v>
      </c>
    </row>
    <row r="7043" spans="1:24" x14ac:dyDescent="0.3">
      <c r="A7043">
        <v>7042</v>
      </c>
      <c r="B7043" t="s">
        <v>41</v>
      </c>
      <c r="C7043" t="str">
        <f>_xlfn.XLOOKUP(B7043,Lookup_table!B:B,Lookup_table!C:C)</f>
        <v>Data</v>
      </c>
      <c r="D7043" t="s">
        <v>14</v>
      </c>
      <c r="E7043" t="s">
        <v>38</v>
      </c>
      <c r="F7043" t="s">
        <v>51</v>
      </c>
      <c r="G7043" t="s">
        <v>25</v>
      </c>
      <c r="H7043" t="str">
        <f t="shared" si="440"/>
        <v>Onsite/Hybrid</v>
      </c>
      <c r="I7043" t="s">
        <v>26</v>
      </c>
      <c r="J7043" t="str">
        <f t="shared" si="441"/>
        <v>3-6 yrs</v>
      </c>
      <c r="K7043">
        <f t="shared" ref="K7043:K7106" ca="1" si="443">IF(J7043="0-2 yrs",RANDBETWEEN(0,2),IF(J7043="3-6 yrs", RANDBETWEEN(3,6),IF(J7043="7+ yrs", RANDBETWEEN(7,15)," ")))</f>
        <v>5</v>
      </c>
      <c r="L7043" t="s">
        <v>19</v>
      </c>
      <c r="M7043">
        <v>1</v>
      </c>
      <c r="N7043">
        <v>0</v>
      </c>
      <c r="O7043">
        <v>1</v>
      </c>
      <c r="P7043">
        <v>1</v>
      </c>
      <c r="Q7043">
        <v>0</v>
      </c>
      <c r="R7043">
        <f>SUM(M7043:N7043:O7043:P7043:Q7043)</f>
        <v>3</v>
      </c>
      <c r="S7043" s="1">
        <v>101852</v>
      </c>
      <c r="T7043" s="1" t="str">
        <f t="shared" si="442"/>
        <v>Medium</v>
      </c>
      <c r="U7043">
        <v>1</v>
      </c>
      <c r="V7043">
        <v>2022</v>
      </c>
      <c r="W7043" t="s">
        <v>28</v>
      </c>
      <c r="X7043">
        <v>8</v>
      </c>
    </row>
    <row r="7044" spans="1:24" x14ac:dyDescent="0.3">
      <c r="A7044">
        <v>7043</v>
      </c>
      <c r="B7044" t="s">
        <v>41</v>
      </c>
      <c r="C7044" t="str">
        <f>_xlfn.XLOOKUP(B7044,Lookup_table!B:B,Lookup_table!C:C)</f>
        <v>Data</v>
      </c>
      <c r="D7044" t="s">
        <v>34</v>
      </c>
      <c r="E7044" t="s">
        <v>42</v>
      </c>
      <c r="F7044" t="s">
        <v>16</v>
      </c>
      <c r="G7044" t="s">
        <v>17</v>
      </c>
      <c r="H7044" t="str">
        <f t="shared" si="440"/>
        <v>Remote</v>
      </c>
      <c r="I7044" t="s">
        <v>35</v>
      </c>
      <c r="J7044" t="str">
        <f t="shared" si="441"/>
        <v>0-2 yrs</v>
      </c>
      <c r="K7044">
        <f t="shared" ca="1" si="443"/>
        <v>1</v>
      </c>
      <c r="L7044" t="s">
        <v>39</v>
      </c>
      <c r="M7044">
        <v>1</v>
      </c>
      <c r="N7044">
        <v>1</v>
      </c>
      <c r="O7044">
        <v>1</v>
      </c>
      <c r="P7044">
        <v>1</v>
      </c>
      <c r="Q7044">
        <v>1</v>
      </c>
      <c r="R7044">
        <f>SUM(M7044:N7044:O7044:P7044:Q7044)</f>
        <v>5</v>
      </c>
      <c r="S7044" s="1">
        <v>91200</v>
      </c>
      <c r="T7044" s="1" t="str">
        <f t="shared" si="442"/>
        <v>Medium</v>
      </c>
      <c r="U7044">
        <v>11</v>
      </c>
      <c r="V7044">
        <v>2021</v>
      </c>
      <c r="W7044" t="s">
        <v>28</v>
      </c>
      <c r="X7044">
        <v>7</v>
      </c>
    </row>
    <row r="7045" spans="1:24" x14ac:dyDescent="0.3">
      <c r="A7045">
        <v>7044</v>
      </c>
      <c r="B7045" t="s">
        <v>21</v>
      </c>
      <c r="C7045" t="str">
        <f>_xlfn.XLOOKUP(B7045,Lookup_table!B:B,Lookup_table!C:C)</f>
        <v>AI</v>
      </c>
      <c r="D7045" t="s">
        <v>22</v>
      </c>
      <c r="E7045" t="s">
        <v>38</v>
      </c>
      <c r="F7045" t="s">
        <v>16</v>
      </c>
      <c r="G7045" t="s">
        <v>30</v>
      </c>
      <c r="H7045" t="str">
        <f t="shared" si="440"/>
        <v>Onsite/Hybrid</v>
      </c>
      <c r="I7045" t="s">
        <v>26</v>
      </c>
      <c r="J7045" t="str">
        <f t="shared" si="441"/>
        <v>3-6 yrs</v>
      </c>
      <c r="K7045">
        <f t="shared" ca="1" si="443"/>
        <v>5</v>
      </c>
      <c r="L7045" t="s">
        <v>39</v>
      </c>
      <c r="M7045">
        <v>0</v>
      </c>
      <c r="N7045">
        <v>0</v>
      </c>
      <c r="O7045">
        <v>1</v>
      </c>
      <c r="P7045">
        <v>0</v>
      </c>
      <c r="Q7045">
        <v>1</v>
      </c>
      <c r="R7045">
        <f>SUM(M7045:N7045:O7045:P7045:Q7045)</f>
        <v>2</v>
      </c>
      <c r="S7045" s="1">
        <v>162084</v>
      </c>
      <c r="T7045" s="1" t="str">
        <f t="shared" si="442"/>
        <v>High</v>
      </c>
      <c r="U7045">
        <v>10</v>
      </c>
      <c r="V7045">
        <v>2025</v>
      </c>
      <c r="W7045" t="s">
        <v>34</v>
      </c>
      <c r="X7045">
        <v>1</v>
      </c>
    </row>
    <row r="7046" spans="1:24" x14ac:dyDescent="0.3">
      <c r="A7046">
        <v>7045</v>
      </c>
      <c r="B7046" t="s">
        <v>41</v>
      </c>
      <c r="C7046" t="str">
        <f>_xlfn.XLOOKUP(B7046,Lookup_table!B:B,Lookup_table!C:C)</f>
        <v>Data</v>
      </c>
      <c r="D7046" t="s">
        <v>37</v>
      </c>
      <c r="E7046" t="s">
        <v>23</v>
      </c>
      <c r="F7046" t="s">
        <v>24</v>
      </c>
      <c r="G7046" t="s">
        <v>30</v>
      </c>
      <c r="H7046" t="str">
        <f t="shared" si="440"/>
        <v>Onsite/Hybrid</v>
      </c>
      <c r="I7046" t="s">
        <v>18</v>
      </c>
      <c r="J7046" t="str">
        <f t="shared" si="441"/>
        <v>7+ yrs</v>
      </c>
      <c r="K7046">
        <f t="shared" ca="1" si="443"/>
        <v>10</v>
      </c>
      <c r="L7046" t="s">
        <v>27</v>
      </c>
      <c r="M7046">
        <v>1</v>
      </c>
      <c r="N7046">
        <v>0</v>
      </c>
      <c r="O7046">
        <v>1</v>
      </c>
      <c r="P7046">
        <v>0</v>
      </c>
      <c r="Q7046">
        <v>0</v>
      </c>
      <c r="R7046">
        <f>SUM(M7046:N7046:O7046:P7046:Q7046)</f>
        <v>2</v>
      </c>
      <c r="S7046" s="1">
        <v>118372</v>
      </c>
      <c r="T7046" s="1" t="str">
        <f t="shared" si="442"/>
        <v>Medium</v>
      </c>
      <c r="U7046">
        <v>8</v>
      </c>
      <c r="V7046">
        <v>2022</v>
      </c>
      <c r="W7046" t="s">
        <v>28</v>
      </c>
      <c r="X7046">
        <v>8</v>
      </c>
    </row>
    <row r="7047" spans="1:24" x14ac:dyDescent="0.3">
      <c r="A7047">
        <v>7046</v>
      </c>
      <c r="B7047" t="s">
        <v>41</v>
      </c>
      <c r="C7047" t="str">
        <f>_xlfn.XLOOKUP(B7047,Lookup_table!B:B,Lookup_table!C:C)</f>
        <v>Data</v>
      </c>
      <c r="D7047" t="s">
        <v>22</v>
      </c>
      <c r="E7047" t="s">
        <v>32</v>
      </c>
      <c r="F7047" t="s">
        <v>16</v>
      </c>
      <c r="G7047" t="s">
        <v>17</v>
      </c>
      <c r="H7047" t="str">
        <f t="shared" si="440"/>
        <v>Remote</v>
      </c>
      <c r="I7047" t="s">
        <v>35</v>
      </c>
      <c r="J7047" t="str">
        <f t="shared" si="441"/>
        <v>0-2 yrs</v>
      </c>
      <c r="K7047">
        <f t="shared" ca="1" si="443"/>
        <v>0</v>
      </c>
      <c r="L7047" t="s">
        <v>27</v>
      </c>
      <c r="M7047">
        <v>0</v>
      </c>
      <c r="N7047">
        <v>0</v>
      </c>
      <c r="O7047">
        <v>1</v>
      </c>
      <c r="P7047">
        <v>0</v>
      </c>
      <c r="Q7047">
        <v>1</v>
      </c>
      <c r="R7047">
        <f>SUM(M7047:N7047:O7047:P7047:Q7047)</f>
        <v>2</v>
      </c>
      <c r="S7047" s="1">
        <v>95447</v>
      </c>
      <c r="T7047" s="1" t="str">
        <f t="shared" si="442"/>
        <v>Medium</v>
      </c>
      <c r="U7047">
        <v>8</v>
      </c>
      <c r="V7047">
        <v>2022</v>
      </c>
      <c r="W7047" t="s">
        <v>28</v>
      </c>
      <c r="X7047">
        <v>8</v>
      </c>
    </row>
    <row r="7048" spans="1:24" x14ac:dyDescent="0.3">
      <c r="A7048">
        <v>7047</v>
      </c>
      <c r="B7048" t="s">
        <v>41</v>
      </c>
      <c r="C7048" t="str">
        <f>_xlfn.XLOOKUP(B7048,Lookup_table!B:B,Lookup_table!C:C)</f>
        <v>Data</v>
      </c>
      <c r="D7048" t="s">
        <v>22</v>
      </c>
      <c r="E7048" t="s">
        <v>42</v>
      </c>
      <c r="F7048" t="s">
        <v>52</v>
      </c>
      <c r="G7048" t="s">
        <v>17</v>
      </c>
      <c r="H7048" t="str">
        <f t="shared" si="440"/>
        <v>Remote</v>
      </c>
      <c r="I7048" t="s">
        <v>35</v>
      </c>
      <c r="J7048" t="str">
        <f t="shared" si="441"/>
        <v>0-2 yrs</v>
      </c>
      <c r="K7048">
        <f t="shared" ca="1" si="443"/>
        <v>1</v>
      </c>
      <c r="L7048" t="s">
        <v>27</v>
      </c>
      <c r="M7048">
        <v>0</v>
      </c>
      <c r="N7048">
        <v>0</v>
      </c>
      <c r="O7048">
        <v>0</v>
      </c>
      <c r="P7048">
        <v>1</v>
      </c>
      <c r="Q7048">
        <v>1</v>
      </c>
      <c r="R7048">
        <f>SUM(M7048:N7048:O7048:P7048:Q7048)</f>
        <v>2</v>
      </c>
      <c r="S7048" s="1">
        <v>99705</v>
      </c>
      <c r="T7048" s="1" t="str">
        <f t="shared" si="442"/>
        <v>Medium</v>
      </c>
      <c r="U7048">
        <v>5</v>
      </c>
      <c r="V7048">
        <v>2023</v>
      </c>
      <c r="W7048" t="s">
        <v>34</v>
      </c>
      <c r="X7048">
        <v>4</v>
      </c>
    </row>
    <row r="7049" spans="1:24" x14ac:dyDescent="0.3">
      <c r="A7049">
        <v>7048</v>
      </c>
      <c r="B7049" t="s">
        <v>31</v>
      </c>
      <c r="C7049" t="str">
        <f>_xlfn.XLOOKUP(B7049,Lookup_table!B:B,Lookup_table!C:C)</f>
        <v>Business</v>
      </c>
      <c r="D7049" t="s">
        <v>22</v>
      </c>
      <c r="E7049" t="s">
        <v>15</v>
      </c>
      <c r="F7049" t="s">
        <v>43</v>
      </c>
      <c r="G7049" t="s">
        <v>17</v>
      </c>
      <c r="H7049" t="str">
        <f t="shared" si="440"/>
        <v>Remote</v>
      </c>
      <c r="I7049" t="s">
        <v>35</v>
      </c>
      <c r="J7049" t="str">
        <f t="shared" si="441"/>
        <v>0-2 yrs</v>
      </c>
      <c r="K7049">
        <f t="shared" ca="1" si="443"/>
        <v>0</v>
      </c>
      <c r="L7049" t="s">
        <v>39</v>
      </c>
      <c r="M7049">
        <v>0</v>
      </c>
      <c r="N7049">
        <v>0</v>
      </c>
      <c r="O7049">
        <v>1</v>
      </c>
      <c r="P7049">
        <v>0</v>
      </c>
      <c r="Q7049">
        <v>1</v>
      </c>
      <c r="R7049">
        <f>SUM(M7049:N7049:O7049:P7049:Q7049)</f>
        <v>2</v>
      </c>
      <c r="S7049" s="1">
        <v>96324</v>
      </c>
      <c r="T7049" s="1" t="str">
        <f t="shared" si="442"/>
        <v>Medium</v>
      </c>
      <c r="U7049">
        <v>12</v>
      </c>
      <c r="V7049">
        <v>2023</v>
      </c>
      <c r="W7049" t="s">
        <v>28</v>
      </c>
      <c r="X7049">
        <v>9</v>
      </c>
    </row>
    <row r="7050" spans="1:24" x14ac:dyDescent="0.3">
      <c r="A7050">
        <v>7049</v>
      </c>
      <c r="B7050" t="s">
        <v>21</v>
      </c>
      <c r="C7050" t="str">
        <f>_xlfn.XLOOKUP(B7050,Lookup_table!B:B,Lookup_table!C:C)</f>
        <v>AI</v>
      </c>
      <c r="D7050" t="s">
        <v>34</v>
      </c>
      <c r="E7050" t="s">
        <v>40</v>
      </c>
      <c r="F7050" t="s">
        <v>44</v>
      </c>
      <c r="G7050" t="s">
        <v>17</v>
      </c>
      <c r="H7050" t="str">
        <f t="shared" si="440"/>
        <v>Remote</v>
      </c>
      <c r="I7050" t="s">
        <v>26</v>
      </c>
      <c r="J7050" t="str">
        <f t="shared" si="441"/>
        <v>3-6 yrs</v>
      </c>
      <c r="K7050">
        <f t="shared" ca="1" si="443"/>
        <v>4</v>
      </c>
      <c r="L7050" t="s">
        <v>19</v>
      </c>
      <c r="M7050">
        <v>0</v>
      </c>
      <c r="N7050">
        <v>0</v>
      </c>
      <c r="O7050">
        <v>0</v>
      </c>
      <c r="P7050">
        <v>0</v>
      </c>
      <c r="Q7050">
        <v>1</v>
      </c>
      <c r="R7050">
        <f>SUM(M7050:N7050:O7050:P7050:Q7050)</f>
        <v>1</v>
      </c>
      <c r="S7050" s="1">
        <v>125119</v>
      </c>
      <c r="T7050" s="1" t="str">
        <f t="shared" si="442"/>
        <v>High</v>
      </c>
      <c r="U7050">
        <v>1</v>
      </c>
      <c r="V7050">
        <v>2024</v>
      </c>
      <c r="W7050" t="s">
        <v>28</v>
      </c>
      <c r="X7050">
        <v>8</v>
      </c>
    </row>
    <row r="7051" spans="1:24" x14ac:dyDescent="0.3">
      <c r="A7051">
        <v>7050</v>
      </c>
      <c r="B7051" t="s">
        <v>41</v>
      </c>
      <c r="C7051" t="str">
        <f>_xlfn.XLOOKUP(B7051,Lookup_table!B:B,Lookup_table!C:C)</f>
        <v>Data</v>
      </c>
      <c r="D7051" t="s">
        <v>37</v>
      </c>
      <c r="E7051" t="s">
        <v>42</v>
      </c>
      <c r="F7051" t="s">
        <v>29</v>
      </c>
      <c r="G7051" t="s">
        <v>17</v>
      </c>
      <c r="H7051" t="str">
        <f t="shared" si="440"/>
        <v>Remote</v>
      </c>
      <c r="I7051" t="s">
        <v>35</v>
      </c>
      <c r="J7051" t="str">
        <f t="shared" si="441"/>
        <v>0-2 yrs</v>
      </c>
      <c r="K7051">
        <f t="shared" ca="1" si="443"/>
        <v>1</v>
      </c>
      <c r="L7051" t="s">
        <v>19</v>
      </c>
      <c r="M7051">
        <v>0</v>
      </c>
      <c r="N7051">
        <v>0</v>
      </c>
      <c r="O7051">
        <v>1</v>
      </c>
      <c r="P7051">
        <v>0</v>
      </c>
      <c r="Q7051">
        <v>0</v>
      </c>
      <c r="R7051">
        <f>SUM(M7051:N7051:O7051:P7051:Q7051)</f>
        <v>1</v>
      </c>
      <c r="S7051" s="1">
        <v>66983</v>
      </c>
      <c r="T7051" s="1" t="str">
        <f t="shared" si="442"/>
        <v>Low</v>
      </c>
      <c r="U7051">
        <v>4</v>
      </c>
      <c r="V7051">
        <v>2021</v>
      </c>
      <c r="W7051" t="s">
        <v>34</v>
      </c>
      <c r="X7051">
        <v>2</v>
      </c>
    </row>
    <row r="7052" spans="1:24" x14ac:dyDescent="0.3">
      <c r="A7052">
        <v>7051</v>
      </c>
      <c r="B7052" t="s">
        <v>31</v>
      </c>
      <c r="C7052" t="str">
        <f>_xlfn.XLOOKUP(B7052,Lookup_table!B:B,Lookup_table!C:C)</f>
        <v>Business</v>
      </c>
      <c r="D7052" t="s">
        <v>37</v>
      </c>
      <c r="E7052" t="s">
        <v>40</v>
      </c>
      <c r="F7052" t="s">
        <v>43</v>
      </c>
      <c r="G7052" t="s">
        <v>25</v>
      </c>
      <c r="H7052" t="str">
        <f t="shared" si="440"/>
        <v>Onsite/Hybrid</v>
      </c>
      <c r="I7052" t="s">
        <v>26</v>
      </c>
      <c r="J7052" t="str">
        <f t="shared" si="441"/>
        <v>3-6 yrs</v>
      </c>
      <c r="K7052">
        <f t="shared" ca="1" si="443"/>
        <v>5</v>
      </c>
      <c r="L7052" t="s">
        <v>39</v>
      </c>
      <c r="M7052">
        <v>1</v>
      </c>
      <c r="N7052">
        <v>1</v>
      </c>
      <c r="O7052">
        <v>1</v>
      </c>
      <c r="P7052">
        <v>1</v>
      </c>
      <c r="Q7052">
        <v>1</v>
      </c>
      <c r="R7052">
        <f>SUM(M7052:N7052:O7052:P7052:Q7052)</f>
        <v>5</v>
      </c>
      <c r="S7052" s="1">
        <v>113180</v>
      </c>
      <c r="T7052" s="1" t="str">
        <f t="shared" si="442"/>
        <v>Medium</v>
      </c>
      <c r="U7052">
        <v>10</v>
      </c>
      <c r="V7052">
        <v>2022</v>
      </c>
      <c r="W7052" t="s">
        <v>28</v>
      </c>
      <c r="X7052">
        <v>9</v>
      </c>
    </row>
    <row r="7053" spans="1:24" x14ac:dyDescent="0.3">
      <c r="A7053">
        <v>7052</v>
      </c>
      <c r="B7053" t="s">
        <v>36</v>
      </c>
      <c r="C7053" t="str">
        <f>_xlfn.XLOOKUP(B7053,Lookup_table!B:B,Lookup_table!C:C)</f>
        <v>Data</v>
      </c>
      <c r="D7053" t="s">
        <v>14</v>
      </c>
      <c r="E7053" t="s">
        <v>40</v>
      </c>
      <c r="F7053" t="s">
        <v>52</v>
      </c>
      <c r="G7053" t="s">
        <v>17</v>
      </c>
      <c r="H7053" t="str">
        <f t="shared" si="440"/>
        <v>Remote</v>
      </c>
      <c r="I7053" t="s">
        <v>26</v>
      </c>
      <c r="J7053" t="str">
        <f t="shared" si="441"/>
        <v>3-6 yrs</v>
      </c>
      <c r="K7053">
        <f t="shared" ca="1" si="443"/>
        <v>6</v>
      </c>
      <c r="L7053" t="s">
        <v>27</v>
      </c>
      <c r="M7053">
        <v>1</v>
      </c>
      <c r="N7053">
        <v>0</v>
      </c>
      <c r="O7053">
        <v>0</v>
      </c>
      <c r="P7053">
        <v>0</v>
      </c>
      <c r="Q7053">
        <v>0</v>
      </c>
      <c r="R7053">
        <f>SUM(M7053:N7053:O7053:P7053:Q7053)</f>
        <v>1</v>
      </c>
      <c r="S7053" s="1">
        <v>72831</v>
      </c>
      <c r="T7053" s="1" t="str">
        <f t="shared" si="442"/>
        <v>Medium</v>
      </c>
      <c r="U7053">
        <v>9</v>
      </c>
      <c r="V7053">
        <v>2023</v>
      </c>
      <c r="W7053" t="s">
        <v>20</v>
      </c>
      <c r="X7053">
        <v>4</v>
      </c>
    </row>
    <row r="7054" spans="1:24" x14ac:dyDescent="0.3">
      <c r="A7054">
        <v>7053</v>
      </c>
      <c r="B7054" t="s">
        <v>33</v>
      </c>
      <c r="C7054" t="str">
        <f>_xlfn.XLOOKUP(B7054,Lookup_table!B:B,Lookup_table!C:C)</f>
        <v>Data</v>
      </c>
      <c r="D7054" t="s">
        <v>34</v>
      </c>
      <c r="E7054" t="s">
        <v>15</v>
      </c>
      <c r="F7054" t="s">
        <v>24</v>
      </c>
      <c r="G7054" t="s">
        <v>25</v>
      </c>
      <c r="H7054" t="str">
        <f t="shared" si="440"/>
        <v>Onsite/Hybrid</v>
      </c>
      <c r="I7054" t="s">
        <v>18</v>
      </c>
      <c r="J7054" t="str">
        <f t="shared" si="441"/>
        <v>7+ yrs</v>
      </c>
      <c r="K7054">
        <f t="shared" ca="1" si="443"/>
        <v>14</v>
      </c>
      <c r="L7054" t="s">
        <v>27</v>
      </c>
      <c r="M7054">
        <v>1</v>
      </c>
      <c r="N7054">
        <v>1</v>
      </c>
      <c r="O7054">
        <v>0</v>
      </c>
      <c r="P7054">
        <v>1</v>
      </c>
      <c r="Q7054">
        <v>0</v>
      </c>
      <c r="R7054">
        <f>SUM(M7054:N7054:O7054:P7054:Q7054)</f>
        <v>3</v>
      </c>
      <c r="S7054" s="1">
        <v>114595</v>
      </c>
      <c r="T7054" s="1" t="str">
        <f t="shared" si="442"/>
        <v>Medium</v>
      </c>
      <c r="U7054">
        <v>12</v>
      </c>
      <c r="V7054">
        <v>2026</v>
      </c>
      <c r="W7054" t="s">
        <v>28</v>
      </c>
      <c r="X7054">
        <v>7</v>
      </c>
    </row>
    <row r="7055" spans="1:24" x14ac:dyDescent="0.3">
      <c r="A7055">
        <v>7054</v>
      </c>
      <c r="B7055" t="s">
        <v>21</v>
      </c>
      <c r="C7055" t="str">
        <f>_xlfn.XLOOKUP(B7055,Lookup_table!B:B,Lookup_table!C:C)</f>
        <v>AI</v>
      </c>
      <c r="D7055" t="s">
        <v>22</v>
      </c>
      <c r="E7055" t="s">
        <v>42</v>
      </c>
      <c r="F7055" t="s">
        <v>44</v>
      </c>
      <c r="G7055" t="s">
        <v>25</v>
      </c>
      <c r="H7055" t="str">
        <f t="shared" si="440"/>
        <v>Onsite/Hybrid</v>
      </c>
      <c r="I7055" t="s">
        <v>26</v>
      </c>
      <c r="J7055" t="str">
        <f t="shared" si="441"/>
        <v>3-6 yrs</v>
      </c>
      <c r="K7055">
        <f t="shared" ca="1" si="443"/>
        <v>6</v>
      </c>
      <c r="L7055" t="s">
        <v>39</v>
      </c>
      <c r="M7055">
        <v>1</v>
      </c>
      <c r="N7055">
        <v>1</v>
      </c>
      <c r="O7055">
        <v>0</v>
      </c>
      <c r="P7055">
        <v>1</v>
      </c>
      <c r="Q7055">
        <v>1</v>
      </c>
      <c r="R7055">
        <f>SUM(M7055:N7055:O7055:P7055:Q7055)</f>
        <v>4</v>
      </c>
      <c r="S7055" s="1">
        <v>158939</v>
      </c>
      <c r="T7055" s="1" t="str">
        <f t="shared" si="442"/>
        <v>High</v>
      </c>
      <c r="U7055">
        <v>11</v>
      </c>
      <c r="V7055">
        <v>2026</v>
      </c>
      <c r="W7055" t="s">
        <v>28</v>
      </c>
      <c r="X7055">
        <v>7</v>
      </c>
    </row>
    <row r="7056" spans="1:24" x14ac:dyDescent="0.3">
      <c r="A7056">
        <v>7055</v>
      </c>
      <c r="B7056" t="s">
        <v>41</v>
      </c>
      <c r="C7056" t="str">
        <f>_xlfn.XLOOKUP(B7056,Lookup_table!B:B,Lookup_table!C:C)</f>
        <v>Data</v>
      </c>
      <c r="D7056" t="s">
        <v>22</v>
      </c>
      <c r="E7056" t="s">
        <v>40</v>
      </c>
      <c r="F7056" t="s">
        <v>51</v>
      </c>
      <c r="G7056" t="s">
        <v>17</v>
      </c>
      <c r="H7056" t="str">
        <f t="shared" si="440"/>
        <v>Remote</v>
      </c>
      <c r="I7056" t="s">
        <v>18</v>
      </c>
      <c r="J7056" t="str">
        <f t="shared" si="441"/>
        <v>7+ yrs</v>
      </c>
      <c r="K7056">
        <f t="shared" ca="1" si="443"/>
        <v>10</v>
      </c>
      <c r="L7056" t="s">
        <v>27</v>
      </c>
      <c r="M7056">
        <v>1</v>
      </c>
      <c r="N7056">
        <v>1</v>
      </c>
      <c r="O7056">
        <v>1</v>
      </c>
      <c r="P7056">
        <v>0</v>
      </c>
      <c r="Q7056">
        <v>0</v>
      </c>
      <c r="R7056">
        <f>SUM(M7056:N7056:O7056:P7056:Q7056)</f>
        <v>3</v>
      </c>
      <c r="S7056" s="1">
        <v>138157</v>
      </c>
      <c r="T7056" s="1" t="str">
        <f t="shared" si="442"/>
        <v>High</v>
      </c>
      <c r="U7056">
        <v>2</v>
      </c>
      <c r="V7056">
        <v>2021</v>
      </c>
      <c r="W7056" t="s">
        <v>34</v>
      </c>
      <c r="X7056">
        <v>3</v>
      </c>
    </row>
    <row r="7057" spans="1:24" x14ac:dyDescent="0.3">
      <c r="A7057">
        <v>7056</v>
      </c>
      <c r="B7057" t="s">
        <v>41</v>
      </c>
      <c r="C7057" t="str">
        <f>_xlfn.XLOOKUP(B7057,Lookup_table!B:B,Lookup_table!C:C)</f>
        <v>Data</v>
      </c>
      <c r="D7057" t="s">
        <v>22</v>
      </c>
      <c r="E7057" t="s">
        <v>15</v>
      </c>
      <c r="F7057" t="s">
        <v>16</v>
      </c>
      <c r="G7057" t="s">
        <v>25</v>
      </c>
      <c r="H7057" t="str">
        <f t="shared" si="440"/>
        <v>Onsite/Hybrid</v>
      </c>
      <c r="I7057" t="s">
        <v>18</v>
      </c>
      <c r="J7057" t="str">
        <f t="shared" si="441"/>
        <v>7+ yrs</v>
      </c>
      <c r="K7057">
        <f t="shared" ca="1" si="443"/>
        <v>13</v>
      </c>
      <c r="L7057" t="s">
        <v>39</v>
      </c>
      <c r="M7057">
        <v>1</v>
      </c>
      <c r="N7057">
        <v>1</v>
      </c>
      <c r="O7057">
        <v>1</v>
      </c>
      <c r="P7057">
        <v>0</v>
      </c>
      <c r="Q7057">
        <v>1</v>
      </c>
      <c r="R7057">
        <f>SUM(M7057:N7057:O7057:P7057:Q7057)</f>
        <v>4</v>
      </c>
      <c r="S7057" s="1">
        <v>145614</v>
      </c>
      <c r="T7057" s="1" t="str">
        <f t="shared" si="442"/>
        <v>High</v>
      </c>
      <c r="U7057">
        <v>2</v>
      </c>
      <c r="V7057">
        <v>2023</v>
      </c>
      <c r="W7057" t="s">
        <v>28</v>
      </c>
      <c r="X7057">
        <v>7</v>
      </c>
    </row>
    <row r="7058" spans="1:24" x14ac:dyDescent="0.3">
      <c r="A7058">
        <v>7057</v>
      </c>
      <c r="B7058" t="s">
        <v>41</v>
      </c>
      <c r="C7058" t="str">
        <f>_xlfn.XLOOKUP(B7058,Lookup_table!B:B,Lookup_table!C:C)</f>
        <v>Data</v>
      </c>
      <c r="D7058" t="s">
        <v>37</v>
      </c>
      <c r="E7058" t="s">
        <v>32</v>
      </c>
      <c r="F7058" t="s">
        <v>16</v>
      </c>
      <c r="G7058" t="s">
        <v>30</v>
      </c>
      <c r="H7058" t="str">
        <f t="shared" si="440"/>
        <v>Onsite/Hybrid</v>
      </c>
      <c r="I7058" t="s">
        <v>26</v>
      </c>
      <c r="J7058" t="str">
        <f t="shared" si="441"/>
        <v>3-6 yrs</v>
      </c>
      <c r="K7058">
        <f t="shared" ca="1" si="443"/>
        <v>4</v>
      </c>
      <c r="L7058" t="s">
        <v>27</v>
      </c>
      <c r="M7058">
        <v>1</v>
      </c>
      <c r="N7058">
        <v>0</v>
      </c>
      <c r="O7058">
        <v>0</v>
      </c>
      <c r="P7058">
        <v>0</v>
      </c>
      <c r="Q7058">
        <v>0</v>
      </c>
      <c r="R7058">
        <f>SUM(M7058:N7058:O7058:P7058:Q7058)</f>
        <v>1</v>
      </c>
      <c r="S7058" s="1">
        <v>77369</v>
      </c>
      <c r="T7058" s="1" t="str">
        <f t="shared" si="442"/>
        <v>Medium</v>
      </c>
      <c r="U7058">
        <v>4</v>
      </c>
      <c r="V7058">
        <v>2024</v>
      </c>
      <c r="W7058" t="s">
        <v>28</v>
      </c>
      <c r="X7058">
        <v>8</v>
      </c>
    </row>
    <row r="7059" spans="1:24" x14ac:dyDescent="0.3">
      <c r="A7059">
        <v>7058</v>
      </c>
      <c r="B7059" t="s">
        <v>31</v>
      </c>
      <c r="C7059" t="str">
        <f>_xlfn.XLOOKUP(B7059,Lookup_table!B:B,Lookup_table!C:C)</f>
        <v>Business</v>
      </c>
      <c r="D7059" t="s">
        <v>34</v>
      </c>
      <c r="E7059" t="s">
        <v>38</v>
      </c>
      <c r="F7059" t="s">
        <v>44</v>
      </c>
      <c r="G7059" t="s">
        <v>17</v>
      </c>
      <c r="H7059" t="str">
        <f t="shared" si="440"/>
        <v>Remote</v>
      </c>
      <c r="I7059" t="s">
        <v>26</v>
      </c>
      <c r="J7059" t="str">
        <f t="shared" si="441"/>
        <v>3-6 yrs</v>
      </c>
      <c r="K7059">
        <f t="shared" ca="1" si="443"/>
        <v>5</v>
      </c>
      <c r="L7059" t="s">
        <v>19</v>
      </c>
      <c r="M7059">
        <v>0</v>
      </c>
      <c r="N7059">
        <v>1</v>
      </c>
      <c r="O7059">
        <v>1</v>
      </c>
      <c r="P7059">
        <v>0</v>
      </c>
      <c r="Q7059">
        <v>0</v>
      </c>
      <c r="R7059">
        <f>SUM(M7059:N7059:O7059:P7059:Q7059)</f>
        <v>2</v>
      </c>
      <c r="S7059" s="1">
        <v>87585</v>
      </c>
      <c r="T7059" s="1" t="str">
        <f t="shared" si="442"/>
        <v>Medium</v>
      </c>
      <c r="U7059">
        <v>2</v>
      </c>
      <c r="V7059">
        <v>2024</v>
      </c>
      <c r="W7059" t="s">
        <v>28</v>
      </c>
      <c r="X7059">
        <v>9</v>
      </c>
    </row>
    <row r="7060" spans="1:24" x14ac:dyDescent="0.3">
      <c r="A7060">
        <v>7059</v>
      </c>
      <c r="B7060" t="s">
        <v>33</v>
      </c>
      <c r="C7060" t="str">
        <f>_xlfn.XLOOKUP(B7060,Lookup_table!B:B,Lookup_table!C:C)</f>
        <v>Data</v>
      </c>
      <c r="D7060" t="s">
        <v>34</v>
      </c>
      <c r="E7060" t="s">
        <v>38</v>
      </c>
      <c r="F7060" t="s">
        <v>24</v>
      </c>
      <c r="G7060" t="s">
        <v>25</v>
      </c>
      <c r="H7060" t="str">
        <f t="shared" si="440"/>
        <v>Onsite/Hybrid</v>
      </c>
      <c r="I7060" t="s">
        <v>26</v>
      </c>
      <c r="J7060" t="str">
        <f t="shared" si="441"/>
        <v>3-6 yrs</v>
      </c>
      <c r="K7060">
        <f t="shared" ca="1" si="443"/>
        <v>3</v>
      </c>
      <c r="L7060" t="s">
        <v>19</v>
      </c>
      <c r="M7060">
        <v>0</v>
      </c>
      <c r="N7060">
        <v>1</v>
      </c>
      <c r="O7060">
        <v>1</v>
      </c>
      <c r="P7060">
        <v>1</v>
      </c>
      <c r="Q7060">
        <v>0</v>
      </c>
      <c r="R7060">
        <f>SUM(M7060:N7060:O7060:P7060:Q7060)</f>
        <v>3</v>
      </c>
      <c r="S7060" s="1">
        <v>109887</v>
      </c>
      <c r="T7060" s="1" t="str">
        <f t="shared" si="442"/>
        <v>Medium</v>
      </c>
      <c r="U7060">
        <v>11</v>
      </c>
      <c r="V7060">
        <v>2021</v>
      </c>
      <c r="W7060" t="s">
        <v>28</v>
      </c>
      <c r="X7060">
        <v>1</v>
      </c>
    </row>
    <row r="7061" spans="1:24" x14ac:dyDescent="0.3">
      <c r="A7061">
        <v>7060</v>
      </c>
      <c r="B7061" t="s">
        <v>31</v>
      </c>
      <c r="C7061" t="str">
        <f>_xlfn.XLOOKUP(B7061,Lookup_table!B:B,Lookup_table!C:C)</f>
        <v>Business</v>
      </c>
      <c r="D7061" t="s">
        <v>34</v>
      </c>
      <c r="E7061" t="s">
        <v>42</v>
      </c>
      <c r="F7061" t="s">
        <v>43</v>
      </c>
      <c r="G7061" t="s">
        <v>25</v>
      </c>
      <c r="H7061" t="str">
        <f t="shared" si="440"/>
        <v>Onsite/Hybrid</v>
      </c>
      <c r="I7061" t="s">
        <v>26</v>
      </c>
      <c r="J7061" t="str">
        <f t="shared" si="441"/>
        <v>3-6 yrs</v>
      </c>
      <c r="K7061">
        <f t="shared" ca="1" si="443"/>
        <v>5</v>
      </c>
      <c r="L7061" t="s">
        <v>19</v>
      </c>
      <c r="M7061">
        <v>0</v>
      </c>
      <c r="N7061">
        <v>0</v>
      </c>
      <c r="O7061">
        <v>0</v>
      </c>
      <c r="P7061">
        <v>0</v>
      </c>
      <c r="Q7061">
        <v>1</v>
      </c>
      <c r="R7061">
        <f>SUM(M7061:N7061:O7061:P7061:Q7061)</f>
        <v>1</v>
      </c>
      <c r="S7061" s="1">
        <v>80060</v>
      </c>
      <c r="T7061" s="1" t="str">
        <f t="shared" si="442"/>
        <v>Medium</v>
      </c>
      <c r="U7061">
        <v>2</v>
      </c>
      <c r="V7061">
        <v>2025</v>
      </c>
      <c r="W7061" t="s">
        <v>28</v>
      </c>
      <c r="X7061">
        <v>9</v>
      </c>
    </row>
    <row r="7062" spans="1:24" x14ac:dyDescent="0.3">
      <c r="A7062">
        <v>7061</v>
      </c>
      <c r="B7062" t="s">
        <v>21</v>
      </c>
      <c r="C7062" t="str">
        <f>_xlfn.XLOOKUP(B7062,Lookup_table!B:B,Lookup_table!C:C)</f>
        <v>AI</v>
      </c>
      <c r="D7062" t="s">
        <v>37</v>
      </c>
      <c r="E7062" t="s">
        <v>15</v>
      </c>
      <c r="F7062" t="s">
        <v>43</v>
      </c>
      <c r="G7062" t="s">
        <v>30</v>
      </c>
      <c r="H7062" t="str">
        <f t="shared" si="440"/>
        <v>Onsite/Hybrid</v>
      </c>
      <c r="I7062" t="s">
        <v>18</v>
      </c>
      <c r="J7062" t="str">
        <f t="shared" si="441"/>
        <v>7+ yrs</v>
      </c>
      <c r="K7062">
        <f t="shared" ca="1" si="443"/>
        <v>11</v>
      </c>
      <c r="L7062" t="s">
        <v>19</v>
      </c>
      <c r="M7062">
        <v>0</v>
      </c>
      <c r="N7062">
        <v>1</v>
      </c>
      <c r="O7062">
        <v>1</v>
      </c>
      <c r="P7062">
        <v>1</v>
      </c>
      <c r="Q7062">
        <v>1</v>
      </c>
      <c r="R7062">
        <f>SUM(M7062:N7062:O7062:P7062:Q7062)</f>
        <v>4</v>
      </c>
      <c r="S7062" s="1">
        <v>176910</v>
      </c>
      <c r="T7062" s="1" t="str">
        <f t="shared" si="442"/>
        <v>High</v>
      </c>
      <c r="U7062">
        <v>7</v>
      </c>
      <c r="V7062">
        <v>2021</v>
      </c>
      <c r="W7062" t="s">
        <v>28</v>
      </c>
      <c r="X7062">
        <v>5</v>
      </c>
    </row>
    <row r="7063" spans="1:24" x14ac:dyDescent="0.3">
      <c r="A7063">
        <v>7062</v>
      </c>
      <c r="B7063" t="s">
        <v>50</v>
      </c>
      <c r="C7063" t="str">
        <f>_xlfn.XLOOKUP(B7063,Lookup_table!B:B,Lookup_table!C:C)</f>
        <v>AI</v>
      </c>
      <c r="D7063" t="s">
        <v>34</v>
      </c>
      <c r="E7063" t="s">
        <v>42</v>
      </c>
      <c r="F7063" t="s">
        <v>29</v>
      </c>
      <c r="G7063" t="s">
        <v>17</v>
      </c>
      <c r="H7063" t="str">
        <f t="shared" si="440"/>
        <v>Remote</v>
      </c>
      <c r="I7063" t="s">
        <v>26</v>
      </c>
      <c r="J7063" t="str">
        <f t="shared" si="441"/>
        <v>3-6 yrs</v>
      </c>
      <c r="K7063">
        <f t="shared" ca="1" si="443"/>
        <v>6</v>
      </c>
      <c r="L7063" t="s">
        <v>19</v>
      </c>
      <c r="M7063">
        <v>0</v>
      </c>
      <c r="N7063">
        <v>0</v>
      </c>
      <c r="O7063">
        <v>0</v>
      </c>
      <c r="P7063">
        <v>0</v>
      </c>
      <c r="Q7063">
        <v>0</v>
      </c>
      <c r="R7063">
        <f>SUM(M7063:N7063:O7063:P7063:Q7063)</f>
        <v>0</v>
      </c>
      <c r="S7063" s="1">
        <v>116270</v>
      </c>
      <c r="T7063" s="1" t="str">
        <f t="shared" si="442"/>
        <v>Medium</v>
      </c>
      <c r="U7063">
        <v>1</v>
      </c>
      <c r="V7063">
        <v>2022</v>
      </c>
      <c r="W7063" t="s">
        <v>34</v>
      </c>
      <c r="X7063">
        <v>5</v>
      </c>
    </row>
    <row r="7064" spans="1:24" x14ac:dyDescent="0.3">
      <c r="A7064">
        <v>7063</v>
      </c>
      <c r="B7064" t="s">
        <v>50</v>
      </c>
      <c r="C7064" t="str">
        <f>_xlfn.XLOOKUP(B7064,Lookup_table!B:B,Lookup_table!C:C)</f>
        <v>AI</v>
      </c>
      <c r="D7064" t="s">
        <v>37</v>
      </c>
      <c r="E7064" t="s">
        <v>32</v>
      </c>
      <c r="F7064" t="s">
        <v>24</v>
      </c>
      <c r="G7064" t="s">
        <v>25</v>
      </c>
      <c r="H7064" t="str">
        <f t="shared" si="440"/>
        <v>Onsite/Hybrid</v>
      </c>
      <c r="I7064" t="s">
        <v>18</v>
      </c>
      <c r="J7064" t="str">
        <f t="shared" si="441"/>
        <v>7+ yrs</v>
      </c>
      <c r="K7064">
        <f t="shared" ca="1" si="443"/>
        <v>12</v>
      </c>
      <c r="L7064" t="s">
        <v>19</v>
      </c>
      <c r="M7064">
        <v>1</v>
      </c>
      <c r="N7064">
        <v>1</v>
      </c>
      <c r="O7064">
        <v>1</v>
      </c>
      <c r="P7064">
        <v>1</v>
      </c>
      <c r="Q7064">
        <v>0</v>
      </c>
      <c r="R7064">
        <f>SUM(M7064:N7064:O7064:P7064:Q7064)</f>
        <v>4</v>
      </c>
      <c r="S7064" s="1">
        <v>168672</v>
      </c>
      <c r="T7064" s="1" t="str">
        <f t="shared" si="442"/>
        <v>High</v>
      </c>
      <c r="U7064">
        <v>5</v>
      </c>
      <c r="V7064">
        <v>2026</v>
      </c>
      <c r="W7064" t="s">
        <v>28</v>
      </c>
      <c r="X7064">
        <v>1</v>
      </c>
    </row>
    <row r="7065" spans="1:24" x14ac:dyDescent="0.3">
      <c r="A7065">
        <v>7064</v>
      </c>
      <c r="B7065" t="s">
        <v>21</v>
      </c>
      <c r="C7065" t="str">
        <f>_xlfn.XLOOKUP(B7065,Lookup_table!B:B,Lookup_table!C:C)</f>
        <v>AI</v>
      </c>
      <c r="D7065" t="s">
        <v>14</v>
      </c>
      <c r="E7065" t="s">
        <v>15</v>
      </c>
      <c r="F7065" t="s">
        <v>43</v>
      </c>
      <c r="G7065" t="s">
        <v>25</v>
      </c>
      <c r="H7065" t="str">
        <f t="shared" si="440"/>
        <v>Onsite/Hybrid</v>
      </c>
      <c r="I7065" t="s">
        <v>35</v>
      </c>
      <c r="J7065" t="str">
        <f t="shared" si="441"/>
        <v>0-2 yrs</v>
      </c>
      <c r="K7065">
        <f t="shared" ca="1" si="443"/>
        <v>2</v>
      </c>
      <c r="L7065" t="s">
        <v>27</v>
      </c>
      <c r="M7065">
        <v>0</v>
      </c>
      <c r="N7065">
        <v>0</v>
      </c>
      <c r="O7065">
        <v>1</v>
      </c>
      <c r="P7065">
        <v>0</v>
      </c>
      <c r="Q7065">
        <v>0</v>
      </c>
      <c r="R7065">
        <f>SUM(M7065:N7065:O7065:P7065:Q7065)</f>
        <v>1</v>
      </c>
      <c r="S7065" s="1">
        <v>103747</v>
      </c>
      <c r="T7065" s="1" t="str">
        <f t="shared" si="442"/>
        <v>Medium</v>
      </c>
      <c r="U7065">
        <v>3</v>
      </c>
      <c r="V7065">
        <v>2020</v>
      </c>
      <c r="W7065" t="s">
        <v>28</v>
      </c>
      <c r="X7065">
        <v>7</v>
      </c>
    </row>
    <row r="7066" spans="1:24" x14ac:dyDescent="0.3">
      <c r="A7066">
        <v>7065</v>
      </c>
      <c r="B7066" t="s">
        <v>36</v>
      </c>
      <c r="C7066" t="str">
        <f>_xlfn.XLOOKUP(B7066,Lookup_table!B:B,Lookup_table!C:C)</f>
        <v>Data</v>
      </c>
      <c r="D7066" t="s">
        <v>37</v>
      </c>
      <c r="E7066" t="s">
        <v>15</v>
      </c>
      <c r="F7066" t="s">
        <v>16</v>
      </c>
      <c r="G7066" t="s">
        <v>25</v>
      </c>
      <c r="H7066" t="str">
        <f t="shared" si="440"/>
        <v>Onsite/Hybrid</v>
      </c>
      <c r="I7066" t="s">
        <v>26</v>
      </c>
      <c r="J7066" t="str">
        <f t="shared" si="441"/>
        <v>3-6 yrs</v>
      </c>
      <c r="K7066">
        <f t="shared" ca="1" si="443"/>
        <v>3</v>
      </c>
      <c r="L7066" t="s">
        <v>19</v>
      </c>
      <c r="M7066">
        <v>0</v>
      </c>
      <c r="N7066">
        <v>1</v>
      </c>
      <c r="O7066">
        <v>0</v>
      </c>
      <c r="P7066">
        <v>0</v>
      </c>
      <c r="Q7066">
        <v>0</v>
      </c>
      <c r="R7066">
        <f>SUM(M7066:N7066:O7066:P7066:Q7066)</f>
        <v>1</v>
      </c>
      <c r="S7066" s="1">
        <v>79882</v>
      </c>
      <c r="T7066" s="1" t="str">
        <f t="shared" si="442"/>
        <v>Medium</v>
      </c>
      <c r="U7066">
        <v>6</v>
      </c>
      <c r="V7066">
        <v>2023</v>
      </c>
      <c r="W7066" t="s">
        <v>34</v>
      </c>
      <c r="X7066">
        <v>1</v>
      </c>
    </row>
    <row r="7067" spans="1:24" x14ac:dyDescent="0.3">
      <c r="A7067">
        <v>7066</v>
      </c>
      <c r="B7067" t="s">
        <v>50</v>
      </c>
      <c r="C7067" t="str">
        <f>_xlfn.XLOOKUP(B7067,Lookup_table!B:B,Lookup_table!C:C)</f>
        <v>AI</v>
      </c>
      <c r="D7067" t="s">
        <v>22</v>
      </c>
      <c r="E7067" t="s">
        <v>38</v>
      </c>
      <c r="F7067" t="s">
        <v>44</v>
      </c>
      <c r="G7067" t="s">
        <v>30</v>
      </c>
      <c r="H7067" t="str">
        <f t="shared" si="440"/>
        <v>Onsite/Hybrid</v>
      </c>
      <c r="I7067" t="s">
        <v>35</v>
      </c>
      <c r="J7067" t="str">
        <f t="shared" si="441"/>
        <v>0-2 yrs</v>
      </c>
      <c r="K7067">
        <f t="shared" ca="1" si="443"/>
        <v>2</v>
      </c>
      <c r="L7067" t="s">
        <v>39</v>
      </c>
      <c r="M7067">
        <v>0</v>
      </c>
      <c r="N7067">
        <v>0</v>
      </c>
      <c r="O7067">
        <v>1</v>
      </c>
      <c r="P7067">
        <v>0</v>
      </c>
      <c r="Q7067">
        <v>0</v>
      </c>
      <c r="R7067">
        <f>SUM(M7067:N7067:O7067:P7067:Q7067)</f>
        <v>1</v>
      </c>
      <c r="S7067" s="1">
        <v>128831</v>
      </c>
      <c r="T7067" s="1" t="str">
        <f t="shared" si="442"/>
        <v>High</v>
      </c>
      <c r="U7067">
        <v>7</v>
      </c>
      <c r="V7067">
        <v>2021</v>
      </c>
      <c r="W7067" t="s">
        <v>34</v>
      </c>
      <c r="X7067">
        <v>6</v>
      </c>
    </row>
    <row r="7068" spans="1:24" x14ac:dyDescent="0.3">
      <c r="A7068">
        <v>7067</v>
      </c>
      <c r="B7068" t="s">
        <v>33</v>
      </c>
      <c r="C7068" t="str">
        <f>_xlfn.XLOOKUP(B7068,Lookup_table!B:B,Lookup_table!C:C)</f>
        <v>Data</v>
      </c>
      <c r="D7068" t="s">
        <v>14</v>
      </c>
      <c r="E7068" t="s">
        <v>32</v>
      </c>
      <c r="F7068" t="s">
        <v>16</v>
      </c>
      <c r="G7068" t="s">
        <v>17</v>
      </c>
      <c r="H7068" t="str">
        <f t="shared" si="440"/>
        <v>Remote</v>
      </c>
      <c r="I7068" t="s">
        <v>26</v>
      </c>
      <c r="J7068" t="str">
        <f t="shared" si="441"/>
        <v>3-6 yrs</v>
      </c>
      <c r="K7068">
        <f t="shared" ca="1" si="443"/>
        <v>3</v>
      </c>
      <c r="L7068" t="s">
        <v>39</v>
      </c>
      <c r="M7068">
        <v>1</v>
      </c>
      <c r="N7068">
        <v>1</v>
      </c>
      <c r="O7068">
        <v>1</v>
      </c>
      <c r="P7068">
        <v>0</v>
      </c>
      <c r="Q7068">
        <v>0</v>
      </c>
      <c r="R7068">
        <f>SUM(M7068:N7068:O7068:P7068:Q7068)</f>
        <v>3</v>
      </c>
      <c r="S7068" s="1">
        <v>90168</v>
      </c>
      <c r="T7068" s="1" t="str">
        <f t="shared" si="442"/>
        <v>Medium</v>
      </c>
      <c r="U7068">
        <v>7</v>
      </c>
      <c r="V7068">
        <v>2025</v>
      </c>
      <c r="W7068" t="s">
        <v>28</v>
      </c>
      <c r="X7068">
        <v>9</v>
      </c>
    </row>
    <row r="7069" spans="1:24" x14ac:dyDescent="0.3">
      <c r="A7069">
        <v>7068</v>
      </c>
      <c r="B7069" t="s">
        <v>41</v>
      </c>
      <c r="C7069" t="str">
        <f>_xlfn.XLOOKUP(B7069,Lookup_table!B:B,Lookup_table!C:C)</f>
        <v>Data</v>
      </c>
      <c r="D7069" t="s">
        <v>22</v>
      </c>
      <c r="E7069" t="s">
        <v>15</v>
      </c>
      <c r="F7069" t="s">
        <v>44</v>
      </c>
      <c r="G7069" t="s">
        <v>30</v>
      </c>
      <c r="H7069" t="str">
        <f t="shared" si="440"/>
        <v>Onsite/Hybrid</v>
      </c>
      <c r="I7069" t="s">
        <v>35</v>
      </c>
      <c r="J7069" t="str">
        <f t="shared" si="441"/>
        <v>0-2 yrs</v>
      </c>
      <c r="K7069">
        <f t="shared" ca="1" si="443"/>
        <v>0</v>
      </c>
      <c r="L7069" t="s">
        <v>19</v>
      </c>
      <c r="M7069">
        <v>0</v>
      </c>
      <c r="N7069">
        <v>0</v>
      </c>
      <c r="O7069">
        <v>0</v>
      </c>
      <c r="P7069">
        <v>0</v>
      </c>
      <c r="Q7069">
        <v>1</v>
      </c>
      <c r="R7069">
        <f>SUM(M7069:N7069:O7069:P7069:Q7069)</f>
        <v>1</v>
      </c>
      <c r="S7069" s="1">
        <v>80877</v>
      </c>
      <c r="T7069" s="1" t="str">
        <f t="shared" si="442"/>
        <v>Medium</v>
      </c>
      <c r="U7069">
        <v>6</v>
      </c>
      <c r="V7069">
        <v>2026</v>
      </c>
      <c r="W7069" t="s">
        <v>20</v>
      </c>
      <c r="X7069">
        <v>5</v>
      </c>
    </row>
    <row r="7070" spans="1:24" x14ac:dyDescent="0.3">
      <c r="A7070">
        <v>7069</v>
      </c>
      <c r="B7070" t="s">
        <v>50</v>
      </c>
      <c r="C7070" t="str">
        <f>_xlfn.XLOOKUP(B7070,Lookup_table!B:B,Lookup_table!C:C)</f>
        <v>AI</v>
      </c>
      <c r="D7070" t="s">
        <v>14</v>
      </c>
      <c r="E7070" t="s">
        <v>40</v>
      </c>
      <c r="F7070" t="s">
        <v>16</v>
      </c>
      <c r="G7070" t="s">
        <v>25</v>
      </c>
      <c r="H7070" t="str">
        <f t="shared" si="440"/>
        <v>Onsite/Hybrid</v>
      </c>
      <c r="I7070" t="s">
        <v>35</v>
      </c>
      <c r="J7070" t="str">
        <f t="shared" si="441"/>
        <v>0-2 yrs</v>
      </c>
      <c r="K7070">
        <f t="shared" ca="1" si="443"/>
        <v>0</v>
      </c>
      <c r="L7070" t="s">
        <v>27</v>
      </c>
      <c r="M7070">
        <v>0</v>
      </c>
      <c r="N7070">
        <v>0</v>
      </c>
      <c r="O7070">
        <v>1</v>
      </c>
      <c r="P7070">
        <v>0</v>
      </c>
      <c r="Q7070">
        <v>0</v>
      </c>
      <c r="R7070">
        <f>SUM(M7070:N7070:O7070:P7070:Q7070)</f>
        <v>1</v>
      </c>
      <c r="S7070" s="1">
        <v>104850</v>
      </c>
      <c r="T7070" s="1" t="str">
        <f t="shared" si="442"/>
        <v>Medium</v>
      </c>
      <c r="U7070">
        <v>1</v>
      </c>
      <c r="V7070">
        <v>2024</v>
      </c>
      <c r="W7070" t="s">
        <v>28</v>
      </c>
      <c r="X7070">
        <v>7</v>
      </c>
    </row>
    <row r="7071" spans="1:24" x14ac:dyDescent="0.3">
      <c r="A7071">
        <v>7070</v>
      </c>
      <c r="B7071" t="s">
        <v>21</v>
      </c>
      <c r="C7071" t="str">
        <f>_xlfn.XLOOKUP(B7071,Lookup_table!B:B,Lookup_table!C:C)</f>
        <v>AI</v>
      </c>
      <c r="D7071" t="s">
        <v>37</v>
      </c>
      <c r="E7071" t="s">
        <v>23</v>
      </c>
      <c r="F7071" t="s">
        <v>52</v>
      </c>
      <c r="G7071" t="s">
        <v>17</v>
      </c>
      <c r="H7071" t="str">
        <f t="shared" si="440"/>
        <v>Remote</v>
      </c>
      <c r="I7071" t="s">
        <v>26</v>
      </c>
      <c r="J7071" t="str">
        <f t="shared" si="441"/>
        <v>3-6 yrs</v>
      </c>
      <c r="K7071">
        <f t="shared" ca="1" si="443"/>
        <v>5</v>
      </c>
      <c r="L7071" t="s">
        <v>39</v>
      </c>
      <c r="M7071">
        <v>0</v>
      </c>
      <c r="N7071">
        <v>1</v>
      </c>
      <c r="O7071">
        <v>1</v>
      </c>
      <c r="P7071">
        <v>0</v>
      </c>
      <c r="Q7071">
        <v>1</v>
      </c>
      <c r="R7071">
        <f>SUM(M7071:N7071:O7071:P7071:Q7071)</f>
        <v>3</v>
      </c>
      <c r="S7071" s="1">
        <v>139880</v>
      </c>
      <c r="T7071" s="1" t="str">
        <f t="shared" si="442"/>
        <v>High</v>
      </c>
      <c r="U7071">
        <v>4</v>
      </c>
      <c r="V7071">
        <v>2022</v>
      </c>
      <c r="W7071" t="s">
        <v>34</v>
      </c>
      <c r="X7071">
        <v>4</v>
      </c>
    </row>
    <row r="7072" spans="1:24" x14ac:dyDescent="0.3">
      <c r="A7072">
        <v>7071</v>
      </c>
      <c r="B7072" t="s">
        <v>33</v>
      </c>
      <c r="C7072" t="str">
        <f>_xlfn.XLOOKUP(B7072,Lookup_table!B:B,Lookup_table!C:C)</f>
        <v>Data</v>
      </c>
      <c r="D7072" t="s">
        <v>14</v>
      </c>
      <c r="E7072" t="s">
        <v>38</v>
      </c>
      <c r="F7072" t="s">
        <v>24</v>
      </c>
      <c r="G7072" t="s">
        <v>25</v>
      </c>
      <c r="H7072" t="str">
        <f t="shared" si="440"/>
        <v>Onsite/Hybrid</v>
      </c>
      <c r="I7072" t="s">
        <v>26</v>
      </c>
      <c r="J7072" t="str">
        <f t="shared" si="441"/>
        <v>3-6 yrs</v>
      </c>
      <c r="K7072">
        <f t="shared" ca="1" si="443"/>
        <v>3</v>
      </c>
      <c r="L7072" t="s">
        <v>19</v>
      </c>
      <c r="M7072">
        <v>0</v>
      </c>
      <c r="N7072">
        <v>1</v>
      </c>
      <c r="O7072">
        <v>0</v>
      </c>
      <c r="P7072">
        <v>0</v>
      </c>
      <c r="Q7072">
        <v>0</v>
      </c>
      <c r="R7072">
        <f>SUM(M7072:N7072:O7072:P7072:Q7072)</f>
        <v>1</v>
      </c>
      <c r="S7072" s="1">
        <v>70805</v>
      </c>
      <c r="T7072" s="1" t="str">
        <f t="shared" si="442"/>
        <v>Medium</v>
      </c>
      <c r="U7072">
        <v>3</v>
      </c>
      <c r="V7072">
        <v>2022</v>
      </c>
      <c r="W7072" t="s">
        <v>28</v>
      </c>
      <c r="X7072">
        <v>7</v>
      </c>
    </row>
    <row r="7073" spans="1:24" x14ac:dyDescent="0.3">
      <c r="A7073">
        <v>7072</v>
      </c>
      <c r="B7073" t="s">
        <v>33</v>
      </c>
      <c r="C7073" t="str">
        <f>_xlfn.XLOOKUP(B7073,Lookup_table!B:B,Lookup_table!C:C)</f>
        <v>Data</v>
      </c>
      <c r="D7073" t="s">
        <v>34</v>
      </c>
      <c r="E7073" t="s">
        <v>42</v>
      </c>
      <c r="F7073" t="s">
        <v>52</v>
      </c>
      <c r="G7073" t="s">
        <v>25</v>
      </c>
      <c r="H7073" t="str">
        <f t="shared" si="440"/>
        <v>Onsite/Hybrid</v>
      </c>
      <c r="I7073" t="s">
        <v>26</v>
      </c>
      <c r="J7073" t="str">
        <f t="shared" si="441"/>
        <v>3-6 yrs</v>
      </c>
      <c r="K7073">
        <f t="shared" ca="1" si="443"/>
        <v>5</v>
      </c>
      <c r="L7073" t="s">
        <v>19</v>
      </c>
      <c r="M7073">
        <v>1</v>
      </c>
      <c r="N7073">
        <v>0</v>
      </c>
      <c r="O7073">
        <v>1</v>
      </c>
      <c r="P7073">
        <v>0</v>
      </c>
      <c r="Q7073">
        <v>1</v>
      </c>
      <c r="R7073">
        <f>SUM(M7073:N7073:O7073:P7073:Q7073)</f>
        <v>3</v>
      </c>
      <c r="S7073" s="1">
        <v>100476</v>
      </c>
      <c r="T7073" s="1" t="str">
        <f t="shared" si="442"/>
        <v>Medium</v>
      </c>
      <c r="U7073">
        <v>8</v>
      </c>
      <c r="V7073">
        <v>2024</v>
      </c>
      <c r="W7073" t="s">
        <v>20</v>
      </c>
      <c r="X7073">
        <v>6</v>
      </c>
    </row>
    <row r="7074" spans="1:24" x14ac:dyDescent="0.3">
      <c r="A7074">
        <v>7073</v>
      </c>
      <c r="B7074" t="s">
        <v>21</v>
      </c>
      <c r="C7074" t="str">
        <f>_xlfn.XLOOKUP(B7074,Lookup_table!B:B,Lookup_table!C:C)</f>
        <v>AI</v>
      </c>
      <c r="D7074" t="s">
        <v>37</v>
      </c>
      <c r="E7074" t="s">
        <v>23</v>
      </c>
      <c r="F7074" t="s">
        <v>24</v>
      </c>
      <c r="G7074" t="s">
        <v>17</v>
      </c>
      <c r="H7074" t="str">
        <f t="shared" si="440"/>
        <v>Remote</v>
      </c>
      <c r="I7074" t="s">
        <v>18</v>
      </c>
      <c r="J7074" t="str">
        <f t="shared" si="441"/>
        <v>7+ yrs</v>
      </c>
      <c r="K7074">
        <f t="shared" ca="1" si="443"/>
        <v>10</v>
      </c>
      <c r="L7074" t="s">
        <v>39</v>
      </c>
      <c r="M7074">
        <v>0</v>
      </c>
      <c r="N7074">
        <v>1</v>
      </c>
      <c r="O7074">
        <v>1</v>
      </c>
      <c r="P7074">
        <v>0</v>
      </c>
      <c r="Q7074">
        <v>1</v>
      </c>
      <c r="R7074">
        <f>SUM(M7074:N7074:O7074:P7074:Q7074)</f>
        <v>3</v>
      </c>
      <c r="S7074" s="1">
        <v>160982</v>
      </c>
      <c r="T7074" s="1" t="str">
        <f t="shared" si="442"/>
        <v>High</v>
      </c>
      <c r="U7074">
        <v>12</v>
      </c>
      <c r="V7074">
        <v>2026</v>
      </c>
      <c r="W7074" t="s">
        <v>20</v>
      </c>
      <c r="X7074">
        <v>6</v>
      </c>
    </row>
    <row r="7075" spans="1:24" x14ac:dyDescent="0.3">
      <c r="A7075">
        <v>7074</v>
      </c>
      <c r="B7075" t="s">
        <v>31</v>
      </c>
      <c r="C7075" t="str">
        <f>_xlfn.XLOOKUP(B7075,Lookup_table!B:B,Lookup_table!C:C)</f>
        <v>Business</v>
      </c>
      <c r="D7075" t="s">
        <v>37</v>
      </c>
      <c r="E7075" t="s">
        <v>23</v>
      </c>
      <c r="F7075" t="s">
        <v>51</v>
      </c>
      <c r="G7075" t="s">
        <v>25</v>
      </c>
      <c r="H7075" t="str">
        <f t="shared" si="440"/>
        <v>Onsite/Hybrid</v>
      </c>
      <c r="I7075" t="s">
        <v>18</v>
      </c>
      <c r="J7075" t="str">
        <f t="shared" si="441"/>
        <v>7+ yrs</v>
      </c>
      <c r="K7075">
        <f t="shared" ca="1" si="443"/>
        <v>13</v>
      </c>
      <c r="L7075" t="s">
        <v>27</v>
      </c>
      <c r="M7075">
        <v>0</v>
      </c>
      <c r="N7075">
        <v>0</v>
      </c>
      <c r="O7075">
        <v>1</v>
      </c>
      <c r="P7075">
        <v>0</v>
      </c>
      <c r="Q7075">
        <v>1</v>
      </c>
      <c r="R7075">
        <f>SUM(M7075:N7075:O7075:P7075:Q7075)</f>
        <v>2</v>
      </c>
      <c r="S7075" s="1">
        <v>121099</v>
      </c>
      <c r="T7075" s="1" t="str">
        <f t="shared" si="442"/>
        <v>High</v>
      </c>
      <c r="U7075">
        <v>12</v>
      </c>
      <c r="V7075">
        <v>2022</v>
      </c>
      <c r="W7075" t="s">
        <v>28</v>
      </c>
      <c r="X7075">
        <v>8</v>
      </c>
    </row>
    <row r="7076" spans="1:24" x14ac:dyDescent="0.3">
      <c r="A7076">
        <v>7075</v>
      </c>
      <c r="B7076" t="s">
        <v>36</v>
      </c>
      <c r="C7076" t="str">
        <f>_xlfn.XLOOKUP(B7076,Lookup_table!B:B,Lookup_table!C:C)</f>
        <v>Data</v>
      </c>
      <c r="D7076" t="s">
        <v>14</v>
      </c>
      <c r="E7076" t="s">
        <v>15</v>
      </c>
      <c r="F7076" t="s">
        <v>16</v>
      </c>
      <c r="G7076" t="s">
        <v>25</v>
      </c>
      <c r="H7076" t="str">
        <f t="shared" si="440"/>
        <v>Onsite/Hybrid</v>
      </c>
      <c r="I7076" t="s">
        <v>26</v>
      </c>
      <c r="J7076" t="str">
        <f t="shared" si="441"/>
        <v>3-6 yrs</v>
      </c>
      <c r="K7076">
        <f t="shared" ca="1" si="443"/>
        <v>5</v>
      </c>
      <c r="L7076" t="s">
        <v>39</v>
      </c>
      <c r="M7076">
        <v>0</v>
      </c>
      <c r="N7076">
        <v>0</v>
      </c>
      <c r="O7076">
        <v>0</v>
      </c>
      <c r="P7076">
        <v>1</v>
      </c>
      <c r="Q7076">
        <v>0</v>
      </c>
      <c r="R7076">
        <f>SUM(M7076:N7076:O7076:P7076:Q7076)</f>
        <v>1</v>
      </c>
      <c r="S7076" s="1">
        <v>88643</v>
      </c>
      <c r="T7076" s="1" t="str">
        <f t="shared" si="442"/>
        <v>Medium</v>
      </c>
      <c r="U7076">
        <v>11</v>
      </c>
      <c r="V7076">
        <v>2022</v>
      </c>
      <c r="W7076" t="s">
        <v>20</v>
      </c>
      <c r="X7076">
        <v>4</v>
      </c>
    </row>
    <row r="7077" spans="1:24" x14ac:dyDescent="0.3">
      <c r="A7077">
        <v>7076</v>
      </c>
      <c r="B7077" t="s">
        <v>21</v>
      </c>
      <c r="C7077" t="str">
        <f>_xlfn.XLOOKUP(B7077,Lookup_table!B:B,Lookup_table!C:C)</f>
        <v>AI</v>
      </c>
      <c r="D7077" t="s">
        <v>37</v>
      </c>
      <c r="E7077" t="s">
        <v>15</v>
      </c>
      <c r="F7077" t="s">
        <v>29</v>
      </c>
      <c r="G7077" t="s">
        <v>25</v>
      </c>
      <c r="H7077" t="str">
        <f t="shared" si="440"/>
        <v>Onsite/Hybrid</v>
      </c>
      <c r="I7077" t="s">
        <v>26</v>
      </c>
      <c r="J7077" t="str">
        <f t="shared" si="441"/>
        <v>3-6 yrs</v>
      </c>
      <c r="K7077">
        <f t="shared" ca="1" si="443"/>
        <v>6</v>
      </c>
      <c r="L7077" t="s">
        <v>27</v>
      </c>
      <c r="M7077">
        <v>0</v>
      </c>
      <c r="N7077">
        <v>0</v>
      </c>
      <c r="O7077">
        <v>1</v>
      </c>
      <c r="P7077">
        <v>1</v>
      </c>
      <c r="Q7077">
        <v>0</v>
      </c>
      <c r="R7077">
        <f>SUM(M7077:N7077:O7077:P7077:Q7077)</f>
        <v>2</v>
      </c>
      <c r="S7077" s="1">
        <v>147605</v>
      </c>
      <c r="T7077" s="1" t="str">
        <f t="shared" si="442"/>
        <v>High</v>
      </c>
      <c r="U7077">
        <v>6</v>
      </c>
      <c r="V7077">
        <v>2025</v>
      </c>
      <c r="W7077" t="s">
        <v>28</v>
      </c>
      <c r="X7077">
        <v>9</v>
      </c>
    </row>
    <row r="7078" spans="1:24" x14ac:dyDescent="0.3">
      <c r="A7078">
        <v>7077</v>
      </c>
      <c r="B7078" t="s">
        <v>31</v>
      </c>
      <c r="C7078" t="str">
        <f>_xlfn.XLOOKUP(B7078,Lookup_table!B:B,Lookup_table!C:C)</f>
        <v>Business</v>
      </c>
      <c r="D7078" t="s">
        <v>22</v>
      </c>
      <c r="E7078" t="s">
        <v>40</v>
      </c>
      <c r="F7078" t="s">
        <v>43</v>
      </c>
      <c r="G7078" t="s">
        <v>17</v>
      </c>
      <c r="H7078" t="str">
        <f t="shared" si="440"/>
        <v>Remote</v>
      </c>
      <c r="I7078" t="s">
        <v>26</v>
      </c>
      <c r="J7078" t="str">
        <f t="shared" si="441"/>
        <v>3-6 yrs</v>
      </c>
      <c r="K7078">
        <f t="shared" ca="1" si="443"/>
        <v>6</v>
      </c>
      <c r="L7078" t="s">
        <v>39</v>
      </c>
      <c r="M7078">
        <v>1</v>
      </c>
      <c r="N7078">
        <v>0</v>
      </c>
      <c r="O7078">
        <v>1</v>
      </c>
      <c r="P7078">
        <v>0</v>
      </c>
      <c r="Q7078">
        <v>1</v>
      </c>
      <c r="R7078">
        <f>SUM(M7078:N7078:O7078:P7078:Q7078)</f>
        <v>3</v>
      </c>
      <c r="S7078" s="1">
        <v>116476</v>
      </c>
      <c r="T7078" s="1" t="str">
        <f t="shared" si="442"/>
        <v>Medium</v>
      </c>
      <c r="U7078">
        <v>9</v>
      </c>
      <c r="V7078">
        <v>2025</v>
      </c>
      <c r="W7078" t="s">
        <v>20</v>
      </c>
      <c r="X7078">
        <v>5</v>
      </c>
    </row>
    <row r="7079" spans="1:24" x14ac:dyDescent="0.3">
      <c r="A7079">
        <v>7078</v>
      </c>
      <c r="B7079" t="s">
        <v>33</v>
      </c>
      <c r="C7079" t="str">
        <f>_xlfn.XLOOKUP(B7079,Lookup_table!B:B,Lookup_table!C:C)</f>
        <v>Data</v>
      </c>
      <c r="D7079" t="s">
        <v>37</v>
      </c>
      <c r="E7079" t="s">
        <v>40</v>
      </c>
      <c r="F7079" t="s">
        <v>43</v>
      </c>
      <c r="G7079" t="s">
        <v>30</v>
      </c>
      <c r="H7079" t="str">
        <f t="shared" si="440"/>
        <v>Onsite/Hybrid</v>
      </c>
      <c r="I7079" t="s">
        <v>18</v>
      </c>
      <c r="J7079" t="str">
        <f t="shared" si="441"/>
        <v>7+ yrs</v>
      </c>
      <c r="K7079">
        <f t="shared" ca="1" si="443"/>
        <v>15</v>
      </c>
      <c r="L7079" t="s">
        <v>19</v>
      </c>
      <c r="M7079">
        <v>0</v>
      </c>
      <c r="N7079">
        <v>0</v>
      </c>
      <c r="O7079">
        <v>0</v>
      </c>
      <c r="P7079">
        <v>1</v>
      </c>
      <c r="Q7079">
        <v>1</v>
      </c>
      <c r="R7079">
        <f>SUM(M7079:N7079:O7079:P7079:Q7079)</f>
        <v>2</v>
      </c>
      <c r="S7079" s="1">
        <v>126375</v>
      </c>
      <c r="T7079" s="1" t="str">
        <f t="shared" si="442"/>
        <v>High</v>
      </c>
      <c r="U7079">
        <v>7</v>
      </c>
      <c r="V7079">
        <v>2021</v>
      </c>
      <c r="W7079" t="s">
        <v>28</v>
      </c>
      <c r="X7079">
        <v>9</v>
      </c>
    </row>
    <row r="7080" spans="1:24" x14ac:dyDescent="0.3">
      <c r="A7080">
        <v>7079</v>
      </c>
      <c r="B7080" t="s">
        <v>36</v>
      </c>
      <c r="C7080" t="str">
        <f>_xlfn.XLOOKUP(B7080,Lookup_table!B:B,Lookup_table!C:C)</f>
        <v>Data</v>
      </c>
      <c r="D7080" t="s">
        <v>34</v>
      </c>
      <c r="E7080" t="s">
        <v>15</v>
      </c>
      <c r="F7080" t="s">
        <v>51</v>
      </c>
      <c r="G7080" t="s">
        <v>17</v>
      </c>
      <c r="H7080" t="str">
        <f t="shared" si="440"/>
        <v>Remote</v>
      </c>
      <c r="I7080" t="s">
        <v>18</v>
      </c>
      <c r="J7080" t="str">
        <f t="shared" si="441"/>
        <v>7+ yrs</v>
      </c>
      <c r="K7080">
        <f t="shared" ca="1" si="443"/>
        <v>10</v>
      </c>
      <c r="L7080" t="s">
        <v>27</v>
      </c>
      <c r="M7080">
        <v>0</v>
      </c>
      <c r="N7080">
        <v>0</v>
      </c>
      <c r="O7080">
        <v>1</v>
      </c>
      <c r="P7080">
        <v>0</v>
      </c>
      <c r="Q7080">
        <v>1</v>
      </c>
      <c r="R7080">
        <f>SUM(M7080:N7080:O7080:P7080:Q7080)</f>
        <v>2</v>
      </c>
      <c r="S7080" s="1">
        <v>120299</v>
      </c>
      <c r="T7080" s="1" t="str">
        <f t="shared" si="442"/>
        <v>High</v>
      </c>
      <c r="U7080">
        <v>9</v>
      </c>
      <c r="V7080">
        <v>2020</v>
      </c>
      <c r="W7080" t="s">
        <v>20</v>
      </c>
      <c r="X7080">
        <v>2</v>
      </c>
    </row>
    <row r="7081" spans="1:24" x14ac:dyDescent="0.3">
      <c r="A7081">
        <v>7080</v>
      </c>
      <c r="B7081" t="s">
        <v>33</v>
      </c>
      <c r="C7081" t="str">
        <f>_xlfn.XLOOKUP(B7081,Lookup_table!B:B,Lookup_table!C:C)</f>
        <v>Data</v>
      </c>
      <c r="D7081" t="s">
        <v>37</v>
      </c>
      <c r="E7081" t="s">
        <v>15</v>
      </c>
      <c r="F7081" t="s">
        <v>24</v>
      </c>
      <c r="G7081" t="s">
        <v>17</v>
      </c>
      <c r="H7081" t="str">
        <f t="shared" si="440"/>
        <v>Remote</v>
      </c>
      <c r="I7081" t="s">
        <v>18</v>
      </c>
      <c r="J7081" t="str">
        <f t="shared" si="441"/>
        <v>7+ yrs</v>
      </c>
      <c r="K7081">
        <f t="shared" ca="1" si="443"/>
        <v>11</v>
      </c>
      <c r="L7081" t="s">
        <v>27</v>
      </c>
      <c r="M7081">
        <v>1</v>
      </c>
      <c r="N7081">
        <v>0</v>
      </c>
      <c r="O7081">
        <v>1</v>
      </c>
      <c r="P7081">
        <v>0</v>
      </c>
      <c r="Q7081">
        <v>0</v>
      </c>
      <c r="R7081">
        <f>SUM(M7081:N7081:O7081:P7081:Q7081)</f>
        <v>2</v>
      </c>
      <c r="S7081" s="1">
        <v>112135</v>
      </c>
      <c r="T7081" s="1" t="str">
        <f t="shared" si="442"/>
        <v>Medium</v>
      </c>
      <c r="U7081">
        <v>6</v>
      </c>
      <c r="V7081">
        <v>2025</v>
      </c>
      <c r="W7081" t="s">
        <v>20</v>
      </c>
      <c r="X7081">
        <v>3</v>
      </c>
    </row>
    <row r="7082" spans="1:24" x14ac:dyDescent="0.3">
      <c r="A7082">
        <v>7081</v>
      </c>
      <c r="B7082" t="s">
        <v>33</v>
      </c>
      <c r="C7082" t="str">
        <f>_xlfn.XLOOKUP(B7082,Lookup_table!B:B,Lookup_table!C:C)</f>
        <v>Data</v>
      </c>
      <c r="D7082" t="s">
        <v>37</v>
      </c>
      <c r="E7082" t="s">
        <v>38</v>
      </c>
      <c r="F7082" t="s">
        <v>52</v>
      </c>
      <c r="G7082" t="s">
        <v>30</v>
      </c>
      <c r="H7082" t="str">
        <f t="shared" si="440"/>
        <v>Onsite/Hybrid</v>
      </c>
      <c r="I7082" t="s">
        <v>26</v>
      </c>
      <c r="J7082" t="str">
        <f t="shared" si="441"/>
        <v>3-6 yrs</v>
      </c>
      <c r="K7082">
        <f t="shared" ca="1" si="443"/>
        <v>5</v>
      </c>
      <c r="L7082" t="s">
        <v>27</v>
      </c>
      <c r="M7082">
        <v>0</v>
      </c>
      <c r="N7082">
        <v>0</v>
      </c>
      <c r="O7082">
        <v>0</v>
      </c>
      <c r="P7082">
        <v>1</v>
      </c>
      <c r="Q7082">
        <v>1</v>
      </c>
      <c r="R7082">
        <f>SUM(M7082:N7082:O7082:P7082:Q7082)</f>
        <v>2</v>
      </c>
      <c r="S7082" s="1">
        <v>101214</v>
      </c>
      <c r="T7082" s="1" t="str">
        <f t="shared" si="442"/>
        <v>Medium</v>
      </c>
      <c r="U7082">
        <v>8</v>
      </c>
      <c r="V7082">
        <v>2022</v>
      </c>
      <c r="W7082" t="s">
        <v>34</v>
      </c>
      <c r="X7082">
        <v>2</v>
      </c>
    </row>
    <row r="7083" spans="1:24" x14ac:dyDescent="0.3">
      <c r="A7083">
        <v>7082</v>
      </c>
      <c r="B7083" t="s">
        <v>50</v>
      </c>
      <c r="C7083" t="str">
        <f>_xlfn.XLOOKUP(B7083,Lookup_table!B:B,Lookup_table!C:C)</f>
        <v>AI</v>
      </c>
      <c r="D7083" t="s">
        <v>37</v>
      </c>
      <c r="E7083" t="s">
        <v>32</v>
      </c>
      <c r="F7083" t="s">
        <v>29</v>
      </c>
      <c r="G7083" t="s">
        <v>30</v>
      </c>
      <c r="H7083" t="str">
        <f t="shared" si="440"/>
        <v>Onsite/Hybrid</v>
      </c>
      <c r="I7083" t="s">
        <v>35</v>
      </c>
      <c r="J7083" t="str">
        <f t="shared" si="441"/>
        <v>0-2 yrs</v>
      </c>
      <c r="K7083">
        <f t="shared" ca="1" si="443"/>
        <v>0</v>
      </c>
      <c r="L7083" t="s">
        <v>19</v>
      </c>
      <c r="M7083">
        <v>1</v>
      </c>
      <c r="N7083">
        <v>0</v>
      </c>
      <c r="O7083">
        <v>1</v>
      </c>
      <c r="P7083">
        <v>1</v>
      </c>
      <c r="Q7083">
        <v>0</v>
      </c>
      <c r="R7083">
        <f>SUM(M7083:N7083:O7083:P7083:Q7083)</f>
        <v>3</v>
      </c>
      <c r="S7083" s="1">
        <v>123813</v>
      </c>
      <c r="T7083" s="1" t="str">
        <f t="shared" si="442"/>
        <v>High</v>
      </c>
      <c r="U7083">
        <v>10</v>
      </c>
      <c r="V7083">
        <v>2023</v>
      </c>
      <c r="W7083" t="s">
        <v>28</v>
      </c>
      <c r="X7083">
        <v>1</v>
      </c>
    </row>
    <row r="7084" spans="1:24" x14ac:dyDescent="0.3">
      <c r="A7084">
        <v>7083</v>
      </c>
      <c r="B7084" t="s">
        <v>31</v>
      </c>
      <c r="C7084" t="str">
        <f>_xlfn.XLOOKUP(B7084,Lookup_table!B:B,Lookup_table!C:C)</f>
        <v>Business</v>
      </c>
      <c r="D7084" t="s">
        <v>14</v>
      </c>
      <c r="E7084" t="s">
        <v>42</v>
      </c>
      <c r="F7084" t="s">
        <v>52</v>
      </c>
      <c r="G7084" t="s">
        <v>17</v>
      </c>
      <c r="H7084" t="str">
        <f t="shared" si="440"/>
        <v>Remote</v>
      </c>
      <c r="I7084" t="s">
        <v>26</v>
      </c>
      <c r="J7084" t="str">
        <f t="shared" si="441"/>
        <v>3-6 yrs</v>
      </c>
      <c r="K7084">
        <f t="shared" ca="1" si="443"/>
        <v>4</v>
      </c>
      <c r="L7084" t="s">
        <v>19</v>
      </c>
      <c r="M7084">
        <v>1</v>
      </c>
      <c r="N7084">
        <v>0</v>
      </c>
      <c r="O7084">
        <v>1</v>
      </c>
      <c r="P7084">
        <v>1</v>
      </c>
      <c r="Q7084">
        <v>0</v>
      </c>
      <c r="R7084">
        <f>SUM(M7084:N7084:O7084:P7084:Q7084)</f>
        <v>3</v>
      </c>
      <c r="S7084" s="1">
        <v>109072</v>
      </c>
      <c r="T7084" s="1" t="str">
        <f t="shared" si="442"/>
        <v>Medium</v>
      </c>
      <c r="U7084">
        <v>5</v>
      </c>
      <c r="V7084">
        <v>2024</v>
      </c>
      <c r="W7084" t="s">
        <v>28</v>
      </c>
      <c r="X7084">
        <v>7</v>
      </c>
    </row>
    <row r="7085" spans="1:24" x14ac:dyDescent="0.3">
      <c r="A7085">
        <v>7084</v>
      </c>
      <c r="B7085" t="s">
        <v>36</v>
      </c>
      <c r="C7085" t="str">
        <f>_xlfn.XLOOKUP(B7085,Lookup_table!B:B,Lookup_table!C:C)</f>
        <v>Data</v>
      </c>
      <c r="D7085" t="s">
        <v>22</v>
      </c>
      <c r="E7085" t="s">
        <v>40</v>
      </c>
      <c r="F7085" t="s">
        <v>29</v>
      </c>
      <c r="G7085" t="s">
        <v>25</v>
      </c>
      <c r="H7085" t="str">
        <f t="shared" si="440"/>
        <v>Onsite/Hybrid</v>
      </c>
      <c r="I7085" t="s">
        <v>26</v>
      </c>
      <c r="J7085" t="str">
        <f t="shared" si="441"/>
        <v>3-6 yrs</v>
      </c>
      <c r="K7085">
        <f t="shared" ca="1" si="443"/>
        <v>6</v>
      </c>
      <c r="L7085" t="s">
        <v>19</v>
      </c>
      <c r="M7085">
        <v>1</v>
      </c>
      <c r="N7085">
        <v>1</v>
      </c>
      <c r="O7085">
        <v>0</v>
      </c>
      <c r="P7085">
        <v>0</v>
      </c>
      <c r="Q7085">
        <v>1</v>
      </c>
      <c r="R7085">
        <f>SUM(M7085:N7085:O7085:P7085:Q7085)</f>
        <v>3</v>
      </c>
      <c r="S7085" s="1">
        <v>104625</v>
      </c>
      <c r="T7085" s="1" t="str">
        <f t="shared" si="442"/>
        <v>Medium</v>
      </c>
      <c r="U7085">
        <v>1</v>
      </c>
      <c r="V7085">
        <v>2025</v>
      </c>
      <c r="W7085" t="s">
        <v>34</v>
      </c>
      <c r="X7085">
        <v>2</v>
      </c>
    </row>
    <row r="7086" spans="1:24" x14ac:dyDescent="0.3">
      <c r="A7086">
        <v>7085</v>
      </c>
      <c r="B7086" t="s">
        <v>41</v>
      </c>
      <c r="C7086" t="str">
        <f>_xlfn.XLOOKUP(B7086,Lookup_table!B:B,Lookup_table!C:C)</f>
        <v>Data</v>
      </c>
      <c r="D7086" t="s">
        <v>22</v>
      </c>
      <c r="E7086" t="s">
        <v>40</v>
      </c>
      <c r="F7086" t="s">
        <v>24</v>
      </c>
      <c r="G7086" t="s">
        <v>30</v>
      </c>
      <c r="H7086" t="str">
        <f t="shared" si="440"/>
        <v>Onsite/Hybrid</v>
      </c>
      <c r="I7086" t="s">
        <v>26</v>
      </c>
      <c r="J7086" t="str">
        <f t="shared" si="441"/>
        <v>3-6 yrs</v>
      </c>
      <c r="K7086">
        <f t="shared" ca="1" si="443"/>
        <v>5</v>
      </c>
      <c r="L7086" t="s">
        <v>19</v>
      </c>
      <c r="M7086">
        <v>1</v>
      </c>
      <c r="N7086">
        <v>1</v>
      </c>
      <c r="O7086">
        <v>0</v>
      </c>
      <c r="P7086">
        <v>1</v>
      </c>
      <c r="Q7086">
        <v>0</v>
      </c>
      <c r="R7086">
        <f>SUM(M7086:N7086:O7086:P7086:Q7086)</f>
        <v>3</v>
      </c>
      <c r="S7086" s="1">
        <v>107599</v>
      </c>
      <c r="T7086" s="1" t="str">
        <f t="shared" si="442"/>
        <v>Medium</v>
      </c>
      <c r="U7086">
        <v>8</v>
      </c>
      <c r="V7086">
        <v>2020</v>
      </c>
      <c r="W7086" t="s">
        <v>34</v>
      </c>
      <c r="X7086">
        <v>2</v>
      </c>
    </row>
    <row r="7087" spans="1:24" x14ac:dyDescent="0.3">
      <c r="A7087">
        <v>7086</v>
      </c>
      <c r="B7087" t="s">
        <v>33</v>
      </c>
      <c r="C7087" t="str">
        <f>_xlfn.XLOOKUP(B7087,Lookup_table!B:B,Lookup_table!C:C)</f>
        <v>Data</v>
      </c>
      <c r="D7087" t="s">
        <v>34</v>
      </c>
      <c r="E7087" t="s">
        <v>15</v>
      </c>
      <c r="F7087" t="s">
        <v>29</v>
      </c>
      <c r="G7087" t="s">
        <v>17</v>
      </c>
      <c r="H7087" t="str">
        <f t="shared" si="440"/>
        <v>Remote</v>
      </c>
      <c r="I7087" t="s">
        <v>26</v>
      </c>
      <c r="J7087" t="str">
        <f t="shared" si="441"/>
        <v>3-6 yrs</v>
      </c>
      <c r="K7087">
        <f t="shared" ca="1" si="443"/>
        <v>6</v>
      </c>
      <c r="L7087" t="s">
        <v>27</v>
      </c>
      <c r="M7087">
        <v>0</v>
      </c>
      <c r="N7087">
        <v>1</v>
      </c>
      <c r="O7087">
        <v>0</v>
      </c>
      <c r="P7087">
        <v>1</v>
      </c>
      <c r="Q7087">
        <v>1</v>
      </c>
      <c r="R7087">
        <f>SUM(M7087:N7087:O7087:P7087:Q7087)</f>
        <v>3</v>
      </c>
      <c r="S7087" s="1">
        <v>104772</v>
      </c>
      <c r="T7087" s="1" t="str">
        <f t="shared" si="442"/>
        <v>Medium</v>
      </c>
      <c r="U7087">
        <v>6</v>
      </c>
      <c r="V7087">
        <v>2020</v>
      </c>
      <c r="W7087" t="s">
        <v>28</v>
      </c>
      <c r="X7087">
        <v>8</v>
      </c>
    </row>
    <row r="7088" spans="1:24" x14ac:dyDescent="0.3">
      <c r="A7088">
        <v>7087</v>
      </c>
      <c r="B7088" t="s">
        <v>50</v>
      </c>
      <c r="C7088" t="str">
        <f>_xlfn.XLOOKUP(B7088,Lookup_table!B:B,Lookup_table!C:C)</f>
        <v>AI</v>
      </c>
      <c r="D7088" t="s">
        <v>22</v>
      </c>
      <c r="E7088" t="s">
        <v>42</v>
      </c>
      <c r="F7088" t="s">
        <v>52</v>
      </c>
      <c r="G7088" t="s">
        <v>17</v>
      </c>
      <c r="H7088" t="str">
        <f t="shared" si="440"/>
        <v>Remote</v>
      </c>
      <c r="I7088" t="s">
        <v>26</v>
      </c>
      <c r="J7088" t="str">
        <f t="shared" si="441"/>
        <v>3-6 yrs</v>
      </c>
      <c r="K7088">
        <f t="shared" ca="1" si="443"/>
        <v>4</v>
      </c>
      <c r="L7088" t="s">
        <v>39</v>
      </c>
      <c r="M7088">
        <v>0</v>
      </c>
      <c r="N7088">
        <v>1</v>
      </c>
      <c r="O7088">
        <v>0</v>
      </c>
      <c r="P7088">
        <v>0</v>
      </c>
      <c r="Q7088">
        <v>1</v>
      </c>
      <c r="R7088">
        <f>SUM(M7088:N7088:O7088:P7088:Q7088)</f>
        <v>2</v>
      </c>
      <c r="S7088" s="1">
        <v>140822</v>
      </c>
      <c r="T7088" s="1" t="str">
        <f t="shared" si="442"/>
        <v>High</v>
      </c>
      <c r="U7088">
        <v>6</v>
      </c>
      <c r="V7088">
        <v>2026</v>
      </c>
      <c r="W7088" t="s">
        <v>34</v>
      </c>
      <c r="X7088">
        <v>4</v>
      </c>
    </row>
    <row r="7089" spans="1:24" x14ac:dyDescent="0.3">
      <c r="A7089">
        <v>7088</v>
      </c>
      <c r="B7089" t="s">
        <v>31</v>
      </c>
      <c r="C7089" t="str">
        <f>_xlfn.XLOOKUP(B7089,Lookup_table!B:B,Lookup_table!C:C)</f>
        <v>Business</v>
      </c>
      <c r="D7089" t="s">
        <v>14</v>
      </c>
      <c r="E7089" t="s">
        <v>38</v>
      </c>
      <c r="F7089" t="s">
        <v>29</v>
      </c>
      <c r="G7089" t="s">
        <v>30</v>
      </c>
      <c r="H7089" t="str">
        <f t="shared" si="440"/>
        <v>Onsite/Hybrid</v>
      </c>
      <c r="I7089" t="s">
        <v>35</v>
      </c>
      <c r="J7089" t="str">
        <f t="shared" si="441"/>
        <v>0-2 yrs</v>
      </c>
      <c r="K7089">
        <f t="shared" ca="1" si="443"/>
        <v>2</v>
      </c>
      <c r="L7089" t="s">
        <v>27</v>
      </c>
      <c r="M7089">
        <v>0</v>
      </c>
      <c r="N7089">
        <v>1</v>
      </c>
      <c r="O7089">
        <v>0</v>
      </c>
      <c r="P7089">
        <v>0</v>
      </c>
      <c r="Q7089">
        <v>0</v>
      </c>
      <c r="R7089">
        <f>SUM(M7089:N7089:O7089:P7089:Q7089)</f>
        <v>1</v>
      </c>
      <c r="S7089" s="1">
        <v>48014</v>
      </c>
      <c r="T7089" s="1" t="str">
        <f t="shared" si="442"/>
        <v>Low</v>
      </c>
      <c r="U7089">
        <v>5</v>
      </c>
      <c r="V7089">
        <v>2025</v>
      </c>
      <c r="W7089" t="s">
        <v>20</v>
      </c>
      <c r="X7089">
        <v>6</v>
      </c>
    </row>
    <row r="7090" spans="1:24" x14ac:dyDescent="0.3">
      <c r="A7090">
        <v>7089</v>
      </c>
      <c r="B7090" t="s">
        <v>41</v>
      </c>
      <c r="C7090" t="str">
        <f>_xlfn.XLOOKUP(B7090,Lookup_table!B:B,Lookup_table!C:C)</f>
        <v>Data</v>
      </c>
      <c r="D7090" t="s">
        <v>14</v>
      </c>
      <c r="E7090" t="s">
        <v>23</v>
      </c>
      <c r="F7090" t="s">
        <v>16</v>
      </c>
      <c r="G7090" t="s">
        <v>30</v>
      </c>
      <c r="H7090" t="str">
        <f t="shared" si="440"/>
        <v>Onsite/Hybrid</v>
      </c>
      <c r="I7090" t="s">
        <v>26</v>
      </c>
      <c r="J7090" t="str">
        <f t="shared" si="441"/>
        <v>3-6 yrs</v>
      </c>
      <c r="K7090">
        <f t="shared" ca="1" si="443"/>
        <v>6</v>
      </c>
      <c r="L7090" t="s">
        <v>27</v>
      </c>
      <c r="M7090">
        <v>1</v>
      </c>
      <c r="N7090">
        <v>1</v>
      </c>
      <c r="O7090">
        <v>0</v>
      </c>
      <c r="P7090">
        <v>1</v>
      </c>
      <c r="Q7090">
        <v>0</v>
      </c>
      <c r="R7090">
        <f>SUM(M7090:N7090:O7090:P7090:Q7090)</f>
        <v>3</v>
      </c>
      <c r="S7090" s="1">
        <v>86625</v>
      </c>
      <c r="T7090" s="1" t="str">
        <f t="shared" si="442"/>
        <v>Medium</v>
      </c>
      <c r="U7090">
        <v>7</v>
      </c>
      <c r="V7090">
        <v>2020</v>
      </c>
      <c r="W7090" t="s">
        <v>20</v>
      </c>
      <c r="X7090">
        <v>5</v>
      </c>
    </row>
    <row r="7091" spans="1:24" x14ac:dyDescent="0.3">
      <c r="A7091">
        <v>7090</v>
      </c>
      <c r="B7091" t="s">
        <v>21</v>
      </c>
      <c r="C7091" t="str">
        <f>_xlfn.XLOOKUP(B7091,Lookup_table!B:B,Lookup_table!C:C)</f>
        <v>AI</v>
      </c>
      <c r="D7091" t="s">
        <v>37</v>
      </c>
      <c r="E7091" t="s">
        <v>38</v>
      </c>
      <c r="F7091" t="s">
        <v>52</v>
      </c>
      <c r="G7091" t="s">
        <v>25</v>
      </c>
      <c r="H7091" t="str">
        <f t="shared" si="440"/>
        <v>Onsite/Hybrid</v>
      </c>
      <c r="I7091" t="s">
        <v>26</v>
      </c>
      <c r="J7091" t="str">
        <f t="shared" si="441"/>
        <v>3-6 yrs</v>
      </c>
      <c r="K7091">
        <f t="shared" ca="1" si="443"/>
        <v>4</v>
      </c>
      <c r="L7091" t="s">
        <v>39</v>
      </c>
      <c r="M7091">
        <v>0</v>
      </c>
      <c r="N7091">
        <v>1</v>
      </c>
      <c r="O7091">
        <v>0</v>
      </c>
      <c r="P7091">
        <v>1</v>
      </c>
      <c r="Q7091">
        <v>0</v>
      </c>
      <c r="R7091">
        <f>SUM(M7091:N7091:O7091:P7091:Q7091)</f>
        <v>2</v>
      </c>
      <c r="S7091" s="1">
        <v>134716</v>
      </c>
      <c r="T7091" s="1" t="str">
        <f t="shared" si="442"/>
        <v>High</v>
      </c>
      <c r="U7091">
        <v>9</v>
      </c>
      <c r="V7091">
        <v>2022</v>
      </c>
      <c r="W7091" t="s">
        <v>20</v>
      </c>
      <c r="X7091">
        <v>5</v>
      </c>
    </row>
    <row r="7092" spans="1:24" x14ac:dyDescent="0.3">
      <c r="A7092">
        <v>7091</v>
      </c>
      <c r="B7092" t="s">
        <v>21</v>
      </c>
      <c r="C7092" t="str">
        <f>_xlfn.XLOOKUP(B7092,Lookup_table!B:B,Lookup_table!C:C)</f>
        <v>AI</v>
      </c>
      <c r="D7092" t="s">
        <v>22</v>
      </c>
      <c r="E7092" t="s">
        <v>32</v>
      </c>
      <c r="F7092" t="s">
        <v>52</v>
      </c>
      <c r="G7092" t="s">
        <v>17</v>
      </c>
      <c r="H7092" t="str">
        <f t="shared" si="440"/>
        <v>Remote</v>
      </c>
      <c r="I7092" t="s">
        <v>18</v>
      </c>
      <c r="J7092" t="str">
        <f t="shared" si="441"/>
        <v>7+ yrs</v>
      </c>
      <c r="K7092">
        <f t="shared" ca="1" si="443"/>
        <v>13</v>
      </c>
      <c r="L7092" t="s">
        <v>39</v>
      </c>
      <c r="M7092">
        <v>0</v>
      </c>
      <c r="N7092">
        <v>1</v>
      </c>
      <c r="O7092">
        <v>1</v>
      </c>
      <c r="P7092">
        <v>0</v>
      </c>
      <c r="Q7092">
        <v>0</v>
      </c>
      <c r="R7092">
        <f>SUM(M7092:N7092:O7092:P7092:Q7092)</f>
        <v>2</v>
      </c>
      <c r="S7092" s="1">
        <v>179441</v>
      </c>
      <c r="T7092" s="1" t="str">
        <f t="shared" si="442"/>
        <v>High</v>
      </c>
      <c r="U7092">
        <v>12</v>
      </c>
      <c r="V7092">
        <v>2023</v>
      </c>
      <c r="W7092" t="s">
        <v>20</v>
      </c>
      <c r="X7092">
        <v>3</v>
      </c>
    </row>
    <row r="7093" spans="1:24" x14ac:dyDescent="0.3">
      <c r="A7093">
        <v>7092</v>
      </c>
      <c r="B7093" t="s">
        <v>33</v>
      </c>
      <c r="C7093" t="str">
        <f>_xlfn.XLOOKUP(B7093,Lookup_table!B:B,Lookup_table!C:C)</f>
        <v>Data</v>
      </c>
      <c r="D7093" t="s">
        <v>14</v>
      </c>
      <c r="E7093" t="s">
        <v>38</v>
      </c>
      <c r="F7093" t="s">
        <v>43</v>
      </c>
      <c r="G7093" t="s">
        <v>25</v>
      </c>
      <c r="H7093" t="str">
        <f t="shared" si="440"/>
        <v>Onsite/Hybrid</v>
      </c>
      <c r="I7093" t="s">
        <v>26</v>
      </c>
      <c r="J7093" t="str">
        <f t="shared" si="441"/>
        <v>3-6 yrs</v>
      </c>
      <c r="K7093">
        <f t="shared" ca="1" si="443"/>
        <v>5</v>
      </c>
      <c r="L7093" t="s">
        <v>27</v>
      </c>
      <c r="M7093">
        <v>1</v>
      </c>
      <c r="N7093">
        <v>0</v>
      </c>
      <c r="O7093">
        <v>1</v>
      </c>
      <c r="P7093">
        <v>0</v>
      </c>
      <c r="Q7093">
        <v>0</v>
      </c>
      <c r="R7093">
        <f>SUM(M7093:N7093:O7093:P7093:Q7093)</f>
        <v>2</v>
      </c>
      <c r="S7093" s="1">
        <v>92079</v>
      </c>
      <c r="T7093" s="1" t="str">
        <f t="shared" si="442"/>
        <v>Medium</v>
      </c>
      <c r="U7093">
        <v>4</v>
      </c>
      <c r="V7093">
        <v>2023</v>
      </c>
      <c r="W7093" t="s">
        <v>20</v>
      </c>
      <c r="X7093">
        <v>6</v>
      </c>
    </row>
    <row r="7094" spans="1:24" x14ac:dyDescent="0.3">
      <c r="A7094">
        <v>7093</v>
      </c>
      <c r="B7094" t="s">
        <v>31</v>
      </c>
      <c r="C7094" t="str">
        <f>_xlfn.XLOOKUP(B7094,Lookup_table!B:B,Lookup_table!C:C)</f>
        <v>Business</v>
      </c>
      <c r="D7094" t="s">
        <v>37</v>
      </c>
      <c r="E7094" t="s">
        <v>23</v>
      </c>
      <c r="F7094" t="s">
        <v>43</v>
      </c>
      <c r="G7094" t="s">
        <v>17</v>
      </c>
      <c r="H7094" t="str">
        <f t="shared" si="440"/>
        <v>Remote</v>
      </c>
      <c r="I7094" t="s">
        <v>26</v>
      </c>
      <c r="J7094" t="str">
        <f t="shared" si="441"/>
        <v>3-6 yrs</v>
      </c>
      <c r="K7094">
        <f t="shared" ca="1" si="443"/>
        <v>5</v>
      </c>
      <c r="L7094" t="s">
        <v>39</v>
      </c>
      <c r="M7094">
        <v>0</v>
      </c>
      <c r="N7094">
        <v>0</v>
      </c>
      <c r="O7094">
        <v>1</v>
      </c>
      <c r="P7094">
        <v>1</v>
      </c>
      <c r="Q7094">
        <v>1</v>
      </c>
      <c r="R7094">
        <f>SUM(M7094:N7094:O7094:P7094:Q7094)</f>
        <v>3</v>
      </c>
      <c r="S7094" s="1">
        <v>117897</v>
      </c>
      <c r="T7094" s="1" t="str">
        <f t="shared" si="442"/>
        <v>Medium</v>
      </c>
      <c r="U7094">
        <v>4</v>
      </c>
      <c r="V7094">
        <v>2022</v>
      </c>
      <c r="W7094" t="s">
        <v>28</v>
      </c>
      <c r="X7094">
        <v>3</v>
      </c>
    </row>
    <row r="7095" spans="1:24" x14ac:dyDescent="0.3">
      <c r="A7095">
        <v>7094</v>
      </c>
      <c r="B7095" t="s">
        <v>21</v>
      </c>
      <c r="C7095" t="str">
        <f>_xlfn.XLOOKUP(B7095,Lookup_table!B:B,Lookup_table!C:C)</f>
        <v>AI</v>
      </c>
      <c r="D7095" t="s">
        <v>37</v>
      </c>
      <c r="E7095" t="s">
        <v>42</v>
      </c>
      <c r="F7095" t="s">
        <v>16</v>
      </c>
      <c r="G7095" t="s">
        <v>30</v>
      </c>
      <c r="H7095" t="str">
        <f t="shared" si="440"/>
        <v>Onsite/Hybrid</v>
      </c>
      <c r="I7095" t="s">
        <v>18</v>
      </c>
      <c r="J7095" t="str">
        <f t="shared" si="441"/>
        <v>7+ yrs</v>
      </c>
      <c r="K7095">
        <f t="shared" ca="1" si="443"/>
        <v>13</v>
      </c>
      <c r="L7095" t="s">
        <v>39</v>
      </c>
      <c r="M7095">
        <v>1</v>
      </c>
      <c r="N7095">
        <v>0</v>
      </c>
      <c r="O7095">
        <v>1</v>
      </c>
      <c r="P7095">
        <v>1</v>
      </c>
      <c r="Q7095">
        <v>1</v>
      </c>
      <c r="R7095">
        <f>SUM(M7095:N7095:O7095:P7095:Q7095)</f>
        <v>4</v>
      </c>
      <c r="S7095" s="1">
        <v>183928</v>
      </c>
      <c r="T7095" s="1" t="str">
        <f t="shared" si="442"/>
        <v>High</v>
      </c>
      <c r="U7095">
        <v>9</v>
      </c>
      <c r="V7095">
        <v>2025</v>
      </c>
      <c r="W7095" t="s">
        <v>28</v>
      </c>
      <c r="X7095">
        <v>2</v>
      </c>
    </row>
    <row r="7096" spans="1:24" x14ac:dyDescent="0.3">
      <c r="A7096">
        <v>7095</v>
      </c>
      <c r="B7096" t="s">
        <v>21</v>
      </c>
      <c r="C7096" t="str">
        <f>_xlfn.XLOOKUP(B7096,Lookup_table!B:B,Lookup_table!C:C)</f>
        <v>AI</v>
      </c>
      <c r="D7096" t="s">
        <v>22</v>
      </c>
      <c r="E7096" t="s">
        <v>23</v>
      </c>
      <c r="F7096" t="s">
        <v>52</v>
      </c>
      <c r="G7096" t="s">
        <v>30</v>
      </c>
      <c r="H7096" t="str">
        <f t="shared" si="440"/>
        <v>Onsite/Hybrid</v>
      </c>
      <c r="I7096" t="s">
        <v>18</v>
      </c>
      <c r="J7096" t="str">
        <f t="shared" si="441"/>
        <v>7+ yrs</v>
      </c>
      <c r="K7096">
        <f t="shared" ca="1" si="443"/>
        <v>8</v>
      </c>
      <c r="L7096" t="s">
        <v>27</v>
      </c>
      <c r="M7096">
        <v>1</v>
      </c>
      <c r="N7096">
        <v>1</v>
      </c>
      <c r="O7096">
        <v>0</v>
      </c>
      <c r="P7096">
        <v>0</v>
      </c>
      <c r="Q7096">
        <v>1</v>
      </c>
      <c r="R7096">
        <f>SUM(M7096:N7096:O7096:P7096:Q7096)</f>
        <v>3</v>
      </c>
      <c r="S7096" s="1">
        <v>165400</v>
      </c>
      <c r="T7096" s="1" t="str">
        <f t="shared" si="442"/>
        <v>High</v>
      </c>
      <c r="U7096">
        <v>5</v>
      </c>
      <c r="V7096">
        <v>2021</v>
      </c>
      <c r="W7096" t="s">
        <v>34</v>
      </c>
      <c r="X7096">
        <v>6</v>
      </c>
    </row>
    <row r="7097" spans="1:24" x14ac:dyDescent="0.3">
      <c r="A7097">
        <v>7096</v>
      </c>
      <c r="B7097" t="s">
        <v>31</v>
      </c>
      <c r="C7097" t="str">
        <f>_xlfn.XLOOKUP(B7097,Lookup_table!B:B,Lookup_table!C:C)</f>
        <v>Business</v>
      </c>
      <c r="D7097" t="s">
        <v>34</v>
      </c>
      <c r="E7097" t="s">
        <v>40</v>
      </c>
      <c r="F7097" t="s">
        <v>51</v>
      </c>
      <c r="G7097" t="s">
        <v>30</v>
      </c>
      <c r="H7097" t="str">
        <f t="shared" si="440"/>
        <v>Onsite/Hybrid</v>
      </c>
      <c r="I7097" t="s">
        <v>18</v>
      </c>
      <c r="J7097" t="str">
        <f t="shared" si="441"/>
        <v>7+ yrs</v>
      </c>
      <c r="K7097">
        <f t="shared" ca="1" si="443"/>
        <v>8</v>
      </c>
      <c r="L7097" t="s">
        <v>27</v>
      </c>
      <c r="M7097">
        <v>0</v>
      </c>
      <c r="N7097">
        <v>1</v>
      </c>
      <c r="O7097">
        <v>1</v>
      </c>
      <c r="P7097">
        <v>1</v>
      </c>
      <c r="Q7097">
        <v>0</v>
      </c>
      <c r="R7097">
        <f>SUM(M7097:N7097:O7097:P7097:Q7097)</f>
        <v>3</v>
      </c>
      <c r="S7097" s="1">
        <v>132013</v>
      </c>
      <c r="T7097" s="1" t="str">
        <f t="shared" si="442"/>
        <v>High</v>
      </c>
      <c r="U7097">
        <v>9</v>
      </c>
      <c r="V7097">
        <v>2023</v>
      </c>
      <c r="W7097" t="s">
        <v>28</v>
      </c>
      <c r="X7097">
        <v>4</v>
      </c>
    </row>
    <row r="7098" spans="1:24" x14ac:dyDescent="0.3">
      <c r="A7098">
        <v>7097</v>
      </c>
      <c r="B7098" t="s">
        <v>41</v>
      </c>
      <c r="C7098" t="str">
        <f>_xlfn.XLOOKUP(B7098,Lookup_table!B:B,Lookup_table!C:C)</f>
        <v>Data</v>
      </c>
      <c r="D7098" t="s">
        <v>14</v>
      </c>
      <c r="E7098" t="s">
        <v>32</v>
      </c>
      <c r="F7098" t="s">
        <v>43</v>
      </c>
      <c r="G7098" t="s">
        <v>17</v>
      </c>
      <c r="H7098" t="str">
        <f t="shared" si="440"/>
        <v>Remote</v>
      </c>
      <c r="I7098" t="s">
        <v>26</v>
      </c>
      <c r="J7098" t="str">
        <f t="shared" si="441"/>
        <v>3-6 yrs</v>
      </c>
      <c r="K7098">
        <f t="shared" ca="1" si="443"/>
        <v>4</v>
      </c>
      <c r="L7098" t="s">
        <v>19</v>
      </c>
      <c r="M7098">
        <v>0</v>
      </c>
      <c r="N7098">
        <v>0</v>
      </c>
      <c r="O7098">
        <v>1</v>
      </c>
      <c r="P7098">
        <v>1</v>
      </c>
      <c r="Q7098">
        <v>1</v>
      </c>
      <c r="R7098">
        <f>SUM(M7098:N7098:O7098:P7098:Q7098)</f>
        <v>3</v>
      </c>
      <c r="S7098" s="1">
        <v>115430</v>
      </c>
      <c r="T7098" s="1" t="str">
        <f t="shared" si="442"/>
        <v>Medium</v>
      </c>
      <c r="U7098">
        <v>12</v>
      </c>
      <c r="V7098">
        <v>2026</v>
      </c>
      <c r="W7098" t="s">
        <v>28</v>
      </c>
      <c r="X7098">
        <v>7</v>
      </c>
    </row>
    <row r="7099" spans="1:24" x14ac:dyDescent="0.3">
      <c r="A7099">
        <v>7098</v>
      </c>
      <c r="B7099" t="s">
        <v>21</v>
      </c>
      <c r="C7099" t="str">
        <f>_xlfn.XLOOKUP(B7099,Lookup_table!B:B,Lookup_table!C:C)</f>
        <v>AI</v>
      </c>
      <c r="D7099" t="s">
        <v>22</v>
      </c>
      <c r="E7099" t="s">
        <v>38</v>
      </c>
      <c r="F7099" t="s">
        <v>43</v>
      </c>
      <c r="G7099" t="s">
        <v>25</v>
      </c>
      <c r="H7099" t="str">
        <f t="shared" si="440"/>
        <v>Onsite/Hybrid</v>
      </c>
      <c r="I7099" t="s">
        <v>35</v>
      </c>
      <c r="J7099" t="str">
        <f t="shared" si="441"/>
        <v>0-2 yrs</v>
      </c>
      <c r="K7099">
        <f t="shared" ca="1" si="443"/>
        <v>2</v>
      </c>
      <c r="L7099" t="s">
        <v>39</v>
      </c>
      <c r="M7099">
        <v>1</v>
      </c>
      <c r="N7099">
        <v>0</v>
      </c>
      <c r="O7099">
        <v>1</v>
      </c>
      <c r="P7099">
        <v>1</v>
      </c>
      <c r="Q7099">
        <v>1</v>
      </c>
      <c r="R7099">
        <f>SUM(M7099:N7099:O7099:P7099:Q7099)</f>
        <v>4</v>
      </c>
      <c r="S7099" s="1">
        <v>151095</v>
      </c>
      <c r="T7099" s="1" t="str">
        <f t="shared" si="442"/>
        <v>High</v>
      </c>
      <c r="U7099">
        <v>5</v>
      </c>
      <c r="V7099">
        <v>2020</v>
      </c>
      <c r="W7099" t="s">
        <v>28</v>
      </c>
      <c r="X7099">
        <v>7</v>
      </c>
    </row>
    <row r="7100" spans="1:24" x14ac:dyDescent="0.3">
      <c r="A7100">
        <v>7099</v>
      </c>
      <c r="B7100" t="s">
        <v>50</v>
      </c>
      <c r="C7100" t="str">
        <f>_xlfn.XLOOKUP(B7100,Lookup_table!B:B,Lookup_table!C:C)</f>
        <v>AI</v>
      </c>
      <c r="D7100" t="s">
        <v>14</v>
      </c>
      <c r="E7100" t="s">
        <v>32</v>
      </c>
      <c r="F7100" t="s">
        <v>44</v>
      </c>
      <c r="G7100" t="s">
        <v>25</v>
      </c>
      <c r="H7100" t="str">
        <f t="shared" si="440"/>
        <v>Onsite/Hybrid</v>
      </c>
      <c r="I7100" t="s">
        <v>26</v>
      </c>
      <c r="J7100" t="str">
        <f t="shared" si="441"/>
        <v>3-6 yrs</v>
      </c>
      <c r="K7100">
        <f t="shared" ca="1" si="443"/>
        <v>3</v>
      </c>
      <c r="L7100" t="s">
        <v>39</v>
      </c>
      <c r="M7100">
        <v>1</v>
      </c>
      <c r="N7100">
        <v>0</v>
      </c>
      <c r="O7100">
        <v>0</v>
      </c>
      <c r="P7100">
        <v>0</v>
      </c>
      <c r="Q7100">
        <v>0</v>
      </c>
      <c r="R7100">
        <f>SUM(M7100:N7100:O7100:P7100:Q7100)</f>
        <v>1</v>
      </c>
      <c r="S7100" s="1">
        <v>110465</v>
      </c>
      <c r="T7100" s="1" t="str">
        <f t="shared" si="442"/>
        <v>Medium</v>
      </c>
      <c r="U7100">
        <v>8</v>
      </c>
      <c r="V7100">
        <v>2021</v>
      </c>
      <c r="W7100" t="s">
        <v>28</v>
      </c>
      <c r="X7100">
        <v>9</v>
      </c>
    </row>
    <row r="7101" spans="1:24" x14ac:dyDescent="0.3">
      <c r="A7101">
        <v>7100</v>
      </c>
      <c r="B7101" t="s">
        <v>36</v>
      </c>
      <c r="C7101" t="str">
        <f>_xlfn.XLOOKUP(B7101,Lookup_table!B:B,Lookup_table!C:C)</f>
        <v>Data</v>
      </c>
      <c r="D7101" t="s">
        <v>37</v>
      </c>
      <c r="E7101" t="s">
        <v>42</v>
      </c>
      <c r="F7101" t="s">
        <v>52</v>
      </c>
      <c r="G7101" t="s">
        <v>25</v>
      </c>
      <c r="H7101" t="str">
        <f t="shared" si="440"/>
        <v>Onsite/Hybrid</v>
      </c>
      <c r="I7101" t="s">
        <v>18</v>
      </c>
      <c r="J7101" t="str">
        <f t="shared" si="441"/>
        <v>7+ yrs</v>
      </c>
      <c r="K7101">
        <f t="shared" ca="1" si="443"/>
        <v>13</v>
      </c>
      <c r="L7101" t="s">
        <v>19</v>
      </c>
      <c r="M7101">
        <v>0</v>
      </c>
      <c r="N7101">
        <v>1</v>
      </c>
      <c r="O7101">
        <v>0</v>
      </c>
      <c r="P7101">
        <v>0</v>
      </c>
      <c r="Q7101">
        <v>1</v>
      </c>
      <c r="R7101">
        <f>SUM(M7101:N7101:O7101:P7101:Q7101)</f>
        <v>2</v>
      </c>
      <c r="S7101" s="1">
        <v>109761</v>
      </c>
      <c r="T7101" s="1" t="str">
        <f t="shared" si="442"/>
        <v>Medium</v>
      </c>
      <c r="U7101">
        <v>3</v>
      </c>
      <c r="V7101">
        <v>2023</v>
      </c>
      <c r="W7101" t="s">
        <v>20</v>
      </c>
      <c r="X7101">
        <v>3</v>
      </c>
    </row>
    <row r="7102" spans="1:24" x14ac:dyDescent="0.3">
      <c r="A7102">
        <v>7101</v>
      </c>
      <c r="B7102" t="s">
        <v>33</v>
      </c>
      <c r="C7102" t="str">
        <f>_xlfn.XLOOKUP(B7102,Lookup_table!B:B,Lookup_table!C:C)</f>
        <v>Data</v>
      </c>
      <c r="D7102" t="s">
        <v>22</v>
      </c>
      <c r="E7102" t="s">
        <v>15</v>
      </c>
      <c r="F7102" t="s">
        <v>51</v>
      </c>
      <c r="G7102" t="s">
        <v>25</v>
      </c>
      <c r="H7102" t="str">
        <f t="shared" si="440"/>
        <v>Onsite/Hybrid</v>
      </c>
      <c r="I7102" t="s">
        <v>35</v>
      </c>
      <c r="J7102" t="str">
        <f t="shared" si="441"/>
        <v>0-2 yrs</v>
      </c>
      <c r="K7102">
        <f t="shared" ca="1" si="443"/>
        <v>2</v>
      </c>
      <c r="L7102" t="s">
        <v>27</v>
      </c>
      <c r="M7102">
        <v>1</v>
      </c>
      <c r="N7102">
        <v>0</v>
      </c>
      <c r="O7102">
        <v>0</v>
      </c>
      <c r="P7102">
        <v>0</v>
      </c>
      <c r="Q7102">
        <v>0</v>
      </c>
      <c r="R7102">
        <f>SUM(M7102:N7102:O7102:P7102:Q7102)</f>
        <v>1</v>
      </c>
      <c r="S7102" s="1">
        <v>66223</v>
      </c>
      <c r="T7102" s="1" t="str">
        <f t="shared" si="442"/>
        <v>Low</v>
      </c>
      <c r="U7102">
        <v>11</v>
      </c>
      <c r="V7102">
        <v>2020</v>
      </c>
      <c r="W7102" t="s">
        <v>34</v>
      </c>
      <c r="X7102">
        <v>4</v>
      </c>
    </row>
    <row r="7103" spans="1:24" x14ac:dyDescent="0.3">
      <c r="A7103">
        <v>7102</v>
      </c>
      <c r="B7103" t="s">
        <v>41</v>
      </c>
      <c r="C7103" t="str">
        <f>_xlfn.XLOOKUP(B7103,Lookup_table!B:B,Lookup_table!C:C)</f>
        <v>Data</v>
      </c>
      <c r="D7103" t="s">
        <v>34</v>
      </c>
      <c r="E7103" t="s">
        <v>38</v>
      </c>
      <c r="F7103" t="s">
        <v>29</v>
      </c>
      <c r="G7103" t="s">
        <v>17</v>
      </c>
      <c r="H7103" t="str">
        <f t="shared" si="440"/>
        <v>Remote</v>
      </c>
      <c r="I7103" t="s">
        <v>26</v>
      </c>
      <c r="J7103" t="str">
        <f t="shared" si="441"/>
        <v>3-6 yrs</v>
      </c>
      <c r="K7103">
        <f t="shared" ca="1" si="443"/>
        <v>6</v>
      </c>
      <c r="L7103" t="s">
        <v>27</v>
      </c>
      <c r="M7103">
        <v>0</v>
      </c>
      <c r="N7103">
        <v>1</v>
      </c>
      <c r="O7103">
        <v>0</v>
      </c>
      <c r="P7103">
        <v>0</v>
      </c>
      <c r="Q7103">
        <v>1</v>
      </c>
      <c r="R7103">
        <f>SUM(M7103:N7103:O7103:P7103:Q7103)</f>
        <v>2</v>
      </c>
      <c r="S7103" s="1">
        <v>80410</v>
      </c>
      <c r="T7103" s="1" t="str">
        <f t="shared" si="442"/>
        <v>Medium</v>
      </c>
      <c r="U7103">
        <v>7</v>
      </c>
      <c r="V7103">
        <v>2023</v>
      </c>
      <c r="W7103" t="s">
        <v>20</v>
      </c>
      <c r="X7103">
        <v>4</v>
      </c>
    </row>
    <row r="7104" spans="1:24" x14ac:dyDescent="0.3">
      <c r="A7104">
        <v>7103</v>
      </c>
      <c r="B7104" t="s">
        <v>41</v>
      </c>
      <c r="C7104" t="str">
        <f>_xlfn.XLOOKUP(B7104,Lookup_table!B:B,Lookup_table!C:C)</f>
        <v>Data</v>
      </c>
      <c r="D7104" t="s">
        <v>37</v>
      </c>
      <c r="E7104" t="s">
        <v>42</v>
      </c>
      <c r="F7104" t="s">
        <v>52</v>
      </c>
      <c r="G7104" t="s">
        <v>25</v>
      </c>
      <c r="H7104" t="str">
        <f t="shared" si="440"/>
        <v>Onsite/Hybrid</v>
      </c>
      <c r="I7104" t="s">
        <v>18</v>
      </c>
      <c r="J7104" t="str">
        <f t="shared" si="441"/>
        <v>7+ yrs</v>
      </c>
      <c r="K7104">
        <f t="shared" ca="1" si="443"/>
        <v>7</v>
      </c>
      <c r="L7104" t="s">
        <v>39</v>
      </c>
      <c r="M7104">
        <v>1</v>
      </c>
      <c r="N7104">
        <v>1</v>
      </c>
      <c r="O7104">
        <v>1</v>
      </c>
      <c r="P7104">
        <v>1</v>
      </c>
      <c r="Q7104">
        <v>1</v>
      </c>
      <c r="R7104">
        <f>SUM(M7104:N7104:O7104:P7104:Q7104)</f>
        <v>5</v>
      </c>
      <c r="S7104" s="1">
        <v>144404</v>
      </c>
      <c r="T7104" s="1" t="str">
        <f t="shared" si="442"/>
        <v>High</v>
      </c>
      <c r="U7104">
        <v>8</v>
      </c>
      <c r="V7104">
        <v>2022</v>
      </c>
      <c r="W7104" t="s">
        <v>28</v>
      </c>
      <c r="X7104">
        <v>9</v>
      </c>
    </row>
    <row r="7105" spans="1:24" x14ac:dyDescent="0.3">
      <c r="A7105">
        <v>7104</v>
      </c>
      <c r="B7105" t="s">
        <v>50</v>
      </c>
      <c r="C7105" t="str">
        <f>_xlfn.XLOOKUP(B7105,Lookup_table!B:B,Lookup_table!C:C)</f>
        <v>AI</v>
      </c>
      <c r="D7105" t="s">
        <v>22</v>
      </c>
      <c r="E7105" t="s">
        <v>23</v>
      </c>
      <c r="F7105" t="s">
        <v>44</v>
      </c>
      <c r="G7105" t="s">
        <v>17</v>
      </c>
      <c r="H7105" t="str">
        <f t="shared" si="440"/>
        <v>Remote</v>
      </c>
      <c r="I7105" t="s">
        <v>26</v>
      </c>
      <c r="J7105" t="str">
        <f t="shared" si="441"/>
        <v>3-6 yrs</v>
      </c>
      <c r="K7105">
        <f t="shared" ca="1" si="443"/>
        <v>3</v>
      </c>
      <c r="L7105" t="s">
        <v>19</v>
      </c>
      <c r="M7105">
        <v>0</v>
      </c>
      <c r="N7105">
        <v>0</v>
      </c>
      <c r="O7105">
        <v>1</v>
      </c>
      <c r="P7105">
        <v>1</v>
      </c>
      <c r="Q7105">
        <v>0</v>
      </c>
      <c r="R7105">
        <f>SUM(M7105:N7105:O7105:P7105:Q7105)</f>
        <v>2</v>
      </c>
      <c r="S7105" s="1">
        <v>165312</v>
      </c>
      <c r="T7105" s="1" t="str">
        <f t="shared" si="442"/>
        <v>High</v>
      </c>
      <c r="U7105">
        <v>5</v>
      </c>
      <c r="V7105">
        <v>2020</v>
      </c>
      <c r="W7105" t="s">
        <v>28</v>
      </c>
      <c r="X7105">
        <v>1</v>
      </c>
    </row>
    <row r="7106" spans="1:24" x14ac:dyDescent="0.3">
      <c r="A7106">
        <v>7105</v>
      </c>
      <c r="B7106" t="s">
        <v>41</v>
      </c>
      <c r="C7106" t="str">
        <f>_xlfn.XLOOKUP(B7106,Lookup_table!B:B,Lookup_table!C:C)</f>
        <v>Data</v>
      </c>
      <c r="D7106" t="s">
        <v>37</v>
      </c>
      <c r="E7106" t="s">
        <v>32</v>
      </c>
      <c r="F7106" t="s">
        <v>52</v>
      </c>
      <c r="G7106" t="s">
        <v>30</v>
      </c>
      <c r="H7106" t="str">
        <f t="shared" ref="H7106:H7169" si="444">IF(G7106="Remote","Remote","Onsite/Hybrid")</f>
        <v>Onsite/Hybrid</v>
      </c>
      <c r="I7106" t="s">
        <v>35</v>
      </c>
      <c r="J7106" t="str">
        <f t="shared" ref="J7106:J7169" si="445">IF(I7106="Entry","0-2 yrs",IF(I7106="Mid","3-6 yrs","7+ yrs"))</f>
        <v>0-2 yrs</v>
      </c>
      <c r="K7106">
        <f t="shared" ca="1" si="443"/>
        <v>2</v>
      </c>
      <c r="L7106" t="s">
        <v>39</v>
      </c>
      <c r="M7106">
        <v>0</v>
      </c>
      <c r="N7106">
        <v>1</v>
      </c>
      <c r="O7106">
        <v>1</v>
      </c>
      <c r="P7106">
        <v>0</v>
      </c>
      <c r="Q7106">
        <v>0</v>
      </c>
      <c r="R7106">
        <f>SUM(M7106:N7106:O7106:P7106:Q7106)</f>
        <v>2</v>
      </c>
      <c r="S7106" s="1">
        <v>69136</v>
      </c>
      <c r="T7106" s="1" t="str">
        <f t="shared" ref="T7106:T7169" si="446">IF(S7106&lt;=70000,"Low",IF(S7106&lt;=120000,"Medium","High"))</f>
        <v>Low</v>
      </c>
      <c r="U7106">
        <v>12</v>
      </c>
      <c r="V7106">
        <v>2023</v>
      </c>
      <c r="W7106" t="s">
        <v>34</v>
      </c>
      <c r="X7106">
        <v>3</v>
      </c>
    </row>
    <row r="7107" spans="1:24" x14ac:dyDescent="0.3">
      <c r="A7107">
        <v>7106</v>
      </c>
      <c r="B7107" t="s">
        <v>50</v>
      </c>
      <c r="C7107" t="str">
        <f>_xlfn.XLOOKUP(B7107,Lookup_table!B:B,Lookup_table!C:C)</f>
        <v>AI</v>
      </c>
      <c r="D7107" t="s">
        <v>14</v>
      </c>
      <c r="E7107" t="s">
        <v>32</v>
      </c>
      <c r="F7107" t="s">
        <v>52</v>
      </c>
      <c r="G7107" t="s">
        <v>25</v>
      </c>
      <c r="H7107" t="str">
        <f t="shared" si="444"/>
        <v>Onsite/Hybrid</v>
      </c>
      <c r="I7107" t="s">
        <v>35</v>
      </c>
      <c r="J7107" t="str">
        <f t="shared" si="445"/>
        <v>0-2 yrs</v>
      </c>
      <c r="K7107">
        <f t="shared" ref="K7107:K7170" ca="1" si="447">IF(J7107="0-2 yrs",RANDBETWEEN(0,2),IF(J7107="3-6 yrs", RANDBETWEEN(3,6),IF(J7107="7+ yrs", RANDBETWEEN(7,15)," ")))</f>
        <v>2</v>
      </c>
      <c r="L7107" t="s">
        <v>19</v>
      </c>
      <c r="M7107">
        <v>1</v>
      </c>
      <c r="N7107">
        <v>1</v>
      </c>
      <c r="O7107">
        <v>0</v>
      </c>
      <c r="P7107">
        <v>1</v>
      </c>
      <c r="Q7107">
        <v>1</v>
      </c>
      <c r="R7107">
        <f>SUM(M7107:N7107:O7107:P7107:Q7107)</f>
        <v>4</v>
      </c>
      <c r="S7107" s="1">
        <v>110615</v>
      </c>
      <c r="T7107" s="1" t="str">
        <f t="shared" si="446"/>
        <v>Medium</v>
      </c>
      <c r="U7107">
        <v>9</v>
      </c>
      <c r="V7107">
        <v>2021</v>
      </c>
      <c r="W7107" t="s">
        <v>20</v>
      </c>
      <c r="X7107">
        <v>6</v>
      </c>
    </row>
    <row r="7108" spans="1:24" x14ac:dyDescent="0.3">
      <c r="A7108">
        <v>7107</v>
      </c>
      <c r="B7108" t="s">
        <v>50</v>
      </c>
      <c r="C7108" t="str">
        <f>_xlfn.XLOOKUP(B7108,Lookup_table!B:B,Lookup_table!C:C)</f>
        <v>AI</v>
      </c>
      <c r="D7108" t="s">
        <v>22</v>
      </c>
      <c r="E7108" t="s">
        <v>40</v>
      </c>
      <c r="F7108" t="s">
        <v>24</v>
      </c>
      <c r="G7108" t="s">
        <v>25</v>
      </c>
      <c r="H7108" t="str">
        <f t="shared" si="444"/>
        <v>Onsite/Hybrid</v>
      </c>
      <c r="I7108" t="s">
        <v>35</v>
      </c>
      <c r="J7108" t="str">
        <f t="shared" si="445"/>
        <v>0-2 yrs</v>
      </c>
      <c r="K7108">
        <f t="shared" ca="1" si="447"/>
        <v>1</v>
      </c>
      <c r="L7108" t="s">
        <v>19</v>
      </c>
      <c r="M7108">
        <v>1</v>
      </c>
      <c r="N7108">
        <v>1</v>
      </c>
      <c r="O7108">
        <v>0</v>
      </c>
      <c r="P7108">
        <v>0</v>
      </c>
      <c r="Q7108">
        <v>1</v>
      </c>
      <c r="R7108">
        <f>SUM(M7108:N7108:O7108:P7108:Q7108)</f>
        <v>3</v>
      </c>
      <c r="S7108" s="1">
        <v>121000</v>
      </c>
      <c r="T7108" s="1" t="str">
        <f t="shared" si="446"/>
        <v>High</v>
      </c>
      <c r="U7108">
        <v>6</v>
      </c>
      <c r="V7108">
        <v>2026</v>
      </c>
      <c r="W7108" t="s">
        <v>34</v>
      </c>
      <c r="X7108">
        <v>1</v>
      </c>
    </row>
    <row r="7109" spans="1:24" x14ac:dyDescent="0.3">
      <c r="A7109">
        <v>7108</v>
      </c>
      <c r="B7109" t="s">
        <v>50</v>
      </c>
      <c r="C7109" t="str">
        <f>_xlfn.XLOOKUP(B7109,Lookup_table!B:B,Lookup_table!C:C)</f>
        <v>AI</v>
      </c>
      <c r="D7109" t="s">
        <v>37</v>
      </c>
      <c r="E7109" t="s">
        <v>38</v>
      </c>
      <c r="F7109" t="s">
        <v>29</v>
      </c>
      <c r="G7109" t="s">
        <v>30</v>
      </c>
      <c r="H7109" t="str">
        <f t="shared" si="444"/>
        <v>Onsite/Hybrid</v>
      </c>
      <c r="I7109" t="s">
        <v>18</v>
      </c>
      <c r="J7109" t="str">
        <f t="shared" si="445"/>
        <v>7+ yrs</v>
      </c>
      <c r="K7109">
        <f t="shared" ca="1" si="447"/>
        <v>10</v>
      </c>
      <c r="L7109" t="s">
        <v>39</v>
      </c>
      <c r="M7109">
        <v>0</v>
      </c>
      <c r="N7109">
        <v>0</v>
      </c>
      <c r="O7109">
        <v>1</v>
      </c>
      <c r="P7109">
        <v>1</v>
      </c>
      <c r="Q7109">
        <v>1</v>
      </c>
      <c r="R7109">
        <f>SUM(M7109:N7109:O7109:P7109:Q7109)</f>
        <v>3</v>
      </c>
      <c r="S7109" s="1">
        <v>182692</v>
      </c>
      <c r="T7109" s="1" t="str">
        <f t="shared" si="446"/>
        <v>High</v>
      </c>
      <c r="U7109">
        <v>6</v>
      </c>
      <c r="V7109">
        <v>2026</v>
      </c>
      <c r="W7109" t="s">
        <v>28</v>
      </c>
      <c r="X7109">
        <v>3</v>
      </c>
    </row>
    <row r="7110" spans="1:24" x14ac:dyDescent="0.3">
      <c r="A7110">
        <v>7109</v>
      </c>
      <c r="B7110" t="s">
        <v>33</v>
      </c>
      <c r="C7110" t="str">
        <f>_xlfn.XLOOKUP(B7110,Lookup_table!B:B,Lookup_table!C:C)</f>
        <v>Data</v>
      </c>
      <c r="D7110" t="s">
        <v>34</v>
      </c>
      <c r="E7110" t="s">
        <v>40</v>
      </c>
      <c r="F7110" t="s">
        <v>43</v>
      </c>
      <c r="G7110" t="s">
        <v>30</v>
      </c>
      <c r="H7110" t="str">
        <f t="shared" si="444"/>
        <v>Onsite/Hybrid</v>
      </c>
      <c r="I7110" t="s">
        <v>35</v>
      </c>
      <c r="J7110" t="str">
        <f t="shared" si="445"/>
        <v>0-2 yrs</v>
      </c>
      <c r="K7110">
        <f t="shared" ca="1" si="447"/>
        <v>1</v>
      </c>
      <c r="L7110" t="s">
        <v>27</v>
      </c>
      <c r="M7110">
        <v>0</v>
      </c>
      <c r="N7110">
        <v>0</v>
      </c>
      <c r="O7110">
        <v>1</v>
      </c>
      <c r="P7110">
        <v>0</v>
      </c>
      <c r="Q7110">
        <v>0</v>
      </c>
      <c r="R7110">
        <f>SUM(M7110:N7110:O7110:P7110:Q7110)</f>
        <v>1</v>
      </c>
      <c r="S7110" s="1">
        <v>62887</v>
      </c>
      <c r="T7110" s="1" t="str">
        <f t="shared" si="446"/>
        <v>Low</v>
      </c>
      <c r="U7110">
        <v>1</v>
      </c>
      <c r="V7110">
        <v>2023</v>
      </c>
      <c r="W7110" t="s">
        <v>20</v>
      </c>
      <c r="X7110">
        <v>5</v>
      </c>
    </row>
    <row r="7111" spans="1:24" x14ac:dyDescent="0.3">
      <c r="A7111">
        <v>7110</v>
      </c>
      <c r="B7111" t="s">
        <v>36</v>
      </c>
      <c r="C7111" t="str">
        <f>_xlfn.XLOOKUP(B7111,Lookup_table!B:B,Lookup_table!C:C)</f>
        <v>Data</v>
      </c>
      <c r="D7111" t="s">
        <v>37</v>
      </c>
      <c r="E7111" t="s">
        <v>23</v>
      </c>
      <c r="F7111" t="s">
        <v>52</v>
      </c>
      <c r="G7111" t="s">
        <v>17</v>
      </c>
      <c r="H7111" t="str">
        <f t="shared" si="444"/>
        <v>Remote</v>
      </c>
      <c r="I7111" t="s">
        <v>18</v>
      </c>
      <c r="J7111" t="str">
        <f t="shared" si="445"/>
        <v>7+ yrs</v>
      </c>
      <c r="K7111">
        <f t="shared" ca="1" si="447"/>
        <v>9</v>
      </c>
      <c r="L7111" t="s">
        <v>19</v>
      </c>
      <c r="M7111">
        <v>1</v>
      </c>
      <c r="N7111">
        <v>0</v>
      </c>
      <c r="O7111">
        <v>1</v>
      </c>
      <c r="P7111">
        <v>1</v>
      </c>
      <c r="Q7111">
        <v>1</v>
      </c>
      <c r="R7111">
        <f>SUM(M7111:N7111:O7111:P7111:Q7111)</f>
        <v>4</v>
      </c>
      <c r="S7111" s="1">
        <v>143606</v>
      </c>
      <c r="T7111" s="1" t="str">
        <f t="shared" si="446"/>
        <v>High</v>
      </c>
      <c r="U7111">
        <v>6</v>
      </c>
      <c r="V7111">
        <v>2024</v>
      </c>
      <c r="W7111" t="s">
        <v>28</v>
      </c>
      <c r="X7111">
        <v>2</v>
      </c>
    </row>
    <row r="7112" spans="1:24" x14ac:dyDescent="0.3">
      <c r="A7112">
        <v>7111</v>
      </c>
      <c r="B7112" t="s">
        <v>33</v>
      </c>
      <c r="C7112" t="str">
        <f>_xlfn.XLOOKUP(B7112,Lookup_table!B:B,Lookup_table!C:C)</f>
        <v>Data</v>
      </c>
      <c r="D7112" t="s">
        <v>37</v>
      </c>
      <c r="E7112" t="s">
        <v>32</v>
      </c>
      <c r="F7112" t="s">
        <v>43</v>
      </c>
      <c r="G7112" t="s">
        <v>25</v>
      </c>
      <c r="H7112" t="str">
        <f t="shared" si="444"/>
        <v>Onsite/Hybrid</v>
      </c>
      <c r="I7112" t="s">
        <v>18</v>
      </c>
      <c r="J7112" t="str">
        <f t="shared" si="445"/>
        <v>7+ yrs</v>
      </c>
      <c r="K7112">
        <f t="shared" ca="1" si="447"/>
        <v>14</v>
      </c>
      <c r="L7112" t="s">
        <v>39</v>
      </c>
      <c r="M7112">
        <v>0</v>
      </c>
      <c r="N7112">
        <v>0</v>
      </c>
      <c r="O7112">
        <v>0</v>
      </c>
      <c r="P7112">
        <v>1</v>
      </c>
      <c r="Q7112">
        <v>1</v>
      </c>
      <c r="R7112">
        <f>SUM(M7112:N7112:O7112:P7112:Q7112)</f>
        <v>2</v>
      </c>
      <c r="S7112" s="1">
        <v>121937</v>
      </c>
      <c r="T7112" s="1" t="str">
        <f t="shared" si="446"/>
        <v>High</v>
      </c>
      <c r="U7112">
        <v>11</v>
      </c>
      <c r="V7112">
        <v>2020</v>
      </c>
      <c r="W7112" t="s">
        <v>28</v>
      </c>
      <c r="X7112">
        <v>8</v>
      </c>
    </row>
    <row r="7113" spans="1:24" x14ac:dyDescent="0.3">
      <c r="A7113">
        <v>7112</v>
      </c>
      <c r="B7113" t="s">
        <v>31</v>
      </c>
      <c r="C7113" t="str">
        <f>_xlfn.XLOOKUP(B7113,Lookup_table!B:B,Lookup_table!C:C)</f>
        <v>Business</v>
      </c>
      <c r="D7113" t="s">
        <v>14</v>
      </c>
      <c r="E7113" t="s">
        <v>40</v>
      </c>
      <c r="F7113" t="s">
        <v>51</v>
      </c>
      <c r="G7113" t="s">
        <v>25</v>
      </c>
      <c r="H7113" t="str">
        <f t="shared" si="444"/>
        <v>Onsite/Hybrid</v>
      </c>
      <c r="I7113" t="s">
        <v>35</v>
      </c>
      <c r="J7113" t="str">
        <f t="shared" si="445"/>
        <v>0-2 yrs</v>
      </c>
      <c r="K7113">
        <f t="shared" ca="1" si="447"/>
        <v>0</v>
      </c>
      <c r="L7113" t="s">
        <v>27</v>
      </c>
      <c r="M7113">
        <v>0</v>
      </c>
      <c r="N7113">
        <v>0</v>
      </c>
      <c r="O7113">
        <v>1</v>
      </c>
      <c r="P7113">
        <v>0</v>
      </c>
      <c r="Q7113">
        <v>0</v>
      </c>
      <c r="R7113">
        <f>SUM(M7113:N7113:O7113:P7113:Q7113)</f>
        <v>1</v>
      </c>
      <c r="S7113" s="1">
        <v>64564</v>
      </c>
      <c r="T7113" s="1" t="str">
        <f t="shared" si="446"/>
        <v>Low</v>
      </c>
      <c r="U7113">
        <v>2</v>
      </c>
      <c r="V7113">
        <v>2020</v>
      </c>
      <c r="W7113" t="s">
        <v>20</v>
      </c>
      <c r="X7113">
        <v>1</v>
      </c>
    </row>
    <row r="7114" spans="1:24" x14ac:dyDescent="0.3">
      <c r="A7114">
        <v>7113</v>
      </c>
      <c r="B7114" t="s">
        <v>31</v>
      </c>
      <c r="C7114" t="str">
        <f>_xlfn.XLOOKUP(B7114,Lookup_table!B:B,Lookup_table!C:C)</f>
        <v>Business</v>
      </c>
      <c r="D7114" t="s">
        <v>37</v>
      </c>
      <c r="E7114" t="s">
        <v>38</v>
      </c>
      <c r="F7114" t="s">
        <v>52</v>
      </c>
      <c r="G7114" t="s">
        <v>30</v>
      </c>
      <c r="H7114" t="str">
        <f t="shared" si="444"/>
        <v>Onsite/Hybrid</v>
      </c>
      <c r="I7114" t="s">
        <v>26</v>
      </c>
      <c r="J7114" t="str">
        <f t="shared" si="445"/>
        <v>3-6 yrs</v>
      </c>
      <c r="K7114">
        <f t="shared" ca="1" si="447"/>
        <v>4</v>
      </c>
      <c r="L7114" t="s">
        <v>39</v>
      </c>
      <c r="M7114">
        <v>0</v>
      </c>
      <c r="N7114">
        <v>1</v>
      </c>
      <c r="O7114">
        <v>1</v>
      </c>
      <c r="P7114">
        <v>1</v>
      </c>
      <c r="Q7114">
        <v>0</v>
      </c>
      <c r="R7114">
        <f>SUM(M7114:N7114:O7114:P7114:Q7114)</f>
        <v>3</v>
      </c>
      <c r="S7114" s="1">
        <v>102603</v>
      </c>
      <c r="T7114" s="1" t="str">
        <f t="shared" si="446"/>
        <v>Medium</v>
      </c>
      <c r="U7114">
        <v>12</v>
      </c>
      <c r="V7114">
        <v>2023</v>
      </c>
      <c r="W7114" t="s">
        <v>28</v>
      </c>
      <c r="X7114">
        <v>7</v>
      </c>
    </row>
    <row r="7115" spans="1:24" x14ac:dyDescent="0.3">
      <c r="A7115">
        <v>7114</v>
      </c>
      <c r="B7115" t="s">
        <v>36</v>
      </c>
      <c r="C7115" t="str">
        <f>_xlfn.XLOOKUP(B7115,Lookup_table!B:B,Lookup_table!C:C)</f>
        <v>Data</v>
      </c>
      <c r="D7115" t="s">
        <v>37</v>
      </c>
      <c r="E7115" t="s">
        <v>42</v>
      </c>
      <c r="F7115" t="s">
        <v>44</v>
      </c>
      <c r="G7115" t="s">
        <v>30</v>
      </c>
      <c r="H7115" t="str">
        <f t="shared" si="444"/>
        <v>Onsite/Hybrid</v>
      </c>
      <c r="I7115" t="s">
        <v>26</v>
      </c>
      <c r="J7115" t="str">
        <f t="shared" si="445"/>
        <v>3-6 yrs</v>
      </c>
      <c r="K7115">
        <f t="shared" ca="1" si="447"/>
        <v>4</v>
      </c>
      <c r="L7115" t="s">
        <v>19</v>
      </c>
      <c r="M7115">
        <v>0</v>
      </c>
      <c r="N7115">
        <v>1</v>
      </c>
      <c r="O7115">
        <v>1</v>
      </c>
      <c r="P7115">
        <v>1</v>
      </c>
      <c r="Q7115">
        <v>1</v>
      </c>
      <c r="R7115">
        <f>SUM(M7115:N7115:O7115:P7115:Q7115)</f>
        <v>4</v>
      </c>
      <c r="S7115" s="1">
        <v>116856</v>
      </c>
      <c r="T7115" s="1" t="str">
        <f t="shared" si="446"/>
        <v>Medium</v>
      </c>
      <c r="U7115">
        <v>6</v>
      </c>
      <c r="V7115">
        <v>2024</v>
      </c>
      <c r="W7115" t="s">
        <v>28</v>
      </c>
      <c r="X7115">
        <v>2</v>
      </c>
    </row>
    <row r="7116" spans="1:24" x14ac:dyDescent="0.3">
      <c r="A7116">
        <v>7115</v>
      </c>
      <c r="B7116" t="s">
        <v>31</v>
      </c>
      <c r="C7116" t="str">
        <f>_xlfn.XLOOKUP(B7116,Lookup_table!B:B,Lookup_table!C:C)</f>
        <v>Business</v>
      </c>
      <c r="D7116" t="s">
        <v>34</v>
      </c>
      <c r="E7116" t="s">
        <v>23</v>
      </c>
      <c r="F7116" t="s">
        <v>52</v>
      </c>
      <c r="G7116" t="s">
        <v>30</v>
      </c>
      <c r="H7116" t="str">
        <f t="shared" si="444"/>
        <v>Onsite/Hybrid</v>
      </c>
      <c r="I7116" t="s">
        <v>35</v>
      </c>
      <c r="J7116" t="str">
        <f t="shared" si="445"/>
        <v>0-2 yrs</v>
      </c>
      <c r="K7116">
        <f t="shared" ca="1" si="447"/>
        <v>2</v>
      </c>
      <c r="L7116" t="s">
        <v>19</v>
      </c>
      <c r="M7116">
        <v>0</v>
      </c>
      <c r="N7116">
        <v>0</v>
      </c>
      <c r="O7116">
        <v>1</v>
      </c>
      <c r="P7116">
        <v>0</v>
      </c>
      <c r="Q7116">
        <v>1</v>
      </c>
      <c r="R7116">
        <f>SUM(M7116:N7116:O7116:P7116:Q7116)</f>
        <v>2</v>
      </c>
      <c r="S7116" s="1">
        <v>73742</v>
      </c>
      <c r="T7116" s="1" t="str">
        <f t="shared" si="446"/>
        <v>Medium</v>
      </c>
      <c r="U7116">
        <v>3</v>
      </c>
      <c r="V7116">
        <v>2023</v>
      </c>
      <c r="W7116" t="s">
        <v>34</v>
      </c>
      <c r="X7116">
        <v>4</v>
      </c>
    </row>
    <row r="7117" spans="1:24" x14ac:dyDescent="0.3">
      <c r="A7117">
        <v>7116</v>
      </c>
      <c r="B7117" t="s">
        <v>21</v>
      </c>
      <c r="C7117" t="str">
        <f>_xlfn.XLOOKUP(B7117,Lookup_table!B:B,Lookup_table!C:C)</f>
        <v>AI</v>
      </c>
      <c r="D7117" t="s">
        <v>37</v>
      </c>
      <c r="E7117" t="s">
        <v>38</v>
      </c>
      <c r="F7117" t="s">
        <v>52</v>
      </c>
      <c r="G7117" t="s">
        <v>25</v>
      </c>
      <c r="H7117" t="str">
        <f t="shared" si="444"/>
        <v>Onsite/Hybrid</v>
      </c>
      <c r="I7117" t="s">
        <v>18</v>
      </c>
      <c r="J7117" t="str">
        <f t="shared" si="445"/>
        <v>7+ yrs</v>
      </c>
      <c r="K7117">
        <f t="shared" ca="1" si="447"/>
        <v>14</v>
      </c>
      <c r="L7117" t="s">
        <v>19</v>
      </c>
      <c r="M7117">
        <v>1</v>
      </c>
      <c r="N7117">
        <v>1</v>
      </c>
      <c r="O7117">
        <v>1</v>
      </c>
      <c r="P7117">
        <v>0</v>
      </c>
      <c r="Q7117">
        <v>1</v>
      </c>
      <c r="R7117">
        <f>SUM(M7117:N7117:O7117:P7117:Q7117)</f>
        <v>4</v>
      </c>
      <c r="S7117" s="1">
        <v>169406</v>
      </c>
      <c r="T7117" s="1" t="str">
        <f t="shared" si="446"/>
        <v>High</v>
      </c>
      <c r="U7117">
        <v>2</v>
      </c>
      <c r="V7117">
        <v>2026</v>
      </c>
      <c r="W7117" t="s">
        <v>20</v>
      </c>
      <c r="X7117">
        <v>6</v>
      </c>
    </row>
    <row r="7118" spans="1:24" x14ac:dyDescent="0.3">
      <c r="A7118">
        <v>7117</v>
      </c>
      <c r="B7118" t="s">
        <v>21</v>
      </c>
      <c r="C7118" t="str">
        <f>_xlfn.XLOOKUP(B7118,Lookup_table!B:B,Lookup_table!C:C)</f>
        <v>AI</v>
      </c>
      <c r="D7118" t="s">
        <v>14</v>
      </c>
      <c r="E7118" t="s">
        <v>42</v>
      </c>
      <c r="F7118" t="s">
        <v>29</v>
      </c>
      <c r="G7118" t="s">
        <v>25</v>
      </c>
      <c r="H7118" t="str">
        <f t="shared" si="444"/>
        <v>Onsite/Hybrid</v>
      </c>
      <c r="I7118" t="s">
        <v>26</v>
      </c>
      <c r="J7118" t="str">
        <f t="shared" si="445"/>
        <v>3-6 yrs</v>
      </c>
      <c r="K7118">
        <f t="shared" ca="1" si="447"/>
        <v>4</v>
      </c>
      <c r="L7118" t="s">
        <v>27</v>
      </c>
      <c r="M7118">
        <v>0</v>
      </c>
      <c r="N7118">
        <v>1</v>
      </c>
      <c r="O7118">
        <v>1</v>
      </c>
      <c r="P7118">
        <v>0</v>
      </c>
      <c r="Q7118">
        <v>1</v>
      </c>
      <c r="R7118">
        <f>SUM(M7118:N7118:O7118:P7118:Q7118)</f>
        <v>3</v>
      </c>
      <c r="S7118" s="1">
        <v>144845</v>
      </c>
      <c r="T7118" s="1" t="str">
        <f t="shared" si="446"/>
        <v>High</v>
      </c>
      <c r="U7118">
        <v>6</v>
      </c>
      <c r="V7118">
        <v>2021</v>
      </c>
      <c r="W7118" t="s">
        <v>20</v>
      </c>
      <c r="X7118">
        <v>3</v>
      </c>
    </row>
    <row r="7119" spans="1:24" x14ac:dyDescent="0.3">
      <c r="A7119">
        <v>7118</v>
      </c>
      <c r="B7119" t="s">
        <v>33</v>
      </c>
      <c r="C7119" t="str">
        <f>_xlfn.XLOOKUP(B7119,Lookup_table!B:B,Lookup_table!C:C)</f>
        <v>Data</v>
      </c>
      <c r="D7119" t="s">
        <v>34</v>
      </c>
      <c r="E7119" t="s">
        <v>15</v>
      </c>
      <c r="F7119" t="s">
        <v>24</v>
      </c>
      <c r="G7119" t="s">
        <v>30</v>
      </c>
      <c r="H7119" t="str">
        <f t="shared" si="444"/>
        <v>Onsite/Hybrid</v>
      </c>
      <c r="I7119" t="s">
        <v>26</v>
      </c>
      <c r="J7119" t="str">
        <f t="shared" si="445"/>
        <v>3-6 yrs</v>
      </c>
      <c r="K7119">
        <f t="shared" ca="1" si="447"/>
        <v>6</v>
      </c>
      <c r="L7119" t="s">
        <v>39</v>
      </c>
      <c r="M7119">
        <v>0</v>
      </c>
      <c r="N7119">
        <v>0</v>
      </c>
      <c r="O7119">
        <v>1</v>
      </c>
      <c r="P7119">
        <v>1</v>
      </c>
      <c r="Q7119">
        <v>0</v>
      </c>
      <c r="R7119">
        <f>SUM(M7119:N7119:O7119:P7119:Q7119)</f>
        <v>2</v>
      </c>
      <c r="S7119" s="1">
        <v>102886</v>
      </c>
      <c r="T7119" s="1" t="str">
        <f t="shared" si="446"/>
        <v>Medium</v>
      </c>
      <c r="U7119">
        <v>12</v>
      </c>
      <c r="V7119">
        <v>2020</v>
      </c>
      <c r="W7119" t="s">
        <v>28</v>
      </c>
      <c r="X7119">
        <v>7</v>
      </c>
    </row>
    <row r="7120" spans="1:24" x14ac:dyDescent="0.3">
      <c r="A7120">
        <v>7119</v>
      </c>
      <c r="B7120" t="s">
        <v>41</v>
      </c>
      <c r="C7120" t="str">
        <f>_xlfn.XLOOKUP(B7120,Lookup_table!B:B,Lookup_table!C:C)</f>
        <v>Data</v>
      </c>
      <c r="D7120" t="s">
        <v>37</v>
      </c>
      <c r="E7120" t="s">
        <v>40</v>
      </c>
      <c r="F7120" t="s">
        <v>44</v>
      </c>
      <c r="G7120" t="s">
        <v>30</v>
      </c>
      <c r="H7120" t="str">
        <f t="shared" si="444"/>
        <v>Onsite/Hybrid</v>
      </c>
      <c r="I7120" t="s">
        <v>35</v>
      </c>
      <c r="J7120" t="str">
        <f t="shared" si="445"/>
        <v>0-2 yrs</v>
      </c>
      <c r="K7120">
        <f t="shared" ca="1" si="447"/>
        <v>1</v>
      </c>
      <c r="L7120" t="s">
        <v>27</v>
      </c>
      <c r="M7120">
        <v>0</v>
      </c>
      <c r="N7120">
        <v>0</v>
      </c>
      <c r="O7120">
        <v>0</v>
      </c>
      <c r="P7120">
        <v>0</v>
      </c>
      <c r="Q7120">
        <v>0</v>
      </c>
      <c r="R7120">
        <f>SUM(M7120:N7120:O7120:P7120:Q7120)</f>
        <v>0</v>
      </c>
      <c r="S7120" s="1">
        <v>50563</v>
      </c>
      <c r="T7120" s="1" t="str">
        <f t="shared" si="446"/>
        <v>Low</v>
      </c>
      <c r="U7120">
        <v>3</v>
      </c>
      <c r="V7120">
        <v>2023</v>
      </c>
      <c r="W7120" t="s">
        <v>20</v>
      </c>
      <c r="X7120">
        <v>1</v>
      </c>
    </row>
    <row r="7121" spans="1:24" x14ac:dyDescent="0.3">
      <c r="A7121">
        <v>7120</v>
      </c>
      <c r="B7121" t="s">
        <v>21</v>
      </c>
      <c r="C7121" t="str">
        <f>_xlfn.XLOOKUP(B7121,Lookup_table!B:B,Lookup_table!C:C)</f>
        <v>AI</v>
      </c>
      <c r="D7121" t="s">
        <v>34</v>
      </c>
      <c r="E7121" t="s">
        <v>42</v>
      </c>
      <c r="F7121" t="s">
        <v>51</v>
      </c>
      <c r="G7121" t="s">
        <v>17</v>
      </c>
      <c r="H7121" t="str">
        <f t="shared" si="444"/>
        <v>Remote</v>
      </c>
      <c r="I7121" t="s">
        <v>35</v>
      </c>
      <c r="J7121" t="str">
        <f t="shared" si="445"/>
        <v>0-2 yrs</v>
      </c>
      <c r="K7121">
        <f t="shared" ca="1" si="447"/>
        <v>1</v>
      </c>
      <c r="L7121" t="s">
        <v>19</v>
      </c>
      <c r="M7121">
        <v>0</v>
      </c>
      <c r="N7121">
        <v>0</v>
      </c>
      <c r="O7121">
        <v>1</v>
      </c>
      <c r="P7121">
        <v>0</v>
      </c>
      <c r="Q7121">
        <v>0</v>
      </c>
      <c r="R7121">
        <f>SUM(M7121:N7121:O7121:P7121:Q7121)</f>
        <v>1</v>
      </c>
      <c r="S7121" s="1">
        <v>105479</v>
      </c>
      <c r="T7121" s="1" t="str">
        <f t="shared" si="446"/>
        <v>Medium</v>
      </c>
      <c r="U7121">
        <v>7</v>
      </c>
      <c r="V7121">
        <v>2024</v>
      </c>
      <c r="W7121" t="s">
        <v>20</v>
      </c>
      <c r="X7121">
        <v>1</v>
      </c>
    </row>
    <row r="7122" spans="1:24" x14ac:dyDescent="0.3">
      <c r="A7122">
        <v>7121</v>
      </c>
      <c r="B7122" t="s">
        <v>31</v>
      </c>
      <c r="C7122" t="str">
        <f>_xlfn.XLOOKUP(B7122,Lookup_table!B:B,Lookup_table!C:C)</f>
        <v>Business</v>
      </c>
      <c r="D7122" t="s">
        <v>34</v>
      </c>
      <c r="E7122" t="s">
        <v>38</v>
      </c>
      <c r="F7122" t="s">
        <v>52</v>
      </c>
      <c r="G7122" t="s">
        <v>30</v>
      </c>
      <c r="H7122" t="str">
        <f t="shared" si="444"/>
        <v>Onsite/Hybrid</v>
      </c>
      <c r="I7122" t="s">
        <v>18</v>
      </c>
      <c r="J7122" t="str">
        <f t="shared" si="445"/>
        <v>7+ yrs</v>
      </c>
      <c r="K7122">
        <f t="shared" ca="1" si="447"/>
        <v>11</v>
      </c>
      <c r="L7122" t="s">
        <v>39</v>
      </c>
      <c r="M7122">
        <v>0</v>
      </c>
      <c r="N7122">
        <v>0</v>
      </c>
      <c r="O7122">
        <v>0</v>
      </c>
      <c r="P7122">
        <v>0</v>
      </c>
      <c r="Q7122">
        <v>0</v>
      </c>
      <c r="R7122">
        <f>SUM(M7122:N7122:O7122:P7122:Q7122)</f>
        <v>0</v>
      </c>
      <c r="S7122" s="1">
        <v>102129</v>
      </c>
      <c r="T7122" s="1" t="str">
        <f t="shared" si="446"/>
        <v>Medium</v>
      </c>
      <c r="U7122">
        <v>2</v>
      </c>
      <c r="V7122">
        <v>2020</v>
      </c>
      <c r="W7122" t="s">
        <v>34</v>
      </c>
      <c r="X7122">
        <v>6</v>
      </c>
    </row>
    <row r="7123" spans="1:24" x14ac:dyDescent="0.3">
      <c r="A7123">
        <v>7122</v>
      </c>
      <c r="B7123" t="s">
        <v>31</v>
      </c>
      <c r="C7123" t="str">
        <f>_xlfn.XLOOKUP(B7123,Lookup_table!B:B,Lookup_table!C:C)</f>
        <v>Business</v>
      </c>
      <c r="D7123" t="s">
        <v>22</v>
      </c>
      <c r="E7123" t="s">
        <v>32</v>
      </c>
      <c r="F7123" t="s">
        <v>51</v>
      </c>
      <c r="G7123" t="s">
        <v>17</v>
      </c>
      <c r="H7123" t="str">
        <f t="shared" si="444"/>
        <v>Remote</v>
      </c>
      <c r="I7123" t="s">
        <v>18</v>
      </c>
      <c r="J7123" t="str">
        <f t="shared" si="445"/>
        <v>7+ yrs</v>
      </c>
      <c r="K7123">
        <f t="shared" ca="1" si="447"/>
        <v>14</v>
      </c>
      <c r="L7123" t="s">
        <v>27</v>
      </c>
      <c r="M7123">
        <v>1</v>
      </c>
      <c r="N7123">
        <v>0</v>
      </c>
      <c r="O7123">
        <v>1</v>
      </c>
      <c r="P7123">
        <v>0</v>
      </c>
      <c r="Q7123">
        <v>0</v>
      </c>
      <c r="R7123">
        <f>SUM(M7123:N7123:O7123:P7123:Q7123)</f>
        <v>2</v>
      </c>
      <c r="S7123" s="1">
        <v>137223</v>
      </c>
      <c r="T7123" s="1" t="str">
        <f t="shared" si="446"/>
        <v>High</v>
      </c>
      <c r="U7123">
        <v>1</v>
      </c>
      <c r="V7123">
        <v>2020</v>
      </c>
      <c r="W7123" t="s">
        <v>20</v>
      </c>
      <c r="X7123">
        <v>1</v>
      </c>
    </row>
    <row r="7124" spans="1:24" x14ac:dyDescent="0.3">
      <c r="A7124">
        <v>7123</v>
      </c>
      <c r="B7124" t="s">
        <v>36</v>
      </c>
      <c r="C7124" t="str">
        <f>_xlfn.XLOOKUP(B7124,Lookup_table!B:B,Lookup_table!C:C)</f>
        <v>Data</v>
      </c>
      <c r="D7124" t="s">
        <v>34</v>
      </c>
      <c r="E7124" t="s">
        <v>15</v>
      </c>
      <c r="F7124" t="s">
        <v>51</v>
      </c>
      <c r="G7124" t="s">
        <v>25</v>
      </c>
      <c r="H7124" t="str">
        <f t="shared" si="444"/>
        <v>Onsite/Hybrid</v>
      </c>
      <c r="I7124" t="s">
        <v>18</v>
      </c>
      <c r="J7124" t="str">
        <f t="shared" si="445"/>
        <v>7+ yrs</v>
      </c>
      <c r="K7124">
        <f t="shared" ca="1" si="447"/>
        <v>11</v>
      </c>
      <c r="L7124" t="s">
        <v>39</v>
      </c>
      <c r="M7124">
        <v>0</v>
      </c>
      <c r="N7124">
        <v>1</v>
      </c>
      <c r="O7124">
        <v>1</v>
      </c>
      <c r="P7124">
        <v>0</v>
      </c>
      <c r="Q7124">
        <v>0</v>
      </c>
      <c r="R7124">
        <f>SUM(M7124:N7124:O7124:P7124:Q7124)</f>
        <v>2</v>
      </c>
      <c r="S7124" s="1">
        <v>118580</v>
      </c>
      <c r="T7124" s="1" t="str">
        <f t="shared" si="446"/>
        <v>Medium</v>
      </c>
      <c r="U7124">
        <v>12</v>
      </c>
      <c r="V7124">
        <v>2020</v>
      </c>
      <c r="W7124" t="s">
        <v>20</v>
      </c>
      <c r="X7124">
        <v>3</v>
      </c>
    </row>
    <row r="7125" spans="1:24" x14ac:dyDescent="0.3">
      <c r="A7125">
        <v>7124</v>
      </c>
      <c r="B7125" t="s">
        <v>41</v>
      </c>
      <c r="C7125" t="str">
        <f>_xlfn.XLOOKUP(B7125,Lookup_table!B:B,Lookup_table!C:C)</f>
        <v>Data</v>
      </c>
      <c r="D7125" t="s">
        <v>22</v>
      </c>
      <c r="E7125" t="s">
        <v>15</v>
      </c>
      <c r="F7125" t="s">
        <v>16</v>
      </c>
      <c r="G7125" t="s">
        <v>25</v>
      </c>
      <c r="H7125" t="str">
        <f t="shared" si="444"/>
        <v>Onsite/Hybrid</v>
      </c>
      <c r="I7125" t="s">
        <v>18</v>
      </c>
      <c r="J7125" t="str">
        <f t="shared" si="445"/>
        <v>7+ yrs</v>
      </c>
      <c r="K7125">
        <f t="shared" ca="1" si="447"/>
        <v>8</v>
      </c>
      <c r="L7125" t="s">
        <v>27</v>
      </c>
      <c r="M7125">
        <v>0</v>
      </c>
      <c r="N7125">
        <v>0</v>
      </c>
      <c r="O7125">
        <v>1</v>
      </c>
      <c r="P7125">
        <v>1</v>
      </c>
      <c r="Q7125">
        <v>0</v>
      </c>
      <c r="R7125">
        <f>SUM(M7125:N7125:O7125:P7125:Q7125)</f>
        <v>2</v>
      </c>
      <c r="S7125" s="1">
        <v>153246</v>
      </c>
      <c r="T7125" s="1" t="str">
        <f t="shared" si="446"/>
        <v>High</v>
      </c>
      <c r="U7125">
        <v>11</v>
      </c>
      <c r="V7125">
        <v>2020</v>
      </c>
      <c r="W7125" t="s">
        <v>28</v>
      </c>
      <c r="X7125">
        <v>1</v>
      </c>
    </row>
    <row r="7126" spans="1:24" x14ac:dyDescent="0.3">
      <c r="A7126">
        <v>7125</v>
      </c>
      <c r="B7126" t="s">
        <v>41</v>
      </c>
      <c r="C7126" t="str">
        <f>_xlfn.XLOOKUP(B7126,Lookup_table!B:B,Lookup_table!C:C)</f>
        <v>Data</v>
      </c>
      <c r="D7126" t="s">
        <v>22</v>
      </c>
      <c r="E7126" t="s">
        <v>42</v>
      </c>
      <c r="F7126" t="s">
        <v>44</v>
      </c>
      <c r="G7126" t="s">
        <v>25</v>
      </c>
      <c r="H7126" t="str">
        <f t="shared" si="444"/>
        <v>Onsite/Hybrid</v>
      </c>
      <c r="I7126" t="s">
        <v>26</v>
      </c>
      <c r="J7126" t="str">
        <f t="shared" si="445"/>
        <v>3-6 yrs</v>
      </c>
      <c r="K7126">
        <f t="shared" ca="1" si="447"/>
        <v>3</v>
      </c>
      <c r="L7126" t="s">
        <v>27</v>
      </c>
      <c r="M7126">
        <v>0</v>
      </c>
      <c r="N7126">
        <v>1</v>
      </c>
      <c r="O7126">
        <v>0</v>
      </c>
      <c r="P7126">
        <v>1</v>
      </c>
      <c r="Q7126">
        <v>0</v>
      </c>
      <c r="R7126">
        <f>SUM(M7126:N7126:O7126:P7126:Q7126)</f>
        <v>2</v>
      </c>
      <c r="S7126" s="1">
        <v>113336</v>
      </c>
      <c r="T7126" s="1" t="str">
        <f t="shared" si="446"/>
        <v>Medium</v>
      </c>
      <c r="U7126">
        <v>12</v>
      </c>
      <c r="V7126">
        <v>2020</v>
      </c>
      <c r="W7126" t="s">
        <v>34</v>
      </c>
      <c r="X7126">
        <v>2</v>
      </c>
    </row>
    <row r="7127" spans="1:24" x14ac:dyDescent="0.3">
      <c r="A7127">
        <v>7126</v>
      </c>
      <c r="B7127" t="s">
        <v>31</v>
      </c>
      <c r="C7127" t="str">
        <f>_xlfn.XLOOKUP(B7127,Lookup_table!B:B,Lookup_table!C:C)</f>
        <v>Business</v>
      </c>
      <c r="D7127" t="s">
        <v>34</v>
      </c>
      <c r="E7127" t="s">
        <v>40</v>
      </c>
      <c r="F7127" t="s">
        <v>29</v>
      </c>
      <c r="G7127" t="s">
        <v>17</v>
      </c>
      <c r="H7127" t="str">
        <f t="shared" si="444"/>
        <v>Remote</v>
      </c>
      <c r="I7127" t="s">
        <v>18</v>
      </c>
      <c r="J7127" t="str">
        <f t="shared" si="445"/>
        <v>7+ yrs</v>
      </c>
      <c r="K7127">
        <f t="shared" ca="1" si="447"/>
        <v>15</v>
      </c>
      <c r="L7127" t="s">
        <v>39</v>
      </c>
      <c r="M7127">
        <v>0</v>
      </c>
      <c r="N7127">
        <v>1</v>
      </c>
      <c r="O7127">
        <v>0</v>
      </c>
      <c r="P7127">
        <v>1</v>
      </c>
      <c r="Q7127">
        <v>0</v>
      </c>
      <c r="R7127">
        <f>SUM(M7127:N7127:O7127:P7127:Q7127)</f>
        <v>2</v>
      </c>
      <c r="S7127" s="1">
        <v>113778</v>
      </c>
      <c r="T7127" s="1" t="str">
        <f t="shared" si="446"/>
        <v>Medium</v>
      </c>
      <c r="U7127">
        <v>5</v>
      </c>
      <c r="V7127">
        <v>2020</v>
      </c>
      <c r="W7127" t="s">
        <v>20</v>
      </c>
      <c r="X7127">
        <v>2</v>
      </c>
    </row>
    <row r="7128" spans="1:24" x14ac:dyDescent="0.3">
      <c r="A7128">
        <v>7127</v>
      </c>
      <c r="B7128" t="s">
        <v>36</v>
      </c>
      <c r="C7128" t="str">
        <f>_xlfn.XLOOKUP(B7128,Lookup_table!B:B,Lookup_table!C:C)</f>
        <v>Data</v>
      </c>
      <c r="D7128" t="s">
        <v>22</v>
      </c>
      <c r="E7128" t="s">
        <v>40</v>
      </c>
      <c r="F7128" t="s">
        <v>24</v>
      </c>
      <c r="G7128" t="s">
        <v>30</v>
      </c>
      <c r="H7128" t="str">
        <f t="shared" si="444"/>
        <v>Onsite/Hybrid</v>
      </c>
      <c r="I7128" t="s">
        <v>35</v>
      </c>
      <c r="J7128" t="str">
        <f t="shared" si="445"/>
        <v>0-2 yrs</v>
      </c>
      <c r="K7128">
        <f t="shared" ca="1" si="447"/>
        <v>0</v>
      </c>
      <c r="L7128" t="s">
        <v>39</v>
      </c>
      <c r="M7128">
        <v>1</v>
      </c>
      <c r="N7128">
        <v>1</v>
      </c>
      <c r="O7128">
        <v>0</v>
      </c>
      <c r="P7128">
        <v>0</v>
      </c>
      <c r="Q7128">
        <v>0</v>
      </c>
      <c r="R7128">
        <f>SUM(M7128:N7128:O7128:P7128:Q7128)</f>
        <v>2</v>
      </c>
      <c r="S7128" s="1">
        <v>65993</v>
      </c>
      <c r="T7128" s="1" t="str">
        <f t="shared" si="446"/>
        <v>Low</v>
      </c>
      <c r="U7128">
        <v>1</v>
      </c>
      <c r="V7128">
        <v>2024</v>
      </c>
      <c r="W7128" t="s">
        <v>34</v>
      </c>
      <c r="X7128">
        <v>2</v>
      </c>
    </row>
    <row r="7129" spans="1:24" x14ac:dyDescent="0.3">
      <c r="A7129">
        <v>7128</v>
      </c>
      <c r="B7129" t="s">
        <v>21</v>
      </c>
      <c r="C7129" t="str">
        <f>_xlfn.XLOOKUP(B7129,Lookup_table!B:B,Lookup_table!C:C)</f>
        <v>AI</v>
      </c>
      <c r="D7129" t="s">
        <v>37</v>
      </c>
      <c r="E7129" t="s">
        <v>40</v>
      </c>
      <c r="F7129" t="s">
        <v>52</v>
      </c>
      <c r="G7129" t="s">
        <v>30</v>
      </c>
      <c r="H7129" t="str">
        <f t="shared" si="444"/>
        <v>Onsite/Hybrid</v>
      </c>
      <c r="I7129" t="s">
        <v>35</v>
      </c>
      <c r="J7129" t="str">
        <f t="shared" si="445"/>
        <v>0-2 yrs</v>
      </c>
      <c r="K7129">
        <f t="shared" ca="1" si="447"/>
        <v>1</v>
      </c>
      <c r="L7129" t="s">
        <v>27</v>
      </c>
      <c r="M7129">
        <v>0</v>
      </c>
      <c r="N7129">
        <v>1</v>
      </c>
      <c r="O7129">
        <v>1</v>
      </c>
      <c r="P7129">
        <v>0</v>
      </c>
      <c r="Q7129">
        <v>0</v>
      </c>
      <c r="R7129">
        <f>SUM(M7129:N7129:O7129:P7129:Q7129)</f>
        <v>2</v>
      </c>
      <c r="S7129" s="1">
        <v>100214</v>
      </c>
      <c r="T7129" s="1" t="str">
        <f t="shared" si="446"/>
        <v>Medium</v>
      </c>
      <c r="U7129">
        <v>2</v>
      </c>
      <c r="V7129">
        <v>2020</v>
      </c>
      <c r="W7129" t="s">
        <v>20</v>
      </c>
      <c r="X7129">
        <v>2</v>
      </c>
    </row>
    <row r="7130" spans="1:24" x14ac:dyDescent="0.3">
      <c r="A7130">
        <v>7129</v>
      </c>
      <c r="B7130" t="s">
        <v>33</v>
      </c>
      <c r="C7130" t="str">
        <f>_xlfn.XLOOKUP(B7130,Lookup_table!B:B,Lookup_table!C:C)</f>
        <v>Data</v>
      </c>
      <c r="D7130" t="s">
        <v>34</v>
      </c>
      <c r="E7130" t="s">
        <v>15</v>
      </c>
      <c r="F7130" t="s">
        <v>29</v>
      </c>
      <c r="G7130" t="s">
        <v>30</v>
      </c>
      <c r="H7130" t="str">
        <f t="shared" si="444"/>
        <v>Onsite/Hybrid</v>
      </c>
      <c r="I7130" t="s">
        <v>35</v>
      </c>
      <c r="J7130" t="str">
        <f t="shared" si="445"/>
        <v>0-2 yrs</v>
      </c>
      <c r="K7130">
        <f t="shared" ca="1" si="447"/>
        <v>2</v>
      </c>
      <c r="L7130" t="s">
        <v>39</v>
      </c>
      <c r="M7130">
        <v>0</v>
      </c>
      <c r="N7130">
        <v>1</v>
      </c>
      <c r="O7130">
        <v>1</v>
      </c>
      <c r="P7130">
        <v>0</v>
      </c>
      <c r="Q7130">
        <v>0</v>
      </c>
      <c r="R7130">
        <f>SUM(M7130:N7130:O7130:P7130:Q7130)</f>
        <v>2</v>
      </c>
      <c r="S7130" s="1">
        <v>64265</v>
      </c>
      <c r="T7130" s="1" t="str">
        <f t="shared" si="446"/>
        <v>Low</v>
      </c>
      <c r="U7130">
        <v>2</v>
      </c>
      <c r="V7130">
        <v>2025</v>
      </c>
      <c r="W7130" t="s">
        <v>28</v>
      </c>
      <c r="X7130">
        <v>9</v>
      </c>
    </row>
    <row r="7131" spans="1:24" x14ac:dyDescent="0.3">
      <c r="A7131">
        <v>7130</v>
      </c>
      <c r="B7131" t="s">
        <v>33</v>
      </c>
      <c r="C7131" t="str">
        <f>_xlfn.XLOOKUP(B7131,Lookup_table!B:B,Lookup_table!C:C)</f>
        <v>Data</v>
      </c>
      <c r="D7131" t="s">
        <v>37</v>
      </c>
      <c r="E7131" t="s">
        <v>23</v>
      </c>
      <c r="F7131" t="s">
        <v>24</v>
      </c>
      <c r="G7131" t="s">
        <v>30</v>
      </c>
      <c r="H7131" t="str">
        <f t="shared" si="444"/>
        <v>Onsite/Hybrid</v>
      </c>
      <c r="I7131" t="s">
        <v>18</v>
      </c>
      <c r="J7131" t="str">
        <f t="shared" si="445"/>
        <v>7+ yrs</v>
      </c>
      <c r="K7131">
        <f t="shared" ca="1" si="447"/>
        <v>12</v>
      </c>
      <c r="L7131" t="s">
        <v>27</v>
      </c>
      <c r="M7131">
        <v>1</v>
      </c>
      <c r="N7131">
        <v>1</v>
      </c>
      <c r="O7131">
        <v>1</v>
      </c>
      <c r="P7131">
        <v>1</v>
      </c>
      <c r="Q7131">
        <v>0</v>
      </c>
      <c r="R7131">
        <f>SUM(M7131:N7131:O7131:P7131:Q7131)</f>
        <v>4</v>
      </c>
      <c r="S7131" s="1">
        <v>129804</v>
      </c>
      <c r="T7131" s="1" t="str">
        <f t="shared" si="446"/>
        <v>High</v>
      </c>
      <c r="U7131">
        <v>2</v>
      </c>
      <c r="V7131">
        <v>2026</v>
      </c>
      <c r="W7131" t="s">
        <v>28</v>
      </c>
      <c r="X7131">
        <v>8</v>
      </c>
    </row>
    <row r="7132" spans="1:24" x14ac:dyDescent="0.3">
      <c r="A7132">
        <v>7131</v>
      </c>
      <c r="B7132" t="s">
        <v>41</v>
      </c>
      <c r="C7132" t="str">
        <f>_xlfn.XLOOKUP(B7132,Lookup_table!B:B,Lookup_table!C:C)</f>
        <v>Data</v>
      </c>
      <c r="D7132" t="s">
        <v>22</v>
      </c>
      <c r="E7132" t="s">
        <v>32</v>
      </c>
      <c r="F7132" t="s">
        <v>29</v>
      </c>
      <c r="G7132" t="s">
        <v>17</v>
      </c>
      <c r="H7132" t="str">
        <f t="shared" si="444"/>
        <v>Remote</v>
      </c>
      <c r="I7132" t="s">
        <v>26</v>
      </c>
      <c r="J7132" t="str">
        <f t="shared" si="445"/>
        <v>3-6 yrs</v>
      </c>
      <c r="K7132">
        <f t="shared" ca="1" si="447"/>
        <v>5</v>
      </c>
      <c r="L7132" t="s">
        <v>27</v>
      </c>
      <c r="M7132">
        <v>0</v>
      </c>
      <c r="N7132">
        <v>1</v>
      </c>
      <c r="O7132">
        <v>0</v>
      </c>
      <c r="P7132">
        <v>0</v>
      </c>
      <c r="Q7132">
        <v>1</v>
      </c>
      <c r="R7132">
        <f>SUM(M7132:N7132:O7132:P7132:Q7132)</f>
        <v>2</v>
      </c>
      <c r="S7132" s="1">
        <v>102026</v>
      </c>
      <c r="T7132" s="1" t="str">
        <f t="shared" si="446"/>
        <v>Medium</v>
      </c>
      <c r="U7132">
        <v>10</v>
      </c>
      <c r="V7132">
        <v>2026</v>
      </c>
      <c r="W7132" t="s">
        <v>34</v>
      </c>
      <c r="X7132">
        <v>6</v>
      </c>
    </row>
    <row r="7133" spans="1:24" x14ac:dyDescent="0.3">
      <c r="A7133">
        <v>7132</v>
      </c>
      <c r="B7133" t="s">
        <v>21</v>
      </c>
      <c r="C7133" t="str">
        <f>_xlfn.XLOOKUP(B7133,Lookup_table!B:B,Lookup_table!C:C)</f>
        <v>AI</v>
      </c>
      <c r="D7133" t="s">
        <v>22</v>
      </c>
      <c r="E7133" t="s">
        <v>15</v>
      </c>
      <c r="F7133" t="s">
        <v>29</v>
      </c>
      <c r="G7133" t="s">
        <v>17</v>
      </c>
      <c r="H7133" t="str">
        <f t="shared" si="444"/>
        <v>Remote</v>
      </c>
      <c r="I7133" t="s">
        <v>26</v>
      </c>
      <c r="J7133" t="str">
        <f t="shared" si="445"/>
        <v>3-6 yrs</v>
      </c>
      <c r="K7133">
        <f t="shared" ca="1" si="447"/>
        <v>6</v>
      </c>
      <c r="L7133" t="s">
        <v>27</v>
      </c>
      <c r="M7133">
        <v>0</v>
      </c>
      <c r="N7133">
        <v>1</v>
      </c>
      <c r="O7133">
        <v>0</v>
      </c>
      <c r="P7133">
        <v>0</v>
      </c>
      <c r="Q7133">
        <v>1</v>
      </c>
      <c r="R7133">
        <f>SUM(M7133:N7133:O7133:P7133:Q7133)</f>
        <v>2</v>
      </c>
      <c r="S7133" s="1">
        <v>144092</v>
      </c>
      <c r="T7133" s="1" t="str">
        <f t="shared" si="446"/>
        <v>High</v>
      </c>
      <c r="U7133">
        <v>5</v>
      </c>
      <c r="V7133">
        <v>2026</v>
      </c>
      <c r="W7133" t="s">
        <v>34</v>
      </c>
      <c r="X7133">
        <v>5</v>
      </c>
    </row>
    <row r="7134" spans="1:24" x14ac:dyDescent="0.3">
      <c r="A7134">
        <v>7133</v>
      </c>
      <c r="B7134" t="s">
        <v>33</v>
      </c>
      <c r="C7134" t="str">
        <f>_xlfn.XLOOKUP(B7134,Lookup_table!B:B,Lookup_table!C:C)</f>
        <v>Data</v>
      </c>
      <c r="D7134" t="s">
        <v>34</v>
      </c>
      <c r="E7134" t="s">
        <v>42</v>
      </c>
      <c r="F7134" t="s">
        <v>52</v>
      </c>
      <c r="G7134" t="s">
        <v>25</v>
      </c>
      <c r="H7134" t="str">
        <f t="shared" si="444"/>
        <v>Onsite/Hybrid</v>
      </c>
      <c r="I7134" t="s">
        <v>26</v>
      </c>
      <c r="J7134" t="str">
        <f t="shared" si="445"/>
        <v>3-6 yrs</v>
      </c>
      <c r="K7134">
        <f t="shared" ca="1" si="447"/>
        <v>6</v>
      </c>
      <c r="L7134" t="s">
        <v>27</v>
      </c>
      <c r="M7134">
        <v>0</v>
      </c>
      <c r="N7134">
        <v>1</v>
      </c>
      <c r="O7134">
        <v>1</v>
      </c>
      <c r="P7134">
        <v>0</v>
      </c>
      <c r="Q7134">
        <v>0</v>
      </c>
      <c r="R7134">
        <f>SUM(M7134:N7134:O7134:P7134:Q7134)</f>
        <v>2</v>
      </c>
      <c r="S7134" s="1">
        <v>85253</v>
      </c>
      <c r="T7134" s="1" t="str">
        <f t="shared" si="446"/>
        <v>Medium</v>
      </c>
      <c r="U7134">
        <v>3</v>
      </c>
      <c r="V7134">
        <v>2025</v>
      </c>
      <c r="W7134" t="s">
        <v>28</v>
      </c>
      <c r="X7134">
        <v>9</v>
      </c>
    </row>
    <row r="7135" spans="1:24" x14ac:dyDescent="0.3">
      <c r="A7135">
        <v>7134</v>
      </c>
      <c r="B7135" t="s">
        <v>41</v>
      </c>
      <c r="C7135" t="str">
        <f>_xlfn.XLOOKUP(B7135,Lookup_table!B:B,Lookup_table!C:C)</f>
        <v>Data</v>
      </c>
      <c r="D7135" t="s">
        <v>14</v>
      </c>
      <c r="E7135" t="s">
        <v>32</v>
      </c>
      <c r="F7135" t="s">
        <v>52</v>
      </c>
      <c r="G7135" t="s">
        <v>25</v>
      </c>
      <c r="H7135" t="str">
        <f t="shared" si="444"/>
        <v>Onsite/Hybrid</v>
      </c>
      <c r="I7135" t="s">
        <v>35</v>
      </c>
      <c r="J7135" t="str">
        <f t="shared" si="445"/>
        <v>0-2 yrs</v>
      </c>
      <c r="K7135">
        <f t="shared" ca="1" si="447"/>
        <v>2</v>
      </c>
      <c r="L7135" t="s">
        <v>39</v>
      </c>
      <c r="M7135">
        <v>0</v>
      </c>
      <c r="N7135">
        <v>0</v>
      </c>
      <c r="O7135">
        <v>0</v>
      </c>
      <c r="P7135">
        <v>0</v>
      </c>
      <c r="Q7135">
        <v>0</v>
      </c>
      <c r="R7135">
        <f>SUM(M7135:N7135:O7135:P7135:Q7135)</f>
        <v>0</v>
      </c>
      <c r="S7135" s="1">
        <v>45200</v>
      </c>
      <c r="T7135" s="1" t="str">
        <f t="shared" si="446"/>
        <v>Low</v>
      </c>
      <c r="U7135">
        <v>6</v>
      </c>
      <c r="V7135">
        <v>2022</v>
      </c>
      <c r="W7135" t="s">
        <v>28</v>
      </c>
      <c r="X7135">
        <v>9</v>
      </c>
    </row>
    <row r="7136" spans="1:24" x14ac:dyDescent="0.3">
      <c r="A7136">
        <v>7135</v>
      </c>
      <c r="B7136" t="s">
        <v>41</v>
      </c>
      <c r="C7136" t="str">
        <f>_xlfn.XLOOKUP(B7136,Lookup_table!B:B,Lookup_table!C:C)</f>
        <v>Data</v>
      </c>
      <c r="D7136" t="s">
        <v>37</v>
      </c>
      <c r="E7136" t="s">
        <v>42</v>
      </c>
      <c r="F7136" t="s">
        <v>16</v>
      </c>
      <c r="G7136" t="s">
        <v>30</v>
      </c>
      <c r="H7136" t="str">
        <f t="shared" si="444"/>
        <v>Onsite/Hybrid</v>
      </c>
      <c r="I7136" t="s">
        <v>26</v>
      </c>
      <c r="J7136" t="str">
        <f t="shared" si="445"/>
        <v>3-6 yrs</v>
      </c>
      <c r="K7136">
        <f t="shared" ca="1" si="447"/>
        <v>5</v>
      </c>
      <c r="L7136" t="s">
        <v>19</v>
      </c>
      <c r="M7136">
        <v>1</v>
      </c>
      <c r="N7136">
        <v>0</v>
      </c>
      <c r="O7136">
        <v>1</v>
      </c>
      <c r="P7136">
        <v>1</v>
      </c>
      <c r="Q7136">
        <v>0</v>
      </c>
      <c r="R7136">
        <f>SUM(M7136:N7136:O7136:P7136:Q7136)</f>
        <v>3</v>
      </c>
      <c r="S7136" s="1">
        <v>105796</v>
      </c>
      <c r="T7136" s="1" t="str">
        <f t="shared" si="446"/>
        <v>Medium</v>
      </c>
      <c r="U7136">
        <v>10</v>
      </c>
      <c r="V7136">
        <v>2023</v>
      </c>
      <c r="W7136" t="s">
        <v>28</v>
      </c>
      <c r="X7136">
        <v>7</v>
      </c>
    </row>
    <row r="7137" spans="1:24" x14ac:dyDescent="0.3">
      <c r="A7137">
        <v>7136</v>
      </c>
      <c r="B7137" t="s">
        <v>21</v>
      </c>
      <c r="C7137" t="str">
        <f>_xlfn.XLOOKUP(B7137,Lookup_table!B:B,Lookup_table!C:C)</f>
        <v>AI</v>
      </c>
      <c r="D7137" t="s">
        <v>14</v>
      </c>
      <c r="E7137" t="s">
        <v>32</v>
      </c>
      <c r="F7137" t="s">
        <v>51</v>
      </c>
      <c r="G7137" t="s">
        <v>25</v>
      </c>
      <c r="H7137" t="str">
        <f t="shared" si="444"/>
        <v>Onsite/Hybrid</v>
      </c>
      <c r="I7137" t="s">
        <v>18</v>
      </c>
      <c r="J7137" t="str">
        <f t="shared" si="445"/>
        <v>7+ yrs</v>
      </c>
      <c r="K7137">
        <f t="shared" ca="1" si="447"/>
        <v>9</v>
      </c>
      <c r="L7137" t="s">
        <v>19</v>
      </c>
      <c r="M7137">
        <v>1</v>
      </c>
      <c r="N7137">
        <v>1</v>
      </c>
      <c r="O7137">
        <v>0</v>
      </c>
      <c r="P7137">
        <v>1</v>
      </c>
      <c r="Q7137">
        <v>0</v>
      </c>
      <c r="R7137">
        <f>SUM(M7137:N7137:O7137:P7137:Q7137)</f>
        <v>3</v>
      </c>
      <c r="S7137" s="1">
        <v>157335</v>
      </c>
      <c r="T7137" s="1" t="str">
        <f t="shared" si="446"/>
        <v>High</v>
      </c>
      <c r="U7137">
        <v>10</v>
      </c>
      <c r="V7137">
        <v>2020</v>
      </c>
      <c r="W7137" t="s">
        <v>34</v>
      </c>
      <c r="X7137">
        <v>4</v>
      </c>
    </row>
    <row r="7138" spans="1:24" x14ac:dyDescent="0.3">
      <c r="A7138">
        <v>7137</v>
      </c>
      <c r="B7138" t="s">
        <v>31</v>
      </c>
      <c r="C7138" t="str">
        <f>_xlfn.XLOOKUP(B7138,Lookup_table!B:B,Lookup_table!C:C)</f>
        <v>Business</v>
      </c>
      <c r="D7138" t="s">
        <v>14</v>
      </c>
      <c r="E7138" t="s">
        <v>40</v>
      </c>
      <c r="F7138" t="s">
        <v>52</v>
      </c>
      <c r="G7138" t="s">
        <v>25</v>
      </c>
      <c r="H7138" t="str">
        <f t="shared" si="444"/>
        <v>Onsite/Hybrid</v>
      </c>
      <c r="I7138" t="s">
        <v>26</v>
      </c>
      <c r="J7138" t="str">
        <f t="shared" si="445"/>
        <v>3-6 yrs</v>
      </c>
      <c r="K7138">
        <f t="shared" ca="1" si="447"/>
        <v>6</v>
      </c>
      <c r="L7138" t="s">
        <v>27</v>
      </c>
      <c r="M7138">
        <v>0</v>
      </c>
      <c r="N7138">
        <v>1</v>
      </c>
      <c r="O7138">
        <v>1</v>
      </c>
      <c r="P7138">
        <v>1</v>
      </c>
      <c r="Q7138">
        <v>0</v>
      </c>
      <c r="R7138">
        <f>SUM(M7138:N7138:O7138:P7138:Q7138)</f>
        <v>3</v>
      </c>
      <c r="S7138" s="1">
        <v>107874</v>
      </c>
      <c r="T7138" s="1" t="str">
        <f t="shared" si="446"/>
        <v>Medium</v>
      </c>
      <c r="U7138">
        <v>11</v>
      </c>
      <c r="V7138">
        <v>2022</v>
      </c>
      <c r="W7138" t="s">
        <v>28</v>
      </c>
      <c r="X7138">
        <v>3</v>
      </c>
    </row>
    <row r="7139" spans="1:24" x14ac:dyDescent="0.3">
      <c r="A7139">
        <v>7138</v>
      </c>
      <c r="B7139" t="s">
        <v>36</v>
      </c>
      <c r="C7139" t="str">
        <f>_xlfn.XLOOKUP(B7139,Lookup_table!B:B,Lookup_table!C:C)</f>
        <v>Data</v>
      </c>
      <c r="D7139" t="s">
        <v>14</v>
      </c>
      <c r="E7139" t="s">
        <v>23</v>
      </c>
      <c r="F7139" t="s">
        <v>16</v>
      </c>
      <c r="G7139" t="s">
        <v>17</v>
      </c>
      <c r="H7139" t="str">
        <f t="shared" si="444"/>
        <v>Remote</v>
      </c>
      <c r="I7139" t="s">
        <v>35</v>
      </c>
      <c r="J7139" t="str">
        <f t="shared" si="445"/>
        <v>0-2 yrs</v>
      </c>
      <c r="K7139">
        <f t="shared" ca="1" si="447"/>
        <v>2</v>
      </c>
      <c r="L7139" t="s">
        <v>19</v>
      </c>
      <c r="M7139">
        <v>1</v>
      </c>
      <c r="N7139">
        <v>1</v>
      </c>
      <c r="O7139">
        <v>0</v>
      </c>
      <c r="P7139">
        <v>0</v>
      </c>
      <c r="Q7139">
        <v>0</v>
      </c>
      <c r="R7139">
        <f>SUM(M7139:N7139:O7139:P7139:Q7139)</f>
        <v>2</v>
      </c>
      <c r="S7139" s="1">
        <v>54039</v>
      </c>
      <c r="T7139" s="1" t="str">
        <f t="shared" si="446"/>
        <v>Low</v>
      </c>
      <c r="U7139">
        <v>3</v>
      </c>
      <c r="V7139">
        <v>2020</v>
      </c>
      <c r="W7139" t="s">
        <v>20</v>
      </c>
      <c r="X7139">
        <v>5</v>
      </c>
    </row>
    <row r="7140" spans="1:24" x14ac:dyDescent="0.3">
      <c r="A7140">
        <v>7139</v>
      </c>
      <c r="B7140" t="s">
        <v>33</v>
      </c>
      <c r="C7140" t="str">
        <f>_xlfn.XLOOKUP(B7140,Lookup_table!B:B,Lookup_table!C:C)</f>
        <v>Data</v>
      </c>
      <c r="D7140" t="s">
        <v>34</v>
      </c>
      <c r="E7140" t="s">
        <v>32</v>
      </c>
      <c r="F7140" t="s">
        <v>24</v>
      </c>
      <c r="G7140" t="s">
        <v>17</v>
      </c>
      <c r="H7140" t="str">
        <f t="shared" si="444"/>
        <v>Remote</v>
      </c>
      <c r="I7140" t="s">
        <v>18</v>
      </c>
      <c r="J7140" t="str">
        <f t="shared" si="445"/>
        <v>7+ yrs</v>
      </c>
      <c r="K7140">
        <f t="shared" ca="1" si="447"/>
        <v>11</v>
      </c>
      <c r="L7140" t="s">
        <v>27</v>
      </c>
      <c r="M7140">
        <v>0</v>
      </c>
      <c r="N7140">
        <v>0</v>
      </c>
      <c r="O7140">
        <v>0</v>
      </c>
      <c r="P7140">
        <v>1</v>
      </c>
      <c r="Q7140">
        <v>1</v>
      </c>
      <c r="R7140">
        <f>SUM(M7140:N7140:O7140:P7140:Q7140)</f>
        <v>2</v>
      </c>
      <c r="S7140" s="1">
        <v>128150</v>
      </c>
      <c r="T7140" s="1" t="str">
        <f t="shared" si="446"/>
        <v>High</v>
      </c>
      <c r="U7140">
        <v>9</v>
      </c>
      <c r="V7140">
        <v>2024</v>
      </c>
      <c r="W7140" t="s">
        <v>20</v>
      </c>
      <c r="X7140">
        <v>2</v>
      </c>
    </row>
    <row r="7141" spans="1:24" x14ac:dyDescent="0.3">
      <c r="A7141">
        <v>7140</v>
      </c>
      <c r="B7141" t="s">
        <v>36</v>
      </c>
      <c r="C7141" t="str">
        <f>_xlfn.XLOOKUP(B7141,Lookup_table!B:B,Lookup_table!C:C)</f>
        <v>Data</v>
      </c>
      <c r="D7141" t="s">
        <v>22</v>
      </c>
      <c r="E7141" t="s">
        <v>38</v>
      </c>
      <c r="F7141" t="s">
        <v>52</v>
      </c>
      <c r="G7141" t="s">
        <v>30</v>
      </c>
      <c r="H7141" t="str">
        <f t="shared" si="444"/>
        <v>Onsite/Hybrid</v>
      </c>
      <c r="I7141" t="s">
        <v>18</v>
      </c>
      <c r="J7141" t="str">
        <f t="shared" si="445"/>
        <v>7+ yrs</v>
      </c>
      <c r="K7141">
        <f t="shared" ca="1" si="447"/>
        <v>13</v>
      </c>
      <c r="L7141" t="s">
        <v>39</v>
      </c>
      <c r="M7141">
        <v>0</v>
      </c>
      <c r="N7141">
        <v>0</v>
      </c>
      <c r="O7141">
        <v>0</v>
      </c>
      <c r="P7141">
        <v>1</v>
      </c>
      <c r="Q7141">
        <v>1</v>
      </c>
      <c r="R7141">
        <f>SUM(M7141:N7141:O7141:P7141:Q7141)</f>
        <v>2</v>
      </c>
      <c r="S7141" s="1">
        <v>148681</v>
      </c>
      <c r="T7141" s="1" t="str">
        <f t="shared" si="446"/>
        <v>High</v>
      </c>
      <c r="U7141">
        <v>2</v>
      </c>
      <c r="V7141">
        <v>2024</v>
      </c>
      <c r="W7141" t="s">
        <v>28</v>
      </c>
      <c r="X7141">
        <v>7</v>
      </c>
    </row>
    <row r="7142" spans="1:24" x14ac:dyDescent="0.3">
      <c r="A7142">
        <v>7141</v>
      </c>
      <c r="B7142" t="s">
        <v>41</v>
      </c>
      <c r="C7142" t="str">
        <f>_xlfn.XLOOKUP(B7142,Lookup_table!B:B,Lookup_table!C:C)</f>
        <v>Data</v>
      </c>
      <c r="D7142" t="s">
        <v>22</v>
      </c>
      <c r="E7142" t="s">
        <v>23</v>
      </c>
      <c r="F7142" t="s">
        <v>51</v>
      </c>
      <c r="G7142" t="s">
        <v>30</v>
      </c>
      <c r="H7142" t="str">
        <f t="shared" si="444"/>
        <v>Onsite/Hybrid</v>
      </c>
      <c r="I7142" t="s">
        <v>26</v>
      </c>
      <c r="J7142" t="str">
        <f t="shared" si="445"/>
        <v>3-6 yrs</v>
      </c>
      <c r="K7142">
        <f t="shared" ca="1" si="447"/>
        <v>4</v>
      </c>
      <c r="L7142" t="s">
        <v>27</v>
      </c>
      <c r="M7142">
        <v>1</v>
      </c>
      <c r="N7142">
        <v>1</v>
      </c>
      <c r="O7142">
        <v>1</v>
      </c>
      <c r="P7142">
        <v>0</v>
      </c>
      <c r="Q7142">
        <v>1</v>
      </c>
      <c r="R7142">
        <f>SUM(M7142:N7142:O7142:P7142:Q7142)</f>
        <v>4</v>
      </c>
      <c r="S7142" s="1">
        <v>124844</v>
      </c>
      <c r="T7142" s="1" t="str">
        <f t="shared" si="446"/>
        <v>High</v>
      </c>
      <c r="U7142">
        <v>9</v>
      </c>
      <c r="V7142">
        <v>2024</v>
      </c>
      <c r="W7142" t="s">
        <v>28</v>
      </c>
      <c r="X7142">
        <v>7</v>
      </c>
    </row>
    <row r="7143" spans="1:24" x14ac:dyDescent="0.3">
      <c r="A7143">
        <v>7142</v>
      </c>
      <c r="B7143" t="s">
        <v>31</v>
      </c>
      <c r="C7143" t="str">
        <f>_xlfn.XLOOKUP(B7143,Lookup_table!B:B,Lookup_table!C:C)</f>
        <v>Business</v>
      </c>
      <c r="D7143" t="s">
        <v>22</v>
      </c>
      <c r="E7143" t="s">
        <v>40</v>
      </c>
      <c r="F7143" t="s">
        <v>29</v>
      </c>
      <c r="G7143" t="s">
        <v>17</v>
      </c>
      <c r="H7143" t="str">
        <f t="shared" si="444"/>
        <v>Remote</v>
      </c>
      <c r="I7143" t="s">
        <v>18</v>
      </c>
      <c r="J7143" t="str">
        <f t="shared" si="445"/>
        <v>7+ yrs</v>
      </c>
      <c r="K7143">
        <f t="shared" ca="1" si="447"/>
        <v>7</v>
      </c>
      <c r="L7143" t="s">
        <v>19</v>
      </c>
      <c r="M7143">
        <v>0</v>
      </c>
      <c r="N7143">
        <v>1</v>
      </c>
      <c r="O7143">
        <v>0</v>
      </c>
      <c r="P7143">
        <v>1</v>
      </c>
      <c r="Q7143">
        <v>0</v>
      </c>
      <c r="R7143">
        <f>SUM(M7143:N7143:O7143:P7143:Q7143)</f>
        <v>2</v>
      </c>
      <c r="S7143" s="1">
        <v>131608</v>
      </c>
      <c r="T7143" s="1" t="str">
        <f t="shared" si="446"/>
        <v>High</v>
      </c>
      <c r="U7143">
        <v>5</v>
      </c>
      <c r="V7143">
        <v>2021</v>
      </c>
      <c r="W7143" t="s">
        <v>28</v>
      </c>
      <c r="X7143">
        <v>7</v>
      </c>
    </row>
    <row r="7144" spans="1:24" x14ac:dyDescent="0.3">
      <c r="A7144">
        <v>7143</v>
      </c>
      <c r="B7144" t="s">
        <v>21</v>
      </c>
      <c r="C7144" t="str">
        <f>_xlfn.XLOOKUP(B7144,Lookup_table!B:B,Lookup_table!C:C)</f>
        <v>AI</v>
      </c>
      <c r="D7144" t="s">
        <v>22</v>
      </c>
      <c r="E7144" t="s">
        <v>42</v>
      </c>
      <c r="F7144" t="s">
        <v>43</v>
      </c>
      <c r="G7144" t="s">
        <v>17</v>
      </c>
      <c r="H7144" t="str">
        <f t="shared" si="444"/>
        <v>Remote</v>
      </c>
      <c r="I7144" t="s">
        <v>26</v>
      </c>
      <c r="J7144" t="str">
        <f t="shared" si="445"/>
        <v>3-6 yrs</v>
      </c>
      <c r="K7144">
        <f t="shared" ca="1" si="447"/>
        <v>6</v>
      </c>
      <c r="L7144" t="s">
        <v>39</v>
      </c>
      <c r="M7144">
        <v>0</v>
      </c>
      <c r="N7144">
        <v>0</v>
      </c>
      <c r="O7144">
        <v>1</v>
      </c>
      <c r="P7144">
        <v>0</v>
      </c>
      <c r="Q7144">
        <v>1</v>
      </c>
      <c r="R7144">
        <f>SUM(M7144:N7144:O7144:P7144:Q7144)</f>
        <v>2</v>
      </c>
      <c r="S7144" s="1">
        <v>160605</v>
      </c>
      <c r="T7144" s="1" t="str">
        <f t="shared" si="446"/>
        <v>High</v>
      </c>
      <c r="U7144">
        <v>6</v>
      </c>
      <c r="V7144">
        <v>2023</v>
      </c>
      <c r="W7144" t="s">
        <v>34</v>
      </c>
      <c r="X7144">
        <v>5</v>
      </c>
    </row>
    <row r="7145" spans="1:24" x14ac:dyDescent="0.3">
      <c r="A7145">
        <v>7144</v>
      </c>
      <c r="B7145" t="s">
        <v>36</v>
      </c>
      <c r="C7145" t="str">
        <f>_xlfn.XLOOKUP(B7145,Lookup_table!B:B,Lookup_table!C:C)</f>
        <v>Data</v>
      </c>
      <c r="D7145" t="s">
        <v>22</v>
      </c>
      <c r="E7145" t="s">
        <v>15</v>
      </c>
      <c r="F7145" t="s">
        <v>29</v>
      </c>
      <c r="G7145" t="s">
        <v>17</v>
      </c>
      <c r="H7145" t="str">
        <f t="shared" si="444"/>
        <v>Remote</v>
      </c>
      <c r="I7145" t="s">
        <v>18</v>
      </c>
      <c r="J7145" t="str">
        <f t="shared" si="445"/>
        <v>7+ yrs</v>
      </c>
      <c r="K7145">
        <f t="shared" ca="1" si="447"/>
        <v>7</v>
      </c>
      <c r="L7145" t="s">
        <v>39</v>
      </c>
      <c r="M7145">
        <v>0</v>
      </c>
      <c r="N7145">
        <v>0</v>
      </c>
      <c r="O7145">
        <v>0</v>
      </c>
      <c r="P7145">
        <v>1</v>
      </c>
      <c r="Q7145">
        <v>0</v>
      </c>
      <c r="R7145">
        <f>SUM(M7145:N7145:O7145:P7145:Q7145)</f>
        <v>1</v>
      </c>
      <c r="S7145" s="1">
        <v>131786</v>
      </c>
      <c r="T7145" s="1" t="str">
        <f t="shared" si="446"/>
        <v>High</v>
      </c>
      <c r="U7145">
        <v>8</v>
      </c>
      <c r="V7145">
        <v>2026</v>
      </c>
      <c r="W7145" t="s">
        <v>34</v>
      </c>
      <c r="X7145">
        <v>6</v>
      </c>
    </row>
    <row r="7146" spans="1:24" x14ac:dyDescent="0.3">
      <c r="A7146">
        <v>7145</v>
      </c>
      <c r="B7146" t="s">
        <v>41</v>
      </c>
      <c r="C7146" t="str">
        <f>_xlfn.XLOOKUP(B7146,Lookup_table!B:B,Lookup_table!C:C)</f>
        <v>Data</v>
      </c>
      <c r="D7146" t="s">
        <v>34</v>
      </c>
      <c r="E7146" t="s">
        <v>38</v>
      </c>
      <c r="F7146" t="s">
        <v>29</v>
      </c>
      <c r="G7146" t="s">
        <v>25</v>
      </c>
      <c r="H7146" t="str">
        <f t="shared" si="444"/>
        <v>Onsite/Hybrid</v>
      </c>
      <c r="I7146" t="s">
        <v>18</v>
      </c>
      <c r="J7146" t="str">
        <f t="shared" si="445"/>
        <v>7+ yrs</v>
      </c>
      <c r="K7146">
        <f t="shared" ca="1" si="447"/>
        <v>12</v>
      </c>
      <c r="L7146" t="s">
        <v>27</v>
      </c>
      <c r="M7146">
        <v>1</v>
      </c>
      <c r="N7146">
        <v>1</v>
      </c>
      <c r="O7146">
        <v>0</v>
      </c>
      <c r="P7146">
        <v>0</v>
      </c>
      <c r="Q7146">
        <v>1</v>
      </c>
      <c r="R7146">
        <f>SUM(M7146:N7146:O7146:P7146:Q7146)</f>
        <v>3</v>
      </c>
      <c r="S7146" s="1">
        <v>106453</v>
      </c>
      <c r="T7146" s="1" t="str">
        <f t="shared" si="446"/>
        <v>Medium</v>
      </c>
      <c r="U7146">
        <v>9</v>
      </c>
      <c r="V7146">
        <v>2025</v>
      </c>
      <c r="W7146" t="s">
        <v>20</v>
      </c>
      <c r="X7146">
        <v>2</v>
      </c>
    </row>
    <row r="7147" spans="1:24" x14ac:dyDescent="0.3">
      <c r="A7147">
        <v>7146</v>
      </c>
      <c r="B7147" t="s">
        <v>31</v>
      </c>
      <c r="C7147" t="str">
        <f>_xlfn.XLOOKUP(B7147,Lookup_table!B:B,Lookup_table!C:C)</f>
        <v>Business</v>
      </c>
      <c r="D7147" t="s">
        <v>37</v>
      </c>
      <c r="E7147" t="s">
        <v>42</v>
      </c>
      <c r="F7147" t="s">
        <v>16</v>
      </c>
      <c r="G7147" t="s">
        <v>25</v>
      </c>
      <c r="H7147" t="str">
        <f t="shared" si="444"/>
        <v>Onsite/Hybrid</v>
      </c>
      <c r="I7147" t="s">
        <v>35</v>
      </c>
      <c r="J7147" t="str">
        <f t="shared" si="445"/>
        <v>0-2 yrs</v>
      </c>
      <c r="K7147">
        <f t="shared" ca="1" si="447"/>
        <v>1</v>
      </c>
      <c r="L7147" t="s">
        <v>19</v>
      </c>
      <c r="M7147">
        <v>0</v>
      </c>
      <c r="N7147">
        <v>0</v>
      </c>
      <c r="O7147">
        <v>1</v>
      </c>
      <c r="P7147">
        <v>0</v>
      </c>
      <c r="Q7147">
        <v>1</v>
      </c>
      <c r="R7147">
        <f>SUM(M7147:N7147:O7147:P7147:Q7147)</f>
        <v>2</v>
      </c>
      <c r="S7147" s="1">
        <v>73310</v>
      </c>
      <c r="T7147" s="1" t="str">
        <f t="shared" si="446"/>
        <v>Medium</v>
      </c>
      <c r="U7147">
        <v>4</v>
      </c>
      <c r="V7147">
        <v>2024</v>
      </c>
      <c r="W7147" t="s">
        <v>34</v>
      </c>
      <c r="X7147">
        <v>4</v>
      </c>
    </row>
    <row r="7148" spans="1:24" x14ac:dyDescent="0.3">
      <c r="A7148">
        <v>7147</v>
      </c>
      <c r="B7148" t="s">
        <v>21</v>
      </c>
      <c r="C7148" t="str">
        <f>_xlfn.XLOOKUP(B7148,Lookup_table!B:B,Lookup_table!C:C)</f>
        <v>AI</v>
      </c>
      <c r="D7148" t="s">
        <v>22</v>
      </c>
      <c r="E7148" t="s">
        <v>38</v>
      </c>
      <c r="F7148" t="s">
        <v>51</v>
      </c>
      <c r="G7148" t="s">
        <v>25</v>
      </c>
      <c r="H7148" t="str">
        <f t="shared" si="444"/>
        <v>Onsite/Hybrid</v>
      </c>
      <c r="I7148" t="s">
        <v>18</v>
      </c>
      <c r="J7148" t="str">
        <f t="shared" si="445"/>
        <v>7+ yrs</v>
      </c>
      <c r="K7148">
        <f t="shared" ca="1" si="447"/>
        <v>8</v>
      </c>
      <c r="L7148" t="s">
        <v>19</v>
      </c>
      <c r="M7148">
        <v>0</v>
      </c>
      <c r="N7148">
        <v>1</v>
      </c>
      <c r="O7148">
        <v>0</v>
      </c>
      <c r="P7148">
        <v>1</v>
      </c>
      <c r="Q7148">
        <v>1</v>
      </c>
      <c r="R7148">
        <f>SUM(M7148:N7148:O7148:P7148:Q7148)</f>
        <v>3</v>
      </c>
      <c r="S7148" s="1">
        <v>180950</v>
      </c>
      <c r="T7148" s="1" t="str">
        <f t="shared" si="446"/>
        <v>High</v>
      </c>
      <c r="U7148">
        <v>8</v>
      </c>
      <c r="V7148">
        <v>2021</v>
      </c>
      <c r="W7148" t="s">
        <v>28</v>
      </c>
      <c r="X7148">
        <v>9</v>
      </c>
    </row>
    <row r="7149" spans="1:24" x14ac:dyDescent="0.3">
      <c r="A7149">
        <v>7148</v>
      </c>
      <c r="B7149" t="s">
        <v>31</v>
      </c>
      <c r="C7149" t="str">
        <f>_xlfn.XLOOKUP(B7149,Lookup_table!B:B,Lookup_table!C:C)</f>
        <v>Business</v>
      </c>
      <c r="D7149" t="s">
        <v>14</v>
      </c>
      <c r="E7149" t="s">
        <v>40</v>
      </c>
      <c r="F7149" t="s">
        <v>24</v>
      </c>
      <c r="G7149" t="s">
        <v>30</v>
      </c>
      <c r="H7149" t="str">
        <f t="shared" si="444"/>
        <v>Onsite/Hybrid</v>
      </c>
      <c r="I7149" t="s">
        <v>18</v>
      </c>
      <c r="J7149" t="str">
        <f t="shared" si="445"/>
        <v>7+ yrs</v>
      </c>
      <c r="K7149">
        <f t="shared" ca="1" si="447"/>
        <v>10</v>
      </c>
      <c r="L7149" t="s">
        <v>19</v>
      </c>
      <c r="M7149">
        <v>1</v>
      </c>
      <c r="N7149">
        <v>1</v>
      </c>
      <c r="O7149">
        <v>0</v>
      </c>
      <c r="P7149">
        <v>1</v>
      </c>
      <c r="Q7149">
        <v>1</v>
      </c>
      <c r="R7149">
        <f>SUM(M7149:N7149:O7149:P7149:Q7149)</f>
        <v>4</v>
      </c>
      <c r="S7149" s="1">
        <v>120666</v>
      </c>
      <c r="T7149" s="1" t="str">
        <f t="shared" si="446"/>
        <v>High</v>
      </c>
      <c r="U7149">
        <v>7</v>
      </c>
      <c r="V7149">
        <v>2024</v>
      </c>
      <c r="W7149" t="s">
        <v>28</v>
      </c>
      <c r="X7149">
        <v>8</v>
      </c>
    </row>
    <row r="7150" spans="1:24" x14ac:dyDescent="0.3">
      <c r="A7150">
        <v>7149</v>
      </c>
      <c r="B7150" t="s">
        <v>36</v>
      </c>
      <c r="C7150" t="str">
        <f>_xlfn.XLOOKUP(B7150,Lookup_table!B:B,Lookup_table!C:C)</f>
        <v>Data</v>
      </c>
      <c r="D7150" t="s">
        <v>22</v>
      </c>
      <c r="E7150" t="s">
        <v>40</v>
      </c>
      <c r="F7150" t="s">
        <v>16</v>
      </c>
      <c r="G7150" t="s">
        <v>25</v>
      </c>
      <c r="H7150" t="str">
        <f t="shared" si="444"/>
        <v>Onsite/Hybrid</v>
      </c>
      <c r="I7150" t="s">
        <v>18</v>
      </c>
      <c r="J7150" t="str">
        <f t="shared" si="445"/>
        <v>7+ yrs</v>
      </c>
      <c r="K7150">
        <f t="shared" ca="1" si="447"/>
        <v>14</v>
      </c>
      <c r="L7150" t="s">
        <v>27</v>
      </c>
      <c r="M7150">
        <v>1</v>
      </c>
      <c r="N7150">
        <v>1</v>
      </c>
      <c r="O7150">
        <v>1</v>
      </c>
      <c r="P7150">
        <v>0</v>
      </c>
      <c r="Q7150">
        <v>0</v>
      </c>
      <c r="R7150">
        <f>SUM(M7150:N7150:O7150:P7150:Q7150)</f>
        <v>3</v>
      </c>
      <c r="S7150" s="1">
        <v>135664</v>
      </c>
      <c r="T7150" s="1" t="str">
        <f t="shared" si="446"/>
        <v>High</v>
      </c>
      <c r="U7150">
        <v>5</v>
      </c>
      <c r="V7150">
        <v>2020</v>
      </c>
      <c r="W7150" t="s">
        <v>28</v>
      </c>
      <c r="X7150">
        <v>9</v>
      </c>
    </row>
    <row r="7151" spans="1:24" x14ac:dyDescent="0.3">
      <c r="A7151">
        <v>7150</v>
      </c>
      <c r="B7151" t="s">
        <v>33</v>
      </c>
      <c r="C7151" t="str">
        <f>_xlfn.XLOOKUP(B7151,Lookup_table!B:B,Lookup_table!C:C)</f>
        <v>Data</v>
      </c>
      <c r="D7151" t="s">
        <v>14</v>
      </c>
      <c r="E7151" t="s">
        <v>15</v>
      </c>
      <c r="F7151" t="s">
        <v>44</v>
      </c>
      <c r="G7151" t="s">
        <v>30</v>
      </c>
      <c r="H7151" t="str">
        <f t="shared" si="444"/>
        <v>Onsite/Hybrid</v>
      </c>
      <c r="I7151" t="s">
        <v>26</v>
      </c>
      <c r="J7151" t="str">
        <f t="shared" si="445"/>
        <v>3-6 yrs</v>
      </c>
      <c r="K7151">
        <f t="shared" ca="1" si="447"/>
        <v>5</v>
      </c>
      <c r="L7151" t="s">
        <v>19</v>
      </c>
      <c r="M7151">
        <v>1</v>
      </c>
      <c r="N7151">
        <v>1</v>
      </c>
      <c r="O7151">
        <v>1</v>
      </c>
      <c r="P7151">
        <v>1</v>
      </c>
      <c r="Q7151">
        <v>0</v>
      </c>
      <c r="R7151">
        <f>SUM(M7151:N7151:O7151:P7151:Q7151)</f>
        <v>4</v>
      </c>
      <c r="S7151" s="1">
        <v>102287</v>
      </c>
      <c r="T7151" s="1" t="str">
        <f t="shared" si="446"/>
        <v>Medium</v>
      </c>
      <c r="U7151">
        <v>9</v>
      </c>
      <c r="V7151">
        <v>2022</v>
      </c>
      <c r="W7151" t="s">
        <v>28</v>
      </c>
      <c r="X7151">
        <v>3</v>
      </c>
    </row>
    <row r="7152" spans="1:24" x14ac:dyDescent="0.3">
      <c r="A7152">
        <v>7151</v>
      </c>
      <c r="B7152" t="s">
        <v>33</v>
      </c>
      <c r="C7152" t="str">
        <f>_xlfn.XLOOKUP(B7152,Lookup_table!B:B,Lookup_table!C:C)</f>
        <v>Data</v>
      </c>
      <c r="D7152" t="s">
        <v>37</v>
      </c>
      <c r="E7152" t="s">
        <v>38</v>
      </c>
      <c r="F7152" t="s">
        <v>43</v>
      </c>
      <c r="G7152" t="s">
        <v>25</v>
      </c>
      <c r="H7152" t="str">
        <f t="shared" si="444"/>
        <v>Onsite/Hybrid</v>
      </c>
      <c r="I7152" t="s">
        <v>35</v>
      </c>
      <c r="J7152" t="str">
        <f t="shared" si="445"/>
        <v>0-2 yrs</v>
      </c>
      <c r="K7152">
        <f t="shared" ca="1" si="447"/>
        <v>2</v>
      </c>
      <c r="L7152" t="s">
        <v>19</v>
      </c>
      <c r="M7152">
        <v>0</v>
      </c>
      <c r="N7152">
        <v>1</v>
      </c>
      <c r="O7152">
        <v>1</v>
      </c>
      <c r="P7152">
        <v>1</v>
      </c>
      <c r="Q7152">
        <v>0</v>
      </c>
      <c r="R7152">
        <f>SUM(M7152:N7152:O7152:P7152:Q7152)</f>
        <v>3</v>
      </c>
      <c r="S7152" s="1">
        <v>83988</v>
      </c>
      <c r="T7152" s="1" t="str">
        <f t="shared" si="446"/>
        <v>Medium</v>
      </c>
      <c r="U7152">
        <v>12</v>
      </c>
      <c r="V7152">
        <v>2022</v>
      </c>
      <c r="W7152" t="s">
        <v>28</v>
      </c>
      <c r="X7152">
        <v>1</v>
      </c>
    </row>
    <row r="7153" spans="1:24" x14ac:dyDescent="0.3">
      <c r="A7153">
        <v>7152</v>
      </c>
      <c r="B7153" t="s">
        <v>21</v>
      </c>
      <c r="C7153" t="str">
        <f>_xlfn.XLOOKUP(B7153,Lookup_table!B:B,Lookup_table!C:C)</f>
        <v>AI</v>
      </c>
      <c r="D7153" t="s">
        <v>34</v>
      </c>
      <c r="E7153" t="s">
        <v>15</v>
      </c>
      <c r="F7153" t="s">
        <v>29</v>
      </c>
      <c r="G7153" t="s">
        <v>25</v>
      </c>
      <c r="H7153" t="str">
        <f t="shared" si="444"/>
        <v>Onsite/Hybrid</v>
      </c>
      <c r="I7153" t="s">
        <v>26</v>
      </c>
      <c r="J7153" t="str">
        <f t="shared" si="445"/>
        <v>3-6 yrs</v>
      </c>
      <c r="K7153">
        <f t="shared" ca="1" si="447"/>
        <v>5</v>
      </c>
      <c r="L7153" t="s">
        <v>39</v>
      </c>
      <c r="M7153">
        <v>1</v>
      </c>
      <c r="N7153">
        <v>1</v>
      </c>
      <c r="O7153">
        <v>0</v>
      </c>
      <c r="P7153">
        <v>0</v>
      </c>
      <c r="Q7153">
        <v>1</v>
      </c>
      <c r="R7153">
        <f>SUM(M7153:N7153:O7153:P7153:Q7153)</f>
        <v>3</v>
      </c>
      <c r="S7153" s="1">
        <v>124641</v>
      </c>
      <c r="T7153" s="1" t="str">
        <f t="shared" si="446"/>
        <v>High</v>
      </c>
      <c r="U7153">
        <v>8</v>
      </c>
      <c r="V7153">
        <v>2020</v>
      </c>
      <c r="W7153" t="s">
        <v>28</v>
      </c>
      <c r="X7153">
        <v>8</v>
      </c>
    </row>
    <row r="7154" spans="1:24" x14ac:dyDescent="0.3">
      <c r="A7154">
        <v>7153</v>
      </c>
      <c r="B7154" t="s">
        <v>50</v>
      </c>
      <c r="C7154" t="str">
        <f>_xlfn.XLOOKUP(B7154,Lookup_table!B:B,Lookup_table!C:C)</f>
        <v>AI</v>
      </c>
      <c r="D7154" t="s">
        <v>37</v>
      </c>
      <c r="E7154" t="s">
        <v>23</v>
      </c>
      <c r="F7154" t="s">
        <v>52</v>
      </c>
      <c r="G7154" t="s">
        <v>25</v>
      </c>
      <c r="H7154" t="str">
        <f t="shared" si="444"/>
        <v>Onsite/Hybrid</v>
      </c>
      <c r="I7154" t="s">
        <v>35</v>
      </c>
      <c r="J7154" t="str">
        <f t="shared" si="445"/>
        <v>0-2 yrs</v>
      </c>
      <c r="K7154">
        <f t="shared" ca="1" si="447"/>
        <v>0</v>
      </c>
      <c r="L7154" t="s">
        <v>39</v>
      </c>
      <c r="M7154">
        <v>0</v>
      </c>
      <c r="N7154">
        <v>1</v>
      </c>
      <c r="O7154">
        <v>0</v>
      </c>
      <c r="P7154">
        <v>1</v>
      </c>
      <c r="Q7154">
        <v>1</v>
      </c>
      <c r="R7154">
        <f>SUM(M7154:N7154:O7154:P7154:Q7154)</f>
        <v>3</v>
      </c>
      <c r="S7154" s="1">
        <v>114339</v>
      </c>
      <c r="T7154" s="1" t="str">
        <f t="shared" si="446"/>
        <v>Medium</v>
      </c>
      <c r="U7154">
        <v>10</v>
      </c>
      <c r="V7154">
        <v>2021</v>
      </c>
      <c r="W7154" t="s">
        <v>34</v>
      </c>
      <c r="X7154">
        <v>5</v>
      </c>
    </row>
    <row r="7155" spans="1:24" x14ac:dyDescent="0.3">
      <c r="A7155">
        <v>7154</v>
      </c>
      <c r="B7155" t="s">
        <v>36</v>
      </c>
      <c r="C7155" t="str">
        <f>_xlfn.XLOOKUP(B7155,Lookup_table!B:B,Lookup_table!C:C)</f>
        <v>Data</v>
      </c>
      <c r="D7155" t="s">
        <v>34</v>
      </c>
      <c r="E7155" t="s">
        <v>15</v>
      </c>
      <c r="F7155" t="s">
        <v>51</v>
      </c>
      <c r="G7155" t="s">
        <v>30</v>
      </c>
      <c r="H7155" t="str">
        <f t="shared" si="444"/>
        <v>Onsite/Hybrid</v>
      </c>
      <c r="I7155" t="s">
        <v>26</v>
      </c>
      <c r="J7155" t="str">
        <f t="shared" si="445"/>
        <v>3-6 yrs</v>
      </c>
      <c r="K7155">
        <f t="shared" ca="1" si="447"/>
        <v>3</v>
      </c>
      <c r="L7155" t="s">
        <v>39</v>
      </c>
      <c r="M7155">
        <v>0</v>
      </c>
      <c r="N7155">
        <v>1</v>
      </c>
      <c r="O7155">
        <v>0</v>
      </c>
      <c r="P7155">
        <v>0</v>
      </c>
      <c r="Q7155">
        <v>1</v>
      </c>
      <c r="R7155">
        <f>SUM(M7155:N7155:O7155:P7155:Q7155)</f>
        <v>2</v>
      </c>
      <c r="S7155" s="1">
        <v>82647</v>
      </c>
      <c r="T7155" s="1" t="str">
        <f t="shared" si="446"/>
        <v>Medium</v>
      </c>
      <c r="U7155">
        <v>11</v>
      </c>
      <c r="V7155">
        <v>2024</v>
      </c>
      <c r="W7155" t="s">
        <v>28</v>
      </c>
      <c r="X7155">
        <v>9</v>
      </c>
    </row>
    <row r="7156" spans="1:24" x14ac:dyDescent="0.3">
      <c r="A7156">
        <v>7155</v>
      </c>
      <c r="B7156" t="s">
        <v>50</v>
      </c>
      <c r="C7156" t="str">
        <f>_xlfn.XLOOKUP(B7156,Lookup_table!B:B,Lookup_table!C:C)</f>
        <v>AI</v>
      </c>
      <c r="D7156" t="s">
        <v>14</v>
      </c>
      <c r="E7156" t="s">
        <v>42</v>
      </c>
      <c r="F7156" t="s">
        <v>51</v>
      </c>
      <c r="G7156" t="s">
        <v>30</v>
      </c>
      <c r="H7156" t="str">
        <f t="shared" si="444"/>
        <v>Onsite/Hybrid</v>
      </c>
      <c r="I7156" t="s">
        <v>35</v>
      </c>
      <c r="J7156" t="str">
        <f t="shared" si="445"/>
        <v>0-2 yrs</v>
      </c>
      <c r="K7156">
        <f t="shared" ca="1" si="447"/>
        <v>2</v>
      </c>
      <c r="L7156" t="s">
        <v>39</v>
      </c>
      <c r="M7156">
        <v>0</v>
      </c>
      <c r="N7156">
        <v>0</v>
      </c>
      <c r="O7156">
        <v>0</v>
      </c>
      <c r="P7156">
        <v>0</v>
      </c>
      <c r="Q7156">
        <v>1</v>
      </c>
      <c r="R7156">
        <f>SUM(M7156:N7156:O7156:P7156:Q7156)</f>
        <v>1</v>
      </c>
      <c r="S7156" s="1">
        <v>96645</v>
      </c>
      <c r="T7156" s="1" t="str">
        <f t="shared" si="446"/>
        <v>Medium</v>
      </c>
      <c r="U7156">
        <v>6</v>
      </c>
      <c r="V7156">
        <v>2020</v>
      </c>
      <c r="W7156" t="s">
        <v>20</v>
      </c>
      <c r="X7156">
        <v>4</v>
      </c>
    </row>
    <row r="7157" spans="1:24" x14ac:dyDescent="0.3">
      <c r="A7157">
        <v>7156</v>
      </c>
      <c r="B7157" t="s">
        <v>31</v>
      </c>
      <c r="C7157" t="str">
        <f>_xlfn.XLOOKUP(B7157,Lookup_table!B:B,Lookup_table!C:C)</f>
        <v>Business</v>
      </c>
      <c r="D7157" t="s">
        <v>22</v>
      </c>
      <c r="E7157" t="s">
        <v>32</v>
      </c>
      <c r="F7157" t="s">
        <v>52</v>
      </c>
      <c r="G7157" t="s">
        <v>30</v>
      </c>
      <c r="H7157" t="str">
        <f t="shared" si="444"/>
        <v>Onsite/Hybrid</v>
      </c>
      <c r="I7157" t="s">
        <v>18</v>
      </c>
      <c r="J7157" t="str">
        <f t="shared" si="445"/>
        <v>7+ yrs</v>
      </c>
      <c r="K7157">
        <f t="shared" ca="1" si="447"/>
        <v>11</v>
      </c>
      <c r="L7157" t="s">
        <v>27</v>
      </c>
      <c r="M7157">
        <v>1</v>
      </c>
      <c r="N7157">
        <v>0</v>
      </c>
      <c r="O7157">
        <v>0</v>
      </c>
      <c r="P7157">
        <v>0</v>
      </c>
      <c r="Q7157">
        <v>0</v>
      </c>
      <c r="R7157">
        <f>SUM(M7157:N7157:O7157:P7157:Q7157)</f>
        <v>1</v>
      </c>
      <c r="S7157" s="1">
        <v>116142</v>
      </c>
      <c r="T7157" s="1" t="str">
        <f t="shared" si="446"/>
        <v>Medium</v>
      </c>
      <c r="U7157">
        <v>10</v>
      </c>
      <c r="V7157">
        <v>2022</v>
      </c>
      <c r="W7157" t="s">
        <v>20</v>
      </c>
      <c r="X7157">
        <v>2</v>
      </c>
    </row>
    <row r="7158" spans="1:24" x14ac:dyDescent="0.3">
      <c r="A7158">
        <v>7157</v>
      </c>
      <c r="B7158" t="s">
        <v>21</v>
      </c>
      <c r="C7158" t="str">
        <f>_xlfn.XLOOKUP(B7158,Lookup_table!B:B,Lookup_table!C:C)</f>
        <v>AI</v>
      </c>
      <c r="D7158" t="s">
        <v>37</v>
      </c>
      <c r="E7158" t="s">
        <v>23</v>
      </c>
      <c r="F7158" t="s">
        <v>51</v>
      </c>
      <c r="G7158" t="s">
        <v>30</v>
      </c>
      <c r="H7158" t="str">
        <f t="shared" si="444"/>
        <v>Onsite/Hybrid</v>
      </c>
      <c r="I7158" t="s">
        <v>26</v>
      </c>
      <c r="J7158" t="str">
        <f t="shared" si="445"/>
        <v>3-6 yrs</v>
      </c>
      <c r="K7158">
        <f t="shared" ca="1" si="447"/>
        <v>3</v>
      </c>
      <c r="L7158" t="s">
        <v>19</v>
      </c>
      <c r="M7158">
        <v>0</v>
      </c>
      <c r="N7158">
        <v>1</v>
      </c>
      <c r="O7158">
        <v>0</v>
      </c>
      <c r="P7158">
        <v>1</v>
      </c>
      <c r="Q7158">
        <v>1</v>
      </c>
      <c r="R7158">
        <f>SUM(M7158:N7158:O7158:P7158:Q7158)</f>
        <v>3</v>
      </c>
      <c r="S7158" s="1">
        <v>143571</v>
      </c>
      <c r="T7158" s="1" t="str">
        <f t="shared" si="446"/>
        <v>High</v>
      </c>
      <c r="U7158">
        <v>6</v>
      </c>
      <c r="V7158">
        <v>2022</v>
      </c>
      <c r="W7158" t="s">
        <v>20</v>
      </c>
      <c r="X7158">
        <v>3</v>
      </c>
    </row>
    <row r="7159" spans="1:24" x14ac:dyDescent="0.3">
      <c r="A7159">
        <v>7158</v>
      </c>
      <c r="B7159" t="s">
        <v>50</v>
      </c>
      <c r="C7159" t="str">
        <f>_xlfn.XLOOKUP(B7159,Lookup_table!B:B,Lookup_table!C:C)</f>
        <v>AI</v>
      </c>
      <c r="D7159" t="s">
        <v>22</v>
      </c>
      <c r="E7159" t="s">
        <v>42</v>
      </c>
      <c r="F7159" t="s">
        <v>43</v>
      </c>
      <c r="G7159" t="s">
        <v>25</v>
      </c>
      <c r="H7159" t="str">
        <f t="shared" si="444"/>
        <v>Onsite/Hybrid</v>
      </c>
      <c r="I7159" t="s">
        <v>26</v>
      </c>
      <c r="J7159" t="str">
        <f t="shared" si="445"/>
        <v>3-6 yrs</v>
      </c>
      <c r="K7159">
        <f t="shared" ca="1" si="447"/>
        <v>4</v>
      </c>
      <c r="L7159" t="s">
        <v>19</v>
      </c>
      <c r="M7159">
        <v>1</v>
      </c>
      <c r="N7159">
        <v>1</v>
      </c>
      <c r="O7159">
        <v>1</v>
      </c>
      <c r="P7159">
        <v>0</v>
      </c>
      <c r="Q7159">
        <v>0</v>
      </c>
      <c r="R7159">
        <f>SUM(M7159:N7159:O7159:P7159:Q7159)</f>
        <v>3</v>
      </c>
      <c r="S7159" s="1">
        <v>147428</v>
      </c>
      <c r="T7159" s="1" t="str">
        <f t="shared" si="446"/>
        <v>High</v>
      </c>
      <c r="U7159">
        <v>3</v>
      </c>
      <c r="V7159">
        <v>2020</v>
      </c>
      <c r="W7159" t="s">
        <v>20</v>
      </c>
      <c r="X7159">
        <v>3</v>
      </c>
    </row>
    <row r="7160" spans="1:24" x14ac:dyDescent="0.3">
      <c r="A7160">
        <v>7159</v>
      </c>
      <c r="B7160" t="s">
        <v>33</v>
      </c>
      <c r="C7160" t="str">
        <f>_xlfn.XLOOKUP(B7160,Lookup_table!B:B,Lookup_table!C:C)</f>
        <v>Data</v>
      </c>
      <c r="D7160" t="s">
        <v>14</v>
      </c>
      <c r="E7160" t="s">
        <v>42</v>
      </c>
      <c r="F7160" t="s">
        <v>24</v>
      </c>
      <c r="G7160" t="s">
        <v>17</v>
      </c>
      <c r="H7160" t="str">
        <f t="shared" si="444"/>
        <v>Remote</v>
      </c>
      <c r="I7160" t="s">
        <v>35</v>
      </c>
      <c r="J7160" t="str">
        <f t="shared" si="445"/>
        <v>0-2 yrs</v>
      </c>
      <c r="K7160">
        <f t="shared" ca="1" si="447"/>
        <v>2</v>
      </c>
      <c r="L7160" t="s">
        <v>19</v>
      </c>
      <c r="M7160">
        <v>0</v>
      </c>
      <c r="N7160">
        <v>1</v>
      </c>
      <c r="O7160">
        <v>0</v>
      </c>
      <c r="P7160">
        <v>0</v>
      </c>
      <c r="Q7160">
        <v>0</v>
      </c>
      <c r="R7160">
        <f>SUM(M7160:N7160:O7160:P7160:Q7160)</f>
        <v>1</v>
      </c>
      <c r="S7160" s="1">
        <v>52888</v>
      </c>
      <c r="T7160" s="1" t="str">
        <f t="shared" si="446"/>
        <v>Low</v>
      </c>
      <c r="U7160">
        <v>2</v>
      </c>
      <c r="V7160">
        <v>2025</v>
      </c>
      <c r="W7160" t="s">
        <v>20</v>
      </c>
      <c r="X7160">
        <v>5</v>
      </c>
    </row>
    <row r="7161" spans="1:24" x14ac:dyDescent="0.3">
      <c r="A7161">
        <v>7160</v>
      </c>
      <c r="B7161" t="s">
        <v>36</v>
      </c>
      <c r="C7161" t="str">
        <f>_xlfn.XLOOKUP(B7161,Lookup_table!B:B,Lookup_table!C:C)</f>
        <v>Data</v>
      </c>
      <c r="D7161" t="s">
        <v>37</v>
      </c>
      <c r="E7161" t="s">
        <v>15</v>
      </c>
      <c r="F7161" t="s">
        <v>43</v>
      </c>
      <c r="G7161" t="s">
        <v>25</v>
      </c>
      <c r="H7161" t="str">
        <f t="shared" si="444"/>
        <v>Onsite/Hybrid</v>
      </c>
      <c r="I7161" t="s">
        <v>18</v>
      </c>
      <c r="J7161" t="str">
        <f t="shared" si="445"/>
        <v>7+ yrs</v>
      </c>
      <c r="K7161">
        <f t="shared" ca="1" si="447"/>
        <v>12</v>
      </c>
      <c r="L7161" t="s">
        <v>39</v>
      </c>
      <c r="M7161">
        <v>0</v>
      </c>
      <c r="N7161">
        <v>0</v>
      </c>
      <c r="O7161">
        <v>0</v>
      </c>
      <c r="P7161">
        <v>0</v>
      </c>
      <c r="Q7161">
        <v>1</v>
      </c>
      <c r="R7161">
        <f>SUM(M7161:N7161:O7161:P7161:Q7161)</f>
        <v>1</v>
      </c>
      <c r="S7161" s="1">
        <v>110971</v>
      </c>
      <c r="T7161" s="1" t="str">
        <f t="shared" si="446"/>
        <v>Medium</v>
      </c>
      <c r="U7161">
        <v>6</v>
      </c>
      <c r="V7161">
        <v>2022</v>
      </c>
      <c r="W7161" t="s">
        <v>34</v>
      </c>
      <c r="X7161">
        <v>1</v>
      </c>
    </row>
    <row r="7162" spans="1:24" x14ac:dyDescent="0.3">
      <c r="A7162">
        <v>7161</v>
      </c>
      <c r="B7162" t="s">
        <v>36</v>
      </c>
      <c r="C7162" t="str">
        <f>_xlfn.XLOOKUP(B7162,Lookup_table!B:B,Lookup_table!C:C)</f>
        <v>Data</v>
      </c>
      <c r="D7162" t="s">
        <v>22</v>
      </c>
      <c r="E7162" t="s">
        <v>15</v>
      </c>
      <c r="F7162" t="s">
        <v>16</v>
      </c>
      <c r="G7162" t="s">
        <v>25</v>
      </c>
      <c r="H7162" t="str">
        <f t="shared" si="444"/>
        <v>Onsite/Hybrid</v>
      </c>
      <c r="I7162" t="s">
        <v>35</v>
      </c>
      <c r="J7162" t="str">
        <f t="shared" si="445"/>
        <v>0-2 yrs</v>
      </c>
      <c r="K7162">
        <f t="shared" ca="1" si="447"/>
        <v>2</v>
      </c>
      <c r="L7162" t="s">
        <v>19</v>
      </c>
      <c r="M7162">
        <v>1</v>
      </c>
      <c r="N7162">
        <v>0</v>
      </c>
      <c r="O7162">
        <v>1</v>
      </c>
      <c r="P7162">
        <v>1</v>
      </c>
      <c r="Q7162">
        <v>0</v>
      </c>
      <c r="R7162">
        <f>SUM(M7162:N7162:O7162:P7162:Q7162)</f>
        <v>3</v>
      </c>
      <c r="S7162" s="1">
        <v>104431</v>
      </c>
      <c r="T7162" s="1" t="str">
        <f t="shared" si="446"/>
        <v>Medium</v>
      </c>
      <c r="U7162">
        <v>4</v>
      </c>
      <c r="V7162">
        <v>2025</v>
      </c>
      <c r="W7162" t="s">
        <v>28</v>
      </c>
      <c r="X7162">
        <v>3</v>
      </c>
    </row>
    <row r="7163" spans="1:24" x14ac:dyDescent="0.3">
      <c r="A7163">
        <v>7162</v>
      </c>
      <c r="B7163" t="s">
        <v>21</v>
      </c>
      <c r="C7163" t="str">
        <f>_xlfn.XLOOKUP(B7163,Lookup_table!B:B,Lookup_table!C:C)</f>
        <v>AI</v>
      </c>
      <c r="D7163" t="s">
        <v>37</v>
      </c>
      <c r="E7163" t="s">
        <v>23</v>
      </c>
      <c r="F7163" t="s">
        <v>29</v>
      </c>
      <c r="G7163" t="s">
        <v>30</v>
      </c>
      <c r="H7163" t="str">
        <f t="shared" si="444"/>
        <v>Onsite/Hybrid</v>
      </c>
      <c r="I7163" t="s">
        <v>26</v>
      </c>
      <c r="J7163" t="str">
        <f t="shared" si="445"/>
        <v>3-6 yrs</v>
      </c>
      <c r="K7163">
        <f t="shared" ca="1" si="447"/>
        <v>3</v>
      </c>
      <c r="L7163" t="s">
        <v>39</v>
      </c>
      <c r="M7163">
        <v>1</v>
      </c>
      <c r="N7163">
        <v>1</v>
      </c>
      <c r="O7163">
        <v>0</v>
      </c>
      <c r="P7163">
        <v>1</v>
      </c>
      <c r="Q7163">
        <v>1</v>
      </c>
      <c r="R7163">
        <f>SUM(M7163:N7163:O7163:P7163:Q7163)</f>
        <v>4</v>
      </c>
      <c r="S7163" s="1">
        <v>136686</v>
      </c>
      <c r="T7163" s="1" t="str">
        <f t="shared" si="446"/>
        <v>High</v>
      </c>
      <c r="U7163">
        <v>10</v>
      </c>
      <c r="V7163">
        <v>2026</v>
      </c>
      <c r="W7163" t="s">
        <v>34</v>
      </c>
      <c r="X7163">
        <v>1</v>
      </c>
    </row>
    <row r="7164" spans="1:24" x14ac:dyDescent="0.3">
      <c r="A7164">
        <v>7163</v>
      </c>
      <c r="B7164" t="s">
        <v>36</v>
      </c>
      <c r="C7164" t="str">
        <f>_xlfn.XLOOKUP(B7164,Lookup_table!B:B,Lookup_table!C:C)</f>
        <v>Data</v>
      </c>
      <c r="D7164" t="s">
        <v>14</v>
      </c>
      <c r="E7164" t="s">
        <v>40</v>
      </c>
      <c r="F7164" t="s">
        <v>16</v>
      </c>
      <c r="G7164" t="s">
        <v>17</v>
      </c>
      <c r="H7164" t="str">
        <f t="shared" si="444"/>
        <v>Remote</v>
      </c>
      <c r="I7164" t="s">
        <v>35</v>
      </c>
      <c r="J7164" t="str">
        <f t="shared" si="445"/>
        <v>0-2 yrs</v>
      </c>
      <c r="K7164">
        <f t="shared" ca="1" si="447"/>
        <v>0</v>
      </c>
      <c r="L7164" t="s">
        <v>19</v>
      </c>
      <c r="M7164">
        <v>1</v>
      </c>
      <c r="N7164">
        <v>0</v>
      </c>
      <c r="O7164">
        <v>1</v>
      </c>
      <c r="P7164">
        <v>1</v>
      </c>
      <c r="Q7164">
        <v>1</v>
      </c>
      <c r="R7164">
        <f>SUM(M7164:N7164:O7164:P7164:Q7164)</f>
        <v>4</v>
      </c>
      <c r="S7164" s="1">
        <v>91306</v>
      </c>
      <c r="T7164" s="1" t="str">
        <f t="shared" si="446"/>
        <v>Medium</v>
      </c>
      <c r="U7164">
        <v>5</v>
      </c>
      <c r="V7164">
        <v>2024</v>
      </c>
      <c r="W7164" t="s">
        <v>28</v>
      </c>
      <c r="X7164">
        <v>8</v>
      </c>
    </row>
    <row r="7165" spans="1:24" x14ac:dyDescent="0.3">
      <c r="A7165">
        <v>7164</v>
      </c>
      <c r="B7165" t="s">
        <v>36</v>
      </c>
      <c r="C7165" t="str">
        <f>_xlfn.XLOOKUP(B7165,Lookup_table!B:B,Lookup_table!C:C)</f>
        <v>Data</v>
      </c>
      <c r="D7165" t="s">
        <v>37</v>
      </c>
      <c r="E7165" t="s">
        <v>15</v>
      </c>
      <c r="F7165" t="s">
        <v>24</v>
      </c>
      <c r="G7165" t="s">
        <v>30</v>
      </c>
      <c r="H7165" t="str">
        <f t="shared" si="444"/>
        <v>Onsite/Hybrid</v>
      </c>
      <c r="I7165" t="s">
        <v>35</v>
      </c>
      <c r="J7165" t="str">
        <f t="shared" si="445"/>
        <v>0-2 yrs</v>
      </c>
      <c r="K7165">
        <f t="shared" ca="1" si="447"/>
        <v>2</v>
      </c>
      <c r="L7165" t="s">
        <v>39</v>
      </c>
      <c r="M7165">
        <v>0</v>
      </c>
      <c r="N7165">
        <v>0</v>
      </c>
      <c r="O7165">
        <v>0</v>
      </c>
      <c r="P7165">
        <v>0</v>
      </c>
      <c r="Q7165">
        <v>1</v>
      </c>
      <c r="R7165">
        <f>SUM(M7165:N7165:O7165:P7165:Q7165)</f>
        <v>1</v>
      </c>
      <c r="S7165" s="1">
        <v>63639</v>
      </c>
      <c r="T7165" s="1" t="str">
        <f t="shared" si="446"/>
        <v>Low</v>
      </c>
      <c r="U7165">
        <v>9</v>
      </c>
      <c r="V7165">
        <v>2026</v>
      </c>
      <c r="W7165" t="s">
        <v>34</v>
      </c>
      <c r="X7165">
        <v>5</v>
      </c>
    </row>
    <row r="7166" spans="1:24" x14ac:dyDescent="0.3">
      <c r="A7166">
        <v>7165</v>
      </c>
      <c r="B7166" t="s">
        <v>36</v>
      </c>
      <c r="C7166" t="str">
        <f>_xlfn.XLOOKUP(B7166,Lookup_table!B:B,Lookup_table!C:C)</f>
        <v>Data</v>
      </c>
      <c r="D7166" t="s">
        <v>34</v>
      </c>
      <c r="E7166" t="s">
        <v>42</v>
      </c>
      <c r="F7166" t="s">
        <v>16</v>
      </c>
      <c r="G7166" t="s">
        <v>25</v>
      </c>
      <c r="H7166" t="str">
        <f t="shared" si="444"/>
        <v>Onsite/Hybrid</v>
      </c>
      <c r="I7166" t="s">
        <v>18</v>
      </c>
      <c r="J7166" t="str">
        <f t="shared" si="445"/>
        <v>7+ yrs</v>
      </c>
      <c r="K7166">
        <f t="shared" ca="1" si="447"/>
        <v>8</v>
      </c>
      <c r="L7166" t="s">
        <v>27</v>
      </c>
      <c r="M7166">
        <v>1</v>
      </c>
      <c r="N7166">
        <v>1</v>
      </c>
      <c r="O7166">
        <v>1</v>
      </c>
      <c r="P7166">
        <v>0</v>
      </c>
      <c r="Q7166">
        <v>0</v>
      </c>
      <c r="R7166">
        <f>SUM(M7166:N7166:O7166:P7166:Q7166)</f>
        <v>3</v>
      </c>
      <c r="S7166" s="1">
        <v>111100</v>
      </c>
      <c r="T7166" s="1" t="str">
        <f t="shared" si="446"/>
        <v>Medium</v>
      </c>
      <c r="U7166">
        <v>12</v>
      </c>
      <c r="V7166">
        <v>2024</v>
      </c>
      <c r="W7166" t="s">
        <v>28</v>
      </c>
      <c r="X7166">
        <v>7</v>
      </c>
    </row>
    <row r="7167" spans="1:24" x14ac:dyDescent="0.3">
      <c r="A7167">
        <v>7166</v>
      </c>
      <c r="B7167" t="s">
        <v>36</v>
      </c>
      <c r="C7167" t="str">
        <f>_xlfn.XLOOKUP(B7167,Lookup_table!B:B,Lookup_table!C:C)</f>
        <v>Data</v>
      </c>
      <c r="D7167" t="s">
        <v>34</v>
      </c>
      <c r="E7167" t="s">
        <v>42</v>
      </c>
      <c r="F7167" t="s">
        <v>52</v>
      </c>
      <c r="G7167" t="s">
        <v>17</v>
      </c>
      <c r="H7167" t="str">
        <f t="shared" si="444"/>
        <v>Remote</v>
      </c>
      <c r="I7167" t="s">
        <v>26</v>
      </c>
      <c r="J7167" t="str">
        <f t="shared" si="445"/>
        <v>3-6 yrs</v>
      </c>
      <c r="K7167">
        <f t="shared" ca="1" si="447"/>
        <v>6</v>
      </c>
      <c r="L7167" t="s">
        <v>19</v>
      </c>
      <c r="M7167">
        <v>0</v>
      </c>
      <c r="N7167">
        <v>1</v>
      </c>
      <c r="O7167">
        <v>1</v>
      </c>
      <c r="P7167">
        <v>1</v>
      </c>
      <c r="Q7167">
        <v>0</v>
      </c>
      <c r="R7167">
        <f>SUM(M7167:N7167:O7167:P7167:Q7167)</f>
        <v>3</v>
      </c>
      <c r="S7167" s="1">
        <v>107654</v>
      </c>
      <c r="T7167" s="1" t="str">
        <f t="shared" si="446"/>
        <v>Medium</v>
      </c>
      <c r="U7167">
        <v>9</v>
      </c>
      <c r="V7167">
        <v>2025</v>
      </c>
      <c r="W7167" t="s">
        <v>28</v>
      </c>
      <c r="X7167">
        <v>8</v>
      </c>
    </row>
    <row r="7168" spans="1:24" x14ac:dyDescent="0.3">
      <c r="A7168">
        <v>7167</v>
      </c>
      <c r="B7168" t="s">
        <v>50</v>
      </c>
      <c r="C7168" t="str">
        <f>_xlfn.XLOOKUP(B7168,Lookup_table!B:B,Lookup_table!C:C)</f>
        <v>AI</v>
      </c>
      <c r="D7168" t="s">
        <v>37</v>
      </c>
      <c r="E7168" t="s">
        <v>42</v>
      </c>
      <c r="F7168" t="s">
        <v>51</v>
      </c>
      <c r="G7168" t="s">
        <v>25</v>
      </c>
      <c r="H7168" t="str">
        <f t="shared" si="444"/>
        <v>Onsite/Hybrid</v>
      </c>
      <c r="I7168" t="s">
        <v>18</v>
      </c>
      <c r="J7168" t="str">
        <f t="shared" si="445"/>
        <v>7+ yrs</v>
      </c>
      <c r="K7168">
        <f t="shared" ca="1" si="447"/>
        <v>12</v>
      </c>
      <c r="L7168" t="s">
        <v>39</v>
      </c>
      <c r="M7168">
        <v>0</v>
      </c>
      <c r="N7168">
        <v>0</v>
      </c>
      <c r="O7168">
        <v>0</v>
      </c>
      <c r="P7168">
        <v>0</v>
      </c>
      <c r="Q7168">
        <v>1</v>
      </c>
      <c r="R7168">
        <f>SUM(M7168:N7168:O7168:P7168:Q7168)</f>
        <v>1</v>
      </c>
      <c r="S7168" s="1">
        <v>145865</v>
      </c>
      <c r="T7168" s="1" t="str">
        <f t="shared" si="446"/>
        <v>High</v>
      </c>
      <c r="U7168">
        <v>9</v>
      </c>
      <c r="V7168">
        <v>2024</v>
      </c>
      <c r="W7168" t="s">
        <v>20</v>
      </c>
      <c r="X7168">
        <v>6</v>
      </c>
    </row>
    <row r="7169" spans="1:24" x14ac:dyDescent="0.3">
      <c r="A7169">
        <v>7168</v>
      </c>
      <c r="B7169" t="s">
        <v>31</v>
      </c>
      <c r="C7169" t="str">
        <f>_xlfn.XLOOKUP(B7169,Lookup_table!B:B,Lookup_table!C:C)</f>
        <v>Business</v>
      </c>
      <c r="D7169" t="s">
        <v>37</v>
      </c>
      <c r="E7169" t="s">
        <v>38</v>
      </c>
      <c r="F7169" t="s">
        <v>16</v>
      </c>
      <c r="G7169" t="s">
        <v>30</v>
      </c>
      <c r="H7169" t="str">
        <f t="shared" si="444"/>
        <v>Onsite/Hybrid</v>
      </c>
      <c r="I7169" t="s">
        <v>18</v>
      </c>
      <c r="J7169" t="str">
        <f t="shared" si="445"/>
        <v>7+ yrs</v>
      </c>
      <c r="K7169">
        <f t="shared" ca="1" si="447"/>
        <v>8</v>
      </c>
      <c r="L7169" t="s">
        <v>19</v>
      </c>
      <c r="M7169">
        <v>0</v>
      </c>
      <c r="N7169">
        <v>0</v>
      </c>
      <c r="O7169">
        <v>0</v>
      </c>
      <c r="P7169">
        <v>1</v>
      </c>
      <c r="Q7169">
        <v>0</v>
      </c>
      <c r="R7169">
        <f>SUM(M7169:N7169:O7169:P7169:Q7169)</f>
        <v>1</v>
      </c>
      <c r="S7169" s="1">
        <v>114655</v>
      </c>
      <c r="T7169" s="1" t="str">
        <f t="shared" si="446"/>
        <v>Medium</v>
      </c>
      <c r="U7169">
        <v>3</v>
      </c>
      <c r="V7169">
        <v>2025</v>
      </c>
      <c r="W7169" t="s">
        <v>34</v>
      </c>
      <c r="X7169">
        <v>5</v>
      </c>
    </row>
    <row r="7170" spans="1:24" x14ac:dyDescent="0.3">
      <c r="A7170">
        <v>7169</v>
      </c>
      <c r="B7170" t="s">
        <v>21</v>
      </c>
      <c r="C7170" t="str">
        <f>_xlfn.XLOOKUP(B7170,Lookup_table!B:B,Lookup_table!C:C)</f>
        <v>AI</v>
      </c>
      <c r="D7170" t="s">
        <v>14</v>
      </c>
      <c r="E7170" t="s">
        <v>42</v>
      </c>
      <c r="F7170" t="s">
        <v>29</v>
      </c>
      <c r="G7170" t="s">
        <v>25</v>
      </c>
      <c r="H7170" t="str">
        <f t="shared" ref="H7170:H7233" si="448">IF(G7170="Remote","Remote","Onsite/Hybrid")</f>
        <v>Onsite/Hybrid</v>
      </c>
      <c r="I7170" t="s">
        <v>35</v>
      </c>
      <c r="J7170" t="str">
        <f t="shared" ref="J7170:J7233" si="449">IF(I7170="Entry","0-2 yrs",IF(I7170="Mid","3-6 yrs","7+ yrs"))</f>
        <v>0-2 yrs</v>
      </c>
      <c r="K7170">
        <f t="shared" ca="1" si="447"/>
        <v>1</v>
      </c>
      <c r="L7170" t="s">
        <v>19</v>
      </c>
      <c r="M7170">
        <v>1</v>
      </c>
      <c r="N7170">
        <v>1</v>
      </c>
      <c r="O7170">
        <v>0</v>
      </c>
      <c r="P7170">
        <v>1</v>
      </c>
      <c r="Q7170">
        <v>0</v>
      </c>
      <c r="R7170">
        <f>SUM(M7170:N7170:O7170:P7170:Q7170)</f>
        <v>3</v>
      </c>
      <c r="S7170" s="1">
        <v>105861</v>
      </c>
      <c r="T7170" s="1" t="str">
        <f t="shared" ref="T7170:T7233" si="450">IF(S7170&lt;=70000,"Low",IF(S7170&lt;=120000,"Medium","High"))</f>
        <v>Medium</v>
      </c>
      <c r="U7170">
        <v>2</v>
      </c>
      <c r="V7170">
        <v>2023</v>
      </c>
      <c r="W7170" t="s">
        <v>34</v>
      </c>
      <c r="X7170">
        <v>1</v>
      </c>
    </row>
    <row r="7171" spans="1:24" x14ac:dyDescent="0.3">
      <c r="A7171">
        <v>7170</v>
      </c>
      <c r="B7171" t="s">
        <v>50</v>
      </c>
      <c r="C7171" t="str">
        <f>_xlfn.XLOOKUP(B7171,Lookup_table!B:B,Lookup_table!C:C)</f>
        <v>AI</v>
      </c>
      <c r="D7171" t="s">
        <v>14</v>
      </c>
      <c r="E7171" t="s">
        <v>42</v>
      </c>
      <c r="F7171" t="s">
        <v>44</v>
      </c>
      <c r="G7171" t="s">
        <v>25</v>
      </c>
      <c r="H7171" t="str">
        <f t="shared" si="448"/>
        <v>Onsite/Hybrid</v>
      </c>
      <c r="I7171" t="s">
        <v>35</v>
      </c>
      <c r="J7171" t="str">
        <f t="shared" si="449"/>
        <v>0-2 yrs</v>
      </c>
      <c r="K7171">
        <f t="shared" ref="K7171:K7234" ca="1" si="451">IF(J7171="0-2 yrs",RANDBETWEEN(0,2),IF(J7171="3-6 yrs", RANDBETWEEN(3,6),IF(J7171="7+ yrs", RANDBETWEEN(7,15)," ")))</f>
        <v>2</v>
      </c>
      <c r="L7171" t="s">
        <v>39</v>
      </c>
      <c r="M7171">
        <v>1</v>
      </c>
      <c r="N7171">
        <v>0</v>
      </c>
      <c r="O7171">
        <v>1</v>
      </c>
      <c r="P7171">
        <v>0</v>
      </c>
      <c r="Q7171">
        <v>0</v>
      </c>
      <c r="R7171">
        <f>SUM(M7171:N7171:O7171:P7171:Q7171)</f>
        <v>2</v>
      </c>
      <c r="S7171" s="1">
        <v>105725</v>
      </c>
      <c r="T7171" s="1" t="str">
        <f t="shared" si="450"/>
        <v>Medium</v>
      </c>
      <c r="U7171">
        <v>3</v>
      </c>
      <c r="V7171">
        <v>2023</v>
      </c>
      <c r="W7171" t="s">
        <v>28</v>
      </c>
      <c r="X7171">
        <v>9</v>
      </c>
    </row>
    <row r="7172" spans="1:24" x14ac:dyDescent="0.3">
      <c r="A7172">
        <v>7171</v>
      </c>
      <c r="B7172" t="s">
        <v>31</v>
      </c>
      <c r="C7172" t="str">
        <f>_xlfn.XLOOKUP(B7172,Lookup_table!B:B,Lookup_table!C:C)</f>
        <v>Business</v>
      </c>
      <c r="D7172" t="s">
        <v>22</v>
      </c>
      <c r="E7172" t="s">
        <v>40</v>
      </c>
      <c r="F7172" t="s">
        <v>52</v>
      </c>
      <c r="G7172" t="s">
        <v>25</v>
      </c>
      <c r="H7172" t="str">
        <f t="shared" si="448"/>
        <v>Onsite/Hybrid</v>
      </c>
      <c r="I7172" t="s">
        <v>26</v>
      </c>
      <c r="J7172" t="str">
        <f t="shared" si="449"/>
        <v>3-6 yrs</v>
      </c>
      <c r="K7172">
        <f t="shared" ca="1" si="451"/>
        <v>3</v>
      </c>
      <c r="L7172" t="s">
        <v>27</v>
      </c>
      <c r="M7172">
        <v>1</v>
      </c>
      <c r="N7172">
        <v>0</v>
      </c>
      <c r="O7172">
        <v>1</v>
      </c>
      <c r="P7172">
        <v>1</v>
      </c>
      <c r="Q7172">
        <v>1</v>
      </c>
      <c r="R7172">
        <f>SUM(M7172:N7172:O7172:P7172:Q7172)</f>
        <v>4</v>
      </c>
      <c r="S7172" s="1">
        <v>139407</v>
      </c>
      <c r="T7172" s="1" t="str">
        <f t="shared" si="450"/>
        <v>High</v>
      </c>
      <c r="U7172">
        <v>6</v>
      </c>
      <c r="V7172">
        <v>2026</v>
      </c>
      <c r="W7172" t="s">
        <v>28</v>
      </c>
      <c r="X7172">
        <v>8</v>
      </c>
    </row>
    <row r="7173" spans="1:24" x14ac:dyDescent="0.3">
      <c r="A7173">
        <v>7172</v>
      </c>
      <c r="B7173" t="s">
        <v>41</v>
      </c>
      <c r="C7173" t="str">
        <f>_xlfn.XLOOKUP(B7173,Lookup_table!B:B,Lookup_table!C:C)</f>
        <v>Data</v>
      </c>
      <c r="D7173" t="s">
        <v>34</v>
      </c>
      <c r="E7173" t="s">
        <v>15</v>
      </c>
      <c r="F7173" t="s">
        <v>52</v>
      </c>
      <c r="G7173" t="s">
        <v>17</v>
      </c>
      <c r="H7173" t="str">
        <f t="shared" si="448"/>
        <v>Remote</v>
      </c>
      <c r="I7173" t="s">
        <v>26</v>
      </c>
      <c r="J7173" t="str">
        <f t="shared" si="449"/>
        <v>3-6 yrs</v>
      </c>
      <c r="K7173">
        <f t="shared" ca="1" si="451"/>
        <v>5</v>
      </c>
      <c r="L7173" t="s">
        <v>39</v>
      </c>
      <c r="M7173">
        <v>0</v>
      </c>
      <c r="N7173">
        <v>0</v>
      </c>
      <c r="O7173">
        <v>1</v>
      </c>
      <c r="P7173">
        <v>1</v>
      </c>
      <c r="Q7173">
        <v>0</v>
      </c>
      <c r="R7173">
        <f>SUM(M7173:N7173:O7173:P7173:Q7173)</f>
        <v>2</v>
      </c>
      <c r="S7173" s="1">
        <v>102721</v>
      </c>
      <c r="T7173" s="1" t="str">
        <f t="shared" si="450"/>
        <v>Medium</v>
      </c>
      <c r="U7173">
        <v>4</v>
      </c>
      <c r="V7173">
        <v>2024</v>
      </c>
      <c r="W7173" t="s">
        <v>28</v>
      </c>
      <c r="X7173">
        <v>2</v>
      </c>
    </row>
    <row r="7174" spans="1:24" x14ac:dyDescent="0.3">
      <c r="A7174">
        <v>7173</v>
      </c>
      <c r="B7174" t="s">
        <v>50</v>
      </c>
      <c r="C7174" t="str">
        <f>_xlfn.XLOOKUP(B7174,Lookup_table!B:B,Lookup_table!C:C)</f>
        <v>AI</v>
      </c>
      <c r="D7174" t="s">
        <v>37</v>
      </c>
      <c r="E7174" t="s">
        <v>40</v>
      </c>
      <c r="F7174" t="s">
        <v>44</v>
      </c>
      <c r="G7174" t="s">
        <v>30</v>
      </c>
      <c r="H7174" t="str">
        <f t="shared" si="448"/>
        <v>Onsite/Hybrid</v>
      </c>
      <c r="I7174" t="s">
        <v>26</v>
      </c>
      <c r="J7174" t="str">
        <f t="shared" si="449"/>
        <v>3-6 yrs</v>
      </c>
      <c r="K7174">
        <f t="shared" ca="1" si="451"/>
        <v>4</v>
      </c>
      <c r="L7174" t="s">
        <v>27</v>
      </c>
      <c r="M7174">
        <v>0</v>
      </c>
      <c r="N7174">
        <v>1</v>
      </c>
      <c r="O7174">
        <v>0</v>
      </c>
      <c r="P7174">
        <v>0</v>
      </c>
      <c r="Q7174">
        <v>1</v>
      </c>
      <c r="R7174">
        <f>SUM(M7174:N7174:O7174:P7174:Q7174)</f>
        <v>2</v>
      </c>
      <c r="S7174" s="1">
        <v>120183</v>
      </c>
      <c r="T7174" s="1" t="str">
        <f t="shared" si="450"/>
        <v>High</v>
      </c>
      <c r="U7174">
        <v>6</v>
      </c>
      <c r="V7174">
        <v>2022</v>
      </c>
      <c r="W7174" t="s">
        <v>20</v>
      </c>
      <c r="X7174">
        <v>3</v>
      </c>
    </row>
    <row r="7175" spans="1:24" x14ac:dyDescent="0.3">
      <c r="A7175">
        <v>7174</v>
      </c>
      <c r="B7175" t="s">
        <v>33</v>
      </c>
      <c r="C7175" t="str">
        <f>_xlfn.XLOOKUP(B7175,Lookup_table!B:B,Lookup_table!C:C)</f>
        <v>Data</v>
      </c>
      <c r="D7175" t="s">
        <v>22</v>
      </c>
      <c r="E7175" t="s">
        <v>38</v>
      </c>
      <c r="F7175" t="s">
        <v>43</v>
      </c>
      <c r="G7175" t="s">
        <v>17</v>
      </c>
      <c r="H7175" t="str">
        <f t="shared" si="448"/>
        <v>Remote</v>
      </c>
      <c r="I7175" t="s">
        <v>18</v>
      </c>
      <c r="J7175" t="str">
        <f t="shared" si="449"/>
        <v>7+ yrs</v>
      </c>
      <c r="K7175">
        <f t="shared" ca="1" si="451"/>
        <v>12</v>
      </c>
      <c r="L7175" t="s">
        <v>27</v>
      </c>
      <c r="M7175">
        <v>1</v>
      </c>
      <c r="N7175">
        <v>1</v>
      </c>
      <c r="O7175">
        <v>0</v>
      </c>
      <c r="P7175">
        <v>1</v>
      </c>
      <c r="Q7175">
        <v>0</v>
      </c>
      <c r="R7175">
        <f>SUM(M7175:N7175:O7175:P7175:Q7175)</f>
        <v>3</v>
      </c>
      <c r="S7175" s="1">
        <v>132178</v>
      </c>
      <c r="T7175" s="1" t="str">
        <f t="shared" si="450"/>
        <v>High</v>
      </c>
      <c r="U7175">
        <v>1</v>
      </c>
      <c r="V7175">
        <v>2025</v>
      </c>
      <c r="W7175" t="s">
        <v>34</v>
      </c>
      <c r="X7175">
        <v>1</v>
      </c>
    </row>
    <row r="7176" spans="1:24" x14ac:dyDescent="0.3">
      <c r="A7176">
        <v>7175</v>
      </c>
      <c r="B7176" t="s">
        <v>41</v>
      </c>
      <c r="C7176" t="str">
        <f>_xlfn.XLOOKUP(B7176,Lookup_table!B:B,Lookup_table!C:C)</f>
        <v>Data</v>
      </c>
      <c r="D7176" t="s">
        <v>14</v>
      </c>
      <c r="E7176" t="s">
        <v>40</v>
      </c>
      <c r="F7176" t="s">
        <v>52</v>
      </c>
      <c r="G7176" t="s">
        <v>30</v>
      </c>
      <c r="H7176" t="str">
        <f t="shared" si="448"/>
        <v>Onsite/Hybrid</v>
      </c>
      <c r="I7176" t="s">
        <v>18</v>
      </c>
      <c r="J7176" t="str">
        <f t="shared" si="449"/>
        <v>7+ yrs</v>
      </c>
      <c r="K7176">
        <f t="shared" ca="1" si="451"/>
        <v>15</v>
      </c>
      <c r="L7176" t="s">
        <v>39</v>
      </c>
      <c r="M7176">
        <v>1</v>
      </c>
      <c r="N7176">
        <v>0</v>
      </c>
      <c r="O7176">
        <v>1</v>
      </c>
      <c r="P7176">
        <v>1</v>
      </c>
      <c r="Q7176">
        <v>0</v>
      </c>
      <c r="R7176">
        <f>SUM(M7176:N7176:O7176:P7176:Q7176)</f>
        <v>3</v>
      </c>
      <c r="S7176" s="1">
        <v>131356</v>
      </c>
      <c r="T7176" s="1" t="str">
        <f t="shared" si="450"/>
        <v>High</v>
      </c>
      <c r="U7176">
        <v>8</v>
      </c>
      <c r="V7176">
        <v>2021</v>
      </c>
      <c r="W7176" t="s">
        <v>28</v>
      </c>
      <c r="X7176">
        <v>6</v>
      </c>
    </row>
    <row r="7177" spans="1:24" x14ac:dyDescent="0.3">
      <c r="A7177">
        <v>7176</v>
      </c>
      <c r="B7177" t="s">
        <v>36</v>
      </c>
      <c r="C7177" t="str">
        <f>_xlfn.XLOOKUP(B7177,Lookup_table!B:B,Lookup_table!C:C)</f>
        <v>Data</v>
      </c>
      <c r="D7177" t="s">
        <v>22</v>
      </c>
      <c r="E7177" t="s">
        <v>15</v>
      </c>
      <c r="F7177" t="s">
        <v>44</v>
      </c>
      <c r="G7177" t="s">
        <v>30</v>
      </c>
      <c r="H7177" t="str">
        <f t="shared" si="448"/>
        <v>Onsite/Hybrid</v>
      </c>
      <c r="I7177" t="s">
        <v>35</v>
      </c>
      <c r="J7177" t="str">
        <f t="shared" si="449"/>
        <v>0-2 yrs</v>
      </c>
      <c r="K7177">
        <f t="shared" ca="1" si="451"/>
        <v>0</v>
      </c>
      <c r="L7177" t="s">
        <v>27</v>
      </c>
      <c r="M7177">
        <v>0</v>
      </c>
      <c r="N7177">
        <v>1</v>
      </c>
      <c r="O7177">
        <v>1</v>
      </c>
      <c r="P7177">
        <v>1</v>
      </c>
      <c r="Q7177">
        <v>1</v>
      </c>
      <c r="R7177">
        <f>SUM(M7177:N7177:O7177:P7177:Q7177)</f>
        <v>4</v>
      </c>
      <c r="S7177" s="1">
        <v>105379</v>
      </c>
      <c r="T7177" s="1" t="str">
        <f t="shared" si="450"/>
        <v>Medium</v>
      </c>
      <c r="U7177">
        <v>11</v>
      </c>
      <c r="V7177">
        <v>2024</v>
      </c>
      <c r="W7177" t="s">
        <v>28</v>
      </c>
      <c r="X7177">
        <v>2</v>
      </c>
    </row>
    <row r="7178" spans="1:24" x14ac:dyDescent="0.3">
      <c r="A7178">
        <v>7177</v>
      </c>
      <c r="B7178" t="s">
        <v>33</v>
      </c>
      <c r="C7178" t="str">
        <f>_xlfn.XLOOKUP(B7178,Lookup_table!B:B,Lookup_table!C:C)</f>
        <v>Data</v>
      </c>
      <c r="D7178" t="s">
        <v>37</v>
      </c>
      <c r="E7178" t="s">
        <v>23</v>
      </c>
      <c r="F7178" t="s">
        <v>51</v>
      </c>
      <c r="G7178" t="s">
        <v>30</v>
      </c>
      <c r="H7178" t="str">
        <f t="shared" si="448"/>
        <v>Onsite/Hybrid</v>
      </c>
      <c r="I7178" t="s">
        <v>18</v>
      </c>
      <c r="J7178" t="str">
        <f t="shared" si="449"/>
        <v>7+ yrs</v>
      </c>
      <c r="K7178">
        <f t="shared" ca="1" si="451"/>
        <v>13</v>
      </c>
      <c r="L7178" t="s">
        <v>19</v>
      </c>
      <c r="M7178">
        <v>1</v>
      </c>
      <c r="N7178">
        <v>0</v>
      </c>
      <c r="O7178">
        <v>1</v>
      </c>
      <c r="P7178">
        <v>0</v>
      </c>
      <c r="Q7178">
        <v>1</v>
      </c>
      <c r="R7178">
        <f>SUM(M7178:N7178:O7178:P7178:Q7178)</f>
        <v>3</v>
      </c>
      <c r="S7178" s="1">
        <v>120212</v>
      </c>
      <c r="T7178" s="1" t="str">
        <f t="shared" si="450"/>
        <v>High</v>
      </c>
      <c r="U7178">
        <v>7</v>
      </c>
      <c r="V7178">
        <v>2024</v>
      </c>
      <c r="W7178" t="s">
        <v>20</v>
      </c>
      <c r="X7178">
        <v>2</v>
      </c>
    </row>
    <row r="7179" spans="1:24" x14ac:dyDescent="0.3">
      <c r="A7179">
        <v>7178</v>
      </c>
      <c r="B7179" t="s">
        <v>50</v>
      </c>
      <c r="C7179" t="str">
        <f>_xlfn.XLOOKUP(B7179,Lookup_table!B:B,Lookup_table!C:C)</f>
        <v>AI</v>
      </c>
      <c r="D7179" t="s">
        <v>14</v>
      </c>
      <c r="E7179" t="s">
        <v>38</v>
      </c>
      <c r="F7179" t="s">
        <v>43</v>
      </c>
      <c r="G7179" t="s">
        <v>17</v>
      </c>
      <c r="H7179" t="str">
        <f t="shared" si="448"/>
        <v>Remote</v>
      </c>
      <c r="I7179" t="s">
        <v>18</v>
      </c>
      <c r="J7179" t="str">
        <f t="shared" si="449"/>
        <v>7+ yrs</v>
      </c>
      <c r="K7179">
        <f t="shared" ca="1" si="451"/>
        <v>9</v>
      </c>
      <c r="L7179" t="s">
        <v>19</v>
      </c>
      <c r="M7179">
        <v>0</v>
      </c>
      <c r="N7179">
        <v>1</v>
      </c>
      <c r="O7179">
        <v>0</v>
      </c>
      <c r="P7179">
        <v>1</v>
      </c>
      <c r="Q7179">
        <v>0</v>
      </c>
      <c r="R7179">
        <f>SUM(M7179:N7179:O7179:P7179:Q7179)</f>
        <v>2</v>
      </c>
      <c r="S7179" s="1">
        <v>156107</v>
      </c>
      <c r="T7179" s="1" t="str">
        <f t="shared" si="450"/>
        <v>High</v>
      </c>
      <c r="U7179">
        <v>2</v>
      </c>
      <c r="V7179">
        <v>2023</v>
      </c>
      <c r="W7179" t="s">
        <v>28</v>
      </c>
      <c r="X7179">
        <v>9</v>
      </c>
    </row>
    <row r="7180" spans="1:24" x14ac:dyDescent="0.3">
      <c r="A7180">
        <v>7179</v>
      </c>
      <c r="B7180" t="s">
        <v>41</v>
      </c>
      <c r="C7180" t="str">
        <f>_xlfn.XLOOKUP(B7180,Lookup_table!B:B,Lookup_table!C:C)</f>
        <v>Data</v>
      </c>
      <c r="D7180" t="s">
        <v>37</v>
      </c>
      <c r="E7180" t="s">
        <v>42</v>
      </c>
      <c r="F7180" t="s">
        <v>44</v>
      </c>
      <c r="G7180" t="s">
        <v>30</v>
      </c>
      <c r="H7180" t="str">
        <f t="shared" si="448"/>
        <v>Onsite/Hybrid</v>
      </c>
      <c r="I7180" t="s">
        <v>35</v>
      </c>
      <c r="J7180" t="str">
        <f t="shared" si="449"/>
        <v>0-2 yrs</v>
      </c>
      <c r="K7180">
        <f t="shared" ca="1" si="451"/>
        <v>1</v>
      </c>
      <c r="L7180" t="s">
        <v>27</v>
      </c>
      <c r="M7180">
        <v>1</v>
      </c>
      <c r="N7180">
        <v>1</v>
      </c>
      <c r="O7180">
        <v>1</v>
      </c>
      <c r="P7180">
        <v>1</v>
      </c>
      <c r="Q7180">
        <v>1</v>
      </c>
      <c r="R7180">
        <f>SUM(M7180:N7180:O7180:P7180:Q7180)</f>
        <v>5</v>
      </c>
      <c r="S7180" s="1">
        <v>87377</v>
      </c>
      <c r="T7180" s="1" t="str">
        <f t="shared" si="450"/>
        <v>Medium</v>
      </c>
      <c r="U7180">
        <v>9</v>
      </c>
      <c r="V7180">
        <v>2025</v>
      </c>
      <c r="W7180" t="s">
        <v>28</v>
      </c>
      <c r="X7180">
        <v>6</v>
      </c>
    </row>
    <row r="7181" spans="1:24" x14ac:dyDescent="0.3">
      <c r="A7181">
        <v>7180</v>
      </c>
      <c r="B7181" t="s">
        <v>41</v>
      </c>
      <c r="C7181" t="str">
        <f>_xlfn.XLOOKUP(B7181,Lookup_table!B:B,Lookup_table!C:C)</f>
        <v>Data</v>
      </c>
      <c r="D7181" t="s">
        <v>37</v>
      </c>
      <c r="E7181" t="s">
        <v>40</v>
      </c>
      <c r="F7181" t="s">
        <v>43</v>
      </c>
      <c r="G7181" t="s">
        <v>25</v>
      </c>
      <c r="H7181" t="str">
        <f t="shared" si="448"/>
        <v>Onsite/Hybrid</v>
      </c>
      <c r="I7181" t="s">
        <v>26</v>
      </c>
      <c r="J7181" t="str">
        <f t="shared" si="449"/>
        <v>3-6 yrs</v>
      </c>
      <c r="K7181">
        <f t="shared" ca="1" si="451"/>
        <v>5</v>
      </c>
      <c r="L7181" t="s">
        <v>39</v>
      </c>
      <c r="M7181">
        <v>0</v>
      </c>
      <c r="N7181">
        <v>0</v>
      </c>
      <c r="O7181">
        <v>0</v>
      </c>
      <c r="P7181">
        <v>1</v>
      </c>
      <c r="Q7181">
        <v>1</v>
      </c>
      <c r="R7181">
        <f>SUM(M7181:N7181:O7181:P7181:Q7181)</f>
        <v>2</v>
      </c>
      <c r="S7181" s="1">
        <v>99104</v>
      </c>
      <c r="T7181" s="1" t="str">
        <f t="shared" si="450"/>
        <v>Medium</v>
      </c>
      <c r="U7181">
        <v>12</v>
      </c>
      <c r="V7181">
        <v>2022</v>
      </c>
      <c r="W7181" t="s">
        <v>20</v>
      </c>
      <c r="X7181">
        <v>4</v>
      </c>
    </row>
    <row r="7182" spans="1:24" x14ac:dyDescent="0.3">
      <c r="A7182">
        <v>7181</v>
      </c>
      <c r="B7182" t="s">
        <v>36</v>
      </c>
      <c r="C7182" t="str">
        <f>_xlfn.XLOOKUP(B7182,Lookup_table!B:B,Lookup_table!C:C)</f>
        <v>Data</v>
      </c>
      <c r="D7182" t="s">
        <v>14</v>
      </c>
      <c r="E7182" t="s">
        <v>32</v>
      </c>
      <c r="F7182" t="s">
        <v>24</v>
      </c>
      <c r="G7182" t="s">
        <v>17</v>
      </c>
      <c r="H7182" t="str">
        <f t="shared" si="448"/>
        <v>Remote</v>
      </c>
      <c r="I7182" t="s">
        <v>26</v>
      </c>
      <c r="J7182" t="str">
        <f t="shared" si="449"/>
        <v>3-6 yrs</v>
      </c>
      <c r="K7182">
        <f t="shared" ca="1" si="451"/>
        <v>6</v>
      </c>
      <c r="L7182" t="s">
        <v>27</v>
      </c>
      <c r="M7182">
        <v>1</v>
      </c>
      <c r="N7182">
        <v>0</v>
      </c>
      <c r="O7182">
        <v>0</v>
      </c>
      <c r="P7182">
        <v>0</v>
      </c>
      <c r="Q7182">
        <v>0</v>
      </c>
      <c r="R7182">
        <f>SUM(M7182:N7182:O7182:P7182:Q7182)</f>
        <v>1</v>
      </c>
      <c r="S7182" s="1">
        <v>78667</v>
      </c>
      <c r="T7182" s="1" t="str">
        <f t="shared" si="450"/>
        <v>Medium</v>
      </c>
      <c r="U7182">
        <v>8</v>
      </c>
      <c r="V7182">
        <v>2022</v>
      </c>
      <c r="W7182" t="s">
        <v>20</v>
      </c>
      <c r="X7182">
        <v>1</v>
      </c>
    </row>
    <row r="7183" spans="1:24" x14ac:dyDescent="0.3">
      <c r="A7183">
        <v>7182</v>
      </c>
      <c r="B7183" t="s">
        <v>50</v>
      </c>
      <c r="C7183" t="str">
        <f>_xlfn.XLOOKUP(B7183,Lookup_table!B:B,Lookup_table!C:C)</f>
        <v>AI</v>
      </c>
      <c r="D7183" t="s">
        <v>37</v>
      </c>
      <c r="E7183" t="s">
        <v>32</v>
      </c>
      <c r="F7183" t="s">
        <v>43</v>
      </c>
      <c r="G7183" t="s">
        <v>17</v>
      </c>
      <c r="H7183" t="str">
        <f t="shared" si="448"/>
        <v>Remote</v>
      </c>
      <c r="I7183" t="s">
        <v>35</v>
      </c>
      <c r="J7183" t="str">
        <f t="shared" si="449"/>
        <v>0-2 yrs</v>
      </c>
      <c r="K7183">
        <f t="shared" ca="1" si="451"/>
        <v>2</v>
      </c>
      <c r="L7183" t="s">
        <v>39</v>
      </c>
      <c r="M7183">
        <v>0</v>
      </c>
      <c r="N7183">
        <v>1</v>
      </c>
      <c r="O7183">
        <v>0</v>
      </c>
      <c r="P7183">
        <v>0</v>
      </c>
      <c r="Q7183">
        <v>1</v>
      </c>
      <c r="R7183">
        <f>SUM(M7183:N7183:O7183:P7183:Q7183)</f>
        <v>2</v>
      </c>
      <c r="S7183" s="1">
        <v>98564</v>
      </c>
      <c r="T7183" s="1" t="str">
        <f t="shared" si="450"/>
        <v>Medium</v>
      </c>
      <c r="U7183">
        <v>4</v>
      </c>
      <c r="V7183">
        <v>2024</v>
      </c>
      <c r="W7183" t="s">
        <v>34</v>
      </c>
      <c r="X7183">
        <v>3</v>
      </c>
    </row>
    <row r="7184" spans="1:24" x14ac:dyDescent="0.3">
      <c r="A7184">
        <v>7183</v>
      </c>
      <c r="B7184" t="s">
        <v>21</v>
      </c>
      <c r="C7184" t="str">
        <f>_xlfn.XLOOKUP(B7184,Lookup_table!B:B,Lookup_table!C:C)</f>
        <v>AI</v>
      </c>
      <c r="D7184" t="s">
        <v>34</v>
      </c>
      <c r="E7184" t="s">
        <v>32</v>
      </c>
      <c r="F7184" t="s">
        <v>29</v>
      </c>
      <c r="G7184" t="s">
        <v>17</v>
      </c>
      <c r="H7184" t="str">
        <f t="shared" si="448"/>
        <v>Remote</v>
      </c>
      <c r="I7184" t="s">
        <v>18</v>
      </c>
      <c r="J7184" t="str">
        <f t="shared" si="449"/>
        <v>7+ yrs</v>
      </c>
      <c r="K7184">
        <f t="shared" ca="1" si="451"/>
        <v>13</v>
      </c>
      <c r="L7184" t="s">
        <v>19</v>
      </c>
      <c r="M7184">
        <v>1</v>
      </c>
      <c r="N7184">
        <v>0</v>
      </c>
      <c r="O7184">
        <v>0</v>
      </c>
      <c r="P7184">
        <v>1</v>
      </c>
      <c r="Q7184">
        <v>1</v>
      </c>
      <c r="R7184">
        <f>SUM(M7184:N7184:O7184:P7184:Q7184)</f>
        <v>3</v>
      </c>
      <c r="S7184" s="1">
        <v>161939</v>
      </c>
      <c r="T7184" s="1" t="str">
        <f t="shared" si="450"/>
        <v>High</v>
      </c>
      <c r="U7184">
        <v>8</v>
      </c>
      <c r="V7184">
        <v>2021</v>
      </c>
      <c r="W7184" t="s">
        <v>34</v>
      </c>
      <c r="X7184">
        <v>4</v>
      </c>
    </row>
    <row r="7185" spans="1:24" x14ac:dyDescent="0.3">
      <c r="A7185">
        <v>7184</v>
      </c>
      <c r="B7185" t="s">
        <v>21</v>
      </c>
      <c r="C7185" t="str">
        <f>_xlfn.XLOOKUP(B7185,Lookup_table!B:B,Lookup_table!C:C)</f>
        <v>AI</v>
      </c>
      <c r="D7185" t="s">
        <v>34</v>
      </c>
      <c r="E7185" t="s">
        <v>15</v>
      </c>
      <c r="F7185" t="s">
        <v>44</v>
      </c>
      <c r="G7185" t="s">
        <v>30</v>
      </c>
      <c r="H7185" t="str">
        <f t="shared" si="448"/>
        <v>Onsite/Hybrid</v>
      </c>
      <c r="I7185" t="s">
        <v>35</v>
      </c>
      <c r="J7185" t="str">
        <f t="shared" si="449"/>
        <v>0-2 yrs</v>
      </c>
      <c r="K7185">
        <f t="shared" ca="1" si="451"/>
        <v>0</v>
      </c>
      <c r="L7185" t="s">
        <v>39</v>
      </c>
      <c r="M7185">
        <v>1</v>
      </c>
      <c r="N7185">
        <v>0</v>
      </c>
      <c r="O7185">
        <v>1</v>
      </c>
      <c r="P7185">
        <v>0</v>
      </c>
      <c r="Q7185">
        <v>1</v>
      </c>
      <c r="R7185">
        <f>SUM(M7185:N7185:O7185:P7185:Q7185)</f>
        <v>3</v>
      </c>
      <c r="S7185" s="1">
        <v>110939</v>
      </c>
      <c r="T7185" s="1" t="str">
        <f t="shared" si="450"/>
        <v>Medium</v>
      </c>
      <c r="U7185">
        <v>11</v>
      </c>
      <c r="V7185">
        <v>2021</v>
      </c>
      <c r="W7185" t="s">
        <v>34</v>
      </c>
      <c r="X7185">
        <v>5</v>
      </c>
    </row>
    <row r="7186" spans="1:24" x14ac:dyDescent="0.3">
      <c r="A7186">
        <v>7185</v>
      </c>
      <c r="B7186" t="s">
        <v>21</v>
      </c>
      <c r="C7186" t="str">
        <f>_xlfn.XLOOKUP(B7186,Lookup_table!B:B,Lookup_table!C:C)</f>
        <v>AI</v>
      </c>
      <c r="D7186" t="s">
        <v>14</v>
      </c>
      <c r="E7186" t="s">
        <v>42</v>
      </c>
      <c r="F7186" t="s">
        <v>16</v>
      </c>
      <c r="G7186" t="s">
        <v>25</v>
      </c>
      <c r="H7186" t="str">
        <f t="shared" si="448"/>
        <v>Onsite/Hybrid</v>
      </c>
      <c r="I7186" t="s">
        <v>26</v>
      </c>
      <c r="J7186" t="str">
        <f t="shared" si="449"/>
        <v>3-6 yrs</v>
      </c>
      <c r="K7186">
        <f t="shared" ca="1" si="451"/>
        <v>5</v>
      </c>
      <c r="L7186" t="s">
        <v>27</v>
      </c>
      <c r="M7186">
        <v>1</v>
      </c>
      <c r="N7186">
        <v>1</v>
      </c>
      <c r="O7186">
        <v>1</v>
      </c>
      <c r="P7186">
        <v>1</v>
      </c>
      <c r="Q7186">
        <v>1</v>
      </c>
      <c r="R7186">
        <f>SUM(M7186:N7186:O7186:P7186:Q7186)</f>
        <v>5</v>
      </c>
      <c r="S7186" s="1">
        <v>151369</v>
      </c>
      <c r="T7186" s="1" t="str">
        <f t="shared" si="450"/>
        <v>High</v>
      </c>
      <c r="U7186">
        <v>9</v>
      </c>
      <c r="V7186">
        <v>2022</v>
      </c>
      <c r="W7186" t="s">
        <v>28</v>
      </c>
      <c r="X7186">
        <v>3</v>
      </c>
    </row>
    <row r="7187" spans="1:24" x14ac:dyDescent="0.3">
      <c r="A7187">
        <v>7186</v>
      </c>
      <c r="B7187" t="s">
        <v>33</v>
      </c>
      <c r="C7187" t="str">
        <f>_xlfn.XLOOKUP(B7187,Lookup_table!B:B,Lookup_table!C:C)</f>
        <v>Data</v>
      </c>
      <c r="D7187" t="s">
        <v>14</v>
      </c>
      <c r="E7187" t="s">
        <v>38</v>
      </c>
      <c r="F7187" t="s">
        <v>29</v>
      </c>
      <c r="G7187" t="s">
        <v>25</v>
      </c>
      <c r="H7187" t="str">
        <f t="shared" si="448"/>
        <v>Onsite/Hybrid</v>
      </c>
      <c r="I7187" t="s">
        <v>26</v>
      </c>
      <c r="J7187" t="str">
        <f t="shared" si="449"/>
        <v>3-6 yrs</v>
      </c>
      <c r="K7187">
        <f t="shared" ca="1" si="451"/>
        <v>4</v>
      </c>
      <c r="L7187" t="s">
        <v>19</v>
      </c>
      <c r="M7187">
        <v>1</v>
      </c>
      <c r="N7187">
        <v>1</v>
      </c>
      <c r="O7187">
        <v>0</v>
      </c>
      <c r="P7187">
        <v>1</v>
      </c>
      <c r="Q7187">
        <v>1</v>
      </c>
      <c r="R7187">
        <f>SUM(M7187:N7187:O7187:P7187:Q7187)</f>
        <v>4</v>
      </c>
      <c r="S7187" s="1">
        <v>98698</v>
      </c>
      <c r="T7187" s="1" t="str">
        <f t="shared" si="450"/>
        <v>Medium</v>
      </c>
      <c r="U7187">
        <v>7</v>
      </c>
      <c r="V7187">
        <v>2022</v>
      </c>
      <c r="W7187" t="s">
        <v>20</v>
      </c>
      <c r="X7187">
        <v>1</v>
      </c>
    </row>
    <row r="7188" spans="1:24" x14ac:dyDescent="0.3">
      <c r="A7188">
        <v>7187</v>
      </c>
      <c r="B7188" t="s">
        <v>21</v>
      </c>
      <c r="C7188" t="str">
        <f>_xlfn.XLOOKUP(B7188,Lookup_table!B:B,Lookup_table!C:C)</f>
        <v>AI</v>
      </c>
      <c r="D7188" t="s">
        <v>37</v>
      </c>
      <c r="E7188" t="s">
        <v>38</v>
      </c>
      <c r="F7188" t="s">
        <v>51</v>
      </c>
      <c r="G7188" t="s">
        <v>25</v>
      </c>
      <c r="H7188" t="str">
        <f t="shared" si="448"/>
        <v>Onsite/Hybrid</v>
      </c>
      <c r="I7188" t="s">
        <v>18</v>
      </c>
      <c r="J7188" t="str">
        <f t="shared" si="449"/>
        <v>7+ yrs</v>
      </c>
      <c r="K7188">
        <f t="shared" ca="1" si="451"/>
        <v>14</v>
      </c>
      <c r="L7188" t="s">
        <v>39</v>
      </c>
      <c r="M7188">
        <v>0</v>
      </c>
      <c r="N7188">
        <v>1</v>
      </c>
      <c r="O7188">
        <v>1</v>
      </c>
      <c r="P7188">
        <v>1</v>
      </c>
      <c r="Q7188">
        <v>0</v>
      </c>
      <c r="R7188">
        <f>SUM(M7188:N7188:O7188:P7188:Q7188)</f>
        <v>3</v>
      </c>
      <c r="S7188" s="1">
        <v>172165</v>
      </c>
      <c r="T7188" s="1" t="str">
        <f t="shared" si="450"/>
        <v>High</v>
      </c>
      <c r="U7188">
        <v>5</v>
      </c>
      <c r="V7188">
        <v>2022</v>
      </c>
      <c r="W7188" t="s">
        <v>28</v>
      </c>
      <c r="X7188">
        <v>5</v>
      </c>
    </row>
    <row r="7189" spans="1:24" x14ac:dyDescent="0.3">
      <c r="A7189">
        <v>7188</v>
      </c>
      <c r="B7189" t="s">
        <v>31</v>
      </c>
      <c r="C7189" t="str">
        <f>_xlfn.XLOOKUP(B7189,Lookup_table!B:B,Lookup_table!C:C)</f>
        <v>Business</v>
      </c>
      <c r="D7189" t="s">
        <v>22</v>
      </c>
      <c r="E7189" t="s">
        <v>38</v>
      </c>
      <c r="F7189" t="s">
        <v>44</v>
      </c>
      <c r="G7189" t="s">
        <v>30</v>
      </c>
      <c r="H7189" t="str">
        <f t="shared" si="448"/>
        <v>Onsite/Hybrid</v>
      </c>
      <c r="I7189" t="s">
        <v>26</v>
      </c>
      <c r="J7189" t="str">
        <f t="shared" si="449"/>
        <v>3-6 yrs</v>
      </c>
      <c r="K7189">
        <f t="shared" ca="1" si="451"/>
        <v>5</v>
      </c>
      <c r="L7189" t="s">
        <v>27</v>
      </c>
      <c r="M7189">
        <v>1</v>
      </c>
      <c r="N7189">
        <v>0</v>
      </c>
      <c r="O7189">
        <v>1</v>
      </c>
      <c r="P7189">
        <v>1</v>
      </c>
      <c r="Q7189">
        <v>1</v>
      </c>
      <c r="R7189">
        <f>SUM(M7189:N7189:O7189:P7189:Q7189)</f>
        <v>4</v>
      </c>
      <c r="S7189" s="1">
        <v>139300</v>
      </c>
      <c r="T7189" s="1" t="str">
        <f t="shared" si="450"/>
        <v>High</v>
      </c>
      <c r="U7189">
        <v>5</v>
      </c>
      <c r="V7189">
        <v>2022</v>
      </c>
      <c r="W7189" t="s">
        <v>28</v>
      </c>
      <c r="X7189">
        <v>2</v>
      </c>
    </row>
    <row r="7190" spans="1:24" x14ac:dyDescent="0.3">
      <c r="A7190">
        <v>7189</v>
      </c>
      <c r="B7190" t="s">
        <v>33</v>
      </c>
      <c r="C7190" t="str">
        <f>_xlfn.XLOOKUP(B7190,Lookup_table!B:B,Lookup_table!C:C)</f>
        <v>Data</v>
      </c>
      <c r="D7190" t="s">
        <v>34</v>
      </c>
      <c r="E7190" t="s">
        <v>15</v>
      </c>
      <c r="F7190" t="s">
        <v>24</v>
      </c>
      <c r="G7190" t="s">
        <v>25</v>
      </c>
      <c r="H7190" t="str">
        <f t="shared" si="448"/>
        <v>Onsite/Hybrid</v>
      </c>
      <c r="I7190" t="s">
        <v>35</v>
      </c>
      <c r="J7190" t="str">
        <f t="shared" si="449"/>
        <v>0-2 yrs</v>
      </c>
      <c r="K7190">
        <f t="shared" ca="1" si="451"/>
        <v>2</v>
      </c>
      <c r="L7190" t="s">
        <v>27</v>
      </c>
      <c r="M7190">
        <v>1</v>
      </c>
      <c r="N7190">
        <v>0</v>
      </c>
      <c r="O7190">
        <v>1</v>
      </c>
      <c r="P7190">
        <v>0</v>
      </c>
      <c r="Q7190">
        <v>1</v>
      </c>
      <c r="R7190">
        <f>SUM(M7190:N7190:O7190:P7190:Q7190)</f>
        <v>3</v>
      </c>
      <c r="S7190" s="1">
        <v>71126</v>
      </c>
      <c r="T7190" s="1" t="str">
        <f t="shared" si="450"/>
        <v>Medium</v>
      </c>
      <c r="U7190">
        <v>12</v>
      </c>
      <c r="V7190">
        <v>2025</v>
      </c>
      <c r="W7190" t="s">
        <v>34</v>
      </c>
      <c r="X7190">
        <v>1</v>
      </c>
    </row>
    <row r="7191" spans="1:24" x14ac:dyDescent="0.3">
      <c r="A7191">
        <v>7190</v>
      </c>
      <c r="B7191" t="s">
        <v>31</v>
      </c>
      <c r="C7191" t="str">
        <f>_xlfn.XLOOKUP(B7191,Lookup_table!B:B,Lookup_table!C:C)</f>
        <v>Business</v>
      </c>
      <c r="D7191" t="s">
        <v>37</v>
      </c>
      <c r="E7191" t="s">
        <v>40</v>
      </c>
      <c r="F7191" t="s">
        <v>29</v>
      </c>
      <c r="G7191" t="s">
        <v>30</v>
      </c>
      <c r="H7191" t="str">
        <f t="shared" si="448"/>
        <v>Onsite/Hybrid</v>
      </c>
      <c r="I7191" t="s">
        <v>18</v>
      </c>
      <c r="J7191" t="str">
        <f t="shared" si="449"/>
        <v>7+ yrs</v>
      </c>
      <c r="K7191">
        <f t="shared" ca="1" si="451"/>
        <v>8</v>
      </c>
      <c r="L7191" t="s">
        <v>39</v>
      </c>
      <c r="M7191">
        <v>1</v>
      </c>
      <c r="N7191">
        <v>1</v>
      </c>
      <c r="O7191">
        <v>1</v>
      </c>
      <c r="P7191">
        <v>1</v>
      </c>
      <c r="Q7191">
        <v>0</v>
      </c>
      <c r="R7191">
        <f>SUM(M7191:N7191:O7191:P7191:Q7191)</f>
        <v>4</v>
      </c>
      <c r="S7191" s="1">
        <v>132486</v>
      </c>
      <c r="T7191" s="1" t="str">
        <f t="shared" si="450"/>
        <v>High</v>
      </c>
      <c r="U7191">
        <v>12</v>
      </c>
      <c r="V7191">
        <v>2023</v>
      </c>
      <c r="W7191" t="s">
        <v>28</v>
      </c>
      <c r="X7191">
        <v>8</v>
      </c>
    </row>
    <row r="7192" spans="1:24" x14ac:dyDescent="0.3">
      <c r="A7192">
        <v>7191</v>
      </c>
      <c r="B7192" t="s">
        <v>31</v>
      </c>
      <c r="C7192" t="str">
        <f>_xlfn.XLOOKUP(B7192,Lookup_table!B:B,Lookup_table!C:C)</f>
        <v>Business</v>
      </c>
      <c r="D7192" t="s">
        <v>37</v>
      </c>
      <c r="E7192" t="s">
        <v>42</v>
      </c>
      <c r="F7192" t="s">
        <v>52</v>
      </c>
      <c r="G7192" t="s">
        <v>25</v>
      </c>
      <c r="H7192" t="str">
        <f t="shared" si="448"/>
        <v>Onsite/Hybrid</v>
      </c>
      <c r="I7192" t="s">
        <v>18</v>
      </c>
      <c r="J7192" t="str">
        <f t="shared" si="449"/>
        <v>7+ yrs</v>
      </c>
      <c r="K7192">
        <f t="shared" ca="1" si="451"/>
        <v>8</v>
      </c>
      <c r="L7192" t="s">
        <v>19</v>
      </c>
      <c r="M7192">
        <v>0</v>
      </c>
      <c r="N7192">
        <v>1</v>
      </c>
      <c r="O7192">
        <v>1</v>
      </c>
      <c r="P7192">
        <v>1</v>
      </c>
      <c r="Q7192">
        <v>1</v>
      </c>
      <c r="R7192">
        <f>SUM(M7192:N7192:O7192:P7192:Q7192)</f>
        <v>4</v>
      </c>
      <c r="S7192" s="1">
        <v>135462</v>
      </c>
      <c r="T7192" s="1" t="str">
        <f t="shared" si="450"/>
        <v>High</v>
      </c>
      <c r="U7192">
        <v>7</v>
      </c>
      <c r="V7192">
        <v>2026</v>
      </c>
      <c r="W7192" t="s">
        <v>28</v>
      </c>
      <c r="X7192">
        <v>7</v>
      </c>
    </row>
    <row r="7193" spans="1:24" x14ac:dyDescent="0.3">
      <c r="A7193">
        <v>7192</v>
      </c>
      <c r="B7193" t="s">
        <v>31</v>
      </c>
      <c r="C7193" t="str">
        <f>_xlfn.XLOOKUP(B7193,Lookup_table!B:B,Lookup_table!C:C)</f>
        <v>Business</v>
      </c>
      <c r="D7193" t="s">
        <v>22</v>
      </c>
      <c r="E7193" t="s">
        <v>23</v>
      </c>
      <c r="F7193" t="s">
        <v>44</v>
      </c>
      <c r="G7193" t="s">
        <v>30</v>
      </c>
      <c r="H7193" t="str">
        <f t="shared" si="448"/>
        <v>Onsite/Hybrid</v>
      </c>
      <c r="I7193" t="s">
        <v>35</v>
      </c>
      <c r="J7193" t="str">
        <f t="shared" si="449"/>
        <v>0-2 yrs</v>
      </c>
      <c r="K7193">
        <f t="shared" ca="1" si="451"/>
        <v>2</v>
      </c>
      <c r="L7193" t="s">
        <v>19</v>
      </c>
      <c r="M7193">
        <v>0</v>
      </c>
      <c r="N7193">
        <v>0</v>
      </c>
      <c r="O7193">
        <v>0</v>
      </c>
      <c r="P7193">
        <v>1</v>
      </c>
      <c r="Q7193">
        <v>1</v>
      </c>
      <c r="R7193">
        <f>SUM(M7193:N7193:O7193:P7193:Q7193)</f>
        <v>2</v>
      </c>
      <c r="S7193" s="1">
        <v>90935</v>
      </c>
      <c r="T7193" s="1" t="str">
        <f t="shared" si="450"/>
        <v>Medium</v>
      </c>
      <c r="U7193">
        <v>5</v>
      </c>
      <c r="V7193">
        <v>2021</v>
      </c>
      <c r="W7193" t="s">
        <v>34</v>
      </c>
      <c r="X7193">
        <v>3</v>
      </c>
    </row>
    <row r="7194" spans="1:24" x14ac:dyDescent="0.3">
      <c r="A7194">
        <v>7193</v>
      </c>
      <c r="B7194" t="s">
        <v>21</v>
      </c>
      <c r="C7194" t="str">
        <f>_xlfn.XLOOKUP(B7194,Lookup_table!B:B,Lookup_table!C:C)</f>
        <v>AI</v>
      </c>
      <c r="D7194" t="s">
        <v>34</v>
      </c>
      <c r="E7194" t="s">
        <v>23</v>
      </c>
      <c r="F7194" t="s">
        <v>29</v>
      </c>
      <c r="G7194" t="s">
        <v>17</v>
      </c>
      <c r="H7194" t="str">
        <f t="shared" si="448"/>
        <v>Remote</v>
      </c>
      <c r="I7194" t="s">
        <v>18</v>
      </c>
      <c r="J7194" t="str">
        <f t="shared" si="449"/>
        <v>7+ yrs</v>
      </c>
      <c r="K7194">
        <f t="shared" ca="1" si="451"/>
        <v>10</v>
      </c>
      <c r="L7194" t="s">
        <v>19</v>
      </c>
      <c r="M7194">
        <v>0</v>
      </c>
      <c r="N7194">
        <v>0</v>
      </c>
      <c r="O7194">
        <v>0</v>
      </c>
      <c r="P7194">
        <v>0</v>
      </c>
      <c r="Q7194">
        <v>0</v>
      </c>
      <c r="R7194">
        <f>SUM(M7194:N7194:O7194:P7194:Q7194)</f>
        <v>0</v>
      </c>
      <c r="S7194" s="1">
        <v>139294</v>
      </c>
      <c r="T7194" s="1" t="str">
        <f t="shared" si="450"/>
        <v>High</v>
      </c>
      <c r="U7194">
        <v>12</v>
      </c>
      <c r="V7194">
        <v>2024</v>
      </c>
      <c r="W7194" t="s">
        <v>28</v>
      </c>
      <c r="X7194">
        <v>9</v>
      </c>
    </row>
    <row r="7195" spans="1:24" x14ac:dyDescent="0.3">
      <c r="A7195">
        <v>7194</v>
      </c>
      <c r="B7195" t="s">
        <v>21</v>
      </c>
      <c r="C7195" t="str">
        <f>_xlfn.XLOOKUP(B7195,Lookup_table!B:B,Lookup_table!C:C)</f>
        <v>AI</v>
      </c>
      <c r="D7195" t="s">
        <v>14</v>
      </c>
      <c r="E7195" t="s">
        <v>23</v>
      </c>
      <c r="F7195" t="s">
        <v>44</v>
      </c>
      <c r="G7195" t="s">
        <v>25</v>
      </c>
      <c r="H7195" t="str">
        <f t="shared" si="448"/>
        <v>Onsite/Hybrid</v>
      </c>
      <c r="I7195" t="s">
        <v>26</v>
      </c>
      <c r="J7195" t="str">
        <f t="shared" si="449"/>
        <v>3-6 yrs</v>
      </c>
      <c r="K7195">
        <f t="shared" ca="1" si="451"/>
        <v>3</v>
      </c>
      <c r="L7195" t="s">
        <v>27</v>
      </c>
      <c r="M7195">
        <v>0</v>
      </c>
      <c r="N7195">
        <v>1</v>
      </c>
      <c r="O7195">
        <v>0</v>
      </c>
      <c r="P7195">
        <v>0</v>
      </c>
      <c r="Q7195">
        <v>0</v>
      </c>
      <c r="R7195">
        <f>SUM(M7195:N7195:O7195:P7195:Q7195)</f>
        <v>1</v>
      </c>
      <c r="S7195" s="1">
        <v>111755</v>
      </c>
      <c r="T7195" s="1" t="str">
        <f t="shared" si="450"/>
        <v>Medium</v>
      </c>
      <c r="U7195">
        <v>4</v>
      </c>
      <c r="V7195">
        <v>2022</v>
      </c>
      <c r="W7195" t="s">
        <v>34</v>
      </c>
      <c r="X7195">
        <v>2</v>
      </c>
    </row>
    <row r="7196" spans="1:24" x14ac:dyDescent="0.3">
      <c r="A7196">
        <v>7195</v>
      </c>
      <c r="B7196" t="s">
        <v>36</v>
      </c>
      <c r="C7196" t="str">
        <f>_xlfn.XLOOKUP(B7196,Lookup_table!B:B,Lookup_table!C:C)</f>
        <v>Data</v>
      </c>
      <c r="D7196" t="s">
        <v>22</v>
      </c>
      <c r="E7196" t="s">
        <v>40</v>
      </c>
      <c r="F7196" t="s">
        <v>52</v>
      </c>
      <c r="G7196" t="s">
        <v>17</v>
      </c>
      <c r="H7196" t="str">
        <f t="shared" si="448"/>
        <v>Remote</v>
      </c>
      <c r="I7196" t="s">
        <v>18</v>
      </c>
      <c r="J7196" t="str">
        <f t="shared" si="449"/>
        <v>7+ yrs</v>
      </c>
      <c r="K7196">
        <f t="shared" ca="1" si="451"/>
        <v>7</v>
      </c>
      <c r="L7196" t="s">
        <v>39</v>
      </c>
      <c r="M7196">
        <v>0</v>
      </c>
      <c r="N7196">
        <v>1</v>
      </c>
      <c r="O7196">
        <v>1</v>
      </c>
      <c r="P7196">
        <v>0</v>
      </c>
      <c r="Q7196">
        <v>0</v>
      </c>
      <c r="R7196">
        <f>SUM(M7196:N7196:O7196:P7196:Q7196)</f>
        <v>2</v>
      </c>
      <c r="S7196" s="1">
        <v>138171</v>
      </c>
      <c r="T7196" s="1" t="str">
        <f t="shared" si="450"/>
        <v>High</v>
      </c>
      <c r="U7196">
        <v>5</v>
      </c>
      <c r="V7196">
        <v>2026</v>
      </c>
      <c r="W7196" t="s">
        <v>20</v>
      </c>
      <c r="X7196">
        <v>3</v>
      </c>
    </row>
    <row r="7197" spans="1:24" x14ac:dyDescent="0.3">
      <c r="A7197">
        <v>7196</v>
      </c>
      <c r="B7197" t="s">
        <v>36</v>
      </c>
      <c r="C7197" t="str">
        <f>_xlfn.XLOOKUP(B7197,Lookup_table!B:B,Lookup_table!C:C)</f>
        <v>Data</v>
      </c>
      <c r="D7197" t="s">
        <v>37</v>
      </c>
      <c r="E7197" t="s">
        <v>15</v>
      </c>
      <c r="F7197" t="s">
        <v>51</v>
      </c>
      <c r="G7197" t="s">
        <v>30</v>
      </c>
      <c r="H7197" t="str">
        <f t="shared" si="448"/>
        <v>Onsite/Hybrid</v>
      </c>
      <c r="I7197" t="s">
        <v>26</v>
      </c>
      <c r="J7197" t="str">
        <f t="shared" si="449"/>
        <v>3-6 yrs</v>
      </c>
      <c r="K7197">
        <f t="shared" ca="1" si="451"/>
        <v>6</v>
      </c>
      <c r="L7197" t="s">
        <v>19</v>
      </c>
      <c r="M7197">
        <v>1</v>
      </c>
      <c r="N7197">
        <v>1</v>
      </c>
      <c r="O7197">
        <v>1</v>
      </c>
      <c r="P7197">
        <v>0</v>
      </c>
      <c r="Q7197">
        <v>1</v>
      </c>
      <c r="R7197">
        <f>SUM(M7197:N7197:O7197:P7197:Q7197)</f>
        <v>4</v>
      </c>
      <c r="S7197" s="1">
        <v>104610</v>
      </c>
      <c r="T7197" s="1" t="str">
        <f t="shared" si="450"/>
        <v>Medium</v>
      </c>
      <c r="U7197">
        <v>6</v>
      </c>
      <c r="V7197">
        <v>2025</v>
      </c>
      <c r="W7197" t="s">
        <v>34</v>
      </c>
      <c r="X7197">
        <v>1</v>
      </c>
    </row>
    <row r="7198" spans="1:24" x14ac:dyDescent="0.3">
      <c r="A7198">
        <v>7197</v>
      </c>
      <c r="B7198" t="s">
        <v>33</v>
      </c>
      <c r="C7198" t="str">
        <f>_xlfn.XLOOKUP(B7198,Lookup_table!B:B,Lookup_table!C:C)</f>
        <v>Data</v>
      </c>
      <c r="D7198" t="s">
        <v>22</v>
      </c>
      <c r="E7198" t="s">
        <v>40</v>
      </c>
      <c r="F7198" t="s">
        <v>52</v>
      </c>
      <c r="G7198" t="s">
        <v>25</v>
      </c>
      <c r="H7198" t="str">
        <f t="shared" si="448"/>
        <v>Onsite/Hybrid</v>
      </c>
      <c r="I7198" t="s">
        <v>26</v>
      </c>
      <c r="J7198" t="str">
        <f t="shared" si="449"/>
        <v>3-6 yrs</v>
      </c>
      <c r="K7198">
        <f t="shared" ca="1" si="451"/>
        <v>3</v>
      </c>
      <c r="L7198" t="s">
        <v>39</v>
      </c>
      <c r="M7198">
        <v>1</v>
      </c>
      <c r="N7198">
        <v>0</v>
      </c>
      <c r="O7198">
        <v>1</v>
      </c>
      <c r="P7198">
        <v>0</v>
      </c>
      <c r="Q7198">
        <v>1</v>
      </c>
      <c r="R7198">
        <f>SUM(M7198:N7198:O7198:P7198:Q7198)</f>
        <v>3</v>
      </c>
      <c r="S7198" s="1">
        <v>123790</v>
      </c>
      <c r="T7198" s="1" t="str">
        <f t="shared" si="450"/>
        <v>High</v>
      </c>
      <c r="U7198">
        <v>3</v>
      </c>
      <c r="V7198">
        <v>2026</v>
      </c>
      <c r="W7198" t="s">
        <v>34</v>
      </c>
      <c r="X7198">
        <v>2</v>
      </c>
    </row>
    <row r="7199" spans="1:24" x14ac:dyDescent="0.3">
      <c r="A7199">
        <v>7198</v>
      </c>
      <c r="B7199" t="s">
        <v>31</v>
      </c>
      <c r="C7199" t="str">
        <f>_xlfn.XLOOKUP(B7199,Lookup_table!B:B,Lookup_table!C:C)</f>
        <v>Business</v>
      </c>
      <c r="D7199" t="s">
        <v>37</v>
      </c>
      <c r="E7199" t="s">
        <v>42</v>
      </c>
      <c r="F7199" t="s">
        <v>51</v>
      </c>
      <c r="G7199" t="s">
        <v>30</v>
      </c>
      <c r="H7199" t="str">
        <f t="shared" si="448"/>
        <v>Onsite/Hybrid</v>
      </c>
      <c r="I7199" t="s">
        <v>18</v>
      </c>
      <c r="J7199" t="str">
        <f t="shared" si="449"/>
        <v>7+ yrs</v>
      </c>
      <c r="K7199">
        <f t="shared" ca="1" si="451"/>
        <v>12</v>
      </c>
      <c r="L7199" t="s">
        <v>39</v>
      </c>
      <c r="M7199">
        <v>0</v>
      </c>
      <c r="N7199">
        <v>0</v>
      </c>
      <c r="O7199">
        <v>0</v>
      </c>
      <c r="P7199">
        <v>0</v>
      </c>
      <c r="Q7199">
        <v>0</v>
      </c>
      <c r="R7199">
        <f>SUM(M7199:N7199:O7199:P7199:Q7199)</f>
        <v>0</v>
      </c>
      <c r="S7199" s="1">
        <v>103106</v>
      </c>
      <c r="T7199" s="1" t="str">
        <f t="shared" si="450"/>
        <v>Medium</v>
      </c>
      <c r="U7199">
        <v>8</v>
      </c>
      <c r="V7199">
        <v>2020</v>
      </c>
      <c r="W7199" t="s">
        <v>34</v>
      </c>
      <c r="X7199">
        <v>4</v>
      </c>
    </row>
    <row r="7200" spans="1:24" x14ac:dyDescent="0.3">
      <c r="A7200">
        <v>7199</v>
      </c>
      <c r="B7200" t="s">
        <v>33</v>
      </c>
      <c r="C7200" t="str">
        <f>_xlfn.XLOOKUP(B7200,Lookup_table!B:B,Lookup_table!C:C)</f>
        <v>Data</v>
      </c>
      <c r="D7200" t="s">
        <v>37</v>
      </c>
      <c r="E7200" t="s">
        <v>32</v>
      </c>
      <c r="F7200" t="s">
        <v>24</v>
      </c>
      <c r="G7200" t="s">
        <v>17</v>
      </c>
      <c r="H7200" t="str">
        <f t="shared" si="448"/>
        <v>Remote</v>
      </c>
      <c r="I7200" t="s">
        <v>26</v>
      </c>
      <c r="J7200" t="str">
        <f t="shared" si="449"/>
        <v>3-6 yrs</v>
      </c>
      <c r="K7200">
        <f t="shared" ca="1" si="451"/>
        <v>3</v>
      </c>
      <c r="L7200" t="s">
        <v>19</v>
      </c>
      <c r="M7200">
        <v>0</v>
      </c>
      <c r="N7200">
        <v>0</v>
      </c>
      <c r="O7200">
        <v>0</v>
      </c>
      <c r="P7200">
        <v>1</v>
      </c>
      <c r="Q7200">
        <v>1</v>
      </c>
      <c r="R7200">
        <f>SUM(M7200:N7200:O7200:P7200:Q7200)</f>
        <v>2</v>
      </c>
      <c r="S7200" s="1">
        <v>100764</v>
      </c>
      <c r="T7200" s="1" t="str">
        <f t="shared" si="450"/>
        <v>Medium</v>
      </c>
      <c r="U7200">
        <v>10</v>
      </c>
      <c r="V7200">
        <v>2021</v>
      </c>
      <c r="W7200" t="s">
        <v>34</v>
      </c>
      <c r="X7200">
        <v>3</v>
      </c>
    </row>
    <row r="7201" spans="1:24" x14ac:dyDescent="0.3">
      <c r="A7201">
        <v>7200</v>
      </c>
      <c r="B7201" t="s">
        <v>31</v>
      </c>
      <c r="C7201" t="str">
        <f>_xlfn.XLOOKUP(B7201,Lookup_table!B:B,Lookup_table!C:C)</f>
        <v>Business</v>
      </c>
      <c r="D7201" t="s">
        <v>14</v>
      </c>
      <c r="E7201" t="s">
        <v>40</v>
      </c>
      <c r="F7201" t="s">
        <v>52</v>
      </c>
      <c r="G7201" t="s">
        <v>30</v>
      </c>
      <c r="H7201" t="str">
        <f t="shared" si="448"/>
        <v>Onsite/Hybrid</v>
      </c>
      <c r="I7201" t="s">
        <v>35</v>
      </c>
      <c r="J7201" t="str">
        <f t="shared" si="449"/>
        <v>0-2 yrs</v>
      </c>
      <c r="K7201">
        <f t="shared" ca="1" si="451"/>
        <v>2</v>
      </c>
      <c r="L7201" t="s">
        <v>19</v>
      </c>
      <c r="M7201">
        <v>1</v>
      </c>
      <c r="N7201">
        <v>0</v>
      </c>
      <c r="O7201">
        <v>1</v>
      </c>
      <c r="P7201">
        <v>1</v>
      </c>
      <c r="Q7201">
        <v>1</v>
      </c>
      <c r="R7201">
        <f>SUM(M7201:N7201:O7201:P7201:Q7201)</f>
        <v>4</v>
      </c>
      <c r="S7201" s="1">
        <v>88304</v>
      </c>
      <c r="T7201" s="1" t="str">
        <f t="shared" si="450"/>
        <v>Medium</v>
      </c>
      <c r="U7201">
        <v>9</v>
      </c>
      <c r="V7201">
        <v>2020</v>
      </c>
      <c r="W7201" t="s">
        <v>28</v>
      </c>
      <c r="X7201">
        <v>9</v>
      </c>
    </row>
    <row r="7202" spans="1:24" x14ac:dyDescent="0.3">
      <c r="A7202">
        <v>7201</v>
      </c>
      <c r="B7202" t="s">
        <v>21</v>
      </c>
      <c r="C7202" t="str">
        <f>_xlfn.XLOOKUP(B7202,Lookup_table!B:B,Lookup_table!C:C)</f>
        <v>AI</v>
      </c>
      <c r="D7202" t="s">
        <v>37</v>
      </c>
      <c r="E7202" t="s">
        <v>23</v>
      </c>
      <c r="F7202" t="s">
        <v>44</v>
      </c>
      <c r="G7202" t="s">
        <v>30</v>
      </c>
      <c r="H7202" t="str">
        <f t="shared" si="448"/>
        <v>Onsite/Hybrid</v>
      </c>
      <c r="I7202" t="s">
        <v>35</v>
      </c>
      <c r="J7202" t="str">
        <f t="shared" si="449"/>
        <v>0-2 yrs</v>
      </c>
      <c r="K7202">
        <f t="shared" ca="1" si="451"/>
        <v>0</v>
      </c>
      <c r="L7202" t="s">
        <v>19</v>
      </c>
      <c r="M7202">
        <v>0</v>
      </c>
      <c r="N7202">
        <v>0</v>
      </c>
      <c r="O7202">
        <v>0</v>
      </c>
      <c r="P7202">
        <v>0</v>
      </c>
      <c r="Q7202">
        <v>1</v>
      </c>
      <c r="R7202">
        <f>SUM(M7202:N7202:O7202:P7202:Q7202)</f>
        <v>1</v>
      </c>
      <c r="S7202" s="1">
        <v>100141</v>
      </c>
      <c r="T7202" s="1" t="str">
        <f t="shared" si="450"/>
        <v>Medium</v>
      </c>
      <c r="U7202">
        <v>1</v>
      </c>
      <c r="V7202">
        <v>2021</v>
      </c>
      <c r="W7202" t="s">
        <v>20</v>
      </c>
      <c r="X7202">
        <v>3</v>
      </c>
    </row>
    <row r="7203" spans="1:24" x14ac:dyDescent="0.3">
      <c r="A7203">
        <v>7202</v>
      </c>
      <c r="B7203" t="s">
        <v>50</v>
      </c>
      <c r="C7203" t="str">
        <f>_xlfn.XLOOKUP(B7203,Lookup_table!B:B,Lookup_table!C:C)</f>
        <v>AI</v>
      </c>
      <c r="D7203" t="s">
        <v>34</v>
      </c>
      <c r="E7203" t="s">
        <v>23</v>
      </c>
      <c r="F7203" t="s">
        <v>16</v>
      </c>
      <c r="G7203" t="s">
        <v>17</v>
      </c>
      <c r="H7203" t="str">
        <f t="shared" si="448"/>
        <v>Remote</v>
      </c>
      <c r="I7203" t="s">
        <v>18</v>
      </c>
      <c r="J7203" t="str">
        <f t="shared" si="449"/>
        <v>7+ yrs</v>
      </c>
      <c r="K7203">
        <f t="shared" ca="1" si="451"/>
        <v>12</v>
      </c>
      <c r="L7203" t="s">
        <v>27</v>
      </c>
      <c r="M7203">
        <v>1</v>
      </c>
      <c r="N7203">
        <v>1</v>
      </c>
      <c r="O7203">
        <v>0</v>
      </c>
      <c r="P7203">
        <v>0</v>
      </c>
      <c r="Q7203">
        <v>1</v>
      </c>
      <c r="R7203">
        <f>SUM(M7203:N7203:O7203:P7203:Q7203)</f>
        <v>3</v>
      </c>
      <c r="S7203" s="1">
        <v>152401</v>
      </c>
      <c r="T7203" s="1" t="str">
        <f t="shared" si="450"/>
        <v>High</v>
      </c>
      <c r="U7203">
        <v>2</v>
      </c>
      <c r="V7203">
        <v>2020</v>
      </c>
      <c r="W7203" t="s">
        <v>20</v>
      </c>
      <c r="X7203">
        <v>4</v>
      </c>
    </row>
    <row r="7204" spans="1:24" x14ac:dyDescent="0.3">
      <c r="A7204">
        <v>7203</v>
      </c>
      <c r="B7204" t="s">
        <v>31</v>
      </c>
      <c r="C7204" t="str">
        <f>_xlfn.XLOOKUP(B7204,Lookup_table!B:B,Lookup_table!C:C)</f>
        <v>Business</v>
      </c>
      <c r="D7204" t="s">
        <v>34</v>
      </c>
      <c r="E7204" t="s">
        <v>38</v>
      </c>
      <c r="F7204" t="s">
        <v>43</v>
      </c>
      <c r="G7204" t="s">
        <v>17</v>
      </c>
      <c r="H7204" t="str">
        <f t="shared" si="448"/>
        <v>Remote</v>
      </c>
      <c r="I7204" t="s">
        <v>18</v>
      </c>
      <c r="J7204" t="str">
        <f t="shared" si="449"/>
        <v>7+ yrs</v>
      </c>
      <c r="K7204">
        <f t="shared" ca="1" si="451"/>
        <v>13</v>
      </c>
      <c r="L7204" t="s">
        <v>19</v>
      </c>
      <c r="M7204">
        <v>1</v>
      </c>
      <c r="N7204">
        <v>0</v>
      </c>
      <c r="O7204">
        <v>0</v>
      </c>
      <c r="P7204">
        <v>0</v>
      </c>
      <c r="Q7204">
        <v>1</v>
      </c>
      <c r="R7204">
        <f>SUM(M7204:N7204:O7204:P7204:Q7204)</f>
        <v>2</v>
      </c>
      <c r="S7204" s="1">
        <v>108097</v>
      </c>
      <c r="T7204" s="1" t="str">
        <f t="shared" si="450"/>
        <v>Medium</v>
      </c>
      <c r="U7204">
        <v>4</v>
      </c>
      <c r="V7204">
        <v>2022</v>
      </c>
      <c r="W7204" t="s">
        <v>28</v>
      </c>
      <c r="X7204">
        <v>8</v>
      </c>
    </row>
    <row r="7205" spans="1:24" x14ac:dyDescent="0.3">
      <c r="A7205">
        <v>7204</v>
      </c>
      <c r="B7205" t="s">
        <v>33</v>
      </c>
      <c r="C7205" t="str">
        <f>_xlfn.XLOOKUP(B7205,Lookup_table!B:B,Lookup_table!C:C)</f>
        <v>Data</v>
      </c>
      <c r="D7205" t="s">
        <v>14</v>
      </c>
      <c r="E7205" t="s">
        <v>32</v>
      </c>
      <c r="F7205" t="s">
        <v>29</v>
      </c>
      <c r="G7205" t="s">
        <v>17</v>
      </c>
      <c r="H7205" t="str">
        <f t="shared" si="448"/>
        <v>Remote</v>
      </c>
      <c r="I7205" t="s">
        <v>26</v>
      </c>
      <c r="J7205" t="str">
        <f t="shared" si="449"/>
        <v>3-6 yrs</v>
      </c>
      <c r="K7205">
        <f t="shared" ca="1" si="451"/>
        <v>6</v>
      </c>
      <c r="L7205" t="s">
        <v>27</v>
      </c>
      <c r="M7205">
        <v>0</v>
      </c>
      <c r="N7205">
        <v>0</v>
      </c>
      <c r="O7205">
        <v>1</v>
      </c>
      <c r="P7205">
        <v>1</v>
      </c>
      <c r="Q7205">
        <v>0</v>
      </c>
      <c r="R7205">
        <f>SUM(M7205:N7205:O7205:P7205:Q7205)</f>
        <v>2</v>
      </c>
      <c r="S7205" s="1">
        <v>105282</v>
      </c>
      <c r="T7205" s="1" t="str">
        <f t="shared" si="450"/>
        <v>Medium</v>
      </c>
      <c r="U7205">
        <v>8</v>
      </c>
      <c r="V7205">
        <v>2026</v>
      </c>
      <c r="W7205" t="s">
        <v>28</v>
      </c>
      <c r="X7205">
        <v>1</v>
      </c>
    </row>
    <row r="7206" spans="1:24" x14ac:dyDescent="0.3">
      <c r="A7206">
        <v>7205</v>
      </c>
      <c r="B7206" t="s">
        <v>31</v>
      </c>
      <c r="C7206" t="str">
        <f>_xlfn.XLOOKUP(B7206,Lookup_table!B:B,Lookup_table!C:C)</f>
        <v>Business</v>
      </c>
      <c r="D7206" t="s">
        <v>34</v>
      </c>
      <c r="E7206" t="s">
        <v>40</v>
      </c>
      <c r="F7206" t="s">
        <v>51</v>
      </c>
      <c r="G7206" t="s">
        <v>30</v>
      </c>
      <c r="H7206" t="str">
        <f t="shared" si="448"/>
        <v>Onsite/Hybrid</v>
      </c>
      <c r="I7206" t="s">
        <v>35</v>
      </c>
      <c r="J7206" t="str">
        <f t="shared" si="449"/>
        <v>0-2 yrs</v>
      </c>
      <c r="K7206">
        <f t="shared" ca="1" si="451"/>
        <v>1</v>
      </c>
      <c r="L7206" t="s">
        <v>19</v>
      </c>
      <c r="M7206">
        <v>0</v>
      </c>
      <c r="N7206">
        <v>1</v>
      </c>
      <c r="O7206">
        <v>1</v>
      </c>
      <c r="P7206">
        <v>1</v>
      </c>
      <c r="Q7206">
        <v>1</v>
      </c>
      <c r="R7206">
        <f>SUM(M7206:N7206:O7206:P7206:Q7206)</f>
        <v>4</v>
      </c>
      <c r="S7206" s="1">
        <v>89767</v>
      </c>
      <c r="T7206" s="1" t="str">
        <f t="shared" si="450"/>
        <v>Medium</v>
      </c>
      <c r="U7206">
        <v>6</v>
      </c>
      <c r="V7206">
        <v>2025</v>
      </c>
      <c r="W7206" t="s">
        <v>28</v>
      </c>
      <c r="X7206">
        <v>5</v>
      </c>
    </row>
    <row r="7207" spans="1:24" x14ac:dyDescent="0.3">
      <c r="A7207">
        <v>7206</v>
      </c>
      <c r="B7207" t="s">
        <v>50</v>
      </c>
      <c r="C7207" t="str">
        <f>_xlfn.XLOOKUP(B7207,Lookup_table!B:B,Lookup_table!C:C)</f>
        <v>AI</v>
      </c>
      <c r="D7207" t="s">
        <v>22</v>
      </c>
      <c r="E7207" t="s">
        <v>15</v>
      </c>
      <c r="F7207" t="s">
        <v>51</v>
      </c>
      <c r="G7207" t="s">
        <v>17</v>
      </c>
      <c r="H7207" t="str">
        <f t="shared" si="448"/>
        <v>Remote</v>
      </c>
      <c r="I7207" t="s">
        <v>35</v>
      </c>
      <c r="J7207" t="str">
        <f t="shared" si="449"/>
        <v>0-2 yrs</v>
      </c>
      <c r="K7207">
        <f t="shared" ca="1" si="451"/>
        <v>1</v>
      </c>
      <c r="L7207" t="s">
        <v>27</v>
      </c>
      <c r="M7207">
        <v>0</v>
      </c>
      <c r="N7207">
        <v>1</v>
      </c>
      <c r="O7207">
        <v>1</v>
      </c>
      <c r="P7207">
        <v>0</v>
      </c>
      <c r="Q7207">
        <v>1</v>
      </c>
      <c r="R7207">
        <f>SUM(M7207:N7207:O7207:P7207:Q7207)</f>
        <v>3</v>
      </c>
      <c r="S7207" s="1">
        <v>136371</v>
      </c>
      <c r="T7207" s="1" t="str">
        <f t="shared" si="450"/>
        <v>High</v>
      </c>
      <c r="U7207">
        <v>5</v>
      </c>
      <c r="V7207">
        <v>2022</v>
      </c>
      <c r="W7207" t="s">
        <v>20</v>
      </c>
      <c r="X7207">
        <v>5</v>
      </c>
    </row>
    <row r="7208" spans="1:24" x14ac:dyDescent="0.3">
      <c r="A7208">
        <v>7207</v>
      </c>
      <c r="B7208" t="s">
        <v>36</v>
      </c>
      <c r="C7208" t="str">
        <f>_xlfn.XLOOKUP(B7208,Lookup_table!B:B,Lookup_table!C:C)</f>
        <v>Data</v>
      </c>
      <c r="D7208" t="s">
        <v>14</v>
      </c>
      <c r="E7208" t="s">
        <v>23</v>
      </c>
      <c r="F7208" t="s">
        <v>29</v>
      </c>
      <c r="G7208" t="s">
        <v>25</v>
      </c>
      <c r="H7208" t="str">
        <f t="shared" si="448"/>
        <v>Onsite/Hybrid</v>
      </c>
      <c r="I7208" t="s">
        <v>35</v>
      </c>
      <c r="J7208" t="str">
        <f t="shared" si="449"/>
        <v>0-2 yrs</v>
      </c>
      <c r="K7208">
        <f t="shared" ca="1" si="451"/>
        <v>2</v>
      </c>
      <c r="L7208" t="s">
        <v>39</v>
      </c>
      <c r="M7208">
        <v>1</v>
      </c>
      <c r="N7208">
        <v>0</v>
      </c>
      <c r="O7208">
        <v>0</v>
      </c>
      <c r="P7208">
        <v>1</v>
      </c>
      <c r="Q7208">
        <v>1</v>
      </c>
      <c r="R7208">
        <f>SUM(M7208:N7208:O7208:P7208:Q7208)</f>
        <v>3</v>
      </c>
      <c r="S7208" s="1">
        <v>76545</v>
      </c>
      <c r="T7208" s="1" t="str">
        <f t="shared" si="450"/>
        <v>Medium</v>
      </c>
      <c r="U7208">
        <v>1</v>
      </c>
      <c r="V7208">
        <v>2021</v>
      </c>
      <c r="W7208" t="s">
        <v>28</v>
      </c>
      <c r="X7208">
        <v>7</v>
      </c>
    </row>
    <row r="7209" spans="1:24" x14ac:dyDescent="0.3">
      <c r="A7209">
        <v>7208</v>
      </c>
      <c r="B7209" t="s">
        <v>21</v>
      </c>
      <c r="C7209" t="str">
        <f>_xlfn.XLOOKUP(B7209,Lookup_table!B:B,Lookup_table!C:C)</f>
        <v>AI</v>
      </c>
      <c r="D7209" t="s">
        <v>34</v>
      </c>
      <c r="E7209" t="s">
        <v>42</v>
      </c>
      <c r="F7209" t="s">
        <v>44</v>
      </c>
      <c r="G7209" t="s">
        <v>30</v>
      </c>
      <c r="H7209" t="str">
        <f t="shared" si="448"/>
        <v>Onsite/Hybrid</v>
      </c>
      <c r="I7209" t="s">
        <v>18</v>
      </c>
      <c r="J7209" t="str">
        <f t="shared" si="449"/>
        <v>7+ yrs</v>
      </c>
      <c r="K7209">
        <f t="shared" ca="1" si="451"/>
        <v>12</v>
      </c>
      <c r="L7209" t="s">
        <v>39</v>
      </c>
      <c r="M7209">
        <v>0</v>
      </c>
      <c r="N7209">
        <v>0</v>
      </c>
      <c r="O7209">
        <v>0</v>
      </c>
      <c r="P7209">
        <v>0</v>
      </c>
      <c r="Q7209">
        <v>1</v>
      </c>
      <c r="R7209">
        <f>SUM(M7209:N7209:O7209:P7209:Q7209)</f>
        <v>1</v>
      </c>
      <c r="S7209" s="1">
        <v>151550</v>
      </c>
      <c r="T7209" s="1" t="str">
        <f t="shared" si="450"/>
        <v>High</v>
      </c>
      <c r="U7209">
        <v>2</v>
      </c>
      <c r="V7209">
        <v>2023</v>
      </c>
      <c r="W7209" t="s">
        <v>34</v>
      </c>
      <c r="X7209">
        <v>4</v>
      </c>
    </row>
    <row r="7210" spans="1:24" x14ac:dyDescent="0.3">
      <c r="A7210">
        <v>7209</v>
      </c>
      <c r="B7210" t="s">
        <v>33</v>
      </c>
      <c r="C7210" t="str">
        <f>_xlfn.XLOOKUP(B7210,Lookup_table!B:B,Lookup_table!C:C)</f>
        <v>Data</v>
      </c>
      <c r="D7210" t="s">
        <v>37</v>
      </c>
      <c r="E7210" t="s">
        <v>15</v>
      </c>
      <c r="F7210" t="s">
        <v>51</v>
      </c>
      <c r="G7210" t="s">
        <v>30</v>
      </c>
      <c r="H7210" t="str">
        <f t="shared" si="448"/>
        <v>Onsite/Hybrid</v>
      </c>
      <c r="I7210" t="s">
        <v>18</v>
      </c>
      <c r="J7210" t="str">
        <f t="shared" si="449"/>
        <v>7+ yrs</v>
      </c>
      <c r="K7210">
        <f t="shared" ca="1" si="451"/>
        <v>12</v>
      </c>
      <c r="L7210" t="s">
        <v>39</v>
      </c>
      <c r="M7210">
        <v>0</v>
      </c>
      <c r="N7210">
        <v>0</v>
      </c>
      <c r="O7210">
        <v>1</v>
      </c>
      <c r="P7210">
        <v>1</v>
      </c>
      <c r="Q7210">
        <v>1</v>
      </c>
      <c r="R7210">
        <f>SUM(M7210:N7210:O7210:P7210:Q7210)</f>
        <v>3</v>
      </c>
      <c r="S7210" s="1">
        <v>141613</v>
      </c>
      <c r="T7210" s="1" t="str">
        <f t="shared" si="450"/>
        <v>High</v>
      </c>
      <c r="U7210">
        <v>8</v>
      </c>
      <c r="V7210">
        <v>2022</v>
      </c>
      <c r="W7210" t="s">
        <v>28</v>
      </c>
      <c r="X7210">
        <v>6</v>
      </c>
    </row>
    <row r="7211" spans="1:24" x14ac:dyDescent="0.3">
      <c r="A7211">
        <v>7210</v>
      </c>
      <c r="B7211" t="s">
        <v>50</v>
      </c>
      <c r="C7211" t="str">
        <f>_xlfn.XLOOKUP(B7211,Lookup_table!B:B,Lookup_table!C:C)</f>
        <v>AI</v>
      </c>
      <c r="D7211" t="s">
        <v>14</v>
      </c>
      <c r="E7211" t="s">
        <v>42</v>
      </c>
      <c r="F7211" t="s">
        <v>51</v>
      </c>
      <c r="G7211" t="s">
        <v>30</v>
      </c>
      <c r="H7211" t="str">
        <f t="shared" si="448"/>
        <v>Onsite/Hybrid</v>
      </c>
      <c r="I7211" t="s">
        <v>35</v>
      </c>
      <c r="J7211" t="str">
        <f t="shared" si="449"/>
        <v>0-2 yrs</v>
      </c>
      <c r="K7211">
        <f t="shared" ca="1" si="451"/>
        <v>2</v>
      </c>
      <c r="L7211" t="s">
        <v>19</v>
      </c>
      <c r="M7211">
        <v>1</v>
      </c>
      <c r="N7211">
        <v>1</v>
      </c>
      <c r="O7211">
        <v>1</v>
      </c>
      <c r="P7211">
        <v>1</v>
      </c>
      <c r="Q7211">
        <v>1</v>
      </c>
      <c r="R7211">
        <f>SUM(M7211:N7211:O7211:P7211:Q7211)</f>
        <v>5</v>
      </c>
      <c r="S7211" s="1">
        <v>132148</v>
      </c>
      <c r="T7211" s="1" t="str">
        <f t="shared" si="450"/>
        <v>High</v>
      </c>
      <c r="U7211">
        <v>6</v>
      </c>
      <c r="V7211">
        <v>2022</v>
      </c>
      <c r="W7211" t="s">
        <v>28</v>
      </c>
      <c r="X7211">
        <v>1</v>
      </c>
    </row>
    <row r="7212" spans="1:24" x14ac:dyDescent="0.3">
      <c r="A7212">
        <v>7211</v>
      </c>
      <c r="B7212" t="s">
        <v>50</v>
      </c>
      <c r="C7212" t="str">
        <f>_xlfn.XLOOKUP(B7212,Lookup_table!B:B,Lookup_table!C:C)</f>
        <v>AI</v>
      </c>
      <c r="D7212" t="s">
        <v>14</v>
      </c>
      <c r="E7212" t="s">
        <v>23</v>
      </c>
      <c r="F7212" t="s">
        <v>29</v>
      </c>
      <c r="G7212" t="s">
        <v>30</v>
      </c>
      <c r="H7212" t="str">
        <f t="shared" si="448"/>
        <v>Onsite/Hybrid</v>
      </c>
      <c r="I7212" t="s">
        <v>35</v>
      </c>
      <c r="J7212" t="str">
        <f t="shared" si="449"/>
        <v>0-2 yrs</v>
      </c>
      <c r="K7212">
        <f t="shared" ca="1" si="451"/>
        <v>1</v>
      </c>
      <c r="L7212" t="s">
        <v>39</v>
      </c>
      <c r="M7212">
        <v>0</v>
      </c>
      <c r="N7212">
        <v>1</v>
      </c>
      <c r="O7212">
        <v>0</v>
      </c>
      <c r="P7212">
        <v>1</v>
      </c>
      <c r="Q7212">
        <v>1</v>
      </c>
      <c r="R7212">
        <f>SUM(M7212:N7212:O7212:P7212:Q7212)</f>
        <v>3</v>
      </c>
      <c r="S7212" s="1">
        <v>116945</v>
      </c>
      <c r="T7212" s="1" t="str">
        <f t="shared" si="450"/>
        <v>Medium</v>
      </c>
      <c r="U7212">
        <v>10</v>
      </c>
      <c r="V7212">
        <v>2020</v>
      </c>
      <c r="W7212" t="s">
        <v>20</v>
      </c>
      <c r="X7212">
        <v>1</v>
      </c>
    </row>
    <row r="7213" spans="1:24" x14ac:dyDescent="0.3">
      <c r="A7213">
        <v>7212</v>
      </c>
      <c r="B7213" t="s">
        <v>50</v>
      </c>
      <c r="C7213" t="str">
        <f>_xlfn.XLOOKUP(B7213,Lookup_table!B:B,Lookup_table!C:C)</f>
        <v>AI</v>
      </c>
      <c r="D7213" t="s">
        <v>22</v>
      </c>
      <c r="E7213" t="s">
        <v>15</v>
      </c>
      <c r="F7213" t="s">
        <v>29</v>
      </c>
      <c r="G7213" t="s">
        <v>25</v>
      </c>
      <c r="H7213" t="str">
        <f t="shared" si="448"/>
        <v>Onsite/Hybrid</v>
      </c>
      <c r="I7213" t="s">
        <v>18</v>
      </c>
      <c r="J7213" t="str">
        <f t="shared" si="449"/>
        <v>7+ yrs</v>
      </c>
      <c r="K7213">
        <f t="shared" ca="1" si="451"/>
        <v>8</v>
      </c>
      <c r="L7213" t="s">
        <v>27</v>
      </c>
      <c r="M7213">
        <v>0</v>
      </c>
      <c r="N7213">
        <v>1</v>
      </c>
      <c r="O7213">
        <v>0</v>
      </c>
      <c r="P7213">
        <v>0</v>
      </c>
      <c r="Q7213">
        <v>1</v>
      </c>
      <c r="R7213">
        <f>SUM(M7213:N7213:O7213:P7213:Q7213)</f>
        <v>2</v>
      </c>
      <c r="S7213" s="1">
        <v>166340</v>
      </c>
      <c r="T7213" s="1" t="str">
        <f t="shared" si="450"/>
        <v>High</v>
      </c>
      <c r="U7213">
        <v>4</v>
      </c>
      <c r="V7213">
        <v>2026</v>
      </c>
      <c r="W7213" t="s">
        <v>20</v>
      </c>
      <c r="X7213">
        <v>6</v>
      </c>
    </row>
    <row r="7214" spans="1:24" x14ac:dyDescent="0.3">
      <c r="A7214">
        <v>7213</v>
      </c>
      <c r="B7214" t="s">
        <v>50</v>
      </c>
      <c r="C7214" t="str">
        <f>_xlfn.XLOOKUP(B7214,Lookup_table!B:B,Lookup_table!C:C)</f>
        <v>AI</v>
      </c>
      <c r="D7214" t="s">
        <v>22</v>
      </c>
      <c r="E7214" t="s">
        <v>42</v>
      </c>
      <c r="F7214" t="s">
        <v>29</v>
      </c>
      <c r="G7214" t="s">
        <v>17</v>
      </c>
      <c r="H7214" t="str">
        <f t="shared" si="448"/>
        <v>Remote</v>
      </c>
      <c r="I7214" t="s">
        <v>26</v>
      </c>
      <c r="J7214" t="str">
        <f t="shared" si="449"/>
        <v>3-6 yrs</v>
      </c>
      <c r="K7214">
        <f t="shared" ca="1" si="451"/>
        <v>3</v>
      </c>
      <c r="L7214" t="s">
        <v>19</v>
      </c>
      <c r="M7214">
        <v>0</v>
      </c>
      <c r="N7214">
        <v>0</v>
      </c>
      <c r="O7214">
        <v>0</v>
      </c>
      <c r="P7214">
        <v>1</v>
      </c>
      <c r="Q7214">
        <v>0</v>
      </c>
      <c r="R7214">
        <f>SUM(M7214:N7214:O7214:P7214:Q7214)</f>
        <v>1</v>
      </c>
      <c r="S7214" s="1">
        <v>147219</v>
      </c>
      <c r="T7214" s="1" t="str">
        <f t="shared" si="450"/>
        <v>High</v>
      </c>
      <c r="U7214">
        <v>12</v>
      </c>
      <c r="V7214">
        <v>2025</v>
      </c>
      <c r="W7214" t="s">
        <v>20</v>
      </c>
      <c r="X7214">
        <v>5</v>
      </c>
    </row>
    <row r="7215" spans="1:24" x14ac:dyDescent="0.3">
      <c r="A7215">
        <v>7214</v>
      </c>
      <c r="B7215" t="s">
        <v>41</v>
      </c>
      <c r="C7215" t="str">
        <f>_xlfn.XLOOKUP(B7215,Lookup_table!B:B,Lookup_table!C:C)</f>
        <v>Data</v>
      </c>
      <c r="D7215" t="s">
        <v>22</v>
      </c>
      <c r="E7215" t="s">
        <v>15</v>
      </c>
      <c r="F7215" t="s">
        <v>51</v>
      </c>
      <c r="G7215" t="s">
        <v>30</v>
      </c>
      <c r="H7215" t="str">
        <f t="shared" si="448"/>
        <v>Onsite/Hybrid</v>
      </c>
      <c r="I7215" t="s">
        <v>35</v>
      </c>
      <c r="J7215" t="str">
        <f t="shared" si="449"/>
        <v>0-2 yrs</v>
      </c>
      <c r="K7215">
        <f t="shared" ca="1" si="451"/>
        <v>1</v>
      </c>
      <c r="L7215" t="s">
        <v>19</v>
      </c>
      <c r="M7215">
        <v>0</v>
      </c>
      <c r="N7215">
        <v>1</v>
      </c>
      <c r="O7215">
        <v>1</v>
      </c>
      <c r="P7215">
        <v>1</v>
      </c>
      <c r="Q7215">
        <v>1</v>
      </c>
      <c r="R7215">
        <f>SUM(M7215:N7215:O7215:P7215:Q7215)</f>
        <v>4</v>
      </c>
      <c r="S7215" s="1">
        <v>113038</v>
      </c>
      <c r="T7215" s="1" t="str">
        <f t="shared" si="450"/>
        <v>Medium</v>
      </c>
      <c r="U7215">
        <v>3</v>
      </c>
      <c r="V7215">
        <v>2026</v>
      </c>
      <c r="W7215" t="s">
        <v>28</v>
      </c>
      <c r="X7215">
        <v>8</v>
      </c>
    </row>
    <row r="7216" spans="1:24" x14ac:dyDescent="0.3">
      <c r="A7216">
        <v>7215</v>
      </c>
      <c r="B7216" t="s">
        <v>50</v>
      </c>
      <c r="C7216" t="str">
        <f>_xlfn.XLOOKUP(B7216,Lookup_table!B:B,Lookup_table!C:C)</f>
        <v>AI</v>
      </c>
      <c r="D7216" t="s">
        <v>14</v>
      </c>
      <c r="E7216" t="s">
        <v>40</v>
      </c>
      <c r="F7216" t="s">
        <v>44</v>
      </c>
      <c r="G7216" t="s">
        <v>25</v>
      </c>
      <c r="H7216" t="str">
        <f t="shared" si="448"/>
        <v>Onsite/Hybrid</v>
      </c>
      <c r="I7216" t="s">
        <v>35</v>
      </c>
      <c r="J7216" t="str">
        <f t="shared" si="449"/>
        <v>0-2 yrs</v>
      </c>
      <c r="K7216">
        <f t="shared" ca="1" si="451"/>
        <v>2</v>
      </c>
      <c r="L7216" t="s">
        <v>27</v>
      </c>
      <c r="M7216">
        <v>1</v>
      </c>
      <c r="N7216">
        <v>0</v>
      </c>
      <c r="O7216">
        <v>0</v>
      </c>
      <c r="P7216">
        <v>1</v>
      </c>
      <c r="Q7216">
        <v>1</v>
      </c>
      <c r="R7216">
        <f>SUM(M7216:N7216:O7216:P7216:Q7216)</f>
        <v>3</v>
      </c>
      <c r="S7216" s="1">
        <v>110845</v>
      </c>
      <c r="T7216" s="1" t="str">
        <f t="shared" si="450"/>
        <v>Medium</v>
      </c>
      <c r="U7216">
        <v>7</v>
      </c>
      <c r="V7216">
        <v>2020</v>
      </c>
      <c r="W7216" t="s">
        <v>34</v>
      </c>
      <c r="X7216">
        <v>1</v>
      </c>
    </row>
    <row r="7217" spans="1:24" x14ac:dyDescent="0.3">
      <c r="A7217">
        <v>7216</v>
      </c>
      <c r="B7217" t="s">
        <v>31</v>
      </c>
      <c r="C7217" t="str">
        <f>_xlfn.XLOOKUP(B7217,Lookup_table!B:B,Lookup_table!C:C)</f>
        <v>Business</v>
      </c>
      <c r="D7217" t="s">
        <v>14</v>
      </c>
      <c r="E7217" t="s">
        <v>40</v>
      </c>
      <c r="F7217" t="s">
        <v>16</v>
      </c>
      <c r="G7217" t="s">
        <v>25</v>
      </c>
      <c r="H7217" t="str">
        <f t="shared" si="448"/>
        <v>Onsite/Hybrid</v>
      </c>
      <c r="I7217" t="s">
        <v>35</v>
      </c>
      <c r="J7217" t="str">
        <f t="shared" si="449"/>
        <v>0-2 yrs</v>
      </c>
      <c r="K7217">
        <f t="shared" ca="1" si="451"/>
        <v>2</v>
      </c>
      <c r="L7217" t="s">
        <v>39</v>
      </c>
      <c r="M7217">
        <v>1</v>
      </c>
      <c r="N7217">
        <v>0</v>
      </c>
      <c r="O7217">
        <v>1</v>
      </c>
      <c r="P7217">
        <v>0</v>
      </c>
      <c r="Q7217">
        <v>1</v>
      </c>
      <c r="R7217">
        <f>SUM(M7217:N7217:O7217:P7217:Q7217)</f>
        <v>3</v>
      </c>
      <c r="S7217" s="1">
        <v>78134</v>
      </c>
      <c r="T7217" s="1" t="str">
        <f t="shared" si="450"/>
        <v>Medium</v>
      </c>
      <c r="U7217">
        <v>6</v>
      </c>
      <c r="V7217">
        <v>2024</v>
      </c>
      <c r="W7217" t="s">
        <v>20</v>
      </c>
      <c r="X7217">
        <v>4</v>
      </c>
    </row>
    <row r="7218" spans="1:24" x14ac:dyDescent="0.3">
      <c r="A7218">
        <v>7217</v>
      </c>
      <c r="B7218" t="s">
        <v>41</v>
      </c>
      <c r="C7218" t="str">
        <f>_xlfn.XLOOKUP(B7218,Lookup_table!B:B,Lookup_table!C:C)</f>
        <v>Data</v>
      </c>
      <c r="D7218" t="s">
        <v>37</v>
      </c>
      <c r="E7218" t="s">
        <v>38</v>
      </c>
      <c r="F7218" t="s">
        <v>51</v>
      </c>
      <c r="G7218" t="s">
        <v>17</v>
      </c>
      <c r="H7218" t="str">
        <f t="shared" si="448"/>
        <v>Remote</v>
      </c>
      <c r="I7218" t="s">
        <v>35</v>
      </c>
      <c r="J7218" t="str">
        <f t="shared" si="449"/>
        <v>0-2 yrs</v>
      </c>
      <c r="K7218">
        <f t="shared" ca="1" si="451"/>
        <v>0</v>
      </c>
      <c r="L7218" t="s">
        <v>39</v>
      </c>
      <c r="M7218">
        <v>1</v>
      </c>
      <c r="N7218">
        <v>1</v>
      </c>
      <c r="O7218">
        <v>0</v>
      </c>
      <c r="P7218">
        <v>1</v>
      </c>
      <c r="Q7218">
        <v>0</v>
      </c>
      <c r="R7218">
        <f>SUM(M7218:N7218:O7218:P7218:Q7218)</f>
        <v>3</v>
      </c>
      <c r="S7218" s="1">
        <v>61161</v>
      </c>
      <c r="T7218" s="1" t="str">
        <f t="shared" si="450"/>
        <v>Low</v>
      </c>
      <c r="U7218">
        <v>1</v>
      </c>
      <c r="V7218">
        <v>2022</v>
      </c>
      <c r="W7218" t="s">
        <v>28</v>
      </c>
      <c r="X7218">
        <v>7</v>
      </c>
    </row>
    <row r="7219" spans="1:24" x14ac:dyDescent="0.3">
      <c r="A7219">
        <v>7218</v>
      </c>
      <c r="B7219" t="s">
        <v>33</v>
      </c>
      <c r="C7219" t="str">
        <f>_xlfn.XLOOKUP(B7219,Lookup_table!B:B,Lookup_table!C:C)</f>
        <v>Data</v>
      </c>
      <c r="D7219" t="s">
        <v>34</v>
      </c>
      <c r="E7219" t="s">
        <v>40</v>
      </c>
      <c r="F7219" t="s">
        <v>52</v>
      </c>
      <c r="G7219" t="s">
        <v>25</v>
      </c>
      <c r="H7219" t="str">
        <f t="shared" si="448"/>
        <v>Onsite/Hybrid</v>
      </c>
      <c r="I7219" t="s">
        <v>18</v>
      </c>
      <c r="J7219" t="str">
        <f t="shared" si="449"/>
        <v>7+ yrs</v>
      </c>
      <c r="K7219">
        <f t="shared" ca="1" si="451"/>
        <v>12</v>
      </c>
      <c r="L7219" t="s">
        <v>19</v>
      </c>
      <c r="M7219">
        <v>1</v>
      </c>
      <c r="N7219">
        <v>1</v>
      </c>
      <c r="O7219">
        <v>1</v>
      </c>
      <c r="P7219">
        <v>1</v>
      </c>
      <c r="Q7219">
        <v>0</v>
      </c>
      <c r="R7219">
        <f>SUM(M7219:N7219:O7219:P7219:Q7219)</f>
        <v>4</v>
      </c>
      <c r="S7219" s="1">
        <v>133261</v>
      </c>
      <c r="T7219" s="1" t="str">
        <f t="shared" si="450"/>
        <v>High</v>
      </c>
      <c r="U7219">
        <v>6</v>
      </c>
      <c r="V7219">
        <v>2025</v>
      </c>
      <c r="W7219" t="s">
        <v>28</v>
      </c>
      <c r="X7219">
        <v>1</v>
      </c>
    </row>
    <row r="7220" spans="1:24" x14ac:dyDescent="0.3">
      <c r="A7220">
        <v>7219</v>
      </c>
      <c r="B7220" t="s">
        <v>31</v>
      </c>
      <c r="C7220" t="str">
        <f>_xlfn.XLOOKUP(B7220,Lookup_table!B:B,Lookup_table!C:C)</f>
        <v>Business</v>
      </c>
      <c r="D7220" t="s">
        <v>14</v>
      </c>
      <c r="E7220" t="s">
        <v>38</v>
      </c>
      <c r="F7220" t="s">
        <v>16</v>
      </c>
      <c r="G7220" t="s">
        <v>30</v>
      </c>
      <c r="H7220" t="str">
        <f t="shared" si="448"/>
        <v>Onsite/Hybrid</v>
      </c>
      <c r="I7220" t="s">
        <v>35</v>
      </c>
      <c r="J7220" t="str">
        <f t="shared" si="449"/>
        <v>0-2 yrs</v>
      </c>
      <c r="K7220">
        <f t="shared" ca="1" si="451"/>
        <v>2</v>
      </c>
      <c r="L7220" t="s">
        <v>19</v>
      </c>
      <c r="M7220">
        <v>1</v>
      </c>
      <c r="N7220">
        <v>0</v>
      </c>
      <c r="O7220">
        <v>0</v>
      </c>
      <c r="P7220">
        <v>0</v>
      </c>
      <c r="Q7220">
        <v>1</v>
      </c>
      <c r="R7220">
        <f>SUM(M7220:N7220:O7220:P7220:Q7220)</f>
        <v>2</v>
      </c>
      <c r="S7220" s="1">
        <v>63714</v>
      </c>
      <c r="T7220" s="1" t="str">
        <f t="shared" si="450"/>
        <v>Low</v>
      </c>
      <c r="U7220">
        <v>10</v>
      </c>
      <c r="V7220">
        <v>2021</v>
      </c>
      <c r="W7220" t="s">
        <v>28</v>
      </c>
      <c r="X7220">
        <v>7</v>
      </c>
    </row>
    <row r="7221" spans="1:24" x14ac:dyDescent="0.3">
      <c r="A7221">
        <v>7220</v>
      </c>
      <c r="B7221" t="s">
        <v>50</v>
      </c>
      <c r="C7221" t="str">
        <f>_xlfn.XLOOKUP(B7221,Lookup_table!B:B,Lookup_table!C:C)</f>
        <v>AI</v>
      </c>
      <c r="D7221" t="s">
        <v>14</v>
      </c>
      <c r="E7221" t="s">
        <v>40</v>
      </c>
      <c r="F7221" t="s">
        <v>24</v>
      </c>
      <c r="G7221" t="s">
        <v>25</v>
      </c>
      <c r="H7221" t="str">
        <f t="shared" si="448"/>
        <v>Onsite/Hybrid</v>
      </c>
      <c r="I7221" t="s">
        <v>35</v>
      </c>
      <c r="J7221" t="str">
        <f t="shared" si="449"/>
        <v>0-2 yrs</v>
      </c>
      <c r="K7221">
        <f t="shared" ca="1" si="451"/>
        <v>0</v>
      </c>
      <c r="L7221" t="s">
        <v>27</v>
      </c>
      <c r="M7221">
        <v>0</v>
      </c>
      <c r="N7221">
        <v>0</v>
      </c>
      <c r="O7221">
        <v>0</v>
      </c>
      <c r="P7221">
        <v>1</v>
      </c>
      <c r="Q7221">
        <v>0</v>
      </c>
      <c r="R7221">
        <f>SUM(M7221:N7221:O7221:P7221:Q7221)</f>
        <v>1</v>
      </c>
      <c r="S7221" s="1">
        <v>107496</v>
      </c>
      <c r="T7221" s="1" t="str">
        <f t="shared" si="450"/>
        <v>Medium</v>
      </c>
      <c r="U7221">
        <v>4</v>
      </c>
      <c r="V7221">
        <v>2022</v>
      </c>
      <c r="W7221" t="s">
        <v>34</v>
      </c>
      <c r="X7221">
        <v>4</v>
      </c>
    </row>
    <row r="7222" spans="1:24" x14ac:dyDescent="0.3">
      <c r="A7222">
        <v>7221</v>
      </c>
      <c r="B7222" t="s">
        <v>41</v>
      </c>
      <c r="C7222" t="str">
        <f>_xlfn.XLOOKUP(B7222,Lookup_table!B:B,Lookup_table!C:C)</f>
        <v>Data</v>
      </c>
      <c r="D7222" t="s">
        <v>37</v>
      </c>
      <c r="E7222" t="s">
        <v>23</v>
      </c>
      <c r="F7222" t="s">
        <v>51</v>
      </c>
      <c r="G7222" t="s">
        <v>30</v>
      </c>
      <c r="H7222" t="str">
        <f t="shared" si="448"/>
        <v>Onsite/Hybrid</v>
      </c>
      <c r="I7222" t="s">
        <v>35</v>
      </c>
      <c r="J7222" t="str">
        <f t="shared" si="449"/>
        <v>0-2 yrs</v>
      </c>
      <c r="K7222">
        <f t="shared" ca="1" si="451"/>
        <v>0</v>
      </c>
      <c r="L7222" t="s">
        <v>27</v>
      </c>
      <c r="M7222">
        <v>0</v>
      </c>
      <c r="N7222">
        <v>0</v>
      </c>
      <c r="O7222">
        <v>0</v>
      </c>
      <c r="P7222">
        <v>0</v>
      </c>
      <c r="Q7222">
        <v>1</v>
      </c>
      <c r="R7222">
        <f>SUM(M7222:N7222:O7222:P7222:Q7222)</f>
        <v>1</v>
      </c>
      <c r="S7222" s="1">
        <v>64470</v>
      </c>
      <c r="T7222" s="1" t="str">
        <f t="shared" si="450"/>
        <v>Low</v>
      </c>
      <c r="U7222">
        <v>11</v>
      </c>
      <c r="V7222">
        <v>2024</v>
      </c>
      <c r="W7222" t="s">
        <v>28</v>
      </c>
      <c r="X7222">
        <v>8</v>
      </c>
    </row>
    <row r="7223" spans="1:24" x14ac:dyDescent="0.3">
      <c r="A7223">
        <v>7222</v>
      </c>
      <c r="B7223" t="s">
        <v>50</v>
      </c>
      <c r="C7223" t="str">
        <f>_xlfn.XLOOKUP(B7223,Lookup_table!B:B,Lookup_table!C:C)</f>
        <v>AI</v>
      </c>
      <c r="D7223" t="s">
        <v>34</v>
      </c>
      <c r="E7223" t="s">
        <v>23</v>
      </c>
      <c r="F7223" t="s">
        <v>43</v>
      </c>
      <c r="G7223" t="s">
        <v>30</v>
      </c>
      <c r="H7223" t="str">
        <f t="shared" si="448"/>
        <v>Onsite/Hybrid</v>
      </c>
      <c r="I7223" t="s">
        <v>35</v>
      </c>
      <c r="J7223" t="str">
        <f t="shared" si="449"/>
        <v>0-2 yrs</v>
      </c>
      <c r="K7223">
        <f t="shared" ca="1" si="451"/>
        <v>2</v>
      </c>
      <c r="L7223" t="s">
        <v>19</v>
      </c>
      <c r="M7223">
        <v>1</v>
      </c>
      <c r="N7223">
        <v>1</v>
      </c>
      <c r="O7223">
        <v>0</v>
      </c>
      <c r="P7223">
        <v>0</v>
      </c>
      <c r="Q7223">
        <v>0</v>
      </c>
      <c r="R7223">
        <f>SUM(M7223:N7223:O7223:P7223:Q7223)</f>
        <v>2</v>
      </c>
      <c r="S7223" s="1">
        <v>90837</v>
      </c>
      <c r="T7223" s="1" t="str">
        <f t="shared" si="450"/>
        <v>Medium</v>
      </c>
      <c r="U7223">
        <v>12</v>
      </c>
      <c r="V7223">
        <v>2026</v>
      </c>
      <c r="W7223" t="s">
        <v>20</v>
      </c>
      <c r="X7223">
        <v>4</v>
      </c>
    </row>
    <row r="7224" spans="1:24" x14ac:dyDescent="0.3">
      <c r="A7224">
        <v>7223</v>
      </c>
      <c r="B7224" t="s">
        <v>31</v>
      </c>
      <c r="C7224" t="str">
        <f>_xlfn.XLOOKUP(B7224,Lookup_table!B:B,Lookup_table!C:C)</f>
        <v>Business</v>
      </c>
      <c r="D7224" t="s">
        <v>14</v>
      </c>
      <c r="E7224" t="s">
        <v>38</v>
      </c>
      <c r="F7224" t="s">
        <v>51</v>
      </c>
      <c r="G7224" t="s">
        <v>30</v>
      </c>
      <c r="H7224" t="str">
        <f t="shared" si="448"/>
        <v>Onsite/Hybrid</v>
      </c>
      <c r="I7224" t="s">
        <v>18</v>
      </c>
      <c r="J7224" t="str">
        <f t="shared" si="449"/>
        <v>7+ yrs</v>
      </c>
      <c r="K7224">
        <f t="shared" ca="1" si="451"/>
        <v>10</v>
      </c>
      <c r="L7224" t="s">
        <v>19</v>
      </c>
      <c r="M7224">
        <v>0</v>
      </c>
      <c r="N7224">
        <v>0</v>
      </c>
      <c r="O7224">
        <v>0</v>
      </c>
      <c r="P7224">
        <v>1</v>
      </c>
      <c r="Q7224">
        <v>0</v>
      </c>
      <c r="R7224">
        <f>SUM(M7224:N7224:O7224:P7224:Q7224)</f>
        <v>1</v>
      </c>
      <c r="S7224" s="1">
        <v>110384</v>
      </c>
      <c r="T7224" s="1" t="str">
        <f t="shared" si="450"/>
        <v>Medium</v>
      </c>
      <c r="U7224">
        <v>5</v>
      </c>
      <c r="V7224">
        <v>2025</v>
      </c>
      <c r="W7224" t="s">
        <v>34</v>
      </c>
      <c r="X7224">
        <v>4</v>
      </c>
    </row>
    <row r="7225" spans="1:24" x14ac:dyDescent="0.3">
      <c r="A7225">
        <v>7224</v>
      </c>
      <c r="B7225" t="s">
        <v>36</v>
      </c>
      <c r="C7225" t="str">
        <f>_xlfn.XLOOKUP(B7225,Lookup_table!B:B,Lookup_table!C:C)</f>
        <v>Data</v>
      </c>
      <c r="D7225" t="s">
        <v>34</v>
      </c>
      <c r="E7225" t="s">
        <v>32</v>
      </c>
      <c r="F7225" t="s">
        <v>29</v>
      </c>
      <c r="G7225" t="s">
        <v>25</v>
      </c>
      <c r="H7225" t="str">
        <f t="shared" si="448"/>
        <v>Onsite/Hybrid</v>
      </c>
      <c r="I7225" t="s">
        <v>35</v>
      </c>
      <c r="J7225" t="str">
        <f t="shared" si="449"/>
        <v>0-2 yrs</v>
      </c>
      <c r="K7225">
        <f t="shared" ca="1" si="451"/>
        <v>0</v>
      </c>
      <c r="L7225" t="s">
        <v>27</v>
      </c>
      <c r="M7225">
        <v>0</v>
      </c>
      <c r="N7225">
        <v>1</v>
      </c>
      <c r="O7225">
        <v>0</v>
      </c>
      <c r="P7225">
        <v>1</v>
      </c>
      <c r="Q7225">
        <v>1</v>
      </c>
      <c r="R7225">
        <f>SUM(M7225:N7225:O7225:P7225:Q7225)</f>
        <v>3</v>
      </c>
      <c r="S7225" s="1">
        <v>79394</v>
      </c>
      <c r="T7225" s="1" t="str">
        <f t="shared" si="450"/>
        <v>Medium</v>
      </c>
      <c r="U7225">
        <v>11</v>
      </c>
      <c r="V7225">
        <v>2023</v>
      </c>
      <c r="W7225" t="s">
        <v>34</v>
      </c>
      <c r="X7225">
        <v>1</v>
      </c>
    </row>
    <row r="7226" spans="1:24" x14ac:dyDescent="0.3">
      <c r="A7226">
        <v>7225</v>
      </c>
      <c r="B7226" t="s">
        <v>31</v>
      </c>
      <c r="C7226" t="str">
        <f>_xlfn.XLOOKUP(B7226,Lookup_table!B:B,Lookup_table!C:C)</f>
        <v>Business</v>
      </c>
      <c r="D7226" t="s">
        <v>14</v>
      </c>
      <c r="E7226" t="s">
        <v>32</v>
      </c>
      <c r="F7226" t="s">
        <v>51</v>
      </c>
      <c r="G7226" t="s">
        <v>30</v>
      </c>
      <c r="H7226" t="str">
        <f t="shared" si="448"/>
        <v>Onsite/Hybrid</v>
      </c>
      <c r="I7226" t="s">
        <v>35</v>
      </c>
      <c r="J7226" t="str">
        <f t="shared" si="449"/>
        <v>0-2 yrs</v>
      </c>
      <c r="K7226">
        <f t="shared" ca="1" si="451"/>
        <v>0</v>
      </c>
      <c r="L7226" t="s">
        <v>19</v>
      </c>
      <c r="M7226">
        <v>1</v>
      </c>
      <c r="N7226">
        <v>0</v>
      </c>
      <c r="O7226">
        <v>0</v>
      </c>
      <c r="P7226">
        <v>0</v>
      </c>
      <c r="Q7226">
        <v>0</v>
      </c>
      <c r="R7226">
        <f>SUM(M7226:N7226:O7226:P7226:Q7226)</f>
        <v>1</v>
      </c>
      <c r="S7226" s="1">
        <v>46331</v>
      </c>
      <c r="T7226" s="1" t="str">
        <f t="shared" si="450"/>
        <v>Low</v>
      </c>
      <c r="U7226">
        <v>4</v>
      </c>
      <c r="V7226">
        <v>2023</v>
      </c>
      <c r="W7226" t="s">
        <v>20</v>
      </c>
      <c r="X7226">
        <v>3</v>
      </c>
    </row>
    <row r="7227" spans="1:24" x14ac:dyDescent="0.3">
      <c r="A7227">
        <v>7226</v>
      </c>
      <c r="B7227" t="s">
        <v>31</v>
      </c>
      <c r="C7227" t="str">
        <f>_xlfn.XLOOKUP(B7227,Lookup_table!B:B,Lookup_table!C:C)</f>
        <v>Business</v>
      </c>
      <c r="D7227" t="s">
        <v>14</v>
      </c>
      <c r="E7227" t="s">
        <v>15</v>
      </c>
      <c r="F7227" t="s">
        <v>52</v>
      </c>
      <c r="G7227" t="s">
        <v>17</v>
      </c>
      <c r="H7227" t="str">
        <f t="shared" si="448"/>
        <v>Remote</v>
      </c>
      <c r="I7227" t="s">
        <v>26</v>
      </c>
      <c r="J7227" t="str">
        <f t="shared" si="449"/>
        <v>3-6 yrs</v>
      </c>
      <c r="K7227">
        <f t="shared" ca="1" si="451"/>
        <v>5</v>
      </c>
      <c r="L7227" t="s">
        <v>19</v>
      </c>
      <c r="M7227">
        <v>1</v>
      </c>
      <c r="N7227">
        <v>0</v>
      </c>
      <c r="O7227">
        <v>1</v>
      </c>
      <c r="P7227">
        <v>0</v>
      </c>
      <c r="Q7227">
        <v>1</v>
      </c>
      <c r="R7227">
        <f>SUM(M7227:N7227:O7227:P7227:Q7227)</f>
        <v>3</v>
      </c>
      <c r="S7227" s="1">
        <v>97817</v>
      </c>
      <c r="T7227" s="1" t="str">
        <f t="shared" si="450"/>
        <v>Medium</v>
      </c>
      <c r="U7227">
        <v>12</v>
      </c>
      <c r="V7227">
        <v>2020</v>
      </c>
      <c r="W7227" t="s">
        <v>28</v>
      </c>
      <c r="X7227">
        <v>9</v>
      </c>
    </row>
    <row r="7228" spans="1:24" x14ac:dyDescent="0.3">
      <c r="A7228">
        <v>7227</v>
      </c>
      <c r="B7228" t="s">
        <v>21</v>
      </c>
      <c r="C7228" t="str">
        <f>_xlfn.XLOOKUP(B7228,Lookup_table!B:B,Lookup_table!C:C)</f>
        <v>AI</v>
      </c>
      <c r="D7228" t="s">
        <v>37</v>
      </c>
      <c r="E7228" t="s">
        <v>23</v>
      </c>
      <c r="F7228" t="s">
        <v>29</v>
      </c>
      <c r="G7228" t="s">
        <v>25</v>
      </c>
      <c r="H7228" t="str">
        <f t="shared" si="448"/>
        <v>Onsite/Hybrid</v>
      </c>
      <c r="I7228" t="s">
        <v>26</v>
      </c>
      <c r="J7228" t="str">
        <f t="shared" si="449"/>
        <v>3-6 yrs</v>
      </c>
      <c r="K7228">
        <f t="shared" ca="1" si="451"/>
        <v>5</v>
      </c>
      <c r="L7228" t="s">
        <v>19</v>
      </c>
      <c r="M7228">
        <v>1</v>
      </c>
      <c r="N7228">
        <v>0</v>
      </c>
      <c r="O7228">
        <v>1</v>
      </c>
      <c r="P7228">
        <v>1</v>
      </c>
      <c r="Q7228">
        <v>1</v>
      </c>
      <c r="R7228">
        <f>SUM(M7228:N7228:O7228:P7228:Q7228)</f>
        <v>4</v>
      </c>
      <c r="S7228" s="1">
        <v>151883</v>
      </c>
      <c r="T7228" s="1" t="str">
        <f t="shared" si="450"/>
        <v>High</v>
      </c>
      <c r="U7228">
        <v>1</v>
      </c>
      <c r="V7228">
        <v>2020</v>
      </c>
      <c r="W7228" t="s">
        <v>28</v>
      </c>
      <c r="X7228">
        <v>8</v>
      </c>
    </row>
    <row r="7229" spans="1:24" x14ac:dyDescent="0.3">
      <c r="A7229">
        <v>7228</v>
      </c>
      <c r="B7229" t="s">
        <v>50</v>
      </c>
      <c r="C7229" t="str">
        <f>_xlfn.XLOOKUP(B7229,Lookup_table!B:B,Lookup_table!C:C)</f>
        <v>AI</v>
      </c>
      <c r="D7229" t="s">
        <v>14</v>
      </c>
      <c r="E7229" t="s">
        <v>42</v>
      </c>
      <c r="F7229" t="s">
        <v>44</v>
      </c>
      <c r="G7229" t="s">
        <v>25</v>
      </c>
      <c r="H7229" t="str">
        <f t="shared" si="448"/>
        <v>Onsite/Hybrid</v>
      </c>
      <c r="I7229" t="s">
        <v>18</v>
      </c>
      <c r="J7229" t="str">
        <f t="shared" si="449"/>
        <v>7+ yrs</v>
      </c>
      <c r="K7229">
        <f t="shared" ca="1" si="451"/>
        <v>14</v>
      </c>
      <c r="L7229" t="s">
        <v>39</v>
      </c>
      <c r="M7229">
        <v>1</v>
      </c>
      <c r="N7229">
        <v>1</v>
      </c>
      <c r="O7229">
        <v>1</v>
      </c>
      <c r="P7229">
        <v>0</v>
      </c>
      <c r="Q7229">
        <v>1</v>
      </c>
      <c r="R7229">
        <f>SUM(M7229:N7229:O7229:P7229:Q7229)</f>
        <v>4</v>
      </c>
      <c r="S7229" s="1">
        <v>160597</v>
      </c>
      <c r="T7229" s="1" t="str">
        <f t="shared" si="450"/>
        <v>High</v>
      </c>
      <c r="U7229">
        <v>2</v>
      </c>
      <c r="V7229">
        <v>2024</v>
      </c>
      <c r="W7229" t="s">
        <v>20</v>
      </c>
      <c r="X7229">
        <v>2</v>
      </c>
    </row>
    <row r="7230" spans="1:24" x14ac:dyDescent="0.3">
      <c r="A7230">
        <v>7229</v>
      </c>
      <c r="B7230" t="s">
        <v>41</v>
      </c>
      <c r="C7230" t="str">
        <f>_xlfn.XLOOKUP(B7230,Lookup_table!B:B,Lookup_table!C:C)</f>
        <v>Data</v>
      </c>
      <c r="D7230" t="s">
        <v>34</v>
      </c>
      <c r="E7230" t="s">
        <v>32</v>
      </c>
      <c r="F7230" t="s">
        <v>51</v>
      </c>
      <c r="G7230" t="s">
        <v>17</v>
      </c>
      <c r="H7230" t="str">
        <f t="shared" si="448"/>
        <v>Remote</v>
      </c>
      <c r="I7230" t="s">
        <v>35</v>
      </c>
      <c r="J7230" t="str">
        <f t="shared" si="449"/>
        <v>0-2 yrs</v>
      </c>
      <c r="K7230">
        <f t="shared" ca="1" si="451"/>
        <v>0</v>
      </c>
      <c r="L7230" t="s">
        <v>19</v>
      </c>
      <c r="M7230">
        <v>1</v>
      </c>
      <c r="N7230">
        <v>1</v>
      </c>
      <c r="O7230">
        <v>1</v>
      </c>
      <c r="P7230">
        <v>1</v>
      </c>
      <c r="Q7230">
        <v>0</v>
      </c>
      <c r="R7230">
        <f>SUM(M7230:N7230:O7230:P7230:Q7230)</f>
        <v>4</v>
      </c>
      <c r="S7230" s="1">
        <v>78414</v>
      </c>
      <c r="T7230" s="1" t="str">
        <f t="shared" si="450"/>
        <v>Medium</v>
      </c>
      <c r="U7230">
        <v>1</v>
      </c>
      <c r="V7230">
        <v>2021</v>
      </c>
      <c r="W7230" t="s">
        <v>28</v>
      </c>
      <c r="X7230">
        <v>2</v>
      </c>
    </row>
    <row r="7231" spans="1:24" x14ac:dyDescent="0.3">
      <c r="A7231">
        <v>7230</v>
      </c>
      <c r="B7231" t="s">
        <v>41</v>
      </c>
      <c r="C7231" t="str">
        <f>_xlfn.XLOOKUP(B7231,Lookup_table!B:B,Lookup_table!C:C)</f>
        <v>Data</v>
      </c>
      <c r="D7231" t="s">
        <v>22</v>
      </c>
      <c r="E7231" t="s">
        <v>15</v>
      </c>
      <c r="F7231" t="s">
        <v>43</v>
      </c>
      <c r="G7231" t="s">
        <v>30</v>
      </c>
      <c r="H7231" t="str">
        <f t="shared" si="448"/>
        <v>Onsite/Hybrid</v>
      </c>
      <c r="I7231" t="s">
        <v>26</v>
      </c>
      <c r="J7231" t="str">
        <f t="shared" si="449"/>
        <v>3-6 yrs</v>
      </c>
      <c r="K7231">
        <f t="shared" ca="1" si="451"/>
        <v>6</v>
      </c>
      <c r="L7231" t="s">
        <v>27</v>
      </c>
      <c r="M7231">
        <v>0</v>
      </c>
      <c r="N7231">
        <v>0</v>
      </c>
      <c r="O7231">
        <v>0</v>
      </c>
      <c r="P7231">
        <v>0</v>
      </c>
      <c r="Q7231">
        <v>1</v>
      </c>
      <c r="R7231">
        <f>SUM(M7231:N7231:O7231:P7231:Q7231)</f>
        <v>1</v>
      </c>
      <c r="S7231" s="1">
        <v>101514</v>
      </c>
      <c r="T7231" s="1" t="str">
        <f t="shared" si="450"/>
        <v>Medium</v>
      </c>
      <c r="U7231">
        <v>7</v>
      </c>
      <c r="V7231">
        <v>2022</v>
      </c>
      <c r="W7231" t="s">
        <v>28</v>
      </c>
      <c r="X7231">
        <v>9</v>
      </c>
    </row>
    <row r="7232" spans="1:24" x14ac:dyDescent="0.3">
      <c r="A7232">
        <v>7231</v>
      </c>
      <c r="B7232" t="s">
        <v>31</v>
      </c>
      <c r="C7232" t="str">
        <f>_xlfn.XLOOKUP(B7232,Lookup_table!B:B,Lookup_table!C:C)</f>
        <v>Business</v>
      </c>
      <c r="D7232" t="s">
        <v>14</v>
      </c>
      <c r="E7232" t="s">
        <v>32</v>
      </c>
      <c r="F7232" t="s">
        <v>51</v>
      </c>
      <c r="G7232" t="s">
        <v>17</v>
      </c>
      <c r="H7232" t="str">
        <f t="shared" si="448"/>
        <v>Remote</v>
      </c>
      <c r="I7232" t="s">
        <v>18</v>
      </c>
      <c r="J7232" t="str">
        <f t="shared" si="449"/>
        <v>7+ yrs</v>
      </c>
      <c r="K7232">
        <f t="shared" ca="1" si="451"/>
        <v>10</v>
      </c>
      <c r="L7232" t="s">
        <v>39</v>
      </c>
      <c r="M7232">
        <v>1</v>
      </c>
      <c r="N7232">
        <v>0</v>
      </c>
      <c r="O7232">
        <v>0</v>
      </c>
      <c r="P7232">
        <v>0</v>
      </c>
      <c r="Q7232">
        <v>0</v>
      </c>
      <c r="R7232">
        <f>SUM(M7232:N7232:O7232:P7232:Q7232)</f>
        <v>1</v>
      </c>
      <c r="S7232" s="1">
        <v>98441</v>
      </c>
      <c r="T7232" s="1" t="str">
        <f t="shared" si="450"/>
        <v>Medium</v>
      </c>
      <c r="U7232">
        <v>3</v>
      </c>
      <c r="V7232">
        <v>2025</v>
      </c>
      <c r="W7232" t="s">
        <v>34</v>
      </c>
      <c r="X7232">
        <v>2</v>
      </c>
    </row>
    <row r="7233" spans="1:24" x14ac:dyDescent="0.3">
      <c r="A7233">
        <v>7232</v>
      </c>
      <c r="B7233" t="s">
        <v>41</v>
      </c>
      <c r="C7233" t="str">
        <f>_xlfn.XLOOKUP(B7233,Lookup_table!B:B,Lookup_table!C:C)</f>
        <v>Data</v>
      </c>
      <c r="D7233" t="s">
        <v>22</v>
      </c>
      <c r="E7233" t="s">
        <v>32</v>
      </c>
      <c r="F7233" t="s">
        <v>44</v>
      </c>
      <c r="G7233" t="s">
        <v>17</v>
      </c>
      <c r="H7233" t="str">
        <f t="shared" si="448"/>
        <v>Remote</v>
      </c>
      <c r="I7233" t="s">
        <v>18</v>
      </c>
      <c r="J7233" t="str">
        <f t="shared" si="449"/>
        <v>7+ yrs</v>
      </c>
      <c r="K7233">
        <f t="shared" ca="1" si="451"/>
        <v>10</v>
      </c>
      <c r="L7233" t="s">
        <v>27</v>
      </c>
      <c r="M7233">
        <v>0</v>
      </c>
      <c r="N7233">
        <v>1</v>
      </c>
      <c r="O7233">
        <v>1</v>
      </c>
      <c r="P7233">
        <v>1</v>
      </c>
      <c r="Q7233">
        <v>1</v>
      </c>
      <c r="R7233">
        <f>SUM(M7233:N7233:O7233:P7233:Q7233)</f>
        <v>4</v>
      </c>
      <c r="S7233" s="1">
        <v>161478</v>
      </c>
      <c r="T7233" s="1" t="str">
        <f t="shared" si="450"/>
        <v>High</v>
      </c>
      <c r="U7233">
        <v>3</v>
      </c>
      <c r="V7233">
        <v>2023</v>
      </c>
      <c r="W7233" t="s">
        <v>28</v>
      </c>
      <c r="X7233">
        <v>8</v>
      </c>
    </row>
    <row r="7234" spans="1:24" x14ac:dyDescent="0.3">
      <c r="A7234">
        <v>7233</v>
      </c>
      <c r="B7234" t="s">
        <v>36</v>
      </c>
      <c r="C7234" t="str">
        <f>_xlfn.XLOOKUP(B7234,Lookup_table!B:B,Lookup_table!C:C)</f>
        <v>Data</v>
      </c>
      <c r="D7234" t="s">
        <v>34</v>
      </c>
      <c r="E7234" t="s">
        <v>40</v>
      </c>
      <c r="F7234" t="s">
        <v>44</v>
      </c>
      <c r="G7234" t="s">
        <v>17</v>
      </c>
      <c r="H7234" t="str">
        <f t="shared" ref="H7234:H7297" si="452">IF(G7234="Remote","Remote","Onsite/Hybrid")</f>
        <v>Remote</v>
      </c>
      <c r="I7234" t="s">
        <v>35</v>
      </c>
      <c r="J7234" t="str">
        <f t="shared" ref="J7234:J7297" si="453">IF(I7234="Entry","0-2 yrs",IF(I7234="Mid","3-6 yrs","7+ yrs"))</f>
        <v>0-2 yrs</v>
      </c>
      <c r="K7234">
        <f t="shared" ca="1" si="451"/>
        <v>1</v>
      </c>
      <c r="L7234" t="s">
        <v>19</v>
      </c>
      <c r="M7234">
        <v>0</v>
      </c>
      <c r="N7234">
        <v>1</v>
      </c>
      <c r="O7234">
        <v>1</v>
      </c>
      <c r="P7234">
        <v>1</v>
      </c>
      <c r="Q7234">
        <v>1</v>
      </c>
      <c r="R7234">
        <f>SUM(M7234:N7234:O7234:P7234:Q7234)</f>
        <v>4</v>
      </c>
      <c r="S7234" s="1">
        <v>86275</v>
      </c>
      <c r="T7234" s="1" t="str">
        <f t="shared" ref="T7234:T7297" si="454">IF(S7234&lt;=70000,"Low",IF(S7234&lt;=120000,"Medium","High"))</f>
        <v>Medium</v>
      </c>
      <c r="U7234">
        <v>2</v>
      </c>
      <c r="V7234">
        <v>2026</v>
      </c>
      <c r="W7234" t="s">
        <v>28</v>
      </c>
      <c r="X7234">
        <v>4</v>
      </c>
    </row>
    <row r="7235" spans="1:24" x14ac:dyDescent="0.3">
      <c r="A7235">
        <v>7234</v>
      </c>
      <c r="B7235" t="s">
        <v>33</v>
      </c>
      <c r="C7235" t="str">
        <f>_xlfn.XLOOKUP(B7235,Lookup_table!B:B,Lookup_table!C:C)</f>
        <v>Data</v>
      </c>
      <c r="D7235" t="s">
        <v>34</v>
      </c>
      <c r="E7235" t="s">
        <v>23</v>
      </c>
      <c r="F7235" t="s">
        <v>24</v>
      </c>
      <c r="G7235" t="s">
        <v>25</v>
      </c>
      <c r="H7235" t="str">
        <f t="shared" si="452"/>
        <v>Onsite/Hybrid</v>
      </c>
      <c r="I7235" t="s">
        <v>35</v>
      </c>
      <c r="J7235" t="str">
        <f t="shared" si="453"/>
        <v>0-2 yrs</v>
      </c>
      <c r="K7235">
        <f t="shared" ref="K7235:K7298" ca="1" si="455">IF(J7235="0-2 yrs",RANDBETWEEN(0,2),IF(J7235="3-6 yrs", RANDBETWEEN(3,6),IF(J7235="7+ yrs", RANDBETWEEN(7,15)," ")))</f>
        <v>1</v>
      </c>
      <c r="L7235" t="s">
        <v>19</v>
      </c>
      <c r="M7235">
        <v>1</v>
      </c>
      <c r="N7235">
        <v>0</v>
      </c>
      <c r="O7235">
        <v>0</v>
      </c>
      <c r="P7235">
        <v>0</v>
      </c>
      <c r="Q7235">
        <v>0</v>
      </c>
      <c r="R7235">
        <f>SUM(M7235:N7235:O7235:P7235:Q7235)</f>
        <v>1</v>
      </c>
      <c r="S7235" s="1">
        <v>45176</v>
      </c>
      <c r="T7235" s="1" t="str">
        <f t="shared" si="454"/>
        <v>Low</v>
      </c>
      <c r="U7235">
        <v>2</v>
      </c>
      <c r="V7235">
        <v>2026</v>
      </c>
      <c r="W7235" t="s">
        <v>34</v>
      </c>
      <c r="X7235">
        <v>3</v>
      </c>
    </row>
    <row r="7236" spans="1:24" x14ac:dyDescent="0.3">
      <c r="A7236">
        <v>7235</v>
      </c>
      <c r="B7236" t="s">
        <v>41</v>
      </c>
      <c r="C7236" t="str">
        <f>_xlfn.XLOOKUP(B7236,Lookup_table!B:B,Lookup_table!C:C)</f>
        <v>Data</v>
      </c>
      <c r="D7236" t="s">
        <v>22</v>
      </c>
      <c r="E7236" t="s">
        <v>40</v>
      </c>
      <c r="F7236" t="s">
        <v>51</v>
      </c>
      <c r="G7236" t="s">
        <v>17</v>
      </c>
      <c r="H7236" t="str">
        <f t="shared" si="452"/>
        <v>Remote</v>
      </c>
      <c r="I7236" t="s">
        <v>18</v>
      </c>
      <c r="J7236" t="str">
        <f t="shared" si="453"/>
        <v>7+ yrs</v>
      </c>
      <c r="K7236">
        <f t="shared" ca="1" si="455"/>
        <v>15</v>
      </c>
      <c r="L7236" t="s">
        <v>27</v>
      </c>
      <c r="M7236">
        <v>0</v>
      </c>
      <c r="N7236">
        <v>1</v>
      </c>
      <c r="O7236">
        <v>0</v>
      </c>
      <c r="P7236">
        <v>1</v>
      </c>
      <c r="Q7236">
        <v>1</v>
      </c>
      <c r="R7236">
        <f>SUM(M7236:N7236:O7236:P7236:Q7236)</f>
        <v>3</v>
      </c>
      <c r="S7236" s="1">
        <v>142995</v>
      </c>
      <c r="T7236" s="1" t="str">
        <f t="shared" si="454"/>
        <v>High</v>
      </c>
      <c r="U7236">
        <v>7</v>
      </c>
      <c r="V7236">
        <v>2026</v>
      </c>
      <c r="W7236" t="s">
        <v>20</v>
      </c>
      <c r="X7236">
        <v>6</v>
      </c>
    </row>
    <row r="7237" spans="1:24" x14ac:dyDescent="0.3">
      <c r="A7237">
        <v>7236</v>
      </c>
      <c r="B7237" t="s">
        <v>33</v>
      </c>
      <c r="C7237" t="str">
        <f>_xlfn.XLOOKUP(B7237,Lookup_table!B:B,Lookup_table!C:C)</f>
        <v>Data</v>
      </c>
      <c r="D7237" t="s">
        <v>14</v>
      </c>
      <c r="E7237" t="s">
        <v>32</v>
      </c>
      <c r="F7237" t="s">
        <v>44</v>
      </c>
      <c r="G7237" t="s">
        <v>30</v>
      </c>
      <c r="H7237" t="str">
        <f t="shared" si="452"/>
        <v>Onsite/Hybrid</v>
      </c>
      <c r="I7237" t="s">
        <v>35</v>
      </c>
      <c r="J7237" t="str">
        <f t="shared" si="453"/>
        <v>0-2 yrs</v>
      </c>
      <c r="K7237">
        <f t="shared" ca="1" si="455"/>
        <v>1</v>
      </c>
      <c r="L7237" t="s">
        <v>19</v>
      </c>
      <c r="M7237">
        <v>1</v>
      </c>
      <c r="N7237">
        <v>1</v>
      </c>
      <c r="O7237">
        <v>0</v>
      </c>
      <c r="P7237">
        <v>1</v>
      </c>
      <c r="Q7237">
        <v>0</v>
      </c>
      <c r="R7237">
        <f>SUM(M7237:N7237:O7237:P7237:Q7237)</f>
        <v>3</v>
      </c>
      <c r="S7237" s="1">
        <v>62843</v>
      </c>
      <c r="T7237" s="1" t="str">
        <f t="shared" si="454"/>
        <v>Low</v>
      </c>
      <c r="U7237">
        <v>4</v>
      </c>
      <c r="V7237">
        <v>2023</v>
      </c>
      <c r="W7237" t="s">
        <v>28</v>
      </c>
      <c r="X7237">
        <v>8</v>
      </c>
    </row>
    <row r="7238" spans="1:24" x14ac:dyDescent="0.3">
      <c r="A7238">
        <v>7237</v>
      </c>
      <c r="B7238" t="s">
        <v>33</v>
      </c>
      <c r="C7238" t="str">
        <f>_xlfn.XLOOKUP(B7238,Lookup_table!B:B,Lookup_table!C:C)</f>
        <v>Data</v>
      </c>
      <c r="D7238" t="s">
        <v>34</v>
      </c>
      <c r="E7238" t="s">
        <v>42</v>
      </c>
      <c r="F7238" t="s">
        <v>24</v>
      </c>
      <c r="G7238" t="s">
        <v>30</v>
      </c>
      <c r="H7238" t="str">
        <f t="shared" si="452"/>
        <v>Onsite/Hybrid</v>
      </c>
      <c r="I7238" t="s">
        <v>26</v>
      </c>
      <c r="J7238" t="str">
        <f t="shared" si="453"/>
        <v>3-6 yrs</v>
      </c>
      <c r="K7238">
        <f t="shared" ca="1" si="455"/>
        <v>6</v>
      </c>
      <c r="L7238" t="s">
        <v>39</v>
      </c>
      <c r="M7238">
        <v>0</v>
      </c>
      <c r="N7238">
        <v>1</v>
      </c>
      <c r="O7238">
        <v>1</v>
      </c>
      <c r="P7238">
        <v>0</v>
      </c>
      <c r="Q7238">
        <v>0</v>
      </c>
      <c r="R7238">
        <f>SUM(M7238:N7238:O7238:P7238:Q7238)</f>
        <v>2</v>
      </c>
      <c r="S7238" s="1">
        <v>93462</v>
      </c>
      <c r="T7238" s="1" t="str">
        <f t="shared" si="454"/>
        <v>Medium</v>
      </c>
      <c r="U7238">
        <v>4</v>
      </c>
      <c r="V7238">
        <v>2022</v>
      </c>
      <c r="W7238" t="s">
        <v>28</v>
      </c>
      <c r="X7238">
        <v>8</v>
      </c>
    </row>
    <row r="7239" spans="1:24" x14ac:dyDescent="0.3">
      <c r="A7239">
        <v>7238</v>
      </c>
      <c r="B7239" t="s">
        <v>36</v>
      </c>
      <c r="C7239" t="str">
        <f>_xlfn.XLOOKUP(B7239,Lookup_table!B:B,Lookup_table!C:C)</f>
        <v>Data</v>
      </c>
      <c r="D7239" t="s">
        <v>37</v>
      </c>
      <c r="E7239" t="s">
        <v>15</v>
      </c>
      <c r="F7239" t="s">
        <v>43</v>
      </c>
      <c r="G7239" t="s">
        <v>25</v>
      </c>
      <c r="H7239" t="str">
        <f t="shared" si="452"/>
        <v>Onsite/Hybrid</v>
      </c>
      <c r="I7239" t="s">
        <v>35</v>
      </c>
      <c r="J7239" t="str">
        <f t="shared" si="453"/>
        <v>0-2 yrs</v>
      </c>
      <c r="K7239">
        <f t="shared" ca="1" si="455"/>
        <v>0</v>
      </c>
      <c r="L7239" t="s">
        <v>27</v>
      </c>
      <c r="M7239">
        <v>0</v>
      </c>
      <c r="N7239">
        <v>1</v>
      </c>
      <c r="O7239">
        <v>0</v>
      </c>
      <c r="P7239">
        <v>0</v>
      </c>
      <c r="Q7239">
        <v>1</v>
      </c>
      <c r="R7239">
        <f>SUM(M7239:N7239:O7239:P7239:Q7239)</f>
        <v>2</v>
      </c>
      <c r="S7239" s="1">
        <v>60085</v>
      </c>
      <c r="T7239" s="1" t="str">
        <f t="shared" si="454"/>
        <v>Low</v>
      </c>
      <c r="U7239">
        <v>5</v>
      </c>
      <c r="V7239">
        <v>2024</v>
      </c>
      <c r="W7239" t="s">
        <v>34</v>
      </c>
      <c r="X7239">
        <v>1</v>
      </c>
    </row>
    <row r="7240" spans="1:24" x14ac:dyDescent="0.3">
      <c r="A7240">
        <v>7239</v>
      </c>
      <c r="B7240" t="s">
        <v>36</v>
      </c>
      <c r="C7240" t="str">
        <f>_xlfn.XLOOKUP(B7240,Lookup_table!B:B,Lookup_table!C:C)</f>
        <v>Data</v>
      </c>
      <c r="D7240" t="s">
        <v>14</v>
      </c>
      <c r="E7240" t="s">
        <v>38</v>
      </c>
      <c r="F7240" t="s">
        <v>52</v>
      </c>
      <c r="G7240" t="s">
        <v>25</v>
      </c>
      <c r="H7240" t="str">
        <f t="shared" si="452"/>
        <v>Onsite/Hybrid</v>
      </c>
      <c r="I7240" t="s">
        <v>18</v>
      </c>
      <c r="J7240" t="str">
        <f t="shared" si="453"/>
        <v>7+ yrs</v>
      </c>
      <c r="K7240">
        <f t="shared" ca="1" si="455"/>
        <v>11</v>
      </c>
      <c r="L7240" t="s">
        <v>19</v>
      </c>
      <c r="M7240">
        <v>0</v>
      </c>
      <c r="N7240">
        <v>1</v>
      </c>
      <c r="O7240">
        <v>1</v>
      </c>
      <c r="P7240">
        <v>1</v>
      </c>
      <c r="Q7240">
        <v>0</v>
      </c>
      <c r="R7240">
        <f>SUM(M7240:N7240:O7240:P7240:Q7240)</f>
        <v>3</v>
      </c>
      <c r="S7240" s="1">
        <v>131422</v>
      </c>
      <c r="T7240" s="1" t="str">
        <f t="shared" si="454"/>
        <v>High</v>
      </c>
      <c r="U7240">
        <v>1</v>
      </c>
      <c r="V7240">
        <v>2020</v>
      </c>
      <c r="W7240" t="s">
        <v>28</v>
      </c>
      <c r="X7240">
        <v>8</v>
      </c>
    </row>
    <row r="7241" spans="1:24" x14ac:dyDescent="0.3">
      <c r="A7241">
        <v>7240</v>
      </c>
      <c r="B7241" t="s">
        <v>41</v>
      </c>
      <c r="C7241" t="str">
        <f>_xlfn.XLOOKUP(B7241,Lookup_table!B:B,Lookup_table!C:C)</f>
        <v>Data</v>
      </c>
      <c r="D7241" t="s">
        <v>14</v>
      </c>
      <c r="E7241" t="s">
        <v>23</v>
      </c>
      <c r="F7241" t="s">
        <v>52</v>
      </c>
      <c r="G7241" t="s">
        <v>17</v>
      </c>
      <c r="H7241" t="str">
        <f t="shared" si="452"/>
        <v>Remote</v>
      </c>
      <c r="I7241" t="s">
        <v>26</v>
      </c>
      <c r="J7241" t="str">
        <f t="shared" si="453"/>
        <v>3-6 yrs</v>
      </c>
      <c r="K7241">
        <f t="shared" ca="1" si="455"/>
        <v>5</v>
      </c>
      <c r="L7241" t="s">
        <v>39</v>
      </c>
      <c r="M7241">
        <v>1</v>
      </c>
      <c r="N7241">
        <v>1</v>
      </c>
      <c r="O7241">
        <v>1</v>
      </c>
      <c r="P7241">
        <v>0</v>
      </c>
      <c r="Q7241">
        <v>0</v>
      </c>
      <c r="R7241">
        <f>SUM(M7241:N7241:O7241:P7241:Q7241)</f>
        <v>3</v>
      </c>
      <c r="S7241" s="1">
        <v>92893</v>
      </c>
      <c r="T7241" s="1" t="str">
        <f t="shared" si="454"/>
        <v>Medium</v>
      </c>
      <c r="U7241">
        <v>2</v>
      </c>
      <c r="V7241">
        <v>2024</v>
      </c>
      <c r="W7241" t="s">
        <v>20</v>
      </c>
      <c r="X7241">
        <v>4</v>
      </c>
    </row>
    <row r="7242" spans="1:24" x14ac:dyDescent="0.3">
      <c r="A7242">
        <v>7241</v>
      </c>
      <c r="B7242" t="s">
        <v>33</v>
      </c>
      <c r="C7242" t="str">
        <f>_xlfn.XLOOKUP(B7242,Lookup_table!B:B,Lookup_table!C:C)</f>
        <v>Data</v>
      </c>
      <c r="D7242" t="s">
        <v>37</v>
      </c>
      <c r="E7242" t="s">
        <v>23</v>
      </c>
      <c r="F7242" t="s">
        <v>51</v>
      </c>
      <c r="G7242" t="s">
        <v>17</v>
      </c>
      <c r="H7242" t="str">
        <f t="shared" si="452"/>
        <v>Remote</v>
      </c>
      <c r="I7242" t="s">
        <v>26</v>
      </c>
      <c r="J7242" t="str">
        <f t="shared" si="453"/>
        <v>3-6 yrs</v>
      </c>
      <c r="K7242">
        <f t="shared" ca="1" si="455"/>
        <v>6</v>
      </c>
      <c r="L7242" t="s">
        <v>39</v>
      </c>
      <c r="M7242">
        <v>0</v>
      </c>
      <c r="N7242">
        <v>0</v>
      </c>
      <c r="O7242">
        <v>0</v>
      </c>
      <c r="P7242">
        <v>1</v>
      </c>
      <c r="Q7242">
        <v>0</v>
      </c>
      <c r="R7242">
        <f>SUM(M7242:N7242:O7242:P7242:Q7242)</f>
        <v>1</v>
      </c>
      <c r="S7242" s="1">
        <v>87533</v>
      </c>
      <c r="T7242" s="1" t="str">
        <f t="shared" si="454"/>
        <v>Medium</v>
      </c>
      <c r="U7242">
        <v>3</v>
      </c>
      <c r="V7242">
        <v>2022</v>
      </c>
      <c r="W7242" t="s">
        <v>20</v>
      </c>
      <c r="X7242">
        <v>5</v>
      </c>
    </row>
    <row r="7243" spans="1:24" x14ac:dyDescent="0.3">
      <c r="A7243">
        <v>7242</v>
      </c>
      <c r="B7243" t="s">
        <v>21</v>
      </c>
      <c r="C7243" t="str">
        <f>_xlfn.XLOOKUP(B7243,Lookup_table!B:B,Lookup_table!C:C)</f>
        <v>AI</v>
      </c>
      <c r="D7243" t="s">
        <v>14</v>
      </c>
      <c r="E7243" t="s">
        <v>40</v>
      </c>
      <c r="F7243" t="s">
        <v>44</v>
      </c>
      <c r="G7243" t="s">
        <v>25</v>
      </c>
      <c r="H7243" t="str">
        <f t="shared" si="452"/>
        <v>Onsite/Hybrid</v>
      </c>
      <c r="I7243" t="s">
        <v>35</v>
      </c>
      <c r="J7243" t="str">
        <f t="shared" si="453"/>
        <v>0-2 yrs</v>
      </c>
      <c r="K7243">
        <f t="shared" ca="1" si="455"/>
        <v>1</v>
      </c>
      <c r="L7243" t="s">
        <v>39</v>
      </c>
      <c r="M7243">
        <v>0</v>
      </c>
      <c r="N7243">
        <v>0</v>
      </c>
      <c r="O7243">
        <v>1</v>
      </c>
      <c r="P7243">
        <v>0</v>
      </c>
      <c r="Q7243">
        <v>1</v>
      </c>
      <c r="R7243">
        <f>SUM(M7243:N7243:O7243:P7243:Q7243)</f>
        <v>2</v>
      </c>
      <c r="S7243" s="1">
        <v>116592</v>
      </c>
      <c r="T7243" s="1" t="str">
        <f t="shared" si="454"/>
        <v>Medium</v>
      </c>
      <c r="U7243">
        <v>1</v>
      </c>
      <c r="V7243">
        <v>2025</v>
      </c>
      <c r="W7243" t="s">
        <v>20</v>
      </c>
      <c r="X7243">
        <v>6</v>
      </c>
    </row>
    <row r="7244" spans="1:24" x14ac:dyDescent="0.3">
      <c r="A7244">
        <v>7243</v>
      </c>
      <c r="B7244" t="s">
        <v>33</v>
      </c>
      <c r="C7244" t="str">
        <f>_xlfn.XLOOKUP(B7244,Lookup_table!B:B,Lookup_table!C:C)</f>
        <v>Data</v>
      </c>
      <c r="D7244" t="s">
        <v>34</v>
      </c>
      <c r="E7244" t="s">
        <v>38</v>
      </c>
      <c r="F7244" t="s">
        <v>43</v>
      </c>
      <c r="G7244" t="s">
        <v>17</v>
      </c>
      <c r="H7244" t="str">
        <f t="shared" si="452"/>
        <v>Remote</v>
      </c>
      <c r="I7244" t="s">
        <v>18</v>
      </c>
      <c r="J7244" t="str">
        <f t="shared" si="453"/>
        <v>7+ yrs</v>
      </c>
      <c r="K7244">
        <f t="shared" ca="1" si="455"/>
        <v>7</v>
      </c>
      <c r="L7244" t="s">
        <v>27</v>
      </c>
      <c r="M7244">
        <v>0</v>
      </c>
      <c r="N7244">
        <v>0</v>
      </c>
      <c r="O7244">
        <v>1</v>
      </c>
      <c r="P7244">
        <v>1</v>
      </c>
      <c r="Q7244">
        <v>0</v>
      </c>
      <c r="R7244">
        <f>SUM(M7244:N7244:O7244:P7244:Q7244)</f>
        <v>2</v>
      </c>
      <c r="S7244" s="1">
        <v>131279</v>
      </c>
      <c r="T7244" s="1" t="str">
        <f t="shared" si="454"/>
        <v>High</v>
      </c>
      <c r="U7244">
        <v>9</v>
      </c>
      <c r="V7244">
        <v>2023</v>
      </c>
      <c r="W7244" t="s">
        <v>28</v>
      </c>
      <c r="X7244">
        <v>5</v>
      </c>
    </row>
    <row r="7245" spans="1:24" x14ac:dyDescent="0.3">
      <c r="A7245">
        <v>7244</v>
      </c>
      <c r="B7245" t="s">
        <v>36</v>
      </c>
      <c r="C7245" t="str">
        <f>_xlfn.XLOOKUP(B7245,Lookup_table!B:B,Lookup_table!C:C)</f>
        <v>Data</v>
      </c>
      <c r="D7245" t="s">
        <v>34</v>
      </c>
      <c r="E7245" t="s">
        <v>15</v>
      </c>
      <c r="F7245" t="s">
        <v>24</v>
      </c>
      <c r="G7245" t="s">
        <v>17</v>
      </c>
      <c r="H7245" t="str">
        <f t="shared" si="452"/>
        <v>Remote</v>
      </c>
      <c r="I7245" t="s">
        <v>26</v>
      </c>
      <c r="J7245" t="str">
        <f t="shared" si="453"/>
        <v>3-6 yrs</v>
      </c>
      <c r="K7245">
        <f t="shared" ca="1" si="455"/>
        <v>6</v>
      </c>
      <c r="L7245" t="s">
        <v>27</v>
      </c>
      <c r="M7245">
        <v>0</v>
      </c>
      <c r="N7245">
        <v>1</v>
      </c>
      <c r="O7245">
        <v>0</v>
      </c>
      <c r="P7245">
        <v>1</v>
      </c>
      <c r="Q7245">
        <v>0</v>
      </c>
      <c r="R7245">
        <f>SUM(M7245:N7245:O7245:P7245:Q7245)</f>
        <v>2</v>
      </c>
      <c r="S7245" s="1">
        <v>92366</v>
      </c>
      <c r="T7245" s="1" t="str">
        <f t="shared" si="454"/>
        <v>Medium</v>
      </c>
      <c r="U7245">
        <v>1</v>
      </c>
      <c r="V7245">
        <v>2021</v>
      </c>
      <c r="W7245" t="s">
        <v>20</v>
      </c>
      <c r="X7245">
        <v>3</v>
      </c>
    </row>
    <row r="7246" spans="1:24" x14ac:dyDescent="0.3">
      <c r="A7246">
        <v>7245</v>
      </c>
      <c r="B7246" t="s">
        <v>21</v>
      </c>
      <c r="C7246" t="str">
        <f>_xlfn.XLOOKUP(B7246,Lookup_table!B:B,Lookup_table!C:C)</f>
        <v>AI</v>
      </c>
      <c r="D7246" t="s">
        <v>22</v>
      </c>
      <c r="E7246" t="s">
        <v>23</v>
      </c>
      <c r="F7246" t="s">
        <v>16</v>
      </c>
      <c r="G7246" t="s">
        <v>25</v>
      </c>
      <c r="H7246" t="str">
        <f t="shared" si="452"/>
        <v>Onsite/Hybrid</v>
      </c>
      <c r="I7246" t="s">
        <v>35</v>
      </c>
      <c r="J7246" t="str">
        <f t="shared" si="453"/>
        <v>0-2 yrs</v>
      </c>
      <c r="K7246">
        <f t="shared" ca="1" si="455"/>
        <v>0</v>
      </c>
      <c r="L7246" t="s">
        <v>39</v>
      </c>
      <c r="M7246">
        <v>0</v>
      </c>
      <c r="N7246">
        <v>0</v>
      </c>
      <c r="O7246">
        <v>1</v>
      </c>
      <c r="P7246">
        <v>1</v>
      </c>
      <c r="Q7246">
        <v>1</v>
      </c>
      <c r="R7246">
        <f>SUM(M7246:N7246:O7246:P7246:Q7246)</f>
        <v>3</v>
      </c>
      <c r="S7246" s="1">
        <v>154511</v>
      </c>
      <c r="T7246" s="1" t="str">
        <f t="shared" si="454"/>
        <v>High</v>
      </c>
      <c r="U7246">
        <v>8</v>
      </c>
      <c r="V7246">
        <v>2023</v>
      </c>
      <c r="W7246" t="s">
        <v>28</v>
      </c>
      <c r="X7246">
        <v>4</v>
      </c>
    </row>
    <row r="7247" spans="1:24" x14ac:dyDescent="0.3">
      <c r="A7247">
        <v>7246</v>
      </c>
      <c r="B7247" t="s">
        <v>21</v>
      </c>
      <c r="C7247" t="str">
        <f>_xlfn.XLOOKUP(B7247,Lookup_table!B:B,Lookup_table!C:C)</f>
        <v>AI</v>
      </c>
      <c r="D7247" t="s">
        <v>22</v>
      </c>
      <c r="E7247" t="s">
        <v>32</v>
      </c>
      <c r="F7247" t="s">
        <v>43</v>
      </c>
      <c r="G7247" t="s">
        <v>25</v>
      </c>
      <c r="H7247" t="str">
        <f t="shared" si="452"/>
        <v>Onsite/Hybrid</v>
      </c>
      <c r="I7247" t="s">
        <v>35</v>
      </c>
      <c r="J7247" t="str">
        <f t="shared" si="453"/>
        <v>0-2 yrs</v>
      </c>
      <c r="K7247">
        <f t="shared" ca="1" si="455"/>
        <v>2</v>
      </c>
      <c r="L7247" t="s">
        <v>19</v>
      </c>
      <c r="M7247">
        <v>0</v>
      </c>
      <c r="N7247">
        <v>0</v>
      </c>
      <c r="O7247">
        <v>1</v>
      </c>
      <c r="P7247">
        <v>0</v>
      </c>
      <c r="Q7247">
        <v>1</v>
      </c>
      <c r="R7247">
        <f>SUM(M7247:N7247:O7247:P7247:Q7247)</f>
        <v>2</v>
      </c>
      <c r="S7247" s="1">
        <v>139244</v>
      </c>
      <c r="T7247" s="1" t="str">
        <f t="shared" si="454"/>
        <v>High</v>
      </c>
      <c r="U7247">
        <v>11</v>
      </c>
      <c r="V7247">
        <v>2021</v>
      </c>
      <c r="W7247" t="s">
        <v>20</v>
      </c>
      <c r="X7247">
        <v>2</v>
      </c>
    </row>
    <row r="7248" spans="1:24" x14ac:dyDescent="0.3">
      <c r="A7248">
        <v>7247</v>
      </c>
      <c r="B7248" t="s">
        <v>21</v>
      </c>
      <c r="C7248" t="str">
        <f>_xlfn.XLOOKUP(B7248,Lookup_table!B:B,Lookup_table!C:C)</f>
        <v>AI</v>
      </c>
      <c r="D7248" t="s">
        <v>34</v>
      </c>
      <c r="E7248" t="s">
        <v>15</v>
      </c>
      <c r="F7248" t="s">
        <v>16</v>
      </c>
      <c r="G7248" t="s">
        <v>17</v>
      </c>
      <c r="H7248" t="str">
        <f t="shared" si="452"/>
        <v>Remote</v>
      </c>
      <c r="I7248" t="s">
        <v>35</v>
      </c>
      <c r="J7248" t="str">
        <f t="shared" si="453"/>
        <v>0-2 yrs</v>
      </c>
      <c r="K7248">
        <f t="shared" ca="1" si="455"/>
        <v>1</v>
      </c>
      <c r="L7248" t="s">
        <v>19</v>
      </c>
      <c r="M7248">
        <v>1</v>
      </c>
      <c r="N7248">
        <v>0</v>
      </c>
      <c r="O7248">
        <v>1</v>
      </c>
      <c r="P7248">
        <v>0</v>
      </c>
      <c r="Q7248">
        <v>1</v>
      </c>
      <c r="R7248">
        <f>SUM(M7248:N7248:O7248:P7248:Q7248)</f>
        <v>3</v>
      </c>
      <c r="S7248" s="1">
        <v>111877</v>
      </c>
      <c r="T7248" s="1" t="str">
        <f t="shared" si="454"/>
        <v>Medium</v>
      </c>
      <c r="U7248">
        <v>11</v>
      </c>
      <c r="V7248">
        <v>2022</v>
      </c>
      <c r="W7248" t="s">
        <v>20</v>
      </c>
      <c r="X7248">
        <v>2</v>
      </c>
    </row>
    <row r="7249" spans="1:24" x14ac:dyDescent="0.3">
      <c r="A7249">
        <v>7248</v>
      </c>
      <c r="B7249" t="s">
        <v>21</v>
      </c>
      <c r="C7249" t="str">
        <f>_xlfn.XLOOKUP(B7249,Lookup_table!B:B,Lookup_table!C:C)</f>
        <v>AI</v>
      </c>
      <c r="D7249" t="s">
        <v>34</v>
      </c>
      <c r="E7249" t="s">
        <v>40</v>
      </c>
      <c r="F7249" t="s">
        <v>24</v>
      </c>
      <c r="G7249" t="s">
        <v>25</v>
      </c>
      <c r="H7249" t="str">
        <f t="shared" si="452"/>
        <v>Onsite/Hybrid</v>
      </c>
      <c r="I7249" t="s">
        <v>18</v>
      </c>
      <c r="J7249" t="str">
        <f t="shared" si="453"/>
        <v>7+ yrs</v>
      </c>
      <c r="K7249">
        <f t="shared" ca="1" si="455"/>
        <v>8</v>
      </c>
      <c r="L7249" t="s">
        <v>39</v>
      </c>
      <c r="M7249">
        <v>1</v>
      </c>
      <c r="N7249">
        <v>0</v>
      </c>
      <c r="O7249">
        <v>0</v>
      </c>
      <c r="P7249">
        <v>1</v>
      </c>
      <c r="Q7249">
        <v>1</v>
      </c>
      <c r="R7249">
        <f>SUM(M7249:N7249:O7249:P7249:Q7249)</f>
        <v>3</v>
      </c>
      <c r="S7249" s="1">
        <v>160656</v>
      </c>
      <c r="T7249" s="1" t="str">
        <f t="shared" si="454"/>
        <v>High</v>
      </c>
      <c r="U7249">
        <v>7</v>
      </c>
      <c r="V7249">
        <v>2020</v>
      </c>
      <c r="W7249" t="s">
        <v>34</v>
      </c>
      <c r="X7249">
        <v>1</v>
      </c>
    </row>
    <row r="7250" spans="1:24" x14ac:dyDescent="0.3">
      <c r="A7250">
        <v>7249</v>
      </c>
      <c r="B7250" t="s">
        <v>50</v>
      </c>
      <c r="C7250" t="str">
        <f>_xlfn.XLOOKUP(B7250,Lookup_table!B:B,Lookup_table!C:C)</f>
        <v>AI</v>
      </c>
      <c r="D7250" t="s">
        <v>14</v>
      </c>
      <c r="E7250" t="s">
        <v>15</v>
      </c>
      <c r="F7250" t="s">
        <v>29</v>
      </c>
      <c r="G7250" t="s">
        <v>30</v>
      </c>
      <c r="H7250" t="str">
        <f t="shared" si="452"/>
        <v>Onsite/Hybrid</v>
      </c>
      <c r="I7250" t="s">
        <v>26</v>
      </c>
      <c r="J7250" t="str">
        <f t="shared" si="453"/>
        <v>3-6 yrs</v>
      </c>
      <c r="K7250">
        <f t="shared" ca="1" si="455"/>
        <v>5</v>
      </c>
      <c r="L7250" t="s">
        <v>19</v>
      </c>
      <c r="M7250">
        <v>0</v>
      </c>
      <c r="N7250">
        <v>1</v>
      </c>
      <c r="O7250">
        <v>1</v>
      </c>
      <c r="P7250">
        <v>1</v>
      </c>
      <c r="Q7250">
        <v>1</v>
      </c>
      <c r="R7250">
        <f>SUM(M7250:N7250:O7250:P7250:Q7250)</f>
        <v>4</v>
      </c>
      <c r="S7250" s="1">
        <v>158900</v>
      </c>
      <c r="T7250" s="1" t="str">
        <f t="shared" si="454"/>
        <v>High</v>
      </c>
      <c r="U7250">
        <v>4</v>
      </c>
      <c r="V7250">
        <v>2025</v>
      </c>
      <c r="W7250" t="s">
        <v>28</v>
      </c>
      <c r="X7250">
        <v>1</v>
      </c>
    </row>
    <row r="7251" spans="1:24" x14ac:dyDescent="0.3">
      <c r="A7251">
        <v>7250</v>
      </c>
      <c r="B7251" t="s">
        <v>21</v>
      </c>
      <c r="C7251" t="str">
        <f>_xlfn.XLOOKUP(B7251,Lookup_table!B:B,Lookup_table!C:C)</f>
        <v>AI</v>
      </c>
      <c r="D7251" t="s">
        <v>14</v>
      </c>
      <c r="E7251" t="s">
        <v>42</v>
      </c>
      <c r="F7251" t="s">
        <v>29</v>
      </c>
      <c r="G7251" t="s">
        <v>17</v>
      </c>
      <c r="H7251" t="str">
        <f t="shared" si="452"/>
        <v>Remote</v>
      </c>
      <c r="I7251" t="s">
        <v>18</v>
      </c>
      <c r="J7251" t="str">
        <f t="shared" si="453"/>
        <v>7+ yrs</v>
      </c>
      <c r="K7251">
        <f t="shared" ca="1" si="455"/>
        <v>7</v>
      </c>
      <c r="L7251" t="s">
        <v>27</v>
      </c>
      <c r="M7251">
        <v>0</v>
      </c>
      <c r="N7251">
        <v>1</v>
      </c>
      <c r="O7251">
        <v>0</v>
      </c>
      <c r="P7251">
        <v>1</v>
      </c>
      <c r="Q7251">
        <v>0</v>
      </c>
      <c r="R7251">
        <f>SUM(M7251:N7251:O7251:P7251:Q7251)</f>
        <v>2</v>
      </c>
      <c r="S7251" s="1">
        <v>157774</v>
      </c>
      <c r="T7251" s="1" t="str">
        <f t="shared" si="454"/>
        <v>High</v>
      </c>
      <c r="U7251">
        <v>7</v>
      </c>
      <c r="V7251">
        <v>2020</v>
      </c>
      <c r="W7251" t="s">
        <v>34</v>
      </c>
      <c r="X7251">
        <v>4</v>
      </c>
    </row>
    <row r="7252" spans="1:24" x14ac:dyDescent="0.3">
      <c r="A7252">
        <v>7251</v>
      </c>
      <c r="B7252" t="s">
        <v>41</v>
      </c>
      <c r="C7252" t="str">
        <f>_xlfn.XLOOKUP(B7252,Lookup_table!B:B,Lookup_table!C:C)</f>
        <v>Data</v>
      </c>
      <c r="D7252" t="s">
        <v>22</v>
      </c>
      <c r="E7252" t="s">
        <v>38</v>
      </c>
      <c r="F7252" t="s">
        <v>43</v>
      </c>
      <c r="G7252" t="s">
        <v>25</v>
      </c>
      <c r="H7252" t="str">
        <f t="shared" si="452"/>
        <v>Onsite/Hybrid</v>
      </c>
      <c r="I7252" t="s">
        <v>26</v>
      </c>
      <c r="J7252" t="str">
        <f t="shared" si="453"/>
        <v>3-6 yrs</v>
      </c>
      <c r="K7252">
        <f t="shared" ca="1" si="455"/>
        <v>4</v>
      </c>
      <c r="L7252" t="s">
        <v>39</v>
      </c>
      <c r="M7252">
        <v>1</v>
      </c>
      <c r="N7252">
        <v>0</v>
      </c>
      <c r="O7252">
        <v>0</v>
      </c>
      <c r="P7252">
        <v>0</v>
      </c>
      <c r="Q7252">
        <v>1</v>
      </c>
      <c r="R7252">
        <f>SUM(M7252:N7252:O7252:P7252:Q7252)</f>
        <v>2</v>
      </c>
      <c r="S7252" s="1">
        <v>103012</v>
      </c>
      <c r="T7252" s="1" t="str">
        <f t="shared" si="454"/>
        <v>Medium</v>
      </c>
      <c r="U7252">
        <v>8</v>
      </c>
      <c r="V7252">
        <v>2025</v>
      </c>
      <c r="W7252" t="s">
        <v>28</v>
      </c>
      <c r="X7252">
        <v>9</v>
      </c>
    </row>
    <row r="7253" spans="1:24" x14ac:dyDescent="0.3">
      <c r="A7253">
        <v>7252</v>
      </c>
      <c r="B7253" t="s">
        <v>36</v>
      </c>
      <c r="C7253" t="str">
        <f>_xlfn.XLOOKUP(B7253,Lookup_table!B:B,Lookup_table!C:C)</f>
        <v>Data</v>
      </c>
      <c r="D7253" t="s">
        <v>14</v>
      </c>
      <c r="E7253" t="s">
        <v>23</v>
      </c>
      <c r="F7253" t="s">
        <v>44</v>
      </c>
      <c r="G7253" t="s">
        <v>17</v>
      </c>
      <c r="H7253" t="str">
        <f t="shared" si="452"/>
        <v>Remote</v>
      </c>
      <c r="I7253" t="s">
        <v>18</v>
      </c>
      <c r="J7253" t="str">
        <f t="shared" si="453"/>
        <v>7+ yrs</v>
      </c>
      <c r="K7253">
        <f t="shared" ca="1" si="455"/>
        <v>7</v>
      </c>
      <c r="L7253" t="s">
        <v>27</v>
      </c>
      <c r="M7253">
        <v>0</v>
      </c>
      <c r="N7253">
        <v>0</v>
      </c>
      <c r="O7253">
        <v>0</v>
      </c>
      <c r="P7253">
        <v>0</v>
      </c>
      <c r="Q7253">
        <v>1</v>
      </c>
      <c r="R7253">
        <f>SUM(M7253:N7253:O7253:P7253:Q7253)</f>
        <v>1</v>
      </c>
      <c r="S7253" s="1">
        <v>107374</v>
      </c>
      <c r="T7253" s="1" t="str">
        <f t="shared" si="454"/>
        <v>Medium</v>
      </c>
      <c r="U7253">
        <v>9</v>
      </c>
      <c r="V7253">
        <v>2026</v>
      </c>
      <c r="W7253" t="s">
        <v>20</v>
      </c>
      <c r="X7253">
        <v>2</v>
      </c>
    </row>
    <row r="7254" spans="1:24" x14ac:dyDescent="0.3">
      <c r="A7254">
        <v>7253</v>
      </c>
      <c r="B7254" t="s">
        <v>50</v>
      </c>
      <c r="C7254" t="str">
        <f>_xlfn.XLOOKUP(B7254,Lookup_table!B:B,Lookup_table!C:C)</f>
        <v>AI</v>
      </c>
      <c r="D7254" t="s">
        <v>22</v>
      </c>
      <c r="E7254" t="s">
        <v>32</v>
      </c>
      <c r="F7254" t="s">
        <v>44</v>
      </c>
      <c r="G7254" t="s">
        <v>17</v>
      </c>
      <c r="H7254" t="str">
        <f t="shared" si="452"/>
        <v>Remote</v>
      </c>
      <c r="I7254" t="s">
        <v>26</v>
      </c>
      <c r="J7254" t="str">
        <f t="shared" si="453"/>
        <v>3-6 yrs</v>
      </c>
      <c r="K7254">
        <f t="shared" ca="1" si="455"/>
        <v>5</v>
      </c>
      <c r="L7254" t="s">
        <v>27</v>
      </c>
      <c r="M7254">
        <v>0</v>
      </c>
      <c r="N7254">
        <v>1</v>
      </c>
      <c r="O7254">
        <v>1</v>
      </c>
      <c r="P7254">
        <v>1</v>
      </c>
      <c r="Q7254">
        <v>1</v>
      </c>
      <c r="R7254">
        <f>SUM(M7254:N7254:O7254:P7254:Q7254)</f>
        <v>4</v>
      </c>
      <c r="S7254" s="1">
        <v>175397</v>
      </c>
      <c r="T7254" s="1" t="str">
        <f t="shared" si="454"/>
        <v>High</v>
      </c>
      <c r="U7254">
        <v>1</v>
      </c>
      <c r="V7254">
        <v>2020</v>
      </c>
      <c r="W7254" t="s">
        <v>28</v>
      </c>
      <c r="X7254">
        <v>4</v>
      </c>
    </row>
    <row r="7255" spans="1:24" x14ac:dyDescent="0.3">
      <c r="A7255">
        <v>7254</v>
      </c>
      <c r="B7255" t="s">
        <v>33</v>
      </c>
      <c r="C7255" t="str">
        <f>_xlfn.XLOOKUP(B7255,Lookup_table!B:B,Lookup_table!C:C)</f>
        <v>Data</v>
      </c>
      <c r="D7255" t="s">
        <v>22</v>
      </c>
      <c r="E7255" t="s">
        <v>38</v>
      </c>
      <c r="F7255" t="s">
        <v>43</v>
      </c>
      <c r="G7255" t="s">
        <v>17</v>
      </c>
      <c r="H7255" t="str">
        <f t="shared" si="452"/>
        <v>Remote</v>
      </c>
      <c r="I7255" t="s">
        <v>35</v>
      </c>
      <c r="J7255" t="str">
        <f t="shared" si="453"/>
        <v>0-2 yrs</v>
      </c>
      <c r="K7255">
        <f t="shared" ca="1" si="455"/>
        <v>1</v>
      </c>
      <c r="L7255" t="s">
        <v>27</v>
      </c>
      <c r="M7255">
        <v>1</v>
      </c>
      <c r="N7255">
        <v>0</v>
      </c>
      <c r="O7255">
        <v>0</v>
      </c>
      <c r="P7255">
        <v>1</v>
      </c>
      <c r="Q7255">
        <v>0</v>
      </c>
      <c r="R7255">
        <f>SUM(M7255:N7255:O7255:P7255:Q7255)</f>
        <v>2</v>
      </c>
      <c r="S7255" s="1">
        <v>87401</v>
      </c>
      <c r="T7255" s="1" t="str">
        <f t="shared" si="454"/>
        <v>Medium</v>
      </c>
      <c r="U7255">
        <v>10</v>
      </c>
      <c r="V7255">
        <v>2020</v>
      </c>
      <c r="W7255" t="s">
        <v>20</v>
      </c>
      <c r="X7255">
        <v>4</v>
      </c>
    </row>
    <row r="7256" spans="1:24" x14ac:dyDescent="0.3">
      <c r="A7256">
        <v>7255</v>
      </c>
      <c r="B7256" t="s">
        <v>21</v>
      </c>
      <c r="C7256" t="str">
        <f>_xlfn.XLOOKUP(B7256,Lookup_table!B:B,Lookup_table!C:C)</f>
        <v>AI</v>
      </c>
      <c r="D7256" t="s">
        <v>37</v>
      </c>
      <c r="E7256" t="s">
        <v>40</v>
      </c>
      <c r="F7256" t="s">
        <v>29</v>
      </c>
      <c r="G7256" t="s">
        <v>25</v>
      </c>
      <c r="H7256" t="str">
        <f t="shared" si="452"/>
        <v>Onsite/Hybrid</v>
      </c>
      <c r="I7256" t="s">
        <v>18</v>
      </c>
      <c r="J7256" t="str">
        <f t="shared" si="453"/>
        <v>7+ yrs</v>
      </c>
      <c r="K7256">
        <f t="shared" ca="1" si="455"/>
        <v>7</v>
      </c>
      <c r="L7256" t="s">
        <v>39</v>
      </c>
      <c r="M7256">
        <v>1</v>
      </c>
      <c r="N7256">
        <v>1</v>
      </c>
      <c r="O7256">
        <v>1</v>
      </c>
      <c r="P7256">
        <v>1</v>
      </c>
      <c r="Q7256">
        <v>0</v>
      </c>
      <c r="R7256">
        <f>SUM(M7256:N7256:O7256:P7256:Q7256)</f>
        <v>4</v>
      </c>
      <c r="S7256" s="1">
        <v>170722</v>
      </c>
      <c r="T7256" s="1" t="str">
        <f t="shared" si="454"/>
        <v>High</v>
      </c>
      <c r="U7256">
        <v>7</v>
      </c>
      <c r="V7256">
        <v>2024</v>
      </c>
      <c r="W7256" t="s">
        <v>28</v>
      </c>
      <c r="X7256">
        <v>5</v>
      </c>
    </row>
    <row r="7257" spans="1:24" x14ac:dyDescent="0.3">
      <c r="A7257">
        <v>7256</v>
      </c>
      <c r="B7257" t="s">
        <v>36</v>
      </c>
      <c r="C7257" t="str">
        <f>_xlfn.XLOOKUP(B7257,Lookup_table!B:B,Lookup_table!C:C)</f>
        <v>Data</v>
      </c>
      <c r="D7257" t="s">
        <v>37</v>
      </c>
      <c r="E7257" t="s">
        <v>15</v>
      </c>
      <c r="F7257" t="s">
        <v>29</v>
      </c>
      <c r="G7257" t="s">
        <v>17</v>
      </c>
      <c r="H7257" t="str">
        <f t="shared" si="452"/>
        <v>Remote</v>
      </c>
      <c r="I7257" t="s">
        <v>26</v>
      </c>
      <c r="J7257" t="str">
        <f t="shared" si="453"/>
        <v>3-6 yrs</v>
      </c>
      <c r="K7257">
        <f t="shared" ca="1" si="455"/>
        <v>5</v>
      </c>
      <c r="L7257" t="s">
        <v>19</v>
      </c>
      <c r="M7257">
        <v>1</v>
      </c>
      <c r="N7257">
        <v>1</v>
      </c>
      <c r="O7257">
        <v>1</v>
      </c>
      <c r="P7257">
        <v>1</v>
      </c>
      <c r="Q7257">
        <v>0</v>
      </c>
      <c r="R7257">
        <f>SUM(M7257:N7257:O7257:P7257:Q7257)</f>
        <v>4</v>
      </c>
      <c r="S7257" s="1">
        <v>103274</v>
      </c>
      <c r="T7257" s="1" t="str">
        <f t="shared" si="454"/>
        <v>Medium</v>
      </c>
      <c r="U7257">
        <v>2</v>
      </c>
      <c r="V7257">
        <v>2025</v>
      </c>
      <c r="W7257" t="s">
        <v>28</v>
      </c>
      <c r="X7257">
        <v>5</v>
      </c>
    </row>
    <row r="7258" spans="1:24" x14ac:dyDescent="0.3">
      <c r="A7258">
        <v>7257</v>
      </c>
      <c r="B7258" t="s">
        <v>21</v>
      </c>
      <c r="C7258" t="str">
        <f>_xlfn.XLOOKUP(B7258,Lookup_table!B:B,Lookup_table!C:C)</f>
        <v>AI</v>
      </c>
      <c r="D7258" t="s">
        <v>22</v>
      </c>
      <c r="E7258" t="s">
        <v>38</v>
      </c>
      <c r="F7258" t="s">
        <v>43</v>
      </c>
      <c r="G7258" t="s">
        <v>30</v>
      </c>
      <c r="H7258" t="str">
        <f t="shared" si="452"/>
        <v>Onsite/Hybrid</v>
      </c>
      <c r="I7258" t="s">
        <v>26</v>
      </c>
      <c r="J7258" t="str">
        <f t="shared" si="453"/>
        <v>3-6 yrs</v>
      </c>
      <c r="K7258">
        <f t="shared" ca="1" si="455"/>
        <v>6</v>
      </c>
      <c r="L7258" t="s">
        <v>27</v>
      </c>
      <c r="M7258">
        <v>1</v>
      </c>
      <c r="N7258">
        <v>1</v>
      </c>
      <c r="O7258">
        <v>1</v>
      </c>
      <c r="P7258">
        <v>0</v>
      </c>
      <c r="Q7258">
        <v>0</v>
      </c>
      <c r="R7258">
        <f>SUM(M7258:N7258:O7258:P7258:Q7258)</f>
        <v>3</v>
      </c>
      <c r="S7258" s="1">
        <v>148788</v>
      </c>
      <c r="T7258" s="1" t="str">
        <f t="shared" si="454"/>
        <v>High</v>
      </c>
      <c r="U7258">
        <v>8</v>
      </c>
      <c r="V7258">
        <v>2022</v>
      </c>
      <c r="W7258" t="s">
        <v>20</v>
      </c>
      <c r="X7258">
        <v>1</v>
      </c>
    </row>
    <row r="7259" spans="1:24" x14ac:dyDescent="0.3">
      <c r="A7259">
        <v>7258</v>
      </c>
      <c r="B7259" t="s">
        <v>50</v>
      </c>
      <c r="C7259" t="str">
        <f>_xlfn.XLOOKUP(B7259,Lookup_table!B:B,Lookup_table!C:C)</f>
        <v>AI</v>
      </c>
      <c r="D7259" t="s">
        <v>37</v>
      </c>
      <c r="E7259" t="s">
        <v>23</v>
      </c>
      <c r="F7259" t="s">
        <v>51</v>
      </c>
      <c r="G7259" t="s">
        <v>25</v>
      </c>
      <c r="H7259" t="str">
        <f t="shared" si="452"/>
        <v>Onsite/Hybrid</v>
      </c>
      <c r="I7259" t="s">
        <v>35</v>
      </c>
      <c r="J7259" t="str">
        <f t="shared" si="453"/>
        <v>0-2 yrs</v>
      </c>
      <c r="K7259">
        <f t="shared" ca="1" si="455"/>
        <v>2</v>
      </c>
      <c r="L7259" t="s">
        <v>19</v>
      </c>
      <c r="M7259">
        <v>0</v>
      </c>
      <c r="N7259">
        <v>1</v>
      </c>
      <c r="O7259">
        <v>0</v>
      </c>
      <c r="P7259">
        <v>1</v>
      </c>
      <c r="Q7259">
        <v>1</v>
      </c>
      <c r="R7259">
        <f>SUM(M7259:N7259:O7259:P7259:Q7259)</f>
        <v>3</v>
      </c>
      <c r="S7259" s="1">
        <v>110106</v>
      </c>
      <c r="T7259" s="1" t="str">
        <f t="shared" si="454"/>
        <v>Medium</v>
      </c>
      <c r="U7259">
        <v>6</v>
      </c>
      <c r="V7259">
        <v>2022</v>
      </c>
      <c r="W7259" t="s">
        <v>34</v>
      </c>
      <c r="X7259">
        <v>5</v>
      </c>
    </row>
    <row r="7260" spans="1:24" x14ac:dyDescent="0.3">
      <c r="A7260">
        <v>7259</v>
      </c>
      <c r="B7260" t="s">
        <v>21</v>
      </c>
      <c r="C7260" t="str">
        <f>_xlfn.XLOOKUP(B7260,Lookup_table!B:B,Lookup_table!C:C)</f>
        <v>AI</v>
      </c>
      <c r="D7260" t="s">
        <v>34</v>
      </c>
      <c r="E7260" t="s">
        <v>15</v>
      </c>
      <c r="F7260" t="s">
        <v>51</v>
      </c>
      <c r="G7260" t="s">
        <v>30</v>
      </c>
      <c r="H7260" t="str">
        <f t="shared" si="452"/>
        <v>Onsite/Hybrid</v>
      </c>
      <c r="I7260" t="s">
        <v>18</v>
      </c>
      <c r="J7260" t="str">
        <f t="shared" si="453"/>
        <v>7+ yrs</v>
      </c>
      <c r="K7260">
        <f t="shared" ca="1" si="455"/>
        <v>13</v>
      </c>
      <c r="L7260" t="s">
        <v>19</v>
      </c>
      <c r="M7260">
        <v>0</v>
      </c>
      <c r="N7260">
        <v>1</v>
      </c>
      <c r="O7260">
        <v>0</v>
      </c>
      <c r="P7260">
        <v>1</v>
      </c>
      <c r="Q7260">
        <v>1</v>
      </c>
      <c r="R7260">
        <f>SUM(M7260:N7260:O7260:P7260:Q7260)</f>
        <v>3</v>
      </c>
      <c r="S7260" s="1">
        <v>165708</v>
      </c>
      <c r="T7260" s="1" t="str">
        <f t="shared" si="454"/>
        <v>High</v>
      </c>
      <c r="U7260">
        <v>8</v>
      </c>
      <c r="V7260">
        <v>2020</v>
      </c>
      <c r="W7260" t="s">
        <v>34</v>
      </c>
      <c r="X7260">
        <v>4</v>
      </c>
    </row>
    <row r="7261" spans="1:24" x14ac:dyDescent="0.3">
      <c r="A7261">
        <v>7260</v>
      </c>
      <c r="B7261" t="s">
        <v>50</v>
      </c>
      <c r="C7261" t="str">
        <f>_xlfn.XLOOKUP(B7261,Lookup_table!B:B,Lookup_table!C:C)</f>
        <v>AI</v>
      </c>
      <c r="D7261" t="s">
        <v>14</v>
      </c>
      <c r="E7261" t="s">
        <v>42</v>
      </c>
      <c r="F7261" t="s">
        <v>51</v>
      </c>
      <c r="G7261" t="s">
        <v>17</v>
      </c>
      <c r="H7261" t="str">
        <f t="shared" si="452"/>
        <v>Remote</v>
      </c>
      <c r="I7261" t="s">
        <v>18</v>
      </c>
      <c r="J7261" t="str">
        <f t="shared" si="453"/>
        <v>7+ yrs</v>
      </c>
      <c r="K7261">
        <f t="shared" ca="1" si="455"/>
        <v>10</v>
      </c>
      <c r="L7261" t="s">
        <v>27</v>
      </c>
      <c r="M7261">
        <v>1</v>
      </c>
      <c r="N7261">
        <v>1</v>
      </c>
      <c r="O7261">
        <v>1</v>
      </c>
      <c r="P7261">
        <v>1</v>
      </c>
      <c r="Q7261">
        <v>1</v>
      </c>
      <c r="R7261">
        <f>SUM(M7261:N7261:O7261:P7261:Q7261)</f>
        <v>5</v>
      </c>
      <c r="S7261" s="1">
        <v>178651</v>
      </c>
      <c r="T7261" s="1" t="str">
        <f t="shared" si="454"/>
        <v>High</v>
      </c>
      <c r="U7261">
        <v>8</v>
      </c>
      <c r="V7261">
        <v>2021</v>
      </c>
      <c r="W7261" t="s">
        <v>28</v>
      </c>
      <c r="X7261">
        <v>5</v>
      </c>
    </row>
    <row r="7262" spans="1:24" x14ac:dyDescent="0.3">
      <c r="A7262">
        <v>7261</v>
      </c>
      <c r="B7262" t="s">
        <v>21</v>
      </c>
      <c r="C7262" t="str">
        <f>_xlfn.XLOOKUP(B7262,Lookup_table!B:B,Lookup_table!C:C)</f>
        <v>AI</v>
      </c>
      <c r="D7262" t="s">
        <v>22</v>
      </c>
      <c r="E7262" t="s">
        <v>42</v>
      </c>
      <c r="F7262" t="s">
        <v>43</v>
      </c>
      <c r="G7262" t="s">
        <v>25</v>
      </c>
      <c r="H7262" t="str">
        <f t="shared" si="452"/>
        <v>Onsite/Hybrid</v>
      </c>
      <c r="I7262" t="s">
        <v>18</v>
      </c>
      <c r="J7262" t="str">
        <f t="shared" si="453"/>
        <v>7+ yrs</v>
      </c>
      <c r="K7262">
        <f t="shared" ca="1" si="455"/>
        <v>9</v>
      </c>
      <c r="L7262" t="s">
        <v>39</v>
      </c>
      <c r="M7262">
        <v>0</v>
      </c>
      <c r="N7262">
        <v>1</v>
      </c>
      <c r="O7262">
        <v>1</v>
      </c>
      <c r="P7262">
        <v>1</v>
      </c>
      <c r="Q7262">
        <v>0</v>
      </c>
      <c r="R7262">
        <f>SUM(M7262:N7262:O7262:P7262:Q7262)</f>
        <v>3</v>
      </c>
      <c r="S7262" s="1">
        <v>188047</v>
      </c>
      <c r="T7262" s="1" t="str">
        <f t="shared" si="454"/>
        <v>High</v>
      </c>
      <c r="U7262">
        <v>9</v>
      </c>
      <c r="V7262">
        <v>2020</v>
      </c>
      <c r="W7262" t="s">
        <v>28</v>
      </c>
      <c r="X7262">
        <v>2</v>
      </c>
    </row>
    <row r="7263" spans="1:24" x14ac:dyDescent="0.3">
      <c r="A7263">
        <v>7262</v>
      </c>
      <c r="B7263" t="s">
        <v>33</v>
      </c>
      <c r="C7263" t="str">
        <f>_xlfn.XLOOKUP(B7263,Lookup_table!B:B,Lookup_table!C:C)</f>
        <v>Data</v>
      </c>
      <c r="D7263" t="s">
        <v>22</v>
      </c>
      <c r="E7263" t="s">
        <v>42</v>
      </c>
      <c r="F7263" t="s">
        <v>51</v>
      </c>
      <c r="G7263" t="s">
        <v>25</v>
      </c>
      <c r="H7263" t="str">
        <f t="shared" si="452"/>
        <v>Onsite/Hybrid</v>
      </c>
      <c r="I7263" t="s">
        <v>35</v>
      </c>
      <c r="J7263" t="str">
        <f t="shared" si="453"/>
        <v>0-2 yrs</v>
      </c>
      <c r="K7263">
        <f t="shared" ca="1" si="455"/>
        <v>0</v>
      </c>
      <c r="L7263" t="s">
        <v>39</v>
      </c>
      <c r="M7263">
        <v>0</v>
      </c>
      <c r="N7263">
        <v>0</v>
      </c>
      <c r="O7263">
        <v>1</v>
      </c>
      <c r="P7263">
        <v>1</v>
      </c>
      <c r="Q7263">
        <v>0</v>
      </c>
      <c r="R7263">
        <f>SUM(M7263:N7263:O7263:P7263:Q7263)</f>
        <v>2</v>
      </c>
      <c r="S7263" s="1">
        <v>100768</v>
      </c>
      <c r="T7263" s="1" t="str">
        <f t="shared" si="454"/>
        <v>Medium</v>
      </c>
      <c r="U7263">
        <v>7</v>
      </c>
      <c r="V7263">
        <v>2022</v>
      </c>
      <c r="W7263" t="s">
        <v>28</v>
      </c>
      <c r="X7263">
        <v>3</v>
      </c>
    </row>
    <row r="7264" spans="1:24" x14ac:dyDescent="0.3">
      <c r="A7264">
        <v>7263</v>
      </c>
      <c r="B7264" t="s">
        <v>31</v>
      </c>
      <c r="C7264" t="str">
        <f>_xlfn.XLOOKUP(B7264,Lookup_table!B:B,Lookup_table!C:C)</f>
        <v>Business</v>
      </c>
      <c r="D7264" t="s">
        <v>14</v>
      </c>
      <c r="E7264" t="s">
        <v>40</v>
      </c>
      <c r="F7264" t="s">
        <v>51</v>
      </c>
      <c r="G7264" t="s">
        <v>17</v>
      </c>
      <c r="H7264" t="str">
        <f t="shared" si="452"/>
        <v>Remote</v>
      </c>
      <c r="I7264" t="s">
        <v>18</v>
      </c>
      <c r="J7264" t="str">
        <f t="shared" si="453"/>
        <v>7+ yrs</v>
      </c>
      <c r="K7264">
        <f t="shared" ca="1" si="455"/>
        <v>15</v>
      </c>
      <c r="L7264" t="s">
        <v>39</v>
      </c>
      <c r="M7264">
        <v>1</v>
      </c>
      <c r="N7264">
        <v>1</v>
      </c>
      <c r="O7264">
        <v>1</v>
      </c>
      <c r="P7264">
        <v>0</v>
      </c>
      <c r="Q7264">
        <v>1</v>
      </c>
      <c r="R7264">
        <f>SUM(M7264:N7264:O7264:P7264:Q7264)</f>
        <v>4</v>
      </c>
      <c r="S7264" s="1">
        <v>127590</v>
      </c>
      <c r="T7264" s="1" t="str">
        <f t="shared" si="454"/>
        <v>High</v>
      </c>
      <c r="U7264">
        <v>10</v>
      </c>
      <c r="V7264">
        <v>2024</v>
      </c>
      <c r="W7264" t="s">
        <v>20</v>
      </c>
      <c r="X7264">
        <v>4</v>
      </c>
    </row>
    <row r="7265" spans="1:24" x14ac:dyDescent="0.3">
      <c r="A7265">
        <v>7264</v>
      </c>
      <c r="B7265" t="s">
        <v>31</v>
      </c>
      <c r="C7265" t="str">
        <f>_xlfn.XLOOKUP(B7265,Lookup_table!B:B,Lookup_table!C:C)</f>
        <v>Business</v>
      </c>
      <c r="D7265" t="s">
        <v>22</v>
      </c>
      <c r="E7265" t="s">
        <v>23</v>
      </c>
      <c r="F7265" t="s">
        <v>52</v>
      </c>
      <c r="G7265" t="s">
        <v>17</v>
      </c>
      <c r="H7265" t="str">
        <f t="shared" si="452"/>
        <v>Remote</v>
      </c>
      <c r="I7265" t="s">
        <v>26</v>
      </c>
      <c r="J7265" t="str">
        <f t="shared" si="453"/>
        <v>3-6 yrs</v>
      </c>
      <c r="K7265">
        <f t="shared" ca="1" si="455"/>
        <v>5</v>
      </c>
      <c r="L7265" t="s">
        <v>39</v>
      </c>
      <c r="M7265">
        <v>1</v>
      </c>
      <c r="N7265">
        <v>1</v>
      </c>
      <c r="O7265">
        <v>0</v>
      </c>
      <c r="P7265">
        <v>0</v>
      </c>
      <c r="Q7265">
        <v>0</v>
      </c>
      <c r="R7265">
        <f>SUM(M7265:N7265:O7265:P7265:Q7265)</f>
        <v>2</v>
      </c>
      <c r="S7265" s="1">
        <v>94888</v>
      </c>
      <c r="T7265" s="1" t="str">
        <f t="shared" si="454"/>
        <v>Medium</v>
      </c>
      <c r="U7265">
        <v>3</v>
      </c>
      <c r="V7265">
        <v>2022</v>
      </c>
      <c r="W7265" t="s">
        <v>20</v>
      </c>
      <c r="X7265">
        <v>3</v>
      </c>
    </row>
    <row r="7266" spans="1:24" x14ac:dyDescent="0.3">
      <c r="A7266">
        <v>7265</v>
      </c>
      <c r="B7266" t="s">
        <v>36</v>
      </c>
      <c r="C7266" t="str">
        <f>_xlfn.XLOOKUP(B7266,Lookup_table!B:B,Lookup_table!C:C)</f>
        <v>Data</v>
      </c>
      <c r="D7266" t="s">
        <v>22</v>
      </c>
      <c r="E7266" t="s">
        <v>42</v>
      </c>
      <c r="F7266" t="s">
        <v>24</v>
      </c>
      <c r="G7266" t="s">
        <v>25</v>
      </c>
      <c r="H7266" t="str">
        <f t="shared" si="452"/>
        <v>Onsite/Hybrid</v>
      </c>
      <c r="I7266" t="s">
        <v>35</v>
      </c>
      <c r="J7266" t="str">
        <f t="shared" si="453"/>
        <v>0-2 yrs</v>
      </c>
      <c r="K7266">
        <f t="shared" ca="1" si="455"/>
        <v>1</v>
      </c>
      <c r="L7266" t="s">
        <v>39</v>
      </c>
      <c r="M7266">
        <v>1</v>
      </c>
      <c r="N7266">
        <v>0</v>
      </c>
      <c r="O7266">
        <v>1</v>
      </c>
      <c r="P7266">
        <v>0</v>
      </c>
      <c r="Q7266">
        <v>0</v>
      </c>
      <c r="R7266">
        <f>SUM(M7266:N7266:O7266:P7266:Q7266)</f>
        <v>2</v>
      </c>
      <c r="S7266" s="1">
        <v>83873</v>
      </c>
      <c r="T7266" s="1" t="str">
        <f t="shared" si="454"/>
        <v>Medium</v>
      </c>
      <c r="U7266">
        <v>3</v>
      </c>
      <c r="V7266">
        <v>2021</v>
      </c>
      <c r="W7266" t="s">
        <v>28</v>
      </c>
      <c r="X7266">
        <v>9</v>
      </c>
    </row>
    <row r="7267" spans="1:24" x14ac:dyDescent="0.3">
      <c r="A7267">
        <v>7266</v>
      </c>
      <c r="B7267" t="s">
        <v>36</v>
      </c>
      <c r="C7267" t="str">
        <f>_xlfn.XLOOKUP(B7267,Lookup_table!B:B,Lookup_table!C:C)</f>
        <v>Data</v>
      </c>
      <c r="D7267" t="s">
        <v>22</v>
      </c>
      <c r="E7267" t="s">
        <v>32</v>
      </c>
      <c r="F7267" t="s">
        <v>24</v>
      </c>
      <c r="G7267" t="s">
        <v>17</v>
      </c>
      <c r="H7267" t="str">
        <f t="shared" si="452"/>
        <v>Remote</v>
      </c>
      <c r="I7267" t="s">
        <v>35</v>
      </c>
      <c r="J7267" t="str">
        <f t="shared" si="453"/>
        <v>0-2 yrs</v>
      </c>
      <c r="K7267">
        <f t="shared" ca="1" si="455"/>
        <v>0</v>
      </c>
      <c r="L7267" t="s">
        <v>39</v>
      </c>
      <c r="M7267">
        <v>0</v>
      </c>
      <c r="N7267">
        <v>0</v>
      </c>
      <c r="O7267">
        <v>1</v>
      </c>
      <c r="P7267">
        <v>0</v>
      </c>
      <c r="Q7267">
        <v>1</v>
      </c>
      <c r="R7267">
        <f>SUM(M7267:N7267:O7267:P7267:Q7267)</f>
        <v>2</v>
      </c>
      <c r="S7267" s="1">
        <v>99058</v>
      </c>
      <c r="T7267" s="1" t="str">
        <f t="shared" si="454"/>
        <v>Medium</v>
      </c>
      <c r="U7267">
        <v>8</v>
      </c>
      <c r="V7267">
        <v>2022</v>
      </c>
      <c r="W7267" t="s">
        <v>28</v>
      </c>
      <c r="X7267">
        <v>8</v>
      </c>
    </row>
    <row r="7268" spans="1:24" x14ac:dyDescent="0.3">
      <c r="A7268">
        <v>7267</v>
      </c>
      <c r="B7268" t="s">
        <v>41</v>
      </c>
      <c r="C7268" t="str">
        <f>_xlfn.XLOOKUP(B7268,Lookup_table!B:B,Lookup_table!C:C)</f>
        <v>Data</v>
      </c>
      <c r="D7268" t="s">
        <v>22</v>
      </c>
      <c r="E7268" t="s">
        <v>40</v>
      </c>
      <c r="F7268" t="s">
        <v>29</v>
      </c>
      <c r="G7268" t="s">
        <v>17</v>
      </c>
      <c r="H7268" t="str">
        <f t="shared" si="452"/>
        <v>Remote</v>
      </c>
      <c r="I7268" t="s">
        <v>35</v>
      </c>
      <c r="J7268" t="str">
        <f t="shared" si="453"/>
        <v>0-2 yrs</v>
      </c>
      <c r="K7268">
        <f t="shared" ca="1" si="455"/>
        <v>2</v>
      </c>
      <c r="L7268" t="s">
        <v>19</v>
      </c>
      <c r="M7268">
        <v>0</v>
      </c>
      <c r="N7268">
        <v>1</v>
      </c>
      <c r="O7268">
        <v>0</v>
      </c>
      <c r="P7268">
        <v>0</v>
      </c>
      <c r="Q7268">
        <v>0</v>
      </c>
      <c r="R7268">
        <f>SUM(M7268:N7268:O7268:P7268:Q7268)</f>
        <v>1</v>
      </c>
      <c r="S7268" s="1">
        <v>70355</v>
      </c>
      <c r="T7268" s="1" t="str">
        <f t="shared" si="454"/>
        <v>Medium</v>
      </c>
      <c r="U7268">
        <v>12</v>
      </c>
      <c r="V7268">
        <v>2020</v>
      </c>
      <c r="W7268" t="s">
        <v>34</v>
      </c>
      <c r="X7268">
        <v>3</v>
      </c>
    </row>
    <row r="7269" spans="1:24" x14ac:dyDescent="0.3">
      <c r="A7269">
        <v>7268</v>
      </c>
      <c r="B7269" t="s">
        <v>33</v>
      </c>
      <c r="C7269" t="str">
        <f>_xlfn.XLOOKUP(B7269,Lookup_table!B:B,Lookup_table!C:C)</f>
        <v>Data</v>
      </c>
      <c r="D7269" t="s">
        <v>22</v>
      </c>
      <c r="E7269" t="s">
        <v>32</v>
      </c>
      <c r="F7269" t="s">
        <v>29</v>
      </c>
      <c r="G7269" t="s">
        <v>30</v>
      </c>
      <c r="H7269" t="str">
        <f t="shared" si="452"/>
        <v>Onsite/Hybrid</v>
      </c>
      <c r="I7269" t="s">
        <v>35</v>
      </c>
      <c r="J7269" t="str">
        <f t="shared" si="453"/>
        <v>0-2 yrs</v>
      </c>
      <c r="K7269">
        <f t="shared" ca="1" si="455"/>
        <v>2</v>
      </c>
      <c r="L7269" t="s">
        <v>19</v>
      </c>
      <c r="M7269">
        <v>1</v>
      </c>
      <c r="N7269">
        <v>0</v>
      </c>
      <c r="O7269">
        <v>1</v>
      </c>
      <c r="P7269">
        <v>0</v>
      </c>
      <c r="Q7269">
        <v>1</v>
      </c>
      <c r="R7269">
        <f>SUM(M7269:N7269:O7269:P7269:Q7269)</f>
        <v>3</v>
      </c>
      <c r="S7269" s="1">
        <v>94170</v>
      </c>
      <c r="T7269" s="1" t="str">
        <f t="shared" si="454"/>
        <v>Medium</v>
      </c>
      <c r="U7269">
        <v>5</v>
      </c>
      <c r="V7269">
        <v>2025</v>
      </c>
      <c r="W7269" t="s">
        <v>20</v>
      </c>
      <c r="X7269">
        <v>2</v>
      </c>
    </row>
    <row r="7270" spans="1:24" x14ac:dyDescent="0.3">
      <c r="A7270">
        <v>7269</v>
      </c>
      <c r="B7270" t="s">
        <v>31</v>
      </c>
      <c r="C7270" t="str">
        <f>_xlfn.XLOOKUP(B7270,Lookup_table!B:B,Lookup_table!C:C)</f>
        <v>Business</v>
      </c>
      <c r="D7270" t="s">
        <v>22</v>
      </c>
      <c r="E7270" t="s">
        <v>15</v>
      </c>
      <c r="F7270" t="s">
        <v>51</v>
      </c>
      <c r="G7270" t="s">
        <v>17</v>
      </c>
      <c r="H7270" t="str">
        <f t="shared" si="452"/>
        <v>Remote</v>
      </c>
      <c r="I7270" t="s">
        <v>26</v>
      </c>
      <c r="J7270" t="str">
        <f t="shared" si="453"/>
        <v>3-6 yrs</v>
      </c>
      <c r="K7270">
        <f t="shared" ca="1" si="455"/>
        <v>5</v>
      </c>
      <c r="L7270" t="s">
        <v>39</v>
      </c>
      <c r="M7270">
        <v>0</v>
      </c>
      <c r="N7270">
        <v>0</v>
      </c>
      <c r="O7270">
        <v>1</v>
      </c>
      <c r="P7270">
        <v>0</v>
      </c>
      <c r="Q7270">
        <v>1</v>
      </c>
      <c r="R7270">
        <f>SUM(M7270:N7270:O7270:P7270:Q7270)</f>
        <v>2</v>
      </c>
      <c r="S7270" s="1">
        <v>122589</v>
      </c>
      <c r="T7270" s="1" t="str">
        <f t="shared" si="454"/>
        <v>High</v>
      </c>
      <c r="U7270">
        <v>1</v>
      </c>
      <c r="V7270">
        <v>2020</v>
      </c>
      <c r="W7270" t="s">
        <v>34</v>
      </c>
      <c r="X7270">
        <v>4</v>
      </c>
    </row>
    <row r="7271" spans="1:24" x14ac:dyDescent="0.3">
      <c r="A7271">
        <v>7270</v>
      </c>
      <c r="B7271" t="s">
        <v>36</v>
      </c>
      <c r="C7271" t="str">
        <f>_xlfn.XLOOKUP(B7271,Lookup_table!B:B,Lookup_table!C:C)</f>
        <v>Data</v>
      </c>
      <c r="D7271" t="s">
        <v>34</v>
      </c>
      <c r="E7271" t="s">
        <v>15</v>
      </c>
      <c r="F7271" t="s">
        <v>24</v>
      </c>
      <c r="G7271" t="s">
        <v>17</v>
      </c>
      <c r="H7271" t="str">
        <f t="shared" si="452"/>
        <v>Remote</v>
      </c>
      <c r="I7271" t="s">
        <v>18</v>
      </c>
      <c r="J7271" t="str">
        <f t="shared" si="453"/>
        <v>7+ yrs</v>
      </c>
      <c r="K7271">
        <f t="shared" ca="1" si="455"/>
        <v>14</v>
      </c>
      <c r="L7271" t="s">
        <v>39</v>
      </c>
      <c r="M7271">
        <v>1</v>
      </c>
      <c r="N7271">
        <v>0</v>
      </c>
      <c r="O7271">
        <v>0</v>
      </c>
      <c r="P7271">
        <v>0</v>
      </c>
      <c r="Q7271">
        <v>1</v>
      </c>
      <c r="R7271">
        <f>SUM(M7271:N7271:O7271:P7271:Q7271)</f>
        <v>2</v>
      </c>
      <c r="S7271" s="1">
        <v>112172</v>
      </c>
      <c r="T7271" s="1" t="str">
        <f t="shared" si="454"/>
        <v>Medium</v>
      </c>
      <c r="U7271">
        <v>4</v>
      </c>
      <c r="V7271">
        <v>2021</v>
      </c>
      <c r="W7271" t="s">
        <v>28</v>
      </c>
      <c r="X7271">
        <v>9</v>
      </c>
    </row>
    <row r="7272" spans="1:24" x14ac:dyDescent="0.3">
      <c r="A7272">
        <v>7271</v>
      </c>
      <c r="B7272" t="s">
        <v>33</v>
      </c>
      <c r="C7272" t="str">
        <f>_xlfn.XLOOKUP(B7272,Lookup_table!B:B,Lookup_table!C:C)</f>
        <v>Data</v>
      </c>
      <c r="D7272" t="s">
        <v>22</v>
      </c>
      <c r="E7272" t="s">
        <v>32</v>
      </c>
      <c r="F7272" t="s">
        <v>24</v>
      </c>
      <c r="G7272" t="s">
        <v>17</v>
      </c>
      <c r="H7272" t="str">
        <f t="shared" si="452"/>
        <v>Remote</v>
      </c>
      <c r="I7272" t="s">
        <v>35</v>
      </c>
      <c r="J7272" t="str">
        <f t="shared" si="453"/>
        <v>0-2 yrs</v>
      </c>
      <c r="K7272">
        <f t="shared" ca="1" si="455"/>
        <v>1</v>
      </c>
      <c r="L7272" t="s">
        <v>39</v>
      </c>
      <c r="M7272">
        <v>1</v>
      </c>
      <c r="N7272">
        <v>1</v>
      </c>
      <c r="O7272">
        <v>0</v>
      </c>
      <c r="P7272">
        <v>0</v>
      </c>
      <c r="Q7272">
        <v>0</v>
      </c>
      <c r="R7272">
        <f>SUM(M7272:N7272:O7272:P7272:Q7272)</f>
        <v>2</v>
      </c>
      <c r="S7272" s="1">
        <v>74960</v>
      </c>
      <c r="T7272" s="1" t="str">
        <f t="shared" si="454"/>
        <v>Medium</v>
      </c>
      <c r="U7272">
        <v>11</v>
      </c>
      <c r="V7272">
        <v>2021</v>
      </c>
      <c r="W7272" t="s">
        <v>20</v>
      </c>
      <c r="X7272">
        <v>1</v>
      </c>
    </row>
    <row r="7273" spans="1:24" x14ac:dyDescent="0.3">
      <c r="A7273">
        <v>7272</v>
      </c>
      <c r="B7273" t="s">
        <v>33</v>
      </c>
      <c r="C7273" t="str">
        <f>_xlfn.XLOOKUP(B7273,Lookup_table!B:B,Lookup_table!C:C)</f>
        <v>Data</v>
      </c>
      <c r="D7273" t="s">
        <v>14</v>
      </c>
      <c r="E7273" t="s">
        <v>32</v>
      </c>
      <c r="F7273" t="s">
        <v>44</v>
      </c>
      <c r="G7273" t="s">
        <v>30</v>
      </c>
      <c r="H7273" t="str">
        <f t="shared" si="452"/>
        <v>Onsite/Hybrid</v>
      </c>
      <c r="I7273" t="s">
        <v>26</v>
      </c>
      <c r="J7273" t="str">
        <f t="shared" si="453"/>
        <v>3-6 yrs</v>
      </c>
      <c r="K7273">
        <f t="shared" ca="1" si="455"/>
        <v>4</v>
      </c>
      <c r="L7273" t="s">
        <v>27</v>
      </c>
      <c r="M7273">
        <v>1</v>
      </c>
      <c r="N7273">
        <v>0</v>
      </c>
      <c r="O7273">
        <v>0</v>
      </c>
      <c r="P7273">
        <v>0</v>
      </c>
      <c r="Q7273">
        <v>0</v>
      </c>
      <c r="R7273">
        <f>SUM(M7273:N7273:O7273:P7273:Q7273)</f>
        <v>1</v>
      </c>
      <c r="S7273" s="1">
        <v>75654</v>
      </c>
      <c r="T7273" s="1" t="str">
        <f t="shared" si="454"/>
        <v>Medium</v>
      </c>
      <c r="U7273">
        <v>11</v>
      </c>
      <c r="V7273">
        <v>2025</v>
      </c>
      <c r="W7273" t="s">
        <v>28</v>
      </c>
      <c r="X7273">
        <v>7</v>
      </c>
    </row>
    <row r="7274" spans="1:24" x14ac:dyDescent="0.3">
      <c r="A7274">
        <v>7273</v>
      </c>
      <c r="B7274" t="s">
        <v>36</v>
      </c>
      <c r="C7274" t="str">
        <f>_xlfn.XLOOKUP(B7274,Lookup_table!B:B,Lookup_table!C:C)</f>
        <v>Data</v>
      </c>
      <c r="D7274" t="s">
        <v>37</v>
      </c>
      <c r="E7274" t="s">
        <v>38</v>
      </c>
      <c r="F7274" t="s">
        <v>51</v>
      </c>
      <c r="G7274" t="s">
        <v>17</v>
      </c>
      <c r="H7274" t="str">
        <f t="shared" si="452"/>
        <v>Remote</v>
      </c>
      <c r="I7274" t="s">
        <v>26</v>
      </c>
      <c r="J7274" t="str">
        <f t="shared" si="453"/>
        <v>3-6 yrs</v>
      </c>
      <c r="K7274">
        <f t="shared" ca="1" si="455"/>
        <v>4</v>
      </c>
      <c r="L7274" t="s">
        <v>39</v>
      </c>
      <c r="M7274">
        <v>1</v>
      </c>
      <c r="N7274">
        <v>0</v>
      </c>
      <c r="O7274">
        <v>1</v>
      </c>
      <c r="P7274">
        <v>0</v>
      </c>
      <c r="Q7274">
        <v>1</v>
      </c>
      <c r="R7274">
        <f>SUM(M7274:N7274:O7274:P7274:Q7274)</f>
        <v>3</v>
      </c>
      <c r="S7274" s="1">
        <v>99598</v>
      </c>
      <c r="T7274" s="1" t="str">
        <f t="shared" si="454"/>
        <v>Medium</v>
      </c>
      <c r="U7274">
        <v>3</v>
      </c>
      <c r="V7274">
        <v>2020</v>
      </c>
      <c r="W7274" t="s">
        <v>20</v>
      </c>
      <c r="X7274">
        <v>4</v>
      </c>
    </row>
    <row r="7275" spans="1:24" x14ac:dyDescent="0.3">
      <c r="A7275">
        <v>7274</v>
      </c>
      <c r="B7275" t="s">
        <v>31</v>
      </c>
      <c r="C7275" t="str">
        <f>_xlfn.XLOOKUP(B7275,Lookup_table!B:B,Lookup_table!C:C)</f>
        <v>Business</v>
      </c>
      <c r="D7275" t="s">
        <v>22</v>
      </c>
      <c r="E7275" t="s">
        <v>32</v>
      </c>
      <c r="F7275" t="s">
        <v>24</v>
      </c>
      <c r="G7275" t="s">
        <v>17</v>
      </c>
      <c r="H7275" t="str">
        <f t="shared" si="452"/>
        <v>Remote</v>
      </c>
      <c r="I7275" t="s">
        <v>35</v>
      </c>
      <c r="J7275" t="str">
        <f t="shared" si="453"/>
        <v>0-2 yrs</v>
      </c>
      <c r="K7275">
        <f t="shared" ca="1" si="455"/>
        <v>1</v>
      </c>
      <c r="L7275" t="s">
        <v>19</v>
      </c>
      <c r="M7275">
        <v>0</v>
      </c>
      <c r="N7275">
        <v>0</v>
      </c>
      <c r="O7275">
        <v>0</v>
      </c>
      <c r="P7275">
        <v>0</v>
      </c>
      <c r="Q7275">
        <v>0</v>
      </c>
      <c r="R7275">
        <f>SUM(M7275:N7275:O7275:P7275:Q7275)</f>
        <v>0</v>
      </c>
      <c r="S7275" s="1">
        <v>70974</v>
      </c>
      <c r="T7275" s="1" t="str">
        <f t="shared" si="454"/>
        <v>Medium</v>
      </c>
      <c r="U7275">
        <v>6</v>
      </c>
      <c r="V7275">
        <v>2026</v>
      </c>
      <c r="W7275" t="s">
        <v>34</v>
      </c>
      <c r="X7275">
        <v>3</v>
      </c>
    </row>
    <row r="7276" spans="1:24" x14ac:dyDescent="0.3">
      <c r="A7276">
        <v>7275</v>
      </c>
      <c r="B7276" t="s">
        <v>31</v>
      </c>
      <c r="C7276" t="str">
        <f>_xlfn.XLOOKUP(B7276,Lookup_table!B:B,Lookup_table!C:C)</f>
        <v>Business</v>
      </c>
      <c r="D7276" t="s">
        <v>14</v>
      </c>
      <c r="E7276" t="s">
        <v>32</v>
      </c>
      <c r="F7276" t="s">
        <v>29</v>
      </c>
      <c r="G7276" t="s">
        <v>25</v>
      </c>
      <c r="H7276" t="str">
        <f t="shared" si="452"/>
        <v>Onsite/Hybrid</v>
      </c>
      <c r="I7276" t="s">
        <v>35</v>
      </c>
      <c r="J7276" t="str">
        <f t="shared" si="453"/>
        <v>0-2 yrs</v>
      </c>
      <c r="K7276">
        <f t="shared" ca="1" si="455"/>
        <v>1</v>
      </c>
      <c r="L7276" t="s">
        <v>27</v>
      </c>
      <c r="M7276">
        <v>1</v>
      </c>
      <c r="N7276">
        <v>0</v>
      </c>
      <c r="O7276">
        <v>1</v>
      </c>
      <c r="P7276">
        <v>0</v>
      </c>
      <c r="Q7276">
        <v>0</v>
      </c>
      <c r="R7276">
        <f>SUM(M7276:N7276:O7276:P7276:Q7276)</f>
        <v>2</v>
      </c>
      <c r="S7276" s="1">
        <v>68898</v>
      </c>
      <c r="T7276" s="1" t="str">
        <f t="shared" si="454"/>
        <v>Low</v>
      </c>
      <c r="U7276">
        <v>2</v>
      </c>
      <c r="V7276">
        <v>2026</v>
      </c>
      <c r="W7276" t="s">
        <v>28</v>
      </c>
      <c r="X7276">
        <v>8</v>
      </c>
    </row>
    <row r="7277" spans="1:24" x14ac:dyDescent="0.3">
      <c r="A7277">
        <v>7276</v>
      </c>
      <c r="B7277" t="s">
        <v>21</v>
      </c>
      <c r="C7277" t="str">
        <f>_xlfn.XLOOKUP(B7277,Lookup_table!B:B,Lookup_table!C:C)</f>
        <v>AI</v>
      </c>
      <c r="D7277" t="s">
        <v>34</v>
      </c>
      <c r="E7277" t="s">
        <v>23</v>
      </c>
      <c r="F7277" t="s">
        <v>29</v>
      </c>
      <c r="G7277" t="s">
        <v>17</v>
      </c>
      <c r="H7277" t="str">
        <f t="shared" si="452"/>
        <v>Remote</v>
      </c>
      <c r="I7277" t="s">
        <v>35</v>
      </c>
      <c r="J7277" t="str">
        <f t="shared" si="453"/>
        <v>0-2 yrs</v>
      </c>
      <c r="K7277">
        <f t="shared" ca="1" si="455"/>
        <v>2</v>
      </c>
      <c r="L7277" t="s">
        <v>39</v>
      </c>
      <c r="M7277">
        <v>1</v>
      </c>
      <c r="N7277">
        <v>0</v>
      </c>
      <c r="O7277">
        <v>1</v>
      </c>
      <c r="P7277">
        <v>1</v>
      </c>
      <c r="Q7277">
        <v>0</v>
      </c>
      <c r="R7277">
        <f>SUM(M7277:N7277:O7277:P7277:Q7277)</f>
        <v>3</v>
      </c>
      <c r="S7277" s="1">
        <v>115673</v>
      </c>
      <c r="T7277" s="1" t="str">
        <f t="shared" si="454"/>
        <v>Medium</v>
      </c>
      <c r="U7277">
        <v>6</v>
      </c>
      <c r="V7277">
        <v>2026</v>
      </c>
      <c r="W7277" t="s">
        <v>28</v>
      </c>
      <c r="X7277">
        <v>5</v>
      </c>
    </row>
    <row r="7278" spans="1:24" x14ac:dyDescent="0.3">
      <c r="A7278">
        <v>7277</v>
      </c>
      <c r="B7278" t="s">
        <v>31</v>
      </c>
      <c r="C7278" t="str">
        <f>_xlfn.XLOOKUP(B7278,Lookup_table!B:B,Lookup_table!C:C)</f>
        <v>Business</v>
      </c>
      <c r="D7278" t="s">
        <v>14</v>
      </c>
      <c r="E7278" t="s">
        <v>38</v>
      </c>
      <c r="F7278" t="s">
        <v>52</v>
      </c>
      <c r="G7278" t="s">
        <v>30</v>
      </c>
      <c r="H7278" t="str">
        <f t="shared" si="452"/>
        <v>Onsite/Hybrid</v>
      </c>
      <c r="I7278" t="s">
        <v>35</v>
      </c>
      <c r="J7278" t="str">
        <f t="shared" si="453"/>
        <v>0-2 yrs</v>
      </c>
      <c r="K7278">
        <f t="shared" ca="1" si="455"/>
        <v>1</v>
      </c>
      <c r="L7278" t="s">
        <v>39</v>
      </c>
      <c r="M7278">
        <v>0</v>
      </c>
      <c r="N7278">
        <v>0</v>
      </c>
      <c r="O7278">
        <v>1</v>
      </c>
      <c r="P7278">
        <v>1</v>
      </c>
      <c r="Q7278">
        <v>0</v>
      </c>
      <c r="R7278">
        <f>SUM(M7278:N7278:O7278:P7278:Q7278)</f>
        <v>2</v>
      </c>
      <c r="S7278" s="1">
        <v>79331</v>
      </c>
      <c r="T7278" s="1" t="str">
        <f t="shared" si="454"/>
        <v>Medium</v>
      </c>
      <c r="U7278">
        <v>11</v>
      </c>
      <c r="V7278">
        <v>2022</v>
      </c>
      <c r="W7278" t="s">
        <v>28</v>
      </c>
      <c r="X7278">
        <v>8</v>
      </c>
    </row>
    <row r="7279" spans="1:24" x14ac:dyDescent="0.3">
      <c r="A7279">
        <v>7278</v>
      </c>
      <c r="B7279" t="s">
        <v>50</v>
      </c>
      <c r="C7279" t="str">
        <f>_xlfn.XLOOKUP(B7279,Lookup_table!B:B,Lookup_table!C:C)</f>
        <v>AI</v>
      </c>
      <c r="D7279" t="s">
        <v>37</v>
      </c>
      <c r="E7279" t="s">
        <v>42</v>
      </c>
      <c r="F7279" t="s">
        <v>29</v>
      </c>
      <c r="G7279" t="s">
        <v>25</v>
      </c>
      <c r="H7279" t="str">
        <f t="shared" si="452"/>
        <v>Onsite/Hybrid</v>
      </c>
      <c r="I7279" t="s">
        <v>35</v>
      </c>
      <c r="J7279" t="str">
        <f t="shared" si="453"/>
        <v>0-2 yrs</v>
      </c>
      <c r="K7279">
        <f t="shared" ca="1" si="455"/>
        <v>2</v>
      </c>
      <c r="L7279" t="s">
        <v>27</v>
      </c>
      <c r="M7279">
        <v>1</v>
      </c>
      <c r="N7279">
        <v>0</v>
      </c>
      <c r="O7279">
        <v>1</v>
      </c>
      <c r="P7279">
        <v>0</v>
      </c>
      <c r="Q7279">
        <v>1</v>
      </c>
      <c r="R7279">
        <f>SUM(M7279:N7279:O7279:P7279:Q7279)</f>
        <v>3</v>
      </c>
      <c r="S7279" s="1">
        <v>115022</v>
      </c>
      <c r="T7279" s="1" t="str">
        <f t="shared" si="454"/>
        <v>Medium</v>
      </c>
      <c r="U7279">
        <v>1</v>
      </c>
      <c r="V7279">
        <v>2021</v>
      </c>
      <c r="W7279" t="s">
        <v>34</v>
      </c>
      <c r="X7279">
        <v>3</v>
      </c>
    </row>
    <row r="7280" spans="1:24" x14ac:dyDescent="0.3">
      <c r="A7280">
        <v>7279</v>
      </c>
      <c r="B7280" t="s">
        <v>21</v>
      </c>
      <c r="C7280" t="str">
        <f>_xlfn.XLOOKUP(B7280,Lookup_table!B:B,Lookup_table!C:C)</f>
        <v>AI</v>
      </c>
      <c r="D7280" t="s">
        <v>37</v>
      </c>
      <c r="E7280" t="s">
        <v>32</v>
      </c>
      <c r="F7280" t="s">
        <v>44</v>
      </c>
      <c r="G7280" t="s">
        <v>17</v>
      </c>
      <c r="H7280" t="str">
        <f t="shared" si="452"/>
        <v>Remote</v>
      </c>
      <c r="I7280" t="s">
        <v>26</v>
      </c>
      <c r="J7280" t="str">
        <f t="shared" si="453"/>
        <v>3-6 yrs</v>
      </c>
      <c r="K7280">
        <f t="shared" ca="1" si="455"/>
        <v>6</v>
      </c>
      <c r="L7280" t="s">
        <v>19</v>
      </c>
      <c r="M7280">
        <v>1</v>
      </c>
      <c r="N7280">
        <v>0</v>
      </c>
      <c r="O7280">
        <v>1</v>
      </c>
      <c r="P7280">
        <v>0</v>
      </c>
      <c r="Q7280">
        <v>1</v>
      </c>
      <c r="R7280">
        <f>SUM(M7280:N7280:O7280:P7280:Q7280)</f>
        <v>3</v>
      </c>
      <c r="S7280" s="1">
        <v>139591</v>
      </c>
      <c r="T7280" s="1" t="str">
        <f t="shared" si="454"/>
        <v>High</v>
      </c>
      <c r="U7280">
        <v>12</v>
      </c>
      <c r="V7280">
        <v>2021</v>
      </c>
      <c r="W7280" t="s">
        <v>20</v>
      </c>
      <c r="X7280">
        <v>4</v>
      </c>
    </row>
    <row r="7281" spans="1:24" x14ac:dyDescent="0.3">
      <c r="A7281">
        <v>7280</v>
      </c>
      <c r="B7281" t="s">
        <v>41</v>
      </c>
      <c r="C7281" t="str">
        <f>_xlfn.XLOOKUP(B7281,Lookup_table!B:B,Lookup_table!C:C)</f>
        <v>Data</v>
      </c>
      <c r="D7281" t="s">
        <v>14</v>
      </c>
      <c r="E7281" t="s">
        <v>15</v>
      </c>
      <c r="F7281" t="s">
        <v>29</v>
      </c>
      <c r="G7281" t="s">
        <v>17</v>
      </c>
      <c r="H7281" t="str">
        <f t="shared" si="452"/>
        <v>Remote</v>
      </c>
      <c r="I7281" t="s">
        <v>18</v>
      </c>
      <c r="J7281" t="str">
        <f t="shared" si="453"/>
        <v>7+ yrs</v>
      </c>
      <c r="K7281">
        <f t="shared" ca="1" si="455"/>
        <v>13</v>
      </c>
      <c r="L7281" t="s">
        <v>27</v>
      </c>
      <c r="M7281">
        <v>1</v>
      </c>
      <c r="N7281">
        <v>1</v>
      </c>
      <c r="O7281">
        <v>0</v>
      </c>
      <c r="P7281">
        <v>0</v>
      </c>
      <c r="Q7281">
        <v>1</v>
      </c>
      <c r="R7281">
        <f>SUM(M7281:N7281:O7281:P7281:Q7281)</f>
        <v>3</v>
      </c>
      <c r="S7281" s="1">
        <v>105683</v>
      </c>
      <c r="T7281" s="1" t="str">
        <f t="shared" si="454"/>
        <v>Medium</v>
      </c>
      <c r="U7281">
        <v>1</v>
      </c>
      <c r="V7281">
        <v>2021</v>
      </c>
      <c r="W7281" t="s">
        <v>34</v>
      </c>
      <c r="X7281">
        <v>1</v>
      </c>
    </row>
    <row r="7282" spans="1:24" x14ac:dyDescent="0.3">
      <c r="A7282">
        <v>7281</v>
      </c>
      <c r="B7282" t="s">
        <v>21</v>
      </c>
      <c r="C7282" t="str">
        <f>_xlfn.XLOOKUP(B7282,Lookup_table!B:B,Lookup_table!C:C)</f>
        <v>AI</v>
      </c>
      <c r="D7282" t="s">
        <v>34</v>
      </c>
      <c r="E7282" t="s">
        <v>38</v>
      </c>
      <c r="F7282" t="s">
        <v>51</v>
      </c>
      <c r="G7282" t="s">
        <v>17</v>
      </c>
      <c r="H7282" t="str">
        <f t="shared" si="452"/>
        <v>Remote</v>
      </c>
      <c r="I7282" t="s">
        <v>18</v>
      </c>
      <c r="J7282" t="str">
        <f t="shared" si="453"/>
        <v>7+ yrs</v>
      </c>
      <c r="K7282">
        <f t="shared" ca="1" si="455"/>
        <v>8</v>
      </c>
      <c r="L7282" t="s">
        <v>27</v>
      </c>
      <c r="M7282">
        <v>1</v>
      </c>
      <c r="N7282">
        <v>0</v>
      </c>
      <c r="O7282">
        <v>1</v>
      </c>
      <c r="P7282">
        <v>0</v>
      </c>
      <c r="Q7282">
        <v>0</v>
      </c>
      <c r="R7282">
        <f>SUM(M7282:N7282:O7282:P7282:Q7282)</f>
        <v>2</v>
      </c>
      <c r="S7282" s="1">
        <v>156141</v>
      </c>
      <c r="T7282" s="1" t="str">
        <f t="shared" si="454"/>
        <v>High</v>
      </c>
      <c r="U7282">
        <v>11</v>
      </c>
      <c r="V7282">
        <v>2020</v>
      </c>
      <c r="W7282" t="s">
        <v>20</v>
      </c>
      <c r="X7282">
        <v>2</v>
      </c>
    </row>
    <row r="7283" spans="1:24" x14ac:dyDescent="0.3">
      <c r="A7283">
        <v>7282</v>
      </c>
      <c r="B7283" t="s">
        <v>36</v>
      </c>
      <c r="C7283" t="str">
        <f>_xlfn.XLOOKUP(B7283,Lookup_table!B:B,Lookup_table!C:C)</f>
        <v>Data</v>
      </c>
      <c r="D7283" t="s">
        <v>14</v>
      </c>
      <c r="E7283" t="s">
        <v>23</v>
      </c>
      <c r="F7283" t="s">
        <v>16</v>
      </c>
      <c r="G7283" t="s">
        <v>25</v>
      </c>
      <c r="H7283" t="str">
        <f t="shared" si="452"/>
        <v>Onsite/Hybrid</v>
      </c>
      <c r="I7283" t="s">
        <v>26</v>
      </c>
      <c r="J7283" t="str">
        <f t="shared" si="453"/>
        <v>3-6 yrs</v>
      </c>
      <c r="K7283">
        <f t="shared" ca="1" si="455"/>
        <v>4</v>
      </c>
      <c r="L7283" t="s">
        <v>39</v>
      </c>
      <c r="M7283">
        <v>0</v>
      </c>
      <c r="N7283">
        <v>1</v>
      </c>
      <c r="O7283">
        <v>0</v>
      </c>
      <c r="P7283">
        <v>0</v>
      </c>
      <c r="Q7283">
        <v>1</v>
      </c>
      <c r="R7283">
        <f>SUM(M7283:N7283:O7283:P7283:Q7283)</f>
        <v>2</v>
      </c>
      <c r="S7283" s="1">
        <v>82699</v>
      </c>
      <c r="T7283" s="1" t="str">
        <f t="shared" si="454"/>
        <v>Medium</v>
      </c>
      <c r="U7283">
        <v>12</v>
      </c>
      <c r="V7283">
        <v>2021</v>
      </c>
      <c r="W7283" t="s">
        <v>20</v>
      </c>
      <c r="X7283">
        <v>6</v>
      </c>
    </row>
    <row r="7284" spans="1:24" x14ac:dyDescent="0.3">
      <c r="A7284">
        <v>7283</v>
      </c>
      <c r="B7284" t="s">
        <v>36</v>
      </c>
      <c r="C7284" t="str">
        <f>_xlfn.XLOOKUP(B7284,Lookup_table!B:B,Lookup_table!C:C)</f>
        <v>Data</v>
      </c>
      <c r="D7284" t="s">
        <v>37</v>
      </c>
      <c r="E7284" t="s">
        <v>40</v>
      </c>
      <c r="F7284" t="s">
        <v>29</v>
      </c>
      <c r="G7284" t="s">
        <v>17</v>
      </c>
      <c r="H7284" t="str">
        <f t="shared" si="452"/>
        <v>Remote</v>
      </c>
      <c r="I7284" t="s">
        <v>18</v>
      </c>
      <c r="J7284" t="str">
        <f t="shared" si="453"/>
        <v>7+ yrs</v>
      </c>
      <c r="K7284">
        <f t="shared" ca="1" si="455"/>
        <v>12</v>
      </c>
      <c r="L7284" t="s">
        <v>19</v>
      </c>
      <c r="M7284">
        <v>1</v>
      </c>
      <c r="N7284">
        <v>1</v>
      </c>
      <c r="O7284">
        <v>0</v>
      </c>
      <c r="P7284">
        <v>1</v>
      </c>
      <c r="Q7284">
        <v>0</v>
      </c>
      <c r="R7284">
        <f>SUM(M7284:N7284:O7284:P7284:Q7284)</f>
        <v>3</v>
      </c>
      <c r="S7284" s="1">
        <v>117153</v>
      </c>
      <c r="T7284" s="1" t="str">
        <f t="shared" si="454"/>
        <v>Medium</v>
      </c>
      <c r="U7284">
        <v>9</v>
      </c>
      <c r="V7284">
        <v>2023</v>
      </c>
      <c r="W7284" t="s">
        <v>28</v>
      </c>
      <c r="X7284">
        <v>9</v>
      </c>
    </row>
    <row r="7285" spans="1:24" x14ac:dyDescent="0.3">
      <c r="A7285">
        <v>7284</v>
      </c>
      <c r="B7285" t="s">
        <v>31</v>
      </c>
      <c r="C7285" t="str">
        <f>_xlfn.XLOOKUP(B7285,Lookup_table!B:B,Lookup_table!C:C)</f>
        <v>Business</v>
      </c>
      <c r="D7285" t="s">
        <v>22</v>
      </c>
      <c r="E7285" t="s">
        <v>38</v>
      </c>
      <c r="F7285" t="s">
        <v>24</v>
      </c>
      <c r="G7285" t="s">
        <v>17</v>
      </c>
      <c r="H7285" t="str">
        <f t="shared" si="452"/>
        <v>Remote</v>
      </c>
      <c r="I7285" t="s">
        <v>18</v>
      </c>
      <c r="J7285" t="str">
        <f t="shared" si="453"/>
        <v>7+ yrs</v>
      </c>
      <c r="K7285">
        <f t="shared" ca="1" si="455"/>
        <v>15</v>
      </c>
      <c r="L7285" t="s">
        <v>39</v>
      </c>
      <c r="M7285">
        <v>0</v>
      </c>
      <c r="N7285">
        <v>0</v>
      </c>
      <c r="O7285">
        <v>0</v>
      </c>
      <c r="P7285">
        <v>0</v>
      </c>
      <c r="Q7285">
        <v>1</v>
      </c>
      <c r="R7285">
        <f>SUM(M7285:N7285:O7285:P7285:Q7285)</f>
        <v>1</v>
      </c>
      <c r="S7285" s="1">
        <v>133226</v>
      </c>
      <c r="T7285" s="1" t="str">
        <f t="shared" si="454"/>
        <v>High</v>
      </c>
      <c r="U7285">
        <v>8</v>
      </c>
      <c r="V7285">
        <v>2022</v>
      </c>
      <c r="W7285" t="s">
        <v>28</v>
      </c>
      <c r="X7285">
        <v>9</v>
      </c>
    </row>
    <row r="7286" spans="1:24" x14ac:dyDescent="0.3">
      <c r="A7286">
        <v>7285</v>
      </c>
      <c r="B7286" t="s">
        <v>33</v>
      </c>
      <c r="C7286" t="str">
        <f>_xlfn.XLOOKUP(B7286,Lookup_table!B:B,Lookup_table!C:C)</f>
        <v>Data</v>
      </c>
      <c r="D7286" t="s">
        <v>22</v>
      </c>
      <c r="E7286" t="s">
        <v>23</v>
      </c>
      <c r="F7286" t="s">
        <v>51</v>
      </c>
      <c r="G7286" t="s">
        <v>25</v>
      </c>
      <c r="H7286" t="str">
        <f t="shared" si="452"/>
        <v>Onsite/Hybrid</v>
      </c>
      <c r="I7286" t="s">
        <v>26</v>
      </c>
      <c r="J7286" t="str">
        <f t="shared" si="453"/>
        <v>3-6 yrs</v>
      </c>
      <c r="K7286">
        <f t="shared" ca="1" si="455"/>
        <v>4</v>
      </c>
      <c r="L7286" t="s">
        <v>19</v>
      </c>
      <c r="M7286">
        <v>0</v>
      </c>
      <c r="N7286">
        <v>0</v>
      </c>
      <c r="O7286">
        <v>0</v>
      </c>
      <c r="P7286">
        <v>0</v>
      </c>
      <c r="Q7286">
        <v>0</v>
      </c>
      <c r="R7286">
        <f>SUM(M7286:N7286:O7286:P7286:Q7286)</f>
        <v>0</v>
      </c>
      <c r="S7286" s="1">
        <v>98138</v>
      </c>
      <c r="T7286" s="1" t="str">
        <f t="shared" si="454"/>
        <v>Medium</v>
      </c>
      <c r="U7286">
        <v>8</v>
      </c>
      <c r="V7286">
        <v>2023</v>
      </c>
      <c r="W7286" t="s">
        <v>20</v>
      </c>
      <c r="X7286">
        <v>1</v>
      </c>
    </row>
    <row r="7287" spans="1:24" x14ac:dyDescent="0.3">
      <c r="A7287">
        <v>7286</v>
      </c>
      <c r="B7287" t="s">
        <v>31</v>
      </c>
      <c r="C7287" t="str">
        <f>_xlfn.XLOOKUP(B7287,Lookup_table!B:B,Lookup_table!C:C)</f>
        <v>Business</v>
      </c>
      <c r="D7287" t="s">
        <v>14</v>
      </c>
      <c r="E7287" t="s">
        <v>42</v>
      </c>
      <c r="F7287" t="s">
        <v>52</v>
      </c>
      <c r="G7287" t="s">
        <v>17</v>
      </c>
      <c r="H7287" t="str">
        <f t="shared" si="452"/>
        <v>Remote</v>
      </c>
      <c r="I7287" t="s">
        <v>35</v>
      </c>
      <c r="J7287" t="str">
        <f t="shared" si="453"/>
        <v>0-2 yrs</v>
      </c>
      <c r="K7287">
        <f t="shared" ca="1" si="455"/>
        <v>2</v>
      </c>
      <c r="L7287" t="s">
        <v>39</v>
      </c>
      <c r="M7287">
        <v>0</v>
      </c>
      <c r="N7287">
        <v>0</v>
      </c>
      <c r="O7287">
        <v>0</v>
      </c>
      <c r="P7287">
        <v>0</v>
      </c>
      <c r="Q7287">
        <v>0</v>
      </c>
      <c r="R7287">
        <f>SUM(M7287:N7287:O7287:P7287:Q7287)</f>
        <v>0</v>
      </c>
      <c r="S7287" s="1">
        <v>45916</v>
      </c>
      <c r="T7287" s="1" t="str">
        <f t="shared" si="454"/>
        <v>Low</v>
      </c>
      <c r="U7287">
        <v>11</v>
      </c>
      <c r="V7287">
        <v>2021</v>
      </c>
      <c r="W7287" t="s">
        <v>34</v>
      </c>
      <c r="X7287">
        <v>3</v>
      </c>
    </row>
    <row r="7288" spans="1:24" x14ac:dyDescent="0.3">
      <c r="A7288">
        <v>7287</v>
      </c>
      <c r="B7288" t="s">
        <v>31</v>
      </c>
      <c r="C7288" t="str">
        <f>_xlfn.XLOOKUP(B7288,Lookup_table!B:B,Lookup_table!C:C)</f>
        <v>Business</v>
      </c>
      <c r="D7288" t="s">
        <v>37</v>
      </c>
      <c r="E7288" t="s">
        <v>38</v>
      </c>
      <c r="F7288" t="s">
        <v>16</v>
      </c>
      <c r="G7288" t="s">
        <v>25</v>
      </c>
      <c r="H7288" t="str">
        <f t="shared" si="452"/>
        <v>Onsite/Hybrid</v>
      </c>
      <c r="I7288" t="s">
        <v>26</v>
      </c>
      <c r="J7288" t="str">
        <f t="shared" si="453"/>
        <v>3-6 yrs</v>
      </c>
      <c r="K7288">
        <f t="shared" ca="1" si="455"/>
        <v>4</v>
      </c>
      <c r="L7288" t="s">
        <v>27</v>
      </c>
      <c r="M7288">
        <v>0</v>
      </c>
      <c r="N7288">
        <v>1</v>
      </c>
      <c r="O7288">
        <v>1</v>
      </c>
      <c r="P7288">
        <v>1</v>
      </c>
      <c r="Q7288">
        <v>0</v>
      </c>
      <c r="R7288">
        <f>SUM(M7288:N7288:O7288:P7288:Q7288)</f>
        <v>3</v>
      </c>
      <c r="S7288" s="1">
        <v>102325</v>
      </c>
      <c r="T7288" s="1" t="str">
        <f t="shared" si="454"/>
        <v>Medium</v>
      </c>
      <c r="U7288">
        <v>3</v>
      </c>
      <c r="V7288">
        <v>2023</v>
      </c>
      <c r="W7288" t="s">
        <v>28</v>
      </c>
      <c r="X7288">
        <v>4</v>
      </c>
    </row>
    <row r="7289" spans="1:24" x14ac:dyDescent="0.3">
      <c r="A7289">
        <v>7288</v>
      </c>
      <c r="B7289" t="s">
        <v>36</v>
      </c>
      <c r="C7289" t="str">
        <f>_xlfn.XLOOKUP(B7289,Lookup_table!B:B,Lookup_table!C:C)</f>
        <v>Data</v>
      </c>
      <c r="D7289" t="s">
        <v>22</v>
      </c>
      <c r="E7289" t="s">
        <v>38</v>
      </c>
      <c r="F7289" t="s">
        <v>52</v>
      </c>
      <c r="G7289" t="s">
        <v>25</v>
      </c>
      <c r="H7289" t="str">
        <f t="shared" si="452"/>
        <v>Onsite/Hybrid</v>
      </c>
      <c r="I7289" t="s">
        <v>35</v>
      </c>
      <c r="J7289" t="str">
        <f t="shared" si="453"/>
        <v>0-2 yrs</v>
      </c>
      <c r="K7289">
        <f t="shared" ca="1" si="455"/>
        <v>2</v>
      </c>
      <c r="L7289" t="s">
        <v>27</v>
      </c>
      <c r="M7289">
        <v>0</v>
      </c>
      <c r="N7289">
        <v>1</v>
      </c>
      <c r="O7289">
        <v>0</v>
      </c>
      <c r="P7289">
        <v>0</v>
      </c>
      <c r="Q7289">
        <v>0</v>
      </c>
      <c r="R7289">
        <f>SUM(M7289:N7289:O7289:P7289:Q7289)</f>
        <v>1</v>
      </c>
      <c r="S7289" s="1">
        <v>66187</v>
      </c>
      <c r="T7289" s="1" t="str">
        <f t="shared" si="454"/>
        <v>Low</v>
      </c>
      <c r="U7289">
        <v>11</v>
      </c>
      <c r="V7289">
        <v>2021</v>
      </c>
      <c r="W7289" t="s">
        <v>28</v>
      </c>
      <c r="X7289">
        <v>9</v>
      </c>
    </row>
    <row r="7290" spans="1:24" x14ac:dyDescent="0.3">
      <c r="A7290">
        <v>7289</v>
      </c>
      <c r="B7290" t="s">
        <v>21</v>
      </c>
      <c r="C7290" t="str">
        <f>_xlfn.XLOOKUP(B7290,Lookup_table!B:B,Lookup_table!C:C)</f>
        <v>AI</v>
      </c>
      <c r="D7290" t="s">
        <v>34</v>
      </c>
      <c r="E7290" t="s">
        <v>38</v>
      </c>
      <c r="F7290" t="s">
        <v>16</v>
      </c>
      <c r="G7290" t="s">
        <v>17</v>
      </c>
      <c r="H7290" t="str">
        <f t="shared" si="452"/>
        <v>Remote</v>
      </c>
      <c r="I7290" t="s">
        <v>26</v>
      </c>
      <c r="J7290" t="str">
        <f t="shared" si="453"/>
        <v>3-6 yrs</v>
      </c>
      <c r="K7290">
        <f t="shared" ca="1" si="455"/>
        <v>3</v>
      </c>
      <c r="L7290" t="s">
        <v>19</v>
      </c>
      <c r="M7290">
        <v>0</v>
      </c>
      <c r="N7290">
        <v>0</v>
      </c>
      <c r="O7290">
        <v>0</v>
      </c>
      <c r="P7290">
        <v>0</v>
      </c>
      <c r="Q7290">
        <v>1</v>
      </c>
      <c r="R7290">
        <f>SUM(M7290:N7290:O7290:P7290:Q7290)</f>
        <v>1</v>
      </c>
      <c r="S7290" s="1">
        <v>128644</v>
      </c>
      <c r="T7290" s="1" t="str">
        <f t="shared" si="454"/>
        <v>High</v>
      </c>
      <c r="U7290">
        <v>1</v>
      </c>
      <c r="V7290">
        <v>2020</v>
      </c>
      <c r="W7290" t="s">
        <v>20</v>
      </c>
      <c r="X7290">
        <v>3</v>
      </c>
    </row>
    <row r="7291" spans="1:24" x14ac:dyDescent="0.3">
      <c r="A7291">
        <v>7290</v>
      </c>
      <c r="B7291" t="s">
        <v>31</v>
      </c>
      <c r="C7291" t="str">
        <f>_xlfn.XLOOKUP(B7291,Lookup_table!B:B,Lookup_table!C:C)</f>
        <v>Business</v>
      </c>
      <c r="D7291" t="s">
        <v>37</v>
      </c>
      <c r="E7291" t="s">
        <v>38</v>
      </c>
      <c r="F7291" t="s">
        <v>16</v>
      </c>
      <c r="G7291" t="s">
        <v>30</v>
      </c>
      <c r="H7291" t="str">
        <f t="shared" si="452"/>
        <v>Onsite/Hybrid</v>
      </c>
      <c r="I7291" t="s">
        <v>18</v>
      </c>
      <c r="J7291" t="str">
        <f t="shared" si="453"/>
        <v>7+ yrs</v>
      </c>
      <c r="K7291">
        <f t="shared" ca="1" si="455"/>
        <v>15</v>
      </c>
      <c r="L7291" t="s">
        <v>27</v>
      </c>
      <c r="M7291">
        <v>1</v>
      </c>
      <c r="N7291">
        <v>0</v>
      </c>
      <c r="O7291">
        <v>1</v>
      </c>
      <c r="P7291">
        <v>0</v>
      </c>
      <c r="Q7291">
        <v>0</v>
      </c>
      <c r="R7291">
        <f>SUM(M7291:N7291:O7291:P7291:Q7291)</f>
        <v>2</v>
      </c>
      <c r="S7291" s="1">
        <v>114705</v>
      </c>
      <c r="T7291" s="1" t="str">
        <f t="shared" si="454"/>
        <v>Medium</v>
      </c>
      <c r="U7291">
        <v>8</v>
      </c>
      <c r="V7291">
        <v>2021</v>
      </c>
      <c r="W7291" t="s">
        <v>20</v>
      </c>
      <c r="X7291">
        <v>1</v>
      </c>
    </row>
    <row r="7292" spans="1:24" x14ac:dyDescent="0.3">
      <c r="A7292">
        <v>7291</v>
      </c>
      <c r="B7292" t="s">
        <v>50</v>
      </c>
      <c r="C7292" t="str">
        <f>_xlfn.XLOOKUP(B7292,Lookup_table!B:B,Lookup_table!C:C)</f>
        <v>AI</v>
      </c>
      <c r="D7292" t="s">
        <v>22</v>
      </c>
      <c r="E7292" t="s">
        <v>38</v>
      </c>
      <c r="F7292" t="s">
        <v>24</v>
      </c>
      <c r="G7292" t="s">
        <v>17</v>
      </c>
      <c r="H7292" t="str">
        <f t="shared" si="452"/>
        <v>Remote</v>
      </c>
      <c r="I7292" t="s">
        <v>35</v>
      </c>
      <c r="J7292" t="str">
        <f t="shared" si="453"/>
        <v>0-2 yrs</v>
      </c>
      <c r="K7292">
        <f t="shared" ca="1" si="455"/>
        <v>0</v>
      </c>
      <c r="L7292" t="s">
        <v>39</v>
      </c>
      <c r="M7292">
        <v>1</v>
      </c>
      <c r="N7292">
        <v>1</v>
      </c>
      <c r="O7292">
        <v>0</v>
      </c>
      <c r="P7292">
        <v>1</v>
      </c>
      <c r="Q7292">
        <v>1</v>
      </c>
      <c r="R7292">
        <f>SUM(M7292:N7292:O7292:P7292:Q7292)</f>
        <v>4</v>
      </c>
      <c r="S7292" s="1">
        <v>138351</v>
      </c>
      <c r="T7292" s="1" t="str">
        <f t="shared" si="454"/>
        <v>High</v>
      </c>
      <c r="U7292">
        <v>8</v>
      </c>
      <c r="V7292">
        <v>2021</v>
      </c>
      <c r="W7292" t="s">
        <v>28</v>
      </c>
      <c r="X7292">
        <v>8</v>
      </c>
    </row>
    <row r="7293" spans="1:24" x14ac:dyDescent="0.3">
      <c r="A7293">
        <v>7292</v>
      </c>
      <c r="B7293" t="s">
        <v>21</v>
      </c>
      <c r="C7293" t="str">
        <f>_xlfn.XLOOKUP(B7293,Lookup_table!B:B,Lookup_table!C:C)</f>
        <v>AI</v>
      </c>
      <c r="D7293" t="s">
        <v>22</v>
      </c>
      <c r="E7293" t="s">
        <v>38</v>
      </c>
      <c r="F7293" t="s">
        <v>24</v>
      </c>
      <c r="G7293" t="s">
        <v>30</v>
      </c>
      <c r="H7293" t="str">
        <f t="shared" si="452"/>
        <v>Onsite/Hybrid</v>
      </c>
      <c r="I7293" t="s">
        <v>26</v>
      </c>
      <c r="J7293" t="str">
        <f t="shared" si="453"/>
        <v>3-6 yrs</v>
      </c>
      <c r="K7293">
        <f t="shared" ca="1" si="455"/>
        <v>3</v>
      </c>
      <c r="L7293" t="s">
        <v>39</v>
      </c>
      <c r="M7293">
        <v>0</v>
      </c>
      <c r="N7293">
        <v>0</v>
      </c>
      <c r="O7293">
        <v>1</v>
      </c>
      <c r="P7293">
        <v>1</v>
      </c>
      <c r="Q7293">
        <v>1</v>
      </c>
      <c r="R7293">
        <f>SUM(M7293:N7293:O7293:P7293:Q7293)</f>
        <v>3</v>
      </c>
      <c r="S7293" s="1">
        <v>173140</v>
      </c>
      <c r="T7293" s="1" t="str">
        <f t="shared" si="454"/>
        <v>High</v>
      </c>
      <c r="U7293">
        <v>11</v>
      </c>
      <c r="V7293">
        <v>2022</v>
      </c>
      <c r="W7293" t="s">
        <v>28</v>
      </c>
      <c r="X7293">
        <v>9</v>
      </c>
    </row>
    <row r="7294" spans="1:24" x14ac:dyDescent="0.3">
      <c r="A7294">
        <v>7293</v>
      </c>
      <c r="B7294" t="s">
        <v>36</v>
      </c>
      <c r="C7294" t="str">
        <f>_xlfn.XLOOKUP(B7294,Lookup_table!B:B,Lookup_table!C:C)</f>
        <v>Data</v>
      </c>
      <c r="D7294" t="s">
        <v>34</v>
      </c>
      <c r="E7294" t="s">
        <v>15</v>
      </c>
      <c r="F7294" t="s">
        <v>51</v>
      </c>
      <c r="G7294" t="s">
        <v>17</v>
      </c>
      <c r="H7294" t="str">
        <f t="shared" si="452"/>
        <v>Remote</v>
      </c>
      <c r="I7294" t="s">
        <v>18</v>
      </c>
      <c r="J7294" t="str">
        <f t="shared" si="453"/>
        <v>7+ yrs</v>
      </c>
      <c r="K7294">
        <f t="shared" ca="1" si="455"/>
        <v>13</v>
      </c>
      <c r="L7294" t="s">
        <v>27</v>
      </c>
      <c r="M7294">
        <v>1</v>
      </c>
      <c r="N7294">
        <v>0</v>
      </c>
      <c r="O7294">
        <v>0</v>
      </c>
      <c r="P7294">
        <v>0</v>
      </c>
      <c r="Q7294">
        <v>1</v>
      </c>
      <c r="R7294">
        <f>SUM(M7294:N7294:O7294:P7294:Q7294)</f>
        <v>2</v>
      </c>
      <c r="S7294" s="1">
        <v>108934</v>
      </c>
      <c r="T7294" s="1" t="str">
        <f t="shared" si="454"/>
        <v>Medium</v>
      </c>
      <c r="U7294">
        <v>7</v>
      </c>
      <c r="V7294">
        <v>2024</v>
      </c>
      <c r="W7294" t="s">
        <v>20</v>
      </c>
      <c r="X7294">
        <v>1</v>
      </c>
    </row>
    <row r="7295" spans="1:24" x14ac:dyDescent="0.3">
      <c r="A7295">
        <v>7294</v>
      </c>
      <c r="B7295" t="s">
        <v>33</v>
      </c>
      <c r="C7295" t="str">
        <f>_xlfn.XLOOKUP(B7295,Lookup_table!B:B,Lookup_table!C:C)</f>
        <v>Data</v>
      </c>
      <c r="D7295" t="s">
        <v>22</v>
      </c>
      <c r="E7295" t="s">
        <v>23</v>
      </c>
      <c r="F7295" t="s">
        <v>44</v>
      </c>
      <c r="G7295" t="s">
        <v>25</v>
      </c>
      <c r="H7295" t="str">
        <f t="shared" si="452"/>
        <v>Onsite/Hybrid</v>
      </c>
      <c r="I7295" t="s">
        <v>18</v>
      </c>
      <c r="J7295" t="str">
        <f t="shared" si="453"/>
        <v>7+ yrs</v>
      </c>
      <c r="K7295">
        <f t="shared" ca="1" si="455"/>
        <v>7</v>
      </c>
      <c r="L7295" t="s">
        <v>27</v>
      </c>
      <c r="M7295">
        <v>0</v>
      </c>
      <c r="N7295">
        <v>1</v>
      </c>
      <c r="O7295">
        <v>0</v>
      </c>
      <c r="P7295">
        <v>1</v>
      </c>
      <c r="Q7295">
        <v>1</v>
      </c>
      <c r="R7295">
        <f>SUM(M7295:N7295:O7295:P7295:Q7295)</f>
        <v>3</v>
      </c>
      <c r="S7295" s="1">
        <v>141497</v>
      </c>
      <c r="T7295" s="1" t="str">
        <f t="shared" si="454"/>
        <v>High</v>
      </c>
      <c r="U7295">
        <v>5</v>
      </c>
      <c r="V7295">
        <v>2026</v>
      </c>
      <c r="W7295" t="s">
        <v>28</v>
      </c>
      <c r="X7295">
        <v>9</v>
      </c>
    </row>
    <row r="7296" spans="1:24" x14ac:dyDescent="0.3">
      <c r="A7296">
        <v>7295</v>
      </c>
      <c r="B7296" t="s">
        <v>41</v>
      </c>
      <c r="C7296" t="str">
        <f>_xlfn.XLOOKUP(B7296,Lookup_table!B:B,Lookup_table!C:C)</f>
        <v>Data</v>
      </c>
      <c r="D7296" t="s">
        <v>22</v>
      </c>
      <c r="E7296" t="s">
        <v>15</v>
      </c>
      <c r="F7296" t="s">
        <v>29</v>
      </c>
      <c r="G7296" t="s">
        <v>17</v>
      </c>
      <c r="H7296" t="str">
        <f t="shared" si="452"/>
        <v>Remote</v>
      </c>
      <c r="I7296" t="s">
        <v>35</v>
      </c>
      <c r="J7296" t="str">
        <f t="shared" si="453"/>
        <v>0-2 yrs</v>
      </c>
      <c r="K7296">
        <f t="shared" ca="1" si="455"/>
        <v>2</v>
      </c>
      <c r="L7296" t="s">
        <v>19</v>
      </c>
      <c r="M7296">
        <v>0</v>
      </c>
      <c r="N7296">
        <v>0</v>
      </c>
      <c r="O7296">
        <v>1</v>
      </c>
      <c r="P7296">
        <v>1</v>
      </c>
      <c r="Q7296">
        <v>0</v>
      </c>
      <c r="R7296">
        <f>SUM(M7296:N7296:O7296:P7296:Q7296)</f>
        <v>2</v>
      </c>
      <c r="S7296" s="1">
        <v>102780</v>
      </c>
      <c r="T7296" s="1" t="str">
        <f t="shared" si="454"/>
        <v>Medium</v>
      </c>
      <c r="U7296">
        <v>8</v>
      </c>
      <c r="V7296">
        <v>2022</v>
      </c>
      <c r="W7296" t="s">
        <v>28</v>
      </c>
      <c r="X7296">
        <v>5</v>
      </c>
    </row>
    <row r="7297" spans="1:24" x14ac:dyDescent="0.3">
      <c r="A7297">
        <v>7296</v>
      </c>
      <c r="B7297" t="s">
        <v>50</v>
      </c>
      <c r="C7297" t="str">
        <f>_xlfn.XLOOKUP(B7297,Lookup_table!B:B,Lookup_table!C:C)</f>
        <v>AI</v>
      </c>
      <c r="D7297" t="s">
        <v>34</v>
      </c>
      <c r="E7297" t="s">
        <v>23</v>
      </c>
      <c r="F7297" t="s">
        <v>44</v>
      </c>
      <c r="G7297" t="s">
        <v>17</v>
      </c>
      <c r="H7297" t="str">
        <f t="shared" si="452"/>
        <v>Remote</v>
      </c>
      <c r="I7297" t="s">
        <v>18</v>
      </c>
      <c r="J7297" t="str">
        <f t="shared" si="453"/>
        <v>7+ yrs</v>
      </c>
      <c r="K7297">
        <f t="shared" ca="1" si="455"/>
        <v>7</v>
      </c>
      <c r="L7297" t="s">
        <v>39</v>
      </c>
      <c r="M7297">
        <v>0</v>
      </c>
      <c r="N7297">
        <v>1</v>
      </c>
      <c r="O7297">
        <v>0</v>
      </c>
      <c r="P7297">
        <v>0</v>
      </c>
      <c r="Q7297">
        <v>1</v>
      </c>
      <c r="R7297">
        <f>SUM(M7297:N7297:O7297:P7297:Q7297)</f>
        <v>2</v>
      </c>
      <c r="S7297" s="1">
        <v>149986</v>
      </c>
      <c r="T7297" s="1" t="str">
        <f t="shared" si="454"/>
        <v>High</v>
      </c>
      <c r="U7297">
        <v>10</v>
      </c>
      <c r="V7297">
        <v>2026</v>
      </c>
      <c r="W7297" t="s">
        <v>28</v>
      </c>
      <c r="X7297">
        <v>7</v>
      </c>
    </row>
    <row r="7298" spans="1:24" x14ac:dyDescent="0.3">
      <c r="A7298">
        <v>7297</v>
      </c>
      <c r="B7298" t="s">
        <v>41</v>
      </c>
      <c r="C7298" t="str">
        <f>_xlfn.XLOOKUP(B7298,Lookup_table!B:B,Lookup_table!C:C)</f>
        <v>Data</v>
      </c>
      <c r="D7298" t="s">
        <v>37</v>
      </c>
      <c r="E7298" t="s">
        <v>38</v>
      </c>
      <c r="F7298" t="s">
        <v>52</v>
      </c>
      <c r="G7298" t="s">
        <v>25</v>
      </c>
      <c r="H7298" t="str">
        <f t="shared" ref="H7298:H7361" si="456">IF(G7298="Remote","Remote","Onsite/Hybrid")</f>
        <v>Onsite/Hybrid</v>
      </c>
      <c r="I7298" t="s">
        <v>26</v>
      </c>
      <c r="J7298" t="str">
        <f t="shared" ref="J7298:J7361" si="457">IF(I7298="Entry","0-2 yrs",IF(I7298="Mid","3-6 yrs","7+ yrs"))</f>
        <v>3-6 yrs</v>
      </c>
      <c r="K7298">
        <f t="shared" ca="1" si="455"/>
        <v>6</v>
      </c>
      <c r="L7298" t="s">
        <v>19</v>
      </c>
      <c r="M7298">
        <v>0</v>
      </c>
      <c r="N7298">
        <v>0</v>
      </c>
      <c r="O7298">
        <v>1</v>
      </c>
      <c r="P7298">
        <v>0</v>
      </c>
      <c r="Q7298">
        <v>1</v>
      </c>
      <c r="R7298">
        <f>SUM(M7298:N7298:O7298:P7298:Q7298)</f>
        <v>2</v>
      </c>
      <c r="S7298" s="1">
        <v>103508</v>
      </c>
      <c r="T7298" s="1" t="str">
        <f t="shared" ref="T7298:T7361" si="458">IF(S7298&lt;=70000,"Low",IF(S7298&lt;=120000,"Medium","High"))</f>
        <v>Medium</v>
      </c>
      <c r="U7298">
        <v>8</v>
      </c>
      <c r="V7298">
        <v>2020</v>
      </c>
      <c r="W7298" t="s">
        <v>28</v>
      </c>
      <c r="X7298">
        <v>8</v>
      </c>
    </row>
    <row r="7299" spans="1:24" x14ac:dyDescent="0.3">
      <c r="A7299">
        <v>7298</v>
      </c>
      <c r="B7299" t="s">
        <v>33</v>
      </c>
      <c r="C7299" t="str">
        <f>_xlfn.XLOOKUP(B7299,Lookup_table!B:B,Lookup_table!C:C)</f>
        <v>Data</v>
      </c>
      <c r="D7299" t="s">
        <v>34</v>
      </c>
      <c r="E7299" t="s">
        <v>23</v>
      </c>
      <c r="F7299" t="s">
        <v>44</v>
      </c>
      <c r="G7299" t="s">
        <v>25</v>
      </c>
      <c r="H7299" t="str">
        <f t="shared" si="456"/>
        <v>Onsite/Hybrid</v>
      </c>
      <c r="I7299" t="s">
        <v>18</v>
      </c>
      <c r="J7299" t="str">
        <f t="shared" si="457"/>
        <v>7+ yrs</v>
      </c>
      <c r="K7299">
        <f t="shared" ref="K7299:K7362" ca="1" si="459">IF(J7299="0-2 yrs",RANDBETWEEN(0,2),IF(J7299="3-6 yrs", RANDBETWEEN(3,6),IF(J7299="7+ yrs", RANDBETWEEN(7,15)," ")))</f>
        <v>11</v>
      </c>
      <c r="L7299" t="s">
        <v>27</v>
      </c>
      <c r="M7299">
        <v>1</v>
      </c>
      <c r="N7299">
        <v>1</v>
      </c>
      <c r="O7299">
        <v>1</v>
      </c>
      <c r="P7299">
        <v>0</v>
      </c>
      <c r="Q7299">
        <v>1</v>
      </c>
      <c r="R7299">
        <f>SUM(M7299:N7299:O7299:P7299:Q7299)</f>
        <v>4</v>
      </c>
      <c r="S7299" s="1">
        <v>122961</v>
      </c>
      <c r="T7299" s="1" t="str">
        <f t="shared" si="458"/>
        <v>High</v>
      </c>
      <c r="U7299">
        <v>3</v>
      </c>
      <c r="V7299">
        <v>2025</v>
      </c>
      <c r="W7299" t="s">
        <v>28</v>
      </c>
      <c r="X7299">
        <v>9</v>
      </c>
    </row>
    <row r="7300" spans="1:24" x14ac:dyDescent="0.3">
      <c r="A7300">
        <v>7299</v>
      </c>
      <c r="B7300" t="s">
        <v>31</v>
      </c>
      <c r="C7300" t="str">
        <f>_xlfn.XLOOKUP(B7300,Lookup_table!B:B,Lookup_table!C:C)</f>
        <v>Business</v>
      </c>
      <c r="D7300" t="s">
        <v>14</v>
      </c>
      <c r="E7300" t="s">
        <v>42</v>
      </c>
      <c r="F7300" t="s">
        <v>51</v>
      </c>
      <c r="G7300" t="s">
        <v>17</v>
      </c>
      <c r="H7300" t="str">
        <f t="shared" si="456"/>
        <v>Remote</v>
      </c>
      <c r="I7300" t="s">
        <v>35</v>
      </c>
      <c r="J7300" t="str">
        <f t="shared" si="457"/>
        <v>0-2 yrs</v>
      </c>
      <c r="K7300">
        <f t="shared" ca="1" si="459"/>
        <v>2</v>
      </c>
      <c r="L7300" t="s">
        <v>39</v>
      </c>
      <c r="M7300">
        <v>1</v>
      </c>
      <c r="N7300">
        <v>0</v>
      </c>
      <c r="O7300">
        <v>0</v>
      </c>
      <c r="P7300">
        <v>1</v>
      </c>
      <c r="Q7300">
        <v>0</v>
      </c>
      <c r="R7300">
        <f>SUM(M7300:N7300:O7300:P7300:Q7300)</f>
        <v>2</v>
      </c>
      <c r="S7300" s="1">
        <v>64288</v>
      </c>
      <c r="T7300" s="1" t="str">
        <f t="shared" si="458"/>
        <v>Low</v>
      </c>
      <c r="U7300">
        <v>6</v>
      </c>
      <c r="V7300">
        <v>2020</v>
      </c>
      <c r="W7300" t="s">
        <v>34</v>
      </c>
      <c r="X7300">
        <v>2</v>
      </c>
    </row>
    <row r="7301" spans="1:24" x14ac:dyDescent="0.3">
      <c r="A7301">
        <v>7300</v>
      </c>
      <c r="B7301" t="s">
        <v>21</v>
      </c>
      <c r="C7301" t="str">
        <f>_xlfn.XLOOKUP(B7301,Lookup_table!B:B,Lookup_table!C:C)</f>
        <v>AI</v>
      </c>
      <c r="D7301" t="s">
        <v>22</v>
      </c>
      <c r="E7301" t="s">
        <v>23</v>
      </c>
      <c r="F7301" t="s">
        <v>51</v>
      </c>
      <c r="G7301" t="s">
        <v>25</v>
      </c>
      <c r="H7301" t="str">
        <f t="shared" si="456"/>
        <v>Onsite/Hybrid</v>
      </c>
      <c r="I7301" t="s">
        <v>26</v>
      </c>
      <c r="J7301" t="str">
        <f t="shared" si="457"/>
        <v>3-6 yrs</v>
      </c>
      <c r="K7301">
        <f t="shared" ca="1" si="459"/>
        <v>3</v>
      </c>
      <c r="L7301" t="s">
        <v>19</v>
      </c>
      <c r="M7301">
        <v>1</v>
      </c>
      <c r="N7301">
        <v>1</v>
      </c>
      <c r="O7301">
        <v>1</v>
      </c>
      <c r="P7301">
        <v>0</v>
      </c>
      <c r="Q7301">
        <v>0</v>
      </c>
      <c r="R7301">
        <f>SUM(M7301:N7301:O7301:P7301:Q7301)</f>
        <v>3</v>
      </c>
      <c r="S7301" s="1">
        <v>152665</v>
      </c>
      <c r="T7301" s="1" t="str">
        <f t="shared" si="458"/>
        <v>High</v>
      </c>
      <c r="U7301">
        <v>10</v>
      </c>
      <c r="V7301">
        <v>2020</v>
      </c>
      <c r="W7301" t="s">
        <v>34</v>
      </c>
      <c r="X7301">
        <v>2</v>
      </c>
    </row>
    <row r="7302" spans="1:24" x14ac:dyDescent="0.3">
      <c r="A7302">
        <v>7301</v>
      </c>
      <c r="B7302" t="s">
        <v>33</v>
      </c>
      <c r="C7302" t="str">
        <f>_xlfn.XLOOKUP(B7302,Lookup_table!B:B,Lookup_table!C:C)</f>
        <v>Data</v>
      </c>
      <c r="D7302" t="s">
        <v>37</v>
      </c>
      <c r="E7302" t="s">
        <v>23</v>
      </c>
      <c r="F7302" t="s">
        <v>24</v>
      </c>
      <c r="G7302" t="s">
        <v>17</v>
      </c>
      <c r="H7302" t="str">
        <f t="shared" si="456"/>
        <v>Remote</v>
      </c>
      <c r="I7302" t="s">
        <v>18</v>
      </c>
      <c r="J7302" t="str">
        <f t="shared" si="457"/>
        <v>7+ yrs</v>
      </c>
      <c r="K7302">
        <f t="shared" ca="1" si="459"/>
        <v>13</v>
      </c>
      <c r="L7302" t="s">
        <v>27</v>
      </c>
      <c r="M7302">
        <v>1</v>
      </c>
      <c r="N7302">
        <v>0</v>
      </c>
      <c r="O7302">
        <v>0</v>
      </c>
      <c r="P7302">
        <v>1</v>
      </c>
      <c r="Q7302">
        <v>1</v>
      </c>
      <c r="R7302">
        <f>SUM(M7302:N7302:O7302:P7302:Q7302)</f>
        <v>3</v>
      </c>
      <c r="S7302" s="1">
        <v>120685</v>
      </c>
      <c r="T7302" s="1" t="str">
        <f t="shared" si="458"/>
        <v>High</v>
      </c>
      <c r="U7302">
        <v>9</v>
      </c>
      <c r="V7302">
        <v>2021</v>
      </c>
      <c r="W7302" t="s">
        <v>34</v>
      </c>
      <c r="X7302">
        <v>1</v>
      </c>
    </row>
    <row r="7303" spans="1:24" x14ac:dyDescent="0.3">
      <c r="A7303">
        <v>7302</v>
      </c>
      <c r="B7303" t="s">
        <v>21</v>
      </c>
      <c r="C7303" t="str">
        <f>_xlfn.XLOOKUP(B7303,Lookup_table!B:B,Lookup_table!C:C)</f>
        <v>AI</v>
      </c>
      <c r="D7303" t="s">
        <v>22</v>
      </c>
      <c r="E7303" t="s">
        <v>32</v>
      </c>
      <c r="F7303" t="s">
        <v>44</v>
      </c>
      <c r="G7303" t="s">
        <v>25</v>
      </c>
      <c r="H7303" t="str">
        <f t="shared" si="456"/>
        <v>Onsite/Hybrid</v>
      </c>
      <c r="I7303" t="s">
        <v>26</v>
      </c>
      <c r="J7303" t="str">
        <f t="shared" si="457"/>
        <v>3-6 yrs</v>
      </c>
      <c r="K7303">
        <f t="shared" ca="1" si="459"/>
        <v>6</v>
      </c>
      <c r="L7303" t="s">
        <v>27</v>
      </c>
      <c r="M7303">
        <v>1</v>
      </c>
      <c r="N7303">
        <v>1</v>
      </c>
      <c r="O7303">
        <v>0</v>
      </c>
      <c r="P7303">
        <v>1</v>
      </c>
      <c r="Q7303">
        <v>1</v>
      </c>
      <c r="R7303">
        <f>SUM(M7303:N7303:O7303:P7303:Q7303)</f>
        <v>4</v>
      </c>
      <c r="S7303" s="1">
        <v>160490</v>
      </c>
      <c r="T7303" s="1" t="str">
        <f t="shared" si="458"/>
        <v>High</v>
      </c>
      <c r="U7303">
        <v>1</v>
      </c>
      <c r="V7303">
        <v>2026</v>
      </c>
      <c r="W7303" t="s">
        <v>28</v>
      </c>
      <c r="X7303">
        <v>9</v>
      </c>
    </row>
    <row r="7304" spans="1:24" x14ac:dyDescent="0.3">
      <c r="A7304">
        <v>7303</v>
      </c>
      <c r="B7304" t="s">
        <v>31</v>
      </c>
      <c r="C7304" t="str">
        <f>_xlfn.XLOOKUP(B7304,Lookup_table!B:B,Lookup_table!C:C)</f>
        <v>Business</v>
      </c>
      <c r="D7304" t="s">
        <v>14</v>
      </c>
      <c r="E7304" t="s">
        <v>23</v>
      </c>
      <c r="F7304" t="s">
        <v>44</v>
      </c>
      <c r="G7304" t="s">
        <v>30</v>
      </c>
      <c r="H7304" t="str">
        <f t="shared" si="456"/>
        <v>Onsite/Hybrid</v>
      </c>
      <c r="I7304" t="s">
        <v>18</v>
      </c>
      <c r="J7304" t="str">
        <f t="shared" si="457"/>
        <v>7+ yrs</v>
      </c>
      <c r="K7304">
        <f t="shared" ca="1" si="459"/>
        <v>11</v>
      </c>
      <c r="L7304" t="s">
        <v>39</v>
      </c>
      <c r="M7304">
        <v>0</v>
      </c>
      <c r="N7304">
        <v>0</v>
      </c>
      <c r="O7304">
        <v>1</v>
      </c>
      <c r="P7304">
        <v>0</v>
      </c>
      <c r="Q7304">
        <v>0</v>
      </c>
      <c r="R7304">
        <f>SUM(M7304:N7304:O7304:P7304:Q7304)</f>
        <v>1</v>
      </c>
      <c r="S7304" s="1">
        <v>116182</v>
      </c>
      <c r="T7304" s="1" t="str">
        <f t="shared" si="458"/>
        <v>Medium</v>
      </c>
      <c r="U7304">
        <v>1</v>
      </c>
      <c r="V7304">
        <v>2025</v>
      </c>
      <c r="W7304" t="s">
        <v>28</v>
      </c>
      <c r="X7304">
        <v>7</v>
      </c>
    </row>
    <row r="7305" spans="1:24" x14ac:dyDescent="0.3">
      <c r="A7305">
        <v>7304</v>
      </c>
      <c r="B7305" t="s">
        <v>41</v>
      </c>
      <c r="C7305" t="str">
        <f>_xlfn.XLOOKUP(B7305,Lookup_table!B:B,Lookup_table!C:C)</f>
        <v>Data</v>
      </c>
      <c r="D7305" t="s">
        <v>14</v>
      </c>
      <c r="E7305" t="s">
        <v>23</v>
      </c>
      <c r="F7305" t="s">
        <v>44</v>
      </c>
      <c r="G7305" t="s">
        <v>25</v>
      </c>
      <c r="H7305" t="str">
        <f t="shared" si="456"/>
        <v>Onsite/Hybrid</v>
      </c>
      <c r="I7305" t="s">
        <v>26</v>
      </c>
      <c r="J7305" t="str">
        <f t="shared" si="457"/>
        <v>3-6 yrs</v>
      </c>
      <c r="K7305">
        <f t="shared" ca="1" si="459"/>
        <v>5</v>
      </c>
      <c r="L7305" t="s">
        <v>39</v>
      </c>
      <c r="M7305">
        <v>0</v>
      </c>
      <c r="N7305">
        <v>0</v>
      </c>
      <c r="O7305">
        <v>0</v>
      </c>
      <c r="P7305">
        <v>1</v>
      </c>
      <c r="Q7305">
        <v>0</v>
      </c>
      <c r="R7305">
        <f>SUM(M7305:N7305:O7305:P7305:Q7305)</f>
        <v>1</v>
      </c>
      <c r="S7305" s="1">
        <v>87705</v>
      </c>
      <c r="T7305" s="1" t="str">
        <f t="shared" si="458"/>
        <v>Medium</v>
      </c>
      <c r="U7305">
        <v>4</v>
      </c>
      <c r="V7305">
        <v>2020</v>
      </c>
      <c r="W7305" t="s">
        <v>28</v>
      </c>
      <c r="X7305">
        <v>7</v>
      </c>
    </row>
    <row r="7306" spans="1:24" x14ac:dyDescent="0.3">
      <c r="A7306">
        <v>7305</v>
      </c>
      <c r="B7306" t="s">
        <v>33</v>
      </c>
      <c r="C7306" t="str">
        <f>_xlfn.XLOOKUP(B7306,Lookup_table!B:B,Lookup_table!C:C)</f>
        <v>Data</v>
      </c>
      <c r="D7306" t="s">
        <v>34</v>
      </c>
      <c r="E7306" t="s">
        <v>40</v>
      </c>
      <c r="F7306" t="s">
        <v>24</v>
      </c>
      <c r="G7306" t="s">
        <v>25</v>
      </c>
      <c r="H7306" t="str">
        <f t="shared" si="456"/>
        <v>Onsite/Hybrid</v>
      </c>
      <c r="I7306" t="s">
        <v>35</v>
      </c>
      <c r="J7306" t="str">
        <f t="shared" si="457"/>
        <v>0-2 yrs</v>
      </c>
      <c r="K7306">
        <f t="shared" ca="1" si="459"/>
        <v>2</v>
      </c>
      <c r="L7306" t="s">
        <v>19</v>
      </c>
      <c r="M7306">
        <v>0</v>
      </c>
      <c r="N7306">
        <v>1</v>
      </c>
      <c r="O7306">
        <v>0</v>
      </c>
      <c r="P7306">
        <v>1</v>
      </c>
      <c r="Q7306">
        <v>1</v>
      </c>
      <c r="R7306">
        <f>SUM(M7306:N7306:O7306:P7306:Q7306)</f>
        <v>3</v>
      </c>
      <c r="S7306" s="1">
        <v>76945</v>
      </c>
      <c r="T7306" s="1" t="str">
        <f t="shared" si="458"/>
        <v>Medium</v>
      </c>
      <c r="U7306">
        <v>6</v>
      </c>
      <c r="V7306">
        <v>2023</v>
      </c>
      <c r="W7306" t="s">
        <v>20</v>
      </c>
      <c r="X7306">
        <v>5</v>
      </c>
    </row>
    <row r="7307" spans="1:24" x14ac:dyDescent="0.3">
      <c r="A7307">
        <v>7306</v>
      </c>
      <c r="B7307" t="s">
        <v>41</v>
      </c>
      <c r="C7307" t="str">
        <f>_xlfn.XLOOKUP(B7307,Lookup_table!B:B,Lookup_table!C:C)</f>
        <v>Data</v>
      </c>
      <c r="D7307" t="s">
        <v>37</v>
      </c>
      <c r="E7307" t="s">
        <v>42</v>
      </c>
      <c r="F7307" t="s">
        <v>43</v>
      </c>
      <c r="G7307" t="s">
        <v>30</v>
      </c>
      <c r="H7307" t="str">
        <f t="shared" si="456"/>
        <v>Onsite/Hybrid</v>
      </c>
      <c r="I7307" t="s">
        <v>18</v>
      </c>
      <c r="J7307" t="str">
        <f t="shared" si="457"/>
        <v>7+ yrs</v>
      </c>
      <c r="K7307">
        <f t="shared" ca="1" si="459"/>
        <v>8</v>
      </c>
      <c r="L7307" t="s">
        <v>39</v>
      </c>
      <c r="M7307">
        <v>0</v>
      </c>
      <c r="N7307">
        <v>1</v>
      </c>
      <c r="O7307">
        <v>0</v>
      </c>
      <c r="P7307">
        <v>1</v>
      </c>
      <c r="Q7307">
        <v>1</v>
      </c>
      <c r="R7307">
        <f>SUM(M7307:N7307:O7307:P7307:Q7307)</f>
        <v>3</v>
      </c>
      <c r="S7307" s="1">
        <v>127277</v>
      </c>
      <c r="T7307" s="1" t="str">
        <f t="shared" si="458"/>
        <v>High</v>
      </c>
      <c r="U7307">
        <v>2</v>
      </c>
      <c r="V7307">
        <v>2020</v>
      </c>
      <c r="W7307" t="s">
        <v>34</v>
      </c>
      <c r="X7307">
        <v>4</v>
      </c>
    </row>
    <row r="7308" spans="1:24" x14ac:dyDescent="0.3">
      <c r="A7308">
        <v>7307</v>
      </c>
      <c r="B7308" t="s">
        <v>31</v>
      </c>
      <c r="C7308" t="str">
        <f>_xlfn.XLOOKUP(B7308,Lookup_table!B:B,Lookup_table!C:C)</f>
        <v>Business</v>
      </c>
      <c r="D7308" t="s">
        <v>14</v>
      </c>
      <c r="E7308" t="s">
        <v>23</v>
      </c>
      <c r="F7308" t="s">
        <v>52</v>
      </c>
      <c r="G7308" t="s">
        <v>25</v>
      </c>
      <c r="H7308" t="str">
        <f t="shared" si="456"/>
        <v>Onsite/Hybrid</v>
      </c>
      <c r="I7308" t="s">
        <v>18</v>
      </c>
      <c r="J7308" t="str">
        <f t="shared" si="457"/>
        <v>7+ yrs</v>
      </c>
      <c r="K7308">
        <f t="shared" ca="1" si="459"/>
        <v>10</v>
      </c>
      <c r="L7308" t="s">
        <v>39</v>
      </c>
      <c r="M7308">
        <v>1</v>
      </c>
      <c r="N7308">
        <v>0</v>
      </c>
      <c r="O7308">
        <v>1</v>
      </c>
      <c r="P7308">
        <v>0</v>
      </c>
      <c r="Q7308">
        <v>0</v>
      </c>
      <c r="R7308">
        <f>SUM(M7308:N7308:O7308:P7308:Q7308)</f>
        <v>2</v>
      </c>
      <c r="S7308" s="1">
        <v>115486</v>
      </c>
      <c r="T7308" s="1" t="str">
        <f t="shared" si="458"/>
        <v>Medium</v>
      </c>
      <c r="U7308">
        <v>1</v>
      </c>
      <c r="V7308">
        <v>2020</v>
      </c>
      <c r="W7308" t="s">
        <v>34</v>
      </c>
      <c r="X7308">
        <v>1</v>
      </c>
    </row>
    <row r="7309" spans="1:24" x14ac:dyDescent="0.3">
      <c r="A7309">
        <v>7308</v>
      </c>
      <c r="B7309" t="s">
        <v>41</v>
      </c>
      <c r="C7309" t="str">
        <f>_xlfn.XLOOKUP(B7309,Lookup_table!B:B,Lookup_table!C:C)</f>
        <v>Data</v>
      </c>
      <c r="D7309" t="s">
        <v>14</v>
      </c>
      <c r="E7309" t="s">
        <v>15</v>
      </c>
      <c r="F7309" t="s">
        <v>52</v>
      </c>
      <c r="G7309" t="s">
        <v>17</v>
      </c>
      <c r="H7309" t="str">
        <f t="shared" si="456"/>
        <v>Remote</v>
      </c>
      <c r="I7309" t="s">
        <v>26</v>
      </c>
      <c r="J7309" t="str">
        <f t="shared" si="457"/>
        <v>3-6 yrs</v>
      </c>
      <c r="K7309">
        <f t="shared" ca="1" si="459"/>
        <v>5</v>
      </c>
      <c r="L7309" t="s">
        <v>39</v>
      </c>
      <c r="M7309">
        <v>0</v>
      </c>
      <c r="N7309">
        <v>1</v>
      </c>
      <c r="O7309">
        <v>0</v>
      </c>
      <c r="P7309">
        <v>0</v>
      </c>
      <c r="Q7309">
        <v>0</v>
      </c>
      <c r="R7309">
        <f>SUM(M7309:N7309:O7309:P7309:Q7309)</f>
        <v>1</v>
      </c>
      <c r="S7309" s="1">
        <v>78197</v>
      </c>
      <c r="T7309" s="1" t="str">
        <f t="shared" si="458"/>
        <v>Medium</v>
      </c>
      <c r="U7309">
        <v>4</v>
      </c>
      <c r="V7309">
        <v>2025</v>
      </c>
      <c r="W7309" t="s">
        <v>28</v>
      </c>
      <c r="X7309">
        <v>7</v>
      </c>
    </row>
    <row r="7310" spans="1:24" x14ac:dyDescent="0.3">
      <c r="A7310">
        <v>7309</v>
      </c>
      <c r="B7310" t="s">
        <v>21</v>
      </c>
      <c r="C7310" t="str">
        <f>_xlfn.XLOOKUP(B7310,Lookup_table!B:B,Lookup_table!C:C)</f>
        <v>AI</v>
      </c>
      <c r="D7310" t="s">
        <v>22</v>
      </c>
      <c r="E7310" t="s">
        <v>42</v>
      </c>
      <c r="F7310" t="s">
        <v>43</v>
      </c>
      <c r="G7310" t="s">
        <v>30</v>
      </c>
      <c r="H7310" t="str">
        <f t="shared" si="456"/>
        <v>Onsite/Hybrid</v>
      </c>
      <c r="I7310" t="s">
        <v>26</v>
      </c>
      <c r="J7310" t="str">
        <f t="shared" si="457"/>
        <v>3-6 yrs</v>
      </c>
      <c r="K7310">
        <f t="shared" ca="1" si="459"/>
        <v>5</v>
      </c>
      <c r="L7310" t="s">
        <v>19</v>
      </c>
      <c r="M7310">
        <v>1</v>
      </c>
      <c r="N7310">
        <v>1</v>
      </c>
      <c r="O7310">
        <v>0</v>
      </c>
      <c r="P7310">
        <v>1</v>
      </c>
      <c r="Q7310">
        <v>1</v>
      </c>
      <c r="R7310">
        <f>SUM(M7310:N7310:O7310:P7310:Q7310)</f>
        <v>4</v>
      </c>
      <c r="S7310" s="1">
        <v>158460</v>
      </c>
      <c r="T7310" s="1" t="str">
        <f t="shared" si="458"/>
        <v>High</v>
      </c>
      <c r="U7310">
        <v>6</v>
      </c>
      <c r="V7310">
        <v>2026</v>
      </c>
      <c r="W7310" t="s">
        <v>20</v>
      </c>
      <c r="X7310">
        <v>1</v>
      </c>
    </row>
    <row r="7311" spans="1:24" x14ac:dyDescent="0.3">
      <c r="A7311">
        <v>7310</v>
      </c>
      <c r="B7311" t="s">
        <v>21</v>
      </c>
      <c r="C7311" t="str">
        <f>_xlfn.XLOOKUP(B7311,Lookup_table!B:B,Lookup_table!C:C)</f>
        <v>AI</v>
      </c>
      <c r="D7311" t="s">
        <v>14</v>
      </c>
      <c r="E7311" t="s">
        <v>42</v>
      </c>
      <c r="F7311" t="s">
        <v>16</v>
      </c>
      <c r="G7311" t="s">
        <v>25</v>
      </c>
      <c r="H7311" t="str">
        <f t="shared" si="456"/>
        <v>Onsite/Hybrid</v>
      </c>
      <c r="I7311" t="s">
        <v>18</v>
      </c>
      <c r="J7311" t="str">
        <f t="shared" si="457"/>
        <v>7+ yrs</v>
      </c>
      <c r="K7311">
        <f t="shared" ca="1" si="459"/>
        <v>8</v>
      </c>
      <c r="L7311" t="s">
        <v>19</v>
      </c>
      <c r="M7311">
        <v>1</v>
      </c>
      <c r="N7311">
        <v>1</v>
      </c>
      <c r="O7311">
        <v>1</v>
      </c>
      <c r="P7311">
        <v>0</v>
      </c>
      <c r="Q7311">
        <v>0</v>
      </c>
      <c r="R7311">
        <f>SUM(M7311:N7311:O7311:P7311:Q7311)</f>
        <v>3</v>
      </c>
      <c r="S7311" s="1">
        <v>150055</v>
      </c>
      <c r="T7311" s="1" t="str">
        <f t="shared" si="458"/>
        <v>High</v>
      </c>
      <c r="U7311">
        <v>1</v>
      </c>
      <c r="V7311">
        <v>2026</v>
      </c>
      <c r="W7311" t="s">
        <v>28</v>
      </c>
      <c r="X7311">
        <v>8</v>
      </c>
    </row>
    <row r="7312" spans="1:24" x14ac:dyDescent="0.3">
      <c r="A7312">
        <v>7311</v>
      </c>
      <c r="B7312" t="s">
        <v>41</v>
      </c>
      <c r="C7312" t="str">
        <f>_xlfn.XLOOKUP(B7312,Lookup_table!B:B,Lookup_table!C:C)</f>
        <v>Data</v>
      </c>
      <c r="D7312" t="s">
        <v>22</v>
      </c>
      <c r="E7312" t="s">
        <v>32</v>
      </c>
      <c r="F7312" t="s">
        <v>24</v>
      </c>
      <c r="G7312" t="s">
        <v>30</v>
      </c>
      <c r="H7312" t="str">
        <f t="shared" si="456"/>
        <v>Onsite/Hybrid</v>
      </c>
      <c r="I7312" t="s">
        <v>26</v>
      </c>
      <c r="J7312" t="str">
        <f t="shared" si="457"/>
        <v>3-6 yrs</v>
      </c>
      <c r="K7312">
        <f t="shared" ca="1" si="459"/>
        <v>3</v>
      </c>
      <c r="L7312" t="s">
        <v>39</v>
      </c>
      <c r="M7312">
        <v>0</v>
      </c>
      <c r="N7312">
        <v>0</v>
      </c>
      <c r="O7312">
        <v>0</v>
      </c>
      <c r="P7312">
        <v>0</v>
      </c>
      <c r="Q7312">
        <v>0</v>
      </c>
      <c r="R7312">
        <f>SUM(M7312:N7312:O7312:P7312:Q7312)</f>
        <v>0</v>
      </c>
      <c r="S7312" s="1">
        <v>98670</v>
      </c>
      <c r="T7312" s="1" t="str">
        <f t="shared" si="458"/>
        <v>Medium</v>
      </c>
      <c r="U7312">
        <v>11</v>
      </c>
      <c r="V7312">
        <v>2025</v>
      </c>
      <c r="W7312" t="s">
        <v>20</v>
      </c>
      <c r="X7312">
        <v>4</v>
      </c>
    </row>
    <row r="7313" spans="1:24" x14ac:dyDescent="0.3">
      <c r="A7313">
        <v>7312</v>
      </c>
      <c r="B7313" t="s">
        <v>21</v>
      </c>
      <c r="C7313" t="str">
        <f>_xlfn.XLOOKUP(B7313,Lookup_table!B:B,Lookup_table!C:C)</f>
        <v>AI</v>
      </c>
      <c r="D7313" t="s">
        <v>22</v>
      </c>
      <c r="E7313" t="s">
        <v>42</v>
      </c>
      <c r="F7313" t="s">
        <v>52</v>
      </c>
      <c r="G7313" t="s">
        <v>30</v>
      </c>
      <c r="H7313" t="str">
        <f t="shared" si="456"/>
        <v>Onsite/Hybrid</v>
      </c>
      <c r="I7313" t="s">
        <v>35</v>
      </c>
      <c r="J7313" t="str">
        <f t="shared" si="457"/>
        <v>0-2 yrs</v>
      </c>
      <c r="K7313">
        <f t="shared" ca="1" si="459"/>
        <v>2</v>
      </c>
      <c r="L7313" t="s">
        <v>19</v>
      </c>
      <c r="M7313">
        <v>0</v>
      </c>
      <c r="N7313">
        <v>1</v>
      </c>
      <c r="O7313">
        <v>0</v>
      </c>
      <c r="P7313">
        <v>1</v>
      </c>
      <c r="Q7313">
        <v>0</v>
      </c>
      <c r="R7313">
        <f>SUM(M7313:N7313:O7313:P7313:Q7313)</f>
        <v>2</v>
      </c>
      <c r="S7313" s="1">
        <v>128991</v>
      </c>
      <c r="T7313" s="1" t="str">
        <f t="shared" si="458"/>
        <v>High</v>
      </c>
      <c r="U7313">
        <v>5</v>
      </c>
      <c r="V7313">
        <v>2020</v>
      </c>
      <c r="W7313" t="s">
        <v>20</v>
      </c>
      <c r="X7313">
        <v>1</v>
      </c>
    </row>
    <row r="7314" spans="1:24" x14ac:dyDescent="0.3">
      <c r="A7314">
        <v>7313</v>
      </c>
      <c r="B7314" t="s">
        <v>31</v>
      </c>
      <c r="C7314" t="str">
        <f>_xlfn.XLOOKUP(B7314,Lookup_table!B:B,Lookup_table!C:C)</f>
        <v>Business</v>
      </c>
      <c r="D7314" t="s">
        <v>22</v>
      </c>
      <c r="E7314" t="s">
        <v>32</v>
      </c>
      <c r="F7314" t="s">
        <v>44</v>
      </c>
      <c r="G7314" t="s">
        <v>17</v>
      </c>
      <c r="H7314" t="str">
        <f t="shared" si="456"/>
        <v>Remote</v>
      </c>
      <c r="I7314" t="s">
        <v>26</v>
      </c>
      <c r="J7314" t="str">
        <f t="shared" si="457"/>
        <v>3-6 yrs</v>
      </c>
      <c r="K7314">
        <f t="shared" ca="1" si="459"/>
        <v>3</v>
      </c>
      <c r="L7314" t="s">
        <v>27</v>
      </c>
      <c r="M7314">
        <v>1</v>
      </c>
      <c r="N7314">
        <v>0</v>
      </c>
      <c r="O7314">
        <v>0</v>
      </c>
      <c r="P7314">
        <v>1</v>
      </c>
      <c r="Q7314">
        <v>1</v>
      </c>
      <c r="R7314">
        <f>SUM(M7314:N7314:O7314:P7314:Q7314)</f>
        <v>3</v>
      </c>
      <c r="S7314" s="1">
        <v>123716</v>
      </c>
      <c r="T7314" s="1" t="str">
        <f t="shared" si="458"/>
        <v>High</v>
      </c>
      <c r="U7314">
        <v>12</v>
      </c>
      <c r="V7314">
        <v>2020</v>
      </c>
      <c r="W7314" t="s">
        <v>34</v>
      </c>
      <c r="X7314">
        <v>3</v>
      </c>
    </row>
    <row r="7315" spans="1:24" x14ac:dyDescent="0.3">
      <c r="A7315">
        <v>7314</v>
      </c>
      <c r="B7315" t="s">
        <v>50</v>
      </c>
      <c r="C7315" t="str">
        <f>_xlfn.XLOOKUP(B7315,Lookup_table!B:B,Lookup_table!C:C)</f>
        <v>AI</v>
      </c>
      <c r="D7315" t="s">
        <v>34</v>
      </c>
      <c r="E7315" t="s">
        <v>40</v>
      </c>
      <c r="F7315" t="s">
        <v>29</v>
      </c>
      <c r="G7315" t="s">
        <v>25</v>
      </c>
      <c r="H7315" t="str">
        <f t="shared" si="456"/>
        <v>Onsite/Hybrid</v>
      </c>
      <c r="I7315" t="s">
        <v>26</v>
      </c>
      <c r="J7315" t="str">
        <f t="shared" si="457"/>
        <v>3-6 yrs</v>
      </c>
      <c r="K7315">
        <f t="shared" ca="1" si="459"/>
        <v>3</v>
      </c>
      <c r="L7315" t="s">
        <v>27</v>
      </c>
      <c r="M7315">
        <v>0</v>
      </c>
      <c r="N7315">
        <v>0</v>
      </c>
      <c r="O7315">
        <v>0</v>
      </c>
      <c r="P7315">
        <v>1</v>
      </c>
      <c r="Q7315">
        <v>1</v>
      </c>
      <c r="R7315">
        <f>SUM(M7315:N7315:O7315:P7315:Q7315)</f>
        <v>2</v>
      </c>
      <c r="S7315" s="1">
        <v>135226</v>
      </c>
      <c r="T7315" s="1" t="str">
        <f t="shared" si="458"/>
        <v>High</v>
      </c>
      <c r="U7315">
        <v>1</v>
      </c>
      <c r="V7315">
        <v>2023</v>
      </c>
      <c r="W7315" t="s">
        <v>28</v>
      </c>
      <c r="X7315">
        <v>7</v>
      </c>
    </row>
    <row r="7316" spans="1:24" x14ac:dyDescent="0.3">
      <c r="A7316">
        <v>7315</v>
      </c>
      <c r="B7316" t="s">
        <v>50</v>
      </c>
      <c r="C7316" t="str">
        <f>_xlfn.XLOOKUP(B7316,Lookup_table!B:B,Lookup_table!C:C)</f>
        <v>AI</v>
      </c>
      <c r="D7316" t="s">
        <v>37</v>
      </c>
      <c r="E7316" t="s">
        <v>32</v>
      </c>
      <c r="F7316" t="s">
        <v>43</v>
      </c>
      <c r="G7316" t="s">
        <v>25</v>
      </c>
      <c r="H7316" t="str">
        <f t="shared" si="456"/>
        <v>Onsite/Hybrid</v>
      </c>
      <c r="I7316" t="s">
        <v>35</v>
      </c>
      <c r="J7316" t="str">
        <f t="shared" si="457"/>
        <v>0-2 yrs</v>
      </c>
      <c r="K7316">
        <f t="shared" ca="1" si="459"/>
        <v>2</v>
      </c>
      <c r="L7316" t="s">
        <v>39</v>
      </c>
      <c r="M7316">
        <v>1</v>
      </c>
      <c r="N7316">
        <v>1</v>
      </c>
      <c r="O7316">
        <v>1</v>
      </c>
      <c r="P7316">
        <v>1</v>
      </c>
      <c r="Q7316">
        <v>1</v>
      </c>
      <c r="R7316">
        <f>SUM(M7316:N7316:O7316:P7316:Q7316)</f>
        <v>5</v>
      </c>
      <c r="S7316" s="1">
        <v>128876</v>
      </c>
      <c r="T7316" s="1" t="str">
        <f t="shared" si="458"/>
        <v>High</v>
      </c>
      <c r="U7316">
        <v>5</v>
      </c>
      <c r="V7316">
        <v>2023</v>
      </c>
      <c r="W7316" t="s">
        <v>28</v>
      </c>
      <c r="X7316">
        <v>6</v>
      </c>
    </row>
    <row r="7317" spans="1:24" x14ac:dyDescent="0.3">
      <c r="A7317">
        <v>7316</v>
      </c>
      <c r="B7317" t="s">
        <v>50</v>
      </c>
      <c r="C7317" t="str">
        <f>_xlfn.XLOOKUP(B7317,Lookup_table!B:B,Lookup_table!C:C)</f>
        <v>AI</v>
      </c>
      <c r="D7317" t="s">
        <v>22</v>
      </c>
      <c r="E7317" t="s">
        <v>42</v>
      </c>
      <c r="F7317" t="s">
        <v>16</v>
      </c>
      <c r="G7317" t="s">
        <v>30</v>
      </c>
      <c r="H7317" t="str">
        <f t="shared" si="456"/>
        <v>Onsite/Hybrid</v>
      </c>
      <c r="I7317" t="s">
        <v>26</v>
      </c>
      <c r="J7317" t="str">
        <f t="shared" si="457"/>
        <v>3-6 yrs</v>
      </c>
      <c r="K7317">
        <f t="shared" ca="1" si="459"/>
        <v>3</v>
      </c>
      <c r="L7317" t="s">
        <v>39</v>
      </c>
      <c r="M7317">
        <v>1</v>
      </c>
      <c r="N7317">
        <v>0</v>
      </c>
      <c r="O7317">
        <v>0</v>
      </c>
      <c r="P7317">
        <v>1</v>
      </c>
      <c r="Q7317">
        <v>1</v>
      </c>
      <c r="R7317">
        <f>SUM(M7317:N7317:O7317:P7317:Q7317)</f>
        <v>3</v>
      </c>
      <c r="S7317" s="1">
        <v>162644</v>
      </c>
      <c r="T7317" s="1" t="str">
        <f t="shared" si="458"/>
        <v>High</v>
      </c>
      <c r="U7317">
        <v>6</v>
      </c>
      <c r="V7317">
        <v>2021</v>
      </c>
      <c r="W7317" t="s">
        <v>28</v>
      </c>
      <c r="X7317">
        <v>7</v>
      </c>
    </row>
    <row r="7318" spans="1:24" x14ac:dyDescent="0.3">
      <c r="A7318">
        <v>7317</v>
      </c>
      <c r="B7318" t="s">
        <v>31</v>
      </c>
      <c r="C7318" t="str">
        <f>_xlfn.XLOOKUP(B7318,Lookup_table!B:B,Lookup_table!C:C)</f>
        <v>Business</v>
      </c>
      <c r="D7318" t="s">
        <v>37</v>
      </c>
      <c r="E7318" t="s">
        <v>40</v>
      </c>
      <c r="F7318" t="s">
        <v>16</v>
      </c>
      <c r="G7318" t="s">
        <v>25</v>
      </c>
      <c r="H7318" t="str">
        <f t="shared" si="456"/>
        <v>Onsite/Hybrid</v>
      </c>
      <c r="I7318" t="s">
        <v>26</v>
      </c>
      <c r="J7318" t="str">
        <f t="shared" si="457"/>
        <v>3-6 yrs</v>
      </c>
      <c r="K7318">
        <f t="shared" ca="1" si="459"/>
        <v>5</v>
      </c>
      <c r="L7318" t="s">
        <v>39</v>
      </c>
      <c r="M7318">
        <v>0</v>
      </c>
      <c r="N7318">
        <v>1</v>
      </c>
      <c r="O7318">
        <v>1</v>
      </c>
      <c r="P7318">
        <v>1</v>
      </c>
      <c r="Q7318">
        <v>0</v>
      </c>
      <c r="R7318">
        <f>SUM(M7318:N7318:O7318:P7318:Q7318)</f>
        <v>3</v>
      </c>
      <c r="S7318" s="1">
        <v>100172</v>
      </c>
      <c r="T7318" s="1" t="str">
        <f t="shared" si="458"/>
        <v>Medium</v>
      </c>
      <c r="U7318">
        <v>8</v>
      </c>
      <c r="V7318">
        <v>2025</v>
      </c>
      <c r="W7318" t="s">
        <v>28</v>
      </c>
      <c r="X7318">
        <v>3</v>
      </c>
    </row>
    <row r="7319" spans="1:24" x14ac:dyDescent="0.3">
      <c r="A7319">
        <v>7318</v>
      </c>
      <c r="B7319" t="s">
        <v>36</v>
      </c>
      <c r="C7319" t="str">
        <f>_xlfn.XLOOKUP(B7319,Lookup_table!B:B,Lookup_table!C:C)</f>
        <v>Data</v>
      </c>
      <c r="D7319" t="s">
        <v>14</v>
      </c>
      <c r="E7319" t="s">
        <v>38</v>
      </c>
      <c r="F7319" t="s">
        <v>51</v>
      </c>
      <c r="G7319" t="s">
        <v>30</v>
      </c>
      <c r="H7319" t="str">
        <f t="shared" si="456"/>
        <v>Onsite/Hybrid</v>
      </c>
      <c r="I7319" t="s">
        <v>35</v>
      </c>
      <c r="J7319" t="str">
        <f t="shared" si="457"/>
        <v>0-2 yrs</v>
      </c>
      <c r="K7319">
        <f t="shared" ca="1" si="459"/>
        <v>2</v>
      </c>
      <c r="L7319" t="s">
        <v>39</v>
      </c>
      <c r="M7319">
        <v>1</v>
      </c>
      <c r="N7319">
        <v>0</v>
      </c>
      <c r="O7319">
        <v>0</v>
      </c>
      <c r="P7319">
        <v>0</v>
      </c>
      <c r="Q7319">
        <v>1</v>
      </c>
      <c r="R7319">
        <f>SUM(M7319:N7319:O7319:P7319:Q7319)</f>
        <v>2</v>
      </c>
      <c r="S7319" s="1">
        <v>55663</v>
      </c>
      <c r="T7319" s="1" t="str">
        <f t="shared" si="458"/>
        <v>Low</v>
      </c>
      <c r="U7319">
        <v>12</v>
      </c>
      <c r="V7319">
        <v>2021</v>
      </c>
      <c r="W7319" t="s">
        <v>34</v>
      </c>
      <c r="X7319">
        <v>5</v>
      </c>
    </row>
    <row r="7320" spans="1:24" x14ac:dyDescent="0.3">
      <c r="A7320">
        <v>7319</v>
      </c>
      <c r="B7320" t="s">
        <v>50</v>
      </c>
      <c r="C7320" t="str">
        <f>_xlfn.XLOOKUP(B7320,Lookup_table!B:B,Lookup_table!C:C)</f>
        <v>AI</v>
      </c>
      <c r="D7320" t="s">
        <v>14</v>
      </c>
      <c r="E7320" t="s">
        <v>23</v>
      </c>
      <c r="F7320" t="s">
        <v>29</v>
      </c>
      <c r="G7320" t="s">
        <v>17</v>
      </c>
      <c r="H7320" t="str">
        <f t="shared" si="456"/>
        <v>Remote</v>
      </c>
      <c r="I7320" t="s">
        <v>18</v>
      </c>
      <c r="J7320" t="str">
        <f t="shared" si="457"/>
        <v>7+ yrs</v>
      </c>
      <c r="K7320">
        <f t="shared" ca="1" si="459"/>
        <v>8</v>
      </c>
      <c r="L7320" t="s">
        <v>19</v>
      </c>
      <c r="M7320">
        <v>0</v>
      </c>
      <c r="N7320">
        <v>1</v>
      </c>
      <c r="O7320">
        <v>1</v>
      </c>
      <c r="P7320">
        <v>0</v>
      </c>
      <c r="Q7320">
        <v>0</v>
      </c>
      <c r="R7320">
        <f>SUM(M7320:N7320:O7320:P7320:Q7320)</f>
        <v>2</v>
      </c>
      <c r="S7320" s="1">
        <v>159390</v>
      </c>
      <c r="T7320" s="1" t="str">
        <f t="shared" si="458"/>
        <v>High</v>
      </c>
      <c r="U7320">
        <v>10</v>
      </c>
      <c r="V7320">
        <v>2026</v>
      </c>
      <c r="W7320" t="s">
        <v>20</v>
      </c>
      <c r="X7320">
        <v>4</v>
      </c>
    </row>
    <row r="7321" spans="1:24" x14ac:dyDescent="0.3">
      <c r="A7321">
        <v>7320</v>
      </c>
      <c r="B7321" t="s">
        <v>50</v>
      </c>
      <c r="C7321" t="str">
        <f>_xlfn.XLOOKUP(B7321,Lookup_table!B:B,Lookup_table!C:C)</f>
        <v>AI</v>
      </c>
      <c r="D7321" t="s">
        <v>22</v>
      </c>
      <c r="E7321" t="s">
        <v>40</v>
      </c>
      <c r="F7321" t="s">
        <v>24</v>
      </c>
      <c r="G7321" t="s">
        <v>30</v>
      </c>
      <c r="H7321" t="str">
        <f t="shared" si="456"/>
        <v>Onsite/Hybrid</v>
      </c>
      <c r="I7321" t="s">
        <v>26</v>
      </c>
      <c r="J7321" t="str">
        <f t="shared" si="457"/>
        <v>3-6 yrs</v>
      </c>
      <c r="K7321">
        <f t="shared" ca="1" si="459"/>
        <v>6</v>
      </c>
      <c r="L7321" t="s">
        <v>27</v>
      </c>
      <c r="M7321">
        <v>0</v>
      </c>
      <c r="N7321">
        <v>0</v>
      </c>
      <c r="O7321">
        <v>0</v>
      </c>
      <c r="P7321">
        <v>0</v>
      </c>
      <c r="Q7321">
        <v>0</v>
      </c>
      <c r="R7321">
        <f>SUM(M7321:N7321:O7321:P7321:Q7321)</f>
        <v>0</v>
      </c>
      <c r="S7321" s="1">
        <v>137075</v>
      </c>
      <c r="T7321" s="1" t="str">
        <f t="shared" si="458"/>
        <v>High</v>
      </c>
      <c r="U7321">
        <v>9</v>
      </c>
      <c r="V7321">
        <v>2020</v>
      </c>
      <c r="W7321" t="s">
        <v>28</v>
      </c>
      <c r="X7321">
        <v>9</v>
      </c>
    </row>
    <row r="7322" spans="1:24" x14ac:dyDescent="0.3">
      <c r="A7322">
        <v>7321</v>
      </c>
      <c r="B7322" t="s">
        <v>36</v>
      </c>
      <c r="C7322" t="str">
        <f>_xlfn.XLOOKUP(B7322,Lookup_table!B:B,Lookup_table!C:C)</f>
        <v>Data</v>
      </c>
      <c r="D7322" t="s">
        <v>14</v>
      </c>
      <c r="E7322" t="s">
        <v>42</v>
      </c>
      <c r="F7322" t="s">
        <v>52</v>
      </c>
      <c r="G7322" t="s">
        <v>17</v>
      </c>
      <c r="H7322" t="str">
        <f t="shared" si="456"/>
        <v>Remote</v>
      </c>
      <c r="I7322" t="s">
        <v>18</v>
      </c>
      <c r="J7322" t="str">
        <f t="shared" si="457"/>
        <v>7+ yrs</v>
      </c>
      <c r="K7322">
        <f t="shared" ca="1" si="459"/>
        <v>13</v>
      </c>
      <c r="L7322" t="s">
        <v>39</v>
      </c>
      <c r="M7322">
        <v>0</v>
      </c>
      <c r="N7322">
        <v>0</v>
      </c>
      <c r="O7322">
        <v>0</v>
      </c>
      <c r="P7322">
        <v>0</v>
      </c>
      <c r="Q7322">
        <v>1</v>
      </c>
      <c r="R7322">
        <f>SUM(M7322:N7322:O7322:P7322:Q7322)</f>
        <v>1</v>
      </c>
      <c r="S7322" s="1">
        <v>112737</v>
      </c>
      <c r="T7322" s="1" t="str">
        <f t="shared" si="458"/>
        <v>Medium</v>
      </c>
      <c r="U7322">
        <v>8</v>
      </c>
      <c r="V7322">
        <v>2024</v>
      </c>
      <c r="W7322" t="s">
        <v>34</v>
      </c>
      <c r="X7322">
        <v>1</v>
      </c>
    </row>
    <row r="7323" spans="1:24" x14ac:dyDescent="0.3">
      <c r="A7323">
        <v>7322</v>
      </c>
      <c r="B7323" t="s">
        <v>31</v>
      </c>
      <c r="C7323" t="str">
        <f>_xlfn.XLOOKUP(B7323,Lookup_table!B:B,Lookup_table!C:C)</f>
        <v>Business</v>
      </c>
      <c r="D7323" t="s">
        <v>37</v>
      </c>
      <c r="E7323" t="s">
        <v>38</v>
      </c>
      <c r="F7323" t="s">
        <v>16</v>
      </c>
      <c r="G7323" t="s">
        <v>17</v>
      </c>
      <c r="H7323" t="str">
        <f t="shared" si="456"/>
        <v>Remote</v>
      </c>
      <c r="I7323" t="s">
        <v>26</v>
      </c>
      <c r="J7323" t="str">
        <f t="shared" si="457"/>
        <v>3-6 yrs</v>
      </c>
      <c r="K7323">
        <f t="shared" ca="1" si="459"/>
        <v>6</v>
      </c>
      <c r="L7323" t="s">
        <v>39</v>
      </c>
      <c r="M7323">
        <v>0</v>
      </c>
      <c r="N7323">
        <v>1</v>
      </c>
      <c r="O7323">
        <v>0</v>
      </c>
      <c r="P7323">
        <v>0</v>
      </c>
      <c r="Q7323">
        <v>1</v>
      </c>
      <c r="R7323">
        <f>SUM(M7323:N7323:O7323:P7323:Q7323)</f>
        <v>2</v>
      </c>
      <c r="S7323" s="1">
        <v>89073</v>
      </c>
      <c r="T7323" s="1" t="str">
        <f t="shared" si="458"/>
        <v>Medium</v>
      </c>
      <c r="U7323">
        <v>9</v>
      </c>
      <c r="V7323">
        <v>2020</v>
      </c>
      <c r="W7323" t="s">
        <v>20</v>
      </c>
      <c r="X7323">
        <v>2</v>
      </c>
    </row>
    <row r="7324" spans="1:24" x14ac:dyDescent="0.3">
      <c r="A7324">
        <v>7323</v>
      </c>
      <c r="B7324" t="s">
        <v>31</v>
      </c>
      <c r="C7324" t="str">
        <f>_xlfn.XLOOKUP(B7324,Lookup_table!B:B,Lookup_table!C:C)</f>
        <v>Business</v>
      </c>
      <c r="D7324" t="s">
        <v>34</v>
      </c>
      <c r="E7324" t="s">
        <v>38</v>
      </c>
      <c r="F7324" t="s">
        <v>43</v>
      </c>
      <c r="G7324" t="s">
        <v>30</v>
      </c>
      <c r="H7324" t="str">
        <f t="shared" si="456"/>
        <v>Onsite/Hybrid</v>
      </c>
      <c r="I7324" t="s">
        <v>18</v>
      </c>
      <c r="J7324" t="str">
        <f t="shared" si="457"/>
        <v>7+ yrs</v>
      </c>
      <c r="K7324">
        <f t="shared" ca="1" si="459"/>
        <v>9</v>
      </c>
      <c r="L7324" t="s">
        <v>19</v>
      </c>
      <c r="M7324">
        <v>1</v>
      </c>
      <c r="N7324">
        <v>0</v>
      </c>
      <c r="O7324">
        <v>1</v>
      </c>
      <c r="P7324">
        <v>0</v>
      </c>
      <c r="Q7324">
        <v>1</v>
      </c>
      <c r="R7324">
        <f>SUM(M7324:N7324:O7324:P7324:Q7324)</f>
        <v>3</v>
      </c>
      <c r="S7324" s="1">
        <v>122389</v>
      </c>
      <c r="T7324" s="1" t="str">
        <f t="shared" si="458"/>
        <v>High</v>
      </c>
      <c r="U7324">
        <v>11</v>
      </c>
      <c r="V7324">
        <v>2020</v>
      </c>
      <c r="W7324" t="s">
        <v>34</v>
      </c>
      <c r="X7324">
        <v>6</v>
      </c>
    </row>
    <row r="7325" spans="1:24" x14ac:dyDescent="0.3">
      <c r="A7325">
        <v>7324</v>
      </c>
      <c r="B7325" t="s">
        <v>21</v>
      </c>
      <c r="C7325" t="str">
        <f>_xlfn.XLOOKUP(B7325,Lookup_table!B:B,Lookup_table!C:C)</f>
        <v>AI</v>
      </c>
      <c r="D7325" t="s">
        <v>37</v>
      </c>
      <c r="E7325" t="s">
        <v>38</v>
      </c>
      <c r="F7325" t="s">
        <v>24</v>
      </c>
      <c r="G7325" t="s">
        <v>30</v>
      </c>
      <c r="H7325" t="str">
        <f t="shared" si="456"/>
        <v>Onsite/Hybrid</v>
      </c>
      <c r="I7325" t="s">
        <v>35</v>
      </c>
      <c r="J7325" t="str">
        <f t="shared" si="457"/>
        <v>0-2 yrs</v>
      </c>
      <c r="K7325">
        <f t="shared" ca="1" si="459"/>
        <v>2</v>
      </c>
      <c r="L7325" t="s">
        <v>19</v>
      </c>
      <c r="M7325">
        <v>1</v>
      </c>
      <c r="N7325">
        <v>1</v>
      </c>
      <c r="O7325">
        <v>0</v>
      </c>
      <c r="P7325">
        <v>0</v>
      </c>
      <c r="Q7325">
        <v>0</v>
      </c>
      <c r="R7325">
        <f>SUM(M7325:N7325:O7325:P7325:Q7325)</f>
        <v>2</v>
      </c>
      <c r="S7325" s="1">
        <v>92796</v>
      </c>
      <c r="T7325" s="1" t="str">
        <f t="shared" si="458"/>
        <v>Medium</v>
      </c>
      <c r="U7325">
        <v>4</v>
      </c>
      <c r="V7325">
        <v>2026</v>
      </c>
      <c r="W7325" t="s">
        <v>20</v>
      </c>
      <c r="X7325">
        <v>4</v>
      </c>
    </row>
    <row r="7326" spans="1:24" x14ac:dyDescent="0.3">
      <c r="A7326">
        <v>7325</v>
      </c>
      <c r="B7326" t="s">
        <v>50</v>
      </c>
      <c r="C7326" t="str">
        <f>_xlfn.XLOOKUP(B7326,Lookup_table!B:B,Lookup_table!C:C)</f>
        <v>AI</v>
      </c>
      <c r="D7326" t="s">
        <v>14</v>
      </c>
      <c r="E7326" t="s">
        <v>40</v>
      </c>
      <c r="F7326" t="s">
        <v>24</v>
      </c>
      <c r="G7326" t="s">
        <v>30</v>
      </c>
      <c r="H7326" t="str">
        <f t="shared" si="456"/>
        <v>Onsite/Hybrid</v>
      </c>
      <c r="I7326" t="s">
        <v>35</v>
      </c>
      <c r="J7326" t="str">
        <f t="shared" si="457"/>
        <v>0-2 yrs</v>
      </c>
      <c r="K7326">
        <f t="shared" ca="1" si="459"/>
        <v>1</v>
      </c>
      <c r="L7326" t="s">
        <v>19</v>
      </c>
      <c r="M7326">
        <v>1</v>
      </c>
      <c r="N7326">
        <v>1</v>
      </c>
      <c r="O7326">
        <v>1</v>
      </c>
      <c r="P7326">
        <v>0</v>
      </c>
      <c r="Q7326">
        <v>0</v>
      </c>
      <c r="R7326">
        <f>SUM(M7326:N7326:O7326:P7326:Q7326)</f>
        <v>3</v>
      </c>
      <c r="S7326" s="1">
        <v>105824</v>
      </c>
      <c r="T7326" s="1" t="str">
        <f t="shared" si="458"/>
        <v>Medium</v>
      </c>
      <c r="U7326">
        <v>6</v>
      </c>
      <c r="V7326">
        <v>2026</v>
      </c>
      <c r="W7326" t="s">
        <v>28</v>
      </c>
      <c r="X7326">
        <v>7</v>
      </c>
    </row>
    <row r="7327" spans="1:24" x14ac:dyDescent="0.3">
      <c r="A7327">
        <v>7326</v>
      </c>
      <c r="B7327" t="s">
        <v>41</v>
      </c>
      <c r="C7327" t="str">
        <f>_xlfn.XLOOKUP(B7327,Lookup_table!B:B,Lookup_table!C:C)</f>
        <v>Data</v>
      </c>
      <c r="D7327" t="s">
        <v>14</v>
      </c>
      <c r="E7327" t="s">
        <v>32</v>
      </c>
      <c r="F7327" t="s">
        <v>43</v>
      </c>
      <c r="G7327" t="s">
        <v>25</v>
      </c>
      <c r="H7327" t="str">
        <f t="shared" si="456"/>
        <v>Onsite/Hybrid</v>
      </c>
      <c r="I7327" t="s">
        <v>35</v>
      </c>
      <c r="J7327" t="str">
        <f t="shared" si="457"/>
        <v>0-2 yrs</v>
      </c>
      <c r="K7327">
        <f t="shared" ca="1" si="459"/>
        <v>2</v>
      </c>
      <c r="L7327" t="s">
        <v>19</v>
      </c>
      <c r="M7327">
        <v>0</v>
      </c>
      <c r="N7327">
        <v>1</v>
      </c>
      <c r="O7327">
        <v>1</v>
      </c>
      <c r="P7327">
        <v>0</v>
      </c>
      <c r="Q7327">
        <v>1</v>
      </c>
      <c r="R7327">
        <f>SUM(M7327:N7327:O7327:P7327:Q7327)</f>
        <v>3</v>
      </c>
      <c r="S7327" s="1">
        <v>76844</v>
      </c>
      <c r="T7327" s="1" t="str">
        <f t="shared" si="458"/>
        <v>Medium</v>
      </c>
      <c r="U7327">
        <v>6</v>
      </c>
      <c r="V7327">
        <v>2025</v>
      </c>
      <c r="W7327" t="s">
        <v>34</v>
      </c>
      <c r="X7327">
        <v>3</v>
      </c>
    </row>
    <row r="7328" spans="1:24" x14ac:dyDescent="0.3">
      <c r="A7328">
        <v>7327</v>
      </c>
      <c r="B7328" t="s">
        <v>31</v>
      </c>
      <c r="C7328" t="str">
        <f>_xlfn.XLOOKUP(B7328,Lookup_table!B:B,Lookup_table!C:C)</f>
        <v>Business</v>
      </c>
      <c r="D7328" t="s">
        <v>34</v>
      </c>
      <c r="E7328" t="s">
        <v>42</v>
      </c>
      <c r="F7328" t="s">
        <v>44</v>
      </c>
      <c r="G7328" t="s">
        <v>30</v>
      </c>
      <c r="H7328" t="str">
        <f t="shared" si="456"/>
        <v>Onsite/Hybrid</v>
      </c>
      <c r="I7328" t="s">
        <v>26</v>
      </c>
      <c r="J7328" t="str">
        <f t="shared" si="457"/>
        <v>3-6 yrs</v>
      </c>
      <c r="K7328">
        <f t="shared" ca="1" si="459"/>
        <v>6</v>
      </c>
      <c r="L7328" t="s">
        <v>39</v>
      </c>
      <c r="M7328">
        <v>1</v>
      </c>
      <c r="N7328">
        <v>0</v>
      </c>
      <c r="O7328">
        <v>0</v>
      </c>
      <c r="P7328">
        <v>0</v>
      </c>
      <c r="Q7328">
        <v>0</v>
      </c>
      <c r="R7328">
        <f>SUM(M7328:N7328:O7328:P7328:Q7328)</f>
        <v>1</v>
      </c>
      <c r="S7328" s="1">
        <v>76835</v>
      </c>
      <c r="T7328" s="1" t="str">
        <f t="shared" si="458"/>
        <v>Medium</v>
      </c>
      <c r="U7328">
        <v>10</v>
      </c>
      <c r="V7328">
        <v>2024</v>
      </c>
      <c r="W7328" t="s">
        <v>34</v>
      </c>
      <c r="X7328">
        <v>6</v>
      </c>
    </row>
    <row r="7329" spans="1:24" x14ac:dyDescent="0.3">
      <c r="A7329">
        <v>7328</v>
      </c>
      <c r="B7329" t="s">
        <v>50</v>
      </c>
      <c r="C7329" t="str">
        <f>_xlfn.XLOOKUP(B7329,Lookup_table!B:B,Lookup_table!C:C)</f>
        <v>AI</v>
      </c>
      <c r="D7329" t="s">
        <v>22</v>
      </c>
      <c r="E7329" t="s">
        <v>42</v>
      </c>
      <c r="F7329" t="s">
        <v>24</v>
      </c>
      <c r="G7329" t="s">
        <v>30</v>
      </c>
      <c r="H7329" t="str">
        <f t="shared" si="456"/>
        <v>Onsite/Hybrid</v>
      </c>
      <c r="I7329" t="s">
        <v>18</v>
      </c>
      <c r="J7329" t="str">
        <f t="shared" si="457"/>
        <v>7+ yrs</v>
      </c>
      <c r="K7329">
        <f t="shared" ca="1" si="459"/>
        <v>13</v>
      </c>
      <c r="L7329" t="s">
        <v>19</v>
      </c>
      <c r="M7329">
        <v>1</v>
      </c>
      <c r="N7329">
        <v>0</v>
      </c>
      <c r="O7329">
        <v>1</v>
      </c>
      <c r="P7329">
        <v>1</v>
      </c>
      <c r="Q7329">
        <v>1</v>
      </c>
      <c r="R7329">
        <f>SUM(M7329:N7329:O7329:P7329:Q7329)</f>
        <v>4</v>
      </c>
      <c r="S7329" s="1">
        <v>195237</v>
      </c>
      <c r="T7329" s="1" t="str">
        <f t="shared" si="458"/>
        <v>High</v>
      </c>
      <c r="U7329">
        <v>7</v>
      </c>
      <c r="V7329">
        <v>2025</v>
      </c>
      <c r="W7329" t="s">
        <v>28</v>
      </c>
      <c r="X7329">
        <v>8</v>
      </c>
    </row>
    <row r="7330" spans="1:24" x14ac:dyDescent="0.3">
      <c r="A7330">
        <v>7329</v>
      </c>
      <c r="B7330" t="s">
        <v>21</v>
      </c>
      <c r="C7330" t="str">
        <f>_xlfn.XLOOKUP(B7330,Lookup_table!B:B,Lookup_table!C:C)</f>
        <v>AI</v>
      </c>
      <c r="D7330" t="s">
        <v>34</v>
      </c>
      <c r="E7330" t="s">
        <v>23</v>
      </c>
      <c r="F7330" t="s">
        <v>29</v>
      </c>
      <c r="G7330" t="s">
        <v>17</v>
      </c>
      <c r="H7330" t="str">
        <f t="shared" si="456"/>
        <v>Remote</v>
      </c>
      <c r="I7330" t="s">
        <v>35</v>
      </c>
      <c r="J7330" t="str">
        <f t="shared" si="457"/>
        <v>0-2 yrs</v>
      </c>
      <c r="K7330">
        <f t="shared" ca="1" si="459"/>
        <v>0</v>
      </c>
      <c r="L7330" t="s">
        <v>39</v>
      </c>
      <c r="M7330">
        <v>1</v>
      </c>
      <c r="N7330">
        <v>1</v>
      </c>
      <c r="O7330">
        <v>1</v>
      </c>
      <c r="P7330">
        <v>1</v>
      </c>
      <c r="Q7330">
        <v>0</v>
      </c>
      <c r="R7330">
        <f>SUM(M7330:N7330:O7330:P7330:Q7330)</f>
        <v>4</v>
      </c>
      <c r="S7330" s="1">
        <v>124039</v>
      </c>
      <c r="T7330" s="1" t="str">
        <f t="shared" si="458"/>
        <v>High</v>
      </c>
      <c r="U7330">
        <v>12</v>
      </c>
      <c r="V7330">
        <v>2024</v>
      </c>
      <c r="W7330" t="s">
        <v>28</v>
      </c>
      <c r="X7330">
        <v>6</v>
      </c>
    </row>
    <row r="7331" spans="1:24" x14ac:dyDescent="0.3">
      <c r="A7331">
        <v>7330</v>
      </c>
      <c r="B7331" t="s">
        <v>41</v>
      </c>
      <c r="C7331" t="str">
        <f>_xlfn.XLOOKUP(B7331,Lookup_table!B:B,Lookup_table!C:C)</f>
        <v>Data</v>
      </c>
      <c r="D7331" t="s">
        <v>22</v>
      </c>
      <c r="E7331" t="s">
        <v>42</v>
      </c>
      <c r="F7331" t="s">
        <v>43</v>
      </c>
      <c r="G7331" t="s">
        <v>17</v>
      </c>
      <c r="H7331" t="str">
        <f t="shared" si="456"/>
        <v>Remote</v>
      </c>
      <c r="I7331" t="s">
        <v>18</v>
      </c>
      <c r="J7331" t="str">
        <f t="shared" si="457"/>
        <v>7+ yrs</v>
      </c>
      <c r="K7331">
        <f t="shared" ca="1" si="459"/>
        <v>14</v>
      </c>
      <c r="L7331" t="s">
        <v>19</v>
      </c>
      <c r="M7331">
        <v>0</v>
      </c>
      <c r="N7331">
        <v>1</v>
      </c>
      <c r="O7331">
        <v>0</v>
      </c>
      <c r="P7331">
        <v>1</v>
      </c>
      <c r="Q7331">
        <v>0</v>
      </c>
      <c r="R7331">
        <f>SUM(M7331:N7331:O7331:P7331:Q7331)</f>
        <v>2</v>
      </c>
      <c r="S7331" s="1">
        <v>136089</v>
      </c>
      <c r="T7331" s="1" t="str">
        <f t="shared" si="458"/>
        <v>High</v>
      </c>
      <c r="U7331">
        <v>7</v>
      </c>
      <c r="V7331">
        <v>2024</v>
      </c>
      <c r="W7331" t="s">
        <v>28</v>
      </c>
      <c r="X7331">
        <v>9</v>
      </c>
    </row>
    <row r="7332" spans="1:24" x14ac:dyDescent="0.3">
      <c r="A7332">
        <v>7331</v>
      </c>
      <c r="B7332" t="s">
        <v>31</v>
      </c>
      <c r="C7332" t="str">
        <f>_xlfn.XLOOKUP(B7332,Lookup_table!B:B,Lookup_table!C:C)</f>
        <v>Business</v>
      </c>
      <c r="D7332" t="s">
        <v>34</v>
      </c>
      <c r="E7332" t="s">
        <v>32</v>
      </c>
      <c r="F7332" t="s">
        <v>24</v>
      </c>
      <c r="G7332" t="s">
        <v>17</v>
      </c>
      <c r="H7332" t="str">
        <f t="shared" si="456"/>
        <v>Remote</v>
      </c>
      <c r="I7332" t="s">
        <v>26</v>
      </c>
      <c r="J7332" t="str">
        <f t="shared" si="457"/>
        <v>3-6 yrs</v>
      </c>
      <c r="K7332">
        <f t="shared" ca="1" si="459"/>
        <v>6</v>
      </c>
      <c r="L7332" t="s">
        <v>27</v>
      </c>
      <c r="M7332">
        <v>1</v>
      </c>
      <c r="N7332">
        <v>0</v>
      </c>
      <c r="O7332">
        <v>1</v>
      </c>
      <c r="P7332">
        <v>1</v>
      </c>
      <c r="Q7332">
        <v>0</v>
      </c>
      <c r="R7332">
        <f>SUM(M7332:N7332:O7332:P7332:Q7332)</f>
        <v>3</v>
      </c>
      <c r="S7332" s="1">
        <v>100915</v>
      </c>
      <c r="T7332" s="1" t="str">
        <f t="shared" si="458"/>
        <v>Medium</v>
      </c>
      <c r="U7332">
        <v>4</v>
      </c>
      <c r="V7332">
        <v>2020</v>
      </c>
      <c r="W7332" t="s">
        <v>28</v>
      </c>
      <c r="X7332">
        <v>5</v>
      </c>
    </row>
    <row r="7333" spans="1:24" x14ac:dyDescent="0.3">
      <c r="A7333">
        <v>7332</v>
      </c>
      <c r="B7333" t="s">
        <v>36</v>
      </c>
      <c r="C7333" t="str">
        <f>_xlfn.XLOOKUP(B7333,Lookup_table!B:B,Lookup_table!C:C)</f>
        <v>Data</v>
      </c>
      <c r="D7333" t="s">
        <v>37</v>
      </c>
      <c r="E7333" t="s">
        <v>42</v>
      </c>
      <c r="F7333" t="s">
        <v>24</v>
      </c>
      <c r="G7333" t="s">
        <v>25</v>
      </c>
      <c r="H7333" t="str">
        <f t="shared" si="456"/>
        <v>Onsite/Hybrid</v>
      </c>
      <c r="I7333" t="s">
        <v>18</v>
      </c>
      <c r="J7333" t="str">
        <f t="shared" si="457"/>
        <v>7+ yrs</v>
      </c>
      <c r="K7333">
        <f t="shared" ca="1" si="459"/>
        <v>12</v>
      </c>
      <c r="L7333" t="s">
        <v>39</v>
      </c>
      <c r="M7333">
        <v>1</v>
      </c>
      <c r="N7333">
        <v>0</v>
      </c>
      <c r="O7333">
        <v>0</v>
      </c>
      <c r="P7333">
        <v>0</v>
      </c>
      <c r="Q7333">
        <v>1</v>
      </c>
      <c r="R7333">
        <f>SUM(M7333:N7333:O7333:P7333:Q7333)</f>
        <v>2</v>
      </c>
      <c r="S7333" s="1">
        <v>110113</v>
      </c>
      <c r="T7333" s="1" t="str">
        <f t="shared" si="458"/>
        <v>Medium</v>
      </c>
      <c r="U7333">
        <v>4</v>
      </c>
      <c r="V7333">
        <v>2022</v>
      </c>
      <c r="W7333" t="s">
        <v>28</v>
      </c>
      <c r="X7333">
        <v>8</v>
      </c>
    </row>
    <row r="7334" spans="1:24" x14ac:dyDescent="0.3">
      <c r="A7334">
        <v>7333</v>
      </c>
      <c r="B7334" t="s">
        <v>50</v>
      </c>
      <c r="C7334" t="str">
        <f>_xlfn.XLOOKUP(B7334,Lookup_table!B:B,Lookup_table!C:C)</f>
        <v>AI</v>
      </c>
      <c r="D7334" t="s">
        <v>22</v>
      </c>
      <c r="E7334" t="s">
        <v>15</v>
      </c>
      <c r="F7334" t="s">
        <v>16</v>
      </c>
      <c r="G7334" t="s">
        <v>25</v>
      </c>
      <c r="H7334" t="str">
        <f t="shared" si="456"/>
        <v>Onsite/Hybrid</v>
      </c>
      <c r="I7334" t="s">
        <v>18</v>
      </c>
      <c r="J7334" t="str">
        <f t="shared" si="457"/>
        <v>7+ yrs</v>
      </c>
      <c r="K7334">
        <f t="shared" ca="1" si="459"/>
        <v>12</v>
      </c>
      <c r="L7334" t="s">
        <v>27</v>
      </c>
      <c r="M7334">
        <v>1</v>
      </c>
      <c r="N7334">
        <v>0</v>
      </c>
      <c r="O7334">
        <v>1</v>
      </c>
      <c r="P7334">
        <v>1</v>
      </c>
      <c r="Q7334">
        <v>0</v>
      </c>
      <c r="R7334">
        <f>SUM(M7334:N7334:O7334:P7334:Q7334)</f>
        <v>3</v>
      </c>
      <c r="S7334" s="1">
        <v>193545</v>
      </c>
      <c r="T7334" s="1" t="str">
        <f t="shared" si="458"/>
        <v>High</v>
      </c>
      <c r="U7334">
        <v>4</v>
      </c>
      <c r="V7334">
        <v>2024</v>
      </c>
      <c r="W7334" t="s">
        <v>28</v>
      </c>
      <c r="X7334">
        <v>4</v>
      </c>
    </row>
    <row r="7335" spans="1:24" x14ac:dyDescent="0.3">
      <c r="A7335">
        <v>7334</v>
      </c>
      <c r="B7335" t="s">
        <v>50</v>
      </c>
      <c r="C7335" t="str">
        <f>_xlfn.XLOOKUP(B7335,Lookup_table!B:B,Lookup_table!C:C)</f>
        <v>AI</v>
      </c>
      <c r="D7335" t="s">
        <v>37</v>
      </c>
      <c r="E7335" t="s">
        <v>40</v>
      </c>
      <c r="F7335" t="s">
        <v>16</v>
      </c>
      <c r="G7335" t="s">
        <v>30</v>
      </c>
      <c r="H7335" t="str">
        <f t="shared" si="456"/>
        <v>Onsite/Hybrid</v>
      </c>
      <c r="I7335" t="s">
        <v>18</v>
      </c>
      <c r="J7335" t="str">
        <f t="shared" si="457"/>
        <v>7+ yrs</v>
      </c>
      <c r="K7335">
        <f t="shared" ca="1" si="459"/>
        <v>7</v>
      </c>
      <c r="L7335" t="s">
        <v>19</v>
      </c>
      <c r="M7335">
        <v>0</v>
      </c>
      <c r="N7335">
        <v>1</v>
      </c>
      <c r="O7335">
        <v>0</v>
      </c>
      <c r="P7335">
        <v>1</v>
      </c>
      <c r="Q7335">
        <v>0</v>
      </c>
      <c r="R7335">
        <f>SUM(M7335:N7335:O7335:P7335:Q7335)</f>
        <v>2</v>
      </c>
      <c r="S7335" s="1">
        <v>157362</v>
      </c>
      <c r="T7335" s="1" t="str">
        <f t="shared" si="458"/>
        <v>High</v>
      </c>
      <c r="U7335">
        <v>2</v>
      </c>
      <c r="V7335">
        <v>2026</v>
      </c>
      <c r="W7335" t="s">
        <v>20</v>
      </c>
      <c r="X7335">
        <v>5</v>
      </c>
    </row>
    <row r="7336" spans="1:24" x14ac:dyDescent="0.3">
      <c r="A7336">
        <v>7335</v>
      </c>
      <c r="B7336" t="s">
        <v>36</v>
      </c>
      <c r="C7336" t="str">
        <f>_xlfn.XLOOKUP(B7336,Lookup_table!B:B,Lookup_table!C:C)</f>
        <v>Data</v>
      </c>
      <c r="D7336" t="s">
        <v>14</v>
      </c>
      <c r="E7336" t="s">
        <v>40</v>
      </c>
      <c r="F7336" t="s">
        <v>44</v>
      </c>
      <c r="G7336" t="s">
        <v>25</v>
      </c>
      <c r="H7336" t="str">
        <f t="shared" si="456"/>
        <v>Onsite/Hybrid</v>
      </c>
      <c r="I7336" t="s">
        <v>26</v>
      </c>
      <c r="J7336" t="str">
        <f t="shared" si="457"/>
        <v>3-6 yrs</v>
      </c>
      <c r="K7336">
        <f t="shared" ca="1" si="459"/>
        <v>6</v>
      </c>
      <c r="L7336" t="s">
        <v>19</v>
      </c>
      <c r="M7336">
        <v>1</v>
      </c>
      <c r="N7336">
        <v>1</v>
      </c>
      <c r="O7336">
        <v>0</v>
      </c>
      <c r="P7336">
        <v>0</v>
      </c>
      <c r="Q7336">
        <v>1</v>
      </c>
      <c r="R7336">
        <f>SUM(M7336:N7336:O7336:P7336:Q7336)</f>
        <v>3</v>
      </c>
      <c r="S7336" s="1">
        <v>89022</v>
      </c>
      <c r="T7336" s="1" t="str">
        <f t="shared" si="458"/>
        <v>Medium</v>
      </c>
      <c r="U7336">
        <v>12</v>
      </c>
      <c r="V7336">
        <v>2024</v>
      </c>
      <c r="W7336" t="s">
        <v>34</v>
      </c>
      <c r="X7336">
        <v>3</v>
      </c>
    </row>
    <row r="7337" spans="1:24" x14ac:dyDescent="0.3">
      <c r="A7337">
        <v>7336</v>
      </c>
      <c r="B7337" t="s">
        <v>21</v>
      </c>
      <c r="C7337" t="str">
        <f>_xlfn.XLOOKUP(B7337,Lookup_table!B:B,Lookup_table!C:C)</f>
        <v>AI</v>
      </c>
      <c r="D7337" t="s">
        <v>34</v>
      </c>
      <c r="E7337" t="s">
        <v>42</v>
      </c>
      <c r="F7337" t="s">
        <v>43</v>
      </c>
      <c r="G7337" t="s">
        <v>25</v>
      </c>
      <c r="H7337" t="str">
        <f t="shared" si="456"/>
        <v>Onsite/Hybrid</v>
      </c>
      <c r="I7337" t="s">
        <v>26</v>
      </c>
      <c r="J7337" t="str">
        <f t="shared" si="457"/>
        <v>3-6 yrs</v>
      </c>
      <c r="K7337">
        <f t="shared" ca="1" si="459"/>
        <v>6</v>
      </c>
      <c r="L7337" t="s">
        <v>27</v>
      </c>
      <c r="M7337">
        <v>0</v>
      </c>
      <c r="N7337">
        <v>0</v>
      </c>
      <c r="O7337">
        <v>1</v>
      </c>
      <c r="P7337">
        <v>0</v>
      </c>
      <c r="Q7337">
        <v>0</v>
      </c>
      <c r="R7337">
        <f>SUM(M7337:N7337:O7337:P7337:Q7337)</f>
        <v>1</v>
      </c>
      <c r="S7337" s="1">
        <v>126484</v>
      </c>
      <c r="T7337" s="1" t="str">
        <f t="shared" si="458"/>
        <v>High</v>
      </c>
      <c r="U7337">
        <v>9</v>
      </c>
      <c r="V7337">
        <v>2024</v>
      </c>
      <c r="W7337" t="s">
        <v>28</v>
      </c>
      <c r="X7337">
        <v>8</v>
      </c>
    </row>
    <row r="7338" spans="1:24" x14ac:dyDescent="0.3">
      <c r="A7338">
        <v>7337</v>
      </c>
      <c r="B7338" t="s">
        <v>36</v>
      </c>
      <c r="C7338" t="str">
        <f>_xlfn.XLOOKUP(B7338,Lookup_table!B:B,Lookup_table!C:C)</f>
        <v>Data</v>
      </c>
      <c r="D7338" t="s">
        <v>14</v>
      </c>
      <c r="E7338" t="s">
        <v>32</v>
      </c>
      <c r="F7338" t="s">
        <v>24</v>
      </c>
      <c r="G7338" t="s">
        <v>25</v>
      </c>
      <c r="H7338" t="str">
        <f t="shared" si="456"/>
        <v>Onsite/Hybrid</v>
      </c>
      <c r="I7338" t="s">
        <v>18</v>
      </c>
      <c r="J7338" t="str">
        <f t="shared" si="457"/>
        <v>7+ yrs</v>
      </c>
      <c r="K7338">
        <f t="shared" ca="1" si="459"/>
        <v>14</v>
      </c>
      <c r="L7338" t="s">
        <v>39</v>
      </c>
      <c r="M7338">
        <v>0</v>
      </c>
      <c r="N7338">
        <v>0</v>
      </c>
      <c r="O7338">
        <v>1</v>
      </c>
      <c r="P7338">
        <v>0</v>
      </c>
      <c r="Q7338">
        <v>1</v>
      </c>
      <c r="R7338">
        <f>SUM(M7338:N7338:O7338:P7338:Q7338)</f>
        <v>2</v>
      </c>
      <c r="S7338" s="1">
        <v>123500</v>
      </c>
      <c r="T7338" s="1" t="str">
        <f t="shared" si="458"/>
        <v>High</v>
      </c>
      <c r="U7338">
        <v>9</v>
      </c>
      <c r="V7338">
        <v>2020</v>
      </c>
      <c r="W7338" t="s">
        <v>20</v>
      </c>
      <c r="X7338">
        <v>4</v>
      </c>
    </row>
    <row r="7339" spans="1:24" x14ac:dyDescent="0.3">
      <c r="A7339">
        <v>7338</v>
      </c>
      <c r="B7339" t="s">
        <v>33</v>
      </c>
      <c r="C7339" t="str">
        <f>_xlfn.XLOOKUP(B7339,Lookup_table!B:B,Lookup_table!C:C)</f>
        <v>Data</v>
      </c>
      <c r="D7339" t="s">
        <v>22</v>
      </c>
      <c r="E7339" t="s">
        <v>42</v>
      </c>
      <c r="F7339" t="s">
        <v>44</v>
      </c>
      <c r="G7339" t="s">
        <v>30</v>
      </c>
      <c r="H7339" t="str">
        <f t="shared" si="456"/>
        <v>Onsite/Hybrid</v>
      </c>
      <c r="I7339" t="s">
        <v>18</v>
      </c>
      <c r="J7339" t="str">
        <f t="shared" si="457"/>
        <v>7+ yrs</v>
      </c>
      <c r="K7339">
        <f t="shared" ca="1" si="459"/>
        <v>7</v>
      </c>
      <c r="L7339" t="s">
        <v>27</v>
      </c>
      <c r="M7339">
        <v>0</v>
      </c>
      <c r="N7339">
        <v>0</v>
      </c>
      <c r="O7339">
        <v>0</v>
      </c>
      <c r="P7339">
        <v>1</v>
      </c>
      <c r="Q7339">
        <v>0</v>
      </c>
      <c r="R7339">
        <f>SUM(M7339:N7339:O7339:P7339:Q7339)</f>
        <v>1</v>
      </c>
      <c r="S7339" s="1">
        <v>133357</v>
      </c>
      <c r="T7339" s="1" t="str">
        <f t="shared" si="458"/>
        <v>High</v>
      </c>
      <c r="U7339">
        <v>1</v>
      </c>
      <c r="V7339">
        <v>2025</v>
      </c>
      <c r="W7339" t="s">
        <v>20</v>
      </c>
      <c r="X7339">
        <v>3</v>
      </c>
    </row>
    <row r="7340" spans="1:24" x14ac:dyDescent="0.3">
      <c r="A7340">
        <v>7339</v>
      </c>
      <c r="B7340" t="s">
        <v>41</v>
      </c>
      <c r="C7340" t="str">
        <f>_xlfn.XLOOKUP(B7340,Lookup_table!B:B,Lookup_table!C:C)</f>
        <v>Data</v>
      </c>
      <c r="D7340" t="s">
        <v>34</v>
      </c>
      <c r="E7340" t="s">
        <v>38</v>
      </c>
      <c r="F7340" t="s">
        <v>52</v>
      </c>
      <c r="G7340" t="s">
        <v>30</v>
      </c>
      <c r="H7340" t="str">
        <f t="shared" si="456"/>
        <v>Onsite/Hybrid</v>
      </c>
      <c r="I7340" t="s">
        <v>35</v>
      </c>
      <c r="J7340" t="str">
        <f t="shared" si="457"/>
        <v>0-2 yrs</v>
      </c>
      <c r="K7340">
        <f t="shared" ca="1" si="459"/>
        <v>0</v>
      </c>
      <c r="L7340" t="s">
        <v>39</v>
      </c>
      <c r="M7340">
        <v>1</v>
      </c>
      <c r="N7340">
        <v>1</v>
      </c>
      <c r="O7340">
        <v>0</v>
      </c>
      <c r="P7340">
        <v>1</v>
      </c>
      <c r="Q7340">
        <v>0</v>
      </c>
      <c r="R7340">
        <f>SUM(M7340:N7340:O7340:P7340:Q7340)</f>
        <v>3</v>
      </c>
      <c r="S7340" s="1">
        <v>60159</v>
      </c>
      <c r="T7340" s="1" t="str">
        <f t="shared" si="458"/>
        <v>Low</v>
      </c>
      <c r="U7340">
        <v>10</v>
      </c>
      <c r="V7340">
        <v>2025</v>
      </c>
      <c r="W7340" t="s">
        <v>28</v>
      </c>
      <c r="X7340">
        <v>8</v>
      </c>
    </row>
    <row r="7341" spans="1:24" x14ac:dyDescent="0.3">
      <c r="A7341">
        <v>7340</v>
      </c>
      <c r="B7341" t="s">
        <v>36</v>
      </c>
      <c r="C7341" t="str">
        <f>_xlfn.XLOOKUP(B7341,Lookup_table!B:B,Lookup_table!C:C)</f>
        <v>Data</v>
      </c>
      <c r="D7341" t="s">
        <v>14</v>
      </c>
      <c r="E7341" t="s">
        <v>42</v>
      </c>
      <c r="F7341" t="s">
        <v>24</v>
      </c>
      <c r="G7341" t="s">
        <v>25</v>
      </c>
      <c r="H7341" t="str">
        <f t="shared" si="456"/>
        <v>Onsite/Hybrid</v>
      </c>
      <c r="I7341" t="s">
        <v>35</v>
      </c>
      <c r="J7341" t="str">
        <f t="shared" si="457"/>
        <v>0-2 yrs</v>
      </c>
      <c r="K7341">
        <f t="shared" ca="1" si="459"/>
        <v>2</v>
      </c>
      <c r="L7341" t="s">
        <v>39</v>
      </c>
      <c r="M7341">
        <v>0</v>
      </c>
      <c r="N7341">
        <v>0</v>
      </c>
      <c r="O7341">
        <v>0</v>
      </c>
      <c r="P7341">
        <v>0</v>
      </c>
      <c r="Q7341">
        <v>1</v>
      </c>
      <c r="R7341">
        <f>SUM(M7341:N7341:O7341:P7341:Q7341)</f>
        <v>1</v>
      </c>
      <c r="S7341" s="1">
        <v>57570</v>
      </c>
      <c r="T7341" s="1" t="str">
        <f t="shared" si="458"/>
        <v>Low</v>
      </c>
      <c r="U7341">
        <v>7</v>
      </c>
      <c r="V7341">
        <v>2020</v>
      </c>
      <c r="W7341" t="s">
        <v>34</v>
      </c>
      <c r="X7341">
        <v>1</v>
      </c>
    </row>
    <row r="7342" spans="1:24" x14ac:dyDescent="0.3">
      <c r="A7342">
        <v>7341</v>
      </c>
      <c r="B7342" t="s">
        <v>50</v>
      </c>
      <c r="C7342" t="str">
        <f>_xlfn.XLOOKUP(B7342,Lookup_table!B:B,Lookup_table!C:C)</f>
        <v>AI</v>
      </c>
      <c r="D7342" t="s">
        <v>14</v>
      </c>
      <c r="E7342" t="s">
        <v>23</v>
      </c>
      <c r="F7342" t="s">
        <v>51</v>
      </c>
      <c r="G7342" t="s">
        <v>25</v>
      </c>
      <c r="H7342" t="str">
        <f t="shared" si="456"/>
        <v>Onsite/Hybrid</v>
      </c>
      <c r="I7342" t="s">
        <v>35</v>
      </c>
      <c r="J7342" t="str">
        <f t="shared" si="457"/>
        <v>0-2 yrs</v>
      </c>
      <c r="K7342">
        <f t="shared" ca="1" si="459"/>
        <v>2</v>
      </c>
      <c r="L7342" t="s">
        <v>27</v>
      </c>
      <c r="M7342">
        <v>0</v>
      </c>
      <c r="N7342">
        <v>0</v>
      </c>
      <c r="O7342">
        <v>0</v>
      </c>
      <c r="P7342">
        <v>0</v>
      </c>
      <c r="Q7342">
        <v>0</v>
      </c>
      <c r="R7342">
        <f>SUM(M7342:N7342:O7342:P7342:Q7342)</f>
        <v>0</v>
      </c>
      <c r="S7342" s="1">
        <v>92315</v>
      </c>
      <c r="T7342" s="1" t="str">
        <f t="shared" si="458"/>
        <v>Medium</v>
      </c>
      <c r="U7342">
        <v>6</v>
      </c>
      <c r="V7342">
        <v>2021</v>
      </c>
      <c r="W7342" t="s">
        <v>34</v>
      </c>
      <c r="X7342">
        <v>3</v>
      </c>
    </row>
    <row r="7343" spans="1:24" x14ac:dyDescent="0.3">
      <c r="A7343">
        <v>7342</v>
      </c>
      <c r="B7343" t="s">
        <v>41</v>
      </c>
      <c r="C7343" t="str">
        <f>_xlfn.XLOOKUP(B7343,Lookup_table!B:B,Lookup_table!C:C)</f>
        <v>Data</v>
      </c>
      <c r="D7343" t="s">
        <v>14</v>
      </c>
      <c r="E7343" t="s">
        <v>23</v>
      </c>
      <c r="F7343" t="s">
        <v>16</v>
      </c>
      <c r="G7343" t="s">
        <v>25</v>
      </c>
      <c r="H7343" t="str">
        <f t="shared" si="456"/>
        <v>Onsite/Hybrid</v>
      </c>
      <c r="I7343" t="s">
        <v>18</v>
      </c>
      <c r="J7343" t="str">
        <f t="shared" si="457"/>
        <v>7+ yrs</v>
      </c>
      <c r="K7343">
        <f t="shared" ca="1" si="459"/>
        <v>11</v>
      </c>
      <c r="L7343" t="s">
        <v>27</v>
      </c>
      <c r="M7343">
        <v>1</v>
      </c>
      <c r="N7343">
        <v>1</v>
      </c>
      <c r="O7343">
        <v>1</v>
      </c>
      <c r="P7343">
        <v>0</v>
      </c>
      <c r="Q7343">
        <v>0</v>
      </c>
      <c r="R7343">
        <f>SUM(M7343:N7343:O7343:P7343:Q7343)</f>
        <v>3</v>
      </c>
      <c r="S7343" s="1">
        <v>119304</v>
      </c>
      <c r="T7343" s="1" t="str">
        <f t="shared" si="458"/>
        <v>Medium</v>
      </c>
      <c r="U7343">
        <v>10</v>
      </c>
      <c r="V7343">
        <v>2023</v>
      </c>
      <c r="W7343" t="s">
        <v>28</v>
      </c>
      <c r="X7343">
        <v>8</v>
      </c>
    </row>
    <row r="7344" spans="1:24" x14ac:dyDescent="0.3">
      <c r="A7344">
        <v>7343</v>
      </c>
      <c r="B7344" t="s">
        <v>36</v>
      </c>
      <c r="C7344" t="str">
        <f>_xlfn.XLOOKUP(B7344,Lookup_table!B:B,Lookup_table!C:C)</f>
        <v>Data</v>
      </c>
      <c r="D7344" t="s">
        <v>14</v>
      </c>
      <c r="E7344" t="s">
        <v>40</v>
      </c>
      <c r="F7344" t="s">
        <v>44</v>
      </c>
      <c r="G7344" t="s">
        <v>25</v>
      </c>
      <c r="H7344" t="str">
        <f t="shared" si="456"/>
        <v>Onsite/Hybrid</v>
      </c>
      <c r="I7344" t="s">
        <v>35</v>
      </c>
      <c r="J7344" t="str">
        <f t="shared" si="457"/>
        <v>0-2 yrs</v>
      </c>
      <c r="K7344">
        <f t="shared" ca="1" si="459"/>
        <v>2</v>
      </c>
      <c r="L7344" t="s">
        <v>27</v>
      </c>
      <c r="M7344">
        <v>0</v>
      </c>
      <c r="N7344">
        <v>1</v>
      </c>
      <c r="O7344">
        <v>1</v>
      </c>
      <c r="P7344">
        <v>0</v>
      </c>
      <c r="Q7344">
        <v>0</v>
      </c>
      <c r="R7344">
        <f>SUM(M7344:N7344:O7344:P7344:Q7344)</f>
        <v>2</v>
      </c>
      <c r="S7344" s="1">
        <v>60828</v>
      </c>
      <c r="T7344" s="1" t="str">
        <f t="shared" si="458"/>
        <v>Low</v>
      </c>
      <c r="U7344">
        <v>5</v>
      </c>
      <c r="V7344">
        <v>2020</v>
      </c>
      <c r="W7344" t="s">
        <v>28</v>
      </c>
      <c r="X7344">
        <v>7</v>
      </c>
    </row>
    <row r="7345" spans="1:24" x14ac:dyDescent="0.3">
      <c r="A7345">
        <v>7344</v>
      </c>
      <c r="B7345" t="s">
        <v>33</v>
      </c>
      <c r="C7345" t="str">
        <f>_xlfn.XLOOKUP(B7345,Lookup_table!B:B,Lookup_table!C:C)</f>
        <v>Data</v>
      </c>
      <c r="D7345" t="s">
        <v>37</v>
      </c>
      <c r="E7345" t="s">
        <v>15</v>
      </c>
      <c r="F7345" t="s">
        <v>29</v>
      </c>
      <c r="G7345" t="s">
        <v>30</v>
      </c>
      <c r="H7345" t="str">
        <f t="shared" si="456"/>
        <v>Onsite/Hybrid</v>
      </c>
      <c r="I7345" t="s">
        <v>18</v>
      </c>
      <c r="J7345" t="str">
        <f t="shared" si="457"/>
        <v>7+ yrs</v>
      </c>
      <c r="K7345">
        <f t="shared" ca="1" si="459"/>
        <v>14</v>
      </c>
      <c r="L7345" t="s">
        <v>19</v>
      </c>
      <c r="M7345">
        <v>0</v>
      </c>
      <c r="N7345">
        <v>0</v>
      </c>
      <c r="O7345">
        <v>0</v>
      </c>
      <c r="P7345">
        <v>1</v>
      </c>
      <c r="Q7345">
        <v>1</v>
      </c>
      <c r="R7345">
        <f>SUM(M7345:N7345:O7345:P7345:Q7345)</f>
        <v>2</v>
      </c>
      <c r="S7345" s="1">
        <v>123191</v>
      </c>
      <c r="T7345" s="1" t="str">
        <f t="shared" si="458"/>
        <v>High</v>
      </c>
      <c r="U7345">
        <v>4</v>
      </c>
      <c r="V7345">
        <v>2021</v>
      </c>
      <c r="W7345" t="s">
        <v>28</v>
      </c>
      <c r="X7345">
        <v>9</v>
      </c>
    </row>
    <row r="7346" spans="1:24" x14ac:dyDescent="0.3">
      <c r="A7346">
        <v>7345</v>
      </c>
      <c r="B7346" t="s">
        <v>31</v>
      </c>
      <c r="C7346" t="str">
        <f>_xlfn.XLOOKUP(B7346,Lookup_table!B:B,Lookup_table!C:C)</f>
        <v>Business</v>
      </c>
      <c r="D7346" t="s">
        <v>14</v>
      </c>
      <c r="E7346" t="s">
        <v>32</v>
      </c>
      <c r="F7346" t="s">
        <v>43</v>
      </c>
      <c r="G7346" t="s">
        <v>25</v>
      </c>
      <c r="H7346" t="str">
        <f t="shared" si="456"/>
        <v>Onsite/Hybrid</v>
      </c>
      <c r="I7346" t="s">
        <v>35</v>
      </c>
      <c r="J7346" t="str">
        <f t="shared" si="457"/>
        <v>0-2 yrs</v>
      </c>
      <c r="K7346">
        <f t="shared" ca="1" si="459"/>
        <v>1</v>
      </c>
      <c r="L7346" t="s">
        <v>19</v>
      </c>
      <c r="M7346">
        <v>0</v>
      </c>
      <c r="N7346">
        <v>1</v>
      </c>
      <c r="O7346">
        <v>0</v>
      </c>
      <c r="P7346">
        <v>1</v>
      </c>
      <c r="Q7346">
        <v>0</v>
      </c>
      <c r="R7346">
        <f>SUM(M7346:N7346:O7346:P7346:Q7346)</f>
        <v>2</v>
      </c>
      <c r="S7346" s="1">
        <v>61976</v>
      </c>
      <c r="T7346" s="1" t="str">
        <f t="shared" si="458"/>
        <v>Low</v>
      </c>
      <c r="U7346">
        <v>8</v>
      </c>
      <c r="V7346">
        <v>2020</v>
      </c>
      <c r="W7346" t="s">
        <v>34</v>
      </c>
      <c r="X7346">
        <v>4</v>
      </c>
    </row>
    <row r="7347" spans="1:24" x14ac:dyDescent="0.3">
      <c r="A7347">
        <v>7346</v>
      </c>
      <c r="B7347" t="s">
        <v>41</v>
      </c>
      <c r="C7347" t="str">
        <f>_xlfn.XLOOKUP(B7347,Lookup_table!B:B,Lookup_table!C:C)</f>
        <v>Data</v>
      </c>
      <c r="D7347" t="s">
        <v>37</v>
      </c>
      <c r="E7347" t="s">
        <v>40</v>
      </c>
      <c r="F7347" t="s">
        <v>52</v>
      </c>
      <c r="G7347" t="s">
        <v>30</v>
      </c>
      <c r="H7347" t="str">
        <f t="shared" si="456"/>
        <v>Onsite/Hybrid</v>
      </c>
      <c r="I7347" t="s">
        <v>18</v>
      </c>
      <c r="J7347" t="str">
        <f t="shared" si="457"/>
        <v>7+ yrs</v>
      </c>
      <c r="K7347">
        <f t="shared" ca="1" si="459"/>
        <v>15</v>
      </c>
      <c r="L7347" t="s">
        <v>19</v>
      </c>
      <c r="M7347">
        <v>1</v>
      </c>
      <c r="N7347">
        <v>1</v>
      </c>
      <c r="O7347">
        <v>1</v>
      </c>
      <c r="P7347">
        <v>0</v>
      </c>
      <c r="Q7347">
        <v>1</v>
      </c>
      <c r="R7347">
        <f>SUM(M7347:N7347:O7347:P7347:Q7347)</f>
        <v>4</v>
      </c>
      <c r="S7347" s="1">
        <v>122506</v>
      </c>
      <c r="T7347" s="1" t="str">
        <f t="shared" si="458"/>
        <v>High</v>
      </c>
      <c r="U7347">
        <v>4</v>
      </c>
      <c r="V7347">
        <v>2021</v>
      </c>
      <c r="W7347" t="s">
        <v>20</v>
      </c>
      <c r="X7347">
        <v>1</v>
      </c>
    </row>
    <row r="7348" spans="1:24" x14ac:dyDescent="0.3">
      <c r="A7348">
        <v>7347</v>
      </c>
      <c r="B7348" t="s">
        <v>31</v>
      </c>
      <c r="C7348" t="str">
        <f>_xlfn.XLOOKUP(B7348,Lookup_table!B:B,Lookup_table!C:C)</f>
        <v>Business</v>
      </c>
      <c r="D7348" t="s">
        <v>22</v>
      </c>
      <c r="E7348" t="s">
        <v>38</v>
      </c>
      <c r="F7348" t="s">
        <v>52</v>
      </c>
      <c r="G7348" t="s">
        <v>17</v>
      </c>
      <c r="H7348" t="str">
        <f t="shared" si="456"/>
        <v>Remote</v>
      </c>
      <c r="I7348" t="s">
        <v>26</v>
      </c>
      <c r="J7348" t="str">
        <f t="shared" si="457"/>
        <v>3-6 yrs</v>
      </c>
      <c r="K7348">
        <f t="shared" ca="1" si="459"/>
        <v>3</v>
      </c>
      <c r="L7348" t="s">
        <v>19</v>
      </c>
      <c r="M7348">
        <v>0</v>
      </c>
      <c r="N7348">
        <v>1</v>
      </c>
      <c r="O7348">
        <v>1</v>
      </c>
      <c r="P7348">
        <v>1</v>
      </c>
      <c r="Q7348">
        <v>1</v>
      </c>
      <c r="R7348">
        <f>SUM(M7348:N7348:O7348:P7348:Q7348)</f>
        <v>4</v>
      </c>
      <c r="S7348" s="1">
        <v>132386</v>
      </c>
      <c r="T7348" s="1" t="str">
        <f t="shared" si="458"/>
        <v>High</v>
      </c>
      <c r="U7348">
        <v>6</v>
      </c>
      <c r="V7348">
        <v>2023</v>
      </c>
      <c r="W7348" t="s">
        <v>28</v>
      </c>
      <c r="X7348">
        <v>6</v>
      </c>
    </row>
    <row r="7349" spans="1:24" x14ac:dyDescent="0.3">
      <c r="A7349">
        <v>7348</v>
      </c>
      <c r="B7349" t="s">
        <v>31</v>
      </c>
      <c r="C7349" t="str">
        <f>_xlfn.XLOOKUP(B7349,Lookup_table!B:B,Lookup_table!C:C)</f>
        <v>Business</v>
      </c>
      <c r="D7349" t="s">
        <v>22</v>
      </c>
      <c r="E7349" t="s">
        <v>32</v>
      </c>
      <c r="F7349" t="s">
        <v>44</v>
      </c>
      <c r="G7349" t="s">
        <v>25</v>
      </c>
      <c r="H7349" t="str">
        <f t="shared" si="456"/>
        <v>Onsite/Hybrid</v>
      </c>
      <c r="I7349" t="s">
        <v>26</v>
      </c>
      <c r="J7349" t="str">
        <f t="shared" si="457"/>
        <v>3-6 yrs</v>
      </c>
      <c r="K7349">
        <f t="shared" ca="1" si="459"/>
        <v>5</v>
      </c>
      <c r="L7349" t="s">
        <v>27</v>
      </c>
      <c r="M7349">
        <v>0</v>
      </c>
      <c r="N7349">
        <v>0</v>
      </c>
      <c r="O7349">
        <v>1</v>
      </c>
      <c r="P7349">
        <v>1</v>
      </c>
      <c r="Q7349">
        <v>0</v>
      </c>
      <c r="R7349">
        <f>SUM(M7349:N7349:O7349:P7349:Q7349)</f>
        <v>2</v>
      </c>
      <c r="S7349" s="1">
        <v>124347</v>
      </c>
      <c r="T7349" s="1" t="str">
        <f t="shared" si="458"/>
        <v>High</v>
      </c>
      <c r="U7349">
        <v>1</v>
      </c>
      <c r="V7349">
        <v>2026</v>
      </c>
      <c r="W7349" t="s">
        <v>28</v>
      </c>
      <c r="X7349">
        <v>7</v>
      </c>
    </row>
    <row r="7350" spans="1:24" x14ac:dyDescent="0.3">
      <c r="A7350">
        <v>7349</v>
      </c>
      <c r="B7350" t="s">
        <v>50</v>
      </c>
      <c r="C7350" t="str">
        <f>_xlfn.XLOOKUP(B7350,Lookup_table!B:B,Lookup_table!C:C)</f>
        <v>AI</v>
      </c>
      <c r="D7350" t="s">
        <v>37</v>
      </c>
      <c r="E7350" t="s">
        <v>38</v>
      </c>
      <c r="F7350" t="s">
        <v>29</v>
      </c>
      <c r="G7350" t="s">
        <v>30</v>
      </c>
      <c r="H7350" t="str">
        <f t="shared" si="456"/>
        <v>Onsite/Hybrid</v>
      </c>
      <c r="I7350" t="s">
        <v>35</v>
      </c>
      <c r="J7350" t="str">
        <f t="shared" si="457"/>
        <v>0-2 yrs</v>
      </c>
      <c r="K7350">
        <f t="shared" ca="1" si="459"/>
        <v>2</v>
      </c>
      <c r="L7350" t="s">
        <v>19</v>
      </c>
      <c r="M7350">
        <v>0</v>
      </c>
      <c r="N7350">
        <v>1</v>
      </c>
      <c r="O7350">
        <v>0</v>
      </c>
      <c r="P7350">
        <v>1</v>
      </c>
      <c r="Q7350">
        <v>0</v>
      </c>
      <c r="R7350">
        <f>SUM(M7350:N7350:O7350:P7350:Q7350)</f>
        <v>2</v>
      </c>
      <c r="S7350" s="1">
        <v>103610</v>
      </c>
      <c r="T7350" s="1" t="str">
        <f t="shared" si="458"/>
        <v>Medium</v>
      </c>
      <c r="U7350">
        <v>5</v>
      </c>
      <c r="V7350">
        <v>2023</v>
      </c>
      <c r="W7350" t="s">
        <v>28</v>
      </c>
      <c r="X7350">
        <v>7</v>
      </c>
    </row>
    <row r="7351" spans="1:24" x14ac:dyDescent="0.3">
      <c r="A7351">
        <v>7350</v>
      </c>
      <c r="B7351" t="s">
        <v>41</v>
      </c>
      <c r="C7351" t="str">
        <f>_xlfn.XLOOKUP(B7351,Lookup_table!B:B,Lookup_table!C:C)</f>
        <v>Data</v>
      </c>
      <c r="D7351" t="s">
        <v>34</v>
      </c>
      <c r="E7351" t="s">
        <v>38</v>
      </c>
      <c r="F7351" t="s">
        <v>51</v>
      </c>
      <c r="G7351" t="s">
        <v>25</v>
      </c>
      <c r="H7351" t="str">
        <f t="shared" si="456"/>
        <v>Onsite/Hybrid</v>
      </c>
      <c r="I7351" t="s">
        <v>35</v>
      </c>
      <c r="J7351" t="str">
        <f t="shared" si="457"/>
        <v>0-2 yrs</v>
      </c>
      <c r="K7351">
        <f t="shared" ca="1" si="459"/>
        <v>2</v>
      </c>
      <c r="L7351" t="s">
        <v>39</v>
      </c>
      <c r="M7351">
        <v>0</v>
      </c>
      <c r="N7351">
        <v>0</v>
      </c>
      <c r="O7351">
        <v>1</v>
      </c>
      <c r="P7351">
        <v>0</v>
      </c>
      <c r="Q7351">
        <v>0</v>
      </c>
      <c r="R7351">
        <f>SUM(M7351:N7351:O7351:P7351:Q7351)</f>
        <v>1</v>
      </c>
      <c r="S7351" s="1">
        <v>65042</v>
      </c>
      <c r="T7351" s="1" t="str">
        <f t="shared" si="458"/>
        <v>Low</v>
      </c>
      <c r="U7351">
        <v>8</v>
      </c>
      <c r="V7351">
        <v>2024</v>
      </c>
      <c r="W7351" t="s">
        <v>20</v>
      </c>
      <c r="X7351">
        <v>2</v>
      </c>
    </row>
    <row r="7352" spans="1:24" x14ac:dyDescent="0.3">
      <c r="A7352">
        <v>7351</v>
      </c>
      <c r="B7352" t="s">
        <v>50</v>
      </c>
      <c r="C7352" t="str">
        <f>_xlfn.XLOOKUP(B7352,Lookup_table!B:B,Lookup_table!C:C)</f>
        <v>AI</v>
      </c>
      <c r="D7352" t="s">
        <v>22</v>
      </c>
      <c r="E7352" t="s">
        <v>38</v>
      </c>
      <c r="F7352" t="s">
        <v>52</v>
      </c>
      <c r="G7352" t="s">
        <v>17</v>
      </c>
      <c r="H7352" t="str">
        <f t="shared" si="456"/>
        <v>Remote</v>
      </c>
      <c r="I7352" t="s">
        <v>26</v>
      </c>
      <c r="J7352" t="str">
        <f t="shared" si="457"/>
        <v>3-6 yrs</v>
      </c>
      <c r="K7352">
        <f t="shared" ca="1" si="459"/>
        <v>6</v>
      </c>
      <c r="L7352" t="s">
        <v>27</v>
      </c>
      <c r="M7352">
        <v>0</v>
      </c>
      <c r="N7352">
        <v>0</v>
      </c>
      <c r="O7352">
        <v>1</v>
      </c>
      <c r="P7352">
        <v>1</v>
      </c>
      <c r="Q7352">
        <v>1</v>
      </c>
      <c r="R7352">
        <f>SUM(M7352:N7352:O7352:P7352:Q7352)</f>
        <v>3</v>
      </c>
      <c r="S7352" s="1">
        <v>176428</v>
      </c>
      <c r="T7352" s="1" t="str">
        <f t="shared" si="458"/>
        <v>High</v>
      </c>
      <c r="U7352">
        <v>1</v>
      </c>
      <c r="V7352">
        <v>2022</v>
      </c>
      <c r="W7352" t="s">
        <v>28</v>
      </c>
      <c r="X7352">
        <v>6</v>
      </c>
    </row>
    <row r="7353" spans="1:24" x14ac:dyDescent="0.3">
      <c r="A7353">
        <v>7352</v>
      </c>
      <c r="B7353" t="s">
        <v>50</v>
      </c>
      <c r="C7353" t="str">
        <f>_xlfn.XLOOKUP(B7353,Lookup_table!B:B,Lookup_table!C:C)</f>
        <v>AI</v>
      </c>
      <c r="D7353" t="s">
        <v>14</v>
      </c>
      <c r="E7353" t="s">
        <v>42</v>
      </c>
      <c r="F7353" t="s">
        <v>43</v>
      </c>
      <c r="G7353" t="s">
        <v>25</v>
      </c>
      <c r="H7353" t="str">
        <f t="shared" si="456"/>
        <v>Onsite/Hybrid</v>
      </c>
      <c r="I7353" t="s">
        <v>26</v>
      </c>
      <c r="J7353" t="str">
        <f t="shared" si="457"/>
        <v>3-6 yrs</v>
      </c>
      <c r="K7353">
        <f t="shared" ca="1" si="459"/>
        <v>4</v>
      </c>
      <c r="L7353" t="s">
        <v>39</v>
      </c>
      <c r="M7353">
        <v>1</v>
      </c>
      <c r="N7353">
        <v>1</v>
      </c>
      <c r="O7353">
        <v>1</v>
      </c>
      <c r="P7353">
        <v>1</v>
      </c>
      <c r="Q7353">
        <v>1</v>
      </c>
      <c r="R7353">
        <f>SUM(M7353:N7353:O7353:P7353:Q7353)</f>
        <v>5</v>
      </c>
      <c r="S7353" s="1">
        <v>152139</v>
      </c>
      <c r="T7353" s="1" t="str">
        <f t="shared" si="458"/>
        <v>High</v>
      </c>
      <c r="U7353">
        <v>12</v>
      </c>
      <c r="V7353">
        <v>2021</v>
      </c>
      <c r="W7353" t="s">
        <v>28</v>
      </c>
      <c r="X7353">
        <v>1</v>
      </c>
    </row>
    <row r="7354" spans="1:24" x14ac:dyDescent="0.3">
      <c r="A7354">
        <v>7353</v>
      </c>
      <c r="B7354" t="s">
        <v>31</v>
      </c>
      <c r="C7354" t="str">
        <f>_xlfn.XLOOKUP(B7354,Lookup_table!B:B,Lookup_table!C:C)</f>
        <v>Business</v>
      </c>
      <c r="D7354" t="s">
        <v>14</v>
      </c>
      <c r="E7354" t="s">
        <v>38</v>
      </c>
      <c r="F7354" t="s">
        <v>24</v>
      </c>
      <c r="G7354" t="s">
        <v>30</v>
      </c>
      <c r="H7354" t="str">
        <f t="shared" si="456"/>
        <v>Onsite/Hybrid</v>
      </c>
      <c r="I7354" t="s">
        <v>26</v>
      </c>
      <c r="J7354" t="str">
        <f t="shared" si="457"/>
        <v>3-6 yrs</v>
      </c>
      <c r="K7354">
        <f t="shared" ca="1" si="459"/>
        <v>4</v>
      </c>
      <c r="L7354" t="s">
        <v>39</v>
      </c>
      <c r="M7354">
        <v>1</v>
      </c>
      <c r="N7354">
        <v>0</v>
      </c>
      <c r="O7354">
        <v>1</v>
      </c>
      <c r="P7354">
        <v>1</v>
      </c>
      <c r="Q7354">
        <v>0</v>
      </c>
      <c r="R7354">
        <f>SUM(M7354:N7354:O7354:P7354:Q7354)</f>
        <v>3</v>
      </c>
      <c r="S7354" s="1">
        <v>102985</v>
      </c>
      <c r="T7354" s="1" t="str">
        <f t="shared" si="458"/>
        <v>Medium</v>
      </c>
      <c r="U7354">
        <v>5</v>
      </c>
      <c r="V7354">
        <v>2024</v>
      </c>
      <c r="W7354" t="s">
        <v>28</v>
      </c>
      <c r="X7354">
        <v>3</v>
      </c>
    </row>
    <row r="7355" spans="1:24" x14ac:dyDescent="0.3">
      <c r="A7355">
        <v>7354</v>
      </c>
      <c r="B7355" t="s">
        <v>31</v>
      </c>
      <c r="C7355" t="str">
        <f>_xlfn.XLOOKUP(B7355,Lookup_table!B:B,Lookup_table!C:C)</f>
        <v>Business</v>
      </c>
      <c r="D7355" t="s">
        <v>14</v>
      </c>
      <c r="E7355" t="s">
        <v>23</v>
      </c>
      <c r="F7355" t="s">
        <v>52</v>
      </c>
      <c r="G7355" t="s">
        <v>17</v>
      </c>
      <c r="H7355" t="str">
        <f t="shared" si="456"/>
        <v>Remote</v>
      </c>
      <c r="I7355" t="s">
        <v>26</v>
      </c>
      <c r="J7355" t="str">
        <f t="shared" si="457"/>
        <v>3-6 yrs</v>
      </c>
      <c r="K7355">
        <f t="shared" ca="1" si="459"/>
        <v>5</v>
      </c>
      <c r="L7355" t="s">
        <v>19</v>
      </c>
      <c r="M7355">
        <v>1</v>
      </c>
      <c r="N7355">
        <v>0</v>
      </c>
      <c r="O7355">
        <v>0</v>
      </c>
      <c r="P7355">
        <v>0</v>
      </c>
      <c r="Q7355">
        <v>0</v>
      </c>
      <c r="R7355">
        <f>SUM(M7355:N7355:O7355:P7355:Q7355)</f>
        <v>1</v>
      </c>
      <c r="S7355" s="1">
        <v>78185</v>
      </c>
      <c r="T7355" s="1" t="str">
        <f t="shared" si="458"/>
        <v>Medium</v>
      </c>
      <c r="U7355">
        <v>10</v>
      </c>
      <c r="V7355">
        <v>2026</v>
      </c>
      <c r="W7355" t="s">
        <v>28</v>
      </c>
      <c r="X7355">
        <v>7</v>
      </c>
    </row>
    <row r="7356" spans="1:24" x14ac:dyDescent="0.3">
      <c r="A7356">
        <v>7355</v>
      </c>
      <c r="B7356" t="s">
        <v>21</v>
      </c>
      <c r="C7356" t="str">
        <f>_xlfn.XLOOKUP(B7356,Lookup_table!B:B,Lookup_table!C:C)</f>
        <v>AI</v>
      </c>
      <c r="D7356" t="s">
        <v>37</v>
      </c>
      <c r="E7356" t="s">
        <v>15</v>
      </c>
      <c r="F7356" t="s">
        <v>16</v>
      </c>
      <c r="G7356" t="s">
        <v>17</v>
      </c>
      <c r="H7356" t="str">
        <f t="shared" si="456"/>
        <v>Remote</v>
      </c>
      <c r="I7356" t="s">
        <v>26</v>
      </c>
      <c r="J7356" t="str">
        <f t="shared" si="457"/>
        <v>3-6 yrs</v>
      </c>
      <c r="K7356">
        <f t="shared" ca="1" si="459"/>
        <v>3</v>
      </c>
      <c r="L7356" t="s">
        <v>27</v>
      </c>
      <c r="M7356">
        <v>1</v>
      </c>
      <c r="N7356">
        <v>0</v>
      </c>
      <c r="O7356">
        <v>0</v>
      </c>
      <c r="P7356">
        <v>1</v>
      </c>
      <c r="Q7356">
        <v>1</v>
      </c>
      <c r="R7356">
        <f>SUM(M7356:N7356:O7356:P7356:Q7356)</f>
        <v>3</v>
      </c>
      <c r="S7356" s="1">
        <v>143420</v>
      </c>
      <c r="T7356" s="1" t="str">
        <f t="shared" si="458"/>
        <v>High</v>
      </c>
      <c r="U7356">
        <v>7</v>
      </c>
      <c r="V7356">
        <v>2024</v>
      </c>
      <c r="W7356" t="s">
        <v>20</v>
      </c>
      <c r="X7356">
        <v>1</v>
      </c>
    </row>
    <row r="7357" spans="1:24" x14ac:dyDescent="0.3">
      <c r="A7357">
        <v>7356</v>
      </c>
      <c r="B7357" t="s">
        <v>21</v>
      </c>
      <c r="C7357" t="str">
        <f>_xlfn.XLOOKUP(B7357,Lookup_table!B:B,Lookup_table!C:C)</f>
        <v>AI</v>
      </c>
      <c r="D7357" t="s">
        <v>14</v>
      </c>
      <c r="E7357" t="s">
        <v>23</v>
      </c>
      <c r="F7357" t="s">
        <v>51</v>
      </c>
      <c r="G7357" t="s">
        <v>25</v>
      </c>
      <c r="H7357" t="str">
        <f t="shared" si="456"/>
        <v>Onsite/Hybrid</v>
      </c>
      <c r="I7357" t="s">
        <v>18</v>
      </c>
      <c r="J7357" t="str">
        <f t="shared" si="457"/>
        <v>7+ yrs</v>
      </c>
      <c r="K7357">
        <f t="shared" ca="1" si="459"/>
        <v>11</v>
      </c>
      <c r="L7357" t="s">
        <v>39</v>
      </c>
      <c r="M7357">
        <v>1</v>
      </c>
      <c r="N7357">
        <v>1</v>
      </c>
      <c r="O7357">
        <v>1</v>
      </c>
      <c r="P7357">
        <v>1</v>
      </c>
      <c r="Q7357">
        <v>1</v>
      </c>
      <c r="R7357">
        <f>SUM(M7357:N7357:O7357:P7357:Q7357)</f>
        <v>5</v>
      </c>
      <c r="S7357" s="1">
        <v>177147</v>
      </c>
      <c r="T7357" s="1" t="str">
        <f t="shared" si="458"/>
        <v>High</v>
      </c>
      <c r="U7357">
        <v>9</v>
      </c>
      <c r="V7357">
        <v>2026</v>
      </c>
      <c r="W7357" t="s">
        <v>28</v>
      </c>
      <c r="X7357">
        <v>4</v>
      </c>
    </row>
    <row r="7358" spans="1:24" x14ac:dyDescent="0.3">
      <c r="A7358">
        <v>7357</v>
      </c>
      <c r="B7358" t="s">
        <v>21</v>
      </c>
      <c r="C7358" t="str">
        <f>_xlfn.XLOOKUP(B7358,Lookup_table!B:B,Lookup_table!C:C)</f>
        <v>AI</v>
      </c>
      <c r="D7358" t="s">
        <v>37</v>
      </c>
      <c r="E7358" t="s">
        <v>42</v>
      </c>
      <c r="F7358" t="s">
        <v>29</v>
      </c>
      <c r="G7358" t="s">
        <v>17</v>
      </c>
      <c r="H7358" t="str">
        <f t="shared" si="456"/>
        <v>Remote</v>
      </c>
      <c r="I7358" t="s">
        <v>26</v>
      </c>
      <c r="J7358" t="str">
        <f t="shared" si="457"/>
        <v>3-6 yrs</v>
      </c>
      <c r="K7358">
        <f t="shared" ca="1" si="459"/>
        <v>3</v>
      </c>
      <c r="L7358" t="s">
        <v>39</v>
      </c>
      <c r="M7358">
        <v>0</v>
      </c>
      <c r="N7358">
        <v>0</v>
      </c>
      <c r="O7358">
        <v>1</v>
      </c>
      <c r="P7358">
        <v>0</v>
      </c>
      <c r="Q7358">
        <v>1</v>
      </c>
      <c r="R7358">
        <f>SUM(M7358:N7358:O7358:P7358:Q7358)</f>
        <v>2</v>
      </c>
      <c r="S7358" s="1">
        <v>139522</v>
      </c>
      <c r="T7358" s="1" t="str">
        <f t="shared" si="458"/>
        <v>High</v>
      </c>
      <c r="U7358">
        <v>6</v>
      </c>
      <c r="V7358">
        <v>2023</v>
      </c>
      <c r="W7358" t="s">
        <v>34</v>
      </c>
      <c r="X7358">
        <v>6</v>
      </c>
    </row>
    <row r="7359" spans="1:24" x14ac:dyDescent="0.3">
      <c r="A7359">
        <v>7358</v>
      </c>
      <c r="B7359" t="s">
        <v>33</v>
      </c>
      <c r="C7359" t="str">
        <f>_xlfn.XLOOKUP(B7359,Lookup_table!B:B,Lookup_table!C:C)</f>
        <v>Data</v>
      </c>
      <c r="D7359" t="s">
        <v>34</v>
      </c>
      <c r="E7359" t="s">
        <v>38</v>
      </c>
      <c r="F7359" t="s">
        <v>44</v>
      </c>
      <c r="G7359" t="s">
        <v>30</v>
      </c>
      <c r="H7359" t="str">
        <f t="shared" si="456"/>
        <v>Onsite/Hybrid</v>
      </c>
      <c r="I7359" t="s">
        <v>35</v>
      </c>
      <c r="J7359" t="str">
        <f t="shared" si="457"/>
        <v>0-2 yrs</v>
      </c>
      <c r="K7359">
        <f t="shared" ca="1" si="459"/>
        <v>2</v>
      </c>
      <c r="L7359" t="s">
        <v>39</v>
      </c>
      <c r="M7359">
        <v>1</v>
      </c>
      <c r="N7359">
        <v>1</v>
      </c>
      <c r="O7359">
        <v>0</v>
      </c>
      <c r="P7359">
        <v>1</v>
      </c>
      <c r="Q7359">
        <v>0</v>
      </c>
      <c r="R7359">
        <f>SUM(M7359:N7359:O7359:P7359:Q7359)</f>
        <v>3</v>
      </c>
      <c r="S7359" s="1">
        <v>61913</v>
      </c>
      <c r="T7359" s="1" t="str">
        <f t="shared" si="458"/>
        <v>Low</v>
      </c>
      <c r="U7359">
        <v>5</v>
      </c>
      <c r="V7359">
        <v>2022</v>
      </c>
      <c r="W7359" t="s">
        <v>20</v>
      </c>
      <c r="X7359">
        <v>3</v>
      </c>
    </row>
    <row r="7360" spans="1:24" x14ac:dyDescent="0.3">
      <c r="A7360">
        <v>7359</v>
      </c>
      <c r="B7360" t="s">
        <v>21</v>
      </c>
      <c r="C7360" t="str">
        <f>_xlfn.XLOOKUP(B7360,Lookup_table!B:B,Lookup_table!C:C)</f>
        <v>AI</v>
      </c>
      <c r="D7360" t="s">
        <v>14</v>
      </c>
      <c r="E7360" t="s">
        <v>40</v>
      </c>
      <c r="F7360" t="s">
        <v>44</v>
      </c>
      <c r="G7360" t="s">
        <v>25</v>
      </c>
      <c r="H7360" t="str">
        <f t="shared" si="456"/>
        <v>Onsite/Hybrid</v>
      </c>
      <c r="I7360" t="s">
        <v>35</v>
      </c>
      <c r="J7360" t="str">
        <f t="shared" si="457"/>
        <v>0-2 yrs</v>
      </c>
      <c r="K7360">
        <f t="shared" ca="1" si="459"/>
        <v>1</v>
      </c>
      <c r="L7360" t="s">
        <v>27</v>
      </c>
      <c r="M7360">
        <v>0</v>
      </c>
      <c r="N7360">
        <v>0</v>
      </c>
      <c r="O7360">
        <v>0</v>
      </c>
      <c r="P7360">
        <v>0</v>
      </c>
      <c r="Q7360">
        <v>0</v>
      </c>
      <c r="R7360">
        <f>SUM(M7360:N7360:O7360:P7360:Q7360)</f>
        <v>0</v>
      </c>
      <c r="S7360" s="1">
        <v>90006</v>
      </c>
      <c r="T7360" s="1" t="str">
        <f t="shared" si="458"/>
        <v>Medium</v>
      </c>
      <c r="U7360">
        <v>6</v>
      </c>
      <c r="V7360">
        <v>2025</v>
      </c>
      <c r="W7360" t="s">
        <v>20</v>
      </c>
      <c r="X7360">
        <v>2</v>
      </c>
    </row>
    <row r="7361" spans="1:24" x14ac:dyDescent="0.3">
      <c r="A7361">
        <v>7360</v>
      </c>
      <c r="B7361" t="s">
        <v>41</v>
      </c>
      <c r="C7361" t="str">
        <f>_xlfn.XLOOKUP(B7361,Lookup_table!B:B,Lookup_table!C:C)</f>
        <v>Data</v>
      </c>
      <c r="D7361" t="s">
        <v>34</v>
      </c>
      <c r="E7361" t="s">
        <v>23</v>
      </c>
      <c r="F7361" t="s">
        <v>44</v>
      </c>
      <c r="G7361" t="s">
        <v>25</v>
      </c>
      <c r="H7361" t="str">
        <f t="shared" si="456"/>
        <v>Onsite/Hybrid</v>
      </c>
      <c r="I7361" t="s">
        <v>26</v>
      </c>
      <c r="J7361" t="str">
        <f t="shared" si="457"/>
        <v>3-6 yrs</v>
      </c>
      <c r="K7361">
        <f t="shared" ca="1" si="459"/>
        <v>3</v>
      </c>
      <c r="L7361" t="s">
        <v>19</v>
      </c>
      <c r="M7361">
        <v>1</v>
      </c>
      <c r="N7361">
        <v>1</v>
      </c>
      <c r="O7361">
        <v>1</v>
      </c>
      <c r="P7361">
        <v>0</v>
      </c>
      <c r="Q7361">
        <v>1</v>
      </c>
      <c r="R7361">
        <f>SUM(M7361:N7361:O7361:P7361:Q7361)</f>
        <v>4</v>
      </c>
      <c r="S7361" s="1">
        <v>101292</v>
      </c>
      <c r="T7361" s="1" t="str">
        <f t="shared" si="458"/>
        <v>Medium</v>
      </c>
      <c r="U7361">
        <v>8</v>
      </c>
      <c r="V7361">
        <v>2023</v>
      </c>
      <c r="W7361" t="s">
        <v>34</v>
      </c>
      <c r="X7361">
        <v>5</v>
      </c>
    </row>
    <row r="7362" spans="1:24" x14ac:dyDescent="0.3">
      <c r="A7362">
        <v>7361</v>
      </c>
      <c r="B7362" t="s">
        <v>21</v>
      </c>
      <c r="C7362" t="str">
        <f>_xlfn.XLOOKUP(B7362,Lookup_table!B:B,Lookup_table!C:C)</f>
        <v>AI</v>
      </c>
      <c r="D7362" t="s">
        <v>37</v>
      </c>
      <c r="E7362" t="s">
        <v>15</v>
      </c>
      <c r="F7362" t="s">
        <v>16</v>
      </c>
      <c r="G7362" t="s">
        <v>25</v>
      </c>
      <c r="H7362" t="str">
        <f t="shared" ref="H7362:H7425" si="460">IF(G7362="Remote","Remote","Onsite/Hybrid")</f>
        <v>Onsite/Hybrid</v>
      </c>
      <c r="I7362" t="s">
        <v>18</v>
      </c>
      <c r="J7362" t="str">
        <f t="shared" ref="J7362:J7425" si="461">IF(I7362="Entry","0-2 yrs",IF(I7362="Mid","3-6 yrs","7+ yrs"))</f>
        <v>7+ yrs</v>
      </c>
      <c r="K7362">
        <f t="shared" ca="1" si="459"/>
        <v>12</v>
      </c>
      <c r="L7362" t="s">
        <v>39</v>
      </c>
      <c r="M7362">
        <v>1</v>
      </c>
      <c r="N7362">
        <v>0</v>
      </c>
      <c r="O7362">
        <v>1</v>
      </c>
      <c r="P7362">
        <v>1</v>
      </c>
      <c r="Q7362">
        <v>1</v>
      </c>
      <c r="R7362">
        <f>SUM(M7362:N7362:O7362:P7362:Q7362)</f>
        <v>4</v>
      </c>
      <c r="S7362" s="1">
        <v>175010</v>
      </c>
      <c r="T7362" s="1" t="str">
        <f t="shared" ref="T7362:T7425" si="462">IF(S7362&lt;=70000,"Low",IF(S7362&lt;=120000,"Medium","High"))</f>
        <v>High</v>
      </c>
      <c r="U7362">
        <v>4</v>
      </c>
      <c r="V7362">
        <v>2021</v>
      </c>
      <c r="W7362" t="s">
        <v>28</v>
      </c>
      <c r="X7362">
        <v>5</v>
      </c>
    </row>
    <row r="7363" spans="1:24" x14ac:dyDescent="0.3">
      <c r="A7363">
        <v>7362</v>
      </c>
      <c r="B7363" t="s">
        <v>31</v>
      </c>
      <c r="C7363" t="str">
        <f>_xlfn.XLOOKUP(B7363,Lookup_table!B:B,Lookup_table!C:C)</f>
        <v>Business</v>
      </c>
      <c r="D7363" t="s">
        <v>22</v>
      </c>
      <c r="E7363" t="s">
        <v>32</v>
      </c>
      <c r="F7363" t="s">
        <v>29</v>
      </c>
      <c r="G7363" t="s">
        <v>17</v>
      </c>
      <c r="H7363" t="str">
        <f t="shared" si="460"/>
        <v>Remote</v>
      </c>
      <c r="I7363" t="s">
        <v>18</v>
      </c>
      <c r="J7363" t="str">
        <f t="shared" si="461"/>
        <v>7+ yrs</v>
      </c>
      <c r="K7363">
        <f t="shared" ref="K7363:K7426" ca="1" si="463">IF(J7363="0-2 yrs",RANDBETWEEN(0,2),IF(J7363="3-6 yrs", RANDBETWEEN(3,6),IF(J7363="7+ yrs", RANDBETWEEN(7,15)," ")))</f>
        <v>13</v>
      </c>
      <c r="L7363" t="s">
        <v>39</v>
      </c>
      <c r="M7363">
        <v>1</v>
      </c>
      <c r="N7363">
        <v>0</v>
      </c>
      <c r="O7363">
        <v>0</v>
      </c>
      <c r="P7363">
        <v>1</v>
      </c>
      <c r="Q7363">
        <v>1</v>
      </c>
      <c r="R7363">
        <f>SUM(M7363:N7363:O7363:P7363:Q7363)</f>
        <v>3</v>
      </c>
      <c r="S7363" s="1">
        <v>148541</v>
      </c>
      <c r="T7363" s="1" t="str">
        <f t="shared" si="462"/>
        <v>High</v>
      </c>
      <c r="U7363">
        <v>10</v>
      </c>
      <c r="V7363">
        <v>2020</v>
      </c>
      <c r="W7363" t="s">
        <v>20</v>
      </c>
      <c r="X7363">
        <v>2</v>
      </c>
    </row>
    <row r="7364" spans="1:24" x14ac:dyDescent="0.3">
      <c r="A7364">
        <v>7363</v>
      </c>
      <c r="B7364" t="s">
        <v>31</v>
      </c>
      <c r="C7364" t="str">
        <f>_xlfn.XLOOKUP(B7364,Lookup_table!B:B,Lookup_table!C:C)</f>
        <v>Business</v>
      </c>
      <c r="D7364" t="s">
        <v>22</v>
      </c>
      <c r="E7364" t="s">
        <v>23</v>
      </c>
      <c r="F7364" t="s">
        <v>24</v>
      </c>
      <c r="G7364" t="s">
        <v>30</v>
      </c>
      <c r="H7364" t="str">
        <f t="shared" si="460"/>
        <v>Onsite/Hybrid</v>
      </c>
      <c r="I7364" t="s">
        <v>18</v>
      </c>
      <c r="J7364" t="str">
        <f t="shared" si="461"/>
        <v>7+ yrs</v>
      </c>
      <c r="K7364">
        <f t="shared" ca="1" si="463"/>
        <v>13</v>
      </c>
      <c r="L7364" t="s">
        <v>19</v>
      </c>
      <c r="M7364">
        <v>1</v>
      </c>
      <c r="N7364">
        <v>0</v>
      </c>
      <c r="O7364">
        <v>1</v>
      </c>
      <c r="P7364">
        <v>0</v>
      </c>
      <c r="Q7364">
        <v>1</v>
      </c>
      <c r="R7364">
        <f>SUM(M7364:N7364:O7364:P7364:Q7364)</f>
        <v>3</v>
      </c>
      <c r="S7364" s="1">
        <v>142456</v>
      </c>
      <c r="T7364" s="1" t="str">
        <f t="shared" si="462"/>
        <v>High</v>
      </c>
      <c r="U7364">
        <v>6</v>
      </c>
      <c r="V7364">
        <v>2025</v>
      </c>
      <c r="W7364" t="s">
        <v>20</v>
      </c>
      <c r="X7364">
        <v>5</v>
      </c>
    </row>
    <row r="7365" spans="1:24" x14ac:dyDescent="0.3">
      <c r="A7365">
        <v>7364</v>
      </c>
      <c r="B7365" t="s">
        <v>31</v>
      </c>
      <c r="C7365" t="str">
        <f>_xlfn.XLOOKUP(B7365,Lookup_table!B:B,Lookup_table!C:C)</f>
        <v>Business</v>
      </c>
      <c r="D7365" t="s">
        <v>14</v>
      </c>
      <c r="E7365" t="s">
        <v>38</v>
      </c>
      <c r="F7365" t="s">
        <v>44</v>
      </c>
      <c r="G7365" t="s">
        <v>17</v>
      </c>
      <c r="H7365" t="str">
        <f t="shared" si="460"/>
        <v>Remote</v>
      </c>
      <c r="I7365" t="s">
        <v>35</v>
      </c>
      <c r="J7365" t="str">
        <f t="shared" si="461"/>
        <v>0-2 yrs</v>
      </c>
      <c r="K7365">
        <f t="shared" ca="1" si="463"/>
        <v>0</v>
      </c>
      <c r="L7365" t="s">
        <v>39</v>
      </c>
      <c r="M7365">
        <v>1</v>
      </c>
      <c r="N7365">
        <v>0</v>
      </c>
      <c r="O7365">
        <v>1</v>
      </c>
      <c r="P7365">
        <v>1</v>
      </c>
      <c r="Q7365">
        <v>1</v>
      </c>
      <c r="R7365">
        <f>SUM(M7365:N7365:O7365:P7365:Q7365)</f>
        <v>4</v>
      </c>
      <c r="S7365" s="1">
        <v>94419</v>
      </c>
      <c r="T7365" s="1" t="str">
        <f t="shared" si="462"/>
        <v>Medium</v>
      </c>
      <c r="U7365">
        <v>6</v>
      </c>
      <c r="V7365">
        <v>2022</v>
      </c>
      <c r="W7365" t="s">
        <v>28</v>
      </c>
      <c r="X7365">
        <v>8</v>
      </c>
    </row>
    <row r="7366" spans="1:24" x14ac:dyDescent="0.3">
      <c r="A7366">
        <v>7365</v>
      </c>
      <c r="B7366" t="s">
        <v>50</v>
      </c>
      <c r="C7366" t="str">
        <f>_xlfn.XLOOKUP(B7366,Lookup_table!B:B,Lookup_table!C:C)</f>
        <v>AI</v>
      </c>
      <c r="D7366" t="s">
        <v>34</v>
      </c>
      <c r="E7366" t="s">
        <v>15</v>
      </c>
      <c r="F7366" t="s">
        <v>24</v>
      </c>
      <c r="G7366" t="s">
        <v>17</v>
      </c>
      <c r="H7366" t="str">
        <f t="shared" si="460"/>
        <v>Remote</v>
      </c>
      <c r="I7366" t="s">
        <v>26</v>
      </c>
      <c r="J7366" t="str">
        <f t="shared" si="461"/>
        <v>3-6 yrs</v>
      </c>
      <c r="K7366">
        <f t="shared" ca="1" si="463"/>
        <v>4</v>
      </c>
      <c r="L7366" t="s">
        <v>39</v>
      </c>
      <c r="M7366">
        <v>1</v>
      </c>
      <c r="N7366">
        <v>1</v>
      </c>
      <c r="O7366">
        <v>0</v>
      </c>
      <c r="P7366">
        <v>1</v>
      </c>
      <c r="Q7366">
        <v>1</v>
      </c>
      <c r="R7366">
        <f>SUM(M7366:N7366:O7366:P7366:Q7366)</f>
        <v>4</v>
      </c>
      <c r="S7366" s="1">
        <v>144478</v>
      </c>
      <c r="T7366" s="1" t="str">
        <f t="shared" si="462"/>
        <v>High</v>
      </c>
      <c r="U7366">
        <v>4</v>
      </c>
      <c r="V7366">
        <v>2024</v>
      </c>
      <c r="W7366" t="s">
        <v>28</v>
      </c>
      <c r="X7366">
        <v>9</v>
      </c>
    </row>
    <row r="7367" spans="1:24" x14ac:dyDescent="0.3">
      <c r="A7367">
        <v>7366</v>
      </c>
      <c r="B7367" t="s">
        <v>31</v>
      </c>
      <c r="C7367" t="str">
        <f>_xlfn.XLOOKUP(B7367,Lookup_table!B:B,Lookup_table!C:C)</f>
        <v>Business</v>
      </c>
      <c r="D7367" t="s">
        <v>14</v>
      </c>
      <c r="E7367" t="s">
        <v>42</v>
      </c>
      <c r="F7367" t="s">
        <v>44</v>
      </c>
      <c r="G7367" t="s">
        <v>25</v>
      </c>
      <c r="H7367" t="str">
        <f t="shared" si="460"/>
        <v>Onsite/Hybrid</v>
      </c>
      <c r="I7367" t="s">
        <v>35</v>
      </c>
      <c r="J7367" t="str">
        <f t="shared" si="461"/>
        <v>0-2 yrs</v>
      </c>
      <c r="K7367">
        <f t="shared" ca="1" si="463"/>
        <v>0</v>
      </c>
      <c r="L7367" t="s">
        <v>27</v>
      </c>
      <c r="M7367">
        <v>1</v>
      </c>
      <c r="N7367">
        <v>1</v>
      </c>
      <c r="O7367">
        <v>1</v>
      </c>
      <c r="P7367">
        <v>0</v>
      </c>
      <c r="Q7367">
        <v>0</v>
      </c>
      <c r="R7367">
        <f>SUM(M7367:N7367:O7367:P7367:Q7367)</f>
        <v>3</v>
      </c>
      <c r="S7367" s="1">
        <v>66790</v>
      </c>
      <c r="T7367" s="1" t="str">
        <f t="shared" si="462"/>
        <v>Low</v>
      </c>
      <c r="U7367">
        <v>1</v>
      </c>
      <c r="V7367">
        <v>2022</v>
      </c>
      <c r="W7367" t="s">
        <v>28</v>
      </c>
      <c r="X7367">
        <v>9</v>
      </c>
    </row>
    <row r="7368" spans="1:24" x14ac:dyDescent="0.3">
      <c r="A7368">
        <v>7367</v>
      </c>
      <c r="B7368" t="s">
        <v>36</v>
      </c>
      <c r="C7368" t="str">
        <f>_xlfn.XLOOKUP(B7368,Lookup_table!B:B,Lookup_table!C:C)</f>
        <v>Data</v>
      </c>
      <c r="D7368" t="s">
        <v>37</v>
      </c>
      <c r="E7368" t="s">
        <v>40</v>
      </c>
      <c r="F7368" t="s">
        <v>52</v>
      </c>
      <c r="G7368" t="s">
        <v>30</v>
      </c>
      <c r="H7368" t="str">
        <f t="shared" si="460"/>
        <v>Onsite/Hybrid</v>
      </c>
      <c r="I7368" t="s">
        <v>26</v>
      </c>
      <c r="J7368" t="str">
        <f t="shared" si="461"/>
        <v>3-6 yrs</v>
      </c>
      <c r="K7368">
        <f t="shared" ca="1" si="463"/>
        <v>4</v>
      </c>
      <c r="L7368" t="s">
        <v>19</v>
      </c>
      <c r="M7368">
        <v>0</v>
      </c>
      <c r="N7368">
        <v>1</v>
      </c>
      <c r="O7368">
        <v>0</v>
      </c>
      <c r="P7368">
        <v>0</v>
      </c>
      <c r="Q7368">
        <v>0</v>
      </c>
      <c r="R7368">
        <f>SUM(M7368:N7368:O7368:P7368:Q7368)</f>
        <v>1</v>
      </c>
      <c r="S7368" s="1">
        <v>72094</v>
      </c>
      <c r="T7368" s="1" t="str">
        <f t="shared" si="462"/>
        <v>Medium</v>
      </c>
      <c r="U7368">
        <v>10</v>
      </c>
      <c r="V7368">
        <v>2026</v>
      </c>
      <c r="W7368" t="s">
        <v>34</v>
      </c>
      <c r="X7368">
        <v>2</v>
      </c>
    </row>
    <row r="7369" spans="1:24" x14ac:dyDescent="0.3">
      <c r="A7369">
        <v>7368</v>
      </c>
      <c r="B7369" t="s">
        <v>33</v>
      </c>
      <c r="C7369" t="str">
        <f>_xlfn.XLOOKUP(B7369,Lookup_table!B:B,Lookup_table!C:C)</f>
        <v>Data</v>
      </c>
      <c r="D7369" t="s">
        <v>37</v>
      </c>
      <c r="E7369" t="s">
        <v>40</v>
      </c>
      <c r="F7369" t="s">
        <v>24</v>
      </c>
      <c r="G7369" t="s">
        <v>25</v>
      </c>
      <c r="H7369" t="str">
        <f t="shared" si="460"/>
        <v>Onsite/Hybrid</v>
      </c>
      <c r="I7369" t="s">
        <v>26</v>
      </c>
      <c r="J7369" t="str">
        <f t="shared" si="461"/>
        <v>3-6 yrs</v>
      </c>
      <c r="K7369">
        <f t="shared" ca="1" si="463"/>
        <v>6</v>
      </c>
      <c r="L7369" t="s">
        <v>19</v>
      </c>
      <c r="M7369">
        <v>0</v>
      </c>
      <c r="N7369">
        <v>0</v>
      </c>
      <c r="O7369">
        <v>0</v>
      </c>
      <c r="P7369">
        <v>0</v>
      </c>
      <c r="Q7369">
        <v>0</v>
      </c>
      <c r="R7369">
        <f>SUM(M7369:N7369:O7369:P7369:Q7369)</f>
        <v>0</v>
      </c>
      <c r="S7369" s="1">
        <v>73644</v>
      </c>
      <c r="T7369" s="1" t="str">
        <f t="shared" si="462"/>
        <v>Medium</v>
      </c>
      <c r="U7369">
        <v>3</v>
      </c>
      <c r="V7369">
        <v>2020</v>
      </c>
      <c r="W7369" t="s">
        <v>20</v>
      </c>
      <c r="X7369">
        <v>3</v>
      </c>
    </row>
    <row r="7370" spans="1:24" x14ac:dyDescent="0.3">
      <c r="A7370">
        <v>7369</v>
      </c>
      <c r="B7370" t="s">
        <v>31</v>
      </c>
      <c r="C7370" t="str">
        <f>_xlfn.XLOOKUP(B7370,Lookup_table!B:B,Lookup_table!C:C)</f>
        <v>Business</v>
      </c>
      <c r="D7370" t="s">
        <v>22</v>
      </c>
      <c r="E7370" t="s">
        <v>15</v>
      </c>
      <c r="F7370" t="s">
        <v>43</v>
      </c>
      <c r="G7370" t="s">
        <v>25</v>
      </c>
      <c r="H7370" t="str">
        <f t="shared" si="460"/>
        <v>Onsite/Hybrid</v>
      </c>
      <c r="I7370" t="s">
        <v>26</v>
      </c>
      <c r="J7370" t="str">
        <f t="shared" si="461"/>
        <v>3-6 yrs</v>
      </c>
      <c r="K7370">
        <f t="shared" ca="1" si="463"/>
        <v>4</v>
      </c>
      <c r="L7370" t="s">
        <v>39</v>
      </c>
      <c r="M7370">
        <v>1</v>
      </c>
      <c r="N7370">
        <v>0</v>
      </c>
      <c r="O7370">
        <v>1</v>
      </c>
      <c r="P7370">
        <v>1</v>
      </c>
      <c r="Q7370">
        <v>0</v>
      </c>
      <c r="R7370">
        <f>SUM(M7370:N7370:O7370:P7370:Q7370)</f>
        <v>3</v>
      </c>
      <c r="S7370" s="1">
        <v>127249</v>
      </c>
      <c r="T7370" s="1" t="str">
        <f t="shared" si="462"/>
        <v>High</v>
      </c>
      <c r="U7370">
        <v>6</v>
      </c>
      <c r="V7370">
        <v>2020</v>
      </c>
      <c r="W7370" t="s">
        <v>28</v>
      </c>
      <c r="X7370">
        <v>5</v>
      </c>
    </row>
    <row r="7371" spans="1:24" x14ac:dyDescent="0.3">
      <c r="A7371">
        <v>7370</v>
      </c>
      <c r="B7371" t="s">
        <v>36</v>
      </c>
      <c r="C7371" t="str">
        <f>_xlfn.XLOOKUP(B7371,Lookup_table!B:B,Lookup_table!C:C)</f>
        <v>Data</v>
      </c>
      <c r="D7371" t="s">
        <v>34</v>
      </c>
      <c r="E7371" t="s">
        <v>32</v>
      </c>
      <c r="F7371" t="s">
        <v>43</v>
      </c>
      <c r="G7371" t="s">
        <v>17</v>
      </c>
      <c r="H7371" t="str">
        <f t="shared" si="460"/>
        <v>Remote</v>
      </c>
      <c r="I7371" t="s">
        <v>26</v>
      </c>
      <c r="J7371" t="str">
        <f t="shared" si="461"/>
        <v>3-6 yrs</v>
      </c>
      <c r="K7371">
        <f t="shared" ca="1" si="463"/>
        <v>4</v>
      </c>
      <c r="L7371" t="s">
        <v>27</v>
      </c>
      <c r="M7371">
        <v>0</v>
      </c>
      <c r="N7371">
        <v>0</v>
      </c>
      <c r="O7371">
        <v>0</v>
      </c>
      <c r="P7371">
        <v>0</v>
      </c>
      <c r="Q7371">
        <v>1</v>
      </c>
      <c r="R7371">
        <f>SUM(M7371:N7371:O7371:P7371:Q7371)</f>
        <v>1</v>
      </c>
      <c r="S7371" s="1">
        <v>81484</v>
      </c>
      <c r="T7371" s="1" t="str">
        <f t="shared" si="462"/>
        <v>Medium</v>
      </c>
      <c r="U7371">
        <v>5</v>
      </c>
      <c r="V7371">
        <v>2021</v>
      </c>
      <c r="W7371" t="s">
        <v>34</v>
      </c>
      <c r="X7371">
        <v>3</v>
      </c>
    </row>
    <row r="7372" spans="1:24" x14ac:dyDescent="0.3">
      <c r="A7372">
        <v>7371</v>
      </c>
      <c r="B7372" t="s">
        <v>36</v>
      </c>
      <c r="C7372" t="str">
        <f>_xlfn.XLOOKUP(B7372,Lookup_table!B:B,Lookup_table!C:C)</f>
        <v>Data</v>
      </c>
      <c r="D7372" t="s">
        <v>37</v>
      </c>
      <c r="E7372" t="s">
        <v>15</v>
      </c>
      <c r="F7372" t="s">
        <v>52</v>
      </c>
      <c r="G7372" t="s">
        <v>25</v>
      </c>
      <c r="H7372" t="str">
        <f t="shared" si="460"/>
        <v>Onsite/Hybrid</v>
      </c>
      <c r="I7372" t="s">
        <v>26</v>
      </c>
      <c r="J7372" t="str">
        <f t="shared" si="461"/>
        <v>3-6 yrs</v>
      </c>
      <c r="K7372">
        <f t="shared" ca="1" si="463"/>
        <v>5</v>
      </c>
      <c r="L7372" t="s">
        <v>39</v>
      </c>
      <c r="M7372">
        <v>1</v>
      </c>
      <c r="N7372">
        <v>1</v>
      </c>
      <c r="O7372">
        <v>1</v>
      </c>
      <c r="P7372">
        <v>0</v>
      </c>
      <c r="Q7372">
        <v>1</v>
      </c>
      <c r="R7372">
        <f>SUM(M7372:N7372:O7372:P7372:Q7372)</f>
        <v>4</v>
      </c>
      <c r="S7372" s="1">
        <v>100782</v>
      </c>
      <c r="T7372" s="1" t="str">
        <f t="shared" si="462"/>
        <v>Medium</v>
      </c>
      <c r="U7372">
        <v>11</v>
      </c>
      <c r="V7372">
        <v>2023</v>
      </c>
      <c r="W7372" t="s">
        <v>20</v>
      </c>
      <c r="X7372">
        <v>1</v>
      </c>
    </row>
    <row r="7373" spans="1:24" x14ac:dyDescent="0.3">
      <c r="A7373">
        <v>7372</v>
      </c>
      <c r="B7373" t="s">
        <v>33</v>
      </c>
      <c r="C7373" t="str">
        <f>_xlfn.XLOOKUP(B7373,Lookup_table!B:B,Lookup_table!C:C)</f>
        <v>Data</v>
      </c>
      <c r="D7373" t="s">
        <v>34</v>
      </c>
      <c r="E7373" t="s">
        <v>15</v>
      </c>
      <c r="F7373" t="s">
        <v>44</v>
      </c>
      <c r="G7373" t="s">
        <v>25</v>
      </c>
      <c r="H7373" t="str">
        <f t="shared" si="460"/>
        <v>Onsite/Hybrid</v>
      </c>
      <c r="I7373" t="s">
        <v>26</v>
      </c>
      <c r="J7373" t="str">
        <f t="shared" si="461"/>
        <v>3-6 yrs</v>
      </c>
      <c r="K7373">
        <f t="shared" ca="1" si="463"/>
        <v>5</v>
      </c>
      <c r="L7373" t="s">
        <v>19</v>
      </c>
      <c r="M7373">
        <v>1</v>
      </c>
      <c r="N7373">
        <v>1</v>
      </c>
      <c r="O7373">
        <v>0</v>
      </c>
      <c r="P7373">
        <v>1</v>
      </c>
      <c r="Q7373">
        <v>1</v>
      </c>
      <c r="R7373">
        <f>SUM(M7373:N7373:O7373:P7373:Q7373)</f>
        <v>4</v>
      </c>
      <c r="S7373" s="1">
        <v>103041</v>
      </c>
      <c r="T7373" s="1" t="str">
        <f t="shared" si="462"/>
        <v>Medium</v>
      </c>
      <c r="U7373">
        <v>11</v>
      </c>
      <c r="V7373">
        <v>2020</v>
      </c>
      <c r="W7373" t="s">
        <v>34</v>
      </c>
      <c r="X7373">
        <v>4</v>
      </c>
    </row>
    <row r="7374" spans="1:24" x14ac:dyDescent="0.3">
      <c r="A7374">
        <v>7373</v>
      </c>
      <c r="B7374" t="s">
        <v>50</v>
      </c>
      <c r="C7374" t="str">
        <f>_xlfn.XLOOKUP(B7374,Lookup_table!B:B,Lookup_table!C:C)</f>
        <v>AI</v>
      </c>
      <c r="D7374" t="s">
        <v>34</v>
      </c>
      <c r="E7374" t="s">
        <v>40</v>
      </c>
      <c r="F7374" t="s">
        <v>51</v>
      </c>
      <c r="G7374" t="s">
        <v>17</v>
      </c>
      <c r="H7374" t="str">
        <f t="shared" si="460"/>
        <v>Remote</v>
      </c>
      <c r="I7374" t="s">
        <v>35</v>
      </c>
      <c r="J7374" t="str">
        <f t="shared" si="461"/>
        <v>0-2 yrs</v>
      </c>
      <c r="K7374">
        <f t="shared" ca="1" si="463"/>
        <v>2</v>
      </c>
      <c r="L7374" t="s">
        <v>39</v>
      </c>
      <c r="M7374">
        <v>0</v>
      </c>
      <c r="N7374">
        <v>1</v>
      </c>
      <c r="O7374">
        <v>0</v>
      </c>
      <c r="P7374">
        <v>1</v>
      </c>
      <c r="Q7374">
        <v>0</v>
      </c>
      <c r="R7374">
        <f>SUM(M7374:N7374:O7374:P7374:Q7374)</f>
        <v>2</v>
      </c>
      <c r="S7374" s="1">
        <v>109149</v>
      </c>
      <c r="T7374" s="1" t="str">
        <f t="shared" si="462"/>
        <v>Medium</v>
      </c>
      <c r="U7374">
        <v>12</v>
      </c>
      <c r="V7374">
        <v>2020</v>
      </c>
      <c r="W7374" t="s">
        <v>34</v>
      </c>
      <c r="X7374">
        <v>5</v>
      </c>
    </row>
    <row r="7375" spans="1:24" x14ac:dyDescent="0.3">
      <c r="A7375">
        <v>7374</v>
      </c>
      <c r="B7375" t="s">
        <v>21</v>
      </c>
      <c r="C7375" t="str">
        <f>_xlfn.XLOOKUP(B7375,Lookup_table!B:B,Lookup_table!C:C)</f>
        <v>AI</v>
      </c>
      <c r="D7375" t="s">
        <v>14</v>
      </c>
      <c r="E7375" t="s">
        <v>42</v>
      </c>
      <c r="F7375" t="s">
        <v>51</v>
      </c>
      <c r="G7375" t="s">
        <v>17</v>
      </c>
      <c r="H7375" t="str">
        <f t="shared" si="460"/>
        <v>Remote</v>
      </c>
      <c r="I7375" t="s">
        <v>35</v>
      </c>
      <c r="J7375" t="str">
        <f t="shared" si="461"/>
        <v>0-2 yrs</v>
      </c>
      <c r="K7375">
        <f t="shared" ca="1" si="463"/>
        <v>2</v>
      </c>
      <c r="L7375" t="s">
        <v>39</v>
      </c>
      <c r="M7375">
        <v>0</v>
      </c>
      <c r="N7375">
        <v>0</v>
      </c>
      <c r="O7375">
        <v>0</v>
      </c>
      <c r="P7375">
        <v>1</v>
      </c>
      <c r="Q7375">
        <v>0</v>
      </c>
      <c r="R7375">
        <f>SUM(M7375:N7375:O7375:P7375:Q7375)</f>
        <v>1</v>
      </c>
      <c r="S7375" s="1">
        <v>107680</v>
      </c>
      <c r="T7375" s="1" t="str">
        <f t="shared" si="462"/>
        <v>Medium</v>
      </c>
      <c r="U7375">
        <v>11</v>
      </c>
      <c r="V7375">
        <v>2022</v>
      </c>
      <c r="W7375" t="s">
        <v>28</v>
      </c>
      <c r="X7375">
        <v>7</v>
      </c>
    </row>
    <row r="7376" spans="1:24" x14ac:dyDescent="0.3">
      <c r="A7376">
        <v>7375</v>
      </c>
      <c r="B7376" t="s">
        <v>21</v>
      </c>
      <c r="C7376" t="str">
        <f>_xlfn.XLOOKUP(B7376,Lookup_table!B:B,Lookup_table!C:C)</f>
        <v>AI</v>
      </c>
      <c r="D7376" t="s">
        <v>37</v>
      </c>
      <c r="E7376" t="s">
        <v>38</v>
      </c>
      <c r="F7376" t="s">
        <v>52</v>
      </c>
      <c r="G7376" t="s">
        <v>25</v>
      </c>
      <c r="H7376" t="str">
        <f t="shared" si="460"/>
        <v>Onsite/Hybrid</v>
      </c>
      <c r="I7376" t="s">
        <v>35</v>
      </c>
      <c r="J7376" t="str">
        <f t="shared" si="461"/>
        <v>0-2 yrs</v>
      </c>
      <c r="K7376">
        <f t="shared" ca="1" si="463"/>
        <v>0</v>
      </c>
      <c r="L7376" t="s">
        <v>19</v>
      </c>
      <c r="M7376">
        <v>0</v>
      </c>
      <c r="N7376">
        <v>0</v>
      </c>
      <c r="O7376">
        <v>0</v>
      </c>
      <c r="P7376">
        <v>1</v>
      </c>
      <c r="Q7376">
        <v>1</v>
      </c>
      <c r="R7376">
        <f>SUM(M7376:N7376:O7376:P7376:Q7376)</f>
        <v>2</v>
      </c>
      <c r="S7376" s="1">
        <v>113777</v>
      </c>
      <c r="T7376" s="1" t="str">
        <f t="shared" si="462"/>
        <v>Medium</v>
      </c>
      <c r="U7376">
        <v>5</v>
      </c>
      <c r="V7376">
        <v>2025</v>
      </c>
      <c r="W7376" t="s">
        <v>34</v>
      </c>
      <c r="X7376">
        <v>3</v>
      </c>
    </row>
    <row r="7377" spans="1:24" x14ac:dyDescent="0.3">
      <c r="A7377">
        <v>7376</v>
      </c>
      <c r="B7377" t="s">
        <v>36</v>
      </c>
      <c r="C7377" t="str">
        <f>_xlfn.XLOOKUP(B7377,Lookup_table!B:B,Lookup_table!C:C)</f>
        <v>Data</v>
      </c>
      <c r="D7377" t="s">
        <v>34</v>
      </c>
      <c r="E7377" t="s">
        <v>32</v>
      </c>
      <c r="F7377" t="s">
        <v>44</v>
      </c>
      <c r="G7377" t="s">
        <v>17</v>
      </c>
      <c r="H7377" t="str">
        <f t="shared" si="460"/>
        <v>Remote</v>
      </c>
      <c r="I7377" t="s">
        <v>18</v>
      </c>
      <c r="J7377" t="str">
        <f t="shared" si="461"/>
        <v>7+ yrs</v>
      </c>
      <c r="K7377">
        <f t="shared" ca="1" si="463"/>
        <v>13</v>
      </c>
      <c r="L7377" t="s">
        <v>39</v>
      </c>
      <c r="M7377">
        <v>1</v>
      </c>
      <c r="N7377">
        <v>1</v>
      </c>
      <c r="O7377">
        <v>0</v>
      </c>
      <c r="P7377">
        <v>0</v>
      </c>
      <c r="Q7377">
        <v>0</v>
      </c>
      <c r="R7377">
        <f>SUM(M7377:N7377:O7377:P7377:Q7377)</f>
        <v>2</v>
      </c>
      <c r="S7377" s="1">
        <v>101796</v>
      </c>
      <c r="T7377" s="1" t="str">
        <f t="shared" si="462"/>
        <v>Medium</v>
      </c>
      <c r="U7377">
        <v>1</v>
      </c>
      <c r="V7377">
        <v>2022</v>
      </c>
      <c r="W7377" t="s">
        <v>34</v>
      </c>
      <c r="X7377">
        <v>2</v>
      </c>
    </row>
    <row r="7378" spans="1:24" x14ac:dyDescent="0.3">
      <c r="A7378">
        <v>7377</v>
      </c>
      <c r="B7378" t="s">
        <v>21</v>
      </c>
      <c r="C7378" t="str">
        <f>_xlfn.XLOOKUP(B7378,Lookup_table!B:B,Lookup_table!C:C)</f>
        <v>AI</v>
      </c>
      <c r="D7378" t="s">
        <v>22</v>
      </c>
      <c r="E7378" t="s">
        <v>15</v>
      </c>
      <c r="F7378" t="s">
        <v>16</v>
      </c>
      <c r="G7378" t="s">
        <v>25</v>
      </c>
      <c r="H7378" t="str">
        <f t="shared" si="460"/>
        <v>Onsite/Hybrid</v>
      </c>
      <c r="I7378" t="s">
        <v>35</v>
      </c>
      <c r="J7378" t="str">
        <f t="shared" si="461"/>
        <v>0-2 yrs</v>
      </c>
      <c r="K7378">
        <f t="shared" ca="1" si="463"/>
        <v>0</v>
      </c>
      <c r="L7378" t="s">
        <v>39</v>
      </c>
      <c r="M7378">
        <v>0</v>
      </c>
      <c r="N7378">
        <v>1</v>
      </c>
      <c r="O7378">
        <v>1</v>
      </c>
      <c r="P7378">
        <v>1</v>
      </c>
      <c r="Q7378">
        <v>1</v>
      </c>
      <c r="R7378">
        <f>SUM(M7378:N7378:O7378:P7378:Q7378)</f>
        <v>4</v>
      </c>
      <c r="S7378" s="1">
        <v>154385</v>
      </c>
      <c r="T7378" s="1" t="str">
        <f t="shared" si="462"/>
        <v>High</v>
      </c>
      <c r="U7378">
        <v>5</v>
      </c>
      <c r="V7378">
        <v>2024</v>
      </c>
      <c r="W7378" t="s">
        <v>28</v>
      </c>
      <c r="X7378">
        <v>1</v>
      </c>
    </row>
    <row r="7379" spans="1:24" x14ac:dyDescent="0.3">
      <c r="A7379">
        <v>7378</v>
      </c>
      <c r="B7379" t="s">
        <v>50</v>
      </c>
      <c r="C7379" t="str">
        <f>_xlfn.XLOOKUP(B7379,Lookup_table!B:B,Lookup_table!C:C)</f>
        <v>AI</v>
      </c>
      <c r="D7379" t="s">
        <v>14</v>
      </c>
      <c r="E7379" t="s">
        <v>40</v>
      </c>
      <c r="F7379" t="s">
        <v>52</v>
      </c>
      <c r="G7379" t="s">
        <v>25</v>
      </c>
      <c r="H7379" t="str">
        <f t="shared" si="460"/>
        <v>Onsite/Hybrid</v>
      </c>
      <c r="I7379" t="s">
        <v>18</v>
      </c>
      <c r="J7379" t="str">
        <f t="shared" si="461"/>
        <v>7+ yrs</v>
      </c>
      <c r="K7379">
        <f t="shared" ca="1" si="463"/>
        <v>14</v>
      </c>
      <c r="L7379" t="s">
        <v>19</v>
      </c>
      <c r="M7379">
        <v>1</v>
      </c>
      <c r="N7379">
        <v>0</v>
      </c>
      <c r="O7379">
        <v>0</v>
      </c>
      <c r="P7379">
        <v>0</v>
      </c>
      <c r="Q7379">
        <v>1</v>
      </c>
      <c r="R7379">
        <f>SUM(M7379:N7379:O7379:P7379:Q7379)</f>
        <v>2</v>
      </c>
      <c r="S7379" s="1">
        <v>154630</v>
      </c>
      <c r="T7379" s="1" t="str">
        <f t="shared" si="462"/>
        <v>High</v>
      </c>
      <c r="U7379">
        <v>9</v>
      </c>
      <c r="V7379">
        <v>2022</v>
      </c>
      <c r="W7379" t="s">
        <v>20</v>
      </c>
      <c r="X7379">
        <v>4</v>
      </c>
    </row>
    <row r="7380" spans="1:24" x14ac:dyDescent="0.3">
      <c r="A7380">
        <v>7379</v>
      </c>
      <c r="B7380" t="s">
        <v>41</v>
      </c>
      <c r="C7380" t="str">
        <f>_xlfn.XLOOKUP(B7380,Lookup_table!B:B,Lookup_table!C:C)</f>
        <v>Data</v>
      </c>
      <c r="D7380" t="s">
        <v>34</v>
      </c>
      <c r="E7380" t="s">
        <v>15</v>
      </c>
      <c r="F7380" t="s">
        <v>51</v>
      </c>
      <c r="G7380" t="s">
        <v>25</v>
      </c>
      <c r="H7380" t="str">
        <f t="shared" si="460"/>
        <v>Onsite/Hybrid</v>
      </c>
      <c r="I7380" t="s">
        <v>26</v>
      </c>
      <c r="J7380" t="str">
        <f t="shared" si="461"/>
        <v>3-6 yrs</v>
      </c>
      <c r="K7380">
        <f t="shared" ca="1" si="463"/>
        <v>3</v>
      </c>
      <c r="L7380" t="s">
        <v>39</v>
      </c>
      <c r="M7380">
        <v>0</v>
      </c>
      <c r="N7380">
        <v>1</v>
      </c>
      <c r="O7380">
        <v>1</v>
      </c>
      <c r="P7380">
        <v>0</v>
      </c>
      <c r="Q7380">
        <v>0</v>
      </c>
      <c r="R7380">
        <f>SUM(M7380:N7380:O7380:P7380:Q7380)</f>
        <v>2</v>
      </c>
      <c r="S7380" s="1">
        <v>89332</v>
      </c>
      <c r="T7380" s="1" t="str">
        <f t="shared" si="462"/>
        <v>Medium</v>
      </c>
      <c r="U7380">
        <v>5</v>
      </c>
      <c r="V7380">
        <v>2020</v>
      </c>
      <c r="W7380" t="s">
        <v>34</v>
      </c>
      <c r="X7380">
        <v>6</v>
      </c>
    </row>
    <row r="7381" spans="1:24" x14ac:dyDescent="0.3">
      <c r="A7381">
        <v>7380</v>
      </c>
      <c r="B7381" t="s">
        <v>41</v>
      </c>
      <c r="C7381" t="str">
        <f>_xlfn.XLOOKUP(B7381,Lookup_table!B:B,Lookup_table!C:C)</f>
        <v>Data</v>
      </c>
      <c r="D7381" t="s">
        <v>37</v>
      </c>
      <c r="E7381" t="s">
        <v>15</v>
      </c>
      <c r="F7381" t="s">
        <v>44</v>
      </c>
      <c r="G7381" t="s">
        <v>17</v>
      </c>
      <c r="H7381" t="str">
        <f t="shared" si="460"/>
        <v>Remote</v>
      </c>
      <c r="I7381" t="s">
        <v>18</v>
      </c>
      <c r="J7381" t="str">
        <f t="shared" si="461"/>
        <v>7+ yrs</v>
      </c>
      <c r="K7381">
        <f t="shared" ca="1" si="463"/>
        <v>10</v>
      </c>
      <c r="L7381" t="s">
        <v>27</v>
      </c>
      <c r="M7381">
        <v>0</v>
      </c>
      <c r="N7381">
        <v>0</v>
      </c>
      <c r="O7381">
        <v>1</v>
      </c>
      <c r="P7381">
        <v>0</v>
      </c>
      <c r="Q7381">
        <v>0</v>
      </c>
      <c r="R7381">
        <f>SUM(M7381:N7381:O7381:P7381:Q7381)</f>
        <v>1</v>
      </c>
      <c r="S7381" s="1">
        <v>118432</v>
      </c>
      <c r="T7381" s="1" t="str">
        <f t="shared" si="462"/>
        <v>Medium</v>
      </c>
      <c r="U7381">
        <v>12</v>
      </c>
      <c r="V7381">
        <v>2025</v>
      </c>
      <c r="W7381" t="s">
        <v>34</v>
      </c>
      <c r="X7381">
        <v>5</v>
      </c>
    </row>
    <row r="7382" spans="1:24" x14ac:dyDescent="0.3">
      <c r="A7382">
        <v>7381</v>
      </c>
      <c r="B7382" t="s">
        <v>36</v>
      </c>
      <c r="C7382" t="str">
        <f>_xlfn.XLOOKUP(B7382,Lookup_table!B:B,Lookup_table!C:C)</f>
        <v>Data</v>
      </c>
      <c r="D7382" t="s">
        <v>22</v>
      </c>
      <c r="E7382" t="s">
        <v>40</v>
      </c>
      <c r="F7382" t="s">
        <v>43</v>
      </c>
      <c r="G7382" t="s">
        <v>25</v>
      </c>
      <c r="H7382" t="str">
        <f t="shared" si="460"/>
        <v>Onsite/Hybrid</v>
      </c>
      <c r="I7382" t="s">
        <v>26</v>
      </c>
      <c r="J7382" t="str">
        <f t="shared" si="461"/>
        <v>3-6 yrs</v>
      </c>
      <c r="K7382">
        <f t="shared" ca="1" si="463"/>
        <v>4</v>
      </c>
      <c r="L7382" t="s">
        <v>19</v>
      </c>
      <c r="M7382">
        <v>1</v>
      </c>
      <c r="N7382">
        <v>0</v>
      </c>
      <c r="O7382">
        <v>0</v>
      </c>
      <c r="P7382">
        <v>1</v>
      </c>
      <c r="Q7382">
        <v>0</v>
      </c>
      <c r="R7382">
        <f>SUM(M7382:N7382:O7382:P7382:Q7382)</f>
        <v>2</v>
      </c>
      <c r="S7382" s="1">
        <v>110281</v>
      </c>
      <c r="T7382" s="1" t="str">
        <f t="shared" si="462"/>
        <v>Medium</v>
      </c>
      <c r="U7382">
        <v>12</v>
      </c>
      <c r="V7382">
        <v>2020</v>
      </c>
      <c r="W7382" t="s">
        <v>20</v>
      </c>
      <c r="X7382">
        <v>2</v>
      </c>
    </row>
    <row r="7383" spans="1:24" x14ac:dyDescent="0.3">
      <c r="A7383">
        <v>7382</v>
      </c>
      <c r="B7383" t="s">
        <v>31</v>
      </c>
      <c r="C7383" t="str">
        <f>_xlfn.XLOOKUP(B7383,Lookup_table!B:B,Lookup_table!C:C)</f>
        <v>Business</v>
      </c>
      <c r="D7383" t="s">
        <v>14</v>
      </c>
      <c r="E7383" t="s">
        <v>23</v>
      </c>
      <c r="F7383" t="s">
        <v>44</v>
      </c>
      <c r="G7383" t="s">
        <v>17</v>
      </c>
      <c r="H7383" t="str">
        <f t="shared" si="460"/>
        <v>Remote</v>
      </c>
      <c r="I7383" t="s">
        <v>26</v>
      </c>
      <c r="J7383" t="str">
        <f t="shared" si="461"/>
        <v>3-6 yrs</v>
      </c>
      <c r="K7383">
        <f t="shared" ca="1" si="463"/>
        <v>6</v>
      </c>
      <c r="L7383" t="s">
        <v>19</v>
      </c>
      <c r="M7383">
        <v>1</v>
      </c>
      <c r="N7383">
        <v>0</v>
      </c>
      <c r="O7383">
        <v>1</v>
      </c>
      <c r="P7383">
        <v>1</v>
      </c>
      <c r="Q7383">
        <v>1</v>
      </c>
      <c r="R7383">
        <f>SUM(M7383:N7383:O7383:P7383:Q7383)</f>
        <v>4</v>
      </c>
      <c r="S7383" s="1">
        <v>114411</v>
      </c>
      <c r="T7383" s="1" t="str">
        <f t="shared" si="462"/>
        <v>Medium</v>
      </c>
      <c r="U7383">
        <v>10</v>
      </c>
      <c r="V7383">
        <v>2022</v>
      </c>
      <c r="W7383" t="s">
        <v>28</v>
      </c>
      <c r="X7383">
        <v>1</v>
      </c>
    </row>
    <row r="7384" spans="1:24" x14ac:dyDescent="0.3">
      <c r="A7384">
        <v>7383</v>
      </c>
      <c r="B7384" t="s">
        <v>21</v>
      </c>
      <c r="C7384" t="str">
        <f>_xlfn.XLOOKUP(B7384,Lookup_table!B:B,Lookup_table!C:C)</f>
        <v>AI</v>
      </c>
      <c r="D7384" t="s">
        <v>37</v>
      </c>
      <c r="E7384" t="s">
        <v>40</v>
      </c>
      <c r="F7384" t="s">
        <v>16</v>
      </c>
      <c r="G7384" t="s">
        <v>30</v>
      </c>
      <c r="H7384" t="str">
        <f t="shared" si="460"/>
        <v>Onsite/Hybrid</v>
      </c>
      <c r="I7384" t="s">
        <v>26</v>
      </c>
      <c r="J7384" t="str">
        <f t="shared" si="461"/>
        <v>3-6 yrs</v>
      </c>
      <c r="K7384">
        <f t="shared" ca="1" si="463"/>
        <v>6</v>
      </c>
      <c r="L7384" t="s">
        <v>39</v>
      </c>
      <c r="M7384">
        <v>0</v>
      </c>
      <c r="N7384">
        <v>1</v>
      </c>
      <c r="O7384">
        <v>1</v>
      </c>
      <c r="P7384">
        <v>0</v>
      </c>
      <c r="Q7384">
        <v>1</v>
      </c>
      <c r="R7384">
        <f>SUM(M7384:N7384:O7384:P7384:Q7384)</f>
        <v>3</v>
      </c>
      <c r="S7384" s="1">
        <v>136450</v>
      </c>
      <c r="T7384" s="1" t="str">
        <f t="shared" si="462"/>
        <v>High</v>
      </c>
      <c r="U7384">
        <v>9</v>
      </c>
      <c r="V7384">
        <v>2020</v>
      </c>
      <c r="W7384" t="s">
        <v>34</v>
      </c>
      <c r="X7384">
        <v>5</v>
      </c>
    </row>
    <row r="7385" spans="1:24" x14ac:dyDescent="0.3">
      <c r="A7385">
        <v>7384</v>
      </c>
      <c r="B7385" t="s">
        <v>50</v>
      </c>
      <c r="C7385" t="str">
        <f>_xlfn.XLOOKUP(B7385,Lookup_table!B:B,Lookup_table!C:C)</f>
        <v>AI</v>
      </c>
      <c r="D7385" t="s">
        <v>22</v>
      </c>
      <c r="E7385" t="s">
        <v>23</v>
      </c>
      <c r="F7385" t="s">
        <v>29</v>
      </c>
      <c r="G7385" t="s">
        <v>30</v>
      </c>
      <c r="H7385" t="str">
        <f t="shared" si="460"/>
        <v>Onsite/Hybrid</v>
      </c>
      <c r="I7385" t="s">
        <v>18</v>
      </c>
      <c r="J7385" t="str">
        <f t="shared" si="461"/>
        <v>7+ yrs</v>
      </c>
      <c r="K7385">
        <f t="shared" ca="1" si="463"/>
        <v>7</v>
      </c>
      <c r="L7385" t="s">
        <v>19</v>
      </c>
      <c r="M7385">
        <v>1</v>
      </c>
      <c r="N7385">
        <v>1</v>
      </c>
      <c r="O7385">
        <v>1</v>
      </c>
      <c r="P7385">
        <v>0</v>
      </c>
      <c r="Q7385">
        <v>1</v>
      </c>
      <c r="R7385">
        <f>SUM(M7385:N7385:O7385:P7385:Q7385)</f>
        <v>4</v>
      </c>
      <c r="S7385" s="1">
        <v>183783</v>
      </c>
      <c r="T7385" s="1" t="str">
        <f t="shared" si="462"/>
        <v>High</v>
      </c>
      <c r="U7385">
        <v>7</v>
      </c>
      <c r="V7385">
        <v>2021</v>
      </c>
      <c r="W7385" t="s">
        <v>20</v>
      </c>
      <c r="X7385">
        <v>3</v>
      </c>
    </row>
    <row r="7386" spans="1:24" x14ac:dyDescent="0.3">
      <c r="A7386">
        <v>7385</v>
      </c>
      <c r="B7386" t="s">
        <v>21</v>
      </c>
      <c r="C7386" t="str">
        <f>_xlfn.XLOOKUP(B7386,Lookup_table!B:B,Lookup_table!C:C)</f>
        <v>AI</v>
      </c>
      <c r="D7386" t="s">
        <v>34</v>
      </c>
      <c r="E7386" t="s">
        <v>23</v>
      </c>
      <c r="F7386" t="s">
        <v>29</v>
      </c>
      <c r="G7386" t="s">
        <v>25</v>
      </c>
      <c r="H7386" t="str">
        <f t="shared" si="460"/>
        <v>Onsite/Hybrid</v>
      </c>
      <c r="I7386" t="s">
        <v>26</v>
      </c>
      <c r="J7386" t="str">
        <f t="shared" si="461"/>
        <v>3-6 yrs</v>
      </c>
      <c r="K7386">
        <f t="shared" ca="1" si="463"/>
        <v>3</v>
      </c>
      <c r="L7386" t="s">
        <v>39</v>
      </c>
      <c r="M7386">
        <v>1</v>
      </c>
      <c r="N7386">
        <v>0</v>
      </c>
      <c r="O7386">
        <v>0</v>
      </c>
      <c r="P7386">
        <v>1</v>
      </c>
      <c r="Q7386">
        <v>1</v>
      </c>
      <c r="R7386">
        <f>SUM(M7386:N7386:O7386:P7386:Q7386)</f>
        <v>3</v>
      </c>
      <c r="S7386" s="1">
        <v>142720</v>
      </c>
      <c r="T7386" s="1" t="str">
        <f t="shared" si="462"/>
        <v>High</v>
      </c>
      <c r="U7386">
        <v>8</v>
      </c>
      <c r="V7386">
        <v>2021</v>
      </c>
      <c r="W7386" t="s">
        <v>28</v>
      </c>
      <c r="X7386">
        <v>7</v>
      </c>
    </row>
    <row r="7387" spans="1:24" x14ac:dyDescent="0.3">
      <c r="A7387">
        <v>7386</v>
      </c>
      <c r="B7387" t="s">
        <v>41</v>
      </c>
      <c r="C7387" t="str">
        <f>_xlfn.XLOOKUP(B7387,Lookup_table!B:B,Lookup_table!C:C)</f>
        <v>Data</v>
      </c>
      <c r="D7387" t="s">
        <v>14</v>
      </c>
      <c r="E7387" t="s">
        <v>42</v>
      </c>
      <c r="F7387" t="s">
        <v>52</v>
      </c>
      <c r="G7387" t="s">
        <v>30</v>
      </c>
      <c r="H7387" t="str">
        <f t="shared" si="460"/>
        <v>Onsite/Hybrid</v>
      </c>
      <c r="I7387" t="s">
        <v>26</v>
      </c>
      <c r="J7387" t="str">
        <f t="shared" si="461"/>
        <v>3-6 yrs</v>
      </c>
      <c r="K7387">
        <f t="shared" ca="1" si="463"/>
        <v>3</v>
      </c>
      <c r="L7387" t="s">
        <v>39</v>
      </c>
      <c r="M7387">
        <v>1</v>
      </c>
      <c r="N7387">
        <v>0</v>
      </c>
      <c r="O7387">
        <v>0</v>
      </c>
      <c r="P7387">
        <v>0</v>
      </c>
      <c r="Q7387">
        <v>0</v>
      </c>
      <c r="R7387">
        <f>SUM(M7387:N7387:O7387:P7387:Q7387)</f>
        <v>1</v>
      </c>
      <c r="S7387" s="1">
        <v>71459</v>
      </c>
      <c r="T7387" s="1" t="str">
        <f t="shared" si="462"/>
        <v>Medium</v>
      </c>
      <c r="U7387">
        <v>7</v>
      </c>
      <c r="V7387">
        <v>2025</v>
      </c>
      <c r="W7387" t="s">
        <v>34</v>
      </c>
      <c r="X7387">
        <v>4</v>
      </c>
    </row>
    <row r="7388" spans="1:24" x14ac:dyDescent="0.3">
      <c r="A7388">
        <v>7387</v>
      </c>
      <c r="B7388" t="s">
        <v>50</v>
      </c>
      <c r="C7388" t="str">
        <f>_xlfn.XLOOKUP(B7388,Lookup_table!B:B,Lookup_table!C:C)</f>
        <v>AI</v>
      </c>
      <c r="D7388" t="s">
        <v>14</v>
      </c>
      <c r="E7388" t="s">
        <v>40</v>
      </c>
      <c r="F7388" t="s">
        <v>29</v>
      </c>
      <c r="G7388" t="s">
        <v>17</v>
      </c>
      <c r="H7388" t="str">
        <f t="shared" si="460"/>
        <v>Remote</v>
      </c>
      <c r="I7388" t="s">
        <v>18</v>
      </c>
      <c r="J7388" t="str">
        <f t="shared" si="461"/>
        <v>7+ yrs</v>
      </c>
      <c r="K7388">
        <f t="shared" ca="1" si="463"/>
        <v>11</v>
      </c>
      <c r="L7388" t="s">
        <v>27</v>
      </c>
      <c r="M7388">
        <v>1</v>
      </c>
      <c r="N7388">
        <v>1</v>
      </c>
      <c r="O7388">
        <v>1</v>
      </c>
      <c r="P7388">
        <v>1</v>
      </c>
      <c r="Q7388">
        <v>1</v>
      </c>
      <c r="R7388">
        <f>SUM(M7388:N7388:O7388:P7388:Q7388)</f>
        <v>5</v>
      </c>
      <c r="S7388" s="1">
        <v>181373</v>
      </c>
      <c r="T7388" s="1" t="str">
        <f t="shared" si="462"/>
        <v>High</v>
      </c>
      <c r="U7388">
        <v>12</v>
      </c>
      <c r="V7388">
        <v>2020</v>
      </c>
      <c r="W7388" t="s">
        <v>28</v>
      </c>
      <c r="X7388">
        <v>1</v>
      </c>
    </row>
    <row r="7389" spans="1:24" x14ac:dyDescent="0.3">
      <c r="A7389">
        <v>7388</v>
      </c>
      <c r="B7389" t="s">
        <v>33</v>
      </c>
      <c r="C7389" t="str">
        <f>_xlfn.XLOOKUP(B7389,Lookup_table!B:B,Lookup_table!C:C)</f>
        <v>Data</v>
      </c>
      <c r="D7389" t="s">
        <v>14</v>
      </c>
      <c r="E7389" t="s">
        <v>32</v>
      </c>
      <c r="F7389" t="s">
        <v>52</v>
      </c>
      <c r="G7389" t="s">
        <v>30</v>
      </c>
      <c r="H7389" t="str">
        <f t="shared" si="460"/>
        <v>Onsite/Hybrid</v>
      </c>
      <c r="I7389" t="s">
        <v>18</v>
      </c>
      <c r="J7389" t="str">
        <f t="shared" si="461"/>
        <v>7+ yrs</v>
      </c>
      <c r="K7389">
        <f t="shared" ca="1" si="463"/>
        <v>15</v>
      </c>
      <c r="L7389" t="s">
        <v>19</v>
      </c>
      <c r="M7389">
        <v>1</v>
      </c>
      <c r="N7389">
        <v>1</v>
      </c>
      <c r="O7389">
        <v>1</v>
      </c>
      <c r="P7389">
        <v>1</v>
      </c>
      <c r="Q7389">
        <v>0</v>
      </c>
      <c r="R7389">
        <f>SUM(M7389:N7389:O7389:P7389:Q7389)</f>
        <v>4</v>
      </c>
      <c r="S7389" s="1">
        <v>131563</v>
      </c>
      <c r="T7389" s="1" t="str">
        <f t="shared" si="462"/>
        <v>High</v>
      </c>
      <c r="U7389">
        <v>2</v>
      </c>
      <c r="V7389">
        <v>2022</v>
      </c>
      <c r="W7389" t="s">
        <v>28</v>
      </c>
      <c r="X7389">
        <v>6</v>
      </c>
    </row>
    <row r="7390" spans="1:24" x14ac:dyDescent="0.3">
      <c r="A7390">
        <v>7389</v>
      </c>
      <c r="B7390" t="s">
        <v>33</v>
      </c>
      <c r="C7390" t="str">
        <f>_xlfn.XLOOKUP(B7390,Lookup_table!B:B,Lookup_table!C:C)</f>
        <v>Data</v>
      </c>
      <c r="D7390" t="s">
        <v>37</v>
      </c>
      <c r="E7390" t="s">
        <v>23</v>
      </c>
      <c r="F7390" t="s">
        <v>51</v>
      </c>
      <c r="G7390" t="s">
        <v>17</v>
      </c>
      <c r="H7390" t="str">
        <f t="shared" si="460"/>
        <v>Remote</v>
      </c>
      <c r="I7390" t="s">
        <v>26</v>
      </c>
      <c r="J7390" t="str">
        <f t="shared" si="461"/>
        <v>3-6 yrs</v>
      </c>
      <c r="K7390">
        <f t="shared" ca="1" si="463"/>
        <v>6</v>
      </c>
      <c r="L7390" t="s">
        <v>27</v>
      </c>
      <c r="M7390">
        <v>0</v>
      </c>
      <c r="N7390">
        <v>0</v>
      </c>
      <c r="O7390">
        <v>1</v>
      </c>
      <c r="P7390">
        <v>0</v>
      </c>
      <c r="Q7390">
        <v>1</v>
      </c>
      <c r="R7390">
        <f>SUM(M7390:N7390:O7390:P7390:Q7390)</f>
        <v>2</v>
      </c>
      <c r="S7390" s="1">
        <v>96245</v>
      </c>
      <c r="T7390" s="1" t="str">
        <f t="shared" si="462"/>
        <v>Medium</v>
      </c>
      <c r="U7390">
        <v>3</v>
      </c>
      <c r="V7390">
        <v>2026</v>
      </c>
      <c r="W7390" t="s">
        <v>20</v>
      </c>
      <c r="X7390">
        <v>5</v>
      </c>
    </row>
    <row r="7391" spans="1:24" x14ac:dyDescent="0.3">
      <c r="A7391">
        <v>7390</v>
      </c>
      <c r="B7391" t="s">
        <v>50</v>
      </c>
      <c r="C7391" t="str">
        <f>_xlfn.XLOOKUP(B7391,Lookup_table!B:B,Lookup_table!C:C)</f>
        <v>AI</v>
      </c>
      <c r="D7391" t="s">
        <v>37</v>
      </c>
      <c r="E7391" t="s">
        <v>38</v>
      </c>
      <c r="F7391" t="s">
        <v>16</v>
      </c>
      <c r="G7391" t="s">
        <v>25</v>
      </c>
      <c r="H7391" t="str">
        <f t="shared" si="460"/>
        <v>Onsite/Hybrid</v>
      </c>
      <c r="I7391" t="s">
        <v>18</v>
      </c>
      <c r="J7391" t="str">
        <f t="shared" si="461"/>
        <v>7+ yrs</v>
      </c>
      <c r="K7391">
        <f t="shared" ca="1" si="463"/>
        <v>15</v>
      </c>
      <c r="L7391" t="s">
        <v>39</v>
      </c>
      <c r="M7391">
        <v>1</v>
      </c>
      <c r="N7391">
        <v>1</v>
      </c>
      <c r="O7391">
        <v>1</v>
      </c>
      <c r="P7391">
        <v>1</v>
      </c>
      <c r="Q7391">
        <v>0</v>
      </c>
      <c r="R7391">
        <f>SUM(M7391:N7391:O7391:P7391:Q7391)</f>
        <v>4</v>
      </c>
      <c r="S7391" s="1">
        <v>170153</v>
      </c>
      <c r="T7391" s="1" t="str">
        <f t="shared" si="462"/>
        <v>High</v>
      </c>
      <c r="U7391">
        <v>2</v>
      </c>
      <c r="V7391">
        <v>2023</v>
      </c>
      <c r="W7391" t="s">
        <v>28</v>
      </c>
      <c r="X7391">
        <v>3</v>
      </c>
    </row>
    <row r="7392" spans="1:24" x14ac:dyDescent="0.3">
      <c r="A7392">
        <v>7391</v>
      </c>
      <c r="B7392" t="s">
        <v>21</v>
      </c>
      <c r="C7392" t="str">
        <f>_xlfn.XLOOKUP(B7392,Lookup_table!B:B,Lookup_table!C:C)</f>
        <v>AI</v>
      </c>
      <c r="D7392" t="s">
        <v>37</v>
      </c>
      <c r="E7392" t="s">
        <v>40</v>
      </c>
      <c r="F7392" t="s">
        <v>43</v>
      </c>
      <c r="G7392" t="s">
        <v>25</v>
      </c>
      <c r="H7392" t="str">
        <f t="shared" si="460"/>
        <v>Onsite/Hybrid</v>
      </c>
      <c r="I7392" t="s">
        <v>26</v>
      </c>
      <c r="J7392" t="str">
        <f t="shared" si="461"/>
        <v>3-6 yrs</v>
      </c>
      <c r="K7392">
        <f t="shared" ca="1" si="463"/>
        <v>6</v>
      </c>
      <c r="L7392" t="s">
        <v>27</v>
      </c>
      <c r="M7392">
        <v>0</v>
      </c>
      <c r="N7392">
        <v>1</v>
      </c>
      <c r="O7392">
        <v>1</v>
      </c>
      <c r="P7392">
        <v>1</v>
      </c>
      <c r="Q7392">
        <v>1</v>
      </c>
      <c r="R7392">
        <f>SUM(M7392:N7392:O7392:P7392:Q7392)</f>
        <v>4</v>
      </c>
      <c r="S7392" s="1">
        <v>150731</v>
      </c>
      <c r="T7392" s="1" t="str">
        <f t="shared" si="462"/>
        <v>High</v>
      </c>
      <c r="U7392">
        <v>7</v>
      </c>
      <c r="V7392">
        <v>2024</v>
      </c>
      <c r="W7392" t="s">
        <v>28</v>
      </c>
      <c r="X7392">
        <v>9</v>
      </c>
    </row>
    <row r="7393" spans="1:24" x14ac:dyDescent="0.3">
      <c r="A7393">
        <v>7392</v>
      </c>
      <c r="B7393" t="s">
        <v>36</v>
      </c>
      <c r="C7393" t="str">
        <f>_xlfn.XLOOKUP(B7393,Lookup_table!B:B,Lookup_table!C:C)</f>
        <v>Data</v>
      </c>
      <c r="D7393" t="s">
        <v>22</v>
      </c>
      <c r="E7393" t="s">
        <v>23</v>
      </c>
      <c r="F7393" t="s">
        <v>16</v>
      </c>
      <c r="G7393" t="s">
        <v>30</v>
      </c>
      <c r="H7393" t="str">
        <f t="shared" si="460"/>
        <v>Onsite/Hybrid</v>
      </c>
      <c r="I7393" t="s">
        <v>35</v>
      </c>
      <c r="J7393" t="str">
        <f t="shared" si="461"/>
        <v>0-2 yrs</v>
      </c>
      <c r="K7393">
        <f t="shared" ca="1" si="463"/>
        <v>0</v>
      </c>
      <c r="L7393" t="s">
        <v>39</v>
      </c>
      <c r="M7393">
        <v>0</v>
      </c>
      <c r="N7393">
        <v>1</v>
      </c>
      <c r="O7393">
        <v>0</v>
      </c>
      <c r="P7393">
        <v>1</v>
      </c>
      <c r="Q7393">
        <v>1</v>
      </c>
      <c r="R7393">
        <f>SUM(M7393:N7393:O7393:P7393:Q7393)</f>
        <v>3</v>
      </c>
      <c r="S7393" s="1">
        <v>99614</v>
      </c>
      <c r="T7393" s="1" t="str">
        <f t="shared" si="462"/>
        <v>Medium</v>
      </c>
      <c r="U7393">
        <v>3</v>
      </c>
      <c r="V7393">
        <v>2026</v>
      </c>
      <c r="W7393" t="s">
        <v>20</v>
      </c>
      <c r="X7393">
        <v>5</v>
      </c>
    </row>
    <row r="7394" spans="1:24" x14ac:dyDescent="0.3">
      <c r="A7394">
        <v>7393</v>
      </c>
      <c r="B7394" t="s">
        <v>31</v>
      </c>
      <c r="C7394" t="str">
        <f>_xlfn.XLOOKUP(B7394,Lookup_table!B:B,Lookup_table!C:C)</f>
        <v>Business</v>
      </c>
      <c r="D7394" t="s">
        <v>22</v>
      </c>
      <c r="E7394" t="s">
        <v>23</v>
      </c>
      <c r="F7394" t="s">
        <v>43</v>
      </c>
      <c r="G7394" t="s">
        <v>17</v>
      </c>
      <c r="H7394" t="str">
        <f t="shared" si="460"/>
        <v>Remote</v>
      </c>
      <c r="I7394" t="s">
        <v>18</v>
      </c>
      <c r="J7394" t="str">
        <f t="shared" si="461"/>
        <v>7+ yrs</v>
      </c>
      <c r="K7394">
        <f t="shared" ca="1" si="463"/>
        <v>12</v>
      </c>
      <c r="L7394" t="s">
        <v>27</v>
      </c>
      <c r="M7394">
        <v>1</v>
      </c>
      <c r="N7394">
        <v>0</v>
      </c>
      <c r="O7394">
        <v>0</v>
      </c>
      <c r="P7394">
        <v>0</v>
      </c>
      <c r="Q7394">
        <v>0</v>
      </c>
      <c r="R7394">
        <f>SUM(M7394:N7394:O7394:P7394:Q7394)</f>
        <v>1</v>
      </c>
      <c r="S7394" s="1">
        <v>118188</v>
      </c>
      <c r="T7394" s="1" t="str">
        <f t="shared" si="462"/>
        <v>Medium</v>
      </c>
      <c r="U7394">
        <v>12</v>
      </c>
      <c r="V7394">
        <v>2025</v>
      </c>
      <c r="W7394" t="s">
        <v>20</v>
      </c>
      <c r="X7394">
        <v>6</v>
      </c>
    </row>
    <row r="7395" spans="1:24" x14ac:dyDescent="0.3">
      <c r="A7395">
        <v>7394</v>
      </c>
      <c r="B7395" t="s">
        <v>36</v>
      </c>
      <c r="C7395" t="str">
        <f>_xlfn.XLOOKUP(B7395,Lookup_table!B:B,Lookup_table!C:C)</f>
        <v>Data</v>
      </c>
      <c r="D7395" t="s">
        <v>37</v>
      </c>
      <c r="E7395" t="s">
        <v>15</v>
      </c>
      <c r="F7395" t="s">
        <v>51</v>
      </c>
      <c r="G7395" t="s">
        <v>17</v>
      </c>
      <c r="H7395" t="str">
        <f t="shared" si="460"/>
        <v>Remote</v>
      </c>
      <c r="I7395" t="s">
        <v>18</v>
      </c>
      <c r="J7395" t="str">
        <f t="shared" si="461"/>
        <v>7+ yrs</v>
      </c>
      <c r="K7395">
        <f t="shared" ca="1" si="463"/>
        <v>7</v>
      </c>
      <c r="L7395" t="s">
        <v>39</v>
      </c>
      <c r="M7395">
        <v>0</v>
      </c>
      <c r="N7395">
        <v>1</v>
      </c>
      <c r="O7395">
        <v>1</v>
      </c>
      <c r="P7395">
        <v>1</v>
      </c>
      <c r="Q7395">
        <v>0</v>
      </c>
      <c r="R7395">
        <f>SUM(M7395:N7395:O7395:P7395:Q7395)</f>
        <v>3</v>
      </c>
      <c r="S7395" s="1">
        <v>131972</v>
      </c>
      <c r="T7395" s="1" t="str">
        <f t="shared" si="462"/>
        <v>High</v>
      </c>
      <c r="U7395">
        <v>2</v>
      </c>
      <c r="V7395">
        <v>2023</v>
      </c>
      <c r="W7395" t="s">
        <v>28</v>
      </c>
      <c r="X7395">
        <v>6</v>
      </c>
    </row>
    <row r="7396" spans="1:24" x14ac:dyDescent="0.3">
      <c r="A7396">
        <v>7395</v>
      </c>
      <c r="B7396" t="s">
        <v>33</v>
      </c>
      <c r="C7396" t="str">
        <f>_xlfn.XLOOKUP(B7396,Lookup_table!B:B,Lookup_table!C:C)</f>
        <v>Data</v>
      </c>
      <c r="D7396" t="s">
        <v>22</v>
      </c>
      <c r="E7396" t="s">
        <v>42</v>
      </c>
      <c r="F7396" t="s">
        <v>24</v>
      </c>
      <c r="G7396" t="s">
        <v>30</v>
      </c>
      <c r="H7396" t="str">
        <f t="shared" si="460"/>
        <v>Onsite/Hybrid</v>
      </c>
      <c r="I7396" t="s">
        <v>18</v>
      </c>
      <c r="J7396" t="str">
        <f t="shared" si="461"/>
        <v>7+ yrs</v>
      </c>
      <c r="K7396">
        <f t="shared" ca="1" si="463"/>
        <v>11</v>
      </c>
      <c r="L7396" t="s">
        <v>39</v>
      </c>
      <c r="M7396">
        <v>1</v>
      </c>
      <c r="N7396">
        <v>1</v>
      </c>
      <c r="O7396">
        <v>1</v>
      </c>
      <c r="P7396">
        <v>1</v>
      </c>
      <c r="Q7396">
        <v>0</v>
      </c>
      <c r="R7396">
        <f>SUM(M7396:N7396:O7396:P7396:Q7396)</f>
        <v>4</v>
      </c>
      <c r="S7396" s="1">
        <v>149339</v>
      </c>
      <c r="T7396" s="1" t="str">
        <f t="shared" si="462"/>
        <v>High</v>
      </c>
      <c r="U7396">
        <v>12</v>
      </c>
      <c r="V7396">
        <v>2020</v>
      </c>
      <c r="W7396" t="s">
        <v>28</v>
      </c>
      <c r="X7396">
        <v>2</v>
      </c>
    </row>
    <row r="7397" spans="1:24" x14ac:dyDescent="0.3">
      <c r="A7397">
        <v>7396</v>
      </c>
      <c r="B7397" t="s">
        <v>50</v>
      </c>
      <c r="C7397" t="str">
        <f>_xlfn.XLOOKUP(B7397,Lookup_table!B:B,Lookup_table!C:C)</f>
        <v>AI</v>
      </c>
      <c r="D7397" t="s">
        <v>34</v>
      </c>
      <c r="E7397" t="s">
        <v>42</v>
      </c>
      <c r="F7397" t="s">
        <v>16</v>
      </c>
      <c r="G7397" t="s">
        <v>25</v>
      </c>
      <c r="H7397" t="str">
        <f t="shared" si="460"/>
        <v>Onsite/Hybrid</v>
      </c>
      <c r="I7397" t="s">
        <v>35</v>
      </c>
      <c r="J7397" t="str">
        <f t="shared" si="461"/>
        <v>0-2 yrs</v>
      </c>
      <c r="K7397">
        <f t="shared" ca="1" si="463"/>
        <v>2</v>
      </c>
      <c r="L7397" t="s">
        <v>27</v>
      </c>
      <c r="M7397">
        <v>1</v>
      </c>
      <c r="N7397">
        <v>0</v>
      </c>
      <c r="O7397">
        <v>1</v>
      </c>
      <c r="P7397">
        <v>1</v>
      </c>
      <c r="Q7397">
        <v>1</v>
      </c>
      <c r="R7397">
        <f>SUM(M7397:N7397:O7397:P7397:Q7397)</f>
        <v>4</v>
      </c>
      <c r="S7397" s="1">
        <v>128065</v>
      </c>
      <c r="T7397" s="1" t="str">
        <f t="shared" si="462"/>
        <v>High</v>
      </c>
      <c r="U7397">
        <v>4</v>
      </c>
      <c r="V7397">
        <v>2025</v>
      </c>
      <c r="W7397" t="s">
        <v>28</v>
      </c>
      <c r="X7397">
        <v>9</v>
      </c>
    </row>
    <row r="7398" spans="1:24" x14ac:dyDescent="0.3">
      <c r="A7398">
        <v>7397</v>
      </c>
      <c r="B7398" t="s">
        <v>21</v>
      </c>
      <c r="C7398" t="str">
        <f>_xlfn.XLOOKUP(B7398,Lookup_table!B:B,Lookup_table!C:C)</f>
        <v>AI</v>
      </c>
      <c r="D7398" t="s">
        <v>22</v>
      </c>
      <c r="E7398" t="s">
        <v>32</v>
      </c>
      <c r="F7398" t="s">
        <v>24</v>
      </c>
      <c r="G7398" t="s">
        <v>17</v>
      </c>
      <c r="H7398" t="str">
        <f t="shared" si="460"/>
        <v>Remote</v>
      </c>
      <c r="I7398" t="s">
        <v>35</v>
      </c>
      <c r="J7398" t="str">
        <f t="shared" si="461"/>
        <v>0-2 yrs</v>
      </c>
      <c r="K7398">
        <f t="shared" ca="1" si="463"/>
        <v>1</v>
      </c>
      <c r="L7398" t="s">
        <v>19</v>
      </c>
      <c r="M7398">
        <v>0</v>
      </c>
      <c r="N7398">
        <v>0</v>
      </c>
      <c r="O7398">
        <v>0</v>
      </c>
      <c r="P7398">
        <v>1</v>
      </c>
      <c r="Q7398">
        <v>1</v>
      </c>
      <c r="R7398">
        <f>SUM(M7398:N7398:O7398:P7398:Q7398)</f>
        <v>2</v>
      </c>
      <c r="S7398" s="1">
        <v>133442</v>
      </c>
      <c r="T7398" s="1" t="str">
        <f t="shared" si="462"/>
        <v>High</v>
      </c>
      <c r="U7398">
        <v>12</v>
      </c>
      <c r="V7398">
        <v>2025</v>
      </c>
      <c r="W7398" t="s">
        <v>20</v>
      </c>
      <c r="X7398">
        <v>2</v>
      </c>
    </row>
    <row r="7399" spans="1:24" x14ac:dyDescent="0.3">
      <c r="A7399">
        <v>7398</v>
      </c>
      <c r="B7399" t="s">
        <v>41</v>
      </c>
      <c r="C7399" t="str">
        <f>_xlfn.XLOOKUP(B7399,Lookup_table!B:B,Lookup_table!C:C)</f>
        <v>Data</v>
      </c>
      <c r="D7399" t="s">
        <v>34</v>
      </c>
      <c r="E7399" t="s">
        <v>40</v>
      </c>
      <c r="F7399" t="s">
        <v>52</v>
      </c>
      <c r="G7399" t="s">
        <v>25</v>
      </c>
      <c r="H7399" t="str">
        <f t="shared" si="460"/>
        <v>Onsite/Hybrid</v>
      </c>
      <c r="I7399" t="s">
        <v>18</v>
      </c>
      <c r="J7399" t="str">
        <f t="shared" si="461"/>
        <v>7+ yrs</v>
      </c>
      <c r="K7399">
        <f t="shared" ca="1" si="463"/>
        <v>15</v>
      </c>
      <c r="L7399" t="s">
        <v>27</v>
      </c>
      <c r="M7399">
        <v>1</v>
      </c>
      <c r="N7399">
        <v>1</v>
      </c>
      <c r="O7399">
        <v>0</v>
      </c>
      <c r="P7399">
        <v>1</v>
      </c>
      <c r="Q7399">
        <v>0</v>
      </c>
      <c r="R7399">
        <f>SUM(M7399:N7399:O7399:P7399:Q7399)</f>
        <v>3</v>
      </c>
      <c r="S7399" s="1">
        <v>115985</v>
      </c>
      <c r="T7399" s="1" t="str">
        <f t="shared" si="462"/>
        <v>Medium</v>
      </c>
      <c r="U7399">
        <v>12</v>
      </c>
      <c r="V7399">
        <v>2023</v>
      </c>
      <c r="W7399" t="s">
        <v>34</v>
      </c>
      <c r="X7399">
        <v>2</v>
      </c>
    </row>
    <row r="7400" spans="1:24" x14ac:dyDescent="0.3">
      <c r="A7400">
        <v>7399</v>
      </c>
      <c r="B7400" t="s">
        <v>36</v>
      </c>
      <c r="C7400" t="str">
        <f>_xlfn.XLOOKUP(B7400,Lookup_table!B:B,Lookup_table!C:C)</f>
        <v>Data</v>
      </c>
      <c r="D7400" t="s">
        <v>22</v>
      </c>
      <c r="E7400" t="s">
        <v>32</v>
      </c>
      <c r="F7400" t="s">
        <v>29</v>
      </c>
      <c r="G7400" t="s">
        <v>17</v>
      </c>
      <c r="H7400" t="str">
        <f t="shared" si="460"/>
        <v>Remote</v>
      </c>
      <c r="I7400" t="s">
        <v>35</v>
      </c>
      <c r="J7400" t="str">
        <f t="shared" si="461"/>
        <v>0-2 yrs</v>
      </c>
      <c r="K7400">
        <f t="shared" ca="1" si="463"/>
        <v>1</v>
      </c>
      <c r="L7400" t="s">
        <v>27</v>
      </c>
      <c r="M7400">
        <v>0</v>
      </c>
      <c r="N7400">
        <v>0</v>
      </c>
      <c r="O7400">
        <v>1</v>
      </c>
      <c r="P7400">
        <v>1</v>
      </c>
      <c r="Q7400">
        <v>0</v>
      </c>
      <c r="R7400">
        <f>SUM(M7400:N7400:O7400:P7400:Q7400)</f>
        <v>2</v>
      </c>
      <c r="S7400" s="1">
        <v>103935</v>
      </c>
      <c r="T7400" s="1" t="str">
        <f t="shared" si="462"/>
        <v>Medium</v>
      </c>
      <c r="U7400">
        <v>9</v>
      </c>
      <c r="V7400">
        <v>2020</v>
      </c>
      <c r="W7400" t="s">
        <v>28</v>
      </c>
      <c r="X7400">
        <v>1</v>
      </c>
    </row>
    <row r="7401" spans="1:24" x14ac:dyDescent="0.3">
      <c r="A7401">
        <v>7400</v>
      </c>
      <c r="B7401" t="s">
        <v>31</v>
      </c>
      <c r="C7401" t="str">
        <f>_xlfn.XLOOKUP(B7401,Lookup_table!B:B,Lookup_table!C:C)</f>
        <v>Business</v>
      </c>
      <c r="D7401" t="s">
        <v>37</v>
      </c>
      <c r="E7401" t="s">
        <v>32</v>
      </c>
      <c r="F7401" t="s">
        <v>29</v>
      </c>
      <c r="G7401" t="s">
        <v>30</v>
      </c>
      <c r="H7401" t="str">
        <f t="shared" si="460"/>
        <v>Onsite/Hybrid</v>
      </c>
      <c r="I7401" t="s">
        <v>35</v>
      </c>
      <c r="J7401" t="str">
        <f t="shared" si="461"/>
        <v>0-2 yrs</v>
      </c>
      <c r="K7401">
        <f t="shared" ca="1" si="463"/>
        <v>2</v>
      </c>
      <c r="L7401" t="s">
        <v>39</v>
      </c>
      <c r="M7401">
        <v>1</v>
      </c>
      <c r="N7401">
        <v>1</v>
      </c>
      <c r="O7401">
        <v>1</v>
      </c>
      <c r="P7401">
        <v>0</v>
      </c>
      <c r="Q7401">
        <v>1</v>
      </c>
      <c r="R7401">
        <f>SUM(M7401:N7401:O7401:P7401:Q7401)</f>
        <v>4</v>
      </c>
      <c r="S7401" s="1">
        <v>74979</v>
      </c>
      <c r="T7401" s="1" t="str">
        <f t="shared" si="462"/>
        <v>Medium</v>
      </c>
      <c r="U7401">
        <v>2</v>
      </c>
      <c r="V7401">
        <v>2020</v>
      </c>
      <c r="W7401" t="s">
        <v>34</v>
      </c>
      <c r="X7401">
        <v>3</v>
      </c>
    </row>
    <row r="7402" spans="1:24" x14ac:dyDescent="0.3">
      <c r="A7402">
        <v>7401</v>
      </c>
      <c r="B7402" t="s">
        <v>33</v>
      </c>
      <c r="C7402" t="str">
        <f>_xlfn.XLOOKUP(B7402,Lookup_table!B:B,Lookup_table!C:C)</f>
        <v>Data</v>
      </c>
      <c r="D7402" t="s">
        <v>34</v>
      </c>
      <c r="E7402" t="s">
        <v>42</v>
      </c>
      <c r="F7402" t="s">
        <v>43</v>
      </c>
      <c r="G7402" t="s">
        <v>25</v>
      </c>
      <c r="H7402" t="str">
        <f t="shared" si="460"/>
        <v>Onsite/Hybrid</v>
      </c>
      <c r="I7402" t="s">
        <v>18</v>
      </c>
      <c r="J7402" t="str">
        <f t="shared" si="461"/>
        <v>7+ yrs</v>
      </c>
      <c r="K7402">
        <f t="shared" ca="1" si="463"/>
        <v>10</v>
      </c>
      <c r="L7402" t="s">
        <v>19</v>
      </c>
      <c r="M7402">
        <v>0</v>
      </c>
      <c r="N7402">
        <v>0</v>
      </c>
      <c r="O7402">
        <v>0</v>
      </c>
      <c r="P7402">
        <v>0</v>
      </c>
      <c r="Q7402">
        <v>0</v>
      </c>
      <c r="R7402">
        <f>SUM(M7402:N7402:O7402:P7402:Q7402)</f>
        <v>0</v>
      </c>
      <c r="S7402" s="1">
        <v>98515</v>
      </c>
      <c r="T7402" s="1" t="str">
        <f t="shared" si="462"/>
        <v>Medium</v>
      </c>
      <c r="U7402">
        <v>11</v>
      </c>
      <c r="V7402">
        <v>2021</v>
      </c>
      <c r="W7402" t="s">
        <v>28</v>
      </c>
      <c r="X7402">
        <v>7</v>
      </c>
    </row>
    <row r="7403" spans="1:24" x14ac:dyDescent="0.3">
      <c r="A7403">
        <v>7402</v>
      </c>
      <c r="B7403" t="s">
        <v>31</v>
      </c>
      <c r="C7403" t="str">
        <f>_xlfn.XLOOKUP(B7403,Lookup_table!B:B,Lookup_table!C:C)</f>
        <v>Business</v>
      </c>
      <c r="D7403" t="s">
        <v>14</v>
      </c>
      <c r="E7403" t="s">
        <v>23</v>
      </c>
      <c r="F7403" t="s">
        <v>24</v>
      </c>
      <c r="G7403" t="s">
        <v>30</v>
      </c>
      <c r="H7403" t="str">
        <f t="shared" si="460"/>
        <v>Onsite/Hybrid</v>
      </c>
      <c r="I7403" t="s">
        <v>35</v>
      </c>
      <c r="J7403" t="str">
        <f t="shared" si="461"/>
        <v>0-2 yrs</v>
      </c>
      <c r="K7403">
        <f t="shared" ca="1" si="463"/>
        <v>2</v>
      </c>
      <c r="L7403" t="s">
        <v>19</v>
      </c>
      <c r="M7403">
        <v>1</v>
      </c>
      <c r="N7403">
        <v>1</v>
      </c>
      <c r="O7403">
        <v>0</v>
      </c>
      <c r="P7403">
        <v>1</v>
      </c>
      <c r="Q7403">
        <v>1</v>
      </c>
      <c r="R7403">
        <f>SUM(M7403:N7403:O7403:P7403:Q7403)</f>
        <v>4</v>
      </c>
      <c r="S7403" s="1">
        <v>77015</v>
      </c>
      <c r="T7403" s="1" t="str">
        <f t="shared" si="462"/>
        <v>Medium</v>
      </c>
      <c r="U7403">
        <v>1</v>
      </c>
      <c r="V7403">
        <v>2025</v>
      </c>
      <c r="W7403" t="s">
        <v>20</v>
      </c>
      <c r="X7403">
        <v>6</v>
      </c>
    </row>
    <row r="7404" spans="1:24" x14ac:dyDescent="0.3">
      <c r="A7404">
        <v>7403</v>
      </c>
      <c r="B7404" t="s">
        <v>31</v>
      </c>
      <c r="C7404" t="str">
        <f>_xlfn.XLOOKUP(B7404,Lookup_table!B:B,Lookup_table!C:C)</f>
        <v>Business</v>
      </c>
      <c r="D7404" t="s">
        <v>37</v>
      </c>
      <c r="E7404" t="s">
        <v>42</v>
      </c>
      <c r="F7404" t="s">
        <v>29</v>
      </c>
      <c r="G7404" t="s">
        <v>17</v>
      </c>
      <c r="H7404" t="str">
        <f t="shared" si="460"/>
        <v>Remote</v>
      </c>
      <c r="I7404" t="s">
        <v>18</v>
      </c>
      <c r="J7404" t="str">
        <f t="shared" si="461"/>
        <v>7+ yrs</v>
      </c>
      <c r="K7404">
        <f t="shared" ca="1" si="463"/>
        <v>7</v>
      </c>
      <c r="L7404" t="s">
        <v>19</v>
      </c>
      <c r="M7404">
        <v>1</v>
      </c>
      <c r="N7404">
        <v>0</v>
      </c>
      <c r="O7404">
        <v>0</v>
      </c>
      <c r="P7404">
        <v>0</v>
      </c>
      <c r="Q7404">
        <v>1</v>
      </c>
      <c r="R7404">
        <f>SUM(M7404:N7404:O7404:P7404:Q7404)</f>
        <v>2</v>
      </c>
      <c r="S7404" s="1">
        <v>114683</v>
      </c>
      <c r="T7404" s="1" t="str">
        <f t="shared" si="462"/>
        <v>Medium</v>
      </c>
      <c r="U7404">
        <v>3</v>
      </c>
      <c r="V7404">
        <v>2021</v>
      </c>
      <c r="W7404" t="s">
        <v>34</v>
      </c>
      <c r="X7404">
        <v>6</v>
      </c>
    </row>
    <row r="7405" spans="1:24" x14ac:dyDescent="0.3">
      <c r="A7405">
        <v>7404</v>
      </c>
      <c r="B7405" t="s">
        <v>31</v>
      </c>
      <c r="C7405" t="str">
        <f>_xlfn.XLOOKUP(B7405,Lookup_table!B:B,Lookup_table!C:C)</f>
        <v>Business</v>
      </c>
      <c r="D7405" t="s">
        <v>22</v>
      </c>
      <c r="E7405" t="s">
        <v>40</v>
      </c>
      <c r="F7405" t="s">
        <v>16</v>
      </c>
      <c r="G7405" t="s">
        <v>30</v>
      </c>
      <c r="H7405" t="str">
        <f t="shared" si="460"/>
        <v>Onsite/Hybrid</v>
      </c>
      <c r="I7405" t="s">
        <v>35</v>
      </c>
      <c r="J7405" t="str">
        <f t="shared" si="461"/>
        <v>0-2 yrs</v>
      </c>
      <c r="K7405">
        <f t="shared" ca="1" si="463"/>
        <v>0</v>
      </c>
      <c r="L7405" t="s">
        <v>27</v>
      </c>
      <c r="M7405">
        <v>1</v>
      </c>
      <c r="N7405">
        <v>1</v>
      </c>
      <c r="O7405">
        <v>0</v>
      </c>
      <c r="P7405">
        <v>0</v>
      </c>
      <c r="Q7405">
        <v>0</v>
      </c>
      <c r="R7405">
        <f>SUM(M7405:N7405:O7405:P7405:Q7405)</f>
        <v>2</v>
      </c>
      <c r="S7405" s="1">
        <v>66070</v>
      </c>
      <c r="T7405" s="1" t="str">
        <f t="shared" si="462"/>
        <v>Low</v>
      </c>
      <c r="U7405">
        <v>12</v>
      </c>
      <c r="V7405">
        <v>2020</v>
      </c>
      <c r="W7405" t="s">
        <v>20</v>
      </c>
      <c r="X7405">
        <v>3</v>
      </c>
    </row>
    <row r="7406" spans="1:24" x14ac:dyDescent="0.3">
      <c r="A7406">
        <v>7405</v>
      </c>
      <c r="B7406" t="s">
        <v>36</v>
      </c>
      <c r="C7406" t="str">
        <f>_xlfn.XLOOKUP(B7406,Lookup_table!B:B,Lookup_table!C:C)</f>
        <v>Data</v>
      </c>
      <c r="D7406" t="s">
        <v>34</v>
      </c>
      <c r="E7406" t="s">
        <v>15</v>
      </c>
      <c r="F7406" t="s">
        <v>52</v>
      </c>
      <c r="G7406" t="s">
        <v>17</v>
      </c>
      <c r="H7406" t="str">
        <f t="shared" si="460"/>
        <v>Remote</v>
      </c>
      <c r="I7406" t="s">
        <v>35</v>
      </c>
      <c r="J7406" t="str">
        <f t="shared" si="461"/>
        <v>0-2 yrs</v>
      </c>
      <c r="K7406">
        <f t="shared" ca="1" si="463"/>
        <v>1</v>
      </c>
      <c r="L7406" t="s">
        <v>27</v>
      </c>
      <c r="M7406">
        <v>1</v>
      </c>
      <c r="N7406">
        <v>1</v>
      </c>
      <c r="O7406">
        <v>0</v>
      </c>
      <c r="P7406">
        <v>1</v>
      </c>
      <c r="Q7406">
        <v>0</v>
      </c>
      <c r="R7406">
        <f>SUM(M7406:N7406:O7406:P7406:Q7406)</f>
        <v>3</v>
      </c>
      <c r="S7406" s="1">
        <v>62686</v>
      </c>
      <c r="T7406" s="1" t="str">
        <f t="shared" si="462"/>
        <v>Low</v>
      </c>
      <c r="U7406">
        <v>12</v>
      </c>
      <c r="V7406">
        <v>2022</v>
      </c>
      <c r="W7406" t="s">
        <v>28</v>
      </c>
      <c r="X7406">
        <v>7</v>
      </c>
    </row>
    <row r="7407" spans="1:24" x14ac:dyDescent="0.3">
      <c r="A7407">
        <v>7406</v>
      </c>
      <c r="B7407" t="s">
        <v>21</v>
      </c>
      <c r="C7407" t="str">
        <f>_xlfn.XLOOKUP(B7407,Lookup_table!B:B,Lookup_table!C:C)</f>
        <v>AI</v>
      </c>
      <c r="D7407" t="s">
        <v>14</v>
      </c>
      <c r="E7407" t="s">
        <v>32</v>
      </c>
      <c r="F7407" t="s">
        <v>24</v>
      </c>
      <c r="G7407" t="s">
        <v>17</v>
      </c>
      <c r="H7407" t="str">
        <f t="shared" si="460"/>
        <v>Remote</v>
      </c>
      <c r="I7407" t="s">
        <v>26</v>
      </c>
      <c r="J7407" t="str">
        <f t="shared" si="461"/>
        <v>3-6 yrs</v>
      </c>
      <c r="K7407">
        <f t="shared" ca="1" si="463"/>
        <v>6</v>
      </c>
      <c r="L7407" t="s">
        <v>39</v>
      </c>
      <c r="M7407">
        <v>0</v>
      </c>
      <c r="N7407">
        <v>0</v>
      </c>
      <c r="O7407">
        <v>1</v>
      </c>
      <c r="P7407">
        <v>1</v>
      </c>
      <c r="Q7407">
        <v>0</v>
      </c>
      <c r="R7407">
        <f>SUM(M7407:N7407:O7407:P7407:Q7407)</f>
        <v>2</v>
      </c>
      <c r="S7407" s="1">
        <v>144365</v>
      </c>
      <c r="T7407" s="1" t="str">
        <f t="shared" si="462"/>
        <v>High</v>
      </c>
      <c r="U7407">
        <v>8</v>
      </c>
      <c r="V7407">
        <v>2021</v>
      </c>
      <c r="W7407" t="s">
        <v>28</v>
      </c>
      <c r="X7407">
        <v>8</v>
      </c>
    </row>
    <row r="7408" spans="1:24" x14ac:dyDescent="0.3">
      <c r="A7408">
        <v>7407</v>
      </c>
      <c r="B7408" t="s">
        <v>36</v>
      </c>
      <c r="C7408" t="str">
        <f>_xlfn.XLOOKUP(B7408,Lookup_table!B:B,Lookup_table!C:C)</f>
        <v>Data</v>
      </c>
      <c r="D7408" t="s">
        <v>34</v>
      </c>
      <c r="E7408" t="s">
        <v>32</v>
      </c>
      <c r="F7408" t="s">
        <v>52</v>
      </c>
      <c r="G7408" t="s">
        <v>30</v>
      </c>
      <c r="H7408" t="str">
        <f t="shared" si="460"/>
        <v>Onsite/Hybrid</v>
      </c>
      <c r="I7408" t="s">
        <v>18</v>
      </c>
      <c r="J7408" t="str">
        <f t="shared" si="461"/>
        <v>7+ yrs</v>
      </c>
      <c r="K7408">
        <f t="shared" ca="1" si="463"/>
        <v>11</v>
      </c>
      <c r="L7408" t="s">
        <v>19</v>
      </c>
      <c r="M7408">
        <v>0</v>
      </c>
      <c r="N7408">
        <v>0</v>
      </c>
      <c r="O7408">
        <v>0</v>
      </c>
      <c r="P7408">
        <v>1</v>
      </c>
      <c r="Q7408">
        <v>0</v>
      </c>
      <c r="R7408">
        <f>SUM(M7408:N7408:O7408:P7408:Q7408)</f>
        <v>1</v>
      </c>
      <c r="S7408" s="1">
        <v>117160</v>
      </c>
      <c r="T7408" s="1" t="str">
        <f t="shared" si="462"/>
        <v>Medium</v>
      </c>
      <c r="U7408">
        <v>8</v>
      </c>
      <c r="V7408">
        <v>2025</v>
      </c>
      <c r="W7408" t="s">
        <v>34</v>
      </c>
      <c r="X7408">
        <v>5</v>
      </c>
    </row>
    <row r="7409" spans="1:24" x14ac:dyDescent="0.3">
      <c r="A7409">
        <v>7408</v>
      </c>
      <c r="B7409" t="s">
        <v>36</v>
      </c>
      <c r="C7409" t="str">
        <f>_xlfn.XLOOKUP(B7409,Lookup_table!B:B,Lookup_table!C:C)</f>
        <v>Data</v>
      </c>
      <c r="D7409" t="s">
        <v>22</v>
      </c>
      <c r="E7409" t="s">
        <v>38</v>
      </c>
      <c r="F7409" t="s">
        <v>51</v>
      </c>
      <c r="G7409" t="s">
        <v>25</v>
      </c>
      <c r="H7409" t="str">
        <f t="shared" si="460"/>
        <v>Onsite/Hybrid</v>
      </c>
      <c r="I7409" t="s">
        <v>18</v>
      </c>
      <c r="J7409" t="str">
        <f t="shared" si="461"/>
        <v>7+ yrs</v>
      </c>
      <c r="K7409">
        <f t="shared" ca="1" si="463"/>
        <v>11</v>
      </c>
      <c r="L7409" t="s">
        <v>19</v>
      </c>
      <c r="M7409">
        <v>0</v>
      </c>
      <c r="N7409">
        <v>1</v>
      </c>
      <c r="O7409">
        <v>0</v>
      </c>
      <c r="P7409">
        <v>0</v>
      </c>
      <c r="Q7409">
        <v>0</v>
      </c>
      <c r="R7409">
        <f>SUM(M7409:N7409:O7409:P7409:Q7409)</f>
        <v>1</v>
      </c>
      <c r="S7409" s="1">
        <v>117362</v>
      </c>
      <c r="T7409" s="1" t="str">
        <f t="shared" si="462"/>
        <v>Medium</v>
      </c>
      <c r="U7409">
        <v>5</v>
      </c>
      <c r="V7409">
        <v>2022</v>
      </c>
      <c r="W7409" t="s">
        <v>28</v>
      </c>
      <c r="X7409">
        <v>7</v>
      </c>
    </row>
    <row r="7410" spans="1:24" x14ac:dyDescent="0.3">
      <c r="A7410">
        <v>7409</v>
      </c>
      <c r="B7410" t="s">
        <v>31</v>
      </c>
      <c r="C7410" t="str">
        <f>_xlfn.XLOOKUP(B7410,Lookup_table!B:B,Lookup_table!C:C)</f>
        <v>Business</v>
      </c>
      <c r="D7410" t="s">
        <v>34</v>
      </c>
      <c r="E7410" t="s">
        <v>23</v>
      </c>
      <c r="F7410" t="s">
        <v>44</v>
      </c>
      <c r="G7410" t="s">
        <v>30</v>
      </c>
      <c r="H7410" t="str">
        <f t="shared" si="460"/>
        <v>Onsite/Hybrid</v>
      </c>
      <c r="I7410" t="s">
        <v>18</v>
      </c>
      <c r="J7410" t="str">
        <f t="shared" si="461"/>
        <v>7+ yrs</v>
      </c>
      <c r="K7410">
        <f t="shared" ca="1" si="463"/>
        <v>10</v>
      </c>
      <c r="L7410" t="s">
        <v>27</v>
      </c>
      <c r="M7410">
        <v>1</v>
      </c>
      <c r="N7410">
        <v>1</v>
      </c>
      <c r="O7410">
        <v>1</v>
      </c>
      <c r="P7410">
        <v>1</v>
      </c>
      <c r="Q7410">
        <v>1</v>
      </c>
      <c r="R7410">
        <f>SUM(M7410:N7410:O7410:P7410:Q7410)</f>
        <v>5</v>
      </c>
      <c r="S7410" s="1">
        <v>140506</v>
      </c>
      <c r="T7410" s="1" t="str">
        <f t="shared" si="462"/>
        <v>High</v>
      </c>
      <c r="U7410">
        <v>1</v>
      </c>
      <c r="V7410">
        <v>2023</v>
      </c>
      <c r="W7410" t="s">
        <v>28</v>
      </c>
      <c r="X7410">
        <v>3</v>
      </c>
    </row>
    <row r="7411" spans="1:24" x14ac:dyDescent="0.3">
      <c r="A7411">
        <v>7410</v>
      </c>
      <c r="B7411" t="s">
        <v>33</v>
      </c>
      <c r="C7411" t="str">
        <f>_xlfn.XLOOKUP(B7411,Lookup_table!B:B,Lookup_table!C:C)</f>
        <v>Data</v>
      </c>
      <c r="D7411" t="s">
        <v>34</v>
      </c>
      <c r="E7411" t="s">
        <v>32</v>
      </c>
      <c r="F7411" t="s">
        <v>44</v>
      </c>
      <c r="G7411" t="s">
        <v>25</v>
      </c>
      <c r="H7411" t="str">
        <f t="shared" si="460"/>
        <v>Onsite/Hybrid</v>
      </c>
      <c r="I7411" t="s">
        <v>26</v>
      </c>
      <c r="J7411" t="str">
        <f t="shared" si="461"/>
        <v>3-6 yrs</v>
      </c>
      <c r="K7411">
        <f t="shared" ca="1" si="463"/>
        <v>6</v>
      </c>
      <c r="L7411" t="s">
        <v>27</v>
      </c>
      <c r="M7411">
        <v>0</v>
      </c>
      <c r="N7411">
        <v>1</v>
      </c>
      <c r="O7411">
        <v>0</v>
      </c>
      <c r="P7411">
        <v>0</v>
      </c>
      <c r="Q7411">
        <v>0</v>
      </c>
      <c r="R7411">
        <f>SUM(M7411:N7411:O7411:P7411:Q7411)</f>
        <v>1</v>
      </c>
      <c r="S7411" s="1">
        <v>78079</v>
      </c>
      <c r="T7411" s="1" t="str">
        <f t="shared" si="462"/>
        <v>Medium</v>
      </c>
      <c r="U7411">
        <v>2</v>
      </c>
      <c r="V7411">
        <v>2023</v>
      </c>
      <c r="W7411" t="s">
        <v>34</v>
      </c>
      <c r="X7411">
        <v>5</v>
      </c>
    </row>
    <row r="7412" spans="1:24" x14ac:dyDescent="0.3">
      <c r="A7412">
        <v>7411</v>
      </c>
      <c r="B7412" t="s">
        <v>36</v>
      </c>
      <c r="C7412" t="str">
        <f>_xlfn.XLOOKUP(B7412,Lookup_table!B:B,Lookup_table!C:C)</f>
        <v>Data</v>
      </c>
      <c r="D7412" t="s">
        <v>34</v>
      </c>
      <c r="E7412" t="s">
        <v>38</v>
      </c>
      <c r="F7412" t="s">
        <v>43</v>
      </c>
      <c r="G7412" t="s">
        <v>17</v>
      </c>
      <c r="H7412" t="str">
        <f t="shared" si="460"/>
        <v>Remote</v>
      </c>
      <c r="I7412" t="s">
        <v>26</v>
      </c>
      <c r="J7412" t="str">
        <f t="shared" si="461"/>
        <v>3-6 yrs</v>
      </c>
      <c r="K7412">
        <f t="shared" ca="1" si="463"/>
        <v>5</v>
      </c>
      <c r="L7412" t="s">
        <v>19</v>
      </c>
      <c r="M7412">
        <v>0</v>
      </c>
      <c r="N7412">
        <v>0</v>
      </c>
      <c r="O7412">
        <v>0</v>
      </c>
      <c r="P7412">
        <v>1</v>
      </c>
      <c r="Q7412">
        <v>1</v>
      </c>
      <c r="R7412">
        <f>SUM(M7412:N7412:O7412:P7412:Q7412)</f>
        <v>2</v>
      </c>
      <c r="S7412" s="1">
        <v>96884</v>
      </c>
      <c r="T7412" s="1" t="str">
        <f t="shared" si="462"/>
        <v>Medium</v>
      </c>
      <c r="U7412">
        <v>1</v>
      </c>
      <c r="V7412">
        <v>2021</v>
      </c>
      <c r="W7412" t="s">
        <v>28</v>
      </c>
      <c r="X7412">
        <v>8</v>
      </c>
    </row>
    <row r="7413" spans="1:24" x14ac:dyDescent="0.3">
      <c r="A7413">
        <v>7412</v>
      </c>
      <c r="B7413" t="s">
        <v>33</v>
      </c>
      <c r="C7413" t="str">
        <f>_xlfn.XLOOKUP(B7413,Lookup_table!B:B,Lookup_table!C:C)</f>
        <v>Data</v>
      </c>
      <c r="D7413" t="s">
        <v>37</v>
      </c>
      <c r="E7413" t="s">
        <v>15</v>
      </c>
      <c r="F7413" t="s">
        <v>29</v>
      </c>
      <c r="G7413" t="s">
        <v>25</v>
      </c>
      <c r="H7413" t="str">
        <f t="shared" si="460"/>
        <v>Onsite/Hybrid</v>
      </c>
      <c r="I7413" t="s">
        <v>18</v>
      </c>
      <c r="J7413" t="str">
        <f t="shared" si="461"/>
        <v>7+ yrs</v>
      </c>
      <c r="K7413">
        <f t="shared" ca="1" si="463"/>
        <v>11</v>
      </c>
      <c r="L7413" t="s">
        <v>39</v>
      </c>
      <c r="M7413">
        <v>1</v>
      </c>
      <c r="N7413">
        <v>0</v>
      </c>
      <c r="O7413">
        <v>1</v>
      </c>
      <c r="P7413">
        <v>1</v>
      </c>
      <c r="Q7413">
        <v>0</v>
      </c>
      <c r="R7413">
        <f>SUM(M7413:N7413:O7413:P7413:Q7413)</f>
        <v>3</v>
      </c>
      <c r="S7413" s="1">
        <v>133269</v>
      </c>
      <c r="T7413" s="1" t="str">
        <f t="shared" si="462"/>
        <v>High</v>
      </c>
      <c r="U7413">
        <v>1</v>
      </c>
      <c r="V7413">
        <v>2021</v>
      </c>
      <c r="W7413" t="s">
        <v>28</v>
      </c>
      <c r="X7413">
        <v>7</v>
      </c>
    </row>
    <row r="7414" spans="1:24" x14ac:dyDescent="0.3">
      <c r="A7414">
        <v>7413</v>
      </c>
      <c r="B7414" t="s">
        <v>50</v>
      </c>
      <c r="C7414" t="str">
        <f>_xlfn.XLOOKUP(B7414,Lookup_table!B:B,Lookup_table!C:C)</f>
        <v>AI</v>
      </c>
      <c r="D7414" t="s">
        <v>37</v>
      </c>
      <c r="E7414" t="s">
        <v>42</v>
      </c>
      <c r="F7414" t="s">
        <v>52</v>
      </c>
      <c r="G7414" t="s">
        <v>17</v>
      </c>
      <c r="H7414" t="str">
        <f t="shared" si="460"/>
        <v>Remote</v>
      </c>
      <c r="I7414" t="s">
        <v>18</v>
      </c>
      <c r="J7414" t="str">
        <f t="shared" si="461"/>
        <v>7+ yrs</v>
      </c>
      <c r="K7414">
        <f t="shared" ca="1" si="463"/>
        <v>13</v>
      </c>
      <c r="L7414" t="s">
        <v>27</v>
      </c>
      <c r="M7414">
        <v>1</v>
      </c>
      <c r="N7414">
        <v>0</v>
      </c>
      <c r="O7414">
        <v>1</v>
      </c>
      <c r="P7414">
        <v>1</v>
      </c>
      <c r="Q7414">
        <v>1</v>
      </c>
      <c r="R7414">
        <f>SUM(M7414:N7414:O7414:P7414:Q7414)</f>
        <v>4</v>
      </c>
      <c r="S7414" s="1">
        <v>184779</v>
      </c>
      <c r="T7414" s="1" t="str">
        <f t="shared" si="462"/>
        <v>High</v>
      </c>
      <c r="U7414">
        <v>5</v>
      </c>
      <c r="V7414">
        <v>2022</v>
      </c>
      <c r="W7414" t="s">
        <v>28</v>
      </c>
      <c r="X7414">
        <v>6</v>
      </c>
    </row>
    <row r="7415" spans="1:24" x14ac:dyDescent="0.3">
      <c r="A7415">
        <v>7414</v>
      </c>
      <c r="B7415" t="s">
        <v>21</v>
      </c>
      <c r="C7415" t="str">
        <f>_xlfn.XLOOKUP(B7415,Lookup_table!B:B,Lookup_table!C:C)</f>
        <v>AI</v>
      </c>
      <c r="D7415" t="s">
        <v>37</v>
      </c>
      <c r="E7415" t="s">
        <v>15</v>
      </c>
      <c r="F7415" t="s">
        <v>43</v>
      </c>
      <c r="G7415" t="s">
        <v>17</v>
      </c>
      <c r="H7415" t="str">
        <f t="shared" si="460"/>
        <v>Remote</v>
      </c>
      <c r="I7415" t="s">
        <v>18</v>
      </c>
      <c r="J7415" t="str">
        <f t="shared" si="461"/>
        <v>7+ yrs</v>
      </c>
      <c r="K7415">
        <f t="shared" ca="1" si="463"/>
        <v>10</v>
      </c>
      <c r="L7415" t="s">
        <v>39</v>
      </c>
      <c r="M7415">
        <v>0</v>
      </c>
      <c r="N7415">
        <v>1</v>
      </c>
      <c r="O7415">
        <v>1</v>
      </c>
      <c r="P7415">
        <v>0</v>
      </c>
      <c r="Q7415">
        <v>1</v>
      </c>
      <c r="R7415">
        <f>SUM(M7415:N7415:O7415:P7415:Q7415)</f>
        <v>3</v>
      </c>
      <c r="S7415" s="1">
        <v>163571</v>
      </c>
      <c r="T7415" s="1" t="str">
        <f t="shared" si="462"/>
        <v>High</v>
      </c>
      <c r="U7415">
        <v>1</v>
      </c>
      <c r="V7415">
        <v>2024</v>
      </c>
      <c r="W7415" t="s">
        <v>28</v>
      </c>
      <c r="X7415">
        <v>8</v>
      </c>
    </row>
    <row r="7416" spans="1:24" x14ac:dyDescent="0.3">
      <c r="A7416">
        <v>7415</v>
      </c>
      <c r="B7416" t="s">
        <v>21</v>
      </c>
      <c r="C7416" t="str">
        <f>_xlfn.XLOOKUP(B7416,Lookup_table!B:B,Lookup_table!C:C)</f>
        <v>AI</v>
      </c>
      <c r="D7416" t="s">
        <v>37</v>
      </c>
      <c r="E7416" t="s">
        <v>15</v>
      </c>
      <c r="F7416" t="s">
        <v>43</v>
      </c>
      <c r="G7416" t="s">
        <v>25</v>
      </c>
      <c r="H7416" t="str">
        <f t="shared" si="460"/>
        <v>Onsite/Hybrid</v>
      </c>
      <c r="I7416" t="s">
        <v>18</v>
      </c>
      <c r="J7416" t="str">
        <f t="shared" si="461"/>
        <v>7+ yrs</v>
      </c>
      <c r="K7416">
        <f t="shared" ca="1" si="463"/>
        <v>9</v>
      </c>
      <c r="L7416" t="s">
        <v>19</v>
      </c>
      <c r="M7416">
        <v>1</v>
      </c>
      <c r="N7416">
        <v>0</v>
      </c>
      <c r="O7416">
        <v>0</v>
      </c>
      <c r="P7416">
        <v>0</v>
      </c>
      <c r="Q7416">
        <v>1</v>
      </c>
      <c r="R7416">
        <f>SUM(M7416:N7416:O7416:P7416:Q7416)</f>
        <v>2</v>
      </c>
      <c r="S7416" s="1">
        <v>152172</v>
      </c>
      <c r="T7416" s="1" t="str">
        <f t="shared" si="462"/>
        <v>High</v>
      </c>
      <c r="U7416">
        <v>8</v>
      </c>
      <c r="V7416">
        <v>2020</v>
      </c>
      <c r="W7416" t="s">
        <v>34</v>
      </c>
      <c r="X7416">
        <v>4</v>
      </c>
    </row>
    <row r="7417" spans="1:24" x14ac:dyDescent="0.3">
      <c r="A7417">
        <v>7416</v>
      </c>
      <c r="B7417" t="s">
        <v>31</v>
      </c>
      <c r="C7417" t="str">
        <f>_xlfn.XLOOKUP(B7417,Lookup_table!B:B,Lookup_table!C:C)</f>
        <v>Business</v>
      </c>
      <c r="D7417" t="s">
        <v>34</v>
      </c>
      <c r="E7417" t="s">
        <v>40</v>
      </c>
      <c r="F7417" t="s">
        <v>52</v>
      </c>
      <c r="G7417" t="s">
        <v>17</v>
      </c>
      <c r="H7417" t="str">
        <f t="shared" si="460"/>
        <v>Remote</v>
      </c>
      <c r="I7417" t="s">
        <v>35</v>
      </c>
      <c r="J7417" t="str">
        <f t="shared" si="461"/>
        <v>0-2 yrs</v>
      </c>
      <c r="K7417">
        <f t="shared" ca="1" si="463"/>
        <v>0</v>
      </c>
      <c r="L7417" t="s">
        <v>39</v>
      </c>
      <c r="M7417">
        <v>1</v>
      </c>
      <c r="N7417">
        <v>1</v>
      </c>
      <c r="O7417">
        <v>0</v>
      </c>
      <c r="P7417">
        <v>1</v>
      </c>
      <c r="Q7417">
        <v>1</v>
      </c>
      <c r="R7417">
        <f>SUM(M7417:N7417:O7417:P7417:Q7417)</f>
        <v>4</v>
      </c>
      <c r="S7417" s="1">
        <v>79446</v>
      </c>
      <c r="T7417" s="1" t="str">
        <f t="shared" si="462"/>
        <v>Medium</v>
      </c>
      <c r="U7417">
        <v>5</v>
      </c>
      <c r="V7417">
        <v>2020</v>
      </c>
      <c r="W7417" t="s">
        <v>34</v>
      </c>
      <c r="X7417">
        <v>4</v>
      </c>
    </row>
    <row r="7418" spans="1:24" x14ac:dyDescent="0.3">
      <c r="A7418">
        <v>7417</v>
      </c>
      <c r="B7418" t="s">
        <v>36</v>
      </c>
      <c r="C7418" t="str">
        <f>_xlfn.XLOOKUP(B7418,Lookup_table!B:B,Lookup_table!C:C)</f>
        <v>Data</v>
      </c>
      <c r="D7418" t="s">
        <v>22</v>
      </c>
      <c r="E7418" t="s">
        <v>23</v>
      </c>
      <c r="F7418" t="s">
        <v>29</v>
      </c>
      <c r="G7418" t="s">
        <v>17</v>
      </c>
      <c r="H7418" t="str">
        <f t="shared" si="460"/>
        <v>Remote</v>
      </c>
      <c r="I7418" t="s">
        <v>18</v>
      </c>
      <c r="J7418" t="str">
        <f t="shared" si="461"/>
        <v>7+ yrs</v>
      </c>
      <c r="K7418">
        <f t="shared" ca="1" si="463"/>
        <v>12</v>
      </c>
      <c r="L7418" t="s">
        <v>39</v>
      </c>
      <c r="M7418">
        <v>0</v>
      </c>
      <c r="N7418">
        <v>1</v>
      </c>
      <c r="O7418">
        <v>1</v>
      </c>
      <c r="P7418">
        <v>1</v>
      </c>
      <c r="Q7418">
        <v>1</v>
      </c>
      <c r="R7418">
        <f>SUM(M7418:N7418:O7418:P7418:Q7418)</f>
        <v>4</v>
      </c>
      <c r="S7418" s="1">
        <v>163401</v>
      </c>
      <c r="T7418" s="1" t="str">
        <f t="shared" si="462"/>
        <v>High</v>
      </c>
      <c r="U7418">
        <v>12</v>
      </c>
      <c r="V7418">
        <v>2021</v>
      </c>
      <c r="W7418" t="s">
        <v>28</v>
      </c>
      <c r="X7418">
        <v>9</v>
      </c>
    </row>
    <row r="7419" spans="1:24" x14ac:dyDescent="0.3">
      <c r="A7419">
        <v>7418</v>
      </c>
      <c r="B7419" t="s">
        <v>50</v>
      </c>
      <c r="C7419" t="str">
        <f>_xlfn.XLOOKUP(B7419,Lookup_table!B:B,Lookup_table!C:C)</f>
        <v>AI</v>
      </c>
      <c r="D7419" t="s">
        <v>34</v>
      </c>
      <c r="E7419" t="s">
        <v>23</v>
      </c>
      <c r="F7419" t="s">
        <v>51</v>
      </c>
      <c r="G7419" t="s">
        <v>25</v>
      </c>
      <c r="H7419" t="str">
        <f t="shared" si="460"/>
        <v>Onsite/Hybrid</v>
      </c>
      <c r="I7419" t="s">
        <v>18</v>
      </c>
      <c r="J7419" t="str">
        <f t="shared" si="461"/>
        <v>7+ yrs</v>
      </c>
      <c r="K7419">
        <f t="shared" ca="1" si="463"/>
        <v>9</v>
      </c>
      <c r="L7419" t="s">
        <v>27</v>
      </c>
      <c r="M7419">
        <v>0</v>
      </c>
      <c r="N7419">
        <v>1</v>
      </c>
      <c r="O7419">
        <v>0</v>
      </c>
      <c r="P7419">
        <v>1</v>
      </c>
      <c r="Q7419">
        <v>0</v>
      </c>
      <c r="R7419">
        <f>SUM(M7419:N7419:O7419:P7419:Q7419)</f>
        <v>2</v>
      </c>
      <c r="S7419" s="1">
        <v>155581</v>
      </c>
      <c r="T7419" s="1" t="str">
        <f t="shared" si="462"/>
        <v>High</v>
      </c>
      <c r="U7419">
        <v>6</v>
      </c>
      <c r="V7419">
        <v>2024</v>
      </c>
      <c r="W7419" t="s">
        <v>20</v>
      </c>
      <c r="X7419">
        <v>3</v>
      </c>
    </row>
    <row r="7420" spans="1:24" x14ac:dyDescent="0.3">
      <c r="A7420">
        <v>7419</v>
      </c>
      <c r="B7420" t="s">
        <v>31</v>
      </c>
      <c r="C7420" t="str">
        <f>_xlfn.XLOOKUP(B7420,Lookup_table!B:B,Lookup_table!C:C)</f>
        <v>Business</v>
      </c>
      <c r="D7420" t="s">
        <v>14</v>
      </c>
      <c r="E7420" t="s">
        <v>38</v>
      </c>
      <c r="F7420" t="s">
        <v>44</v>
      </c>
      <c r="G7420" t="s">
        <v>17</v>
      </c>
      <c r="H7420" t="str">
        <f t="shared" si="460"/>
        <v>Remote</v>
      </c>
      <c r="I7420" t="s">
        <v>18</v>
      </c>
      <c r="J7420" t="str">
        <f t="shared" si="461"/>
        <v>7+ yrs</v>
      </c>
      <c r="K7420">
        <f t="shared" ca="1" si="463"/>
        <v>12</v>
      </c>
      <c r="L7420" t="s">
        <v>39</v>
      </c>
      <c r="M7420">
        <v>1</v>
      </c>
      <c r="N7420">
        <v>0</v>
      </c>
      <c r="O7420">
        <v>1</v>
      </c>
      <c r="P7420">
        <v>1</v>
      </c>
      <c r="Q7420">
        <v>0</v>
      </c>
      <c r="R7420">
        <f>SUM(M7420:N7420:O7420:P7420:Q7420)</f>
        <v>3</v>
      </c>
      <c r="S7420" s="1">
        <v>128974</v>
      </c>
      <c r="T7420" s="1" t="str">
        <f t="shared" si="462"/>
        <v>High</v>
      </c>
      <c r="U7420">
        <v>2</v>
      </c>
      <c r="V7420">
        <v>2024</v>
      </c>
      <c r="W7420" t="s">
        <v>28</v>
      </c>
      <c r="X7420">
        <v>5</v>
      </c>
    </row>
    <row r="7421" spans="1:24" x14ac:dyDescent="0.3">
      <c r="A7421">
        <v>7420</v>
      </c>
      <c r="B7421" t="s">
        <v>50</v>
      </c>
      <c r="C7421" t="str">
        <f>_xlfn.XLOOKUP(B7421,Lookup_table!B:B,Lookup_table!C:C)</f>
        <v>AI</v>
      </c>
      <c r="D7421" t="s">
        <v>22</v>
      </c>
      <c r="E7421" t="s">
        <v>42</v>
      </c>
      <c r="F7421" t="s">
        <v>16</v>
      </c>
      <c r="G7421" t="s">
        <v>25</v>
      </c>
      <c r="H7421" t="str">
        <f t="shared" si="460"/>
        <v>Onsite/Hybrid</v>
      </c>
      <c r="I7421" t="s">
        <v>35</v>
      </c>
      <c r="J7421" t="str">
        <f t="shared" si="461"/>
        <v>0-2 yrs</v>
      </c>
      <c r="K7421">
        <f t="shared" ca="1" si="463"/>
        <v>1</v>
      </c>
      <c r="L7421" t="s">
        <v>19</v>
      </c>
      <c r="M7421">
        <v>1</v>
      </c>
      <c r="N7421">
        <v>1</v>
      </c>
      <c r="O7421">
        <v>1</v>
      </c>
      <c r="P7421">
        <v>0</v>
      </c>
      <c r="Q7421">
        <v>0</v>
      </c>
      <c r="R7421">
        <f>SUM(M7421:N7421:O7421:P7421:Q7421)</f>
        <v>3</v>
      </c>
      <c r="S7421" s="1">
        <v>120336</v>
      </c>
      <c r="T7421" s="1" t="str">
        <f t="shared" si="462"/>
        <v>High</v>
      </c>
      <c r="U7421">
        <v>3</v>
      </c>
      <c r="V7421">
        <v>2024</v>
      </c>
      <c r="W7421" t="s">
        <v>20</v>
      </c>
      <c r="X7421">
        <v>1</v>
      </c>
    </row>
    <row r="7422" spans="1:24" x14ac:dyDescent="0.3">
      <c r="A7422">
        <v>7421</v>
      </c>
      <c r="B7422" t="s">
        <v>31</v>
      </c>
      <c r="C7422" t="str">
        <f>_xlfn.XLOOKUP(B7422,Lookup_table!B:B,Lookup_table!C:C)</f>
        <v>Business</v>
      </c>
      <c r="D7422" t="s">
        <v>22</v>
      </c>
      <c r="E7422" t="s">
        <v>23</v>
      </c>
      <c r="F7422" t="s">
        <v>44</v>
      </c>
      <c r="G7422" t="s">
        <v>17</v>
      </c>
      <c r="H7422" t="str">
        <f t="shared" si="460"/>
        <v>Remote</v>
      </c>
      <c r="I7422" t="s">
        <v>35</v>
      </c>
      <c r="J7422" t="str">
        <f t="shared" si="461"/>
        <v>0-2 yrs</v>
      </c>
      <c r="K7422">
        <f t="shared" ca="1" si="463"/>
        <v>0</v>
      </c>
      <c r="L7422" t="s">
        <v>27</v>
      </c>
      <c r="M7422">
        <v>0</v>
      </c>
      <c r="N7422">
        <v>0</v>
      </c>
      <c r="O7422">
        <v>0</v>
      </c>
      <c r="P7422">
        <v>0</v>
      </c>
      <c r="Q7422">
        <v>0</v>
      </c>
      <c r="R7422">
        <f>SUM(M7422:N7422:O7422:P7422:Q7422)</f>
        <v>0</v>
      </c>
      <c r="S7422" s="1">
        <v>72255</v>
      </c>
      <c r="T7422" s="1" t="str">
        <f t="shared" si="462"/>
        <v>Medium</v>
      </c>
      <c r="U7422">
        <v>4</v>
      </c>
      <c r="V7422">
        <v>2024</v>
      </c>
      <c r="W7422" t="s">
        <v>28</v>
      </c>
      <c r="X7422">
        <v>8</v>
      </c>
    </row>
    <row r="7423" spans="1:24" x14ac:dyDescent="0.3">
      <c r="A7423">
        <v>7422</v>
      </c>
      <c r="B7423" t="s">
        <v>41</v>
      </c>
      <c r="C7423" t="str">
        <f>_xlfn.XLOOKUP(B7423,Lookup_table!B:B,Lookup_table!C:C)</f>
        <v>Data</v>
      </c>
      <c r="D7423" t="s">
        <v>22</v>
      </c>
      <c r="E7423" t="s">
        <v>40</v>
      </c>
      <c r="F7423" t="s">
        <v>44</v>
      </c>
      <c r="G7423" t="s">
        <v>17</v>
      </c>
      <c r="H7423" t="str">
        <f t="shared" si="460"/>
        <v>Remote</v>
      </c>
      <c r="I7423" t="s">
        <v>18</v>
      </c>
      <c r="J7423" t="str">
        <f t="shared" si="461"/>
        <v>7+ yrs</v>
      </c>
      <c r="K7423">
        <f t="shared" ca="1" si="463"/>
        <v>12</v>
      </c>
      <c r="L7423" t="s">
        <v>19</v>
      </c>
      <c r="M7423">
        <v>0</v>
      </c>
      <c r="N7423">
        <v>1</v>
      </c>
      <c r="O7423">
        <v>1</v>
      </c>
      <c r="P7423">
        <v>0</v>
      </c>
      <c r="Q7423">
        <v>1</v>
      </c>
      <c r="R7423">
        <f>SUM(M7423:N7423:O7423:P7423:Q7423)</f>
        <v>3</v>
      </c>
      <c r="S7423" s="1">
        <v>147234</v>
      </c>
      <c r="T7423" s="1" t="str">
        <f t="shared" si="462"/>
        <v>High</v>
      </c>
      <c r="U7423">
        <v>8</v>
      </c>
      <c r="V7423">
        <v>2025</v>
      </c>
      <c r="W7423" t="s">
        <v>20</v>
      </c>
      <c r="X7423">
        <v>5</v>
      </c>
    </row>
    <row r="7424" spans="1:24" x14ac:dyDescent="0.3">
      <c r="A7424">
        <v>7423</v>
      </c>
      <c r="B7424" t="s">
        <v>36</v>
      </c>
      <c r="C7424" t="str">
        <f>_xlfn.XLOOKUP(B7424,Lookup_table!B:B,Lookup_table!C:C)</f>
        <v>Data</v>
      </c>
      <c r="D7424" t="s">
        <v>34</v>
      </c>
      <c r="E7424" t="s">
        <v>15</v>
      </c>
      <c r="F7424" t="s">
        <v>24</v>
      </c>
      <c r="G7424" t="s">
        <v>25</v>
      </c>
      <c r="H7424" t="str">
        <f t="shared" si="460"/>
        <v>Onsite/Hybrid</v>
      </c>
      <c r="I7424" t="s">
        <v>18</v>
      </c>
      <c r="J7424" t="str">
        <f t="shared" si="461"/>
        <v>7+ yrs</v>
      </c>
      <c r="K7424">
        <f t="shared" ca="1" si="463"/>
        <v>14</v>
      </c>
      <c r="L7424" t="s">
        <v>39</v>
      </c>
      <c r="M7424">
        <v>0</v>
      </c>
      <c r="N7424">
        <v>1</v>
      </c>
      <c r="O7424">
        <v>0</v>
      </c>
      <c r="P7424">
        <v>1</v>
      </c>
      <c r="Q7424">
        <v>1</v>
      </c>
      <c r="R7424">
        <f>SUM(M7424:N7424:O7424:P7424:Q7424)</f>
        <v>3</v>
      </c>
      <c r="S7424" s="1">
        <v>122626</v>
      </c>
      <c r="T7424" s="1" t="str">
        <f t="shared" si="462"/>
        <v>High</v>
      </c>
      <c r="U7424">
        <v>8</v>
      </c>
      <c r="V7424">
        <v>2023</v>
      </c>
      <c r="W7424" t="s">
        <v>20</v>
      </c>
      <c r="X7424">
        <v>4</v>
      </c>
    </row>
    <row r="7425" spans="1:24" x14ac:dyDescent="0.3">
      <c r="A7425">
        <v>7424</v>
      </c>
      <c r="B7425" t="s">
        <v>50</v>
      </c>
      <c r="C7425" t="str">
        <f>_xlfn.XLOOKUP(B7425,Lookup_table!B:B,Lookup_table!C:C)</f>
        <v>AI</v>
      </c>
      <c r="D7425" t="s">
        <v>34</v>
      </c>
      <c r="E7425" t="s">
        <v>40</v>
      </c>
      <c r="F7425" t="s">
        <v>24</v>
      </c>
      <c r="G7425" t="s">
        <v>25</v>
      </c>
      <c r="H7425" t="str">
        <f t="shared" si="460"/>
        <v>Onsite/Hybrid</v>
      </c>
      <c r="I7425" t="s">
        <v>26</v>
      </c>
      <c r="J7425" t="str">
        <f t="shared" si="461"/>
        <v>3-6 yrs</v>
      </c>
      <c r="K7425">
        <f t="shared" ca="1" si="463"/>
        <v>4</v>
      </c>
      <c r="L7425" t="s">
        <v>19</v>
      </c>
      <c r="M7425">
        <v>1</v>
      </c>
      <c r="N7425">
        <v>1</v>
      </c>
      <c r="O7425">
        <v>0</v>
      </c>
      <c r="P7425">
        <v>0</v>
      </c>
      <c r="Q7425">
        <v>1</v>
      </c>
      <c r="R7425">
        <f>SUM(M7425:N7425:O7425:P7425:Q7425)</f>
        <v>3</v>
      </c>
      <c r="S7425" s="1">
        <v>129093</v>
      </c>
      <c r="T7425" s="1" t="str">
        <f t="shared" si="462"/>
        <v>High</v>
      </c>
      <c r="U7425">
        <v>9</v>
      </c>
      <c r="V7425">
        <v>2022</v>
      </c>
      <c r="W7425" t="s">
        <v>28</v>
      </c>
      <c r="X7425">
        <v>7</v>
      </c>
    </row>
    <row r="7426" spans="1:24" x14ac:dyDescent="0.3">
      <c r="A7426">
        <v>7425</v>
      </c>
      <c r="B7426" t="s">
        <v>33</v>
      </c>
      <c r="C7426" t="str">
        <f>_xlfn.XLOOKUP(B7426,Lookup_table!B:B,Lookup_table!C:C)</f>
        <v>Data</v>
      </c>
      <c r="D7426" t="s">
        <v>14</v>
      </c>
      <c r="E7426" t="s">
        <v>42</v>
      </c>
      <c r="F7426" t="s">
        <v>24</v>
      </c>
      <c r="G7426" t="s">
        <v>30</v>
      </c>
      <c r="H7426" t="str">
        <f t="shared" ref="H7426:H7489" si="464">IF(G7426="Remote","Remote","Onsite/Hybrid")</f>
        <v>Onsite/Hybrid</v>
      </c>
      <c r="I7426" t="s">
        <v>26</v>
      </c>
      <c r="J7426" t="str">
        <f t="shared" ref="J7426:J7489" si="465">IF(I7426="Entry","0-2 yrs",IF(I7426="Mid","3-6 yrs","7+ yrs"))</f>
        <v>3-6 yrs</v>
      </c>
      <c r="K7426">
        <f t="shared" ca="1" si="463"/>
        <v>4</v>
      </c>
      <c r="L7426" t="s">
        <v>19</v>
      </c>
      <c r="M7426">
        <v>1</v>
      </c>
      <c r="N7426">
        <v>0</v>
      </c>
      <c r="O7426">
        <v>1</v>
      </c>
      <c r="P7426">
        <v>0</v>
      </c>
      <c r="Q7426">
        <v>0</v>
      </c>
      <c r="R7426">
        <f>SUM(M7426:N7426:O7426:P7426:Q7426)</f>
        <v>2</v>
      </c>
      <c r="S7426" s="1">
        <v>90284</v>
      </c>
      <c r="T7426" s="1" t="str">
        <f t="shared" ref="T7426:T7489" si="466">IF(S7426&lt;=70000,"Low",IF(S7426&lt;=120000,"Medium","High"))</f>
        <v>Medium</v>
      </c>
      <c r="U7426">
        <v>12</v>
      </c>
      <c r="V7426">
        <v>2021</v>
      </c>
      <c r="W7426" t="s">
        <v>20</v>
      </c>
      <c r="X7426">
        <v>6</v>
      </c>
    </row>
    <row r="7427" spans="1:24" x14ac:dyDescent="0.3">
      <c r="A7427">
        <v>7426</v>
      </c>
      <c r="B7427" t="s">
        <v>33</v>
      </c>
      <c r="C7427" t="str">
        <f>_xlfn.XLOOKUP(B7427,Lookup_table!B:B,Lookup_table!C:C)</f>
        <v>Data</v>
      </c>
      <c r="D7427" t="s">
        <v>22</v>
      </c>
      <c r="E7427" t="s">
        <v>23</v>
      </c>
      <c r="F7427" t="s">
        <v>24</v>
      </c>
      <c r="G7427" t="s">
        <v>30</v>
      </c>
      <c r="H7427" t="str">
        <f t="shared" si="464"/>
        <v>Onsite/Hybrid</v>
      </c>
      <c r="I7427" t="s">
        <v>35</v>
      </c>
      <c r="J7427" t="str">
        <f t="shared" si="465"/>
        <v>0-2 yrs</v>
      </c>
      <c r="K7427">
        <f t="shared" ref="K7427:K7490" ca="1" si="467">IF(J7427="0-2 yrs",RANDBETWEEN(0,2),IF(J7427="3-6 yrs", RANDBETWEEN(3,6),IF(J7427="7+ yrs", RANDBETWEEN(7,15)," ")))</f>
        <v>2</v>
      </c>
      <c r="L7427" t="s">
        <v>27</v>
      </c>
      <c r="M7427">
        <v>1</v>
      </c>
      <c r="N7427">
        <v>0</v>
      </c>
      <c r="O7427">
        <v>0</v>
      </c>
      <c r="P7427">
        <v>1</v>
      </c>
      <c r="Q7427">
        <v>0</v>
      </c>
      <c r="R7427">
        <f>SUM(M7427:N7427:O7427:P7427:Q7427)</f>
        <v>2</v>
      </c>
      <c r="S7427" s="1">
        <v>80558</v>
      </c>
      <c r="T7427" s="1" t="str">
        <f t="shared" si="466"/>
        <v>Medium</v>
      </c>
      <c r="U7427">
        <v>2</v>
      </c>
      <c r="V7427">
        <v>2024</v>
      </c>
      <c r="W7427" t="s">
        <v>20</v>
      </c>
      <c r="X7427">
        <v>5</v>
      </c>
    </row>
    <row r="7428" spans="1:24" x14ac:dyDescent="0.3">
      <c r="A7428">
        <v>7427</v>
      </c>
      <c r="B7428" t="s">
        <v>21</v>
      </c>
      <c r="C7428" t="str">
        <f>_xlfn.XLOOKUP(B7428,Lookup_table!B:B,Lookup_table!C:C)</f>
        <v>AI</v>
      </c>
      <c r="D7428" t="s">
        <v>22</v>
      </c>
      <c r="E7428" t="s">
        <v>32</v>
      </c>
      <c r="F7428" t="s">
        <v>44</v>
      </c>
      <c r="G7428" t="s">
        <v>30</v>
      </c>
      <c r="H7428" t="str">
        <f t="shared" si="464"/>
        <v>Onsite/Hybrid</v>
      </c>
      <c r="I7428" t="s">
        <v>26</v>
      </c>
      <c r="J7428" t="str">
        <f t="shared" si="465"/>
        <v>3-6 yrs</v>
      </c>
      <c r="K7428">
        <f t="shared" ca="1" si="467"/>
        <v>6</v>
      </c>
      <c r="L7428" t="s">
        <v>19</v>
      </c>
      <c r="M7428">
        <v>0</v>
      </c>
      <c r="N7428">
        <v>0</v>
      </c>
      <c r="O7428">
        <v>1</v>
      </c>
      <c r="P7428">
        <v>0</v>
      </c>
      <c r="Q7428">
        <v>0</v>
      </c>
      <c r="R7428">
        <f>SUM(M7428:N7428:O7428:P7428:Q7428)</f>
        <v>1</v>
      </c>
      <c r="S7428" s="1">
        <v>154134</v>
      </c>
      <c r="T7428" s="1" t="str">
        <f t="shared" si="466"/>
        <v>High</v>
      </c>
      <c r="U7428">
        <v>1</v>
      </c>
      <c r="V7428">
        <v>2022</v>
      </c>
      <c r="W7428" t="s">
        <v>34</v>
      </c>
      <c r="X7428">
        <v>3</v>
      </c>
    </row>
    <row r="7429" spans="1:24" x14ac:dyDescent="0.3">
      <c r="A7429">
        <v>7428</v>
      </c>
      <c r="B7429" t="s">
        <v>36</v>
      </c>
      <c r="C7429" t="str">
        <f>_xlfn.XLOOKUP(B7429,Lookup_table!B:B,Lookup_table!C:C)</f>
        <v>Data</v>
      </c>
      <c r="D7429" t="s">
        <v>14</v>
      </c>
      <c r="E7429" t="s">
        <v>15</v>
      </c>
      <c r="F7429" t="s">
        <v>29</v>
      </c>
      <c r="G7429" t="s">
        <v>30</v>
      </c>
      <c r="H7429" t="str">
        <f t="shared" si="464"/>
        <v>Onsite/Hybrid</v>
      </c>
      <c r="I7429" t="s">
        <v>18</v>
      </c>
      <c r="J7429" t="str">
        <f t="shared" si="465"/>
        <v>7+ yrs</v>
      </c>
      <c r="K7429">
        <f t="shared" ca="1" si="467"/>
        <v>8</v>
      </c>
      <c r="L7429" t="s">
        <v>27</v>
      </c>
      <c r="M7429">
        <v>0</v>
      </c>
      <c r="N7429">
        <v>1</v>
      </c>
      <c r="O7429">
        <v>1</v>
      </c>
      <c r="P7429">
        <v>0</v>
      </c>
      <c r="Q7429">
        <v>1</v>
      </c>
      <c r="R7429">
        <f>SUM(M7429:N7429:O7429:P7429:Q7429)</f>
        <v>3</v>
      </c>
      <c r="S7429" s="1">
        <v>127585</v>
      </c>
      <c r="T7429" s="1" t="str">
        <f t="shared" si="466"/>
        <v>High</v>
      </c>
      <c r="U7429">
        <v>3</v>
      </c>
      <c r="V7429">
        <v>2024</v>
      </c>
      <c r="W7429" t="s">
        <v>20</v>
      </c>
      <c r="X7429">
        <v>1</v>
      </c>
    </row>
    <row r="7430" spans="1:24" x14ac:dyDescent="0.3">
      <c r="A7430">
        <v>7429</v>
      </c>
      <c r="B7430" t="s">
        <v>33</v>
      </c>
      <c r="C7430" t="str">
        <f>_xlfn.XLOOKUP(B7430,Lookup_table!B:B,Lookup_table!C:C)</f>
        <v>Data</v>
      </c>
      <c r="D7430" t="s">
        <v>37</v>
      </c>
      <c r="E7430" t="s">
        <v>38</v>
      </c>
      <c r="F7430" t="s">
        <v>51</v>
      </c>
      <c r="G7430" t="s">
        <v>17</v>
      </c>
      <c r="H7430" t="str">
        <f t="shared" si="464"/>
        <v>Remote</v>
      </c>
      <c r="I7430" t="s">
        <v>26</v>
      </c>
      <c r="J7430" t="str">
        <f t="shared" si="465"/>
        <v>3-6 yrs</v>
      </c>
      <c r="K7430">
        <f t="shared" ca="1" si="467"/>
        <v>5</v>
      </c>
      <c r="L7430" t="s">
        <v>19</v>
      </c>
      <c r="M7430">
        <v>1</v>
      </c>
      <c r="N7430">
        <v>1</v>
      </c>
      <c r="O7430">
        <v>0</v>
      </c>
      <c r="P7430">
        <v>1</v>
      </c>
      <c r="Q7430">
        <v>1</v>
      </c>
      <c r="R7430">
        <f>SUM(M7430:N7430:O7430:P7430:Q7430)</f>
        <v>4</v>
      </c>
      <c r="S7430" s="1">
        <v>95831</v>
      </c>
      <c r="T7430" s="1" t="str">
        <f t="shared" si="466"/>
        <v>Medium</v>
      </c>
      <c r="U7430">
        <v>11</v>
      </c>
      <c r="V7430">
        <v>2025</v>
      </c>
      <c r="W7430" t="s">
        <v>34</v>
      </c>
      <c r="X7430">
        <v>5</v>
      </c>
    </row>
    <row r="7431" spans="1:24" x14ac:dyDescent="0.3">
      <c r="A7431">
        <v>7430</v>
      </c>
      <c r="B7431" t="s">
        <v>33</v>
      </c>
      <c r="C7431" t="str">
        <f>_xlfn.XLOOKUP(B7431,Lookup_table!B:B,Lookup_table!C:C)</f>
        <v>Data</v>
      </c>
      <c r="D7431" t="s">
        <v>37</v>
      </c>
      <c r="E7431" t="s">
        <v>40</v>
      </c>
      <c r="F7431" t="s">
        <v>43</v>
      </c>
      <c r="G7431" t="s">
        <v>30</v>
      </c>
      <c r="H7431" t="str">
        <f t="shared" si="464"/>
        <v>Onsite/Hybrid</v>
      </c>
      <c r="I7431" t="s">
        <v>26</v>
      </c>
      <c r="J7431" t="str">
        <f t="shared" si="465"/>
        <v>3-6 yrs</v>
      </c>
      <c r="K7431">
        <f t="shared" ca="1" si="467"/>
        <v>5</v>
      </c>
      <c r="L7431" t="s">
        <v>19</v>
      </c>
      <c r="M7431">
        <v>1</v>
      </c>
      <c r="N7431">
        <v>0</v>
      </c>
      <c r="O7431">
        <v>1</v>
      </c>
      <c r="P7431">
        <v>1</v>
      </c>
      <c r="Q7431">
        <v>0</v>
      </c>
      <c r="R7431">
        <f>SUM(M7431:N7431:O7431:P7431:Q7431)</f>
        <v>3</v>
      </c>
      <c r="S7431" s="1">
        <v>103482</v>
      </c>
      <c r="T7431" s="1" t="str">
        <f t="shared" si="466"/>
        <v>Medium</v>
      </c>
      <c r="U7431">
        <v>12</v>
      </c>
      <c r="V7431">
        <v>2023</v>
      </c>
      <c r="W7431" t="s">
        <v>28</v>
      </c>
      <c r="X7431">
        <v>9</v>
      </c>
    </row>
    <row r="7432" spans="1:24" x14ac:dyDescent="0.3">
      <c r="A7432">
        <v>7431</v>
      </c>
      <c r="B7432" t="s">
        <v>31</v>
      </c>
      <c r="C7432" t="str">
        <f>_xlfn.XLOOKUP(B7432,Lookup_table!B:B,Lookup_table!C:C)</f>
        <v>Business</v>
      </c>
      <c r="D7432" t="s">
        <v>14</v>
      </c>
      <c r="E7432" t="s">
        <v>32</v>
      </c>
      <c r="F7432" t="s">
        <v>51</v>
      </c>
      <c r="G7432" t="s">
        <v>30</v>
      </c>
      <c r="H7432" t="str">
        <f t="shared" si="464"/>
        <v>Onsite/Hybrid</v>
      </c>
      <c r="I7432" t="s">
        <v>18</v>
      </c>
      <c r="J7432" t="str">
        <f t="shared" si="465"/>
        <v>7+ yrs</v>
      </c>
      <c r="K7432">
        <f t="shared" ca="1" si="467"/>
        <v>7</v>
      </c>
      <c r="L7432" t="s">
        <v>19</v>
      </c>
      <c r="M7432">
        <v>0</v>
      </c>
      <c r="N7432">
        <v>1</v>
      </c>
      <c r="O7432">
        <v>1</v>
      </c>
      <c r="P7432">
        <v>0</v>
      </c>
      <c r="Q7432">
        <v>0</v>
      </c>
      <c r="R7432">
        <f>SUM(M7432:N7432:O7432:P7432:Q7432)</f>
        <v>2</v>
      </c>
      <c r="S7432" s="1">
        <v>114410</v>
      </c>
      <c r="T7432" s="1" t="str">
        <f t="shared" si="466"/>
        <v>Medium</v>
      </c>
      <c r="U7432">
        <v>4</v>
      </c>
      <c r="V7432">
        <v>2026</v>
      </c>
      <c r="W7432" t="s">
        <v>34</v>
      </c>
      <c r="X7432">
        <v>5</v>
      </c>
    </row>
    <row r="7433" spans="1:24" x14ac:dyDescent="0.3">
      <c r="A7433">
        <v>7432</v>
      </c>
      <c r="B7433" t="s">
        <v>33</v>
      </c>
      <c r="C7433" t="str">
        <f>_xlfn.XLOOKUP(B7433,Lookup_table!B:B,Lookup_table!C:C)</f>
        <v>Data</v>
      </c>
      <c r="D7433" t="s">
        <v>37</v>
      </c>
      <c r="E7433" t="s">
        <v>32</v>
      </c>
      <c r="F7433" t="s">
        <v>52</v>
      </c>
      <c r="G7433" t="s">
        <v>25</v>
      </c>
      <c r="H7433" t="str">
        <f t="shared" si="464"/>
        <v>Onsite/Hybrid</v>
      </c>
      <c r="I7433" t="s">
        <v>35</v>
      </c>
      <c r="J7433" t="str">
        <f t="shared" si="465"/>
        <v>0-2 yrs</v>
      </c>
      <c r="K7433">
        <f t="shared" ca="1" si="467"/>
        <v>1</v>
      </c>
      <c r="L7433" t="s">
        <v>39</v>
      </c>
      <c r="M7433">
        <v>0</v>
      </c>
      <c r="N7433">
        <v>0</v>
      </c>
      <c r="O7433">
        <v>0</v>
      </c>
      <c r="P7433">
        <v>0</v>
      </c>
      <c r="Q7433">
        <v>1</v>
      </c>
      <c r="R7433">
        <f>SUM(M7433:N7433:O7433:P7433:Q7433)</f>
        <v>1</v>
      </c>
      <c r="S7433" s="1">
        <v>57176</v>
      </c>
      <c r="T7433" s="1" t="str">
        <f t="shared" si="466"/>
        <v>Low</v>
      </c>
      <c r="U7433">
        <v>11</v>
      </c>
      <c r="V7433">
        <v>2026</v>
      </c>
      <c r="W7433" t="s">
        <v>28</v>
      </c>
      <c r="X7433">
        <v>7</v>
      </c>
    </row>
    <row r="7434" spans="1:24" x14ac:dyDescent="0.3">
      <c r="A7434">
        <v>7433</v>
      </c>
      <c r="B7434" t="s">
        <v>41</v>
      </c>
      <c r="C7434" t="str">
        <f>_xlfn.XLOOKUP(B7434,Lookup_table!B:B,Lookup_table!C:C)</f>
        <v>Data</v>
      </c>
      <c r="D7434" t="s">
        <v>37</v>
      </c>
      <c r="E7434" t="s">
        <v>32</v>
      </c>
      <c r="F7434" t="s">
        <v>24</v>
      </c>
      <c r="G7434" t="s">
        <v>30</v>
      </c>
      <c r="H7434" t="str">
        <f t="shared" si="464"/>
        <v>Onsite/Hybrid</v>
      </c>
      <c r="I7434" t="s">
        <v>35</v>
      </c>
      <c r="J7434" t="str">
        <f t="shared" si="465"/>
        <v>0-2 yrs</v>
      </c>
      <c r="K7434">
        <f t="shared" ca="1" si="467"/>
        <v>0</v>
      </c>
      <c r="L7434" t="s">
        <v>19</v>
      </c>
      <c r="M7434">
        <v>1</v>
      </c>
      <c r="N7434">
        <v>0</v>
      </c>
      <c r="O7434">
        <v>0</v>
      </c>
      <c r="P7434">
        <v>1</v>
      </c>
      <c r="Q7434">
        <v>0</v>
      </c>
      <c r="R7434">
        <f>SUM(M7434:N7434:O7434:P7434:Q7434)</f>
        <v>2</v>
      </c>
      <c r="S7434" s="1">
        <v>65236</v>
      </c>
      <c r="T7434" s="1" t="str">
        <f t="shared" si="466"/>
        <v>Low</v>
      </c>
      <c r="U7434">
        <v>11</v>
      </c>
      <c r="V7434">
        <v>2024</v>
      </c>
      <c r="W7434" t="s">
        <v>34</v>
      </c>
      <c r="X7434">
        <v>4</v>
      </c>
    </row>
    <row r="7435" spans="1:24" x14ac:dyDescent="0.3">
      <c r="A7435">
        <v>7434</v>
      </c>
      <c r="B7435" t="s">
        <v>21</v>
      </c>
      <c r="C7435" t="str">
        <f>_xlfn.XLOOKUP(B7435,Lookup_table!B:B,Lookup_table!C:C)</f>
        <v>AI</v>
      </c>
      <c r="D7435" t="s">
        <v>22</v>
      </c>
      <c r="E7435" t="s">
        <v>42</v>
      </c>
      <c r="F7435" t="s">
        <v>44</v>
      </c>
      <c r="G7435" t="s">
        <v>25</v>
      </c>
      <c r="H7435" t="str">
        <f t="shared" si="464"/>
        <v>Onsite/Hybrid</v>
      </c>
      <c r="I7435" t="s">
        <v>35</v>
      </c>
      <c r="J7435" t="str">
        <f t="shared" si="465"/>
        <v>0-2 yrs</v>
      </c>
      <c r="K7435">
        <f t="shared" ca="1" si="467"/>
        <v>2</v>
      </c>
      <c r="L7435" t="s">
        <v>27</v>
      </c>
      <c r="M7435">
        <v>1</v>
      </c>
      <c r="N7435">
        <v>0</v>
      </c>
      <c r="O7435">
        <v>1</v>
      </c>
      <c r="P7435">
        <v>0</v>
      </c>
      <c r="Q7435">
        <v>1</v>
      </c>
      <c r="R7435">
        <f>SUM(M7435:N7435:O7435:P7435:Q7435)</f>
        <v>3</v>
      </c>
      <c r="S7435" s="1">
        <v>133732</v>
      </c>
      <c r="T7435" s="1" t="str">
        <f t="shared" si="466"/>
        <v>High</v>
      </c>
      <c r="U7435">
        <v>2</v>
      </c>
      <c r="V7435">
        <v>2020</v>
      </c>
      <c r="W7435" t="s">
        <v>34</v>
      </c>
      <c r="X7435">
        <v>4</v>
      </c>
    </row>
    <row r="7436" spans="1:24" x14ac:dyDescent="0.3">
      <c r="A7436">
        <v>7435</v>
      </c>
      <c r="B7436" t="s">
        <v>33</v>
      </c>
      <c r="C7436" t="str">
        <f>_xlfn.XLOOKUP(B7436,Lookup_table!B:B,Lookup_table!C:C)</f>
        <v>Data</v>
      </c>
      <c r="D7436" t="s">
        <v>14</v>
      </c>
      <c r="E7436" t="s">
        <v>42</v>
      </c>
      <c r="F7436" t="s">
        <v>29</v>
      </c>
      <c r="G7436" t="s">
        <v>17</v>
      </c>
      <c r="H7436" t="str">
        <f t="shared" si="464"/>
        <v>Remote</v>
      </c>
      <c r="I7436" t="s">
        <v>18</v>
      </c>
      <c r="J7436" t="str">
        <f t="shared" si="465"/>
        <v>7+ yrs</v>
      </c>
      <c r="K7436">
        <f t="shared" ca="1" si="467"/>
        <v>15</v>
      </c>
      <c r="L7436" t="s">
        <v>19</v>
      </c>
      <c r="M7436">
        <v>0</v>
      </c>
      <c r="N7436">
        <v>1</v>
      </c>
      <c r="O7436">
        <v>0</v>
      </c>
      <c r="P7436">
        <v>1</v>
      </c>
      <c r="Q7436">
        <v>1</v>
      </c>
      <c r="R7436">
        <f>SUM(M7436:N7436:O7436:P7436:Q7436)</f>
        <v>3</v>
      </c>
      <c r="S7436" s="1">
        <v>122138</v>
      </c>
      <c r="T7436" s="1" t="str">
        <f t="shared" si="466"/>
        <v>High</v>
      </c>
      <c r="U7436">
        <v>2</v>
      </c>
      <c r="V7436">
        <v>2023</v>
      </c>
      <c r="W7436" t="s">
        <v>34</v>
      </c>
      <c r="X7436">
        <v>6</v>
      </c>
    </row>
    <row r="7437" spans="1:24" x14ac:dyDescent="0.3">
      <c r="A7437">
        <v>7436</v>
      </c>
      <c r="B7437" t="s">
        <v>31</v>
      </c>
      <c r="C7437" t="str">
        <f>_xlfn.XLOOKUP(B7437,Lookup_table!B:B,Lookup_table!C:C)</f>
        <v>Business</v>
      </c>
      <c r="D7437" t="s">
        <v>34</v>
      </c>
      <c r="E7437" t="s">
        <v>38</v>
      </c>
      <c r="F7437" t="s">
        <v>43</v>
      </c>
      <c r="G7437" t="s">
        <v>30</v>
      </c>
      <c r="H7437" t="str">
        <f t="shared" si="464"/>
        <v>Onsite/Hybrid</v>
      </c>
      <c r="I7437" t="s">
        <v>18</v>
      </c>
      <c r="J7437" t="str">
        <f t="shared" si="465"/>
        <v>7+ yrs</v>
      </c>
      <c r="K7437">
        <f t="shared" ca="1" si="467"/>
        <v>9</v>
      </c>
      <c r="L7437" t="s">
        <v>39</v>
      </c>
      <c r="M7437">
        <v>1</v>
      </c>
      <c r="N7437">
        <v>1</v>
      </c>
      <c r="O7437">
        <v>0</v>
      </c>
      <c r="P7437">
        <v>0</v>
      </c>
      <c r="Q7437">
        <v>0</v>
      </c>
      <c r="R7437">
        <f>SUM(M7437:N7437:O7437:P7437:Q7437)</f>
        <v>2</v>
      </c>
      <c r="S7437" s="1">
        <v>100145</v>
      </c>
      <c r="T7437" s="1" t="str">
        <f t="shared" si="466"/>
        <v>Medium</v>
      </c>
      <c r="U7437">
        <v>2</v>
      </c>
      <c r="V7437">
        <v>2026</v>
      </c>
      <c r="W7437" t="s">
        <v>28</v>
      </c>
      <c r="X7437">
        <v>7</v>
      </c>
    </row>
    <row r="7438" spans="1:24" x14ac:dyDescent="0.3">
      <c r="A7438">
        <v>7437</v>
      </c>
      <c r="B7438" t="s">
        <v>41</v>
      </c>
      <c r="C7438" t="str">
        <f>_xlfn.XLOOKUP(B7438,Lookup_table!B:B,Lookup_table!C:C)</f>
        <v>Data</v>
      </c>
      <c r="D7438" t="s">
        <v>34</v>
      </c>
      <c r="E7438" t="s">
        <v>40</v>
      </c>
      <c r="F7438" t="s">
        <v>24</v>
      </c>
      <c r="G7438" t="s">
        <v>17</v>
      </c>
      <c r="H7438" t="str">
        <f t="shared" si="464"/>
        <v>Remote</v>
      </c>
      <c r="I7438" t="s">
        <v>26</v>
      </c>
      <c r="J7438" t="str">
        <f t="shared" si="465"/>
        <v>3-6 yrs</v>
      </c>
      <c r="K7438">
        <f t="shared" ca="1" si="467"/>
        <v>4</v>
      </c>
      <c r="L7438" t="s">
        <v>27</v>
      </c>
      <c r="M7438">
        <v>1</v>
      </c>
      <c r="N7438">
        <v>0</v>
      </c>
      <c r="O7438">
        <v>1</v>
      </c>
      <c r="P7438">
        <v>1</v>
      </c>
      <c r="Q7438">
        <v>1</v>
      </c>
      <c r="R7438">
        <f>SUM(M7438:N7438:O7438:P7438:Q7438)</f>
        <v>4</v>
      </c>
      <c r="S7438" s="1">
        <v>111992</v>
      </c>
      <c r="T7438" s="1" t="str">
        <f t="shared" si="466"/>
        <v>Medium</v>
      </c>
      <c r="U7438">
        <v>10</v>
      </c>
      <c r="V7438">
        <v>2020</v>
      </c>
      <c r="W7438" t="s">
        <v>28</v>
      </c>
      <c r="X7438">
        <v>1</v>
      </c>
    </row>
    <row r="7439" spans="1:24" x14ac:dyDescent="0.3">
      <c r="A7439">
        <v>7438</v>
      </c>
      <c r="B7439" t="s">
        <v>36</v>
      </c>
      <c r="C7439" t="str">
        <f>_xlfn.XLOOKUP(B7439,Lookup_table!B:B,Lookup_table!C:C)</f>
        <v>Data</v>
      </c>
      <c r="D7439" t="s">
        <v>22</v>
      </c>
      <c r="E7439" t="s">
        <v>40</v>
      </c>
      <c r="F7439" t="s">
        <v>24</v>
      </c>
      <c r="G7439" t="s">
        <v>17</v>
      </c>
      <c r="H7439" t="str">
        <f t="shared" si="464"/>
        <v>Remote</v>
      </c>
      <c r="I7439" t="s">
        <v>35</v>
      </c>
      <c r="J7439" t="str">
        <f t="shared" si="465"/>
        <v>0-2 yrs</v>
      </c>
      <c r="K7439">
        <f t="shared" ca="1" si="467"/>
        <v>1</v>
      </c>
      <c r="L7439" t="s">
        <v>27</v>
      </c>
      <c r="M7439">
        <v>0</v>
      </c>
      <c r="N7439">
        <v>1</v>
      </c>
      <c r="O7439">
        <v>0</v>
      </c>
      <c r="P7439">
        <v>1</v>
      </c>
      <c r="Q7439">
        <v>1</v>
      </c>
      <c r="R7439">
        <f>SUM(M7439:N7439:O7439:P7439:Q7439)</f>
        <v>3</v>
      </c>
      <c r="S7439" s="1">
        <v>90358</v>
      </c>
      <c r="T7439" s="1" t="str">
        <f t="shared" si="466"/>
        <v>Medium</v>
      </c>
      <c r="U7439">
        <v>2</v>
      </c>
      <c r="V7439">
        <v>2020</v>
      </c>
      <c r="W7439" t="s">
        <v>34</v>
      </c>
      <c r="X7439">
        <v>4</v>
      </c>
    </row>
    <row r="7440" spans="1:24" x14ac:dyDescent="0.3">
      <c r="A7440">
        <v>7439</v>
      </c>
      <c r="B7440" t="s">
        <v>31</v>
      </c>
      <c r="C7440" t="str">
        <f>_xlfn.XLOOKUP(B7440,Lookup_table!B:B,Lookup_table!C:C)</f>
        <v>Business</v>
      </c>
      <c r="D7440" t="s">
        <v>34</v>
      </c>
      <c r="E7440" t="s">
        <v>38</v>
      </c>
      <c r="F7440" t="s">
        <v>52</v>
      </c>
      <c r="G7440" t="s">
        <v>30</v>
      </c>
      <c r="H7440" t="str">
        <f t="shared" si="464"/>
        <v>Onsite/Hybrid</v>
      </c>
      <c r="I7440" t="s">
        <v>35</v>
      </c>
      <c r="J7440" t="str">
        <f t="shared" si="465"/>
        <v>0-2 yrs</v>
      </c>
      <c r="K7440">
        <f t="shared" ca="1" si="467"/>
        <v>2</v>
      </c>
      <c r="L7440" t="s">
        <v>39</v>
      </c>
      <c r="M7440">
        <v>1</v>
      </c>
      <c r="N7440">
        <v>1</v>
      </c>
      <c r="O7440">
        <v>0</v>
      </c>
      <c r="P7440">
        <v>0</v>
      </c>
      <c r="Q7440">
        <v>0</v>
      </c>
      <c r="R7440">
        <f>SUM(M7440:N7440:O7440:P7440:Q7440)</f>
        <v>2</v>
      </c>
      <c r="S7440" s="1">
        <v>53500</v>
      </c>
      <c r="T7440" s="1" t="str">
        <f t="shared" si="466"/>
        <v>Low</v>
      </c>
      <c r="U7440">
        <v>2</v>
      </c>
      <c r="V7440">
        <v>2026</v>
      </c>
      <c r="W7440" t="s">
        <v>34</v>
      </c>
      <c r="X7440">
        <v>2</v>
      </c>
    </row>
    <row r="7441" spans="1:24" x14ac:dyDescent="0.3">
      <c r="A7441">
        <v>7440</v>
      </c>
      <c r="B7441" t="s">
        <v>31</v>
      </c>
      <c r="C7441" t="str">
        <f>_xlfn.XLOOKUP(B7441,Lookup_table!B:B,Lookup_table!C:C)</f>
        <v>Business</v>
      </c>
      <c r="D7441" t="s">
        <v>34</v>
      </c>
      <c r="E7441" t="s">
        <v>38</v>
      </c>
      <c r="F7441" t="s">
        <v>44</v>
      </c>
      <c r="G7441" t="s">
        <v>17</v>
      </c>
      <c r="H7441" t="str">
        <f t="shared" si="464"/>
        <v>Remote</v>
      </c>
      <c r="I7441" t="s">
        <v>18</v>
      </c>
      <c r="J7441" t="str">
        <f t="shared" si="465"/>
        <v>7+ yrs</v>
      </c>
      <c r="K7441">
        <f t="shared" ca="1" si="467"/>
        <v>13</v>
      </c>
      <c r="L7441" t="s">
        <v>27</v>
      </c>
      <c r="M7441">
        <v>1</v>
      </c>
      <c r="N7441">
        <v>1</v>
      </c>
      <c r="O7441">
        <v>0</v>
      </c>
      <c r="P7441">
        <v>0</v>
      </c>
      <c r="Q7441">
        <v>1</v>
      </c>
      <c r="R7441">
        <f>SUM(M7441:N7441:O7441:P7441:Q7441)</f>
        <v>3</v>
      </c>
      <c r="S7441" s="1">
        <v>114600</v>
      </c>
      <c r="T7441" s="1" t="str">
        <f t="shared" si="466"/>
        <v>Medium</v>
      </c>
      <c r="U7441">
        <v>9</v>
      </c>
      <c r="V7441">
        <v>2020</v>
      </c>
      <c r="W7441" t="s">
        <v>20</v>
      </c>
      <c r="X7441">
        <v>3</v>
      </c>
    </row>
    <row r="7442" spans="1:24" x14ac:dyDescent="0.3">
      <c r="A7442">
        <v>7441</v>
      </c>
      <c r="B7442" t="s">
        <v>31</v>
      </c>
      <c r="C7442" t="str">
        <f>_xlfn.XLOOKUP(B7442,Lookup_table!B:B,Lookup_table!C:C)</f>
        <v>Business</v>
      </c>
      <c r="D7442" t="s">
        <v>22</v>
      </c>
      <c r="E7442" t="s">
        <v>38</v>
      </c>
      <c r="F7442" t="s">
        <v>43</v>
      </c>
      <c r="G7442" t="s">
        <v>30</v>
      </c>
      <c r="H7442" t="str">
        <f t="shared" si="464"/>
        <v>Onsite/Hybrid</v>
      </c>
      <c r="I7442" t="s">
        <v>35</v>
      </c>
      <c r="J7442" t="str">
        <f t="shared" si="465"/>
        <v>0-2 yrs</v>
      </c>
      <c r="K7442">
        <f t="shared" ca="1" si="467"/>
        <v>1</v>
      </c>
      <c r="L7442" t="s">
        <v>19</v>
      </c>
      <c r="M7442">
        <v>0</v>
      </c>
      <c r="N7442">
        <v>0</v>
      </c>
      <c r="O7442">
        <v>0</v>
      </c>
      <c r="P7442">
        <v>0</v>
      </c>
      <c r="Q7442">
        <v>0</v>
      </c>
      <c r="R7442">
        <f>SUM(M7442:N7442:O7442:P7442:Q7442)</f>
        <v>0</v>
      </c>
      <c r="S7442" s="1">
        <v>70310</v>
      </c>
      <c r="T7442" s="1" t="str">
        <f t="shared" si="466"/>
        <v>Medium</v>
      </c>
      <c r="U7442">
        <v>6</v>
      </c>
      <c r="V7442">
        <v>2026</v>
      </c>
      <c r="W7442" t="s">
        <v>34</v>
      </c>
      <c r="X7442">
        <v>2</v>
      </c>
    </row>
    <row r="7443" spans="1:24" x14ac:dyDescent="0.3">
      <c r="A7443">
        <v>7442</v>
      </c>
      <c r="B7443" t="s">
        <v>36</v>
      </c>
      <c r="C7443" t="str">
        <f>_xlfn.XLOOKUP(B7443,Lookup_table!B:B,Lookup_table!C:C)</f>
        <v>Data</v>
      </c>
      <c r="D7443" t="s">
        <v>14</v>
      </c>
      <c r="E7443" t="s">
        <v>40</v>
      </c>
      <c r="F7443" t="s">
        <v>43</v>
      </c>
      <c r="G7443" t="s">
        <v>17</v>
      </c>
      <c r="H7443" t="str">
        <f t="shared" si="464"/>
        <v>Remote</v>
      </c>
      <c r="I7443" t="s">
        <v>26</v>
      </c>
      <c r="J7443" t="str">
        <f t="shared" si="465"/>
        <v>3-6 yrs</v>
      </c>
      <c r="K7443">
        <f t="shared" ca="1" si="467"/>
        <v>4</v>
      </c>
      <c r="L7443" t="s">
        <v>19</v>
      </c>
      <c r="M7443">
        <v>1</v>
      </c>
      <c r="N7443">
        <v>0</v>
      </c>
      <c r="O7443">
        <v>1</v>
      </c>
      <c r="P7443">
        <v>1</v>
      </c>
      <c r="Q7443">
        <v>1</v>
      </c>
      <c r="R7443">
        <f>SUM(M7443:N7443:O7443:P7443:Q7443)</f>
        <v>4</v>
      </c>
      <c r="S7443" s="1">
        <v>114888</v>
      </c>
      <c r="T7443" s="1" t="str">
        <f t="shared" si="466"/>
        <v>Medium</v>
      </c>
      <c r="U7443">
        <v>3</v>
      </c>
      <c r="V7443">
        <v>2026</v>
      </c>
      <c r="W7443" t="s">
        <v>28</v>
      </c>
      <c r="X7443">
        <v>3</v>
      </c>
    </row>
    <row r="7444" spans="1:24" x14ac:dyDescent="0.3">
      <c r="A7444">
        <v>7443</v>
      </c>
      <c r="B7444" t="s">
        <v>36</v>
      </c>
      <c r="C7444" t="str">
        <f>_xlfn.XLOOKUP(B7444,Lookup_table!B:B,Lookup_table!C:C)</f>
        <v>Data</v>
      </c>
      <c r="D7444" t="s">
        <v>34</v>
      </c>
      <c r="E7444" t="s">
        <v>38</v>
      </c>
      <c r="F7444" t="s">
        <v>29</v>
      </c>
      <c r="G7444" t="s">
        <v>25</v>
      </c>
      <c r="H7444" t="str">
        <f t="shared" si="464"/>
        <v>Onsite/Hybrid</v>
      </c>
      <c r="I7444" t="s">
        <v>35</v>
      </c>
      <c r="J7444" t="str">
        <f t="shared" si="465"/>
        <v>0-2 yrs</v>
      </c>
      <c r="K7444">
        <f t="shared" ca="1" si="467"/>
        <v>2</v>
      </c>
      <c r="L7444" t="s">
        <v>27</v>
      </c>
      <c r="M7444">
        <v>1</v>
      </c>
      <c r="N7444">
        <v>0</v>
      </c>
      <c r="O7444">
        <v>1</v>
      </c>
      <c r="P7444">
        <v>0</v>
      </c>
      <c r="Q7444">
        <v>0</v>
      </c>
      <c r="R7444">
        <f>SUM(M7444:N7444:O7444:P7444:Q7444)</f>
        <v>2</v>
      </c>
      <c r="S7444" s="1">
        <v>69340</v>
      </c>
      <c r="T7444" s="1" t="str">
        <f t="shared" si="466"/>
        <v>Low</v>
      </c>
      <c r="U7444">
        <v>7</v>
      </c>
      <c r="V7444">
        <v>2023</v>
      </c>
      <c r="W7444" t="s">
        <v>28</v>
      </c>
      <c r="X7444">
        <v>8</v>
      </c>
    </row>
    <row r="7445" spans="1:24" x14ac:dyDescent="0.3">
      <c r="A7445">
        <v>7444</v>
      </c>
      <c r="B7445" t="s">
        <v>50</v>
      </c>
      <c r="C7445" t="str">
        <f>_xlfn.XLOOKUP(B7445,Lookup_table!B:B,Lookup_table!C:C)</f>
        <v>AI</v>
      </c>
      <c r="D7445" t="s">
        <v>37</v>
      </c>
      <c r="E7445" t="s">
        <v>42</v>
      </c>
      <c r="F7445" t="s">
        <v>16</v>
      </c>
      <c r="G7445" t="s">
        <v>30</v>
      </c>
      <c r="H7445" t="str">
        <f t="shared" si="464"/>
        <v>Onsite/Hybrid</v>
      </c>
      <c r="I7445" t="s">
        <v>35</v>
      </c>
      <c r="J7445" t="str">
        <f t="shared" si="465"/>
        <v>0-2 yrs</v>
      </c>
      <c r="K7445">
        <f t="shared" ca="1" si="467"/>
        <v>1</v>
      </c>
      <c r="L7445" t="s">
        <v>27</v>
      </c>
      <c r="M7445">
        <v>1</v>
      </c>
      <c r="N7445">
        <v>0</v>
      </c>
      <c r="O7445">
        <v>1</v>
      </c>
      <c r="P7445">
        <v>0</v>
      </c>
      <c r="Q7445">
        <v>0</v>
      </c>
      <c r="R7445">
        <f>SUM(M7445:N7445:O7445:P7445:Q7445)</f>
        <v>2</v>
      </c>
      <c r="S7445" s="1">
        <v>108923</v>
      </c>
      <c r="T7445" s="1" t="str">
        <f t="shared" si="466"/>
        <v>Medium</v>
      </c>
      <c r="U7445">
        <v>12</v>
      </c>
      <c r="V7445">
        <v>2024</v>
      </c>
      <c r="W7445" t="s">
        <v>20</v>
      </c>
      <c r="X7445">
        <v>5</v>
      </c>
    </row>
    <row r="7446" spans="1:24" x14ac:dyDescent="0.3">
      <c r="A7446">
        <v>7445</v>
      </c>
      <c r="B7446" t="s">
        <v>50</v>
      </c>
      <c r="C7446" t="str">
        <f>_xlfn.XLOOKUP(B7446,Lookup_table!B:B,Lookup_table!C:C)</f>
        <v>AI</v>
      </c>
      <c r="D7446" t="s">
        <v>22</v>
      </c>
      <c r="E7446" t="s">
        <v>15</v>
      </c>
      <c r="F7446" t="s">
        <v>16</v>
      </c>
      <c r="G7446" t="s">
        <v>17</v>
      </c>
      <c r="H7446" t="str">
        <f t="shared" si="464"/>
        <v>Remote</v>
      </c>
      <c r="I7446" t="s">
        <v>35</v>
      </c>
      <c r="J7446" t="str">
        <f t="shared" si="465"/>
        <v>0-2 yrs</v>
      </c>
      <c r="K7446">
        <f t="shared" ca="1" si="467"/>
        <v>1</v>
      </c>
      <c r="L7446" t="s">
        <v>19</v>
      </c>
      <c r="M7446">
        <v>1</v>
      </c>
      <c r="N7446">
        <v>1</v>
      </c>
      <c r="O7446">
        <v>0</v>
      </c>
      <c r="P7446">
        <v>0</v>
      </c>
      <c r="Q7446">
        <v>0</v>
      </c>
      <c r="R7446">
        <f>SUM(M7446:N7446:O7446:P7446:Q7446)</f>
        <v>2</v>
      </c>
      <c r="S7446" s="1">
        <v>105296</v>
      </c>
      <c r="T7446" s="1" t="str">
        <f t="shared" si="466"/>
        <v>Medium</v>
      </c>
      <c r="U7446">
        <v>10</v>
      </c>
      <c r="V7446">
        <v>2024</v>
      </c>
      <c r="W7446" t="s">
        <v>28</v>
      </c>
      <c r="X7446">
        <v>9</v>
      </c>
    </row>
    <row r="7447" spans="1:24" x14ac:dyDescent="0.3">
      <c r="A7447">
        <v>7446</v>
      </c>
      <c r="B7447" t="s">
        <v>36</v>
      </c>
      <c r="C7447" t="str">
        <f>_xlfn.XLOOKUP(B7447,Lookup_table!B:B,Lookup_table!C:C)</f>
        <v>Data</v>
      </c>
      <c r="D7447" t="s">
        <v>22</v>
      </c>
      <c r="E7447" t="s">
        <v>42</v>
      </c>
      <c r="F7447" t="s">
        <v>29</v>
      </c>
      <c r="G7447" t="s">
        <v>30</v>
      </c>
      <c r="H7447" t="str">
        <f t="shared" si="464"/>
        <v>Onsite/Hybrid</v>
      </c>
      <c r="I7447" t="s">
        <v>26</v>
      </c>
      <c r="J7447" t="str">
        <f t="shared" si="465"/>
        <v>3-6 yrs</v>
      </c>
      <c r="K7447">
        <f t="shared" ca="1" si="467"/>
        <v>4</v>
      </c>
      <c r="L7447" t="s">
        <v>19</v>
      </c>
      <c r="M7447">
        <v>1</v>
      </c>
      <c r="N7447">
        <v>1</v>
      </c>
      <c r="O7447">
        <v>0</v>
      </c>
      <c r="P7447">
        <v>1</v>
      </c>
      <c r="Q7447">
        <v>1</v>
      </c>
      <c r="R7447">
        <f>SUM(M7447:N7447:O7447:P7447:Q7447)</f>
        <v>4</v>
      </c>
      <c r="S7447" s="1">
        <v>116614</v>
      </c>
      <c r="T7447" s="1" t="str">
        <f t="shared" si="466"/>
        <v>Medium</v>
      </c>
      <c r="U7447">
        <v>5</v>
      </c>
      <c r="V7447">
        <v>2023</v>
      </c>
      <c r="W7447" t="s">
        <v>28</v>
      </c>
      <c r="X7447">
        <v>7</v>
      </c>
    </row>
    <row r="7448" spans="1:24" x14ac:dyDescent="0.3">
      <c r="A7448">
        <v>7447</v>
      </c>
      <c r="B7448" t="s">
        <v>31</v>
      </c>
      <c r="C7448" t="str">
        <f>_xlfn.XLOOKUP(B7448,Lookup_table!B:B,Lookup_table!C:C)</f>
        <v>Business</v>
      </c>
      <c r="D7448" t="s">
        <v>22</v>
      </c>
      <c r="E7448" t="s">
        <v>32</v>
      </c>
      <c r="F7448" t="s">
        <v>51</v>
      </c>
      <c r="G7448" t="s">
        <v>25</v>
      </c>
      <c r="H7448" t="str">
        <f t="shared" si="464"/>
        <v>Onsite/Hybrid</v>
      </c>
      <c r="I7448" t="s">
        <v>35</v>
      </c>
      <c r="J7448" t="str">
        <f t="shared" si="465"/>
        <v>0-2 yrs</v>
      </c>
      <c r="K7448">
        <f t="shared" ca="1" si="467"/>
        <v>1</v>
      </c>
      <c r="L7448" t="s">
        <v>39</v>
      </c>
      <c r="M7448">
        <v>1</v>
      </c>
      <c r="N7448">
        <v>0</v>
      </c>
      <c r="O7448">
        <v>0</v>
      </c>
      <c r="P7448">
        <v>0</v>
      </c>
      <c r="Q7448">
        <v>1</v>
      </c>
      <c r="R7448">
        <f>SUM(M7448:N7448:O7448:P7448:Q7448)</f>
        <v>2</v>
      </c>
      <c r="S7448" s="1">
        <v>79944</v>
      </c>
      <c r="T7448" s="1" t="str">
        <f t="shared" si="466"/>
        <v>Medium</v>
      </c>
      <c r="U7448">
        <v>4</v>
      </c>
      <c r="V7448">
        <v>2021</v>
      </c>
      <c r="W7448" t="s">
        <v>28</v>
      </c>
      <c r="X7448">
        <v>7</v>
      </c>
    </row>
    <row r="7449" spans="1:24" x14ac:dyDescent="0.3">
      <c r="A7449">
        <v>7448</v>
      </c>
      <c r="B7449" t="s">
        <v>36</v>
      </c>
      <c r="C7449" t="str">
        <f>_xlfn.XLOOKUP(B7449,Lookup_table!B:B,Lookup_table!C:C)</f>
        <v>Data</v>
      </c>
      <c r="D7449" t="s">
        <v>22</v>
      </c>
      <c r="E7449" t="s">
        <v>40</v>
      </c>
      <c r="F7449" t="s">
        <v>24</v>
      </c>
      <c r="G7449" t="s">
        <v>25</v>
      </c>
      <c r="H7449" t="str">
        <f t="shared" si="464"/>
        <v>Onsite/Hybrid</v>
      </c>
      <c r="I7449" t="s">
        <v>35</v>
      </c>
      <c r="J7449" t="str">
        <f t="shared" si="465"/>
        <v>0-2 yrs</v>
      </c>
      <c r="K7449">
        <f t="shared" ca="1" si="467"/>
        <v>1</v>
      </c>
      <c r="L7449" t="s">
        <v>19</v>
      </c>
      <c r="M7449">
        <v>1</v>
      </c>
      <c r="N7449">
        <v>0</v>
      </c>
      <c r="O7449">
        <v>0</v>
      </c>
      <c r="P7449">
        <v>1</v>
      </c>
      <c r="Q7449">
        <v>1</v>
      </c>
      <c r="R7449">
        <f>SUM(M7449:N7449:O7449:P7449:Q7449)</f>
        <v>3</v>
      </c>
      <c r="S7449" s="1">
        <v>92063</v>
      </c>
      <c r="T7449" s="1" t="str">
        <f t="shared" si="466"/>
        <v>Medium</v>
      </c>
      <c r="U7449">
        <v>1</v>
      </c>
      <c r="V7449">
        <v>2025</v>
      </c>
      <c r="W7449" t="s">
        <v>20</v>
      </c>
      <c r="X7449">
        <v>6</v>
      </c>
    </row>
    <row r="7450" spans="1:24" x14ac:dyDescent="0.3">
      <c r="A7450">
        <v>7449</v>
      </c>
      <c r="B7450" t="s">
        <v>33</v>
      </c>
      <c r="C7450" t="str">
        <f>_xlfn.XLOOKUP(B7450,Lookup_table!B:B,Lookup_table!C:C)</f>
        <v>Data</v>
      </c>
      <c r="D7450" t="s">
        <v>34</v>
      </c>
      <c r="E7450" t="s">
        <v>23</v>
      </c>
      <c r="F7450" t="s">
        <v>52</v>
      </c>
      <c r="G7450" t="s">
        <v>30</v>
      </c>
      <c r="H7450" t="str">
        <f t="shared" si="464"/>
        <v>Onsite/Hybrid</v>
      </c>
      <c r="I7450" t="s">
        <v>18</v>
      </c>
      <c r="J7450" t="str">
        <f t="shared" si="465"/>
        <v>7+ yrs</v>
      </c>
      <c r="K7450">
        <f t="shared" ca="1" si="467"/>
        <v>12</v>
      </c>
      <c r="L7450" t="s">
        <v>19</v>
      </c>
      <c r="M7450">
        <v>0</v>
      </c>
      <c r="N7450">
        <v>0</v>
      </c>
      <c r="O7450">
        <v>0</v>
      </c>
      <c r="P7450">
        <v>0</v>
      </c>
      <c r="Q7450">
        <v>1</v>
      </c>
      <c r="R7450">
        <f>SUM(M7450:N7450:O7450:P7450:Q7450)</f>
        <v>1</v>
      </c>
      <c r="S7450" s="1">
        <v>111273</v>
      </c>
      <c r="T7450" s="1" t="str">
        <f t="shared" si="466"/>
        <v>Medium</v>
      </c>
      <c r="U7450">
        <v>7</v>
      </c>
      <c r="V7450">
        <v>2025</v>
      </c>
      <c r="W7450" t="s">
        <v>20</v>
      </c>
      <c r="X7450">
        <v>4</v>
      </c>
    </row>
    <row r="7451" spans="1:24" x14ac:dyDescent="0.3">
      <c r="A7451">
        <v>7450</v>
      </c>
      <c r="B7451" t="s">
        <v>41</v>
      </c>
      <c r="C7451" t="str">
        <f>_xlfn.XLOOKUP(B7451,Lookup_table!B:B,Lookup_table!C:C)</f>
        <v>Data</v>
      </c>
      <c r="D7451" t="s">
        <v>14</v>
      </c>
      <c r="E7451" t="s">
        <v>15</v>
      </c>
      <c r="F7451" t="s">
        <v>24</v>
      </c>
      <c r="G7451" t="s">
        <v>30</v>
      </c>
      <c r="H7451" t="str">
        <f t="shared" si="464"/>
        <v>Onsite/Hybrid</v>
      </c>
      <c r="I7451" t="s">
        <v>35</v>
      </c>
      <c r="J7451" t="str">
        <f t="shared" si="465"/>
        <v>0-2 yrs</v>
      </c>
      <c r="K7451">
        <f t="shared" ca="1" si="467"/>
        <v>1</v>
      </c>
      <c r="L7451" t="s">
        <v>39</v>
      </c>
      <c r="M7451">
        <v>0</v>
      </c>
      <c r="N7451">
        <v>0</v>
      </c>
      <c r="O7451">
        <v>1</v>
      </c>
      <c r="P7451">
        <v>0</v>
      </c>
      <c r="Q7451">
        <v>1</v>
      </c>
      <c r="R7451">
        <f>SUM(M7451:N7451:O7451:P7451:Q7451)</f>
        <v>2</v>
      </c>
      <c r="S7451" s="1">
        <v>74953</v>
      </c>
      <c r="T7451" s="1" t="str">
        <f t="shared" si="466"/>
        <v>Medium</v>
      </c>
      <c r="U7451">
        <v>10</v>
      </c>
      <c r="V7451">
        <v>2021</v>
      </c>
      <c r="W7451" t="s">
        <v>28</v>
      </c>
      <c r="X7451">
        <v>9</v>
      </c>
    </row>
    <row r="7452" spans="1:24" x14ac:dyDescent="0.3">
      <c r="A7452">
        <v>7451</v>
      </c>
      <c r="B7452" t="s">
        <v>36</v>
      </c>
      <c r="C7452" t="str">
        <f>_xlfn.XLOOKUP(B7452,Lookup_table!B:B,Lookup_table!C:C)</f>
        <v>Data</v>
      </c>
      <c r="D7452" t="s">
        <v>22</v>
      </c>
      <c r="E7452" t="s">
        <v>23</v>
      </c>
      <c r="F7452" t="s">
        <v>44</v>
      </c>
      <c r="G7452" t="s">
        <v>17</v>
      </c>
      <c r="H7452" t="str">
        <f t="shared" si="464"/>
        <v>Remote</v>
      </c>
      <c r="I7452" t="s">
        <v>18</v>
      </c>
      <c r="J7452" t="str">
        <f t="shared" si="465"/>
        <v>7+ yrs</v>
      </c>
      <c r="K7452">
        <f t="shared" ca="1" si="467"/>
        <v>12</v>
      </c>
      <c r="L7452" t="s">
        <v>39</v>
      </c>
      <c r="M7452">
        <v>0</v>
      </c>
      <c r="N7452">
        <v>0</v>
      </c>
      <c r="O7452">
        <v>0</v>
      </c>
      <c r="P7452">
        <v>1</v>
      </c>
      <c r="Q7452">
        <v>1</v>
      </c>
      <c r="R7452">
        <f>SUM(M7452:N7452:O7452:P7452:Q7452)</f>
        <v>2</v>
      </c>
      <c r="S7452" s="1">
        <v>147687</v>
      </c>
      <c r="T7452" s="1" t="str">
        <f t="shared" si="466"/>
        <v>High</v>
      </c>
      <c r="U7452">
        <v>5</v>
      </c>
      <c r="V7452">
        <v>2022</v>
      </c>
      <c r="W7452" t="s">
        <v>28</v>
      </c>
      <c r="X7452">
        <v>9</v>
      </c>
    </row>
    <row r="7453" spans="1:24" x14ac:dyDescent="0.3">
      <c r="A7453">
        <v>7452</v>
      </c>
      <c r="B7453" t="s">
        <v>50</v>
      </c>
      <c r="C7453" t="str">
        <f>_xlfn.XLOOKUP(B7453,Lookup_table!B:B,Lookup_table!C:C)</f>
        <v>AI</v>
      </c>
      <c r="D7453" t="s">
        <v>22</v>
      </c>
      <c r="E7453" t="s">
        <v>32</v>
      </c>
      <c r="F7453" t="s">
        <v>24</v>
      </c>
      <c r="G7453" t="s">
        <v>17</v>
      </c>
      <c r="H7453" t="str">
        <f t="shared" si="464"/>
        <v>Remote</v>
      </c>
      <c r="I7453" t="s">
        <v>35</v>
      </c>
      <c r="J7453" t="str">
        <f t="shared" si="465"/>
        <v>0-2 yrs</v>
      </c>
      <c r="K7453">
        <f t="shared" ca="1" si="467"/>
        <v>0</v>
      </c>
      <c r="L7453" t="s">
        <v>19</v>
      </c>
      <c r="M7453">
        <v>1</v>
      </c>
      <c r="N7453">
        <v>1</v>
      </c>
      <c r="O7453">
        <v>1</v>
      </c>
      <c r="P7453">
        <v>1</v>
      </c>
      <c r="Q7453">
        <v>1</v>
      </c>
      <c r="R7453">
        <f>SUM(M7453:N7453:O7453:P7453:Q7453)</f>
        <v>5</v>
      </c>
      <c r="S7453" s="1">
        <v>149328</v>
      </c>
      <c r="T7453" s="1" t="str">
        <f t="shared" si="466"/>
        <v>High</v>
      </c>
      <c r="U7453">
        <v>8</v>
      </c>
      <c r="V7453">
        <v>2025</v>
      </c>
      <c r="W7453" t="s">
        <v>28</v>
      </c>
      <c r="X7453">
        <v>4</v>
      </c>
    </row>
    <row r="7454" spans="1:24" x14ac:dyDescent="0.3">
      <c r="A7454">
        <v>7453</v>
      </c>
      <c r="B7454" t="s">
        <v>21</v>
      </c>
      <c r="C7454" t="str">
        <f>_xlfn.XLOOKUP(B7454,Lookup_table!B:B,Lookup_table!C:C)</f>
        <v>AI</v>
      </c>
      <c r="D7454" t="s">
        <v>34</v>
      </c>
      <c r="E7454" t="s">
        <v>32</v>
      </c>
      <c r="F7454" t="s">
        <v>29</v>
      </c>
      <c r="G7454" t="s">
        <v>30</v>
      </c>
      <c r="H7454" t="str">
        <f t="shared" si="464"/>
        <v>Onsite/Hybrid</v>
      </c>
      <c r="I7454" t="s">
        <v>18</v>
      </c>
      <c r="J7454" t="str">
        <f t="shared" si="465"/>
        <v>7+ yrs</v>
      </c>
      <c r="K7454">
        <f t="shared" ca="1" si="467"/>
        <v>10</v>
      </c>
      <c r="L7454" t="s">
        <v>27</v>
      </c>
      <c r="M7454">
        <v>0</v>
      </c>
      <c r="N7454">
        <v>1</v>
      </c>
      <c r="O7454">
        <v>1</v>
      </c>
      <c r="P7454">
        <v>1</v>
      </c>
      <c r="Q7454">
        <v>0</v>
      </c>
      <c r="R7454">
        <f>SUM(M7454:N7454:O7454:P7454:Q7454)</f>
        <v>3</v>
      </c>
      <c r="S7454" s="1">
        <v>174271</v>
      </c>
      <c r="T7454" s="1" t="str">
        <f t="shared" si="466"/>
        <v>High</v>
      </c>
      <c r="U7454">
        <v>6</v>
      </c>
      <c r="V7454">
        <v>2026</v>
      </c>
      <c r="W7454" t="s">
        <v>28</v>
      </c>
      <c r="X7454">
        <v>4</v>
      </c>
    </row>
    <row r="7455" spans="1:24" x14ac:dyDescent="0.3">
      <c r="A7455">
        <v>7454</v>
      </c>
      <c r="B7455" t="s">
        <v>50</v>
      </c>
      <c r="C7455" t="str">
        <f>_xlfn.XLOOKUP(B7455,Lookup_table!B:B,Lookup_table!C:C)</f>
        <v>AI</v>
      </c>
      <c r="D7455" t="s">
        <v>34</v>
      </c>
      <c r="E7455" t="s">
        <v>38</v>
      </c>
      <c r="F7455" t="s">
        <v>24</v>
      </c>
      <c r="G7455" t="s">
        <v>25</v>
      </c>
      <c r="H7455" t="str">
        <f t="shared" si="464"/>
        <v>Onsite/Hybrid</v>
      </c>
      <c r="I7455" t="s">
        <v>26</v>
      </c>
      <c r="J7455" t="str">
        <f t="shared" si="465"/>
        <v>3-6 yrs</v>
      </c>
      <c r="K7455">
        <f t="shared" ca="1" si="467"/>
        <v>4</v>
      </c>
      <c r="L7455" t="s">
        <v>39</v>
      </c>
      <c r="M7455">
        <v>0</v>
      </c>
      <c r="N7455">
        <v>1</v>
      </c>
      <c r="O7455">
        <v>0</v>
      </c>
      <c r="P7455">
        <v>0</v>
      </c>
      <c r="Q7455">
        <v>1</v>
      </c>
      <c r="R7455">
        <f>SUM(M7455:N7455:O7455:P7455:Q7455)</f>
        <v>2</v>
      </c>
      <c r="S7455" s="1">
        <v>121369</v>
      </c>
      <c r="T7455" s="1" t="str">
        <f t="shared" si="466"/>
        <v>High</v>
      </c>
      <c r="U7455">
        <v>1</v>
      </c>
      <c r="V7455">
        <v>2026</v>
      </c>
      <c r="W7455" t="s">
        <v>20</v>
      </c>
      <c r="X7455">
        <v>3</v>
      </c>
    </row>
    <row r="7456" spans="1:24" x14ac:dyDescent="0.3">
      <c r="A7456">
        <v>7455</v>
      </c>
      <c r="B7456" t="s">
        <v>36</v>
      </c>
      <c r="C7456" t="str">
        <f>_xlfn.XLOOKUP(B7456,Lookup_table!B:B,Lookup_table!C:C)</f>
        <v>Data</v>
      </c>
      <c r="D7456" t="s">
        <v>34</v>
      </c>
      <c r="E7456" t="s">
        <v>38</v>
      </c>
      <c r="F7456" t="s">
        <v>44</v>
      </c>
      <c r="G7456" t="s">
        <v>17</v>
      </c>
      <c r="H7456" t="str">
        <f t="shared" si="464"/>
        <v>Remote</v>
      </c>
      <c r="I7456" t="s">
        <v>18</v>
      </c>
      <c r="J7456" t="str">
        <f t="shared" si="465"/>
        <v>7+ yrs</v>
      </c>
      <c r="K7456">
        <f t="shared" ca="1" si="467"/>
        <v>13</v>
      </c>
      <c r="L7456" t="s">
        <v>19</v>
      </c>
      <c r="M7456">
        <v>1</v>
      </c>
      <c r="N7456">
        <v>1</v>
      </c>
      <c r="O7456">
        <v>0</v>
      </c>
      <c r="P7456">
        <v>1</v>
      </c>
      <c r="Q7456">
        <v>1</v>
      </c>
      <c r="R7456">
        <f>SUM(M7456:N7456:O7456:P7456:Q7456)</f>
        <v>4</v>
      </c>
      <c r="S7456" s="1">
        <v>122485</v>
      </c>
      <c r="T7456" s="1" t="str">
        <f t="shared" si="466"/>
        <v>High</v>
      </c>
      <c r="U7456">
        <v>1</v>
      </c>
      <c r="V7456">
        <v>2024</v>
      </c>
      <c r="W7456" t="s">
        <v>34</v>
      </c>
      <c r="X7456">
        <v>2</v>
      </c>
    </row>
    <row r="7457" spans="1:24" x14ac:dyDescent="0.3">
      <c r="A7457">
        <v>7456</v>
      </c>
      <c r="B7457" t="s">
        <v>41</v>
      </c>
      <c r="C7457" t="str">
        <f>_xlfn.XLOOKUP(B7457,Lookup_table!B:B,Lookup_table!C:C)</f>
        <v>Data</v>
      </c>
      <c r="D7457" t="s">
        <v>14</v>
      </c>
      <c r="E7457" t="s">
        <v>32</v>
      </c>
      <c r="F7457" t="s">
        <v>29</v>
      </c>
      <c r="G7457" t="s">
        <v>30</v>
      </c>
      <c r="H7457" t="str">
        <f t="shared" si="464"/>
        <v>Onsite/Hybrid</v>
      </c>
      <c r="I7457" t="s">
        <v>18</v>
      </c>
      <c r="J7457" t="str">
        <f t="shared" si="465"/>
        <v>7+ yrs</v>
      </c>
      <c r="K7457">
        <f t="shared" ca="1" si="467"/>
        <v>10</v>
      </c>
      <c r="L7457" t="s">
        <v>39</v>
      </c>
      <c r="M7457">
        <v>0</v>
      </c>
      <c r="N7457">
        <v>1</v>
      </c>
      <c r="O7457">
        <v>0</v>
      </c>
      <c r="P7457">
        <v>0</v>
      </c>
      <c r="Q7457">
        <v>0</v>
      </c>
      <c r="R7457">
        <f>SUM(M7457:N7457:O7457:P7457:Q7457)</f>
        <v>1</v>
      </c>
      <c r="S7457" s="1">
        <v>104689</v>
      </c>
      <c r="T7457" s="1" t="str">
        <f t="shared" si="466"/>
        <v>Medium</v>
      </c>
      <c r="U7457">
        <v>8</v>
      </c>
      <c r="V7457">
        <v>2021</v>
      </c>
      <c r="W7457" t="s">
        <v>20</v>
      </c>
      <c r="X7457">
        <v>2</v>
      </c>
    </row>
    <row r="7458" spans="1:24" x14ac:dyDescent="0.3">
      <c r="A7458">
        <v>7457</v>
      </c>
      <c r="B7458" t="s">
        <v>33</v>
      </c>
      <c r="C7458" t="str">
        <f>_xlfn.XLOOKUP(B7458,Lookup_table!B:B,Lookup_table!C:C)</f>
        <v>Data</v>
      </c>
      <c r="D7458" t="s">
        <v>14</v>
      </c>
      <c r="E7458" t="s">
        <v>40</v>
      </c>
      <c r="F7458" t="s">
        <v>16</v>
      </c>
      <c r="G7458" t="s">
        <v>17</v>
      </c>
      <c r="H7458" t="str">
        <f t="shared" si="464"/>
        <v>Remote</v>
      </c>
      <c r="I7458" t="s">
        <v>18</v>
      </c>
      <c r="J7458" t="str">
        <f t="shared" si="465"/>
        <v>7+ yrs</v>
      </c>
      <c r="K7458">
        <f t="shared" ca="1" si="467"/>
        <v>14</v>
      </c>
      <c r="L7458" t="s">
        <v>39</v>
      </c>
      <c r="M7458">
        <v>1</v>
      </c>
      <c r="N7458">
        <v>1</v>
      </c>
      <c r="O7458">
        <v>0</v>
      </c>
      <c r="P7458">
        <v>0</v>
      </c>
      <c r="Q7458">
        <v>1</v>
      </c>
      <c r="R7458">
        <f>SUM(M7458:N7458:O7458:P7458:Q7458)</f>
        <v>3</v>
      </c>
      <c r="S7458" s="1">
        <v>107101</v>
      </c>
      <c r="T7458" s="1" t="str">
        <f t="shared" si="466"/>
        <v>Medium</v>
      </c>
      <c r="U7458">
        <v>10</v>
      </c>
      <c r="V7458">
        <v>2021</v>
      </c>
      <c r="W7458" t="s">
        <v>28</v>
      </c>
      <c r="X7458">
        <v>7</v>
      </c>
    </row>
    <row r="7459" spans="1:24" x14ac:dyDescent="0.3">
      <c r="A7459">
        <v>7458</v>
      </c>
      <c r="B7459" t="s">
        <v>31</v>
      </c>
      <c r="C7459" t="str">
        <f>_xlfn.XLOOKUP(B7459,Lookup_table!B:B,Lookup_table!C:C)</f>
        <v>Business</v>
      </c>
      <c r="D7459" t="s">
        <v>34</v>
      </c>
      <c r="E7459" t="s">
        <v>32</v>
      </c>
      <c r="F7459" t="s">
        <v>52</v>
      </c>
      <c r="G7459" t="s">
        <v>25</v>
      </c>
      <c r="H7459" t="str">
        <f t="shared" si="464"/>
        <v>Onsite/Hybrid</v>
      </c>
      <c r="I7459" t="s">
        <v>26</v>
      </c>
      <c r="J7459" t="str">
        <f t="shared" si="465"/>
        <v>3-6 yrs</v>
      </c>
      <c r="K7459">
        <f t="shared" ca="1" si="467"/>
        <v>5</v>
      </c>
      <c r="L7459" t="s">
        <v>27</v>
      </c>
      <c r="M7459">
        <v>0</v>
      </c>
      <c r="N7459">
        <v>1</v>
      </c>
      <c r="O7459">
        <v>0</v>
      </c>
      <c r="P7459">
        <v>1</v>
      </c>
      <c r="Q7459">
        <v>1</v>
      </c>
      <c r="R7459">
        <f>SUM(M7459:N7459:O7459:P7459:Q7459)</f>
        <v>3</v>
      </c>
      <c r="S7459" s="1">
        <v>103217</v>
      </c>
      <c r="T7459" s="1" t="str">
        <f t="shared" si="466"/>
        <v>Medium</v>
      </c>
      <c r="U7459">
        <v>1</v>
      </c>
      <c r="V7459">
        <v>2023</v>
      </c>
      <c r="W7459" t="s">
        <v>28</v>
      </c>
      <c r="X7459">
        <v>9</v>
      </c>
    </row>
    <row r="7460" spans="1:24" x14ac:dyDescent="0.3">
      <c r="A7460">
        <v>7459</v>
      </c>
      <c r="B7460" t="s">
        <v>33</v>
      </c>
      <c r="C7460" t="str">
        <f>_xlfn.XLOOKUP(B7460,Lookup_table!B:B,Lookup_table!C:C)</f>
        <v>Data</v>
      </c>
      <c r="D7460" t="s">
        <v>22</v>
      </c>
      <c r="E7460" t="s">
        <v>32</v>
      </c>
      <c r="F7460" t="s">
        <v>52</v>
      </c>
      <c r="G7460" t="s">
        <v>17</v>
      </c>
      <c r="H7460" t="str">
        <f t="shared" si="464"/>
        <v>Remote</v>
      </c>
      <c r="I7460" t="s">
        <v>26</v>
      </c>
      <c r="J7460" t="str">
        <f t="shared" si="465"/>
        <v>3-6 yrs</v>
      </c>
      <c r="K7460">
        <f t="shared" ca="1" si="467"/>
        <v>4</v>
      </c>
      <c r="L7460" t="s">
        <v>27</v>
      </c>
      <c r="M7460">
        <v>0</v>
      </c>
      <c r="N7460">
        <v>1</v>
      </c>
      <c r="O7460">
        <v>0</v>
      </c>
      <c r="P7460">
        <v>0</v>
      </c>
      <c r="Q7460">
        <v>0</v>
      </c>
      <c r="R7460">
        <f>SUM(M7460:N7460:O7460:P7460:Q7460)</f>
        <v>1</v>
      </c>
      <c r="S7460" s="1">
        <v>96960</v>
      </c>
      <c r="T7460" s="1" t="str">
        <f t="shared" si="466"/>
        <v>Medium</v>
      </c>
      <c r="U7460">
        <v>2</v>
      </c>
      <c r="V7460">
        <v>2025</v>
      </c>
      <c r="W7460" t="s">
        <v>20</v>
      </c>
      <c r="X7460">
        <v>1</v>
      </c>
    </row>
    <row r="7461" spans="1:24" x14ac:dyDescent="0.3">
      <c r="A7461">
        <v>7460</v>
      </c>
      <c r="B7461" t="s">
        <v>41</v>
      </c>
      <c r="C7461" t="str">
        <f>_xlfn.XLOOKUP(B7461,Lookup_table!B:B,Lookup_table!C:C)</f>
        <v>Data</v>
      </c>
      <c r="D7461" t="s">
        <v>37</v>
      </c>
      <c r="E7461" t="s">
        <v>42</v>
      </c>
      <c r="F7461" t="s">
        <v>52</v>
      </c>
      <c r="G7461" t="s">
        <v>17</v>
      </c>
      <c r="H7461" t="str">
        <f t="shared" si="464"/>
        <v>Remote</v>
      </c>
      <c r="I7461" t="s">
        <v>35</v>
      </c>
      <c r="J7461" t="str">
        <f t="shared" si="465"/>
        <v>0-2 yrs</v>
      </c>
      <c r="K7461">
        <f t="shared" ca="1" si="467"/>
        <v>2</v>
      </c>
      <c r="L7461" t="s">
        <v>39</v>
      </c>
      <c r="M7461">
        <v>0</v>
      </c>
      <c r="N7461">
        <v>0</v>
      </c>
      <c r="O7461">
        <v>1</v>
      </c>
      <c r="P7461">
        <v>1</v>
      </c>
      <c r="Q7461">
        <v>0</v>
      </c>
      <c r="R7461">
        <f>SUM(M7461:N7461:O7461:P7461:Q7461)</f>
        <v>2</v>
      </c>
      <c r="S7461" s="1">
        <v>80467</v>
      </c>
      <c r="T7461" s="1" t="str">
        <f t="shared" si="466"/>
        <v>Medium</v>
      </c>
      <c r="U7461">
        <v>11</v>
      </c>
      <c r="V7461">
        <v>2023</v>
      </c>
      <c r="W7461" t="s">
        <v>28</v>
      </c>
      <c r="X7461">
        <v>5</v>
      </c>
    </row>
    <row r="7462" spans="1:24" x14ac:dyDescent="0.3">
      <c r="A7462">
        <v>7461</v>
      </c>
      <c r="B7462" t="s">
        <v>21</v>
      </c>
      <c r="C7462" t="str">
        <f>_xlfn.XLOOKUP(B7462,Lookup_table!B:B,Lookup_table!C:C)</f>
        <v>AI</v>
      </c>
      <c r="D7462" t="s">
        <v>14</v>
      </c>
      <c r="E7462" t="s">
        <v>23</v>
      </c>
      <c r="F7462" t="s">
        <v>24</v>
      </c>
      <c r="G7462" t="s">
        <v>30</v>
      </c>
      <c r="H7462" t="str">
        <f t="shared" si="464"/>
        <v>Onsite/Hybrid</v>
      </c>
      <c r="I7462" t="s">
        <v>26</v>
      </c>
      <c r="J7462" t="str">
        <f t="shared" si="465"/>
        <v>3-6 yrs</v>
      </c>
      <c r="K7462">
        <f t="shared" ca="1" si="467"/>
        <v>5</v>
      </c>
      <c r="L7462" t="s">
        <v>19</v>
      </c>
      <c r="M7462">
        <v>0</v>
      </c>
      <c r="N7462">
        <v>1</v>
      </c>
      <c r="O7462">
        <v>1</v>
      </c>
      <c r="P7462">
        <v>0</v>
      </c>
      <c r="Q7462">
        <v>0</v>
      </c>
      <c r="R7462">
        <f>SUM(M7462:N7462:O7462:P7462:Q7462)</f>
        <v>2</v>
      </c>
      <c r="S7462" s="1">
        <v>134467</v>
      </c>
      <c r="T7462" s="1" t="str">
        <f t="shared" si="466"/>
        <v>High</v>
      </c>
      <c r="U7462">
        <v>2</v>
      </c>
      <c r="V7462">
        <v>2024</v>
      </c>
      <c r="W7462" t="s">
        <v>20</v>
      </c>
      <c r="X7462">
        <v>2</v>
      </c>
    </row>
    <row r="7463" spans="1:24" x14ac:dyDescent="0.3">
      <c r="A7463">
        <v>7462</v>
      </c>
      <c r="B7463" t="s">
        <v>50</v>
      </c>
      <c r="C7463" t="str">
        <f>_xlfn.XLOOKUP(B7463,Lookup_table!B:B,Lookup_table!C:C)</f>
        <v>AI</v>
      </c>
      <c r="D7463" t="s">
        <v>37</v>
      </c>
      <c r="E7463" t="s">
        <v>42</v>
      </c>
      <c r="F7463" t="s">
        <v>52</v>
      </c>
      <c r="G7463" t="s">
        <v>25</v>
      </c>
      <c r="H7463" t="str">
        <f t="shared" si="464"/>
        <v>Onsite/Hybrid</v>
      </c>
      <c r="I7463" t="s">
        <v>18</v>
      </c>
      <c r="J7463" t="str">
        <f t="shared" si="465"/>
        <v>7+ yrs</v>
      </c>
      <c r="K7463">
        <f t="shared" ca="1" si="467"/>
        <v>12</v>
      </c>
      <c r="L7463" t="s">
        <v>39</v>
      </c>
      <c r="M7463">
        <v>0</v>
      </c>
      <c r="N7463">
        <v>1</v>
      </c>
      <c r="O7463">
        <v>1</v>
      </c>
      <c r="P7463">
        <v>0</v>
      </c>
      <c r="Q7463">
        <v>1</v>
      </c>
      <c r="R7463">
        <f>SUM(M7463:N7463:O7463:P7463:Q7463)</f>
        <v>3</v>
      </c>
      <c r="S7463" s="1">
        <v>160494</v>
      </c>
      <c r="T7463" s="1" t="str">
        <f t="shared" si="466"/>
        <v>High</v>
      </c>
      <c r="U7463">
        <v>11</v>
      </c>
      <c r="V7463">
        <v>2026</v>
      </c>
      <c r="W7463" t="s">
        <v>20</v>
      </c>
      <c r="X7463">
        <v>6</v>
      </c>
    </row>
    <row r="7464" spans="1:24" x14ac:dyDescent="0.3">
      <c r="A7464">
        <v>7463</v>
      </c>
      <c r="B7464" t="s">
        <v>41</v>
      </c>
      <c r="C7464" t="str">
        <f>_xlfn.XLOOKUP(B7464,Lookup_table!B:B,Lookup_table!C:C)</f>
        <v>Data</v>
      </c>
      <c r="D7464" t="s">
        <v>22</v>
      </c>
      <c r="E7464" t="s">
        <v>38</v>
      </c>
      <c r="F7464" t="s">
        <v>44</v>
      </c>
      <c r="G7464" t="s">
        <v>17</v>
      </c>
      <c r="H7464" t="str">
        <f t="shared" si="464"/>
        <v>Remote</v>
      </c>
      <c r="I7464" t="s">
        <v>35</v>
      </c>
      <c r="J7464" t="str">
        <f t="shared" si="465"/>
        <v>0-2 yrs</v>
      </c>
      <c r="K7464">
        <f t="shared" ca="1" si="467"/>
        <v>1</v>
      </c>
      <c r="L7464" t="s">
        <v>27</v>
      </c>
      <c r="M7464">
        <v>0</v>
      </c>
      <c r="N7464">
        <v>1</v>
      </c>
      <c r="O7464">
        <v>0</v>
      </c>
      <c r="P7464">
        <v>1</v>
      </c>
      <c r="Q7464">
        <v>1</v>
      </c>
      <c r="R7464">
        <f>SUM(M7464:N7464:O7464:P7464:Q7464)</f>
        <v>3</v>
      </c>
      <c r="S7464" s="1">
        <v>91312</v>
      </c>
      <c r="T7464" s="1" t="str">
        <f t="shared" si="466"/>
        <v>Medium</v>
      </c>
      <c r="U7464">
        <v>9</v>
      </c>
      <c r="V7464">
        <v>2022</v>
      </c>
      <c r="W7464" t="s">
        <v>34</v>
      </c>
      <c r="X7464">
        <v>5</v>
      </c>
    </row>
    <row r="7465" spans="1:24" x14ac:dyDescent="0.3">
      <c r="A7465">
        <v>7464</v>
      </c>
      <c r="B7465" t="s">
        <v>36</v>
      </c>
      <c r="C7465" t="str">
        <f>_xlfn.XLOOKUP(B7465,Lookup_table!B:B,Lookup_table!C:C)</f>
        <v>Data</v>
      </c>
      <c r="D7465" t="s">
        <v>22</v>
      </c>
      <c r="E7465" t="s">
        <v>32</v>
      </c>
      <c r="F7465" t="s">
        <v>44</v>
      </c>
      <c r="G7465" t="s">
        <v>30</v>
      </c>
      <c r="H7465" t="str">
        <f t="shared" si="464"/>
        <v>Onsite/Hybrid</v>
      </c>
      <c r="I7465" t="s">
        <v>35</v>
      </c>
      <c r="J7465" t="str">
        <f t="shared" si="465"/>
        <v>0-2 yrs</v>
      </c>
      <c r="K7465">
        <f t="shared" ca="1" si="467"/>
        <v>0</v>
      </c>
      <c r="L7465" t="s">
        <v>19</v>
      </c>
      <c r="M7465">
        <v>0</v>
      </c>
      <c r="N7465">
        <v>1</v>
      </c>
      <c r="O7465">
        <v>0</v>
      </c>
      <c r="P7465">
        <v>0</v>
      </c>
      <c r="Q7465">
        <v>0</v>
      </c>
      <c r="R7465">
        <f>SUM(M7465:N7465:O7465:P7465:Q7465)</f>
        <v>1</v>
      </c>
      <c r="S7465" s="1">
        <v>74355</v>
      </c>
      <c r="T7465" s="1" t="str">
        <f t="shared" si="466"/>
        <v>Medium</v>
      </c>
      <c r="U7465">
        <v>6</v>
      </c>
      <c r="V7465">
        <v>2022</v>
      </c>
      <c r="W7465" t="s">
        <v>20</v>
      </c>
      <c r="X7465">
        <v>2</v>
      </c>
    </row>
    <row r="7466" spans="1:24" x14ac:dyDescent="0.3">
      <c r="A7466">
        <v>7465</v>
      </c>
      <c r="B7466" t="s">
        <v>50</v>
      </c>
      <c r="C7466" t="str">
        <f>_xlfn.XLOOKUP(B7466,Lookup_table!B:B,Lookup_table!C:C)</f>
        <v>AI</v>
      </c>
      <c r="D7466" t="s">
        <v>34</v>
      </c>
      <c r="E7466" t="s">
        <v>42</v>
      </c>
      <c r="F7466" t="s">
        <v>52</v>
      </c>
      <c r="G7466" t="s">
        <v>25</v>
      </c>
      <c r="H7466" t="str">
        <f t="shared" si="464"/>
        <v>Onsite/Hybrid</v>
      </c>
      <c r="I7466" t="s">
        <v>35</v>
      </c>
      <c r="J7466" t="str">
        <f t="shared" si="465"/>
        <v>0-2 yrs</v>
      </c>
      <c r="K7466">
        <f t="shared" ca="1" si="467"/>
        <v>0</v>
      </c>
      <c r="L7466" t="s">
        <v>39</v>
      </c>
      <c r="M7466">
        <v>1</v>
      </c>
      <c r="N7466">
        <v>1</v>
      </c>
      <c r="O7466">
        <v>1</v>
      </c>
      <c r="P7466">
        <v>0</v>
      </c>
      <c r="Q7466">
        <v>0</v>
      </c>
      <c r="R7466">
        <f>SUM(M7466:N7466:O7466:P7466:Q7466)</f>
        <v>3</v>
      </c>
      <c r="S7466" s="1">
        <v>102177</v>
      </c>
      <c r="T7466" s="1" t="str">
        <f t="shared" si="466"/>
        <v>Medium</v>
      </c>
      <c r="U7466">
        <v>5</v>
      </c>
      <c r="V7466">
        <v>2024</v>
      </c>
      <c r="W7466" t="s">
        <v>20</v>
      </c>
      <c r="X7466">
        <v>5</v>
      </c>
    </row>
    <row r="7467" spans="1:24" x14ac:dyDescent="0.3">
      <c r="A7467">
        <v>7466</v>
      </c>
      <c r="B7467" t="s">
        <v>41</v>
      </c>
      <c r="C7467" t="str">
        <f>_xlfn.XLOOKUP(B7467,Lookup_table!B:B,Lookup_table!C:C)</f>
        <v>Data</v>
      </c>
      <c r="D7467" t="s">
        <v>34</v>
      </c>
      <c r="E7467" t="s">
        <v>40</v>
      </c>
      <c r="F7467" t="s">
        <v>24</v>
      </c>
      <c r="G7467" t="s">
        <v>17</v>
      </c>
      <c r="H7467" t="str">
        <f t="shared" si="464"/>
        <v>Remote</v>
      </c>
      <c r="I7467" t="s">
        <v>18</v>
      </c>
      <c r="J7467" t="str">
        <f t="shared" si="465"/>
        <v>7+ yrs</v>
      </c>
      <c r="K7467">
        <f t="shared" ca="1" si="467"/>
        <v>12</v>
      </c>
      <c r="L7467" t="s">
        <v>19</v>
      </c>
      <c r="M7467">
        <v>0</v>
      </c>
      <c r="N7467">
        <v>1</v>
      </c>
      <c r="O7467">
        <v>1</v>
      </c>
      <c r="P7467">
        <v>0</v>
      </c>
      <c r="Q7467">
        <v>0</v>
      </c>
      <c r="R7467">
        <f>SUM(M7467:N7467:O7467:P7467:Q7467)</f>
        <v>2</v>
      </c>
      <c r="S7467" s="1">
        <v>117143</v>
      </c>
      <c r="T7467" s="1" t="str">
        <f t="shared" si="466"/>
        <v>Medium</v>
      </c>
      <c r="U7467">
        <v>2</v>
      </c>
      <c r="V7467">
        <v>2024</v>
      </c>
      <c r="W7467" t="s">
        <v>20</v>
      </c>
      <c r="X7467">
        <v>2</v>
      </c>
    </row>
    <row r="7468" spans="1:24" x14ac:dyDescent="0.3">
      <c r="A7468">
        <v>7467</v>
      </c>
      <c r="B7468" t="s">
        <v>33</v>
      </c>
      <c r="C7468" t="str">
        <f>_xlfn.XLOOKUP(B7468,Lookup_table!B:B,Lookup_table!C:C)</f>
        <v>Data</v>
      </c>
      <c r="D7468" t="s">
        <v>14</v>
      </c>
      <c r="E7468" t="s">
        <v>32</v>
      </c>
      <c r="F7468" t="s">
        <v>44</v>
      </c>
      <c r="G7468" t="s">
        <v>25</v>
      </c>
      <c r="H7468" t="str">
        <f t="shared" si="464"/>
        <v>Onsite/Hybrid</v>
      </c>
      <c r="I7468" t="s">
        <v>18</v>
      </c>
      <c r="J7468" t="str">
        <f t="shared" si="465"/>
        <v>7+ yrs</v>
      </c>
      <c r="K7468">
        <f t="shared" ca="1" si="467"/>
        <v>14</v>
      </c>
      <c r="L7468" t="s">
        <v>39</v>
      </c>
      <c r="M7468">
        <v>0</v>
      </c>
      <c r="N7468">
        <v>0</v>
      </c>
      <c r="O7468">
        <v>1</v>
      </c>
      <c r="P7468">
        <v>1</v>
      </c>
      <c r="Q7468">
        <v>0</v>
      </c>
      <c r="R7468">
        <f>SUM(M7468:N7468:O7468:P7468:Q7468)</f>
        <v>2</v>
      </c>
      <c r="S7468" s="1">
        <v>131322</v>
      </c>
      <c r="T7468" s="1" t="str">
        <f t="shared" si="466"/>
        <v>High</v>
      </c>
      <c r="U7468">
        <v>10</v>
      </c>
      <c r="V7468">
        <v>2026</v>
      </c>
      <c r="W7468" t="s">
        <v>28</v>
      </c>
      <c r="X7468">
        <v>8</v>
      </c>
    </row>
    <row r="7469" spans="1:24" x14ac:dyDescent="0.3">
      <c r="A7469">
        <v>7468</v>
      </c>
      <c r="B7469" t="s">
        <v>33</v>
      </c>
      <c r="C7469" t="str">
        <f>_xlfn.XLOOKUP(B7469,Lookup_table!B:B,Lookup_table!C:C)</f>
        <v>Data</v>
      </c>
      <c r="D7469" t="s">
        <v>34</v>
      </c>
      <c r="E7469" t="s">
        <v>32</v>
      </c>
      <c r="F7469" t="s">
        <v>16</v>
      </c>
      <c r="G7469" t="s">
        <v>30</v>
      </c>
      <c r="H7469" t="str">
        <f t="shared" si="464"/>
        <v>Onsite/Hybrid</v>
      </c>
      <c r="I7469" t="s">
        <v>26</v>
      </c>
      <c r="J7469" t="str">
        <f t="shared" si="465"/>
        <v>3-6 yrs</v>
      </c>
      <c r="K7469">
        <f t="shared" ca="1" si="467"/>
        <v>6</v>
      </c>
      <c r="L7469" t="s">
        <v>19</v>
      </c>
      <c r="M7469">
        <v>1</v>
      </c>
      <c r="N7469">
        <v>0</v>
      </c>
      <c r="O7469">
        <v>0</v>
      </c>
      <c r="P7469">
        <v>1</v>
      </c>
      <c r="Q7469">
        <v>1</v>
      </c>
      <c r="R7469">
        <f>SUM(M7469:N7469:O7469:P7469:Q7469)</f>
        <v>3</v>
      </c>
      <c r="S7469" s="1">
        <v>95578</v>
      </c>
      <c r="T7469" s="1" t="str">
        <f t="shared" si="466"/>
        <v>Medium</v>
      </c>
      <c r="U7469">
        <v>6</v>
      </c>
      <c r="V7469">
        <v>2023</v>
      </c>
      <c r="W7469" t="s">
        <v>28</v>
      </c>
      <c r="X7469">
        <v>9</v>
      </c>
    </row>
    <row r="7470" spans="1:24" x14ac:dyDescent="0.3">
      <c r="A7470">
        <v>7469</v>
      </c>
      <c r="B7470" t="s">
        <v>31</v>
      </c>
      <c r="C7470" t="str">
        <f>_xlfn.XLOOKUP(B7470,Lookup_table!B:B,Lookup_table!C:C)</f>
        <v>Business</v>
      </c>
      <c r="D7470" t="s">
        <v>37</v>
      </c>
      <c r="E7470" t="s">
        <v>42</v>
      </c>
      <c r="F7470" t="s">
        <v>29</v>
      </c>
      <c r="G7470" t="s">
        <v>25</v>
      </c>
      <c r="H7470" t="str">
        <f t="shared" si="464"/>
        <v>Onsite/Hybrid</v>
      </c>
      <c r="I7470" t="s">
        <v>35</v>
      </c>
      <c r="J7470" t="str">
        <f t="shared" si="465"/>
        <v>0-2 yrs</v>
      </c>
      <c r="K7470">
        <f t="shared" ca="1" si="467"/>
        <v>2</v>
      </c>
      <c r="L7470" t="s">
        <v>27</v>
      </c>
      <c r="M7470">
        <v>1</v>
      </c>
      <c r="N7470">
        <v>0</v>
      </c>
      <c r="O7470">
        <v>0</v>
      </c>
      <c r="P7470">
        <v>1</v>
      </c>
      <c r="Q7470">
        <v>0</v>
      </c>
      <c r="R7470">
        <f>SUM(M7470:N7470:O7470:P7470:Q7470)</f>
        <v>2</v>
      </c>
      <c r="S7470" s="1">
        <v>67612</v>
      </c>
      <c r="T7470" s="1" t="str">
        <f t="shared" si="466"/>
        <v>Low</v>
      </c>
      <c r="U7470">
        <v>7</v>
      </c>
      <c r="V7470">
        <v>2021</v>
      </c>
      <c r="W7470" t="s">
        <v>20</v>
      </c>
      <c r="X7470">
        <v>2</v>
      </c>
    </row>
    <row r="7471" spans="1:24" x14ac:dyDescent="0.3">
      <c r="A7471">
        <v>7470</v>
      </c>
      <c r="B7471" t="s">
        <v>31</v>
      </c>
      <c r="C7471" t="str">
        <f>_xlfn.XLOOKUP(B7471,Lookup_table!B:B,Lookup_table!C:C)</f>
        <v>Business</v>
      </c>
      <c r="D7471" t="s">
        <v>34</v>
      </c>
      <c r="E7471" t="s">
        <v>32</v>
      </c>
      <c r="F7471" t="s">
        <v>29</v>
      </c>
      <c r="G7471" t="s">
        <v>30</v>
      </c>
      <c r="H7471" t="str">
        <f t="shared" si="464"/>
        <v>Onsite/Hybrid</v>
      </c>
      <c r="I7471" t="s">
        <v>18</v>
      </c>
      <c r="J7471" t="str">
        <f t="shared" si="465"/>
        <v>7+ yrs</v>
      </c>
      <c r="K7471">
        <f t="shared" ca="1" si="467"/>
        <v>14</v>
      </c>
      <c r="L7471" t="s">
        <v>27</v>
      </c>
      <c r="M7471">
        <v>1</v>
      </c>
      <c r="N7471">
        <v>0</v>
      </c>
      <c r="O7471">
        <v>1</v>
      </c>
      <c r="P7471">
        <v>0</v>
      </c>
      <c r="Q7471">
        <v>1</v>
      </c>
      <c r="R7471">
        <f>SUM(M7471:N7471:O7471:P7471:Q7471)</f>
        <v>3</v>
      </c>
      <c r="S7471" s="1">
        <v>125886</v>
      </c>
      <c r="T7471" s="1" t="str">
        <f t="shared" si="466"/>
        <v>High</v>
      </c>
      <c r="U7471">
        <v>1</v>
      </c>
      <c r="V7471">
        <v>2024</v>
      </c>
      <c r="W7471" t="s">
        <v>34</v>
      </c>
      <c r="X7471">
        <v>6</v>
      </c>
    </row>
    <row r="7472" spans="1:24" x14ac:dyDescent="0.3">
      <c r="A7472">
        <v>7471</v>
      </c>
      <c r="B7472" t="s">
        <v>31</v>
      </c>
      <c r="C7472" t="str">
        <f>_xlfn.XLOOKUP(B7472,Lookup_table!B:B,Lookup_table!C:C)</f>
        <v>Business</v>
      </c>
      <c r="D7472" t="s">
        <v>37</v>
      </c>
      <c r="E7472" t="s">
        <v>32</v>
      </c>
      <c r="F7472" t="s">
        <v>16</v>
      </c>
      <c r="G7472" t="s">
        <v>30</v>
      </c>
      <c r="H7472" t="str">
        <f t="shared" si="464"/>
        <v>Onsite/Hybrid</v>
      </c>
      <c r="I7472" t="s">
        <v>35</v>
      </c>
      <c r="J7472" t="str">
        <f t="shared" si="465"/>
        <v>0-2 yrs</v>
      </c>
      <c r="K7472">
        <f t="shared" ca="1" si="467"/>
        <v>1</v>
      </c>
      <c r="L7472" t="s">
        <v>27</v>
      </c>
      <c r="M7472">
        <v>0</v>
      </c>
      <c r="N7472">
        <v>0</v>
      </c>
      <c r="O7472">
        <v>1</v>
      </c>
      <c r="P7472">
        <v>1</v>
      </c>
      <c r="Q7472">
        <v>1</v>
      </c>
      <c r="R7472">
        <f>SUM(M7472:N7472:O7472:P7472:Q7472)</f>
        <v>3</v>
      </c>
      <c r="S7472" s="1">
        <v>93575</v>
      </c>
      <c r="T7472" s="1" t="str">
        <f t="shared" si="466"/>
        <v>Medium</v>
      </c>
      <c r="U7472">
        <v>1</v>
      </c>
      <c r="V7472">
        <v>2025</v>
      </c>
      <c r="W7472" t="s">
        <v>28</v>
      </c>
      <c r="X7472">
        <v>7</v>
      </c>
    </row>
    <row r="7473" spans="1:24" x14ac:dyDescent="0.3">
      <c r="A7473">
        <v>7472</v>
      </c>
      <c r="B7473" t="s">
        <v>33</v>
      </c>
      <c r="C7473" t="str">
        <f>_xlfn.XLOOKUP(B7473,Lookup_table!B:B,Lookup_table!C:C)</f>
        <v>Data</v>
      </c>
      <c r="D7473" t="s">
        <v>14</v>
      </c>
      <c r="E7473" t="s">
        <v>40</v>
      </c>
      <c r="F7473" t="s">
        <v>16</v>
      </c>
      <c r="G7473" t="s">
        <v>25</v>
      </c>
      <c r="H7473" t="str">
        <f t="shared" si="464"/>
        <v>Onsite/Hybrid</v>
      </c>
      <c r="I7473" t="s">
        <v>26</v>
      </c>
      <c r="J7473" t="str">
        <f t="shared" si="465"/>
        <v>3-6 yrs</v>
      </c>
      <c r="K7473">
        <f t="shared" ca="1" si="467"/>
        <v>4</v>
      </c>
      <c r="L7473" t="s">
        <v>19</v>
      </c>
      <c r="M7473">
        <v>0</v>
      </c>
      <c r="N7473">
        <v>0</v>
      </c>
      <c r="O7473">
        <v>1</v>
      </c>
      <c r="P7473">
        <v>0</v>
      </c>
      <c r="Q7473">
        <v>0</v>
      </c>
      <c r="R7473">
        <f>SUM(M7473:N7473:O7473:P7473:Q7473)</f>
        <v>1</v>
      </c>
      <c r="S7473" s="1">
        <v>91318</v>
      </c>
      <c r="T7473" s="1" t="str">
        <f t="shared" si="466"/>
        <v>Medium</v>
      </c>
      <c r="U7473">
        <v>5</v>
      </c>
      <c r="V7473">
        <v>2022</v>
      </c>
      <c r="W7473" t="s">
        <v>28</v>
      </c>
      <c r="X7473">
        <v>8</v>
      </c>
    </row>
    <row r="7474" spans="1:24" x14ac:dyDescent="0.3">
      <c r="A7474">
        <v>7473</v>
      </c>
      <c r="B7474" t="s">
        <v>50</v>
      </c>
      <c r="C7474" t="str">
        <f>_xlfn.XLOOKUP(B7474,Lookup_table!B:B,Lookup_table!C:C)</f>
        <v>AI</v>
      </c>
      <c r="D7474" t="s">
        <v>14</v>
      </c>
      <c r="E7474" t="s">
        <v>32</v>
      </c>
      <c r="F7474" t="s">
        <v>29</v>
      </c>
      <c r="G7474" t="s">
        <v>25</v>
      </c>
      <c r="H7474" t="str">
        <f t="shared" si="464"/>
        <v>Onsite/Hybrid</v>
      </c>
      <c r="I7474" t="s">
        <v>35</v>
      </c>
      <c r="J7474" t="str">
        <f t="shared" si="465"/>
        <v>0-2 yrs</v>
      </c>
      <c r="K7474">
        <f t="shared" ca="1" si="467"/>
        <v>2</v>
      </c>
      <c r="L7474" t="s">
        <v>39</v>
      </c>
      <c r="M7474">
        <v>1</v>
      </c>
      <c r="N7474">
        <v>0</v>
      </c>
      <c r="O7474">
        <v>0</v>
      </c>
      <c r="P7474">
        <v>0</v>
      </c>
      <c r="Q7474">
        <v>1</v>
      </c>
      <c r="R7474">
        <f>SUM(M7474:N7474:O7474:P7474:Q7474)</f>
        <v>2</v>
      </c>
      <c r="S7474" s="1">
        <v>97587</v>
      </c>
      <c r="T7474" s="1" t="str">
        <f t="shared" si="466"/>
        <v>Medium</v>
      </c>
      <c r="U7474">
        <v>5</v>
      </c>
      <c r="V7474">
        <v>2021</v>
      </c>
      <c r="W7474" t="s">
        <v>34</v>
      </c>
      <c r="X7474">
        <v>5</v>
      </c>
    </row>
    <row r="7475" spans="1:24" x14ac:dyDescent="0.3">
      <c r="A7475">
        <v>7474</v>
      </c>
      <c r="B7475" t="s">
        <v>31</v>
      </c>
      <c r="C7475" t="str">
        <f>_xlfn.XLOOKUP(B7475,Lookup_table!B:B,Lookup_table!C:C)</f>
        <v>Business</v>
      </c>
      <c r="D7475" t="s">
        <v>37</v>
      </c>
      <c r="E7475" t="s">
        <v>15</v>
      </c>
      <c r="F7475" t="s">
        <v>43</v>
      </c>
      <c r="G7475" t="s">
        <v>30</v>
      </c>
      <c r="H7475" t="str">
        <f t="shared" si="464"/>
        <v>Onsite/Hybrid</v>
      </c>
      <c r="I7475" t="s">
        <v>35</v>
      </c>
      <c r="J7475" t="str">
        <f t="shared" si="465"/>
        <v>0-2 yrs</v>
      </c>
      <c r="K7475">
        <f t="shared" ca="1" si="467"/>
        <v>0</v>
      </c>
      <c r="L7475" t="s">
        <v>27</v>
      </c>
      <c r="M7475">
        <v>0</v>
      </c>
      <c r="N7475">
        <v>0</v>
      </c>
      <c r="O7475">
        <v>1</v>
      </c>
      <c r="P7475">
        <v>0</v>
      </c>
      <c r="Q7475">
        <v>1</v>
      </c>
      <c r="R7475">
        <f>SUM(M7475:N7475:O7475:P7475:Q7475)</f>
        <v>2</v>
      </c>
      <c r="S7475" s="1">
        <v>79713</v>
      </c>
      <c r="T7475" s="1" t="str">
        <f t="shared" si="466"/>
        <v>Medium</v>
      </c>
      <c r="U7475">
        <v>10</v>
      </c>
      <c r="V7475">
        <v>2024</v>
      </c>
      <c r="W7475" t="s">
        <v>20</v>
      </c>
      <c r="X7475">
        <v>2</v>
      </c>
    </row>
    <row r="7476" spans="1:24" x14ac:dyDescent="0.3">
      <c r="A7476">
        <v>7475</v>
      </c>
      <c r="B7476" t="s">
        <v>41</v>
      </c>
      <c r="C7476" t="str">
        <f>_xlfn.XLOOKUP(B7476,Lookup_table!B:B,Lookup_table!C:C)</f>
        <v>Data</v>
      </c>
      <c r="D7476" t="s">
        <v>22</v>
      </c>
      <c r="E7476" t="s">
        <v>42</v>
      </c>
      <c r="F7476" t="s">
        <v>29</v>
      </c>
      <c r="G7476" t="s">
        <v>17</v>
      </c>
      <c r="H7476" t="str">
        <f t="shared" si="464"/>
        <v>Remote</v>
      </c>
      <c r="I7476" t="s">
        <v>35</v>
      </c>
      <c r="J7476" t="str">
        <f t="shared" si="465"/>
        <v>0-2 yrs</v>
      </c>
      <c r="K7476">
        <f t="shared" ca="1" si="467"/>
        <v>0</v>
      </c>
      <c r="L7476" t="s">
        <v>39</v>
      </c>
      <c r="M7476">
        <v>1</v>
      </c>
      <c r="N7476">
        <v>0</v>
      </c>
      <c r="O7476">
        <v>1</v>
      </c>
      <c r="P7476">
        <v>0</v>
      </c>
      <c r="Q7476">
        <v>1</v>
      </c>
      <c r="R7476">
        <f>SUM(M7476:N7476:O7476:P7476:Q7476)</f>
        <v>3</v>
      </c>
      <c r="S7476" s="1">
        <v>97082</v>
      </c>
      <c r="T7476" s="1" t="str">
        <f t="shared" si="466"/>
        <v>Medium</v>
      </c>
      <c r="U7476">
        <v>5</v>
      </c>
      <c r="V7476">
        <v>2022</v>
      </c>
      <c r="W7476" t="s">
        <v>20</v>
      </c>
      <c r="X7476">
        <v>3</v>
      </c>
    </row>
    <row r="7477" spans="1:24" x14ac:dyDescent="0.3">
      <c r="A7477">
        <v>7476</v>
      </c>
      <c r="B7477" t="s">
        <v>31</v>
      </c>
      <c r="C7477" t="str">
        <f>_xlfn.XLOOKUP(B7477,Lookup_table!B:B,Lookup_table!C:C)</f>
        <v>Business</v>
      </c>
      <c r="D7477" t="s">
        <v>34</v>
      </c>
      <c r="E7477" t="s">
        <v>15</v>
      </c>
      <c r="F7477" t="s">
        <v>52</v>
      </c>
      <c r="G7477" t="s">
        <v>17</v>
      </c>
      <c r="H7477" t="str">
        <f t="shared" si="464"/>
        <v>Remote</v>
      </c>
      <c r="I7477" t="s">
        <v>18</v>
      </c>
      <c r="J7477" t="str">
        <f t="shared" si="465"/>
        <v>7+ yrs</v>
      </c>
      <c r="K7477">
        <f t="shared" ca="1" si="467"/>
        <v>7</v>
      </c>
      <c r="L7477" t="s">
        <v>19</v>
      </c>
      <c r="M7477">
        <v>0</v>
      </c>
      <c r="N7477">
        <v>0</v>
      </c>
      <c r="O7477">
        <v>0</v>
      </c>
      <c r="P7477">
        <v>1</v>
      </c>
      <c r="Q7477">
        <v>1</v>
      </c>
      <c r="R7477">
        <f>SUM(M7477:N7477:O7477:P7477:Q7477)</f>
        <v>2</v>
      </c>
      <c r="S7477" s="1">
        <v>123690</v>
      </c>
      <c r="T7477" s="1" t="str">
        <f t="shared" si="466"/>
        <v>High</v>
      </c>
      <c r="U7477">
        <v>7</v>
      </c>
      <c r="V7477">
        <v>2025</v>
      </c>
      <c r="W7477" t="s">
        <v>28</v>
      </c>
      <c r="X7477">
        <v>9</v>
      </c>
    </row>
    <row r="7478" spans="1:24" x14ac:dyDescent="0.3">
      <c r="A7478">
        <v>7477</v>
      </c>
      <c r="B7478" t="s">
        <v>41</v>
      </c>
      <c r="C7478" t="str">
        <f>_xlfn.XLOOKUP(B7478,Lookup_table!B:B,Lookup_table!C:C)</f>
        <v>Data</v>
      </c>
      <c r="D7478" t="s">
        <v>22</v>
      </c>
      <c r="E7478" t="s">
        <v>42</v>
      </c>
      <c r="F7478" t="s">
        <v>43</v>
      </c>
      <c r="G7478" t="s">
        <v>30</v>
      </c>
      <c r="H7478" t="str">
        <f t="shared" si="464"/>
        <v>Onsite/Hybrid</v>
      </c>
      <c r="I7478" t="s">
        <v>26</v>
      </c>
      <c r="J7478" t="str">
        <f t="shared" si="465"/>
        <v>3-6 yrs</v>
      </c>
      <c r="K7478">
        <f t="shared" ca="1" si="467"/>
        <v>6</v>
      </c>
      <c r="L7478" t="s">
        <v>39</v>
      </c>
      <c r="M7478">
        <v>1</v>
      </c>
      <c r="N7478">
        <v>1</v>
      </c>
      <c r="O7478">
        <v>0</v>
      </c>
      <c r="P7478">
        <v>1</v>
      </c>
      <c r="Q7478">
        <v>0</v>
      </c>
      <c r="R7478">
        <f>SUM(M7478:N7478:O7478:P7478:Q7478)</f>
        <v>3</v>
      </c>
      <c r="S7478" s="1">
        <v>113070</v>
      </c>
      <c r="T7478" s="1" t="str">
        <f t="shared" si="466"/>
        <v>Medium</v>
      </c>
      <c r="U7478">
        <v>8</v>
      </c>
      <c r="V7478">
        <v>2023</v>
      </c>
      <c r="W7478" t="s">
        <v>34</v>
      </c>
      <c r="X7478">
        <v>1</v>
      </c>
    </row>
    <row r="7479" spans="1:24" x14ac:dyDescent="0.3">
      <c r="A7479">
        <v>7478</v>
      </c>
      <c r="B7479" t="s">
        <v>21</v>
      </c>
      <c r="C7479" t="str">
        <f>_xlfn.XLOOKUP(B7479,Lookup_table!B:B,Lookup_table!C:C)</f>
        <v>AI</v>
      </c>
      <c r="D7479" t="s">
        <v>14</v>
      </c>
      <c r="E7479" t="s">
        <v>38</v>
      </c>
      <c r="F7479" t="s">
        <v>51</v>
      </c>
      <c r="G7479" t="s">
        <v>30</v>
      </c>
      <c r="H7479" t="str">
        <f t="shared" si="464"/>
        <v>Onsite/Hybrid</v>
      </c>
      <c r="I7479" t="s">
        <v>35</v>
      </c>
      <c r="J7479" t="str">
        <f t="shared" si="465"/>
        <v>0-2 yrs</v>
      </c>
      <c r="K7479">
        <f t="shared" ca="1" si="467"/>
        <v>0</v>
      </c>
      <c r="L7479" t="s">
        <v>39</v>
      </c>
      <c r="M7479">
        <v>0</v>
      </c>
      <c r="N7479">
        <v>0</v>
      </c>
      <c r="O7479">
        <v>0</v>
      </c>
      <c r="P7479">
        <v>1</v>
      </c>
      <c r="Q7479">
        <v>0</v>
      </c>
      <c r="R7479">
        <f>SUM(M7479:N7479:O7479:P7479:Q7479)</f>
        <v>1</v>
      </c>
      <c r="S7479" s="1">
        <v>109678</v>
      </c>
      <c r="T7479" s="1" t="str">
        <f t="shared" si="466"/>
        <v>Medium</v>
      </c>
      <c r="U7479">
        <v>7</v>
      </c>
      <c r="V7479">
        <v>2021</v>
      </c>
      <c r="W7479" t="s">
        <v>28</v>
      </c>
      <c r="X7479">
        <v>7</v>
      </c>
    </row>
    <row r="7480" spans="1:24" x14ac:dyDescent="0.3">
      <c r="A7480">
        <v>7479</v>
      </c>
      <c r="B7480" t="s">
        <v>21</v>
      </c>
      <c r="C7480" t="str">
        <f>_xlfn.XLOOKUP(B7480,Lookup_table!B:B,Lookup_table!C:C)</f>
        <v>AI</v>
      </c>
      <c r="D7480" t="s">
        <v>14</v>
      </c>
      <c r="E7480" t="s">
        <v>38</v>
      </c>
      <c r="F7480" t="s">
        <v>52</v>
      </c>
      <c r="G7480" t="s">
        <v>17</v>
      </c>
      <c r="H7480" t="str">
        <f t="shared" si="464"/>
        <v>Remote</v>
      </c>
      <c r="I7480" t="s">
        <v>26</v>
      </c>
      <c r="J7480" t="str">
        <f t="shared" si="465"/>
        <v>3-6 yrs</v>
      </c>
      <c r="K7480">
        <f t="shared" ca="1" si="467"/>
        <v>6</v>
      </c>
      <c r="L7480" t="s">
        <v>27</v>
      </c>
      <c r="M7480">
        <v>1</v>
      </c>
      <c r="N7480">
        <v>1</v>
      </c>
      <c r="O7480">
        <v>0</v>
      </c>
      <c r="P7480">
        <v>1</v>
      </c>
      <c r="Q7480">
        <v>0</v>
      </c>
      <c r="R7480">
        <f>SUM(M7480:N7480:O7480:P7480:Q7480)</f>
        <v>3</v>
      </c>
      <c r="S7480" s="1">
        <v>127046</v>
      </c>
      <c r="T7480" s="1" t="str">
        <f t="shared" si="466"/>
        <v>High</v>
      </c>
      <c r="U7480">
        <v>5</v>
      </c>
      <c r="V7480">
        <v>2020</v>
      </c>
      <c r="W7480" t="s">
        <v>28</v>
      </c>
      <c r="X7480">
        <v>9</v>
      </c>
    </row>
    <row r="7481" spans="1:24" x14ac:dyDescent="0.3">
      <c r="A7481">
        <v>7480</v>
      </c>
      <c r="B7481" t="s">
        <v>33</v>
      </c>
      <c r="C7481" t="str">
        <f>_xlfn.XLOOKUP(B7481,Lookup_table!B:B,Lookup_table!C:C)</f>
        <v>Data</v>
      </c>
      <c r="D7481" t="s">
        <v>22</v>
      </c>
      <c r="E7481" t="s">
        <v>15</v>
      </c>
      <c r="F7481" t="s">
        <v>52</v>
      </c>
      <c r="G7481" t="s">
        <v>25</v>
      </c>
      <c r="H7481" t="str">
        <f t="shared" si="464"/>
        <v>Onsite/Hybrid</v>
      </c>
      <c r="I7481" t="s">
        <v>18</v>
      </c>
      <c r="J7481" t="str">
        <f t="shared" si="465"/>
        <v>7+ yrs</v>
      </c>
      <c r="K7481">
        <f t="shared" ca="1" si="467"/>
        <v>7</v>
      </c>
      <c r="L7481" t="s">
        <v>39</v>
      </c>
      <c r="M7481">
        <v>0</v>
      </c>
      <c r="N7481">
        <v>0</v>
      </c>
      <c r="O7481">
        <v>1</v>
      </c>
      <c r="P7481">
        <v>1</v>
      </c>
      <c r="Q7481">
        <v>1</v>
      </c>
      <c r="R7481">
        <f>SUM(M7481:N7481:O7481:P7481:Q7481)</f>
        <v>3</v>
      </c>
      <c r="S7481" s="1">
        <v>157673</v>
      </c>
      <c r="T7481" s="1" t="str">
        <f t="shared" si="466"/>
        <v>High</v>
      </c>
      <c r="U7481">
        <v>2</v>
      </c>
      <c r="V7481">
        <v>2025</v>
      </c>
      <c r="W7481" t="s">
        <v>28</v>
      </c>
      <c r="X7481">
        <v>6</v>
      </c>
    </row>
    <row r="7482" spans="1:24" x14ac:dyDescent="0.3">
      <c r="A7482">
        <v>7481</v>
      </c>
      <c r="B7482" t="s">
        <v>36</v>
      </c>
      <c r="C7482" t="str">
        <f>_xlfn.XLOOKUP(B7482,Lookup_table!B:B,Lookup_table!C:C)</f>
        <v>Data</v>
      </c>
      <c r="D7482" t="s">
        <v>34</v>
      </c>
      <c r="E7482" t="s">
        <v>23</v>
      </c>
      <c r="F7482" t="s">
        <v>43</v>
      </c>
      <c r="G7482" t="s">
        <v>30</v>
      </c>
      <c r="H7482" t="str">
        <f t="shared" si="464"/>
        <v>Onsite/Hybrid</v>
      </c>
      <c r="I7482" t="s">
        <v>26</v>
      </c>
      <c r="J7482" t="str">
        <f t="shared" si="465"/>
        <v>3-6 yrs</v>
      </c>
      <c r="K7482">
        <f t="shared" ca="1" si="467"/>
        <v>4</v>
      </c>
      <c r="L7482" t="s">
        <v>27</v>
      </c>
      <c r="M7482">
        <v>1</v>
      </c>
      <c r="N7482">
        <v>0</v>
      </c>
      <c r="O7482">
        <v>1</v>
      </c>
      <c r="P7482">
        <v>1</v>
      </c>
      <c r="Q7482">
        <v>0</v>
      </c>
      <c r="R7482">
        <f>SUM(M7482:N7482:O7482:P7482:Q7482)</f>
        <v>3</v>
      </c>
      <c r="S7482" s="1">
        <v>104126</v>
      </c>
      <c r="T7482" s="1" t="str">
        <f t="shared" si="466"/>
        <v>Medium</v>
      </c>
      <c r="U7482">
        <v>11</v>
      </c>
      <c r="V7482">
        <v>2023</v>
      </c>
      <c r="W7482" t="s">
        <v>28</v>
      </c>
      <c r="X7482">
        <v>7</v>
      </c>
    </row>
    <row r="7483" spans="1:24" x14ac:dyDescent="0.3">
      <c r="A7483">
        <v>7482</v>
      </c>
      <c r="B7483" t="s">
        <v>41</v>
      </c>
      <c r="C7483" t="str">
        <f>_xlfn.XLOOKUP(B7483,Lookup_table!B:B,Lookup_table!C:C)</f>
        <v>Data</v>
      </c>
      <c r="D7483" t="s">
        <v>22</v>
      </c>
      <c r="E7483" t="s">
        <v>42</v>
      </c>
      <c r="F7483" t="s">
        <v>43</v>
      </c>
      <c r="G7483" t="s">
        <v>25</v>
      </c>
      <c r="H7483" t="str">
        <f t="shared" si="464"/>
        <v>Onsite/Hybrid</v>
      </c>
      <c r="I7483" t="s">
        <v>26</v>
      </c>
      <c r="J7483" t="str">
        <f t="shared" si="465"/>
        <v>3-6 yrs</v>
      </c>
      <c r="K7483">
        <f t="shared" ca="1" si="467"/>
        <v>4</v>
      </c>
      <c r="L7483" t="s">
        <v>19</v>
      </c>
      <c r="M7483">
        <v>1</v>
      </c>
      <c r="N7483">
        <v>1</v>
      </c>
      <c r="O7483">
        <v>1</v>
      </c>
      <c r="P7483">
        <v>0</v>
      </c>
      <c r="Q7483">
        <v>0</v>
      </c>
      <c r="R7483">
        <f>SUM(M7483:N7483:O7483:P7483:Q7483)</f>
        <v>3</v>
      </c>
      <c r="S7483" s="1">
        <v>108473</v>
      </c>
      <c r="T7483" s="1" t="str">
        <f t="shared" si="466"/>
        <v>Medium</v>
      </c>
      <c r="U7483">
        <v>6</v>
      </c>
      <c r="V7483">
        <v>2022</v>
      </c>
      <c r="W7483" t="s">
        <v>20</v>
      </c>
      <c r="X7483">
        <v>4</v>
      </c>
    </row>
    <row r="7484" spans="1:24" x14ac:dyDescent="0.3">
      <c r="A7484">
        <v>7483</v>
      </c>
      <c r="B7484" t="s">
        <v>50</v>
      </c>
      <c r="C7484" t="str">
        <f>_xlfn.XLOOKUP(B7484,Lookup_table!B:B,Lookup_table!C:C)</f>
        <v>AI</v>
      </c>
      <c r="D7484" t="s">
        <v>34</v>
      </c>
      <c r="E7484" t="s">
        <v>32</v>
      </c>
      <c r="F7484" t="s">
        <v>52</v>
      </c>
      <c r="G7484" t="s">
        <v>17</v>
      </c>
      <c r="H7484" t="str">
        <f t="shared" si="464"/>
        <v>Remote</v>
      </c>
      <c r="I7484" t="s">
        <v>35</v>
      </c>
      <c r="J7484" t="str">
        <f t="shared" si="465"/>
        <v>0-2 yrs</v>
      </c>
      <c r="K7484">
        <f t="shared" ca="1" si="467"/>
        <v>2</v>
      </c>
      <c r="L7484" t="s">
        <v>27</v>
      </c>
      <c r="M7484">
        <v>1</v>
      </c>
      <c r="N7484">
        <v>1</v>
      </c>
      <c r="O7484">
        <v>1</v>
      </c>
      <c r="P7484">
        <v>1</v>
      </c>
      <c r="Q7484">
        <v>1</v>
      </c>
      <c r="R7484">
        <f>SUM(M7484:N7484:O7484:P7484:Q7484)</f>
        <v>5</v>
      </c>
      <c r="S7484" s="1">
        <v>132318</v>
      </c>
      <c r="T7484" s="1" t="str">
        <f t="shared" si="466"/>
        <v>High</v>
      </c>
      <c r="U7484">
        <v>6</v>
      </c>
      <c r="V7484">
        <v>2023</v>
      </c>
      <c r="W7484" t="s">
        <v>28</v>
      </c>
      <c r="X7484">
        <v>6</v>
      </c>
    </row>
    <row r="7485" spans="1:24" x14ac:dyDescent="0.3">
      <c r="A7485">
        <v>7484</v>
      </c>
      <c r="B7485" t="s">
        <v>41</v>
      </c>
      <c r="C7485" t="str">
        <f>_xlfn.XLOOKUP(B7485,Lookup_table!B:B,Lookup_table!C:C)</f>
        <v>Data</v>
      </c>
      <c r="D7485" t="s">
        <v>37</v>
      </c>
      <c r="E7485" t="s">
        <v>15</v>
      </c>
      <c r="F7485" t="s">
        <v>29</v>
      </c>
      <c r="G7485" t="s">
        <v>30</v>
      </c>
      <c r="H7485" t="str">
        <f t="shared" si="464"/>
        <v>Onsite/Hybrid</v>
      </c>
      <c r="I7485" t="s">
        <v>35</v>
      </c>
      <c r="J7485" t="str">
        <f t="shared" si="465"/>
        <v>0-2 yrs</v>
      </c>
      <c r="K7485">
        <f t="shared" ca="1" si="467"/>
        <v>0</v>
      </c>
      <c r="L7485" t="s">
        <v>19</v>
      </c>
      <c r="M7485">
        <v>0</v>
      </c>
      <c r="N7485">
        <v>0</v>
      </c>
      <c r="O7485">
        <v>0</v>
      </c>
      <c r="P7485">
        <v>0</v>
      </c>
      <c r="Q7485">
        <v>0</v>
      </c>
      <c r="R7485">
        <f>SUM(M7485:N7485:O7485:P7485:Q7485)</f>
        <v>0</v>
      </c>
      <c r="S7485" s="1">
        <v>53263</v>
      </c>
      <c r="T7485" s="1" t="str">
        <f t="shared" si="466"/>
        <v>Low</v>
      </c>
      <c r="U7485">
        <v>11</v>
      </c>
      <c r="V7485">
        <v>2022</v>
      </c>
      <c r="W7485" t="s">
        <v>34</v>
      </c>
      <c r="X7485">
        <v>4</v>
      </c>
    </row>
    <row r="7486" spans="1:24" x14ac:dyDescent="0.3">
      <c r="A7486">
        <v>7485</v>
      </c>
      <c r="B7486" t="s">
        <v>36</v>
      </c>
      <c r="C7486" t="str">
        <f>_xlfn.XLOOKUP(B7486,Lookup_table!B:B,Lookup_table!C:C)</f>
        <v>Data</v>
      </c>
      <c r="D7486" t="s">
        <v>14</v>
      </c>
      <c r="E7486" t="s">
        <v>42</v>
      </c>
      <c r="F7486" t="s">
        <v>24</v>
      </c>
      <c r="G7486" t="s">
        <v>30</v>
      </c>
      <c r="H7486" t="str">
        <f t="shared" si="464"/>
        <v>Onsite/Hybrid</v>
      </c>
      <c r="I7486" t="s">
        <v>35</v>
      </c>
      <c r="J7486" t="str">
        <f t="shared" si="465"/>
        <v>0-2 yrs</v>
      </c>
      <c r="K7486">
        <f t="shared" ca="1" si="467"/>
        <v>1</v>
      </c>
      <c r="L7486" t="s">
        <v>39</v>
      </c>
      <c r="M7486">
        <v>1</v>
      </c>
      <c r="N7486">
        <v>1</v>
      </c>
      <c r="O7486">
        <v>1</v>
      </c>
      <c r="P7486">
        <v>1</v>
      </c>
      <c r="Q7486">
        <v>1</v>
      </c>
      <c r="R7486">
        <f>SUM(M7486:N7486:O7486:P7486:Q7486)</f>
        <v>5</v>
      </c>
      <c r="S7486" s="1">
        <v>87031</v>
      </c>
      <c r="T7486" s="1" t="str">
        <f t="shared" si="466"/>
        <v>Medium</v>
      </c>
      <c r="U7486">
        <v>10</v>
      </c>
      <c r="V7486">
        <v>2020</v>
      </c>
      <c r="W7486" t="s">
        <v>28</v>
      </c>
      <c r="X7486">
        <v>6</v>
      </c>
    </row>
    <row r="7487" spans="1:24" x14ac:dyDescent="0.3">
      <c r="A7487">
        <v>7486</v>
      </c>
      <c r="B7487" t="s">
        <v>36</v>
      </c>
      <c r="C7487" t="str">
        <f>_xlfn.XLOOKUP(B7487,Lookup_table!B:B,Lookup_table!C:C)</f>
        <v>Data</v>
      </c>
      <c r="D7487" t="s">
        <v>22</v>
      </c>
      <c r="E7487" t="s">
        <v>40</v>
      </c>
      <c r="F7487" t="s">
        <v>44</v>
      </c>
      <c r="G7487" t="s">
        <v>30</v>
      </c>
      <c r="H7487" t="str">
        <f t="shared" si="464"/>
        <v>Onsite/Hybrid</v>
      </c>
      <c r="I7487" t="s">
        <v>35</v>
      </c>
      <c r="J7487" t="str">
        <f t="shared" si="465"/>
        <v>0-2 yrs</v>
      </c>
      <c r="K7487">
        <f t="shared" ca="1" si="467"/>
        <v>0</v>
      </c>
      <c r="L7487" t="s">
        <v>39</v>
      </c>
      <c r="M7487">
        <v>1</v>
      </c>
      <c r="N7487">
        <v>1</v>
      </c>
      <c r="O7487">
        <v>0</v>
      </c>
      <c r="P7487">
        <v>0</v>
      </c>
      <c r="Q7487">
        <v>1</v>
      </c>
      <c r="R7487">
        <f>SUM(M7487:N7487:O7487:P7487:Q7487)</f>
        <v>3</v>
      </c>
      <c r="S7487" s="1">
        <v>78940</v>
      </c>
      <c r="T7487" s="1" t="str">
        <f t="shared" si="466"/>
        <v>Medium</v>
      </c>
      <c r="U7487">
        <v>3</v>
      </c>
      <c r="V7487">
        <v>2023</v>
      </c>
      <c r="W7487" t="s">
        <v>34</v>
      </c>
      <c r="X7487">
        <v>1</v>
      </c>
    </row>
    <row r="7488" spans="1:24" x14ac:dyDescent="0.3">
      <c r="A7488">
        <v>7487</v>
      </c>
      <c r="B7488" t="s">
        <v>33</v>
      </c>
      <c r="C7488" t="str">
        <f>_xlfn.XLOOKUP(B7488,Lookup_table!B:B,Lookup_table!C:C)</f>
        <v>Data</v>
      </c>
      <c r="D7488" t="s">
        <v>14</v>
      </c>
      <c r="E7488" t="s">
        <v>40</v>
      </c>
      <c r="F7488" t="s">
        <v>24</v>
      </c>
      <c r="G7488" t="s">
        <v>17</v>
      </c>
      <c r="H7488" t="str">
        <f t="shared" si="464"/>
        <v>Remote</v>
      </c>
      <c r="I7488" t="s">
        <v>26</v>
      </c>
      <c r="J7488" t="str">
        <f t="shared" si="465"/>
        <v>3-6 yrs</v>
      </c>
      <c r="K7488">
        <f t="shared" ca="1" si="467"/>
        <v>4</v>
      </c>
      <c r="L7488" t="s">
        <v>27</v>
      </c>
      <c r="M7488">
        <v>0</v>
      </c>
      <c r="N7488">
        <v>1</v>
      </c>
      <c r="O7488">
        <v>1</v>
      </c>
      <c r="P7488">
        <v>1</v>
      </c>
      <c r="Q7488">
        <v>1</v>
      </c>
      <c r="R7488">
        <f>SUM(M7488:N7488:O7488:P7488:Q7488)</f>
        <v>4</v>
      </c>
      <c r="S7488" s="1">
        <v>112963</v>
      </c>
      <c r="T7488" s="1" t="str">
        <f t="shared" si="466"/>
        <v>Medium</v>
      </c>
      <c r="U7488">
        <v>4</v>
      </c>
      <c r="V7488">
        <v>2023</v>
      </c>
      <c r="W7488" t="s">
        <v>28</v>
      </c>
      <c r="X7488">
        <v>6</v>
      </c>
    </row>
    <row r="7489" spans="1:24" x14ac:dyDescent="0.3">
      <c r="A7489">
        <v>7488</v>
      </c>
      <c r="B7489" t="s">
        <v>50</v>
      </c>
      <c r="C7489" t="str">
        <f>_xlfn.XLOOKUP(B7489,Lookup_table!B:B,Lookup_table!C:C)</f>
        <v>AI</v>
      </c>
      <c r="D7489" t="s">
        <v>37</v>
      </c>
      <c r="E7489" t="s">
        <v>38</v>
      </c>
      <c r="F7489" t="s">
        <v>24</v>
      </c>
      <c r="G7489" t="s">
        <v>17</v>
      </c>
      <c r="H7489" t="str">
        <f t="shared" si="464"/>
        <v>Remote</v>
      </c>
      <c r="I7489" t="s">
        <v>18</v>
      </c>
      <c r="J7489" t="str">
        <f t="shared" si="465"/>
        <v>7+ yrs</v>
      </c>
      <c r="K7489">
        <f t="shared" ca="1" si="467"/>
        <v>15</v>
      </c>
      <c r="L7489" t="s">
        <v>27</v>
      </c>
      <c r="M7489">
        <v>1</v>
      </c>
      <c r="N7489">
        <v>1</v>
      </c>
      <c r="O7489">
        <v>1</v>
      </c>
      <c r="P7489">
        <v>0</v>
      </c>
      <c r="Q7489">
        <v>0</v>
      </c>
      <c r="R7489">
        <f>SUM(M7489:N7489:O7489:P7489:Q7489)</f>
        <v>3</v>
      </c>
      <c r="S7489" s="1">
        <v>150523</v>
      </c>
      <c r="T7489" s="1" t="str">
        <f t="shared" si="466"/>
        <v>High</v>
      </c>
      <c r="U7489">
        <v>11</v>
      </c>
      <c r="V7489">
        <v>2025</v>
      </c>
      <c r="W7489" t="s">
        <v>34</v>
      </c>
      <c r="X7489">
        <v>2</v>
      </c>
    </row>
    <row r="7490" spans="1:24" x14ac:dyDescent="0.3">
      <c r="A7490">
        <v>7489</v>
      </c>
      <c r="B7490" t="s">
        <v>41</v>
      </c>
      <c r="C7490" t="str">
        <f>_xlfn.XLOOKUP(B7490,Lookup_table!B:B,Lookup_table!C:C)</f>
        <v>Data</v>
      </c>
      <c r="D7490" t="s">
        <v>37</v>
      </c>
      <c r="E7490" t="s">
        <v>15</v>
      </c>
      <c r="F7490" t="s">
        <v>44</v>
      </c>
      <c r="G7490" t="s">
        <v>30</v>
      </c>
      <c r="H7490" t="str">
        <f t="shared" ref="H7490:H7553" si="468">IF(G7490="Remote","Remote","Onsite/Hybrid")</f>
        <v>Onsite/Hybrid</v>
      </c>
      <c r="I7490" t="s">
        <v>35</v>
      </c>
      <c r="J7490" t="str">
        <f t="shared" ref="J7490:J7553" si="469">IF(I7490="Entry","0-2 yrs",IF(I7490="Mid","3-6 yrs","7+ yrs"))</f>
        <v>0-2 yrs</v>
      </c>
      <c r="K7490">
        <f t="shared" ca="1" si="467"/>
        <v>0</v>
      </c>
      <c r="L7490" t="s">
        <v>27</v>
      </c>
      <c r="M7490">
        <v>0</v>
      </c>
      <c r="N7490">
        <v>1</v>
      </c>
      <c r="O7490">
        <v>0</v>
      </c>
      <c r="P7490">
        <v>0</v>
      </c>
      <c r="Q7490">
        <v>1</v>
      </c>
      <c r="R7490">
        <f>SUM(M7490:N7490:O7490:P7490:Q7490)</f>
        <v>2</v>
      </c>
      <c r="S7490" s="1">
        <v>63773</v>
      </c>
      <c r="T7490" s="1" t="str">
        <f t="shared" ref="T7490:T7553" si="470">IF(S7490&lt;=70000,"Low",IF(S7490&lt;=120000,"Medium","High"))</f>
        <v>Low</v>
      </c>
      <c r="U7490">
        <v>8</v>
      </c>
      <c r="V7490">
        <v>2024</v>
      </c>
      <c r="W7490" t="s">
        <v>34</v>
      </c>
      <c r="X7490">
        <v>4</v>
      </c>
    </row>
    <row r="7491" spans="1:24" x14ac:dyDescent="0.3">
      <c r="A7491">
        <v>7490</v>
      </c>
      <c r="B7491" t="s">
        <v>21</v>
      </c>
      <c r="C7491" t="str">
        <f>_xlfn.XLOOKUP(B7491,Lookup_table!B:B,Lookup_table!C:C)</f>
        <v>AI</v>
      </c>
      <c r="D7491" t="s">
        <v>34</v>
      </c>
      <c r="E7491" t="s">
        <v>15</v>
      </c>
      <c r="F7491" t="s">
        <v>24</v>
      </c>
      <c r="G7491" t="s">
        <v>25</v>
      </c>
      <c r="H7491" t="str">
        <f t="shared" si="468"/>
        <v>Onsite/Hybrid</v>
      </c>
      <c r="I7491" t="s">
        <v>35</v>
      </c>
      <c r="J7491" t="str">
        <f t="shared" si="469"/>
        <v>0-2 yrs</v>
      </c>
      <c r="K7491">
        <f t="shared" ref="K7491:K7554" ca="1" si="471">IF(J7491="0-2 yrs",RANDBETWEEN(0,2),IF(J7491="3-6 yrs", RANDBETWEEN(3,6),IF(J7491="7+ yrs", RANDBETWEEN(7,15)," ")))</f>
        <v>0</v>
      </c>
      <c r="L7491" t="s">
        <v>19</v>
      </c>
      <c r="M7491">
        <v>0</v>
      </c>
      <c r="N7491">
        <v>0</v>
      </c>
      <c r="O7491">
        <v>1</v>
      </c>
      <c r="P7491">
        <v>1</v>
      </c>
      <c r="Q7491">
        <v>0</v>
      </c>
      <c r="R7491">
        <f>SUM(M7491:N7491:O7491:P7491:Q7491)</f>
        <v>2</v>
      </c>
      <c r="S7491" s="1">
        <v>115899</v>
      </c>
      <c r="T7491" s="1" t="str">
        <f t="shared" si="470"/>
        <v>Medium</v>
      </c>
      <c r="U7491">
        <v>11</v>
      </c>
      <c r="V7491">
        <v>2021</v>
      </c>
      <c r="W7491" t="s">
        <v>28</v>
      </c>
      <c r="X7491">
        <v>5</v>
      </c>
    </row>
    <row r="7492" spans="1:24" x14ac:dyDescent="0.3">
      <c r="A7492">
        <v>7491</v>
      </c>
      <c r="B7492" t="s">
        <v>50</v>
      </c>
      <c r="C7492" t="str">
        <f>_xlfn.XLOOKUP(B7492,Lookup_table!B:B,Lookup_table!C:C)</f>
        <v>AI</v>
      </c>
      <c r="D7492" t="s">
        <v>14</v>
      </c>
      <c r="E7492" t="s">
        <v>15</v>
      </c>
      <c r="F7492" t="s">
        <v>16</v>
      </c>
      <c r="G7492" t="s">
        <v>17</v>
      </c>
      <c r="H7492" t="str">
        <f t="shared" si="468"/>
        <v>Remote</v>
      </c>
      <c r="I7492" t="s">
        <v>35</v>
      </c>
      <c r="J7492" t="str">
        <f t="shared" si="469"/>
        <v>0-2 yrs</v>
      </c>
      <c r="K7492">
        <f t="shared" ca="1" si="471"/>
        <v>2</v>
      </c>
      <c r="L7492" t="s">
        <v>39</v>
      </c>
      <c r="M7492">
        <v>1</v>
      </c>
      <c r="N7492">
        <v>0</v>
      </c>
      <c r="O7492">
        <v>1</v>
      </c>
      <c r="P7492">
        <v>1</v>
      </c>
      <c r="Q7492">
        <v>0</v>
      </c>
      <c r="R7492">
        <f>SUM(M7492:N7492:O7492:P7492:Q7492)</f>
        <v>3</v>
      </c>
      <c r="S7492" s="1">
        <v>120396</v>
      </c>
      <c r="T7492" s="1" t="str">
        <f t="shared" si="470"/>
        <v>High</v>
      </c>
      <c r="U7492">
        <v>9</v>
      </c>
      <c r="V7492">
        <v>2020</v>
      </c>
      <c r="W7492" t="s">
        <v>28</v>
      </c>
      <c r="X7492">
        <v>5</v>
      </c>
    </row>
    <row r="7493" spans="1:24" x14ac:dyDescent="0.3">
      <c r="A7493">
        <v>7492</v>
      </c>
      <c r="B7493" t="s">
        <v>50</v>
      </c>
      <c r="C7493" t="str">
        <f>_xlfn.XLOOKUP(B7493,Lookup_table!B:B,Lookup_table!C:C)</f>
        <v>AI</v>
      </c>
      <c r="D7493" t="s">
        <v>22</v>
      </c>
      <c r="E7493" t="s">
        <v>38</v>
      </c>
      <c r="F7493" t="s">
        <v>51</v>
      </c>
      <c r="G7493" t="s">
        <v>17</v>
      </c>
      <c r="H7493" t="str">
        <f t="shared" si="468"/>
        <v>Remote</v>
      </c>
      <c r="I7493" t="s">
        <v>18</v>
      </c>
      <c r="J7493" t="str">
        <f t="shared" si="469"/>
        <v>7+ yrs</v>
      </c>
      <c r="K7493">
        <f t="shared" ca="1" si="471"/>
        <v>8</v>
      </c>
      <c r="L7493" t="s">
        <v>27</v>
      </c>
      <c r="M7493">
        <v>0</v>
      </c>
      <c r="N7493">
        <v>0</v>
      </c>
      <c r="O7493">
        <v>1</v>
      </c>
      <c r="P7493">
        <v>0</v>
      </c>
      <c r="Q7493">
        <v>1</v>
      </c>
      <c r="R7493">
        <f>SUM(M7493:N7493:O7493:P7493:Q7493)</f>
        <v>2</v>
      </c>
      <c r="S7493" s="1">
        <v>183037</v>
      </c>
      <c r="T7493" s="1" t="str">
        <f t="shared" si="470"/>
        <v>High</v>
      </c>
      <c r="U7493">
        <v>3</v>
      </c>
      <c r="V7493">
        <v>2022</v>
      </c>
      <c r="W7493" t="s">
        <v>34</v>
      </c>
      <c r="X7493">
        <v>1</v>
      </c>
    </row>
    <row r="7494" spans="1:24" x14ac:dyDescent="0.3">
      <c r="A7494">
        <v>7493</v>
      </c>
      <c r="B7494" t="s">
        <v>33</v>
      </c>
      <c r="C7494" t="str">
        <f>_xlfn.XLOOKUP(B7494,Lookup_table!B:B,Lookup_table!C:C)</f>
        <v>Data</v>
      </c>
      <c r="D7494" t="s">
        <v>14</v>
      </c>
      <c r="E7494" t="s">
        <v>38</v>
      </c>
      <c r="F7494" t="s">
        <v>44</v>
      </c>
      <c r="G7494" t="s">
        <v>17</v>
      </c>
      <c r="H7494" t="str">
        <f t="shared" si="468"/>
        <v>Remote</v>
      </c>
      <c r="I7494" t="s">
        <v>26</v>
      </c>
      <c r="J7494" t="str">
        <f t="shared" si="469"/>
        <v>3-6 yrs</v>
      </c>
      <c r="K7494">
        <f t="shared" ca="1" si="471"/>
        <v>3</v>
      </c>
      <c r="L7494" t="s">
        <v>19</v>
      </c>
      <c r="M7494">
        <v>0</v>
      </c>
      <c r="N7494">
        <v>1</v>
      </c>
      <c r="O7494">
        <v>0</v>
      </c>
      <c r="P7494">
        <v>1</v>
      </c>
      <c r="Q7494">
        <v>1</v>
      </c>
      <c r="R7494">
        <f>SUM(M7494:N7494:O7494:P7494:Q7494)</f>
        <v>3</v>
      </c>
      <c r="S7494" s="1">
        <v>99197</v>
      </c>
      <c r="T7494" s="1" t="str">
        <f t="shared" si="470"/>
        <v>Medium</v>
      </c>
      <c r="U7494">
        <v>4</v>
      </c>
      <c r="V7494">
        <v>2023</v>
      </c>
      <c r="W7494" t="s">
        <v>28</v>
      </c>
      <c r="X7494">
        <v>8</v>
      </c>
    </row>
    <row r="7495" spans="1:24" x14ac:dyDescent="0.3">
      <c r="A7495">
        <v>7494</v>
      </c>
      <c r="B7495" t="s">
        <v>21</v>
      </c>
      <c r="C7495" t="str">
        <f>_xlfn.XLOOKUP(B7495,Lookup_table!B:B,Lookup_table!C:C)</f>
        <v>AI</v>
      </c>
      <c r="D7495" t="s">
        <v>34</v>
      </c>
      <c r="E7495" t="s">
        <v>15</v>
      </c>
      <c r="F7495" t="s">
        <v>16</v>
      </c>
      <c r="G7495" t="s">
        <v>25</v>
      </c>
      <c r="H7495" t="str">
        <f t="shared" si="468"/>
        <v>Onsite/Hybrid</v>
      </c>
      <c r="I7495" t="s">
        <v>35</v>
      </c>
      <c r="J7495" t="str">
        <f t="shared" si="469"/>
        <v>0-2 yrs</v>
      </c>
      <c r="K7495">
        <f t="shared" ca="1" si="471"/>
        <v>1</v>
      </c>
      <c r="L7495" t="s">
        <v>19</v>
      </c>
      <c r="M7495">
        <v>0</v>
      </c>
      <c r="N7495">
        <v>1</v>
      </c>
      <c r="O7495">
        <v>0</v>
      </c>
      <c r="P7495">
        <v>0</v>
      </c>
      <c r="Q7495">
        <v>0</v>
      </c>
      <c r="R7495">
        <f>SUM(M7495:N7495:O7495:P7495:Q7495)</f>
        <v>1</v>
      </c>
      <c r="S7495" s="1">
        <v>89091</v>
      </c>
      <c r="T7495" s="1" t="str">
        <f t="shared" si="470"/>
        <v>Medium</v>
      </c>
      <c r="U7495">
        <v>3</v>
      </c>
      <c r="V7495">
        <v>2024</v>
      </c>
      <c r="W7495" t="s">
        <v>20</v>
      </c>
      <c r="X7495">
        <v>4</v>
      </c>
    </row>
    <row r="7496" spans="1:24" x14ac:dyDescent="0.3">
      <c r="A7496">
        <v>7495</v>
      </c>
      <c r="B7496" t="s">
        <v>33</v>
      </c>
      <c r="C7496" t="str">
        <f>_xlfn.XLOOKUP(B7496,Lookup_table!B:B,Lookup_table!C:C)</f>
        <v>Data</v>
      </c>
      <c r="D7496" t="s">
        <v>37</v>
      </c>
      <c r="E7496" t="s">
        <v>15</v>
      </c>
      <c r="F7496" t="s">
        <v>29</v>
      </c>
      <c r="G7496" t="s">
        <v>25</v>
      </c>
      <c r="H7496" t="str">
        <f t="shared" si="468"/>
        <v>Onsite/Hybrid</v>
      </c>
      <c r="I7496" t="s">
        <v>26</v>
      </c>
      <c r="J7496" t="str">
        <f t="shared" si="469"/>
        <v>3-6 yrs</v>
      </c>
      <c r="K7496">
        <f t="shared" ca="1" si="471"/>
        <v>3</v>
      </c>
      <c r="L7496" t="s">
        <v>27</v>
      </c>
      <c r="M7496">
        <v>0</v>
      </c>
      <c r="N7496">
        <v>1</v>
      </c>
      <c r="O7496">
        <v>1</v>
      </c>
      <c r="P7496">
        <v>0</v>
      </c>
      <c r="Q7496">
        <v>1</v>
      </c>
      <c r="R7496">
        <f>SUM(M7496:N7496:O7496:P7496:Q7496)</f>
        <v>3</v>
      </c>
      <c r="S7496" s="1">
        <v>101320</v>
      </c>
      <c r="T7496" s="1" t="str">
        <f t="shared" si="470"/>
        <v>Medium</v>
      </c>
      <c r="U7496">
        <v>6</v>
      </c>
      <c r="V7496">
        <v>2022</v>
      </c>
      <c r="W7496" t="s">
        <v>20</v>
      </c>
      <c r="X7496">
        <v>5</v>
      </c>
    </row>
    <row r="7497" spans="1:24" x14ac:dyDescent="0.3">
      <c r="A7497">
        <v>7496</v>
      </c>
      <c r="B7497" t="s">
        <v>31</v>
      </c>
      <c r="C7497" t="str">
        <f>_xlfn.XLOOKUP(B7497,Lookup_table!B:B,Lookup_table!C:C)</f>
        <v>Business</v>
      </c>
      <c r="D7497" t="s">
        <v>37</v>
      </c>
      <c r="E7497" t="s">
        <v>23</v>
      </c>
      <c r="F7497" t="s">
        <v>29</v>
      </c>
      <c r="G7497" t="s">
        <v>17</v>
      </c>
      <c r="H7497" t="str">
        <f t="shared" si="468"/>
        <v>Remote</v>
      </c>
      <c r="I7497" t="s">
        <v>26</v>
      </c>
      <c r="J7497" t="str">
        <f t="shared" si="469"/>
        <v>3-6 yrs</v>
      </c>
      <c r="K7497">
        <f t="shared" ca="1" si="471"/>
        <v>5</v>
      </c>
      <c r="L7497" t="s">
        <v>39</v>
      </c>
      <c r="M7497">
        <v>0</v>
      </c>
      <c r="N7497">
        <v>0</v>
      </c>
      <c r="O7497">
        <v>0</v>
      </c>
      <c r="P7497">
        <v>0</v>
      </c>
      <c r="Q7497">
        <v>1</v>
      </c>
      <c r="R7497">
        <f>SUM(M7497:N7497:O7497:P7497:Q7497)</f>
        <v>1</v>
      </c>
      <c r="S7497" s="1">
        <v>89305</v>
      </c>
      <c r="T7497" s="1" t="str">
        <f t="shared" si="470"/>
        <v>Medium</v>
      </c>
      <c r="U7497">
        <v>3</v>
      </c>
      <c r="V7497">
        <v>2023</v>
      </c>
      <c r="W7497" t="s">
        <v>34</v>
      </c>
      <c r="X7497">
        <v>3</v>
      </c>
    </row>
    <row r="7498" spans="1:24" x14ac:dyDescent="0.3">
      <c r="A7498">
        <v>7497</v>
      </c>
      <c r="B7498" t="s">
        <v>36</v>
      </c>
      <c r="C7498" t="str">
        <f>_xlfn.XLOOKUP(B7498,Lookup_table!B:B,Lookup_table!C:C)</f>
        <v>Data</v>
      </c>
      <c r="D7498" t="s">
        <v>14</v>
      </c>
      <c r="E7498" t="s">
        <v>23</v>
      </c>
      <c r="F7498" t="s">
        <v>29</v>
      </c>
      <c r="G7498" t="s">
        <v>25</v>
      </c>
      <c r="H7498" t="str">
        <f t="shared" si="468"/>
        <v>Onsite/Hybrid</v>
      </c>
      <c r="I7498" t="s">
        <v>18</v>
      </c>
      <c r="J7498" t="str">
        <f t="shared" si="469"/>
        <v>7+ yrs</v>
      </c>
      <c r="K7498">
        <f t="shared" ca="1" si="471"/>
        <v>10</v>
      </c>
      <c r="L7498" t="s">
        <v>27</v>
      </c>
      <c r="M7498">
        <v>1</v>
      </c>
      <c r="N7498">
        <v>0</v>
      </c>
      <c r="O7498">
        <v>0</v>
      </c>
      <c r="P7498">
        <v>0</v>
      </c>
      <c r="Q7498">
        <v>0</v>
      </c>
      <c r="R7498">
        <f>SUM(M7498:N7498:O7498:P7498:Q7498)</f>
        <v>1</v>
      </c>
      <c r="S7498" s="1">
        <v>103229</v>
      </c>
      <c r="T7498" s="1" t="str">
        <f t="shared" si="470"/>
        <v>Medium</v>
      </c>
      <c r="U7498">
        <v>9</v>
      </c>
      <c r="V7498">
        <v>2026</v>
      </c>
      <c r="W7498" t="s">
        <v>28</v>
      </c>
      <c r="X7498">
        <v>7</v>
      </c>
    </row>
    <row r="7499" spans="1:24" x14ac:dyDescent="0.3">
      <c r="A7499">
        <v>7498</v>
      </c>
      <c r="B7499" t="s">
        <v>36</v>
      </c>
      <c r="C7499" t="str">
        <f>_xlfn.XLOOKUP(B7499,Lookup_table!B:B,Lookup_table!C:C)</f>
        <v>Data</v>
      </c>
      <c r="D7499" t="s">
        <v>37</v>
      </c>
      <c r="E7499" t="s">
        <v>32</v>
      </c>
      <c r="F7499" t="s">
        <v>51</v>
      </c>
      <c r="G7499" t="s">
        <v>17</v>
      </c>
      <c r="H7499" t="str">
        <f t="shared" si="468"/>
        <v>Remote</v>
      </c>
      <c r="I7499" t="s">
        <v>26</v>
      </c>
      <c r="J7499" t="str">
        <f t="shared" si="469"/>
        <v>3-6 yrs</v>
      </c>
      <c r="K7499">
        <f t="shared" ca="1" si="471"/>
        <v>6</v>
      </c>
      <c r="L7499" t="s">
        <v>39</v>
      </c>
      <c r="M7499">
        <v>1</v>
      </c>
      <c r="N7499">
        <v>1</v>
      </c>
      <c r="O7499">
        <v>0</v>
      </c>
      <c r="P7499">
        <v>0</v>
      </c>
      <c r="Q7499">
        <v>0</v>
      </c>
      <c r="R7499">
        <f>SUM(M7499:N7499:O7499:P7499:Q7499)</f>
        <v>2</v>
      </c>
      <c r="S7499" s="1">
        <v>76873</v>
      </c>
      <c r="T7499" s="1" t="str">
        <f t="shared" si="470"/>
        <v>Medium</v>
      </c>
      <c r="U7499">
        <v>3</v>
      </c>
      <c r="V7499">
        <v>2026</v>
      </c>
      <c r="W7499" t="s">
        <v>34</v>
      </c>
      <c r="X7499">
        <v>3</v>
      </c>
    </row>
    <row r="7500" spans="1:24" x14ac:dyDescent="0.3">
      <c r="A7500">
        <v>7499</v>
      </c>
      <c r="B7500" t="s">
        <v>33</v>
      </c>
      <c r="C7500" t="str">
        <f>_xlfn.XLOOKUP(B7500,Lookup_table!B:B,Lookup_table!C:C)</f>
        <v>Data</v>
      </c>
      <c r="D7500" t="s">
        <v>14</v>
      </c>
      <c r="E7500" t="s">
        <v>42</v>
      </c>
      <c r="F7500" t="s">
        <v>16</v>
      </c>
      <c r="G7500" t="s">
        <v>30</v>
      </c>
      <c r="H7500" t="str">
        <f t="shared" si="468"/>
        <v>Onsite/Hybrid</v>
      </c>
      <c r="I7500" t="s">
        <v>35</v>
      </c>
      <c r="J7500" t="str">
        <f t="shared" si="469"/>
        <v>0-2 yrs</v>
      </c>
      <c r="K7500">
        <f t="shared" ca="1" si="471"/>
        <v>1</v>
      </c>
      <c r="L7500" t="s">
        <v>39</v>
      </c>
      <c r="M7500">
        <v>1</v>
      </c>
      <c r="N7500">
        <v>1</v>
      </c>
      <c r="O7500">
        <v>1</v>
      </c>
      <c r="P7500">
        <v>1</v>
      </c>
      <c r="Q7500">
        <v>1</v>
      </c>
      <c r="R7500">
        <f>SUM(M7500:N7500:O7500:P7500:Q7500)</f>
        <v>5</v>
      </c>
      <c r="S7500" s="1">
        <v>90807</v>
      </c>
      <c r="T7500" s="1" t="str">
        <f t="shared" si="470"/>
        <v>Medium</v>
      </c>
      <c r="U7500">
        <v>4</v>
      </c>
      <c r="V7500">
        <v>2020</v>
      </c>
      <c r="W7500" t="s">
        <v>28</v>
      </c>
      <c r="X7500">
        <v>9</v>
      </c>
    </row>
    <row r="7501" spans="1:24" x14ac:dyDescent="0.3">
      <c r="A7501">
        <v>7500</v>
      </c>
      <c r="B7501" t="s">
        <v>50</v>
      </c>
      <c r="C7501" t="str">
        <f>_xlfn.XLOOKUP(B7501,Lookup_table!B:B,Lookup_table!C:C)</f>
        <v>AI</v>
      </c>
      <c r="D7501" t="s">
        <v>22</v>
      </c>
      <c r="E7501" t="s">
        <v>40</v>
      </c>
      <c r="F7501" t="s">
        <v>43</v>
      </c>
      <c r="G7501" t="s">
        <v>17</v>
      </c>
      <c r="H7501" t="str">
        <f t="shared" si="468"/>
        <v>Remote</v>
      </c>
      <c r="I7501" t="s">
        <v>35</v>
      </c>
      <c r="J7501" t="str">
        <f t="shared" si="469"/>
        <v>0-2 yrs</v>
      </c>
      <c r="K7501">
        <f t="shared" ca="1" si="471"/>
        <v>1</v>
      </c>
      <c r="L7501" t="s">
        <v>39</v>
      </c>
      <c r="M7501">
        <v>1</v>
      </c>
      <c r="N7501">
        <v>1</v>
      </c>
      <c r="O7501">
        <v>1</v>
      </c>
      <c r="P7501">
        <v>0</v>
      </c>
      <c r="Q7501">
        <v>1</v>
      </c>
      <c r="R7501">
        <f>SUM(M7501:N7501:O7501:P7501:Q7501)</f>
        <v>4</v>
      </c>
      <c r="S7501" s="1">
        <v>133904</v>
      </c>
      <c r="T7501" s="1" t="str">
        <f t="shared" si="470"/>
        <v>High</v>
      </c>
      <c r="U7501">
        <v>6</v>
      </c>
      <c r="V7501">
        <v>2020</v>
      </c>
      <c r="W7501" t="s">
        <v>34</v>
      </c>
      <c r="X7501">
        <v>4</v>
      </c>
    </row>
    <row r="7502" spans="1:24" x14ac:dyDescent="0.3">
      <c r="A7502">
        <v>7501</v>
      </c>
      <c r="B7502" t="s">
        <v>21</v>
      </c>
      <c r="C7502" t="str">
        <f>_xlfn.XLOOKUP(B7502,Lookup_table!B:B,Lookup_table!C:C)</f>
        <v>AI</v>
      </c>
      <c r="D7502" t="s">
        <v>34</v>
      </c>
      <c r="E7502" t="s">
        <v>23</v>
      </c>
      <c r="F7502" t="s">
        <v>43</v>
      </c>
      <c r="G7502" t="s">
        <v>25</v>
      </c>
      <c r="H7502" t="str">
        <f t="shared" si="468"/>
        <v>Onsite/Hybrid</v>
      </c>
      <c r="I7502" t="s">
        <v>18</v>
      </c>
      <c r="J7502" t="str">
        <f t="shared" si="469"/>
        <v>7+ yrs</v>
      </c>
      <c r="K7502">
        <f t="shared" ca="1" si="471"/>
        <v>8</v>
      </c>
      <c r="L7502" t="s">
        <v>27</v>
      </c>
      <c r="M7502">
        <v>1</v>
      </c>
      <c r="N7502">
        <v>1</v>
      </c>
      <c r="O7502">
        <v>1</v>
      </c>
      <c r="P7502">
        <v>1</v>
      </c>
      <c r="Q7502">
        <v>1</v>
      </c>
      <c r="R7502">
        <f>SUM(M7502:N7502:O7502:P7502:Q7502)</f>
        <v>5</v>
      </c>
      <c r="S7502" s="1">
        <v>175574</v>
      </c>
      <c r="T7502" s="1" t="str">
        <f t="shared" si="470"/>
        <v>High</v>
      </c>
      <c r="U7502">
        <v>8</v>
      </c>
      <c r="V7502">
        <v>2021</v>
      </c>
      <c r="W7502" t="s">
        <v>28</v>
      </c>
      <c r="X7502">
        <v>7</v>
      </c>
    </row>
    <row r="7503" spans="1:24" x14ac:dyDescent="0.3">
      <c r="A7503">
        <v>7502</v>
      </c>
      <c r="B7503" t="s">
        <v>21</v>
      </c>
      <c r="C7503" t="str">
        <f>_xlfn.XLOOKUP(B7503,Lookup_table!B:B,Lookup_table!C:C)</f>
        <v>AI</v>
      </c>
      <c r="D7503" t="s">
        <v>22</v>
      </c>
      <c r="E7503" t="s">
        <v>23</v>
      </c>
      <c r="F7503" t="s">
        <v>52</v>
      </c>
      <c r="G7503" t="s">
        <v>17</v>
      </c>
      <c r="H7503" t="str">
        <f t="shared" si="468"/>
        <v>Remote</v>
      </c>
      <c r="I7503" t="s">
        <v>18</v>
      </c>
      <c r="J7503" t="str">
        <f t="shared" si="469"/>
        <v>7+ yrs</v>
      </c>
      <c r="K7503">
        <f t="shared" ca="1" si="471"/>
        <v>7</v>
      </c>
      <c r="L7503" t="s">
        <v>27</v>
      </c>
      <c r="M7503">
        <v>1</v>
      </c>
      <c r="N7503">
        <v>0</v>
      </c>
      <c r="O7503">
        <v>1</v>
      </c>
      <c r="P7503">
        <v>0</v>
      </c>
      <c r="Q7503">
        <v>0</v>
      </c>
      <c r="R7503">
        <f>SUM(M7503:N7503:O7503:P7503:Q7503)</f>
        <v>2</v>
      </c>
      <c r="S7503" s="1">
        <v>175571</v>
      </c>
      <c r="T7503" s="1" t="str">
        <f t="shared" si="470"/>
        <v>High</v>
      </c>
      <c r="U7503">
        <v>2</v>
      </c>
      <c r="V7503">
        <v>2024</v>
      </c>
      <c r="W7503" t="s">
        <v>20</v>
      </c>
      <c r="X7503">
        <v>3</v>
      </c>
    </row>
    <row r="7504" spans="1:24" x14ac:dyDescent="0.3">
      <c r="A7504">
        <v>7503</v>
      </c>
      <c r="B7504" t="s">
        <v>36</v>
      </c>
      <c r="C7504" t="str">
        <f>_xlfn.XLOOKUP(B7504,Lookup_table!B:B,Lookup_table!C:C)</f>
        <v>Data</v>
      </c>
      <c r="D7504" t="s">
        <v>22</v>
      </c>
      <c r="E7504" t="s">
        <v>15</v>
      </c>
      <c r="F7504" t="s">
        <v>43</v>
      </c>
      <c r="G7504" t="s">
        <v>17</v>
      </c>
      <c r="H7504" t="str">
        <f t="shared" si="468"/>
        <v>Remote</v>
      </c>
      <c r="I7504" t="s">
        <v>18</v>
      </c>
      <c r="J7504" t="str">
        <f t="shared" si="469"/>
        <v>7+ yrs</v>
      </c>
      <c r="K7504">
        <f t="shared" ca="1" si="471"/>
        <v>14</v>
      </c>
      <c r="L7504" t="s">
        <v>39</v>
      </c>
      <c r="M7504">
        <v>0</v>
      </c>
      <c r="N7504">
        <v>1</v>
      </c>
      <c r="O7504">
        <v>1</v>
      </c>
      <c r="P7504">
        <v>0</v>
      </c>
      <c r="Q7504">
        <v>0</v>
      </c>
      <c r="R7504">
        <f>SUM(M7504:N7504:O7504:P7504:Q7504)</f>
        <v>2</v>
      </c>
      <c r="S7504" s="1">
        <v>132419</v>
      </c>
      <c r="T7504" s="1" t="str">
        <f t="shared" si="470"/>
        <v>High</v>
      </c>
      <c r="U7504">
        <v>2</v>
      </c>
      <c r="V7504">
        <v>2022</v>
      </c>
      <c r="W7504" t="s">
        <v>34</v>
      </c>
      <c r="X7504">
        <v>1</v>
      </c>
    </row>
    <row r="7505" spans="1:24" x14ac:dyDescent="0.3">
      <c r="A7505">
        <v>7504</v>
      </c>
      <c r="B7505" t="s">
        <v>21</v>
      </c>
      <c r="C7505" t="str">
        <f>_xlfn.XLOOKUP(B7505,Lookup_table!B:B,Lookup_table!C:C)</f>
        <v>AI</v>
      </c>
      <c r="D7505" t="s">
        <v>37</v>
      </c>
      <c r="E7505" t="s">
        <v>15</v>
      </c>
      <c r="F7505" t="s">
        <v>24</v>
      </c>
      <c r="G7505" t="s">
        <v>17</v>
      </c>
      <c r="H7505" t="str">
        <f t="shared" si="468"/>
        <v>Remote</v>
      </c>
      <c r="I7505" t="s">
        <v>35</v>
      </c>
      <c r="J7505" t="str">
        <f t="shared" si="469"/>
        <v>0-2 yrs</v>
      </c>
      <c r="K7505">
        <f t="shared" ca="1" si="471"/>
        <v>2</v>
      </c>
      <c r="L7505" t="s">
        <v>19</v>
      </c>
      <c r="M7505">
        <v>1</v>
      </c>
      <c r="N7505">
        <v>1</v>
      </c>
      <c r="O7505">
        <v>0</v>
      </c>
      <c r="P7505">
        <v>0</v>
      </c>
      <c r="Q7505">
        <v>0</v>
      </c>
      <c r="R7505">
        <f>SUM(M7505:N7505:O7505:P7505:Q7505)</f>
        <v>2</v>
      </c>
      <c r="S7505" s="1">
        <v>92085</v>
      </c>
      <c r="T7505" s="1" t="str">
        <f t="shared" si="470"/>
        <v>Medium</v>
      </c>
      <c r="U7505">
        <v>4</v>
      </c>
      <c r="V7505">
        <v>2021</v>
      </c>
      <c r="W7505" t="s">
        <v>20</v>
      </c>
      <c r="X7505">
        <v>1</v>
      </c>
    </row>
    <row r="7506" spans="1:24" x14ac:dyDescent="0.3">
      <c r="A7506">
        <v>7505</v>
      </c>
      <c r="B7506" t="s">
        <v>50</v>
      </c>
      <c r="C7506" t="str">
        <f>_xlfn.XLOOKUP(B7506,Lookup_table!B:B,Lookup_table!C:C)</f>
        <v>AI</v>
      </c>
      <c r="D7506" t="s">
        <v>34</v>
      </c>
      <c r="E7506" t="s">
        <v>15</v>
      </c>
      <c r="F7506" t="s">
        <v>24</v>
      </c>
      <c r="G7506" t="s">
        <v>25</v>
      </c>
      <c r="H7506" t="str">
        <f t="shared" si="468"/>
        <v>Onsite/Hybrid</v>
      </c>
      <c r="I7506" t="s">
        <v>26</v>
      </c>
      <c r="J7506" t="str">
        <f t="shared" si="469"/>
        <v>3-6 yrs</v>
      </c>
      <c r="K7506">
        <f t="shared" ca="1" si="471"/>
        <v>5</v>
      </c>
      <c r="L7506" t="s">
        <v>39</v>
      </c>
      <c r="M7506">
        <v>1</v>
      </c>
      <c r="N7506">
        <v>0</v>
      </c>
      <c r="O7506">
        <v>0</v>
      </c>
      <c r="P7506">
        <v>0</v>
      </c>
      <c r="Q7506">
        <v>1</v>
      </c>
      <c r="R7506">
        <f>SUM(M7506:N7506:O7506:P7506:Q7506)</f>
        <v>2</v>
      </c>
      <c r="S7506" s="1">
        <v>121022</v>
      </c>
      <c r="T7506" s="1" t="str">
        <f t="shared" si="470"/>
        <v>High</v>
      </c>
      <c r="U7506">
        <v>1</v>
      </c>
      <c r="V7506">
        <v>2025</v>
      </c>
      <c r="W7506" t="s">
        <v>28</v>
      </c>
      <c r="X7506">
        <v>8</v>
      </c>
    </row>
    <row r="7507" spans="1:24" x14ac:dyDescent="0.3">
      <c r="A7507">
        <v>7506</v>
      </c>
      <c r="B7507" t="s">
        <v>21</v>
      </c>
      <c r="C7507" t="str">
        <f>_xlfn.XLOOKUP(B7507,Lookup_table!B:B,Lookup_table!C:C)</f>
        <v>AI</v>
      </c>
      <c r="D7507" t="s">
        <v>14</v>
      </c>
      <c r="E7507" t="s">
        <v>32</v>
      </c>
      <c r="F7507" t="s">
        <v>51</v>
      </c>
      <c r="G7507" t="s">
        <v>17</v>
      </c>
      <c r="H7507" t="str">
        <f t="shared" si="468"/>
        <v>Remote</v>
      </c>
      <c r="I7507" t="s">
        <v>26</v>
      </c>
      <c r="J7507" t="str">
        <f t="shared" si="469"/>
        <v>3-6 yrs</v>
      </c>
      <c r="K7507">
        <f t="shared" ca="1" si="471"/>
        <v>4</v>
      </c>
      <c r="L7507" t="s">
        <v>27</v>
      </c>
      <c r="M7507">
        <v>1</v>
      </c>
      <c r="N7507">
        <v>1</v>
      </c>
      <c r="O7507">
        <v>0</v>
      </c>
      <c r="P7507">
        <v>1</v>
      </c>
      <c r="Q7507">
        <v>1</v>
      </c>
      <c r="R7507">
        <f>SUM(M7507:N7507:O7507:P7507:Q7507)</f>
        <v>4</v>
      </c>
      <c r="S7507" s="1">
        <v>143457</v>
      </c>
      <c r="T7507" s="1" t="str">
        <f t="shared" si="470"/>
        <v>High</v>
      </c>
      <c r="U7507">
        <v>10</v>
      </c>
      <c r="V7507">
        <v>2026</v>
      </c>
      <c r="W7507" t="s">
        <v>28</v>
      </c>
      <c r="X7507">
        <v>7</v>
      </c>
    </row>
    <row r="7508" spans="1:24" x14ac:dyDescent="0.3">
      <c r="A7508">
        <v>7507</v>
      </c>
      <c r="B7508" t="s">
        <v>33</v>
      </c>
      <c r="C7508" t="str">
        <f>_xlfn.XLOOKUP(B7508,Lookup_table!B:B,Lookup_table!C:C)</f>
        <v>Data</v>
      </c>
      <c r="D7508" t="s">
        <v>14</v>
      </c>
      <c r="E7508" t="s">
        <v>32</v>
      </c>
      <c r="F7508" t="s">
        <v>29</v>
      </c>
      <c r="G7508" t="s">
        <v>17</v>
      </c>
      <c r="H7508" t="str">
        <f t="shared" si="468"/>
        <v>Remote</v>
      </c>
      <c r="I7508" t="s">
        <v>18</v>
      </c>
      <c r="J7508" t="str">
        <f t="shared" si="469"/>
        <v>7+ yrs</v>
      </c>
      <c r="K7508">
        <f t="shared" ca="1" si="471"/>
        <v>11</v>
      </c>
      <c r="L7508" t="s">
        <v>19</v>
      </c>
      <c r="M7508">
        <v>1</v>
      </c>
      <c r="N7508">
        <v>1</v>
      </c>
      <c r="O7508">
        <v>1</v>
      </c>
      <c r="P7508">
        <v>1</v>
      </c>
      <c r="Q7508">
        <v>0</v>
      </c>
      <c r="R7508">
        <f>SUM(M7508:N7508:O7508:P7508:Q7508)</f>
        <v>4</v>
      </c>
      <c r="S7508" s="1">
        <v>132270</v>
      </c>
      <c r="T7508" s="1" t="str">
        <f t="shared" si="470"/>
        <v>High</v>
      </c>
      <c r="U7508">
        <v>10</v>
      </c>
      <c r="V7508">
        <v>2024</v>
      </c>
      <c r="W7508" t="s">
        <v>28</v>
      </c>
      <c r="X7508">
        <v>2</v>
      </c>
    </row>
    <row r="7509" spans="1:24" x14ac:dyDescent="0.3">
      <c r="A7509">
        <v>7508</v>
      </c>
      <c r="B7509" t="s">
        <v>21</v>
      </c>
      <c r="C7509" t="str">
        <f>_xlfn.XLOOKUP(B7509,Lookup_table!B:B,Lookup_table!C:C)</f>
        <v>AI</v>
      </c>
      <c r="D7509" t="s">
        <v>14</v>
      </c>
      <c r="E7509" t="s">
        <v>23</v>
      </c>
      <c r="F7509" t="s">
        <v>52</v>
      </c>
      <c r="G7509" t="s">
        <v>25</v>
      </c>
      <c r="H7509" t="str">
        <f t="shared" si="468"/>
        <v>Onsite/Hybrid</v>
      </c>
      <c r="I7509" t="s">
        <v>35</v>
      </c>
      <c r="J7509" t="str">
        <f t="shared" si="469"/>
        <v>0-2 yrs</v>
      </c>
      <c r="K7509">
        <f t="shared" ca="1" si="471"/>
        <v>1</v>
      </c>
      <c r="L7509" t="s">
        <v>19</v>
      </c>
      <c r="M7509">
        <v>0</v>
      </c>
      <c r="N7509">
        <v>1</v>
      </c>
      <c r="O7509">
        <v>1</v>
      </c>
      <c r="P7509">
        <v>1</v>
      </c>
      <c r="Q7509">
        <v>1</v>
      </c>
      <c r="R7509">
        <f>SUM(M7509:N7509:O7509:P7509:Q7509)</f>
        <v>4</v>
      </c>
      <c r="S7509" s="1">
        <v>128553</v>
      </c>
      <c r="T7509" s="1" t="str">
        <f t="shared" si="470"/>
        <v>High</v>
      </c>
      <c r="U7509">
        <v>8</v>
      </c>
      <c r="V7509">
        <v>2022</v>
      </c>
      <c r="W7509" t="s">
        <v>28</v>
      </c>
      <c r="X7509">
        <v>4</v>
      </c>
    </row>
    <row r="7510" spans="1:24" x14ac:dyDescent="0.3">
      <c r="A7510">
        <v>7509</v>
      </c>
      <c r="B7510" t="s">
        <v>31</v>
      </c>
      <c r="C7510" t="str">
        <f>_xlfn.XLOOKUP(B7510,Lookup_table!B:B,Lookup_table!C:C)</f>
        <v>Business</v>
      </c>
      <c r="D7510" t="s">
        <v>34</v>
      </c>
      <c r="E7510" t="s">
        <v>40</v>
      </c>
      <c r="F7510" t="s">
        <v>52</v>
      </c>
      <c r="G7510" t="s">
        <v>30</v>
      </c>
      <c r="H7510" t="str">
        <f t="shared" si="468"/>
        <v>Onsite/Hybrid</v>
      </c>
      <c r="I7510" t="s">
        <v>18</v>
      </c>
      <c r="J7510" t="str">
        <f t="shared" si="469"/>
        <v>7+ yrs</v>
      </c>
      <c r="K7510">
        <f t="shared" ca="1" si="471"/>
        <v>15</v>
      </c>
      <c r="L7510" t="s">
        <v>27</v>
      </c>
      <c r="M7510">
        <v>1</v>
      </c>
      <c r="N7510">
        <v>0</v>
      </c>
      <c r="O7510">
        <v>0</v>
      </c>
      <c r="P7510">
        <v>0</v>
      </c>
      <c r="Q7510">
        <v>0</v>
      </c>
      <c r="R7510">
        <f>SUM(M7510:N7510:O7510:P7510:Q7510)</f>
        <v>1</v>
      </c>
      <c r="S7510" s="1">
        <v>95461</v>
      </c>
      <c r="T7510" s="1" t="str">
        <f t="shared" si="470"/>
        <v>Medium</v>
      </c>
      <c r="U7510">
        <v>5</v>
      </c>
      <c r="V7510">
        <v>2026</v>
      </c>
      <c r="W7510" t="s">
        <v>20</v>
      </c>
      <c r="X7510">
        <v>6</v>
      </c>
    </row>
    <row r="7511" spans="1:24" x14ac:dyDescent="0.3">
      <c r="A7511">
        <v>7510</v>
      </c>
      <c r="B7511" t="s">
        <v>36</v>
      </c>
      <c r="C7511" t="str">
        <f>_xlfn.XLOOKUP(B7511,Lookup_table!B:B,Lookup_table!C:C)</f>
        <v>Data</v>
      </c>
      <c r="D7511" t="s">
        <v>22</v>
      </c>
      <c r="E7511" t="s">
        <v>38</v>
      </c>
      <c r="F7511" t="s">
        <v>52</v>
      </c>
      <c r="G7511" t="s">
        <v>30</v>
      </c>
      <c r="H7511" t="str">
        <f t="shared" si="468"/>
        <v>Onsite/Hybrid</v>
      </c>
      <c r="I7511" t="s">
        <v>35</v>
      </c>
      <c r="J7511" t="str">
        <f t="shared" si="469"/>
        <v>0-2 yrs</v>
      </c>
      <c r="K7511">
        <f t="shared" ca="1" si="471"/>
        <v>2</v>
      </c>
      <c r="L7511" t="s">
        <v>39</v>
      </c>
      <c r="M7511">
        <v>1</v>
      </c>
      <c r="N7511">
        <v>0</v>
      </c>
      <c r="O7511">
        <v>0</v>
      </c>
      <c r="P7511">
        <v>0</v>
      </c>
      <c r="Q7511">
        <v>1</v>
      </c>
      <c r="R7511">
        <f>SUM(M7511:N7511:O7511:P7511:Q7511)</f>
        <v>2</v>
      </c>
      <c r="S7511" s="1">
        <v>76855</v>
      </c>
      <c r="T7511" s="1" t="str">
        <f t="shared" si="470"/>
        <v>Medium</v>
      </c>
      <c r="U7511">
        <v>11</v>
      </c>
      <c r="V7511">
        <v>2020</v>
      </c>
      <c r="W7511" t="s">
        <v>28</v>
      </c>
      <c r="X7511">
        <v>7</v>
      </c>
    </row>
    <row r="7512" spans="1:24" x14ac:dyDescent="0.3">
      <c r="A7512">
        <v>7511</v>
      </c>
      <c r="B7512" t="s">
        <v>41</v>
      </c>
      <c r="C7512" t="str">
        <f>_xlfn.XLOOKUP(B7512,Lookup_table!B:B,Lookup_table!C:C)</f>
        <v>Data</v>
      </c>
      <c r="D7512" t="s">
        <v>37</v>
      </c>
      <c r="E7512" t="s">
        <v>15</v>
      </c>
      <c r="F7512" t="s">
        <v>43</v>
      </c>
      <c r="G7512" t="s">
        <v>17</v>
      </c>
      <c r="H7512" t="str">
        <f t="shared" si="468"/>
        <v>Remote</v>
      </c>
      <c r="I7512" t="s">
        <v>26</v>
      </c>
      <c r="J7512" t="str">
        <f t="shared" si="469"/>
        <v>3-6 yrs</v>
      </c>
      <c r="K7512">
        <f t="shared" ca="1" si="471"/>
        <v>3</v>
      </c>
      <c r="L7512" t="s">
        <v>39</v>
      </c>
      <c r="M7512">
        <v>1</v>
      </c>
      <c r="N7512">
        <v>1</v>
      </c>
      <c r="O7512">
        <v>0</v>
      </c>
      <c r="P7512">
        <v>1</v>
      </c>
      <c r="Q7512">
        <v>1</v>
      </c>
      <c r="R7512">
        <f>SUM(M7512:N7512:O7512:P7512:Q7512)</f>
        <v>4</v>
      </c>
      <c r="S7512" s="1">
        <v>98016</v>
      </c>
      <c r="T7512" s="1" t="str">
        <f t="shared" si="470"/>
        <v>Medium</v>
      </c>
      <c r="U7512">
        <v>6</v>
      </c>
      <c r="V7512">
        <v>2022</v>
      </c>
      <c r="W7512" t="s">
        <v>20</v>
      </c>
      <c r="X7512">
        <v>3</v>
      </c>
    </row>
    <row r="7513" spans="1:24" x14ac:dyDescent="0.3">
      <c r="A7513">
        <v>7512</v>
      </c>
      <c r="B7513" t="s">
        <v>31</v>
      </c>
      <c r="C7513" t="str">
        <f>_xlfn.XLOOKUP(B7513,Lookup_table!B:B,Lookup_table!C:C)</f>
        <v>Business</v>
      </c>
      <c r="D7513" t="s">
        <v>22</v>
      </c>
      <c r="E7513" t="s">
        <v>23</v>
      </c>
      <c r="F7513" t="s">
        <v>51</v>
      </c>
      <c r="G7513" t="s">
        <v>17</v>
      </c>
      <c r="H7513" t="str">
        <f t="shared" si="468"/>
        <v>Remote</v>
      </c>
      <c r="I7513" t="s">
        <v>26</v>
      </c>
      <c r="J7513" t="str">
        <f t="shared" si="469"/>
        <v>3-6 yrs</v>
      </c>
      <c r="K7513">
        <f t="shared" ca="1" si="471"/>
        <v>4</v>
      </c>
      <c r="L7513" t="s">
        <v>27</v>
      </c>
      <c r="M7513">
        <v>1</v>
      </c>
      <c r="N7513">
        <v>1</v>
      </c>
      <c r="O7513">
        <v>1</v>
      </c>
      <c r="P7513">
        <v>0</v>
      </c>
      <c r="Q7513">
        <v>0</v>
      </c>
      <c r="R7513">
        <f>SUM(M7513:N7513:O7513:P7513:Q7513)</f>
        <v>3</v>
      </c>
      <c r="S7513" s="1">
        <v>107719</v>
      </c>
      <c r="T7513" s="1" t="str">
        <f t="shared" si="470"/>
        <v>Medium</v>
      </c>
      <c r="U7513">
        <v>11</v>
      </c>
      <c r="V7513">
        <v>2025</v>
      </c>
      <c r="W7513" t="s">
        <v>28</v>
      </c>
      <c r="X7513">
        <v>8</v>
      </c>
    </row>
    <row r="7514" spans="1:24" x14ac:dyDescent="0.3">
      <c r="A7514">
        <v>7513</v>
      </c>
      <c r="B7514" t="s">
        <v>31</v>
      </c>
      <c r="C7514" t="str">
        <f>_xlfn.XLOOKUP(B7514,Lookup_table!B:B,Lookup_table!C:C)</f>
        <v>Business</v>
      </c>
      <c r="D7514" t="s">
        <v>37</v>
      </c>
      <c r="E7514" t="s">
        <v>23</v>
      </c>
      <c r="F7514" t="s">
        <v>29</v>
      </c>
      <c r="G7514" t="s">
        <v>25</v>
      </c>
      <c r="H7514" t="str">
        <f t="shared" si="468"/>
        <v>Onsite/Hybrid</v>
      </c>
      <c r="I7514" t="s">
        <v>26</v>
      </c>
      <c r="J7514" t="str">
        <f t="shared" si="469"/>
        <v>3-6 yrs</v>
      </c>
      <c r="K7514">
        <f t="shared" ca="1" si="471"/>
        <v>5</v>
      </c>
      <c r="L7514" t="s">
        <v>27</v>
      </c>
      <c r="M7514">
        <v>1</v>
      </c>
      <c r="N7514">
        <v>1</v>
      </c>
      <c r="O7514">
        <v>1</v>
      </c>
      <c r="P7514">
        <v>1</v>
      </c>
      <c r="Q7514">
        <v>1</v>
      </c>
      <c r="R7514">
        <f>SUM(M7514:N7514:O7514:P7514:Q7514)</f>
        <v>5</v>
      </c>
      <c r="S7514" s="1">
        <v>118155</v>
      </c>
      <c r="T7514" s="1" t="str">
        <f t="shared" si="470"/>
        <v>Medium</v>
      </c>
      <c r="U7514">
        <v>8</v>
      </c>
      <c r="V7514">
        <v>2023</v>
      </c>
      <c r="W7514" t="s">
        <v>28</v>
      </c>
      <c r="X7514">
        <v>7</v>
      </c>
    </row>
    <row r="7515" spans="1:24" x14ac:dyDescent="0.3">
      <c r="A7515">
        <v>7514</v>
      </c>
      <c r="B7515" t="s">
        <v>36</v>
      </c>
      <c r="C7515" t="str">
        <f>_xlfn.XLOOKUP(B7515,Lookup_table!B:B,Lookup_table!C:C)</f>
        <v>Data</v>
      </c>
      <c r="D7515" t="s">
        <v>37</v>
      </c>
      <c r="E7515" t="s">
        <v>15</v>
      </c>
      <c r="F7515" t="s">
        <v>51</v>
      </c>
      <c r="G7515" t="s">
        <v>17</v>
      </c>
      <c r="H7515" t="str">
        <f t="shared" si="468"/>
        <v>Remote</v>
      </c>
      <c r="I7515" t="s">
        <v>18</v>
      </c>
      <c r="J7515" t="str">
        <f t="shared" si="469"/>
        <v>7+ yrs</v>
      </c>
      <c r="K7515">
        <f t="shared" ca="1" si="471"/>
        <v>14</v>
      </c>
      <c r="L7515" t="s">
        <v>19</v>
      </c>
      <c r="M7515">
        <v>1</v>
      </c>
      <c r="N7515">
        <v>1</v>
      </c>
      <c r="O7515">
        <v>1</v>
      </c>
      <c r="P7515">
        <v>0</v>
      </c>
      <c r="Q7515">
        <v>1</v>
      </c>
      <c r="R7515">
        <f>SUM(M7515:N7515:O7515:P7515:Q7515)</f>
        <v>4</v>
      </c>
      <c r="S7515" s="1">
        <v>123593</v>
      </c>
      <c r="T7515" s="1" t="str">
        <f t="shared" si="470"/>
        <v>High</v>
      </c>
      <c r="U7515">
        <v>5</v>
      </c>
      <c r="V7515">
        <v>2021</v>
      </c>
      <c r="W7515" t="s">
        <v>28</v>
      </c>
      <c r="X7515">
        <v>9</v>
      </c>
    </row>
    <row r="7516" spans="1:24" x14ac:dyDescent="0.3">
      <c r="A7516">
        <v>7515</v>
      </c>
      <c r="B7516" t="s">
        <v>21</v>
      </c>
      <c r="C7516" t="str">
        <f>_xlfn.XLOOKUP(B7516,Lookup_table!B:B,Lookup_table!C:C)</f>
        <v>AI</v>
      </c>
      <c r="D7516" t="s">
        <v>37</v>
      </c>
      <c r="E7516" t="s">
        <v>38</v>
      </c>
      <c r="F7516" t="s">
        <v>43</v>
      </c>
      <c r="G7516" t="s">
        <v>30</v>
      </c>
      <c r="H7516" t="str">
        <f t="shared" si="468"/>
        <v>Onsite/Hybrid</v>
      </c>
      <c r="I7516" t="s">
        <v>26</v>
      </c>
      <c r="J7516" t="str">
        <f t="shared" si="469"/>
        <v>3-6 yrs</v>
      </c>
      <c r="K7516">
        <f t="shared" ca="1" si="471"/>
        <v>3</v>
      </c>
      <c r="L7516" t="s">
        <v>39</v>
      </c>
      <c r="M7516">
        <v>1</v>
      </c>
      <c r="N7516">
        <v>0</v>
      </c>
      <c r="O7516">
        <v>1</v>
      </c>
      <c r="P7516">
        <v>1</v>
      </c>
      <c r="Q7516">
        <v>0</v>
      </c>
      <c r="R7516">
        <f>SUM(M7516:N7516:O7516:P7516:Q7516)</f>
        <v>3</v>
      </c>
      <c r="S7516" s="1">
        <v>142999</v>
      </c>
      <c r="T7516" s="1" t="str">
        <f t="shared" si="470"/>
        <v>High</v>
      </c>
      <c r="U7516">
        <v>10</v>
      </c>
      <c r="V7516">
        <v>2021</v>
      </c>
      <c r="W7516" t="s">
        <v>28</v>
      </c>
      <c r="X7516">
        <v>2</v>
      </c>
    </row>
    <row r="7517" spans="1:24" x14ac:dyDescent="0.3">
      <c r="A7517">
        <v>7516</v>
      </c>
      <c r="B7517" t="s">
        <v>21</v>
      </c>
      <c r="C7517" t="str">
        <f>_xlfn.XLOOKUP(B7517,Lookup_table!B:B,Lookup_table!C:C)</f>
        <v>AI</v>
      </c>
      <c r="D7517" t="s">
        <v>14</v>
      </c>
      <c r="E7517" t="s">
        <v>40</v>
      </c>
      <c r="F7517" t="s">
        <v>51</v>
      </c>
      <c r="G7517" t="s">
        <v>17</v>
      </c>
      <c r="H7517" t="str">
        <f t="shared" si="468"/>
        <v>Remote</v>
      </c>
      <c r="I7517" t="s">
        <v>18</v>
      </c>
      <c r="J7517" t="str">
        <f t="shared" si="469"/>
        <v>7+ yrs</v>
      </c>
      <c r="K7517">
        <f t="shared" ca="1" si="471"/>
        <v>9</v>
      </c>
      <c r="L7517" t="s">
        <v>19</v>
      </c>
      <c r="M7517">
        <v>1</v>
      </c>
      <c r="N7517">
        <v>0</v>
      </c>
      <c r="O7517">
        <v>1</v>
      </c>
      <c r="P7517">
        <v>1</v>
      </c>
      <c r="Q7517">
        <v>1</v>
      </c>
      <c r="R7517">
        <f>SUM(M7517:N7517:O7517:P7517:Q7517)</f>
        <v>4</v>
      </c>
      <c r="S7517" s="1">
        <v>177908</v>
      </c>
      <c r="T7517" s="1" t="str">
        <f t="shared" si="470"/>
        <v>High</v>
      </c>
      <c r="U7517">
        <v>3</v>
      </c>
      <c r="V7517">
        <v>2020</v>
      </c>
      <c r="W7517" t="s">
        <v>28</v>
      </c>
      <c r="X7517">
        <v>5</v>
      </c>
    </row>
    <row r="7518" spans="1:24" x14ac:dyDescent="0.3">
      <c r="A7518">
        <v>7517</v>
      </c>
      <c r="B7518" t="s">
        <v>41</v>
      </c>
      <c r="C7518" t="str">
        <f>_xlfn.XLOOKUP(B7518,Lookup_table!B:B,Lookup_table!C:C)</f>
        <v>Data</v>
      </c>
      <c r="D7518" t="s">
        <v>37</v>
      </c>
      <c r="E7518" t="s">
        <v>42</v>
      </c>
      <c r="F7518" t="s">
        <v>43</v>
      </c>
      <c r="G7518" t="s">
        <v>25</v>
      </c>
      <c r="H7518" t="str">
        <f t="shared" si="468"/>
        <v>Onsite/Hybrid</v>
      </c>
      <c r="I7518" t="s">
        <v>35</v>
      </c>
      <c r="J7518" t="str">
        <f t="shared" si="469"/>
        <v>0-2 yrs</v>
      </c>
      <c r="K7518">
        <f t="shared" ca="1" si="471"/>
        <v>0</v>
      </c>
      <c r="L7518" t="s">
        <v>19</v>
      </c>
      <c r="M7518">
        <v>1</v>
      </c>
      <c r="N7518">
        <v>0</v>
      </c>
      <c r="O7518">
        <v>1</v>
      </c>
      <c r="P7518">
        <v>1</v>
      </c>
      <c r="Q7518">
        <v>0</v>
      </c>
      <c r="R7518">
        <f>SUM(M7518:N7518:O7518:P7518:Q7518)</f>
        <v>3</v>
      </c>
      <c r="S7518" s="1">
        <v>79946</v>
      </c>
      <c r="T7518" s="1" t="str">
        <f t="shared" si="470"/>
        <v>Medium</v>
      </c>
      <c r="U7518">
        <v>4</v>
      </c>
      <c r="V7518">
        <v>2024</v>
      </c>
      <c r="W7518" t="s">
        <v>28</v>
      </c>
      <c r="X7518">
        <v>3</v>
      </c>
    </row>
    <row r="7519" spans="1:24" x14ac:dyDescent="0.3">
      <c r="A7519">
        <v>7518</v>
      </c>
      <c r="B7519" t="s">
        <v>31</v>
      </c>
      <c r="C7519" t="str">
        <f>_xlfn.XLOOKUP(B7519,Lookup_table!B:B,Lookup_table!C:C)</f>
        <v>Business</v>
      </c>
      <c r="D7519" t="s">
        <v>14</v>
      </c>
      <c r="E7519" t="s">
        <v>32</v>
      </c>
      <c r="F7519" t="s">
        <v>52</v>
      </c>
      <c r="G7519" t="s">
        <v>25</v>
      </c>
      <c r="H7519" t="str">
        <f t="shared" si="468"/>
        <v>Onsite/Hybrid</v>
      </c>
      <c r="I7519" t="s">
        <v>26</v>
      </c>
      <c r="J7519" t="str">
        <f t="shared" si="469"/>
        <v>3-6 yrs</v>
      </c>
      <c r="K7519">
        <f t="shared" ca="1" si="471"/>
        <v>3</v>
      </c>
      <c r="L7519" t="s">
        <v>39</v>
      </c>
      <c r="M7519">
        <v>0</v>
      </c>
      <c r="N7519">
        <v>0</v>
      </c>
      <c r="O7519">
        <v>0</v>
      </c>
      <c r="P7519">
        <v>1</v>
      </c>
      <c r="Q7519">
        <v>0</v>
      </c>
      <c r="R7519">
        <f>SUM(M7519:N7519:O7519:P7519:Q7519)</f>
        <v>1</v>
      </c>
      <c r="S7519" s="1">
        <v>86436</v>
      </c>
      <c r="T7519" s="1" t="str">
        <f t="shared" si="470"/>
        <v>Medium</v>
      </c>
      <c r="U7519">
        <v>9</v>
      </c>
      <c r="V7519">
        <v>2020</v>
      </c>
      <c r="W7519" t="s">
        <v>34</v>
      </c>
      <c r="X7519">
        <v>2</v>
      </c>
    </row>
    <row r="7520" spans="1:24" x14ac:dyDescent="0.3">
      <c r="A7520">
        <v>7519</v>
      </c>
      <c r="B7520" t="s">
        <v>21</v>
      </c>
      <c r="C7520" t="str">
        <f>_xlfn.XLOOKUP(B7520,Lookup_table!B:B,Lookup_table!C:C)</f>
        <v>AI</v>
      </c>
      <c r="D7520" t="s">
        <v>22</v>
      </c>
      <c r="E7520" t="s">
        <v>32</v>
      </c>
      <c r="F7520" t="s">
        <v>52</v>
      </c>
      <c r="G7520" t="s">
        <v>30</v>
      </c>
      <c r="H7520" t="str">
        <f t="shared" si="468"/>
        <v>Onsite/Hybrid</v>
      </c>
      <c r="I7520" t="s">
        <v>26</v>
      </c>
      <c r="J7520" t="str">
        <f t="shared" si="469"/>
        <v>3-6 yrs</v>
      </c>
      <c r="K7520">
        <f t="shared" ca="1" si="471"/>
        <v>4</v>
      </c>
      <c r="L7520" t="s">
        <v>27</v>
      </c>
      <c r="M7520">
        <v>0</v>
      </c>
      <c r="N7520">
        <v>1</v>
      </c>
      <c r="O7520">
        <v>0</v>
      </c>
      <c r="P7520">
        <v>1</v>
      </c>
      <c r="Q7520">
        <v>0</v>
      </c>
      <c r="R7520">
        <f>SUM(M7520:N7520:O7520:P7520:Q7520)</f>
        <v>2</v>
      </c>
      <c r="S7520" s="1">
        <v>150737</v>
      </c>
      <c r="T7520" s="1" t="str">
        <f t="shared" si="470"/>
        <v>High</v>
      </c>
      <c r="U7520">
        <v>10</v>
      </c>
      <c r="V7520">
        <v>2020</v>
      </c>
      <c r="W7520" t="s">
        <v>20</v>
      </c>
      <c r="X7520">
        <v>4</v>
      </c>
    </row>
    <row r="7521" spans="1:24" x14ac:dyDescent="0.3">
      <c r="A7521">
        <v>7520</v>
      </c>
      <c r="B7521" t="s">
        <v>36</v>
      </c>
      <c r="C7521" t="str">
        <f>_xlfn.XLOOKUP(B7521,Lookup_table!B:B,Lookup_table!C:C)</f>
        <v>Data</v>
      </c>
      <c r="D7521" t="s">
        <v>34</v>
      </c>
      <c r="E7521" t="s">
        <v>15</v>
      </c>
      <c r="F7521" t="s">
        <v>29</v>
      </c>
      <c r="G7521" t="s">
        <v>25</v>
      </c>
      <c r="H7521" t="str">
        <f t="shared" si="468"/>
        <v>Onsite/Hybrid</v>
      </c>
      <c r="I7521" t="s">
        <v>35</v>
      </c>
      <c r="J7521" t="str">
        <f t="shared" si="469"/>
        <v>0-2 yrs</v>
      </c>
      <c r="K7521">
        <f t="shared" ca="1" si="471"/>
        <v>2</v>
      </c>
      <c r="L7521" t="s">
        <v>27</v>
      </c>
      <c r="M7521">
        <v>1</v>
      </c>
      <c r="N7521">
        <v>0</v>
      </c>
      <c r="O7521">
        <v>0</v>
      </c>
      <c r="P7521">
        <v>1</v>
      </c>
      <c r="Q7521">
        <v>1</v>
      </c>
      <c r="R7521">
        <f>SUM(M7521:N7521:O7521:P7521:Q7521)</f>
        <v>3</v>
      </c>
      <c r="S7521" s="1">
        <v>74708</v>
      </c>
      <c r="T7521" s="1" t="str">
        <f t="shared" si="470"/>
        <v>Medium</v>
      </c>
      <c r="U7521">
        <v>11</v>
      </c>
      <c r="V7521">
        <v>2026</v>
      </c>
      <c r="W7521" t="s">
        <v>34</v>
      </c>
      <c r="X7521">
        <v>5</v>
      </c>
    </row>
    <row r="7522" spans="1:24" x14ac:dyDescent="0.3">
      <c r="A7522">
        <v>7521</v>
      </c>
      <c r="B7522" t="s">
        <v>31</v>
      </c>
      <c r="C7522" t="str">
        <f>_xlfn.XLOOKUP(B7522,Lookup_table!B:B,Lookup_table!C:C)</f>
        <v>Business</v>
      </c>
      <c r="D7522" t="s">
        <v>34</v>
      </c>
      <c r="E7522" t="s">
        <v>40</v>
      </c>
      <c r="F7522" t="s">
        <v>43</v>
      </c>
      <c r="G7522" t="s">
        <v>30</v>
      </c>
      <c r="H7522" t="str">
        <f t="shared" si="468"/>
        <v>Onsite/Hybrid</v>
      </c>
      <c r="I7522" t="s">
        <v>26</v>
      </c>
      <c r="J7522" t="str">
        <f t="shared" si="469"/>
        <v>3-6 yrs</v>
      </c>
      <c r="K7522">
        <f t="shared" ca="1" si="471"/>
        <v>3</v>
      </c>
      <c r="L7522" t="s">
        <v>27</v>
      </c>
      <c r="M7522">
        <v>0</v>
      </c>
      <c r="N7522">
        <v>1</v>
      </c>
      <c r="O7522">
        <v>1</v>
      </c>
      <c r="P7522">
        <v>1</v>
      </c>
      <c r="Q7522">
        <v>0</v>
      </c>
      <c r="R7522">
        <f>SUM(M7522:N7522:O7522:P7522:Q7522)</f>
        <v>3</v>
      </c>
      <c r="S7522" s="1">
        <v>108943</v>
      </c>
      <c r="T7522" s="1" t="str">
        <f t="shared" si="470"/>
        <v>Medium</v>
      </c>
      <c r="U7522">
        <v>12</v>
      </c>
      <c r="V7522">
        <v>2025</v>
      </c>
      <c r="W7522" t="s">
        <v>28</v>
      </c>
      <c r="X7522">
        <v>6</v>
      </c>
    </row>
    <row r="7523" spans="1:24" x14ac:dyDescent="0.3">
      <c r="A7523">
        <v>7522</v>
      </c>
      <c r="B7523" t="s">
        <v>50</v>
      </c>
      <c r="C7523" t="str">
        <f>_xlfn.XLOOKUP(B7523,Lookup_table!B:B,Lookup_table!C:C)</f>
        <v>AI</v>
      </c>
      <c r="D7523" t="s">
        <v>22</v>
      </c>
      <c r="E7523" t="s">
        <v>15</v>
      </c>
      <c r="F7523" t="s">
        <v>44</v>
      </c>
      <c r="G7523" t="s">
        <v>25</v>
      </c>
      <c r="H7523" t="str">
        <f t="shared" si="468"/>
        <v>Onsite/Hybrid</v>
      </c>
      <c r="I7523" t="s">
        <v>18</v>
      </c>
      <c r="J7523" t="str">
        <f t="shared" si="469"/>
        <v>7+ yrs</v>
      </c>
      <c r="K7523">
        <f t="shared" ca="1" si="471"/>
        <v>9</v>
      </c>
      <c r="L7523" t="s">
        <v>39</v>
      </c>
      <c r="M7523">
        <v>1</v>
      </c>
      <c r="N7523">
        <v>0</v>
      </c>
      <c r="O7523">
        <v>0</v>
      </c>
      <c r="P7523">
        <v>0</v>
      </c>
      <c r="Q7523">
        <v>1</v>
      </c>
      <c r="R7523">
        <f>SUM(M7523:N7523:O7523:P7523:Q7523)</f>
        <v>2</v>
      </c>
      <c r="S7523" s="1">
        <v>170188</v>
      </c>
      <c r="T7523" s="1" t="str">
        <f t="shared" si="470"/>
        <v>High</v>
      </c>
      <c r="U7523">
        <v>10</v>
      </c>
      <c r="V7523">
        <v>2021</v>
      </c>
      <c r="W7523" t="s">
        <v>28</v>
      </c>
      <c r="X7523">
        <v>7</v>
      </c>
    </row>
    <row r="7524" spans="1:24" x14ac:dyDescent="0.3">
      <c r="A7524">
        <v>7523</v>
      </c>
      <c r="B7524" t="s">
        <v>21</v>
      </c>
      <c r="C7524" t="str">
        <f>_xlfn.XLOOKUP(B7524,Lookup_table!B:B,Lookup_table!C:C)</f>
        <v>AI</v>
      </c>
      <c r="D7524" t="s">
        <v>14</v>
      </c>
      <c r="E7524" t="s">
        <v>15</v>
      </c>
      <c r="F7524" t="s">
        <v>24</v>
      </c>
      <c r="G7524" t="s">
        <v>30</v>
      </c>
      <c r="H7524" t="str">
        <f t="shared" si="468"/>
        <v>Onsite/Hybrid</v>
      </c>
      <c r="I7524" t="s">
        <v>35</v>
      </c>
      <c r="J7524" t="str">
        <f t="shared" si="469"/>
        <v>0-2 yrs</v>
      </c>
      <c r="K7524">
        <f t="shared" ca="1" si="471"/>
        <v>1</v>
      </c>
      <c r="L7524" t="s">
        <v>19</v>
      </c>
      <c r="M7524">
        <v>0</v>
      </c>
      <c r="N7524">
        <v>0</v>
      </c>
      <c r="O7524">
        <v>1</v>
      </c>
      <c r="P7524">
        <v>0</v>
      </c>
      <c r="Q7524">
        <v>1</v>
      </c>
      <c r="R7524">
        <f>SUM(M7524:N7524:O7524:P7524:Q7524)</f>
        <v>2</v>
      </c>
      <c r="S7524" s="1">
        <v>110845</v>
      </c>
      <c r="T7524" s="1" t="str">
        <f t="shared" si="470"/>
        <v>Medium</v>
      </c>
      <c r="U7524">
        <v>6</v>
      </c>
      <c r="V7524">
        <v>2023</v>
      </c>
      <c r="W7524" t="s">
        <v>28</v>
      </c>
      <c r="X7524">
        <v>7</v>
      </c>
    </row>
    <row r="7525" spans="1:24" x14ac:dyDescent="0.3">
      <c r="A7525">
        <v>7524</v>
      </c>
      <c r="B7525" t="s">
        <v>31</v>
      </c>
      <c r="C7525" t="str">
        <f>_xlfn.XLOOKUP(B7525,Lookup_table!B:B,Lookup_table!C:C)</f>
        <v>Business</v>
      </c>
      <c r="D7525" t="s">
        <v>14</v>
      </c>
      <c r="E7525" t="s">
        <v>40</v>
      </c>
      <c r="F7525" t="s">
        <v>24</v>
      </c>
      <c r="G7525" t="s">
        <v>17</v>
      </c>
      <c r="H7525" t="str">
        <f t="shared" si="468"/>
        <v>Remote</v>
      </c>
      <c r="I7525" t="s">
        <v>35</v>
      </c>
      <c r="J7525" t="str">
        <f t="shared" si="469"/>
        <v>0-2 yrs</v>
      </c>
      <c r="K7525">
        <f t="shared" ca="1" si="471"/>
        <v>0</v>
      </c>
      <c r="L7525" t="s">
        <v>39</v>
      </c>
      <c r="M7525">
        <v>0</v>
      </c>
      <c r="N7525">
        <v>1</v>
      </c>
      <c r="O7525">
        <v>0</v>
      </c>
      <c r="P7525">
        <v>0</v>
      </c>
      <c r="Q7525">
        <v>0</v>
      </c>
      <c r="R7525">
        <f>SUM(M7525:N7525:O7525:P7525:Q7525)</f>
        <v>1</v>
      </c>
      <c r="S7525" s="1">
        <v>47226</v>
      </c>
      <c r="T7525" s="1" t="str">
        <f t="shared" si="470"/>
        <v>Low</v>
      </c>
      <c r="U7525">
        <v>9</v>
      </c>
      <c r="V7525">
        <v>2022</v>
      </c>
      <c r="W7525" t="s">
        <v>28</v>
      </c>
      <c r="X7525">
        <v>9</v>
      </c>
    </row>
    <row r="7526" spans="1:24" x14ac:dyDescent="0.3">
      <c r="A7526">
        <v>7525</v>
      </c>
      <c r="B7526" t="s">
        <v>36</v>
      </c>
      <c r="C7526" t="str">
        <f>_xlfn.XLOOKUP(B7526,Lookup_table!B:B,Lookup_table!C:C)</f>
        <v>Data</v>
      </c>
      <c r="D7526" t="s">
        <v>14</v>
      </c>
      <c r="E7526" t="s">
        <v>15</v>
      </c>
      <c r="F7526" t="s">
        <v>29</v>
      </c>
      <c r="G7526" t="s">
        <v>30</v>
      </c>
      <c r="H7526" t="str">
        <f t="shared" si="468"/>
        <v>Onsite/Hybrid</v>
      </c>
      <c r="I7526" t="s">
        <v>18</v>
      </c>
      <c r="J7526" t="str">
        <f t="shared" si="469"/>
        <v>7+ yrs</v>
      </c>
      <c r="K7526">
        <f t="shared" ca="1" si="471"/>
        <v>9</v>
      </c>
      <c r="L7526" t="s">
        <v>27</v>
      </c>
      <c r="M7526">
        <v>1</v>
      </c>
      <c r="N7526">
        <v>1</v>
      </c>
      <c r="O7526">
        <v>0</v>
      </c>
      <c r="P7526">
        <v>1</v>
      </c>
      <c r="Q7526">
        <v>0</v>
      </c>
      <c r="R7526">
        <f>SUM(M7526:N7526:O7526:P7526:Q7526)</f>
        <v>3</v>
      </c>
      <c r="S7526" s="1">
        <v>118472</v>
      </c>
      <c r="T7526" s="1" t="str">
        <f t="shared" si="470"/>
        <v>Medium</v>
      </c>
      <c r="U7526">
        <v>10</v>
      </c>
      <c r="V7526">
        <v>2022</v>
      </c>
      <c r="W7526" t="s">
        <v>34</v>
      </c>
      <c r="X7526">
        <v>2</v>
      </c>
    </row>
    <row r="7527" spans="1:24" x14ac:dyDescent="0.3">
      <c r="A7527">
        <v>7526</v>
      </c>
      <c r="B7527" t="s">
        <v>50</v>
      </c>
      <c r="C7527" t="str">
        <f>_xlfn.XLOOKUP(B7527,Lookup_table!B:B,Lookup_table!C:C)</f>
        <v>AI</v>
      </c>
      <c r="D7527" t="s">
        <v>22</v>
      </c>
      <c r="E7527" t="s">
        <v>32</v>
      </c>
      <c r="F7527" t="s">
        <v>51</v>
      </c>
      <c r="G7527" t="s">
        <v>30</v>
      </c>
      <c r="H7527" t="str">
        <f t="shared" si="468"/>
        <v>Onsite/Hybrid</v>
      </c>
      <c r="I7527" t="s">
        <v>26</v>
      </c>
      <c r="J7527" t="str">
        <f t="shared" si="469"/>
        <v>3-6 yrs</v>
      </c>
      <c r="K7527">
        <f t="shared" ca="1" si="471"/>
        <v>6</v>
      </c>
      <c r="L7527" t="s">
        <v>27</v>
      </c>
      <c r="M7527">
        <v>0</v>
      </c>
      <c r="N7527">
        <v>1</v>
      </c>
      <c r="O7527">
        <v>1</v>
      </c>
      <c r="P7527">
        <v>1</v>
      </c>
      <c r="Q7527">
        <v>0</v>
      </c>
      <c r="R7527">
        <f>SUM(M7527:N7527:O7527:P7527:Q7527)</f>
        <v>3</v>
      </c>
      <c r="S7527" s="1">
        <v>162247</v>
      </c>
      <c r="T7527" s="1" t="str">
        <f t="shared" si="470"/>
        <v>High</v>
      </c>
      <c r="U7527">
        <v>8</v>
      </c>
      <c r="V7527">
        <v>2025</v>
      </c>
      <c r="W7527" t="s">
        <v>28</v>
      </c>
      <c r="X7527">
        <v>5</v>
      </c>
    </row>
    <row r="7528" spans="1:24" x14ac:dyDescent="0.3">
      <c r="A7528">
        <v>7527</v>
      </c>
      <c r="B7528" t="s">
        <v>21</v>
      </c>
      <c r="C7528" t="str">
        <f>_xlfn.XLOOKUP(B7528,Lookup_table!B:B,Lookup_table!C:C)</f>
        <v>AI</v>
      </c>
      <c r="D7528" t="s">
        <v>37</v>
      </c>
      <c r="E7528" t="s">
        <v>38</v>
      </c>
      <c r="F7528" t="s">
        <v>51</v>
      </c>
      <c r="G7528" t="s">
        <v>30</v>
      </c>
      <c r="H7528" t="str">
        <f t="shared" si="468"/>
        <v>Onsite/Hybrid</v>
      </c>
      <c r="I7528" t="s">
        <v>18</v>
      </c>
      <c r="J7528" t="str">
        <f t="shared" si="469"/>
        <v>7+ yrs</v>
      </c>
      <c r="K7528">
        <f t="shared" ca="1" si="471"/>
        <v>10</v>
      </c>
      <c r="L7528" t="s">
        <v>27</v>
      </c>
      <c r="M7528">
        <v>1</v>
      </c>
      <c r="N7528">
        <v>1</v>
      </c>
      <c r="O7528">
        <v>0</v>
      </c>
      <c r="P7528">
        <v>1</v>
      </c>
      <c r="Q7528">
        <v>1</v>
      </c>
      <c r="R7528">
        <f>SUM(M7528:N7528:O7528:P7528:Q7528)</f>
        <v>4</v>
      </c>
      <c r="S7528" s="1">
        <v>161167</v>
      </c>
      <c r="T7528" s="1" t="str">
        <f t="shared" si="470"/>
        <v>High</v>
      </c>
      <c r="U7528">
        <v>9</v>
      </c>
      <c r="V7528">
        <v>2025</v>
      </c>
      <c r="W7528" t="s">
        <v>34</v>
      </c>
      <c r="X7528">
        <v>1</v>
      </c>
    </row>
    <row r="7529" spans="1:24" x14ac:dyDescent="0.3">
      <c r="A7529">
        <v>7528</v>
      </c>
      <c r="B7529" t="s">
        <v>36</v>
      </c>
      <c r="C7529" t="str">
        <f>_xlfn.XLOOKUP(B7529,Lookup_table!B:B,Lookup_table!C:C)</f>
        <v>Data</v>
      </c>
      <c r="D7529" t="s">
        <v>14</v>
      </c>
      <c r="E7529" t="s">
        <v>42</v>
      </c>
      <c r="F7529" t="s">
        <v>52</v>
      </c>
      <c r="G7529" t="s">
        <v>25</v>
      </c>
      <c r="H7529" t="str">
        <f t="shared" si="468"/>
        <v>Onsite/Hybrid</v>
      </c>
      <c r="I7529" t="s">
        <v>18</v>
      </c>
      <c r="J7529" t="str">
        <f t="shared" si="469"/>
        <v>7+ yrs</v>
      </c>
      <c r="K7529">
        <f t="shared" ca="1" si="471"/>
        <v>15</v>
      </c>
      <c r="L7529" t="s">
        <v>27</v>
      </c>
      <c r="M7529">
        <v>1</v>
      </c>
      <c r="N7529">
        <v>1</v>
      </c>
      <c r="O7529">
        <v>0</v>
      </c>
      <c r="P7529">
        <v>1</v>
      </c>
      <c r="Q7529">
        <v>1</v>
      </c>
      <c r="R7529">
        <f>SUM(M7529:N7529:O7529:P7529:Q7529)</f>
        <v>4</v>
      </c>
      <c r="S7529" s="1">
        <v>123833</v>
      </c>
      <c r="T7529" s="1" t="str">
        <f t="shared" si="470"/>
        <v>High</v>
      </c>
      <c r="U7529">
        <v>3</v>
      </c>
      <c r="V7529">
        <v>2021</v>
      </c>
      <c r="W7529" t="s">
        <v>20</v>
      </c>
      <c r="X7529">
        <v>2</v>
      </c>
    </row>
    <row r="7530" spans="1:24" x14ac:dyDescent="0.3">
      <c r="A7530">
        <v>7529</v>
      </c>
      <c r="B7530" t="s">
        <v>31</v>
      </c>
      <c r="C7530" t="str">
        <f>_xlfn.XLOOKUP(B7530,Lookup_table!B:B,Lookup_table!C:C)</f>
        <v>Business</v>
      </c>
      <c r="D7530" t="s">
        <v>22</v>
      </c>
      <c r="E7530" t="s">
        <v>40</v>
      </c>
      <c r="F7530" t="s">
        <v>52</v>
      </c>
      <c r="G7530" t="s">
        <v>25</v>
      </c>
      <c r="H7530" t="str">
        <f t="shared" si="468"/>
        <v>Onsite/Hybrid</v>
      </c>
      <c r="I7530" t="s">
        <v>26</v>
      </c>
      <c r="J7530" t="str">
        <f t="shared" si="469"/>
        <v>3-6 yrs</v>
      </c>
      <c r="K7530">
        <f t="shared" ca="1" si="471"/>
        <v>4</v>
      </c>
      <c r="L7530" t="s">
        <v>27</v>
      </c>
      <c r="M7530">
        <v>0</v>
      </c>
      <c r="N7530">
        <v>1</v>
      </c>
      <c r="O7530">
        <v>1</v>
      </c>
      <c r="P7530">
        <v>1</v>
      </c>
      <c r="Q7530">
        <v>0</v>
      </c>
      <c r="R7530">
        <f>SUM(M7530:N7530:O7530:P7530:Q7530)</f>
        <v>3</v>
      </c>
      <c r="S7530" s="1">
        <v>126490</v>
      </c>
      <c r="T7530" s="1" t="str">
        <f t="shared" si="470"/>
        <v>High</v>
      </c>
      <c r="U7530">
        <v>2</v>
      </c>
      <c r="V7530">
        <v>2026</v>
      </c>
      <c r="W7530" t="s">
        <v>28</v>
      </c>
      <c r="X7530">
        <v>6</v>
      </c>
    </row>
    <row r="7531" spans="1:24" x14ac:dyDescent="0.3">
      <c r="A7531">
        <v>7530</v>
      </c>
      <c r="B7531" t="s">
        <v>50</v>
      </c>
      <c r="C7531" t="str">
        <f>_xlfn.XLOOKUP(B7531,Lookup_table!B:B,Lookup_table!C:C)</f>
        <v>AI</v>
      </c>
      <c r="D7531" t="s">
        <v>14</v>
      </c>
      <c r="E7531" t="s">
        <v>40</v>
      </c>
      <c r="F7531" t="s">
        <v>24</v>
      </c>
      <c r="G7531" t="s">
        <v>30</v>
      </c>
      <c r="H7531" t="str">
        <f t="shared" si="468"/>
        <v>Onsite/Hybrid</v>
      </c>
      <c r="I7531" t="s">
        <v>18</v>
      </c>
      <c r="J7531" t="str">
        <f t="shared" si="469"/>
        <v>7+ yrs</v>
      </c>
      <c r="K7531">
        <f t="shared" ca="1" si="471"/>
        <v>11</v>
      </c>
      <c r="L7531" t="s">
        <v>39</v>
      </c>
      <c r="M7531">
        <v>1</v>
      </c>
      <c r="N7531">
        <v>0</v>
      </c>
      <c r="O7531">
        <v>0</v>
      </c>
      <c r="P7531">
        <v>0</v>
      </c>
      <c r="Q7531">
        <v>0</v>
      </c>
      <c r="R7531">
        <f>SUM(M7531:N7531:O7531:P7531:Q7531)</f>
        <v>1</v>
      </c>
      <c r="S7531" s="1">
        <v>142474</v>
      </c>
      <c r="T7531" s="1" t="str">
        <f t="shared" si="470"/>
        <v>High</v>
      </c>
      <c r="U7531">
        <v>10</v>
      </c>
      <c r="V7531">
        <v>2025</v>
      </c>
      <c r="W7531" t="s">
        <v>20</v>
      </c>
      <c r="X7531">
        <v>4</v>
      </c>
    </row>
    <row r="7532" spans="1:24" x14ac:dyDescent="0.3">
      <c r="A7532">
        <v>7531</v>
      </c>
      <c r="B7532" t="s">
        <v>21</v>
      </c>
      <c r="C7532" t="str">
        <f>_xlfn.XLOOKUP(B7532,Lookup_table!B:B,Lookup_table!C:C)</f>
        <v>AI</v>
      </c>
      <c r="D7532" t="s">
        <v>37</v>
      </c>
      <c r="E7532" t="s">
        <v>42</v>
      </c>
      <c r="F7532" t="s">
        <v>51</v>
      </c>
      <c r="G7532" t="s">
        <v>25</v>
      </c>
      <c r="H7532" t="str">
        <f t="shared" si="468"/>
        <v>Onsite/Hybrid</v>
      </c>
      <c r="I7532" t="s">
        <v>26</v>
      </c>
      <c r="J7532" t="str">
        <f t="shared" si="469"/>
        <v>3-6 yrs</v>
      </c>
      <c r="K7532">
        <f t="shared" ca="1" si="471"/>
        <v>4</v>
      </c>
      <c r="L7532" t="s">
        <v>39</v>
      </c>
      <c r="M7532">
        <v>1</v>
      </c>
      <c r="N7532">
        <v>0</v>
      </c>
      <c r="O7532">
        <v>1</v>
      </c>
      <c r="P7532">
        <v>0</v>
      </c>
      <c r="Q7532">
        <v>0</v>
      </c>
      <c r="R7532">
        <f>SUM(M7532:N7532:O7532:P7532:Q7532)</f>
        <v>2</v>
      </c>
      <c r="S7532" s="1">
        <v>129505</v>
      </c>
      <c r="T7532" s="1" t="str">
        <f t="shared" si="470"/>
        <v>High</v>
      </c>
      <c r="U7532">
        <v>2</v>
      </c>
      <c r="V7532">
        <v>2020</v>
      </c>
      <c r="W7532" t="s">
        <v>34</v>
      </c>
      <c r="X7532">
        <v>1</v>
      </c>
    </row>
    <row r="7533" spans="1:24" x14ac:dyDescent="0.3">
      <c r="A7533">
        <v>7532</v>
      </c>
      <c r="B7533" t="s">
        <v>21</v>
      </c>
      <c r="C7533" t="str">
        <f>_xlfn.XLOOKUP(B7533,Lookup_table!B:B,Lookup_table!C:C)</f>
        <v>AI</v>
      </c>
      <c r="D7533" t="s">
        <v>22</v>
      </c>
      <c r="E7533" t="s">
        <v>42</v>
      </c>
      <c r="F7533" t="s">
        <v>43</v>
      </c>
      <c r="G7533" t="s">
        <v>25</v>
      </c>
      <c r="H7533" t="str">
        <f t="shared" si="468"/>
        <v>Onsite/Hybrid</v>
      </c>
      <c r="I7533" t="s">
        <v>35</v>
      </c>
      <c r="J7533" t="str">
        <f t="shared" si="469"/>
        <v>0-2 yrs</v>
      </c>
      <c r="K7533">
        <f t="shared" ca="1" si="471"/>
        <v>0</v>
      </c>
      <c r="L7533" t="s">
        <v>39</v>
      </c>
      <c r="M7533">
        <v>0</v>
      </c>
      <c r="N7533">
        <v>0</v>
      </c>
      <c r="O7533">
        <v>0</v>
      </c>
      <c r="P7533">
        <v>0</v>
      </c>
      <c r="Q7533">
        <v>1</v>
      </c>
      <c r="R7533">
        <f>SUM(M7533:N7533:O7533:P7533:Q7533)</f>
        <v>1</v>
      </c>
      <c r="S7533" s="1">
        <v>123370</v>
      </c>
      <c r="T7533" s="1" t="str">
        <f t="shared" si="470"/>
        <v>High</v>
      </c>
      <c r="U7533">
        <v>5</v>
      </c>
      <c r="V7533">
        <v>2022</v>
      </c>
      <c r="W7533" t="s">
        <v>34</v>
      </c>
      <c r="X7533">
        <v>5</v>
      </c>
    </row>
    <row r="7534" spans="1:24" x14ac:dyDescent="0.3">
      <c r="A7534">
        <v>7533</v>
      </c>
      <c r="B7534" t="s">
        <v>36</v>
      </c>
      <c r="C7534" t="str">
        <f>_xlfn.XLOOKUP(B7534,Lookup_table!B:B,Lookup_table!C:C)</f>
        <v>Data</v>
      </c>
      <c r="D7534" t="s">
        <v>14</v>
      </c>
      <c r="E7534" t="s">
        <v>40</v>
      </c>
      <c r="F7534" t="s">
        <v>43</v>
      </c>
      <c r="G7534" t="s">
        <v>30</v>
      </c>
      <c r="H7534" t="str">
        <f t="shared" si="468"/>
        <v>Onsite/Hybrid</v>
      </c>
      <c r="I7534" t="s">
        <v>26</v>
      </c>
      <c r="J7534" t="str">
        <f t="shared" si="469"/>
        <v>3-6 yrs</v>
      </c>
      <c r="K7534">
        <f t="shared" ca="1" si="471"/>
        <v>4</v>
      </c>
      <c r="L7534" t="s">
        <v>19</v>
      </c>
      <c r="M7534">
        <v>0</v>
      </c>
      <c r="N7534">
        <v>0</v>
      </c>
      <c r="O7534">
        <v>1</v>
      </c>
      <c r="P7534">
        <v>0</v>
      </c>
      <c r="Q7534">
        <v>0</v>
      </c>
      <c r="R7534">
        <f>SUM(M7534:N7534:O7534:P7534:Q7534)</f>
        <v>1</v>
      </c>
      <c r="S7534" s="1">
        <v>92661</v>
      </c>
      <c r="T7534" s="1" t="str">
        <f t="shared" si="470"/>
        <v>Medium</v>
      </c>
      <c r="U7534">
        <v>12</v>
      </c>
      <c r="V7534">
        <v>2022</v>
      </c>
      <c r="W7534" t="s">
        <v>28</v>
      </c>
      <c r="X7534">
        <v>7</v>
      </c>
    </row>
    <row r="7535" spans="1:24" x14ac:dyDescent="0.3">
      <c r="A7535">
        <v>7534</v>
      </c>
      <c r="B7535" t="s">
        <v>21</v>
      </c>
      <c r="C7535" t="str">
        <f>_xlfn.XLOOKUP(B7535,Lookup_table!B:B,Lookup_table!C:C)</f>
        <v>AI</v>
      </c>
      <c r="D7535" t="s">
        <v>22</v>
      </c>
      <c r="E7535" t="s">
        <v>38</v>
      </c>
      <c r="F7535" t="s">
        <v>43</v>
      </c>
      <c r="G7535" t="s">
        <v>17</v>
      </c>
      <c r="H7535" t="str">
        <f t="shared" si="468"/>
        <v>Remote</v>
      </c>
      <c r="I7535" t="s">
        <v>26</v>
      </c>
      <c r="J7535" t="str">
        <f t="shared" si="469"/>
        <v>3-6 yrs</v>
      </c>
      <c r="K7535">
        <f t="shared" ca="1" si="471"/>
        <v>5</v>
      </c>
      <c r="L7535" t="s">
        <v>39</v>
      </c>
      <c r="M7535">
        <v>1</v>
      </c>
      <c r="N7535">
        <v>0</v>
      </c>
      <c r="O7535">
        <v>1</v>
      </c>
      <c r="P7535">
        <v>0</v>
      </c>
      <c r="Q7535">
        <v>1</v>
      </c>
      <c r="R7535">
        <f>SUM(M7535:N7535:O7535:P7535:Q7535)</f>
        <v>3</v>
      </c>
      <c r="S7535" s="1">
        <v>160767</v>
      </c>
      <c r="T7535" s="1" t="str">
        <f t="shared" si="470"/>
        <v>High</v>
      </c>
      <c r="U7535">
        <v>7</v>
      </c>
      <c r="V7535">
        <v>2025</v>
      </c>
      <c r="W7535" t="s">
        <v>34</v>
      </c>
      <c r="X7535">
        <v>1</v>
      </c>
    </row>
    <row r="7536" spans="1:24" x14ac:dyDescent="0.3">
      <c r="A7536">
        <v>7535</v>
      </c>
      <c r="B7536" t="s">
        <v>50</v>
      </c>
      <c r="C7536" t="str">
        <f>_xlfn.XLOOKUP(B7536,Lookup_table!B:B,Lookup_table!C:C)</f>
        <v>AI</v>
      </c>
      <c r="D7536" t="s">
        <v>37</v>
      </c>
      <c r="E7536" t="s">
        <v>15</v>
      </c>
      <c r="F7536" t="s">
        <v>24</v>
      </c>
      <c r="G7536" t="s">
        <v>25</v>
      </c>
      <c r="H7536" t="str">
        <f t="shared" si="468"/>
        <v>Onsite/Hybrid</v>
      </c>
      <c r="I7536" t="s">
        <v>35</v>
      </c>
      <c r="J7536" t="str">
        <f t="shared" si="469"/>
        <v>0-2 yrs</v>
      </c>
      <c r="K7536">
        <f t="shared" ca="1" si="471"/>
        <v>1</v>
      </c>
      <c r="L7536" t="s">
        <v>39</v>
      </c>
      <c r="M7536">
        <v>0</v>
      </c>
      <c r="N7536">
        <v>1</v>
      </c>
      <c r="O7536">
        <v>0</v>
      </c>
      <c r="P7536">
        <v>0</v>
      </c>
      <c r="Q7536">
        <v>0</v>
      </c>
      <c r="R7536">
        <f>SUM(M7536:N7536:O7536:P7536:Q7536)</f>
        <v>1</v>
      </c>
      <c r="S7536" s="1">
        <v>93612</v>
      </c>
      <c r="T7536" s="1" t="str">
        <f t="shared" si="470"/>
        <v>Medium</v>
      </c>
      <c r="U7536">
        <v>10</v>
      </c>
      <c r="V7536">
        <v>2024</v>
      </c>
      <c r="W7536" t="s">
        <v>20</v>
      </c>
      <c r="X7536">
        <v>5</v>
      </c>
    </row>
    <row r="7537" spans="1:24" x14ac:dyDescent="0.3">
      <c r="A7537">
        <v>7536</v>
      </c>
      <c r="B7537" t="s">
        <v>41</v>
      </c>
      <c r="C7537" t="str">
        <f>_xlfn.XLOOKUP(B7537,Lookup_table!B:B,Lookup_table!C:C)</f>
        <v>Data</v>
      </c>
      <c r="D7537" t="s">
        <v>34</v>
      </c>
      <c r="E7537" t="s">
        <v>32</v>
      </c>
      <c r="F7537" t="s">
        <v>44</v>
      </c>
      <c r="G7537" t="s">
        <v>25</v>
      </c>
      <c r="H7537" t="str">
        <f t="shared" si="468"/>
        <v>Onsite/Hybrid</v>
      </c>
      <c r="I7537" t="s">
        <v>18</v>
      </c>
      <c r="J7537" t="str">
        <f t="shared" si="469"/>
        <v>7+ yrs</v>
      </c>
      <c r="K7537">
        <f t="shared" ca="1" si="471"/>
        <v>14</v>
      </c>
      <c r="L7537" t="s">
        <v>19</v>
      </c>
      <c r="M7537">
        <v>0</v>
      </c>
      <c r="N7537">
        <v>1</v>
      </c>
      <c r="O7537">
        <v>1</v>
      </c>
      <c r="P7537">
        <v>1</v>
      </c>
      <c r="Q7537">
        <v>1</v>
      </c>
      <c r="R7537">
        <f>SUM(M7537:N7537:O7537:P7537:Q7537)</f>
        <v>4</v>
      </c>
      <c r="S7537" s="1">
        <v>140436</v>
      </c>
      <c r="T7537" s="1" t="str">
        <f t="shared" si="470"/>
        <v>High</v>
      </c>
      <c r="U7537">
        <v>2</v>
      </c>
      <c r="V7537">
        <v>2020</v>
      </c>
      <c r="W7537" t="s">
        <v>28</v>
      </c>
      <c r="X7537">
        <v>4</v>
      </c>
    </row>
    <row r="7538" spans="1:24" x14ac:dyDescent="0.3">
      <c r="A7538">
        <v>7537</v>
      </c>
      <c r="B7538" t="s">
        <v>36</v>
      </c>
      <c r="C7538" t="str">
        <f>_xlfn.XLOOKUP(B7538,Lookup_table!B:B,Lookup_table!C:C)</f>
        <v>Data</v>
      </c>
      <c r="D7538" t="s">
        <v>37</v>
      </c>
      <c r="E7538" t="s">
        <v>38</v>
      </c>
      <c r="F7538" t="s">
        <v>52</v>
      </c>
      <c r="G7538" t="s">
        <v>25</v>
      </c>
      <c r="H7538" t="str">
        <f t="shared" si="468"/>
        <v>Onsite/Hybrid</v>
      </c>
      <c r="I7538" t="s">
        <v>35</v>
      </c>
      <c r="J7538" t="str">
        <f t="shared" si="469"/>
        <v>0-2 yrs</v>
      </c>
      <c r="K7538">
        <f t="shared" ca="1" si="471"/>
        <v>0</v>
      </c>
      <c r="L7538" t="s">
        <v>19</v>
      </c>
      <c r="M7538">
        <v>0</v>
      </c>
      <c r="N7538">
        <v>0</v>
      </c>
      <c r="O7538">
        <v>1</v>
      </c>
      <c r="P7538">
        <v>0</v>
      </c>
      <c r="Q7538">
        <v>1</v>
      </c>
      <c r="R7538">
        <f>SUM(M7538:N7538:O7538:P7538:Q7538)</f>
        <v>2</v>
      </c>
      <c r="S7538" s="1">
        <v>79803</v>
      </c>
      <c r="T7538" s="1" t="str">
        <f t="shared" si="470"/>
        <v>Medium</v>
      </c>
      <c r="U7538">
        <v>10</v>
      </c>
      <c r="V7538">
        <v>2021</v>
      </c>
      <c r="W7538" t="s">
        <v>20</v>
      </c>
      <c r="X7538">
        <v>6</v>
      </c>
    </row>
    <row r="7539" spans="1:24" x14ac:dyDescent="0.3">
      <c r="A7539">
        <v>7538</v>
      </c>
      <c r="B7539" t="s">
        <v>36</v>
      </c>
      <c r="C7539" t="str">
        <f>_xlfn.XLOOKUP(B7539,Lookup_table!B:B,Lookup_table!C:C)</f>
        <v>Data</v>
      </c>
      <c r="D7539" t="s">
        <v>34</v>
      </c>
      <c r="E7539" t="s">
        <v>15</v>
      </c>
      <c r="F7539" t="s">
        <v>24</v>
      </c>
      <c r="G7539" t="s">
        <v>17</v>
      </c>
      <c r="H7539" t="str">
        <f t="shared" si="468"/>
        <v>Remote</v>
      </c>
      <c r="I7539" t="s">
        <v>18</v>
      </c>
      <c r="J7539" t="str">
        <f t="shared" si="469"/>
        <v>7+ yrs</v>
      </c>
      <c r="K7539">
        <f t="shared" ca="1" si="471"/>
        <v>10</v>
      </c>
      <c r="L7539" t="s">
        <v>27</v>
      </c>
      <c r="M7539">
        <v>0</v>
      </c>
      <c r="N7539">
        <v>0</v>
      </c>
      <c r="O7539">
        <v>1</v>
      </c>
      <c r="P7539">
        <v>0</v>
      </c>
      <c r="Q7539">
        <v>0</v>
      </c>
      <c r="R7539">
        <f>SUM(M7539:N7539:O7539:P7539:Q7539)</f>
        <v>1</v>
      </c>
      <c r="S7539" s="1">
        <v>112901</v>
      </c>
      <c r="T7539" s="1" t="str">
        <f t="shared" si="470"/>
        <v>Medium</v>
      </c>
      <c r="U7539">
        <v>2</v>
      </c>
      <c r="V7539">
        <v>2021</v>
      </c>
      <c r="W7539" t="s">
        <v>28</v>
      </c>
      <c r="X7539">
        <v>9</v>
      </c>
    </row>
    <row r="7540" spans="1:24" x14ac:dyDescent="0.3">
      <c r="A7540">
        <v>7539</v>
      </c>
      <c r="B7540" t="s">
        <v>36</v>
      </c>
      <c r="C7540" t="str">
        <f>_xlfn.XLOOKUP(B7540,Lookup_table!B:B,Lookup_table!C:C)</f>
        <v>Data</v>
      </c>
      <c r="D7540" t="s">
        <v>37</v>
      </c>
      <c r="E7540" t="s">
        <v>38</v>
      </c>
      <c r="F7540" t="s">
        <v>16</v>
      </c>
      <c r="G7540" t="s">
        <v>25</v>
      </c>
      <c r="H7540" t="str">
        <f t="shared" si="468"/>
        <v>Onsite/Hybrid</v>
      </c>
      <c r="I7540" t="s">
        <v>18</v>
      </c>
      <c r="J7540" t="str">
        <f t="shared" si="469"/>
        <v>7+ yrs</v>
      </c>
      <c r="K7540">
        <f t="shared" ca="1" si="471"/>
        <v>15</v>
      </c>
      <c r="L7540" t="s">
        <v>19</v>
      </c>
      <c r="M7540">
        <v>0</v>
      </c>
      <c r="N7540">
        <v>1</v>
      </c>
      <c r="O7540">
        <v>1</v>
      </c>
      <c r="P7540">
        <v>1</v>
      </c>
      <c r="Q7540">
        <v>0</v>
      </c>
      <c r="R7540">
        <f>SUM(M7540:N7540:O7540:P7540:Q7540)</f>
        <v>3</v>
      </c>
      <c r="S7540" s="1">
        <v>134205</v>
      </c>
      <c r="T7540" s="1" t="str">
        <f t="shared" si="470"/>
        <v>High</v>
      </c>
      <c r="U7540">
        <v>4</v>
      </c>
      <c r="V7540">
        <v>2025</v>
      </c>
      <c r="W7540" t="s">
        <v>28</v>
      </c>
      <c r="X7540">
        <v>8</v>
      </c>
    </row>
    <row r="7541" spans="1:24" x14ac:dyDescent="0.3">
      <c r="A7541">
        <v>7540</v>
      </c>
      <c r="B7541" t="s">
        <v>31</v>
      </c>
      <c r="C7541" t="str">
        <f>_xlfn.XLOOKUP(B7541,Lookup_table!B:B,Lookup_table!C:C)</f>
        <v>Business</v>
      </c>
      <c r="D7541" t="s">
        <v>37</v>
      </c>
      <c r="E7541" t="s">
        <v>38</v>
      </c>
      <c r="F7541" t="s">
        <v>16</v>
      </c>
      <c r="G7541" t="s">
        <v>30</v>
      </c>
      <c r="H7541" t="str">
        <f t="shared" si="468"/>
        <v>Onsite/Hybrid</v>
      </c>
      <c r="I7541" t="s">
        <v>35</v>
      </c>
      <c r="J7541" t="str">
        <f t="shared" si="469"/>
        <v>0-2 yrs</v>
      </c>
      <c r="K7541">
        <f t="shared" ca="1" si="471"/>
        <v>1</v>
      </c>
      <c r="L7541" t="s">
        <v>19</v>
      </c>
      <c r="M7541">
        <v>0</v>
      </c>
      <c r="N7541">
        <v>1</v>
      </c>
      <c r="O7541">
        <v>1</v>
      </c>
      <c r="P7541">
        <v>0</v>
      </c>
      <c r="Q7541">
        <v>0</v>
      </c>
      <c r="R7541">
        <f>SUM(M7541:N7541:O7541:P7541:Q7541)</f>
        <v>2</v>
      </c>
      <c r="S7541" s="1">
        <v>61273</v>
      </c>
      <c r="T7541" s="1" t="str">
        <f t="shared" si="470"/>
        <v>Low</v>
      </c>
      <c r="U7541">
        <v>2</v>
      </c>
      <c r="V7541">
        <v>2022</v>
      </c>
      <c r="W7541" t="s">
        <v>28</v>
      </c>
      <c r="X7541">
        <v>7</v>
      </c>
    </row>
    <row r="7542" spans="1:24" x14ac:dyDescent="0.3">
      <c r="A7542">
        <v>7541</v>
      </c>
      <c r="B7542" t="s">
        <v>36</v>
      </c>
      <c r="C7542" t="str">
        <f>_xlfn.XLOOKUP(B7542,Lookup_table!B:B,Lookup_table!C:C)</f>
        <v>Data</v>
      </c>
      <c r="D7542" t="s">
        <v>37</v>
      </c>
      <c r="E7542" t="s">
        <v>38</v>
      </c>
      <c r="F7542" t="s">
        <v>51</v>
      </c>
      <c r="G7542" t="s">
        <v>25</v>
      </c>
      <c r="H7542" t="str">
        <f t="shared" si="468"/>
        <v>Onsite/Hybrid</v>
      </c>
      <c r="I7542" t="s">
        <v>26</v>
      </c>
      <c r="J7542" t="str">
        <f t="shared" si="469"/>
        <v>3-6 yrs</v>
      </c>
      <c r="K7542">
        <f t="shared" ca="1" si="471"/>
        <v>3</v>
      </c>
      <c r="L7542" t="s">
        <v>19</v>
      </c>
      <c r="M7542">
        <v>0</v>
      </c>
      <c r="N7542">
        <v>0</v>
      </c>
      <c r="O7542">
        <v>1</v>
      </c>
      <c r="P7542">
        <v>0</v>
      </c>
      <c r="Q7542">
        <v>1</v>
      </c>
      <c r="R7542">
        <f>SUM(M7542:N7542:O7542:P7542:Q7542)</f>
        <v>2</v>
      </c>
      <c r="S7542" s="1">
        <v>100472</v>
      </c>
      <c r="T7542" s="1" t="str">
        <f t="shared" si="470"/>
        <v>Medium</v>
      </c>
      <c r="U7542">
        <v>9</v>
      </c>
      <c r="V7542">
        <v>2022</v>
      </c>
      <c r="W7542" t="s">
        <v>20</v>
      </c>
      <c r="X7542">
        <v>3</v>
      </c>
    </row>
    <row r="7543" spans="1:24" x14ac:dyDescent="0.3">
      <c r="A7543">
        <v>7542</v>
      </c>
      <c r="B7543" t="s">
        <v>33</v>
      </c>
      <c r="C7543" t="str">
        <f>_xlfn.XLOOKUP(B7543,Lookup_table!B:B,Lookup_table!C:C)</f>
        <v>Data</v>
      </c>
      <c r="D7543" t="s">
        <v>37</v>
      </c>
      <c r="E7543" t="s">
        <v>40</v>
      </c>
      <c r="F7543" t="s">
        <v>43</v>
      </c>
      <c r="G7543" t="s">
        <v>30</v>
      </c>
      <c r="H7543" t="str">
        <f t="shared" si="468"/>
        <v>Onsite/Hybrid</v>
      </c>
      <c r="I7543" t="s">
        <v>26</v>
      </c>
      <c r="J7543" t="str">
        <f t="shared" si="469"/>
        <v>3-6 yrs</v>
      </c>
      <c r="K7543">
        <f t="shared" ca="1" si="471"/>
        <v>3</v>
      </c>
      <c r="L7543" t="s">
        <v>19</v>
      </c>
      <c r="M7543">
        <v>1</v>
      </c>
      <c r="N7543">
        <v>1</v>
      </c>
      <c r="O7543">
        <v>1</v>
      </c>
      <c r="P7543">
        <v>0</v>
      </c>
      <c r="Q7543">
        <v>1</v>
      </c>
      <c r="R7543">
        <f>SUM(M7543:N7543:O7543:P7543:Q7543)</f>
        <v>4</v>
      </c>
      <c r="S7543" s="1">
        <v>99220</v>
      </c>
      <c r="T7543" s="1" t="str">
        <f t="shared" si="470"/>
        <v>Medium</v>
      </c>
      <c r="U7543">
        <v>11</v>
      </c>
      <c r="V7543">
        <v>2025</v>
      </c>
      <c r="W7543" t="s">
        <v>34</v>
      </c>
      <c r="X7543">
        <v>3</v>
      </c>
    </row>
    <row r="7544" spans="1:24" x14ac:dyDescent="0.3">
      <c r="A7544">
        <v>7543</v>
      </c>
      <c r="B7544" t="s">
        <v>41</v>
      </c>
      <c r="C7544" t="str">
        <f>_xlfn.XLOOKUP(B7544,Lookup_table!B:B,Lookup_table!C:C)</f>
        <v>Data</v>
      </c>
      <c r="D7544" t="s">
        <v>22</v>
      </c>
      <c r="E7544" t="s">
        <v>40</v>
      </c>
      <c r="F7544" t="s">
        <v>43</v>
      </c>
      <c r="G7544" t="s">
        <v>17</v>
      </c>
      <c r="H7544" t="str">
        <f t="shared" si="468"/>
        <v>Remote</v>
      </c>
      <c r="I7544" t="s">
        <v>18</v>
      </c>
      <c r="J7544" t="str">
        <f t="shared" si="469"/>
        <v>7+ yrs</v>
      </c>
      <c r="K7544">
        <f t="shared" ca="1" si="471"/>
        <v>15</v>
      </c>
      <c r="L7544" t="s">
        <v>27</v>
      </c>
      <c r="M7544">
        <v>0</v>
      </c>
      <c r="N7544">
        <v>0</v>
      </c>
      <c r="O7544">
        <v>1</v>
      </c>
      <c r="P7544">
        <v>1</v>
      </c>
      <c r="Q7544">
        <v>0</v>
      </c>
      <c r="R7544">
        <f>SUM(M7544:N7544:O7544:P7544:Q7544)</f>
        <v>2</v>
      </c>
      <c r="S7544" s="1">
        <v>148730</v>
      </c>
      <c r="T7544" s="1" t="str">
        <f t="shared" si="470"/>
        <v>High</v>
      </c>
      <c r="U7544">
        <v>8</v>
      </c>
      <c r="V7544">
        <v>2024</v>
      </c>
      <c r="W7544" t="s">
        <v>28</v>
      </c>
      <c r="X7544">
        <v>2</v>
      </c>
    </row>
    <row r="7545" spans="1:24" x14ac:dyDescent="0.3">
      <c r="A7545">
        <v>7544</v>
      </c>
      <c r="B7545" t="s">
        <v>33</v>
      </c>
      <c r="C7545" t="str">
        <f>_xlfn.XLOOKUP(B7545,Lookup_table!B:B,Lookup_table!C:C)</f>
        <v>Data</v>
      </c>
      <c r="D7545" t="s">
        <v>34</v>
      </c>
      <c r="E7545" t="s">
        <v>40</v>
      </c>
      <c r="F7545" t="s">
        <v>52</v>
      </c>
      <c r="G7545" t="s">
        <v>17</v>
      </c>
      <c r="H7545" t="str">
        <f t="shared" si="468"/>
        <v>Remote</v>
      </c>
      <c r="I7545" t="s">
        <v>18</v>
      </c>
      <c r="J7545" t="str">
        <f t="shared" si="469"/>
        <v>7+ yrs</v>
      </c>
      <c r="K7545">
        <f t="shared" ca="1" si="471"/>
        <v>8</v>
      </c>
      <c r="L7545" t="s">
        <v>27</v>
      </c>
      <c r="M7545">
        <v>0</v>
      </c>
      <c r="N7545">
        <v>1</v>
      </c>
      <c r="O7545">
        <v>0</v>
      </c>
      <c r="P7545">
        <v>0</v>
      </c>
      <c r="Q7545">
        <v>1</v>
      </c>
      <c r="R7545">
        <f>SUM(M7545:N7545:O7545:P7545:Q7545)</f>
        <v>2</v>
      </c>
      <c r="S7545" s="1">
        <v>105712</v>
      </c>
      <c r="T7545" s="1" t="str">
        <f t="shared" si="470"/>
        <v>Medium</v>
      </c>
      <c r="U7545">
        <v>9</v>
      </c>
      <c r="V7545">
        <v>2022</v>
      </c>
      <c r="W7545" t="s">
        <v>28</v>
      </c>
      <c r="X7545">
        <v>7</v>
      </c>
    </row>
    <row r="7546" spans="1:24" x14ac:dyDescent="0.3">
      <c r="A7546">
        <v>7545</v>
      </c>
      <c r="B7546" t="s">
        <v>21</v>
      </c>
      <c r="C7546" t="str">
        <f>_xlfn.XLOOKUP(B7546,Lookup_table!B:B,Lookup_table!C:C)</f>
        <v>AI</v>
      </c>
      <c r="D7546" t="s">
        <v>34</v>
      </c>
      <c r="E7546" t="s">
        <v>32</v>
      </c>
      <c r="F7546" t="s">
        <v>16</v>
      </c>
      <c r="G7546" t="s">
        <v>17</v>
      </c>
      <c r="H7546" t="str">
        <f t="shared" si="468"/>
        <v>Remote</v>
      </c>
      <c r="I7546" t="s">
        <v>26</v>
      </c>
      <c r="J7546" t="str">
        <f t="shared" si="469"/>
        <v>3-6 yrs</v>
      </c>
      <c r="K7546">
        <f t="shared" ca="1" si="471"/>
        <v>5</v>
      </c>
      <c r="L7546" t="s">
        <v>19</v>
      </c>
      <c r="M7546">
        <v>1</v>
      </c>
      <c r="N7546">
        <v>0</v>
      </c>
      <c r="O7546">
        <v>1</v>
      </c>
      <c r="P7546">
        <v>1</v>
      </c>
      <c r="Q7546">
        <v>1</v>
      </c>
      <c r="R7546">
        <f>SUM(M7546:N7546:O7546:P7546:Q7546)</f>
        <v>4</v>
      </c>
      <c r="S7546" s="1">
        <v>153081</v>
      </c>
      <c r="T7546" s="1" t="str">
        <f t="shared" si="470"/>
        <v>High</v>
      </c>
      <c r="U7546">
        <v>4</v>
      </c>
      <c r="V7546">
        <v>2022</v>
      </c>
      <c r="W7546" t="s">
        <v>28</v>
      </c>
      <c r="X7546">
        <v>7</v>
      </c>
    </row>
    <row r="7547" spans="1:24" x14ac:dyDescent="0.3">
      <c r="A7547">
        <v>7546</v>
      </c>
      <c r="B7547" t="s">
        <v>21</v>
      </c>
      <c r="C7547" t="str">
        <f>_xlfn.XLOOKUP(B7547,Lookup_table!B:B,Lookup_table!C:C)</f>
        <v>AI</v>
      </c>
      <c r="D7547" t="s">
        <v>37</v>
      </c>
      <c r="E7547" t="s">
        <v>38</v>
      </c>
      <c r="F7547" t="s">
        <v>16</v>
      </c>
      <c r="G7547" t="s">
        <v>25</v>
      </c>
      <c r="H7547" t="str">
        <f t="shared" si="468"/>
        <v>Onsite/Hybrid</v>
      </c>
      <c r="I7547" t="s">
        <v>35</v>
      </c>
      <c r="J7547" t="str">
        <f t="shared" si="469"/>
        <v>0-2 yrs</v>
      </c>
      <c r="K7547">
        <f t="shared" ca="1" si="471"/>
        <v>0</v>
      </c>
      <c r="L7547" t="s">
        <v>27</v>
      </c>
      <c r="M7547">
        <v>0</v>
      </c>
      <c r="N7547">
        <v>1</v>
      </c>
      <c r="O7547">
        <v>1</v>
      </c>
      <c r="P7547">
        <v>0</v>
      </c>
      <c r="Q7547">
        <v>1</v>
      </c>
      <c r="R7547">
        <f>SUM(M7547:N7547:O7547:P7547:Q7547)</f>
        <v>3</v>
      </c>
      <c r="S7547" s="1">
        <v>111752</v>
      </c>
      <c r="T7547" s="1" t="str">
        <f t="shared" si="470"/>
        <v>Medium</v>
      </c>
      <c r="U7547">
        <v>1</v>
      </c>
      <c r="V7547">
        <v>2023</v>
      </c>
      <c r="W7547" t="s">
        <v>28</v>
      </c>
      <c r="X7547">
        <v>8</v>
      </c>
    </row>
    <row r="7548" spans="1:24" x14ac:dyDescent="0.3">
      <c r="A7548">
        <v>7547</v>
      </c>
      <c r="B7548" t="s">
        <v>50</v>
      </c>
      <c r="C7548" t="str">
        <f>_xlfn.XLOOKUP(B7548,Lookup_table!B:B,Lookup_table!C:C)</f>
        <v>AI</v>
      </c>
      <c r="D7548" t="s">
        <v>22</v>
      </c>
      <c r="E7548" t="s">
        <v>42</v>
      </c>
      <c r="F7548" t="s">
        <v>44</v>
      </c>
      <c r="G7548" t="s">
        <v>25</v>
      </c>
      <c r="H7548" t="str">
        <f t="shared" si="468"/>
        <v>Onsite/Hybrid</v>
      </c>
      <c r="I7548" t="s">
        <v>18</v>
      </c>
      <c r="J7548" t="str">
        <f t="shared" si="469"/>
        <v>7+ yrs</v>
      </c>
      <c r="K7548">
        <f t="shared" ca="1" si="471"/>
        <v>7</v>
      </c>
      <c r="L7548" t="s">
        <v>27</v>
      </c>
      <c r="M7548">
        <v>0</v>
      </c>
      <c r="N7548">
        <v>1</v>
      </c>
      <c r="O7548">
        <v>0</v>
      </c>
      <c r="P7548">
        <v>1</v>
      </c>
      <c r="Q7548">
        <v>0</v>
      </c>
      <c r="R7548">
        <f>SUM(M7548:N7548:O7548:P7548:Q7548)</f>
        <v>2</v>
      </c>
      <c r="S7548" s="1">
        <v>178856</v>
      </c>
      <c r="T7548" s="1" t="str">
        <f t="shared" si="470"/>
        <v>High</v>
      </c>
      <c r="U7548">
        <v>3</v>
      </c>
      <c r="V7548">
        <v>2024</v>
      </c>
      <c r="W7548" t="s">
        <v>34</v>
      </c>
      <c r="X7548">
        <v>3</v>
      </c>
    </row>
    <row r="7549" spans="1:24" x14ac:dyDescent="0.3">
      <c r="A7549">
        <v>7548</v>
      </c>
      <c r="B7549" t="s">
        <v>31</v>
      </c>
      <c r="C7549" t="str">
        <f>_xlfn.XLOOKUP(B7549,Lookup_table!B:B,Lookup_table!C:C)</f>
        <v>Business</v>
      </c>
      <c r="D7549" t="s">
        <v>14</v>
      </c>
      <c r="E7549" t="s">
        <v>32</v>
      </c>
      <c r="F7549" t="s">
        <v>16</v>
      </c>
      <c r="G7549" t="s">
        <v>25</v>
      </c>
      <c r="H7549" t="str">
        <f t="shared" si="468"/>
        <v>Onsite/Hybrid</v>
      </c>
      <c r="I7549" t="s">
        <v>35</v>
      </c>
      <c r="J7549" t="str">
        <f t="shared" si="469"/>
        <v>0-2 yrs</v>
      </c>
      <c r="K7549">
        <f t="shared" ca="1" si="471"/>
        <v>0</v>
      </c>
      <c r="L7549" t="s">
        <v>27</v>
      </c>
      <c r="M7549">
        <v>1</v>
      </c>
      <c r="N7549">
        <v>1</v>
      </c>
      <c r="O7549">
        <v>1</v>
      </c>
      <c r="P7549">
        <v>1</v>
      </c>
      <c r="Q7549">
        <v>1</v>
      </c>
      <c r="R7549">
        <f>SUM(M7549:N7549:O7549:P7549:Q7549)</f>
        <v>5</v>
      </c>
      <c r="S7549" s="1">
        <v>88833</v>
      </c>
      <c r="T7549" s="1" t="str">
        <f t="shared" si="470"/>
        <v>Medium</v>
      </c>
      <c r="U7549">
        <v>11</v>
      </c>
      <c r="V7549">
        <v>2024</v>
      </c>
      <c r="W7549" t="s">
        <v>28</v>
      </c>
      <c r="X7549">
        <v>7</v>
      </c>
    </row>
    <row r="7550" spans="1:24" x14ac:dyDescent="0.3">
      <c r="A7550">
        <v>7549</v>
      </c>
      <c r="B7550" t="s">
        <v>31</v>
      </c>
      <c r="C7550" t="str">
        <f>_xlfn.XLOOKUP(B7550,Lookup_table!B:B,Lookup_table!C:C)</f>
        <v>Business</v>
      </c>
      <c r="D7550" t="s">
        <v>37</v>
      </c>
      <c r="E7550" t="s">
        <v>42</v>
      </c>
      <c r="F7550" t="s">
        <v>16</v>
      </c>
      <c r="G7550" t="s">
        <v>30</v>
      </c>
      <c r="H7550" t="str">
        <f t="shared" si="468"/>
        <v>Onsite/Hybrid</v>
      </c>
      <c r="I7550" t="s">
        <v>35</v>
      </c>
      <c r="J7550" t="str">
        <f t="shared" si="469"/>
        <v>0-2 yrs</v>
      </c>
      <c r="K7550">
        <f t="shared" ca="1" si="471"/>
        <v>1</v>
      </c>
      <c r="L7550" t="s">
        <v>19</v>
      </c>
      <c r="M7550">
        <v>1</v>
      </c>
      <c r="N7550">
        <v>1</v>
      </c>
      <c r="O7550">
        <v>0</v>
      </c>
      <c r="P7550">
        <v>0</v>
      </c>
      <c r="Q7550">
        <v>1</v>
      </c>
      <c r="R7550">
        <f>SUM(M7550:N7550:O7550:P7550:Q7550)</f>
        <v>3</v>
      </c>
      <c r="S7550" s="1">
        <v>61014</v>
      </c>
      <c r="T7550" s="1" t="str">
        <f t="shared" si="470"/>
        <v>Low</v>
      </c>
      <c r="U7550">
        <v>3</v>
      </c>
      <c r="V7550">
        <v>2023</v>
      </c>
      <c r="W7550" t="s">
        <v>20</v>
      </c>
      <c r="X7550">
        <v>4</v>
      </c>
    </row>
    <row r="7551" spans="1:24" x14ac:dyDescent="0.3">
      <c r="A7551">
        <v>7550</v>
      </c>
      <c r="B7551" t="s">
        <v>41</v>
      </c>
      <c r="C7551" t="str">
        <f>_xlfn.XLOOKUP(B7551,Lookup_table!B:B,Lookup_table!C:C)</f>
        <v>Data</v>
      </c>
      <c r="D7551" t="s">
        <v>14</v>
      </c>
      <c r="E7551" t="s">
        <v>23</v>
      </c>
      <c r="F7551" t="s">
        <v>16</v>
      </c>
      <c r="G7551" t="s">
        <v>30</v>
      </c>
      <c r="H7551" t="str">
        <f t="shared" si="468"/>
        <v>Onsite/Hybrid</v>
      </c>
      <c r="I7551" t="s">
        <v>18</v>
      </c>
      <c r="J7551" t="str">
        <f t="shared" si="469"/>
        <v>7+ yrs</v>
      </c>
      <c r="K7551">
        <f t="shared" ca="1" si="471"/>
        <v>9</v>
      </c>
      <c r="L7551" t="s">
        <v>39</v>
      </c>
      <c r="M7551">
        <v>1</v>
      </c>
      <c r="N7551">
        <v>0</v>
      </c>
      <c r="O7551">
        <v>1</v>
      </c>
      <c r="P7551">
        <v>0</v>
      </c>
      <c r="Q7551">
        <v>1</v>
      </c>
      <c r="R7551">
        <f>SUM(M7551:N7551:O7551:P7551:Q7551)</f>
        <v>3</v>
      </c>
      <c r="S7551" s="1">
        <v>129808</v>
      </c>
      <c r="T7551" s="1" t="str">
        <f t="shared" si="470"/>
        <v>High</v>
      </c>
      <c r="U7551">
        <v>10</v>
      </c>
      <c r="V7551">
        <v>2026</v>
      </c>
      <c r="W7551" t="s">
        <v>20</v>
      </c>
      <c r="X7551">
        <v>3</v>
      </c>
    </row>
    <row r="7552" spans="1:24" x14ac:dyDescent="0.3">
      <c r="A7552">
        <v>7551</v>
      </c>
      <c r="B7552" t="s">
        <v>31</v>
      </c>
      <c r="C7552" t="str">
        <f>_xlfn.XLOOKUP(B7552,Lookup_table!B:B,Lookup_table!C:C)</f>
        <v>Business</v>
      </c>
      <c r="D7552" t="s">
        <v>34</v>
      </c>
      <c r="E7552" t="s">
        <v>42</v>
      </c>
      <c r="F7552" t="s">
        <v>52</v>
      </c>
      <c r="G7552" t="s">
        <v>25</v>
      </c>
      <c r="H7552" t="str">
        <f t="shared" si="468"/>
        <v>Onsite/Hybrid</v>
      </c>
      <c r="I7552" t="s">
        <v>18</v>
      </c>
      <c r="J7552" t="str">
        <f t="shared" si="469"/>
        <v>7+ yrs</v>
      </c>
      <c r="K7552">
        <f t="shared" ca="1" si="471"/>
        <v>15</v>
      </c>
      <c r="L7552" t="s">
        <v>27</v>
      </c>
      <c r="M7552">
        <v>0</v>
      </c>
      <c r="N7552">
        <v>1</v>
      </c>
      <c r="O7552">
        <v>0</v>
      </c>
      <c r="P7552">
        <v>0</v>
      </c>
      <c r="Q7552">
        <v>0</v>
      </c>
      <c r="R7552">
        <f>SUM(M7552:N7552:O7552:P7552:Q7552)</f>
        <v>1</v>
      </c>
      <c r="S7552" s="1">
        <v>101873</v>
      </c>
      <c r="T7552" s="1" t="str">
        <f t="shared" si="470"/>
        <v>Medium</v>
      </c>
      <c r="U7552">
        <v>4</v>
      </c>
      <c r="V7552">
        <v>2023</v>
      </c>
      <c r="W7552" t="s">
        <v>34</v>
      </c>
      <c r="X7552">
        <v>3</v>
      </c>
    </row>
    <row r="7553" spans="1:24" x14ac:dyDescent="0.3">
      <c r="A7553">
        <v>7552</v>
      </c>
      <c r="B7553" t="s">
        <v>36</v>
      </c>
      <c r="C7553" t="str">
        <f>_xlfn.XLOOKUP(B7553,Lookup_table!B:B,Lookup_table!C:C)</f>
        <v>Data</v>
      </c>
      <c r="D7553" t="s">
        <v>14</v>
      </c>
      <c r="E7553" t="s">
        <v>42</v>
      </c>
      <c r="F7553" t="s">
        <v>24</v>
      </c>
      <c r="G7553" t="s">
        <v>25</v>
      </c>
      <c r="H7553" t="str">
        <f t="shared" si="468"/>
        <v>Onsite/Hybrid</v>
      </c>
      <c r="I7553" t="s">
        <v>18</v>
      </c>
      <c r="J7553" t="str">
        <f t="shared" si="469"/>
        <v>7+ yrs</v>
      </c>
      <c r="K7553">
        <f t="shared" ca="1" si="471"/>
        <v>7</v>
      </c>
      <c r="L7553" t="s">
        <v>39</v>
      </c>
      <c r="M7553">
        <v>0</v>
      </c>
      <c r="N7553">
        <v>1</v>
      </c>
      <c r="O7553">
        <v>0</v>
      </c>
      <c r="P7553">
        <v>0</v>
      </c>
      <c r="Q7553">
        <v>0</v>
      </c>
      <c r="R7553">
        <f>SUM(M7553:N7553:O7553:P7553:Q7553)</f>
        <v>1</v>
      </c>
      <c r="S7553" s="1">
        <v>104407</v>
      </c>
      <c r="T7553" s="1" t="str">
        <f t="shared" si="470"/>
        <v>Medium</v>
      </c>
      <c r="U7553">
        <v>3</v>
      </c>
      <c r="V7553">
        <v>2024</v>
      </c>
      <c r="W7553" t="s">
        <v>20</v>
      </c>
      <c r="X7553">
        <v>3</v>
      </c>
    </row>
    <row r="7554" spans="1:24" x14ac:dyDescent="0.3">
      <c r="A7554">
        <v>7553</v>
      </c>
      <c r="B7554" t="s">
        <v>36</v>
      </c>
      <c r="C7554" t="str">
        <f>_xlfn.XLOOKUP(B7554,Lookup_table!B:B,Lookup_table!C:C)</f>
        <v>Data</v>
      </c>
      <c r="D7554" t="s">
        <v>34</v>
      </c>
      <c r="E7554" t="s">
        <v>38</v>
      </c>
      <c r="F7554" t="s">
        <v>43</v>
      </c>
      <c r="G7554" t="s">
        <v>30</v>
      </c>
      <c r="H7554" t="str">
        <f t="shared" ref="H7554:H7617" si="472">IF(G7554="Remote","Remote","Onsite/Hybrid")</f>
        <v>Onsite/Hybrid</v>
      </c>
      <c r="I7554" t="s">
        <v>35</v>
      </c>
      <c r="J7554" t="str">
        <f t="shared" ref="J7554:J7617" si="473">IF(I7554="Entry","0-2 yrs",IF(I7554="Mid","3-6 yrs","7+ yrs"))</f>
        <v>0-2 yrs</v>
      </c>
      <c r="K7554">
        <f t="shared" ca="1" si="471"/>
        <v>2</v>
      </c>
      <c r="L7554" t="s">
        <v>39</v>
      </c>
      <c r="M7554">
        <v>1</v>
      </c>
      <c r="N7554">
        <v>0</v>
      </c>
      <c r="O7554">
        <v>0</v>
      </c>
      <c r="P7554">
        <v>1</v>
      </c>
      <c r="Q7554">
        <v>1</v>
      </c>
      <c r="R7554">
        <f>SUM(M7554:N7554:O7554:P7554:Q7554)</f>
        <v>3</v>
      </c>
      <c r="S7554" s="1">
        <v>76853</v>
      </c>
      <c r="T7554" s="1" t="str">
        <f t="shared" ref="T7554:T7617" si="474">IF(S7554&lt;=70000,"Low",IF(S7554&lt;=120000,"Medium","High"))</f>
        <v>Medium</v>
      </c>
      <c r="U7554">
        <v>8</v>
      </c>
      <c r="V7554">
        <v>2025</v>
      </c>
      <c r="W7554" t="s">
        <v>34</v>
      </c>
      <c r="X7554">
        <v>4</v>
      </c>
    </row>
    <row r="7555" spans="1:24" x14ac:dyDescent="0.3">
      <c r="A7555">
        <v>7554</v>
      </c>
      <c r="B7555" t="s">
        <v>41</v>
      </c>
      <c r="C7555" t="str">
        <f>_xlfn.XLOOKUP(B7555,Lookup_table!B:B,Lookup_table!C:C)</f>
        <v>Data</v>
      </c>
      <c r="D7555" t="s">
        <v>14</v>
      </c>
      <c r="E7555" t="s">
        <v>15</v>
      </c>
      <c r="F7555" t="s">
        <v>16</v>
      </c>
      <c r="G7555" t="s">
        <v>25</v>
      </c>
      <c r="H7555" t="str">
        <f t="shared" si="472"/>
        <v>Onsite/Hybrid</v>
      </c>
      <c r="I7555" t="s">
        <v>35</v>
      </c>
      <c r="J7555" t="str">
        <f t="shared" si="473"/>
        <v>0-2 yrs</v>
      </c>
      <c r="K7555">
        <f t="shared" ref="K7555:K7618" ca="1" si="475">IF(J7555="0-2 yrs",RANDBETWEEN(0,2),IF(J7555="3-6 yrs", RANDBETWEEN(3,6),IF(J7555="7+ yrs", RANDBETWEEN(7,15)," ")))</f>
        <v>2</v>
      </c>
      <c r="L7555" t="s">
        <v>27</v>
      </c>
      <c r="M7555">
        <v>0</v>
      </c>
      <c r="N7555">
        <v>0</v>
      </c>
      <c r="O7555">
        <v>1</v>
      </c>
      <c r="P7555">
        <v>0</v>
      </c>
      <c r="Q7555">
        <v>1</v>
      </c>
      <c r="R7555">
        <f>SUM(M7555:N7555:O7555:P7555:Q7555)</f>
        <v>2</v>
      </c>
      <c r="S7555" s="1">
        <v>70671</v>
      </c>
      <c r="T7555" s="1" t="str">
        <f t="shared" si="474"/>
        <v>Medium</v>
      </c>
      <c r="U7555">
        <v>10</v>
      </c>
      <c r="V7555">
        <v>2023</v>
      </c>
      <c r="W7555" t="s">
        <v>28</v>
      </c>
      <c r="X7555">
        <v>9</v>
      </c>
    </row>
    <row r="7556" spans="1:24" x14ac:dyDescent="0.3">
      <c r="A7556">
        <v>7555</v>
      </c>
      <c r="B7556" t="s">
        <v>31</v>
      </c>
      <c r="C7556" t="str">
        <f>_xlfn.XLOOKUP(B7556,Lookup_table!B:B,Lookup_table!C:C)</f>
        <v>Business</v>
      </c>
      <c r="D7556" t="s">
        <v>22</v>
      </c>
      <c r="E7556" t="s">
        <v>23</v>
      </c>
      <c r="F7556" t="s">
        <v>44</v>
      </c>
      <c r="G7556" t="s">
        <v>30</v>
      </c>
      <c r="H7556" t="str">
        <f t="shared" si="472"/>
        <v>Onsite/Hybrid</v>
      </c>
      <c r="I7556" t="s">
        <v>26</v>
      </c>
      <c r="J7556" t="str">
        <f t="shared" si="473"/>
        <v>3-6 yrs</v>
      </c>
      <c r="K7556">
        <f t="shared" ca="1" si="475"/>
        <v>5</v>
      </c>
      <c r="L7556" t="s">
        <v>39</v>
      </c>
      <c r="M7556">
        <v>0</v>
      </c>
      <c r="N7556">
        <v>1</v>
      </c>
      <c r="O7556">
        <v>1</v>
      </c>
      <c r="P7556">
        <v>1</v>
      </c>
      <c r="Q7556">
        <v>0</v>
      </c>
      <c r="R7556">
        <f>SUM(M7556:N7556:O7556:P7556:Q7556)</f>
        <v>3</v>
      </c>
      <c r="S7556" s="1">
        <v>120377</v>
      </c>
      <c r="T7556" s="1" t="str">
        <f t="shared" si="474"/>
        <v>High</v>
      </c>
      <c r="U7556">
        <v>12</v>
      </c>
      <c r="V7556">
        <v>2020</v>
      </c>
      <c r="W7556" t="s">
        <v>28</v>
      </c>
      <c r="X7556">
        <v>3</v>
      </c>
    </row>
    <row r="7557" spans="1:24" x14ac:dyDescent="0.3">
      <c r="A7557">
        <v>7556</v>
      </c>
      <c r="B7557" t="s">
        <v>33</v>
      </c>
      <c r="C7557" t="str">
        <f>_xlfn.XLOOKUP(B7557,Lookup_table!B:B,Lookup_table!C:C)</f>
        <v>Data</v>
      </c>
      <c r="D7557" t="s">
        <v>14</v>
      </c>
      <c r="E7557" t="s">
        <v>38</v>
      </c>
      <c r="F7557" t="s">
        <v>44</v>
      </c>
      <c r="G7557" t="s">
        <v>17</v>
      </c>
      <c r="H7557" t="str">
        <f t="shared" si="472"/>
        <v>Remote</v>
      </c>
      <c r="I7557" t="s">
        <v>35</v>
      </c>
      <c r="J7557" t="str">
        <f t="shared" si="473"/>
        <v>0-2 yrs</v>
      </c>
      <c r="K7557">
        <f t="shared" ca="1" si="475"/>
        <v>2</v>
      </c>
      <c r="L7557" t="s">
        <v>19</v>
      </c>
      <c r="M7557">
        <v>0</v>
      </c>
      <c r="N7557">
        <v>0</v>
      </c>
      <c r="O7557">
        <v>0</v>
      </c>
      <c r="P7557">
        <v>1</v>
      </c>
      <c r="Q7557">
        <v>1</v>
      </c>
      <c r="R7557">
        <f>SUM(M7557:N7557:O7557:P7557:Q7557)</f>
        <v>2</v>
      </c>
      <c r="S7557" s="1">
        <v>77803</v>
      </c>
      <c r="T7557" s="1" t="str">
        <f t="shared" si="474"/>
        <v>Medium</v>
      </c>
      <c r="U7557">
        <v>9</v>
      </c>
      <c r="V7557">
        <v>2024</v>
      </c>
      <c r="W7557" t="s">
        <v>28</v>
      </c>
      <c r="X7557">
        <v>7</v>
      </c>
    </row>
    <row r="7558" spans="1:24" x14ac:dyDescent="0.3">
      <c r="A7558">
        <v>7557</v>
      </c>
      <c r="B7558" t="s">
        <v>50</v>
      </c>
      <c r="C7558" t="str">
        <f>_xlfn.XLOOKUP(B7558,Lookup_table!B:B,Lookup_table!C:C)</f>
        <v>AI</v>
      </c>
      <c r="D7558" t="s">
        <v>14</v>
      </c>
      <c r="E7558" t="s">
        <v>40</v>
      </c>
      <c r="F7558" t="s">
        <v>29</v>
      </c>
      <c r="G7558" t="s">
        <v>17</v>
      </c>
      <c r="H7558" t="str">
        <f t="shared" si="472"/>
        <v>Remote</v>
      </c>
      <c r="I7558" t="s">
        <v>26</v>
      </c>
      <c r="J7558" t="str">
        <f t="shared" si="473"/>
        <v>3-6 yrs</v>
      </c>
      <c r="K7558">
        <f t="shared" ca="1" si="475"/>
        <v>4</v>
      </c>
      <c r="L7558" t="s">
        <v>39</v>
      </c>
      <c r="M7558">
        <v>0</v>
      </c>
      <c r="N7558">
        <v>1</v>
      </c>
      <c r="O7558">
        <v>1</v>
      </c>
      <c r="P7558">
        <v>1</v>
      </c>
      <c r="Q7558">
        <v>0</v>
      </c>
      <c r="R7558">
        <f>SUM(M7558:N7558:O7558:P7558:Q7558)</f>
        <v>3</v>
      </c>
      <c r="S7558" s="1">
        <v>144778</v>
      </c>
      <c r="T7558" s="1" t="str">
        <f t="shared" si="474"/>
        <v>High</v>
      </c>
      <c r="U7558">
        <v>5</v>
      </c>
      <c r="V7558">
        <v>2024</v>
      </c>
      <c r="W7558" t="s">
        <v>28</v>
      </c>
      <c r="X7558">
        <v>5</v>
      </c>
    </row>
    <row r="7559" spans="1:24" x14ac:dyDescent="0.3">
      <c r="A7559">
        <v>7558</v>
      </c>
      <c r="B7559" t="s">
        <v>31</v>
      </c>
      <c r="C7559" t="str">
        <f>_xlfn.XLOOKUP(B7559,Lookup_table!B:B,Lookup_table!C:C)</f>
        <v>Business</v>
      </c>
      <c r="D7559" t="s">
        <v>37</v>
      </c>
      <c r="E7559" t="s">
        <v>23</v>
      </c>
      <c r="F7559" t="s">
        <v>29</v>
      </c>
      <c r="G7559" t="s">
        <v>25</v>
      </c>
      <c r="H7559" t="str">
        <f t="shared" si="472"/>
        <v>Onsite/Hybrid</v>
      </c>
      <c r="I7559" t="s">
        <v>26</v>
      </c>
      <c r="J7559" t="str">
        <f t="shared" si="473"/>
        <v>3-6 yrs</v>
      </c>
      <c r="K7559">
        <f t="shared" ca="1" si="475"/>
        <v>6</v>
      </c>
      <c r="L7559" t="s">
        <v>39</v>
      </c>
      <c r="M7559">
        <v>0</v>
      </c>
      <c r="N7559">
        <v>1</v>
      </c>
      <c r="O7559">
        <v>1</v>
      </c>
      <c r="P7559">
        <v>0</v>
      </c>
      <c r="Q7559">
        <v>1</v>
      </c>
      <c r="R7559">
        <f>SUM(M7559:N7559:O7559:P7559:Q7559)</f>
        <v>3</v>
      </c>
      <c r="S7559" s="1">
        <v>96779</v>
      </c>
      <c r="T7559" s="1" t="str">
        <f t="shared" si="474"/>
        <v>Medium</v>
      </c>
      <c r="U7559">
        <v>11</v>
      </c>
      <c r="V7559">
        <v>2020</v>
      </c>
      <c r="W7559" t="s">
        <v>20</v>
      </c>
      <c r="X7559">
        <v>4</v>
      </c>
    </row>
    <row r="7560" spans="1:24" x14ac:dyDescent="0.3">
      <c r="A7560">
        <v>7559</v>
      </c>
      <c r="B7560" t="s">
        <v>50</v>
      </c>
      <c r="C7560" t="str">
        <f>_xlfn.XLOOKUP(B7560,Lookup_table!B:B,Lookup_table!C:C)</f>
        <v>AI</v>
      </c>
      <c r="D7560" t="s">
        <v>34</v>
      </c>
      <c r="E7560" t="s">
        <v>40</v>
      </c>
      <c r="F7560" t="s">
        <v>43</v>
      </c>
      <c r="G7560" t="s">
        <v>30</v>
      </c>
      <c r="H7560" t="str">
        <f t="shared" si="472"/>
        <v>Onsite/Hybrid</v>
      </c>
      <c r="I7560" t="s">
        <v>18</v>
      </c>
      <c r="J7560" t="str">
        <f t="shared" si="473"/>
        <v>7+ yrs</v>
      </c>
      <c r="K7560">
        <f t="shared" ca="1" si="475"/>
        <v>14</v>
      </c>
      <c r="L7560" t="s">
        <v>39</v>
      </c>
      <c r="M7560">
        <v>0</v>
      </c>
      <c r="N7560">
        <v>0</v>
      </c>
      <c r="O7560">
        <v>0</v>
      </c>
      <c r="P7560">
        <v>0</v>
      </c>
      <c r="Q7560">
        <v>1</v>
      </c>
      <c r="R7560">
        <f>SUM(M7560:N7560:O7560:P7560:Q7560)</f>
        <v>1</v>
      </c>
      <c r="S7560" s="1">
        <v>151536</v>
      </c>
      <c r="T7560" s="1" t="str">
        <f t="shared" si="474"/>
        <v>High</v>
      </c>
      <c r="U7560">
        <v>3</v>
      </c>
      <c r="V7560">
        <v>2024</v>
      </c>
      <c r="W7560" t="s">
        <v>20</v>
      </c>
      <c r="X7560">
        <v>5</v>
      </c>
    </row>
    <row r="7561" spans="1:24" x14ac:dyDescent="0.3">
      <c r="A7561">
        <v>7560</v>
      </c>
      <c r="B7561" t="s">
        <v>21</v>
      </c>
      <c r="C7561" t="str">
        <f>_xlfn.XLOOKUP(B7561,Lookup_table!B:B,Lookup_table!C:C)</f>
        <v>AI</v>
      </c>
      <c r="D7561" t="s">
        <v>34</v>
      </c>
      <c r="E7561" t="s">
        <v>23</v>
      </c>
      <c r="F7561" t="s">
        <v>24</v>
      </c>
      <c r="G7561" t="s">
        <v>25</v>
      </c>
      <c r="H7561" t="str">
        <f t="shared" si="472"/>
        <v>Onsite/Hybrid</v>
      </c>
      <c r="I7561" t="s">
        <v>18</v>
      </c>
      <c r="J7561" t="str">
        <f t="shared" si="473"/>
        <v>7+ yrs</v>
      </c>
      <c r="K7561">
        <f t="shared" ca="1" si="475"/>
        <v>12</v>
      </c>
      <c r="L7561" t="s">
        <v>27</v>
      </c>
      <c r="M7561">
        <v>1</v>
      </c>
      <c r="N7561">
        <v>1</v>
      </c>
      <c r="O7561">
        <v>0</v>
      </c>
      <c r="P7561">
        <v>1</v>
      </c>
      <c r="Q7561">
        <v>0</v>
      </c>
      <c r="R7561">
        <f>SUM(M7561:N7561:O7561:P7561:Q7561)</f>
        <v>3</v>
      </c>
      <c r="S7561" s="1">
        <v>150734</v>
      </c>
      <c r="T7561" s="1" t="str">
        <f t="shared" si="474"/>
        <v>High</v>
      </c>
      <c r="U7561">
        <v>12</v>
      </c>
      <c r="V7561">
        <v>2021</v>
      </c>
      <c r="W7561" t="s">
        <v>28</v>
      </c>
      <c r="X7561">
        <v>7</v>
      </c>
    </row>
    <row r="7562" spans="1:24" x14ac:dyDescent="0.3">
      <c r="A7562">
        <v>7561</v>
      </c>
      <c r="B7562" t="s">
        <v>41</v>
      </c>
      <c r="C7562" t="str">
        <f>_xlfn.XLOOKUP(B7562,Lookup_table!B:B,Lookup_table!C:C)</f>
        <v>Data</v>
      </c>
      <c r="D7562" t="s">
        <v>37</v>
      </c>
      <c r="E7562" t="s">
        <v>42</v>
      </c>
      <c r="F7562" t="s">
        <v>16</v>
      </c>
      <c r="G7562" t="s">
        <v>17</v>
      </c>
      <c r="H7562" t="str">
        <f t="shared" si="472"/>
        <v>Remote</v>
      </c>
      <c r="I7562" t="s">
        <v>26</v>
      </c>
      <c r="J7562" t="str">
        <f t="shared" si="473"/>
        <v>3-6 yrs</v>
      </c>
      <c r="K7562">
        <f t="shared" ca="1" si="475"/>
        <v>3</v>
      </c>
      <c r="L7562" t="s">
        <v>19</v>
      </c>
      <c r="M7562">
        <v>1</v>
      </c>
      <c r="N7562">
        <v>1</v>
      </c>
      <c r="O7562">
        <v>1</v>
      </c>
      <c r="P7562">
        <v>0</v>
      </c>
      <c r="Q7562">
        <v>0</v>
      </c>
      <c r="R7562">
        <f>SUM(M7562:N7562:O7562:P7562:Q7562)</f>
        <v>3</v>
      </c>
      <c r="S7562" s="1">
        <v>90134</v>
      </c>
      <c r="T7562" s="1" t="str">
        <f t="shared" si="474"/>
        <v>Medium</v>
      </c>
      <c r="U7562">
        <v>11</v>
      </c>
      <c r="V7562">
        <v>2025</v>
      </c>
      <c r="W7562" t="s">
        <v>20</v>
      </c>
      <c r="X7562">
        <v>4</v>
      </c>
    </row>
    <row r="7563" spans="1:24" x14ac:dyDescent="0.3">
      <c r="A7563">
        <v>7562</v>
      </c>
      <c r="B7563" t="s">
        <v>31</v>
      </c>
      <c r="C7563" t="str">
        <f>_xlfn.XLOOKUP(B7563,Lookup_table!B:B,Lookup_table!C:C)</f>
        <v>Business</v>
      </c>
      <c r="D7563" t="s">
        <v>22</v>
      </c>
      <c r="E7563" t="s">
        <v>23</v>
      </c>
      <c r="F7563" t="s">
        <v>44</v>
      </c>
      <c r="G7563" t="s">
        <v>25</v>
      </c>
      <c r="H7563" t="str">
        <f t="shared" si="472"/>
        <v>Onsite/Hybrid</v>
      </c>
      <c r="I7563" t="s">
        <v>35</v>
      </c>
      <c r="J7563" t="str">
        <f t="shared" si="473"/>
        <v>0-2 yrs</v>
      </c>
      <c r="K7563">
        <f t="shared" ca="1" si="475"/>
        <v>2</v>
      </c>
      <c r="L7563" t="s">
        <v>19</v>
      </c>
      <c r="M7563">
        <v>1</v>
      </c>
      <c r="N7563">
        <v>0</v>
      </c>
      <c r="O7563">
        <v>1</v>
      </c>
      <c r="P7563">
        <v>0</v>
      </c>
      <c r="Q7563">
        <v>1</v>
      </c>
      <c r="R7563">
        <f>SUM(M7563:N7563:O7563:P7563:Q7563)</f>
        <v>3</v>
      </c>
      <c r="S7563" s="1">
        <v>94434</v>
      </c>
      <c r="T7563" s="1" t="str">
        <f t="shared" si="474"/>
        <v>Medium</v>
      </c>
      <c r="U7563">
        <v>2</v>
      </c>
      <c r="V7563">
        <v>2026</v>
      </c>
      <c r="W7563" t="s">
        <v>20</v>
      </c>
      <c r="X7563">
        <v>1</v>
      </c>
    </row>
    <row r="7564" spans="1:24" x14ac:dyDescent="0.3">
      <c r="A7564">
        <v>7563</v>
      </c>
      <c r="B7564" t="s">
        <v>41</v>
      </c>
      <c r="C7564" t="str">
        <f>_xlfn.XLOOKUP(B7564,Lookup_table!B:B,Lookup_table!C:C)</f>
        <v>Data</v>
      </c>
      <c r="D7564" t="s">
        <v>14</v>
      </c>
      <c r="E7564" t="s">
        <v>15</v>
      </c>
      <c r="F7564" t="s">
        <v>16</v>
      </c>
      <c r="G7564" t="s">
        <v>25</v>
      </c>
      <c r="H7564" t="str">
        <f t="shared" si="472"/>
        <v>Onsite/Hybrid</v>
      </c>
      <c r="I7564" t="s">
        <v>18</v>
      </c>
      <c r="J7564" t="str">
        <f t="shared" si="473"/>
        <v>7+ yrs</v>
      </c>
      <c r="K7564">
        <f t="shared" ca="1" si="475"/>
        <v>15</v>
      </c>
      <c r="L7564" t="s">
        <v>39</v>
      </c>
      <c r="M7564">
        <v>1</v>
      </c>
      <c r="N7564">
        <v>1</v>
      </c>
      <c r="O7564">
        <v>1</v>
      </c>
      <c r="P7564">
        <v>0</v>
      </c>
      <c r="Q7564">
        <v>1</v>
      </c>
      <c r="R7564">
        <f>SUM(M7564:N7564:O7564:P7564:Q7564)</f>
        <v>4</v>
      </c>
      <c r="S7564" s="1">
        <v>124141</v>
      </c>
      <c r="T7564" s="1" t="str">
        <f t="shared" si="474"/>
        <v>High</v>
      </c>
      <c r="U7564">
        <v>5</v>
      </c>
      <c r="V7564">
        <v>2026</v>
      </c>
      <c r="W7564" t="s">
        <v>34</v>
      </c>
      <c r="X7564">
        <v>5</v>
      </c>
    </row>
    <row r="7565" spans="1:24" x14ac:dyDescent="0.3">
      <c r="A7565">
        <v>7564</v>
      </c>
      <c r="B7565" t="s">
        <v>31</v>
      </c>
      <c r="C7565" t="str">
        <f>_xlfn.XLOOKUP(B7565,Lookup_table!B:B,Lookup_table!C:C)</f>
        <v>Business</v>
      </c>
      <c r="D7565" t="s">
        <v>14</v>
      </c>
      <c r="E7565" t="s">
        <v>32</v>
      </c>
      <c r="F7565" t="s">
        <v>44</v>
      </c>
      <c r="G7565" t="s">
        <v>25</v>
      </c>
      <c r="H7565" t="str">
        <f t="shared" si="472"/>
        <v>Onsite/Hybrid</v>
      </c>
      <c r="I7565" t="s">
        <v>18</v>
      </c>
      <c r="J7565" t="str">
        <f t="shared" si="473"/>
        <v>7+ yrs</v>
      </c>
      <c r="K7565">
        <f t="shared" ca="1" si="475"/>
        <v>11</v>
      </c>
      <c r="L7565" t="s">
        <v>19</v>
      </c>
      <c r="M7565">
        <v>1</v>
      </c>
      <c r="N7565">
        <v>1</v>
      </c>
      <c r="O7565">
        <v>0</v>
      </c>
      <c r="P7565">
        <v>1</v>
      </c>
      <c r="Q7565">
        <v>0</v>
      </c>
      <c r="R7565">
        <f>SUM(M7565:N7565:O7565:P7565:Q7565)</f>
        <v>3</v>
      </c>
      <c r="S7565" s="1">
        <v>115529</v>
      </c>
      <c r="T7565" s="1" t="str">
        <f t="shared" si="474"/>
        <v>Medium</v>
      </c>
      <c r="U7565">
        <v>9</v>
      </c>
      <c r="V7565">
        <v>2026</v>
      </c>
      <c r="W7565" t="s">
        <v>34</v>
      </c>
      <c r="X7565">
        <v>4</v>
      </c>
    </row>
    <row r="7566" spans="1:24" x14ac:dyDescent="0.3">
      <c r="A7566">
        <v>7565</v>
      </c>
      <c r="B7566" t="s">
        <v>41</v>
      </c>
      <c r="C7566" t="str">
        <f>_xlfn.XLOOKUP(B7566,Lookup_table!B:B,Lookup_table!C:C)</f>
        <v>Data</v>
      </c>
      <c r="D7566" t="s">
        <v>22</v>
      </c>
      <c r="E7566" t="s">
        <v>32</v>
      </c>
      <c r="F7566" t="s">
        <v>44</v>
      </c>
      <c r="G7566" t="s">
        <v>30</v>
      </c>
      <c r="H7566" t="str">
        <f t="shared" si="472"/>
        <v>Onsite/Hybrid</v>
      </c>
      <c r="I7566" t="s">
        <v>35</v>
      </c>
      <c r="J7566" t="str">
        <f t="shared" si="473"/>
        <v>0-2 yrs</v>
      </c>
      <c r="K7566">
        <f t="shared" ca="1" si="475"/>
        <v>2</v>
      </c>
      <c r="L7566" t="s">
        <v>39</v>
      </c>
      <c r="M7566">
        <v>0</v>
      </c>
      <c r="N7566">
        <v>1</v>
      </c>
      <c r="O7566">
        <v>0</v>
      </c>
      <c r="P7566">
        <v>0</v>
      </c>
      <c r="Q7566">
        <v>1</v>
      </c>
      <c r="R7566">
        <f>SUM(M7566:N7566:O7566:P7566:Q7566)</f>
        <v>2</v>
      </c>
      <c r="S7566" s="1">
        <v>83848</v>
      </c>
      <c r="T7566" s="1" t="str">
        <f t="shared" si="474"/>
        <v>Medium</v>
      </c>
      <c r="U7566">
        <v>10</v>
      </c>
      <c r="V7566">
        <v>2024</v>
      </c>
      <c r="W7566" t="s">
        <v>20</v>
      </c>
      <c r="X7566">
        <v>1</v>
      </c>
    </row>
    <row r="7567" spans="1:24" x14ac:dyDescent="0.3">
      <c r="A7567">
        <v>7566</v>
      </c>
      <c r="B7567" t="s">
        <v>41</v>
      </c>
      <c r="C7567" t="str">
        <f>_xlfn.XLOOKUP(B7567,Lookup_table!B:B,Lookup_table!C:C)</f>
        <v>Data</v>
      </c>
      <c r="D7567" t="s">
        <v>34</v>
      </c>
      <c r="E7567" t="s">
        <v>38</v>
      </c>
      <c r="F7567" t="s">
        <v>16</v>
      </c>
      <c r="G7567" t="s">
        <v>25</v>
      </c>
      <c r="H7567" t="str">
        <f t="shared" si="472"/>
        <v>Onsite/Hybrid</v>
      </c>
      <c r="I7567" t="s">
        <v>35</v>
      </c>
      <c r="J7567" t="str">
        <f t="shared" si="473"/>
        <v>0-2 yrs</v>
      </c>
      <c r="K7567">
        <f t="shared" ca="1" si="475"/>
        <v>0</v>
      </c>
      <c r="L7567" t="s">
        <v>39</v>
      </c>
      <c r="M7567">
        <v>0</v>
      </c>
      <c r="N7567">
        <v>0</v>
      </c>
      <c r="O7567">
        <v>1</v>
      </c>
      <c r="P7567">
        <v>0</v>
      </c>
      <c r="Q7567">
        <v>1</v>
      </c>
      <c r="R7567">
        <f>SUM(M7567:N7567:O7567:P7567:Q7567)</f>
        <v>2</v>
      </c>
      <c r="S7567" s="1">
        <v>74209</v>
      </c>
      <c r="T7567" s="1" t="str">
        <f t="shared" si="474"/>
        <v>Medium</v>
      </c>
      <c r="U7567">
        <v>12</v>
      </c>
      <c r="V7567">
        <v>2025</v>
      </c>
      <c r="W7567" t="s">
        <v>28</v>
      </c>
      <c r="X7567">
        <v>8</v>
      </c>
    </row>
    <row r="7568" spans="1:24" x14ac:dyDescent="0.3">
      <c r="A7568">
        <v>7567</v>
      </c>
      <c r="B7568" t="s">
        <v>21</v>
      </c>
      <c r="C7568" t="str">
        <f>_xlfn.XLOOKUP(B7568,Lookup_table!B:B,Lookup_table!C:C)</f>
        <v>AI</v>
      </c>
      <c r="D7568" t="s">
        <v>37</v>
      </c>
      <c r="E7568" t="s">
        <v>40</v>
      </c>
      <c r="F7568" t="s">
        <v>51</v>
      </c>
      <c r="G7568" t="s">
        <v>30</v>
      </c>
      <c r="H7568" t="str">
        <f t="shared" si="472"/>
        <v>Onsite/Hybrid</v>
      </c>
      <c r="I7568" t="s">
        <v>35</v>
      </c>
      <c r="J7568" t="str">
        <f t="shared" si="473"/>
        <v>0-2 yrs</v>
      </c>
      <c r="K7568">
        <f t="shared" ca="1" si="475"/>
        <v>0</v>
      </c>
      <c r="L7568" t="s">
        <v>19</v>
      </c>
      <c r="M7568">
        <v>1</v>
      </c>
      <c r="N7568">
        <v>0</v>
      </c>
      <c r="O7568">
        <v>0</v>
      </c>
      <c r="P7568">
        <v>1</v>
      </c>
      <c r="Q7568">
        <v>0</v>
      </c>
      <c r="R7568">
        <f>SUM(M7568:N7568:O7568:P7568:Q7568)</f>
        <v>2</v>
      </c>
      <c r="S7568" s="1">
        <v>102553</v>
      </c>
      <c r="T7568" s="1" t="str">
        <f t="shared" si="474"/>
        <v>Medium</v>
      </c>
      <c r="U7568">
        <v>6</v>
      </c>
      <c r="V7568">
        <v>2021</v>
      </c>
      <c r="W7568" t="s">
        <v>28</v>
      </c>
      <c r="X7568">
        <v>8</v>
      </c>
    </row>
    <row r="7569" spans="1:24" x14ac:dyDescent="0.3">
      <c r="A7569">
        <v>7568</v>
      </c>
      <c r="B7569" t="s">
        <v>21</v>
      </c>
      <c r="C7569" t="str">
        <f>_xlfn.XLOOKUP(B7569,Lookup_table!B:B,Lookup_table!C:C)</f>
        <v>AI</v>
      </c>
      <c r="D7569" t="s">
        <v>37</v>
      </c>
      <c r="E7569" t="s">
        <v>42</v>
      </c>
      <c r="F7569" t="s">
        <v>51</v>
      </c>
      <c r="G7569" t="s">
        <v>30</v>
      </c>
      <c r="H7569" t="str">
        <f t="shared" si="472"/>
        <v>Onsite/Hybrid</v>
      </c>
      <c r="I7569" t="s">
        <v>35</v>
      </c>
      <c r="J7569" t="str">
        <f t="shared" si="473"/>
        <v>0-2 yrs</v>
      </c>
      <c r="K7569">
        <f t="shared" ca="1" si="475"/>
        <v>1</v>
      </c>
      <c r="L7569" t="s">
        <v>39</v>
      </c>
      <c r="M7569">
        <v>1</v>
      </c>
      <c r="N7569">
        <v>0</v>
      </c>
      <c r="O7569">
        <v>0</v>
      </c>
      <c r="P7569">
        <v>0</v>
      </c>
      <c r="Q7569">
        <v>1</v>
      </c>
      <c r="R7569">
        <f>SUM(M7569:N7569:O7569:P7569:Q7569)</f>
        <v>2</v>
      </c>
      <c r="S7569" s="1">
        <v>104734</v>
      </c>
      <c r="T7569" s="1" t="str">
        <f t="shared" si="474"/>
        <v>Medium</v>
      </c>
      <c r="U7569">
        <v>6</v>
      </c>
      <c r="V7569">
        <v>2022</v>
      </c>
      <c r="W7569" t="s">
        <v>34</v>
      </c>
      <c r="X7569">
        <v>2</v>
      </c>
    </row>
    <row r="7570" spans="1:24" x14ac:dyDescent="0.3">
      <c r="A7570">
        <v>7569</v>
      </c>
      <c r="B7570" t="s">
        <v>41</v>
      </c>
      <c r="C7570" t="str">
        <f>_xlfn.XLOOKUP(B7570,Lookup_table!B:B,Lookup_table!C:C)</f>
        <v>Data</v>
      </c>
      <c r="D7570" t="s">
        <v>22</v>
      </c>
      <c r="E7570" t="s">
        <v>23</v>
      </c>
      <c r="F7570" t="s">
        <v>29</v>
      </c>
      <c r="G7570" t="s">
        <v>25</v>
      </c>
      <c r="H7570" t="str">
        <f t="shared" si="472"/>
        <v>Onsite/Hybrid</v>
      </c>
      <c r="I7570" t="s">
        <v>35</v>
      </c>
      <c r="J7570" t="str">
        <f t="shared" si="473"/>
        <v>0-2 yrs</v>
      </c>
      <c r="K7570">
        <f t="shared" ca="1" si="475"/>
        <v>0</v>
      </c>
      <c r="L7570" t="s">
        <v>19</v>
      </c>
      <c r="M7570">
        <v>1</v>
      </c>
      <c r="N7570">
        <v>1</v>
      </c>
      <c r="O7570">
        <v>0</v>
      </c>
      <c r="P7570">
        <v>1</v>
      </c>
      <c r="Q7570">
        <v>1</v>
      </c>
      <c r="R7570">
        <f>SUM(M7570:N7570:O7570:P7570:Q7570)</f>
        <v>4</v>
      </c>
      <c r="S7570" s="1">
        <v>97146</v>
      </c>
      <c r="T7570" s="1" t="str">
        <f t="shared" si="474"/>
        <v>Medium</v>
      </c>
      <c r="U7570">
        <v>6</v>
      </c>
      <c r="V7570">
        <v>2026</v>
      </c>
      <c r="W7570" t="s">
        <v>34</v>
      </c>
      <c r="X7570">
        <v>3</v>
      </c>
    </row>
    <row r="7571" spans="1:24" x14ac:dyDescent="0.3">
      <c r="A7571">
        <v>7570</v>
      </c>
      <c r="B7571" t="s">
        <v>41</v>
      </c>
      <c r="C7571" t="str">
        <f>_xlfn.XLOOKUP(B7571,Lookup_table!B:B,Lookup_table!C:C)</f>
        <v>Data</v>
      </c>
      <c r="D7571" t="s">
        <v>22</v>
      </c>
      <c r="E7571" t="s">
        <v>38</v>
      </c>
      <c r="F7571" t="s">
        <v>16</v>
      </c>
      <c r="G7571" t="s">
        <v>30</v>
      </c>
      <c r="H7571" t="str">
        <f t="shared" si="472"/>
        <v>Onsite/Hybrid</v>
      </c>
      <c r="I7571" t="s">
        <v>35</v>
      </c>
      <c r="J7571" t="str">
        <f t="shared" si="473"/>
        <v>0-2 yrs</v>
      </c>
      <c r="K7571">
        <f t="shared" ca="1" si="475"/>
        <v>0</v>
      </c>
      <c r="L7571" t="s">
        <v>27</v>
      </c>
      <c r="M7571">
        <v>0</v>
      </c>
      <c r="N7571">
        <v>0</v>
      </c>
      <c r="O7571">
        <v>0</v>
      </c>
      <c r="P7571">
        <v>1</v>
      </c>
      <c r="Q7571">
        <v>0</v>
      </c>
      <c r="R7571">
        <f>SUM(M7571:N7571:O7571:P7571:Q7571)</f>
        <v>1</v>
      </c>
      <c r="S7571" s="1">
        <v>89076</v>
      </c>
      <c r="T7571" s="1" t="str">
        <f t="shared" si="474"/>
        <v>Medium</v>
      </c>
      <c r="U7571">
        <v>1</v>
      </c>
      <c r="V7571">
        <v>2022</v>
      </c>
      <c r="W7571" t="s">
        <v>34</v>
      </c>
      <c r="X7571">
        <v>4</v>
      </c>
    </row>
    <row r="7572" spans="1:24" x14ac:dyDescent="0.3">
      <c r="A7572">
        <v>7571</v>
      </c>
      <c r="B7572" t="s">
        <v>31</v>
      </c>
      <c r="C7572" t="str">
        <f>_xlfn.XLOOKUP(B7572,Lookup_table!B:B,Lookup_table!C:C)</f>
        <v>Business</v>
      </c>
      <c r="D7572" t="s">
        <v>14</v>
      </c>
      <c r="E7572" t="s">
        <v>15</v>
      </c>
      <c r="F7572" t="s">
        <v>44</v>
      </c>
      <c r="G7572" t="s">
        <v>25</v>
      </c>
      <c r="H7572" t="str">
        <f t="shared" si="472"/>
        <v>Onsite/Hybrid</v>
      </c>
      <c r="I7572" t="s">
        <v>35</v>
      </c>
      <c r="J7572" t="str">
        <f t="shared" si="473"/>
        <v>0-2 yrs</v>
      </c>
      <c r="K7572">
        <f t="shared" ca="1" si="475"/>
        <v>1</v>
      </c>
      <c r="L7572" t="s">
        <v>39</v>
      </c>
      <c r="M7572">
        <v>1</v>
      </c>
      <c r="N7572">
        <v>1</v>
      </c>
      <c r="O7572">
        <v>1</v>
      </c>
      <c r="P7572">
        <v>0</v>
      </c>
      <c r="Q7572">
        <v>1</v>
      </c>
      <c r="R7572">
        <f>SUM(M7572:N7572:O7572:P7572:Q7572)</f>
        <v>4</v>
      </c>
      <c r="S7572" s="1">
        <v>73843</v>
      </c>
      <c r="T7572" s="1" t="str">
        <f t="shared" si="474"/>
        <v>Medium</v>
      </c>
      <c r="U7572">
        <v>2</v>
      </c>
      <c r="V7572">
        <v>2020</v>
      </c>
      <c r="W7572" t="s">
        <v>28</v>
      </c>
      <c r="X7572">
        <v>8</v>
      </c>
    </row>
    <row r="7573" spans="1:24" x14ac:dyDescent="0.3">
      <c r="A7573">
        <v>7572</v>
      </c>
      <c r="B7573" t="s">
        <v>41</v>
      </c>
      <c r="C7573" t="str">
        <f>_xlfn.XLOOKUP(B7573,Lookup_table!B:B,Lookup_table!C:C)</f>
        <v>Data</v>
      </c>
      <c r="D7573" t="s">
        <v>14</v>
      </c>
      <c r="E7573" t="s">
        <v>40</v>
      </c>
      <c r="F7573" t="s">
        <v>51</v>
      </c>
      <c r="G7573" t="s">
        <v>30</v>
      </c>
      <c r="H7573" t="str">
        <f t="shared" si="472"/>
        <v>Onsite/Hybrid</v>
      </c>
      <c r="I7573" t="s">
        <v>18</v>
      </c>
      <c r="J7573" t="str">
        <f t="shared" si="473"/>
        <v>7+ yrs</v>
      </c>
      <c r="K7573">
        <f t="shared" ca="1" si="475"/>
        <v>15</v>
      </c>
      <c r="L7573" t="s">
        <v>27</v>
      </c>
      <c r="M7573">
        <v>1</v>
      </c>
      <c r="N7573">
        <v>1</v>
      </c>
      <c r="O7573">
        <v>0</v>
      </c>
      <c r="P7573">
        <v>1</v>
      </c>
      <c r="Q7573">
        <v>1</v>
      </c>
      <c r="R7573">
        <f>SUM(M7573:N7573:O7573:P7573:Q7573)</f>
        <v>4</v>
      </c>
      <c r="S7573" s="1">
        <v>128608</v>
      </c>
      <c r="T7573" s="1" t="str">
        <f t="shared" si="474"/>
        <v>High</v>
      </c>
      <c r="U7573">
        <v>8</v>
      </c>
      <c r="V7573">
        <v>2020</v>
      </c>
      <c r="W7573" t="s">
        <v>20</v>
      </c>
      <c r="X7573">
        <v>6</v>
      </c>
    </row>
    <row r="7574" spans="1:24" x14ac:dyDescent="0.3">
      <c r="A7574">
        <v>7573</v>
      </c>
      <c r="B7574" t="s">
        <v>36</v>
      </c>
      <c r="C7574" t="str">
        <f>_xlfn.XLOOKUP(B7574,Lookup_table!B:B,Lookup_table!C:C)</f>
        <v>Data</v>
      </c>
      <c r="D7574" t="s">
        <v>37</v>
      </c>
      <c r="E7574" t="s">
        <v>15</v>
      </c>
      <c r="F7574" t="s">
        <v>24</v>
      </c>
      <c r="G7574" t="s">
        <v>25</v>
      </c>
      <c r="H7574" t="str">
        <f t="shared" si="472"/>
        <v>Onsite/Hybrid</v>
      </c>
      <c r="I7574" t="s">
        <v>18</v>
      </c>
      <c r="J7574" t="str">
        <f t="shared" si="473"/>
        <v>7+ yrs</v>
      </c>
      <c r="K7574">
        <f t="shared" ca="1" si="475"/>
        <v>15</v>
      </c>
      <c r="L7574" t="s">
        <v>39</v>
      </c>
      <c r="M7574">
        <v>1</v>
      </c>
      <c r="N7574">
        <v>0</v>
      </c>
      <c r="O7574">
        <v>1</v>
      </c>
      <c r="P7574">
        <v>1</v>
      </c>
      <c r="Q7574">
        <v>1</v>
      </c>
      <c r="R7574">
        <f>SUM(M7574:N7574:O7574:P7574:Q7574)</f>
        <v>4</v>
      </c>
      <c r="S7574" s="1">
        <v>143240</v>
      </c>
      <c r="T7574" s="1" t="str">
        <f t="shared" si="474"/>
        <v>High</v>
      </c>
      <c r="U7574">
        <v>5</v>
      </c>
      <c r="V7574">
        <v>2024</v>
      </c>
      <c r="W7574" t="s">
        <v>28</v>
      </c>
      <c r="X7574">
        <v>3</v>
      </c>
    </row>
    <row r="7575" spans="1:24" x14ac:dyDescent="0.3">
      <c r="A7575">
        <v>7574</v>
      </c>
      <c r="B7575" t="s">
        <v>41</v>
      </c>
      <c r="C7575" t="str">
        <f>_xlfn.XLOOKUP(B7575,Lookup_table!B:B,Lookup_table!C:C)</f>
        <v>Data</v>
      </c>
      <c r="D7575" t="s">
        <v>22</v>
      </c>
      <c r="E7575" t="s">
        <v>40</v>
      </c>
      <c r="F7575" t="s">
        <v>43</v>
      </c>
      <c r="G7575" t="s">
        <v>30</v>
      </c>
      <c r="H7575" t="str">
        <f t="shared" si="472"/>
        <v>Onsite/Hybrid</v>
      </c>
      <c r="I7575" t="s">
        <v>35</v>
      </c>
      <c r="J7575" t="str">
        <f t="shared" si="473"/>
        <v>0-2 yrs</v>
      </c>
      <c r="K7575">
        <f t="shared" ca="1" si="475"/>
        <v>2</v>
      </c>
      <c r="L7575" t="s">
        <v>27</v>
      </c>
      <c r="M7575">
        <v>1</v>
      </c>
      <c r="N7575">
        <v>0</v>
      </c>
      <c r="O7575">
        <v>0</v>
      </c>
      <c r="P7575">
        <v>0</v>
      </c>
      <c r="Q7575">
        <v>1</v>
      </c>
      <c r="R7575">
        <f>SUM(M7575:N7575:O7575:P7575:Q7575)</f>
        <v>2</v>
      </c>
      <c r="S7575" s="1">
        <v>83206</v>
      </c>
      <c r="T7575" s="1" t="str">
        <f t="shared" si="474"/>
        <v>Medium</v>
      </c>
      <c r="U7575">
        <v>12</v>
      </c>
      <c r="V7575">
        <v>2024</v>
      </c>
      <c r="W7575" t="s">
        <v>28</v>
      </c>
      <c r="X7575">
        <v>7</v>
      </c>
    </row>
    <row r="7576" spans="1:24" x14ac:dyDescent="0.3">
      <c r="A7576">
        <v>7575</v>
      </c>
      <c r="B7576" t="s">
        <v>21</v>
      </c>
      <c r="C7576" t="str">
        <f>_xlfn.XLOOKUP(B7576,Lookup_table!B:B,Lookup_table!C:C)</f>
        <v>AI</v>
      </c>
      <c r="D7576" t="s">
        <v>34</v>
      </c>
      <c r="E7576" t="s">
        <v>32</v>
      </c>
      <c r="F7576" t="s">
        <v>43</v>
      </c>
      <c r="G7576" t="s">
        <v>25</v>
      </c>
      <c r="H7576" t="str">
        <f t="shared" si="472"/>
        <v>Onsite/Hybrid</v>
      </c>
      <c r="I7576" t="s">
        <v>35</v>
      </c>
      <c r="J7576" t="str">
        <f t="shared" si="473"/>
        <v>0-2 yrs</v>
      </c>
      <c r="K7576">
        <f t="shared" ca="1" si="475"/>
        <v>0</v>
      </c>
      <c r="L7576" t="s">
        <v>39</v>
      </c>
      <c r="M7576">
        <v>1</v>
      </c>
      <c r="N7576">
        <v>1</v>
      </c>
      <c r="O7576">
        <v>1</v>
      </c>
      <c r="P7576">
        <v>1</v>
      </c>
      <c r="Q7576">
        <v>0</v>
      </c>
      <c r="R7576">
        <f>SUM(M7576:N7576:O7576:P7576:Q7576)</f>
        <v>4</v>
      </c>
      <c r="S7576" s="1">
        <v>116159</v>
      </c>
      <c r="T7576" s="1" t="str">
        <f t="shared" si="474"/>
        <v>Medium</v>
      </c>
      <c r="U7576">
        <v>12</v>
      </c>
      <c r="V7576">
        <v>2024</v>
      </c>
      <c r="W7576" t="s">
        <v>28</v>
      </c>
      <c r="X7576">
        <v>5</v>
      </c>
    </row>
    <row r="7577" spans="1:24" x14ac:dyDescent="0.3">
      <c r="A7577">
        <v>7576</v>
      </c>
      <c r="B7577" t="s">
        <v>36</v>
      </c>
      <c r="C7577" t="str">
        <f>_xlfn.XLOOKUP(B7577,Lookup_table!B:B,Lookup_table!C:C)</f>
        <v>Data</v>
      </c>
      <c r="D7577" t="s">
        <v>14</v>
      </c>
      <c r="E7577" t="s">
        <v>40</v>
      </c>
      <c r="F7577" t="s">
        <v>16</v>
      </c>
      <c r="G7577" t="s">
        <v>30</v>
      </c>
      <c r="H7577" t="str">
        <f t="shared" si="472"/>
        <v>Onsite/Hybrid</v>
      </c>
      <c r="I7577" t="s">
        <v>35</v>
      </c>
      <c r="J7577" t="str">
        <f t="shared" si="473"/>
        <v>0-2 yrs</v>
      </c>
      <c r="K7577">
        <f t="shared" ca="1" si="475"/>
        <v>1</v>
      </c>
      <c r="L7577" t="s">
        <v>39</v>
      </c>
      <c r="M7577">
        <v>0</v>
      </c>
      <c r="N7577">
        <v>0</v>
      </c>
      <c r="O7577">
        <v>1</v>
      </c>
      <c r="P7577">
        <v>0</v>
      </c>
      <c r="Q7577">
        <v>1</v>
      </c>
      <c r="R7577">
        <f>SUM(M7577:N7577:O7577:P7577:Q7577)</f>
        <v>2</v>
      </c>
      <c r="S7577" s="1">
        <v>78887</v>
      </c>
      <c r="T7577" s="1" t="str">
        <f t="shared" si="474"/>
        <v>Medium</v>
      </c>
      <c r="U7577">
        <v>2</v>
      </c>
      <c r="V7577">
        <v>2020</v>
      </c>
      <c r="W7577" t="s">
        <v>34</v>
      </c>
      <c r="X7577">
        <v>1</v>
      </c>
    </row>
    <row r="7578" spans="1:24" x14ac:dyDescent="0.3">
      <c r="A7578">
        <v>7577</v>
      </c>
      <c r="B7578" t="s">
        <v>41</v>
      </c>
      <c r="C7578" t="str">
        <f>_xlfn.XLOOKUP(B7578,Lookup_table!B:B,Lookup_table!C:C)</f>
        <v>Data</v>
      </c>
      <c r="D7578" t="s">
        <v>14</v>
      </c>
      <c r="E7578" t="s">
        <v>15</v>
      </c>
      <c r="F7578" t="s">
        <v>16</v>
      </c>
      <c r="G7578" t="s">
        <v>30</v>
      </c>
      <c r="H7578" t="str">
        <f t="shared" si="472"/>
        <v>Onsite/Hybrid</v>
      </c>
      <c r="I7578" t="s">
        <v>35</v>
      </c>
      <c r="J7578" t="str">
        <f t="shared" si="473"/>
        <v>0-2 yrs</v>
      </c>
      <c r="K7578">
        <f t="shared" ca="1" si="475"/>
        <v>2</v>
      </c>
      <c r="L7578" t="s">
        <v>19</v>
      </c>
      <c r="M7578">
        <v>1</v>
      </c>
      <c r="N7578">
        <v>1</v>
      </c>
      <c r="O7578">
        <v>1</v>
      </c>
      <c r="P7578">
        <v>1</v>
      </c>
      <c r="Q7578">
        <v>0</v>
      </c>
      <c r="R7578">
        <f>SUM(M7578:N7578:O7578:P7578:Q7578)</f>
        <v>4</v>
      </c>
      <c r="S7578" s="1">
        <v>76330</v>
      </c>
      <c r="T7578" s="1" t="str">
        <f t="shared" si="474"/>
        <v>Medium</v>
      </c>
      <c r="U7578">
        <v>8</v>
      </c>
      <c r="V7578">
        <v>2021</v>
      </c>
      <c r="W7578" t="s">
        <v>28</v>
      </c>
      <c r="X7578">
        <v>1</v>
      </c>
    </row>
    <row r="7579" spans="1:24" x14ac:dyDescent="0.3">
      <c r="A7579">
        <v>7578</v>
      </c>
      <c r="B7579" t="s">
        <v>31</v>
      </c>
      <c r="C7579" t="str">
        <f>_xlfn.XLOOKUP(B7579,Lookup_table!B:B,Lookup_table!C:C)</f>
        <v>Business</v>
      </c>
      <c r="D7579" t="s">
        <v>14</v>
      </c>
      <c r="E7579" t="s">
        <v>23</v>
      </c>
      <c r="F7579" t="s">
        <v>24</v>
      </c>
      <c r="G7579" t="s">
        <v>25</v>
      </c>
      <c r="H7579" t="str">
        <f t="shared" si="472"/>
        <v>Onsite/Hybrid</v>
      </c>
      <c r="I7579" t="s">
        <v>35</v>
      </c>
      <c r="J7579" t="str">
        <f t="shared" si="473"/>
        <v>0-2 yrs</v>
      </c>
      <c r="K7579">
        <f t="shared" ca="1" si="475"/>
        <v>0</v>
      </c>
      <c r="L7579" t="s">
        <v>19</v>
      </c>
      <c r="M7579">
        <v>0</v>
      </c>
      <c r="N7579">
        <v>1</v>
      </c>
      <c r="O7579">
        <v>0</v>
      </c>
      <c r="P7579">
        <v>1</v>
      </c>
      <c r="Q7579">
        <v>1</v>
      </c>
      <c r="R7579">
        <f>SUM(M7579:N7579:O7579:P7579:Q7579)</f>
        <v>3</v>
      </c>
      <c r="S7579" s="1">
        <v>73853</v>
      </c>
      <c r="T7579" s="1" t="str">
        <f t="shared" si="474"/>
        <v>Medium</v>
      </c>
      <c r="U7579">
        <v>10</v>
      </c>
      <c r="V7579">
        <v>2023</v>
      </c>
      <c r="W7579" t="s">
        <v>34</v>
      </c>
      <c r="X7579">
        <v>5</v>
      </c>
    </row>
    <row r="7580" spans="1:24" x14ac:dyDescent="0.3">
      <c r="A7580">
        <v>7579</v>
      </c>
      <c r="B7580" t="s">
        <v>31</v>
      </c>
      <c r="C7580" t="str">
        <f>_xlfn.XLOOKUP(B7580,Lookup_table!B:B,Lookup_table!C:C)</f>
        <v>Business</v>
      </c>
      <c r="D7580" t="s">
        <v>34</v>
      </c>
      <c r="E7580" t="s">
        <v>38</v>
      </c>
      <c r="F7580" t="s">
        <v>16</v>
      </c>
      <c r="G7580" t="s">
        <v>17</v>
      </c>
      <c r="H7580" t="str">
        <f t="shared" si="472"/>
        <v>Remote</v>
      </c>
      <c r="I7580" t="s">
        <v>18</v>
      </c>
      <c r="J7580" t="str">
        <f t="shared" si="473"/>
        <v>7+ yrs</v>
      </c>
      <c r="K7580">
        <f t="shared" ca="1" si="475"/>
        <v>14</v>
      </c>
      <c r="L7580" t="s">
        <v>39</v>
      </c>
      <c r="M7580">
        <v>0</v>
      </c>
      <c r="N7580">
        <v>0</v>
      </c>
      <c r="O7580">
        <v>1</v>
      </c>
      <c r="P7580">
        <v>0</v>
      </c>
      <c r="Q7580">
        <v>0</v>
      </c>
      <c r="R7580">
        <f>SUM(M7580:N7580:O7580:P7580:Q7580)</f>
        <v>1</v>
      </c>
      <c r="S7580" s="1">
        <v>117728</v>
      </c>
      <c r="T7580" s="1" t="str">
        <f t="shared" si="474"/>
        <v>Medium</v>
      </c>
      <c r="U7580">
        <v>9</v>
      </c>
      <c r="V7580">
        <v>2023</v>
      </c>
      <c r="W7580" t="s">
        <v>34</v>
      </c>
      <c r="X7580">
        <v>3</v>
      </c>
    </row>
    <row r="7581" spans="1:24" x14ac:dyDescent="0.3">
      <c r="A7581">
        <v>7580</v>
      </c>
      <c r="B7581" t="s">
        <v>21</v>
      </c>
      <c r="C7581" t="str">
        <f>_xlfn.XLOOKUP(B7581,Lookup_table!B:B,Lookup_table!C:C)</f>
        <v>AI</v>
      </c>
      <c r="D7581" t="s">
        <v>14</v>
      </c>
      <c r="E7581" t="s">
        <v>38</v>
      </c>
      <c r="F7581" t="s">
        <v>51</v>
      </c>
      <c r="G7581" t="s">
        <v>17</v>
      </c>
      <c r="H7581" t="str">
        <f t="shared" si="472"/>
        <v>Remote</v>
      </c>
      <c r="I7581" t="s">
        <v>18</v>
      </c>
      <c r="J7581" t="str">
        <f t="shared" si="473"/>
        <v>7+ yrs</v>
      </c>
      <c r="K7581">
        <f t="shared" ca="1" si="475"/>
        <v>15</v>
      </c>
      <c r="L7581" t="s">
        <v>27</v>
      </c>
      <c r="M7581">
        <v>0</v>
      </c>
      <c r="N7581">
        <v>1</v>
      </c>
      <c r="O7581">
        <v>0</v>
      </c>
      <c r="P7581">
        <v>1</v>
      </c>
      <c r="Q7581">
        <v>1</v>
      </c>
      <c r="R7581">
        <f>SUM(M7581:N7581:O7581:P7581:Q7581)</f>
        <v>3</v>
      </c>
      <c r="S7581" s="1">
        <v>161365</v>
      </c>
      <c r="T7581" s="1" t="str">
        <f t="shared" si="474"/>
        <v>High</v>
      </c>
      <c r="U7581">
        <v>10</v>
      </c>
      <c r="V7581">
        <v>2025</v>
      </c>
      <c r="W7581" t="s">
        <v>34</v>
      </c>
      <c r="X7581">
        <v>6</v>
      </c>
    </row>
    <row r="7582" spans="1:24" x14ac:dyDescent="0.3">
      <c r="A7582">
        <v>7581</v>
      </c>
      <c r="B7582" t="s">
        <v>31</v>
      </c>
      <c r="C7582" t="str">
        <f>_xlfn.XLOOKUP(B7582,Lookup_table!B:B,Lookup_table!C:C)</f>
        <v>Business</v>
      </c>
      <c r="D7582" t="s">
        <v>22</v>
      </c>
      <c r="E7582" t="s">
        <v>23</v>
      </c>
      <c r="F7582" t="s">
        <v>44</v>
      </c>
      <c r="G7582" t="s">
        <v>17</v>
      </c>
      <c r="H7582" t="str">
        <f t="shared" si="472"/>
        <v>Remote</v>
      </c>
      <c r="I7582" t="s">
        <v>26</v>
      </c>
      <c r="J7582" t="str">
        <f t="shared" si="473"/>
        <v>3-6 yrs</v>
      </c>
      <c r="K7582">
        <f t="shared" ca="1" si="475"/>
        <v>5</v>
      </c>
      <c r="L7582" t="s">
        <v>39</v>
      </c>
      <c r="M7582">
        <v>0</v>
      </c>
      <c r="N7582">
        <v>1</v>
      </c>
      <c r="O7582">
        <v>0</v>
      </c>
      <c r="P7582">
        <v>1</v>
      </c>
      <c r="Q7582">
        <v>0</v>
      </c>
      <c r="R7582">
        <f>SUM(M7582:N7582:O7582:P7582:Q7582)</f>
        <v>2</v>
      </c>
      <c r="S7582" s="1">
        <v>112430</v>
      </c>
      <c r="T7582" s="1" t="str">
        <f t="shared" si="474"/>
        <v>Medium</v>
      </c>
      <c r="U7582">
        <v>7</v>
      </c>
      <c r="V7582">
        <v>2021</v>
      </c>
      <c r="W7582" t="s">
        <v>28</v>
      </c>
      <c r="X7582">
        <v>9</v>
      </c>
    </row>
    <row r="7583" spans="1:24" x14ac:dyDescent="0.3">
      <c r="A7583">
        <v>7582</v>
      </c>
      <c r="B7583" t="s">
        <v>33</v>
      </c>
      <c r="C7583" t="str">
        <f>_xlfn.XLOOKUP(B7583,Lookup_table!B:B,Lookup_table!C:C)</f>
        <v>Data</v>
      </c>
      <c r="D7583" t="s">
        <v>34</v>
      </c>
      <c r="E7583" t="s">
        <v>23</v>
      </c>
      <c r="F7583" t="s">
        <v>24</v>
      </c>
      <c r="G7583" t="s">
        <v>30</v>
      </c>
      <c r="H7583" t="str">
        <f t="shared" si="472"/>
        <v>Onsite/Hybrid</v>
      </c>
      <c r="I7583" t="s">
        <v>18</v>
      </c>
      <c r="J7583" t="str">
        <f t="shared" si="473"/>
        <v>7+ yrs</v>
      </c>
      <c r="K7583">
        <f t="shared" ca="1" si="475"/>
        <v>13</v>
      </c>
      <c r="L7583" t="s">
        <v>19</v>
      </c>
      <c r="M7583">
        <v>0</v>
      </c>
      <c r="N7583">
        <v>0</v>
      </c>
      <c r="O7583">
        <v>0</v>
      </c>
      <c r="P7583">
        <v>0</v>
      </c>
      <c r="Q7583">
        <v>1</v>
      </c>
      <c r="R7583">
        <f>SUM(M7583:N7583:O7583:P7583:Q7583)</f>
        <v>1</v>
      </c>
      <c r="S7583" s="1">
        <v>111655</v>
      </c>
      <c r="T7583" s="1" t="str">
        <f t="shared" si="474"/>
        <v>Medium</v>
      </c>
      <c r="U7583">
        <v>1</v>
      </c>
      <c r="V7583">
        <v>2025</v>
      </c>
      <c r="W7583" t="s">
        <v>20</v>
      </c>
      <c r="X7583">
        <v>1</v>
      </c>
    </row>
    <row r="7584" spans="1:24" x14ac:dyDescent="0.3">
      <c r="A7584">
        <v>7583</v>
      </c>
      <c r="B7584" t="s">
        <v>50</v>
      </c>
      <c r="C7584" t="str">
        <f>_xlfn.XLOOKUP(B7584,Lookup_table!B:B,Lookup_table!C:C)</f>
        <v>AI</v>
      </c>
      <c r="D7584" t="s">
        <v>37</v>
      </c>
      <c r="E7584" t="s">
        <v>32</v>
      </c>
      <c r="F7584" t="s">
        <v>44</v>
      </c>
      <c r="G7584" t="s">
        <v>30</v>
      </c>
      <c r="H7584" t="str">
        <f t="shared" si="472"/>
        <v>Onsite/Hybrid</v>
      </c>
      <c r="I7584" t="s">
        <v>18</v>
      </c>
      <c r="J7584" t="str">
        <f t="shared" si="473"/>
        <v>7+ yrs</v>
      </c>
      <c r="K7584">
        <f t="shared" ca="1" si="475"/>
        <v>14</v>
      </c>
      <c r="L7584" t="s">
        <v>27</v>
      </c>
      <c r="M7584">
        <v>0</v>
      </c>
      <c r="N7584">
        <v>0</v>
      </c>
      <c r="O7584">
        <v>0</v>
      </c>
      <c r="P7584">
        <v>1</v>
      </c>
      <c r="Q7584">
        <v>0</v>
      </c>
      <c r="R7584">
        <f>SUM(M7584:N7584:O7584:P7584:Q7584)</f>
        <v>1</v>
      </c>
      <c r="S7584" s="1">
        <v>150666</v>
      </c>
      <c r="T7584" s="1" t="str">
        <f t="shared" si="474"/>
        <v>High</v>
      </c>
      <c r="U7584">
        <v>11</v>
      </c>
      <c r="V7584">
        <v>2023</v>
      </c>
      <c r="W7584" t="s">
        <v>28</v>
      </c>
      <c r="X7584">
        <v>8</v>
      </c>
    </row>
    <row r="7585" spans="1:24" x14ac:dyDescent="0.3">
      <c r="A7585">
        <v>7584</v>
      </c>
      <c r="B7585" t="s">
        <v>36</v>
      </c>
      <c r="C7585" t="str">
        <f>_xlfn.XLOOKUP(B7585,Lookup_table!B:B,Lookup_table!C:C)</f>
        <v>Data</v>
      </c>
      <c r="D7585" t="s">
        <v>37</v>
      </c>
      <c r="E7585" t="s">
        <v>23</v>
      </c>
      <c r="F7585" t="s">
        <v>24</v>
      </c>
      <c r="G7585" t="s">
        <v>30</v>
      </c>
      <c r="H7585" t="str">
        <f t="shared" si="472"/>
        <v>Onsite/Hybrid</v>
      </c>
      <c r="I7585" t="s">
        <v>26</v>
      </c>
      <c r="J7585" t="str">
        <f t="shared" si="473"/>
        <v>3-6 yrs</v>
      </c>
      <c r="K7585">
        <f t="shared" ca="1" si="475"/>
        <v>5</v>
      </c>
      <c r="L7585" t="s">
        <v>19</v>
      </c>
      <c r="M7585">
        <v>1</v>
      </c>
      <c r="N7585">
        <v>0</v>
      </c>
      <c r="O7585">
        <v>0</v>
      </c>
      <c r="P7585">
        <v>0</v>
      </c>
      <c r="Q7585">
        <v>1</v>
      </c>
      <c r="R7585">
        <f>SUM(M7585:N7585:O7585:P7585:Q7585)</f>
        <v>2</v>
      </c>
      <c r="S7585" s="1">
        <v>89926</v>
      </c>
      <c r="T7585" s="1" t="str">
        <f t="shared" si="474"/>
        <v>Medium</v>
      </c>
      <c r="U7585">
        <v>1</v>
      </c>
      <c r="V7585">
        <v>2023</v>
      </c>
      <c r="W7585" t="s">
        <v>34</v>
      </c>
      <c r="X7585">
        <v>3</v>
      </c>
    </row>
    <row r="7586" spans="1:24" x14ac:dyDescent="0.3">
      <c r="A7586">
        <v>7585</v>
      </c>
      <c r="B7586" t="s">
        <v>50</v>
      </c>
      <c r="C7586" t="str">
        <f>_xlfn.XLOOKUP(B7586,Lookup_table!B:B,Lookup_table!C:C)</f>
        <v>AI</v>
      </c>
      <c r="D7586" t="s">
        <v>22</v>
      </c>
      <c r="E7586" t="s">
        <v>40</v>
      </c>
      <c r="F7586" t="s">
        <v>29</v>
      </c>
      <c r="G7586" t="s">
        <v>30</v>
      </c>
      <c r="H7586" t="str">
        <f t="shared" si="472"/>
        <v>Onsite/Hybrid</v>
      </c>
      <c r="I7586" t="s">
        <v>35</v>
      </c>
      <c r="J7586" t="str">
        <f t="shared" si="473"/>
        <v>0-2 yrs</v>
      </c>
      <c r="K7586">
        <f t="shared" ca="1" si="475"/>
        <v>0</v>
      </c>
      <c r="L7586" t="s">
        <v>19</v>
      </c>
      <c r="M7586">
        <v>0</v>
      </c>
      <c r="N7586">
        <v>1</v>
      </c>
      <c r="O7586">
        <v>1</v>
      </c>
      <c r="P7586">
        <v>0</v>
      </c>
      <c r="Q7586">
        <v>1</v>
      </c>
      <c r="R7586">
        <f>SUM(M7586:N7586:O7586:P7586:Q7586)</f>
        <v>3</v>
      </c>
      <c r="S7586" s="1">
        <v>137487</v>
      </c>
      <c r="T7586" s="1" t="str">
        <f t="shared" si="474"/>
        <v>High</v>
      </c>
      <c r="U7586">
        <v>4</v>
      </c>
      <c r="V7586">
        <v>2025</v>
      </c>
      <c r="W7586" t="s">
        <v>34</v>
      </c>
      <c r="X7586">
        <v>5</v>
      </c>
    </row>
    <row r="7587" spans="1:24" x14ac:dyDescent="0.3">
      <c r="A7587">
        <v>7586</v>
      </c>
      <c r="B7587" t="s">
        <v>31</v>
      </c>
      <c r="C7587" t="str">
        <f>_xlfn.XLOOKUP(B7587,Lookup_table!B:B,Lookup_table!C:C)</f>
        <v>Business</v>
      </c>
      <c r="D7587" t="s">
        <v>34</v>
      </c>
      <c r="E7587" t="s">
        <v>15</v>
      </c>
      <c r="F7587" t="s">
        <v>24</v>
      </c>
      <c r="G7587" t="s">
        <v>17</v>
      </c>
      <c r="H7587" t="str">
        <f t="shared" si="472"/>
        <v>Remote</v>
      </c>
      <c r="I7587" t="s">
        <v>26</v>
      </c>
      <c r="J7587" t="str">
        <f t="shared" si="473"/>
        <v>3-6 yrs</v>
      </c>
      <c r="K7587">
        <f t="shared" ca="1" si="475"/>
        <v>3</v>
      </c>
      <c r="L7587" t="s">
        <v>39</v>
      </c>
      <c r="M7587">
        <v>1</v>
      </c>
      <c r="N7587">
        <v>1</v>
      </c>
      <c r="O7587">
        <v>1</v>
      </c>
      <c r="P7587">
        <v>0</v>
      </c>
      <c r="Q7587">
        <v>1</v>
      </c>
      <c r="R7587">
        <f>SUM(M7587:N7587:O7587:P7587:Q7587)</f>
        <v>4</v>
      </c>
      <c r="S7587" s="1">
        <v>96442</v>
      </c>
      <c r="T7587" s="1" t="str">
        <f t="shared" si="474"/>
        <v>Medium</v>
      </c>
      <c r="U7587">
        <v>8</v>
      </c>
      <c r="V7587">
        <v>2021</v>
      </c>
      <c r="W7587" t="s">
        <v>20</v>
      </c>
      <c r="X7587">
        <v>1</v>
      </c>
    </row>
    <row r="7588" spans="1:24" x14ac:dyDescent="0.3">
      <c r="A7588">
        <v>7587</v>
      </c>
      <c r="B7588" t="s">
        <v>50</v>
      </c>
      <c r="C7588" t="str">
        <f>_xlfn.XLOOKUP(B7588,Lookup_table!B:B,Lookup_table!C:C)</f>
        <v>AI</v>
      </c>
      <c r="D7588" t="s">
        <v>37</v>
      </c>
      <c r="E7588" t="s">
        <v>23</v>
      </c>
      <c r="F7588" t="s">
        <v>51</v>
      </c>
      <c r="G7588" t="s">
        <v>17</v>
      </c>
      <c r="H7588" t="str">
        <f t="shared" si="472"/>
        <v>Remote</v>
      </c>
      <c r="I7588" t="s">
        <v>26</v>
      </c>
      <c r="J7588" t="str">
        <f t="shared" si="473"/>
        <v>3-6 yrs</v>
      </c>
      <c r="K7588">
        <f t="shared" ca="1" si="475"/>
        <v>4</v>
      </c>
      <c r="L7588" t="s">
        <v>27</v>
      </c>
      <c r="M7588">
        <v>0</v>
      </c>
      <c r="N7588">
        <v>1</v>
      </c>
      <c r="O7588">
        <v>0</v>
      </c>
      <c r="P7588">
        <v>1</v>
      </c>
      <c r="Q7588">
        <v>0</v>
      </c>
      <c r="R7588">
        <f>SUM(M7588:N7588:O7588:P7588:Q7588)</f>
        <v>2</v>
      </c>
      <c r="S7588" s="1">
        <v>131502</v>
      </c>
      <c r="T7588" s="1" t="str">
        <f t="shared" si="474"/>
        <v>High</v>
      </c>
      <c r="U7588">
        <v>5</v>
      </c>
      <c r="V7588">
        <v>2020</v>
      </c>
      <c r="W7588" t="s">
        <v>34</v>
      </c>
      <c r="X7588">
        <v>4</v>
      </c>
    </row>
    <row r="7589" spans="1:24" x14ac:dyDescent="0.3">
      <c r="A7589">
        <v>7588</v>
      </c>
      <c r="B7589" t="s">
        <v>31</v>
      </c>
      <c r="C7589" t="str">
        <f>_xlfn.XLOOKUP(B7589,Lookup_table!B:B,Lookup_table!C:C)</f>
        <v>Business</v>
      </c>
      <c r="D7589" t="s">
        <v>34</v>
      </c>
      <c r="E7589" t="s">
        <v>32</v>
      </c>
      <c r="F7589" t="s">
        <v>52</v>
      </c>
      <c r="G7589" t="s">
        <v>17</v>
      </c>
      <c r="H7589" t="str">
        <f t="shared" si="472"/>
        <v>Remote</v>
      </c>
      <c r="I7589" t="s">
        <v>18</v>
      </c>
      <c r="J7589" t="str">
        <f t="shared" si="473"/>
        <v>7+ yrs</v>
      </c>
      <c r="K7589">
        <f t="shared" ca="1" si="475"/>
        <v>7</v>
      </c>
      <c r="L7589" t="s">
        <v>39</v>
      </c>
      <c r="M7589">
        <v>1</v>
      </c>
      <c r="N7589">
        <v>0</v>
      </c>
      <c r="O7589">
        <v>0</v>
      </c>
      <c r="P7589">
        <v>1</v>
      </c>
      <c r="Q7589">
        <v>0</v>
      </c>
      <c r="R7589">
        <f>SUM(M7589:N7589:O7589:P7589:Q7589)</f>
        <v>2</v>
      </c>
      <c r="S7589" s="1">
        <v>114664</v>
      </c>
      <c r="T7589" s="1" t="str">
        <f t="shared" si="474"/>
        <v>Medium</v>
      </c>
      <c r="U7589">
        <v>4</v>
      </c>
      <c r="V7589">
        <v>2022</v>
      </c>
      <c r="W7589" t="s">
        <v>20</v>
      </c>
      <c r="X7589">
        <v>1</v>
      </c>
    </row>
    <row r="7590" spans="1:24" x14ac:dyDescent="0.3">
      <c r="A7590">
        <v>7589</v>
      </c>
      <c r="B7590" t="s">
        <v>41</v>
      </c>
      <c r="C7590" t="str">
        <f>_xlfn.XLOOKUP(B7590,Lookup_table!B:B,Lookup_table!C:C)</f>
        <v>Data</v>
      </c>
      <c r="D7590" t="s">
        <v>37</v>
      </c>
      <c r="E7590" t="s">
        <v>40</v>
      </c>
      <c r="F7590" t="s">
        <v>44</v>
      </c>
      <c r="G7590" t="s">
        <v>17</v>
      </c>
      <c r="H7590" t="str">
        <f t="shared" si="472"/>
        <v>Remote</v>
      </c>
      <c r="I7590" t="s">
        <v>35</v>
      </c>
      <c r="J7590" t="str">
        <f t="shared" si="473"/>
        <v>0-2 yrs</v>
      </c>
      <c r="K7590">
        <f t="shared" ca="1" si="475"/>
        <v>0</v>
      </c>
      <c r="L7590" t="s">
        <v>39</v>
      </c>
      <c r="M7590">
        <v>1</v>
      </c>
      <c r="N7590">
        <v>0</v>
      </c>
      <c r="O7590">
        <v>0</v>
      </c>
      <c r="P7590">
        <v>1</v>
      </c>
      <c r="Q7590">
        <v>1</v>
      </c>
      <c r="R7590">
        <f>SUM(M7590:N7590:O7590:P7590:Q7590)</f>
        <v>3</v>
      </c>
      <c r="S7590" s="1">
        <v>71014</v>
      </c>
      <c r="T7590" s="1" t="str">
        <f t="shared" si="474"/>
        <v>Medium</v>
      </c>
      <c r="U7590">
        <v>2</v>
      </c>
      <c r="V7590">
        <v>2020</v>
      </c>
      <c r="W7590" t="s">
        <v>34</v>
      </c>
      <c r="X7590">
        <v>1</v>
      </c>
    </row>
    <row r="7591" spans="1:24" x14ac:dyDescent="0.3">
      <c r="A7591">
        <v>7590</v>
      </c>
      <c r="B7591" t="s">
        <v>36</v>
      </c>
      <c r="C7591" t="str">
        <f>_xlfn.XLOOKUP(B7591,Lookup_table!B:B,Lookup_table!C:C)</f>
        <v>Data</v>
      </c>
      <c r="D7591" t="s">
        <v>14</v>
      </c>
      <c r="E7591" t="s">
        <v>23</v>
      </c>
      <c r="F7591" t="s">
        <v>51</v>
      </c>
      <c r="G7591" t="s">
        <v>30</v>
      </c>
      <c r="H7591" t="str">
        <f t="shared" si="472"/>
        <v>Onsite/Hybrid</v>
      </c>
      <c r="I7591" t="s">
        <v>26</v>
      </c>
      <c r="J7591" t="str">
        <f t="shared" si="473"/>
        <v>3-6 yrs</v>
      </c>
      <c r="K7591">
        <f t="shared" ca="1" si="475"/>
        <v>3</v>
      </c>
      <c r="L7591" t="s">
        <v>27</v>
      </c>
      <c r="M7591">
        <v>1</v>
      </c>
      <c r="N7591">
        <v>1</v>
      </c>
      <c r="O7591">
        <v>1</v>
      </c>
      <c r="P7591">
        <v>0</v>
      </c>
      <c r="Q7591">
        <v>1</v>
      </c>
      <c r="R7591">
        <f>SUM(M7591:N7591:O7591:P7591:Q7591)</f>
        <v>4</v>
      </c>
      <c r="S7591" s="1">
        <v>104668</v>
      </c>
      <c r="T7591" s="1" t="str">
        <f t="shared" si="474"/>
        <v>Medium</v>
      </c>
      <c r="U7591">
        <v>1</v>
      </c>
      <c r="V7591">
        <v>2021</v>
      </c>
      <c r="W7591" t="s">
        <v>34</v>
      </c>
      <c r="X7591">
        <v>6</v>
      </c>
    </row>
    <row r="7592" spans="1:24" x14ac:dyDescent="0.3">
      <c r="A7592">
        <v>7591</v>
      </c>
      <c r="B7592" t="s">
        <v>31</v>
      </c>
      <c r="C7592" t="str">
        <f>_xlfn.XLOOKUP(B7592,Lookup_table!B:B,Lookup_table!C:C)</f>
        <v>Business</v>
      </c>
      <c r="D7592" t="s">
        <v>14</v>
      </c>
      <c r="E7592" t="s">
        <v>23</v>
      </c>
      <c r="F7592" t="s">
        <v>44</v>
      </c>
      <c r="G7592" t="s">
        <v>30</v>
      </c>
      <c r="H7592" t="str">
        <f t="shared" si="472"/>
        <v>Onsite/Hybrid</v>
      </c>
      <c r="I7592" t="s">
        <v>18</v>
      </c>
      <c r="J7592" t="str">
        <f t="shared" si="473"/>
        <v>7+ yrs</v>
      </c>
      <c r="K7592">
        <f t="shared" ca="1" si="475"/>
        <v>12</v>
      </c>
      <c r="L7592" t="s">
        <v>27</v>
      </c>
      <c r="M7592">
        <v>0</v>
      </c>
      <c r="N7592">
        <v>0</v>
      </c>
      <c r="O7592">
        <v>1</v>
      </c>
      <c r="P7592">
        <v>0</v>
      </c>
      <c r="Q7592">
        <v>1</v>
      </c>
      <c r="R7592">
        <f>SUM(M7592:N7592:O7592:P7592:Q7592)</f>
        <v>2</v>
      </c>
      <c r="S7592" s="1">
        <v>121952</v>
      </c>
      <c r="T7592" s="1" t="str">
        <f t="shared" si="474"/>
        <v>High</v>
      </c>
      <c r="U7592">
        <v>5</v>
      </c>
      <c r="V7592">
        <v>2026</v>
      </c>
      <c r="W7592" t="s">
        <v>20</v>
      </c>
      <c r="X7592">
        <v>3</v>
      </c>
    </row>
    <row r="7593" spans="1:24" x14ac:dyDescent="0.3">
      <c r="A7593">
        <v>7592</v>
      </c>
      <c r="B7593" t="s">
        <v>33</v>
      </c>
      <c r="C7593" t="str">
        <f>_xlfn.XLOOKUP(B7593,Lookup_table!B:B,Lookup_table!C:C)</f>
        <v>Data</v>
      </c>
      <c r="D7593" t="s">
        <v>22</v>
      </c>
      <c r="E7593" t="s">
        <v>40</v>
      </c>
      <c r="F7593" t="s">
        <v>24</v>
      </c>
      <c r="G7593" t="s">
        <v>25</v>
      </c>
      <c r="H7593" t="str">
        <f t="shared" si="472"/>
        <v>Onsite/Hybrid</v>
      </c>
      <c r="I7593" t="s">
        <v>35</v>
      </c>
      <c r="J7593" t="str">
        <f t="shared" si="473"/>
        <v>0-2 yrs</v>
      </c>
      <c r="K7593">
        <f t="shared" ca="1" si="475"/>
        <v>2</v>
      </c>
      <c r="L7593" t="s">
        <v>27</v>
      </c>
      <c r="M7593">
        <v>0</v>
      </c>
      <c r="N7593">
        <v>0</v>
      </c>
      <c r="O7593">
        <v>0</v>
      </c>
      <c r="P7593">
        <v>0</v>
      </c>
      <c r="Q7593">
        <v>0</v>
      </c>
      <c r="R7593">
        <f>SUM(M7593:N7593:O7593:P7593:Q7593)</f>
        <v>0</v>
      </c>
      <c r="S7593" s="1">
        <v>67646</v>
      </c>
      <c r="T7593" s="1" t="str">
        <f t="shared" si="474"/>
        <v>Low</v>
      </c>
      <c r="U7593">
        <v>3</v>
      </c>
      <c r="V7593">
        <v>2022</v>
      </c>
      <c r="W7593" t="s">
        <v>28</v>
      </c>
      <c r="X7593">
        <v>7</v>
      </c>
    </row>
    <row r="7594" spans="1:24" x14ac:dyDescent="0.3">
      <c r="A7594">
        <v>7593</v>
      </c>
      <c r="B7594" t="s">
        <v>41</v>
      </c>
      <c r="C7594" t="str">
        <f>_xlfn.XLOOKUP(B7594,Lookup_table!B:B,Lookup_table!C:C)</f>
        <v>Data</v>
      </c>
      <c r="D7594" t="s">
        <v>34</v>
      </c>
      <c r="E7594" t="s">
        <v>38</v>
      </c>
      <c r="F7594" t="s">
        <v>29</v>
      </c>
      <c r="G7594" t="s">
        <v>17</v>
      </c>
      <c r="H7594" t="str">
        <f t="shared" si="472"/>
        <v>Remote</v>
      </c>
      <c r="I7594" t="s">
        <v>35</v>
      </c>
      <c r="J7594" t="str">
        <f t="shared" si="473"/>
        <v>0-2 yrs</v>
      </c>
      <c r="K7594">
        <f t="shared" ca="1" si="475"/>
        <v>2</v>
      </c>
      <c r="L7594" t="s">
        <v>27</v>
      </c>
      <c r="M7594">
        <v>0</v>
      </c>
      <c r="N7594">
        <v>0</v>
      </c>
      <c r="O7594">
        <v>1</v>
      </c>
      <c r="P7594">
        <v>1</v>
      </c>
      <c r="Q7594">
        <v>1</v>
      </c>
      <c r="R7594">
        <f>SUM(M7594:N7594:O7594:P7594:Q7594)</f>
        <v>3</v>
      </c>
      <c r="S7594" s="1">
        <v>90766</v>
      </c>
      <c r="T7594" s="1" t="str">
        <f t="shared" si="474"/>
        <v>Medium</v>
      </c>
      <c r="U7594">
        <v>10</v>
      </c>
      <c r="V7594">
        <v>2022</v>
      </c>
      <c r="W7594" t="s">
        <v>28</v>
      </c>
      <c r="X7594">
        <v>7</v>
      </c>
    </row>
    <row r="7595" spans="1:24" x14ac:dyDescent="0.3">
      <c r="A7595">
        <v>7594</v>
      </c>
      <c r="B7595" t="s">
        <v>33</v>
      </c>
      <c r="C7595" t="str">
        <f>_xlfn.XLOOKUP(B7595,Lookup_table!B:B,Lookup_table!C:C)</f>
        <v>Data</v>
      </c>
      <c r="D7595" t="s">
        <v>14</v>
      </c>
      <c r="E7595" t="s">
        <v>15</v>
      </c>
      <c r="F7595" t="s">
        <v>43</v>
      </c>
      <c r="G7595" t="s">
        <v>30</v>
      </c>
      <c r="H7595" t="str">
        <f t="shared" si="472"/>
        <v>Onsite/Hybrid</v>
      </c>
      <c r="I7595" t="s">
        <v>26</v>
      </c>
      <c r="J7595" t="str">
        <f t="shared" si="473"/>
        <v>3-6 yrs</v>
      </c>
      <c r="K7595">
        <f t="shared" ca="1" si="475"/>
        <v>3</v>
      </c>
      <c r="L7595" t="s">
        <v>27</v>
      </c>
      <c r="M7595">
        <v>1</v>
      </c>
      <c r="N7595">
        <v>0</v>
      </c>
      <c r="O7595">
        <v>1</v>
      </c>
      <c r="P7595">
        <v>1</v>
      </c>
      <c r="Q7595">
        <v>0</v>
      </c>
      <c r="R7595">
        <f>SUM(M7595:N7595:O7595:P7595:Q7595)</f>
        <v>3</v>
      </c>
      <c r="S7595" s="1">
        <v>107210</v>
      </c>
      <c r="T7595" s="1" t="str">
        <f t="shared" si="474"/>
        <v>Medium</v>
      </c>
      <c r="U7595">
        <v>7</v>
      </c>
      <c r="V7595">
        <v>2026</v>
      </c>
      <c r="W7595" t="s">
        <v>28</v>
      </c>
      <c r="X7595">
        <v>2</v>
      </c>
    </row>
    <row r="7596" spans="1:24" x14ac:dyDescent="0.3">
      <c r="A7596">
        <v>7595</v>
      </c>
      <c r="B7596" t="s">
        <v>50</v>
      </c>
      <c r="C7596" t="str">
        <f>_xlfn.XLOOKUP(B7596,Lookup_table!B:B,Lookup_table!C:C)</f>
        <v>AI</v>
      </c>
      <c r="D7596" t="s">
        <v>22</v>
      </c>
      <c r="E7596" t="s">
        <v>32</v>
      </c>
      <c r="F7596" t="s">
        <v>24</v>
      </c>
      <c r="G7596" t="s">
        <v>17</v>
      </c>
      <c r="H7596" t="str">
        <f t="shared" si="472"/>
        <v>Remote</v>
      </c>
      <c r="I7596" t="s">
        <v>26</v>
      </c>
      <c r="J7596" t="str">
        <f t="shared" si="473"/>
        <v>3-6 yrs</v>
      </c>
      <c r="K7596">
        <f t="shared" ca="1" si="475"/>
        <v>6</v>
      </c>
      <c r="L7596" t="s">
        <v>39</v>
      </c>
      <c r="M7596">
        <v>0</v>
      </c>
      <c r="N7596">
        <v>1</v>
      </c>
      <c r="O7596">
        <v>0</v>
      </c>
      <c r="P7596">
        <v>1</v>
      </c>
      <c r="Q7596">
        <v>0</v>
      </c>
      <c r="R7596">
        <f>SUM(M7596:N7596:O7596:P7596:Q7596)</f>
        <v>2</v>
      </c>
      <c r="S7596" s="1">
        <v>154757</v>
      </c>
      <c r="T7596" s="1" t="str">
        <f t="shared" si="474"/>
        <v>High</v>
      </c>
      <c r="U7596">
        <v>12</v>
      </c>
      <c r="V7596">
        <v>2022</v>
      </c>
      <c r="W7596" t="s">
        <v>28</v>
      </c>
      <c r="X7596">
        <v>7</v>
      </c>
    </row>
    <row r="7597" spans="1:24" x14ac:dyDescent="0.3">
      <c r="A7597">
        <v>7596</v>
      </c>
      <c r="B7597" t="s">
        <v>50</v>
      </c>
      <c r="C7597" t="str">
        <f>_xlfn.XLOOKUP(B7597,Lookup_table!B:B,Lookup_table!C:C)</f>
        <v>AI</v>
      </c>
      <c r="D7597" t="s">
        <v>34</v>
      </c>
      <c r="E7597" t="s">
        <v>40</v>
      </c>
      <c r="F7597" t="s">
        <v>51</v>
      </c>
      <c r="G7597" t="s">
        <v>30</v>
      </c>
      <c r="H7597" t="str">
        <f t="shared" si="472"/>
        <v>Onsite/Hybrid</v>
      </c>
      <c r="I7597" t="s">
        <v>35</v>
      </c>
      <c r="J7597" t="str">
        <f t="shared" si="473"/>
        <v>0-2 yrs</v>
      </c>
      <c r="K7597">
        <f t="shared" ca="1" si="475"/>
        <v>0</v>
      </c>
      <c r="L7597" t="s">
        <v>39</v>
      </c>
      <c r="M7597">
        <v>1</v>
      </c>
      <c r="N7597">
        <v>1</v>
      </c>
      <c r="O7597">
        <v>1</v>
      </c>
      <c r="P7597">
        <v>0</v>
      </c>
      <c r="Q7597">
        <v>1</v>
      </c>
      <c r="R7597">
        <f>SUM(M7597:N7597:O7597:P7597:Q7597)</f>
        <v>4</v>
      </c>
      <c r="S7597" s="1">
        <v>116334</v>
      </c>
      <c r="T7597" s="1" t="str">
        <f t="shared" si="474"/>
        <v>Medium</v>
      </c>
      <c r="U7597">
        <v>11</v>
      </c>
      <c r="V7597">
        <v>2022</v>
      </c>
      <c r="W7597" t="s">
        <v>20</v>
      </c>
      <c r="X7597">
        <v>2</v>
      </c>
    </row>
    <row r="7598" spans="1:24" x14ac:dyDescent="0.3">
      <c r="A7598">
        <v>7597</v>
      </c>
      <c r="B7598" t="s">
        <v>36</v>
      </c>
      <c r="C7598" t="str">
        <f>_xlfn.XLOOKUP(B7598,Lookup_table!B:B,Lookup_table!C:C)</f>
        <v>Data</v>
      </c>
      <c r="D7598" t="s">
        <v>14</v>
      </c>
      <c r="E7598" t="s">
        <v>32</v>
      </c>
      <c r="F7598" t="s">
        <v>16</v>
      </c>
      <c r="G7598" t="s">
        <v>17</v>
      </c>
      <c r="H7598" t="str">
        <f t="shared" si="472"/>
        <v>Remote</v>
      </c>
      <c r="I7598" t="s">
        <v>18</v>
      </c>
      <c r="J7598" t="str">
        <f t="shared" si="473"/>
        <v>7+ yrs</v>
      </c>
      <c r="K7598">
        <f t="shared" ca="1" si="475"/>
        <v>7</v>
      </c>
      <c r="L7598" t="s">
        <v>19</v>
      </c>
      <c r="M7598">
        <v>0</v>
      </c>
      <c r="N7598">
        <v>1</v>
      </c>
      <c r="O7598">
        <v>1</v>
      </c>
      <c r="P7598">
        <v>1</v>
      </c>
      <c r="Q7598">
        <v>1</v>
      </c>
      <c r="R7598">
        <f>SUM(M7598:N7598:O7598:P7598:Q7598)</f>
        <v>4</v>
      </c>
      <c r="S7598" s="1">
        <v>139666</v>
      </c>
      <c r="T7598" s="1" t="str">
        <f t="shared" si="474"/>
        <v>High</v>
      </c>
      <c r="U7598">
        <v>2</v>
      </c>
      <c r="V7598">
        <v>2022</v>
      </c>
      <c r="W7598" t="s">
        <v>28</v>
      </c>
      <c r="X7598">
        <v>1</v>
      </c>
    </row>
    <row r="7599" spans="1:24" x14ac:dyDescent="0.3">
      <c r="A7599">
        <v>7598</v>
      </c>
      <c r="B7599" t="s">
        <v>41</v>
      </c>
      <c r="C7599" t="str">
        <f>_xlfn.XLOOKUP(B7599,Lookup_table!B:B,Lookup_table!C:C)</f>
        <v>Data</v>
      </c>
      <c r="D7599" t="s">
        <v>37</v>
      </c>
      <c r="E7599" t="s">
        <v>42</v>
      </c>
      <c r="F7599" t="s">
        <v>16</v>
      </c>
      <c r="G7599" t="s">
        <v>30</v>
      </c>
      <c r="H7599" t="str">
        <f t="shared" si="472"/>
        <v>Onsite/Hybrid</v>
      </c>
      <c r="I7599" t="s">
        <v>35</v>
      </c>
      <c r="J7599" t="str">
        <f t="shared" si="473"/>
        <v>0-2 yrs</v>
      </c>
      <c r="K7599">
        <f t="shared" ca="1" si="475"/>
        <v>2</v>
      </c>
      <c r="L7599" t="s">
        <v>39</v>
      </c>
      <c r="M7599">
        <v>1</v>
      </c>
      <c r="N7599">
        <v>1</v>
      </c>
      <c r="O7599">
        <v>1</v>
      </c>
      <c r="P7599">
        <v>0</v>
      </c>
      <c r="Q7599">
        <v>0</v>
      </c>
      <c r="R7599">
        <f>SUM(M7599:N7599:O7599:P7599:Q7599)</f>
        <v>3</v>
      </c>
      <c r="S7599" s="1">
        <v>61657</v>
      </c>
      <c r="T7599" s="1" t="str">
        <f t="shared" si="474"/>
        <v>Low</v>
      </c>
      <c r="U7599">
        <v>5</v>
      </c>
      <c r="V7599">
        <v>2026</v>
      </c>
      <c r="W7599" t="s">
        <v>28</v>
      </c>
      <c r="X7599">
        <v>8</v>
      </c>
    </row>
    <row r="7600" spans="1:24" x14ac:dyDescent="0.3">
      <c r="A7600">
        <v>7599</v>
      </c>
      <c r="B7600" t="s">
        <v>36</v>
      </c>
      <c r="C7600" t="str">
        <f>_xlfn.XLOOKUP(B7600,Lookup_table!B:B,Lookup_table!C:C)</f>
        <v>Data</v>
      </c>
      <c r="D7600" t="s">
        <v>34</v>
      </c>
      <c r="E7600" t="s">
        <v>32</v>
      </c>
      <c r="F7600" t="s">
        <v>43</v>
      </c>
      <c r="G7600" t="s">
        <v>17</v>
      </c>
      <c r="H7600" t="str">
        <f t="shared" si="472"/>
        <v>Remote</v>
      </c>
      <c r="I7600" t="s">
        <v>18</v>
      </c>
      <c r="J7600" t="str">
        <f t="shared" si="473"/>
        <v>7+ yrs</v>
      </c>
      <c r="K7600">
        <f t="shared" ca="1" si="475"/>
        <v>15</v>
      </c>
      <c r="L7600" t="s">
        <v>39</v>
      </c>
      <c r="M7600">
        <v>1</v>
      </c>
      <c r="N7600">
        <v>0</v>
      </c>
      <c r="O7600">
        <v>1</v>
      </c>
      <c r="P7600">
        <v>1</v>
      </c>
      <c r="Q7600">
        <v>0</v>
      </c>
      <c r="R7600">
        <f>SUM(M7600:N7600:O7600:P7600:Q7600)</f>
        <v>3</v>
      </c>
      <c r="S7600" s="1">
        <v>127923</v>
      </c>
      <c r="T7600" s="1" t="str">
        <f t="shared" si="474"/>
        <v>High</v>
      </c>
      <c r="U7600">
        <v>6</v>
      </c>
      <c r="V7600">
        <v>2023</v>
      </c>
      <c r="W7600" t="s">
        <v>28</v>
      </c>
      <c r="X7600">
        <v>5</v>
      </c>
    </row>
    <row r="7601" spans="1:24" x14ac:dyDescent="0.3">
      <c r="A7601">
        <v>7600</v>
      </c>
      <c r="B7601" t="s">
        <v>41</v>
      </c>
      <c r="C7601" t="str">
        <f>_xlfn.XLOOKUP(B7601,Lookup_table!B:B,Lookup_table!C:C)</f>
        <v>Data</v>
      </c>
      <c r="D7601" t="s">
        <v>22</v>
      </c>
      <c r="E7601" t="s">
        <v>40</v>
      </c>
      <c r="F7601" t="s">
        <v>16</v>
      </c>
      <c r="G7601" t="s">
        <v>17</v>
      </c>
      <c r="H7601" t="str">
        <f t="shared" si="472"/>
        <v>Remote</v>
      </c>
      <c r="I7601" t="s">
        <v>18</v>
      </c>
      <c r="J7601" t="str">
        <f t="shared" si="473"/>
        <v>7+ yrs</v>
      </c>
      <c r="K7601">
        <f t="shared" ca="1" si="475"/>
        <v>11</v>
      </c>
      <c r="L7601" t="s">
        <v>19</v>
      </c>
      <c r="M7601">
        <v>1</v>
      </c>
      <c r="N7601">
        <v>0</v>
      </c>
      <c r="O7601">
        <v>1</v>
      </c>
      <c r="P7601">
        <v>0</v>
      </c>
      <c r="Q7601">
        <v>0</v>
      </c>
      <c r="R7601">
        <f>SUM(M7601:N7601:O7601:P7601:Q7601)</f>
        <v>2</v>
      </c>
      <c r="S7601" s="1">
        <v>139403</v>
      </c>
      <c r="T7601" s="1" t="str">
        <f t="shared" si="474"/>
        <v>High</v>
      </c>
      <c r="U7601">
        <v>11</v>
      </c>
      <c r="V7601">
        <v>2025</v>
      </c>
      <c r="W7601" t="s">
        <v>20</v>
      </c>
      <c r="X7601">
        <v>5</v>
      </c>
    </row>
    <row r="7602" spans="1:24" x14ac:dyDescent="0.3">
      <c r="A7602">
        <v>7601</v>
      </c>
      <c r="B7602" t="s">
        <v>33</v>
      </c>
      <c r="C7602" t="str">
        <f>_xlfn.XLOOKUP(B7602,Lookup_table!B:B,Lookup_table!C:C)</f>
        <v>Data</v>
      </c>
      <c r="D7602" t="s">
        <v>37</v>
      </c>
      <c r="E7602" t="s">
        <v>42</v>
      </c>
      <c r="F7602" t="s">
        <v>43</v>
      </c>
      <c r="G7602" t="s">
        <v>30</v>
      </c>
      <c r="H7602" t="str">
        <f t="shared" si="472"/>
        <v>Onsite/Hybrid</v>
      </c>
      <c r="I7602" t="s">
        <v>35</v>
      </c>
      <c r="J7602" t="str">
        <f t="shared" si="473"/>
        <v>0-2 yrs</v>
      </c>
      <c r="K7602">
        <f t="shared" ca="1" si="475"/>
        <v>0</v>
      </c>
      <c r="L7602" t="s">
        <v>27</v>
      </c>
      <c r="M7602">
        <v>0</v>
      </c>
      <c r="N7602">
        <v>0</v>
      </c>
      <c r="O7602">
        <v>0</v>
      </c>
      <c r="P7602">
        <v>1</v>
      </c>
      <c r="Q7602">
        <v>0</v>
      </c>
      <c r="R7602">
        <f>SUM(M7602:N7602:O7602:P7602:Q7602)</f>
        <v>1</v>
      </c>
      <c r="S7602" s="1">
        <v>68339</v>
      </c>
      <c r="T7602" s="1" t="str">
        <f t="shared" si="474"/>
        <v>Low</v>
      </c>
      <c r="U7602">
        <v>8</v>
      </c>
      <c r="V7602">
        <v>2025</v>
      </c>
      <c r="W7602" t="s">
        <v>20</v>
      </c>
      <c r="X7602">
        <v>1</v>
      </c>
    </row>
    <row r="7603" spans="1:24" x14ac:dyDescent="0.3">
      <c r="A7603">
        <v>7602</v>
      </c>
      <c r="B7603" t="s">
        <v>31</v>
      </c>
      <c r="C7603" t="str">
        <f>_xlfn.XLOOKUP(B7603,Lookup_table!B:B,Lookup_table!C:C)</f>
        <v>Business</v>
      </c>
      <c r="D7603" t="s">
        <v>34</v>
      </c>
      <c r="E7603" t="s">
        <v>23</v>
      </c>
      <c r="F7603" t="s">
        <v>43</v>
      </c>
      <c r="G7603" t="s">
        <v>17</v>
      </c>
      <c r="H7603" t="str">
        <f t="shared" si="472"/>
        <v>Remote</v>
      </c>
      <c r="I7603" t="s">
        <v>35</v>
      </c>
      <c r="J7603" t="str">
        <f t="shared" si="473"/>
        <v>0-2 yrs</v>
      </c>
      <c r="K7603">
        <f t="shared" ca="1" si="475"/>
        <v>1</v>
      </c>
      <c r="L7603" t="s">
        <v>19</v>
      </c>
      <c r="M7603">
        <v>1</v>
      </c>
      <c r="N7603">
        <v>1</v>
      </c>
      <c r="O7603">
        <v>0</v>
      </c>
      <c r="P7603">
        <v>0</v>
      </c>
      <c r="Q7603">
        <v>1</v>
      </c>
      <c r="R7603">
        <f>SUM(M7603:N7603:O7603:P7603:Q7603)</f>
        <v>3</v>
      </c>
      <c r="S7603" s="1">
        <v>57573</v>
      </c>
      <c r="T7603" s="1" t="str">
        <f t="shared" si="474"/>
        <v>Low</v>
      </c>
      <c r="U7603">
        <v>12</v>
      </c>
      <c r="V7603">
        <v>2026</v>
      </c>
      <c r="W7603" t="s">
        <v>34</v>
      </c>
      <c r="X7603">
        <v>5</v>
      </c>
    </row>
    <row r="7604" spans="1:24" x14ac:dyDescent="0.3">
      <c r="A7604">
        <v>7603</v>
      </c>
      <c r="B7604" t="s">
        <v>36</v>
      </c>
      <c r="C7604" t="str">
        <f>_xlfn.XLOOKUP(B7604,Lookup_table!B:B,Lookup_table!C:C)</f>
        <v>Data</v>
      </c>
      <c r="D7604" t="s">
        <v>34</v>
      </c>
      <c r="E7604" t="s">
        <v>38</v>
      </c>
      <c r="F7604" t="s">
        <v>29</v>
      </c>
      <c r="G7604" t="s">
        <v>17</v>
      </c>
      <c r="H7604" t="str">
        <f t="shared" si="472"/>
        <v>Remote</v>
      </c>
      <c r="I7604" t="s">
        <v>26</v>
      </c>
      <c r="J7604" t="str">
        <f t="shared" si="473"/>
        <v>3-6 yrs</v>
      </c>
      <c r="K7604">
        <f t="shared" ca="1" si="475"/>
        <v>4</v>
      </c>
      <c r="L7604" t="s">
        <v>39</v>
      </c>
      <c r="M7604">
        <v>1</v>
      </c>
      <c r="N7604">
        <v>1</v>
      </c>
      <c r="O7604">
        <v>1</v>
      </c>
      <c r="P7604">
        <v>0</v>
      </c>
      <c r="Q7604">
        <v>1</v>
      </c>
      <c r="R7604">
        <f>SUM(M7604:N7604:O7604:P7604:Q7604)</f>
        <v>4</v>
      </c>
      <c r="S7604" s="1">
        <v>97028</v>
      </c>
      <c r="T7604" s="1" t="str">
        <f t="shared" si="474"/>
        <v>Medium</v>
      </c>
      <c r="U7604">
        <v>9</v>
      </c>
      <c r="V7604">
        <v>2020</v>
      </c>
      <c r="W7604" t="s">
        <v>34</v>
      </c>
      <c r="X7604">
        <v>6</v>
      </c>
    </row>
    <row r="7605" spans="1:24" x14ac:dyDescent="0.3">
      <c r="A7605">
        <v>7604</v>
      </c>
      <c r="B7605" t="s">
        <v>36</v>
      </c>
      <c r="C7605" t="str">
        <f>_xlfn.XLOOKUP(B7605,Lookup_table!B:B,Lookup_table!C:C)</f>
        <v>Data</v>
      </c>
      <c r="D7605" t="s">
        <v>22</v>
      </c>
      <c r="E7605" t="s">
        <v>32</v>
      </c>
      <c r="F7605" t="s">
        <v>52</v>
      </c>
      <c r="G7605" t="s">
        <v>17</v>
      </c>
      <c r="H7605" t="str">
        <f t="shared" si="472"/>
        <v>Remote</v>
      </c>
      <c r="I7605" t="s">
        <v>35</v>
      </c>
      <c r="J7605" t="str">
        <f t="shared" si="473"/>
        <v>0-2 yrs</v>
      </c>
      <c r="K7605">
        <f t="shared" ca="1" si="475"/>
        <v>1</v>
      </c>
      <c r="L7605" t="s">
        <v>39</v>
      </c>
      <c r="M7605">
        <v>1</v>
      </c>
      <c r="N7605">
        <v>1</v>
      </c>
      <c r="O7605">
        <v>0</v>
      </c>
      <c r="P7605">
        <v>1</v>
      </c>
      <c r="Q7605">
        <v>0</v>
      </c>
      <c r="R7605">
        <f>SUM(M7605:N7605:O7605:P7605:Q7605)</f>
        <v>3</v>
      </c>
      <c r="S7605" s="1">
        <v>85192</v>
      </c>
      <c r="T7605" s="1" t="str">
        <f t="shared" si="474"/>
        <v>Medium</v>
      </c>
      <c r="U7605">
        <v>3</v>
      </c>
      <c r="V7605">
        <v>2024</v>
      </c>
      <c r="W7605" t="s">
        <v>34</v>
      </c>
      <c r="X7605">
        <v>5</v>
      </c>
    </row>
    <row r="7606" spans="1:24" x14ac:dyDescent="0.3">
      <c r="A7606">
        <v>7605</v>
      </c>
      <c r="B7606" t="s">
        <v>31</v>
      </c>
      <c r="C7606" t="str">
        <f>_xlfn.XLOOKUP(B7606,Lookup_table!B:B,Lookup_table!C:C)</f>
        <v>Business</v>
      </c>
      <c r="D7606" t="s">
        <v>37</v>
      </c>
      <c r="E7606" t="s">
        <v>15</v>
      </c>
      <c r="F7606" t="s">
        <v>44</v>
      </c>
      <c r="G7606" t="s">
        <v>25</v>
      </c>
      <c r="H7606" t="str">
        <f t="shared" si="472"/>
        <v>Onsite/Hybrid</v>
      </c>
      <c r="I7606" t="s">
        <v>18</v>
      </c>
      <c r="J7606" t="str">
        <f t="shared" si="473"/>
        <v>7+ yrs</v>
      </c>
      <c r="K7606">
        <f t="shared" ca="1" si="475"/>
        <v>11</v>
      </c>
      <c r="L7606" t="s">
        <v>39</v>
      </c>
      <c r="M7606">
        <v>0</v>
      </c>
      <c r="N7606">
        <v>1</v>
      </c>
      <c r="O7606">
        <v>0</v>
      </c>
      <c r="P7606">
        <v>0</v>
      </c>
      <c r="Q7606">
        <v>0</v>
      </c>
      <c r="R7606">
        <f>SUM(M7606:N7606:O7606:P7606:Q7606)</f>
        <v>1</v>
      </c>
      <c r="S7606" s="1">
        <v>97506</v>
      </c>
      <c r="T7606" s="1" t="str">
        <f t="shared" si="474"/>
        <v>Medium</v>
      </c>
      <c r="U7606">
        <v>9</v>
      </c>
      <c r="V7606">
        <v>2020</v>
      </c>
      <c r="W7606" t="s">
        <v>20</v>
      </c>
      <c r="X7606">
        <v>5</v>
      </c>
    </row>
    <row r="7607" spans="1:24" x14ac:dyDescent="0.3">
      <c r="A7607">
        <v>7606</v>
      </c>
      <c r="B7607" t="s">
        <v>31</v>
      </c>
      <c r="C7607" t="str">
        <f>_xlfn.XLOOKUP(B7607,Lookup_table!B:B,Lookup_table!C:C)</f>
        <v>Business</v>
      </c>
      <c r="D7607" t="s">
        <v>34</v>
      </c>
      <c r="E7607" t="s">
        <v>42</v>
      </c>
      <c r="F7607" t="s">
        <v>44</v>
      </c>
      <c r="G7607" t="s">
        <v>17</v>
      </c>
      <c r="H7607" t="str">
        <f t="shared" si="472"/>
        <v>Remote</v>
      </c>
      <c r="I7607" t="s">
        <v>35</v>
      </c>
      <c r="J7607" t="str">
        <f t="shared" si="473"/>
        <v>0-2 yrs</v>
      </c>
      <c r="K7607">
        <f t="shared" ca="1" si="475"/>
        <v>0</v>
      </c>
      <c r="L7607" t="s">
        <v>27</v>
      </c>
      <c r="M7607">
        <v>1</v>
      </c>
      <c r="N7607">
        <v>1</v>
      </c>
      <c r="O7607">
        <v>0</v>
      </c>
      <c r="P7607">
        <v>0</v>
      </c>
      <c r="Q7607">
        <v>0</v>
      </c>
      <c r="R7607">
        <f>SUM(M7607:N7607:O7607:P7607:Q7607)</f>
        <v>2</v>
      </c>
      <c r="S7607" s="1">
        <v>46848</v>
      </c>
      <c r="T7607" s="1" t="str">
        <f t="shared" si="474"/>
        <v>Low</v>
      </c>
      <c r="U7607">
        <v>12</v>
      </c>
      <c r="V7607">
        <v>2026</v>
      </c>
      <c r="W7607" t="s">
        <v>20</v>
      </c>
      <c r="X7607">
        <v>1</v>
      </c>
    </row>
    <row r="7608" spans="1:24" x14ac:dyDescent="0.3">
      <c r="A7608">
        <v>7607</v>
      </c>
      <c r="B7608" t="s">
        <v>33</v>
      </c>
      <c r="C7608" t="str">
        <f>_xlfn.XLOOKUP(B7608,Lookup_table!B:B,Lookup_table!C:C)</f>
        <v>Data</v>
      </c>
      <c r="D7608" t="s">
        <v>22</v>
      </c>
      <c r="E7608" t="s">
        <v>42</v>
      </c>
      <c r="F7608" t="s">
        <v>51</v>
      </c>
      <c r="G7608" t="s">
        <v>17</v>
      </c>
      <c r="H7608" t="str">
        <f t="shared" si="472"/>
        <v>Remote</v>
      </c>
      <c r="I7608" t="s">
        <v>35</v>
      </c>
      <c r="J7608" t="str">
        <f t="shared" si="473"/>
        <v>0-2 yrs</v>
      </c>
      <c r="K7608">
        <f t="shared" ca="1" si="475"/>
        <v>2</v>
      </c>
      <c r="L7608" t="s">
        <v>19</v>
      </c>
      <c r="M7608">
        <v>0</v>
      </c>
      <c r="N7608">
        <v>1</v>
      </c>
      <c r="O7608">
        <v>0</v>
      </c>
      <c r="P7608">
        <v>0</v>
      </c>
      <c r="Q7608">
        <v>0</v>
      </c>
      <c r="R7608">
        <f>SUM(M7608:N7608:O7608:P7608:Q7608)</f>
        <v>1</v>
      </c>
      <c r="S7608" s="1">
        <v>73501</v>
      </c>
      <c r="T7608" s="1" t="str">
        <f t="shared" si="474"/>
        <v>Medium</v>
      </c>
      <c r="U7608">
        <v>8</v>
      </c>
      <c r="V7608">
        <v>2023</v>
      </c>
      <c r="W7608" t="s">
        <v>20</v>
      </c>
      <c r="X7608">
        <v>2</v>
      </c>
    </row>
    <row r="7609" spans="1:24" x14ac:dyDescent="0.3">
      <c r="A7609">
        <v>7608</v>
      </c>
      <c r="B7609" t="s">
        <v>33</v>
      </c>
      <c r="C7609" t="str">
        <f>_xlfn.XLOOKUP(B7609,Lookup_table!B:B,Lookup_table!C:C)</f>
        <v>Data</v>
      </c>
      <c r="D7609" t="s">
        <v>14</v>
      </c>
      <c r="E7609" t="s">
        <v>23</v>
      </c>
      <c r="F7609" t="s">
        <v>44</v>
      </c>
      <c r="G7609" t="s">
        <v>25</v>
      </c>
      <c r="H7609" t="str">
        <f t="shared" si="472"/>
        <v>Onsite/Hybrid</v>
      </c>
      <c r="I7609" t="s">
        <v>26</v>
      </c>
      <c r="J7609" t="str">
        <f t="shared" si="473"/>
        <v>3-6 yrs</v>
      </c>
      <c r="K7609">
        <f t="shared" ca="1" si="475"/>
        <v>6</v>
      </c>
      <c r="L7609" t="s">
        <v>39</v>
      </c>
      <c r="M7609">
        <v>1</v>
      </c>
      <c r="N7609">
        <v>1</v>
      </c>
      <c r="O7609">
        <v>0</v>
      </c>
      <c r="P7609">
        <v>1</v>
      </c>
      <c r="Q7609">
        <v>0</v>
      </c>
      <c r="R7609">
        <f>SUM(M7609:N7609:O7609:P7609:Q7609)</f>
        <v>3</v>
      </c>
      <c r="S7609" s="1">
        <v>92566</v>
      </c>
      <c r="T7609" s="1" t="str">
        <f t="shared" si="474"/>
        <v>Medium</v>
      </c>
      <c r="U7609">
        <v>3</v>
      </c>
      <c r="V7609">
        <v>2023</v>
      </c>
      <c r="W7609" t="s">
        <v>28</v>
      </c>
      <c r="X7609">
        <v>7</v>
      </c>
    </row>
    <row r="7610" spans="1:24" x14ac:dyDescent="0.3">
      <c r="A7610">
        <v>7609</v>
      </c>
      <c r="B7610" t="s">
        <v>36</v>
      </c>
      <c r="C7610" t="str">
        <f>_xlfn.XLOOKUP(B7610,Lookup_table!B:B,Lookup_table!C:C)</f>
        <v>Data</v>
      </c>
      <c r="D7610" t="s">
        <v>22</v>
      </c>
      <c r="E7610" t="s">
        <v>15</v>
      </c>
      <c r="F7610" t="s">
        <v>43</v>
      </c>
      <c r="G7610" t="s">
        <v>25</v>
      </c>
      <c r="H7610" t="str">
        <f t="shared" si="472"/>
        <v>Onsite/Hybrid</v>
      </c>
      <c r="I7610" t="s">
        <v>18</v>
      </c>
      <c r="J7610" t="str">
        <f t="shared" si="473"/>
        <v>7+ yrs</v>
      </c>
      <c r="K7610">
        <f t="shared" ca="1" si="475"/>
        <v>11</v>
      </c>
      <c r="L7610" t="s">
        <v>19</v>
      </c>
      <c r="M7610">
        <v>1</v>
      </c>
      <c r="N7610">
        <v>1</v>
      </c>
      <c r="O7610">
        <v>0</v>
      </c>
      <c r="P7610">
        <v>0</v>
      </c>
      <c r="Q7610">
        <v>1</v>
      </c>
      <c r="R7610">
        <f>SUM(M7610:N7610:O7610:P7610:Q7610)</f>
        <v>3</v>
      </c>
      <c r="S7610" s="1">
        <v>130719</v>
      </c>
      <c r="T7610" s="1" t="str">
        <f t="shared" si="474"/>
        <v>High</v>
      </c>
      <c r="U7610">
        <v>6</v>
      </c>
      <c r="V7610">
        <v>2023</v>
      </c>
      <c r="W7610" t="s">
        <v>28</v>
      </c>
      <c r="X7610">
        <v>8</v>
      </c>
    </row>
    <row r="7611" spans="1:24" x14ac:dyDescent="0.3">
      <c r="A7611">
        <v>7610</v>
      </c>
      <c r="B7611" t="s">
        <v>36</v>
      </c>
      <c r="C7611" t="str">
        <f>_xlfn.XLOOKUP(B7611,Lookup_table!B:B,Lookup_table!C:C)</f>
        <v>Data</v>
      </c>
      <c r="D7611" t="s">
        <v>14</v>
      </c>
      <c r="E7611" t="s">
        <v>42</v>
      </c>
      <c r="F7611" t="s">
        <v>29</v>
      </c>
      <c r="G7611" t="s">
        <v>17</v>
      </c>
      <c r="H7611" t="str">
        <f t="shared" si="472"/>
        <v>Remote</v>
      </c>
      <c r="I7611" t="s">
        <v>35</v>
      </c>
      <c r="J7611" t="str">
        <f t="shared" si="473"/>
        <v>0-2 yrs</v>
      </c>
      <c r="K7611">
        <f t="shared" ca="1" si="475"/>
        <v>0</v>
      </c>
      <c r="L7611" t="s">
        <v>39</v>
      </c>
      <c r="M7611">
        <v>1</v>
      </c>
      <c r="N7611">
        <v>1</v>
      </c>
      <c r="O7611">
        <v>0</v>
      </c>
      <c r="P7611">
        <v>1</v>
      </c>
      <c r="Q7611">
        <v>1</v>
      </c>
      <c r="R7611">
        <f>SUM(M7611:N7611:O7611:P7611:Q7611)</f>
        <v>4</v>
      </c>
      <c r="S7611" s="1">
        <v>73821</v>
      </c>
      <c r="T7611" s="1" t="str">
        <f t="shared" si="474"/>
        <v>Medium</v>
      </c>
      <c r="U7611">
        <v>1</v>
      </c>
      <c r="V7611">
        <v>2024</v>
      </c>
      <c r="W7611" t="s">
        <v>20</v>
      </c>
      <c r="X7611">
        <v>2</v>
      </c>
    </row>
    <row r="7612" spans="1:24" x14ac:dyDescent="0.3">
      <c r="A7612">
        <v>7611</v>
      </c>
      <c r="B7612" t="s">
        <v>31</v>
      </c>
      <c r="C7612" t="str">
        <f>_xlfn.XLOOKUP(B7612,Lookup_table!B:B,Lookup_table!C:C)</f>
        <v>Business</v>
      </c>
      <c r="D7612" t="s">
        <v>22</v>
      </c>
      <c r="E7612" t="s">
        <v>38</v>
      </c>
      <c r="F7612" t="s">
        <v>24</v>
      </c>
      <c r="G7612" t="s">
        <v>30</v>
      </c>
      <c r="H7612" t="str">
        <f t="shared" si="472"/>
        <v>Onsite/Hybrid</v>
      </c>
      <c r="I7612" t="s">
        <v>35</v>
      </c>
      <c r="J7612" t="str">
        <f t="shared" si="473"/>
        <v>0-2 yrs</v>
      </c>
      <c r="K7612">
        <f t="shared" ca="1" si="475"/>
        <v>0</v>
      </c>
      <c r="L7612" t="s">
        <v>39</v>
      </c>
      <c r="M7612">
        <v>1</v>
      </c>
      <c r="N7612">
        <v>1</v>
      </c>
      <c r="O7612">
        <v>0</v>
      </c>
      <c r="P7612">
        <v>1</v>
      </c>
      <c r="Q7612">
        <v>1</v>
      </c>
      <c r="R7612">
        <f>SUM(M7612:N7612:O7612:P7612:Q7612)</f>
        <v>4</v>
      </c>
      <c r="S7612" s="1">
        <v>98894</v>
      </c>
      <c r="T7612" s="1" t="str">
        <f t="shared" si="474"/>
        <v>Medium</v>
      </c>
      <c r="U7612">
        <v>9</v>
      </c>
      <c r="V7612">
        <v>2023</v>
      </c>
      <c r="W7612" t="s">
        <v>28</v>
      </c>
      <c r="X7612">
        <v>8</v>
      </c>
    </row>
    <row r="7613" spans="1:24" x14ac:dyDescent="0.3">
      <c r="A7613">
        <v>7612</v>
      </c>
      <c r="B7613" t="s">
        <v>31</v>
      </c>
      <c r="C7613" t="str">
        <f>_xlfn.XLOOKUP(B7613,Lookup_table!B:B,Lookup_table!C:C)</f>
        <v>Business</v>
      </c>
      <c r="D7613" t="s">
        <v>14</v>
      </c>
      <c r="E7613" t="s">
        <v>32</v>
      </c>
      <c r="F7613" t="s">
        <v>44</v>
      </c>
      <c r="G7613" t="s">
        <v>30</v>
      </c>
      <c r="H7613" t="str">
        <f t="shared" si="472"/>
        <v>Onsite/Hybrid</v>
      </c>
      <c r="I7613" t="s">
        <v>35</v>
      </c>
      <c r="J7613" t="str">
        <f t="shared" si="473"/>
        <v>0-2 yrs</v>
      </c>
      <c r="K7613">
        <f t="shared" ca="1" si="475"/>
        <v>1</v>
      </c>
      <c r="L7613" t="s">
        <v>39</v>
      </c>
      <c r="M7613">
        <v>1</v>
      </c>
      <c r="N7613">
        <v>1</v>
      </c>
      <c r="O7613">
        <v>1</v>
      </c>
      <c r="P7613">
        <v>0</v>
      </c>
      <c r="Q7613">
        <v>0</v>
      </c>
      <c r="R7613">
        <f>SUM(M7613:N7613:O7613:P7613:Q7613)</f>
        <v>3</v>
      </c>
      <c r="S7613" s="1">
        <v>66248</v>
      </c>
      <c r="T7613" s="1" t="str">
        <f t="shared" si="474"/>
        <v>Low</v>
      </c>
      <c r="U7613">
        <v>9</v>
      </c>
      <c r="V7613">
        <v>2024</v>
      </c>
      <c r="W7613" t="s">
        <v>20</v>
      </c>
      <c r="X7613">
        <v>6</v>
      </c>
    </row>
    <row r="7614" spans="1:24" x14ac:dyDescent="0.3">
      <c r="A7614">
        <v>7613</v>
      </c>
      <c r="B7614" t="s">
        <v>36</v>
      </c>
      <c r="C7614" t="str">
        <f>_xlfn.XLOOKUP(B7614,Lookup_table!B:B,Lookup_table!C:C)</f>
        <v>Data</v>
      </c>
      <c r="D7614" t="s">
        <v>14</v>
      </c>
      <c r="E7614" t="s">
        <v>15</v>
      </c>
      <c r="F7614" t="s">
        <v>43</v>
      </c>
      <c r="G7614" t="s">
        <v>30</v>
      </c>
      <c r="H7614" t="str">
        <f t="shared" si="472"/>
        <v>Onsite/Hybrid</v>
      </c>
      <c r="I7614" t="s">
        <v>18</v>
      </c>
      <c r="J7614" t="str">
        <f t="shared" si="473"/>
        <v>7+ yrs</v>
      </c>
      <c r="K7614">
        <f t="shared" ca="1" si="475"/>
        <v>12</v>
      </c>
      <c r="L7614" t="s">
        <v>19</v>
      </c>
      <c r="M7614">
        <v>0</v>
      </c>
      <c r="N7614">
        <v>1</v>
      </c>
      <c r="O7614">
        <v>0</v>
      </c>
      <c r="P7614">
        <v>0</v>
      </c>
      <c r="Q7614">
        <v>1</v>
      </c>
      <c r="R7614">
        <f>SUM(M7614:N7614:O7614:P7614:Q7614)</f>
        <v>2</v>
      </c>
      <c r="S7614" s="1">
        <v>105278</v>
      </c>
      <c r="T7614" s="1" t="str">
        <f t="shared" si="474"/>
        <v>Medium</v>
      </c>
      <c r="U7614">
        <v>1</v>
      </c>
      <c r="V7614">
        <v>2021</v>
      </c>
      <c r="W7614" t="s">
        <v>28</v>
      </c>
      <c r="X7614">
        <v>8</v>
      </c>
    </row>
    <row r="7615" spans="1:24" x14ac:dyDescent="0.3">
      <c r="A7615">
        <v>7614</v>
      </c>
      <c r="B7615" t="s">
        <v>50</v>
      </c>
      <c r="C7615" t="str">
        <f>_xlfn.XLOOKUP(B7615,Lookup_table!B:B,Lookup_table!C:C)</f>
        <v>AI</v>
      </c>
      <c r="D7615" t="s">
        <v>34</v>
      </c>
      <c r="E7615" t="s">
        <v>42</v>
      </c>
      <c r="F7615" t="s">
        <v>16</v>
      </c>
      <c r="G7615" t="s">
        <v>30</v>
      </c>
      <c r="H7615" t="str">
        <f t="shared" si="472"/>
        <v>Onsite/Hybrid</v>
      </c>
      <c r="I7615" t="s">
        <v>26</v>
      </c>
      <c r="J7615" t="str">
        <f t="shared" si="473"/>
        <v>3-6 yrs</v>
      </c>
      <c r="K7615">
        <f t="shared" ca="1" si="475"/>
        <v>5</v>
      </c>
      <c r="L7615" t="s">
        <v>39</v>
      </c>
      <c r="M7615">
        <v>0</v>
      </c>
      <c r="N7615">
        <v>0</v>
      </c>
      <c r="O7615">
        <v>1</v>
      </c>
      <c r="P7615">
        <v>0</v>
      </c>
      <c r="Q7615">
        <v>0</v>
      </c>
      <c r="R7615">
        <f>SUM(M7615:N7615:O7615:P7615:Q7615)</f>
        <v>1</v>
      </c>
      <c r="S7615" s="1">
        <v>130213</v>
      </c>
      <c r="T7615" s="1" t="str">
        <f t="shared" si="474"/>
        <v>High</v>
      </c>
      <c r="U7615">
        <v>3</v>
      </c>
      <c r="V7615">
        <v>2025</v>
      </c>
      <c r="W7615" t="s">
        <v>20</v>
      </c>
      <c r="X7615">
        <v>1</v>
      </c>
    </row>
    <row r="7616" spans="1:24" x14ac:dyDescent="0.3">
      <c r="A7616">
        <v>7615</v>
      </c>
      <c r="B7616" t="s">
        <v>31</v>
      </c>
      <c r="C7616" t="str">
        <f>_xlfn.XLOOKUP(B7616,Lookup_table!B:B,Lookup_table!C:C)</f>
        <v>Business</v>
      </c>
      <c r="D7616" t="s">
        <v>22</v>
      </c>
      <c r="E7616" t="s">
        <v>38</v>
      </c>
      <c r="F7616" t="s">
        <v>51</v>
      </c>
      <c r="G7616" t="s">
        <v>25</v>
      </c>
      <c r="H7616" t="str">
        <f t="shared" si="472"/>
        <v>Onsite/Hybrid</v>
      </c>
      <c r="I7616" t="s">
        <v>18</v>
      </c>
      <c r="J7616" t="str">
        <f t="shared" si="473"/>
        <v>7+ yrs</v>
      </c>
      <c r="K7616">
        <f t="shared" ca="1" si="475"/>
        <v>14</v>
      </c>
      <c r="L7616" t="s">
        <v>19</v>
      </c>
      <c r="M7616">
        <v>0</v>
      </c>
      <c r="N7616">
        <v>0</v>
      </c>
      <c r="O7616">
        <v>1</v>
      </c>
      <c r="P7616">
        <v>0</v>
      </c>
      <c r="Q7616">
        <v>0</v>
      </c>
      <c r="R7616">
        <f>SUM(M7616:N7616:O7616:P7616:Q7616)</f>
        <v>1</v>
      </c>
      <c r="S7616" s="1">
        <v>138959</v>
      </c>
      <c r="T7616" s="1" t="str">
        <f t="shared" si="474"/>
        <v>High</v>
      </c>
      <c r="U7616">
        <v>9</v>
      </c>
      <c r="V7616">
        <v>2020</v>
      </c>
      <c r="W7616" t="s">
        <v>34</v>
      </c>
      <c r="X7616">
        <v>4</v>
      </c>
    </row>
    <row r="7617" spans="1:24" x14ac:dyDescent="0.3">
      <c r="A7617">
        <v>7616</v>
      </c>
      <c r="B7617" t="s">
        <v>41</v>
      </c>
      <c r="C7617" t="str">
        <f>_xlfn.XLOOKUP(B7617,Lookup_table!B:B,Lookup_table!C:C)</f>
        <v>Data</v>
      </c>
      <c r="D7617" t="s">
        <v>14</v>
      </c>
      <c r="E7617" t="s">
        <v>40</v>
      </c>
      <c r="F7617" t="s">
        <v>16</v>
      </c>
      <c r="G7617" t="s">
        <v>17</v>
      </c>
      <c r="H7617" t="str">
        <f t="shared" si="472"/>
        <v>Remote</v>
      </c>
      <c r="I7617" t="s">
        <v>26</v>
      </c>
      <c r="J7617" t="str">
        <f t="shared" si="473"/>
        <v>3-6 yrs</v>
      </c>
      <c r="K7617">
        <f t="shared" ca="1" si="475"/>
        <v>4</v>
      </c>
      <c r="L7617" t="s">
        <v>19</v>
      </c>
      <c r="M7617">
        <v>0</v>
      </c>
      <c r="N7617">
        <v>0</v>
      </c>
      <c r="O7617">
        <v>1</v>
      </c>
      <c r="P7617">
        <v>1</v>
      </c>
      <c r="Q7617">
        <v>0</v>
      </c>
      <c r="R7617">
        <f>SUM(M7617:N7617:O7617:P7617:Q7617)</f>
        <v>2</v>
      </c>
      <c r="S7617" s="1">
        <v>104828</v>
      </c>
      <c r="T7617" s="1" t="str">
        <f t="shared" si="474"/>
        <v>Medium</v>
      </c>
      <c r="U7617">
        <v>8</v>
      </c>
      <c r="V7617">
        <v>2020</v>
      </c>
      <c r="W7617" t="s">
        <v>28</v>
      </c>
      <c r="X7617">
        <v>1</v>
      </c>
    </row>
    <row r="7618" spans="1:24" x14ac:dyDescent="0.3">
      <c r="A7618">
        <v>7617</v>
      </c>
      <c r="B7618" t="s">
        <v>41</v>
      </c>
      <c r="C7618" t="str">
        <f>_xlfn.XLOOKUP(B7618,Lookup_table!B:B,Lookup_table!C:C)</f>
        <v>Data</v>
      </c>
      <c r="D7618" t="s">
        <v>37</v>
      </c>
      <c r="E7618" t="s">
        <v>42</v>
      </c>
      <c r="F7618" t="s">
        <v>44</v>
      </c>
      <c r="G7618" t="s">
        <v>25</v>
      </c>
      <c r="H7618" t="str">
        <f t="shared" ref="H7618:H7681" si="476">IF(G7618="Remote","Remote","Onsite/Hybrid")</f>
        <v>Onsite/Hybrid</v>
      </c>
      <c r="I7618" t="s">
        <v>35</v>
      </c>
      <c r="J7618" t="str">
        <f t="shared" ref="J7618:J7681" si="477">IF(I7618="Entry","0-2 yrs",IF(I7618="Mid","3-6 yrs","7+ yrs"))</f>
        <v>0-2 yrs</v>
      </c>
      <c r="K7618">
        <f t="shared" ca="1" si="475"/>
        <v>1</v>
      </c>
      <c r="L7618" t="s">
        <v>39</v>
      </c>
      <c r="M7618">
        <v>0</v>
      </c>
      <c r="N7618">
        <v>1</v>
      </c>
      <c r="O7618">
        <v>1</v>
      </c>
      <c r="P7618">
        <v>0</v>
      </c>
      <c r="Q7618">
        <v>0</v>
      </c>
      <c r="R7618">
        <f>SUM(M7618:N7618:O7618:P7618:Q7618)</f>
        <v>2</v>
      </c>
      <c r="S7618" s="1">
        <v>61961</v>
      </c>
      <c r="T7618" s="1" t="str">
        <f t="shared" ref="T7618:T7681" si="478">IF(S7618&lt;=70000,"Low",IF(S7618&lt;=120000,"Medium","High"))</f>
        <v>Low</v>
      </c>
      <c r="U7618">
        <v>2</v>
      </c>
      <c r="V7618">
        <v>2023</v>
      </c>
      <c r="W7618" t="s">
        <v>28</v>
      </c>
      <c r="X7618">
        <v>9</v>
      </c>
    </row>
    <row r="7619" spans="1:24" x14ac:dyDescent="0.3">
      <c r="A7619">
        <v>7618</v>
      </c>
      <c r="B7619" t="s">
        <v>41</v>
      </c>
      <c r="C7619" t="str">
        <f>_xlfn.XLOOKUP(B7619,Lookup_table!B:B,Lookup_table!C:C)</f>
        <v>Data</v>
      </c>
      <c r="D7619" t="s">
        <v>14</v>
      </c>
      <c r="E7619" t="s">
        <v>32</v>
      </c>
      <c r="F7619" t="s">
        <v>16</v>
      </c>
      <c r="G7619" t="s">
        <v>30</v>
      </c>
      <c r="H7619" t="str">
        <f t="shared" si="476"/>
        <v>Onsite/Hybrid</v>
      </c>
      <c r="I7619" t="s">
        <v>18</v>
      </c>
      <c r="J7619" t="str">
        <f t="shared" si="477"/>
        <v>7+ yrs</v>
      </c>
      <c r="K7619">
        <f t="shared" ref="K7619:K7682" ca="1" si="479">IF(J7619="0-2 yrs",RANDBETWEEN(0,2),IF(J7619="3-6 yrs", RANDBETWEEN(3,6),IF(J7619="7+ yrs", RANDBETWEEN(7,15)," ")))</f>
        <v>10</v>
      </c>
      <c r="L7619" t="s">
        <v>19</v>
      </c>
      <c r="M7619">
        <v>0</v>
      </c>
      <c r="N7619">
        <v>1</v>
      </c>
      <c r="O7619">
        <v>1</v>
      </c>
      <c r="P7619">
        <v>0</v>
      </c>
      <c r="Q7619">
        <v>0</v>
      </c>
      <c r="R7619">
        <f>SUM(M7619:N7619:O7619:P7619:Q7619)</f>
        <v>2</v>
      </c>
      <c r="S7619" s="1">
        <v>114178</v>
      </c>
      <c r="T7619" s="1" t="str">
        <f t="shared" si="478"/>
        <v>Medium</v>
      </c>
      <c r="U7619">
        <v>2</v>
      </c>
      <c r="V7619">
        <v>2023</v>
      </c>
      <c r="W7619" t="s">
        <v>34</v>
      </c>
      <c r="X7619">
        <v>6</v>
      </c>
    </row>
    <row r="7620" spans="1:24" x14ac:dyDescent="0.3">
      <c r="A7620">
        <v>7619</v>
      </c>
      <c r="B7620" t="s">
        <v>41</v>
      </c>
      <c r="C7620" t="str">
        <f>_xlfn.XLOOKUP(B7620,Lookup_table!B:B,Lookup_table!C:C)</f>
        <v>Data</v>
      </c>
      <c r="D7620" t="s">
        <v>37</v>
      </c>
      <c r="E7620" t="s">
        <v>38</v>
      </c>
      <c r="F7620" t="s">
        <v>52</v>
      </c>
      <c r="G7620" t="s">
        <v>17</v>
      </c>
      <c r="H7620" t="str">
        <f t="shared" si="476"/>
        <v>Remote</v>
      </c>
      <c r="I7620" t="s">
        <v>35</v>
      </c>
      <c r="J7620" t="str">
        <f t="shared" si="477"/>
        <v>0-2 yrs</v>
      </c>
      <c r="K7620">
        <f t="shared" ca="1" si="479"/>
        <v>2</v>
      </c>
      <c r="L7620" t="s">
        <v>27</v>
      </c>
      <c r="M7620">
        <v>1</v>
      </c>
      <c r="N7620">
        <v>1</v>
      </c>
      <c r="O7620">
        <v>0</v>
      </c>
      <c r="P7620">
        <v>0</v>
      </c>
      <c r="Q7620">
        <v>0</v>
      </c>
      <c r="R7620">
        <f>SUM(M7620:N7620:O7620:P7620:Q7620)</f>
        <v>2</v>
      </c>
      <c r="S7620" s="1">
        <v>49893</v>
      </c>
      <c r="T7620" s="1" t="str">
        <f t="shared" si="478"/>
        <v>Low</v>
      </c>
      <c r="U7620">
        <v>9</v>
      </c>
      <c r="V7620">
        <v>2020</v>
      </c>
      <c r="W7620" t="s">
        <v>28</v>
      </c>
      <c r="X7620">
        <v>8</v>
      </c>
    </row>
    <row r="7621" spans="1:24" x14ac:dyDescent="0.3">
      <c r="A7621">
        <v>7620</v>
      </c>
      <c r="B7621" t="s">
        <v>21</v>
      </c>
      <c r="C7621" t="str">
        <f>_xlfn.XLOOKUP(B7621,Lookup_table!B:B,Lookup_table!C:C)</f>
        <v>AI</v>
      </c>
      <c r="D7621" t="s">
        <v>22</v>
      </c>
      <c r="E7621" t="s">
        <v>15</v>
      </c>
      <c r="F7621" t="s">
        <v>43</v>
      </c>
      <c r="G7621" t="s">
        <v>30</v>
      </c>
      <c r="H7621" t="str">
        <f t="shared" si="476"/>
        <v>Onsite/Hybrid</v>
      </c>
      <c r="I7621" t="s">
        <v>35</v>
      </c>
      <c r="J7621" t="str">
        <f t="shared" si="477"/>
        <v>0-2 yrs</v>
      </c>
      <c r="K7621">
        <f t="shared" ca="1" si="479"/>
        <v>0</v>
      </c>
      <c r="L7621" t="s">
        <v>19</v>
      </c>
      <c r="M7621">
        <v>0</v>
      </c>
      <c r="N7621">
        <v>0</v>
      </c>
      <c r="O7621">
        <v>0</v>
      </c>
      <c r="P7621">
        <v>0</v>
      </c>
      <c r="Q7621">
        <v>0</v>
      </c>
      <c r="R7621">
        <f>SUM(M7621:N7621:O7621:P7621:Q7621)</f>
        <v>0</v>
      </c>
      <c r="S7621" s="1">
        <v>109750</v>
      </c>
      <c r="T7621" s="1" t="str">
        <f t="shared" si="478"/>
        <v>Medium</v>
      </c>
      <c r="U7621">
        <v>9</v>
      </c>
      <c r="V7621">
        <v>2026</v>
      </c>
      <c r="W7621" t="s">
        <v>34</v>
      </c>
      <c r="X7621">
        <v>4</v>
      </c>
    </row>
    <row r="7622" spans="1:24" x14ac:dyDescent="0.3">
      <c r="A7622">
        <v>7621</v>
      </c>
      <c r="B7622" t="s">
        <v>33</v>
      </c>
      <c r="C7622" t="str">
        <f>_xlfn.XLOOKUP(B7622,Lookup_table!B:B,Lookup_table!C:C)</f>
        <v>Data</v>
      </c>
      <c r="D7622" t="s">
        <v>22</v>
      </c>
      <c r="E7622" t="s">
        <v>32</v>
      </c>
      <c r="F7622" t="s">
        <v>24</v>
      </c>
      <c r="G7622" t="s">
        <v>30</v>
      </c>
      <c r="H7622" t="str">
        <f t="shared" si="476"/>
        <v>Onsite/Hybrid</v>
      </c>
      <c r="I7622" t="s">
        <v>35</v>
      </c>
      <c r="J7622" t="str">
        <f t="shared" si="477"/>
        <v>0-2 yrs</v>
      </c>
      <c r="K7622">
        <f t="shared" ca="1" si="479"/>
        <v>1</v>
      </c>
      <c r="L7622" t="s">
        <v>19</v>
      </c>
      <c r="M7622">
        <v>1</v>
      </c>
      <c r="N7622">
        <v>1</v>
      </c>
      <c r="O7622">
        <v>1</v>
      </c>
      <c r="P7622">
        <v>1</v>
      </c>
      <c r="Q7622">
        <v>0</v>
      </c>
      <c r="R7622">
        <f>SUM(M7622:N7622:O7622:P7622:Q7622)</f>
        <v>4</v>
      </c>
      <c r="S7622" s="1">
        <v>95539</v>
      </c>
      <c r="T7622" s="1" t="str">
        <f t="shared" si="478"/>
        <v>Medium</v>
      </c>
      <c r="U7622">
        <v>10</v>
      </c>
      <c r="V7622">
        <v>2024</v>
      </c>
      <c r="W7622" t="s">
        <v>28</v>
      </c>
      <c r="X7622">
        <v>5</v>
      </c>
    </row>
    <row r="7623" spans="1:24" x14ac:dyDescent="0.3">
      <c r="A7623">
        <v>7622</v>
      </c>
      <c r="B7623" t="s">
        <v>33</v>
      </c>
      <c r="C7623" t="str">
        <f>_xlfn.XLOOKUP(B7623,Lookup_table!B:B,Lookup_table!C:C)</f>
        <v>Data</v>
      </c>
      <c r="D7623" t="s">
        <v>37</v>
      </c>
      <c r="E7623" t="s">
        <v>40</v>
      </c>
      <c r="F7623" t="s">
        <v>51</v>
      </c>
      <c r="G7623" t="s">
        <v>30</v>
      </c>
      <c r="H7623" t="str">
        <f t="shared" si="476"/>
        <v>Onsite/Hybrid</v>
      </c>
      <c r="I7623" t="s">
        <v>18</v>
      </c>
      <c r="J7623" t="str">
        <f t="shared" si="477"/>
        <v>7+ yrs</v>
      </c>
      <c r="K7623">
        <f t="shared" ca="1" si="479"/>
        <v>12</v>
      </c>
      <c r="L7623" t="s">
        <v>19</v>
      </c>
      <c r="M7623">
        <v>1</v>
      </c>
      <c r="N7623">
        <v>1</v>
      </c>
      <c r="O7623">
        <v>1</v>
      </c>
      <c r="P7623">
        <v>0</v>
      </c>
      <c r="Q7623">
        <v>0</v>
      </c>
      <c r="R7623">
        <f>SUM(M7623:N7623:O7623:P7623:Q7623)</f>
        <v>3</v>
      </c>
      <c r="S7623" s="1">
        <v>110345</v>
      </c>
      <c r="T7623" s="1" t="str">
        <f t="shared" si="478"/>
        <v>Medium</v>
      </c>
      <c r="U7623">
        <v>6</v>
      </c>
      <c r="V7623">
        <v>2024</v>
      </c>
      <c r="W7623" t="s">
        <v>34</v>
      </c>
      <c r="X7623">
        <v>4</v>
      </c>
    </row>
    <row r="7624" spans="1:24" x14ac:dyDescent="0.3">
      <c r="A7624">
        <v>7623</v>
      </c>
      <c r="B7624" t="s">
        <v>41</v>
      </c>
      <c r="C7624" t="str">
        <f>_xlfn.XLOOKUP(B7624,Lookup_table!B:B,Lookup_table!C:C)</f>
        <v>Data</v>
      </c>
      <c r="D7624" t="s">
        <v>37</v>
      </c>
      <c r="E7624" t="s">
        <v>32</v>
      </c>
      <c r="F7624" t="s">
        <v>52</v>
      </c>
      <c r="G7624" t="s">
        <v>25</v>
      </c>
      <c r="H7624" t="str">
        <f t="shared" si="476"/>
        <v>Onsite/Hybrid</v>
      </c>
      <c r="I7624" t="s">
        <v>26</v>
      </c>
      <c r="J7624" t="str">
        <f t="shared" si="477"/>
        <v>3-6 yrs</v>
      </c>
      <c r="K7624">
        <f t="shared" ca="1" si="479"/>
        <v>3</v>
      </c>
      <c r="L7624" t="s">
        <v>39</v>
      </c>
      <c r="M7624">
        <v>1</v>
      </c>
      <c r="N7624">
        <v>1</v>
      </c>
      <c r="O7624">
        <v>0</v>
      </c>
      <c r="P7624">
        <v>0</v>
      </c>
      <c r="Q7624">
        <v>1</v>
      </c>
      <c r="R7624">
        <f>SUM(M7624:N7624:O7624:P7624:Q7624)</f>
        <v>3</v>
      </c>
      <c r="S7624" s="1">
        <v>85941</v>
      </c>
      <c r="T7624" s="1" t="str">
        <f t="shared" si="478"/>
        <v>Medium</v>
      </c>
      <c r="U7624">
        <v>6</v>
      </c>
      <c r="V7624">
        <v>2026</v>
      </c>
      <c r="W7624" t="s">
        <v>28</v>
      </c>
      <c r="X7624">
        <v>8</v>
      </c>
    </row>
    <row r="7625" spans="1:24" x14ac:dyDescent="0.3">
      <c r="A7625">
        <v>7624</v>
      </c>
      <c r="B7625" t="s">
        <v>33</v>
      </c>
      <c r="C7625" t="str">
        <f>_xlfn.XLOOKUP(B7625,Lookup_table!B:B,Lookup_table!C:C)</f>
        <v>Data</v>
      </c>
      <c r="D7625" t="s">
        <v>22</v>
      </c>
      <c r="E7625" t="s">
        <v>40</v>
      </c>
      <c r="F7625" t="s">
        <v>24</v>
      </c>
      <c r="G7625" t="s">
        <v>30</v>
      </c>
      <c r="H7625" t="str">
        <f t="shared" si="476"/>
        <v>Onsite/Hybrid</v>
      </c>
      <c r="I7625" t="s">
        <v>18</v>
      </c>
      <c r="J7625" t="str">
        <f t="shared" si="477"/>
        <v>7+ yrs</v>
      </c>
      <c r="K7625">
        <f t="shared" ca="1" si="479"/>
        <v>10</v>
      </c>
      <c r="L7625" t="s">
        <v>39</v>
      </c>
      <c r="M7625">
        <v>0</v>
      </c>
      <c r="N7625">
        <v>1</v>
      </c>
      <c r="O7625">
        <v>1</v>
      </c>
      <c r="P7625">
        <v>1</v>
      </c>
      <c r="Q7625">
        <v>0</v>
      </c>
      <c r="R7625">
        <f>SUM(M7625:N7625:O7625:P7625:Q7625)</f>
        <v>3</v>
      </c>
      <c r="S7625" s="1">
        <v>153572</v>
      </c>
      <c r="T7625" s="1" t="str">
        <f t="shared" si="478"/>
        <v>High</v>
      </c>
      <c r="U7625">
        <v>7</v>
      </c>
      <c r="V7625">
        <v>2025</v>
      </c>
      <c r="W7625" t="s">
        <v>28</v>
      </c>
      <c r="X7625">
        <v>7</v>
      </c>
    </row>
    <row r="7626" spans="1:24" x14ac:dyDescent="0.3">
      <c r="A7626">
        <v>7625</v>
      </c>
      <c r="B7626" t="s">
        <v>33</v>
      </c>
      <c r="C7626" t="str">
        <f>_xlfn.XLOOKUP(B7626,Lookup_table!B:B,Lookup_table!C:C)</f>
        <v>Data</v>
      </c>
      <c r="D7626" t="s">
        <v>14</v>
      </c>
      <c r="E7626" t="s">
        <v>15</v>
      </c>
      <c r="F7626" t="s">
        <v>43</v>
      </c>
      <c r="G7626" t="s">
        <v>17</v>
      </c>
      <c r="H7626" t="str">
        <f t="shared" si="476"/>
        <v>Remote</v>
      </c>
      <c r="I7626" t="s">
        <v>35</v>
      </c>
      <c r="J7626" t="str">
        <f t="shared" si="477"/>
        <v>0-2 yrs</v>
      </c>
      <c r="K7626">
        <f t="shared" ca="1" si="479"/>
        <v>1</v>
      </c>
      <c r="L7626" t="s">
        <v>39</v>
      </c>
      <c r="M7626">
        <v>1</v>
      </c>
      <c r="N7626">
        <v>1</v>
      </c>
      <c r="O7626">
        <v>0</v>
      </c>
      <c r="P7626">
        <v>0</v>
      </c>
      <c r="Q7626">
        <v>1</v>
      </c>
      <c r="R7626">
        <f>SUM(M7626:N7626:O7626:P7626:Q7626)</f>
        <v>3</v>
      </c>
      <c r="S7626" s="1">
        <v>57606</v>
      </c>
      <c r="T7626" s="1" t="str">
        <f t="shared" si="478"/>
        <v>Low</v>
      </c>
      <c r="U7626">
        <v>12</v>
      </c>
      <c r="V7626">
        <v>2020</v>
      </c>
      <c r="W7626" t="s">
        <v>20</v>
      </c>
      <c r="X7626">
        <v>6</v>
      </c>
    </row>
    <row r="7627" spans="1:24" x14ac:dyDescent="0.3">
      <c r="A7627">
        <v>7626</v>
      </c>
      <c r="B7627" t="s">
        <v>41</v>
      </c>
      <c r="C7627" t="str">
        <f>_xlfn.XLOOKUP(B7627,Lookup_table!B:B,Lookup_table!C:C)</f>
        <v>Data</v>
      </c>
      <c r="D7627" t="s">
        <v>14</v>
      </c>
      <c r="E7627" t="s">
        <v>32</v>
      </c>
      <c r="F7627" t="s">
        <v>29</v>
      </c>
      <c r="G7627" t="s">
        <v>17</v>
      </c>
      <c r="H7627" t="str">
        <f t="shared" si="476"/>
        <v>Remote</v>
      </c>
      <c r="I7627" t="s">
        <v>18</v>
      </c>
      <c r="J7627" t="str">
        <f t="shared" si="477"/>
        <v>7+ yrs</v>
      </c>
      <c r="K7627">
        <f t="shared" ca="1" si="479"/>
        <v>8</v>
      </c>
      <c r="L7627" t="s">
        <v>19</v>
      </c>
      <c r="M7627">
        <v>1</v>
      </c>
      <c r="N7627">
        <v>0</v>
      </c>
      <c r="O7627">
        <v>0</v>
      </c>
      <c r="P7627">
        <v>0</v>
      </c>
      <c r="Q7627">
        <v>1</v>
      </c>
      <c r="R7627">
        <f>SUM(M7627:N7627:O7627:P7627:Q7627)</f>
        <v>2</v>
      </c>
      <c r="S7627" s="1">
        <v>106419</v>
      </c>
      <c r="T7627" s="1" t="str">
        <f t="shared" si="478"/>
        <v>Medium</v>
      </c>
      <c r="U7627">
        <v>7</v>
      </c>
      <c r="V7627">
        <v>2024</v>
      </c>
      <c r="W7627" t="s">
        <v>34</v>
      </c>
      <c r="X7627">
        <v>3</v>
      </c>
    </row>
    <row r="7628" spans="1:24" x14ac:dyDescent="0.3">
      <c r="A7628">
        <v>7627</v>
      </c>
      <c r="B7628" t="s">
        <v>36</v>
      </c>
      <c r="C7628" t="str">
        <f>_xlfn.XLOOKUP(B7628,Lookup_table!B:B,Lookup_table!C:C)</f>
        <v>Data</v>
      </c>
      <c r="D7628" t="s">
        <v>37</v>
      </c>
      <c r="E7628" t="s">
        <v>38</v>
      </c>
      <c r="F7628" t="s">
        <v>24</v>
      </c>
      <c r="G7628" t="s">
        <v>17</v>
      </c>
      <c r="H7628" t="str">
        <f t="shared" si="476"/>
        <v>Remote</v>
      </c>
      <c r="I7628" t="s">
        <v>26</v>
      </c>
      <c r="J7628" t="str">
        <f t="shared" si="477"/>
        <v>3-6 yrs</v>
      </c>
      <c r="K7628">
        <f t="shared" ca="1" si="479"/>
        <v>4</v>
      </c>
      <c r="L7628" t="s">
        <v>39</v>
      </c>
      <c r="M7628">
        <v>1</v>
      </c>
      <c r="N7628">
        <v>0</v>
      </c>
      <c r="O7628">
        <v>1</v>
      </c>
      <c r="P7628">
        <v>1</v>
      </c>
      <c r="Q7628">
        <v>0</v>
      </c>
      <c r="R7628">
        <f>SUM(M7628:N7628:O7628:P7628:Q7628)</f>
        <v>3</v>
      </c>
      <c r="S7628" s="1">
        <v>101443</v>
      </c>
      <c r="T7628" s="1" t="str">
        <f t="shared" si="478"/>
        <v>Medium</v>
      </c>
      <c r="U7628">
        <v>10</v>
      </c>
      <c r="V7628">
        <v>2025</v>
      </c>
      <c r="W7628" t="s">
        <v>28</v>
      </c>
      <c r="X7628">
        <v>1</v>
      </c>
    </row>
    <row r="7629" spans="1:24" x14ac:dyDescent="0.3">
      <c r="A7629">
        <v>7628</v>
      </c>
      <c r="B7629" t="s">
        <v>41</v>
      </c>
      <c r="C7629" t="str">
        <f>_xlfn.XLOOKUP(B7629,Lookup_table!B:B,Lookup_table!C:C)</f>
        <v>Data</v>
      </c>
      <c r="D7629" t="s">
        <v>37</v>
      </c>
      <c r="E7629" t="s">
        <v>32</v>
      </c>
      <c r="F7629" t="s">
        <v>16</v>
      </c>
      <c r="G7629" t="s">
        <v>17</v>
      </c>
      <c r="H7629" t="str">
        <f t="shared" si="476"/>
        <v>Remote</v>
      </c>
      <c r="I7629" t="s">
        <v>18</v>
      </c>
      <c r="J7629" t="str">
        <f t="shared" si="477"/>
        <v>7+ yrs</v>
      </c>
      <c r="K7629">
        <f t="shared" ca="1" si="479"/>
        <v>8</v>
      </c>
      <c r="L7629" t="s">
        <v>39</v>
      </c>
      <c r="M7629">
        <v>1</v>
      </c>
      <c r="N7629">
        <v>0</v>
      </c>
      <c r="O7629">
        <v>1</v>
      </c>
      <c r="P7629">
        <v>1</v>
      </c>
      <c r="Q7629">
        <v>0</v>
      </c>
      <c r="R7629">
        <f>SUM(M7629:N7629:O7629:P7629:Q7629)</f>
        <v>3</v>
      </c>
      <c r="S7629" s="1">
        <v>133191</v>
      </c>
      <c r="T7629" s="1" t="str">
        <f t="shared" si="478"/>
        <v>High</v>
      </c>
      <c r="U7629">
        <v>12</v>
      </c>
      <c r="V7629">
        <v>2025</v>
      </c>
      <c r="W7629" t="s">
        <v>28</v>
      </c>
      <c r="X7629">
        <v>2</v>
      </c>
    </row>
    <row r="7630" spans="1:24" x14ac:dyDescent="0.3">
      <c r="A7630">
        <v>7629</v>
      </c>
      <c r="B7630" t="s">
        <v>41</v>
      </c>
      <c r="C7630" t="str">
        <f>_xlfn.XLOOKUP(B7630,Lookup_table!B:B,Lookup_table!C:C)</f>
        <v>Data</v>
      </c>
      <c r="D7630" t="s">
        <v>34</v>
      </c>
      <c r="E7630" t="s">
        <v>42</v>
      </c>
      <c r="F7630" t="s">
        <v>43</v>
      </c>
      <c r="G7630" t="s">
        <v>17</v>
      </c>
      <c r="H7630" t="str">
        <f t="shared" si="476"/>
        <v>Remote</v>
      </c>
      <c r="I7630" t="s">
        <v>26</v>
      </c>
      <c r="J7630" t="str">
        <f t="shared" si="477"/>
        <v>3-6 yrs</v>
      </c>
      <c r="K7630">
        <f t="shared" ca="1" si="479"/>
        <v>4</v>
      </c>
      <c r="L7630" t="s">
        <v>39</v>
      </c>
      <c r="M7630">
        <v>1</v>
      </c>
      <c r="N7630">
        <v>0</v>
      </c>
      <c r="O7630">
        <v>1</v>
      </c>
      <c r="P7630">
        <v>0</v>
      </c>
      <c r="Q7630">
        <v>0</v>
      </c>
      <c r="R7630">
        <f>SUM(M7630:N7630:O7630:P7630:Q7630)</f>
        <v>2</v>
      </c>
      <c r="S7630" s="1">
        <v>91786</v>
      </c>
      <c r="T7630" s="1" t="str">
        <f t="shared" si="478"/>
        <v>Medium</v>
      </c>
      <c r="U7630">
        <v>12</v>
      </c>
      <c r="V7630">
        <v>2023</v>
      </c>
      <c r="W7630" t="s">
        <v>28</v>
      </c>
      <c r="X7630">
        <v>9</v>
      </c>
    </row>
    <row r="7631" spans="1:24" x14ac:dyDescent="0.3">
      <c r="A7631">
        <v>7630</v>
      </c>
      <c r="B7631" t="s">
        <v>31</v>
      </c>
      <c r="C7631" t="str">
        <f>_xlfn.XLOOKUP(B7631,Lookup_table!B:B,Lookup_table!C:C)</f>
        <v>Business</v>
      </c>
      <c r="D7631" t="s">
        <v>22</v>
      </c>
      <c r="E7631" t="s">
        <v>32</v>
      </c>
      <c r="F7631" t="s">
        <v>43</v>
      </c>
      <c r="G7631" t="s">
        <v>25</v>
      </c>
      <c r="H7631" t="str">
        <f t="shared" si="476"/>
        <v>Onsite/Hybrid</v>
      </c>
      <c r="I7631" t="s">
        <v>26</v>
      </c>
      <c r="J7631" t="str">
        <f t="shared" si="477"/>
        <v>3-6 yrs</v>
      </c>
      <c r="K7631">
        <f t="shared" ca="1" si="479"/>
        <v>6</v>
      </c>
      <c r="L7631" t="s">
        <v>39</v>
      </c>
      <c r="M7631">
        <v>1</v>
      </c>
      <c r="N7631">
        <v>0</v>
      </c>
      <c r="O7631">
        <v>0</v>
      </c>
      <c r="P7631">
        <v>0</v>
      </c>
      <c r="Q7631">
        <v>0</v>
      </c>
      <c r="R7631">
        <f>SUM(M7631:N7631:O7631:P7631:Q7631)</f>
        <v>1</v>
      </c>
      <c r="S7631" s="1">
        <v>92235</v>
      </c>
      <c r="T7631" s="1" t="str">
        <f t="shared" si="478"/>
        <v>Medium</v>
      </c>
      <c r="U7631">
        <v>6</v>
      </c>
      <c r="V7631">
        <v>2023</v>
      </c>
      <c r="W7631" t="s">
        <v>34</v>
      </c>
      <c r="X7631">
        <v>2</v>
      </c>
    </row>
    <row r="7632" spans="1:24" x14ac:dyDescent="0.3">
      <c r="A7632">
        <v>7631</v>
      </c>
      <c r="B7632" t="s">
        <v>31</v>
      </c>
      <c r="C7632" t="str">
        <f>_xlfn.XLOOKUP(B7632,Lookup_table!B:B,Lookup_table!C:C)</f>
        <v>Business</v>
      </c>
      <c r="D7632" t="s">
        <v>34</v>
      </c>
      <c r="E7632" t="s">
        <v>15</v>
      </c>
      <c r="F7632" t="s">
        <v>43</v>
      </c>
      <c r="G7632" t="s">
        <v>25</v>
      </c>
      <c r="H7632" t="str">
        <f t="shared" si="476"/>
        <v>Onsite/Hybrid</v>
      </c>
      <c r="I7632" t="s">
        <v>26</v>
      </c>
      <c r="J7632" t="str">
        <f t="shared" si="477"/>
        <v>3-6 yrs</v>
      </c>
      <c r="K7632">
        <f t="shared" ca="1" si="479"/>
        <v>3</v>
      </c>
      <c r="L7632" t="s">
        <v>19</v>
      </c>
      <c r="M7632">
        <v>1</v>
      </c>
      <c r="N7632">
        <v>1</v>
      </c>
      <c r="O7632">
        <v>1</v>
      </c>
      <c r="P7632">
        <v>1</v>
      </c>
      <c r="Q7632">
        <v>1</v>
      </c>
      <c r="R7632">
        <f>SUM(M7632:N7632:O7632:P7632:Q7632)</f>
        <v>5</v>
      </c>
      <c r="S7632" s="1">
        <v>114174</v>
      </c>
      <c r="T7632" s="1" t="str">
        <f t="shared" si="478"/>
        <v>Medium</v>
      </c>
      <c r="U7632">
        <v>10</v>
      </c>
      <c r="V7632">
        <v>2020</v>
      </c>
      <c r="W7632" t="s">
        <v>28</v>
      </c>
      <c r="X7632">
        <v>3</v>
      </c>
    </row>
    <row r="7633" spans="1:24" x14ac:dyDescent="0.3">
      <c r="A7633">
        <v>7632</v>
      </c>
      <c r="B7633" t="s">
        <v>33</v>
      </c>
      <c r="C7633" t="str">
        <f>_xlfn.XLOOKUP(B7633,Lookup_table!B:B,Lookup_table!C:C)</f>
        <v>Data</v>
      </c>
      <c r="D7633" t="s">
        <v>37</v>
      </c>
      <c r="E7633" t="s">
        <v>23</v>
      </c>
      <c r="F7633" t="s">
        <v>29</v>
      </c>
      <c r="G7633" t="s">
        <v>30</v>
      </c>
      <c r="H7633" t="str">
        <f t="shared" si="476"/>
        <v>Onsite/Hybrid</v>
      </c>
      <c r="I7633" t="s">
        <v>18</v>
      </c>
      <c r="J7633" t="str">
        <f t="shared" si="477"/>
        <v>7+ yrs</v>
      </c>
      <c r="K7633">
        <f t="shared" ca="1" si="479"/>
        <v>9</v>
      </c>
      <c r="L7633" t="s">
        <v>19</v>
      </c>
      <c r="M7633">
        <v>1</v>
      </c>
      <c r="N7633">
        <v>0</v>
      </c>
      <c r="O7633">
        <v>1</v>
      </c>
      <c r="P7633">
        <v>1</v>
      </c>
      <c r="Q7633">
        <v>1</v>
      </c>
      <c r="R7633">
        <f>SUM(M7633:N7633:O7633:P7633:Q7633)</f>
        <v>4</v>
      </c>
      <c r="S7633" s="1">
        <v>136208</v>
      </c>
      <c r="T7633" s="1" t="str">
        <f t="shared" si="478"/>
        <v>High</v>
      </c>
      <c r="U7633">
        <v>3</v>
      </c>
      <c r="V7633">
        <v>2022</v>
      </c>
      <c r="W7633" t="s">
        <v>28</v>
      </c>
      <c r="X7633">
        <v>6</v>
      </c>
    </row>
    <row r="7634" spans="1:24" x14ac:dyDescent="0.3">
      <c r="A7634">
        <v>7633</v>
      </c>
      <c r="B7634" t="s">
        <v>36</v>
      </c>
      <c r="C7634" t="str">
        <f>_xlfn.XLOOKUP(B7634,Lookup_table!B:B,Lookup_table!C:C)</f>
        <v>Data</v>
      </c>
      <c r="D7634" t="s">
        <v>22</v>
      </c>
      <c r="E7634" t="s">
        <v>32</v>
      </c>
      <c r="F7634" t="s">
        <v>16</v>
      </c>
      <c r="G7634" t="s">
        <v>30</v>
      </c>
      <c r="H7634" t="str">
        <f t="shared" si="476"/>
        <v>Onsite/Hybrid</v>
      </c>
      <c r="I7634" t="s">
        <v>35</v>
      </c>
      <c r="J7634" t="str">
        <f t="shared" si="477"/>
        <v>0-2 yrs</v>
      </c>
      <c r="K7634">
        <f t="shared" ca="1" si="479"/>
        <v>1</v>
      </c>
      <c r="L7634" t="s">
        <v>19</v>
      </c>
      <c r="M7634">
        <v>0</v>
      </c>
      <c r="N7634">
        <v>1</v>
      </c>
      <c r="O7634">
        <v>1</v>
      </c>
      <c r="P7634">
        <v>1</v>
      </c>
      <c r="Q7634">
        <v>1</v>
      </c>
      <c r="R7634">
        <f>SUM(M7634:N7634:O7634:P7634:Q7634)</f>
        <v>4</v>
      </c>
      <c r="S7634" s="1">
        <v>113110</v>
      </c>
      <c r="T7634" s="1" t="str">
        <f t="shared" si="478"/>
        <v>Medium</v>
      </c>
      <c r="U7634">
        <v>3</v>
      </c>
      <c r="V7634">
        <v>2024</v>
      </c>
      <c r="W7634" t="s">
        <v>28</v>
      </c>
      <c r="X7634">
        <v>7</v>
      </c>
    </row>
    <row r="7635" spans="1:24" x14ac:dyDescent="0.3">
      <c r="A7635">
        <v>7634</v>
      </c>
      <c r="B7635" t="s">
        <v>33</v>
      </c>
      <c r="C7635" t="str">
        <f>_xlfn.XLOOKUP(B7635,Lookup_table!B:B,Lookup_table!C:C)</f>
        <v>Data</v>
      </c>
      <c r="D7635" t="s">
        <v>34</v>
      </c>
      <c r="E7635" t="s">
        <v>38</v>
      </c>
      <c r="F7635" t="s">
        <v>24</v>
      </c>
      <c r="G7635" t="s">
        <v>25</v>
      </c>
      <c r="H7635" t="str">
        <f t="shared" si="476"/>
        <v>Onsite/Hybrid</v>
      </c>
      <c r="I7635" t="s">
        <v>26</v>
      </c>
      <c r="J7635" t="str">
        <f t="shared" si="477"/>
        <v>3-6 yrs</v>
      </c>
      <c r="K7635">
        <f t="shared" ca="1" si="479"/>
        <v>3</v>
      </c>
      <c r="L7635" t="s">
        <v>19</v>
      </c>
      <c r="M7635">
        <v>1</v>
      </c>
      <c r="N7635">
        <v>1</v>
      </c>
      <c r="O7635">
        <v>1</v>
      </c>
      <c r="P7635">
        <v>1</v>
      </c>
      <c r="Q7635">
        <v>0</v>
      </c>
      <c r="R7635">
        <f>SUM(M7635:N7635:O7635:P7635:Q7635)</f>
        <v>4</v>
      </c>
      <c r="S7635" s="1">
        <v>104522</v>
      </c>
      <c r="T7635" s="1" t="str">
        <f t="shared" si="478"/>
        <v>Medium</v>
      </c>
      <c r="U7635">
        <v>9</v>
      </c>
      <c r="V7635">
        <v>2024</v>
      </c>
      <c r="W7635" t="s">
        <v>28</v>
      </c>
      <c r="X7635">
        <v>2</v>
      </c>
    </row>
    <row r="7636" spans="1:24" x14ac:dyDescent="0.3">
      <c r="A7636">
        <v>7635</v>
      </c>
      <c r="B7636" t="s">
        <v>50</v>
      </c>
      <c r="C7636" t="str">
        <f>_xlfn.XLOOKUP(B7636,Lookup_table!B:B,Lookup_table!C:C)</f>
        <v>AI</v>
      </c>
      <c r="D7636" t="s">
        <v>34</v>
      </c>
      <c r="E7636" t="s">
        <v>15</v>
      </c>
      <c r="F7636" t="s">
        <v>44</v>
      </c>
      <c r="G7636" t="s">
        <v>17</v>
      </c>
      <c r="H7636" t="str">
        <f t="shared" si="476"/>
        <v>Remote</v>
      </c>
      <c r="I7636" t="s">
        <v>26</v>
      </c>
      <c r="J7636" t="str">
        <f t="shared" si="477"/>
        <v>3-6 yrs</v>
      </c>
      <c r="K7636">
        <f t="shared" ca="1" si="479"/>
        <v>6</v>
      </c>
      <c r="L7636" t="s">
        <v>27</v>
      </c>
      <c r="M7636">
        <v>1</v>
      </c>
      <c r="N7636">
        <v>1</v>
      </c>
      <c r="O7636">
        <v>0</v>
      </c>
      <c r="P7636">
        <v>0</v>
      </c>
      <c r="Q7636">
        <v>0</v>
      </c>
      <c r="R7636">
        <f>SUM(M7636:N7636:O7636:P7636:Q7636)</f>
        <v>2</v>
      </c>
      <c r="S7636" s="1">
        <v>114317</v>
      </c>
      <c r="T7636" s="1" t="str">
        <f t="shared" si="478"/>
        <v>Medium</v>
      </c>
      <c r="U7636">
        <v>12</v>
      </c>
      <c r="V7636">
        <v>2024</v>
      </c>
      <c r="W7636" t="s">
        <v>34</v>
      </c>
      <c r="X7636">
        <v>5</v>
      </c>
    </row>
    <row r="7637" spans="1:24" x14ac:dyDescent="0.3">
      <c r="A7637">
        <v>7636</v>
      </c>
      <c r="B7637" t="s">
        <v>33</v>
      </c>
      <c r="C7637" t="str">
        <f>_xlfn.XLOOKUP(B7637,Lookup_table!B:B,Lookup_table!C:C)</f>
        <v>Data</v>
      </c>
      <c r="D7637" t="s">
        <v>37</v>
      </c>
      <c r="E7637" t="s">
        <v>32</v>
      </c>
      <c r="F7637" t="s">
        <v>16</v>
      </c>
      <c r="G7637" t="s">
        <v>30</v>
      </c>
      <c r="H7637" t="str">
        <f t="shared" si="476"/>
        <v>Onsite/Hybrid</v>
      </c>
      <c r="I7637" t="s">
        <v>18</v>
      </c>
      <c r="J7637" t="str">
        <f t="shared" si="477"/>
        <v>7+ yrs</v>
      </c>
      <c r="K7637">
        <f t="shared" ca="1" si="479"/>
        <v>11</v>
      </c>
      <c r="L7637" t="s">
        <v>19</v>
      </c>
      <c r="M7637">
        <v>0</v>
      </c>
      <c r="N7637">
        <v>1</v>
      </c>
      <c r="O7637">
        <v>1</v>
      </c>
      <c r="P7637">
        <v>0</v>
      </c>
      <c r="Q7637">
        <v>1</v>
      </c>
      <c r="R7637">
        <f>SUM(M7637:N7637:O7637:P7637:Q7637)</f>
        <v>3</v>
      </c>
      <c r="S7637" s="1">
        <v>123079</v>
      </c>
      <c r="T7637" s="1" t="str">
        <f t="shared" si="478"/>
        <v>High</v>
      </c>
      <c r="U7637">
        <v>7</v>
      </c>
      <c r="V7637">
        <v>2026</v>
      </c>
      <c r="W7637" t="s">
        <v>34</v>
      </c>
      <c r="X7637">
        <v>6</v>
      </c>
    </row>
    <row r="7638" spans="1:24" x14ac:dyDescent="0.3">
      <c r="A7638">
        <v>7637</v>
      </c>
      <c r="B7638" t="s">
        <v>50</v>
      </c>
      <c r="C7638" t="str">
        <f>_xlfn.XLOOKUP(B7638,Lookup_table!B:B,Lookup_table!C:C)</f>
        <v>AI</v>
      </c>
      <c r="D7638" t="s">
        <v>14</v>
      </c>
      <c r="E7638" t="s">
        <v>15</v>
      </c>
      <c r="F7638" t="s">
        <v>16</v>
      </c>
      <c r="G7638" t="s">
        <v>25</v>
      </c>
      <c r="H7638" t="str">
        <f t="shared" si="476"/>
        <v>Onsite/Hybrid</v>
      </c>
      <c r="I7638" t="s">
        <v>18</v>
      </c>
      <c r="J7638" t="str">
        <f t="shared" si="477"/>
        <v>7+ yrs</v>
      </c>
      <c r="K7638">
        <f t="shared" ca="1" si="479"/>
        <v>11</v>
      </c>
      <c r="L7638" t="s">
        <v>19</v>
      </c>
      <c r="M7638">
        <v>0</v>
      </c>
      <c r="N7638">
        <v>0</v>
      </c>
      <c r="O7638">
        <v>0</v>
      </c>
      <c r="P7638">
        <v>0</v>
      </c>
      <c r="Q7638">
        <v>1</v>
      </c>
      <c r="R7638">
        <f>SUM(M7638:N7638:O7638:P7638:Q7638)</f>
        <v>1</v>
      </c>
      <c r="S7638" s="1">
        <v>153136</v>
      </c>
      <c r="T7638" s="1" t="str">
        <f t="shared" si="478"/>
        <v>High</v>
      </c>
      <c r="U7638">
        <v>3</v>
      </c>
      <c r="V7638">
        <v>2024</v>
      </c>
      <c r="W7638" t="s">
        <v>28</v>
      </c>
      <c r="X7638">
        <v>7</v>
      </c>
    </row>
    <row r="7639" spans="1:24" x14ac:dyDescent="0.3">
      <c r="A7639">
        <v>7638</v>
      </c>
      <c r="B7639" t="s">
        <v>41</v>
      </c>
      <c r="C7639" t="str">
        <f>_xlfn.XLOOKUP(B7639,Lookup_table!B:B,Lookup_table!C:C)</f>
        <v>Data</v>
      </c>
      <c r="D7639" t="s">
        <v>22</v>
      </c>
      <c r="E7639" t="s">
        <v>38</v>
      </c>
      <c r="F7639" t="s">
        <v>24</v>
      </c>
      <c r="G7639" t="s">
        <v>30</v>
      </c>
      <c r="H7639" t="str">
        <f t="shared" si="476"/>
        <v>Onsite/Hybrid</v>
      </c>
      <c r="I7639" t="s">
        <v>35</v>
      </c>
      <c r="J7639" t="str">
        <f t="shared" si="477"/>
        <v>0-2 yrs</v>
      </c>
      <c r="K7639">
        <f t="shared" ca="1" si="479"/>
        <v>1</v>
      </c>
      <c r="L7639" t="s">
        <v>19</v>
      </c>
      <c r="M7639">
        <v>0</v>
      </c>
      <c r="N7639">
        <v>0</v>
      </c>
      <c r="O7639">
        <v>1</v>
      </c>
      <c r="P7639">
        <v>0</v>
      </c>
      <c r="Q7639">
        <v>1</v>
      </c>
      <c r="R7639">
        <f>SUM(M7639:N7639:O7639:P7639:Q7639)</f>
        <v>2</v>
      </c>
      <c r="S7639" s="1">
        <v>93608</v>
      </c>
      <c r="T7639" s="1" t="str">
        <f t="shared" si="478"/>
        <v>Medium</v>
      </c>
      <c r="U7639">
        <v>1</v>
      </c>
      <c r="V7639">
        <v>2022</v>
      </c>
      <c r="W7639" t="s">
        <v>34</v>
      </c>
      <c r="X7639">
        <v>2</v>
      </c>
    </row>
    <row r="7640" spans="1:24" x14ac:dyDescent="0.3">
      <c r="A7640">
        <v>7639</v>
      </c>
      <c r="B7640" t="s">
        <v>21</v>
      </c>
      <c r="C7640" t="str">
        <f>_xlfn.XLOOKUP(B7640,Lookup_table!B:B,Lookup_table!C:C)</f>
        <v>AI</v>
      </c>
      <c r="D7640" t="s">
        <v>37</v>
      </c>
      <c r="E7640" t="s">
        <v>40</v>
      </c>
      <c r="F7640" t="s">
        <v>52</v>
      </c>
      <c r="G7640" t="s">
        <v>17</v>
      </c>
      <c r="H7640" t="str">
        <f t="shared" si="476"/>
        <v>Remote</v>
      </c>
      <c r="I7640" t="s">
        <v>18</v>
      </c>
      <c r="J7640" t="str">
        <f t="shared" si="477"/>
        <v>7+ yrs</v>
      </c>
      <c r="K7640">
        <f t="shared" ca="1" si="479"/>
        <v>10</v>
      </c>
      <c r="L7640" t="s">
        <v>19</v>
      </c>
      <c r="M7640">
        <v>1</v>
      </c>
      <c r="N7640">
        <v>1</v>
      </c>
      <c r="O7640">
        <v>1</v>
      </c>
      <c r="P7640">
        <v>1</v>
      </c>
      <c r="Q7640">
        <v>1</v>
      </c>
      <c r="R7640">
        <f>SUM(M7640:N7640:O7640:P7640:Q7640)</f>
        <v>5</v>
      </c>
      <c r="S7640" s="1">
        <v>180075</v>
      </c>
      <c r="T7640" s="1" t="str">
        <f t="shared" si="478"/>
        <v>High</v>
      </c>
      <c r="U7640">
        <v>7</v>
      </c>
      <c r="V7640">
        <v>2026</v>
      </c>
      <c r="W7640" t="s">
        <v>28</v>
      </c>
      <c r="X7640">
        <v>5</v>
      </c>
    </row>
    <row r="7641" spans="1:24" x14ac:dyDescent="0.3">
      <c r="A7641">
        <v>7640</v>
      </c>
      <c r="B7641" t="s">
        <v>50</v>
      </c>
      <c r="C7641" t="str">
        <f>_xlfn.XLOOKUP(B7641,Lookup_table!B:B,Lookup_table!C:C)</f>
        <v>AI</v>
      </c>
      <c r="D7641" t="s">
        <v>34</v>
      </c>
      <c r="E7641" t="s">
        <v>23</v>
      </c>
      <c r="F7641" t="s">
        <v>24</v>
      </c>
      <c r="G7641" t="s">
        <v>25</v>
      </c>
      <c r="H7641" t="str">
        <f t="shared" si="476"/>
        <v>Onsite/Hybrid</v>
      </c>
      <c r="I7641" t="s">
        <v>35</v>
      </c>
      <c r="J7641" t="str">
        <f t="shared" si="477"/>
        <v>0-2 yrs</v>
      </c>
      <c r="K7641">
        <f t="shared" ca="1" si="479"/>
        <v>2</v>
      </c>
      <c r="L7641" t="s">
        <v>19</v>
      </c>
      <c r="M7641">
        <v>1</v>
      </c>
      <c r="N7641">
        <v>1</v>
      </c>
      <c r="O7641">
        <v>1</v>
      </c>
      <c r="P7641">
        <v>0</v>
      </c>
      <c r="Q7641">
        <v>0</v>
      </c>
      <c r="R7641">
        <f>SUM(M7641:N7641:O7641:P7641:Q7641)</f>
        <v>3</v>
      </c>
      <c r="S7641" s="1">
        <v>103670</v>
      </c>
      <c r="T7641" s="1" t="str">
        <f t="shared" si="478"/>
        <v>Medium</v>
      </c>
      <c r="U7641">
        <v>10</v>
      </c>
      <c r="V7641">
        <v>2024</v>
      </c>
      <c r="W7641" t="s">
        <v>34</v>
      </c>
      <c r="X7641">
        <v>1</v>
      </c>
    </row>
    <row r="7642" spans="1:24" x14ac:dyDescent="0.3">
      <c r="A7642">
        <v>7641</v>
      </c>
      <c r="B7642" t="s">
        <v>36</v>
      </c>
      <c r="C7642" t="str">
        <f>_xlfn.XLOOKUP(B7642,Lookup_table!B:B,Lookup_table!C:C)</f>
        <v>Data</v>
      </c>
      <c r="D7642" t="s">
        <v>22</v>
      </c>
      <c r="E7642" t="s">
        <v>42</v>
      </c>
      <c r="F7642" t="s">
        <v>16</v>
      </c>
      <c r="G7642" t="s">
        <v>17</v>
      </c>
      <c r="H7642" t="str">
        <f t="shared" si="476"/>
        <v>Remote</v>
      </c>
      <c r="I7642" t="s">
        <v>26</v>
      </c>
      <c r="J7642" t="str">
        <f t="shared" si="477"/>
        <v>3-6 yrs</v>
      </c>
      <c r="K7642">
        <f t="shared" ca="1" si="479"/>
        <v>6</v>
      </c>
      <c r="L7642" t="s">
        <v>27</v>
      </c>
      <c r="M7642">
        <v>0</v>
      </c>
      <c r="N7642">
        <v>0</v>
      </c>
      <c r="O7642">
        <v>0</v>
      </c>
      <c r="P7642">
        <v>0</v>
      </c>
      <c r="Q7642">
        <v>1</v>
      </c>
      <c r="R7642">
        <f>SUM(M7642:N7642:O7642:P7642:Q7642)</f>
        <v>1</v>
      </c>
      <c r="S7642" s="1">
        <v>103222</v>
      </c>
      <c r="T7642" s="1" t="str">
        <f t="shared" si="478"/>
        <v>Medium</v>
      </c>
      <c r="U7642">
        <v>8</v>
      </c>
      <c r="V7642">
        <v>2026</v>
      </c>
      <c r="W7642" t="s">
        <v>34</v>
      </c>
      <c r="X7642">
        <v>6</v>
      </c>
    </row>
    <row r="7643" spans="1:24" x14ac:dyDescent="0.3">
      <c r="A7643">
        <v>7642</v>
      </c>
      <c r="B7643" t="s">
        <v>50</v>
      </c>
      <c r="C7643" t="str">
        <f>_xlfn.XLOOKUP(B7643,Lookup_table!B:B,Lookup_table!C:C)</f>
        <v>AI</v>
      </c>
      <c r="D7643" t="s">
        <v>34</v>
      </c>
      <c r="E7643" t="s">
        <v>38</v>
      </c>
      <c r="F7643" t="s">
        <v>51</v>
      </c>
      <c r="G7643" t="s">
        <v>25</v>
      </c>
      <c r="H7643" t="str">
        <f t="shared" si="476"/>
        <v>Onsite/Hybrid</v>
      </c>
      <c r="I7643" t="s">
        <v>35</v>
      </c>
      <c r="J7643" t="str">
        <f t="shared" si="477"/>
        <v>0-2 yrs</v>
      </c>
      <c r="K7643">
        <f t="shared" ca="1" si="479"/>
        <v>1</v>
      </c>
      <c r="L7643" t="s">
        <v>39</v>
      </c>
      <c r="M7643">
        <v>1</v>
      </c>
      <c r="N7643">
        <v>1</v>
      </c>
      <c r="O7643">
        <v>1</v>
      </c>
      <c r="P7643">
        <v>1</v>
      </c>
      <c r="Q7643">
        <v>0</v>
      </c>
      <c r="R7643">
        <f>SUM(M7643:N7643:O7643:P7643:Q7643)</f>
        <v>4</v>
      </c>
      <c r="S7643" s="1">
        <v>122453</v>
      </c>
      <c r="T7643" s="1" t="str">
        <f t="shared" si="478"/>
        <v>High</v>
      </c>
      <c r="U7643">
        <v>9</v>
      </c>
      <c r="V7643">
        <v>2022</v>
      </c>
      <c r="W7643" t="s">
        <v>28</v>
      </c>
      <c r="X7643">
        <v>5</v>
      </c>
    </row>
    <row r="7644" spans="1:24" x14ac:dyDescent="0.3">
      <c r="A7644">
        <v>7643</v>
      </c>
      <c r="B7644" t="s">
        <v>36</v>
      </c>
      <c r="C7644" t="str">
        <f>_xlfn.XLOOKUP(B7644,Lookup_table!B:B,Lookup_table!C:C)</f>
        <v>Data</v>
      </c>
      <c r="D7644" t="s">
        <v>37</v>
      </c>
      <c r="E7644" t="s">
        <v>32</v>
      </c>
      <c r="F7644" t="s">
        <v>44</v>
      </c>
      <c r="G7644" t="s">
        <v>30</v>
      </c>
      <c r="H7644" t="str">
        <f t="shared" si="476"/>
        <v>Onsite/Hybrid</v>
      </c>
      <c r="I7644" t="s">
        <v>35</v>
      </c>
      <c r="J7644" t="str">
        <f t="shared" si="477"/>
        <v>0-2 yrs</v>
      </c>
      <c r="K7644">
        <f t="shared" ca="1" si="479"/>
        <v>0</v>
      </c>
      <c r="L7644" t="s">
        <v>27</v>
      </c>
      <c r="M7644">
        <v>1</v>
      </c>
      <c r="N7644">
        <v>1</v>
      </c>
      <c r="O7644">
        <v>1</v>
      </c>
      <c r="P7644">
        <v>1</v>
      </c>
      <c r="Q7644">
        <v>1</v>
      </c>
      <c r="R7644">
        <f>SUM(M7644:N7644:O7644:P7644:Q7644)</f>
        <v>5</v>
      </c>
      <c r="S7644" s="1">
        <v>87212</v>
      </c>
      <c r="T7644" s="1" t="str">
        <f t="shared" si="478"/>
        <v>Medium</v>
      </c>
      <c r="U7644">
        <v>7</v>
      </c>
      <c r="V7644">
        <v>2023</v>
      </c>
      <c r="W7644" t="s">
        <v>28</v>
      </c>
      <c r="X7644">
        <v>1</v>
      </c>
    </row>
    <row r="7645" spans="1:24" x14ac:dyDescent="0.3">
      <c r="A7645">
        <v>7644</v>
      </c>
      <c r="B7645" t="s">
        <v>33</v>
      </c>
      <c r="C7645" t="str">
        <f>_xlfn.XLOOKUP(B7645,Lookup_table!B:B,Lookup_table!C:C)</f>
        <v>Data</v>
      </c>
      <c r="D7645" t="s">
        <v>22</v>
      </c>
      <c r="E7645" t="s">
        <v>40</v>
      </c>
      <c r="F7645" t="s">
        <v>52</v>
      </c>
      <c r="G7645" t="s">
        <v>17</v>
      </c>
      <c r="H7645" t="str">
        <f t="shared" si="476"/>
        <v>Remote</v>
      </c>
      <c r="I7645" t="s">
        <v>26</v>
      </c>
      <c r="J7645" t="str">
        <f t="shared" si="477"/>
        <v>3-6 yrs</v>
      </c>
      <c r="K7645">
        <f t="shared" ca="1" si="479"/>
        <v>6</v>
      </c>
      <c r="L7645" t="s">
        <v>39</v>
      </c>
      <c r="M7645">
        <v>1</v>
      </c>
      <c r="N7645">
        <v>1</v>
      </c>
      <c r="O7645">
        <v>1</v>
      </c>
      <c r="P7645">
        <v>1</v>
      </c>
      <c r="Q7645">
        <v>0</v>
      </c>
      <c r="R7645">
        <f>SUM(M7645:N7645:O7645:P7645:Q7645)</f>
        <v>4</v>
      </c>
      <c r="S7645" s="1">
        <v>120528</v>
      </c>
      <c r="T7645" s="1" t="str">
        <f t="shared" si="478"/>
        <v>High</v>
      </c>
      <c r="U7645">
        <v>11</v>
      </c>
      <c r="V7645">
        <v>2021</v>
      </c>
      <c r="W7645" t="s">
        <v>28</v>
      </c>
      <c r="X7645">
        <v>9</v>
      </c>
    </row>
    <row r="7646" spans="1:24" x14ac:dyDescent="0.3">
      <c r="A7646">
        <v>7645</v>
      </c>
      <c r="B7646" t="s">
        <v>31</v>
      </c>
      <c r="C7646" t="str">
        <f>_xlfn.XLOOKUP(B7646,Lookup_table!B:B,Lookup_table!C:C)</f>
        <v>Business</v>
      </c>
      <c r="D7646" t="s">
        <v>37</v>
      </c>
      <c r="E7646" t="s">
        <v>42</v>
      </c>
      <c r="F7646" t="s">
        <v>51</v>
      </c>
      <c r="G7646" t="s">
        <v>25</v>
      </c>
      <c r="H7646" t="str">
        <f t="shared" si="476"/>
        <v>Onsite/Hybrid</v>
      </c>
      <c r="I7646" t="s">
        <v>26</v>
      </c>
      <c r="J7646" t="str">
        <f t="shared" si="477"/>
        <v>3-6 yrs</v>
      </c>
      <c r="K7646">
        <f t="shared" ca="1" si="479"/>
        <v>6</v>
      </c>
      <c r="L7646" t="s">
        <v>39</v>
      </c>
      <c r="M7646">
        <v>0</v>
      </c>
      <c r="N7646">
        <v>0</v>
      </c>
      <c r="O7646">
        <v>1</v>
      </c>
      <c r="P7646">
        <v>0</v>
      </c>
      <c r="Q7646">
        <v>0</v>
      </c>
      <c r="R7646">
        <f>SUM(M7646:N7646:O7646:P7646:Q7646)</f>
        <v>1</v>
      </c>
      <c r="S7646" s="1">
        <v>86643</v>
      </c>
      <c r="T7646" s="1" t="str">
        <f t="shared" si="478"/>
        <v>Medium</v>
      </c>
      <c r="U7646">
        <v>4</v>
      </c>
      <c r="V7646">
        <v>2021</v>
      </c>
      <c r="W7646" t="s">
        <v>28</v>
      </c>
      <c r="X7646">
        <v>7</v>
      </c>
    </row>
    <row r="7647" spans="1:24" x14ac:dyDescent="0.3">
      <c r="A7647">
        <v>7646</v>
      </c>
      <c r="B7647" t="s">
        <v>31</v>
      </c>
      <c r="C7647" t="str">
        <f>_xlfn.XLOOKUP(B7647,Lookup_table!B:B,Lookup_table!C:C)</f>
        <v>Business</v>
      </c>
      <c r="D7647" t="s">
        <v>14</v>
      </c>
      <c r="E7647" t="s">
        <v>38</v>
      </c>
      <c r="F7647" t="s">
        <v>29</v>
      </c>
      <c r="G7647" t="s">
        <v>17</v>
      </c>
      <c r="H7647" t="str">
        <f t="shared" si="476"/>
        <v>Remote</v>
      </c>
      <c r="I7647" t="s">
        <v>18</v>
      </c>
      <c r="J7647" t="str">
        <f t="shared" si="477"/>
        <v>7+ yrs</v>
      </c>
      <c r="K7647">
        <f t="shared" ca="1" si="479"/>
        <v>8</v>
      </c>
      <c r="L7647" t="s">
        <v>27</v>
      </c>
      <c r="M7647">
        <v>0</v>
      </c>
      <c r="N7647">
        <v>0</v>
      </c>
      <c r="O7647">
        <v>1</v>
      </c>
      <c r="P7647">
        <v>1</v>
      </c>
      <c r="Q7647">
        <v>0</v>
      </c>
      <c r="R7647">
        <f>SUM(M7647:N7647:O7647:P7647:Q7647)</f>
        <v>2</v>
      </c>
      <c r="S7647" s="1">
        <v>131435</v>
      </c>
      <c r="T7647" s="1" t="str">
        <f t="shared" si="478"/>
        <v>High</v>
      </c>
      <c r="U7647">
        <v>1</v>
      </c>
      <c r="V7647">
        <v>2025</v>
      </c>
      <c r="W7647" t="s">
        <v>28</v>
      </c>
      <c r="X7647">
        <v>7</v>
      </c>
    </row>
    <row r="7648" spans="1:24" x14ac:dyDescent="0.3">
      <c r="A7648">
        <v>7647</v>
      </c>
      <c r="B7648" t="s">
        <v>31</v>
      </c>
      <c r="C7648" t="str">
        <f>_xlfn.XLOOKUP(B7648,Lookup_table!B:B,Lookup_table!C:C)</f>
        <v>Business</v>
      </c>
      <c r="D7648" t="s">
        <v>22</v>
      </c>
      <c r="E7648" t="s">
        <v>32</v>
      </c>
      <c r="F7648" t="s">
        <v>43</v>
      </c>
      <c r="G7648" t="s">
        <v>25</v>
      </c>
      <c r="H7648" t="str">
        <f t="shared" si="476"/>
        <v>Onsite/Hybrid</v>
      </c>
      <c r="I7648" t="s">
        <v>35</v>
      </c>
      <c r="J7648" t="str">
        <f t="shared" si="477"/>
        <v>0-2 yrs</v>
      </c>
      <c r="K7648">
        <f t="shared" ca="1" si="479"/>
        <v>2</v>
      </c>
      <c r="L7648" t="s">
        <v>39</v>
      </c>
      <c r="M7648">
        <v>0</v>
      </c>
      <c r="N7648">
        <v>1</v>
      </c>
      <c r="O7648">
        <v>1</v>
      </c>
      <c r="P7648">
        <v>0</v>
      </c>
      <c r="Q7648">
        <v>1</v>
      </c>
      <c r="R7648">
        <f>SUM(M7648:N7648:O7648:P7648:Q7648)</f>
        <v>3</v>
      </c>
      <c r="S7648" s="1">
        <v>98297</v>
      </c>
      <c r="T7648" s="1" t="str">
        <f t="shared" si="478"/>
        <v>Medium</v>
      </c>
      <c r="U7648">
        <v>4</v>
      </c>
      <c r="V7648">
        <v>2024</v>
      </c>
      <c r="W7648" t="s">
        <v>20</v>
      </c>
      <c r="X7648">
        <v>1</v>
      </c>
    </row>
    <row r="7649" spans="1:24" x14ac:dyDescent="0.3">
      <c r="A7649">
        <v>7648</v>
      </c>
      <c r="B7649" t="s">
        <v>36</v>
      </c>
      <c r="C7649" t="str">
        <f>_xlfn.XLOOKUP(B7649,Lookup_table!B:B,Lookup_table!C:C)</f>
        <v>Data</v>
      </c>
      <c r="D7649" t="s">
        <v>14</v>
      </c>
      <c r="E7649" t="s">
        <v>38</v>
      </c>
      <c r="F7649" t="s">
        <v>24</v>
      </c>
      <c r="G7649" t="s">
        <v>17</v>
      </c>
      <c r="H7649" t="str">
        <f t="shared" si="476"/>
        <v>Remote</v>
      </c>
      <c r="I7649" t="s">
        <v>26</v>
      </c>
      <c r="J7649" t="str">
        <f t="shared" si="477"/>
        <v>3-6 yrs</v>
      </c>
      <c r="K7649">
        <f t="shared" ca="1" si="479"/>
        <v>4</v>
      </c>
      <c r="L7649" t="s">
        <v>27</v>
      </c>
      <c r="M7649">
        <v>0</v>
      </c>
      <c r="N7649">
        <v>1</v>
      </c>
      <c r="O7649">
        <v>0</v>
      </c>
      <c r="P7649">
        <v>1</v>
      </c>
      <c r="Q7649">
        <v>0</v>
      </c>
      <c r="R7649">
        <f>SUM(M7649:N7649:O7649:P7649:Q7649)</f>
        <v>2</v>
      </c>
      <c r="S7649" s="1">
        <v>85913</v>
      </c>
      <c r="T7649" s="1" t="str">
        <f t="shared" si="478"/>
        <v>Medium</v>
      </c>
      <c r="U7649">
        <v>11</v>
      </c>
      <c r="V7649">
        <v>2024</v>
      </c>
      <c r="W7649" t="s">
        <v>28</v>
      </c>
      <c r="X7649">
        <v>7</v>
      </c>
    </row>
    <row r="7650" spans="1:24" x14ac:dyDescent="0.3">
      <c r="A7650">
        <v>7649</v>
      </c>
      <c r="B7650" t="s">
        <v>31</v>
      </c>
      <c r="C7650" t="str">
        <f>_xlfn.XLOOKUP(B7650,Lookup_table!B:B,Lookup_table!C:C)</f>
        <v>Business</v>
      </c>
      <c r="D7650" t="s">
        <v>14</v>
      </c>
      <c r="E7650" t="s">
        <v>23</v>
      </c>
      <c r="F7650" t="s">
        <v>29</v>
      </c>
      <c r="G7650" t="s">
        <v>30</v>
      </c>
      <c r="H7650" t="str">
        <f t="shared" si="476"/>
        <v>Onsite/Hybrid</v>
      </c>
      <c r="I7650" t="s">
        <v>26</v>
      </c>
      <c r="J7650" t="str">
        <f t="shared" si="477"/>
        <v>3-6 yrs</v>
      </c>
      <c r="K7650">
        <f t="shared" ca="1" si="479"/>
        <v>3</v>
      </c>
      <c r="L7650" t="s">
        <v>27</v>
      </c>
      <c r="M7650">
        <v>0</v>
      </c>
      <c r="N7650">
        <v>1</v>
      </c>
      <c r="O7650">
        <v>1</v>
      </c>
      <c r="P7650">
        <v>0</v>
      </c>
      <c r="Q7650">
        <v>1</v>
      </c>
      <c r="R7650">
        <f>SUM(M7650:N7650:O7650:P7650:Q7650)</f>
        <v>3</v>
      </c>
      <c r="S7650" s="1">
        <v>103714</v>
      </c>
      <c r="T7650" s="1" t="str">
        <f t="shared" si="478"/>
        <v>Medium</v>
      </c>
      <c r="U7650">
        <v>12</v>
      </c>
      <c r="V7650">
        <v>2025</v>
      </c>
      <c r="W7650" t="s">
        <v>34</v>
      </c>
      <c r="X7650">
        <v>6</v>
      </c>
    </row>
    <row r="7651" spans="1:24" x14ac:dyDescent="0.3">
      <c r="A7651">
        <v>7650</v>
      </c>
      <c r="B7651" t="s">
        <v>21</v>
      </c>
      <c r="C7651" t="str">
        <f>_xlfn.XLOOKUP(B7651,Lookup_table!B:B,Lookup_table!C:C)</f>
        <v>AI</v>
      </c>
      <c r="D7651" t="s">
        <v>37</v>
      </c>
      <c r="E7651" t="s">
        <v>38</v>
      </c>
      <c r="F7651" t="s">
        <v>24</v>
      </c>
      <c r="G7651" t="s">
        <v>17</v>
      </c>
      <c r="H7651" t="str">
        <f t="shared" si="476"/>
        <v>Remote</v>
      </c>
      <c r="I7651" t="s">
        <v>35</v>
      </c>
      <c r="J7651" t="str">
        <f t="shared" si="477"/>
        <v>0-2 yrs</v>
      </c>
      <c r="K7651">
        <f t="shared" ca="1" si="479"/>
        <v>0</v>
      </c>
      <c r="L7651" t="s">
        <v>19</v>
      </c>
      <c r="M7651">
        <v>0</v>
      </c>
      <c r="N7651">
        <v>0</v>
      </c>
      <c r="O7651">
        <v>1</v>
      </c>
      <c r="P7651">
        <v>0</v>
      </c>
      <c r="Q7651">
        <v>1</v>
      </c>
      <c r="R7651">
        <f>SUM(M7651:N7651:O7651:P7651:Q7651)</f>
        <v>2</v>
      </c>
      <c r="S7651" s="1">
        <v>110021</v>
      </c>
      <c r="T7651" s="1" t="str">
        <f t="shared" si="478"/>
        <v>Medium</v>
      </c>
      <c r="U7651">
        <v>4</v>
      </c>
      <c r="V7651">
        <v>2020</v>
      </c>
      <c r="W7651" t="s">
        <v>28</v>
      </c>
      <c r="X7651">
        <v>7</v>
      </c>
    </row>
    <row r="7652" spans="1:24" x14ac:dyDescent="0.3">
      <c r="A7652">
        <v>7651</v>
      </c>
      <c r="B7652" t="s">
        <v>50</v>
      </c>
      <c r="C7652" t="str">
        <f>_xlfn.XLOOKUP(B7652,Lookup_table!B:B,Lookup_table!C:C)</f>
        <v>AI</v>
      </c>
      <c r="D7652" t="s">
        <v>37</v>
      </c>
      <c r="E7652" t="s">
        <v>42</v>
      </c>
      <c r="F7652" t="s">
        <v>44</v>
      </c>
      <c r="G7652" t="s">
        <v>25</v>
      </c>
      <c r="H7652" t="str">
        <f t="shared" si="476"/>
        <v>Onsite/Hybrid</v>
      </c>
      <c r="I7652" t="s">
        <v>18</v>
      </c>
      <c r="J7652" t="str">
        <f t="shared" si="477"/>
        <v>7+ yrs</v>
      </c>
      <c r="K7652">
        <f t="shared" ca="1" si="479"/>
        <v>10</v>
      </c>
      <c r="L7652" t="s">
        <v>19</v>
      </c>
      <c r="M7652">
        <v>1</v>
      </c>
      <c r="N7652">
        <v>0</v>
      </c>
      <c r="O7652">
        <v>0</v>
      </c>
      <c r="P7652">
        <v>0</v>
      </c>
      <c r="Q7652">
        <v>1</v>
      </c>
      <c r="R7652">
        <f>SUM(M7652:N7652:O7652:P7652:Q7652)</f>
        <v>2</v>
      </c>
      <c r="S7652" s="1">
        <v>153394</v>
      </c>
      <c r="T7652" s="1" t="str">
        <f t="shared" si="478"/>
        <v>High</v>
      </c>
      <c r="U7652">
        <v>12</v>
      </c>
      <c r="V7652">
        <v>2026</v>
      </c>
      <c r="W7652" t="s">
        <v>28</v>
      </c>
      <c r="X7652">
        <v>9</v>
      </c>
    </row>
    <row r="7653" spans="1:24" x14ac:dyDescent="0.3">
      <c r="A7653">
        <v>7652</v>
      </c>
      <c r="B7653" t="s">
        <v>36</v>
      </c>
      <c r="C7653" t="str">
        <f>_xlfn.XLOOKUP(B7653,Lookup_table!B:B,Lookup_table!C:C)</f>
        <v>Data</v>
      </c>
      <c r="D7653" t="s">
        <v>37</v>
      </c>
      <c r="E7653" t="s">
        <v>15</v>
      </c>
      <c r="F7653" t="s">
        <v>29</v>
      </c>
      <c r="G7653" t="s">
        <v>25</v>
      </c>
      <c r="H7653" t="str">
        <f t="shared" si="476"/>
        <v>Onsite/Hybrid</v>
      </c>
      <c r="I7653" t="s">
        <v>18</v>
      </c>
      <c r="J7653" t="str">
        <f t="shared" si="477"/>
        <v>7+ yrs</v>
      </c>
      <c r="K7653">
        <f t="shared" ca="1" si="479"/>
        <v>13</v>
      </c>
      <c r="L7653" t="s">
        <v>27</v>
      </c>
      <c r="M7653">
        <v>1</v>
      </c>
      <c r="N7653">
        <v>1</v>
      </c>
      <c r="O7653">
        <v>1</v>
      </c>
      <c r="P7653">
        <v>0</v>
      </c>
      <c r="Q7653">
        <v>1</v>
      </c>
      <c r="R7653">
        <f>SUM(M7653:N7653:O7653:P7653:Q7653)</f>
        <v>4</v>
      </c>
      <c r="S7653" s="1">
        <v>126762</v>
      </c>
      <c r="T7653" s="1" t="str">
        <f t="shared" si="478"/>
        <v>High</v>
      </c>
      <c r="U7653">
        <v>4</v>
      </c>
      <c r="V7653">
        <v>2023</v>
      </c>
      <c r="W7653" t="s">
        <v>20</v>
      </c>
      <c r="X7653">
        <v>6</v>
      </c>
    </row>
    <row r="7654" spans="1:24" x14ac:dyDescent="0.3">
      <c r="A7654">
        <v>7653</v>
      </c>
      <c r="B7654" t="s">
        <v>31</v>
      </c>
      <c r="C7654" t="str">
        <f>_xlfn.XLOOKUP(B7654,Lookup_table!B:B,Lookup_table!C:C)</f>
        <v>Business</v>
      </c>
      <c r="D7654" t="s">
        <v>14</v>
      </c>
      <c r="E7654" t="s">
        <v>15</v>
      </c>
      <c r="F7654" t="s">
        <v>51</v>
      </c>
      <c r="G7654" t="s">
        <v>30</v>
      </c>
      <c r="H7654" t="str">
        <f t="shared" si="476"/>
        <v>Onsite/Hybrid</v>
      </c>
      <c r="I7654" t="s">
        <v>18</v>
      </c>
      <c r="J7654" t="str">
        <f t="shared" si="477"/>
        <v>7+ yrs</v>
      </c>
      <c r="K7654">
        <f t="shared" ca="1" si="479"/>
        <v>14</v>
      </c>
      <c r="L7654" t="s">
        <v>39</v>
      </c>
      <c r="M7654">
        <v>1</v>
      </c>
      <c r="N7654">
        <v>1</v>
      </c>
      <c r="O7654">
        <v>0</v>
      </c>
      <c r="P7654">
        <v>1</v>
      </c>
      <c r="Q7654">
        <v>1</v>
      </c>
      <c r="R7654">
        <f>SUM(M7654:N7654:O7654:P7654:Q7654)</f>
        <v>4</v>
      </c>
      <c r="S7654" s="1">
        <v>122884</v>
      </c>
      <c r="T7654" s="1" t="str">
        <f t="shared" si="478"/>
        <v>High</v>
      </c>
      <c r="U7654">
        <v>4</v>
      </c>
      <c r="V7654">
        <v>2022</v>
      </c>
      <c r="W7654" t="s">
        <v>20</v>
      </c>
      <c r="X7654">
        <v>6</v>
      </c>
    </row>
    <row r="7655" spans="1:24" x14ac:dyDescent="0.3">
      <c r="A7655">
        <v>7654</v>
      </c>
      <c r="B7655" t="s">
        <v>41</v>
      </c>
      <c r="C7655" t="str">
        <f>_xlfn.XLOOKUP(B7655,Lookup_table!B:B,Lookup_table!C:C)</f>
        <v>Data</v>
      </c>
      <c r="D7655" t="s">
        <v>37</v>
      </c>
      <c r="E7655" t="s">
        <v>40</v>
      </c>
      <c r="F7655" t="s">
        <v>52</v>
      </c>
      <c r="G7655" t="s">
        <v>17</v>
      </c>
      <c r="H7655" t="str">
        <f t="shared" si="476"/>
        <v>Remote</v>
      </c>
      <c r="I7655" t="s">
        <v>26</v>
      </c>
      <c r="J7655" t="str">
        <f t="shared" si="477"/>
        <v>3-6 yrs</v>
      </c>
      <c r="K7655">
        <f t="shared" ca="1" si="479"/>
        <v>4</v>
      </c>
      <c r="L7655" t="s">
        <v>39</v>
      </c>
      <c r="M7655">
        <v>1</v>
      </c>
      <c r="N7655">
        <v>0</v>
      </c>
      <c r="O7655">
        <v>1</v>
      </c>
      <c r="P7655">
        <v>1</v>
      </c>
      <c r="Q7655">
        <v>1</v>
      </c>
      <c r="R7655">
        <f>SUM(M7655:N7655:O7655:P7655:Q7655)</f>
        <v>4</v>
      </c>
      <c r="S7655" s="1">
        <v>117655</v>
      </c>
      <c r="T7655" s="1" t="str">
        <f t="shared" si="478"/>
        <v>Medium</v>
      </c>
      <c r="U7655">
        <v>1</v>
      </c>
      <c r="V7655">
        <v>2024</v>
      </c>
      <c r="W7655" t="s">
        <v>28</v>
      </c>
      <c r="X7655">
        <v>1</v>
      </c>
    </row>
    <row r="7656" spans="1:24" x14ac:dyDescent="0.3">
      <c r="A7656">
        <v>7655</v>
      </c>
      <c r="B7656" t="s">
        <v>21</v>
      </c>
      <c r="C7656" t="str">
        <f>_xlfn.XLOOKUP(B7656,Lookup_table!B:B,Lookup_table!C:C)</f>
        <v>AI</v>
      </c>
      <c r="D7656" t="s">
        <v>34</v>
      </c>
      <c r="E7656" t="s">
        <v>23</v>
      </c>
      <c r="F7656" t="s">
        <v>51</v>
      </c>
      <c r="G7656" t="s">
        <v>30</v>
      </c>
      <c r="H7656" t="str">
        <f t="shared" si="476"/>
        <v>Onsite/Hybrid</v>
      </c>
      <c r="I7656" t="s">
        <v>35</v>
      </c>
      <c r="J7656" t="str">
        <f t="shared" si="477"/>
        <v>0-2 yrs</v>
      </c>
      <c r="K7656">
        <f t="shared" ca="1" si="479"/>
        <v>2</v>
      </c>
      <c r="L7656" t="s">
        <v>39</v>
      </c>
      <c r="M7656">
        <v>1</v>
      </c>
      <c r="N7656">
        <v>0</v>
      </c>
      <c r="O7656">
        <v>1</v>
      </c>
      <c r="P7656">
        <v>1</v>
      </c>
      <c r="Q7656">
        <v>0</v>
      </c>
      <c r="R7656">
        <f>SUM(M7656:N7656:O7656:P7656:Q7656)</f>
        <v>3</v>
      </c>
      <c r="S7656" s="1">
        <v>123015</v>
      </c>
      <c r="T7656" s="1" t="str">
        <f t="shared" si="478"/>
        <v>High</v>
      </c>
      <c r="U7656">
        <v>2</v>
      </c>
      <c r="V7656">
        <v>2023</v>
      </c>
      <c r="W7656" t="s">
        <v>28</v>
      </c>
      <c r="X7656">
        <v>9</v>
      </c>
    </row>
    <row r="7657" spans="1:24" x14ac:dyDescent="0.3">
      <c r="A7657">
        <v>7656</v>
      </c>
      <c r="B7657" t="s">
        <v>33</v>
      </c>
      <c r="C7657" t="str">
        <f>_xlfn.XLOOKUP(B7657,Lookup_table!B:B,Lookup_table!C:C)</f>
        <v>Data</v>
      </c>
      <c r="D7657" t="s">
        <v>37</v>
      </c>
      <c r="E7657" t="s">
        <v>32</v>
      </c>
      <c r="F7657" t="s">
        <v>51</v>
      </c>
      <c r="G7657" t="s">
        <v>25</v>
      </c>
      <c r="H7657" t="str">
        <f t="shared" si="476"/>
        <v>Onsite/Hybrid</v>
      </c>
      <c r="I7657" t="s">
        <v>18</v>
      </c>
      <c r="J7657" t="str">
        <f t="shared" si="477"/>
        <v>7+ yrs</v>
      </c>
      <c r="K7657">
        <f t="shared" ca="1" si="479"/>
        <v>8</v>
      </c>
      <c r="L7657" t="s">
        <v>19</v>
      </c>
      <c r="M7657">
        <v>1</v>
      </c>
      <c r="N7657">
        <v>0</v>
      </c>
      <c r="O7657">
        <v>1</v>
      </c>
      <c r="P7657">
        <v>0</v>
      </c>
      <c r="Q7657">
        <v>0</v>
      </c>
      <c r="R7657">
        <f>SUM(M7657:N7657:O7657:P7657:Q7657)</f>
        <v>2</v>
      </c>
      <c r="S7657" s="1">
        <v>113061</v>
      </c>
      <c r="T7657" s="1" t="str">
        <f t="shared" si="478"/>
        <v>Medium</v>
      </c>
      <c r="U7657">
        <v>2</v>
      </c>
      <c r="V7657">
        <v>2025</v>
      </c>
      <c r="W7657" t="s">
        <v>34</v>
      </c>
      <c r="X7657">
        <v>2</v>
      </c>
    </row>
    <row r="7658" spans="1:24" x14ac:dyDescent="0.3">
      <c r="A7658">
        <v>7657</v>
      </c>
      <c r="B7658" t="s">
        <v>36</v>
      </c>
      <c r="C7658" t="str">
        <f>_xlfn.XLOOKUP(B7658,Lookup_table!B:B,Lookup_table!C:C)</f>
        <v>Data</v>
      </c>
      <c r="D7658" t="s">
        <v>37</v>
      </c>
      <c r="E7658" t="s">
        <v>38</v>
      </c>
      <c r="F7658" t="s">
        <v>52</v>
      </c>
      <c r="G7658" t="s">
        <v>30</v>
      </c>
      <c r="H7658" t="str">
        <f t="shared" si="476"/>
        <v>Onsite/Hybrid</v>
      </c>
      <c r="I7658" t="s">
        <v>35</v>
      </c>
      <c r="J7658" t="str">
        <f t="shared" si="477"/>
        <v>0-2 yrs</v>
      </c>
      <c r="K7658">
        <f t="shared" ca="1" si="479"/>
        <v>1</v>
      </c>
      <c r="L7658" t="s">
        <v>27</v>
      </c>
      <c r="M7658">
        <v>1</v>
      </c>
      <c r="N7658">
        <v>0</v>
      </c>
      <c r="O7658">
        <v>0</v>
      </c>
      <c r="P7658">
        <v>0</v>
      </c>
      <c r="Q7658">
        <v>1</v>
      </c>
      <c r="R7658">
        <f>SUM(M7658:N7658:O7658:P7658:Q7658)</f>
        <v>2</v>
      </c>
      <c r="S7658" s="1">
        <v>56615</v>
      </c>
      <c r="T7658" s="1" t="str">
        <f t="shared" si="478"/>
        <v>Low</v>
      </c>
      <c r="U7658">
        <v>8</v>
      </c>
      <c r="V7658">
        <v>2026</v>
      </c>
      <c r="W7658" t="s">
        <v>34</v>
      </c>
      <c r="X7658">
        <v>1</v>
      </c>
    </row>
    <row r="7659" spans="1:24" x14ac:dyDescent="0.3">
      <c r="A7659">
        <v>7658</v>
      </c>
      <c r="B7659" t="s">
        <v>31</v>
      </c>
      <c r="C7659" t="str">
        <f>_xlfn.XLOOKUP(B7659,Lookup_table!B:B,Lookup_table!C:C)</f>
        <v>Business</v>
      </c>
      <c r="D7659" t="s">
        <v>34</v>
      </c>
      <c r="E7659" t="s">
        <v>23</v>
      </c>
      <c r="F7659" t="s">
        <v>44</v>
      </c>
      <c r="G7659" t="s">
        <v>17</v>
      </c>
      <c r="H7659" t="str">
        <f t="shared" si="476"/>
        <v>Remote</v>
      </c>
      <c r="I7659" t="s">
        <v>26</v>
      </c>
      <c r="J7659" t="str">
        <f t="shared" si="477"/>
        <v>3-6 yrs</v>
      </c>
      <c r="K7659">
        <f t="shared" ca="1" si="479"/>
        <v>3</v>
      </c>
      <c r="L7659" t="s">
        <v>27</v>
      </c>
      <c r="M7659">
        <v>0</v>
      </c>
      <c r="N7659">
        <v>0</v>
      </c>
      <c r="O7659">
        <v>1</v>
      </c>
      <c r="P7659">
        <v>1</v>
      </c>
      <c r="Q7659">
        <v>1</v>
      </c>
      <c r="R7659">
        <f>SUM(M7659:N7659:O7659:P7659:Q7659)</f>
        <v>3</v>
      </c>
      <c r="S7659" s="1">
        <v>115458</v>
      </c>
      <c r="T7659" s="1" t="str">
        <f t="shared" si="478"/>
        <v>Medium</v>
      </c>
      <c r="U7659">
        <v>5</v>
      </c>
      <c r="V7659">
        <v>2024</v>
      </c>
      <c r="W7659" t="s">
        <v>28</v>
      </c>
      <c r="X7659">
        <v>5</v>
      </c>
    </row>
    <row r="7660" spans="1:24" x14ac:dyDescent="0.3">
      <c r="A7660">
        <v>7659</v>
      </c>
      <c r="B7660" t="s">
        <v>31</v>
      </c>
      <c r="C7660" t="str">
        <f>_xlfn.XLOOKUP(B7660,Lookup_table!B:B,Lookup_table!C:C)</f>
        <v>Business</v>
      </c>
      <c r="D7660" t="s">
        <v>22</v>
      </c>
      <c r="E7660" t="s">
        <v>40</v>
      </c>
      <c r="F7660" t="s">
        <v>16</v>
      </c>
      <c r="G7660" t="s">
        <v>25</v>
      </c>
      <c r="H7660" t="str">
        <f t="shared" si="476"/>
        <v>Onsite/Hybrid</v>
      </c>
      <c r="I7660" t="s">
        <v>35</v>
      </c>
      <c r="J7660" t="str">
        <f t="shared" si="477"/>
        <v>0-2 yrs</v>
      </c>
      <c r="K7660">
        <f t="shared" ca="1" si="479"/>
        <v>0</v>
      </c>
      <c r="L7660" t="s">
        <v>19</v>
      </c>
      <c r="M7660">
        <v>0</v>
      </c>
      <c r="N7660">
        <v>1</v>
      </c>
      <c r="O7660">
        <v>1</v>
      </c>
      <c r="P7660">
        <v>0</v>
      </c>
      <c r="Q7660">
        <v>0</v>
      </c>
      <c r="R7660">
        <f>SUM(M7660:N7660:O7660:P7660:Q7660)</f>
        <v>2</v>
      </c>
      <c r="S7660" s="1">
        <v>82781</v>
      </c>
      <c r="T7660" s="1" t="str">
        <f t="shared" si="478"/>
        <v>Medium</v>
      </c>
      <c r="U7660">
        <v>3</v>
      </c>
      <c r="V7660">
        <v>2021</v>
      </c>
      <c r="W7660" t="s">
        <v>20</v>
      </c>
      <c r="X7660">
        <v>6</v>
      </c>
    </row>
    <row r="7661" spans="1:24" x14ac:dyDescent="0.3">
      <c r="A7661">
        <v>7660</v>
      </c>
      <c r="B7661" t="s">
        <v>41</v>
      </c>
      <c r="C7661" t="str">
        <f>_xlfn.XLOOKUP(B7661,Lookup_table!B:B,Lookup_table!C:C)</f>
        <v>Data</v>
      </c>
      <c r="D7661" t="s">
        <v>37</v>
      </c>
      <c r="E7661" t="s">
        <v>42</v>
      </c>
      <c r="F7661" t="s">
        <v>43</v>
      </c>
      <c r="G7661" t="s">
        <v>17</v>
      </c>
      <c r="H7661" t="str">
        <f t="shared" si="476"/>
        <v>Remote</v>
      </c>
      <c r="I7661" t="s">
        <v>18</v>
      </c>
      <c r="J7661" t="str">
        <f t="shared" si="477"/>
        <v>7+ yrs</v>
      </c>
      <c r="K7661">
        <f t="shared" ca="1" si="479"/>
        <v>11</v>
      </c>
      <c r="L7661" t="s">
        <v>19</v>
      </c>
      <c r="M7661">
        <v>0</v>
      </c>
      <c r="N7661">
        <v>0</v>
      </c>
      <c r="O7661">
        <v>0</v>
      </c>
      <c r="P7661">
        <v>1</v>
      </c>
      <c r="Q7661">
        <v>1</v>
      </c>
      <c r="R7661">
        <f>SUM(M7661:N7661:O7661:P7661:Q7661)</f>
        <v>2</v>
      </c>
      <c r="S7661" s="1">
        <v>124415</v>
      </c>
      <c r="T7661" s="1" t="str">
        <f t="shared" si="478"/>
        <v>High</v>
      </c>
      <c r="U7661">
        <v>2</v>
      </c>
      <c r="V7661">
        <v>2024</v>
      </c>
      <c r="W7661" t="s">
        <v>34</v>
      </c>
      <c r="X7661">
        <v>3</v>
      </c>
    </row>
    <row r="7662" spans="1:24" x14ac:dyDescent="0.3">
      <c r="A7662">
        <v>7661</v>
      </c>
      <c r="B7662" t="s">
        <v>31</v>
      </c>
      <c r="C7662" t="str">
        <f>_xlfn.XLOOKUP(B7662,Lookup_table!B:B,Lookup_table!C:C)</f>
        <v>Business</v>
      </c>
      <c r="D7662" t="s">
        <v>37</v>
      </c>
      <c r="E7662" t="s">
        <v>38</v>
      </c>
      <c r="F7662" t="s">
        <v>52</v>
      </c>
      <c r="G7662" t="s">
        <v>25</v>
      </c>
      <c r="H7662" t="str">
        <f t="shared" si="476"/>
        <v>Onsite/Hybrid</v>
      </c>
      <c r="I7662" t="s">
        <v>18</v>
      </c>
      <c r="J7662" t="str">
        <f t="shared" si="477"/>
        <v>7+ yrs</v>
      </c>
      <c r="K7662">
        <f t="shared" ca="1" si="479"/>
        <v>13</v>
      </c>
      <c r="L7662" t="s">
        <v>27</v>
      </c>
      <c r="M7662">
        <v>1</v>
      </c>
      <c r="N7662">
        <v>1</v>
      </c>
      <c r="O7662">
        <v>0</v>
      </c>
      <c r="P7662">
        <v>0</v>
      </c>
      <c r="Q7662">
        <v>1</v>
      </c>
      <c r="R7662">
        <f>SUM(M7662:N7662:O7662:P7662:Q7662)</f>
        <v>3</v>
      </c>
      <c r="S7662" s="1">
        <v>106661</v>
      </c>
      <c r="T7662" s="1" t="str">
        <f t="shared" si="478"/>
        <v>Medium</v>
      </c>
      <c r="U7662">
        <v>12</v>
      </c>
      <c r="V7662">
        <v>2021</v>
      </c>
      <c r="W7662" t="s">
        <v>28</v>
      </c>
      <c r="X7662">
        <v>9</v>
      </c>
    </row>
    <row r="7663" spans="1:24" x14ac:dyDescent="0.3">
      <c r="A7663">
        <v>7662</v>
      </c>
      <c r="B7663" t="s">
        <v>21</v>
      </c>
      <c r="C7663" t="str">
        <f>_xlfn.XLOOKUP(B7663,Lookup_table!B:B,Lookup_table!C:C)</f>
        <v>AI</v>
      </c>
      <c r="D7663" t="s">
        <v>37</v>
      </c>
      <c r="E7663" t="s">
        <v>42</v>
      </c>
      <c r="F7663" t="s">
        <v>29</v>
      </c>
      <c r="G7663" t="s">
        <v>25</v>
      </c>
      <c r="H7663" t="str">
        <f t="shared" si="476"/>
        <v>Onsite/Hybrid</v>
      </c>
      <c r="I7663" t="s">
        <v>35</v>
      </c>
      <c r="J7663" t="str">
        <f t="shared" si="477"/>
        <v>0-2 yrs</v>
      </c>
      <c r="K7663">
        <f t="shared" ca="1" si="479"/>
        <v>1</v>
      </c>
      <c r="L7663" t="s">
        <v>19</v>
      </c>
      <c r="M7663">
        <v>1</v>
      </c>
      <c r="N7663">
        <v>1</v>
      </c>
      <c r="O7663">
        <v>0</v>
      </c>
      <c r="P7663">
        <v>1</v>
      </c>
      <c r="Q7663">
        <v>1</v>
      </c>
      <c r="R7663">
        <f>SUM(M7663:N7663:O7663:P7663:Q7663)</f>
        <v>4</v>
      </c>
      <c r="S7663" s="1">
        <v>117996</v>
      </c>
      <c r="T7663" s="1" t="str">
        <f t="shared" si="478"/>
        <v>Medium</v>
      </c>
      <c r="U7663">
        <v>4</v>
      </c>
      <c r="V7663">
        <v>2022</v>
      </c>
      <c r="W7663" t="s">
        <v>28</v>
      </c>
      <c r="X7663">
        <v>7</v>
      </c>
    </row>
    <row r="7664" spans="1:24" x14ac:dyDescent="0.3">
      <c r="A7664">
        <v>7663</v>
      </c>
      <c r="B7664" t="s">
        <v>21</v>
      </c>
      <c r="C7664" t="str">
        <f>_xlfn.XLOOKUP(B7664,Lookup_table!B:B,Lookup_table!C:C)</f>
        <v>AI</v>
      </c>
      <c r="D7664" t="s">
        <v>22</v>
      </c>
      <c r="E7664" t="s">
        <v>38</v>
      </c>
      <c r="F7664" t="s">
        <v>43</v>
      </c>
      <c r="G7664" t="s">
        <v>30</v>
      </c>
      <c r="H7664" t="str">
        <f t="shared" si="476"/>
        <v>Onsite/Hybrid</v>
      </c>
      <c r="I7664" t="s">
        <v>26</v>
      </c>
      <c r="J7664" t="str">
        <f t="shared" si="477"/>
        <v>3-6 yrs</v>
      </c>
      <c r="K7664">
        <f t="shared" ca="1" si="479"/>
        <v>6</v>
      </c>
      <c r="L7664" t="s">
        <v>27</v>
      </c>
      <c r="M7664">
        <v>1</v>
      </c>
      <c r="N7664">
        <v>0</v>
      </c>
      <c r="O7664">
        <v>0</v>
      </c>
      <c r="P7664">
        <v>0</v>
      </c>
      <c r="Q7664">
        <v>0</v>
      </c>
      <c r="R7664">
        <f>SUM(M7664:N7664:O7664:P7664:Q7664)</f>
        <v>1</v>
      </c>
      <c r="S7664" s="1">
        <v>139596</v>
      </c>
      <c r="T7664" s="1" t="str">
        <f t="shared" si="478"/>
        <v>High</v>
      </c>
      <c r="U7664">
        <v>4</v>
      </c>
      <c r="V7664">
        <v>2020</v>
      </c>
      <c r="W7664" t="s">
        <v>34</v>
      </c>
      <c r="X7664">
        <v>5</v>
      </c>
    </row>
    <row r="7665" spans="1:24" x14ac:dyDescent="0.3">
      <c r="A7665">
        <v>7664</v>
      </c>
      <c r="B7665" t="s">
        <v>41</v>
      </c>
      <c r="C7665" t="str">
        <f>_xlfn.XLOOKUP(B7665,Lookup_table!B:B,Lookup_table!C:C)</f>
        <v>Data</v>
      </c>
      <c r="D7665" t="s">
        <v>37</v>
      </c>
      <c r="E7665" t="s">
        <v>15</v>
      </c>
      <c r="F7665" t="s">
        <v>51</v>
      </c>
      <c r="G7665" t="s">
        <v>30</v>
      </c>
      <c r="H7665" t="str">
        <f t="shared" si="476"/>
        <v>Onsite/Hybrid</v>
      </c>
      <c r="I7665" t="s">
        <v>35</v>
      </c>
      <c r="J7665" t="str">
        <f t="shared" si="477"/>
        <v>0-2 yrs</v>
      </c>
      <c r="K7665">
        <f t="shared" ca="1" si="479"/>
        <v>1</v>
      </c>
      <c r="L7665" t="s">
        <v>27</v>
      </c>
      <c r="M7665">
        <v>0</v>
      </c>
      <c r="N7665">
        <v>0</v>
      </c>
      <c r="O7665">
        <v>0</v>
      </c>
      <c r="P7665">
        <v>0</v>
      </c>
      <c r="Q7665">
        <v>0</v>
      </c>
      <c r="R7665">
        <f>SUM(M7665:N7665:O7665:P7665:Q7665)</f>
        <v>0</v>
      </c>
      <c r="S7665" s="1">
        <v>46117</v>
      </c>
      <c r="T7665" s="1" t="str">
        <f t="shared" si="478"/>
        <v>Low</v>
      </c>
      <c r="U7665">
        <v>8</v>
      </c>
      <c r="V7665">
        <v>2020</v>
      </c>
      <c r="W7665" t="s">
        <v>34</v>
      </c>
      <c r="X7665">
        <v>2</v>
      </c>
    </row>
    <row r="7666" spans="1:24" x14ac:dyDescent="0.3">
      <c r="A7666">
        <v>7665</v>
      </c>
      <c r="B7666" t="s">
        <v>36</v>
      </c>
      <c r="C7666" t="str">
        <f>_xlfn.XLOOKUP(B7666,Lookup_table!B:B,Lookup_table!C:C)</f>
        <v>Data</v>
      </c>
      <c r="D7666" t="s">
        <v>34</v>
      </c>
      <c r="E7666" t="s">
        <v>23</v>
      </c>
      <c r="F7666" t="s">
        <v>44</v>
      </c>
      <c r="G7666" t="s">
        <v>30</v>
      </c>
      <c r="H7666" t="str">
        <f t="shared" si="476"/>
        <v>Onsite/Hybrid</v>
      </c>
      <c r="I7666" t="s">
        <v>35</v>
      </c>
      <c r="J7666" t="str">
        <f t="shared" si="477"/>
        <v>0-2 yrs</v>
      </c>
      <c r="K7666">
        <f t="shared" ca="1" si="479"/>
        <v>0</v>
      </c>
      <c r="L7666" t="s">
        <v>27</v>
      </c>
      <c r="M7666">
        <v>1</v>
      </c>
      <c r="N7666">
        <v>1</v>
      </c>
      <c r="O7666">
        <v>1</v>
      </c>
      <c r="P7666">
        <v>1</v>
      </c>
      <c r="Q7666">
        <v>1</v>
      </c>
      <c r="R7666">
        <f>SUM(M7666:N7666:O7666:P7666:Q7666)</f>
        <v>5</v>
      </c>
      <c r="S7666" s="1">
        <v>92675</v>
      </c>
      <c r="T7666" s="1" t="str">
        <f t="shared" si="478"/>
        <v>Medium</v>
      </c>
      <c r="U7666">
        <v>7</v>
      </c>
      <c r="V7666">
        <v>2021</v>
      </c>
      <c r="W7666" t="s">
        <v>28</v>
      </c>
      <c r="X7666">
        <v>1</v>
      </c>
    </row>
    <row r="7667" spans="1:24" x14ac:dyDescent="0.3">
      <c r="A7667">
        <v>7666</v>
      </c>
      <c r="B7667" t="s">
        <v>41</v>
      </c>
      <c r="C7667" t="str">
        <f>_xlfn.XLOOKUP(B7667,Lookup_table!B:B,Lookup_table!C:C)</f>
        <v>Data</v>
      </c>
      <c r="D7667" t="s">
        <v>22</v>
      </c>
      <c r="E7667" t="s">
        <v>23</v>
      </c>
      <c r="F7667" t="s">
        <v>43</v>
      </c>
      <c r="G7667" t="s">
        <v>17</v>
      </c>
      <c r="H7667" t="str">
        <f t="shared" si="476"/>
        <v>Remote</v>
      </c>
      <c r="I7667" t="s">
        <v>26</v>
      </c>
      <c r="J7667" t="str">
        <f t="shared" si="477"/>
        <v>3-6 yrs</v>
      </c>
      <c r="K7667">
        <f t="shared" ca="1" si="479"/>
        <v>6</v>
      </c>
      <c r="L7667" t="s">
        <v>27</v>
      </c>
      <c r="M7667">
        <v>0</v>
      </c>
      <c r="N7667">
        <v>0</v>
      </c>
      <c r="O7667">
        <v>1</v>
      </c>
      <c r="P7667">
        <v>1</v>
      </c>
      <c r="Q7667">
        <v>0</v>
      </c>
      <c r="R7667">
        <f>SUM(M7667:N7667:O7667:P7667:Q7667)</f>
        <v>2</v>
      </c>
      <c r="S7667" s="1">
        <v>129205</v>
      </c>
      <c r="T7667" s="1" t="str">
        <f t="shared" si="478"/>
        <v>High</v>
      </c>
      <c r="U7667">
        <v>6</v>
      </c>
      <c r="V7667">
        <v>2020</v>
      </c>
      <c r="W7667" t="s">
        <v>28</v>
      </c>
      <c r="X7667">
        <v>7</v>
      </c>
    </row>
    <row r="7668" spans="1:24" x14ac:dyDescent="0.3">
      <c r="A7668">
        <v>7667</v>
      </c>
      <c r="B7668" t="s">
        <v>33</v>
      </c>
      <c r="C7668" t="str">
        <f>_xlfn.XLOOKUP(B7668,Lookup_table!B:B,Lookup_table!C:C)</f>
        <v>Data</v>
      </c>
      <c r="D7668" t="s">
        <v>14</v>
      </c>
      <c r="E7668" t="s">
        <v>38</v>
      </c>
      <c r="F7668" t="s">
        <v>51</v>
      </c>
      <c r="G7668" t="s">
        <v>17</v>
      </c>
      <c r="H7668" t="str">
        <f t="shared" si="476"/>
        <v>Remote</v>
      </c>
      <c r="I7668" t="s">
        <v>26</v>
      </c>
      <c r="J7668" t="str">
        <f t="shared" si="477"/>
        <v>3-6 yrs</v>
      </c>
      <c r="K7668">
        <f t="shared" ca="1" si="479"/>
        <v>3</v>
      </c>
      <c r="L7668" t="s">
        <v>19</v>
      </c>
      <c r="M7668">
        <v>1</v>
      </c>
      <c r="N7668">
        <v>0</v>
      </c>
      <c r="O7668">
        <v>1</v>
      </c>
      <c r="P7668">
        <v>0</v>
      </c>
      <c r="Q7668">
        <v>1</v>
      </c>
      <c r="R7668">
        <f>SUM(M7668:N7668:O7668:P7668:Q7668)</f>
        <v>3</v>
      </c>
      <c r="S7668" s="1">
        <v>99006</v>
      </c>
      <c r="T7668" s="1" t="str">
        <f t="shared" si="478"/>
        <v>Medium</v>
      </c>
      <c r="U7668">
        <v>7</v>
      </c>
      <c r="V7668">
        <v>2024</v>
      </c>
      <c r="W7668" t="s">
        <v>34</v>
      </c>
      <c r="X7668">
        <v>6</v>
      </c>
    </row>
    <row r="7669" spans="1:24" x14ac:dyDescent="0.3">
      <c r="A7669">
        <v>7668</v>
      </c>
      <c r="B7669" t="s">
        <v>36</v>
      </c>
      <c r="C7669" t="str">
        <f>_xlfn.XLOOKUP(B7669,Lookup_table!B:B,Lookup_table!C:C)</f>
        <v>Data</v>
      </c>
      <c r="D7669" t="s">
        <v>22</v>
      </c>
      <c r="E7669" t="s">
        <v>15</v>
      </c>
      <c r="F7669" t="s">
        <v>51</v>
      </c>
      <c r="G7669" t="s">
        <v>17</v>
      </c>
      <c r="H7669" t="str">
        <f t="shared" si="476"/>
        <v>Remote</v>
      </c>
      <c r="I7669" t="s">
        <v>35</v>
      </c>
      <c r="J7669" t="str">
        <f t="shared" si="477"/>
        <v>0-2 yrs</v>
      </c>
      <c r="K7669">
        <f t="shared" ca="1" si="479"/>
        <v>0</v>
      </c>
      <c r="L7669" t="s">
        <v>19</v>
      </c>
      <c r="M7669">
        <v>1</v>
      </c>
      <c r="N7669">
        <v>1</v>
      </c>
      <c r="O7669">
        <v>1</v>
      </c>
      <c r="P7669">
        <v>1</v>
      </c>
      <c r="Q7669">
        <v>1</v>
      </c>
      <c r="R7669">
        <f>SUM(M7669:N7669:O7669:P7669:Q7669)</f>
        <v>5</v>
      </c>
      <c r="S7669" s="1">
        <v>108012</v>
      </c>
      <c r="T7669" s="1" t="str">
        <f t="shared" si="478"/>
        <v>Medium</v>
      </c>
      <c r="U7669">
        <v>11</v>
      </c>
      <c r="V7669">
        <v>2025</v>
      </c>
      <c r="W7669" t="s">
        <v>28</v>
      </c>
      <c r="X7669">
        <v>5</v>
      </c>
    </row>
    <row r="7670" spans="1:24" x14ac:dyDescent="0.3">
      <c r="A7670">
        <v>7669</v>
      </c>
      <c r="B7670" t="s">
        <v>41</v>
      </c>
      <c r="C7670" t="str">
        <f>_xlfn.XLOOKUP(B7670,Lookup_table!B:B,Lookup_table!C:C)</f>
        <v>Data</v>
      </c>
      <c r="D7670" t="s">
        <v>14</v>
      </c>
      <c r="E7670" t="s">
        <v>15</v>
      </c>
      <c r="F7670" t="s">
        <v>44</v>
      </c>
      <c r="G7670" t="s">
        <v>30</v>
      </c>
      <c r="H7670" t="str">
        <f t="shared" si="476"/>
        <v>Onsite/Hybrid</v>
      </c>
      <c r="I7670" t="s">
        <v>18</v>
      </c>
      <c r="J7670" t="str">
        <f t="shared" si="477"/>
        <v>7+ yrs</v>
      </c>
      <c r="K7670">
        <f t="shared" ca="1" si="479"/>
        <v>12</v>
      </c>
      <c r="L7670" t="s">
        <v>19</v>
      </c>
      <c r="M7670">
        <v>0</v>
      </c>
      <c r="N7670">
        <v>1</v>
      </c>
      <c r="O7670">
        <v>0</v>
      </c>
      <c r="P7670">
        <v>0</v>
      </c>
      <c r="Q7670">
        <v>0</v>
      </c>
      <c r="R7670">
        <f>SUM(M7670:N7670:O7670:P7670:Q7670)</f>
        <v>1</v>
      </c>
      <c r="S7670" s="1">
        <v>99394</v>
      </c>
      <c r="T7670" s="1" t="str">
        <f t="shared" si="478"/>
        <v>Medium</v>
      </c>
      <c r="U7670">
        <v>11</v>
      </c>
      <c r="V7670">
        <v>2022</v>
      </c>
      <c r="W7670" t="s">
        <v>34</v>
      </c>
      <c r="X7670">
        <v>5</v>
      </c>
    </row>
    <row r="7671" spans="1:24" x14ac:dyDescent="0.3">
      <c r="A7671">
        <v>7670</v>
      </c>
      <c r="B7671" t="s">
        <v>36</v>
      </c>
      <c r="C7671" t="str">
        <f>_xlfn.XLOOKUP(B7671,Lookup_table!B:B,Lookup_table!C:C)</f>
        <v>Data</v>
      </c>
      <c r="D7671" t="s">
        <v>14</v>
      </c>
      <c r="E7671" t="s">
        <v>32</v>
      </c>
      <c r="F7671" t="s">
        <v>51</v>
      </c>
      <c r="G7671" t="s">
        <v>17</v>
      </c>
      <c r="H7671" t="str">
        <f t="shared" si="476"/>
        <v>Remote</v>
      </c>
      <c r="I7671" t="s">
        <v>35</v>
      </c>
      <c r="J7671" t="str">
        <f t="shared" si="477"/>
        <v>0-2 yrs</v>
      </c>
      <c r="K7671">
        <f t="shared" ca="1" si="479"/>
        <v>1</v>
      </c>
      <c r="L7671" t="s">
        <v>19</v>
      </c>
      <c r="M7671">
        <v>1</v>
      </c>
      <c r="N7671">
        <v>0</v>
      </c>
      <c r="O7671">
        <v>0</v>
      </c>
      <c r="P7671">
        <v>0</v>
      </c>
      <c r="Q7671">
        <v>1</v>
      </c>
      <c r="R7671">
        <f>SUM(M7671:N7671:O7671:P7671:Q7671)</f>
        <v>2</v>
      </c>
      <c r="S7671" s="1">
        <v>63181</v>
      </c>
      <c r="T7671" s="1" t="str">
        <f t="shared" si="478"/>
        <v>Low</v>
      </c>
      <c r="U7671">
        <v>5</v>
      </c>
      <c r="V7671">
        <v>2020</v>
      </c>
      <c r="W7671" t="s">
        <v>34</v>
      </c>
      <c r="X7671">
        <v>2</v>
      </c>
    </row>
    <row r="7672" spans="1:24" x14ac:dyDescent="0.3">
      <c r="A7672">
        <v>7671</v>
      </c>
      <c r="B7672" t="s">
        <v>31</v>
      </c>
      <c r="C7672" t="str">
        <f>_xlfn.XLOOKUP(B7672,Lookup_table!B:B,Lookup_table!C:C)</f>
        <v>Business</v>
      </c>
      <c r="D7672" t="s">
        <v>22</v>
      </c>
      <c r="E7672" t="s">
        <v>38</v>
      </c>
      <c r="F7672" t="s">
        <v>24</v>
      </c>
      <c r="G7672" t="s">
        <v>25</v>
      </c>
      <c r="H7672" t="str">
        <f t="shared" si="476"/>
        <v>Onsite/Hybrid</v>
      </c>
      <c r="I7672" t="s">
        <v>26</v>
      </c>
      <c r="J7672" t="str">
        <f t="shared" si="477"/>
        <v>3-6 yrs</v>
      </c>
      <c r="K7672">
        <f t="shared" ca="1" si="479"/>
        <v>6</v>
      </c>
      <c r="L7672" t="s">
        <v>39</v>
      </c>
      <c r="M7672">
        <v>0</v>
      </c>
      <c r="N7672">
        <v>1</v>
      </c>
      <c r="O7672">
        <v>0</v>
      </c>
      <c r="P7672">
        <v>0</v>
      </c>
      <c r="Q7672">
        <v>1</v>
      </c>
      <c r="R7672">
        <f>SUM(M7672:N7672:O7672:P7672:Q7672)</f>
        <v>2</v>
      </c>
      <c r="S7672" s="1">
        <v>101831</v>
      </c>
      <c r="T7672" s="1" t="str">
        <f t="shared" si="478"/>
        <v>Medium</v>
      </c>
      <c r="U7672">
        <v>9</v>
      </c>
      <c r="V7672">
        <v>2026</v>
      </c>
      <c r="W7672" t="s">
        <v>20</v>
      </c>
      <c r="X7672">
        <v>5</v>
      </c>
    </row>
    <row r="7673" spans="1:24" x14ac:dyDescent="0.3">
      <c r="A7673">
        <v>7672</v>
      </c>
      <c r="B7673" t="s">
        <v>41</v>
      </c>
      <c r="C7673" t="str">
        <f>_xlfn.XLOOKUP(B7673,Lookup_table!B:B,Lookup_table!C:C)</f>
        <v>Data</v>
      </c>
      <c r="D7673" t="s">
        <v>34</v>
      </c>
      <c r="E7673" t="s">
        <v>32</v>
      </c>
      <c r="F7673" t="s">
        <v>51</v>
      </c>
      <c r="G7673" t="s">
        <v>17</v>
      </c>
      <c r="H7673" t="str">
        <f t="shared" si="476"/>
        <v>Remote</v>
      </c>
      <c r="I7673" t="s">
        <v>18</v>
      </c>
      <c r="J7673" t="str">
        <f t="shared" si="477"/>
        <v>7+ yrs</v>
      </c>
      <c r="K7673">
        <f t="shared" ca="1" si="479"/>
        <v>8</v>
      </c>
      <c r="L7673" t="s">
        <v>27</v>
      </c>
      <c r="M7673">
        <v>1</v>
      </c>
      <c r="N7673">
        <v>1</v>
      </c>
      <c r="O7673">
        <v>1</v>
      </c>
      <c r="P7673">
        <v>0</v>
      </c>
      <c r="Q7673">
        <v>1</v>
      </c>
      <c r="R7673">
        <f>SUM(M7673:N7673:O7673:P7673:Q7673)</f>
        <v>4</v>
      </c>
      <c r="S7673" s="1">
        <v>124117</v>
      </c>
      <c r="T7673" s="1" t="str">
        <f t="shared" si="478"/>
        <v>High</v>
      </c>
      <c r="U7673">
        <v>6</v>
      </c>
      <c r="V7673">
        <v>2021</v>
      </c>
      <c r="W7673" t="s">
        <v>28</v>
      </c>
      <c r="X7673">
        <v>7</v>
      </c>
    </row>
    <row r="7674" spans="1:24" x14ac:dyDescent="0.3">
      <c r="A7674">
        <v>7673</v>
      </c>
      <c r="B7674" t="s">
        <v>36</v>
      </c>
      <c r="C7674" t="str">
        <f>_xlfn.XLOOKUP(B7674,Lookup_table!B:B,Lookup_table!C:C)</f>
        <v>Data</v>
      </c>
      <c r="D7674" t="s">
        <v>22</v>
      </c>
      <c r="E7674" t="s">
        <v>40</v>
      </c>
      <c r="F7674" t="s">
        <v>43</v>
      </c>
      <c r="G7674" t="s">
        <v>30</v>
      </c>
      <c r="H7674" t="str">
        <f t="shared" si="476"/>
        <v>Onsite/Hybrid</v>
      </c>
      <c r="I7674" t="s">
        <v>35</v>
      </c>
      <c r="J7674" t="str">
        <f t="shared" si="477"/>
        <v>0-2 yrs</v>
      </c>
      <c r="K7674">
        <f t="shared" ca="1" si="479"/>
        <v>0</v>
      </c>
      <c r="L7674" t="s">
        <v>19</v>
      </c>
      <c r="M7674">
        <v>0</v>
      </c>
      <c r="N7674">
        <v>0</v>
      </c>
      <c r="O7674">
        <v>1</v>
      </c>
      <c r="P7674">
        <v>0</v>
      </c>
      <c r="Q7674">
        <v>1</v>
      </c>
      <c r="R7674">
        <f>SUM(M7674:N7674:O7674:P7674:Q7674)</f>
        <v>2</v>
      </c>
      <c r="S7674" s="1">
        <v>94538</v>
      </c>
      <c r="T7674" s="1" t="str">
        <f t="shared" si="478"/>
        <v>Medium</v>
      </c>
      <c r="U7674">
        <v>5</v>
      </c>
      <c r="V7674">
        <v>2024</v>
      </c>
      <c r="W7674" t="s">
        <v>28</v>
      </c>
      <c r="X7674">
        <v>7</v>
      </c>
    </row>
    <row r="7675" spans="1:24" x14ac:dyDescent="0.3">
      <c r="A7675">
        <v>7674</v>
      </c>
      <c r="B7675" t="s">
        <v>50</v>
      </c>
      <c r="C7675" t="str">
        <f>_xlfn.XLOOKUP(B7675,Lookup_table!B:B,Lookup_table!C:C)</f>
        <v>AI</v>
      </c>
      <c r="D7675" t="s">
        <v>14</v>
      </c>
      <c r="E7675" t="s">
        <v>38</v>
      </c>
      <c r="F7675" t="s">
        <v>24</v>
      </c>
      <c r="G7675" t="s">
        <v>17</v>
      </c>
      <c r="H7675" t="str">
        <f t="shared" si="476"/>
        <v>Remote</v>
      </c>
      <c r="I7675" t="s">
        <v>35</v>
      </c>
      <c r="J7675" t="str">
        <f t="shared" si="477"/>
        <v>0-2 yrs</v>
      </c>
      <c r="K7675">
        <f t="shared" ca="1" si="479"/>
        <v>0</v>
      </c>
      <c r="L7675" t="s">
        <v>27</v>
      </c>
      <c r="M7675">
        <v>1</v>
      </c>
      <c r="N7675">
        <v>0</v>
      </c>
      <c r="O7675">
        <v>0</v>
      </c>
      <c r="P7675">
        <v>1</v>
      </c>
      <c r="Q7675">
        <v>1</v>
      </c>
      <c r="R7675">
        <f>SUM(M7675:N7675:O7675:P7675:Q7675)</f>
        <v>3</v>
      </c>
      <c r="S7675" s="1">
        <v>114074</v>
      </c>
      <c r="T7675" s="1" t="str">
        <f t="shared" si="478"/>
        <v>Medium</v>
      </c>
      <c r="U7675">
        <v>10</v>
      </c>
      <c r="V7675">
        <v>2021</v>
      </c>
      <c r="W7675" t="s">
        <v>28</v>
      </c>
      <c r="X7675">
        <v>7</v>
      </c>
    </row>
    <row r="7676" spans="1:24" x14ac:dyDescent="0.3">
      <c r="A7676">
        <v>7675</v>
      </c>
      <c r="B7676" t="s">
        <v>36</v>
      </c>
      <c r="C7676" t="str">
        <f>_xlfn.XLOOKUP(B7676,Lookup_table!B:B,Lookup_table!C:C)</f>
        <v>Data</v>
      </c>
      <c r="D7676" t="s">
        <v>37</v>
      </c>
      <c r="E7676" t="s">
        <v>38</v>
      </c>
      <c r="F7676" t="s">
        <v>29</v>
      </c>
      <c r="G7676" t="s">
        <v>30</v>
      </c>
      <c r="H7676" t="str">
        <f t="shared" si="476"/>
        <v>Onsite/Hybrid</v>
      </c>
      <c r="I7676" t="s">
        <v>26</v>
      </c>
      <c r="J7676" t="str">
        <f t="shared" si="477"/>
        <v>3-6 yrs</v>
      </c>
      <c r="K7676">
        <f t="shared" ca="1" si="479"/>
        <v>4</v>
      </c>
      <c r="L7676" t="s">
        <v>19</v>
      </c>
      <c r="M7676">
        <v>1</v>
      </c>
      <c r="N7676">
        <v>1</v>
      </c>
      <c r="O7676">
        <v>0</v>
      </c>
      <c r="P7676">
        <v>0</v>
      </c>
      <c r="Q7676">
        <v>1</v>
      </c>
      <c r="R7676">
        <f>SUM(M7676:N7676:O7676:P7676:Q7676)</f>
        <v>3</v>
      </c>
      <c r="S7676" s="1">
        <v>89103</v>
      </c>
      <c r="T7676" s="1" t="str">
        <f t="shared" si="478"/>
        <v>Medium</v>
      </c>
      <c r="U7676">
        <v>2</v>
      </c>
      <c r="V7676">
        <v>2021</v>
      </c>
      <c r="W7676" t="s">
        <v>20</v>
      </c>
      <c r="X7676">
        <v>4</v>
      </c>
    </row>
    <row r="7677" spans="1:24" x14ac:dyDescent="0.3">
      <c r="A7677">
        <v>7676</v>
      </c>
      <c r="B7677" t="s">
        <v>41</v>
      </c>
      <c r="C7677" t="str">
        <f>_xlfn.XLOOKUP(B7677,Lookup_table!B:B,Lookup_table!C:C)</f>
        <v>Data</v>
      </c>
      <c r="D7677" t="s">
        <v>14</v>
      </c>
      <c r="E7677" t="s">
        <v>32</v>
      </c>
      <c r="F7677" t="s">
        <v>43</v>
      </c>
      <c r="G7677" t="s">
        <v>17</v>
      </c>
      <c r="H7677" t="str">
        <f t="shared" si="476"/>
        <v>Remote</v>
      </c>
      <c r="I7677" t="s">
        <v>18</v>
      </c>
      <c r="J7677" t="str">
        <f t="shared" si="477"/>
        <v>7+ yrs</v>
      </c>
      <c r="K7677">
        <f t="shared" ca="1" si="479"/>
        <v>15</v>
      </c>
      <c r="L7677" t="s">
        <v>27</v>
      </c>
      <c r="M7677">
        <v>0</v>
      </c>
      <c r="N7677">
        <v>0</v>
      </c>
      <c r="O7677">
        <v>0</v>
      </c>
      <c r="P7677">
        <v>1</v>
      </c>
      <c r="Q7677">
        <v>1</v>
      </c>
      <c r="R7677">
        <f>SUM(M7677:N7677:O7677:P7677:Q7677)</f>
        <v>2</v>
      </c>
      <c r="S7677" s="1">
        <v>127086</v>
      </c>
      <c r="T7677" s="1" t="str">
        <f t="shared" si="478"/>
        <v>High</v>
      </c>
      <c r="U7677">
        <v>5</v>
      </c>
      <c r="V7677">
        <v>2025</v>
      </c>
      <c r="W7677" t="s">
        <v>20</v>
      </c>
      <c r="X7677">
        <v>4</v>
      </c>
    </row>
    <row r="7678" spans="1:24" x14ac:dyDescent="0.3">
      <c r="A7678">
        <v>7677</v>
      </c>
      <c r="B7678" t="s">
        <v>31</v>
      </c>
      <c r="C7678" t="str">
        <f>_xlfn.XLOOKUP(B7678,Lookup_table!B:B,Lookup_table!C:C)</f>
        <v>Business</v>
      </c>
      <c r="D7678" t="s">
        <v>14</v>
      </c>
      <c r="E7678" t="s">
        <v>42</v>
      </c>
      <c r="F7678" t="s">
        <v>16</v>
      </c>
      <c r="G7678" t="s">
        <v>30</v>
      </c>
      <c r="H7678" t="str">
        <f t="shared" si="476"/>
        <v>Onsite/Hybrid</v>
      </c>
      <c r="I7678" t="s">
        <v>35</v>
      </c>
      <c r="J7678" t="str">
        <f t="shared" si="477"/>
        <v>0-2 yrs</v>
      </c>
      <c r="K7678">
        <f t="shared" ca="1" si="479"/>
        <v>1</v>
      </c>
      <c r="L7678" t="s">
        <v>27</v>
      </c>
      <c r="M7678">
        <v>0</v>
      </c>
      <c r="N7678">
        <v>0</v>
      </c>
      <c r="O7678">
        <v>1</v>
      </c>
      <c r="P7678">
        <v>0</v>
      </c>
      <c r="Q7678">
        <v>0</v>
      </c>
      <c r="R7678">
        <f>SUM(M7678:N7678:O7678:P7678:Q7678)</f>
        <v>1</v>
      </c>
      <c r="S7678" s="1">
        <v>62665</v>
      </c>
      <c r="T7678" s="1" t="str">
        <f t="shared" si="478"/>
        <v>Low</v>
      </c>
      <c r="U7678">
        <v>9</v>
      </c>
      <c r="V7678">
        <v>2022</v>
      </c>
      <c r="W7678" t="s">
        <v>28</v>
      </c>
      <c r="X7678">
        <v>7</v>
      </c>
    </row>
    <row r="7679" spans="1:24" x14ac:dyDescent="0.3">
      <c r="A7679">
        <v>7678</v>
      </c>
      <c r="B7679" t="s">
        <v>41</v>
      </c>
      <c r="C7679" t="str">
        <f>_xlfn.XLOOKUP(B7679,Lookup_table!B:B,Lookup_table!C:C)</f>
        <v>Data</v>
      </c>
      <c r="D7679" t="s">
        <v>34</v>
      </c>
      <c r="E7679" t="s">
        <v>42</v>
      </c>
      <c r="F7679" t="s">
        <v>52</v>
      </c>
      <c r="G7679" t="s">
        <v>17</v>
      </c>
      <c r="H7679" t="str">
        <f t="shared" si="476"/>
        <v>Remote</v>
      </c>
      <c r="I7679" t="s">
        <v>18</v>
      </c>
      <c r="J7679" t="str">
        <f t="shared" si="477"/>
        <v>7+ yrs</v>
      </c>
      <c r="K7679">
        <f t="shared" ca="1" si="479"/>
        <v>14</v>
      </c>
      <c r="L7679" t="s">
        <v>19</v>
      </c>
      <c r="M7679">
        <v>0</v>
      </c>
      <c r="N7679">
        <v>0</v>
      </c>
      <c r="O7679">
        <v>1</v>
      </c>
      <c r="P7679">
        <v>0</v>
      </c>
      <c r="Q7679">
        <v>0</v>
      </c>
      <c r="R7679">
        <f>SUM(M7679:N7679:O7679:P7679:Q7679)</f>
        <v>1</v>
      </c>
      <c r="S7679" s="1">
        <v>115904</v>
      </c>
      <c r="T7679" s="1" t="str">
        <f t="shared" si="478"/>
        <v>Medium</v>
      </c>
      <c r="U7679">
        <v>2</v>
      </c>
      <c r="V7679">
        <v>2021</v>
      </c>
      <c r="W7679" t="s">
        <v>28</v>
      </c>
      <c r="X7679">
        <v>9</v>
      </c>
    </row>
    <row r="7680" spans="1:24" x14ac:dyDescent="0.3">
      <c r="A7680">
        <v>7679</v>
      </c>
      <c r="B7680" t="s">
        <v>50</v>
      </c>
      <c r="C7680" t="str">
        <f>_xlfn.XLOOKUP(B7680,Lookup_table!B:B,Lookup_table!C:C)</f>
        <v>AI</v>
      </c>
      <c r="D7680" t="s">
        <v>14</v>
      </c>
      <c r="E7680" t="s">
        <v>32</v>
      </c>
      <c r="F7680" t="s">
        <v>52</v>
      </c>
      <c r="G7680" t="s">
        <v>30</v>
      </c>
      <c r="H7680" t="str">
        <f t="shared" si="476"/>
        <v>Onsite/Hybrid</v>
      </c>
      <c r="I7680" t="s">
        <v>18</v>
      </c>
      <c r="J7680" t="str">
        <f t="shared" si="477"/>
        <v>7+ yrs</v>
      </c>
      <c r="K7680">
        <f t="shared" ca="1" si="479"/>
        <v>15</v>
      </c>
      <c r="L7680" t="s">
        <v>39</v>
      </c>
      <c r="M7680">
        <v>1</v>
      </c>
      <c r="N7680">
        <v>0</v>
      </c>
      <c r="O7680">
        <v>0</v>
      </c>
      <c r="P7680">
        <v>1</v>
      </c>
      <c r="Q7680">
        <v>1</v>
      </c>
      <c r="R7680">
        <f>SUM(M7680:N7680:O7680:P7680:Q7680)</f>
        <v>3</v>
      </c>
      <c r="S7680" s="1">
        <v>164709</v>
      </c>
      <c r="T7680" s="1" t="str">
        <f t="shared" si="478"/>
        <v>High</v>
      </c>
      <c r="U7680">
        <v>10</v>
      </c>
      <c r="V7680">
        <v>2020</v>
      </c>
      <c r="W7680" t="s">
        <v>20</v>
      </c>
      <c r="X7680">
        <v>6</v>
      </c>
    </row>
    <row r="7681" spans="1:24" x14ac:dyDescent="0.3">
      <c r="A7681">
        <v>7680</v>
      </c>
      <c r="B7681" t="s">
        <v>33</v>
      </c>
      <c r="C7681" t="str">
        <f>_xlfn.XLOOKUP(B7681,Lookup_table!B:B,Lookup_table!C:C)</f>
        <v>Data</v>
      </c>
      <c r="D7681" t="s">
        <v>37</v>
      </c>
      <c r="E7681" t="s">
        <v>23</v>
      </c>
      <c r="F7681" t="s">
        <v>16</v>
      </c>
      <c r="G7681" t="s">
        <v>25</v>
      </c>
      <c r="H7681" t="str">
        <f t="shared" si="476"/>
        <v>Onsite/Hybrid</v>
      </c>
      <c r="I7681" t="s">
        <v>18</v>
      </c>
      <c r="J7681" t="str">
        <f t="shared" si="477"/>
        <v>7+ yrs</v>
      </c>
      <c r="K7681">
        <f t="shared" ca="1" si="479"/>
        <v>7</v>
      </c>
      <c r="L7681" t="s">
        <v>27</v>
      </c>
      <c r="M7681">
        <v>0</v>
      </c>
      <c r="N7681">
        <v>1</v>
      </c>
      <c r="O7681">
        <v>0</v>
      </c>
      <c r="P7681">
        <v>0</v>
      </c>
      <c r="Q7681">
        <v>1</v>
      </c>
      <c r="R7681">
        <f>SUM(M7681:N7681:O7681:P7681:Q7681)</f>
        <v>2</v>
      </c>
      <c r="S7681" s="1">
        <v>112801</v>
      </c>
      <c r="T7681" s="1" t="str">
        <f t="shared" si="478"/>
        <v>Medium</v>
      </c>
      <c r="U7681">
        <v>3</v>
      </c>
      <c r="V7681">
        <v>2020</v>
      </c>
      <c r="W7681" t="s">
        <v>20</v>
      </c>
      <c r="X7681">
        <v>5</v>
      </c>
    </row>
    <row r="7682" spans="1:24" x14ac:dyDescent="0.3">
      <c r="A7682">
        <v>7681</v>
      </c>
      <c r="B7682" t="s">
        <v>31</v>
      </c>
      <c r="C7682" t="str">
        <f>_xlfn.XLOOKUP(B7682,Lookup_table!B:B,Lookup_table!C:C)</f>
        <v>Business</v>
      </c>
      <c r="D7682" t="s">
        <v>22</v>
      </c>
      <c r="E7682" t="s">
        <v>32</v>
      </c>
      <c r="F7682" t="s">
        <v>43</v>
      </c>
      <c r="G7682" t="s">
        <v>17</v>
      </c>
      <c r="H7682" t="str">
        <f t="shared" ref="H7682:H7745" si="480">IF(G7682="Remote","Remote","Onsite/Hybrid")</f>
        <v>Remote</v>
      </c>
      <c r="I7682" t="s">
        <v>26</v>
      </c>
      <c r="J7682" t="str">
        <f t="shared" ref="J7682:J7745" si="481">IF(I7682="Entry","0-2 yrs",IF(I7682="Mid","3-6 yrs","7+ yrs"))</f>
        <v>3-6 yrs</v>
      </c>
      <c r="K7682">
        <f t="shared" ca="1" si="479"/>
        <v>5</v>
      </c>
      <c r="L7682" t="s">
        <v>19</v>
      </c>
      <c r="M7682">
        <v>0</v>
      </c>
      <c r="N7682">
        <v>1</v>
      </c>
      <c r="O7682">
        <v>0</v>
      </c>
      <c r="P7682">
        <v>1</v>
      </c>
      <c r="Q7682">
        <v>0</v>
      </c>
      <c r="R7682">
        <f>SUM(M7682:N7682:O7682:P7682:Q7682)</f>
        <v>2</v>
      </c>
      <c r="S7682" s="1">
        <v>111942</v>
      </c>
      <c r="T7682" s="1" t="str">
        <f t="shared" ref="T7682:T7745" si="482">IF(S7682&lt;=70000,"Low",IF(S7682&lt;=120000,"Medium","High"))</f>
        <v>Medium</v>
      </c>
      <c r="U7682">
        <v>7</v>
      </c>
      <c r="V7682">
        <v>2024</v>
      </c>
      <c r="W7682" t="s">
        <v>20</v>
      </c>
      <c r="X7682">
        <v>3</v>
      </c>
    </row>
    <row r="7683" spans="1:24" x14ac:dyDescent="0.3">
      <c r="A7683">
        <v>7682</v>
      </c>
      <c r="B7683" t="s">
        <v>31</v>
      </c>
      <c r="C7683" t="str">
        <f>_xlfn.XLOOKUP(B7683,Lookup_table!B:B,Lookup_table!C:C)</f>
        <v>Business</v>
      </c>
      <c r="D7683" t="s">
        <v>37</v>
      </c>
      <c r="E7683" t="s">
        <v>42</v>
      </c>
      <c r="F7683" t="s">
        <v>51</v>
      </c>
      <c r="G7683" t="s">
        <v>17</v>
      </c>
      <c r="H7683" t="str">
        <f t="shared" si="480"/>
        <v>Remote</v>
      </c>
      <c r="I7683" t="s">
        <v>35</v>
      </c>
      <c r="J7683" t="str">
        <f t="shared" si="481"/>
        <v>0-2 yrs</v>
      </c>
      <c r="K7683">
        <f t="shared" ref="K7683:K7746" ca="1" si="483">IF(J7683="0-2 yrs",RANDBETWEEN(0,2),IF(J7683="3-6 yrs", RANDBETWEEN(3,6),IF(J7683="7+ yrs", RANDBETWEEN(7,15)," ")))</f>
        <v>0</v>
      </c>
      <c r="L7683" t="s">
        <v>27</v>
      </c>
      <c r="M7683">
        <v>1</v>
      </c>
      <c r="N7683">
        <v>1</v>
      </c>
      <c r="O7683">
        <v>0</v>
      </c>
      <c r="P7683">
        <v>1</v>
      </c>
      <c r="Q7683">
        <v>0</v>
      </c>
      <c r="R7683">
        <f>SUM(M7683:N7683:O7683:P7683:Q7683)</f>
        <v>3</v>
      </c>
      <c r="S7683" s="1">
        <v>64231</v>
      </c>
      <c r="T7683" s="1" t="str">
        <f t="shared" si="482"/>
        <v>Low</v>
      </c>
      <c r="U7683">
        <v>5</v>
      </c>
      <c r="V7683">
        <v>2025</v>
      </c>
      <c r="W7683" t="s">
        <v>34</v>
      </c>
      <c r="X7683">
        <v>3</v>
      </c>
    </row>
    <row r="7684" spans="1:24" x14ac:dyDescent="0.3">
      <c r="A7684">
        <v>7683</v>
      </c>
      <c r="B7684" t="s">
        <v>50</v>
      </c>
      <c r="C7684" t="str">
        <f>_xlfn.XLOOKUP(B7684,Lookup_table!B:B,Lookup_table!C:C)</f>
        <v>AI</v>
      </c>
      <c r="D7684" t="s">
        <v>22</v>
      </c>
      <c r="E7684" t="s">
        <v>40</v>
      </c>
      <c r="F7684" t="s">
        <v>51</v>
      </c>
      <c r="G7684" t="s">
        <v>30</v>
      </c>
      <c r="H7684" t="str">
        <f t="shared" si="480"/>
        <v>Onsite/Hybrid</v>
      </c>
      <c r="I7684" t="s">
        <v>35</v>
      </c>
      <c r="J7684" t="str">
        <f t="shared" si="481"/>
        <v>0-2 yrs</v>
      </c>
      <c r="K7684">
        <f t="shared" ca="1" si="483"/>
        <v>1</v>
      </c>
      <c r="L7684" t="s">
        <v>19</v>
      </c>
      <c r="M7684">
        <v>1</v>
      </c>
      <c r="N7684">
        <v>1</v>
      </c>
      <c r="O7684">
        <v>1</v>
      </c>
      <c r="P7684">
        <v>1</v>
      </c>
      <c r="Q7684">
        <v>1</v>
      </c>
      <c r="R7684">
        <f>SUM(M7684:N7684:O7684:P7684:Q7684)</f>
        <v>5</v>
      </c>
      <c r="S7684" s="1">
        <v>147503</v>
      </c>
      <c r="T7684" s="1" t="str">
        <f t="shared" si="482"/>
        <v>High</v>
      </c>
      <c r="U7684">
        <v>7</v>
      </c>
      <c r="V7684">
        <v>2021</v>
      </c>
      <c r="W7684" t="s">
        <v>28</v>
      </c>
      <c r="X7684">
        <v>4</v>
      </c>
    </row>
    <row r="7685" spans="1:24" x14ac:dyDescent="0.3">
      <c r="A7685">
        <v>7684</v>
      </c>
      <c r="B7685" t="s">
        <v>21</v>
      </c>
      <c r="C7685" t="str">
        <f>_xlfn.XLOOKUP(B7685,Lookup_table!B:B,Lookup_table!C:C)</f>
        <v>AI</v>
      </c>
      <c r="D7685" t="s">
        <v>34</v>
      </c>
      <c r="E7685" t="s">
        <v>23</v>
      </c>
      <c r="F7685" t="s">
        <v>52</v>
      </c>
      <c r="G7685" t="s">
        <v>25</v>
      </c>
      <c r="H7685" t="str">
        <f t="shared" si="480"/>
        <v>Onsite/Hybrid</v>
      </c>
      <c r="I7685" t="s">
        <v>18</v>
      </c>
      <c r="J7685" t="str">
        <f t="shared" si="481"/>
        <v>7+ yrs</v>
      </c>
      <c r="K7685">
        <f t="shared" ca="1" si="483"/>
        <v>7</v>
      </c>
      <c r="L7685" t="s">
        <v>19</v>
      </c>
      <c r="M7685">
        <v>0</v>
      </c>
      <c r="N7685">
        <v>1</v>
      </c>
      <c r="O7685">
        <v>0</v>
      </c>
      <c r="P7685">
        <v>0</v>
      </c>
      <c r="Q7685">
        <v>0</v>
      </c>
      <c r="R7685">
        <f>SUM(M7685:N7685:O7685:P7685:Q7685)</f>
        <v>1</v>
      </c>
      <c r="S7685" s="1">
        <v>143614</v>
      </c>
      <c r="T7685" s="1" t="str">
        <f t="shared" si="482"/>
        <v>High</v>
      </c>
      <c r="U7685">
        <v>8</v>
      </c>
      <c r="V7685">
        <v>2023</v>
      </c>
      <c r="W7685" t="s">
        <v>28</v>
      </c>
      <c r="X7685">
        <v>9</v>
      </c>
    </row>
    <row r="7686" spans="1:24" x14ac:dyDescent="0.3">
      <c r="A7686">
        <v>7685</v>
      </c>
      <c r="B7686" t="s">
        <v>31</v>
      </c>
      <c r="C7686" t="str">
        <f>_xlfn.XLOOKUP(B7686,Lookup_table!B:B,Lookup_table!C:C)</f>
        <v>Business</v>
      </c>
      <c r="D7686" t="s">
        <v>37</v>
      </c>
      <c r="E7686" t="s">
        <v>42</v>
      </c>
      <c r="F7686" t="s">
        <v>51</v>
      </c>
      <c r="G7686" t="s">
        <v>17</v>
      </c>
      <c r="H7686" t="str">
        <f t="shared" si="480"/>
        <v>Remote</v>
      </c>
      <c r="I7686" t="s">
        <v>18</v>
      </c>
      <c r="J7686" t="str">
        <f t="shared" si="481"/>
        <v>7+ yrs</v>
      </c>
      <c r="K7686">
        <f t="shared" ca="1" si="483"/>
        <v>13</v>
      </c>
      <c r="L7686" t="s">
        <v>19</v>
      </c>
      <c r="M7686">
        <v>1</v>
      </c>
      <c r="N7686">
        <v>1</v>
      </c>
      <c r="O7686">
        <v>0</v>
      </c>
      <c r="P7686">
        <v>0</v>
      </c>
      <c r="Q7686">
        <v>0</v>
      </c>
      <c r="R7686">
        <f>SUM(M7686:N7686:O7686:P7686:Q7686)</f>
        <v>2</v>
      </c>
      <c r="S7686" s="1">
        <v>99595</v>
      </c>
      <c r="T7686" s="1" t="str">
        <f t="shared" si="482"/>
        <v>Medium</v>
      </c>
      <c r="U7686">
        <v>10</v>
      </c>
      <c r="V7686">
        <v>2021</v>
      </c>
      <c r="W7686" t="s">
        <v>34</v>
      </c>
      <c r="X7686">
        <v>6</v>
      </c>
    </row>
    <row r="7687" spans="1:24" x14ac:dyDescent="0.3">
      <c r="A7687">
        <v>7686</v>
      </c>
      <c r="B7687" t="s">
        <v>31</v>
      </c>
      <c r="C7687" t="str">
        <f>_xlfn.XLOOKUP(B7687,Lookup_table!B:B,Lookup_table!C:C)</f>
        <v>Business</v>
      </c>
      <c r="D7687" t="s">
        <v>34</v>
      </c>
      <c r="E7687" t="s">
        <v>23</v>
      </c>
      <c r="F7687" t="s">
        <v>29</v>
      </c>
      <c r="G7687" t="s">
        <v>25</v>
      </c>
      <c r="H7687" t="str">
        <f t="shared" si="480"/>
        <v>Onsite/Hybrid</v>
      </c>
      <c r="I7687" t="s">
        <v>18</v>
      </c>
      <c r="J7687" t="str">
        <f t="shared" si="481"/>
        <v>7+ yrs</v>
      </c>
      <c r="K7687">
        <f t="shared" ca="1" si="483"/>
        <v>15</v>
      </c>
      <c r="L7687" t="s">
        <v>27</v>
      </c>
      <c r="M7687">
        <v>1</v>
      </c>
      <c r="N7687">
        <v>0</v>
      </c>
      <c r="O7687">
        <v>1</v>
      </c>
      <c r="P7687">
        <v>0</v>
      </c>
      <c r="Q7687">
        <v>0</v>
      </c>
      <c r="R7687">
        <f>SUM(M7687:N7687:O7687:P7687:Q7687)</f>
        <v>2</v>
      </c>
      <c r="S7687" s="1">
        <v>111718</v>
      </c>
      <c r="T7687" s="1" t="str">
        <f t="shared" si="482"/>
        <v>Medium</v>
      </c>
      <c r="U7687">
        <v>6</v>
      </c>
      <c r="V7687">
        <v>2023</v>
      </c>
      <c r="W7687" t="s">
        <v>20</v>
      </c>
      <c r="X7687">
        <v>6</v>
      </c>
    </row>
    <row r="7688" spans="1:24" x14ac:dyDescent="0.3">
      <c r="A7688">
        <v>7687</v>
      </c>
      <c r="B7688" t="s">
        <v>50</v>
      </c>
      <c r="C7688" t="str">
        <f>_xlfn.XLOOKUP(B7688,Lookup_table!B:B,Lookup_table!C:C)</f>
        <v>AI</v>
      </c>
      <c r="D7688" t="s">
        <v>34</v>
      </c>
      <c r="E7688" t="s">
        <v>32</v>
      </c>
      <c r="F7688" t="s">
        <v>44</v>
      </c>
      <c r="G7688" t="s">
        <v>30</v>
      </c>
      <c r="H7688" t="str">
        <f t="shared" si="480"/>
        <v>Onsite/Hybrid</v>
      </c>
      <c r="I7688" t="s">
        <v>26</v>
      </c>
      <c r="J7688" t="str">
        <f t="shared" si="481"/>
        <v>3-6 yrs</v>
      </c>
      <c r="K7688">
        <f t="shared" ca="1" si="483"/>
        <v>3</v>
      </c>
      <c r="L7688" t="s">
        <v>19</v>
      </c>
      <c r="M7688">
        <v>0</v>
      </c>
      <c r="N7688">
        <v>0</v>
      </c>
      <c r="O7688">
        <v>1</v>
      </c>
      <c r="P7688">
        <v>1</v>
      </c>
      <c r="Q7688">
        <v>1</v>
      </c>
      <c r="R7688">
        <f>SUM(M7688:N7688:O7688:P7688:Q7688)</f>
        <v>3</v>
      </c>
      <c r="S7688" s="1">
        <v>155665</v>
      </c>
      <c r="T7688" s="1" t="str">
        <f t="shared" si="482"/>
        <v>High</v>
      </c>
      <c r="U7688">
        <v>7</v>
      </c>
      <c r="V7688">
        <v>2024</v>
      </c>
      <c r="W7688" t="s">
        <v>28</v>
      </c>
      <c r="X7688">
        <v>2</v>
      </c>
    </row>
    <row r="7689" spans="1:24" x14ac:dyDescent="0.3">
      <c r="A7689">
        <v>7688</v>
      </c>
      <c r="B7689" t="s">
        <v>31</v>
      </c>
      <c r="C7689" t="str">
        <f>_xlfn.XLOOKUP(B7689,Lookup_table!B:B,Lookup_table!C:C)</f>
        <v>Business</v>
      </c>
      <c r="D7689" t="s">
        <v>37</v>
      </c>
      <c r="E7689" t="s">
        <v>38</v>
      </c>
      <c r="F7689" t="s">
        <v>43</v>
      </c>
      <c r="G7689" t="s">
        <v>17</v>
      </c>
      <c r="H7689" t="str">
        <f t="shared" si="480"/>
        <v>Remote</v>
      </c>
      <c r="I7689" t="s">
        <v>18</v>
      </c>
      <c r="J7689" t="str">
        <f t="shared" si="481"/>
        <v>7+ yrs</v>
      </c>
      <c r="K7689">
        <f t="shared" ca="1" si="483"/>
        <v>11</v>
      </c>
      <c r="L7689" t="s">
        <v>27</v>
      </c>
      <c r="M7689">
        <v>0</v>
      </c>
      <c r="N7689">
        <v>1</v>
      </c>
      <c r="O7689">
        <v>1</v>
      </c>
      <c r="P7689">
        <v>1</v>
      </c>
      <c r="Q7689">
        <v>0</v>
      </c>
      <c r="R7689">
        <f>SUM(M7689:N7689:O7689:P7689:Q7689)</f>
        <v>3</v>
      </c>
      <c r="S7689" s="1">
        <v>131017</v>
      </c>
      <c r="T7689" s="1" t="str">
        <f t="shared" si="482"/>
        <v>High</v>
      </c>
      <c r="U7689">
        <v>4</v>
      </c>
      <c r="V7689">
        <v>2022</v>
      </c>
      <c r="W7689" t="s">
        <v>28</v>
      </c>
      <c r="X7689">
        <v>9</v>
      </c>
    </row>
    <row r="7690" spans="1:24" x14ac:dyDescent="0.3">
      <c r="A7690">
        <v>7689</v>
      </c>
      <c r="B7690" t="s">
        <v>31</v>
      </c>
      <c r="C7690" t="str">
        <f>_xlfn.XLOOKUP(B7690,Lookup_table!B:B,Lookup_table!C:C)</f>
        <v>Business</v>
      </c>
      <c r="D7690" t="s">
        <v>14</v>
      </c>
      <c r="E7690" t="s">
        <v>38</v>
      </c>
      <c r="F7690" t="s">
        <v>52</v>
      </c>
      <c r="G7690" t="s">
        <v>17</v>
      </c>
      <c r="H7690" t="str">
        <f t="shared" si="480"/>
        <v>Remote</v>
      </c>
      <c r="I7690" t="s">
        <v>26</v>
      </c>
      <c r="J7690" t="str">
        <f t="shared" si="481"/>
        <v>3-6 yrs</v>
      </c>
      <c r="K7690">
        <f t="shared" ca="1" si="483"/>
        <v>6</v>
      </c>
      <c r="L7690" t="s">
        <v>27</v>
      </c>
      <c r="M7690">
        <v>0</v>
      </c>
      <c r="N7690">
        <v>1</v>
      </c>
      <c r="O7690">
        <v>0</v>
      </c>
      <c r="P7690">
        <v>0</v>
      </c>
      <c r="Q7690">
        <v>0</v>
      </c>
      <c r="R7690">
        <f>SUM(M7690:N7690:O7690:P7690:Q7690)</f>
        <v>1</v>
      </c>
      <c r="S7690" s="1">
        <v>71736</v>
      </c>
      <c r="T7690" s="1" t="str">
        <f t="shared" si="482"/>
        <v>Medium</v>
      </c>
      <c r="U7690">
        <v>3</v>
      </c>
      <c r="V7690">
        <v>2025</v>
      </c>
      <c r="W7690" t="s">
        <v>28</v>
      </c>
      <c r="X7690">
        <v>8</v>
      </c>
    </row>
    <row r="7691" spans="1:24" x14ac:dyDescent="0.3">
      <c r="A7691">
        <v>7690</v>
      </c>
      <c r="B7691" t="s">
        <v>33</v>
      </c>
      <c r="C7691" t="str">
        <f>_xlfn.XLOOKUP(B7691,Lookup_table!B:B,Lookup_table!C:C)</f>
        <v>Data</v>
      </c>
      <c r="D7691" t="s">
        <v>37</v>
      </c>
      <c r="E7691" t="s">
        <v>32</v>
      </c>
      <c r="F7691" t="s">
        <v>24</v>
      </c>
      <c r="G7691" t="s">
        <v>30</v>
      </c>
      <c r="H7691" t="str">
        <f t="shared" si="480"/>
        <v>Onsite/Hybrid</v>
      </c>
      <c r="I7691" t="s">
        <v>35</v>
      </c>
      <c r="J7691" t="str">
        <f t="shared" si="481"/>
        <v>0-2 yrs</v>
      </c>
      <c r="K7691">
        <f t="shared" ca="1" si="483"/>
        <v>2</v>
      </c>
      <c r="L7691" t="s">
        <v>39</v>
      </c>
      <c r="M7691">
        <v>1</v>
      </c>
      <c r="N7691">
        <v>0</v>
      </c>
      <c r="O7691">
        <v>1</v>
      </c>
      <c r="P7691">
        <v>1</v>
      </c>
      <c r="Q7691">
        <v>0</v>
      </c>
      <c r="R7691">
        <f>SUM(M7691:N7691:O7691:P7691:Q7691)</f>
        <v>3</v>
      </c>
      <c r="S7691" s="1">
        <v>82219</v>
      </c>
      <c r="T7691" s="1" t="str">
        <f t="shared" si="482"/>
        <v>Medium</v>
      </c>
      <c r="U7691">
        <v>5</v>
      </c>
      <c r="V7691">
        <v>2024</v>
      </c>
      <c r="W7691" t="s">
        <v>28</v>
      </c>
      <c r="X7691">
        <v>3</v>
      </c>
    </row>
    <row r="7692" spans="1:24" x14ac:dyDescent="0.3">
      <c r="A7692">
        <v>7691</v>
      </c>
      <c r="B7692" t="s">
        <v>41</v>
      </c>
      <c r="C7692" t="str">
        <f>_xlfn.XLOOKUP(B7692,Lookup_table!B:B,Lookup_table!C:C)</f>
        <v>Data</v>
      </c>
      <c r="D7692" t="s">
        <v>14</v>
      </c>
      <c r="E7692" t="s">
        <v>38</v>
      </c>
      <c r="F7692" t="s">
        <v>24</v>
      </c>
      <c r="G7692" t="s">
        <v>30</v>
      </c>
      <c r="H7692" t="str">
        <f t="shared" si="480"/>
        <v>Onsite/Hybrid</v>
      </c>
      <c r="I7692" t="s">
        <v>26</v>
      </c>
      <c r="J7692" t="str">
        <f t="shared" si="481"/>
        <v>3-6 yrs</v>
      </c>
      <c r="K7692">
        <f t="shared" ca="1" si="483"/>
        <v>5</v>
      </c>
      <c r="L7692" t="s">
        <v>27</v>
      </c>
      <c r="M7692">
        <v>1</v>
      </c>
      <c r="N7692">
        <v>0</v>
      </c>
      <c r="O7692">
        <v>0</v>
      </c>
      <c r="P7692">
        <v>0</v>
      </c>
      <c r="Q7692">
        <v>1</v>
      </c>
      <c r="R7692">
        <f>SUM(M7692:N7692:O7692:P7692:Q7692)</f>
        <v>2</v>
      </c>
      <c r="S7692" s="1">
        <v>88870</v>
      </c>
      <c r="T7692" s="1" t="str">
        <f t="shared" si="482"/>
        <v>Medium</v>
      </c>
      <c r="U7692">
        <v>8</v>
      </c>
      <c r="V7692">
        <v>2021</v>
      </c>
      <c r="W7692" t="s">
        <v>28</v>
      </c>
      <c r="X7692">
        <v>9</v>
      </c>
    </row>
    <row r="7693" spans="1:24" x14ac:dyDescent="0.3">
      <c r="A7693">
        <v>7692</v>
      </c>
      <c r="B7693" t="s">
        <v>36</v>
      </c>
      <c r="C7693" t="str">
        <f>_xlfn.XLOOKUP(B7693,Lookup_table!B:B,Lookup_table!C:C)</f>
        <v>Data</v>
      </c>
      <c r="D7693" t="s">
        <v>14</v>
      </c>
      <c r="E7693" t="s">
        <v>42</v>
      </c>
      <c r="F7693" t="s">
        <v>44</v>
      </c>
      <c r="G7693" t="s">
        <v>17</v>
      </c>
      <c r="H7693" t="str">
        <f t="shared" si="480"/>
        <v>Remote</v>
      </c>
      <c r="I7693" t="s">
        <v>18</v>
      </c>
      <c r="J7693" t="str">
        <f t="shared" si="481"/>
        <v>7+ yrs</v>
      </c>
      <c r="K7693">
        <f t="shared" ca="1" si="483"/>
        <v>11</v>
      </c>
      <c r="L7693" t="s">
        <v>19</v>
      </c>
      <c r="M7693">
        <v>0</v>
      </c>
      <c r="N7693">
        <v>1</v>
      </c>
      <c r="O7693">
        <v>0</v>
      </c>
      <c r="P7693">
        <v>1</v>
      </c>
      <c r="Q7693">
        <v>0</v>
      </c>
      <c r="R7693">
        <f>SUM(M7693:N7693:O7693:P7693:Q7693)</f>
        <v>2</v>
      </c>
      <c r="S7693" s="1">
        <v>110525</v>
      </c>
      <c r="T7693" s="1" t="str">
        <f t="shared" si="482"/>
        <v>Medium</v>
      </c>
      <c r="U7693">
        <v>3</v>
      </c>
      <c r="V7693">
        <v>2022</v>
      </c>
      <c r="W7693" t="s">
        <v>34</v>
      </c>
      <c r="X7693">
        <v>6</v>
      </c>
    </row>
    <row r="7694" spans="1:24" x14ac:dyDescent="0.3">
      <c r="A7694">
        <v>7693</v>
      </c>
      <c r="B7694" t="s">
        <v>41</v>
      </c>
      <c r="C7694" t="str">
        <f>_xlfn.XLOOKUP(B7694,Lookup_table!B:B,Lookup_table!C:C)</f>
        <v>Data</v>
      </c>
      <c r="D7694" t="s">
        <v>14</v>
      </c>
      <c r="E7694" t="s">
        <v>42</v>
      </c>
      <c r="F7694" t="s">
        <v>43</v>
      </c>
      <c r="G7694" t="s">
        <v>17</v>
      </c>
      <c r="H7694" t="str">
        <f t="shared" si="480"/>
        <v>Remote</v>
      </c>
      <c r="I7694" t="s">
        <v>35</v>
      </c>
      <c r="J7694" t="str">
        <f t="shared" si="481"/>
        <v>0-2 yrs</v>
      </c>
      <c r="K7694">
        <f t="shared" ca="1" si="483"/>
        <v>2</v>
      </c>
      <c r="L7694" t="s">
        <v>19</v>
      </c>
      <c r="M7694">
        <v>0</v>
      </c>
      <c r="N7694">
        <v>1</v>
      </c>
      <c r="O7694">
        <v>0</v>
      </c>
      <c r="P7694">
        <v>1</v>
      </c>
      <c r="Q7694">
        <v>1</v>
      </c>
      <c r="R7694">
        <f>SUM(M7694:N7694:O7694:P7694:Q7694)</f>
        <v>3</v>
      </c>
      <c r="S7694" s="1">
        <v>76640</v>
      </c>
      <c r="T7694" s="1" t="str">
        <f t="shared" si="482"/>
        <v>Medium</v>
      </c>
      <c r="U7694">
        <v>10</v>
      </c>
      <c r="V7694">
        <v>2024</v>
      </c>
      <c r="W7694" t="s">
        <v>34</v>
      </c>
      <c r="X7694">
        <v>4</v>
      </c>
    </row>
    <row r="7695" spans="1:24" x14ac:dyDescent="0.3">
      <c r="A7695">
        <v>7694</v>
      </c>
      <c r="B7695" t="s">
        <v>50</v>
      </c>
      <c r="C7695" t="str">
        <f>_xlfn.XLOOKUP(B7695,Lookup_table!B:B,Lookup_table!C:C)</f>
        <v>AI</v>
      </c>
      <c r="D7695" t="s">
        <v>14</v>
      </c>
      <c r="E7695" t="s">
        <v>15</v>
      </c>
      <c r="F7695" t="s">
        <v>29</v>
      </c>
      <c r="G7695" t="s">
        <v>17</v>
      </c>
      <c r="H7695" t="str">
        <f t="shared" si="480"/>
        <v>Remote</v>
      </c>
      <c r="I7695" t="s">
        <v>26</v>
      </c>
      <c r="J7695" t="str">
        <f t="shared" si="481"/>
        <v>3-6 yrs</v>
      </c>
      <c r="K7695">
        <f t="shared" ca="1" si="483"/>
        <v>5</v>
      </c>
      <c r="L7695" t="s">
        <v>19</v>
      </c>
      <c r="M7695">
        <v>0</v>
      </c>
      <c r="N7695">
        <v>0</v>
      </c>
      <c r="O7695">
        <v>0</v>
      </c>
      <c r="P7695">
        <v>0</v>
      </c>
      <c r="Q7695">
        <v>1</v>
      </c>
      <c r="R7695">
        <f>SUM(M7695:N7695:O7695:P7695:Q7695)</f>
        <v>1</v>
      </c>
      <c r="S7695" s="1">
        <v>126251</v>
      </c>
      <c r="T7695" s="1" t="str">
        <f t="shared" si="482"/>
        <v>High</v>
      </c>
      <c r="U7695">
        <v>4</v>
      </c>
      <c r="V7695">
        <v>2020</v>
      </c>
      <c r="W7695" t="s">
        <v>28</v>
      </c>
      <c r="X7695">
        <v>8</v>
      </c>
    </row>
    <row r="7696" spans="1:24" x14ac:dyDescent="0.3">
      <c r="A7696">
        <v>7695</v>
      </c>
      <c r="B7696" t="s">
        <v>31</v>
      </c>
      <c r="C7696" t="str">
        <f>_xlfn.XLOOKUP(B7696,Lookup_table!B:B,Lookup_table!C:C)</f>
        <v>Business</v>
      </c>
      <c r="D7696" t="s">
        <v>37</v>
      </c>
      <c r="E7696" t="s">
        <v>38</v>
      </c>
      <c r="F7696" t="s">
        <v>51</v>
      </c>
      <c r="G7696" t="s">
        <v>30</v>
      </c>
      <c r="H7696" t="str">
        <f t="shared" si="480"/>
        <v>Onsite/Hybrid</v>
      </c>
      <c r="I7696" t="s">
        <v>35</v>
      </c>
      <c r="J7696" t="str">
        <f t="shared" si="481"/>
        <v>0-2 yrs</v>
      </c>
      <c r="K7696">
        <f t="shared" ca="1" si="483"/>
        <v>2</v>
      </c>
      <c r="L7696" t="s">
        <v>27</v>
      </c>
      <c r="M7696">
        <v>1</v>
      </c>
      <c r="N7696">
        <v>0</v>
      </c>
      <c r="O7696">
        <v>1</v>
      </c>
      <c r="P7696">
        <v>1</v>
      </c>
      <c r="Q7696">
        <v>1</v>
      </c>
      <c r="R7696">
        <f>SUM(M7696:N7696:O7696:P7696:Q7696)</f>
        <v>4</v>
      </c>
      <c r="S7696" s="1">
        <v>89111</v>
      </c>
      <c r="T7696" s="1" t="str">
        <f t="shared" si="482"/>
        <v>Medium</v>
      </c>
      <c r="U7696">
        <v>4</v>
      </c>
      <c r="V7696">
        <v>2021</v>
      </c>
      <c r="W7696" t="s">
        <v>28</v>
      </c>
      <c r="X7696">
        <v>4</v>
      </c>
    </row>
    <row r="7697" spans="1:24" x14ac:dyDescent="0.3">
      <c r="A7697">
        <v>7696</v>
      </c>
      <c r="B7697" t="s">
        <v>41</v>
      </c>
      <c r="C7697" t="str">
        <f>_xlfn.XLOOKUP(B7697,Lookup_table!B:B,Lookup_table!C:C)</f>
        <v>Data</v>
      </c>
      <c r="D7697" t="s">
        <v>22</v>
      </c>
      <c r="E7697" t="s">
        <v>23</v>
      </c>
      <c r="F7697" t="s">
        <v>24</v>
      </c>
      <c r="G7697" t="s">
        <v>17</v>
      </c>
      <c r="H7697" t="str">
        <f t="shared" si="480"/>
        <v>Remote</v>
      </c>
      <c r="I7697" t="s">
        <v>18</v>
      </c>
      <c r="J7697" t="str">
        <f t="shared" si="481"/>
        <v>7+ yrs</v>
      </c>
      <c r="K7697">
        <f t="shared" ca="1" si="483"/>
        <v>15</v>
      </c>
      <c r="L7697" t="s">
        <v>27</v>
      </c>
      <c r="M7697">
        <v>0</v>
      </c>
      <c r="N7697">
        <v>0</v>
      </c>
      <c r="O7697">
        <v>0</v>
      </c>
      <c r="P7697">
        <v>1</v>
      </c>
      <c r="Q7697">
        <v>0</v>
      </c>
      <c r="R7697">
        <f>SUM(M7697:N7697:O7697:P7697:Q7697)</f>
        <v>1</v>
      </c>
      <c r="S7697" s="1">
        <v>136722</v>
      </c>
      <c r="T7697" s="1" t="str">
        <f t="shared" si="482"/>
        <v>High</v>
      </c>
      <c r="U7697">
        <v>12</v>
      </c>
      <c r="V7697">
        <v>2021</v>
      </c>
      <c r="W7697" t="s">
        <v>20</v>
      </c>
      <c r="X7697">
        <v>4</v>
      </c>
    </row>
    <row r="7698" spans="1:24" x14ac:dyDescent="0.3">
      <c r="A7698">
        <v>7697</v>
      </c>
      <c r="B7698" t="s">
        <v>41</v>
      </c>
      <c r="C7698" t="str">
        <f>_xlfn.XLOOKUP(B7698,Lookup_table!B:B,Lookup_table!C:C)</f>
        <v>Data</v>
      </c>
      <c r="D7698" t="s">
        <v>14</v>
      </c>
      <c r="E7698" t="s">
        <v>15</v>
      </c>
      <c r="F7698" t="s">
        <v>51</v>
      </c>
      <c r="G7698" t="s">
        <v>25</v>
      </c>
      <c r="H7698" t="str">
        <f t="shared" si="480"/>
        <v>Onsite/Hybrid</v>
      </c>
      <c r="I7698" t="s">
        <v>18</v>
      </c>
      <c r="J7698" t="str">
        <f t="shared" si="481"/>
        <v>7+ yrs</v>
      </c>
      <c r="K7698">
        <f t="shared" ca="1" si="483"/>
        <v>12</v>
      </c>
      <c r="L7698" t="s">
        <v>39</v>
      </c>
      <c r="M7698">
        <v>1</v>
      </c>
      <c r="N7698">
        <v>0</v>
      </c>
      <c r="O7698">
        <v>0</v>
      </c>
      <c r="P7698">
        <v>0</v>
      </c>
      <c r="Q7698">
        <v>0</v>
      </c>
      <c r="R7698">
        <f>SUM(M7698:N7698:O7698:P7698:Q7698)</f>
        <v>1</v>
      </c>
      <c r="S7698" s="1">
        <v>104544</v>
      </c>
      <c r="T7698" s="1" t="str">
        <f t="shared" si="482"/>
        <v>Medium</v>
      </c>
      <c r="U7698">
        <v>5</v>
      </c>
      <c r="V7698">
        <v>2022</v>
      </c>
      <c r="W7698" t="s">
        <v>28</v>
      </c>
      <c r="X7698">
        <v>7</v>
      </c>
    </row>
    <row r="7699" spans="1:24" x14ac:dyDescent="0.3">
      <c r="A7699">
        <v>7698</v>
      </c>
      <c r="B7699" t="s">
        <v>21</v>
      </c>
      <c r="C7699" t="str">
        <f>_xlfn.XLOOKUP(B7699,Lookup_table!B:B,Lookup_table!C:C)</f>
        <v>AI</v>
      </c>
      <c r="D7699" t="s">
        <v>22</v>
      </c>
      <c r="E7699" t="s">
        <v>32</v>
      </c>
      <c r="F7699" t="s">
        <v>16</v>
      </c>
      <c r="G7699" t="s">
        <v>25</v>
      </c>
      <c r="H7699" t="str">
        <f t="shared" si="480"/>
        <v>Onsite/Hybrid</v>
      </c>
      <c r="I7699" t="s">
        <v>26</v>
      </c>
      <c r="J7699" t="str">
        <f t="shared" si="481"/>
        <v>3-6 yrs</v>
      </c>
      <c r="K7699">
        <f t="shared" ca="1" si="483"/>
        <v>6</v>
      </c>
      <c r="L7699" t="s">
        <v>39</v>
      </c>
      <c r="M7699">
        <v>0</v>
      </c>
      <c r="N7699">
        <v>0</v>
      </c>
      <c r="O7699">
        <v>1</v>
      </c>
      <c r="P7699">
        <v>0</v>
      </c>
      <c r="Q7699">
        <v>0</v>
      </c>
      <c r="R7699">
        <f>SUM(M7699:N7699:O7699:P7699:Q7699)</f>
        <v>1</v>
      </c>
      <c r="S7699" s="1">
        <v>150353</v>
      </c>
      <c r="T7699" s="1" t="str">
        <f t="shared" si="482"/>
        <v>High</v>
      </c>
      <c r="U7699">
        <v>7</v>
      </c>
      <c r="V7699">
        <v>2026</v>
      </c>
      <c r="W7699" t="s">
        <v>28</v>
      </c>
      <c r="X7699">
        <v>7</v>
      </c>
    </row>
    <row r="7700" spans="1:24" x14ac:dyDescent="0.3">
      <c r="A7700">
        <v>7699</v>
      </c>
      <c r="B7700" t="s">
        <v>50</v>
      </c>
      <c r="C7700" t="str">
        <f>_xlfn.XLOOKUP(B7700,Lookup_table!B:B,Lookup_table!C:C)</f>
        <v>AI</v>
      </c>
      <c r="D7700" t="s">
        <v>14</v>
      </c>
      <c r="E7700" t="s">
        <v>32</v>
      </c>
      <c r="F7700" t="s">
        <v>44</v>
      </c>
      <c r="G7700" t="s">
        <v>30</v>
      </c>
      <c r="H7700" t="str">
        <f t="shared" si="480"/>
        <v>Onsite/Hybrid</v>
      </c>
      <c r="I7700" t="s">
        <v>18</v>
      </c>
      <c r="J7700" t="str">
        <f t="shared" si="481"/>
        <v>7+ yrs</v>
      </c>
      <c r="K7700">
        <f t="shared" ca="1" si="483"/>
        <v>12</v>
      </c>
      <c r="L7700" t="s">
        <v>27</v>
      </c>
      <c r="M7700">
        <v>1</v>
      </c>
      <c r="N7700">
        <v>1</v>
      </c>
      <c r="O7700">
        <v>1</v>
      </c>
      <c r="P7700">
        <v>0</v>
      </c>
      <c r="Q7700">
        <v>1</v>
      </c>
      <c r="R7700">
        <f>SUM(M7700:N7700:O7700:P7700:Q7700)</f>
        <v>4</v>
      </c>
      <c r="S7700" s="1">
        <v>168823</v>
      </c>
      <c r="T7700" s="1" t="str">
        <f t="shared" si="482"/>
        <v>High</v>
      </c>
      <c r="U7700">
        <v>10</v>
      </c>
      <c r="V7700">
        <v>2021</v>
      </c>
      <c r="W7700" t="s">
        <v>34</v>
      </c>
      <c r="X7700">
        <v>6</v>
      </c>
    </row>
    <row r="7701" spans="1:24" x14ac:dyDescent="0.3">
      <c r="A7701">
        <v>7700</v>
      </c>
      <c r="B7701" t="s">
        <v>36</v>
      </c>
      <c r="C7701" t="str">
        <f>_xlfn.XLOOKUP(B7701,Lookup_table!B:B,Lookup_table!C:C)</f>
        <v>Data</v>
      </c>
      <c r="D7701" t="s">
        <v>34</v>
      </c>
      <c r="E7701" t="s">
        <v>23</v>
      </c>
      <c r="F7701" t="s">
        <v>43</v>
      </c>
      <c r="G7701" t="s">
        <v>30</v>
      </c>
      <c r="H7701" t="str">
        <f t="shared" si="480"/>
        <v>Onsite/Hybrid</v>
      </c>
      <c r="I7701" t="s">
        <v>35</v>
      </c>
      <c r="J7701" t="str">
        <f t="shared" si="481"/>
        <v>0-2 yrs</v>
      </c>
      <c r="K7701">
        <f t="shared" ca="1" si="483"/>
        <v>1</v>
      </c>
      <c r="L7701" t="s">
        <v>19</v>
      </c>
      <c r="M7701">
        <v>0</v>
      </c>
      <c r="N7701">
        <v>1</v>
      </c>
      <c r="O7701">
        <v>1</v>
      </c>
      <c r="P7701">
        <v>1</v>
      </c>
      <c r="Q7701">
        <v>0</v>
      </c>
      <c r="R7701">
        <f>SUM(M7701:N7701:O7701:P7701:Q7701)</f>
        <v>3</v>
      </c>
      <c r="S7701" s="1">
        <v>75703</v>
      </c>
      <c r="T7701" s="1" t="str">
        <f t="shared" si="482"/>
        <v>Medium</v>
      </c>
      <c r="U7701">
        <v>12</v>
      </c>
      <c r="V7701">
        <v>2022</v>
      </c>
      <c r="W7701" t="s">
        <v>28</v>
      </c>
      <c r="X7701">
        <v>7</v>
      </c>
    </row>
    <row r="7702" spans="1:24" x14ac:dyDescent="0.3">
      <c r="A7702">
        <v>7701</v>
      </c>
      <c r="B7702" t="s">
        <v>21</v>
      </c>
      <c r="C7702" t="str">
        <f>_xlfn.XLOOKUP(B7702,Lookup_table!B:B,Lookup_table!C:C)</f>
        <v>AI</v>
      </c>
      <c r="D7702" t="s">
        <v>34</v>
      </c>
      <c r="E7702" t="s">
        <v>40</v>
      </c>
      <c r="F7702" t="s">
        <v>16</v>
      </c>
      <c r="G7702" t="s">
        <v>17</v>
      </c>
      <c r="H7702" t="str">
        <f t="shared" si="480"/>
        <v>Remote</v>
      </c>
      <c r="I7702" t="s">
        <v>35</v>
      </c>
      <c r="J7702" t="str">
        <f t="shared" si="481"/>
        <v>0-2 yrs</v>
      </c>
      <c r="K7702">
        <f t="shared" ca="1" si="483"/>
        <v>2</v>
      </c>
      <c r="L7702" t="s">
        <v>19</v>
      </c>
      <c r="M7702">
        <v>0</v>
      </c>
      <c r="N7702">
        <v>1</v>
      </c>
      <c r="O7702">
        <v>1</v>
      </c>
      <c r="P7702">
        <v>1</v>
      </c>
      <c r="Q7702">
        <v>1</v>
      </c>
      <c r="R7702">
        <f>SUM(M7702:N7702:O7702:P7702:Q7702)</f>
        <v>4</v>
      </c>
      <c r="S7702" s="1">
        <v>128190</v>
      </c>
      <c r="T7702" s="1" t="str">
        <f t="shared" si="482"/>
        <v>High</v>
      </c>
      <c r="U7702">
        <v>8</v>
      </c>
      <c r="V7702">
        <v>2023</v>
      </c>
      <c r="W7702" t="s">
        <v>28</v>
      </c>
      <c r="X7702">
        <v>2</v>
      </c>
    </row>
    <row r="7703" spans="1:24" x14ac:dyDescent="0.3">
      <c r="A7703">
        <v>7702</v>
      </c>
      <c r="B7703" t="s">
        <v>21</v>
      </c>
      <c r="C7703" t="str">
        <f>_xlfn.XLOOKUP(B7703,Lookup_table!B:B,Lookup_table!C:C)</f>
        <v>AI</v>
      </c>
      <c r="D7703" t="s">
        <v>14</v>
      </c>
      <c r="E7703" t="s">
        <v>38</v>
      </c>
      <c r="F7703" t="s">
        <v>24</v>
      </c>
      <c r="G7703" t="s">
        <v>30</v>
      </c>
      <c r="H7703" t="str">
        <f t="shared" si="480"/>
        <v>Onsite/Hybrid</v>
      </c>
      <c r="I7703" t="s">
        <v>26</v>
      </c>
      <c r="J7703" t="str">
        <f t="shared" si="481"/>
        <v>3-6 yrs</v>
      </c>
      <c r="K7703">
        <f t="shared" ca="1" si="483"/>
        <v>5</v>
      </c>
      <c r="L7703" t="s">
        <v>19</v>
      </c>
      <c r="M7703">
        <v>0</v>
      </c>
      <c r="N7703">
        <v>0</v>
      </c>
      <c r="O7703">
        <v>0</v>
      </c>
      <c r="P7703">
        <v>1</v>
      </c>
      <c r="Q7703">
        <v>0</v>
      </c>
      <c r="R7703">
        <f>SUM(M7703:N7703:O7703:P7703:Q7703)</f>
        <v>1</v>
      </c>
      <c r="S7703" s="1">
        <v>132979</v>
      </c>
      <c r="T7703" s="1" t="str">
        <f t="shared" si="482"/>
        <v>High</v>
      </c>
      <c r="U7703">
        <v>11</v>
      </c>
      <c r="V7703">
        <v>2024</v>
      </c>
      <c r="W7703" t="s">
        <v>20</v>
      </c>
      <c r="X7703">
        <v>2</v>
      </c>
    </row>
    <row r="7704" spans="1:24" x14ac:dyDescent="0.3">
      <c r="A7704">
        <v>7703</v>
      </c>
      <c r="B7704" t="s">
        <v>41</v>
      </c>
      <c r="C7704" t="str">
        <f>_xlfn.XLOOKUP(B7704,Lookup_table!B:B,Lookup_table!C:C)</f>
        <v>Data</v>
      </c>
      <c r="D7704" t="s">
        <v>37</v>
      </c>
      <c r="E7704" t="s">
        <v>38</v>
      </c>
      <c r="F7704" t="s">
        <v>52</v>
      </c>
      <c r="G7704" t="s">
        <v>30</v>
      </c>
      <c r="H7704" t="str">
        <f t="shared" si="480"/>
        <v>Onsite/Hybrid</v>
      </c>
      <c r="I7704" t="s">
        <v>18</v>
      </c>
      <c r="J7704" t="str">
        <f t="shared" si="481"/>
        <v>7+ yrs</v>
      </c>
      <c r="K7704">
        <f t="shared" ca="1" si="483"/>
        <v>10</v>
      </c>
      <c r="L7704" t="s">
        <v>39</v>
      </c>
      <c r="M7704">
        <v>1</v>
      </c>
      <c r="N7704">
        <v>1</v>
      </c>
      <c r="O7704">
        <v>1</v>
      </c>
      <c r="P7704">
        <v>0</v>
      </c>
      <c r="Q7704">
        <v>1</v>
      </c>
      <c r="R7704">
        <f>SUM(M7704:N7704:O7704:P7704:Q7704)</f>
        <v>4</v>
      </c>
      <c r="S7704" s="1">
        <v>122658</v>
      </c>
      <c r="T7704" s="1" t="str">
        <f t="shared" si="482"/>
        <v>High</v>
      </c>
      <c r="U7704">
        <v>6</v>
      </c>
      <c r="V7704">
        <v>2022</v>
      </c>
      <c r="W7704" t="s">
        <v>20</v>
      </c>
      <c r="X7704">
        <v>2</v>
      </c>
    </row>
    <row r="7705" spans="1:24" x14ac:dyDescent="0.3">
      <c r="A7705">
        <v>7704</v>
      </c>
      <c r="B7705" t="s">
        <v>21</v>
      </c>
      <c r="C7705" t="str">
        <f>_xlfn.XLOOKUP(B7705,Lookup_table!B:B,Lookup_table!C:C)</f>
        <v>AI</v>
      </c>
      <c r="D7705" t="s">
        <v>14</v>
      </c>
      <c r="E7705" t="s">
        <v>38</v>
      </c>
      <c r="F7705" t="s">
        <v>51</v>
      </c>
      <c r="G7705" t="s">
        <v>25</v>
      </c>
      <c r="H7705" t="str">
        <f t="shared" si="480"/>
        <v>Onsite/Hybrid</v>
      </c>
      <c r="I7705" t="s">
        <v>18</v>
      </c>
      <c r="J7705" t="str">
        <f t="shared" si="481"/>
        <v>7+ yrs</v>
      </c>
      <c r="K7705">
        <f t="shared" ca="1" si="483"/>
        <v>12</v>
      </c>
      <c r="L7705" t="s">
        <v>27</v>
      </c>
      <c r="M7705">
        <v>0</v>
      </c>
      <c r="N7705">
        <v>1</v>
      </c>
      <c r="O7705">
        <v>0</v>
      </c>
      <c r="P7705">
        <v>1</v>
      </c>
      <c r="Q7705">
        <v>0</v>
      </c>
      <c r="R7705">
        <f>SUM(M7705:N7705:O7705:P7705:Q7705)</f>
        <v>2</v>
      </c>
      <c r="S7705" s="1">
        <v>159979</v>
      </c>
      <c r="T7705" s="1" t="str">
        <f t="shared" si="482"/>
        <v>High</v>
      </c>
      <c r="U7705">
        <v>11</v>
      </c>
      <c r="V7705">
        <v>2020</v>
      </c>
      <c r="W7705" t="s">
        <v>34</v>
      </c>
      <c r="X7705">
        <v>2</v>
      </c>
    </row>
    <row r="7706" spans="1:24" x14ac:dyDescent="0.3">
      <c r="A7706">
        <v>7705</v>
      </c>
      <c r="B7706" t="s">
        <v>21</v>
      </c>
      <c r="C7706" t="str">
        <f>_xlfn.XLOOKUP(B7706,Lookup_table!B:B,Lookup_table!C:C)</f>
        <v>AI</v>
      </c>
      <c r="D7706" t="s">
        <v>34</v>
      </c>
      <c r="E7706" t="s">
        <v>23</v>
      </c>
      <c r="F7706" t="s">
        <v>43</v>
      </c>
      <c r="G7706" t="s">
        <v>17</v>
      </c>
      <c r="H7706" t="str">
        <f t="shared" si="480"/>
        <v>Remote</v>
      </c>
      <c r="I7706" t="s">
        <v>26</v>
      </c>
      <c r="J7706" t="str">
        <f t="shared" si="481"/>
        <v>3-6 yrs</v>
      </c>
      <c r="K7706">
        <f t="shared" ca="1" si="483"/>
        <v>6</v>
      </c>
      <c r="L7706" t="s">
        <v>19</v>
      </c>
      <c r="M7706">
        <v>0</v>
      </c>
      <c r="N7706">
        <v>1</v>
      </c>
      <c r="O7706">
        <v>0</v>
      </c>
      <c r="P7706">
        <v>1</v>
      </c>
      <c r="Q7706">
        <v>1</v>
      </c>
      <c r="R7706">
        <f>SUM(M7706:N7706:O7706:P7706:Q7706)</f>
        <v>3</v>
      </c>
      <c r="S7706" s="1">
        <v>138639</v>
      </c>
      <c r="T7706" s="1" t="str">
        <f t="shared" si="482"/>
        <v>High</v>
      </c>
      <c r="U7706">
        <v>8</v>
      </c>
      <c r="V7706">
        <v>2024</v>
      </c>
      <c r="W7706" t="s">
        <v>28</v>
      </c>
      <c r="X7706">
        <v>7</v>
      </c>
    </row>
    <row r="7707" spans="1:24" x14ac:dyDescent="0.3">
      <c r="A7707">
        <v>7706</v>
      </c>
      <c r="B7707" t="s">
        <v>36</v>
      </c>
      <c r="C7707" t="str">
        <f>_xlfn.XLOOKUP(B7707,Lookup_table!B:B,Lookup_table!C:C)</f>
        <v>Data</v>
      </c>
      <c r="D7707" t="s">
        <v>34</v>
      </c>
      <c r="E7707" t="s">
        <v>23</v>
      </c>
      <c r="F7707" t="s">
        <v>51</v>
      </c>
      <c r="G7707" t="s">
        <v>17</v>
      </c>
      <c r="H7707" t="str">
        <f t="shared" si="480"/>
        <v>Remote</v>
      </c>
      <c r="I7707" t="s">
        <v>18</v>
      </c>
      <c r="J7707" t="str">
        <f t="shared" si="481"/>
        <v>7+ yrs</v>
      </c>
      <c r="K7707">
        <f t="shared" ca="1" si="483"/>
        <v>11</v>
      </c>
      <c r="L7707" t="s">
        <v>19</v>
      </c>
      <c r="M7707">
        <v>1</v>
      </c>
      <c r="N7707">
        <v>0</v>
      </c>
      <c r="O7707">
        <v>1</v>
      </c>
      <c r="P7707">
        <v>0</v>
      </c>
      <c r="Q7707">
        <v>0</v>
      </c>
      <c r="R7707">
        <f>SUM(M7707:N7707:O7707:P7707:Q7707)</f>
        <v>2</v>
      </c>
      <c r="S7707" s="1">
        <v>115161</v>
      </c>
      <c r="T7707" s="1" t="str">
        <f t="shared" si="482"/>
        <v>Medium</v>
      </c>
      <c r="U7707">
        <v>4</v>
      </c>
      <c r="V7707">
        <v>2024</v>
      </c>
      <c r="W7707" t="s">
        <v>20</v>
      </c>
      <c r="X7707">
        <v>3</v>
      </c>
    </row>
    <row r="7708" spans="1:24" x14ac:dyDescent="0.3">
      <c r="A7708">
        <v>7707</v>
      </c>
      <c r="B7708" t="s">
        <v>41</v>
      </c>
      <c r="C7708" t="str">
        <f>_xlfn.XLOOKUP(B7708,Lookup_table!B:B,Lookup_table!C:C)</f>
        <v>Data</v>
      </c>
      <c r="D7708" t="s">
        <v>22</v>
      </c>
      <c r="E7708" t="s">
        <v>32</v>
      </c>
      <c r="F7708" t="s">
        <v>29</v>
      </c>
      <c r="G7708" t="s">
        <v>30</v>
      </c>
      <c r="H7708" t="str">
        <f t="shared" si="480"/>
        <v>Onsite/Hybrid</v>
      </c>
      <c r="I7708" t="s">
        <v>35</v>
      </c>
      <c r="J7708" t="str">
        <f t="shared" si="481"/>
        <v>0-2 yrs</v>
      </c>
      <c r="K7708">
        <f t="shared" ca="1" si="483"/>
        <v>0</v>
      </c>
      <c r="L7708" t="s">
        <v>27</v>
      </c>
      <c r="M7708">
        <v>1</v>
      </c>
      <c r="N7708">
        <v>1</v>
      </c>
      <c r="O7708">
        <v>0</v>
      </c>
      <c r="P7708">
        <v>0</v>
      </c>
      <c r="Q7708">
        <v>1</v>
      </c>
      <c r="R7708">
        <f>SUM(M7708:N7708:O7708:P7708:Q7708)</f>
        <v>3</v>
      </c>
      <c r="S7708" s="1">
        <v>82038</v>
      </c>
      <c r="T7708" s="1" t="str">
        <f t="shared" si="482"/>
        <v>Medium</v>
      </c>
      <c r="U7708">
        <v>8</v>
      </c>
      <c r="V7708">
        <v>2025</v>
      </c>
      <c r="W7708" t="s">
        <v>20</v>
      </c>
      <c r="X7708">
        <v>1</v>
      </c>
    </row>
    <row r="7709" spans="1:24" x14ac:dyDescent="0.3">
      <c r="A7709">
        <v>7708</v>
      </c>
      <c r="B7709" t="s">
        <v>31</v>
      </c>
      <c r="C7709" t="str">
        <f>_xlfn.XLOOKUP(B7709,Lookup_table!B:B,Lookup_table!C:C)</f>
        <v>Business</v>
      </c>
      <c r="D7709" t="s">
        <v>14</v>
      </c>
      <c r="E7709" t="s">
        <v>23</v>
      </c>
      <c r="F7709" t="s">
        <v>24</v>
      </c>
      <c r="G7709" t="s">
        <v>25</v>
      </c>
      <c r="H7709" t="str">
        <f t="shared" si="480"/>
        <v>Onsite/Hybrid</v>
      </c>
      <c r="I7709" t="s">
        <v>18</v>
      </c>
      <c r="J7709" t="str">
        <f t="shared" si="481"/>
        <v>7+ yrs</v>
      </c>
      <c r="K7709">
        <f t="shared" ca="1" si="483"/>
        <v>7</v>
      </c>
      <c r="L7709" t="s">
        <v>19</v>
      </c>
      <c r="M7709">
        <v>0</v>
      </c>
      <c r="N7709">
        <v>1</v>
      </c>
      <c r="O7709">
        <v>1</v>
      </c>
      <c r="P7709">
        <v>0</v>
      </c>
      <c r="Q7709">
        <v>1</v>
      </c>
      <c r="R7709">
        <f>SUM(M7709:N7709:O7709:P7709:Q7709)</f>
        <v>3</v>
      </c>
      <c r="S7709" s="1">
        <v>126463</v>
      </c>
      <c r="T7709" s="1" t="str">
        <f t="shared" si="482"/>
        <v>High</v>
      </c>
      <c r="U7709">
        <v>8</v>
      </c>
      <c r="V7709">
        <v>2022</v>
      </c>
      <c r="W7709" t="s">
        <v>34</v>
      </c>
      <c r="X7709">
        <v>4</v>
      </c>
    </row>
    <row r="7710" spans="1:24" x14ac:dyDescent="0.3">
      <c r="A7710">
        <v>7709</v>
      </c>
      <c r="B7710" t="s">
        <v>31</v>
      </c>
      <c r="C7710" t="str">
        <f>_xlfn.XLOOKUP(B7710,Lookup_table!B:B,Lookup_table!C:C)</f>
        <v>Business</v>
      </c>
      <c r="D7710" t="s">
        <v>37</v>
      </c>
      <c r="E7710" t="s">
        <v>32</v>
      </c>
      <c r="F7710" t="s">
        <v>16</v>
      </c>
      <c r="G7710" t="s">
        <v>25</v>
      </c>
      <c r="H7710" t="str">
        <f t="shared" si="480"/>
        <v>Onsite/Hybrid</v>
      </c>
      <c r="I7710" t="s">
        <v>35</v>
      </c>
      <c r="J7710" t="str">
        <f t="shared" si="481"/>
        <v>0-2 yrs</v>
      </c>
      <c r="K7710">
        <f t="shared" ca="1" si="483"/>
        <v>2</v>
      </c>
      <c r="L7710" t="s">
        <v>27</v>
      </c>
      <c r="M7710">
        <v>0</v>
      </c>
      <c r="N7710">
        <v>1</v>
      </c>
      <c r="O7710">
        <v>0</v>
      </c>
      <c r="P7710">
        <v>0</v>
      </c>
      <c r="Q7710">
        <v>0</v>
      </c>
      <c r="R7710">
        <f>SUM(M7710:N7710:O7710:P7710:Q7710)</f>
        <v>1</v>
      </c>
      <c r="S7710" s="1">
        <v>47415</v>
      </c>
      <c r="T7710" s="1" t="str">
        <f t="shared" si="482"/>
        <v>Low</v>
      </c>
      <c r="U7710">
        <v>12</v>
      </c>
      <c r="V7710">
        <v>2026</v>
      </c>
      <c r="W7710" t="s">
        <v>20</v>
      </c>
      <c r="X7710">
        <v>1</v>
      </c>
    </row>
    <row r="7711" spans="1:24" x14ac:dyDescent="0.3">
      <c r="A7711">
        <v>7710</v>
      </c>
      <c r="B7711" t="s">
        <v>31</v>
      </c>
      <c r="C7711" t="str">
        <f>_xlfn.XLOOKUP(B7711,Lookup_table!B:B,Lookup_table!C:C)</f>
        <v>Business</v>
      </c>
      <c r="D7711" t="s">
        <v>37</v>
      </c>
      <c r="E7711" t="s">
        <v>42</v>
      </c>
      <c r="F7711" t="s">
        <v>51</v>
      </c>
      <c r="G7711" t="s">
        <v>17</v>
      </c>
      <c r="H7711" t="str">
        <f t="shared" si="480"/>
        <v>Remote</v>
      </c>
      <c r="I7711" t="s">
        <v>35</v>
      </c>
      <c r="J7711" t="str">
        <f t="shared" si="481"/>
        <v>0-2 yrs</v>
      </c>
      <c r="K7711">
        <f t="shared" ca="1" si="483"/>
        <v>2</v>
      </c>
      <c r="L7711" t="s">
        <v>27</v>
      </c>
      <c r="M7711">
        <v>0</v>
      </c>
      <c r="N7711">
        <v>0</v>
      </c>
      <c r="O7711">
        <v>1</v>
      </c>
      <c r="P7711">
        <v>1</v>
      </c>
      <c r="Q7711">
        <v>0</v>
      </c>
      <c r="R7711">
        <f>SUM(M7711:N7711:O7711:P7711:Q7711)</f>
        <v>2</v>
      </c>
      <c r="S7711" s="1">
        <v>84928</v>
      </c>
      <c r="T7711" s="1" t="str">
        <f t="shared" si="482"/>
        <v>Medium</v>
      </c>
      <c r="U7711">
        <v>11</v>
      </c>
      <c r="V7711">
        <v>2021</v>
      </c>
      <c r="W7711" t="s">
        <v>28</v>
      </c>
      <c r="X7711">
        <v>8</v>
      </c>
    </row>
    <row r="7712" spans="1:24" x14ac:dyDescent="0.3">
      <c r="A7712">
        <v>7711</v>
      </c>
      <c r="B7712" t="s">
        <v>50</v>
      </c>
      <c r="C7712" t="str">
        <f>_xlfn.XLOOKUP(B7712,Lookup_table!B:B,Lookup_table!C:C)</f>
        <v>AI</v>
      </c>
      <c r="D7712" t="s">
        <v>14</v>
      </c>
      <c r="E7712" t="s">
        <v>23</v>
      </c>
      <c r="F7712" t="s">
        <v>24</v>
      </c>
      <c r="G7712" t="s">
        <v>17</v>
      </c>
      <c r="H7712" t="str">
        <f t="shared" si="480"/>
        <v>Remote</v>
      </c>
      <c r="I7712" t="s">
        <v>26</v>
      </c>
      <c r="J7712" t="str">
        <f t="shared" si="481"/>
        <v>3-6 yrs</v>
      </c>
      <c r="K7712">
        <f t="shared" ca="1" si="483"/>
        <v>5</v>
      </c>
      <c r="L7712" t="s">
        <v>39</v>
      </c>
      <c r="M7712">
        <v>0</v>
      </c>
      <c r="N7712">
        <v>0</v>
      </c>
      <c r="O7712">
        <v>0</v>
      </c>
      <c r="P7712">
        <v>1</v>
      </c>
      <c r="Q7712">
        <v>0</v>
      </c>
      <c r="R7712">
        <f>SUM(M7712:N7712:O7712:P7712:Q7712)</f>
        <v>1</v>
      </c>
      <c r="S7712" s="1">
        <v>130084</v>
      </c>
      <c r="T7712" s="1" t="str">
        <f t="shared" si="482"/>
        <v>High</v>
      </c>
      <c r="U7712">
        <v>12</v>
      </c>
      <c r="V7712">
        <v>2022</v>
      </c>
      <c r="W7712" t="s">
        <v>20</v>
      </c>
      <c r="X7712">
        <v>4</v>
      </c>
    </row>
    <row r="7713" spans="1:24" x14ac:dyDescent="0.3">
      <c r="A7713">
        <v>7712</v>
      </c>
      <c r="B7713" t="s">
        <v>50</v>
      </c>
      <c r="C7713" t="str">
        <f>_xlfn.XLOOKUP(B7713,Lookup_table!B:B,Lookup_table!C:C)</f>
        <v>AI</v>
      </c>
      <c r="D7713" t="s">
        <v>14</v>
      </c>
      <c r="E7713" t="s">
        <v>42</v>
      </c>
      <c r="F7713" t="s">
        <v>44</v>
      </c>
      <c r="G7713" t="s">
        <v>30</v>
      </c>
      <c r="H7713" t="str">
        <f t="shared" si="480"/>
        <v>Onsite/Hybrid</v>
      </c>
      <c r="I7713" t="s">
        <v>18</v>
      </c>
      <c r="J7713" t="str">
        <f t="shared" si="481"/>
        <v>7+ yrs</v>
      </c>
      <c r="K7713">
        <f t="shared" ca="1" si="483"/>
        <v>9</v>
      </c>
      <c r="L7713" t="s">
        <v>27</v>
      </c>
      <c r="M7713">
        <v>1</v>
      </c>
      <c r="N7713">
        <v>1</v>
      </c>
      <c r="O7713">
        <v>1</v>
      </c>
      <c r="P7713">
        <v>1</v>
      </c>
      <c r="Q7713">
        <v>1</v>
      </c>
      <c r="R7713">
        <f>SUM(M7713:N7713:O7713:P7713:Q7713)</f>
        <v>5</v>
      </c>
      <c r="S7713" s="1">
        <v>184378</v>
      </c>
      <c r="T7713" s="1" t="str">
        <f t="shared" si="482"/>
        <v>High</v>
      </c>
      <c r="U7713">
        <v>11</v>
      </c>
      <c r="V7713">
        <v>2023</v>
      </c>
      <c r="W7713" t="s">
        <v>28</v>
      </c>
      <c r="X7713">
        <v>3</v>
      </c>
    </row>
    <row r="7714" spans="1:24" x14ac:dyDescent="0.3">
      <c r="A7714">
        <v>7713</v>
      </c>
      <c r="B7714" t="s">
        <v>36</v>
      </c>
      <c r="C7714" t="str">
        <f>_xlfn.XLOOKUP(B7714,Lookup_table!B:B,Lookup_table!C:C)</f>
        <v>Data</v>
      </c>
      <c r="D7714" t="s">
        <v>34</v>
      </c>
      <c r="E7714" t="s">
        <v>40</v>
      </c>
      <c r="F7714" t="s">
        <v>43</v>
      </c>
      <c r="G7714" t="s">
        <v>30</v>
      </c>
      <c r="H7714" t="str">
        <f t="shared" si="480"/>
        <v>Onsite/Hybrid</v>
      </c>
      <c r="I7714" t="s">
        <v>35</v>
      </c>
      <c r="J7714" t="str">
        <f t="shared" si="481"/>
        <v>0-2 yrs</v>
      </c>
      <c r="K7714">
        <f t="shared" ca="1" si="483"/>
        <v>2</v>
      </c>
      <c r="L7714" t="s">
        <v>19</v>
      </c>
      <c r="M7714">
        <v>0</v>
      </c>
      <c r="N7714">
        <v>1</v>
      </c>
      <c r="O7714">
        <v>0</v>
      </c>
      <c r="P7714">
        <v>1</v>
      </c>
      <c r="Q7714">
        <v>0</v>
      </c>
      <c r="R7714">
        <f>SUM(M7714:N7714:O7714:P7714:Q7714)</f>
        <v>2</v>
      </c>
      <c r="S7714" s="1">
        <v>66707</v>
      </c>
      <c r="T7714" s="1" t="str">
        <f t="shared" si="482"/>
        <v>Low</v>
      </c>
      <c r="U7714">
        <v>2</v>
      </c>
      <c r="V7714">
        <v>2022</v>
      </c>
      <c r="W7714" t="s">
        <v>20</v>
      </c>
      <c r="X7714">
        <v>5</v>
      </c>
    </row>
    <row r="7715" spans="1:24" x14ac:dyDescent="0.3">
      <c r="A7715">
        <v>7714</v>
      </c>
      <c r="B7715" t="s">
        <v>36</v>
      </c>
      <c r="C7715" t="str">
        <f>_xlfn.XLOOKUP(B7715,Lookup_table!B:B,Lookup_table!C:C)</f>
        <v>Data</v>
      </c>
      <c r="D7715" t="s">
        <v>37</v>
      </c>
      <c r="E7715" t="s">
        <v>32</v>
      </c>
      <c r="F7715" t="s">
        <v>29</v>
      </c>
      <c r="G7715" t="s">
        <v>17</v>
      </c>
      <c r="H7715" t="str">
        <f t="shared" si="480"/>
        <v>Remote</v>
      </c>
      <c r="I7715" t="s">
        <v>26</v>
      </c>
      <c r="J7715" t="str">
        <f t="shared" si="481"/>
        <v>3-6 yrs</v>
      </c>
      <c r="K7715">
        <f t="shared" ca="1" si="483"/>
        <v>3</v>
      </c>
      <c r="L7715" t="s">
        <v>19</v>
      </c>
      <c r="M7715">
        <v>0</v>
      </c>
      <c r="N7715">
        <v>1</v>
      </c>
      <c r="O7715">
        <v>0</v>
      </c>
      <c r="P7715">
        <v>1</v>
      </c>
      <c r="Q7715">
        <v>1</v>
      </c>
      <c r="R7715">
        <f>SUM(M7715:N7715:O7715:P7715:Q7715)</f>
        <v>3</v>
      </c>
      <c r="S7715" s="1">
        <v>100672</v>
      </c>
      <c r="T7715" s="1" t="str">
        <f t="shared" si="482"/>
        <v>Medium</v>
      </c>
      <c r="U7715">
        <v>5</v>
      </c>
      <c r="V7715">
        <v>2025</v>
      </c>
      <c r="W7715" t="s">
        <v>34</v>
      </c>
      <c r="X7715">
        <v>6</v>
      </c>
    </row>
    <row r="7716" spans="1:24" x14ac:dyDescent="0.3">
      <c r="A7716">
        <v>7715</v>
      </c>
      <c r="B7716" t="s">
        <v>50</v>
      </c>
      <c r="C7716" t="str">
        <f>_xlfn.XLOOKUP(B7716,Lookup_table!B:B,Lookup_table!C:C)</f>
        <v>AI</v>
      </c>
      <c r="D7716" t="s">
        <v>14</v>
      </c>
      <c r="E7716" t="s">
        <v>32</v>
      </c>
      <c r="F7716" t="s">
        <v>24</v>
      </c>
      <c r="G7716" t="s">
        <v>25</v>
      </c>
      <c r="H7716" t="str">
        <f t="shared" si="480"/>
        <v>Onsite/Hybrid</v>
      </c>
      <c r="I7716" t="s">
        <v>35</v>
      </c>
      <c r="J7716" t="str">
        <f t="shared" si="481"/>
        <v>0-2 yrs</v>
      </c>
      <c r="K7716">
        <f t="shared" ca="1" si="483"/>
        <v>1</v>
      </c>
      <c r="L7716" t="s">
        <v>39</v>
      </c>
      <c r="M7716">
        <v>1</v>
      </c>
      <c r="N7716">
        <v>1</v>
      </c>
      <c r="O7716">
        <v>1</v>
      </c>
      <c r="P7716">
        <v>1</v>
      </c>
      <c r="Q7716">
        <v>1</v>
      </c>
      <c r="R7716">
        <f>SUM(M7716:N7716:O7716:P7716:Q7716)</f>
        <v>5</v>
      </c>
      <c r="S7716" s="1">
        <v>125371</v>
      </c>
      <c r="T7716" s="1" t="str">
        <f t="shared" si="482"/>
        <v>High</v>
      </c>
      <c r="U7716">
        <v>11</v>
      </c>
      <c r="V7716">
        <v>2025</v>
      </c>
      <c r="W7716" t="s">
        <v>28</v>
      </c>
      <c r="X7716">
        <v>6</v>
      </c>
    </row>
    <row r="7717" spans="1:24" x14ac:dyDescent="0.3">
      <c r="A7717">
        <v>7716</v>
      </c>
      <c r="B7717" t="s">
        <v>33</v>
      </c>
      <c r="C7717" t="str">
        <f>_xlfn.XLOOKUP(B7717,Lookup_table!B:B,Lookup_table!C:C)</f>
        <v>Data</v>
      </c>
      <c r="D7717" t="s">
        <v>37</v>
      </c>
      <c r="E7717" t="s">
        <v>23</v>
      </c>
      <c r="F7717" t="s">
        <v>44</v>
      </c>
      <c r="G7717" t="s">
        <v>30</v>
      </c>
      <c r="H7717" t="str">
        <f t="shared" si="480"/>
        <v>Onsite/Hybrid</v>
      </c>
      <c r="I7717" t="s">
        <v>26</v>
      </c>
      <c r="J7717" t="str">
        <f t="shared" si="481"/>
        <v>3-6 yrs</v>
      </c>
      <c r="K7717">
        <f t="shared" ca="1" si="483"/>
        <v>6</v>
      </c>
      <c r="L7717" t="s">
        <v>39</v>
      </c>
      <c r="M7717">
        <v>0</v>
      </c>
      <c r="N7717">
        <v>1</v>
      </c>
      <c r="O7717">
        <v>0</v>
      </c>
      <c r="P7717">
        <v>0</v>
      </c>
      <c r="Q7717">
        <v>1</v>
      </c>
      <c r="R7717">
        <f>SUM(M7717:N7717:O7717:P7717:Q7717)</f>
        <v>2</v>
      </c>
      <c r="S7717" s="1">
        <v>81147</v>
      </c>
      <c r="T7717" s="1" t="str">
        <f t="shared" si="482"/>
        <v>Medium</v>
      </c>
      <c r="U7717">
        <v>3</v>
      </c>
      <c r="V7717">
        <v>2021</v>
      </c>
      <c r="W7717" t="s">
        <v>20</v>
      </c>
      <c r="X7717">
        <v>3</v>
      </c>
    </row>
    <row r="7718" spans="1:24" x14ac:dyDescent="0.3">
      <c r="A7718">
        <v>7717</v>
      </c>
      <c r="B7718" t="s">
        <v>31</v>
      </c>
      <c r="C7718" t="str">
        <f>_xlfn.XLOOKUP(B7718,Lookup_table!B:B,Lookup_table!C:C)</f>
        <v>Business</v>
      </c>
      <c r="D7718" t="s">
        <v>34</v>
      </c>
      <c r="E7718" t="s">
        <v>38</v>
      </c>
      <c r="F7718" t="s">
        <v>24</v>
      </c>
      <c r="G7718" t="s">
        <v>30</v>
      </c>
      <c r="H7718" t="str">
        <f t="shared" si="480"/>
        <v>Onsite/Hybrid</v>
      </c>
      <c r="I7718" t="s">
        <v>35</v>
      </c>
      <c r="J7718" t="str">
        <f t="shared" si="481"/>
        <v>0-2 yrs</v>
      </c>
      <c r="K7718">
        <f t="shared" ca="1" si="483"/>
        <v>1</v>
      </c>
      <c r="L7718" t="s">
        <v>19</v>
      </c>
      <c r="M7718">
        <v>0</v>
      </c>
      <c r="N7718">
        <v>1</v>
      </c>
      <c r="O7718">
        <v>0</v>
      </c>
      <c r="P7718">
        <v>1</v>
      </c>
      <c r="Q7718">
        <v>0</v>
      </c>
      <c r="R7718">
        <f>SUM(M7718:N7718:O7718:P7718:Q7718)</f>
        <v>2</v>
      </c>
      <c r="S7718" s="1">
        <v>60619</v>
      </c>
      <c r="T7718" s="1" t="str">
        <f t="shared" si="482"/>
        <v>Low</v>
      </c>
      <c r="U7718">
        <v>7</v>
      </c>
      <c r="V7718">
        <v>2020</v>
      </c>
      <c r="W7718" t="s">
        <v>20</v>
      </c>
      <c r="X7718">
        <v>6</v>
      </c>
    </row>
    <row r="7719" spans="1:24" x14ac:dyDescent="0.3">
      <c r="A7719">
        <v>7718</v>
      </c>
      <c r="B7719" t="s">
        <v>50</v>
      </c>
      <c r="C7719" t="str">
        <f>_xlfn.XLOOKUP(B7719,Lookup_table!B:B,Lookup_table!C:C)</f>
        <v>AI</v>
      </c>
      <c r="D7719" t="s">
        <v>22</v>
      </c>
      <c r="E7719" t="s">
        <v>32</v>
      </c>
      <c r="F7719" t="s">
        <v>24</v>
      </c>
      <c r="G7719" t="s">
        <v>25</v>
      </c>
      <c r="H7719" t="str">
        <f t="shared" si="480"/>
        <v>Onsite/Hybrid</v>
      </c>
      <c r="I7719" t="s">
        <v>18</v>
      </c>
      <c r="J7719" t="str">
        <f t="shared" si="481"/>
        <v>7+ yrs</v>
      </c>
      <c r="K7719">
        <f t="shared" ca="1" si="483"/>
        <v>7</v>
      </c>
      <c r="L7719" t="s">
        <v>19</v>
      </c>
      <c r="M7719">
        <v>1</v>
      </c>
      <c r="N7719">
        <v>0</v>
      </c>
      <c r="O7719">
        <v>1</v>
      </c>
      <c r="P7719">
        <v>0</v>
      </c>
      <c r="Q7719">
        <v>0</v>
      </c>
      <c r="R7719">
        <f>SUM(M7719:N7719:O7719:P7719:Q7719)</f>
        <v>2</v>
      </c>
      <c r="S7719" s="1">
        <v>174933</v>
      </c>
      <c r="T7719" s="1" t="str">
        <f t="shared" si="482"/>
        <v>High</v>
      </c>
      <c r="U7719">
        <v>2</v>
      </c>
      <c r="V7719">
        <v>2023</v>
      </c>
      <c r="W7719" t="s">
        <v>20</v>
      </c>
      <c r="X7719">
        <v>3</v>
      </c>
    </row>
    <row r="7720" spans="1:24" x14ac:dyDescent="0.3">
      <c r="A7720">
        <v>7719</v>
      </c>
      <c r="B7720" t="s">
        <v>50</v>
      </c>
      <c r="C7720" t="str">
        <f>_xlfn.XLOOKUP(B7720,Lookup_table!B:B,Lookup_table!C:C)</f>
        <v>AI</v>
      </c>
      <c r="D7720" t="s">
        <v>34</v>
      </c>
      <c r="E7720" t="s">
        <v>38</v>
      </c>
      <c r="F7720" t="s">
        <v>29</v>
      </c>
      <c r="G7720" t="s">
        <v>17</v>
      </c>
      <c r="H7720" t="str">
        <f t="shared" si="480"/>
        <v>Remote</v>
      </c>
      <c r="I7720" t="s">
        <v>35</v>
      </c>
      <c r="J7720" t="str">
        <f t="shared" si="481"/>
        <v>0-2 yrs</v>
      </c>
      <c r="K7720">
        <f t="shared" ca="1" si="483"/>
        <v>1</v>
      </c>
      <c r="L7720" t="s">
        <v>19</v>
      </c>
      <c r="M7720">
        <v>1</v>
      </c>
      <c r="N7720">
        <v>0</v>
      </c>
      <c r="O7720">
        <v>0</v>
      </c>
      <c r="P7720">
        <v>0</v>
      </c>
      <c r="Q7720">
        <v>1</v>
      </c>
      <c r="R7720">
        <f>SUM(M7720:N7720:O7720:P7720:Q7720)</f>
        <v>2</v>
      </c>
      <c r="S7720" s="1">
        <v>96230</v>
      </c>
      <c r="T7720" s="1" t="str">
        <f t="shared" si="482"/>
        <v>Medium</v>
      </c>
      <c r="U7720">
        <v>11</v>
      </c>
      <c r="V7720">
        <v>2020</v>
      </c>
      <c r="W7720" t="s">
        <v>34</v>
      </c>
      <c r="X7720">
        <v>5</v>
      </c>
    </row>
    <row r="7721" spans="1:24" x14ac:dyDescent="0.3">
      <c r="A7721">
        <v>7720</v>
      </c>
      <c r="B7721" t="s">
        <v>21</v>
      </c>
      <c r="C7721" t="str">
        <f>_xlfn.XLOOKUP(B7721,Lookup_table!B:B,Lookup_table!C:C)</f>
        <v>AI</v>
      </c>
      <c r="D7721" t="s">
        <v>14</v>
      </c>
      <c r="E7721" t="s">
        <v>15</v>
      </c>
      <c r="F7721" t="s">
        <v>24</v>
      </c>
      <c r="G7721" t="s">
        <v>17</v>
      </c>
      <c r="H7721" t="str">
        <f t="shared" si="480"/>
        <v>Remote</v>
      </c>
      <c r="I7721" t="s">
        <v>26</v>
      </c>
      <c r="J7721" t="str">
        <f t="shared" si="481"/>
        <v>3-6 yrs</v>
      </c>
      <c r="K7721">
        <f t="shared" ca="1" si="483"/>
        <v>4</v>
      </c>
      <c r="L7721" t="s">
        <v>39</v>
      </c>
      <c r="M7721">
        <v>1</v>
      </c>
      <c r="N7721">
        <v>0</v>
      </c>
      <c r="O7721">
        <v>0</v>
      </c>
      <c r="P7721">
        <v>0</v>
      </c>
      <c r="Q7721">
        <v>1</v>
      </c>
      <c r="R7721">
        <f>SUM(M7721:N7721:O7721:P7721:Q7721)</f>
        <v>2</v>
      </c>
      <c r="S7721" s="1">
        <v>121281</v>
      </c>
      <c r="T7721" s="1" t="str">
        <f t="shared" si="482"/>
        <v>High</v>
      </c>
      <c r="U7721">
        <v>9</v>
      </c>
      <c r="V7721">
        <v>2025</v>
      </c>
      <c r="W7721" t="s">
        <v>34</v>
      </c>
      <c r="X7721">
        <v>2</v>
      </c>
    </row>
    <row r="7722" spans="1:24" x14ac:dyDescent="0.3">
      <c r="A7722">
        <v>7721</v>
      </c>
      <c r="B7722" t="s">
        <v>21</v>
      </c>
      <c r="C7722" t="str">
        <f>_xlfn.XLOOKUP(B7722,Lookup_table!B:B,Lookup_table!C:C)</f>
        <v>AI</v>
      </c>
      <c r="D7722" t="s">
        <v>22</v>
      </c>
      <c r="E7722" t="s">
        <v>32</v>
      </c>
      <c r="F7722" t="s">
        <v>16</v>
      </c>
      <c r="G7722" t="s">
        <v>17</v>
      </c>
      <c r="H7722" t="str">
        <f t="shared" si="480"/>
        <v>Remote</v>
      </c>
      <c r="I7722" t="s">
        <v>18</v>
      </c>
      <c r="J7722" t="str">
        <f t="shared" si="481"/>
        <v>7+ yrs</v>
      </c>
      <c r="K7722">
        <f t="shared" ca="1" si="483"/>
        <v>11</v>
      </c>
      <c r="L7722" t="s">
        <v>27</v>
      </c>
      <c r="M7722">
        <v>0</v>
      </c>
      <c r="N7722">
        <v>1</v>
      </c>
      <c r="O7722">
        <v>1</v>
      </c>
      <c r="P7722">
        <v>0</v>
      </c>
      <c r="Q7722">
        <v>1</v>
      </c>
      <c r="R7722">
        <f>SUM(M7722:N7722:O7722:P7722:Q7722)</f>
        <v>3</v>
      </c>
      <c r="S7722" s="1">
        <v>187503</v>
      </c>
      <c r="T7722" s="1" t="str">
        <f t="shared" si="482"/>
        <v>High</v>
      </c>
      <c r="U7722">
        <v>8</v>
      </c>
      <c r="V7722">
        <v>2021</v>
      </c>
      <c r="W7722" t="s">
        <v>20</v>
      </c>
      <c r="X7722">
        <v>2</v>
      </c>
    </row>
    <row r="7723" spans="1:24" x14ac:dyDescent="0.3">
      <c r="A7723">
        <v>7722</v>
      </c>
      <c r="B7723" t="s">
        <v>21</v>
      </c>
      <c r="C7723" t="str">
        <f>_xlfn.XLOOKUP(B7723,Lookup_table!B:B,Lookup_table!C:C)</f>
        <v>AI</v>
      </c>
      <c r="D7723" t="s">
        <v>37</v>
      </c>
      <c r="E7723" t="s">
        <v>23</v>
      </c>
      <c r="F7723" t="s">
        <v>16</v>
      </c>
      <c r="G7723" t="s">
        <v>25</v>
      </c>
      <c r="H7723" t="str">
        <f t="shared" si="480"/>
        <v>Onsite/Hybrid</v>
      </c>
      <c r="I7723" t="s">
        <v>18</v>
      </c>
      <c r="J7723" t="str">
        <f t="shared" si="481"/>
        <v>7+ yrs</v>
      </c>
      <c r="K7723">
        <f t="shared" ca="1" si="483"/>
        <v>7</v>
      </c>
      <c r="L7723" t="s">
        <v>19</v>
      </c>
      <c r="M7723">
        <v>0</v>
      </c>
      <c r="N7723">
        <v>0</v>
      </c>
      <c r="O7723">
        <v>1</v>
      </c>
      <c r="P7723">
        <v>0</v>
      </c>
      <c r="Q7723">
        <v>1</v>
      </c>
      <c r="R7723">
        <f>SUM(M7723:N7723:O7723:P7723:Q7723)</f>
        <v>2</v>
      </c>
      <c r="S7723" s="1">
        <v>169888</v>
      </c>
      <c r="T7723" s="1" t="str">
        <f t="shared" si="482"/>
        <v>High</v>
      </c>
      <c r="U7723">
        <v>6</v>
      </c>
      <c r="V7723">
        <v>2024</v>
      </c>
      <c r="W7723" t="s">
        <v>34</v>
      </c>
      <c r="X7723">
        <v>1</v>
      </c>
    </row>
    <row r="7724" spans="1:24" x14ac:dyDescent="0.3">
      <c r="A7724">
        <v>7723</v>
      </c>
      <c r="B7724" t="s">
        <v>50</v>
      </c>
      <c r="C7724" t="str">
        <f>_xlfn.XLOOKUP(B7724,Lookup_table!B:B,Lookup_table!C:C)</f>
        <v>AI</v>
      </c>
      <c r="D7724" t="s">
        <v>22</v>
      </c>
      <c r="E7724" t="s">
        <v>23</v>
      </c>
      <c r="F7724" t="s">
        <v>52</v>
      </c>
      <c r="G7724" t="s">
        <v>17</v>
      </c>
      <c r="H7724" t="str">
        <f t="shared" si="480"/>
        <v>Remote</v>
      </c>
      <c r="I7724" t="s">
        <v>18</v>
      </c>
      <c r="J7724" t="str">
        <f t="shared" si="481"/>
        <v>7+ yrs</v>
      </c>
      <c r="K7724">
        <f t="shared" ca="1" si="483"/>
        <v>15</v>
      </c>
      <c r="L7724" t="s">
        <v>27</v>
      </c>
      <c r="M7724">
        <v>1</v>
      </c>
      <c r="N7724">
        <v>0</v>
      </c>
      <c r="O7724">
        <v>1</v>
      </c>
      <c r="P7724">
        <v>0</v>
      </c>
      <c r="Q7724">
        <v>0</v>
      </c>
      <c r="R7724">
        <f>SUM(M7724:N7724:O7724:P7724:Q7724)</f>
        <v>2</v>
      </c>
      <c r="S7724" s="1">
        <v>178454</v>
      </c>
      <c r="T7724" s="1" t="str">
        <f t="shared" si="482"/>
        <v>High</v>
      </c>
      <c r="U7724">
        <v>9</v>
      </c>
      <c r="V7724">
        <v>2022</v>
      </c>
      <c r="W7724" t="s">
        <v>20</v>
      </c>
      <c r="X7724">
        <v>1</v>
      </c>
    </row>
    <row r="7725" spans="1:24" x14ac:dyDescent="0.3">
      <c r="A7725">
        <v>7724</v>
      </c>
      <c r="B7725" t="s">
        <v>33</v>
      </c>
      <c r="C7725" t="str">
        <f>_xlfn.XLOOKUP(B7725,Lookup_table!B:B,Lookup_table!C:C)</f>
        <v>Data</v>
      </c>
      <c r="D7725" t="s">
        <v>37</v>
      </c>
      <c r="E7725" t="s">
        <v>42</v>
      </c>
      <c r="F7725" t="s">
        <v>43</v>
      </c>
      <c r="G7725" t="s">
        <v>30</v>
      </c>
      <c r="H7725" t="str">
        <f t="shared" si="480"/>
        <v>Onsite/Hybrid</v>
      </c>
      <c r="I7725" t="s">
        <v>35</v>
      </c>
      <c r="J7725" t="str">
        <f t="shared" si="481"/>
        <v>0-2 yrs</v>
      </c>
      <c r="K7725">
        <f t="shared" ca="1" si="483"/>
        <v>1</v>
      </c>
      <c r="L7725" t="s">
        <v>19</v>
      </c>
      <c r="M7725">
        <v>0</v>
      </c>
      <c r="N7725">
        <v>1</v>
      </c>
      <c r="O7725">
        <v>1</v>
      </c>
      <c r="P7725">
        <v>1</v>
      </c>
      <c r="Q7725">
        <v>1</v>
      </c>
      <c r="R7725">
        <f>SUM(M7725:N7725:O7725:P7725:Q7725)</f>
        <v>4</v>
      </c>
      <c r="S7725" s="1">
        <v>89156</v>
      </c>
      <c r="T7725" s="1" t="str">
        <f t="shared" si="482"/>
        <v>Medium</v>
      </c>
      <c r="U7725">
        <v>3</v>
      </c>
      <c r="V7725">
        <v>2024</v>
      </c>
      <c r="W7725" t="s">
        <v>28</v>
      </c>
      <c r="X7725">
        <v>4</v>
      </c>
    </row>
    <row r="7726" spans="1:24" x14ac:dyDescent="0.3">
      <c r="A7726">
        <v>7725</v>
      </c>
      <c r="B7726" t="s">
        <v>41</v>
      </c>
      <c r="C7726" t="str">
        <f>_xlfn.XLOOKUP(B7726,Lookup_table!B:B,Lookup_table!C:C)</f>
        <v>Data</v>
      </c>
      <c r="D7726" t="s">
        <v>37</v>
      </c>
      <c r="E7726" t="s">
        <v>42</v>
      </c>
      <c r="F7726" t="s">
        <v>16</v>
      </c>
      <c r="G7726" t="s">
        <v>25</v>
      </c>
      <c r="H7726" t="str">
        <f t="shared" si="480"/>
        <v>Onsite/Hybrid</v>
      </c>
      <c r="I7726" t="s">
        <v>35</v>
      </c>
      <c r="J7726" t="str">
        <f t="shared" si="481"/>
        <v>0-2 yrs</v>
      </c>
      <c r="K7726">
        <f t="shared" ca="1" si="483"/>
        <v>0</v>
      </c>
      <c r="L7726" t="s">
        <v>39</v>
      </c>
      <c r="M7726">
        <v>0</v>
      </c>
      <c r="N7726">
        <v>0</v>
      </c>
      <c r="O7726">
        <v>1</v>
      </c>
      <c r="P7726">
        <v>1</v>
      </c>
      <c r="Q7726">
        <v>0</v>
      </c>
      <c r="R7726">
        <f>SUM(M7726:N7726:O7726:P7726:Q7726)</f>
        <v>2</v>
      </c>
      <c r="S7726" s="1">
        <v>77735</v>
      </c>
      <c r="T7726" s="1" t="str">
        <f t="shared" si="482"/>
        <v>Medium</v>
      </c>
      <c r="U7726">
        <v>6</v>
      </c>
      <c r="V7726">
        <v>2026</v>
      </c>
      <c r="W7726" t="s">
        <v>28</v>
      </c>
      <c r="X7726">
        <v>7</v>
      </c>
    </row>
    <row r="7727" spans="1:24" x14ac:dyDescent="0.3">
      <c r="A7727">
        <v>7726</v>
      </c>
      <c r="B7727" t="s">
        <v>50</v>
      </c>
      <c r="C7727" t="str">
        <f>_xlfn.XLOOKUP(B7727,Lookup_table!B:B,Lookup_table!C:C)</f>
        <v>AI</v>
      </c>
      <c r="D7727" t="s">
        <v>14</v>
      </c>
      <c r="E7727" t="s">
        <v>42</v>
      </c>
      <c r="F7727" t="s">
        <v>51</v>
      </c>
      <c r="G7727" t="s">
        <v>30</v>
      </c>
      <c r="H7727" t="str">
        <f t="shared" si="480"/>
        <v>Onsite/Hybrid</v>
      </c>
      <c r="I7727" t="s">
        <v>26</v>
      </c>
      <c r="J7727" t="str">
        <f t="shared" si="481"/>
        <v>3-6 yrs</v>
      </c>
      <c r="K7727">
        <f t="shared" ca="1" si="483"/>
        <v>4</v>
      </c>
      <c r="L7727" t="s">
        <v>39</v>
      </c>
      <c r="M7727">
        <v>1</v>
      </c>
      <c r="N7727">
        <v>1</v>
      </c>
      <c r="O7727">
        <v>0</v>
      </c>
      <c r="P7727">
        <v>1</v>
      </c>
      <c r="Q7727">
        <v>1</v>
      </c>
      <c r="R7727">
        <f>SUM(M7727:N7727:O7727:P7727:Q7727)</f>
        <v>4</v>
      </c>
      <c r="S7727" s="1">
        <v>142220</v>
      </c>
      <c r="T7727" s="1" t="str">
        <f t="shared" si="482"/>
        <v>High</v>
      </c>
      <c r="U7727">
        <v>2</v>
      </c>
      <c r="V7727">
        <v>2024</v>
      </c>
      <c r="W7727" t="s">
        <v>28</v>
      </c>
      <c r="X7727">
        <v>9</v>
      </c>
    </row>
    <row r="7728" spans="1:24" x14ac:dyDescent="0.3">
      <c r="A7728">
        <v>7727</v>
      </c>
      <c r="B7728" t="s">
        <v>50</v>
      </c>
      <c r="C7728" t="str">
        <f>_xlfn.XLOOKUP(B7728,Lookup_table!B:B,Lookup_table!C:C)</f>
        <v>AI</v>
      </c>
      <c r="D7728" t="s">
        <v>14</v>
      </c>
      <c r="E7728" t="s">
        <v>15</v>
      </c>
      <c r="F7728" t="s">
        <v>43</v>
      </c>
      <c r="G7728" t="s">
        <v>30</v>
      </c>
      <c r="H7728" t="str">
        <f t="shared" si="480"/>
        <v>Onsite/Hybrid</v>
      </c>
      <c r="I7728" t="s">
        <v>18</v>
      </c>
      <c r="J7728" t="str">
        <f t="shared" si="481"/>
        <v>7+ yrs</v>
      </c>
      <c r="K7728">
        <f t="shared" ca="1" si="483"/>
        <v>8</v>
      </c>
      <c r="L7728" t="s">
        <v>27</v>
      </c>
      <c r="M7728">
        <v>1</v>
      </c>
      <c r="N7728">
        <v>1</v>
      </c>
      <c r="O7728">
        <v>0</v>
      </c>
      <c r="P7728">
        <v>1</v>
      </c>
      <c r="Q7728">
        <v>1</v>
      </c>
      <c r="R7728">
        <f>SUM(M7728:N7728:O7728:P7728:Q7728)</f>
        <v>4</v>
      </c>
      <c r="S7728" s="1">
        <v>169667</v>
      </c>
      <c r="T7728" s="1" t="str">
        <f t="shared" si="482"/>
        <v>High</v>
      </c>
      <c r="U7728">
        <v>1</v>
      </c>
      <c r="V7728">
        <v>2023</v>
      </c>
      <c r="W7728" t="s">
        <v>20</v>
      </c>
      <c r="X7728">
        <v>4</v>
      </c>
    </row>
    <row r="7729" spans="1:24" x14ac:dyDescent="0.3">
      <c r="A7729">
        <v>7728</v>
      </c>
      <c r="B7729" t="s">
        <v>36</v>
      </c>
      <c r="C7729" t="str">
        <f>_xlfn.XLOOKUP(B7729,Lookup_table!B:B,Lookup_table!C:C)</f>
        <v>Data</v>
      </c>
      <c r="D7729" t="s">
        <v>14</v>
      </c>
      <c r="E7729" t="s">
        <v>32</v>
      </c>
      <c r="F7729" t="s">
        <v>43</v>
      </c>
      <c r="G7729" t="s">
        <v>30</v>
      </c>
      <c r="H7729" t="str">
        <f t="shared" si="480"/>
        <v>Onsite/Hybrid</v>
      </c>
      <c r="I7729" t="s">
        <v>26</v>
      </c>
      <c r="J7729" t="str">
        <f t="shared" si="481"/>
        <v>3-6 yrs</v>
      </c>
      <c r="K7729">
        <f t="shared" ca="1" si="483"/>
        <v>6</v>
      </c>
      <c r="L7729" t="s">
        <v>39</v>
      </c>
      <c r="M7729">
        <v>1</v>
      </c>
      <c r="N7729">
        <v>1</v>
      </c>
      <c r="O7729">
        <v>1</v>
      </c>
      <c r="P7729">
        <v>0</v>
      </c>
      <c r="Q7729">
        <v>0</v>
      </c>
      <c r="R7729">
        <f>SUM(M7729:N7729:O7729:P7729:Q7729)</f>
        <v>3</v>
      </c>
      <c r="S7729" s="1">
        <v>91079</v>
      </c>
      <c r="T7729" s="1" t="str">
        <f t="shared" si="482"/>
        <v>Medium</v>
      </c>
      <c r="U7729">
        <v>3</v>
      </c>
      <c r="V7729">
        <v>2023</v>
      </c>
      <c r="W7729" t="s">
        <v>28</v>
      </c>
      <c r="X7729">
        <v>9</v>
      </c>
    </row>
    <row r="7730" spans="1:24" x14ac:dyDescent="0.3">
      <c r="A7730">
        <v>7729</v>
      </c>
      <c r="B7730" t="s">
        <v>33</v>
      </c>
      <c r="C7730" t="str">
        <f>_xlfn.XLOOKUP(B7730,Lookup_table!B:B,Lookup_table!C:C)</f>
        <v>Data</v>
      </c>
      <c r="D7730" t="s">
        <v>14</v>
      </c>
      <c r="E7730" t="s">
        <v>42</v>
      </c>
      <c r="F7730" t="s">
        <v>29</v>
      </c>
      <c r="G7730" t="s">
        <v>25</v>
      </c>
      <c r="H7730" t="str">
        <f t="shared" si="480"/>
        <v>Onsite/Hybrid</v>
      </c>
      <c r="I7730" t="s">
        <v>26</v>
      </c>
      <c r="J7730" t="str">
        <f t="shared" si="481"/>
        <v>3-6 yrs</v>
      </c>
      <c r="K7730">
        <f t="shared" ca="1" si="483"/>
        <v>6</v>
      </c>
      <c r="L7730" t="s">
        <v>27</v>
      </c>
      <c r="M7730">
        <v>0</v>
      </c>
      <c r="N7730">
        <v>0</v>
      </c>
      <c r="O7730">
        <v>1</v>
      </c>
      <c r="P7730">
        <v>1</v>
      </c>
      <c r="Q7730">
        <v>1</v>
      </c>
      <c r="R7730">
        <f>SUM(M7730:N7730:O7730:P7730:Q7730)</f>
        <v>3</v>
      </c>
      <c r="S7730" s="1">
        <v>116929</v>
      </c>
      <c r="T7730" s="1" t="str">
        <f t="shared" si="482"/>
        <v>Medium</v>
      </c>
      <c r="U7730">
        <v>3</v>
      </c>
      <c r="V7730">
        <v>2022</v>
      </c>
      <c r="W7730" t="s">
        <v>28</v>
      </c>
      <c r="X7730">
        <v>2</v>
      </c>
    </row>
    <row r="7731" spans="1:24" x14ac:dyDescent="0.3">
      <c r="A7731">
        <v>7730</v>
      </c>
      <c r="B7731" t="s">
        <v>41</v>
      </c>
      <c r="C7731" t="str">
        <f>_xlfn.XLOOKUP(B7731,Lookup_table!B:B,Lookup_table!C:C)</f>
        <v>Data</v>
      </c>
      <c r="D7731" t="s">
        <v>37</v>
      </c>
      <c r="E7731" t="s">
        <v>42</v>
      </c>
      <c r="F7731" t="s">
        <v>43</v>
      </c>
      <c r="G7731" t="s">
        <v>17</v>
      </c>
      <c r="H7731" t="str">
        <f t="shared" si="480"/>
        <v>Remote</v>
      </c>
      <c r="I7731" t="s">
        <v>26</v>
      </c>
      <c r="J7731" t="str">
        <f t="shared" si="481"/>
        <v>3-6 yrs</v>
      </c>
      <c r="K7731">
        <f t="shared" ca="1" si="483"/>
        <v>4</v>
      </c>
      <c r="L7731" t="s">
        <v>27</v>
      </c>
      <c r="M7731">
        <v>0</v>
      </c>
      <c r="N7731">
        <v>1</v>
      </c>
      <c r="O7731">
        <v>0</v>
      </c>
      <c r="P7731">
        <v>0</v>
      </c>
      <c r="Q7731">
        <v>1</v>
      </c>
      <c r="R7731">
        <f>SUM(M7731:N7731:O7731:P7731:Q7731)</f>
        <v>2</v>
      </c>
      <c r="S7731" s="1">
        <v>86388</v>
      </c>
      <c r="T7731" s="1" t="str">
        <f t="shared" si="482"/>
        <v>Medium</v>
      </c>
      <c r="U7731">
        <v>7</v>
      </c>
      <c r="V7731">
        <v>2022</v>
      </c>
      <c r="W7731" t="s">
        <v>28</v>
      </c>
      <c r="X7731">
        <v>7</v>
      </c>
    </row>
    <row r="7732" spans="1:24" x14ac:dyDescent="0.3">
      <c r="A7732">
        <v>7731</v>
      </c>
      <c r="B7732" t="s">
        <v>36</v>
      </c>
      <c r="C7732" t="str">
        <f>_xlfn.XLOOKUP(B7732,Lookup_table!B:B,Lookup_table!C:C)</f>
        <v>Data</v>
      </c>
      <c r="D7732" t="s">
        <v>22</v>
      </c>
      <c r="E7732" t="s">
        <v>23</v>
      </c>
      <c r="F7732" t="s">
        <v>43</v>
      </c>
      <c r="G7732" t="s">
        <v>25</v>
      </c>
      <c r="H7732" t="str">
        <f t="shared" si="480"/>
        <v>Onsite/Hybrid</v>
      </c>
      <c r="I7732" t="s">
        <v>18</v>
      </c>
      <c r="J7732" t="str">
        <f t="shared" si="481"/>
        <v>7+ yrs</v>
      </c>
      <c r="K7732">
        <f t="shared" ca="1" si="483"/>
        <v>7</v>
      </c>
      <c r="L7732" t="s">
        <v>39</v>
      </c>
      <c r="M7732">
        <v>1</v>
      </c>
      <c r="N7732">
        <v>0</v>
      </c>
      <c r="O7732">
        <v>0</v>
      </c>
      <c r="P7732">
        <v>0</v>
      </c>
      <c r="Q7732">
        <v>0</v>
      </c>
      <c r="R7732">
        <f>SUM(M7732:N7732:O7732:P7732:Q7732)</f>
        <v>1</v>
      </c>
      <c r="S7732" s="1">
        <v>122686</v>
      </c>
      <c r="T7732" s="1" t="str">
        <f t="shared" si="482"/>
        <v>High</v>
      </c>
      <c r="U7732">
        <v>7</v>
      </c>
      <c r="V7732">
        <v>2021</v>
      </c>
      <c r="W7732" t="s">
        <v>20</v>
      </c>
      <c r="X7732">
        <v>4</v>
      </c>
    </row>
    <row r="7733" spans="1:24" x14ac:dyDescent="0.3">
      <c r="A7733">
        <v>7732</v>
      </c>
      <c r="B7733" t="s">
        <v>41</v>
      </c>
      <c r="C7733" t="str">
        <f>_xlfn.XLOOKUP(B7733,Lookup_table!B:B,Lookup_table!C:C)</f>
        <v>Data</v>
      </c>
      <c r="D7733" t="s">
        <v>22</v>
      </c>
      <c r="E7733" t="s">
        <v>32</v>
      </c>
      <c r="F7733" t="s">
        <v>24</v>
      </c>
      <c r="G7733" t="s">
        <v>25</v>
      </c>
      <c r="H7733" t="str">
        <f t="shared" si="480"/>
        <v>Onsite/Hybrid</v>
      </c>
      <c r="I7733" t="s">
        <v>35</v>
      </c>
      <c r="J7733" t="str">
        <f t="shared" si="481"/>
        <v>0-2 yrs</v>
      </c>
      <c r="K7733">
        <f t="shared" ca="1" si="483"/>
        <v>0</v>
      </c>
      <c r="L7733" t="s">
        <v>27</v>
      </c>
      <c r="M7733">
        <v>0</v>
      </c>
      <c r="N7733">
        <v>0</v>
      </c>
      <c r="O7733">
        <v>0</v>
      </c>
      <c r="P7733">
        <v>1</v>
      </c>
      <c r="Q7733">
        <v>1</v>
      </c>
      <c r="R7733">
        <f>SUM(M7733:N7733:O7733:P7733:Q7733)</f>
        <v>2</v>
      </c>
      <c r="S7733" s="1">
        <v>94440</v>
      </c>
      <c r="T7733" s="1" t="str">
        <f t="shared" si="482"/>
        <v>Medium</v>
      </c>
      <c r="U7733">
        <v>5</v>
      </c>
      <c r="V7733">
        <v>2024</v>
      </c>
      <c r="W7733" t="s">
        <v>28</v>
      </c>
      <c r="X7733">
        <v>9</v>
      </c>
    </row>
    <row r="7734" spans="1:24" x14ac:dyDescent="0.3">
      <c r="A7734">
        <v>7733</v>
      </c>
      <c r="B7734" t="s">
        <v>33</v>
      </c>
      <c r="C7734" t="str">
        <f>_xlfn.XLOOKUP(B7734,Lookup_table!B:B,Lookup_table!C:C)</f>
        <v>Data</v>
      </c>
      <c r="D7734" t="s">
        <v>22</v>
      </c>
      <c r="E7734" t="s">
        <v>32</v>
      </c>
      <c r="F7734" t="s">
        <v>24</v>
      </c>
      <c r="G7734" t="s">
        <v>25</v>
      </c>
      <c r="H7734" t="str">
        <f t="shared" si="480"/>
        <v>Onsite/Hybrid</v>
      </c>
      <c r="I7734" t="s">
        <v>35</v>
      </c>
      <c r="J7734" t="str">
        <f t="shared" si="481"/>
        <v>0-2 yrs</v>
      </c>
      <c r="K7734">
        <f t="shared" ca="1" si="483"/>
        <v>0</v>
      </c>
      <c r="L7734" t="s">
        <v>19</v>
      </c>
      <c r="M7734">
        <v>1</v>
      </c>
      <c r="N7734">
        <v>1</v>
      </c>
      <c r="O7734">
        <v>0</v>
      </c>
      <c r="P7734">
        <v>0</v>
      </c>
      <c r="Q7734">
        <v>0</v>
      </c>
      <c r="R7734">
        <f>SUM(M7734:N7734:O7734:P7734:Q7734)</f>
        <v>2</v>
      </c>
      <c r="S7734" s="1">
        <v>69310</v>
      </c>
      <c r="T7734" s="1" t="str">
        <f t="shared" si="482"/>
        <v>Low</v>
      </c>
      <c r="U7734">
        <v>11</v>
      </c>
      <c r="V7734">
        <v>2024</v>
      </c>
      <c r="W7734" t="s">
        <v>28</v>
      </c>
      <c r="X7734">
        <v>9</v>
      </c>
    </row>
    <row r="7735" spans="1:24" x14ac:dyDescent="0.3">
      <c r="A7735">
        <v>7734</v>
      </c>
      <c r="B7735" t="s">
        <v>36</v>
      </c>
      <c r="C7735" t="str">
        <f>_xlfn.XLOOKUP(B7735,Lookup_table!B:B,Lookup_table!C:C)</f>
        <v>Data</v>
      </c>
      <c r="D7735" t="s">
        <v>37</v>
      </c>
      <c r="E7735" t="s">
        <v>32</v>
      </c>
      <c r="F7735" t="s">
        <v>51</v>
      </c>
      <c r="G7735" t="s">
        <v>30</v>
      </c>
      <c r="H7735" t="str">
        <f t="shared" si="480"/>
        <v>Onsite/Hybrid</v>
      </c>
      <c r="I7735" t="s">
        <v>18</v>
      </c>
      <c r="J7735" t="str">
        <f t="shared" si="481"/>
        <v>7+ yrs</v>
      </c>
      <c r="K7735">
        <f t="shared" ca="1" si="483"/>
        <v>14</v>
      </c>
      <c r="L7735" t="s">
        <v>39</v>
      </c>
      <c r="M7735">
        <v>1</v>
      </c>
      <c r="N7735">
        <v>0</v>
      </c>
      <c r="O7735">
        <v>1</v>
      </c>
      <c r="P7735">
        <v>1</v>
      </c>
      <c r="Q7735">
        <v>1</v>
      </c>
      <c r="R7735">
        <f>SUM(M7735:N7735:O7735:P7735:Q7735)</f>
        <v>4</v>
      </c>
      <c r="S7735" s="1">
        <v>141398</v>
      </c>
      <c r="T7735" s="1" t="str">
        <f t="shared" si="482"/>
        <v>High</v>
      </c>
      <c r="U7735">
        <v>1</v>
      </c>
      <c r="V7735">
        <v>2023</v>
      </c>
      <c r="W7735" t="s">
        <v>28</v>
      </c>
      <c r="X7735">
        <v>5</v>
      </c>
    </row>
    <row r="7736" spans="1:24" x14ac:dyDescent="0.3">
      <c r="A7736">
        <v>7735</v>
      </c>
      <c r="B7736" t="s">
        <v>50</v>
      </c>
      <c r="C7736" t="str">
        <f>_xlfn.XLOOKUP(B7736,Lookup_table!B:B,Lookup_table!C:C)</f>
        <v>AI</v>
      </c>
      <c r="D7736" t="s">
        <v>14</v>
      </c>
      <c r="E7736" t="s">
        <v>23</v>
      </c>
      <c r="F7736" t="s">
        <v>52</v>
      </c>
      <c r="G7736" t="s">
        <v>25</v>
      </c>
      <c r="H7736" t="str">
        <f t="shared" si="480"/>
        <v>Onsite/Hybrid</v>
      </c>
      <c r="I7736" t="s">
        <v>18</v>
      </c>
      <c r="J7736" t="str">
        <f t="shared" si="481"/>
        <v>7+ yrs</v>
      </c>
      <c r="K7736">
        <f t="shared" ca="1" si="483"/>
        <v>15</v>
      </c>
      <c r="L7736" t="s">
        <v>39</v>
      </c>
      <c r="M7736">
        <v>1</v>
      </c>
      <c r="N7736">
        <v>0</v>
      </c>
      <c r="O7736">
        <v>1</v>
      </c>
      <c r="P7736">
        <v>1</v>
      </c>
      <c r="Q7736">
        <v>0</v>
      </c>
      <c r="R7736">
        <f>SUM(M7736:N7736:O7736:P7736:Q7736)</f>
        <v>3</v>
      </c>
      <c r="S7736" s="1">
        <v>165347</v>
      </c>
      <c r="T7736" s="1" t="str">
        <f t="shared" si="482"/>
        <v>High</v>
      </c>
      <c r="U7736">
        <v>10</v>
      </c>
      <c r="V7736">
        <v>2021</v>
      </c>
      <c r="W7736" t="s">
        <v>28</v>
      </c>
      <c r="X7736">
        <v>4</v>
      </c>
    </row>
    <row r="7737" spans="1:24" x14ac:dyDescent="0.3">
      <c r="A7737">
        <v>7736</v>
      </c>
      <c r="B7737" t="s">
        <v>50</v>
      </c>
      <c r="C7737" t="str">
        <f>_xlfn.XLOOKUP(B7737,Lookup_table!B:B,Lookup_table!C:C)</f>
        <v>AI</v>
      </c>
      <c r="D7737" t="s">
        <v>14</v>
      </c>
      <c r="E7737" t="s">
        <v>42</v>
      </c>
      <c r="F7737" t="s">
        <v>24</v>
      </c>
      <c r="G7737" t="s">
        <v>17</v>
      </c>
      <c r="H7737" t="str">
        <f t="shared" si="480"/>
        <v>Remote</v>
      </c>
      <c r="I7737" t="s">
        <v>35</v>
      </c>
      <c r="J7737" t="str">
        <f t="shared" si="481"/>
        <v>0-2 yrs</v>
      </c>
      <c r="K7737">
        <f t="shared" ca="1" si="483"/>
        <v>2</v>
      </c>
      <c r="L7737" t="s">
        <v>39</v>
      </c>
      <c r="M7737">
        <v>0</v>
      </c>
      <c r="N7737">
        <v>1</v>
      </c>
      <c r="O7737">
        <v>1</v>
      </c>
      <c r="P7737">
        <v>1</v>
      </c>
      <c r="Q7737">
        <v>1</v>
      </c>
      <c r="R7737">
        <f>SUM(M7737:N7737:O7737:P7737:Q7737)</f>
        <v>4</v>
      </c>
      <c r="S7737" s="1">
        <v>132727</v>
      </c>
      <c r="T7737" s="1" t="str">
        <f t="shared" si="482"/>
        <v>High</v>
      </c>
      <c r="U7737">
        <v>3</v>
      </c>
      <c r="V7737">
        <v>2023</v>
      </c>
      <c r="W7737" t="s">
        <v>28</v>
      </c>
      <c r="X7737">
        <v>7</v>
      </c>
    </row>
    <row r="7738" spans="1:24" x14ac:dyDescent="0.3">
      <c r="A7738">
        <v>7737</v>
      </c>
      <c r="B7738" t="s">
        <v>21</v>
      </c>
      <c r="C7738" t="str">
        <f>_xlfn.XLOOKUP(B7738,Lookup_table!B:B,Lookup_table!C:C)</f>
        <v>AI</v>
      </c>
      <c r="D7738" t="s">
        <v>22</v>
      </c>
      <c r="E7738" t="s">
        <v>15</v>
      </c>
      <c r="F7738" t="s">
        <v>43</v>
      </c>
      <c r="G7738" t="s">
        <v>17</v>
      </c>
      <c r="H7738" t="str">
        <f t="shared" si="480"/>
        <v>Remote</v>
      </c>
      <c r="I7738" t="s">
        <v>26</v>
      </c>
      <c r="J7738" t="str">
        <f t="shared" si="481"/>
        <v>3-6 yrs</v>
      </c>
      <c r="K7738">
        <f t="shared" ca="1" si="483"/>
        <v>3</v>
      </c>
      <c r="L7738" t="s">
        <v>27</v>
      </c>
      <c r="M7738">
        <v>1</v>
      </c>
      <c r="N7738">
        <v>0</v>
      </c>
      <c r="O7738">
        <v>0</v>
      </c>
      <c r="P7738">
        <v>0</v>
      </c>
      <c r="Q7738">
        <v>0</v>
      </c>
      <c r="R7738">
        <f>SUM(M7738:N7738:O7738:P7738:Q7738)</f>
        <v>1</v>
      </c>
      <c r="S7738" s="1">
        <v>135849</v>
      </c>
      <c r="T7738" s="1" t="str">
        <f t="shared" si="482"/>
        <v>High</v>
      </c>
      <c r="U7738">
        <v>11</v>
      </c>
      <c r="V7738">
        <v>2025</v>
      </c>
      <c r="W7738" t="s">
        <v>20</v>
      </c>
      <c r="X7738">
        <v>6</v>
      </c>
    </row>
    <row r="7739" spans="1:24" x14ac:dyDescent="0.3">
      <c r="A7739">
        <v>7738</v>
      </c>
      <c r="B7739" t="s">
        <v>21</v>
      </c>
      <c r="C7739" t="str">
        <f>_xlfn.XLOOKUP(B7739,Lookup_table!B:B,Lookup_table!C:C)</f>
        <v>AI</v>
      </c>
      <c r="D7739" t="s">
        <v>34</v>
      </c>
      <c r="E7739" t="s">
        <v>32</v>
      </c>
      <c r="F7739" t="s">
        <v>43</v>
      </c>
      <c r="G7739" t="s">
        <v>30</v>
      </c>
      <c r="H7739" t="str">
        <f t="shared" si="480"/>
        <v>Onsite/Hybrid</v>
      </c>
      <c r="I7739" t="s">
        <v>35</v>
      </c>
      <c r="J7739" t="str">
        <f t="shared" si="481"/>
        <v>0-2 yrs</v>
      </c>
      <c r="K7739">
        <f t="shared" ca="1" si="483"/>
        <v>1</v>
      </c>
      <c r="L7739" t="s">
        <v>19</v>
      </c>
      <c r="M7739">
        <v>1</v>
      </c>
      <c r="N7739">
        <v>1</v>
      </c>
      <c r="O7739">
        <v>1</v>
      </c>
      <c r="P7739">
        <v>0</v>
      </c>
      <c r="Q7739">
        <v>1</v>
      </c>
      <c r="R7739">
        <f>SUM(M7739:N7739:O7739:P7739:Q7739)</f>
        <v>4</v>
      </c>
      <c r="S7739" s="1">
        <v>119299</v>
      </c>
      <c r="T7739" s="1" t="str">
        <f t="shared" si="482"/>
        <v>Medium</v>
      </c>
      <c r="U7739">
        <v>6</v>
      </c>
      <c r="V7739">
        <v>2026</v>
      </c>
      <c r="W7739" t="s">
        <v>34</v>
      </c>
      <c r="X7739">
        <v>3</v>
      </c>
    </row>
    <row r="7740" spans="1:24" x14ac:dyDescent="0.3">
      <c r="A7740">
        <v>7739</v>
      </c>
      <c r="B7740" t="s">
        <v>50</v>
      </c>
      <c r="C7740" t="str">
        <f>_xlfn.XLOOKUP(B7740,Lookup_table!B:B,Lookup_table!C:C)</f>
        <v>AI</v>
      </c>
      <c r="D7740" t="s">
        <v>22</v>
      </c>
      <c r="E7740" t="s">
        <v>32</v>
      </c>
      <c r="F7740" t="s">
        <v>43</v>
      </c>
      <c r="G7740" t="s">
        <v>25</v>
      </c>
      <c r="H7740" t="str">
        <f t="shared" si="480"/>
        <v>Onsite/Hybrid</v>
      </c>
      <c r="I7740" t="s">
        <v>35</v>
      </c>
      <c r="J7740" t="str">
        <f t="shared" si="481"/>
        <v>0-2 yrs</v>
      </c>
      <c r="K7740">
        <f t="shared" ca="1" si="483"/>
        <v>1</v>
      </c>
      <c r="L7740" t="s">
        <v>39</v>
      </c>
      <c r="M7740">
        <v>1</v>
      </c>
      <c r="N7740">
        <v>0</v>
      </c>
      <c r="O7740">
        <v>0</v>
      </c>
      <c r="P7740">
        <v>1</v>
      </c>
      <c r="Q7740">
        <v>0</v>
      </c>
      <c r="R7740">
        <f>SUM(M7740:N7740:O7740:P7740:Q7740)</f>
        <v>2</v>
      </c>
      <c r="S7740" s="1">
        <v>126893</v>
      </c>
      <c r="T7740" s="1" t="str">
        <f t="shared" si="482"/>
        <v>High</v>
      </c>
      <c r="U7740">
        <v>4</v>
      </c>
      <c r="V7740">
        <v>2023</v>
      </c>
      <c r="W7740" t="s">
        <v>20</v>
      </c>
      <c r="X7740">
        <v>6</v>
      </c>
    </row>
    <row r="7741" spans="1:24" x14ac:dyDescent="0.3">
      <c r="A7741">
        <v>7740</v>
      </c>
      <c r="B7741" t="s">
        <v>41</v>
      </c>
      <c r="C7741" t="str">
        <f>_xlfn.XLOOKUP(B7741,Lookup_table!B:B,Lookup_table!C:C)</f>
        <v>Data</v>
      </c>
      <c r="D7741" t="s">
        <v>37</v>
      </c>
      <c r="E7741" t="s">
        <v>32</v>
      </c>
      <c r="F7741" t="s">
        <v>29</v>
      </c>
      <c r="G7741" t="s">
        <v>30</v>
      </c>
      <c r="H7741" t="str">
        <f t="shared" si="480"/>
        <v>Onsite/Hybrid</v>
      </c>
      <c r="I7741" t="s">
        <v>35</v>
      </c>
      <c r="J7741" t="str">
        <f t="shared" si="481"/>
        <v>0-2 yrs</v>
      </c>
      <c r="K7741">
        <f t="shared" ca="1" si="483"/>
        <v>1</v>
      </c>
      <c r="L7741" t="s">
        <v>27</v>
      </c>
      <c r="M7741">
        <v>1</v>
      </c>
      <c r="N7741">
        <v>1</v>
      </c>
      <c r="O7741">
        <v>0</v>
      </c>
      <c r="P7741">
        <v>0</v>
      </c>
      <c r="Q7741">
        <v>0</v>
      </c>
      <c r="R7741">
        <f>SUM(M7741:N7741:O7741:P7741:Q7741)</f>
        <v>2</v>
      </c>
      <c r="S7741" s="1">
        <v>46736</v>
      </c>
      <c r="T7741" s="1" t="str">
        <f t="shared" si="482"/>
        <v>Low</v>
      </c>
      <c r="U7741">
        <v>9</v>
      </c>
      <c r="V7741">
        <v>2020</v>
      </c>
      <c r="W7741" t="s">
        <v>28</v>
      </c>
      <c r="X7741">
        <v>9</v>
      </c>
    </row>
    <row r="7742" spans="1:24" x14ac:dyDescent="0.3">
      <c r="A7742">
        <v>7741</v>
      </c>
      <c r="B7742" t="s">
        <v>33</v>
      </c>
      <c r="C7742" t="str">
        <f>_xlfn.XLOOKUP(B7742,Lookup_table!B:B,Lookup_table!C:C)</f>
        <v>Data</v>
      </c>
      <c r="D7742" t="s">
        <v>14</v>
      </c>
      <c r="E7742" t="s">
        <v>23</v>
      </c>
      <c r="F7742" t="s">
        <v>24</v>
      </c>
      <c r="G7742" t="s">
        <v>25</v>
      </c>
      <c r="H7742" t="str">
        <f t="shared" si="480"/>
        <v>Onsite/Hybrid</v>
      </c>
      <c r="I7742" t="s">
        <v>18</v>
      </c>
      <c r="J7742" t="str">
        <f t="shared" si="481"/>
        <v>7+ yrs</v>
      </c>
      <c r="K7742">
        <f t="shared" ca="1" si="483"/>
        <v>9</v>
      </c>
      <c r="L7742" t="s">
        <v>27</v>
      </c>
      <c r="M7742">
        <v>1</v>
      </c>
      <c r="N7742">
        <v>0</v>
      </c>
      <c r="O7742">
        <v>1</v>
      </c>
      <c r="P7742">
        <v>0</v>
      </c>
      <c r="Q7742">
        <v>0</v>
      </c>
      <c r="R7742">
        <f>SUM(M7742:N7742:O7742:P7742:Q7742)</f>
        <v>2</v>
      </c>
      <c r="S7742" s="1">
        <v>115384</v>
      </c>
      <c r="T7742" s="1" t="str">
        <f t="shared" si="482"/>
        <v>Medium</v>
      </c>
      <c r="U7742">
        <v>9</v>
      </c>
      <c r="V7742">
        <v>2024</v>
      </c>
      <c r="W7742" t="s">
        <v>20</v>
      </c>
      <c r="X7742">
        <v>2</v>
      </c>
    </row>
    <row r="7743" spans="1:24" x14ac:dyDescent="0.3">
      <c r="A7743">
        <v>7742</v>
      </c>
      <c r="B7743" t="s">
        <v>31</v>
      </c>
      <c r="C7743" t="str">
        <f>_xlfn.XLOOKUP(B7743,Lookup_table!B:B,Lookup_table!C:C)</f>
        <v>Business</v>
      </c>
      <c r="D7743" t="s">
        <v>37</v>
      </c>
      <c r="E7743" t="s">
        <v>32</v>
      </c>
      <c r="F7743" t="s">
        <v>29</v>
      </c>
      <c r="G7743" t="s">
        <v>30</v>
      </c>
      <c r="H7743" t="str">
        <f t="shared" si="480"/>
        <v>Onsite/Hybrid</v>
      </c>
      <c r="I7743" t="s">
        <v>18</v>
      </c>
      <c r="J7743" t="str">
        <f t="shared" si="481"/>
        <v>7+ yrs</v>
      </c>
      <c r="K7743">
        <f t="shared" ca="1" si="483"/>
        <v>7</v>
      </c>
      <c r="L7743" t="s">
        <v>39</v>
      </c>
      <c r="M7743">
        <v>0</v>
      </c>
      <c r="N7743">
        <v>0</v>
      </c>
      <c r="O7743">
        <v>1</v>
      </c>
      <c r="P7743">
        <v>1</v>
      </c>
      <c r="Q7743">
        <v>0</v>
      </c>
      <c r="R7743">
        <f>SUM(M7743:N7743:O7743:P7743:Q7743)</f>
        <v>2</v>
      </c>
      <c r="S7743" s="1">
        <v>132835</v>
      </c>
      <c r="T7743" s="1" t="str">
        <f t="shared" si="482"/>
        <v>High</v>
      </c>
      <c r="U7743">
        <v>4</v>
      </c>
      <c r="V7743">
        <v>2020</v>
      </c>
      <c r="W7743" t="s">
        <v>28</v>
      </c>
      <c r="X7743">
        <v>1</v>
      </c>
    </row>
    <row r="7744" spans="1:24" x14ac:dyDescent="0.3">
      <c r="A7744">
        <v>7743</v>
      </c>
      <c r="B7744" t="s">
        <v>50</v>
      </c>
      <c r="C7744" t="str">
        <f>_xlfn.XLOOKUP(B7744,Lookup_table!B:B,Lookup_table!C:C)</f>
        <v>AI</v>
      </c>
      <c r="D7744" t="s">
        <v>14</v>
      </c>
      <c r="E7744" t="s">
        <v>38</v>
      </c>
      <c r="F7744" t="s">
        <v>16</v>
      </c>
      <c r="G7744" t="s">
        <v>17</v>
      </c>
      <c r="H7744" t="str">
        <f t="shared" si="480"/>
        <v>Remote</v>
      </c>
      <c r="I7744" t="s">
        <v>26</v>
      </c>
      <c r="J7744" t="str">
        <f t="shared" si="481"/>
        <v>3-6 yrs</v>
      </c>
      <c r="K7744">
        <f t="shared" ca="1" si="483"/>
        <v>5</v>
      </c>
      <c r="L7744" t="s">
        <v>19</v>
      </c>
      <c r="M7744">
        <v>1</v>
      </c>
      <c r="N7744">
        <v>1</v>
      </c>
      <c r="O7744">
        <v>1</v>
      </c>
      <c r="P7744">
        <v>0</v>
      </c>
      <c r="Q7744">
        <v>0</v>
      </c>
      <c r="R7744">
        <f>SUM(M7744:N7744:O7744:P7744:Q7744)</f>
        <v>3</v>
      </c>
      <c r="S7744" s="1">
        <v>130469</v>
      </c>
      <c r="T7744" s="1" t="str">
        <f t="shared" si="482"/>
        <v>High</v>
      </c>
      <c r="U7744">
        <v>12</v>
      </c>
      <c r="V7744">
        <v>2021</v>
      </c>
      <c r="W7744" t="s">
        <v>34</v>
      </c>
      <c r="X7744">
        <v>5</v>
      </c>
    </row>
    <row r="7745" spans="1:24" x14ac:dyDescent="0.3">
      <c r="A7745">
        <v>7744</v>
      </c>
      <c r="B7745" t="s">
        <v>41</v>
      </c>
      <c r="C7745" t="str">
        <f>_xlfn.XLOOKUP(B7745,Lookup_table!B:B,Lookup_table!C:C)</f>
        <v>Data</v>
      </c>
      <c r="D7745" t="s">
        <v>34</v>
      </c>
      <c r="E7745" t="s">
        <v>38</v>
      </c>
      <c r="F7745" t="s">
        <v>29</v>
      </c>
      <c r="G7745" t="s">
        <v>25</v>
      </c>
      <c r="H7745" t="str">
        <f t="shared" si="480"/>
        <v>Onsite/Hybrid</v>
      </c>
      <c r="I7745" t="s">
        <v>26</v>
      </c>
      <c r="J7745" t="str">
        <f t="shared" si="481"/>
        <v>3-6 yrs</v>
      </c>
      <c r="K7745">
        <f t="shared" ca="1" si="483"/>
        <v>4</v>
      </c>
      <c r="L7745" t="s">
        <v>27</v>
      </c>
      <c r="M7745">
        <v>1</v>
      </c>
      <c r="N7745">
        <v>0</v>
      </c>
      <c r="O7745">
        <v>0</v>
      </c>
      <c r="P7745">
        <v>1</v>
      </c>
      <c r="Q7745">
        <v>1</v>
      </c>
      <c r="R7745">
        <f>SUM(M7745:N7745:O7745:P7745:Q7745)</f>
        <v>3</v>
      </c>
      <c r="S7745" s="1">
        <v>101428</v>
      </c>
      <c r="T7745" s="1" t="str">
        <f t="shared" si="482"/>
        <v>Medium</v>
      </c>
      <c r="U7745">
        <v>4</v>
      </c>
      <c r="V7745">
        <v>2021</v>
      </c>
      <c r="W7745" t="s">
        <v>34</v>
      </c>
      <c r="X7745">
        <v>2</v>
      </c>
    </row>
    <row r="7746" spans="1:24" x14ac:dyDescent="0.3">
      <c r="A7746">
        <v>7745</v>
      </c>
      <c r="B7746" t="s">
        <v>50</v>
      </c>
      <c r="C7746" t="str">
        <f>_xlfn.XLOOKUP(B7746,Lookup_table!B:B,Lookup_table!C:C)</f>
        <v>AI</v>
      </c>
      <c r="D7746" t="s">
        <v>37</v>
      </c>
      <c r="E7746" t="s">
        <v>38</v>
      </c>
      <c r="F7746" t="s">
        <v>43</v>
      </c>
      <c r="G7746" t="s">
        <v>17</v>
      </c>
      <c r="H7746" t="str">
        <f t="shared" ref="H7746:H7809" si="484">IF(G7746="Remote","Remote","Onsite/Hybrid")</f>
        <v>Remote</v>
      </c>
      <c r="I7746" t="s">
        <v>18</v>
      </c>
      <c r="J7746" t="str">
        <f t="shared" ref="J7746:J7809" si="485">IF(I7746="Entry","0-2 yrs",IF(I7746="Mid","3-6 yrs","7+ yrs"))</f>
        <v>7+ yrs</v>
      </c>
      <c r="K7746">
        <f t="shared" ca="1" si="483"/>
        <v>11</v>
      </c>
      <c r="L7746" t="s">
        <v>27</v>
      </c>
      <c r="M7746">
        <v>1</v>
      </c>
      <c r="N7746">
        <v>1</v>
      </c>
      <c r="O7746">
        <v>0</v>
      </c>
      <c r="P7746">
        <v>0</v>
      </c>
      <c r="Q7746">
        <v>0</v>
      </c>
      <c r="R7746">
        <f>SUM(M7746:N7746:O7746:P7746:Q7746)</f>
        <v>2</v>
      </c>
      <c r="S7746" s="1">
        <v>144944</v>
      </c>
      <c r="T7746" s="1" t="str">
        <f t="shared" ref="T7746:T7809" si="486">IF(S7746&lt;=70000,"Low",IF(S7746&lt;=120000,"Medium","High"))</f>
        <v>High</v>
      </c>
      <c r="U7746">
        <v>10</v>
      </c>
      <c r="V7746">
        <v>2024</v>
      </c>
      <c r="W7746" t="s">
        <v>20</v>
      </c>
      <c r="X7746">
        <v>4</v>
      </c>
    </row>
    <row r="7747" spans="1:24" x14ac:dyDescent="0.3">
      <c r="A7747">
        <v>7746</v>
      </c>
      <c r="B7747" t="s">
        <v>31</v>
      </c>
      <c r="C7747" t="str">
        <f>_xlfn.XLOOKUP(B7747,Lookup_table!B:B,Lookup_table!C:C)</f>
        <v>Business</v>
      </c>
      <c r="D7747" t="s">
        <v>22</v>
      </c>
      <c r="E7747" t="s">
        <v>15</v>
      </c>
      <c r="F7747" t="s">
        <v>24</v>
      </c>
      <c r="G7747" t="s">
        <v>17</v>
      </c>
      <c r="H7747" t="str">
        <f t="shared" si="484"/>
        <v>Remote</v>
      </c>
      <c r="I7747" t="s">
        <v>35</v>
      </c>
      <c r="J7747" t="str">
        <f t="shared" si="485"/>
        <v>0-2 yrs</v>
      </c>
      <c r="K7747">
        <f t="shared" ref="K7747:K7810" ca="1" si="487">IF(J7747="0-2 yrs",RANDBETWEEN(0,2),IF(J7747="3-6 yrs", RANDBETWEEN(3,6),IF(J7747="7+ yrs", RANDBETWEEN(7,15)," ")))</f>
        <v>1</v>
      </c>
      <c r="L7747" t="s">
        <v>39</v>
      </c>
      <c r="M7747">
        <v>1</v>
      </c>
      <c r="N7747">
        <v>0</v>
      </c>
      <c r="O7747">
        <v>1</v>
      </c>
      <c r="P7747">
        <v>0</v>
      </c>
      <c r="Q7747">
        <v>1</v>
      </c>
      <c r="R7747">
        <f>SUM(M7747:N7747:O7747:P7747:Q7747)</f>
        <v>3</v>
      </c>
      <c r="S7747" s="1">
        <v>96406</v>
      </c>
      <c r="T7747" s="1" t="str">
        <f t="shared" si="486"/>
        <v>Medium</v>
      </c>
      <c r="U7747">
        <v>7</v>
      </c>
      <c r="V7747">
        <v>2024</v>
      </c>
      <c r="W7747" t="s">
        <v>20</v>
      </c>
      <c r="X7747">
        <v>3</v>
      </c>
    </row>
    <row r="7748" spans="1:24" x14ac:dyDescent="0.3">
      <c r="A7748">
        <v>7747</v>
      </c>
      <c r="B7748" t="s">
        <v>31</v>
      </c>
      <c r="C7748" t="str">
        <f>_xlfn.XLOOKUP(B7748,Lookup_table!B:B,Lookup_table!C:C)</f>
        <v>Business</v>
      </c>
      <c r="D7748" t="s">
        <v>14</v>
      </c>
      <c r="E7748" t="s">
        <v>23</v>
      </c>
      <c r="F7748" t="s">
        <v>16</v>
      </c>
      <c r="G7748" t="s">
        <v>17</v>
      </c>
      <c r="H7748" t="str">
        <f t="shared" si="484"/>
        <v>Remote</v>
      </c>
      <c r="I7748" t="s">
        <v>35</v>
      </c>
      <c r="J7748" t="str">
        <f t="shared" si="485"/>
        <v>0-2 yrs</v>
      </c>
      <c r="K7748">
        <f t="shared" ca="1" si="487"/>
        <v>2</v>
      </c>
      <c r="L7748" t="s">
        <v>27</v>
      </c>
      <c r="M7748">
        <v>1</v>
      </c>
      <c r="N7748">
        <v>0</v>
      </c>
      <c r="O7748">
        <v>1</v>
      </c>
      <c r="P7748">
        <v>0</v>
      </c>
      <c r="Q7748">
        <v>0</v>
      </c>
      <c r="R7748">
        <f>SUM(M7748:N7748:O7748:P7748:Q7748)</f>
        <v>2</v>
      </c>
      <c r="S7748" s="1">
        <v>65657</v>
      </c>
      <c r="T7748" s="1" t="str">
        <f t="shared" si="486"/>
        <v>Low</v>
      </c>
      <c r="U7748">
        <v>10</v>
      </c>
      <c r="V7748">
        <v>2026</v>
      </c>
      <c r="W7748" t="s">
        <v>28</v>
      </c>
      <c r="X7748">
        <v>9</v>
      </c>
    </row>
    <row r="7749" spans="1:24" x14ac:dyDescent="0.3">
      <c r="A7749">
        <v>7748</v>
      </c>
      <c r="B7749" t="s">
        <v>33</v>
      </c>
      <c r="C7749" t="str">
        <f>_xlfn.XLOOKUP(B7749,Lookup_table!B:B,Lookup_table!C:C)</f>
        <v>Data</v>
      </c>
      <c r="D7749" t="s">
        <v>22</v>
      </c>
      <c r="E7749" t="s">
        <v>38</v>
      </c>
      <c r="F7749" t="s">
        <v>16</v>
      </c>
      <c r="G7749" t="s">
        <v>17</v>
      </c>
      <c r="H7749" t="str">
        <f t="shared" si="484"/>
        <v>Remote</v>
      </c>
      <c r="I7749" t="s">
        <v>26</v>
      </c>
      <c r="J7749" t="str">
        <f t="shared" si="485"/>
        <v>3-6 yrs</v>
      </c>
      <c r="K7749">
        <f t="shared" ca="1" si="487"/>
        <v>5</v>
      </c>
      <c r="L7749" t="s">
        <v>27</v>
      </c>
      <c r="M7749">
        <v>0</v>
      </c>
      <c r="N7749">
        <v>1</v>
      </c>
      <c r="O7749">
        <v>1</v>
      </c>
      <c r="P7749">
        <v>1</v>
      </c>
      <c r="Q7749">
        <v>1</v>
      </c>
      <c r="R7749">
        <f>SUM(M7749:N7749:O7749:P7749:Q7749)</f>
        <v>4</v>
      </c>
      <c r="S7749" s="1">
        <v>136607</v>
      </c>
      <c r="T7749" s="1" t="str">
        <f t="shared" si="486"/>
        <v>High</v>
      </c>
      <c r="U7749">
        <v>7</v>
      </c>
      <c r="V7749">
        <v>2026</v>
      </c>
      <c r="W7749" t="s">
        <v>28</v>
      </c>
      <c r="X7749">
        <v>3</v>
      </c>
    </row>
    <row r="7750" spans="1:24" x14ac:dyDescent="0.3">
      <c r="A7750">
        <v>7749</v>
      </c>
      <c r="B7750" t="s">
        <v>21</v>
      </c>
      <c r="C7750" t="str">
        <f>_xlfn.XLOOKUP(B7750,Lookup_table!B:B,Lookup_table!C:C)</f>
        <v>AI</v>
      </c>
      <c r="D7750" t="s">
        <v>34</v>
      </c>
      <c r="E7750" t="s">
        <v>42</v>
      </c>
      <c r="F7750" t="s">
        <v>51</v>
      </c>
      <c r="G7750" t="s">
        <v>30</v>
      </c>
      <c r="H7750" t="str">
        <f t="shared" si="484"/>
        <v>Onsite/Hybrid</v>
      </c>
      <c r="I7750" t="s">
        <v>18</v>
      </c>
      <c r="J7750" t="str">
        <f t="shared" si="485"/>
        <v>7+ yrs</v>
      </c>
      <c r="K7750">
        <f t="shared" ca="1" si="487"/>
        <v>11</v>
      </c>
      <c r="L7750" t="s">
        <v>27</v>
      </c>
      <c r="M7750">
        <v>0</v>
      </c>
      <c r="N7750">
        <v>0</v>
      </c>
      <c r="O7750">
        <v>0</v>
      </c>
      <c r="P7750">
        <v>0</v>
      </c>
      <c r="Q7750">
        <v>0</v>
      </c>
      <c r="R7750">
        <f>SUM(M7750:N7750:O7750:P7750:Q7750)</f>
        <v>0</v>
      </c>
      <c r="S7750" s="1">
        <v>138478</v>
      </c>
      <c r="T7750" s="1" t="str">
        <f t="shared" si="486"/>
        <v>High</v>
      </c>
      <c r="U7750">
        <v>8</v>
      </c>
      <c r="V7750">
        <v>2020</v>
      </c>
      <c r="W7750" t="s">
        <v>20</v>
      </c>
      <c r="X7750">
        <v>1</v>
      </c>
    </row>
    <row r="7751" spans="1:24" x14ac:dyDescent="0.3">
      <c r="A7751">
        <v>7750</v>
      </c>
      <c r="B7751" t="s">
        <v>36</v>
      </c>
      <c r="C7751" t="str">
        <f>_xlfn.XLOOKUP(B7751,Lookup_table!B:B,Lookup_table!C:C)</f>
        <v>Data</v>
      </c>
      <c r="D7751" t="s">
        <v>22</v>
      </c>
      <c r="E7751" t="s">
        <v>42</v>
      </c>
      <c r="F7751" t="s">
        <v>43</v>
      </c>
      <c r="G7751" t="s">
        <v>30</v>
      </c>
      <c r="H7751" t="str">
        <f t="shared" si="484"/>
        <v>Onsite/Hybrid</v>
      </c>
      <c r="I7751" t="s">
        <v>18</v>
      </c>
      <c r="J7751" t="str">
        <f t="shared" si="485"/>
        <v>7+ yrs</v>
      </c>
      <c r="K7751">
        <f t="shared" ca="1" si="487"/>
        <v>7</v>
      </c>
      <c r="L7751" t="s">
        <v>39</v>
      </c>
      <c r="M7751">
        <v>1</v>
      </c>
      <c r="N7751">
        <v>1</v>
      </c>
      <c r="O7751">
        <v>1</v>
      </c>
      <c r="P7751">
        <v>1</v>
      </c>
      <c r="Q7751">
        <v>1</v>
      </c>
      <c r="R7751">
        <f>SUM(M7751:N7751:O7751:P7751:Q7751)</f>
        <v>5</v>
      </c>
      <c r="S7751" s="1">
        <v>155471</v>
      </c>
      <c r="T7751" s="1" t="str">
        <f t="shared" si="486"/>
        <v>High</v>
      </c>
      <c r="U7751">
        <v>3</v>
      </c>
      <c r="V7751">
        <v>2021</v>
      </c>
      <c r="W7751" t="s">
        <v>28</v>
      </c>
      <c r="X7751">
        <v>8</v>
      </c>
    </row>
    <row r="7752" spans="1:24" x14ac:dyDescent="0.3">
      <c r="A7752">
        <v>7751</v>
      </c>
      <c r="B7752" t="s">
        <v>50</v>
      </c>
      <c r="C7752" t="str">
        <f>_xlfn.XLOOKUP(B7752,Lookup_table!B:B,Lookup_table!C:C)</f>
        <v>AI</v>
      </c>
      <c r="D7752" t="s">
        <v>34</v>
      </c>
      <c r="E7752" t="s">
        <v>23</v>
      </c>
      <c r="F7752" t="s">
        <v>52</v>
      </c>
      <c r="G7752" t="s">
        <v>30</v>
      </c>
      <c r="H7752" t="str">
        <f t="shared" si="484"/>
        <v>Onsite/Hybrid</v>
      </c>
      <c r="I7752" t="s">
        <v>35</v>
      </c>
      <c r="J7752" t="str">
        <f t="shared" si="485"/>
        <v>0-2 yrs</v>
      </c>
      <c r="K7752">
        <f t="shared" ca="1" si="487"/>
        <v>0</v>
      </c>
      <c r="L7752" t="s">
        <v>19</v>
      </c>
      <c r="M7752">
        <v>1</v>
      </c>
      <c r="N7752">
        <v>1</v>
      </c>
      <c r="O7752">
        <v>1</v>
      </c>
      <c r="P7752">
        <v>1</v>
      </c>
      <c r="Q7752">
        <v>0</v>
      </c>
      <c r="R7752">
        <f>SUM(M7752:N7752:O7752:P7752:Q7752)</f>
        <v>4</v>
      </c>
      <c r="S7752" s="1">
        <v>118413</v>
      </c>
      <c r="T7752" s="1" t="str">
        <f t="shared" si="486"/>
        <v>Medium</v>
      </c>
      <c r="U7752">
        <v>12</v>
      </c>
      <c r="V7752">
        <v>2022</v>
      </c>
      <c r="W7752" t="s">
        <v>28</v>
      </c>
      <c r="X7752">
        <v>3</v>
      </c>
    </row>
    <row r="7753" spans="1:24" x14ac:dyDescent="0.3">
      <c r="A7753">
        <v>7752</v>
      </c>
      <c r="B7753" t="s">
        <v>41</v>
      </c>
      <c r="C7753" t="str">
        <f>_xlfn.XLOOKUP(B7753,Lookup_table!B:B,Lookup_table!C:C)</f>
        <v>Data</v>
      </c>
      <c r="D7753" t="s">
        <v>34</v>
      </c>
      <c r="E7753" t="s">
        <v>42</v>
      </c>
      <c r="F7753" t="s">
        <v>44</v>
      </c>
      <c r="G7753" t="s">
        <v>17</v>
      </c>
      <c r="H7753" t="str">
        <f t="shared" si="484"/>
        <v>Remote</v>
      </c>
      <c r="I7753" t="s">
        <v>35</v>
      </c>
      <c r="J7753" t="str">
        <f t="shared" si="485"/>
        <v>0-2 yrs</v>
      </c>
      <c r="K7753">
        <f t="shared" ca="1" si="487"/>
        <v>2</v>
      </c>
      <c r="L7753" t="s">
        <v>39</v>
      </c>
      <c r="M7753">
        <v>1</v>
      </c>
      <c r="N7753">
        <v>0</v>
      </c>
      <c r="O7753">
        <v>0</v>
      </c>
      <c r="P7753">
        <v>1</v>
      </c>
      <c r="Q7753">
        <v>1</v>
      </c>
      <c r="R7753">
        <f>SUM(M7753:N7753:O7753:P7753:Q7753)</f>
        <v>3</v>
      </c>
      <c r="S7753" s="1">
        <v>75197</v>
      </c>
      <c r="T7753" s="1" t="str">
        <f t="shared" si="486"/>
        <v>Medium</v>
      </c>
      <c r="U7753">
        <v>4</v>
      </c>
      <c r="V7753">
        <v>2020</v>
      </c>
      <c r="W7753" t="s">
        <v>20</v>
      </c>
      <c r="X7753">
        <v>4</v>
      </c>
    </row>
    <row r="7754" spans="1:24" x14ac:dyDescent="0.3">
      <c r="A7754">
        <v>7753</v>
      </c>
      <c r="B7754" t="s">
        <v>31</v>
      </c>
      <c r="C7754" t="str">
        <f>_xlfn.XLOOKUP(B7754,Lookup_table!B:B,Lookup_table!C:C)</f>
        <v>Business</v>
      </c>
      <c r="D7754" t="s">
        <v>14</v>
      </c>
      <c r="E7754" t="s">
        <v>32</v>
      </c>
      <c r="F7754" t="s">
        <v>44</v>
      </c>
      <c r="G7754" t="s">
        <v>25</v>
      </c>
      <c r="H7754" t="str">
        <f t="shared" si="484"/>
        <v>Onsite/Hybrid</v>
      </c>
      <c r="I7754" t="s">
        <v>35</v>
      </c>
      <c r="J7754" t="str">
        <f t="shared" si="485"/>
        <v>0-2 yrs</v>
      </c>
      <c r="K7754">
        <f t="shared" ca="1" si="487"/>
        <v>0</v>
      </c>
      <c r="L7754" t="s">
        <v>19</v>
      </c>
      <c r="M7754">
        <v>1</v>
      </c>
      <c r="N7754">
        <v>0</v>
      </c>
      <c r="O7754">
        <v>1</v>
      </c>
      <c r="P7754">
        <v>1</v>
      </c>
      <c r="Q7754">
        <v>1</v>
      </c>
      <c r="R7754">
        <f>SUM(M7754:N7754:O7754:P7754:Q7754)</f>
        <v>4</v>
      </c>
      <c r="S7754" s="1">
        <v>86812</v>
      </c>
      <c r="T7754" s="1" t="str">
        <f t="shared" si="486"/>
        <v>Medium</v>
      </c>
      <c r="U7754">
        <v>4</v>
      </c>
      <c r="V7754">
        <v>2022</v>
      </c>
      <c r="W7754" t="s">
        <v>28</v>
      </c>
      <c r="X7754">
        <v>2</v>
      </c>
    </row>
    <row r="7755" spans="1:24" x14ac:dyDescent="0.3">
      <c r="A7755">
        <v>7754</v>
      </c>
      <c r="B7755" t="s">
        <v>50</v>
      </c>
      <c r="C7755" t="str">
        <f>_xlfn.XLOOKUP(B7755,Lookup_table!B:B,Lookup_table!C:C)</f>
        <v>AI</v>
      </c>
      <c r="D7755" t="s">
        <v>34</v>
      </c>
      <c r="E7755" t="s">
        <v>32</v>
      </c>
      <c r="F7755" t="s">
        <v>29</v>
      </c>
      <c r="G7755" t="s">
        <v>17</v>
      </c>
      <c r="H7755" t="str">
        <f t="shared" si="484"/>
        <v>Remote</v>
      </c>
      <c r="I7755" t="s">
        <v>18</v>
      </c>
      <c r="J7755" t="str">
        <f t="shared" si="485"/>
        <v>7+ yrs</v>
      </c>
      <c r="K7755">
        <f t="shared" ca="1" si="487"/>
        <v>9</v>
      </c>
      <c r="L7755" t="s">
        <v>39</v>
      </c>
      <c r="M7755">
        <v>0</v>
      </c>
      <c r="N7755">
        <v>0</v>
      </c>
      <c r="O7755">
        <v>0</v>
      </c>
      <c r="P7755">
        <v>0</v>
      </c>
      <c r="Q7755">
        <v>1</v>
      </c>
      <c r="R7755">
        <f>SUM(M7755:N7755:O7755:P7755:Q7755)</f>
        <v>1</v>
      </c>
      <c r="S7755" s="1">
        <v>148454</v>
      </c>
      <c r="T7755" s="1" t="str">
        <f t="shared" si="486"/>
        <v>High</v>
      </c>
      <c r="U7755">
        <v>11</v>
      </c>
      <c r="V7755">
        <v>2026</v>
      </c>
      <c r="W7755" t="s">
        <v>34</v>
      </c>
      <c r="X7755">
        <v>2</v>
      </c>
    </row>
    <row r="7756" spans="1:24" x14ac:dyDescent="0.3">
      <c r="A7756">
        <v>7755</v>
      </c>
      <c r="B7756" t="s">
        <v>31</v>
      </c>
      <c r="C7756" t="str">
        <f>_xlfn.XLOOKUP(B7756,Lookup_table!B:B,Lookup_table!C:C)</f>
        <v>Business</v>
      </c>
      <c r="D7756" t="s">
        <v>22</v>
      </c>
      <c r="E7756" t="s">
        <v>40</v>
      </c>
      <c r="F7756" t="s">
        <v>51</v>
      </c>
      <c r="G7756" t="s">
        <v>25</v>
      </c>
      <c r="H7756" t="str">
        <f t="shared" si="484"/>
        <v>Onsite/Hybrid</v>
      </c>
      <c r="I7756" t="s">
        <v>35</v>
      </c>
      <c r="J7756" t="str">
        <f t="shared" si="485"/>
        <v>0-2 yrs</v>
      </c>
      <c r="K7756">
        <f t="shared" ca="1" si="487"/>
        <v>1</v>
      </c>
      <c r="L7756" t="s">
        <v>27</v>
      </c>
      <c r="M7756">
        <v>1</v>
      </c>
      <c r="N7756">
        <v>1</v>
      </c>
      <c r="O7756">
        <v>1</v>
      </c>
      <c r="P7756">
        <v>0</v>
      </c>
      <c r="Q7756">
        <v>0</v>
      </c>
      <c r="R7756">
        <f>SUM(M7756:N7756:O7756:P7756:Q7756)</f>
        <v>3</v>
      </c>
      <c r="S7756" s="1">
        <v>89950</v>
      </c>
      <c r="T7756" s="1" t="str">
        <f t="shared" si="486"/>
        <v>Medium</v>
      </c>
      <c r="U7756">
        <v>9</v>
      </c>
      <c r="V7756">
        <v>2021</v>
      </c>
      <c r="W7756" t="s">
        <v>28</v>
      </c>
      <c r="X7756">
        <v>9</v>
      </c>
    </row>
    <row r="7757" spans="1:24" x14ac:dyDescent="0.3">
      <c r="A7757">
        <v>7756</v>
      </c>
      <c r="B7757" t="s">
        <v>41</v>
      </c>
      <c r="C7757" t="str">
        <f>_xlfn.XLOOKUP(B7757,Lookup_table!B:B,Lookup_table!C:C)</f>
        <v>Data</v>
      </c>
      <c r="D7757" t="s">
        <v>14</v>
      </c>
      <c r="E7757" t="s">
        <v>42</v>
      </c>
      <c r="F7757" t="s">
        <v>43</v>
      </c>
      <c r="G7757" t="s">
        <v>25</v>
      </c>
      <c r="H7757" t="str">
        <f t="shared" si="484"/>
        <v>Onsite/Hybrid</v>
      </c>
      <c r="I7757" t="s">
        <v>18</v>
      </c>
      <c r="J7757" t="str">
        <f t="shared" si="485"/>
        <v>7+ yrs</v>
      </c>
      <c r="K7757">
        <f t="shared" ca="1" si="487"/>
        <v>13</v>
      </c>
      <c r="L7757" t="s">
        <v>19</v>
      </c>
      <c r="M7757">
        <v>1</v>
      </c>
      <c r="N7757">
        <v>1</v>
      </c>
      <c r="O7757">
        <v>1</v>
      </c>
      <c r="P7757">
        <v>1</v>
      </c>
      <c r="Q7757">
        <v>1</v>
      </c>
      <c r="R7757">
        <f>SUM(M7757:N7757:O7757:P7757:Q7757)</f>
        <v>5</v>
      </c>
      <c r="S7757" s="1">
        <v>136633</v>
      </c>
      <c r="T7757" s="1" t="str">
        <f t="shared" si="486"/>
        <v>High</v>
      </c>
      <c r="U7757">
        <v>5</v>
      </c>
      <c r="V7757">
        <v>2020</v>
      </c>
      <c r="W7757" t="s">
        <v>28</v>
      </c>
      <c r="X7757">
        <v>1</v>
      </c>
    </row>
    <row r="7758" spans="1:24" x14ac:dyDescent="0.3">
      <c r="A7758">
        <v>7757</v>
      </c>
      <c r="B7758" t="s">
        <v>36</v>
      </c>
      <c r="C7758" t="str">
        <f>_xlfn.XLOOKUP(B7758,Lookup_table!B:B,Lookup_table!C:C)</f>
        <v>Data</v>
      </c>
      <c r="D7758" t="s">
        <v>14</v>
      </c>
      <c r="E7758" t="s">
        <v>15</v>
      </c>
      <c r="F7758" t="s">
        <v>24</v>
      </c>
      <c r="G7758" t="s">
        <v>17</v>
      </c>
      <c r="H7758" t="str">
        <f t="shared" si="484"/>
        <v>Remote</v>
      </c>
      <c r="I7758" t="s">
        <v>35</v>
      </c>
      <c r="J7758" t="str">
        <f t="shared" si="485"/>
        <v>0-2 yrs</v>
      </c>
      <c r="K7758">
        <f t="shared" ca="1" si="487"/>
        <v>2</v>
      </c>
      <c r="L7758" t="s">
        <v>39</v>
      </c>
      <c r="M7758">
        <v>0</v>
      </c>
      <c r="N7758">
        <v>0</v>
      </c>
      <c r="O7758">
        <v>1</v>
      </c>
      <c r="P7758">
        <v>0</v>
      </c>
      <c r="Q7758">
        <v>0</v>
      </c>
      <c r="R7758">
        <f>SUM(M7758:N7758:O7758:P7758:Q7758)</f>
        <v>1</v>
      </c>
      <c r="S7758" s="1">
        <v>65325</v>
      </c>
      <c r="T7758" s="1" t="str">
        <f t="shared" si="486"/>
        <v>Low</v>
      </c>
      <c r="U7758">
        <v>10</v>
      </c>
      <c r="V7758">
        <v>2025</v>
      </c>
      <c r="W7758" t="s">
        <v>20</v>
      </c>
      <c r="X7758">
        <v>4</v>
      </c>
    </row>
    <row r="7759" spans="1:24" x14ac:dyDescent="0.3">
      <c r="A7759">
        <v>7758</v>
      </c>
      <c r="B7759" t="s">
        <v>50</v>
      </c>
      <c r="C7759" t="str">
        <f>_xlfn.XLOOKUP(B7759,Lookup_table!B:B,Lookup_table!C:C)</f>
        <v>AI</v>
      </c>
      <c r="D7759" t="s">
        <v>37</v>
      </c>
      <c r="E7759" t="s">
        <v>40</v>
      </c>
      <c r="F7759" t="s">
        <v>29</v>
      </c>
      <c r="G7759" t="s">
        <v>17</v>
      </c>
      <c r="H7759" t="str">
        <f t="shared" si="484"/>
        <v>Remote</v>
      </c>
      <c r="I7759" t="s">
        <v>35</v>
      </c>
      <c r="J7759" t="str">
        <f t="shared" si="485"/>
        <v>0-2 yrs</v>
      </c>
      <c r="K7759">
        <f t="shared" ca="1" si="487"/>
        <v>0</v>
      </c>
      <c r="L7759" t="s">
        <v>19</v>
      </c>
      <c r="M7759">
        <v>1</v>
      </c>
      <c r="N7759">
        <v>1</v>
      </c>
      <c r="O7759">
        <v>0</v>
      </c>
      <c r="P7759">
        <v>1</v>
      </c>
      <c r="Q7759">
        <v>0</v>
      </c>
      <c r="R7759">
        <f>SUM(M7759:N7759:O7759:P7759:Q7759)</f>
        <v>3</v>
      </c>
      <c r="S7759" s="1">
        <v>102533</v>
      </c>
      <c r="T7759" s="1" t="str">
        <f t="shared" si="486"/>
        <v>Medium</v>
      </c>
      <c r="U7759">
        <v>4</v>
      </c>
      <c r="V7759">
        <v>2022</v>
      </c>
      <c r="W7759" t="s">
        <v>20</v>
      </c>
      <c r="X7759">
        <v>1</v>
      </c>
    </row>
    <row r="7760" spans="1:24" x14ac:dyDescent="0.3">
      <c r="A7760">
        <v>7759</v>
      </c>
      <c r="B7760" t="s">
        <v>41</v>
      </c>
      <c r="C7760" t="str">
        <f>_xlfn.XLOOKUP(B7760,Lookup_table!B:B,Lookup_table!C:C)</f>
        <v>Data</v>
      </c>
      <c r="D7760" t="s">
        <v>22</v>
      </c>
      <c r="E7760" t="s">
        <v>38</v>
      </c>
      <c r="F7760" t="s">
        <v>44</v>
      </c>
      <c r="G7760" t="s">
        <v>17</v>
      </c>
      <c r="H7760" t="str">
        <f t="shared" si="484"/>
        <v>Remote</v>
      </c>
      <c r="I7760" t="s">
        <v>26</v>
      </c>
      <c r="J7760" t="str">
        <f t="shared" si="485"/>
        <v>3-6 yrs</v>
      </c>
      <c r="K7760">
        <f t="shared" ca="1" si="487"/>
        <v>4</v>
      </c>
      <c r="L7760" t="s">
        <v>19</v>
      </c>
      <c r="M7760">
        <v>1</v>
      </c>
      <c r="N7760">
        <v>0</v>
      </c>
      <c r="O7760">
        <v>0</v>
      </c>
      <c r="P7760">
        <v>1</v>
      </c>
      <c r="Q7760">
        <v>0</v>
      </c>
      <c r="R7760">
        <f>SUM(M7760:N7760:O7760:P7760:Q7760)</f>
        <v>2</v>
      </c>
      <c r="S7760" s="1">
        <v>105894</v>
      </c>
      <c r="T7760" s="1" t="str">
        <f t="shared" si="486"/>
        <v>Medium</v>
      </c>
      <c r="U7760">
        <v>1</v>
      </c>
      <c r="V7760">
        <v>2021</v>
      </c>
      <c r="W7760" t="s">
        <v>20</v>
      </c>
      <c r="X7760">
        <v>4</v>
      </c>
    </row>
    <row r="7761" spans="1:24" x14ac:dyDescent="0.3">
      <c r="A7761">
        <v>7760</v>
      </c>
      <c r="B7761" t="s">
        <v>50</v>
      </c>
      <c r="C7761" t="str">
        <f>_xlfn.XLOOKUP(B7761,Lookup_table!B:B,Lookup_table!C:C)</f>
        <v>AI</v>
      </c>
      <c r="D7761" t="s">
        <v>34</v>
      </c>
      <c r="E7761" t="s">
        <v>40</v>
      </c>
      <c r="F7761" t="s">
        <v>16</v>
      </c>
      <c r="G7761" t="s">
        <v>30</v>
      </c>
      <c r="H7761" t="str">
        <f t="shared" si="484"/>
        <v>Onsite/Hybrid</v>
      </c>
      <c r="I7761" t="s">
        <v>35</v>
      </c>
      <c r="J7761" t="str">
        <f t="shared" si="485"/>
        <v>0-2 yrs</v>
      </c>
      <c r="K7761">
        <f t="shared" ca="1" si="487"/>
        <v>2</v>
      </c>
      <c r="L7761" t="s">
        <v>19</v>
      </c>
      <c r="M7761">
        <v>0</v>
      </c>
      <c r="N7761">
        <v>1</v>
      </c>
      <c r="O7761">
        <v>1</v>
      </c>
      <c r="P7761">
        <v>1</v>
      </c>
      <c r="Q7761">
        <v>1</v>
      </c>
      <c r="R7761">
        <f>SUM(M7761:N7761:O7761:P7761:Q7761)</f>
        <v>4</v>
      </c>
      <c r="S7761" s="1">
        <v>126394</v>
      </c>
      <c r="T7761" s="1" t="str">
        <f t="shared" si="486"/>
        <v>High</v>
      </c>
      <c r="U7761">
        <v>2</v>
      </c>
      <c r="V7761">
        <v>2021</v>
      </c>
      <c r="W7761" t="s">
        <v>28</v>
      </c>
      <c r="X7761">
        <v>3</v>
      </c>
    </row>
    <row r="7762" spans="1:24" x14ac:dyDescent="0.3">
      <c r="A7762">
        <v>7761</v>
      </c>
      <c r="B7762" t="s">
        <v>33</v>
      </c>
      <c r="C7762" t="str">
        <f>_xlfn.XLOOKUP(B7762,Lookup_table!B:B,Lookup_table!C:C)</f>
        <v>Data</v>
      </c>
      <c r="D7762" t="s">
        <v>14</v>
      </c>
      <c r="E7762" t="s">
        <v>38</v>
      </c>
      <c r="F7762" t="s">
        <v>24</v>
      </c>
      <c r="G7762" t="s">
        <v>17</v>
      </c>
      <c r="H7762" t="str">
        <f t="shared" si="484"/>
        <v>Remote</v>
      </c>
      <c r="I7762" t="s">
        <v>35</v>
      </c>
      <c r="J7762" t="str">
        <f t="shared" si="485"/>
        <v>0-2 yrs</v>
      </c>
      <c r="K7762">
        <f t="shared" ca="1" si="487"/>
        <v>0</v>
      </c>
      <c r="L7762" t="s">
        <v>39</v>
      </c>
      <c r="M7762">
        <v>0</v>
      </c>
      <c r="N7762">
        <v>0</v>
      </c>
      <c r="O7762">
        <v>1</v>
      </c>
      <c r="P7762">
        <v>1</v>
      </c>
      <c r="Q7762">
        <v>0</v>
      </c>
      <c r="R7762">
        <f>SUM(M7762:N7762:O7762:P7762:Q7762)</f>
        <v>2</v>
      </c>
      <c r="S7762" s="1">
        <v>75071</v>
      </c>
      <c r="T7762" s="1" t="str">
        <f t="shared" si="486"/>
        <v>Medium</v>
      </c>
      <c r="U7762">
        <v>4</v>
      </c>
      <c r="V7762">
        <v>2025</v>
      </c>
      <c r="W7762" t="s">
        <v>28</v>
      </c>
      <c r="X7762">
        <v>3</v>
      </c>
    </row>
    <row r="7763" spans="1:24" x14ac:dyDescent="0.3">
      <c r="A7763">
        <v>7762</v>
      </c>
      <c r="B7763" t="s">
        <v>50</v>
      </c>
      <c r="C7763" t="str">
        <f>_xlfn.XLOOKUP(B7763,Lookup_table!B:B,Lookup_table!C:C)</f>
        <v>AI</v>
      </c>
      <c r="D7763" t="s">
        <v>37</v>
      </c>
      <c r="E7763" t="s">
        <v>38</v>
      </c>
      <c r="F7763" t="s">
        <v>44</v>
      </c>
      <c r="G7763" t="s">
        <v>30</v>
      </c>
      <c r="H7763" t="str">
        <f t="shared" si="484"/>
        <v>Onsite/Hybrid</v>
      </c>
      <c r="I7763" t="s">
        <v>35</v>
      </c>
      <c r="J7763" t="str">
        <f t="shared" si="485"/>
        <v>0-2 yrs</v>
      </c>
      <c r="K7763">
        <f t="shared" ca="1" si="487"/>
        <v>0</v>
      </c>
      <c r="L7763" t="s">
        <v>39</v>
      </c>
      <c r="M7763">
        <v>0</v>
      </c>
      <c r="N7763">
        <v>0</v>
      </c>
      <c r="O7763">
        <v>0</v>
      </c>
      <c r="P7763">
        <v>0</v>
      </c>
      <c r="Q7763">
        <v>0</v>
      </c>
      <c r="R7763">
        <f>SUM(M7763:N7763:O7763:P7763:Q7763)</f>
        <v>0</v>
      </c>
      <c r="S7763" s="1">
        <v>85594</v>
      </c>
      <c r="T7763" s="1" t="str">
        <f t="shared" si="486"/>
        <v>Medium</v>
      </c>
      <c r="U7763">
        <v>12</v>
      </c>
      <c r="V7763">
        <v>2024</v>
      </c>
      <c r="W7763" t="s">
        <v>20</v>
      </c>
      <c r="X7763">
        <v>5</v>
      </c>
    </row>
    <row r="7764" spans="1:24" x14ac:dyDescent="0.3">
      <c r="A7764">
        <v>7763</v>
      </c>
      <c r="B7764" t="s">
        <v>41</v>
      </c>
      <c r="C7764" t="str">
        <f>_xlfn.XLOOKUP(B7764,Lookup_table!B:B,Lookup_table!C:C)</f>
        <v>Data</v>
      </c>
      <c r="D7764" t="s">
        <v>22</v>
      </c>
      <c r="E7764" t="s">
        <v>38</v>
      </c>
      <c r="F7764" t="s">
        <v>52</v>
      </c>
      <c r="G7764" t="s">
        <v>30</v>
      </c>
      <c r="H7764" t="str">
        <f t="shared" si="484"/>
        <v>Onsite/Hybrid</v>
      </c>
      <c r="I7764" t="s">
        <v>26</v>
      </c>
      <c r="J7764" t="str">
        <f t="shared" si="485"/>
        <v>3-6 yrs</v>
      </c>
      <c r="K7764">
        <f t="shared" ca="1" si="487"/>
        <v>4</v>
      </c>
      <c r="L7764" t="s">
        <v>27</v>
      </c>
      <c r="M7764">
        <v>0</v>
      </c>
      <c r="N7764">
        <v>0</v>
      </c>
      <c r="O7764">
        <v>1</v>
      </c>
      <c r="P7764">
        <v>1</v>
      </c>
      <c r="Q7764">
        <v>1</v>
      </c>
      <c r="R7764">
        <f>SUM(M7764:N7764:O7764:P7764:Q7764)</f>
        <v>3</v>
      </c>
      <c r="S7764" s="1">
        <v>134544</v>
      </c>
      <c r="T7764" s="1" t="str">
        <f t="shared" si="486"/>
        <v>High</v>
      </c>
      <c r="U7764">
        <v>10</v>
      </c>
      <c r="V7764">
        <v>2021</v>
      </c>
      <c r="W7764" t="s">
        <v>28</v>
      </c>
      <c r="X7764">
        <v>1</v>
      </c>
    </row>
    <row r="7765" spans="1:24" x14ac:dyDescent="0.3">
      <c r="A7765">
        <v>7764</v>
      </c>
      <c r="B7765" t="s">
        <v>41</v>
      </c>
      <c r="C7765" t="str">
        <f>_xlfn.XLOOKUP(B7765,Lookup_table!B:B,Lookup_table!C:C)</f>
        <v>Data</v>
      </c>
      <c r="D7765" t="s">
        <v>14</v>
      </c>
      <c r="E7765" t="s">
        <v>42</v>
      </c>
      <c r="F7765" t="s">
        <v>43</v>
      </c>
      <c r="G7765" t="s">
        <v>25</v>
      </c>
      <c r="H7765" t="str">
        <f t="shared" si="484"/>
        <v>Onsite/Hybrid</v>
      </c>
      <c r="I7765" t="s">
        <v>18</v>
      </c>
      <c r="J7765" t="str">
        <f t="shared" si="485"/>
        <v>7+ yrs</v>
      </c>
      <c r="K7765">
        <f t="shared" ca="1" si="487"/>
        <v>11</v>
      </c>
      <c r="L7765" t="s">
        <v>39</v>
      </c>
      <c r="M7765">
        <v>1</v>
      </c>
      <c r="N7765">
        <v>0</v>
      </c>
      <c r="O7765">
        <v>1</v>
      </c>
      <c r="P7765">
        <v>0</v>
      </c>
      <c r="Q7765">
        <v>0</v>
      </c>
      <c r="R7765">
        <f>SUM(M7765:N7765:O7765:P7765:Q7765)</f>
        <v>2</v>
      </c>
      <c r="S7765" s="1">
        <v>115553</v>
      </c>
      <c r="T7765" s="1" t="str">
        <f t="shared" si="486"/>
        <v>Medium</v>
      </c>
      <c r="U7765">
        <v>7</v>
      </c>
      <c r="V7765">
        <v>2022</v>
      </c>
      <c r="W7765" t="s">
        <v>34</v>
      </c>
      <c r="X7765">
        <v>6</v>
      </c>
    </row>
    <row r="7766" spans="1:24" x14ac:dyDescent="0.3">
      <c r="A7766">
        <v>7765</v>
      </c>
      <c r="B7766" t="s">
        <v>31</v>
      </c>
      <c r="C7766" t="str">
        <f>_xlfn.XLOOKUP(B7766,Lookup_table!B:B,Lookup_table!C:C)</f>
        <v>Business</v>
      </c>
      <c r="D7766" t="s">
        <v>34</v>
      </c>
      <c r="E7766" t="s">
        <v>15</v>
      </c>
      <c r="F7766" t="s">
        <v>16</v>
      </c>
      <c r="G7766" t="s">
        <v>17</v>
      </c>
      <c r="H7766" t="str">
        <f t="shared" si="484"/>
        <v>Remote</v>
      </c>
      <c r="I7766" t="s">
        <v>18</v>
      </c>
      <c r="J7766" t="str">
        <f t="shared" si="485"/>
        <v>7+ yrs</v>
      </c>
      <c r="K7766">
        <f t="shared" ca="1" si="487"/>
        <v>7</v>
      </c>
      <c r="L7766" t="s">
        <v>27</v>
      </c>
      <c r="M7766">
        <v>1</v>
      </c>
      <c r="N7766">
        <v>0</v>
      </c>
      <c r="O7766">
        <v>0</v>
      </c>
      <c r="P7766">
        <v>1</v>
      </c>
      <c r="Q7766">
        <v>1</v>
      </c>
      <c r="R7766">
        <f>SUM(M7766:N7766:O7766:P7766:Q7766)</f>
        <v>3</v>
      </c>
      <c r="S7766" s="1">
        <v>125978</v>
      </c>
      <c r="T7766" s="1" t="str">
        <f t="shared" si="486"/>
        <v>High</v>
      </c>
      <c r="U7766">
        <v>6</v>
      </c>
      <c r="V7766">
        <v>2026</v>
      </c>
      <c r="W7766" t="s">
        <v>34</v>
      </c>
      <c r="X7766">
        <v>5</v>
      </c>
    </row>
    <row r="7767" spans="1:24" x14ac:dyDescent="0.3">
      <c r="A7767">
        <v>7766</v>
      </c>
      <c r="B7767" t="s">
        <v>36</v>
      </c>
      <c r="C7767" t="str">
        <f>_xlfn.XLOOKUP(B7767,Lookup_table!B:B,Lookup_table!C:C)</f>
        <v>Data</v>
      </c>
      <c r="D7767" t="s">
        <v>14</v>
      </c>
      <c r="E7767" t="s">
        <v>42</v>
      </c>
      <c r="F7767" t="s">
        <v>24</v>
      </c>
      <c r="G7767" t="s">
        <v>17</v>
      </c>
      <c r="H7767" t="str">
        <f t="shared" si="484"/>
        <v>Remote</v>
      </c>
      <c r="I7767" t="s">
        <v>26</v>
      </c>
      <c r="J7767" t="str">
        <f t="shared" si="485"/>
        <v>3-6 yrs</v>
      </c>
      <c r="K7767">
        <f t="shared" ca="1" si="487"/>
        <v>6</v>
      </c>
      <c r="L7767" t="s">
        <v>19</v>
      </c>
      <c r="M7767">
        <v>0</v>
      </c>
      <c r="N7767">
        <v>1</v>
      </c>
      <c r="O7767">
        <v>1</v>
      </c>
      <c r="P7767">
        <v>0</v>
      </c>
      <c r="Q7767">
        <v>0</v>
      </c>
      <c r="R7767">
        <f>SUM(M7767:N7767:O7767:P7767:Q7767)</f>
        <v>2</v>
      </c>
      <c r="S7767" s="1">
        <v>93594</v>
      </c>
      <c r="T7767" s="1" t="str">
        <f t="shared" si="486"/>
        <v>Medium</v>
      </c>
      <c r="U7767">
        <v>3</v>
      </c>
      <c r="V7767">
        <v>2020</v>
      </c>
      <c r="W7767" t="s">
        <v>28</v>
      </c>
      <c r="X7767">
        <v>8</v>
      </c>
    </row>
    <row r="7768" spans="1:24" x14ac:dyDescent="0.3">
      <c r="A7768">
        <v>7767</v>
      </c>
      <c r="B7768" t="s">
        <v>50</v>
      </c>
      <c r="C7768" t="str">
        <f>_xlfn.XLOOKUP(B7768,Lookup_table!B:B,Lookup_table!C:C)</f>
        <v>AI</v>
      </c>
      <c r="D7768" t="s">
        <v>14</v>
      </c>
      <c r="E7768" t="s">
        <v>32</v>
      </c>
      <c r="F7768" t="s">
        <v>16</v>
      </c>
      <c r="G7768" t="s">
        <v>30</v>
      </c>
      <c r="H7768" t="str">
        <f t="shared" si="484"/>
        <v>Onsite/Hybrid</v>
      </c>
      <c r="I7768" t="s">
        <v>18</v>
      </c>
      <c r="J7768" t="str">
        <f t="shared" si="485"/>
        <v>7+ yrs</v>
      </c>
      <c r="K7768">
        <f t="shared" ca="1" si="487"/>
        <v>9</v>
      </c>
      <c r="L7768" t="s">
        <v>19</v>
      </c>
      <c r="M7768">
        <v>0</v>
      </c>
      <c r="N7768">
        <v>1</v>
      </c>
      <c r="O7768">
        <v>0</v>
      </c>
      <c r="P7768">
        <v>0</v>
      </c>
      <c r="Q7768">
        <v>1</v>
      </c>
      <c r="R7768">
        <f>SUM(M7768:N7768:O7768:P7768:Q7768)</f>
        <v>2</v>
      </c>
      <c r="S7768" s="1">
        <v>148610</v>
      </c>
      <c r="T7768" s="1" t="str">
        <f t="shared" si="486"/>
        <v>High</v>
      </c>
      <c r="U7768">
        <v>5</v>
      </c>
      <c r="V7768">
        <v>2021</v>
      </c>
      <c r="W7768" t="s">
        <v>28</v>
      </c>
      <c r="X7768">
        <v>7</v>
      </c>
    </row>
    <row r="7769" spans="1:24" x14ac:dyDescent="0.3">
      <c r="A7769">
        <v>7768</v>
      </c>
      <c r="B7769" t="s">
        <v>21</v>
      </c>
      <c r="C7769" t="str">
        <f>_xlfn.XLOOKUP(B7769,Lookup_table!B:B,Lookup_table!C:C)</f>
        <v>AI</v>
      </c>
      <c r="D7769" t="s">
        <v>14</v>
      </c>
      <c r="E7769" t="s">
        <v>42</v>
      </c>
      <c r="F7769" t="s">
        <v>52</v>
      </c>
      <c r="G7769" t="s">
        <v>30</v>
      </c>
      <c r="H7769" t="str">
        <f t="shared" si="484"/>
        <v>Onsite/Hybrid</v>
      </c>
      <c r="I7769" t="s">
        <v>26</v>
      </c>
      <c r="J7769" t="str">
        <f t="shared" si="485"/>
        <v>3-6 yrs</v>
      </c>
      <c r="K7769">
        <f t="shared" ca="1" si="487"/>
        <v>4</v>
      </c>
      <c r="L7769" t="s">
        <v>27</v>
      </c>
      <c r="M7769">
        <v>1</v>
      </c>
      <c r="N7769">
        <v>0</v>
      </c>
      <c r="O7769">
        <v>0</v>
      </c>
      <c r="P7769">
        <v>0</v>
      </c>
      <c r="Q7769">
        <v>0</v>
      </c>
      <c r="R7769">
        <f>SUM(M7769:N7769:O7769:P7769:Q7769)</f>
        <v>1</v>
      </c>
      <c r="S7769" s="1">
        <v>113541</v>
      </c>
      <c r="T7769" s="1" t="str">
        <f t="shared" si="486"/>
        <v>Medium</v>
      </c>
      <c r="U7769">
        <v>3</v>
      </c>
      <c r="V7769">
        <v>2024</v>
      </c>
      <c r="W7769" t="s">
        <v>20</v>
      </c>
      <c r="X7769">
        <v>1</v>
      </c>
    </row>
    <row r="7770" spans="1:24" x14ac:dyDescent="0.3">
      <c r="A7770">
        <v>7769</v>
      </c>
      <c r="B7770" t="s">
        <v>36</v>
      </c>
      <c r="C7770" t="str">
        <f>_xlfn.XLOOKUP(B7770,Lookup_table!B:B,Lookup_table!C:C)</f>
        <v>Data</v>
      </c>
      <c r="D7770" t="s">
        <v>37</v>
      </c>
      <c r="E7770" t="s">
        <v>23</v>
      </c>
      <c r="F7770" t="s">
        <v>51</v>
      </c>
      <c r="G7770" t="s">
        <v>30</v>
      </c>
      <c r="H7770" t="str">
        <f t="shared" si="484"/>
        <v>Onsite/Hybrid</v>
      </c>
      <c r="I7770" t="s">
        <v>18</v>
      </c>
      <c r="J7770" t="str">
        <f t="shared" si="485"/>
        <v>7+ yrs</v>
      </c>
      <c r="K7770">
        <f t="shared" ca="1" si="487"/>
        <v>8</v>
      </c>
      <c r="L7770" t="s">
        <v>19</v>
      </c>
      <c r="M7770">
        <v>1</v>
      </c>
      <c r="N7770">
        <v>0</v>
      </c>
      <c r="O7770">
        <v>1</v>
      </c>
      <c r="P7770">
        <v>0</v>
      </c>
      <c r="Q7770">
        <v>1</v>
      </c>
      <c r="R7770">
        <f>SUM(M7770:N7770:O7770:P7770:Q7770)</f>
        <v>3</v>
      </c>
      <c r="S7770" s="1">
        <v>129708</v>
      </c>
      <c r="T7770" s="1" t="str">
        <f t="shared" si="486"/>
        <v>High</v>
      </c>
      <c r="U7770">
        <v>1</v>
      </c>
      <c r="V7770">
        <v>2023</v>
      </c>
      <c r="W7770" t="s">
        <v>34</v>
      </c>
      <c r="X7770">
        <v>6</v>
      </c>
    </row>
    <row r="7771" spans="1:24" x14ac:dyDescent="0.3">
      <c r="A7771">
        <v>7770</v>
      </c>
      <c r="B7771" t="s">
        <v>41</v>
      </c>
      <c r="C7771" t="str">
        <f>_xlfn.XLOOKUP(B7771,Lookup_table!B:B,Lookup_table!C:C)</f>
        <v>Data</v>
      </c>
      <c r="D7771" t="s">
        <v>34</v>
      </c>
      <c r="E7771" t="s">
        <v>38</v>
      </c>
      <c r="F7771" t="s">
        <v>51</v>
      </c>
      <c r="G7771" t="s">
        <v>30</v>
      </c>
      <c r="H7771" t="str">
        <f t="shared" si="484"/>
        <v>Onsite/Hybrid</v>
      </c>
      <c r="I7771" t="s">
        <v>35</v>
      </c>
      <c r="J7771" t="str">
        <f t="shared" si="485"/>
        <v>0-2 yrs</v>
      </c>
      <c r="K7771">
        <f t="shared" ca="1" si="487"/>
        <v>2</v>
      </c>
      <c r="L7771" t="s">
        <v>19</v>
      </c>
      <c r="M7771">
        <v>0</v>
      </c>
      <c r="N7771">
        <v>1</v>
      </c>
      <c r="O7771">
        <v>0</v>
      </c>
      <c r="P7771">
        <v>1</v>
      </c>
      <c r="Q7771">
        <v>0</v>
      </c>
      <c r="R7771">
        <f>SUM(M7771:N7771:O7771:P7771:Q7771)</f>
        <v>2</v>
      </c>
      <c r="S7771" s="1">
        <v>67681</v>
      </c>
      <c r="T7771" s="1" t="str">
        <f t="shared" si="486"/>
        <v>Low</v>
      </c>
      <c r="U7771">
        <v>11</v>
      </c>
      <c r="V7771">
        <v>2021</v>
      </c>
      <c r="W7771" t="s">
        <v>20</v>
      </c>
      <c r="X7771">
        <v>4</v>
      </c>
    </row>
    <row r="7772" spans="1:24" x14ac:dyDescent="0.3">
      <c r="A7772">
        <v>7771</v>
      </c>
      <c r="B7772" t="s">
        <v>31</v>
      </c>
      <c r="C7772" t="str">
        <f>_xlfn.XLOOKUP(B7772,Lookup_table!B:B,Lookup_table!C:C)</f>
        <v>Business</v>
      </c>
      <c r="D7772" t="s">
        <v>34</v>
      </c>
      <c r="E7772" t="s">
        <v>40</v>
      </c>
      <c r="F7772" t="s">
        <v>51</v>
      </c>
      <c r="G7772" t="s">
        <v>30</v>
      </c>
      <c r="H7772" t="str">
        <f t="shared" si="484"/>
        <v>Onsite/Hybrid</v>
      </c>
      <c r="I7772" t="s">
        <v>26</v>
      </c>
      <c r="J7772" t="str">
        <f t="shared" si="485"/>
        <v>3-6 yrs</v>
      </c>
      <c r="K7772">
        <f t="shared" ca="1" si="487"/>
        <v>6</v>
      </c>
      <c r="L7772" t="s">
        <v>39</v>
      </c>
      <c r="M7772">
        <v>1</v>
      </c>
      <c r="N7772">
        <v>0</v>
      </c>
      <c r="O7772">
        <v>1</v>
      </c>
      <c r="P7772">
        <v>0</v>
      </c>
      <c r="Q7772">
        <v>1</v>
      </c>
      <c r="R7772">
        <f>SUM(M7772:N7772:O7772:P7772:Q7772)</f>
        <v>3</v>
      </c>
      <c r="S7772" s="1">
        <v>99678</v>
      </c>
      <c r="T7772" s="1" t="str">
        <f t="shared" si="486"/>
        <v>Medium</v>
      </c>
      <c r="U7772">
        <v>11</v>
      </c>
      <c r="V7772">
        <v>2024</v>
      </c>
      <c r="W7772" t="s">
        <v>34</v>
      </c>
      <c r="X7772">
        <v>4</v>
      </c>
    </row>
    <row r="7773" spans="1:24" x14ac:dyDescent="0.3">
      <c r="A7773">
        <v>7772</v>
      </c>
      <c r="B7773" t="s">
        <v>33</v>
      </c>
      <c r="C7773" t="str">
        <f>_xlfn.XLOOKUP(B7773,Lookup_table!B:B,Lookup_table!C:C)</f>
        <v>Data</v>
      </c>
      <c r="D7773" t="s">
        <v>22</v>
      </c>
      <c r="E7773" t="s">
        <v>38</v>
      </c>
      <c r="F7773" t="s">
        <v>44</v>
      </c>
      <c r="G7773" t="s">
        <v>30</v>
      </c>
      <c r="H7773" t="str">
        <f t="shared" si="484"/>
        <v>Onsite/Hybrid</v>
      </c>
      <c r="I7773" t="s">
        <v>35</v>
      </c>
      <c r="J7773" t="str">
        <f t="shared" si="485"/>
        <v>0-2 yrs</v>
      </c>
      <c r="K7773">
        <f t="shared" ca="1" si="487"/>
        <v>2</v>
      </c>
      <c r="L7773" t="s">
        <v>19</v>
      </c>
      <c r="M7773">
        <v>1</v>
      </c>
      <c r="N7773">
        <v>0</v>
      </c>
      <c r="O7773">
        <v>0</v>
      </c>
      <c r="P7773">
        <v>1</v>
      </c>
      <c r="Q7773">
        <v>1</v>
      </c>
      <c r="R7773">
        <f>SUM(M7773:N7773:O7773:P7773:Q7773)</f>
        <v>3</v>
      </c>
      <c r="S7773" s="1">
        <v>96938</v>
      </c>
      <c r="T7773" s="1" t="str">
        <f t="shared" si="486"/>
        <v>Medium</v>
      </c>
      <c r="U7773">
        <v>1</v>
      </c>
      <c r="V7773">
        <v>2026</v>
      </c>
      <c r="W7773" t="s">
        <v>34</v>
      </c>
      <c r="X7773">
        <v>6</v>
      </c>
    </row>
    <row r="7774" spans="1:24" x14ac:dyDescent="0.3">
      <c r="A7774">
        <v>7773</v>
      </c>
      <c r="B7774" t="s">
        <v>36</v>
      </c>
      <c r="C7774" t="str">
        <f>_xlfn.XLOOKUP(B7774,Lookup_table!B:B,Lookup_table!C:C)</f>
        <v>Data</v>
      </c>
      <c r="D7774" t="s">
        <v>14</v>
      </c>
      <c r="E7774" t="s">
        <v>42</v>
      </c>
      <c r="F7774" t="s">
        <v>52</v>
      </c>
      <c r="G7774" t="s">
        <v>17</v>
      </c>
      <c r="H7774" t="str">
        <f t="shared" si="484"/>
        <v>Remote</v>
      </c>
      <c r="I7774" t="s">
        <v>35</v>
      </c>
      <c r="J7774" t="str">
        <f t="shared" si="485"/>
        <v>0-2 yrs</v>
      </c>
      <c r="K7774">
        <f t="shared" ca="1" si="487"/>
        <v>2</v>
      </c>
      <c r="L7774" t="s">
        <v>19</v>
      </c>
      <c r="M7774">
        <v>0</v>
      </c>
      <c r="N7774">
        <v>1</v>
      </c>
      <c r="O7774">
        <v>1</v>
      </c>
      <c r="P7774">
        <v>1</v>
      </c>
      <c r="Q7774">
        <v>1</v>
      </c>
      <c r="R7774">
        <f>SUM(M7774:N7774:O7774:P7774:Q7774)</f>
        <v>4</v>
      </c>
      <c r="S7774" s="1">
        <v>90022</v>
      </c>
      <c r="T7774" s="1" t="str">
        <f t="shared" si="486"/>
        <v>Medium</v>
      </c>
      <c r="U7774">
        <v>7</v>
      </c>
      <c r="V7774">
        <v>2025</v>
      </c>
      <c r="W7774" t="s">
        <v>28</v>
      </c>
      <c r="X7774">
        <v>1</v>
      </c>
    </row>
    <row r="7775" spans="1:24" x14ac:dyDescent="0.3">
      <c r="A7775">
        <v>7774</v>
      </c>
      <c r="B7775" t="s">
        <v>50</v>
      </c>
      <c r="C7775" t="str">
        <f>_xlfn.XLOOKUP(B7775,Lookup_table!B:B,Lookup_table!C:C)</f>
        <v>AI</v>
      </c>
      <c r="D7775" t="s">
        <v>37</v>
      </c>
      <c r="E7775" t="s">
        <v>40</v>
      </c>
      <c r="F7775" t="s">
        <v>51</v>
      </c>
      <c r="G7775" t="s">
        <v>30</v>
      </c>
      <c r="H7775" t="str">
        <f t="shared" si="484"/>
        <v>Onsite/Hybrid</v>
      </c>
      <c r="I7775" t="s">
        <v>35</v>
      </c>
      <c r="J7775" t="str">
        <f t="shared" si="485"/>
        <v>0-2 yrs</v>
      </c>
      <c r="K7775">
        <f t="shared" ca="1" si="487"/>
        <v>0</v>
      </c>
      <c r="L7775" t="s">
        <v>39</v>
      </c>
      <c r="M7775">
        <v>0</v>
      </c>
      <c r="N7775">
        <v>1</v>
      </c>
      <c r="O7775">
        <v>0</v>
      </c>
      <c r="P7775">
        <v>0</v>
      </c>
      <c r="Q7775">
        <v>0</v>
      </c>
      <c r="R7775">
        <f>SUM(M7775:N7775:O7775:P7775:Q7775)</f>
        <v>1</v>
      </c>
      <c r="S7775" s="1">
        <v>85182</v>
      </c>
      <c r="T7775" s="1" t="str">
        <f t="shared" si="486"/>
        <v>Medium</v>
      </c>
      <c r="U7775">
        <v>9</v>
      </c>
      <c r="V7775">
        <v>2022</v>
      </c>
      <c r="W7775" t="s">
        <v>20</v>
      </c>
      <c r="X7775">
        <v>1</v>
      </c>
    </row>
    <row r="7776" spans="1:24" x14ac:dyDescent="0.3">
      <c r="A7776">
        <v>7775</v>
      </c>
      <c r="B7776" t="s">
        <v>36</v>
      </c>
      <c r="C7776" t="str">
        <f>_xlfn.XLOOKUP(B7776,Lookup_table!B:B,Lookup_table!C:C)</f>
        <v>Data</v>
      </c>
      <c r="D7776" t="s">
        <v>22</v>
      </c>
      <c r="E7776" t="s">
        <v>32</v>
      </c>
      <c r="F7776" t="s">
        <v>29</v>
      </c>
      <c r="G7776" t="s">
        <v>30</v>
      </c>
      <c r="H7776" t="str">
        <f t="shared" si="484"/>
        <v>Onsite/Hybrid</v>
      </c>
      <c r="I7776" t="s">
        <v>18</v>
      </c>
      <c r="J7776" t="str">
        <f t="shared" si="485"/>
        <v>7+ yrs</v>
      </c>
      <c r="K7776">
        <f t="shared" ca="1" si="487"/>
        <v>15</v>
      </c>
      <c r="L7776" t="s">
        <v>27</v>
      </c>
      <c r="M7776">
        <v>0</v>
      </c>
      <c r="N7776">
        <v>1</v>
      </c>
      <c r="O7776">
        <v>1</v>
      </c>
      <c r="P7776">
        <v>1</v>
      </c>
      <c r="Q7776">
        <v>0</v>
      </c>
      <c r="R7776">
        <f>SUM(M7776:N7776:O7776:P7776:Q7776)</f>
        <v>3</v>
      </c>
      <c r="S7776" s="1">
        <v>147927</v>
      </c>
      <c r="T7776" s="1" t="str">
        <f t="shared" si="486"/>
        <v>High</v>
      </c>
      <c r="U7776">
        <v>2</v>
      </c>
      <c r="V7776">
        <v>2023</v>
      </c>
      <c r="W7776" t="s">
        <v>28</v>
      </c>
      <c r="X7776">
        <v>4</v>
      </c>
    </row>
    <row r="7777" spans="1:24" x14ac:dyDescent="0.3">
      <c r="A7777">
        <v>7776</v>
      </c>
      <c r="B7777" t="s">
        <v>33</v>
      </c>
      <c r="C7777" t="str">
        <f>_xlfn.XLOOKUP(B7777,Lookup_table!B:B,Lookup_table!C:C)</f>
        <v>Data</v>
      </c>
      <c r="D7777" t="s">
        <v>22</v>
      </c>
      <c r="E7777" t="s">
        <v>38</v>
      </c>
      <c r="F7777" t="s">
        <v>52</v>
      </c>
      <c r="G7777" t="s">
        <v>17</v>
      </c>
      <c r="H7777" t="str">
        <f t="shared" si="484"/>
        <v>Remote</v>
      </c>
      <c r="I7777" t="s">
        <v>35</v>
      </c>
      <c r="J7777" t="str">
        <f t="shared" si="485"/>
        <v>0-2 yrs</v>
      </c>
      <c r="K7777">
        <f t="shared" ca="1" si="487"/>
        <v>1</v>
      </c>
      <c r="L7777" t="s">
        <v>19</v>
      </c>
      <c r="M7777">
        <v>1</v>
      </c>
      <c r="N7777">
        <v>1</v>
      </c>
      <c r="O7777">
        <v>0</v>
      </c>
      <c r="P7777">
        <v>1</v>
      </c>
      <c r="Q7777">
        <v>0</v>
      </c>
      <c r="R7777">
        <f>SUM(M7777:N7777:O7777:P7777:Q7777)</f>
        <v>3</v>
      </c>
      <c r="S7777" s="1">
        <v>85775</v>
      </c>
      <c r="T7777" s="1" t="str">
        <f t="shared" si="486"/>
        <v>Medium</v>
      </c>
      <c r="U7777">
        <v>7</v>
      </c>
      <c r="V7777">
        <v>2023</v>
      </c>
      <c r="W7777" t="s">
        <v>28</v>
      </c>
      <c r="X7777">
        <v>7</v>
      </c>
    </row>
    <row r="7778" spans="1:24" x14ac:dyDescent="0.3">
      <c r="A7778">
        <v>7777</v>
      </c>
      <c r="B7778" t="s">
        <v>41</v>
      </c>
      <c r="C7778" t="str">
        <f>_xlfn.XLOOKUP(B7778,Lookup_table!B:B,Lookup_table!C:C)</f>
        <v>Data</v>
      </c>
      <c r="D7778" t="s">
        <v>14</v>
      </c>
      <c r="E7778" t="s">
        <v>32</v>
      </c>
      <c r="F7778" t="s">
        <v>51</v>
      </c>
      <c r="G7778" t="s">
        <v>25</v>
      </c>
      <c r="H7778" t="str">
        <f t="shared" si="484"/>
        <v>Onsite/Hybrid</v>
      </c>
      <c r="I7778" t="s">
        <v>26</v>
      </c>
      <c r="J7778" t="str">
        <f t="shared" si="485"/>
        <v>3-6 yrs</v>
      </c>
      <c r="K7778">
        <f t="shared" ca="1" si="487"/>
        <v>4</v>
      </c>
      <c r="L7778" t="s">
        <v>19</v>
      </c>
      <c r="M7778">
        <v>0</v>
      </c>
      <c r="N7778">
        <v>1</v>
      </c>
      <c r="O7778">
        <v>0</v>
      </c>
      <c r="P7778">
        <v>1</v>
      </c>
      <c r="Q7778">
        <v>1</v>
      </c>
      <c r="R7778">
        <f>SUM(M7778:N7778:O7778:P7778:Q7778)</f>
        <v>3</v>
      </c>
      <c r="S7778" s="1">
        <v>99272</v>
      </c>
      <c r="T7778" s="1" t="str">
        <f t="shared" si="486"/>
        <v>Medium</v>
      </c>
      <c r="U7778">
        <v>6</v>
      </c>
      <c r="V7778">
        <v>2026</v>
      </c>
      <c r="W7778" t="s">
        <v>28</v>
      </c>
      <c r="X7778">
        <v>7</v>
      </c>
    </row>
    <row r="7779" spans="1:24" x14ac:dyDescent="0.3">
      <c r="A7779">
        <v>7778</v>
      </c>
      <c r="B7779" t="s">
        <v>31</v>
      </c>
      <c r="C7779" t="str">
        <f>_xlfn.XLOOKUP(B7779,Lookup_table!B:B,Lookup_table!C:C)</f>
        <v>Business</v>
      </c>
      <c r="D7779" t="s">
        <v>34</v>
      </c>
      <c r="E7779" t="s">
        <v>40</v>
      </c>
      <c r="F7779" t="s">
        <v>43</v>
      </c>
      <c r="G7779" t="s">
        <v>17</v>
      </c>
      <c r="H7779" t="str">
        <f t="shared" si="484"/>
        <v>Remote</v>
      </c>
      <c r="I7779" t="s">
        <v>18</v>
      </c>
      <c r="J7779" t="str">
        <f t="shared" si="485"/>
        <v>7+ yrs</v>
      </c>
      <c r="K7779">
        <f t="shared" ca="1" si="487"/>
        <v>8</v>
      </c>
      <c r="L7779" t="s">
        <v>19</v>
      </c>
      <c r="M7779">
        <v>1</v>
      </c>
      <c r="N7779">
        <v>0</v>
      </c>
      <c r="O7779">
        <v>0</v>
      </c>
      <c r="P7779">
        <v>1</v>
      </c>
      <c r="Q7779">
        <v>1</v>
      </c>
      <c r="R7779">
        <f>SUM(M7779:N7779:O7779:P7779:Q7779)</f>
        <v>3</v>
      </c>
      <c r="S7779" s="1">
        <v>122553</v>
      </c>
      <c r="T7779" s="1" t="str">
        <f t="shared" si="486"/>
        <v>High</v>
      </c>
      <c r="U7779">
        <v>1</v>
      </c>
      <c r="V7779">
        <v>2020</v>
      </c>
      <c r="W7779" t="s">
        <v>28</v>
      </c>
      <c r="X7779">
        <v>8</v>
      </c>
    </row>
    <row r="7780" spans="1:24" x14ac:dyDescent="0.3">
      <c r="A7780">
        <v>7779</v>
      </c>
      <c r="B7780" t="s">
        <v>50</v>
      </c>
      <c r="C7780" t="str">
        <f>_xlfn.XLOOKUP(B7780,Lookup_table!B:B,Lookup_table!C:C)</f>
        <v>AI</v>
      </c>
      <c r="D7780" t="s">
        <v>14</v>
      </c>
      <c r="E7780" t="s">
        <v>15</v>
      </c>
      <c r="F7780" t="s">
        <v>44</v>
      </c>
      <c r="G7780" t="s">
        <v>25</v>
      </c>
      <c r="H7780" t="str">
        <f t="shared" si="484"/>
        <v>Onsite/Hybrid</v>
      </c>
      <c r="I7780" t="s">
        <v>35</v>
      </c>
      <c r="J7780" t="str">
        <f t="shared" si="485"/>
        <v>0-2 yrs</v>
      </c>
      <c r="K7780">
        <f t="shared" ca="1" si="487"/>
        <v>0</v>
      </c>
      <c r="L7780" t="s">
        <v>19</v>
      </c>
      <c r="M7780">
        <v>1</v>
      </c>
      <c r="N7780">
        <v>1</v>
      </c>
      <c r="O7780">
        <v>1</v>
      </c>
      <c r="P7780">
        <v>1</v>
      </c>
      <c r="Q7780">
        <v>1</v>
      </c>
      <c r="R7780">
        <f>SUM(M7780:N7780:O7780:P7780:Q7780)</f>
        <v>5</v>
      </c>
      <c r="S7780" s="1">
        <v>127911</v>
      </c>
      <c r="T7780" s="1" t="str">
        <f t="shared" si="486"/>
        <v>High</v>
      </c>
      <c r="U7780">
        <v>7</v>
      </c>
      <c r="V7780">
        <v>2020</v>
      </c>
      <c r="W7780" t="s">
        <v>28</v>
      </c>
      <c r="X7780">
        <v>4</v>
      </c>
    </row>
    <row r="7781" spans="1:24" x14ac:dyDescent="0.3">
      <c r="A7781">
        <v>7780</v>
      </c>
      <c r="B7781" t="s">
        <v>41</v>
      </c>
      <c r="C7781" t="str">
        <f>_xlfn.XLOOKUP(B7781,Lookup_table!B:B,Lookup_table!C:C)</f>
        <v>Data</v>
      </c>
      <c r="D7781" t="s">
        <v>34</v>
      </c>
      <c r="E7781" t="s">
        <v>38</v>
      </c>
      <c r="F7781" t="s">
        <v>51</v>
      </c>
      <c r="G7781" t="s">
        <v>17</v>
      </c>
      <c r="H7781" t="str">
        <f t="shared" si="484"/>
        <v>Remote</v>
      </c>
      <c r="I7781" t="s">
        <v>26</v>
      </c>
      <c r="J7781" t="str">
        <f t="shared" si="485"/>
        <v>3-6 yrs</v>
      </c>
      <c r="K7781">
        <f t="shared" ca="1" si="487"/>
        <v>4</v>
      </c>
      <c r="L7781" t="s">
        <v>27</v>
      </c>
      <c r="M7781">
        <v>0</v>
      </c>
      <c r="N7781">
        <v>1</v>
      </c>
      <c r="O7781">
        <v>1</v>
      </c>
      <c r="P7781">
        <v>1</v>
      </c>
      <c r="Q7781">
        <v>1</v>
      </c>
      <c r="R7781">
        <f>SUM(M7781:N7781:O7781:P7781:Q7781)</f>
        <v>4</v>
      </c>
      <c r="S7781" s="1">
        <v>116392</v>
      </c>
      <c r="T7781" s="1" t="str">
        <f t="shared" si="486"/>
        <v>Medium</v>
      </c>
      <c r="U7781">
        <v>1</v>
      </c>
      <c r="V7781">
        <v>2023</v>
      </c>
      <c r="W7781" t="s">
        <v>28</v>
      </c>
      <c r="X7781">
        <v>9</v>
      </c>
    </row>
    <row r="7782" spans="1:24" x14ac:dyDescent="0.3">
      <c r="A7782">
        <v>7781</v>
      </c>
      <c r="B7782" t="s">
        <v>36</v>
      </c>
      <c r="C7782" t="str">
        <f>_xlfn.XLOOKUP(B7782,Lookup_table!B:B,Lookup_table!C:C)</f>
        <v>Data</v>
      </c>
      <c r="D7782" t="s">
        <v>14</v>
      </c>
      <c r="E7782" t="s">
        <v>42</v>
      </c>
      <c r="F7782" t="s">
        <v>29</v>
      </c>
      <c r="G7782" t="s">
        <v>17</v>
      </c>
      <c r="H7782" t="str">
        <f t="shared" si="484"/>
        <v>Remote</v>
      </c>
      <c r="I7782" t="s">
        <v>26</v>
      </c>
      <c r="J7782" t="str">
        <f t="shared" si="485"/>
        <v>3-6 yrs</v>
      </c>
      <c r="K7782">
        <f t="shared" ca="1" si="487"/>
        <v>6</v>
      </c>
      <c r="L7782" t="s">
        <v>39</v>
      </c>
      <c r="M7782">
        <v>0</v>
      </c>
      <c r="N7782">
        <v>0</v>
      </c>
      <c r="O7782">
        <v>0</v>
      </c>
      <c r="P7782">
        <v>1</v>
      </c>
      <c r="Q7782">
        <v>1</v>
      </c>
      <c r="R7782">
        <f>SUM(M7782:N7782:O7782:P7782:Q7782)</f>
        <v>2</v>
      </c>
      <c r="S7782" s="1">
        <v>98820</v>
      </c>
      <c r="T7782" s="1" t="str">
        <f t="shared" si="486"/>
        <v>Medium</v>
      </c>
      <c r="U7782">
        <v>5</v>
      </c>
      <c r="V7782">
        <v>2021</v>
      </c>
      <c r="W7782" t="s">
        <v>34</v>
      </c>
      <c r="X7782">
        <v>4</v>
      </c>
    </row>
    <row r="7783" spans="1:24" x14ac:dyDescent="0.3">
      <c r="A7783">
        <v>7782</v>
      </c>
      <c r="B7783" t="s">
        <v>50</v>
      </c>
      <c r="C7783" t="str">
        <f>_xlfn.XLOOKUP(B7783,Lookup_table!B:B,Lookup_table!C:C)</f>
        <v>AI</v>
      </c>
      <c r="D7783" t="s">
        <v>22</v>
      </c>
      <c r="E7783" t="s">
        <v>15</v>
      </c>
      <c r="F7783" t="s">
        <v>44</v>
      </c>
      <c r="G7783" t="s">
        <v>30</v>
      </c>
      <c r="H7783" t="str">
        <f t="shared" si="484"/>
        <v>Onsite/Hybrid</v>
      </c>
      <c r="I7783" t="s">
        <v>26</v>
      </c>
      <c r="J7783" t="str">
        <f t="shared" si="485"/>
        <v>3-6 yrs</v>
      </c>
      <c r="K7783">
        <f t="shared" ca="1" si="487"/>
        <v>6</v>
      </c>
      <c r="L7783" t="s">
        <v>19</v>
      </c>
      <c r="M7783">
        <v>1</v>
      </c>
      <c r="N7783">
        <v>0</v>
      </c>
      <c r="O7783">
        <v>1</v>
      </c>
      <c r="P7783">
        <v>1</v>
      </c>
      <c r="Q7783">
        <v>1</v>
      </c>
      <c r="R7783">
        <f>SUM(M7783:N7783:O7783:P7783:Q7783)</f>
        <v>4</v>
      </c>
      <c r="S7783" s="1">
        <v>174945</v>
      </c>
      <c r="T7783" s="1" t="str">
        <f t="shared" si="486"/>
        <v>High</v>
      </c>
      <c r="U7783">
        <v>4</v>
      </c>
      <c r="V7783">
        <v>2021</v>
      </c>
      <c r="W7783" t="s">
        <v>28</v>
      </c>
      <c r="X7783">
        <v>8</v>
      </c>
    </row>
    <row r="7784" spans="1:24" x14ac:dyDescent="0.3">
      <c r="A7784">
        <v>7783</v>
      </c>
      <c r="B7784" t="s">
        <v>31</v>
      </c>
      <c r="C7784" t="str">
        <f>_xlfn.XLOOKUP(B7784,Lookup_table!B:B,Lookup_table!C:C)</f>
        <v>Business</v>
      </c>
      <c r="D7784" t="s">
        <v>22</v>
      </c>
      <c r="E7784" t="s">
        <v>32</v>
      </c>
      <c r="F7784" t="s">
        <v>44</v>
      </c>
      <c r="G7784" t="s">
        <v>25</v>
      </c>
      <c r="H7784" t="str">
        <f t="shared" si="484"/>
        <v>Onsite/Hybrid</v>
      </c>
      <c r="I7784" t="s">
        <v>18</v>
      </c>
      <c r="J7784" t="str">
        <f t="shared" si="485"/>
        <v>7+ yrs</v>
      </c>
      <c r="K7784">
        <f t="shared" ca="1" si="487"/>
        <v>11</v>
      </c>
      <c r="L7784" t="s">
        <v>27</v>
      </c>
      <c r="M7784">
        <v>1</v>
      </c>
      <c r="N7784">
        <v>1</v>
      </c>
      <c r="O7784">
        <v>1</v>
      </c>
      <c r="P7784">
        <v>0</v>
      </c>
      <c r="Q7784">
        <v>1</v>
      </c>
      <c r="R7784">
        <f>SUM(M7784:N7784:O7784:P7784:Q7784)</f>
        <v>4</v>
      </c>
      <c r="S7784" s="1">
        <v>147026</v>
      </c>
      <c r="T7784" s="1" t="str">
        <f t="shared" si="486"/>
        <v>High</v>
      </c>
      <c r="U7784">
        <v>3</v>
      </c>
      <c r="V7784">
        <v>2023</v>
      </c>
      <c r="W7784" t="s">
        <v>20</v>
      </c>
      <c r="X7784">
        <v>4</v>
      </c>
    </row>
    <row r="7785" spans="1:24" x14ac:dyDescent="0.3">
      <c r="A7785">
        <v>7784</v>
      </c>
      <c r="B7785" t="s">
        <v>36</v>
      </c>
      <c r="C7785" t="str">
        <f>_xlfn.XLOOKUP(B7785,Lookup_table!B:B,Lookup_table!C:C)</f>
        <v>Data</v>
      </c>
      <c r="D7785" t="s">
        <v>34</v>
      </c>
      <c r="E7785" t="s">
        <v>32</v>
      </c>
      <c r="F7785" t="s">
        <v>16</v>
      </c>
      <c r="G7785" t="s">
        <v>25</v>
      </c>
      <c r="H7785" t="str">
        <f t="shared" si="484"/>
        <v>Onsite/Hybrid</v>
      </c>
      <c r="I7785" t="s">
        <v>18</v>
      </c>
      <c r="J7785" t="str">
        <f t="shared" si="485"/>
        <v>7+ yrs</v>
      </c>
      <c r="K7785">
        <f t="shared" ca="1" si="487"/>
        <v>11</v>
      </c>
      <c r="L7785" t="s">
        <v>27</v>
      </c>
      <c r="M7785">
        <v>0</v>
      </c>
      <c r="N7785">
        <v>0</v>
      </c>
      <c r="O7785">
        <v>1</v>
      </c>
      <c r="P7785">
        <v>1</v>
      </c>
      <c r="Q7785">
        <v>1</v>
      </c>
      <c r="R7785">
        <f>SUM(M7785:N7785:O7785:P7785:Q7785)</f>
        <v>3</v>
      </c>
      <c r="S7785" s="1">
        <v>143553</v>
      </c>
      <c r="T7785" s="1" t="str">
        <f t="shared" si="486"/>
        <v>High</v>
      </c>
      <c r="U7785">
        <v>12</v>
      </c>
      <c r="V7785">
        <v>2024</v>
      </c>
      <c r="W7785" t="s">
        <v>28</v>
      </c>
      <c r="X7785">
        <v>4</v>
      </c>
    </row>
    <row r="7786" spans="1:24" x14ac:dyDescent="0.3">
      <c r="A7786">
        <v>7785</v>
      </c>
      <c r="B7786" t="s">
        <v>36</v>
      </c>
      <c r="C7786" t="str">
        <f>_xlfn.XLOOKUP(B7786,Lookup_table!B:B,Lookup_table!C:C)</f>
        <v>Data</v>
      </c>
      <c r="D7786" t="s">
        <v>14</v>
      </c>
      <c r="E7786" t="s">
        <v>40</v>
      </c>
      <c r="F7786" t="s">
        <v>51</v>
      </c>
      <c r="G7786" t="s">
        <v>25</v>
      </c>
      <c r="H7786" t="str">
        <f t="shared" si="484"/>
        <v>Onsite/Hybrid</v>
      </c>
      <c r="I7786" t="s">
        <v>18</v>
      </c>
      <c r="J7786" t="str">
        <f t="shared" si="485"/>
        <v>7+ yrs</v>
      </c>
      <c r="K7786">
        <f t="shared" ca="1" si="487"/>
        <v>13</v>
      </c>
      <c r="L7786" t="s">
        <v>19</v>
      </c>
      <c r="M7786">
        <v>0</v>
      </c>
      <c r="N7786">
        <v>0</v>
      </c>
      <c r="O7786">
        <v>1</v>
      </c>
      <c r="P7786">
        <v>1</v>
      </c>
      <c r="Q7786">
        <v>1</v>
      </c>
      <c r="R7786">
        <f>SUM(M7786:N7786:O7786:P7786:Q7786)</f>
        <v>3</v>
      </c>
      <c r="S7786" s="1">
        <v>143810</v>
      </c>
      <c r="T7786" s="1" t="str">
        <f t="shared" si="486"/>
        <v>High</v>
      </c>
      <c r="U7786">
        <v>7</v>
      </c>
      <c r="V7786">
        <v>2020</v>
      </c>
      <c r="W7786" t="s">
        <v>28</v>
      </c>
      <c r="X7786">
        <v>2</v>
      </c>
    </row>
    <row r="7787" spans="1:24" x14ac:dyDescent="0.3">
      <c r="A7787">
        <v>7786</v>
      </c>
      <c r="B7787" t="s">
        <v>33</v>
      </c>
      <c r="C7787" t="str">
        <f>_xlfn.XLOOKUP(B7787,Lookup_table!B:B,Lookup_table!C:C)</f>
        <v>Data</v>
      </c>
      <c r="D7787" t="s">
        <v>22</v>
      </c>
      <c r="E7787" t="s">
        <v>32</v>
      </c>
      <c r="F7787" t="s">
        <v>29</v>
      </c>
      <c r="G7787" t="s">
        <v>30</v>
      </c>
      <c r="H7787" t="str">
        <f t="shared" si="484"/>
        <v>Onsite/Hybrid</v>
      </c>
      <c r="I7787" t="s">
        <v>26</v>
      </c>
      <c r="J7787" t="str">
        <f t="shared" si="485"/>
        <v>3-6 yrs</v>
      </c>
      <c r="K7787">
        <f t="shared" ca="1" si="487"/>
        <v>4</v>
      </c>
      <c r="L7787" t="s">
        <v>27</v>
      </c>
      <c r="M7787">
        <v>0</v>
      </c>
      <c r="N7787">
        <v>0</v>
      </c>
      <c r="O7787">
        <v>0</v>
      </c>
      <c r="P7787">
        <v>1</v>
      </c>
      <c r="Q7787">
        <v>0</v>
      </c>
      <c r="R7787">
        <f>SUM(M7787:N7787:O7787:P7787:Q7787)</f>
        <v>1</v>
      </c>
      <c r="S7787" s="1">
        <v>107353</v>
      </c>
      <c r="T7787" s="1" t="str">
        <f t="shared" si="486"/>
        <v>Medium</v>
      </c>
      <c r="U7787">
        <v>8</v>
      </c>
      <c r="V7787">
        <v>2020</v>
      </c>
      <c r="W7787" t="s">
        <v>28</v>
      </c>
      <c r="X7787">
        <v>7</v>
      </c>
    </row>
    <row r="7788" spans="1:24" x14ac:dyDescent="0.3">
      <c r="A7788">
        <v>7787</v>
      </c>
      <c r="B7788" t="s">
        <v>31</v>
      </c>
      <c r="C7788" t="str">
        <f>_xlfn.XLOOKUP(B7788,Lookup_table!B:B,Lookup_table!C:C)</f>
        <v>Business</v>
      </c>
      <c r="D7788" t="s">
        <v>34</v>
      </c>
      <c r="E7788" t="s">
        <v>40</v>
      </c>
      <c r="F7788" t="s">
        <v>24</v>
      </c>
      <c r="G7788" t="s">
        <v>25</v>
      </c>
      <c r="H7788" t="str">
        <f t="shared" si="484"/>
        <v>Onsite/Hybrid</v>
      </c>
      <c r="I7788" t="s">
        <v>26</v>
      </c>
      <c r="J7788" t="str">
        <f t="shared" si="485"/>
        <v>3-6 yrs</v>
      </c>
      <c r="K7788">
        <f t="shared" ca="1" si="487"/>
        <v>3</v>
      </c>
      <c r="L7788" t="s">
        <v>39</v>
      </c>
      <c r="M7788">
        <v>0</v>
      </c>
      <c r="N7788">
        <v>1</v>
      </c>
      <c r="O7788">
        <v>1</v>
      </c>
      <c r="P7788">
        <v>1</v>
      </c>
      <c r="Q7788">
        <v>1</v>
      </c>
      <c r="R7788">
        <f>SUM(M7788:N7788:O7788:P7788:Q7788)</f>
        <v>4</v>
      </c>
      <c r="S7788" s="1">
        <v>114470</v>
      </c>
      <c r="T7788" s="1" t="str">
        <f t="shared" si="486"/>
        <v>Medium</v>
      </c>
      <c r="U7788">
        <v>10</v>
      </c>
      <c r="V7788">
        <v>2025</v>
      </c>
      <c r="W7788" t="s">
        <v>28</v>
      </c>
      <c r="X7788">
        <v>8</v>
      </c>
    </row>
    <row r="7789" spans="1:24" x14ac:dyDescent="0.3">
      <c r="A7789">
        <v>7788</v>
      </c>
      <c r="B7789" t="s">
        <v>41</v>
      </c>
      <c r="C7789" t="str">
        <f>_xlfn.XLOOKUP(B7789,Lookup_table!B:B,Lookup_table!C:C)</f>
        <v>Data</v>
      </c>
      <c r="D7789" t="s">
        <v>22</v>
      </c>
      <c r="E7789" t="s">
        <v>32</v>
      </c>
      <c r="F7789" t="s">
        <v>44</v>
      </c>
      <c r="G7789" t="s">
        <v>30</v>
      </c>
      <c r="H7789" t="str">
        <f t="shared" si="484"/>
        <v>Onsite/Hybrid</v>
      </c>
      <c r="I7789" t="s">
        <v>26</v>
      </c>
      <c r="J7789" t="str">
        <f t="shared" si="485"/>
        <v>3-6 yrs</v>
      </c>
      <c r="K7789">
        <f t="shared" ca="1" si="487"/>
        <v>4</v>
      </c>
      <c r="L7789" t="s">
        <v>39</v>
      </c>
      <c r="M7789">
        <v>1</v>
      </c>
      <c r="N7789">
        <v>1</v>
      </c>
      <c r="O7789">
        <v>0</v>
      </c>
      <c r="P7789">
        <v>1</v>
      </c>
      <c r="Q7789">
        <v>0</v>
      </c>
      <c r="R7789">
        <f>SUM(M7789:N7789:O7789:P7789:Q7789)</f>
        <v>3</v>
      </c>
      <c r="S7789" s="1">
        <v>109411</v>
      </c>
      <c r="T7789" s="1" t="str">
        <f t="shared" si="486"/>
        <v>Medium</v>
      </c>
      <c r="U7789">
        <v>8</v>
      </c>
      <c r="V7789">
        <v>2026</v>
      </c>
      <c r="W7789" t="s">
        <v>34</v>
      </c>
      <c r="X7789">
        <v>3</v>
      </c>
    </row>
    <row r="7790" spans="1:24" x14ac:dyDescent="0.3">
      <c r="A7790">
        <v>7789</v>
      </c>
      <c r="B7790" t="s">
        <v>33</v>
      </c>
      <c r="C7790" t="str">
        <f>_xlfn.XLOOKUP(B7790,Lookup_table!B:B,Lookup_table!C:C)</f>
        <v>Data</v>
      </c>
      <c r="D7790" t="s">
        <v>14</v>
      </c>
      <c r="E7790" t="s">
        <v>32</v>
      </c>
      <c r="F7790" t="s">
        <v>44</v>
      </c>
      <c r="G7790" t="s">
        <v>17</v>
      </c>
      <c r="H7790" t="str">
        <f t="shared" si="484"/>
        <v>Remote</v>
      </c>
      <c r="I7790" t="s">
        <v>35</v>
      </c>
      <c r="J7790" t="str">
        <f t="shared" si="485"/>
        <v>0-2 yrs</v>
      </c>
      <c r="K7790">
        <f t="shared" ca="1" si="487"/>
        <v>0</v>
      </c>
      <c r="L7790" t="s">
        <v>39</v>
      </c>
      <c r="M7790">
        <v>1</v>
      </c>
      <c r="N7790">
        <v>0</v>
      </c>
      <c r="O7790">
        <v>0</v>
      </c>
      <c r="P7790">
        <v>1</v>
      </c>
      <c r="Q7790">
        <v>0</v>
      </c>
      <c r="R7790">
        <f>SUM(M7790:N7790:O7790:P7790:Q7790)</f>
        <v>2</v>
      </c>
      <c r="S7790" s="1">
        <v>60446</v>
      </c>
      <c r="T7790" s="1" t="str">
        <f t="shared" si="486"/>
        <v>Low</v>
      </c>
      <c r="U7790">
        <v>12</v>
      </c>
      <c r="V7790">
        <v>2022</v>
      </c>
      <c r="W7790" t="s">
        <v>20</v>
      </c>
      <c r="X7790">
        <v>1</v>
      </c>
    </row>
    <row r="7791" spans="1:24" x14ac:dyDescent="0.3">
      <c r="A7791">
        <v>7790</v>
      </c>
      <c r="B7791" t="s">
        <v>50</v>
      </c>
      <c r="C7791" t="str">
        <f>_xlfn.XLOOKUP(B7791,Lookup_table!B:B,Lookup_table!C:C)</f>
        <v>AI</v>
      </c>
      <c r="D7791" t="s">
        <v>34</v>
      </c>
      <c r="E7791" t="s">
        <v>32</v>
      </c>
      <c r="F7791" t="s">
        <v>43</v>
      </c>
      <c r="G7791" t="s">
        <v>17</v>
      </c>
      <c r="H7791" t="str">
        <f t="shared" si="484"/>
        <v>Remote</v>
      </c>
      <c r="I7791" t="s">
        <v>18</v>
      </c>
      <c r="J7791" t="str">
        <f t="shared" si="485"/>
        <v>7+ yrs</v>
      </c>
      <c r="K7791">
        <f t="shared" ca="1" si="487"/>
        <v>9</v>
      </c>
      <c r="L7791" t="s">
        <v>27</v>
      </c>
      <c r="M7791">
        <v>1</v>
      </c>
      <c r="N7791">
        <v>0</v>
      </c>
      <c r="O7791">
        <v>0</v>
      </c>
      <c r="P7791">
        <v>1</v>
      </c>
      <c r="Q7791">
        <v>0</v>
      </c>
      <c r="R7791">
        <f>SUM(M7791:N7791:O7791:P7791:Q7791)</f>
        <v>2</v>
      </c>
      <c r="S7791" s="1">
        <v>155049</v>
      </c>
      <c r="T7791" s="1" t="str">
        <f t="shared" si="486"/>
        <v>High</v>
      </c>
      <c r="U7791">
        <v>12</v>
      </c>
      <c r="V7791">
        <v>2024</v>
      </c>
      <c r="W7791" t="s">
        <v>34</v>
      </c>
      <c r="X7791">
        <v>2</v>
      </c>
    </row>
    <row r="7792" spans="1:24" x14ac:dyDescent="0.3">
      <c r="A7792">
        <v>7791</v>
      </c>
      <c r="B7792" t="s">
        <v>33</v>
      </c>
      <c r="C7792" t="str">
        <f>_xlfn.XLOOKUP(B7792,Lookup_table!B:B,Lookup_table!C:C)</f>
        <v>Data</v>
      </c>
      <c r="D7792" t="s">
        <v>34</v>
      </c>
      <c r="E7792" t="s">
        <v>23</v>
      </c>
      <c r="F7792" t="s">
        <v>51</v>
      </c>
      <c r="G7792" t="s">
        <v>17</v>
      </c>
      <c r="H7792" t="str">
        <f t="shared" si="484"/>
        <v>Remote</v>
      </c>
      <c r="I7792" t="s">
        <v>35</v>
      </c>
      <c r="J7792" t="str">
        <f t="shared" si="485"/>
        <v>0-2 yrs</v>
      </c>
      <c r="K7792">
        <f t="shared" ca="1" si="487"/>
        <v>2</v>
      </c>
      <c r="L7792" t="s">
        <v>39</v>
      </c>
      <c r="M7792">
        <v>1</v>
      </c>
      <c r="N7792">
        <v>0</v>
      </c>
      <c r="O7792">
        <v>1</v>
      </c>
      <c r="P7792">
        <v>1</v>
      </c>
      <c r="Q7792">
        <v>1</v>
      </c>
      <c r="R7792">
        <f>SUM(M7792:N7792:O7792:P7792:Q7792)</f>
        <v>4</v>
      </c>
      <c r="S7792" s="1">
        <v>87536</v>
      </c>
      <c r="T7792" s="1" t="str">
        <f t="shared" si="486"/>
        <v>Medium</v>
      </c>
      <c r="U7792">
        <v>6</v>
      </c>
      <c r="V7792">
        <v>2026</v>
      </c>
      <c r="W7792" t="s">
        <v>28</v>
      </c>
      <c r="X7792">
        <v>8</v>
      </c>
    </row>
    <row r="7793" spans="1:24" x14ac:dyDescent="0.3">
      <c r="A7793">
        <v>7792</v>
      </c>
      <c r="B7793" t="s">
        <v>21</v>
      </c>
      <c r="C7793" t="str">
        <f>_xlfn.XLOOKUP(B7793,Lookup_table!B:B,Lookup_table!C:C)</f>
        <v>AI</v>
      </c>
      <c r="D7793" t="s">
        <v>22</v>
      </c>
      <c r="E7793" t="s">
        <v>23</v>
      </c>
      <c r="F7793" t="s">
        <v>29</v>
      </c>
      <c r="G7793" t="s">
        <v>17</v>
      </c>
      <c r="H7793" t="str">
        <f t="shared" si="484"/>
        <v>Remote</v>
      </c>
      <c r="I7793" t="s">
        <v>26</v>
      </c>
      <c r="J7793" t="str">
        <f t="shared" si="485"/>
        <v>3-6 yrs</v>
      </c>
      <c r="K7793">
        <f t="shared" ca="1" si="487"/>
        <v>4</v>
      </c>
      <c r="L7793" t="s">
        <v>19</v>
      </c>
      <c r="M7793">
        <v>1</v>
      </c>
      <c r="N7793">
        <v>1</v>
      </c>
      <c r="O7793">
        <v>0</v>
      </c>
      <c r="P7793">
        <v>0</v>
      </c>
      <c r="Q7793">
        <v>1</v>
      </c>
      <c r="R7793">
        <f>SUM(M7793:N7793:O7793:P7793:Q7793)</f>
        <v>3</v>
      </c>
      <c r="S7793" s="1">
        <v>141432</v>
      </c>
      <c r="T7793" s="1" t="str">
        <f t="shared" si="486"/>
        <v>High</v>
      </c>
      <c r="U7793">
        <v>2</v>
      </c>
      <c r="V7793">
        <v>2022</v>
      </c>
      <c r="W7793" t="s">
        <v>20</v>
      </c>
      <c r="X7793">
        <v>6</v>
      </c>
    </row>
    <row r="7794" spans="1:24" x14ac:dyDescent="0.3">
      <c r="A7794">
        <v>7793</v>
      </c>
      <c r="B7794" t="s">
        <v>36</v>
      </c>
      <c r="C7794" t="str">
        <f>_xlfn.XLOOKUP(B7794,Lookup_table!B:B,Lookup_table!C:C)</f>
        <v>Data</v>
      </c>
      <c r="D7794" t="s">
        <v>34</v>
      </c>
      <c r="E7794" t="s">
        <v>32</v>
      </c>
      <c r="F7794" t="s">
        <v>16</v>
      </c>
      <c r="G7794" t="s">
        <v>25</v>
      </c>
      <c r="H7794" t="str">
        <f t="shared" si="484"/>
        <v>Onsite/Hybrid</v>
      </c>
      <c r="I7794" t="s">
        <v>35</v>
      </c>
      <c r="J7794" t="str">
        <f t="shared" si="485"/>
        <v>0-2 yrs</v>
      </c>
      <c r="K7794">
        <f t="shared" ca="1" si="487"/>
        <v>0</v>
      </c>
      <c r="L7794" t="s">
        <v>27</v>
      </c>
      <c r="M7794">
        <v>0</v>
      </c>
      <c r="N7794">
        <v>0</v>
      </c>
      <c r="O7794">
        <v>1</v>
      </c>
      <c r="P7794">
        <v>0</v>
      </c>
      <c r="Q7794">
        <v>1</v>
      </c>
      <c r="R7794">
        <f>SUM(M7794:N7794:O7794:P7794:Q7794)</f>
        <v>2</v>
      </c>
      <c r="S7794" s="1">
        <v>73290</v>
      </c>
      <c r="T7794" s="1" t="str">
        <f t="shared" si="486"/>
        <v>Medium</v>
      </c>
      <c r="U7794">
        <v>5</v>
      </c>
      <c r="V7794">
        <v>2024</v>
      </c>
      <c r="W7794" t="s">
        <v>28</v>
      </c>
      <c r="X7794">
        <v>8</v>
      </c>
    </row>
    <row r="7795" spans="1:24" x14ac:dyDescent="0.3">
      <c r="A7795">
        <v>7794</v>
      </c>
      <c r="B7795" t="s">
        <v>33</v>
      </c>
      <c r="C7795" t="str">
        <f>_xlfn.XLOOKUP(B7795,Lookup_table!B:B,Lookup_table!C:C)</f>
        <v>Data</v>
      </c>
      <c r="D7795" t="s">
        <v>14</v>
      </c>
      <c r="E7795" t="s">
        <v>15</v>
      </c>
      <c r="F7795" t="s">
        <v>24</v>
      </c>
      <c r="G7795" t="s">
        <v>30</v>
      </c>
      <c r="H7795" t="str">
        <f t="shared" si="484"/>
        <v>Onsite/Hybrid</v>
      </c>
      <c r="I7795" t="s">
        <v>26</v>
      </c>
      <c r="J7795" t="str">
        <f t="shared" si="485"/>
        <v>3-6 yrs</v>
      </c>
      <c r="K7795">
        <f t="shared" ca="1" si="487"/>
        <v>5</v>
      </c>
      <c r="L7795" t="s">
        <v>27</v>
      </c>
      <c r="M7795">
        <v>1</v>
      </c>
      <c r="N7795">
        <v>0</v>
      </c>
      <c r="O7795">
        <v>1</v>
      </c>
      <c r="P7795">
        <v>1</v>
      </c>
      <c r="Q7795">
        <v>0</v>
      </c>
      <c r="R7795">
        <f>SUM(M7795:N7795:O7795:P7795:Q7795)</f>
        <v>3</v>
      </c>
      <c r="S7795" s="1">
        <v>101147</v>
      </c>
      <c r="T7795" s="1" t="str">
        <f t="shared" si="486"/>
        <v>Medium</v>
      </c>
      <c r="U7795">
        <v>12</v>
      </c>
      <c r="V7795">
        <v>2026</v>
      </c>
      <c r="W7795" t="s">
        <v>28</v>
      </c>
      <c r="X7795">
        <v>7</v>
      </c>
    </row>
    <row r="7796" spans="1:24" x14ac:dyDescent="0.3">
      <c r="A7796">
        <v>7795</v>
      </c>
      <c r="B7796" t="s">
        <v>31</v>
      </c>
      <c r="C7796" t="str">
        <f>_xlfn.XLOOKUP(B7796,Lookup_table!B:B,Lookup_table!C:C)</f>
        <v>Business</v>
      </c>
      <c r="D7796" t="s">
        <v>22</v>
      </c>
      <c r="E7796" t="s">
        <v>23</v>
      </c>
      <c r="F7796" t="s">
        <v>51</v>
      </c>
      <c r="G7796" t="s">
        <v>17</v>
      </c>
      <c r="H7796" t="str">
        <f t="shared" si="484"/>
        <v>Remote</v>
      </c>
      <c r="I7796" t="s">
        <v>35</v>
      </c>
      <c r="J7796" t="str">
        <f t="shared" si="485"/>
        <v>0-2 yrs</v>
      </c>
      <c r="K7796">
        <f t="shared" ca="1" si="487"/>
        <v>2</v>
      </c>
      <c r="L7796" t="s">
        <v>39</v>
      </c>
      <c r="M7796">
        <v>1</v>
      </c>
      <c r="N7796">
        <v>0</v>
      </c>
      <c r="O7796">
        <v>1</v>
      </c>
      <c r="P7796">
        <v>0</v>
      </c>
      <c r="Q7796">
        <v>0</v>
      </c>
      <c r="R7796">
        <f>SUM(M7796:N7796:O7796:P7796:Q7796)</f>
        <v>2</v>
      </c>
      <c r="S7796" s="1">
        <v>88476</v>
      </c>
      <c r="T7796" s="1" t="str">
        <f t="shared" si="486"/>
        <v>Medium</v>
      </c>
      <c r="U7796">
        <v>2</v>
      </c>
      <c r="V7796">
        <v>2025</v>
      </c>
      <c r="W7796" t="s">
        <v>34</v>
      </c>
      <c r="X7796">
        <v>6</v>
      </c>
    </row>
    <row r="7797" spans="1:24" x14ac:dyDescent="0.3">
      <c r="A7797">
        <v>7796</v>
      </c>
      <c r="B7797" t="s">
        <v>50</v>
      </c>
      <c r="C7797" t="str">
        <f>_xlfn.XLOOKUP(B7797,Lookup_table!B:B,Lookup_table!C:C)</f>
        <v>AI</v>
      </c>
      <c r="D7797" t="s">
        <v>22</v>
      </c>
      <c r="E7797" t="s">
        <v>38</v>
      </c>
      <c r="F7797" t="s">
        <v>51</v>
      </c>
      <c r="G7797" t="s">
        <v>25</v>
      </c>
      <c r="H7797" t="str">
        <f t="shared" si="484"/>
        <v>Onsite/Hybrid</v>
      </c>
      <c r="I7797" t="s">
        <v>26</v>
      </c>
      <c r="J7797" t="str">
        <f t="shared" si="485"/>
        <v>3-6 yrs</v>
      </c>
      <c r="K7797">
        <f t="shared" ca="1" si="487"/>
        <v>3</v>
      </c>
      <c r="L7797" t="s">
        <v>19</v>
      </c>
      <c r="M7797">
        <v>0</v>
      </c>
      <c r="N7797">
        <v>1</v>
      </c>
      <c r="O7797">
        <v>1</v>
      </c>
      <c r="P7797">
        <v>0</v>
      </c>
      <c r="Q7797">
        <v>1</v>
      </c>
      <c r="R7797">
        <f>SUM(M7797:N7797:O7797:P7797:Q7797)</f>
        <v>3</v>
      </c>
      <c r="S7797" s="1">
        <v>162071</v>
      </c>
      <c r="T7797" s="1" t="str">
        <f t="shared" si="486"/>
        <v>High</v>
      </c>
      <c r="U7797">
        <v>12</v>
      </c>
      <c r="V7797">
        <v>2021</v>
      </c>
      <c r="W7797" t="s">
        <v>20</v>
      </c>
      <c r="X7797">
        <v>6</v>
      </c>
    </row>
    <row r="7798" spans="1:24" x14ac:dyDescent="0.3">
      <c r="A7798">
        <v>7797</v>
      </c>
      <c r="B7798" t="s">
        <v>33</v>
      </c>
      <c r="C7798" t="str">
        <f>_xlfn.XLOOKUP(B7798,Lookup_table!B:B,Lookup_table!C:C)</f>
        <v>Data</v>
      </c>
      <c r="D7798" t="s">
        <v>22</v>
      </c>
      <c r="E7798" t="s">
        <v>42</v>
      </c>
      <c r="F7798" t="s">
        <v>43</v>
      </c>
      <c r="G7798" t="s">
        <v>25</v>
      </c>
      <c r="H7798" t="str">
        <f t="shared" si="484"/>
        <v>Onsite/Hybrid</v>
      </c>
      <c r="I7798" t="s">
        <v>26</v>
      </c>
      <c r="J7798" t="str">
        <f t="shared" si="485"/>
        <v>3-6 yrs</v>
      </c>
      <c r="K7798">
        <f t="shared" ca="1" si="487"/>
        <v>5</v>
      </c>
      <c r="L7798" t="s">
        <v>27</v>
      </c>
      <c r="M7798">
        <v>0</v>
      </c>
      <c r="N7798">
        <v>1</v>
      </c>
      <c r="O7798">
        <v>0</v>
      </c>
      <c r="P7798">
        <v>0</v>
      </c>
      <c r="Q7798">
        <v>1</v>
      </c>
      <c r="R7798">
        <f>SUM(M7798:N7798:O7798:P7798:Q7798)</f>
        <v>2</v>
      </c>
      <c r="S7798" s="1">
        <v>106321</v>
      </c>
      <c r="T7798" s="1" t="str">
        <f t="shared" si="486"/>
        <v>Medium</v>
      </c>
      <c r="U7798">
        <v>12</v>
      </c>
      <c r="V7798">
        <v>2020</v>
      </c>
      <c r="W7798" t="s">
        <v>28</v>
      </c>
      <c r="X7798">
        <v>7</v>
      </c>
    </row>
    <row r="7799" spans="1:24" x14ac:dyDescent="0.3">
      <c r="A7799">
        <v>7798</v>
      </c>
      <c r="B7799" t="s">
        <v>33</v>
      </c>
      <c r="C7799" t="str">
        <f>_xlfn.XLOOKUP(B7799,Lookup_table!B:B,Lookup_table!C:C)</f>
        <v>Data</v>
      </c>
      <c r="D7799" t="s">
        <v>22</v>
      </c>
      <c r="E7799" t="s">
        <v>42</v>
      </c>
      <c r="F7799" t="s">
        <v>51</v>
      </c>
      <c r="G7799" t="s">
        <v>30</v>
      </c>
      <c r="H7799" t="str">
        <f t="shared" si="484"/>
        <v>Onsite/Hybrid</v>
      </c>
      <c r="I7799" t="s">
        <v>35</v>
      </c>
      <c r="J7799" t="str">
        <f t="shared" si="485"/>
        <v>0-2 yrs</v>
      </c>
      <c r="K7799">
        <f t="shared" ca="1" si="487"/>
        <v>1</v>
      </c>
      <c r="L7799" t="s">
        <v>19</v>
      </c>
      <c r="M7799">
        <v>1</v>
      </c>
      <c r="N7799">
        <v>1</v>
      </c>
      <c r="O7799">
        <v>0</v>
      </c>
      <c r="P7799">
        <v>0</v>
      </c>
      <c r="Q7799">
        <v>0</v>
      </c>
      <c r="R7799">
        <f>SUM(M7799:N7799:O7799:P7799:Q7799)</f>
        <v>2</v>
      </c>
      <c r="S7799" s="1">
        <v>71802</v>
      </c>
      <c r="T7799" s="1" t="str">
        <f t="shared" si="486"/>
        <v>Medium</v>
      </c>
      <c r="U7799">
        <v>5</v>
      </c>
      <c r="V7799">
        <v>2024</v>
      </c>
      <c r="W7799" t="s">
        <v>34</v>
      </c>
      <c r="X7799">
        <v>3</v>
      </c>
    </row>
    <row r="7800" spans="1:24" x14ac:dyDescent="0.3">
      <c r="A7800">
        <v>7799</v>
      </c>
      <c r="B7800" t="s">
        <v>50</v>
      </c>
      <c r="C7800" t="str">
        <f>_xlfn.XLOOKUP(B7800,Lookup_table!B:B,Lookup_table!C:C)</f>
        <v>AI</v>
      </c>
      <c r="D7800" t="s">
        <v>22</v>
      </c>
      <c r="E7800" t="s">
        <v>38</v>
      </c>
      <c r="F7800" t="s">
        <v>24</v>
      </c>
      <c r="G7800" t="s">
        <v>17</v>
      </c>
      <c r="H7800" t="str">
        <f t="shared" si="484"/>
        <v>Remote</v>
      </c>
      <c r="I7800" t="s">
        <v>26</v>
      </c>
      <c r="J7800" t="str">
        <f t="shared" si="485"/>
        <v>3-6 yrs</v>
      </c>
      <c r="K7800">
        <f t="shared" ca="1" si="487"/>
        <v>4</v>
      </c>
      <c r="L7800" t="s">
        <v>39</v>
      </c>
      <c r="M7800">
        <v>0</v>
      </c>
      <c r="N7800">
        <v>0</v>
      </c>
      <c r="O7800">
        <v>1</v>
      </c>
      <c r="P7800">
        <v>1</v>
      </c>
      <c r="Q7800">
        <v>1</v>
      </c>
      <c r="R7800">
        <f>SUM(M7800:N7800:O7800:P7800:Q7800)</f>
        <v>3</v>
      </c>
      <c r="S7800" s="1">
        <v>174574</v>
      </c>
      <c r="T7800" s="1" t="str">
        <f t="shared" si="486"/>
        <v>High</v>
      </c>
      <c r="U7800">
        <v>8</v>
      </c>
      <c r="V7800">
        <v>2026</v>
      </c>
      <c r="W7800" t="s">
        <v>28</v>
      </c>
      <c r="X7800">
        <v>5</v>
      </c>
    </row>
    <row r="7801" spans="1:24" x14ac:dyDescent="0.3">
      <c r="A7801">
        <v>7800</v>
      </c>
      <c r="B7801" t="s">
        <v>21</v>
      </c>
      <c r="C7801" t="str">
        <f>_xlfn.XLOOKUP(B7801,Lookup_table!B:B,Lookup_table!C:C)</f>
        <v>AI</v>
      </c>
      <c r="D7801" t="s">
        <v>22</v>
      </c>
      <c r="E7801" t="s">
        <v>42</v>
      </c>
      <c r="F7801" t="s">
        <v>44</v>
      </c>
      <c r="G7801" t="s">
        <v>30</v>
      </c>
      <c r="H7801" t="str">
        <f t="shared" si="484"/>
        <v>Onsite/Hybrid</v>
      </c>
      <c r="I7801" t="s">
        <v>35</v>
      </c>
      <c r="J7801" t="str">
        <f t="shared" si="485"/>
        <v>0-2 yrs</v>
      </c>
      <c r="K7801">
        <f t="shared" ca="1" si="487"/>
        <v>2</v>
      </c>
      <c r="L7801" t="s">
        <v>19</v>
      </c>
      <c r="M7801">
        <v>0</v>
      </c>
      <c r="N7801">
        <v>0</v>
      </c>
      <c r="O7801">
        <v>1</v>
      </c>
      <c r="P7801">
        <v>0</v>
      </c>
      <c r="Q7801">
        <v>0</v>
      </c>
      <c r="R7801">
        <f>SUM(M7801:N7801:O7801:P7801:Q7801)</f>
        <v>1</v>
      </c>
      <c r="S7801" s="1">
        <v>122014</v>
      </c>
      <c r="T7801" s="1" t="str">
        <f t="shared" si="486"/>
        <v>High</v>
      </c>
      <c r="U7801">
        <v>2</v>
      </c>
      <c r="V7801">
        <v>2022</v>
      </c>
      <c r="W7801" t="s">
        <v>20</v>
      </c>
      <c r="X7801">
        <v>4</v>
      </c>
    </row>
    <row r="7802" spans="1:24" x14ac:dyDescent="0.3">
      <c r="A7802">
        <v>7801</v>
      </c>
      <c r="B7802" t="s">
        <v>36</v>
      </c>
      <c r="C7802" t="str">
        <f>_xlfn.XLOOKUP(B7802,Lookup_table!B:B,Lookup_table!C:C)</f>
        <v>Data</v>
      </c>
      <c r="D7802" t="s">
        <v>37</v>
      </c>
      <c r="E7802" t="s">
        <v>40</v>
      </c>
      <c r="F7802" t="s">
        <v>51</v>
      </c>
      <c r="G7802" t="s">
        <v>17</v>
      </c>
      <c r="H7802" t="str">
        <f t="shared" si="484"/>
        <v>Remote</v>
      </c>
      <c r="I7802" t="s">
        <v>35</v>
      </c>
      <c r="J7802" t="str">
        <f t="shared" si="485"/>
        <v>0-2 yrs</v>
      </c>
      <c r="K7802">
        <f t="shared" ca="1" si="487"/>
        <v>0</v>
      </c>
      <c r="L7802" t="s">
        <v>19</v>
      </c>
      <c r="M7802">
        <v>0</v>
      </c>
      <c r="N7802">
        <v>0</v>
      </c>
      <c r="O7802">
        <v>1</v>
      </c>
      <c r="P7802">
        <v>0</v>
      </c>
      <c r="Q7802">
        <v>0</v>
      </c>
      <c r="R7802">
        <f>SUM(M7802:N7802:O7802:P7802:Q7802)</f>
        <v>1</v>
      </c>
      <c r="S7802" s="1">
        <v>69708</v>
      </c>
      <c r="T7802" s="1" t="str">
        <f t="shared" si="486"/>
        <v>Low</v>
      </c>
      <c r="U7802">
        <v>1</v>
      </c>
      <c r="V7802">
        <v>2021</v>
      </c>
      <c r="W7802" t="s">
        <v>28</v>
      </c>
      <c r="X7802">
        <v>8</v>
      </c>
    </row>
    <row r="7803" spans="1:24" x14ac:dyDescent="0.3">
      <c r="A7803">
        <v>7802</v>
      </c>
      <c r="B7803" t="s">
        <v>36</v>
      </c>
      <c r="C7803" t="str">
        <f>_xlfn.XLOOKUP(B7803,Lookup_table!B:B,Lookup_table!C:C)</f>
        <v>Data</v>
      </c>
      <c r="D7803" t="s">
        <v>34</v>
      </c>
      <c r="E7803" t="s">
        <v>15</v>
      </c>
      <c r="F7803" t="s">
        <v>51</v>
      </c>
      <c r="G7803" t="s">
        <v>30</v>
      </c>
      <c r="H7803" t="str">
        <f t="shared" si="484"/>
        <v>Onsite/Hybrid</v>
      </c>
      <c r="I7803" t="s">
        <v>18</v>
      </c>
      <c r="J7803" t="str">
        <f t="shared" si="485"/>
        <v>7+ yrs</v>
      </c>
      <c r="K7803">
        <f t="shared" ca="1" si="487"/>
        <v>8</v>
      </c>
      <c r="L7803" t="s">
        <v>19</v>
      </c>
      <c r="M7803">
        <v>0</v>
      </c>
      <c r="N7803">
        <v>1</v>
      </c>
      <c r="O7803">
        <v>1</v>
      </c>
      <c r="P7803">
        <v>1</v>
      </c>
      <c r="Q7803">
        <v>0</v>
      </c>
      <c r="R7803">
        <f>SUM(M7803:N7803:O7803:P7803:Q7803)</f>
        <v>3</v>
      </c>
      <c r="S7803" s="1">
        <v>127390</v>
      </c>
      <c r="T7803" s="1" t="str">
        <f t="shared" si="486"/>
        <v>High</v>
      </c>
      <c r="U7803">
        <v>4</v>
      </c>
      <c r="V7803">
        <v>2020</v>
      </c>
      <c r="W7803" t="s">
        <v>28</v>
      </c>
      <c r="X7803">
        <v>9</v>
      </c>
    </row>
    <row r="7804" spans="1:24" x14ac:dyDescent="0.3">
      <c r="A7804">
        <v>7803</v>
      </c>
      <c r="B7804" t="s">
        <v>41</v>
      </c>
      <c r="C7804" t="str">
        <f>_xlfn.XLOOKUP(B7804,Lookup_table!B:B,Lookup_table!C:C)</f>
        <v>Data</v>
      </c>
      <c r="D7804" t="s">
        <v>22</v>
      </c>
      <c r="E7804" t="s">
        <v>38</v>
      </c>
      <c r="F7804" t="s">
        <v>43</v>
      </c>
      <c r="G7804" t="s">
        <v>25</v>
      </c>
      <c r="H7804" t="str">
        <f t="shared" si="484"/>
        <v>Onsite/Hybrid</v>
      </c>
      <c r="I7804" t="s">
        <v>18</v>
      </c>
      <c r="J7804" t="str">
        <f t="shared" si="485"/>
        <v>7+ yrs</v>
      </c>
      <c r="K7804">
        <f t="shared" ca="1" si="487"/>
        <v>14</v>
      </c>
      <c r="L7804" t="s">
        <v>19</v>
      </c>
      <c r="M7804">
        <v>0</v>
      </c>
      <c r="N7804">
        <v>0</v>
      </c>
      <c r="O7804">
        <v>0</v>
      </c>
      <c r="P7804">
        <v>1</v>
      </c>
      <c r="Q7804">
        <v>0</v>
      </c>
      <c r="R7804">
        <f>SUM(M7804:N7804:O7804:P7804:Q7804)</f>
        <v>1</v>
      </c>
      <c r="S7804" s="1">
        <v>138183</v>
      </c>
      <c r="T7804" s="1" t="str">
        <f t="shared" si="486"/>
        <v>High</v>
      </c>
      <c r="U7804">
        <v>3</v>
      </c>
      <c r="V7804">
        <v>2022</v>
      </c>
      <c r="W7804" t="s">
        <v>34</v>
      </c>
      <c r="X7804">
        <v>3</v>
      </c>
    </row>
    <row r="7805" spans="1:24" x14ac:dyDescent="0.3">
      <c r="A7805">
        <v>7804</v>
      </c>
      <c r="B7805" t="s">
        <v>31</v>
      </c>
      <c r="C7805" t="str">
        <f>_xlfn.XLOOKUP(B7805,Lookup_table!B:B,Lookup_table!C:C)</f>
        <v>Business</v>
      </c>
      <c r="D7805" t="s">
        <v>37</v>
      </c>
      <c r="E7805" t="s">
        <v>15</v>
      </c>
      <c r="F7805" t="s">
        <v>24</v>
      </c>
      <c r="G7805" t="s">
        <v>25</v>
      </c>
      <c r="H7805" t="str">
        <f t="shared" si="484"/>
        <v>Onsite/Hybrid</v>
      </c>
      <c r="I7805" t="s">
        <v>35</v>
      </c>
      <c r="J7805" t="str">
        <f t="shared" si="485"/>
        <v>0-2 yrs</v>
      </c>
      <c r="K7805">
        <f t="shared" ca="1" si="487"/>
        <v>1</v>
      </c>
      <c r="L7805" t="s">
        <v>19</v>
      </c>
      <c r="M7805">
        <v>0</v>
      </c>
      <c r="N7805">
        <v>0</v>
      </c>
      <c r="O7805">
        <v>0</v>
      </c>
      <c r="P7805">
        <v>0</v>
      </c>
      <c r="Q7805">
        <v>0</v>
      </c>
      <c r="R7805">
        <f>SUM(M7805:N7805:O7805:P7805:Q7805)</f>
        <v>0</v>
      </c>
      <c r="S7805" s="1">
        <v>47149</v>
      </c>
      <c r="T7805" s="1" t="str">
        <f t="shared" si="486"/>
        <v>Low</v>
      </c>
      <c r="U7805">
        <v>12</v>
      </c>
      <c r="V7805">
        <v>2023</v>
      </c>
      <c r="W7805" t="s">
        <v>28</v>
      </c>
      <c r="X7805">
        <v>8</v>
      </c>
    </row>
    <row r="7806" spans="1:24" x14ac:dyDescent="0.3">
      <c r="A7806">
        <v>7805</v>
      </c>
      <c r="B7806" t="s">
        <v>31</v>
      </c>
      <c r="C7806" t="str">
        <f>_xlfn.XLOOKUP(B7806,Lookup_table!B:B,Lookup_table!C:C)</f>
        <v>Business</v>
      </c>
      <c r="D7806" t="s">
        <v>34</v>
      </c>
      <c r="E7806" t="s">
        <v>42</v>
      </c>
      <c r="F7806" t="s">
        <v>24</v>
      </c>
      <c r="G7806" t="s">
        <v>25</v>
      </c>
      <c r="H7806" t="str">
        <f t="shared" si="484"/>
        <v>Onsite/Hybrid</v>
      </c>
      <c r="I7806" t="s">
        <v>35</v>
      </c>
      <c r="J7806" t="str">
        <f t="shared" si="485"/>
        <v>0-2 yrs</v>
      </c>
      <c r="K7806">
        <f t="shared" ca="1" si="487"/>
        <v>2</v>
      </c>
      <c r="L7806" t="s">
        <v>27</v>
      </c>
      <c r="M7806">
        <v>0</v>
      </c>
      <c r="N7806">
        <v>1</v>
      </c>
      <c r="O7806">
        <v>0</v>
      </c>
      <c r="P7806">
        <v>0</v>
      </c>
      <c r="Q7806">
        <v>1</v>
      </c>
      <c r="R7806">
        <f>SUM(M7806:N7806:O7806:P7806:Q7806)</f>
        <v>2</v>
      </c>
      <c r="S7806" s="1">
        <v>55631</v>
      </c>
      <c r="T7806" s="1" t="str">
        <f t="shared" si="486"/>
        <v>Low</v>
      </c>
      <c r="U7806">
        <v>1</v>
      </c>
      <c r="V7806">
        <v>2024</v>
      </c>
      <c r="W7806" t="s">
        <v>28</v>
      </c>
      <c r="X7806">
        <v>9</v>
      </c>
    </row>
    <row r="7807" spans="1:24" x14ac:dyDescent="0.3">
      <c r="A7807">
        <v>7806</v>
      </c>
      <c r="B7807" t="s">
        <v>33</v>
      </c>
      <c r="C7807" t="str">
        <f>_xlfn.XLOOKUP(B7807,Lookup_table!B:B,Lookup_table!C:C)</f>
        <v>Data</v>
      </c>
      <c r="D7807" t="s">
        <v>37</v>
      </c>
      <c r="E7807" t="s">
        <v>15</v>
      </c>
      <c r="F7807" t="s">
        <v>44</v>
      </c>
      <c r="G7807" t="s">
        <v>30</v>
      </c>
      <c r="H7807" t="str">
        <f t="shared" si="484"/>
        <v>Onsite/Hybrid</v>
      </c>
      <c r="I7807" t="s">
        <v>35</v>
      </c>
      <c r="J7807" t="str">
        <f t="shared" si="485"/>
        <v>0-2 yrs</v>
      </c>
      <c r="K7807">
        <f t="shared" ca="1" si="487"/>
        <v>1</v>
      </c>
      <c r="L7807" t="s">
        <v>27</v>
      </c>
      <c r="M7807">
        <v>1</v>
      </c>
      <c r="N7807">
        <v>0</v>
      </c>
      <c r="O7807">
        <v>0</v>
      </c>
      <c r="P7807">
        <v>0</v>
      </c>
      <c r="Q7807">
        <v>0</v>
      </c>
      <c r="R7807">
        <f>SUM(M7807:N7807:O7807:P7807:Q7807)</f>
        <v>1</v>
      </c>
      <c r="S7807" s="1">
        <v>54771</v>
      </c>
      <c r="T7807" s="1" t="str">
        <f t="shared" si="486"/>
        <v>Low</v>
      </c>
      <c r="U7807">
        <v>5</v>
      </c>
      <c r="V7807">
        <v>2023</v>
      </c>
      <c r="W7807" t="s">
        <v>20</v>
      </c>
      <c r="X7807">
        <v>6</v>
      </c>
    </row>
    <row r="7808" spans="1:24" x14ac:dyDescent="0.3">
      <c r="A7808">
        <v>7807</v>
      </c>
      <c r="B7808" t="s">
        <v>21</v>
      </c>
      <c r="C7808" t="str">
        <f>_xlfn.XLOOKUP(B7808,Lookup_table!B:B,Lookup_table!C:C)</f>
        <v>AI</v>
      </c>
      <c r="D7808" t="s">
        <v>22</v>
      </c>
      <c r="E7808" t="s">
        <v>32</v>
      </c>
      <c r="F7808" t="s">
        <v>24</v>
      </c>
      <c r="G7808" t="s">
        <v>30</v>
      </c>
      <c r="H7808" t="str">
        <f t="shared" si="484"/>
        <v>Onsite/Hybrid</v>
      </c>
      <c r="I7808" t="s">
        <v>26</v>
      </c>
      <c r="J7808" t="str">
        <f t="shared" si="485"/>
        <v>3-6 yrs</v>
      </c>
      <c r="K7808">
        <f t="shared" ca="1" si="487"/>
        <v>3</v>
      </c>
      <c r="L7808" t="s">
        <v>19</v>
      </c>
      <c r="M7808">
        <v>1</v>
      </c>
      <c r="N7808">
        <v>1</v>
      </c>
      <c r="O7808">
        <v>0</v>
      </c>
      <c r="P7808">
        <v>1</v>
      </c>
      <c r="Q7808">
        <v>0</v>
      </c>
      <c r="R7808">
        <f>SUM(M7808:N7808:O7808:P7808:Q7808)</f>
        <v>3</v>
      </c>
      <c r="S7808" s="1">
        <v>153006</v>
      </c>
      <c r="T7808" s="1" t="str">
        <f t="shared" si="486"/>
        <v>High</v>
      </c>
      <c r="U7808">
        <v>11</v>
      </c>
      <c r="V7808">
        <v>2022</v>
      </c>
      <c r="W7808" t="s">
        <v>20</v>
      </c>
      <c r="X7808">
        <v>6</v>
      </c>
    </row>
    <row r="7809" spans="1:24" x14ac:dyDescent="0.3">
      <c r="A7809">
        <v>7808</v>
      </c>
      <c r="B7809" t="s">
        <v>31</v>
      </c>
      <c r="C7809" t="str">
        <f>_xlfn.XLOOKUP(B7809,Lookup_table!B:B,Lookup_table!C:C)</f>
        <v>Business</v>
      </c>
      <c r="D7809" t="s">
        <v>22</v>
      </c>
      <c r="E7809" t="s">
        <v>23</v>
      </c>
      <c r="F7809" t="s">
        <v>51</v>
      </c>
      <c r="G7809" t="s">
        <v>30</v>
      </c>
      <c r="H7809" t="str">
        <f t="shared" si="484"/>
        <v>Onsite/Hybrid</v>
      </c>
      <c r="I7809" t="s">
        <v>35</v>
      </c>
      <c r="J7809" t="str">
        <f t="shared" si="485"/>
        <v>0-2 yrs</v>
      </c>
      <c r="K7809">
        <f t="shared" ca="1" si="487"/>
        <v>1</v>
      </c>
      <c r="L7809" t="s">
        <v>19</v>
      </c>
      <c r="M7809">
        <v>0</v>
      </c>
      <c r="N7809">
        <v>1</v>
      </c>
      <c r="O7809">
        <v>0</v>
      </c>
      <c r="P7809">
        <v>1</v>
      </c>
      <c r="Q7809">
        <v>0</v>
      </c>
      <c r="R7809">
        <f>SUM(M7809:N7809:O7809:P7809:Q7809)</f>
        <v>2</v>
      </c>
      <c r="S7809" s="1">
        <v>86754</v>
      </c>
      <c r="T7809" s="1" t="str">
        <f t="shared" si="486"/>
        <v>Medium</v>
      </c>
      <c r="U7809">
        <v>8</v>
      </c>
      <c r="V7809">
        <v>2022</v>
      </c>
      <c r="W7809" t="s">
        <v>28</v>
      </c>
      <c r="X7809">
        <v>8</v>
      </c>
    </row>
    <row r="7810" spans="1:24" x14ac:dyDescent="0.3">
      <c r="A7810">
        <v>7809</v>
      </c>
      <c r="B7810" t="s">
        <v>31</v>
      </c>
      <c r="C7810" t="str">
        <f>_xlfn.XLOOKUP(B7810,Lookup_table!B:B,Lookup_table!C:C)</f>
        <v>Business</v>
      </c>
      <c r="D7810" t="s">
        <v>22</v>
      </c>
      <c r="E7810" t="s">
        <v>32</v>
      </c>
      <c r="F7810" t="s">
        <v>52</v>
      </c>
      <c r="G7810" t="s">
        <v>30</v>
      </c>
      <c r="H7810" t="str">
        <f t="shared" ref="H7810:H7873" si="488">IF(G7810="Remote","Remote","Onsite/Hybrid")</f>
        <v>Onsite/Hybrid</v>
      </c>
      <c r="I7810" t="s">
        <v>26</v>
      </c>
      <c r="J7810" t="str">
        <f t="shared" ref="J7810:J7873" si="489">IF(I7810="Entry","0-2 yrs",IF(I7810="Mid","3-6 yrs","7+ yrs"))</f>
        <v>3-6 yrs</v>
      </c>
      <c r="K7810">
        <f t="shared" ca="1" si="487"/>
        <v>5</v>
      </c>
      <c r="L7810" t="s">
        <v>27</v>
      </c>
      <c r="M7810">
        <v>0</v>
      </c>
      <c r="N7810">
        <v>0</v>
      </c>
      <c r="O7810">
        <v>1</v>
      </c>
      <c r="P7810">
        <v>1</v>
      </c>
      <c r="Q7810">
        <v>1</v>
      </c>
      <c r="R7810">
        <f>SUM(M7810:N7810:O7810:P7810:Q7810)</f>
        <v>3</v>
      </c>
      <c r="S7810" s="1">
        <v>130921</v>
      </c>
      <c r="T7810" s="1" t="str">
        <f t="shared" ref="T7810:T7873" si="490">IF(S7810&lt;=70000,"Low",IF(S7810&lt;=120000,"Medium","High"))</f>
        <v>High</v>
      </c>
      <c r="U7810">
        <v>7</v>
      </c>
      <c r="V7810">
        <v>2025</v>
      </c>
      <c r="W7810" t="s">
        <v>28</v>
      </c>
      <c r="X7810">
        <v>5</v>
      </c>
    </row>
    <row r="7811" spans="1:24" x14ac:dyDescent="0.3">
      <c r="A7811">
        <v>7810</v>
      </c>
      <c r="B7811" t="s">
        <v>33</v>
      </c>
      <c r="C7811" t="str">
        <f>_xlfn.XLOOKUP(B7811,Lookup_table!B:B,Lookup_table!C:C)</f>
        <v>Data</v>
      </c>
      <c r="D7811" t="s">
        <v>14</v>
      </c>
      <c r="E7811" t="s">
        <v>38</v>
      </c>
      <c r="F7811" t="s">
        <v>43</v>
      </c>
      <c r="G7811" t="s">
        <v>30</v>
      </c>
      <c r="H7811" t="str">
        <f t="shared" si="488"/>
        <v>Onsite/Hybrid</v>
      </c>
      <c r="I7811" t="s">
        <v>26</v>
      </c>
      <c r="J7811" t="str">
        <f t="shared" si="489"/>
        <v>3-6 yrs</v>
      </c>
      <c r="K7811">
        <f t="shared" ref="K7811:K7874" ca="1" si="491">IF(J7811="0-2 yrs",RANDBETWEEN(0,2),IF(J7811="3-6 yrs", RANDBETWEEN(3,6),IF(J7811="7+ yrs", RANDBETWEEN(7,15)," ")))</f>
        <v>3</v>
      </c>
      <c r="L7811" t="s">
        <v>39</v>
      </c>
      <c r="M7811">
        <v>0</v>
      </c>
      <c r="N7811">
        <v>0</v>
      </c>
      <c r="O7811">
        <v>1</v>
      </c>
      <c r="P7811">
        <v>1</v>
      </c>
      <c r="Q7811">
        <v>0</v>
      </c>
      <c r="R7811">
        <f>SUM(M7811:N7811:O7811:P7811:Q7811)</f>
        <v>2</v>
      </c>
      <c r="S7811" s="1">
        <v>103039</v>
      </c>
      <c r="T7811" s="1" t="str">
        <f t="shared" si="490"/>
        <v>Medium</v>
      </c>
      <c r="U7811">
        <v>10</v>
      </c>
      <c r="V7811">
        <v>2025</v>
      </c>
      <c r="W7811" t="s">
        <v>28</v>
      </c>
      <c r="X7811">
        <v>7</v>
      </c>
    </row>
    <row r="7812" spans="1:24" x14ac:dyDescent="0.3">
      <c r="A7812">
        <v>7811</v>
      </c>
      <c r="B7812" t="s">
        <v>21</v>
      </c>
      <c r="C7812" t="str">
        <f>_xlfn.XLOOKUP(B7812,Lookup_table!B:B,Lookup_table!C:C)</f>
        <v>AI</v>
      </c>
      <c r="D7812" t="s">
        <v>37</v>
      </c>
      <c r="E7812" t="s">
        <v>23</v>
      </c>
      <c r="F7812" t="s">
        <v>29</v>
      </c>
      <c r="G7812" t="s">
        <v>25</v>
      </c>
      <c r="H7812" t="str">
        <f t="shared" si="488"/>
        <v>Onsite/Hybrid</v>
      </c>
      <c r="I7812" t="s">
        <v>35</v>
      </c>
      <c r="J7812" t="str">
        <f t="shared" si="489"/>
        <v>0-2 yrs</v>
      </c>
      <c r="K7812">
        <f t="shared" ca="1" si="491"/>
        <v>0</v>
      </c>
      <c r="L7812" t="s">
        <v>39</v>
      </c>
      <c r="M7812">
        <v>0</v>
      </c>
      <c r="N7812">
        <v>0</v>
      </c>
      <c r="O7812">
        <v>1</v>
      </c>
      <c r="P7812">
        <v>0</v>
      </c>
      <c r="Q7812">
        <v>0</v>
      </c>
      <c r="R7812">
        <f>SUM(M7812:N7812:O7812:P7812:Q7812)</f>
        <v>1</v>
      </c>
      <c r="S7812" s="1">
        <v>103183</v>
      </c>
      <c r="T7812" s="1" t="str">
        <f t="shared" si="490"/>
        <v>Medium</v>
      </c>
      <c r="U7812">
        <v>11</v>
      </c>
      <c r="V7812">
        <v>2025</v>
      </c>
      <c r="W7812" t="s">
        <v>28</v>
      </c>
      <c r="X7812">
        <v>8</v>
      </c>
    </row>
    <row r="7813" spans="1:24" x14ac:dyDescent="0.3">
      <c r="A7813">
        <v>7812</v>
      </c>
      <c r="B7813" t="s">
        <v>41</v>
      </c>
      <c r="C7813" t="str">
        <f>_xlfn.XLOOKUP(B7813,Lookup_table!B:B,Lookup_table!C:C)</f>
        <v>Data</v>
      </c>
      <c r="D7813" t="s">
        <v>34</v>
      </c>
      <c r="E7813" t="s">
        <v>38</v>
      </c>
      <c r="F7813" t="s">
        <v>16</v>
      </c>
      <c r="G7813" t="s">
        <v>30</v>
      </c>
      <c r="H7813" t="str">
        <f t="shared" si="488"/>
        <v>Onsite/Hybrid</v>
      </c>
      <c r="I7813" t="s">
        <v>26</v>
      </c>
      <c r="J7813" t="str">
        <f t="shared" si="489"/>
        <v>3-6 yrs</v>
      </c>
      <c r="K7813">
        <f t="shared" ca="1" si="491"/>
        <v>3</v>
      </c>
      <c r="L7813" t="s">
        <v>39</v>
      </c>
      <c r="M7813">
        <v>1</v>
      </c>
      <c r="N7813">
        <v>0</v>
      </c>
      <c r="O7813">
        <v>0</v>
      </c>
      <c r="P7813">
        <v>0</v>
      </c>
      <c r="Q7813">
        <v>0</v>
      </c>
      <c r="R7813">
        <f>SUM(M7813:N7813:O7813:P7813:Q7813)</f>
        <v>1</v>
      </c>
      <c r="S7813" s="1">
        <v>79865</v>
      </c>
      <c r="T7813" s="1" t="str">
        <f t="shared" si="490"/>
        <v>Medium</v>
      </c>
      <c r="U7813">
        <v>8</v>
      </c>
      <c r="V7813">
        <v>2022</v>
      </c>
      <c r="W7813" t="s">
        <v>34</v>
      </c>
      <c r="X7813">
        <v>3</v>
      </c>
    </row>
    <row r="7814" spans="1:24" x14ac:dyDescent="0.3">
      <c r="A7814">
        <v>7813</v>
      </c>
      <c r="B7814" t="s">
        <v>50</v>
      </c>
      <c r="C7814" t="str">
        <f>_xlfn.XLOOKUP(B7814,Lookup_table!B:B,Lookup_table!C:C)</f>
        <v>AI</v>
      </c>
      <c r="D7814" t="s">
        <v>34</v>
      </c>
      <c r="E7814" t="s">
        <v>40</v>
      </c>
      <c r="F7814" t="s">
        <v>43</v>
      </c>
      <c r="G7814" t="s">
        <v>17</v>
      </c>
      <c r="H7814" t="str">
        <f t="shared" si="488"/>
        <v>Remote</v>
      </c>
      <c r="I7814" t="s">
        <v>18</v>
      </c>
      <c r="J7814" t="str">
        <f t="shared" si="489"/>
        <v>7+ yrs</v>
      </c>
      <c r="K7814">
        <f t="shared" ca="1" si="491"/>
        <v>12</v>
      </c>
      <c r="L7814" t="s">
        <v>39</v>
      </c>
      <c r="M7814">
        <v>0</v>
      </c>
      <c r="N7814">
        <v>1</v>
      </c>
      <c r="O7814">
        <v>0</v>
      </c>
      <c r="P7814">
        <v>1</v>
      </c>
      <c r="Q7814">
        <v>1</v>
      </c>
      <c r="R7814">
        <f>SUM(M7814:N7814:O7814:P7814:Q7814)</f>
        <v>3</v>
      </c>
      <c r="S7814" s="1">
        <v>160345</v>
      </c>
      <c r="T7814" s="1" t="str">
        <f t="shared" si="490"/>
        <v>High</v>
      </c>
      <c r="U7814">
        <v>9</v>
      </c>
      <c r="V7814">
        <v>2023</v>
      </c>
      <c r="W7814" t="s">
        <v>28</v>
      </c>
      <c r="X7814">
        <v>9</v>
      </c>
    </row>
    <row r="7815" spans="1:24" x14ac:dyDescent="0.3">
      <c r="A7815">
        <v>7814</v>
      </c>
      <c r="B7815" t="s">
        <v>36</v>
      </c>
      <c r="C7815" t="str">
        <f>_xlfn.XLOOKUP(B7815,Lookup_table!B:B,Lookup_table!C:C)</f>
        <v>Data</v>
      </c>
      <c r="D7815" t="s">
        <v>14</v>
      </c>
      <c r="E7815" t="s">
        <v>15</v>
      </c>
      <c r="F7815" t="s">
        <v>29</v>
      </c>
      <c r="G7815" t="s">
        <v>30</v>
      </c>
      <c r="H7815" t="str">
        <f t="shared" si="488"/>
        <v>Onsite/Hybrid</v>
      </c>
      <c r="I7815" t="s">
        <v>35</v>
      </c>
      <c r="J7815" t="str">
        <f t="shared" si="489"/>
        <v>0-2 yrs</v>
      </c>
      <c r="K7815">
        <f t="shared" ca="1" si="491"/>
        <v>2</v>
      </c>
      <c r="L7815" t="s">
        <v>19</v>
      </c>
      <c r="M7815">
        <v>1</v>
      </c>
      <c r="N7815">
        <v>1</v>
      </c>
      <c r="O7815">
        <v>1</v>
      </c>
      <c r="P7815">
        <v>1</v>
      </c>
      <c r="Q7815">
        <v>1</v>
      </c>
      <c r="R7815">
        <f>SUM(M7815:N7815:O7815:P7815:Q7815)</f>
        <v>5</v>
      </c>
      <c r="S7815" s="1">
        <v>93162</v>
      </c>
      <c r="T7815" s="1" t="str">
        <f t="shared" si="490"/>
        <v>Medium</v>
      </c>
      <c r="U7815">
        <v>2</v>
      </c>
      <c r="V7815">
        <v>2020</v>
      </c>
      <c r="W7815" t="s">
        <v>28</v>
      </c>
      <c r="X7815">
        <v>8</v>
      </c>
    </row>
    <row r="7816" spans="1:24" x14ac:dyDescent="0.3">
      <c r="A7816">
        <v>7815</v>
      </c>
      <c r="B7816" t="s">
        <v>31</v>
      </c>
      <c r="C7816" t="str">
        <f>_xlfn.XLOOKUP(B7816,Lookup_table!B:B,Lookup_table!C:C)</f>
        <v>Business</v>
      </c>
      <c r="D7816" t="s">
        <v>37</v>
      </c>
      <c r="E7816" t="s">
        <v>23</v>
      </c>
      <c r="F7816" t="s">
        <v>43</v>
      </c>
      <c r="G7816" t="s">
        <v>30</v>
      </c>
      <c r="H7816" t="str">
        <f t="shared" si="488"/>
        <v>Onsite/Hybrid</v>
      </c>
      <c r="I7816" t="s">
        <v>18</v>
      </c>
      <c r="J7816" t="str">
        <f t="shared" si="489"/>
        <v>7+ yrs</v>
      </c>
      <c r="K7816">
        <f t="shared" ca="1" si="491"/>
        <v>7</v>
      </c>
      <c r="L7816" t="s">
        <v>19</v>
      </c>
      <c r="M7816">
        <v>0</v>
      </c>
      <c r="N7816">
        <v>1</v>
      </c>
      <c r="O7816">
        <v>1</v>
      </c>
      <c r="P7816">
        <v>1</v>
      </c>
      <c r="Q7816">
        <v>1</v>
      </c>
      <c r="R7816">
        <f>SUM(M7816:N7816:O7816:P7816:Q7816)</f>
        <v>4</v>
      </c>
      <c r="S7816" s="1">
        <v>139817</v>
      </c>
      <c r="T7816" s="1" t="str">
        <f t="shared" si="490"/>
        <v>High</v>
      </c>
      <c r="U7816">
        <v>10</v>
      </c>
      <c r="V7816">
        <v>2022</v>
      </c>
      <c r="W7816" t="s">
        <v>28</v>
      </c>
      <c r="X7816">
        <v>7</v>
      </c>
    </row>
    <row r="7817" spans="1:24" x14ac:dyDescent="0.3">
      <c r="A7817">
        <v>7816</v>
      </c>
      <c r="B7817" t="s">
        <v>36</v>
      </c>
      <c r="C7817" t="str">
        <f>_xlfn.XLOOKUP(B7817,Lookup_table!B:B,Lookup_table!C:C)</f>
        <v>Data</v>
      </c>
      <c r="D7817" t="s">
        <v>34</v>
      </c>
      <c r="E7817" t="s">
        <v>32</v>
      </c>
      <c r="F7817" t="s">
        <v>29</v>
      </c>
      <c r="G7817" t="s">
        <v>17</v>
      </c>
      <c r="H7817" t="str">
        <f t="shared" si="488"/>
        <v>Remote</v>
      </c>
      <c r="I7817" t="s">
        <v>26</v>
      </c>
      <c r="J7817" t="str">
        <f t="shared" si="489"/>
        <v>3-6 yrs</v>
      </c>
      <c r="K7817">
        <f t="shared" ca="1" si="491"/>
        <v>5</v>
      </c>
      <c r="L7817" t="s">
        <v>27</v>
      </c>
      <c r="M7817">
        <v>1</v>
      </c>
      <c r="N7817">
        <v>1</v>
      </c>
      <c r="O7817">
        <v>0</v>
      </c>
      <c r="P7817">
        <v>0</v>
      </c>
      <c r="Q7817">
        <v>1</v>
      </c>
      <c r="R7817">
        <f>SUM(M7817:N7817:O7817:P7817:Q7817)</f>
        <v>3</v>
      </c>
      <c r="S7817" s="1">
        <v>81427</v>
      </c>
      <c r="T7817" s="1" t="str">
        <f t="shared" si="490"/>
        <v>Medium</v>
      </c>
      <c r="U7817">
        <v>3</v>
      </c>
      <c r="V7817">
        <v>2024</v>
      </c>
      <c r="W7817" t="s">
        <v>28</v>
      </c>
      <c r="X7817">
        <v>9</v>
      </c>
    </row>
    <row r="7818" spans="1:24" x14ac:dyDescent="0.3">
      <c r="A7818">
        <v>7817</v>
      </c>
      <c r="B7818" t="s">
        <v>41</v>
      </c>
      <c r="C7818" t="str">
        <f>_xlfn.XLOOKUP(B7818,Lookup_table!B:B,Lookup_table!C:C)</f>
        <v>Data</v>
      </c>
      <c r="D7818" t="s">
        <v>14</v>
      </c>
      <c r="E7818" t="s">
        <v>23</v>
      </c>
      <c r="F7818" t="s">
        <v>24</v>
      </c>
      <c r="G7818" t="s">
        <v>25</v>
      </c>
      <c r="H7818" t="str">
        <f t="shared" si="488"/>
        <v>Onsite/Hybrid</v>
      </c>
      <c r="I7818" t="s">
        <v>18</v>
      </c>
      <c r="J7818" t="str">
        <f t="shared" si="489"/>
        <v>7+ yrs</v>
      </c>
      <c r="K7818">
        <f t="shared" ca="1" si="491"/>
        <v>9</v>
      </c>
      <c r="L7818" t="s">
        <v>39</v>
      </c>
      <c r="M7818">
        <v>1</v>
      </c>
      <c r="N7818">
        <v>1</v>
      </c>
      <c r="O7818">
        <v>0</v>
      </c>
      <c r="P7818">
        <v>1</v>
      </c>
      <c r="Q7818">
        <v>1</v>
      </c>
      <c r="R7818">
        <f>SUM(M7818:N7818:O7818:P7818:Q7818)</f>
        <v>4</v>
      </c>
      <c r="S7818" s="1">
        <v>127823</v>
      </c>
      <c r="T7818" s="1" t="str">
        <f t="shared" si="490"/>
        <v>High</v>
      </c>
      <c r="U7818">
        <v>11</v>
      </c>
      <c r="V7818">
        <v>2023</v>
      </c>
      <c r="W7818" t="s">
        <v>20</v>
      </c>
      <c r="X7818">
        <v>2</v>
      </c>
    </row>
    <row r="7819" spans="1:24" x14ac:dyDescent="0.3">
      <c r="A7819">
        <v>7818</v>
      </c>
      <c r="B7819" t="s">
        <v>33</v>
      </c>
      <c r="C7819" t="str">
        <f>_xlfn.XLOOKUP(B7819,Lookup_table!B:B,Lookup_table!C:C)</f>
        <v>Data</v>
      </c>
      <c r="D7819" t="s">
        <v>34</v>
      </c>
      <c r="E7819" t="s">
        <v>15</v>
      </c>
      <c r="F7819" t="s">
        <v>43</v>
      </c>
      <c r="G7819" t="s">
        <v>25</v>
      </c>
      <c r="H7819" t="str">
        <f t="shared" si="488"/>
        <v>Onsite/Hybrid</v>
      </c>
      <c r="I7819" t="s">
        <v>26</v>
      </c>
      <c r="J7819" t="str">
        <f t="shared" si="489"/>
        <v>3-6 yrs</v>
      </c>
      <c r="K7819">
        <f t="shared" ca="1" si="491"/>
        <v>6</v>
      </c>
      <c r="L7819" t="s">
        <v>27</v>
      </c>
      <c r="M7819">
        <v>1</v>
      </c>
      <c r="N7819">
        <v>1</v>
      </c>
      <c r="O7819">
        <v>1</v>
      </c>
      <c r="P7819">
        <v>1</v>
      </c>
      <c r="Q7819">
        <v>1</v>
      </c>
      <c r="R7819">
        <f>SUM(M7819:N7819:O7819:P7819:Q7819)</f>
        <v>5</v>
      </c>
      <c r="S7819" s="1">
        <v>116247</v>
      </c>
      <c r="T7819" s="1" t="str">
        <f t="shared" si="490"/>
        <v>Medium</v>
      </c>
      <c r="U7819">
        <v>3</v>
      </c>
      <c r="V7819">
        <v>2023</v>
      </c>
      <c r="W7819" t="s">
        <v>28</v>
      </c>
      <c r="X7819">
        <v>6</v>
      </c>
    </row>
    <row r="7820" spans="1:24" x14ac:dyDescent="0.3">
      <c r="A7820">
        <v>7819</v>
      </c>
      <c r="B7820" t="s">
        <v>41</v>
      </c>
      <c r="C7820" t="str">
        <f>_xlfn.XLOOKUP(B7820,Lookup_table!B:B,Lookup_table!C:C)</f>
        <v>Data</v>
      </c>
      <c r="D7820" t="s">
        <v>14</v>
      </c>
      <c r="E7820" t="s">
        <v>38</v>
      </c>
      <c r="F7820" t="s">
        <v>43</v>
      </c>
      <c r="G7820" t="s">
        <v>17</v>
      </c>
      <c r="H7820" t="str">
        <f t="shared" si="488"/>
        <v>Remote</v>
      </c>
      <c r="I7820" t="s">
        <v>18</v>
      </c>
      <c r="J7820" t="str">
        <f t="shared" si="489"/>
        <v>7+ yrs</v>
      </c>
      <c r="K7820">
        <f t="shared" ca="1" si="491"/>
        <v>12</v>
      </c>
      <c r="L7820" t="s">
        <v>19</v>
      </c>
      <c r="M7820">
        <v>1</v>
      </c>
      <c r="N7820">
        <v>0</v>
      </c>
      <c r="O7820">
        <v>0</v>
      </c>
      <c r="P7820">
        <v>1</v>
      </c>
      <c r="Q7820">
        <v>1</v>
      </c>
      <c r="R7820">
        <f>SUM(M7820:N7820:O7820:P7820:Q7820)</f>
        <v>3</v>
      </c>
      <c r="S7820" s="1">
        <v>126076</v>
      </c>
      <c r="T7820" s="1" t="str">
        <f t="shared" si="490"/>
        <v>High</v>
      </c>
      <c r="U7820">
        <v>10</v>
      </c>
      <c r="V7820">
        <v>2024</v>
      </c>
      <c r="W7820" t="s">
        <v>28</v>
      </c>
      <c r="X7820">
        <v>7</v>
      </c>
    </row>
    <row r="7821" spans="1:24" x14ac:dyDescent="0.3">
      <c r="A7821">
        <v>7820</v>
      </c>
      <c r="B7821" t="s">
        <v>36</v>
      </c>
      <c r="C7821" t="str">
        <f>_xlfn.XLOOKUP(B7821,Lookup_table!B:B,Lookup_table!C:C)</f>
        <v>Data</v>
      </c>
      <c r="D7821" t="s">
        <v>14</v>
      </c>
      <c r="E7821" t="s">
        <v>32</v>
      </c>
      <c r="F7821" t="s">
        <v>43</v>
      </c>
      <c r="G7821" t="s">
        <v>25</v>
      </c>
      <c r="H7821" t="str">
        <f t="shared" si="488"/>
        <v>Onsite/Hybrid</v>
      </c>
      <c r="I7821" t="s">
        <v>18</v>
      </c>
      <c r="J7821" t="str">
        <f t="shared" si="489"/>
        <v>7+ yrs</v>
      </c>
      <c r="K7821">
        <f t="shared" ca="1" si="491"/>
        <v>15</v>
      </c>
      <c r="L7821" t="s">
        <v>27</v>
      </c>
      <c r="M7821">
        <v>0</v>
      </c>
      <c r="N7821">
        <v>1</v>
      </c>
      <c r="O7821">
        <v>1</v>
      </c>
      <c r="P7821">
        <v>1</v>
      </c>
      <c r="Q7821">
        <v>1</v>
      </c>
      <c r="R7821">
        <f>SUM(M7821:N7821:O7821:P7821:Q7821)</f>
        <v>4</v>
      </c>
      <c r="S7821" s="1">
        <v>135009</v>
      </c>
      <c r="T7821" s="1" t="str">
        <f t="shared" si="490"/>
        <v>High</v>
      </c>
      <c r="U7821">
        <v>9</v>
      </c>
      <c r="V7821">
        <v>2023</v>
      </c>
      <c r="W7821" t="s">
        <v>28</v>
      </c>
      <c r="X7821">
        <v>6</v>
      </c>
    </row>
    <row r="7822" spans="1:24" x14ac:dyDescent="0.3">
      <c r="A7822">
        <v>7821</v>
      </c>
      <c r="B7822" t="s">
        <v>31</v>
      </c>
      <c r="C7822" t="str">
        <f>_xlfn.XLOOKUP(B7822,Lookup_table!B:B,Lookup_table!C:C)</f>
        <v>Business</v>
      </c>
      <c r="D7822" t="s">
        <v>14</v>
      </c>
      <c r="E7822" t="s">
        <v>42</v>
      </c>
      <c r="F7822" t="s">
        <v>51</v>
      </c>
      <c r="G7822" t="s">
        <v>25</v>
      </c>
      <c r="H7822" t="str">
        <f t="shared" si="488"/>
        <v>Onsite/Hybrid</v>
      </c>
      <c r="I7822" t="s">
        <v>35</v>
      </c>
      <c r="J7822" t="str">
        <f t="shared" si="489"/>
        <v>0-2 yrs</v>
      </c>
      <c r="K7822">
        <f t="shared" ca="1" si="491"/>
        <v>1</v>
      </c>
      <c r="L7822" t="s">
        <v>19</v>
      </c>
      <c r="M7822">
        <v>1</v>
      </c>
      <c r="N7822">
        <v>1</v>
      </c>
      <c r="O7822">
        <v>0</v>
      </c>
      <c r="P7822">
        <v>1</v>
      </c>
      <c r="Q7822">
        <v>1</v>
      </c>
      <c r="R7822">
        <f>SUM(M7822:N7822:O7822:P7822:Q7822)</f>
        <v>4</v>
      </c>
      <c r="S7822" s="1">
        <v>70678</v>
      </c>
      <c r="T7822" s="1" t="str">
        <f t="shared" si="490"/>
        <v>Medium</v>
      </c>
      <c r="U7822">
        <v>11</v>
      </c>
      <c r="V7822">
        <v>2025</v>
      </c>
      <c r="W7822" t="s">
        <v>28</v>
      </c>
      <c r="X7822">
        <v>9</v>
      </c>
    </row>
    <row r="7823" spans="1:24" x14ac:dyDescent="0.3">
      <c r="A7823">
        <v>7822</v>
      </c>
      <c r="B7823" t="s">
        <v>36</v>
      </c>
      <c r="C7823" t="str">
        <f>_xlfn.XLOOKUP(B7823,Lookup_table!B:B,Lookup_table!C:C)</f>
        <v>Data</v>
      </c>
      <c r="D7823" t="s">
        <v>14</v>
      </c>
      <c r="E7823" t="s">
        <v>15</v>
      </c>
      <c r="F7823" t="s">
        <v>16</v>
      </c>
      <c r="G7823" t="s">
        <v>17</v>
      </c>
      <c r="H7823" t="str">
        <f t="shared" si="488"/>
        <v>Remote</v>
      </c>
      <c r="I7823" t="s">
        <v>35</v>
      </c>
      <c r="J7823" t="str">
        <f t="shared" si="489"/>
        <v>0-2 yrs</v>
      </c>
      <c r="K7823">
        <f t="shared" ca="1" si="491"/>
        <v>0</v>
      </c>
      <c r="L7823" t="s">
        <v>19</v>
      </c>
      <c r="M7823">
        <v>0</v>
      </c>
      <c r="N7823">
        <v>1</v>
      </c>
      <c r="O7823">
        <v>0</v>
      </c>
      <c r="P7823">
        <v>1</v>
      </c>
      <c r="Q7823">
        <v>0</v>
      </c>
      <c r="R7823">
        <f>SUM(M7823:N7823:O7823:P7823:Q7823)</f>
        <v>2</v>
      </c>
      <c r="S7823" s="1">
        <v>68228</v>
      </c>
      <c r="T7823" s="1" t="str">
        <f t="shared" si="490"/>
        <v>Low</v>
      </c>
      <c r="U7823">
        <v>1</v>
      </c>
      <c r="V7823">
        <v>2020</v>
      </c>
      <c r="W7823" t="s">
        <v>34</v>
      </c>
      <c r="X7823">
        <v>1</v>
      </c>
    </row>
    <row r="7824" spans="1:24" x14ac:dyDescent="0.3">
      <c r="A7824">
        <v>7823</v>
      </c>
      <c r="B7824" t="s">
        <v>50</v>
      </c>
      <c r="C7824" t="str">
        <f>_xlfn.XLOOKUP(B7824,Lookup_table!B:B,Lookup_table!C:C)</f>
        <v>AI</v>
      </c>
      <c r="D7824" t="s">
        <v>37</v>
      </c>
      <c r="E7824" t="s">
        <v>32</v>
      </c>
      <c r="F7824" t="s">
        <v>52</v>
      </c>
      <c r="G7824" t="s">
        <v>17</v>
      </c>
      <c r="H7824" t="str">
        <f t="shared" si="488"/>
        <v>Remote</v>
      </c>
      <c r="I7824" t="s">
        <v>26</v>
      </c>
      <c r="J7824" t="str">
        <f t="shared" si="489"/>
        <v>3-6 yrs</v>
      </c>
      <c r="K7824">
        <f t="shared" ca="1" si="491"/>
        <v>3</v>
      </c>
      <c r="L7824" t="s">
        <v>27</v>
      </c>
      <c r="M7824">
        <v>0</v>
      </c>
      <c r="N7824">
        <v>1</v>
      </c>
      <c r="O7824">
        <v>0</v>
      </c>
      <c r="P7824">
        <v>0</v>
      </c>
      <c r="Q7824">
        <v>0</v>
      </c>
      <c r="R7824">
        <f>SUM(M7824:N7824:O7824:P7824:Q7824)</f>
        <v>1</v>
      </c>
      <c r="S7824" s="1">
        <v>118860</v>
      </c>
      <c r="T7824" s="1" t="str">
        <f t="shared" si="490"/>
        <v>Medium</v>
      </c>
      <c r="U7824">
        <v>5</v>
      </c>
      <c r="V7824">
        <v>2024</v>
      </c>
      <c r="W7824" t="s">
        <v>20</v>
      </c>
      <c r="X7824">
        <v>3</v>
      </c>
    </row>
    <row r="7825" spans="1:24" x14ac:dyDescent="0.3">
      <c r="A7825">
        <v>7824</v>
      </c>
      <c r="B7825" t="s">
        <v>31</v>
      </c>
      <c r="C7825" t="str">
        <f>_xlfn.XLOOKUP(B7825,Lookup_table!B:B,Lookup_table!C:C)</f>
        <v>Business</v>
      </c>
      <c r="D7825" t="s">
        <v>37</v>
      </c>
      <c r="E7825" t="s">
        <v>23</v>
      </c>
      <c r="F7825" t="s">
        <v>43</v>
      </c>
      <c r="G7825" t="s">
        <v>30</v>
      </c>
      <c r="H7825" t="str">
        <f t="shared" si="488"/>
        <v>Onsite/Hybrid</v>
      </c>
      <c r="I7825" t="s">
        <v>18</v>
      </c>
      <c r="J7825" t="str">
        <f t="shared" si="489"/>
        <v>7+ yrs</v>
      </c>
      <c r="K7825">
        <f t="shared" ca="1" si="491"/>
        <v>13</v>
      </c>
      <c r="L7825" t="s">
        <v>19</v>
      </c>
      <c r="M7825">
        <v>1</v>
      </c>
      <c r="N7825">
        <v>0</v>
      </c>
      <c r="O7825">
        <v>0</v>
      </c>
      <c r="P7825">
        <v>0</v>
      </c>
      <c r="Q7825">
        <v>1</v>
      </c>
      <c r="R7825">
        <f>SUM(M7825:N7825:O7825:P7825:Q7825)</f>
        <v>2</v>
      </c>
      <c r="S7825" s="1">
        <v>110222</v>
      </c>
      <c r="T7825" s="1" t="str">
        <f t="shared" si="490"/>
        <v>Medium</v>
      </c>
      <c r="U7825">
        <v>3</v>
      </c>
      <c r="V7825">
        <v>2020</v>
      </c>
      <c r="W7825" t="s">
        <v>20</v>
      </c>
      <c r="X7825">
        <v>6</v>
      </c>
    </row>
    <row r="7826" spans="1:24" x14ac:dyDescent="0.3">
      <c r="A7826">
        <v>7825</v>
      </c>
      <c r="B7826" t="s">
        <v>31</v>
      </c>
      <c r="C7826" t="str">
        <f>_xlfn.XLOOKUP(B7826,Lookup_table!B:B,Lookup_table!C:C)</f>
        <v>Business</v>
      </c>
      <c r="D7826" t="s">
        <v>22</v>
      </c>
      <c r="E7826" t="s">
        <v>42</v>
      </c>
      <c r="F7826" t="s">
        <v>52</v>
      </c>
      <c r="G7826" t="s">
        <v>25</v>
      </c>
      <c r="H7826" t="str">
        <f t="shared" si="488"/>
        <v>Onsite/Hybrid</v>
      </c>
      <c r="I7826" t="s">
        <v>18</v>
      </c>
      <c r="J7826" t="str">
        <f t="shared" si="489"/>
        <v>7+ yrs</v>
      </c>
      <c r="K7826">
        <f t="shared" ca="1" si="491"/>
        <v>10</v>
      </c>
      <c r="L7826" t="s">
        <v>19</v>
      </c>
      <c r="M7826">
        <v>0</v>
      </c>
      <c r="N7826">
        <v>0</v>
      </c>
      <c r="O7826">
        <v>0</v>
      </c>
      <c r="P7826">
        <v>0</v>
      </c>
      <c r="Q7826">
        <v>1</v>
      </c>
      <c r="R7826">
        <f>SUM(M7826:N7826:O7826:P7826:Q7826)</f>
        <v>1</v>
      </c>
      <c r="S7826" s="1">
        <v>127631</v>
      </c>
      <c r="T7826" s="1" t="str">
        <f t="shared" si="490"/>
        <v>High</v>
      </c>
      <c r="U7826">
        <v>5</v>
      </c>
      <c r="V7826">
        <v>2021</v>
      </c>
      <c r="W7826" t="s">
        <v>28</v>
      </c>
      <c r="X7826">
        <v>9</v>
      </c>
    </row>
    <row r="7827" spans="1:24" x14ac:dyDescent="0.3">
      <c r="A7827">
        <v>7826</v>
      </c>
      <c r="B7827" t="s">
        <v>21</v>
      </c>
      <c r="C7827" t="str">
        <f>_xlfn.XLOOKUP(B7827,Lookup_table!B:B,Lookup_table!C:C)</f>
        <v>AI</v>
      </c>
      <c r="D7827" t="s">
        <v>34</v>
      </c>
      <c r="E7827" t="s">
        <v>23</v>
      </c>
      <c r="F7827" t="s">
        <v>52</v>
      </c>
      <c r="G7827" t="s">
        <v>17</v>
      </c>
      <c r="H7827" t="str">
        <f t="shared" si="488"/>
        <v>Remote</v>
      </c>
      <c r="I7827" t="s">
        <v>35</v>
      </c>
      <c r="J7827" t="str">
        <f t="shared" si="489"/>
        <v>0-2 yrs</v>
      </c>
      <c r="K7827">
        <f t="shared" ca="1" si="491"/>
        <v>2</v>
      </c>
      <c r="L7827" t="s">
        <v>19</v>
      </c>
      <c r="M7827">
        <v>1</v>
      </c>
      <c r="N7827">
        <v>1</v>
      </c>
      <c r="O7827">
        <v>0</v>
      </c>
      <c r="P7827">
        <v>0</v>
      </c>
      <c r="Q7827">
        <v>0</v>
      </c>
      <c r="R7827">
        <f>SUM(M7827:N7827:O7827:P7827:Q7827)</f>
        <v>2</v>
      </c>
      <c r="S7827" s="1">
        <v>93643</v>
      </c>
      <c r="T7827" s="1" t="str">
        <f t="shared" si="490"/>
        <v>Medium</v>
      </c>
      <c r="U7827">
        <v>11</v>
      </c>
      <c r="V7827">
        <v>2025</v>
      </c>
      <c r="W7827" t="s">
        <v>20</v>
      </c>
      <c r="X7827">
        <v>1</v>
      </c>
    </row>
    <row r="7828" spans="1:24" x14ac:dyDescent="0.3">
      <c r="A7828">
        <v>7827</v>
      </c>
      <c r="B7828" t="s">
        <v>50</v>
      </c>
      <c r="C7828" t="str">
        <f>_xlfn.XLOOKUP(B7828,Lookup_table!B:B,Lookup_table!C:C)</f>
        <v>AI</v>
      </c>
      <c r="D7828" t="s">
        <v>14</v>
      </c>
      <c r="E7828" t="s">
        <v>40</v>
      </c>
      <c r="F7828" t="s">
        <v>43</v>
      </c>
      <c r="G7828" t="s">
        <v>17</v>
      </c>
      <c r="H7828" t="str">
        <f t="shared" si="488"/>
        <v>Remote</v>
      </c>
      <c r="I7828" t="s">
        <v>18</v>
      </c>
      <c r="J7828" t="str">
        <f t="shared" si="489"/>
        <v>7+ yrs</v>
      </c>
      <c r="K7828">
        <f t="shared" ca="1" si="491"/>
        <v>13</v>
      </c>
      <c r="L7828" t="s">
        <v>19</v>
      </c>
      <c r="M7828">
        <v>1</v>
      </c>
      <c r="N7828">
        <v>1</v>
      </c>
      <c r="O7828">
        <v>1</v>
      </c>
      <c r="P7828">
        <v>1</v>
      </c>
      <c r="Q7828">
        <v>1</v>
      </c>
      <c r="R7828">
        <f>SUM(M7828:N7828:O7828:P7828:Q7828)</f>
        <v>5</v>
      </c>
      <c r="S7828" s="1">
        <v>184182</v>
      </c>
      <c r="T7828" s="1" t="str">
        <f t="shared" si="490"/>
        <v>High</v>
      </c>
      <c r="U7828">
        <v>8</v>
      </c>
      <c r="V7828">
        <v>2026</v>
      </c>
      <c r="W7828" t="s">
        <v>28</v>
      </c>
      <c r="X7828">
        <v>9</v>
      </c>
    </row>
    <row r="7829" spans="1:24" x14ac:dyDescent="0.3">
      <c r="A7829">
        <v>7828</v>
      </c>
      <c r="B7829" t="s">
        <v>41</v>
      </c>
      <c r="C7829" t="str">
        <f>_xlfn.XLOOKUP(B7829,Lookup_table!B:B,Lookup_table!C:C)</f>
        <v>Data</v>
      </c>
      <c r="D7829" t="s">
        <v>34</v>
      </c>
      <c r="E7829" t="s">
        <v>32</v>
      </c>
      <c r="F7829" t="s">
        <v>29</v>
      </c>
      <c r="G7829" t="s">
        <v>30</v>
      </c>
      <c r="H7829" t="str">
        <f t="shared" si="488"/>
        <v>Onsite/Hybrid</v>
      </c>
      <c r="I7829" t="s">
        <v>35</v>
      </c>
      <c r="J7829" t="str">
        <f t="shared" si="489"/>
        <v>0-2 yrs</v>
      </c>
      <c r="K7829">
        <f t="shared" ca="1" si="491"/>
        <v>1</v>
      </c>
      <c r="L7829" t="s">
        <v>39</v>
      </c>
      <c r="M7829">
        <v>1</v>
      </c>
      <c r="N7829">
        <v>1</v>
      </c>
      <c r="O7829">
        <v>1</v>
      </c>
      <c r="P7829">
        <v>0</v>
      </c>
      <c r="Q7829">
        <v>1</v>
      </c>
      <c r="R7829">
        <f>SUM(M7829:N7829:O7829:P7829:Q7829)</f>
        <v>4</v>
      </c>
      <c r="S7829" s="1">
        <v>73582</v>
      </c>
      <c r="T7829" s="1" t="str">
        <f t="shared" si="490"/>
        <v>Medium</v>
      </c>
      <c r="U7829">
        <v>12</v>
      </c>
      <c r="V7829">
        <v>2020</v>
      </c>
      <c r="W7829" t="s">
        <v>20</v>
      </c>
      <c r="X7829">
        <v>4</v>
      </c>
    </row>
    <row r="7830" spans="1:24" x14ac:dyDescent="0.3">
      <c r="A7830">
        <v>7829</v>
      </c>
      <c r="B7830" t="s">
        <v>50</v>
      </c>
      <c r="C7830" t="str">
        <f>_xlfn.XLOOKUP(B7830,Lookup_table!B:B,Lookup_table!C:C)</f>
        <v>AI</v>
      </c>
      <c r="D7830" t="s">
        <v>37</v>
      </c>
      <c r="E7830" t="s">
        <v>32</v>
      </c>
      <c r="F7830" t="s">
        <v>52</v>
      </c>
      <c r="G7830" t="s">
        <v>30</v>
      </c>
      <c r="H7830" t="str">
        <f t="shared" si="488"/>
        <v>Onsite/Hybrid</v>
      </c>
      <c r="I7830" t="s">
        <v>18</v>
      </c>
      <c r="J7830" t="str">
        <f t="shared" si="489"/>
        <v>7+ yrs</v>
      </c>
      <c r="K7830">
        <f t="shared" ca="1" si="491"/>
        <v>13</v>
      </c>
      <c r="L7830" t="s">
        <v>19</v>
      </c>
      <c r="M7830">
        <v>1</v>
      </c>
      <c r="N7830">
        <v>0</v>
      </c>
      <c r="O7830">
        <v>0</v>
      </c>
      <c r="P7830">
        <v>0</v>
      </c>
      <c r="Q7830">
        <v>1</v>
      </c>
      <c r="R7830">
        <f>SUM(M7830:N7830:O7830:P7830:Q7830)</f>
        <v>2</v>
      </c>
      <c r="S7830" s="1">
        <v>153757</v>
      </c>
      <c r="T7830" s="1" t="str">
        <f t="shared" si="490"/>
        <v>High</v>
      </c>
      <c r="U7830">
        <v>2</v>
      </c>
      <c r="V7830">
        <v>2026</v>
      </c>
      <c r="W7830" t="s">
        <v>28</v>
      </c>
      <c r="X7830">
        <v>9</v>
      </c>
    </row>
    <row r="7831" spans="1:24" x14ac:dyDescent="0.3">
      <c r="A7831">
        <v>7830</v>
      </c>
      <c r="B7831" t="s">
        <v>31</v>
      </c>
      <c r="C7831" t="str">
        <f>_xlfn.XLOOKUP(B7831,Lookup_table!B:B,Lookup_table!C:C)</f>
        <v>Business</v>
      </c>
      <c r="D7831" t="s">
        <v>34</v>
      </c>
      <c r="E7831" t="s">
        <v>42</v>
      </c>
      <c r="F7831" t="s">
        <v>44</v>
      </c>
      <c r="G7831" t="s">
        <v>30</v>
      </c>
      <c r="H7831" t="str">
        <f t="shared" si="488"/>
        <v>Onsite/Hybrid</v>
      </c>
      <c r="I7831" t="s">
        <v>35</v>
      </c>
      <c r="J7831" t="str">
        <f t="shared" si="489"/>
        <v>0-2 yrs</v>
      </c>
      <c r="K7831">
        <f t="shared" ca="1" si="491"/>
        <v>1</v>
      </c>
      <c r="L7831" t="s">
        <v>19</v>
      </c>
      <c r="M7831">
        <v>0</v>
      </c>
      <c r="N7831">
        <v>0</v>
      </c>
      <c r="O7831">
        <v>0</v>
      </c>
      <c r="P7831">
        <v>0</v>
      </c>
      <c r="Q7831">
        <v>0</v>
      </c>
      <c r="R7831">
        <f>SUM(M7831:N7831:O7831:P7831:Q7831)</f>
        <v>0</v>
      </c>
      <c r="S7831" s="1">
        <v>54556</v>
      </c>
      <c r="T7831" s="1" t="str">
        <f t="shared" si="490"/>
        <v>Low</v>
      </c>
      <c r="U7831">
        <v>1</v>
      </c>
      <c r="V7831">
        <v>2023</v>
      </c>
      <c r="W7831" t="s">
        <v>28</v>
      </c>
      <c r="X7831">
        <v>9</v>
      </c>
    </row>
    <row r="7832" spans="1:24" x14ac:dyDescent="0.3">
      <c r="A7832">
        <v>7831</v>
      </c>
      <c r="B7832" t="s">
        <v>21</v>
      </c>
      <c r="C7832" t="str">
        <f>_xlfn.XLOOKUP(B7832,Lookup_table!B:B,Lookup_table!C:C)</f>
        <v>AI</v>
      </c>
      <c r="D7832" t="s">
        <v>14</v>
      </c>
      <c r="E7832" t="s">
        <v>32</v>
      </c>
      <c r="F7832" t="s">
        <v>52</v>
      </c>
      <c r="G7832" t="s">
        <v>17</v>
      </c>
      <c r="H7832" t="str">
        <f t="shared" si="488"/>
        <v>Remote</v>
      </c>
      <c r="I7832" t="s">
        <v>26</v>
      </c>
      <c r="J7832" t="str">
        <f t="shared" si="489"/>
        <v>3-6 yrs</v>
      </c>
      <c r="K7832">
        <f t="shared" ca="1" si="491"/>
        <v>4</v>
      </c>
      <c r="L7832" t="s">
        <v>19</v>
      </c>
      <c r="M7832">
        <v>0</v>
      </c>
      <c r="N7832">
        <v>1</v>
      </c>
      <c r="O7832">
        <v>1</v>
      </c>
      <c r="P7832">
        <v>1</v>
      </c>
      <c r="Q7832">
        <v>1</v>
      </c>
      <c r="R7832">
        <f>SUM(M7832:N7832:O7832:P7832:Q7832)</f>
        <v>4</v>
      </c>
      <c r="S7832" s="1">
        <v>153816</v>
      </c>
      <c r="T7832" s="1" t="str">
        <f t="shared" si="490"/>
        <v>High</v>
      </c>
      <c r="U7832">
        <v>4</v>
      </c>
      <c r="V7832">
        <v>2021</v>
      </c>
      <c r="W7832" t="s">
        <v>28</v>
      </c>
      <c r="X7832">
        <v>2</v>
      </c>
    </row>
    <row r="7833" spans="1:24" x14ac:dyDescent="0.3">
      <c r="A7833">
        <v>7832</v>
      </c>
      <c r="B7833" t="s">
        <v>50</v>
      </c>
      <c r="C7833" t="str">
        <f>_xlfn.XLOOKUP(B7833,Lookup_table!B:B,Lookup_table!C:C)</f>
        <v>AI</v>
      </c>
      <c r="D7833" t="s">
        <v>34</v>
      </c>
      <c r="E7833" t="s">
        <v>32</v>
      </c>
      <c r="F7833" t="s">
        <v>16</v>
      </c>
      <c r="G7833" t="s">
        <v>30</v>
      </c>
      <c r="H7833" t="str">
        <f t="shared" si="488"/>
        <v>Onsite/Hybrid</v>
      </c>
      <c r="I7833" t="s">
        <v>26</v>
      </c>
      <c r="J7833" t="str">
        <f t="shared" si="489"/>
        <v>3-6 yrs</v>
      </c>
      <c r="K7833">
        <f t="shared" ca="1" si="491"/>
        <v>4</v>
      </c>
      <c r="L7833" t="s">
        <v>27</v>
      </c>
      <c r="M7833">
        <v>1</v>
      </c>
      <c r="N7833">
        <v>1</v>
      </c>
      <c r="O7833">
        <v>0</v>
      </c>
      <c r="P7833">
        <v>0</v>
      </c>
      <c r="Q7833">
        <v>0</v>
      </c>
      <c r="R7833">
        <f>SUM(M7833:N7833:O7833:P7833:Q7833)</f>
        <v>2</v>
      </c>
      <c r="S7833" s="1">
        <v>118570</v>
      </c>
      <c r="T7833" s="1" t="str">
        <f t="shared" si="490"/>
        <v>Medium</v>
      </c>
      <c r="U7833">
        <v>12</v>
      </c>
      <c r="V7833">
        <v>2022</v>
      </c>
      <c r="W7833" t="s">
        <v>20</v>
      </c>
      <c r="X7833">
        <v>3</v>
      </c>
    </row>
    <row r="7834" spans="1:24" x14ac:dyDescent="0.3">
      <c r="A7834">
        <v>7833</v>
      </c>
      <c r="B7834" t="s">
        <v>31</v>
      </c>
      <c r="C7834" t="str">
        <f>_xlfn.XLOOKUP(B7834,Lookup_table!B:B,Lookup_table!C:C)</f>
        <v>Business</v>
      </c>
      <c r="D7834" t="s">
        <v>34</v>
      </c>
      <c r="E7834" t="s">
        <v>42</v>
      </c>
      <c r="F7834" t="s">
        <v>29</v>
      </c>
      <c r="G7834" t="s">
        <v>17</v>
      </c>
      <c r="H7834" t="str">
        <f t="shared" si="488"/>
        <v>Remote</v>
      </c>
      <c r="I7834" t="s">
        <v>18</v>
      </c>
      <c r="J7834" t="str">
        <f t="shared" si="489"/>
        <v>7+ yrs</v>
      </c>
      <c r="K7834">
        <f t="shared" ca="1" si="491"/>
        <v>15</v>
      </c>
      <c r="L7834" t="s">
        <v>19</v>
      </c>
      <c r="M7834">
        <v>1</v>
      </c>
      <c r="N7834">
        <v>0</v>
      </c>
      <c r="O7834">
        <v>1</v>
      </c>
      <c r="P7834">
        <v>1</v>
      </c>
      <c r="Q7834">
        <v>1</v>
      </c>
      <c r="R7834">
        <f>SUM(M7834:N7834:O7834:P7834:Q7834)</f>
        <v>4</v>
      </c>
      <c r="S7834" s="1">
        <v>141647</v>
      </c>
      <c r="T7834" s="1" t="str">
        <f t="shared" si="490"/>
        <v>High</v>
      </c>
      <c r="U7834">
        <v>5</v>
      </c>
      <c r="V7834">
        <v>2021</v>
      </c>
      <c r="W7834" t="s">
        <v>28</v>
      </c>
      <c r="X7834">
        <v>7</v>
      </c>
    </row>
    <row r="7835" spans="1:24" x14ac:dyDescent="0.3">
      <c r="A7835">
        <v>7834</v>
      </c>
      <c r="B7835" t="s">
        <v>21</v>
      </c>
      <c r="C7835" t="str">
        <f>_xlfn.XLOOKUP(B7835,Lookup_table!B:B,Lookup_table!C:C)</f>
        <v>AI</v>
      </c>
      <c r="D7835" t="s">
        <v>37</v>
      </c>
      <c r="E7835" t="s">
        <v>15</v>
      </c>
      <c r="F7835" t="s">
        <v>29</v>
      </c>
      <c r="G7835" t="s">
        <v>25</v>
      </c>
      <c r="H7835" t="str">
        <f t="shared" si="488"/>
        <v>Onsite/Hybrid</v>
      </c>
      <c r="I7835" t="s">
        <v>35</v>
      </c>
      <c r="J7835" t="str">
        <f t="shared" si="489"/>
        <v>0-2 yrs</v>
      </c>
      <c r="K7835">
        <f t="shared" ca="1" si="491"/>
        <v>1</v>
      </c>
      <c r="L7835" t="s">
        <v>27</v>
      </c>
      <c r="M7835">
        <v>0</v>
      </c>
      <c r="N7835">
        <v>0</v>
      </c>
      <c r="O7835">
        <v>1</v>
      </c>
      <c r="P7835">
        <v>0</v>
      </c>
      <c r="Q7835">
        <v>0</v>
      </c>
      <c r="R7835">
        <f>SUM(M7835:N7835:O7835:P7835:Q7835)</f>
        <v>1</v>
      </c>
      <c r="S7835" s="1">
        <v>101978</v>
      </c>
      <c r="T7835" s="1" t="str">
        <f t="shared" si="490"/>
        <v>Medium</v>
      </c>
      <c r="U7835">
        <v>8</v>
      </c>
      <c r="V7835">
        <v>2020</v>
      </c>
      <c r="W7835" t="s">
        <v>34</v>
      </c>
      <c r="X7835">
        <v>1</v>
      </c>
    </row>
    <row r="7836" spans="1:24" x14ac:dyDescent="0.3">
      <c r="A7836">
        <v>7835</v>
      </c>
      <c r="B7836" t="s">
        <v>31</v>
      </c>
      <c r="C7836" t="str">
        <f>_xlfn.XLOOKUP(B7836,Lookup_table!B:B,Lookup_table!C:C)</f>
        <v>Business</v>
      </c>
      <c r="D7836" t="s">
        <v>34</v>
      </c>
      <c r="E7836" t="s">
        <v>38</v>
      </c>
      <c r="F7836" t="s">
        <v>24</v>
      </c>
      <c r="G7836" t="s">
        <v>30</v>
      </c>
      <c r="H7836" t="str">
        <f t="shared" si="488"/>
        <v>Onsite/Hybrid</v>
      </c>
      <c r="I7836" t="s">
        <v>35</v>
      </c>
      <c r="J7836" t="str">
        <f t="shared" si="489"/>
        <v>0-2 yrs</v>
      </c>
      <c r="K7836">
        <f t="shared" ca="1" si="491"/>
        <v>0</v>
      </c>
      <c r="L7836" t="s">
        <v>27</v>
      </c>
      <c r="M7836">
        <v>1</v>
      </c>
      <c r="N7836">
        <v>1</v>
      </c>
      <c r="O7836">
        <v>0</v>
      </c>
      <c r="P7836">
        <v>0</v>
      </c>
      <c r="Q7836">
        <v>0</v>
      </c>
      <c r="R7836">
        <f>SUM(M7836:N7836:O7836:P7836:Q7836)</f>
        <v>2</v>
      </c>
      <c r="S7836" s="1">
        <v>46333</v>
      </c>
      <c r="T7836" s="1" t="str">
        <f t="shared" si="490"/>
        <v>Low</v>
      </c>
      <c r="U7836">
        <v>12</v>
      </c>
      <c r="V7836">
        <v>2023</v>
      </c>
      <c r="W7836" t="s">
        <v>34</v>
      </c>
      <c r="X7836">
        <v>4</v>
      </c>
    </row>
    <row r="7837" spans="1:24" x14ac:dyDescent="0.3">
      <c r="A7837">
        <v>7836</v>
      </c>
      <c r="B7837" t="s">
        <v>21</v>
      </c>
      <c r="C7837" t="str">
        <f>_xlfn.XLOOKUP(B7837,Lookup_table!B:B,Lookup_table!C:C)</f>
        <v>AI</v>
      </c>
      <c r="D7837" t="s">
        <v>34</v>
      </c>
      <c r="E7837" t="s">
        <v>38</v>
      </c>
      <c r="F7837" t="s">
        <v>29</v>
      </c>
      <c r="G7837" t="s">
        <v>30</v>
      </c>
      <c r="H7837" t="str">
        <f t="shared" si="488"/>
        <v>Onsite/Hybrid</v>
      </c>
      <c r="I7837" t="s">
        <v>18</v>
      </c>
      <c r="J7837" t="str">
        <f t="shared" si="489"/>
        <v>7+ yrs</v>
      </c>
      <c r="K7837">
        <f t="shared" ca="1" si="491"/>
        <v>9</v>
      </c>
      <c r="L7837" t="s">
        <v>19</v>
      </c>
      <c r="M7837">
        <v>1</v>
      </c>
      <c r="N7837">
        <v>1</v>
      </c>
      <c r="O7837">
        <v>1</v>
      </c>
      <c r="P7837">
        <v>1</v>
      </c>
      <c r="Q7837">
        <v>0</v>
      </c>
      <c r="R7837">
        <f>SUM(M7837:N7837:O7837:P7837:Q7837)</f>
        <v>4</v>
      </c>
      <c r="S7837" s="1">
        <v>174782</v>
      </c>
      <c r="T7837" s="1" t="str">
        <f t="shared" si="490"/>
        <v>High</v>
      </c>
      <c r="U7837">
        <v>1</v>
      </c>
      <c r="V7837">
        <v>2021</v>
      </c>
      <c r="W7837" t="s">
        <v>28</v>
      </c>
      <c r="X7837">
        <v>4</v>
      </c>
    </row>
    <row r="7838" spans="1:24" x14ac:dyDescent="0.3">
      <c r="A7838">
        <v>7837</v>
      </c>
      <c r="B7838" t="s">
        <v>50</v>
      </c>
      <c r="C7838" t="str">
        <f>_xlfn.XLOOKUP(B7838,Lookup_table!B:B,Lookup_table!C:C)</f>
        <v>AI</v>
      </c>
      <c r="D7838" t="s">
        <v>14</v>
      </c>
      <c r="E7838" t="s">
        <v>32</v>
      </c>
      <c r="F7838" t="s">
        <v>24</v>
      </c>
      <c r="G7838" t="s">
        <v>25</v>
      </c>
      <c r="H7838" t="str">
        <f t="shared" si="488"/>
        <v>Onsite/Hybrid</v>
      </c>
      <c r="I7838" t="s">
        <v>26</v>
      </c>
      <c r="J7838" t="str">
        <f t="shared" si="489"/>
        <v>3-6 yrs</v>
      </c>
      <c r="K7838">
        <f t="shared" ca="1" si="491"/>
        <v>6</v>
      </c>
      <c r="L7838" t="s">
        <v>39</v>
      </c>
      <c r="M7838">
        <v>0</v>
      </c>
      <c r="N7838">
        <v>1</v>
      </c>
      <c r="O7838">
        <v>1</v>
      </c>
      <c r="P7838">
        <v>1</v>
      </c>
      <c r="Q7838">
        <v>1</v>
      </c>
      <c r="R7838">
        <f>SUM(M7838:N7838:O7838:P7838:Q7838)</f>
        <v>4</v>
      </c>
      <c r="S7838" s="1">
        <v>152233</v>
      </c>
      <c r="T7838" s="1" t="str">
        <f t="shared" si="490"/>
        <v>High</v>
      </c>
      <c r="U7838">
        <v>9</v>
      </c>
      <c r="V7838">
        <v>2022</v>
      </c>
      <c r="W7838" t="s">
        <v>28</v>
      </c>
      <c r="X7838">
        <v>3</v>
      </c>
    </row>
    <row r="7839" spans="1:24" x14ac:dyDescent="0.3">
      <c r="A7839">
        <v>7838</v>
      </c>
      <c r="B7839" t="s">
        <v>33</v>
      </c>
      <c r="C7839" t="str">
        <f>_xlfn.XLOOKUP(B7839,Lookup_table!B:B,Lookup_table!C:C)</f>
        <v>Data</v>
      </c>
      <c r="D7839" t="s">
        <v>34</v>
      </c>
      <c r="E7839" t="s">
        <v>38</v>
      </c>
      <c r="F7839" t="s">
        <v>29</v>
      </c>
      <c r="G7839" t="s">
        <v>17</v>
      </c>
      <c r="H7839" t="str">
        <f t="shared" si="488"/>
        <v>Remote</v>
      </c>
      <c r="I7839" t="s">
        <v>18</v>
      </c>
      <c r="J7839" t="str">
        <f t="shared" si="489"/>
        <v>7+ yrs</v>
      </c>
      <c r="K7839">
        <f t="shared" ca="1" si="491"/>
        <v>11</v>
      </c>
      <c r="L7839" t="s">
        <v>39</v>
      </c>
      <c r="M7839">
        <v>1</v>
      </c>
      <c r="N7839">
        <v>0</v>
      </c>
      <c r="O7839">
        <v>0</v>
      </c>
      <c r="P7839">
        <v>0</v>
      </c>
      <c r="Q7839">
        <v>0</v>
      </c>
      <c r="R7839">
        <f>SUM(M7839:N7839:O7839:P7839:Q7839)</f>
        <v>1</v>
      </c>
      <c r="S7839" s="1">
        <v>99451</v>
      </c>
      <c r="T7839" s="1" t="str">
        <f t="shared" si="490"/>
        <v>Medium</v>
      </c>
      <c r="U7839">
        <v>1</v>
      </c>
      <c r="V7839">
        <v>2021</v>
      </c>
      <c r="W7839" t="s">
        <v>20</v>
      </c>
      <c r="X7839">
        <v>4</v>
      </c>
    </row>
    <row r="7840" spans="1:24" x14ac:dyDescent="0.3">
      <c r="A7840">
        <v>7839</v>
      </c>
      <c r="B7840" t="s">
        <v>36</v>
      </c>
      <c r="C7840" t="str">
        <f>_xlfn.XLOOKUP(B7840,Lookup_table!B:B,Lookup_table!C:C)</f>
        <v>Data</v>
      </c>
      <c r="D7840" t="s">
        <v>34</v>
      </c>
      <c r="E7840" t="s">
        <v>38</v>
      </c>
      <c r="F7840" t="s">
        <v>44</v>
      </c>
      <c r="G7840" t="s">
        <v>25</v>
      </c>
      <c r="H7840" t="str">
        <f t="shared" si="488"/>
        <v>Onsite/Hybrid</v>
      </c>
      <c r="I7840" t="s">
        <v>18</v>
      </c>
      <c r="J7840" t="str">
        <f t="shared" si="489"/>
        <v>7+ yrs</v>
      </c>
      <c r="K7840">
        <f t="shared" ca="1" si="491"/>
        <v>8</v>
      </c>
      <c r="L7840" t="s">
        <v>19</v>
      </c>
      <c r="M7840">
        <v>1</v>
      </c>
      <c r="N7840">
        <v>1</v>
      </c>
      <c r="O7840">
        <v>1</v>
      </c>
      <c r="P7840">
        <v>1</v>
      </c>
      <c r="Q7840">
        <v>0</v>
      </c>
      <c r="R7840">
        <f>SUM(M7840:N7840:O7840:P7840:Q7840)</f>
        <v>4</v>
      </c>
      <c r="S7840" s="1">
        <v>126512</v>
      </c>
      <c r="T7840" s="1" t="str">
        <f t="shared" si="490"/>
        <v>High</v>
      </c>
      <c r="U7840">
        <v>3</v>
      </c>
      <c r="V7840">
        <v>2020</v>
      </c>
      <c r="W7840" t="s">
        <v>28</v>
      </c>
      <c r="X7840">
        <v>9</v>
      </c>
    </row>
    <row r="7841" spans="1:24" x14ac:dyDescent="0.3">
      <c r="A7841">
        <v>7840</v>
      </c>
      <c r="B7841" t="s">
        <v>41</v>
      </c>
      <c r="C7841" t="str">
        <f>_xlfn.XLOOKUP(B7841,Lookup_table!B:B,Lookup_table!C:C)</f>
        <v>Data</v>
      </c>
      <c r="D7841" t="s">
        <v>37</v>
      </c>
      <c r="E7841" t="s">
        <v>32</v>
      </c>
      <c r="F7841" t="s">
        <v>52</v>
      </c>
      <c r="G7841" t="s">
        <v>30</v>
      </c>
      <c r="H7841" t="str">
        <f t="shared" si="488"/>
        <v>Onsite/Hybrid</v>
      </c>
      <c r="I7841" t="s">
        <v>18</v>
      </c>
      <c r="J7841" t="str">
        <f t="shared" si="489"/>
        <v>7+ yrs</v>
      </c>
      <c r="K7841">
        <f t="shared" ca="1" si="491"/>
        <v>10</v>
      </c>
      <c r="L7841" t="s">
        <v>39</v>
      </c>
      <c r="M7841">
        <v>1</v>
      </c>
      <c r="N7841">
        <v>0</v>
      </c>
      <c r="O7841">
        <v>0</v>
      </c>
      <c r="P7841">
        <v>1</v>
      </c>
      <c r="Q7841">
        <v>0</v>
      </c>
      <c r="R7841">
        <f>SUM(M7841:N7841:O7841:P7841:Q7841)</f>
        <v>2</v>
      </c>
      <c r="S7841" s="1">
        <v>117827</v>
      </c>
      <c r="T7841" s="1" t="str">
        <f t="shared" si="490"/>
        <v>Medium</v>
      </c>
      <c r="U7841">
        <v>1</v>
      </c>
      <c r="V7841">
        <v>2021</v>
      </c>
      <c r="W7841" t="s">
        <v>28</v>
      </c>
      <c r="X7841">
        <v>7</v>
      </c>
    </row>
    <row r="7842" spans="1:24" x14ac:dyDescent="0.3">
      <c r="A7842">
        <v>7841</v>
      </c>
      <c r="B7842" t="s">
        <v>31</v>
      </c>
      <c r="C7842" t="str">
        <f>_xlfn.XLOOKUP(B7842,Lookup_table!B:B,Lookup_table!C:C)</f>
        <v>Business</v>
      </c>
      <c r="D7842" t="s">
        <v>22</v>
      </c>
      <c r="E7842" t="s">
        <v>40</v>
      </c>
      <c r="F7842" t="s">
        <v>51</v>
      </c>
      <c r="G7842" t="s">
        <v>30</v>
      </c>
      <c r="H7842" t="str">
        <f t="shared" si="488"/>
        <v>Onsite/Hybrid</v>
      </c>
      <c r="I7842" t="s">
        <v>35</v>
      </c>
      <c r="J7842" t="str">
        <f t="shared" si="489"/>
        <v>0-2 yrs</v>
      </c>
      <c r="K7842">
        <f t="shared" ca="1" si="491"/>
        <v>0</v>
      </c>
      <c r="L7842" t="s">
        <v>19</v>
      </c>
      <c r="M7842">
        <v>0</v>
      </c>
      <c r="N7842">
        <v>1</v>
      </c>
      <c r="O7842">
        <v>1</v>
      </c>
      <c r="P7842">
        <v>1</v>
      </c>
      <c r="Q7842">
        <v>1</v>
      </c>
      <c r="R7842">
        <f>SUM(M7842:N7842:O7842:P7842:Q7842)</f>
        <v>4</v>
      </c>
      <c r="S7842" s="1">
        <v>113464</v>
      </c>
      <c r="T7842" s="1" t="str">
        <f t="shared" si="490"/>
        <v>Medium</v>
      </c>
      <c r="U7842">
        <v>11</v>
      </c>
      <c r="V7842">
        <v>2026</v>
      </c>
      <c r="W7842" t="s">
        <v>28</v>
      </c>
      <c r="X7842">
        <v>6</v>
      </c>
    </row>
    <row r="7843" spans="1:24" x14ac:dyDescent="0.3">
      <c r="A7843">
        <v>7842</v>
      </c>
      <c r="B7843" t="s">
        <v>36</v>
      </c>
      <c r="C7843" t="str">
        <f>_xlfn.XLOOKUP(B7843,Lookup_table!B:B,Lookup_table!C:C)</f>
        <v>Data</v>
      </c>
      <c r="D7843" t="s">
        <v>34</v>
      </c>
      <c r="E7843" t="s">
        <v>32</v>
      </c>
      <c r="F7843" t="s">
        <v>24</v>
      </c>
      <c r="G7843" t="s">
        <v>25</v>
      </c>
      <c r="H7843" t="str">
        <f t="shared" si="488"/>
        <v>Onsite/Hybrid</v>
      </c>
      <c r="I7843" t="s">
        <v>35</v>
      </c>
      <c r="J7843" t="str">
        <f t="shared" si="489"/>
        <v>0-2 yrs</v>
      </c>
      <c r="K7843">
        <f t="shared" ca="1" si="491"/>
        <v>1</v>
      </c>
      <c r="L7843" t="s">
        <v>19</v>
      </c>
      <c r="M7843">
        <v>1</v>
      </c>
      <c r="N7843">
        <v>1</v>
      </c>
      <c r="O7843">
        <v>1</v>
      </c>
      <c r="P7843">
        <v>0</v>
      </c>
      <c r="Q7843">
        <v>1</v>
      </c>
      <c r="R7843">
        <f>SUM(M7843:N7843:O7843:P7843:Q7843)</f>
        <v>4</v>
      </c>
      <c r="S7843" s="1">
        <v>77597</v>
      </c>
      <c r="T7843" s="1" t="str">
        <f t="shared" si="490"/>
        <v>Medium</v>
      </c>
      <c r="U7843">
        <v>5</v>
      </c>
      <c r="V7843">
        <v>2025</v>
      </c>
      <c r="W7843" t="s">
        <v>20</v>
      </c>
      <c r="X7843">
        <v>3</v>
      </c>
    </row>
    <row r="7844" spans="1:24" x14ac:dyDescent="0.3">
      <c r="A7844">
        <v>7843</v>
      </c>
      <c r="B7844" t="s">
        <v>36</v>
      </c>
      <c r="C7844" t="str">
        <f>_xlfn.XLOOKUP(B7844,Lookup_table!B:B,Lookup_table!C:C)</f>
        <v>Data</v>
      </c>
      <c r="D7844" t="s">
        <v>22</v>
      </c>
      <c r="E7844" t="s">
        <v>32</v>
      </c>
      <c r="F7844" t="s">
        <v>16</v>
      </c>
      <c r="G7844" t="s">
        <v>25</v>
      </c>
      <c r="H7844" t="str">
        <f t="shared" si="488"/>
        <v>Onsite/Hybrid</v>
      </c>
      <c r="I7844" t="s">
        <v>35</v>
      </c>
      <c r="J7844" t="str">
        <f t="shared" si="489"/>
        <v>0-2 yrs</v>
      </c>
      <c r="K7844">
        <f t="shared" ca="1" si="491"/>
        <v>0</v>
      </c>
      <c r="L7844" t="s">
        <v>19</v>
      </c>
      <c r="M7844">
        <v>1</v>
      </c>
      <c r="N7844">
        <v>1</v>
      </c>
      <c r="O7844">
        <v>1</v>
      </c>
      <c r="P7844">
        <v>0</v>
      </c>
      <c r="Q7844">
        <v>0</v>
      </c>
      <c r="R7844">
        <f>SUM(M7844:N7844:O7844:P7844:Q7844)</f>
        <v>3</v>
      </c>
      <c r="S7844" s="1">
        <v>88681</v>
      </c>
      <c r="T7844" s="1" t="str">
        <f t="shared" si="490"/>
        <v>Medium</v>
      </c>
      <c r="U7844">
        <v>1</v>
      </c>
      <c r="V7844">
        <v>2025</v>
      </c>
      <c r="W7844" t="s">
        <v>20</v>
      </c>
      <c r="X7844">
        <v>4</v>
      </c>
    </row>
    <row r="7845" spans="1:24" x14ac:dyDescent="0.3">
      <c r="A7845">
        <v>7844</v>
      </c>
      <c r="B7845" t="s">
        <v>41</v>
      </c>
      <c r="C7845" t="str">
        <f>_xlfn.XLOOKUP(B7845,Lookup_table!B:B,Lookup_table!C:C)</f>
        <v>Data</v>
      </c>
      <c r="D7845" t="s">
        <v>22</v>
      </c>
      <c r="E7845" t="s">
        <v>42</v>
      </c>
      <c r="F7845" t="s">
        <v>24</v>
      </c>
      <c r="G7845" t="s">
        <v>17</v>
      </c>
      <c r="H7845" t="str">
        <f t="shared" si="488"/>
        <v>Remote</v>
      </c>
      <c r="I7845" t="s">
        <v>35</v>
      </c>
      <c r="J7845" t="str">
        <f t="shared" si="489"/>
        <v>0-2 yrs</v>
      </c>
      <c r="K7845">
        <f t="shared" ca="1" si="491"/>
        <v>2</v>
      </c>
      <c r="L7845" t="s">
        <v>19</v>
      </c>
      <c r="M7845">
        <v>0</v>
      </c>
      <c r="N7845">
        <v>0</v>
      </c>
      <c r="O7845">
        <v>1</v>
      </c>
      <c r="P7845">
        <v>0</v>
      </c>
      <c r="Q7845">
        <v>0</v>
      </c>
      <c r="R7845">
        <f>SUM(M7845:N7845:O7845:P7845:Q7845)</f>
        <v>1</v>
      </c>
      <c r="S7845" s="1">
        <v>81168</v>
      </c>
      <c r="T7845" s="1" t="str">
        <f t="shared" si="490"/>
        <v>Medium</v>
      </c>
      <c r="U7845">
        <v>6</v>
      </c>
      <c r="V7845">
        <v>2026</v>
      </c>
      <c r="W7845" t="s">
        <v>34</v>
      </c>
      <c r="X7845">
        <v>6</v>
      </c>
    </row>
    <row r="7846" spans="1:24" x14ac:dyDescent="0.3">
      <c r="A7846">
        <v>7845</v>
      </c>
      <c r="B7846" t="s">
        <v>31</v>
      </c>
      <c r="C7846" t="str">
        <f>_xlfn.XLOOKUP(B7846,Lookup_table!B:B,Lookup_table!C:C)</f>
        <v>Business</v>
      </c>
      <c r="D7846" t="s">
        <v>34</v>
      </c>
      <c r="E7846" t="s">
        <v>32</v>
      </c>
      <c r="F7846" t="s">
        <v>24</v>
      </c>
      <c r="G7846" t="s">
        <v>25</v>
      </c>
      <c r="H7846" t="str">
        <f t="shared" si="488"/>
        <v>Onsite/Hybrid</v>
      </c>
      <c r="I7846" t="s">
        <v>18</v>
      </c>
      <c r="J7846" t="str">
        <f t="shared" si="489"/>
        <v>7+ yrs</v>
      </c>
      <c r="K7846">
        <f t="shared" ca="1" si="491"/>
        <v>9</v>
      </c>
      <c r="L7846" t="s">
        <v>19</v>
      </c>
      <c r="M7846">
        <v>0</v>
      </c>
      <c r="N7846">
        <v>1</v>
      </c>
      <c r="O7846">
        <v>0</v>
      </c>
      <c r="P7846">
        <v>0</v>
      </c>
      <c r="Q7846">
        <v>0</v>
      </c>
      <c r="R7846">
        <f>SUM(M7846:N7846:O7846:P7846:Q7846)</f>
        <v>1</v>
      </c>
      <c r="S7846" s="1">
        <v>101473</v>
      </c>
      <c r="T7846" s="1" t="str">
        <f t="shared" si="490"/>
        <v>Medium</v>
      </c>
      <c r="U7846">
        <v>2</v>
      </c>
      <c r="V7846">
        <v>2025</v>
      </c>
      <c r="W7846" t="s">
        <v>28</v>
      </c>
      <c r="X7846">
        <v>8</v>
      </c>
    </row>
    <row r="7847" spans="1:24" x14ac:dyDescent="0.3">
      <c r="A7847">
        <v>7846</v>
      </c>
      <c r="B7847" t="s">
        <v>41</v>
      </c>
      <c r="C7847" t="str">
        <f>_xlfn.XLOOKUP(B7847,Lookup_table!B:B,Lookup_table!C:C)</f>
        <v>Data</v>
      </c>
      <c r="D7847" t="s">
        <v>14</v>
      </c>
      <c r="E7847" t="s">
        <v>38</v>
      </c>
      <c r="F7847" t="s">
        <v>51</v>
      </c>
      <c r="G7847" t="s">
        <v>17</v>
      </c>
      <c r="H7847" t="str">
        <f t="shared" si="488"/>
        <v>Remote</v>
      </c>
      <c r="I7847" t="s">
        <v>26</v>
      </c>
      <c r="J7847" t="str">
        <f t="shared" si="489"/>
        <v>3-6 yrs</v>
      </c>
      <c r="K7847">
        <f t="shared" ca="1" si="491"/>
        <v>3</v>
      </c>
      <c r="L7847" t="s">
        <v>27</v>
      </c>
      <c r="M7847">
        <v>0</v>
      </c>
      <c r="N7847">
        <v>0</v>
      </c>
      <c r="O7847">
        <v>0</v>
      </c>
      <c r="P7847">
        <v>1</v>
      </c>
      <c r="Q7847">
        <v>0</v>
      </c>
      <c r="R7847">
        <f>SUM(M7847:N7847:O7847:P7847:Q7847)</f>
        <v>1</v>
      </c>
      <c r="S7847" s="1">
        <v>92932</v>
      </c>
      <c r="T7847" s="1" t="str">
        <f t="shared" si="490"/>
        <v>Medium</v>
      </c>
      <c r="U7847">
        <v>4</v>
      </c>
      <c r="V7847">
        <v>2023</v>
      </c>
      <c r="W7847" t="s">
        <v>28</v>
      </c>
      <c r="X7847">
        <v>7</v>
      </c>
    </row>
    <row r="7848" spans="1:24" x14ac:dyDescent="0.3">
      <c r="A7848">
        <v>7847</v>
      </c>
      <c r="B7848" t="s">
        <v>33</v>
      </c>
      <c r="C7848" t="str">
        <f>_xlfn.XLOOKUP(B7848,Lookup_table!B:B,Lookup_table!C:C)</f>
        <v>Data</v>
      </c>
      <c r="D7848" t="s">
        <v>37</v>
      </c>
      <c r="E7848" t="s">
        <v>15</v>
      </c>
      <c r="F7848" t="s">
        <v>44</v>
      </c>
      <c r="G7848" t="s">
        <v>30</v>
      </c>
      <c r="H7848" t="str">
        <f t="shared" si="488"/>
        <v>Onsite/Hybrid</v>
      </c>
      <c r="I7848" t="s">
        <v>18</v>
      </c>
      <c r="J7848" t="str">
        <f t="shared" si="489"/>
        <v>7+ yrs</v>
      </c>
      <c r="K7848">
        <f t="shared" ca="1" si="491"/>
        <v>11</v>
      </c>
      <c r="L7848" t="s">
        <v>27</v>
      </c>
      <c r="M7848">
        <v>0</v>
      </c>
      <c r="N7848">
        <v>1</v>
      </c>
      <c r="O7848">
        <v>1</v>
      </c>
      <c r="P7848">
        <v>0</v>
      </c>
      <c r="Q7848">
        <v>1</v>
      </c>
      <c r="R7848">
        <f>SUM(M7848:N7848:O7848:P7848:Q7848)</f>
        <v>3</v>
      </c>
      <c r="S7848" s="1">
        <v>125509</v>
      </c>
      <c r="T7848" s="1" t="str">
        <f t="shared" si="490"/>
        <v>High</v>
      </c>
      <c r="U7848">
        <v>3</v>
      </c>
      <c r="V7848">
        <v>2024</v>
      </c>
      <c r="W7848" t="s">
        <v>28</v>
      </c>
      <c r="X7848">
        <v>7</v>
      </c>
    </row>
    <row r="7849" spans="1:24" x14ac:dyDescent="0.3">
      <c r="A7849">
        <v>7848</v>
      </c>
      <c r="B7849" t="s">
        <v>41</v>
      </c>
      <c r="C7849" t="str">
        <f>_xlfn.XLOOKUP(B7849,Lookup_table!B:B,Lookup_table!C:C)</f>
        <v>Data</v>
      </c>
      <c r="D7849" t="s">
        <v>34</v>
      </c>
      <c r="E7849" t="s">
        <v>40</v>
      </c>
      <c r="F7849" t="s">
        <v>52</v>
      </c>
      <c r="G7849" t="s">
        <v>30</v>
      </c>
      <c r="H7849" t="str">
        <f t="shared" si="488"/>
        <v>Onsite/Hybrid</v>
      </c>
      <c r="I7849" t="s">
        <v>26</v>
      </c>
      <c r="J7849" t="str">
        <f t="shared" si="489"/>
        <v>3-6 yrs</v>
      </c>
      <c r="K7849">
        <f t="shared" ca="1" si="491"/>
        <v>5</v>
      </c>
      <c r="L7849" t="s">
        <v>27</v>
      </c>
      <c r="M7849">
        <v>0</v>
      </c>
      <c r="N7849">
        <v>1</v>
      </c>
      <c r="O7849">
        <v>0</v>
      </c>
      <c r="P7849">
        <v>1</v>
      </c>
      <c r="Q7849">
        <v>0</v>
      </c>
      <c r="R7849">
        <f>SUM(M7849:N7849:O7849:P7849:Q7849)</f>
        <v>2</v>
      </c>
      <c r="S7849" s="1">
        <v>91884</v>
      </c>
      <c r="T7849" s="1" t="str">
        <f t="shared" si="490"/>
        <v>Medium</v>
      </c>
      <c r="U7849">
        <v>11</v>
      </c>
      <c r="V7849">
        <v>2022</v>
      </c>
      <c r="W7849" t="s">
        <v>20</v>
      </c>
      <c r="X7849">
        <v>3</v>
      </c>
    </row>
    <row r="7850" spans="1:24" x14ac:dyDescent="0.3">
      <c r="A7850">
        <v>7849</v>
      </c>
      <c r="B7850" t="s">
        <v>21</v>
      </c>
      <c r="C7850" t="str">
        <f>_xlfn.XLOOKUP(B7850,Lookup_table!B:B,Lookup_table!C:C)</f>
        <v>AI</v>
      </c>
      <c r="D7850" t="s">
        <v>14</v>
      </c>
      <c r="E7850" t="s">
        <v>15</v>
      </c>
      <c r="F7850" t="s">
        <v>44</v>
      </c>
      <c r="G7850" t="s">
        <v>17</v>
      </c>
      <c r="H7850" t="str">
        <f t="shared" si="488"/>
        <v>Remote</v>
      </c>
      <c r="I7850" t="s">
        <v>18</v>
      </c>
      <c r="J7850" t="str">
        <f t="shared" si="489"/>
        <v>7+ yrs</v>
      </c>
      <c r="K7850">
        <f t="shared" ca="1" si="491"/>
        <v>11</v>
      </c>
      <c r="L7850" t="s">
        <v>27</v>
      </c>
      <c r="M7850">
        <v>1</v>
      </c>
      <c r="N7850">
        <v>1</v>
      </c>
      <c r="O7850">
        <v>1</v>
      </c>
      <c r="P7850">
        <v>1</v>
      </c>
      <c r="Q7850">
        <v>1</v>
      </c>
      <c r="R7850">
        <f>SUM(M7850:N7850:O7850:P7850:Q7850)</f>
        <v>5</v>
      </c>
      <c r="S7850" s="1">
        <v>175591</v>
      </c>
      <c r="T7850" s="1" t="str">
        <f t="shared" si="490"/>
        <v>High</v>
      </c>
      <c r="U7850">
        <v>4</v>
      </c>
      <c r="V7850">
        <v>2020</v>
      </c>
      <c r="W7850" t="s">
        <v>28</v>
      </c>
      <c r="X7850">
        <v>7</v>
      </c>
    </row>
    <row r="7851" spans="1:24" x14ac:dyDescent="0.3">
      <c r="A7851">
        <v>7850</v>
      </c>
      <c r="B7851" t="s">
        <v>50</v>
      </c>
      <c r="C7851" t="str">
        <f>_xlfn.XLOOKUP(B7851,Lookup_table!B:B,Lookup_table!C:C)</f>
        <v>AI</v>
      </c>
      <c r="D7851" t="s">
        <v>14</v>
      </c>
      <c r="E7851" t="s">
        <v>32</v>
      </c>
      <c r="F7851" t="s">
        <v>52</v>
      </c>
      <c r="G7851" t="s">
        <v>30</v>
      </c>
      <c r="H7851" t="str">
        <f t="shared" si="488"/>
        <v>Onsite/Hybrid</v>
      </c>
      <c r="I7851" t="s">
        <v>26</v>
      </c>
      <c r="J7851" t="str">
        <f t="shared" si="489"/>
        <v>3-6 yrs</v>
      </c>
      <c r="K7851">
        <f t="shared" ca="1" si="491"/>
        <v>5</v>
      </c>
      <c r="L7851" t="s">
        <v>27</v>
      </c>
      <c r="M7851">
        <v>1</v>
      </c>
      <c r="N7851">
        <v>0</v>
      </c>
      <c r="O7851">
        <v>1</v>
      </c>
      <c r="P7851">
        <v>0</v>
      </c>
      <c r="Q7851">
        <v>0</v>
      </c>
      <c r="R7851">
        <f>SUM(M7851:N7851:O7851:P7851:Q7851)</f>
        <v>2</v>
      </c>
      <c r="S7851" s="1">
        <v>130448</v>
      </c>
      <c r="T7851" s="1" t="str">
        <f t="shared" si="490"/>
        <v>High</v>
      </c>
      <c r="U7851">
        <v>5</v>
      </c>
      <c r="V7851">
        <v>2024</v>
      </c>
      <c r="W7851" t="s">
        <v>34</v>
      </c>
      <c r="X7851">
        <v>3</v>
      </c>
    </row>
    <row r="7852" spans="1:24" x14ac:dyDescent="0.3">
      <c r="A7852">
        <v>7851</v>
      </c>
      <c r="B7852" t="s">
        <v>50</v>
      </c>
      <c r="C7852" t="str">
        <f>_xlfn.XLOOKUP(B7852,Lookup_table!B:B,Lookup_table!C:C)</f>
        <v>AI</v>
      </c>
      <c r="D7852" t="s">
        <v>14</v>
      </c>
      <c r="E7852" t="s">
        <v>42</v>
      </c>
      <c r="F7852" t="s">
        <v>44</v>
      </c>
      <c r="G7852" t="s">
        <v>17</v>
      </c>
      <c r="H7852" t="str">
        <f t="shared" si="488"/>
        <v>Remote</v>
      </c>
      <c r="I7852" t="s">
        <v>35</v>
      </c>
      <c r="J7852" t="str">
        <f t="shared" si="489"/>
        <v>0-2 yrs</v>
      </c>
      <c r="K7852">
        <f t="shared" ca="1" si="491"/>
        <v>0</v>
      </c>
      <c r="L7852" t="s">
        <v>39</v>
      </c>
      <c r="M7852">
        <v>1</v>
      </c>
      <c r="N7852">
        <v>1</v>
      </c>
      <c r="O7852">
        <v>1</v>
      </c>
      <c r="P7852">
        <v>1</v>
      </c>
      <c r="Q7852">
        <v>0</v>
      </c>
      <c r="R7852">
        <f>SUM(M7852:N7852:O7852:P7852:Q7852)</f>
        <v>4</v>
      </c>
      <c r="S7852" s="1">
        <v>117552</v>
      </c>
      <c r="T7852" s="1" t="str">
        <f t="shared" si="490"/>
        <v>Medium</v>
      </c>
      <c r="U7852">
        <v>3</v>
      </c>
      <c r="V7852">
        <v>2022</v>
      </c>
      <c r="W7852" t="s">
        <v>28</v>
      </c>
      <c r="X7852">
        <v>9</v>
      </c>
    </row>
    <row r="7853" spans="1:24" x14ac:dyDescent="0.3">
      <c r="A7853">
        <v>7852</v>
      </c>
      <c r="B7853" t="s">
        <v>36</v>
      </c>
      <c r="C7853" t="str">
        <f>_xlfn.XLOOKUP(B7853,Lookup_table!B:B,Lookup_table!C:C)</f>
        <v>Data</v>
      </c>
      <c r="D7853" t="s">
        <v>22</v>
      </c>
      <c r="E7853" t="s">
        <v>38</v>
      </c>
      <c r="F7853" t="s">
        <v>29</v>
      </c>
      <c r="G7853" t="s">
        <v>17</v>
      </c>
      <c r="H7853" t="str">
        <f t="shared" si="488"/>
        <v>Remote</v>
      </c>
      <c r="I7853" t="s">
        <v>18</v>
      </c>
      <c r="J7853" t="str">
        <f t="shared" si="489"/>
        <v>7+ yrs</v>
      </c>
      <c r="K7853">
        <f t="shared" ca="1" si="491"/>
        <v>13</v>
      </c>
      <c r="L7853" t="s">
        <v>19</v>
      </c>
      <c r="M7853">
        <v>0</v>
      </c>
      <c r="N7853">
        <v>1</v>
      </c>
      <c r="O7853">
        <v>1</v>
      </c>
      <c r="P7853">
        <v>1</v>
      </c>
      <c r="Q7853">
        <v>1</v>
      </c>
      <c r="R7853">
        <f>SUM(M7853:N7853:O7853:P7853:Q7853)</f>
        <v>4</v>
      </c>
      <c r="S7853" s="1">
        <v>158791</v>
      </c>
      <c r="T7853" s="1" t="str">
        <f t="shared" si="490"/>
        <v>High</v>
      </c>
      <c r="U7853">
        <v>3</v>
      </c>
      <c r="V7853">
        <v>2024</v>
      </c>
      <c r="W7853" t="s">
        <v>28</v>
      </c>
      <c r="X7853">
        <v>3</v>
      </c>
    </row>
    <row r="7854" spans="1:24" x14ac:dyDescent="0.3">
      <c r="A7854">
        <v>7853</v>
      </c>
      <c r="B7854" t="s">
        <v>33</v>
      </c>
      <c r="C7854" t="str">
        <f>_xlfn.XLOOKUP(B7854,Lookup_table!B:B,Lookup_table!C:C)</f>
        <v>Data</v>
      </c>
      <c r="D7854" t="s">
        <v>37</v>
      </c>
      <c r="E7854" t="s">
        <v>42</v>
      </c>
      <c r="F7854" t="s">
        <v>16</v>
      </c>
      <c r="G7854" t="s">
        <v>17</v>
      </c>
      <c r="H7854" t="str">
        <f t="shared" si="488"/>
        <v>Remote</v>
      </c>
      <c r="I7854" t="s">
        <v>26</v>
      </c>
      <c r="J7854" t="str">
        <f t="shared" si="489"/>
        <v>3-6 yrs</v>
      </c>
      <c r="K7854">
        <f t="shared" ca="1" si="491"/>
        <v>6</v>
      </c>
      <c r="L7854" t="s">
        <v>19</v>
      </c>
      <c r="M7854">
        <v>1</v>
      </c>
      <c r="N7854">
        <v>0</v>
      </c>
      <c r="O7854">
        <v>1</v>
      </c>
      <c r="P7854">
        <v>1</v>
      </c>
      <c r="Q7854">
        <v>1</v>
      </c>
      <c r="R7854">
        <f>SUM(M7854:N7854:O7854:P7854:Q7854)</f>
        <v>4</v>
      </c>
      <c r="S7854" s="1">
        <v>117463</v>
      </c>
      <c r="T7854" s="1" t="str">
        <f t="shared" si="490"/>
        <v>Medium</v>
      </c>
      <c r="U7854">
        <v>12</v>
      </c>
      <c r="V7854">
        <v>2022</v>
      </c>
      <c r="W7854" t="s">
        <v>28</v>
      </c>
      <c r="X7854">
        <v>9</v>
      </c>
    </row>
    <row r="7855" spans="1:24" x14ac:dyDescent="0.3">
      <c r="A7855">
        <v>7854</v>
      </c>
      <c r="B7855" t="s">
        <v>33</v>
      </c>
      <c r="C7855" t="str">
        <f>_xlfn.XLOOKUP(B7855,Lookup_table!B:B,Lookup_table!C:C)</f>
        <v>Data</v>
      </c>
      <c r="D7855" t="s">
        <v>14</v>
      </c>
      <c r="E7855" t="s">
        <v>40</v>
      </c>
      <c r="F7855" t="s">
        <v>52</v>
      </c>
      <c r="G7855" t="s">
        <v>25</v>
      </c>
      <c r="H7855" t="str">
        <f t="shared" si="488"/>
        <v>Onsite/Hybrid</v>
      </c>
      <c r="I7855" t="s">
        <v>18</v>
      </c>
      <c r="J7855" t="str">
        <f t="shared" si="489"/>
        <v>7+ yrs</v>
      </c>
      <c r="K7855">
        <f t="shared" ca="1" si="491"/>
        <v>13</v>
      </c>
      <c r="L7855" t="s">
        <v>19</v>
      </c>
      <c r="M7855">
        <v>1</v>
      </c>
      <c r="N7855">
        <v>1</v>
      </c>
      <c r="O7855">
        <v>0</v>
      </c>
      <c r="P7855">
        <v>1</v>
      </c>
      <c r="Q7855">
        <v>0</v>
      </c>
      <c r="R7855">
        <f>SUM(M7855:N7855:O7855:P7855:Q7855)</f>
        <v>3</v>
      </c>
      <c r="S7855" s="1">
        <v>118663</v>
      </c>
      <c r="T7855" s="1" t="str">
        <f t="shared" si="490"/>
        <v>Medium</v>
      </c>
      <c r="U7855">
        <v>7</v>
      </c>
      <c r="V7855">
        <v>2021</v>
      </c>
      <c r="W7855" t="s">
        <v>34</v>
      </c>
      <c r="X7855">
        <v>5</v>
      </c>
    </row>
    <row r="7856" spans="1:24" x14ac:dyDescent="0.3">
      <c r="A7856">
        <v>7855</v>
      </c>
      <c r="B7856" t="s">
        <v>21</v>
      </c>
      <c r="C7856" t="str">
        <f>_xlfn.XLOOKUP(B7856,Lookup_table!B:B,Lookup_table!C:C)</f>
        <v>AI</v>
      </c>
      <c r="D7856" t="s">
        <v>22</v>
      </c>
      <c r="E7856" t="s">
        <v>32</v>
      </c>
      <c r="F7856" t="s">
        <v>29</v>
      </c>
      <c r="G7856" t="s">
        <v>25</v>
      </c>
      <c r="H7856" t="str">
        <f t="shared" si="488"/>
        <v>Onsite/Hybrid</v>
      </c>
      <c r="I7856" t="s">
        <v>18</v>
      </c>
      <c r="J7856" t="str">
        <f t="shared" si="489"/>
        <v>7+ yrs</v>
      </c>
      <c r="K7856">
        <f t="shared" ca="1" si="491"/>
        <v>14</v>
      </c>
      <c r="L7856" t="s">
        <v>27</v>
      </c>
      <c r="M7856">
        <v>1</v>
      </c>
      <c r="N7856">
        <v>1</v>
      </c>
      <c r="O7856">
        <v>1</v>
      </c>
      <c r="P7856">
        <v>0</v>
      </c>
      <c r="Q7856">
        <v>1</v>
      </c>
      <c r="R7856">
        <f>SUM(M7856:N7856:O7856:P7856:Q7856)</f>
        <v>4</v>
      </c>
      <c r="S7856" s="1">
        <v>189527</v>
      </c>
      <c r="T7856" s="1" t="str">
        <f t="shared" si="490"/>
        <v>High</v>
      </c>
      <c r="U7856">
        <v>8</v>
      </c>
      <c r="V7856">
        <v>2025</v>
      </c>
      <c r="W7856" t="s">
        <v>34</v>
      </c>
      <c r="X7856">
        <v>2</v>
      </c>
    </row>
    <row r="7857" spans="1:24" x14ac:dyDescent="0.3">
      <c r="A7857">
        <v>7856</v>
      </c>
      <c r="B7857" t="s">
        <v>36</v>
      </c>
      <c r="C7857" t="str">
        <f>_xlfn.XLOOKUP(B7857,Lookup_table!B:B,Lookup_table!C:C)</f>
        <v>Data</v>
      </c>
      <c r="D7857" t="s">
        <v>14</v>
      </c>
      <c r="E7857" t="s">
        <v>42</v>
      </c>
      <c r="F7857" t="s">
        <v>51</v>
      </c>
      <c r="G7857" t="s">
        <v>25</v>
      </c>
      <c r="H7857" t="str">
        <f t="shared" si="488"/>
        <v>Onsite/Hybrid</v>
      </c>
      <c r="I7857" t="s">
        <v>26</v>
      </c>
      <c r="J7857" t="str">
        <f t="shared" si="489"/>
        <v>3-6 yrs</v>
      </c>
      <c r="K7857">
        <f t="shared" ca="1" si="491"/>
        <v>4</v>
      </c>
      <c r="L7857" t="s">
        <v>19</v>
      </c>
      <c r="M7857">
        <v>0</v>
      </c>
      <c r="N7857">
        <v>0</v>
      </c>
      <c r="O7857">
        <v>1</v>
      </c>
      <c r="P7857">
        <v>1</v>
      </c>
      <c r="Q7857">
        <v>0</v>
      </c>
      <c r="R7857">
        <f>SUM(M7857:N7857:O7857:P7857:Q7857)</f>
        <v>2</v>
      </c>
      <c r="S7857" s="1">
        <v>102185</v>
      </c>
      <c r="T7857" s="1" t="str">
        <f t="shared" si="490"/>
        <v>Medium</v>
      </c>
      <c r="U7857">
        <v>3</v>
      </c>
      <c r="V7857">
        <v>2026</v>
      </c>
      <c r="W7857" t="s">
        <v>28</v>
      </c>
      <c r="X7857">
        <v>6</v>
      </c>
    </row>
    <row r="7858" spans="1:24" x14ac:dyDescent="0.3">
      <c r="A7858">
        <v>7857</v>
      </c>
      <c r="B7858" t="s">
        <v>21</v>
      </c>
      <c r="C7858" t="str">
        <f>_xlfn.XLOOKUP(B7858,Lookup_table!B:B,Lookup_table!C:C)</f>
        <v>AI</v>
      </c>
      <c r="D7858" t="s">
        <v>14</v>
      </c>
      <c r="E7858" t="s">
        <v>15</v>
      </c>
      <c r="F7858" t="s">
        <v>43</v>
      </c>
      <c r="G7858" t="s">
        <v>25</v>
      </c>
      <c r="H7858" t="str">
        <f t="shared" si="488"/>
        <v>Onsite/Hybrid</v>
      </c>
      <c r="I7858" t="s">
        <v>35</v>
      </c>
      <c r="J7858" t="str">
        <f t="shared" si="489"/>
        <v>0-2 yrs</v>
      </c>
      <c r="K7858">
        <f t="shared" ca="1" si="491"/>
        <v>2</v>
      </c>
      <c r="L7858" t="s">
        <v>27</v>
      </c>
      <c r="M7858">
        <v>1</v>
      </c>
      <c r="N7858">
        <v>1</v>
      </c>
      <c r="O7858">
        <v>0</v>
      </c>
      <c r="P7858">
        <v>1</v>
      </c>
      <c r="Q7858">
        <v>1</v>
      </c>
      <c r="R7858">
        <f>SUM(M7858:N7858:O7858:P7858:Q7858)</f>
        <v>4</v>
      </c>
      <c r="S7858" s="1">
        <v>114142</v>
      </c>
      <c r="T7858" s="1" t="str">
        <f t="shared" si="490"/>
        <v>Medium</v>
      </c>
      <c r="U7858">
        <v>1</v>
      </c>
      <c r="V7858">
        <v>2022</v>
      </c>
      <c r="W7858" t="s">
        <v>28</v>
      </c>
      <c r="X7858">
        <v>9</v>
      </c>
    </row>
    <row r="7859" spans="1:24" x14ac:dyDescent="0.3">
      <c r="A7859">
        <v>7858</v>
      </c>
      <c r="B7859" t="s">
        <v>36</v>
      </c>
      <c r="C7859" t="str">
        <f>_xlfn.XLOOKUP(B7859,Lookup_table!B:B,Lookup_table!C:C)</f>
        <v>Data</v>
      </c>
      <c r="D7859" t="s">
        <v>22</v>
      </c>
      <c r="E7859" t="s">
        <v>42</v>
      </c>
      <c r="F7859" t="s">
        <v>43</v>
      </c>
      <c r="G7859" t="s">
        <v>25</v>
      </c>
      <c r="H7859" t="str">
        <f t="shared" si="488"/>
        <v>Onsite/Hybrid</v>
      </c>
      <c r="I7859" t="s">
        <v>26</v>
      </c>
      <c r="J7859" t="str">
        <f t="shared" si="489"/>
        <v>3-6 yrs</v>
      </c>
      <c r="K7859">
        <f t="shared" ca="1" si="491"/>
        <v>3</v>
      </c>
      <c r="L7859" t="s">
        <v>39</v>
      </c>
      <c r="M7859">
        <v>1</v>
      </c>
      <c r="N7859">
        <v>0</v>
      </c>
      <c r="O7859">
        <v>1</v>
      </c>
      <c r="P7859">
        <v>1</v>
      </c>
      <c r="Q7859">
        <v>1</v>
      </c>
      <c r="R7859">
        <f>SUM(M7859:N7859:O7859:P7859:Q7859)</f>
        <v>4</v>
      </c>
      <c r="S7859" s="1">
        <v>138175</v>
      </c>
      <c r="T7859" s="1" t="str">
        <f t="shared" si="490"/>
        <v>High</v>
      </c>
      <c r="U7859">
        <v>9</v>
      </c>
      <c r="V7859">
        <v>2023</v>
      </c>
      <c r="W7859" t="s">
        <v>28</v>
      </c>
      <c r="X7859">
        <v>5</v>
      </c>
    </row>
    <row r="7860" spans="1:24" x14ac:dyDescent="0.3">
      <c r="A7860">
        <v>7859</v>
      </c>
      <c r="B7860" t="s">
        <v>21</v>
      </c>
      <c r="C7860" t="str">
        <f>_xlfn.XLOOKUP(B7860,Lookup_table!B:B,Lookup_table!C:C)</f>
        <v>AI</v>
      </c>
      <c r="D7860" t="s">
        <v>34</v>
      </c>
      <c r="E7860" t="s">
        <v>32</v>
      </c>
      <c r="F7860" t="s">
        <v>29</v>
      </c>
      <c r="G7860" t="s">
        <v>30</v>
      </c>
      <c r="H7860" t="str">
        <f t="shared" si="488"/>
        <v>Onsite/Hybrid</v>
      </c>
      <c r="I7860" t="s">
        <v>26</v>
      </c>
      <c r="J7860" t="str">
        <f t="shared" si="489"/>
        <v>3-6 yrs</v>
      </c>
      <c r="K7860">
        <f t="shared" ca="1" si="491"/>
        <v>3</v>
      </c>
      <c r="L7860" t="s">
        <v>19</v>
      </c>
      <c r="M7860">
        <v>0</v>
      </c>
      <c r="N7860">
        <v>1</v>
      </c>
      <c r="O7860">
        <v>1</v>
      </c>
      <c r="P7860">
        <v>0</v>
      </c>
      <c r="Q7860">
        <v>0</v>
      </c>
      <c r="R7860">
        <f>SUM(M7860:N7860:O7860:P7860:Q7860)</f>
        <v>2</v>
      </c>
      <c r="S7860" s="1">
        <v>125820</v>
      </c>
      <c r="T7860" s="1" t="str">
        <f t="shared" si="490"/>
        <v>High</v>
      </c>
      <c r="U7860">
        <v>6</v>
      </c>
      <c r="V7860">
        <v>2023</v>
      </c>
      <c r="W7860" t="s">
        <v>20</v>
      </c>
      <c r="X7860">
        <v>4</v>
      </c>
    </row>
    <row r="7861" spans="1:24" x14ac:dyDescent="0.3">
      <c r="A7861">
        <v>7860</v>
      </c>
      <c r="B7861" t="s">
        <v>50</v>
      </c>
      <c r="C7861" t="str">
        <f>_xlfn.XLOOKUP(B7861,Lookup_table!B:B,Lookup_table!C:C)</f>
        <v>AI</v>
      </c>
      <c r="D7861" t="s">
        <v>22</v>
      </c>
      <c r="E7861" t="s">
        <v>40</v>
      </c>
      <c r="F7861" t="s">
        <v>29</v>
      </c>
      <c r="G7861" t="s">
        <v>25</v>
      </c>
      <c r="H7861" t="str">
        <f t="shared" si="488"/>
        <v>Onsite/Hybrid</v>
      </c>
      <c r="I7861" t="s">
        <v>18</v>
      </c>
      <c r="J7861" t="str">
        <f t="shared" si="489"/>
        <v>7+ yrs</v>
      </c>
      <c r="K7861">
        <f t="shared" ca="1" si="491"/>
        <v>15</v>
      </c>
      <c r="L7861" t="s">
        <v>27</v>
      </c>
      <c r="M7861">
        <v>1</v>
      </c>
      <c r="N7861">
        <v>1</v>
      </c>
      <c r="O7861">
        <v>1</v>
      </c>
      <c r="P7861">
        <v>1</v>
      </c>
      <c r="Q7861">
        <v>0</v>
      </c>
      <c r="R7861">
        <f>SUM(M7861:N7861:O7861:P7861:Q7861)</f>
        <v>4</v>
      </c>
      <c r="S7861" s="1">
        <v>186013</v>
      </c>
      <c r="T7861" s="1" t="str">
        <f t="shared" si="490"/>
        <v>High</v>
      </c>
      <c r="U7861">
        <v>12</v>
      </c>
      <c r="V7861">
        <v>2023</v>
      </c>
      <c r="W7861" t="s">
        <v>28</v>
      </c>
      <c r="X7861">
        <v>9</v>
      </c>
    </row>
    <row r="7862" spans="1:24" x14ac:dyDescent="0.3">
      <c r="A7862">
        <v>7861</v>
      </c>
      <c r="B7862" t="s">
        <v>31</v>
      </c>
      <c r="C7862" t="str">
        <f>_xlfn.XLOOKUP(B7862,Lookup_table!B:B,Lookup_table!C:C)</f>
        <v>Business</v>
      </c>
      <c r="D7862" t="s">
        <v>14</v>
      </c>
      <c r="E7862" t="s">
        <v>38</v>
      </c>
      <c r="F7862" t="s">
        <v>24</v>
      </c>
      <c r="G7862" t="s">
        <v>17</v>
      </c>
      <c r="H7862" t="str">
        <f t="shared" si="488"/>
        <v>Remote</v>
      </c>
      <c r="I7862" t="s">
        <v>18</v>
      </c>
      <c r="J7862" t="str">
        <f t="shared" si="489"/>
        <v>7+ yrs</v>
      </c>
      <c r="K7862">
        <f t="shared" ca="1" si="491"/>
        <v>7</v>
      </c>
      <c r="L7862" t="s">
        <v>19</v>
      </c>
      <c r="M7862">
        <v>1</v>
      </c>
      <c r="N7862">
        <v>0</v>
      </c>
      <c r="O7862">
        <v>1</v>
      </c>
      <c r="P7862">
        <v>0</v>
      </c>
      <c r="Q7862">
        <v>0</v>
      </c>
      <c r="R7862">
        <f>SUM(M7862:N7862:O7862:P7862:Q7862)</f>
        <v>2</v>
      </c>
      <c r="S7862" s="1">
        <v>115207</v>
      </c>
      <c r="T7862" s="1" t="str">
        <f t="shared" si="490"/>
        <v>Medium</v>
      </c>
      <c r="U7862">
        <v>10</v>
      </c>
      <c r="V7862">
        <v>2021</v>
      </c>
      <c r="W7862" t="s">
        <v>34</v>
      </c>
      <c r="X7862">
        <v>6</v>
      </c>
    </row>
    <row r="7863" spans="1:24" x14ac:dyDescent="0.3">
      <c r="A7863">
        <v>7862</v>
      </c>
      <c r="B7863" t="s">
        <v>33</v>
      </c>
      <c r="C7863" t="str">
        <f>_xlfn.XLOOKUP(B7863,Lookup_table!B:B,Lookup_table!C:C)</f>
        <v>Data</v>
      </c>
      <c r="D7863" t="s">
        <v>34</v>
      </c>
      <c r="E7863" t="s">
        <v>15</v>
      </c>
      <c r="F7863" t="s">
        <v>52</v>
      </c>
      <c r="G7863" t="s">
        <v>25</v>
      </c>
      <c r="H7863" t="str">
        <f t="shared" si="488"/>
        <v>Onsite/Hybrid</v>
      </c>
      <c r="I7863" t="s">
        <v>18</v>
      </c>
      <c r="J7863" t="str">
        <f t="shared" si="489"/>
        <v>7+ yrs</v>
      </c>
      <c r="K7863">
        <f t="shared" ca="1" si="491"/>
        <v>7</v>
      </c>
      <c r="L7863" t="s">
        <v>39</v>
      </c>
      <c r="M7863">
        <v>1</v>
      </c>
      <c r="N7863">
        <v>0</v>
      </c>
      <c r="O7863">
        <v>0</v>
      </c>
      <c r="P7863">
        <v>1</v>
      </c>
      <c r="Q7863">
        <v>0</v>
      </c>
      <c r="R7863">
        <f>SUM(M7863:N7863:O7863:P7863:Q7863)</f>
        <v>2</v>
      </c>
      <c r="S7863" s="1">
        <v>114364</v>
      </c>
      <c r="T7863" s="1" t="str">
        <f t="shared" si="490"/>
        <v>Medium</v>
      </c>
      <c r="U7863">
        <v>4</v>
      </c>
      <c r="V7863">
        <v>2025</v>
      </c>
      <c r="W7863" t="s">
        <v>28</v>
      </c>
      <c r="X7863">
        <v>9</v>
      </c>
    </row>
    <row r="7864" spans="1:24" x14ac:dyDescent="0.3">
      <c r="A7864">
        <v>7863</v>
      </c>
      <c r="B7864" t="s">
        <v>21</v>
      </c>
      <c r="C7864" t="str">
        <f>_xlfn.XLOOKUP(B7864,Lookup_table!B:B,Lookup_table!C:C)</f>
        <v>AI</v>
      </c>
      <c r="D7864" t="s">
        <v>34</v>
      </c>
      <c r="E7864" t="s">
        <v>23</v>
      </c>
      <c r="F7864" t="s">
        <v>43</v>
      </c>
      <c r="G7864" t="s">
        <v>30</v>
      </c>
      <c r="H7864" t="str">
        <f t="shared" si="488"/>
        <v>Onsite/Hybrid</v>
      </c>
      <c r="I7864" t="s">
        <v>35</v>
      </c>
      <c r="J7864" t="str">
        <f t="shared" si="489"/>
        <v>0-2 yrs</v>
      </c>
      <c r="K7864">
        <f t="shared" ca="1" si="491"/>
        <v>1</v>
      </c>
      <c r="L7864" t="s">
        <v>19</v>
      </c>
      <c r="M7864">
        <v>1</v>
      </c>
      <c r="N7864">
        <v>1</v>
      </c>
      <c r="O7864">
        <v>0</v>
      </c>
      <c r="P7864">
        <v>1</v>
      </c>
      <c r="Q7864">
        <v>0</v>
      </c>
      <c r="R7864">
        <f>SUM(M7864:N7864:O7864:P7864:Q7864)</f>
        <v>3</v>
      </c>
      <c r="S7864" s="1">
        <v>109161</v>
      </c>
      <c r="T7864" s="1" t="str">
        <f t="shared" si="490"/>
        <v>Medium</v>
      </c>
      <c r="U7864">
        <v>8</v>
      </c>
      <c r="V7864">
        <v>2021</v>
      </c>
      <c r="W7864" t="s">
        <v>34</v>
      </c>
      <c r="X7864">
        <v>1</v>
      </c>
    </row>
    <row r="7865" spans="1:24" x14ac:dyDescent="0.3">
      <c r="A7865">
        <v>7864</v>
      </c>
      <c r="B7865" t="s">
        <v>41</v>
      </c>
      <c r="C7865" t="str">
        <f>_xlfn.XLOOKUP(B7865,Lookup_table!B:B,Lookup_table!C:C)</f>
        <v>Data</v>
      </c>
      <c r="D7865" t="s">
        <v>22</v>
      </c>
      <c r="E7865" t="s">
        <v>15</v>
      </c>
      <c r="F7865" t="s">
        <v>24</v>
      </c>
      <c r="G7865" t="s">
        <v>17</v>
      </c>
      <c r="H7865" t="str">
        <f t="shared" si="488"/>
        <v>Remote</v>
      </c>
      <c r="I7865" t="s">
        <v>26</v>
      </c>
      <c r="J7865" t="str">
        <f t="shared" si="489"/>
        <v>3-6 yrs</v>
      </c>
      <c r="K7865">
        <f t="shared" ca="1" si="491"/>
        <v>4</v>
      </c>
      <c r="L7865" t="s">
        <v>39</v>
      </c>
      <c r="M7865">
        <v>1</v>
      </c>
      <c r="N7865">
        <v>0</v>
      </c>
      <c r="O7865">
        <v>1</v>
      </c>
      <c r="P7865">
        <v>0</v>
      </c>
      <c r="Q7865">
        <v>1</v>
      </c>
      <c r="R7865">
        <f>SUM(M7865:N7865:O7865:P7865:Q7865)</f>
        <v>3</v>
      </c>
      <c r="S7865" s="1">
        <v>119390</v>
      </c>
      <c r="T7865" s="1" t="str">
        <f t="shared" si="490"/>
        <v>Medium</v>
      </c>
      <c r="U7865">
        <v>9</v>
      </c>
      <c r="V7865">
        <v>2024</v>
      </c>
      <c r="W7865" t="s">
        <v>20</v>
      </c>
      <c r="X7865">
        <v>5</v>
      </c>
    </row>
    <row r="7866" spans="1:24" x14ac:dyDescent="0.3">
      <c r="A7866">
        <v>7865</v>
      </c>
      <c r="B7866" t="s">
        <v>50</v>
      </c>
      <c r="C7866" t="str">
        <f>_xlfn.XLOOKUP(B7866,Lookup_table!B:B,Lookup_table!C:C)</f>
        <v>AI</v>
      </c>
      <c r="D7866" t="s">
        <v>37</v>
      </c>
      <c r="E7866" t="s">
        <v>15</v>
      </c>
      <c r="F7866" t="s">
        <v>24</v>
      </c>
      <c r="G7866" t="s">
        <v>17</v>
      </c>
      <c r="H7866" t="str">
        <f t="shared" si="488"/>
        <v>Remote</v>
      </c>
      <c r="I7866" t="s">
        <v>18</v>
      </c>
      <c r="J7866" t="str">
        <f t="shared" si="489"/>
        <v>7+ yrs</v>
      </c>
      <c r="K7866">
        <f t="shared" ca="1" si="491"/>
        <v>13</v>
      </c>
      <c r="L7866" t="s">
        <v>19</v>
      </c>
      <c r="M7866">
        <v>0</v>
      </c>
      <c r="N7866">
        <v>0</v>
      </c>
      <c r="O7866">
        <v>0</v>
      </c>
      <c r="P7866">
        <v>1</v>
      </c>
      <c r="Q7866">
        <v>0</v>
      </c>
      <c r="R7866">
        <f>SUM(M7866:N7866:O7866:P7866:Q7866)</f>
        <v>1</v>
      </c>
      <c r="S7866" s="1">
        <v>152905</v>
      </c>
      <c r="T7866" s="1" t="str">
        <f t="shared" si="490"/>
        <v>High</v>
      </c>
      <c r="U7866">
        <v>11</v>
      </c>
      <c r="V7866">
        <v>2026</v>
      </c>
      <c r="W7866" t="s">
        <v>20</v>
      </c>
      <c r="X7866">
        <v>4</v>
      </c>
    </row>
    <row r="7867" spans="1:24" x14ac:dyDescent="0.3">
      <c r="A7867">
        <v>7866</v>
      </c>
      <c r="B7867" t="s">
        <v>33</v>
      </c>
      <c r="C7867" t="str">
        <f>_xlfn.XLOOKUP(B7867,Lookup_table!B:B,Lookup_table!C:C)</f>
        <v>Data</v>
      </c>
      <c r="D7867" t="s">
        <v>14</v>
      </c>
      <c r="E7867" t="s">
        <v>23</v>
      </c>
      <c r="F7867" t="s">
        <v>44</v>
      </c>
      <c r="G7867" t="s">
        <v>17</v>
      </c>
      <c r="H7867" t="str">
        <f t="shared" si="488"/>
        <v>Remote</v>
      </c>
      <c r="I7867" t="s">
        <v>18</v>
      </c>
      <c r="J7867" t="str">
        <f t="shared" si="489"/>
        <v>7+ yrs</v>
      </c>
      <c r="K7867">
        <f t="shared" ca="1" si="491"/>
        <v>9</v>
      </c>
      <c r="L7867" t="s">
        <v>27</v>
      </c>
      <c r="M7867">
        <v>0</v>
      </c>
      <c r="N7867">
        <v>1</v>
      </c>
      <c r="O7867">
        <v>0</v>
      </c>
      <c r="P7867">
        <v>1</v>
      </c>
      <c r="Q7867">
        <v>1</v>
      </c>
      <c r="R7867">
        <f>SUM(M7867:N7867:O7867:P7867:Q7867)</f>
        <v>3</v>
      </c>
      <c r="S7867" s="1">
        <v>125999</v>
      </c>
      <c r="T7867" s="1" t="str">
        <f t="shared" si="490"/>
        <v>High</v>
      </c>
      <c r="U7867">
        <v>4</v>
      </c>
      <c r="V7867">
        <v>2026</v>
      </c>
      <c r="W7867" t="s">
        <v>28</v>
      </c>
      <c r="X7867">
        <v>7</v>
      </c>
    </row>
    <row r="7868" spans="1:24" x14ac:dyDescent="0.3">
      <c r="A7868">
        <v>7867</v>
      </c>
      <c r="B7868" t="s">
        <v>41</v>
      </c>
      <c r="C7868" t="str">
        <f>_xlfn.XLOOKUP(B7868,Lookup_table!B:B,Lookup_table!C:C)</f>
        <v>Data</v>
      </c>
      <c r="D7868" t="s">
        <v>34</v>
      </c>
      <c r="E7868" t="s">
        <v>32</v>
      </c>
      <c r="F7868" t="s">
        <v>51</v>
      </c>
      <c r="G7868" t="s">
        <v>17</v>
      </c>
      <c r="H7868" t="str">
        <f t="shared" si="488"/>
        <v>Remote</v>
      </c>
      <c r="I7868" t="s">
        <v>18</v>
      </c>
      <c r="J7868" t="str">
        <f t="shared" si="489"/>
        <v>7+ yrs</v>
      </c>
      <c r="K7868">
        <f t="shared" ca="1" si="491"/>
        <v>11</v>
      </c>
      <c r="L7868" t="s">
        <v>39</v>
      </c>
      <c r="M7868">
        <v>0</v>
      </c>
      <c r="N7868">
        <v>0</v>
      </c>
      <c r="O7868">
        <v>0</v>
      </c>
      <c r="P7868">
        <v>0</v>
      </c>
      <c r="Q7868">
        <v>1</v>
      </c>
      <c r="R7868">
        <f>SUM(M7868:N7868:O7868:P7868:Q7868)</f>
        <v>1</v>
      </c>
      <c r="S7868" s="1">
        <v>105995</v>
      </c>
      <c r="T7868" s="1" t="str">
        <f t="shared" si="490"/>
        <v>Medium</v>
      </c>
      <c r="U7868">
        <v>5</v>
      </c>
      <c r="V7868">
        <v>2021</v>
      </c>
      <c r="W7868" t="s">
        <v>20</v>
      </c>
      <c r="X7868">
        <v>2</v>
      </c>
    </row>
    <row r="7869" spans="1:24" x14ac:dyDescent="0.3">
      <c r="A7869">
        <v>7868</v>
      </c>
      <c r="B7869" t="s">
        <v>41</v>
      </c>
      <c r="C7869" t="str">
        <f>_xlfn.XLOOKUP(B7869,Lookup_table!B:B,Lookup_table!C:C)</f>
        <v>Data</v>
      </c>
      <c r="D7869" t="s">
        <v>37</v>
      </c>
      <c r="E7869" t="s">
        <v>23</v>
      </c>
      <c r="F7869" t="s">
        <v>29</v>
      </c>
      <c r="G7869" t="s">
        <v>17</v>
      </c>
      <c r="H7869" t="str">
        <f t="shared" si="488"/>
        <v>Remote</v>
      </c>
      <c r="I7869" t="s">
        <v>18</v>
      </c>
      <c r="J7869" t="str">
        <f t="shared" si="489"/>
        <v>7+ yrs</v>
      </c>
      <c r="K7869">
        <f t="shared" ca="1" si="491"/>
        <v>13</v>
      </c>
      <c r="L7869" t="s">
        <v>27</v>
      </c>
      <c r="M7869">
        <v>1</v>
      </c>
      <c r="N7869">
        <v>0</v>
      </c>
      <c r="O7869">
        <v>1</v>
      </c>
      <c r="P7869">
        <v>1</v>
      </c>
      <c r="Q7869">
        <v>0</v>
      </c>
      <c r="R7869">
        <f>SUM(M7869:N7869:O7869:P7869:Q7869)</f>
        <v>3</v>
      </c>
      <c r="S7869" s="1">
        <v>128517</v>
      </c>
      <c r="T7869" s="1" t="str">
        <f t="shared" si="490"/>
        <v>High</v>
      </c>
      <c r="U7869">
        <v>9</v>
      </c>
      <c r="V7869">
        <v>2023</v>
      </c>
      <c r="W7869" t="s">
        <v>28</v>
      </c>
      <c r="X7869">
        <v>6</v>
      </c>
    </row>
    <row r="7870" spans="1:24" x14ac:dyDescent="0.3">
      <c r="A7870">
        <v>7869</v>
      </c>
      <c r="B7870" t="s">
        <v>31</v>
      </c>
      <c r="C7870" t="str">
        <f>_xlfn.XLOOKUP(B7870,Lookup_table!B:B,Lookup_table!C:C)</f>
        <v>Business</v>
      </c>
      <c r="D7870" t="s">
        <v>34</v>
      </c>
      <c r="E7870" t="s">
        <v>23</v>
      </c>
      <c r="F7870" t="s">
        <v>44</v>
      </c>
      <c r="G7870" t="s">
        <v>30</v>
      </c>
      <c r="H7870" t="str">
        <f t="shared" si="488"/>
        <v>Onsite/Hybrid</v>
      </c>
      <c r="I7870" t="s">
        <v>18</v>
      </c>
      <c r="J7870" t="str">
        <f t="shared" si="489"/>
        <v>7+ yrs</v>
      </c>
      <c r="K7870">
        <f t="shared" ca="1" si="491"/>
        <v>8</v>
      </c>
      <c r="L7870" t="s">
        <v>27</v>
      </c>
      <c r="M7870">
        <v>1</v>
      </c>
      <c r="N7870">
        <v>0</v>
      </c>
      <c r="O7870">
        <v>1</v>
      </c>
      <c r="P7870">
        <v>0</v>
      </c>
      <c r="Q7870">
        <v>0</v>
      </c>
      <c r="R7870">
        <f>SUM(M7870:N7870:O7870:P7870:Q7870)</f>
        <v>2</v>
      </c>
      <c r="S7870" s="1">
        <v>114081</v>
      </c>
      <c r="T7870" s="1" t="str">
        <f t="shared" si="490"/>
        <v>Medium</v>
      </c>
      <c r="U7870">
        <v>8</v>
      </c>
      <c r="V7870">
        <v>2025</v>
      </c>
      <c r="W7870" t="s">
        <v>28</v>
      </c>
      <c r="X7870">
        <v>7</v>
      </c>
    </row>
    <row r="7871" spans="1:24" x14ac:dyDescent="0.3">
      <c r="A7871">
        <v>7870</v>
      </c>
      <c r="B7871" t="s">
        <v>31</v>
      </c>
      <c r="C7871" t="str">
        <f>_xlfn.XLOOKUP(B7871,Lookup_table!B:B,Lookup_table!C:C)</f>
        <v>Business</v>
      </c>
      <c r="D7871" t="s">
        <v>37</v>
      </c>
      <c r="E7871" t="s">
        <v>32</v>
      </c>
      <c r="F7871" t="s">
        <v>29</v>
      </c>
      <c r="G7871" t="s">
        <v>30</v>
      </c>
      <c r="H7871" t="str">
        <f t="shared" si="488"/>
        <v>Onsite/Hybrid</v>
      </c>
      <c r="I7871" t="s">
        <v>35</v>
      </c>
      <c r="J7871" t="str">
        <f t="shared" si="489"/>
        <v>0-2 yrs</v>
      </c>
      <c r="K7871">
        <f t="shared" ca="1" si="491"/>
        <v>1</v>
      </c>
      <c r="L7871" t="s">
        <v>19</v>
      </c>
      <c r="M7871">
        <v>1</v>
      </c>
      <c r="N7871">
        <v>0</v>
      </c>
      <c r="O7871">
        <v>0</v>
      </c>
      <c r="P7871">
        <v>0</v>
      </c>
      <c r="Q7871">
        <v>0</v>
      </c>
      <c r="R7871">
        <f>SUM(M7871:N7871:O7871:P7871:Q7871)</f>
        <v>1</v>
      </c>
      <c r="S7871" s="1">
        <v>52069</v>
      </c>
      <c r="T7871" s="1" t="str">
        <f t="shared" si="490"/>
        <v>Low</v>
      </c>
      <c r="U7871">
        <v>1</v>
      </c>
      <c r="V7871">
        <v>2025</v>
      </c>
      <c r="W7871" t="s">
        <v>28</v>
      </c>
      <c r="X7871">
        <v>8</v>
      </c>
    </row>
    <row r="7872" spans="1:24" x14ac:dyDescent="0.3">
      <c r="A7872">
        <v>7871</v>
      </c>
      <c r="B7872" t="s">
        <v>50</v>
      </c>
      <c r="C7872" t="str">
        <f>_xlfn.XLOOKUP(B7872,Lookup_table!B:B,Lookup_table!C:C)</f>
        <v>AI</v>
      </c>
      <c r="D7872" t="s">
        <v>34</v>
      </c>
      <c r="E7872" t="s">
        <v>23</v>
      </c>
      <c r="F7872" t="s">
        <v>43</v>
      </c>
      <c r="G7872" t="s">
        <v>25</v>
      </c>
      <c r="H7872" t="str">
        <f t="shared" si="488"/>
        <v>Onsite/Hybrid</v>
      </c>
      <c r="I7872" t="s">
        <v>18</v>
      </c>
      <c r="J7872" t="str">
        <f t="shared" si="489"/>
        <v>7+ yrs</v>
      </c>
      <c r="K7872">
        <f t="shared" ca="1" si="491"/>
        <v>12</v>
      </c>
      <c r="L7872" t="s">
        <v>27</v>
      </c>
      <c r="M7872">
        <v>1</v>
      </c>
      <c r="N7872">
        <v>0</v>
      </c>
      <c r="O7872">
        <v>0</v>
      </c>
      <c r="P7872">
        <v>1</v>
      </c>
      <c r="Q7872">
        <v>1</v>
      </c>
      <c r="R7872">
        <f>SUM(M7872:N7872:O7872:P7872:Q7872)</f>
        <v>3</v>
      </c>
      <c r="S7872" s="1">
        <v>163011</v>
      </c>
      <c r="T7872" s="1" t="str">
        <f t="shared" si="490"/>
        <v>High</v>
      </c>
      <c r="U7872">
        <v>3</v>
      </c>
      <c r="V7872">
        <v>2023</v>
      </c>
      <c r="W7872" t="s">
        <v>28</v>
      </c>
      <c r="X7872">
        <v>9</v>
      </c>
    </row>
    <row r="7873" spans="1:24" x14ac:dyDescent="0.3">
      <c r="A7873">
        <v>7872</v>
      </c>
      <c r="B7873" t="s">
        <v>21</v>
      </c>
      <c r="C7873" t="str">
        <f>_xlfn.XLOOKUP(B7873,Lookup_table!B:B,Lookup_table!C:C)</f>
        <v>AI</v>
      </c>
      <c r="D7873" t="s">
        <v>22</v>
      </c>
      <c r="E7873" t="s">
        <v>32</v>
      </c>
      <c r="F7873" t="s">
        <v>52</v>
      </c>
      <c r="G7873" t="s">
        <v>25</v>
      </c>
      <c r="H7873" t="str">
        <f t="shared" si="488"/>
        <v>Onsite/Hybrid</v>
      </c>
      <c r="I7873" t="s">
        <v>26</v>
      </c>
      <c r="J7873" t="str">
        <f t="shared" si="489"/>
        <v>3-6 yrs</v>
      </c>
      <c r="K7873">
        <f t="shared" ca="1" si="491"/>
        <v>5</v>
      </c>
      <c r="L7873" t="s">
        <v>27</v>
      </c>
      <c r="M7873">
        <v>1</v>
      </c>
      <c r="N7873">
        <v>1</v>
      </c>
      <c r="O7873">
        <v>0</v>
      </c>
      <c r="P7873">
        <v>1</v>
      </c>
      <c r="Q7873">
        <v>1</v>
      </c>
      <c r="R7873">
        <f>SUM(M7873:N7873:O7873:P7873:Q7873)</f>
        <v>4</v>
      </c>
      <c r="S7873" s="1">
        <v>155411</v>
      </c>
      <c r="T7873" s="1" t="str">
        <f t="shared" si="490"/>
        <v>High</v>
      </c>
      <c r="U7873">
        <v>2</v>
      </c>
      <c r="V7873">
        <v>2024</v>
      </c>
      <c r="W7873" t="s">
        <v>20</v>
      </c>
      <c r="X7873">
        <v>2</v>
      </c>
    </row>
    <row r="7874" spans="1:24" x14ac:dyDescent="0.3">
      <c r="A7874">
        <v>7873</v>
      </c>
      <c r="B7874" t="s">
        <v>36</v>
      </c>
      <c r="C7874" t="str">
        <f>_xlfn.XLOOKUP(B7874,Lookup_table!B:B,Lookup_table!C:C)</f>
        <v>Data</v>
      </c>
      <c r="D7874" t="s">
        <v>37</v>
      </c>
      <c r="E7874" t="s">
        <v>40</v>
      </c>
      <c r="F7874" t="s">
        <v>29</v>
      </c>
      <c r="G7874" t="s">
        <v>30</v>
      </c>
      <c r="H7874" t="str">
        <f t="shared" ref="H7874:H7937" si="492">IF(G7874="Remote","Remote","Onsite/Hybrid")</f>
        <v>Onsite/Hybrid</v>
      </c>
      <c r="I7874" t="s">
        <v>18</v>
      </c>
      <c r="J7874" t="str">
        <f t="shared" ref="J7874:J7937" si="493">IF(I7874="Entry","0-2 yrs",IF(I7874="Mid","3-6 yrs","7+ yrs"))</f>
        <v>7+ yrs</v>
      </c>
      <c r="K7874">
        <f t="shared" ca="1" si="491"/>
        <v>12</v>
      </c>
      <c r="L7874" t="s">
        <v>27</v>
      </c>
      <c r="M7874">
        <v>0</v>
      </c>
      <c r="N7874">
        <v>0</v>
      </c>
      <c r="O7874">
        <v>1</v>
      </c>
      <c r="P7874">
        <v>1</v>
      </c>
      <c r="Q7874">
        <v>0</v>
      </c>
      <c r="R7874">
        <f>SUM(M7874:N7874:O7874:P7874:Q7874)</f>
        <v>2</v>
      </c>
      <c r="S7874" s="1">
        <v>131263</v>
      </c>
      <c r="T7874" s="1" t="str">
        <f t="shared" ref="T7874:T7937" si="494">IF(S7874&lt;=70000,"Low",IF(S7874&lt;=120000,"Medium","High"))</f>
        <v>High</v>
      </c>
      <c r="U7874">
        <v>3</v>
      </c>
      <c r="V7874">
        <v>2020</v>
      </c>
      <c r="W7874" t="s">
        <v>28</v>
      </c>
      <c r="X7874">
        <v>7</v>
      </c>
    </row>
    <row r="7875" spans="1:24" x14ac:dyDescent="0.3">
      <c r="A7875">
        <v>7874</v>
      </c>
      <c r="B7875" t="s">
        <v>50</v>
      </c>
      <c r="C7875" t="str">
        <f>_xlfn.XLOOKUP(B7875,Lookup_table!B:B,Lookup_table!C:C)</f>
        <v>AI</v>
      </c>
      <c r="D7875" t="s">
        <v>14</v>
      </c>
      <c r="E7875" t="s">
        <v>23</v>
      </c>
      <c r="F7875" t="s">
        <v>51</v>
      </c>
      <c r="G7875" t="s">
        <v>25</v>
      </c>
      <c r="H7875" t="str">
        <f t="shared" si="492"/>
        <v>Onsite/Hybrid</v>
      </c>
      <c r="I7875" t="s">
        <v>26</v>
      </c>
      <c r="J7875" t="str">
        <f t="shared" si="493"/>
        <v>3-6 yrs</v>
      </c>
      <c r="K7875">
        <f t="shared" ref="K7875:K7938" ca="1" si="495">IF(J7875="0-2 yrs",RANDBETWEEN(0,2),IF(J7875="3-6 yrs", RANDBETWEEN(3,6),IF(J7875="7+ yrs", RANDBETWEEN(7,15)," ")))</f>
        <v>3</v>
      </c>
      <c r="L7875" t="s">
        <v>19</v>
      </c>
      <c r="M7875">
        <v>0</v>
      </c>
      <c r="N7875">
        <v>1</v>
      </c>
      <c r="O7875">
        <v>1</v>
      </c>
      <c r="P7875">
        <v>1</v>
      </c>
      <c r="Q7875">
        <v>1</v>
      </c>
      <c r="R7875">
        <f>SUM(M7875:N7875:O7875:P7875:Q7875)</f>
        <v>4</v>
      </c>
      <c r="S7875" s="1">
        <v>152446</v>
      </c>
      <c r="T7875" s="1" t="str">
        <f t="shared" si="494"/>
        <v>High</v>
      </c>
      <c r="U7875">
        <v>9</v>
      </c>
      <c r="V7875">
        <v>2026</v>
      </c>
      <c r="W7875" t="s">
        <v>28</v>
      </c>
      <c r="X7875">
        <v>3</v>
      </c>
    </row>
    <row r="7876" spans="1:24" x14ac:dyDescent="0.3">
      <c r="A7876">
        <v>7875</v>
      </c>
      <c r="B7876" t="s">
        <v>31</v>
      </c>
      <c r="C7876" t="str">
        <f>_xlfn.XLOOKUP(B7876,Lookup_table!B:B,Lookup_table!C:C)</f>
        <v>Business</v>
      </c>
      <c r="D7876" t="s">
        <v>34</v>
      </c>
      <c r="E7876" t="s">
        <v>38</v>
      </c>
      <c r="F7876" t="s">
        <v>16</v>
      </c>
      <c r="G7876" t="s">
        <v>30</v>
      </c>
      <c r="H7876" t="str">
        <f t="shared" si="492"/>
        <v>Onsite/Hybrid</v>
      </c>
      <c r="I7876" t="s">
        <v>26</v>
      </c>
      <c r="J7876" t="str">
        <f t="shared" si="493"/>
        <v>3-6 yrs</v>
      </c>
      <c r="K7876">
        <f t="shared" ca="1" si="495"/>
        <v>3</v>
      </c>
      <c r="L7876" t="s">
        <v>27</v>
      </c>
      <c r="M7876">
        <v>1</v>
      </c>
      <c r="N7876">
        <v>1</v>
      </c>
      <c r="O7876">
        <v>1</v>
      </c>
      <c r="P7876">
        <v>1</v>
      </c>
      <c r="Q7876">
        <v>1</v>
      </c>
      <c r="R7876">
        <f>SUM(M7876:N7876:O7876:P7876:Q7876)</f>
        <v>5</v>
      </c>
      <c r="S7876" s="1">
        <v>117321</v>
      </c>
      <c r="T7876" s="1" t="str">
        <f t="shared" si="494"/>
        <v>Medium</v>
      </c>
      <c r="U7876">
        <v>12</v>
      </c>
      <c r="V7876">
        <v>2020</v>
      </c>
      <c r="W7876" t="s">
        <v>28</v>
      </c>
      <c r="X7876">
        <v>3</v>
      </c>
    </row>
    <row r="7877" spans="1:24" x14ac:dyDescent="0.3">
      <c r="A7877">
        <v>7876</v>
      </c>
      <c r="B7877" t="s">
        <v>21</v>
      </c>
      <c r="C7877" t="str">
        <f>_xlfn.XLOOKUP(B7877,Lookup_table!B:B,Lookup_table!C:C)</f>
        <v>AI</v>
      </c>
      <c r="D7877" t="s">
        <v>22</v>
      </c>
      <c r="E7877" t="s">
        <v>40</v>
      </c>
      <c r="F7877" t="s">
        <v>24</v>
      </c>
      <c r="G7877" t="s">
        <v>30</v>
      </c>
      <c r="H7877" t="str">
        <f t="shared" si="492"/>
        <v>Onsite/Hybrid</v>
      </c>
      <c r="I7877" t="s">
        <v>18</v>
      </c>
      <c r="J7877" t="str">
        <f t="shared" si="493"/>
        <v>7+ yrs</v>
      </c>
      <c r="K7877">
        <f t="shared" ca="1" si="495"/>
        <v>8</v>
      </c>
      <c r="L7877" t="s">
        <v>19</v>
      </c>
      <c r="M7877">
        <v>1</v>
      </c>
      <c r="N7877">
        <v>1</v>
      </c>
      <c r="O7877">
        <v>1</v>
      </c>
      <c r="P7877">
        <v>0</v>
      </c>
      <c r="Q7877">
        <v>1</v>
      </c>
      <c r="R7877">
        <f>SUM(M7877:N7877:O7877:P7877:Q7877)</f>
        <v>4</v>
      </c>
      <c r="S7877" s="1">
        <v>185009</v>
      </c>
      <c r="T7877" s="1" t="str">
        <f t="shared" si="494"/>
        <v>High</v>
      </c>
      <c r="U7877">
        <v>5</v>
      </c>
      <c r="V7877">
        <v>2023</v>
      </c>
      <c r="W7877" t="s">
        <v>28</v>
      </c>
      <c r="X7877">
        <v>8</v>
      </c>
    </row>
    <row r="7878" spans="1:24" x14ac:dyDescent="0.3">
      <c r="A7878">
        <v>7877</v>
      </c>
      <c r="B7878" t="s">
        <v>41</v>
      </c>
      <c r="C7878" t="str">
        <f>_xlfn.XLOOKUP(B7878,Lookup_table!B:B,Lookup_table!C:C)</f>
        <v>Data</v>
      </c>
      <c r="D7878" t="s">
        <v>37</v>
      </c>
      <c r="E7878" t="s">
        <v>42</v>
      </c>
      <c r="F7878" t="s">
        <v>43</v>
      </c>
      <c r="G7878" t="s">
        <v>30</v>
      </c>
      <c r="H7878" t="str">
        <f t="shared" si="492"/>
        <v>Onsite/Hybrid</v>
      </c>
      <c r="I7878" t="s">
        <v>26</v>
      </c>
      <c r="J7878" t="str">
        <f t="shared" si="493"/>
        <v>3-6 yrs</v>
      </c>
      <c r="K7878">
        <f t="shared" ca="1" si="495"/>
        <v>5</v>
      </c>
      <c r="L7878" t="s">
        <v>39</v>
      </c>
      <c r="M7878">
        <v>0</v>
      </c>
      <c r="N7878">
        <v>1</v>
      </c>
      <c r="O7878">
        <v>0</v>
      </c>
      <c r="P7878">
        <v>1</v>
      </c>
      <c r="Q7878">
        <v>0</v>
      </c>
      <c r="R7878">
        <f>SUM(M7878:N7878:O7878:P7878:Q7878)</f>
        <v>2</v>
      </c>
      <c r="S7878" s="1">
        <v>94861</v>
      </c>
      <c r="T7878" s="1" t="str">
        <f t="shared" si="494"/>
        <v>Medium</v>
      </c>
      <c r="U7878">
        <v>10</v>
      </c>
      <c r="V7878">
        <v>2023</v>
      </c>
      <c r="W7878" t="s">
        <v>20</v>
      </c>
      <c r="X7878">
        <v>3</v>
      </c>
    </row>
    <row r="7879" spans="1:24" x14ac:dyDescent="0.3">
      <c r="A7879">
        <v>7878</v>
      </c>
      <c r="B7879" t="s">
        <v>41</v>
      </c>
      <c r="C7879" t="str">
        <f>_xlfn.XLOOKUP(B7879,Lookup_table!B:B,Lookup_table!C:C)</f>
        <v>Data</v>
      </c>
      <c r="D7879" t="s">
        <v>34</v>
      </c>
      <c r="E7879" t="s">
        <v>42</v>
      </c>
      <c r="F7879" t="s">
        <v>24</v>
      </c>
      <c r="G7879" t="s">
        <v>25</v>
      </c>
      <c r="H7879" t="str">
        <f t="shared" si="492"/>
        <v>Onsite/Hybrid</v>
      </c>
      <c r="I7879" t="s">
        <v>35</v>
      </c>
      <c r="J7879" t="str">
        <f t="shared" si="493"/>
        <v>0-2 yrs</v>
      </c>
      <c r="K7879">
        <f t="shared" ca="1" si="495"/>
        <v>0</v>
      </c>
      <c r="L7879" t="s">
        <v>19</v>
      </c>
      <c r="M7879">
        <v>0</v>
      </c>
      <c r="N7879">
        <v>1</v>
      </c>
      <c r="O7879">
        <v>0</v>
      </c>
      <c r="P7879">
        <v>1</v>
      </c>
      <c r="Q7879">
        <v>1</v>
      </c>
      <c r="R7879">
        <f>SUM(M7879:N7879:O7879:P7879:Q7879)</f>
        <v>3</v>
      </c>
      <c r="S7879" s="1">
        <v>70512</v>
      </c>
      <c r="T7879" s="1" t="str">
        <f t="shared" si="494"/>
        <v>Medium</v>
      </c>
      <c r="U7879">
        <v>6</v>
      </c>
      <c r="V7879">
        <v>2022</v>
      </c>
      <c r="W7879" t="s">
        <v>28</v>
      </c>
      <c r="X7879">
        <v>7</v>
      </c>
    </row>
    <row r="7880" spans="1:24" x14ac:dyDescent="0.3">
      <c r="A7880">
        <v>7879</v>
      </c>
      <c r="B7880" t="s">
        <v>50</v>
      </c>
      <c r="C7880" t="str">
        <f>_xlfn.XLOOKUP(B7880,Lookup_table!B:B,Lookup_table!C:C)</f>
        <v>AI</v>
      </c>
      <c r="D7880" t="s">
        <v>37</v>
      </c>
      <c r="E7880" t="s">
        <v>38</v>
      </c>
      <c r="F7880" t="s">
        <v>51</v>
      </c>
      <c r="G7880" t="s">
        <v>25</v>
      </c>
      <c r="H7880" t="str">
        <f t="shared" si="492"/>
        <v>Onsite/Hybrid</v>
      </c>
      <c r="I7880" t="s">
        <v>18</v>
      </c>
      <c r="J7880" t="str">
        <f t="shared" si="493"/>
        <v>7+ yrs</v>
      </c>
      <c r="K7880">
        <f t="shared" ca="1" si="495"/>
        <v>14</v>
      </c>
      <c r="L7880" t="s">
        <v>27</v>
      </c>
      <c r="M7880">
        <v>1</v>
      </c>
      <c r="N7880">
        <v>1</v>
      </c>
      <c r="O7880">
        <v>1</v>
      </c>
      <c r="P7880">
        <v>1</v>
      </c>
      <c r="Q7880">
        <v>0</v>
      </c>
      <c r="R7880">
        <f>SUM(M7880:N7880:O7880:P7880:Q7880)</f>
        <v>4</v>
      </c>
      <c r="S7880" s="1">
        <v>165535</v>
      </c>
      <c r="T7880" s="1" t="str">
        <f t="shared" si="494"/>
        <v>High</v>
      </c>
      <c r="U7880">
        <v>2</v>
      </c>
      <c r="V7880">
        <v>2023</v>
      </c>
      <c r="W7880" t="s">
        <v>28</v>
      </c>
      <c r="X7880">
        <v>2</v>
      </c>
    </row>
    <row r="7881" spans="1:24" x14ac:dyDescent="0.3">
      <c r="A7881">
        <v>7880</v>
      </c>
      <c r="B7881" t="s">
        <v>21</v>
      </c>
      <c r="C7881" t="str">
        <f>_xlfn.XLOOKUP(B7881,Lookup_table!B:B,Lookup_table!C:C)</f>
        <v>AI</v>
      </c>
      <c r="D7881" t="s">
        <v>14</v>
      </c>
      <c r="E7881" t="s">
        <v>32</v>
      </c>
      <c r="F7881" t="s">
        <v>43</v>
      </c>
      <c r="G7881" t="s">
        <v>17</v>
      </c>
      <c r="H7881" t="str">
        <f t="shared" si="492"/>
        <v>Remote</v>
      </c>
      <c r="I7881" t="s">
        <v>26</v>
      </c>
      <c r="J7881" t="str">
        <f t="shared" si="493"/>
        <v>3-6 yrs</v>
      </c>
      <c r="K7881">
        <f t="shared" ca="1" si="495"/>
        <v>4</v>
      </c>
      <c r="L7881" t="s">
        <v>19</v>
      </c>
      <c r="M7881">
        <v>0</v>
      </c>
      <c r="N7881">
        <v>0</v>
      </c>
      <c r="O7881">
        <v>0</v>
      </c>
      <c r="P7881">
        <v>1</v>
      </c>
      <c r="Q7881">
        <v>1</v>
      </c>
      <c r="R7881">
        <f>SUM(M7881:N7881:O7881:P7881:Q7881)</f>
        <v>2</v>
      </c>
      <c r="S7881" s="1">
        <v>137389</v>
      </c>
      <c r="T7881" s="1" t="str">
        <f t="shared" si="494"/>
        <v>High</v>
      </c>
      <c r="U7881">
        <v>9</v>
      </c>
      <c r="V7881">
        <v>2021</v>
      </c>
      <c r="W7881" t="s">
        <v>34</v>
      </c>
      <c r="X7881">
        <v>2</v>
      </c>
    </row>
    <row r="7882" spans="1:24" x14ac:dyDescent="0.3">
      <c r="A7882">
        <v>7881</v>
      </c>
      <c r="B7882" t="s">
        <v>41</v>
      </c>
      <c r="C7882" t="str">
        <f>_xlfn.XLOOKUP(B7882,Lookup_table!B:B,Lookup_table!C:C)</f>
        <v>Data</v>
      </c>
      <c r="D7882" t="s">
        <v>14</v>
      </c>
      <c r="E7882" t="s">
        <v>32</v>
      </c>
      <c r="F7882" t="s">
        <v>43</v>
      </c>
      <c r="G7882" t="s">
        <v>25</v>
      </c>
      <c r="H7882" t="str">
        <f t="shared" si="492"/>
        <v>Onsite/Hybrid</v>
      </c>
      <c r="I7882" t="s">
        <v>18</v>
      </c>
      <c r="J7882" t="str">
        <f t="shared" si="493"/>
        <v>7+ yrs</v>
      </c>
      <c r="K7882">
        <f t="shared" ca="1" si="495"/>
        <v>14</v>
      </c>
      <c r="L7882" t="s">
        <v>27</v>
      </c>
      <c r="M7882">
        <v>0</v>
      </c>
      <c r="N7882">
        <v>1</v>
      </c>
      <c r="O7882">
        <v>0</v>
      </c>
      <c r="P7882">
        <v>0</v>
      </c>
      <c r="Q7882">
        <v>1</v>
      </c>
      <c r="R7882">
        <f>SUM(M7882:N7882:O7882:P7882:Q7882)</f>
        <v>2</v>
      </c>
      <c r="S7882" s="1">
        <v>112838</v>
      </c>
      <c r="T7882" s="1" t="str">
        <f t="shared" si="494"/>
        <v>Medium</v>
      </c>
      <c r="U7882">
        <v>1</v>
      </c>
      <c r="V7882">
        <v>2026</v>
      </c>
      <c r="W7882" t="s">
        <v>28</v>
      </c>
      <c r="X7882">
        <v>9</v>
      </c>
    </row>
    <row r="7883" spans="1:24" x14ac:dyDescent="0.3">
      <c r="A7883">
        <v>7882</v>
      </c>
      <c r="B7883" t="s">
        <v>41</v>
      </c>
      <c r="C7883" t="str">
        <f>_xlfn.XLOOKUP(B7883,Lookup_table!B:B,Lookup_table!C:C)</f>
        <v>Data</v>
      </c>
      <c r="D7883" t="s">
        <v>14</v>
      </c>
      <c r="E7883" t="s">
        <v>40</v>
      </c>
      <c r="F7883" t="s">
        <v>51</v>
      </c>
      <c r="G7883" t="s">
        <v>25</v>
      </c>
      <c r="H7883" t="str">
        <f t="shared" si="492"/>
        <v>Onsite/Hybrid</v>
      </c>
      <c r="I7883" t="s">
        <v>35</v>
      </c>
      <c r="J7883" t="str">
        <f t="shared" si="493"/>
        <v>0-2 yrs</v>
      </c>
      <c r="K7883">
        <f t="shared" ca="1" si="495"/>
        <v>0</v>
      </c>
      <c r="L7883" t="s">
        <v>27</v>
      </c>
      <c r="M7883">
        <v>0</v>
      </c>
      <c r="N7883">
        <v>0</v>
      </c>
      <c r="O7883">
        <v>1</v>
      </c>
      <c r="P7883">
        <v>1</v>
      </c>
      <c r="Q7883">
        <v>1</v>
      </c>
      <c r="R7883">
        <f>SUM(M7883:N7883:O7883:P7883:Q7883)</f>
        <v>3</v>
      </c>
      <c r="S7883" s="1">
        <v>90786</v>
      </c>
      <c r="T7883" s="1" t="str">
        <f t="shared" si="494"/>
        <v>Medium</v>
      </c>
      <c r="U7883">
        <v>10</v>
      </c>
      <c r="V7883">
        <v>2025</v>
      </c>
      <c r="W7883" t="s">
        <v>28</v>
      </c>
      <c r="X7883">
        <v>5</v>
      </c>
    </row>
    <row r="7884" spans="1:24" x14ac:dyDescent="0.3">
      <c r="A7884">
        <v>7883</v>
      </c>
      <c r="B7884" t="s">
        <v>36</v>
      </c>
      <c r="C7884" t="str">
        <f>_xlfn.XLOOKUP(B7884,Lookup_table!B:B,Lookup_table!C:C)</f>
        <v>Data</v>
      </c>
      <c r="D7884" t="s">
        <v>34</v>
      </c>
      <c r="E7884" t="s">
        <v>38</v>
      </c>
      <c r="F7884" t="s">
        <v>44</v>
      </c>
      <c r="G7884" t="s">
        <v>30</v>
      </c>
      <c r="H7884" t="str">
        <f t="shared" si="492"/>
        <v>Onsite/Hybrid</v>
      </c>
      <c r="I7884" t="s">
        <v>26</v>
      </c>
      <c r="J7884" t="str">
        <f t="shared" si="493"/>
        <v>3-6 yrs</v>
      </c>
      <c r="K7884">
        <f t="shared" ca="1" si="495"/>
        <v>6</v>
      </c>
      <c r="L7884" t="s">
        <v>19</v>
      </c>
      <c r="M7884">
        <v>1</v>
      </c>
      <c r="N7884">
        <v>0</v>
      </c>
      <c r="O7884">
        <v>0</v>
      </c>
      <c r="P7884">
        <v>0</v>
      </c>
      <c r="Q7884">
        <v>1</v>
      </c>
      <c r="R7884">
        <f>SUM(M7884:N7884:O7884:P7884:Q7884)</f>
        <v>2</v>
      </c>
      <c r="S7884" s="1">
        <v>84334</v>
      </c>
      <c r="T7884" s="1" t="str">
        <f t="shared" si="494"/>
        <v>Medium</v>
      </c>
      <c r="U7884">
        <v>10</v>
      </c>
      <c r="V7884">
        <v>2025</v>
      </c>
      <c r="W7884" t="s">
        <v>28</v>
      </c>
      <c r="X7884">
        <v>7</v>
      </c>
    </row>
    <row r="7885" spans="1:24" x14ac:dyDescent="0.3">
      <c r="A7885">
        <v>7884</v>
      </c>
      <c r="B7885" t="s">
        <v>21</v>
      </c>
      <c r="C7885" t="str">
        <f>_xlfn.XLOOKUP(B7885,Lookup_table!B:B,Lookup_table!C:C)</f>
        <v>AI</v>
      </c>
      <c r="D7885" t="s">
        <v>14</v>
      </c>
      <c r="E7885" t="s">
        <v>15</v>
      </c>
      <c r="F7885" t="s">
        <v>52</v>
      </c>
      <c r="G7885" t="s">
        <v>25</v>
      </c>
      <c r="H7885" t="str">
        <f t="shared" si="492"/>
        <v>Onsite/Hybrid</v>
      </c>
      <c r="I7885" t="s">
        <v>35</v>
      </c>
      <c r="J7885" t="str">
        <f t="shared" si="493"/>
        <v>0-2 yrs</v>
      </c>
      <c r="K7885">
        <f t="shared" ca="1" si="495"/>
        <v>0</v>
      </c>
      <c r="L7885" t="s">
        <v>27</v>
      </c>
      <c r="M7885">
        <v>0</v>
      </c>
      <c r="N7885">
        <v>1</v>
      </c>
      <c r="O7885">
        <v>1</v>
      </c>
      <c r="P7885">
        <v>1</v>
      </c>
      <c r="Q7885">
        <v>1</v>
      </c>
      <c r="R7885">
        <f>SUM(M7885:N7885:O7885:P7885:Q7885)</f>
        <v>4</v>
      </c>
      <c r="S7885" s="1">
        <v>131650</v>
      </c>
      <c r="T7885" s="1" t="str">
        <f t="shared" si="494"/>
        <v>High</v>
      </c>
      <c r="U7885">
        <v>10</v>
      </c>
      <c r="V7885">
        <v>2021</v>
      </c>
      <c r="W7885" t="s">
        <v>28</v>
      </c>
      <c r="X7885">
        <v>7</v>
      </c>
    </row>
    <row r="7886" spans="1:24" x14ac:dyDescent="0.3">
      <c r="A7886">
        <v>7885</v>
      </c>
      <c r="B7886" t="s">
        <v>31</v>
      </c>
      <c r="C7886" t="str">
        <f>_xlfn.XLOOKUP(B7886,Lookup_table!B:B,Lookup_table!C:C)</f>
        <v>Business</v>
      </c>
      <c r="D7886" t="s">
        <v>37</v>
      </c>
      <c r="E7886" t="s">
        <v>23</v>
      </c>
      <c r="F7886" t="s">
        <v>24</v>
      </c>
      <c r="G7886" t="s">
        <v>25</v>
      </c>
      <c r="H7886" t="str">
        <f t="shared" si="492"/>
        <v>Onsite/Hybrid</v>
      </c>
      <c r="I7886" t="s">
        <v>35</v>
      </c>
      <c r="J7886" t="str">
        <f t="shared" si="493"/>
        <v>0-2 yrs</v>
      </c>
      <c r="K7886">
        <f t="shared" ca="1" si="495"/>
        <v>1</v>
      </c>
      <c r="L7886" t="s">
        <v>19</v>
      </c>
      <c r="M7886">
        <v>0</v>
      </c>
      <c r="N7886">
        <v>0</v>
      </c>
      <c r="O7886">
        <v>0</v>
      </c>
      <c r="P7886">
        <v>0</v>
      </c>
      <c r="Q7886">
        <v>0</v>
      </c>
      <c r="R7886">
        <f>SUM(M7886:N7886:O7886:P7886:Q7886)</f>
        <v>0</v>
      </c>
      <c r="S7886" s="1">
        <v>52798</v>
      </c>
      <c r="T7886" s="1" t="str">
        <f t="shared" si="494"/>
        <v>Low</v>
      </c>
      <c r="U7886">
        <v>3</v>
      </c>
      <c r="V7886">
        <v>2022</v>
      </c>
      <c r="W7886" t="s">
        <v>20</v>
      </c>
      <c r="X7886">
        <v>6</v>
      </c>
    </row>
    <row r="7887" spans="1:24" x14ac:dyDescent="0.3">
      <c r="A7887">
        <v>7886</v>
      </c>
      <c r="B7887" t="s">
        <v>33</v>
      </c>
      <c r="C7887" t="str">
        <f>_xlfn.XLOOKUP(B7887,Lookup_table!B:B,Lookup_table!C:C)</f>
        <v>Data</v>
      </c>
      <c r="D7887" t="s">
        <v>14</v>
      </c>
      <c r="E7887" t="s">
        <v>15</v>
      </c>
      <c r="F7887" t="s">
        <v>29</v>
      </c>
      <c r="G7887" t="s">
        <v>25</v>
      </c>
      <c r="H7887" t="str">
        <f t="shared" si="492"/>
        <v>Onsite/Hybrid</v>
      </c>
      <c r="I7887" t="s">
        <v>35</v>
      </c>
      <c r="J7887" t="str">
        <f t="shared" si="493"/>
        <v>0-2 yrs</v>
      </c>
      <c r="K7887">
        <f t="shared" ca="1" si="495"/>
        <v>1</v>
      </c>
      <c r="L7887" t="s">
        <v>19</v>
      </c>
      <c r="M7887">
        <v>0</v>
      </c>
      <c r="N7887">
        <v>1</v>
      </c>
      <c r="O7887">
        <v>1</v>
      </c>
      <c r="P7887">
        <v>0</v>
      </c>
      <c r="Q7887">
        <v>0</v>
      </c>
      <c r="R7887">
        <f>SUM(M7887:N7887:O7887:P7887:Q7887)</f>
        <v>2</v>
      </c>
      <c r="S7887" s="1">
        <v>63356</v>
      </c>
      <c r="T7887" s="1" t="str">
        <f t="shared" si="494"/>
        <v>Low</v>
      </c>
      <c r="U7887">
        <v>3</v>
      </c>
      <c r="V7887">
        <v>2024</v>
      </c>
      <c r="W7887" t="s">
        <v>20</v>
      </c>
      <c r="X7887">
        <v>2</v>
      </c>
    </row>
    <row r="7888" spans="1:24" x14ac:dyDescent="0.3">
      <c r="A7888">
        <v>7887</v>
      </c>
      <c r="B7888" t="s">
        <v>21</v>
      </c>
      <c r="C7888" t="str">
        <f>_xlfn.XLOOKUP(B7888,Lookup_table!B:B,Lookup_table!C:C)</f>
        <v>AI</v>
      </c>
      <c r="D7888" t="s">
        <v>14</v>
      </c>
      <c r="E7888" t="s">
        <v>40</v>
      </c>
      <c r="F7888" t="s">
        <v>44</v>
      </c>
      <c r="G7888" t="s">
        <v>25</v>
      </c>
      <c r="H7888" t="str">
        <f t="shared" si="492"/>
        <v>Onsite/Hybrid</v>
      </c>
      <c r="I7888" t="s">
        <v>18</v>
      </c>
      <c r="J7888" t="str">
        <f t="shared" si="493"/>
        <v>7+ yrs</v>
      </c>
      <c r="K7888">
        <f t="shared" ca="1" si="495"/>
        <v>12</v>
      </c>
      <c r="L7888" t="s">
        <v>19</v>
      </c>
      <c r="M7888">
        <v>0</v>
      </c>
      <c r="N7888">
        <v>0</v>
      </c>
      <c r="O7888">
        <v>1</v>
      </c>
      <c r="P7888">
        <v>1</v>
      </c>
      <c r="Q7888">
        <v>0</v>
      </c>
      <c r="R7888">
        <f>SUM(M7888:N7888:O7888:P7888:Q7888)</f>
        <v>2</v>
      </c>
      <c r="S7888" s="1">
        <v>174927</v>
      </c>
      <c r="T7888" s="1" t="str">
        <f t="shared" si="494"/>
        <v>High</v>
      </c>
      <c r="U7888">
        <v>8</v>
      </c>
      <c r="V7888">
        <v>2022</v>
      </c>
      <c r="W7888" t="s">
        <v>28</v>
      </c>
      <c r="X7888">
        <v>1</v>
      </c>
    </row>
    <row r="7889" spans="1:24" x14ac:dyDescent="0.3">
      <c r="A7889">
        <v>7888</v>
      </c>
      <c r="B7889" t="s">
        <v>41</v>
      </c>
      <c r="C7889" t="str">
        <f>_xlfn.XLOOKUP(B7889,Lookup_table!B:B,Lookup_table!C:C)</f>
        <v>Data</v>
      </c>
      <c r="D7889" t="s">
        <v>37</v>
      </c>
      <c r="E7889" t="s">
        <v>15</v>
      </c>
      <c r="F7889" t="s">
        <v>44</v>
      </c>
      <c r="G7889" t="s">
        <v>30</v>
      </c>
      <c r="H7889" t="str">
        <f t="shared" si="492"/>
        <v>Onsite/Hybrid</v>
      </c>
      <c r="I7889" t="s">
        <v>18</v>
      </c>
      <c r="J7889" t="str">
        <f t="shared" si="493"/>
        <v>7+ yrs</v>
      </c>
      <c r="K7889">
        <f t="shared" ca="1" si="495"/>
        <v>12</v>
      </c>
      <c r="L7889" t="s">
        <v>27</v>
      </c>
      <c r="M7889">
        <v>0</v>
      </c>
      <c r="N7889">
        <v>1</v>
      </c>
      <c r="O7889">
        <v>0</v>
      </c>
      <c r="P7889">
        <v>0</v>
      </c>
      <c r="Q7889">
        <v>1</v>
      </c>
      <c r="R7889">
        <f>SUM(M7889:N7889:O7889:P7889:Q7889)</f>
        <v>2</v>
      </c>
      <c r="S7889" s="1">
        <v>111876</v>
      </c>
      <c r="T7889" s="1" t="str">
        <f t="shared" si="494"/>
        <v>Medium</v>
      </c>
      <c r="U7889">
        <v>9</v>
      </c>
      <c r="V7889">
        <v>2025</v>
      </c>
      <c r="W7889" t="s">
        <v>20</v>
      </c>
      <c r="X7889">
        <v>4</v>
      </c>
    </row>
    <row r="7890" spans="1:24" x14ac:dyDescent="0.3">
      <c r="A7890">
        <v>7889</v>
      </c>
      <c r="B7890" t="s">
        <v>31</v>
      </c>
      <c r="C7890" t="str">
        <f>_xlfn.XLOOKUP(B7890,Lookup_table!B:B,Lookup_table!C:C)</f>
        <v>Business</v>
      </c>
      <c r="D7890" t="s">
        <v>37</v>
      </c>
      <c r="E7890" t="s">
        <v>23</v>
      </c>
      <c r="F7890" t="s">
        <v>43</v>
      </c>
      <c r="G7890" t="s">
        <v>30</v>
      </c>
      <c r="H7890" t="str">
        <f t="shared" si="492"/>
        <v>Onsite/Hybrid</v>
      </c>
      <c r="I7890" t="s">
        <v>18</v>
      </c>
      <c r="J7890" t="str">
        <f t="shared" si="493"/>
        <v>7+ yrs</v>
      </c>
      <c r="K7890">
        <f t="shared" ca="1" si="495"/>
        <v>11</v>
      </c>
      <c r="L7890" t="s">
        <v>19</v>
      </c>
      <c r="M7890">
        <v>0</v>
      </c>
      <c r="N7890">
        <v>1</v>
      </c>
      <c r="O7890">
        <v>1</v>
      </c>
      <c r="P7890">
        <v>0</v>
      </c>
      <c r="Q7890">
        <v>1</v>
      </c>
      <c r="R7890">
        <f>SUM(M7890:N7890:O7890:P7890:Q7890)</f>
        <v>3</v>
      </c>
      <c r="S7890" s="1">
        <v>124748</v>
      </c>
      <c r="T7890" s="1" t="str">
        <f t="shared" si="494"/>
        <v>High</v>
      </c>
      <c r="U7890">
        <v>2</v>
      </c>
      <c r="V7890">
        <v>2022</v>
      </c>
      <c r="W7890" t="s">
        <v>34</v>
      </c>
      <c r="X7890">
        <v>6</v>
      </c>
    </row>
    <row r="7891" spans="1:24" x14ac:dyDescent="0.3">
      <c r="A7891">
        <v>7890</v>
      </c>
      <c r="B7891" t="s">
        <v>31</v>
      </c>
      <c r="C7891" t="str">
        <f>_xlfn.XLOOKUP(B7891,Lookup_table!B:B,Lookup_table!C:C)</f>
        <v>Business</v>
      </c>
      <c r="D7891" t="s">
        <v>34</v>
      </c>
      <c r="E7891" t="s">
        <v>23</v>
      </c>
      <c r="F7891" t="s">
        <v>24</v>
      </c>
      <c r="G7891" t="s">
        <v>25</v>
      </c>
      <c r="H7891" t="str">
        <f t="shared" si="492"/>
        <v>Onsite/Hybrid</v>
      </c>
      <c r="I7891" t="s">
        <v>18</v>
      </c>
      <c r="J7891" t="str">
        <f t="shared" si="493"/>
        <v>7+ yrs</v>
      </c>
      <c r="K7891">
        <f t="shared" ca="1" si="495"/>
        <v>12</v>
      </c>
      <c r="L7891" t="s">
        <v>19</v>
      </c>
      <c r="M7891">
        <v>1</v>
      </c>
      <c r="N7891">
        <v>0</v>
      </c>
      <c r="O7891">
        <v>1</v>
      </c>
      <c r="P7891">
        <v>0</v>
      </c>
      <c r="Q7891">
        <v>1</v>
      </c>
      <c r="R7891">
        <f>SUM(M7891:N7891:O7891:P7891:Q7891)</f>
        <v>3</v>
      </c>
      <c r="S7891" s="1">
        <v>129204</v>
      </c>
      <c r="T7891" s="1" t="str">
        <f t="shared" si="494"/>
        <v>High</v>
      </c>
      <c r="U7891">
        <v>2</v>
      </c>
      <c r="V7891">
        <v>2022</v>
      </c>
      <c r="W7891" t="s">
        <v>28</v>
      </c>
      <c r="X7891">
        <v>7</v>
      </c>
    </row>
    <row r="7892" spans="1:24" x14ac:dyDescent="0.3">
      <c r="A7892">
        <v>7891</v>
      </c>
      <c r="B7892" t="s">
        <v>33</v>
      </c>
      <c r="C7892" t="str">
        <f>_xlfn.XLOOKUP(B7892,Lookup_table!B:B,Lookup_table!C:C)</f>
        <v>Data</v>
      </c>
      <c r="D7892" t="s">
        <v>22</v>
      </c>
      <c r="E7892" t="s">
        <v>15</v>
      </c>
      <c r="F7892" t="s">
        <v>16</v>
      </c>
      <c r="G7892" t="s">
        <v>30</v>
      </c>
      <c r="H7892" t="str">
        <f t="shared" si="492"/>
        <v>Onsite/Hybrid</v>
      </c>
      <c r="I7892" t="s">
        <v>26</v>
      </c>
      <c r="J7892" t="str">
        <f t="shared" si="493"/>
        <v>3-6 yrs</v>
      </c>
      <c r="K7892">
        <f t="shared" ca="1" si="495"/>
        <v>3</v>
      </c>
      <c r="L7892" t="s">
        <v>27</v>
      </c>
      <c r="M7892">
        <v>0</v>
      </c>
      <c r="N7892">
        <v>0</v>
      </c>
      <c r="O7892">
        <v>1</v>
      </c>
      <c r="P7892">
        <v>0</v>
      </c>
      <c r="Q7892">
        <v>1</v>
      </c>
      <c r="R7892">
        <f>SUM(M7892:N7892:O7892:P7892:Q7892)</f>
        <v>2</v>
      </c>
      <c r="S7892" s="1">
        <v>115794</v>
      </c>
      <c r="T7892" s="1" t="str">
        <f t="shared" si="494"/>
        <v>Medium</v>
      </c>
      <c r="U7892">
        <v>4</v>
      </c>
      <c r="V7892">
        <v>2024</v>
      </c>
      <c r="W7892" t="s">
        <v>28</v>
      </c>
      <c r="X7892">
        <v>9</v>
      </c>
    </row>
    <row r="7893" spans="1:24" x14ac:dyDescent="0.3">
      <c r="A7893">
        <v>7892</v>
      </c>
      <c r="B7893" t="s">
        <v>36</v>
      </c>
      <c r="C7893" t="str">
        <f>_xlfn.XLOOKUP(B7893,Lookup_table!B:B,Lookup_table!C:C)</f>
        <v>Data</v>
      </c>
      <c r="D7893" t="s">
        <v>34</v>
      </c>
      <c r="E7893" t="s">
        <v>42</v>
      </c>
      <c r="F7893" t="s">
        <v>51</v>
      </c>
      <c r="G7893" t="s">
        <v>25</v>
      </c>
      <c r="H7893" t="str">
        <f t="shared" si="492"/>
        <v>Onsite/Hybrid</v>
      </c>
      <c r="I7893" t="s">
        <v>26</v>
      </c>
      <c r="J7893" t="str">
        <f t="shared" si="493"/>
        <v>3-6 yrs</v>
      </c>
      <c r="K7893">
        <f t="shared" ca="1" si="495"/>
        <v>3</v>
      </c>
      <c r="L7893" t="s">
        <v>27</v>
      </c>
      <c r="M7893">
        <v>0</v>
      </c>
      <c r="N7893">
        <v>0</v>
      </c>
      <c r="O7893">
        <v>0</v>
      </c>
      <c r="P7893">
        <v>0</v>
      </c>
      <c r="Q7893">
        <v>1</v>
      </c>
      <c r="R7893">
        <f>SUM(M7893:N7893:O7893:P7893:Q7893)</f>
        <v>1</v>
      </c>
      <c r="S7893" s="1">
        <v>84242</v>
      </c>
      <c r="T7893" s="1" t="str">
        <f t="shared" si="494"/>
        <v>Medium</v>
      </c>
      <c r="U7893">
        <v>5</v>
      </c>
      <c r="V7893">
        <v>2020</v>
      </c>
      <c r="W7893" t="s">
        <v>34</v>
      </c>
      <c r="X7893">
        <v>3</v>
      </c>
    </row>
    <row r="7894" spans="1:24" x14ac:dyDescent="0.3">
      <c r="A7894">
        <v>7893</v>
      </c>
      <c r="B7894" t="s">
        <v>50</v>
      </c>
      <c r="C7894" t="str">
        <f>_xlfn.XLOOKUP(B7894,Lookup_table!B:B,Lookup_table!C:C)</f>
        <v>AI</v>
      </c>
      <c r="D7894" t="s">
        <v>22</v>
      </c>
      <c r="E7894" t="s">
        <v>23</v>
      </c>
      <c r="F7894" t="s">
        <v>29</v>
      </c>
      <c r="G7894" t="s">
        <v>25</v>
      </c>
      <c r="H7894" t="str">
        <f t="shared" si="492"/>
        <v>Onsite/Hybrid</v>
      </c>
      <c r="I7894" t="s">
        <v>35</v>
      </c>
      <c r="J7894" t="str">
        <f t="shared" si="493"/>
        <v>0-2 yrs</v>
      </c>
      <c r="K7894">
        <f t="shared" ca="1" si="495"/>
        <v>2</v>
      </c>
      <c r="L7894" t="s">
        <v>39</v>
      </c>
      <c r="M7894">
        <v>1</v>
      </c>
      <c r="N7894">
        <v>0</v>
      </c>
      <c r="O7894">
        <v>1</v>
      </c>
      <c r="P7894">
        <v>1</v>
      </c>
      <c r="Q7894">
        <v>1</v>
      </c>
      <c r="R7894">
        <f>SUM(M7894:N7894:O7894:P7894:Q7894)</f>
        <v>4</v>
      </c>
      <c r="S7894" s="1">
        <v>154494</v>
      </c>
      <c r="T7894" s="1" t="str">
        <f t="shared" si="494"/>
        <v>High</v>
      </c>
      <c r="U7894">
        <v>12</v>
      </c>
      <c r="V7894">
        <v>2025</v>
      </c>
      <c r="W7894" t="s">
        <v>28</v>
      </c>
      <c r="X7894">
        <v>5</v>
      </c>
    </row>
    <row r="7895" spans="1:24" x14ac:dyDescent="0.3">
      <c r="A7895">
        <v>7894</v>
      </c>
      <c r="B7895" t="s">
        <v>31</v>
      </c>
      <c r="C7895" t="str">
        <f>_xlfn.XLOOKUP(B7895,Lookup_table!B:B,Lookup_table!C:C)</f>
        <v>Business</v>
      </c>
      <c r="D7895" t="s">
        <v>14</v>
      </c>
      <c r="E7895" t="s">
        <v>15</v>
      </c>
      <c r="F7895" t="s">
        <v>16</v>
      </c>
      <c r="G7895" t="s">
        <v>30</v>
      </c>
      <c r="H7895" t="str">
        <f t="shared" si="492"/>
        <v>Onsite/Hybrid</v>
      </c>
      <c r="I7895" t="s">
        <v>35</v>
      </c>
      <c r="J7895" t="str">
        <f t="shared" si="493"/>
        <v>0-2 yrs</v>
      </c>
      <c r="K7895">
        <f t="shared" ca="1" si="495"/>
        <v>0</v>
      </c>
      <c r="L7895" t="s">
        <v>27</v>
      </c>
      <c r="M7895">
        <v>0</v>
      </c>
      <c r="N7895">
        <v>0</v>
      </c>
      <c r="O7895">
        <v>0</v>
      </c>
      <c r="P7895">
        <v>1</v>
      </c>
      <c r="Q7895">
        <v>0</v>
      </c>
      <c r="R7895">
        <f>SUM(M7895:N7895:O7895:P7895:Q7895)</f>
        <v>1</v>
      </c>
      <c r="S7895" s="1">
        <v>64931</v>
      </c>
      <c r="T7895" s="1" t="str">
        <f t="shared" si="494"/>
        <v>Low</v>
      </c>
      <c r="U7895">
        <v>6</v>
      </c>
      <c r="V7895">
        <v>2020</v>
      </c>
      <c r="W7895" t="s">
        <v>34</v>
      </c>
      <c r="X7895">
        <v>2</v>
      </c>
    </row>
    <row r="7896" spans="1:24" x14ac:dyDescent="0.3">
      <c r="A7896">
        <v>7895</v>
      </c>
      <c r="B7896" t="s">
        <v>31</v>
      </c>
      <c r="C7896" t="str">
        <f>_xlfn.XLOOKUP(B7896,Lookup_table!B:B,Lookup_table!C:C)</f>
        <v>Business</v>
      </c>
      <c r="D7896" t="s">
        <v>22</v>
      </c>
      <c r="E7896" t="s">
        <v>38</v>
      </c>
      <c r="F7896" t="s">
        <v>52</v>
      </c>
      <c r="G7896" t="s">
        <v>17</v>
      </c>
      <c r="H7896" t="str">
        <f t="shared" si="492"/>
        <v>Remote</v>
      </c>
      <c r="I7896" t="s">
        <v>18</v>
      </c>
      <c r="J7896" t="str">
        <f t="shared" si="493"/>
        <v>7+ yrs</v>
      </c>
      <c r="K7896">
        <f t="shared" ca="1" si="495"/>
        <v>7</v>
      </c>
      <c r="L7896" t="s">
        <v>19</v>
      </c>
      <c r="M7896">
        <v>1</v>
      </c>
      <c r="N7896">
        <v>0</v>
      </c>
      <c r="O7896">
        <v>1</v>
      </c>
      <c r="P7896">
        <v>0</v>
      </c>
      <c r="Q7896">
        <v>1</v>
      </c>
      <c r="R7896">
        <f>SUM(M7896:N7896:O7896:P7896:Q7896)</f>
        <v>3</v>
      </c>
      <c r="S7896" s="1">
        <v>146082</v>
      </c>
      <c r="T7896" s="1" t="str">
        <f t="shared" si="494"/>
        <v>High</v>
      </c>
      <c r="U7896">
        <v>2</v>
      </c>
      <c r="V7896">
        <v>2024</v>
      </c>
      <c r="W7896" t="s">
        <v>34</v>
      </c>
      <c r="X7896">
        <v>2</v>
      </c>
    </row>
    <row r="7897" spans="1:24" x14ac:dyDescent="0.3">
      <c r="A7897">
        <v>7896</v>
      </c>
      <c r="B7897" t="s">
        <v>50</v>
      </c>
      <c r="C7897" t="str">
        <f>_xlfn.XLOOKUP(B7897,Lookup_table!B:B,Lookup_table!C:C)</f>
        <v>AI</v>
      </c>
      <c r="D7897" t="s">
        <v>14</v>
      </c>
      <c r="E7897" t="s">
        <v>42</v>
      </c>
      <c r="F7897" t="s">
        <v>29</v>
      </c>
      <c r="G7897" t="s">
        <v>25</v>
      </c>
      <c r="H7897" t="str">
        <f t="shared" si="492"/>
        <v>Onsite/Hybrid</v>
      </c>
      <c r="I7897" t="s">
        <v>18</v>
      </c>
      <c r="J7897" t="str">
        <f t="shared" si="493"/>
        <v>7+ yrs</v>
      </c>
      <c r="K7897">
        <f t="shared" ca="1" si="495"/>
        <v>11</v>
      </c>
      <c r="L7897" t="s">
        <v>27</v>
      </c>
      <c r="M7897">
        <v>1</v>
      </c>
      <c r="N7897">
        <v>0</v>
      </c>
      <c r="O7897">
        <v>1</v>
      </c>
      <c r="P7897">
        <v>1</v>
      </c>
      <c r="Q7897">
        <v>0</v>
      </c>
      <c r="R7897">
        <f>SUM(M7897:N7897:O7897:P7897:Q7897)</f>
        <v>3</v>
      </c>
      <c r="S7897" s="1">
        <v>174120</v>
      </c>
      <c r="T7897" s="1" t="str">
        <f t="shared" si="494"/>
        <v>High</v>
      </c>
      <c r="U7897">
        <v>2</v>
      </c>
      <c r="V7897">
        <v>2023</v>
      </c>
      <c r="W7897" t="s">
        <v>28</v>
      </c>
      <c r="X7897">
        <v>7</v>
      </c>
    </row>
    <row r="7898" spans="1:24" x14ac:dyDescent="0.3">
      <c r="A7898">
        <v>7897</v>
      </c>
      <c r="B7898" t="s">
        <v>31</v>
      </c>
      <c r="C7898" t="str">
        <f>_xlfn.XLOOKUP(B7898,Lookup_table!B:B,Lookup_table!C:C)</f>
        <v>Business</v>
      </c>
      <c r="D7898" t="s">
        <v>34</v>
      </c>
      <c r="E7898" t="s">
        <v>42</v>
      </c>
      <c r="F7898" t="s">
        <v>44</v>
      </c>
      <c r="G7898" t="s">
        <v>30</v>
      </c>
      <c r="H7898" t="str">
        <f t="shared" si="492"/>
        <v>Onsite/Hybrid</v>
      </c>
      <c r="I7898" t="s">
        <v>35</v>
      </c>
      <c r="J7898" t="str">
        <f t="shared" si="493"/>
        <v>0-2 yrs</v>
      </c>
      <c r="K7898">
        <f t="shared" ca="1" si="495"/>
        <v>1</v>
      </c>
      <c r="L7898" t="s">
        <v>19</v>
      </c>
      <c r="M7898">
        <v>0</v>
      </c>
      <c r="N7898">
        <v>0</v>
      </c>
      <c r="O7898">
        <v>1</v>
      </c>
      <c r="P7898">
        <v>1</v>
      </c>
      <c r="Q7898">
        <v>0</v>
      </c>
      <c r="R7898">
        <f>SUM(M7898:N7898:O7898:P7898:Q7898)</f>
        <v>2</v>
      </c>
      <c r="S7898" s="1">
        <v>83625</v>
      </c>
      <c r="T7898" s="1" t="str">
        <f t="shared" si="494"/>
        <v>Medium</v>
      </c>
      <c r="U7898">
        <v>4</v>
      </c>
      <c r="V7898">
        <v>2023</v>
      </c>
      <c r="W7898" t="s">
        <v>28</v>
      </c>
      <c r="X7898">
        <v>1</v>
      </c>
    </row>
    <row r="7899" spans="1:24" x14ac:dyDescent="0.3">
      <c r="A7899">
        <v>7898</v>
      </c>
      <c r="B7899" t="s">
        <v>33</v>
      </c>
      <c r="C7899" t="str">
        <f>_xlfn.XLOOKUP(B7899,Lookup_table!B:B,Lookup_table!C:C)</f>
        <v>Data</v>
      </c>
      <c r="D7899" t="s">
        <v>14</v>
      </c>
      <c r="E7899" t="s">
        <v>32</v>
      </c>
      <c r="F7899" t="s">
        <v>29</v>
      </c>
      <c r="G7899" t="s">
        <v>17</v>
      </c>
      <c r="H7899" t="str">
        <f t="shared" si="492"/>
        <v>Remote</v>
      </c>
      <c r="I7899" t="s">
        <v>18</v>
      </c>
      <c r="J7899" t="str">
        <f t="shared" si="493"/>
        <v>7+ yrs</v>
      </c>
      <c r="K7899">
        <f t="shared" ca="1" si="495"/>
        <v>9</v>
      </c>
      <c r="L7899" t="s">
        <v>27</v>
      </c>
      <c r="M7899">
        <v>0</v>
      </c>
      <c r="N7899">
        <v>1</v>
      </c>
      <c r="O7899">
        <v>0</v>
      </c>
      <c r="P7899">
        <v>0</v>
      </c>
      <c r="Q7899">
        <v>1</v>
      </c>
      <c r="R7899">
        <f>SUM(M7899:N7899:O7899:P7899:Q7899)</f>
        <v>2</v>
      </c>
      <c r="S7899" s="1">
        <v>108403</v>
      </c>
      <c r="T7899" s="1" t="str">
        <f t="shared" si="494"/>
        <v>Medium</v>
      </c>
      <c r="U7899">
        <v>6</v>
      </c>
      <c r="V7899">
        <v>2023</v>
      </c>
      <c r="W7899" t="s">
        <v>28</v>
      </c>
      <c r="X7899">
        <v>7</v>
      </c>
    </row>
    <row r="7900" spans="1:24" x14ac:dyDescent="0.3">
      <c r="A7900">
        <v>7899</v>
      </c>
      <c r="B7900" t="s">
        <v>50</v>
      </c>
      <c r="C7900" t="str">
        <f>_xlfn.XLOOKUP(B7900,Lookup_table!B:B,Lookup_table!C:C)</f>
        <v>AI</v>
      </c>
      <c r="D7900" t="s">
        <v>22</v>
      </c>
      <c r="E7900" t="s">
        <v>23</v>
      </c>
      <c r="F7900" t="s">
        <v>51</v>
      </c>
      <c r="G7900" t="s">
        <v>25</v>
      </c>
      <c r="H7900" t="str">
        <f t="shared" si="492"/>
        <v>Onsite/Hybrid</v>
      </c>
      <c r="I7900" t="s">
        <v>26</v>
      </c>
      <c r="J7900" t="str">
        <f t="shared" si="493"/>
        <v>3-6 yrs</v>
      </c>
      <c r="K7900">
        <f t="shared" ca="1" si="495"/>
        <v>4</v>
      </c>
      <c r="L7900" t="s">
        <v>27</v>
      </c>
      <c r="M7900">
        <v>1</v>
      </c>
      <c r="N7900">
        <v>0</v>
      </c>
      <c r="O7900">
        <v>0</v>
      </c>
      <c r="P7900">
        <v>1</v>
      </c>
      <c r="Q7900">
        <v>1</v>
      </c>
      <c r="R7900">
        <f>SUM(M7900:N7900:O7900:P7900:Q7900)</f>
        <v>3</v>
      </c>
      <c r="S7900" s="1">
        <v>155539</v>
      </c>
      <c r="T7900" s="1" t="str">
        <f t="shared" si="494"/>
        <v>High</v>
      </c>
      <c r="U7900">
        <v>4</v>
      </c>
      <c r="V7900">
        <v>2024</v>
      </c>
      <c r="W7900" t="s">
        <v>34</v>
      </c>
      <c r="X7900">
        <v>1</v>
      </c>
    </row>
    <row r="7901" spans="1:24" x14ac:dyDescent="0.3">
      <c r="A7901">
        <v>7900</v>
      </c>
      <c r="B7901" t="s">
        <v>21</v>
      </c>
      <c r="C7901" t="str">
        <f>_xlfn.XLOOKUP(B7901,Lookup_table!B:B,Lookup_table!C:C)</f>
        <v>AI</v>
      </c>
      <c r="D7901" t="s">
        <v>34</v>
      </c>
      <c r="E7901" t="s">
        <v>32</v>
      </c>
      <c r="F7901" t="s">
        <v>16</v>
      </c>
      <c r="G7901" t="s">
        <v>30</v>
      </c>
      <c r="H7901" t="str">
        <f t="shared" si="492"/>
        <v>Onsite/Hybrid</v>
      </c>
      <c r="I7901" t="s">
        <v>26</v>
      </c>
      <c r="J7901" t="str">
        <f t="shared" si="493"/>
        <v>3-6 yrs</v>
      </c>
      <c r="K7901">
        <f t="shared" ca="1" si="495"/>
        <v>5</v>
      </c>
      <c r="L7901" t="s">
        <v>27</v>
      </c>
      <c r="M7901">
        <v>1</v>
      </c>
      <c r="N7901">
        <v>1</v>
      </c>
      <c r="O7901">
        <v>1</v>
      </c>
      <c r="P7901">
        <v>1</v>
      </c>
      <c r="Q7901">
        <v>1</v>
      </c>
      <c r="R7901">
        <f>SUM(M7901:N7901:O7901:P7901:Q7901)</f>
        <v>5</v>
      </c>
      <c r="S7901" s="1">
        <v>157807</v>
      </c>
      <c r="T7901" s="1" t="str">
        <f t="shared" si="494"/>
        <v>High</v>
      </c>
      <c r="U7901">
        <v>8</v>
      </c>
      <c r="V7901">
        <v>2025</v>
      </c>
      <c r="W7901" t="s">
        <v>28</v>
      </c>
      <c r="X7901">
        <v>4</v>
      </c>
    </row>
    <row r="7902" spans="1:24" x14ac:dyDescent="0.3">
      <c r="A7902">
        <v>7901</v>
      </c>
      <c r="B7902" t="s">
        <v>33</v>
      </c>
      <c r="C7902" t="str">
        <f>_xlfn.XLOOKUP(B7902,Lookup_table!B:B,Lookup_table!C:C)</f>
        <v>Data</v>
      </c>
      <c r="D7902" t="s">
        <v>34</v>
      </c>
      <c r="E7902" t="s">
        <v>42</v>
      </c>
      <c r="F7902" t="s">
        <v>16</v>
      </c>
      <c r="G7902" t="s">
        <v>17</v>
      </c>
      <c r="H7902" t="str">
        <f t="shared" si="492"/>
        <v>Remote</v>
      </c>
      <c r="I7902" t="s">
        <v>26</v>
      </c>
      <c r="J7902" t="str">
        <f t="shared" si="493"/>
        <v>3-6 yrs</v>
      </c>
      <c r="K7902">
        <f t="shared" ca="1" si="495"/>
        <v>3</v>
      </c>
      <c r="L7902" t="s">
        <v>27</v>
      </c>
      <c r="M7902">
        <v>1</v>
      </c>
      <c r="N7902">
        <v>0</v>
      </c>
      <c r="O7902">
        <v>1</v>
      </c>
      <c r="P7902">
        <v>1</v>
      </c>
      <c r="Q7902">
        <v>0</v>
      </c>
      <c r="R7902">
        <f>SUM(M7902:N7902:O7902:P7902:Q7902)</f>
        <v>3</v>
      </c>
      <c r="S7902" s="1">
        <v>108559</v>
      </c>
      <c r="T7902" s="1" t="str">
        <f t="shared" si="494"/>
        <v>Medium</v>
      </c>
      <c r="U7902">
        <v>2</v>
      </c>
      <c r="V7902">
        <v>2022</v>
      </c>
      <c r="W7902" t="s">
        <v>28</v>
      </c>
      <c r="X7902">
        <v>2</v>
      </c>
    </row>
    <row r="7903" spans="1:24" x14ac:dyDescent="0.3">
      <c r="A7903">
        <v>7902</v>
      </c>
      <c r="B7903" t="s">
        <v>41</v>
      </c>
      <c r="C7903" t="str">
        <f>_xlfn.XLOOKUP(B7903,Lookup_table!B:B,Lookup_table!C:C)</f>
        <v>Data</v>
      </c>
      <c r="D7903" t="s">
        <v>14</v>
      </c>
      <c r="E7903" t="s">
        <v>15</v>
      </c>
      <c r="F7903" t="s">
        <v>29</v>
      </c>
      <c r="G7903" t="s">
        <v>25</v>
      </c>
      <c r="H7903" t="str">
        <f t="shared" si="492"/>
        <v>Onsite/Hybrid</v>
      </c>
      <c r="I7903" t="s">
        <v>26</v>
      </c>
      <c r="J7903" t="str">
        <f t="shared" si="493"/>
        <v>3-6 yrs</v>
      </c>
      <c r="K7903">
        <f t="shared" ca="1" si="495"/>
        <v>6</v>
      </c>
      <c r="L7903" t="s">
        <v>39</v>
      </c>
      <c r="M7903">
        <v>1</v>
      </c>
      <c r="N7903">
        <v>0</v>
      </c>
      <c r="O7903">
        <v>0</v>
      </c>
      <c r="P7903">
        <v>0</v>
      </c>
      <c r="Q7903">
        <v>0</v>
      </c>
      <c r="R7903">
        <f>SUM(M7903:N7903:O7903:P7903:Q7903)</f>
        <v>1</v>
      </c>
      <c r="S7903" s="1">
        <v>73918</v>
      </c>
      <c r="T7903" s="1" t="str">
        <f t="shared" si="494"/>
        <v>Medium</v>
      </c>
      <c r="U7903">
        <v>4</v>
      </c>
      <c r="V7903">
        <v>2024</v>
      </c>
      <c r="W7903" t="s">
        <v>34</v>
      </c>
      <c r="X7903">
        <v>4</v>
      </c>
    </row>
    <row r="7904" spans="1:24" x14ac:dyDescent="0.3">
      <c r="A7904">
        <v>7903</v>
      </c>
      <c r="B7904" t="s">
        <v>31</v>
      </c>
      <c r="C7904" t="str">
        <f>_xlfn.XLOOKUP(B7904,Lookup_table!B:B,Lookup_table!C:C)</f>
        <v>Business</v>
      </c>
      <c r="D7904" t="s">
        <v>14</v>
      </c>
      <c r="E7904" t="s">
        <v>32</v>
      </c>
      <c r="F7904" t="s">
        <v>24</v>
      </c>
      <c r="G7904" t="s">
        <v>25</v>
      </c>
      <c r="H7904" t="str">
        <f t="shared" si="492"/>
        <v>Onsite/Hybrid</v>
      </c>
      <c r="I7904" t="s">
        <v>18</v>
      </c>
      <c r="J7904" t="str">
        <f t="shared" si="493"/>
        <v>7+ yrs</v>
      </c>
      <c r="K7904">
        <f t="shared" ca="1" si="495"/>
        <v>7</v>
      </c>
      <c r="L7904" t="s">
        <v>19</v>
      </c>
      <c r="M7904">
        <v>1</v>
      </c>
      <c r="N7904">
        <v>0</v>
      </c>
      <c r="O7904">
        <v>1</v>
      </c>
      <c r="P7904">
        <v>1</v>
      </c>
      <c r="Q7904">
        <v>1</v>
      </c>
      <c r="R7904">
        <f>SUM(M7904:N7904:O7904:P7904:Q7904)</f>
        <v>4</v>
      </c>
      <c r="S7904" s="1">
        <v>142303</v>
      </c>
      <c r="T7904" s="1" t="str">
        <f t="shared" si="494"/>
        <v>High</v>
      </c>
      <c r="U7904">
        <v>1</v>
      </c>
      <c r="V7904">
        <v>2023</v>
      </c>
      <c r="W7904" t="s">
        <v>28</v>
      </c>
      <c r="X7904">
        <v>1</v>
      </c>
    </row>
    <row r="7905" spans="1:24" x14ac:dyDescent="0.3">
      <c r="A7905">
        <v>7904</v>
      </c>
      <c r="B7905" t="s">
        <v>36</v>
      </c>
      <c r="C7905" t="str">
        <f>_xlfn.XLOOKUP(B7905,Lookup_table!B:B,Lookup_table!C:C)</f>
        <v>Data</v>
      </c>
      <c r="D7905" t="s">
        <v>22</v>
      </c>
      <c r="E7905" t="s">
        <v>23</v>
      </c>
      <c r="F7905" t="s">
        <v>43</v>
      </c>
      <c r="G7905" t="s">
        <v>30</v>
      </c>
      <c r="H7905" t="str">
        <f t="shared" si="492"/>
        <v>Onsite/Hybrid</v>
      </c>
      <c r="I7905" t="s">
        <v>18</v>
      </c>
      <c r="J7905" t="str">
        <f t="shared" si="493"/>
        <v>7+ yrs</v>
      </c>
      <c r="K7905">
        <f t="shared" ca="1" si="495"/>
        <v>8</v>
      </c>
      <c r="L7905" t="s">
        <v>27</v>
      </c>
      <c r="M7905">
        <v>0</v>
      </c>
      <c r="N7905">
        <v>1</v>
      </c>
      <c r="O7905">
        <v>0</v>
      </c>
      <c r="P7905">
        <v>0</v>
      </c>
      <c r="Q7905">
        <v>0</v>
      </c>
      <c r="R7905">
        <f>SUM(M7905:N7905:O7905:P7905:Q7905)</f>
        <v>1</v>
      </c>
      <c r="S7905" s="1">
        <v>115422</v>
      </c>
      <c r="T7905" s="1" t="str">
        <f t="shared" si="494"/>
        <v>Medium</v>
      </c>
      <c r="U7905">
        <v>5</v>
      </c>
      <c r="V7905">
        <v>2022</v>
      </c>
      <c r="W7905" t="s">
        <v>34</v>
      </c>
      <c r="X7905">
        <v>6</v>
      </c>
    </row>
    <row r="7906" spans="1:24" x14ac:dyDescent="0.3">
      <c r="A7906">
        <v>7905</v>
      </c>
      <c r="B7906" t="s">
        <v>36</v>
      </c>
      <c r="C7906" t="str">
        <f>_xlfn.XLOOKUP(B7906,Lookup_table!B:B,Lookup_table!C:C)</f>
        <v>Data</v>
      </c>
      <c r="D7906" t="s">
        <v>22</v>
      </c>
      <c r="E7906" t="s">
        <v>38</v>
      </c>
      <c r="F7906" t="s">
        <v>51</v>
      </c>
      <c r="G7906" t="s">
        <v>25</v>
      </c>
      <c r="H7906" t="str">
        <f t="shared" si="492"/>
        <v>Onsite/Hybrid</v>
      </c>
      <c r="I7906" t="s">
        <v>18</v>
      </c>
      <c r="J7906" t="str">
        <f t="shared" si="493"/>
        <v>7+ yrs</v>
      </c>
      <c r="K7906">
        <f t="shared" ca="1" si="495"/>
        <v>13</v>
      </c>
      <c r="L7906" t="s">
        <v>27</v>
      </c>
      <c r="M7906">
        <v>0</v>
      </c>
      <c r="N7906">
        <v>0</v>
      </c>
      <c r="O7906">
        <v>0</v>
      </c>
      <c r="P7906">
        <v>0</v>
      </c>
      <c r="Q7906">
        <v>1</v>
      </c>
      <c r="R7906">
        <f>SUM(M7906:N7906:O7906:P7906:Q7906)</f>
        <v>1</v>
      </c>
      <c r="S7906" s="1">
        <v>127617</v>
      </c>
      <c r="T7906" s="1" t="str">
        <f t="shared" si="494"/>
        <v>High</v>
      </c>
      <c r="U7906">
        <v>2</v>
      </c>
      <c r="V7906">
        <v>2026</v>
      </c>
      <c r="W7906" t="s">
        <v>28</v>
      </c>
      <c r="X7906">
        <v>7</v>
      </c>
    </row>
    <row r="7907" spans="1:24" x14ac:dyDescent="0.3">
      <c r="A7907">
        <v>7906</v>
      </c>
      <c r="B7907" t="s">
        <v>50</v>
      </c>
      <c r="C7907" t="str">
        <f>_xlfn.XLOOKUP(B7907,Lookup_table!B:B,Lookup_table!C:C)</f>
        <v>AI</v>
      </c>
      <c r="D7907" t="s">
        <v>22</v>
      </c>
      <c r="E7907" t="s">
        <v>42</v>
      </c>
      <c r="F7907" t="s">
        <v>24</v>
      </c>
      <c r="G7907" t="s">
        <v>25</v>
      </c>
      <c r="H7907" t="str">
        <f t="shared" si="492"/>
        <v>Onsite/Hybrid</v>
      </c>
      <c r="I7907" t="s">
        <v>26</v>
      </c>
      <c r="J7907" t="str">
        <f t="shared" si="493"/>
        <v>3-6 yrs</v>
      </c>
      <c r="K7907">
        <f t="shared" ca="1" si="495"/>
        <v>4</v>
      </c>
      <c r="L7907" t="s">
        <v>39</v>
      </c>
      <c r="M7907">
        <v>0</v>
      </c>
      <c r="N7907">
        <v>0</v>
      </c>
      <c r="O7907">
        <v>0</v>
      </c>
      <c r="P7907">
        <v>0</v>
      </c>
      <c r="Q7907">
        <v>1</v>
      </c>
      <c r="R7907">
        <f>SUM(M7907:N7907:O7907:P7907:Q7907)</f>
        <v>1</v>
      </c>
      <c r="S7907" s="1">
        <v>147900</v>
      </c>
      <c r="T7907" s="1" t="str">
        <f t="shared" si="494"/>
        <v>High</v>
      </c>
      <c r="U7907">
        <v>7</v>
      </c>
      <c r="V7907">
        <v>2022</v>
      </c>
      <c r="W7907" t="s">
        <v>34</v>
      </c>
      <c r="X7907">
        <v>2</v>
      </c>
    </row>
    <row r="7908" spans="1:24" x14ac:dyDescent="0.3">
      <c r="A7908">
        <v>7907</v>
      </c>
      <c r="B7908" t="s">
        <v>41</v>
      </c>
      <c r="C7908" t="str">
        <f>_xlfn.XLOOKUP(B7908,Lookup_table!B:B,Lookup_table!C:C)</f>
        <v>Data</v>
      </c>
      <c r="D7908" t="s">
        <v>14</v>
      </c>
      <c r="E7908" t="s">
        <v>23</v>
      </c>
      <c r="F7908" t="s">
        <v>43</v>
      </c>
      <c r="G7908" t="s">
        <v>25</v>
      </c>
      <c r="H7908" t="str">
        <f t="shared" si="492"/>
        <v>Onsite/Hybrid</v>
      </c>
      <c r="I7908" t="s">
        <v>18</v>
      </c>
      <c r="J7908" t="str">
        <f t="shared" si="493"/>
        <v>7+ yrs</v>
      </c>
      <c r="K7908">
        <f t="shared" ca="1" si="495"/>
        <v>8</v>
      </c>
      <c r="L7908" t="s">
        <v>27</v>
      </c>
      <c r="M7908">
        <v>1</v>
      </c>
      <c r="N7908">
        <v>1</v>
      </c>
      <c r="O7908">
        <v>1</v>
      </c>
      <c r="P7908">
        <v>0</v>
      </c>
      <c r="Q7908">
        <v>1</v>
      </c>
      <c r="R7908">
        <f>SUM(M7908:N7908:O7908:P7908:Q7908)</f>
        <v>4</v>
      </c>
      <c r="S7908" s="1">
        <v>120120</v>
      </c>
      <c r="T7908" s="1" t="str">
        <f t="shared" si="494"/>
        <v>High</v>
      </c>
      <c r="U7908">
        <v>11</v>
      </c>
      <c r="V7908">
        <v>2026</v>
      </c>
      <c r="W7908" t="s">
        <v>20</v>
      </c>
      <c r="X7908">
        <v>6</v>
      </c>
    </row>
    <row r="7909" spans="1:24" x14ac:dyDescent="0.3">
      <c r="A7909">
        <v>7908</v>
      </c>
      <c r="B7909" t="s">
        <v>21</v>
      </c>
      <c r="C7909" t="str">
        <f>_xlfn.XLOOKUP(B7909,Lookup_table!B:B,Lookup_table!C:C)</f>
        <v>AI</v>
      </c>
      <c r="D7909" t="s">
        <v>37</v>
      </c>
      <c r="E7909" t="s">
        <v>40</v>
      </c>
      <c r="F7909" t="s">
        <v>44</v>
      </c>
      <c r="G7909" t="s">
        <v>17</v>
      </c>
      <c r="H7909" t="str">
        <f t="shared" si="492"/>
        <v>Remote</v>
      </c>
      <c r="I7909" t="s">
        <v>18</v>
      </c>
      <c r="J7909" t="str">
        <f t="shared" si="493"/>
        <v>7+ yrs</v>
      </c>
      <c r="K7909">
        <f t="shared" ca="1" si="495"/>
        <v>7</v>
      </c>
      <c r="L7909" t="s">
        <v>27</v>
      </c>
      <c r="M7909">
        <v>1</v>
      </c>
      <c r="N7909">
        <v>0</v>
      </c>
      <c r="O7909">
        <v>1</v>
      </c>
      <c r="P7909">
        <v>0</v>
      </c>
      <c r="Q7909">
        <v>1</v>
      </c>
      <c r="R7909">
        <f>SUM(M7909:N7909:O7909:P7909:Q7909)</f>
        <v>3</v>
      </c>
      <c r="S7909" s="1">
        <v>160733</v>
      </c>
      <c r="T7909" s="1" t="str">
        <f t="shared" si="494"/>
        <v>High</v>
      </c>
      <c r="U7909">
        <v>9</v>
      </c>
      <c r="V7909">
        <v>2025</v>
      </c>
      <c r="W7909" t="s">
        <v>28</v>
      </c>
      <c r="X7909">
        <v>8</v>
      </c>
    </row>
    <row r="7910" spans="1:24" x14ac:dyDescent="0.3">
      <c r="A7910">
        <v>7909</v>
      </c>
      <c r="B7910" t="s">
        <v>33</v>
      </c>
      <c r="C7910" t="str">
        <f>_xlfn.XLOOKUP(B7910,Lookup_table!B:B,Lookup_table!C:C)</f>
        <v>Data</v>
      </c>
      <c r="D7910" t="s">
        <v>34</v>
      </c>
      <c r="E7910" t="s">
        <v>32</v>
      </c>
      <c r="F7910" t="s">
        <v>51</v>
      </c>
      <c r="G7910" t="s">
        <v>25</v>
      </c>
      <c r="H7910" t="str">
        <f t="shared" si="492"/>
        <v>Onsite/Hybrid</v>
      </c>
      <c r="I7910" t="s">
        <v>26</v>
      </c>
      <c r="J7910" t="str">
        <f t="shared" si="493"/>
        <v>3-6 yrs</v>
      </c>
      <c r="K7910">
        <f t="shared" ca="1" si="495"/>
        <v>6</v>
      </c>
      <c r="L7910" t="s">
        <v>27</v>
      </c>
      <c r="M7910">
        <v>1</v>
      </c>
      <c r="N7910">
        <v>0</v>
      </c>
      <c r="O7910">
        <v>0</v>
      </c>
      <c r="P7910">
        <v>0</v>
      </c>
      <c r="Q7910">
        <v>1</v>
      </c>
      <c r="R7910">
        <f>SUM(M7910:N7910:O7910:P7910:Q7910)</f>
        <v>2</v>
      </c>
      <c r="S7910" s="1">
        <v>87258</v>
      </c>
      <c r="T7910" s="1" t="str">
        <f t="shared" si="494"/>
        <v>Medium</v>
      </c>
      <c r="U7910">
        <v>12</v>
      </c>
      <c r="V7910">
        <v>2024</v>
      </c>
      <c r="W7910" t="s">
        <v>28</v>
      </c>
      <c r="X7910">
        <v>9</v>
      </c>
    </row>
    <row r="7911" spans="1:24" x14ac:dyDescent="0.3">
      <c r="A7911">
        <v>7910</v>
      </c>
      <c r="B7911" t="s">
        <v>31</v>
      </c>
      <c r="C7911" t="str">
        <f>_xlfn.XLOOKUP(B7911,Lookup_table!B:B,Lookup_table!C:C)</f>
        <v>Business</v>
      </c>
      <c r="D7911" t="s">
        <v>22</v>
      </c>
      <c r="E7911" t="s">
        <v>38</v>
      </c>
      <c r="F7911" t="s">
        <v>43</v>
      </c>
      <c r="G7911" t="s">
        <v>30</v>
      </c>
      <c r="H7911" t="str">
        <f t="shared" si="492"/>
        <v>Onsite/Hybrid</v>
      </c>
      <c r="I7911" t="s">
        <v>26</v>
      </c>
      <c r="J7911" t="str">
        <f t="shared" si="493"/>
        <v>3-6 yrs</v>
      </c>
      <c r="K7911">
        <f t="shared" ca="1" si="495"/>
        <v>4</v>
      </c>
      <c r="L7911" t="s">
        <v>27</v>
      </c>
      <c r="M7911">
        <v>1</v>
      </c>
      <c r="N7911">
        <v>1</v>
      </c>
      <c r="O7911">
        <v>0</v>
      </c>
      <c r="P7911">
        <v>1</v>
      </c>
      <c r="Q7911">
        <v>0</v>
      </c>
      <c r="R7911">
        <f>SUM(M7911:N7911:O7911:P7911:Q7911)</f>
        <v>3</v>
      </c>
      <c r="S7911" s="1">
        <v>106310</v>
      </c>
      <c r="T7911" s="1" t="str">
        <f t="shared" si="494"/>
        <v>Medium</v>
      </c>
      <c r="U7911">
        <v>6</v>
      </c>
      <c r="V7911">
        <v>2024</v>
      </c>
      <c r="W7911" t="s">
        <v>28</v>
      </c>
      <c r="X7911">
        <v>9</v>
      </c>
    </row>
    <row r="7912" spans="1:24" x14ac:dyDescent="0.3">
      <c r="A7912">
        <v>7911</v>
      </c>
      <c r="B7912" t="s">
        <v>21</v>
      </c>
      <c r="C7912" t="str">
        <f>_xlfn.XLOOKUP(B7912,Lookup_table!B:B,Lookup_table!C:C)</f>
        <v>AI</v>
      </c>
      <c r="D7912" t="s">
        <v>22</v>
      </c>
      <c r="E7912" t="s">
        <v>32</v>
      </c>
      <c r="F7912" t="s">
        <v>44</v>
      </c>
      <c r="G7912" t="s">
        <v>25</v>
      </c>
      <c r="H7912" t="str">
        <f t="shared" si="492"/>
        <v>Onsite/Hybrid</v>
      </c>
      <c r="I7912" t="s">
        <v>18</v>
      </c>
      <c r="J7912" t="str">
        <f t="shared" si="493"/>
        <v>7+ yrs</v>
      </c>
      <c r="K7912">
        <f t="shared" ca="1" si="495"/>
        <v>10</v>
      </c>
      <c r="L7912" t="s">
        <v>39</v>
      </c>
      <c r="M7912">
        <v>1</v>
      </c>
      <c r="N7912">
        <v>1</v>
      </c>
      <c r="O7912">
        <v>1</v>
      </c>
      <c r="P7912">
        <v>1</v>
      </c>
      <c r="Q7912">
        <v>1</v>
      </c>
      <c r="R7912">
        <f>SUM(M7912:N7912:O7912:P7912:Q7912)</f>
        <v>5</v>
      </c>
      <c r="S7912" s="1">
        <v>196314</v>
      </c>
      <c r="T7912" s="1" t="str">
        <f t="shared" si="494"/>
        <v>High</v>
      </c>
      <c r="U7912">
        <v>9</v>
      </c>
      <c r="V7912">
        <v>2022</v>
      </c>
      <c r="W7912" t="s">
        <v>28</v>
      </c>
      <c r="X7912">
        <v>7</v>
      </c>
    </row>
    <row r="7913" spans="1:24" x14ac:dyDescent="0.3">
      <c r="A7913">
        <v>7912</v>
      </c>
      <c r="B7913" t="s">
        <v>41</v>
      </c>
      <c r="C7913" t="str">
        <f>_xlfn.XLOOKUP(B7913,Lookup_table!B:B,Lookup_table!C:C)</f>
        <v>Data</v>
      </c>
      <c r="D7913" t="s">
        <v>37</v>
      </c>
      <c r="E7913" t="s">
        <v>40</v>
      </c>
      <c r="F7913" t="s">
        <v>43</v>
      </c>
      <c r="G7913" t="s">
        <v>17</v>
      </c>
      <c r="H7913" t="str">
        <f t="shared" si="492"/>
        <v>Remote</v>
      </c>
      <c r="I7913" t="s">
        <v>18</v>
      </c>
      <c r="J7913" t="str">
        <f t="shared" si="493"/>
        <v>7+ yrs</v>
      </c>
      <c r="K7913">
        <f t="shared" ca="1" si="495"/>
        <v>15</v>
      </c>
      <c r="L7913" t="s">
        <v>19</v>
      </c>
      <c r="M7913">
        <v>1</v>
      </c>
      <c r="N7913">
        <v>1</v>
      </c>
      <c r="O7913">
        <v>0</v>
      </c>
      <c r="P7913">
        <v>1</v>
      </c>
      <c r="Q7913">
        <v>1</v>
      </c>
      <c r="R7913">
        <f>SUM(M7913:N7913:O7913:P7913:Q7913)</f>
        <v>4</v>
      </c>
      <c r="S7913" s="1">
        <v>129169</v>
      </c>
      <c r="T7913" s="1" t="str">
        <f t="shared" si="494"/>
        <v>High</v>
      </c>
      <c r="U7913">
        <v>11</v>
      </c>
      <c r="V7913">
        <v>2024</v>
      </c>
      <c r="W7913" t="s">
        <v>28</v>
      </c>
      <c r="X7913">
        <v>9</v>
      </c>
    </row>
    <row r="7914" spans="1:24" x14ac:dyDescent="0.3">
      <c r="A7914">
        <v>7913</v>
      </c>
      <c r="B7914" t="s">
        <v>31</v>
      </c>
      <c r="C7914" t="str">
        <f>_xlfn.XLOOKUP(B7914,Lookup_table!B:B,Lookup_table!C:C)</f>
        <v>Business</v>
      </c>
      <c r="D7914" t="s">
        <v>22</v>
      </c>
      <c r="E7914" t="s">
        <v>23</v>
      </c>
      <c r="F7914" t="s">
        <v>16</v>
      </c>
      <c r="G7914" t="s">
        <v>25</v>
      </c>
      <c r="H7914" t="str">
        <f t="shared" si="492"/>
        <v>Onsite/Hybrid</v>
      </c>
      <c r="I7914" t="s">
        <v>18</v>
      </c>
      <c r="J7914" t="str">
        <f t="shared" si="493"/>
        <v>7+ yrs</v>
      </c>
      <c r="K7914">
        <f t="shared" ca="1" si="495"/>
        <v>12</v>
      </c>
      <c r="L7914" t="s">
        <v>39</v>
      </c>
      <c r="M7914">
        <v>0</v>
      </c>
      <c r="N7914">
        <v>0</v>
      </c>
      <c r="O7914">
        <v>0</v>
      </c>
      <c r="P7914">
        <v>0</v>
      </c>
      <c r="Q7914">
        <v>0</v>
      </c>
      <c r="R7914">
        <f>SUM(M7914:N7914:O7914:P7914:Q7914)</f>
        <v>0</v>
      </c>
      <c r="S7914" s="1">
        <v>122262</v>
      </c>
      <c r="T7914" s="1" t="str">
        <f t="shared" si="494"/>
        <v>High</v>
      </c>
      <c r="U7914">
        <v>3</v>
      </c>
      <c r="V7914">
        <v>2021</v>
      </c>
      <c r="W7914" t="s">
        <v>34</v>
      </c>
      <c r="X7914">
        <v>2</v>
      </c>
    </row>
    <row r="7915" spans="1:24" x14ac:dyDescent="0.3">
      <c r="A7915">
        <v>7914</v>
      </c>
      <c r="B7915" t="s">
        <v>33</v>
      </c>
      <c r="C7915" t="str">
        <f>_xlfn.XLOOKUP(B7915,Lookup_table!B:B,Lookup_table!C:C)</f>
        <v>Data</v>
      </c>
      <c r="D7915" t="s">
        <v>34</v>
      </c>
      <c r="E7915" t="s">
        <v>40</v>
      </c>
      <c r="F7915" t="s">
        <v>44</v>
      </c>
      <c r="G7915" t="s">
        <v>30</v>
      </c>
      <c r="H7915" t="str">
        <f t="shared" si="492"/>
        <v>Onsite/Hybrid</v>
      </c>
      <c r="I7915" t="s">
        <v>35</v>
      </c>
      <c r="J7915" t="str">
        <f t="shared" si="493"/>
        <v>0-2 yrs</v>
      </c>
      <c r="K7915">
        <f t="shared" ca="1" si="495"/>
        <v>0</v>
      </c>
      <c r="L7915" t="s">
        <v>27</v>
      </c>
      <c r="M7915">
        <v>0</v>
      </c>
      <c r="N7915">
        <v>1</v>
      </c>
      <c r="O7915">
        <v>1</v>
      </c>
      <c r="P7915">
        <v>1</v>
      </c>
      <c r="Q7915">
        <v>0</v>
      </c>
      <c r="R7915">
        <f>SUM(M7915:N7915:O7915:P7915:Q7915)</f>
        <v>3</v>
      </c>
      <c r="S7915" s="1">
        <v>83715</v>
      </c>
      <c r="T7915" s="1" t="str">
        <f t="shared" si="494"/>
        <v>Medium</v>
      </c>
      <c r="U7915">
        <v>12</v>
      </c>
      <c r="V7915">
        <v>2023</v>
      </c>
      <c r="W7915" t="s">
        <v>28</v>
      </c>
      <c r="X7915">
        <v>4</v>
      </c>
    </row>
    <row r="7916" spans="1:24" x14ac:dyDescent="0.3">
      <c r="A7916">
        <v>7915</v>
      </c>
      <c r="B7916" t="s">
        <v>21</v>
      </c>
      <c r="C7916" t="str">
        <f>_xlfn.XLOOKUP(B7916,Lookup_table!B:B,Lookup_table!C:C)</f>
        <v>AI</v>
      </c>
      <c r="D7916" t="s">
        <v>34</v>
      </c>
      <c r="E7916" t="s">
        <v>23</v>
      </c>
      <c r="F7916" t="s">
        <v>29</v>
      </c>
      <c r="G7916" t="s">
        <v>17</v>
      </c>
      <c r="H7916" t="str">
        <f t="shared" si="492"/>
        <v>Remote</v>
      </c>
      <c r="I7916" t="s">
        <v>35</v>
      </c>
      <c r="J7916" t="str">
        <f t="shared" si="493"/>
        <v>0-2 yrs</v>
      </c>
      <c r="K7916">
        <f t="shared" ca="1" si="495"/>
        <v>1</v>
      </c>
      <c r="L7916" t="s">
        <v>19</v>
      </c>
      <c r="M7916">
        <v>0</v>
      </c>
      <c r="N7916">
        <v>0</v>
      </c>
      <c r="O7916">
        <v>0</v>
      </c>
      <c r="P7916">
        <v>0</v>
      </c>
      <c r="Q7916">
        <v>1</v>
      </c>
      <c r="R7916">
        <f>SUM(M7916:N7916:O7916:P7916:Q7916)</f>
        <v>1</v>
      </c>
      <c r="S7916" s="1">
        <v>103231</v>
      </c>
      <c r="T7916" s="1" t="str">
        <f t="shared" si="494"/>
        <v>Medium</v>
      </c>
      <c r="U7916">
        <v>1</v>
      </c>
      <c r="V7916">
        <v>2024</v>
      </c>
      <c r="W7916" t="s">
        <v>20</v>
      </c>
      <c r="X7916">
        <v>1</v>
      </c>
    </row>
    <row r="7917" spans="1:24" x14ac:dyDescent="0.3">
      <c r="A7917">
        <v>7916</v>
      </c>
      <c r="B7917" t="s">
        <v>33</v>
      </c>
      <c r="C7917" t="str">
        <f>_xlfn.XLOOKUP(B7917,Lookup_table!B:B,Lookup_table!C:C)</f>
        <v>Data</v>
      </c>
      <c r="D7917" t="s">
        <v>22</v>
      </c>
      <c r="E7917" t="s">
        <v>42</v>
      </c>
      <c r="F7917" t="s">
        <v>29</v>
      </c>
      <c r="G7917" t="s">
        <v>30</v>
      </c>
      <c r="H7917" t="str">
        <f t="shared" si="492"/>
        <v>Onsite/Hybrid</v>
      </c>
      <c r="I7917" t="s">
        <v>35</v>
      </c>
      <c r="J7917" t="str">
        <f t="shared" si="493"/>
        <v>0-2 yrs</v>
      </c>
      <c r="K7917">
        <f t="shared" ca="1" si="495"/>
        <v>2</v>
      </c>
      <c r="L7917" t="s">
        <v>39</v>
      </c>
      <c r="M7917">
        <v>1</v>
      </c>
      <c r="N7917">
        <v>0</v>
      </c>
      <c r="O7917">
        <v>0</v>
      </c>
      <c r="P7917">
        <v>0</v>
      </c>
      <c r="Q7917">
        <v>0</v>
      </c>
      <c r="R7917">
        <f>SUM(M7917:N7917:O7917:P7917:Q7917)</f>
        <v>1</v>
      </c>
      <c r="S7917" s="1">
        <v>68303</v>
      </c>
      <c r="T7917" s="1" t="str">
        <f t="shared" si="494"/>
        <v>Low</v>
      </c>
      <c r="U7917">
        <v>3</v>
      </c>
      <c r="V7917">
        <v>2024</v>
      </c>
      <c r="W7917" t="s">
        <v>28</v>
      </c>
      <c r="X7917">
        <v>8</v>
      </c>
    </row>
    <row r="7918" spans="1:24" x14ac:dyDescent="0.3">
      <c r="A7918">
        <v>7917</v>
      </c>
      <c r="B7918" t="s">
        <v>41</v>
      </c>
      <c r="C7918" t="str">
        <f>_xlfn.XLOOKUP(B7918,Lookup_table!B:B,Lookup_table!C:C)</f>
        <v>Data</v>
      </c>
      <c r="D7918" t="s">
        <v>37</v>
      </c>
      <c r="E7918" t="s">
        <v>42</v>
      </c>
      <c r="F7918" t="s">
        <v>43</v>
      </c>
      <c r="G7918" t="s">
        <v>30</v>
      </c>
      <c r="H7918" t="str">
        <f t="shared" si="492"/>
        <v>Onsite/Hybrid</v>
      </c>
      <c r="I7918" t="s">
        <v>18</v>
      </c>
      <c r="J7918" t="str">
        <f t="shared" si="493"/>
        <v>7+ yrs</v>
      </c>
      <c r="K7918">
        <f t="shared" ca="1" si="495"/>
        <v>10</v>
      </c>
      <c r="L7918" t="s">
        <v>19</v>
      </c>
      <c r="M7918">
        <v>1</v>
      </c>
      <c r="N7918">
        <v>1</v>
      </c>
      <c r="O7918">
        <v>1</v>
      </c>
      <c r="P7918">
        <v>0</v>
      </c>
      <c r="Q7918">
        <v>0</v>
      </c>
      <c r="R7918">
        <f>SUM(M7918:N7918:O7918:P7918:Q7918)</f>
        <v>3</v>
      </c>
      <c r="S7918" s="1">
        <v>117699</v>
      </c>
      <c r="T7918" s="1" t="str">
        <f t="shared" si="494"/>
        <v>Medium</v>
      </c>
      <c r="U7918">
        <v>6</v>
      </c>
      <c r="V7918">
        <v>2023</v>
      </c>
      <c r="W7918" t="s">
        <v>20</v>
      </c>
      <c r="X7918">
        <v>5</v>
      </c>
    </row>
    <row r="7919" spans="1:24" x14ac:dyDescent="0.3">
      <c r="A7919">
        <v>7918</v>
      </c>
      <c r="B7919" t="s">
        <v>36</v>
      </c>
      <c r="C7919" t="str">
        <f>_xlfn.XLOOKUP(B7919,Lookup_table!B:B,Lookup_table!C:C)</f>
        <v>Data</v>
      </c>
      <c r="D7919" t="s">
        <v>37</v>
      </c>
      <c r="E7919" t="s">
        <v>15</v>
      </c>
      <c r="F7919" t="s">
        <v>52</v>
      </c>
      <c r="G7919" t="s">
        <v>25</v>
      </c>
      <c r="H7919" t="str">
        <f t="shared" si="492"/>
        <v>Onsite/Hybrid</v>
      </c>
      <c r="I7919" t="s">
        <v>18</v>
      </c>
      <c r="J7919" t="str">
        <f t="shared" si="493"/>
        <v>7+ yrs</v>
      </c>
      <c r="K7919">
        <f t="shared" ca="1" si="495"/>
        <v>10</v>
      </c>
      <c r="L7919" t="s">
        <v>19</v>
      </c>
      <c r="M7919">
        <v>0</v>
      </c>
      <c r="N7919">
        <v>0</v>
      </c>
      <c r="O7919">
        <v>1</v>
      </c>
      <c r="P7919">
        <v>1</v>
      </c>
      <c r="Q7919">
        <v>0</v>
      </c>
      <c r="R7919">
        <f>SUM(M7919:N7919:O7919:P7919:Q7919)</f>
        <v>2</v>
      </c>
      <c r="S7919" s="1">
        <v>125179</v>
      </c>
      <c r="T7919" s="1" t="str">
        <f t="shared" si="494"/>
        <v>High</v>
      </c>
      <c r="U7919">
        <v>5</v>
      </c>
      <c r="V7919">
        <v>2026</v>
      </c>
      <c r="W7919" t="s">
        <v>28</v>
      </c>
      <c r="X7919">
        <v>6</v>
      </c>
    </row>
    <row r="7920" spans="1:24" x14ac:dyDescent="0.3">
      <c r="A7920">
        <v>7919</v>
      </c>
      <c r="B7920" t="s">
        <v>36</v>
      </c>
      <c r="C7920" t="str">
        <f>_xlfn.XLOOKUP(B7920,Lookup_table!B:B,Lookup_table!C:C)</f>
        <v>Data</v>
      </c>
      <c r="D7920" t="s">
        <v>37</v>
      </c>
      <c r="E7920" t="s">
        <v>32</v>
      </c>
      <c r="F7920" t="s">
        <v>24</v>
      </c>
      <c r="G7920" t="s">
        <v>30</v>
      </c>
      <c r="H7920" t="str">
        <f t="shared" si="492"/>
        <v>Onsite/Hybrid</v>
      </c>
      <c r="I7920" t="s">
        <v>18</v>
      </c>
      <c r="J7920" t="str">
        <f t="shared" si="493"/>
        <v>7+ yrs</v>
      </c>
      <c r="K7920">
        <f t="shared" ca="1" si="495"/>
        <v>15</v>
      </c>
      <c r="L7920" t="s">
        <v>27</v>
      </c>
      <c r="M7920">
        <v>1</v>
      </c>
      <c r="N7920">
        <v>0</v>
      </c>
      <c r="O7920">
        <v>0</v>
      </c>
      <c r="P7920">
        <v>0</v>
      </c>
      <c r="Q7920">
        <v>1</v>
      </c>
      <c r="R7920">
        <f>SUM(M7920:N7920:O7920:P7920:Q7920)</f>
        <v>2</v>
      </c>
      <c r="S7920" s="1">
        <v>108446</v>
      </c>
      <c r="T7920" s="1" t="str">
        <f t="shared" si="494"/>
        <v>Medium</v>
      </c>
      <c r="U7920">
        <v>4</v>
      </c>
      <c r="V7920">
        <v>2024</v>
      </c>
      <c r="W7920" t="s">
        <v>34</v>
      </c>
      <c r="X7920">
        <v>3</v>
      </c>
    </row>
    <row r="7921" spans="1:24" x14ac:dyDescent="0.3">
      <c r="A7921">
        <v>7920</v>
      </c>
      <c r="B7921" t="s">
        <v>41</v>
      </c>
      <c r="C7921" t="str">
        <f>_xlfn.XLOOKUP(B7921,Lookup_table!B:B,Lookup_table!C:C)</f>
        <v>Data</v>
      </c>
      <c r="D7921" t="s">
        <v>22</v>
      </c>
      <c r="E7921" t="s">
        <v>32</v>
      </c>
      <c r="F7921" t="s">
        <v>52</v>
      </c>
      <c r="G7921" t="s">
        <v>17</v>
      </c>
      <c r="H7921" t="str">
        <f t="shared" si="492"/>
        <v>Remote</v>
      </c>
      <c r="I7921" t="s">
        <v>18</v>
      </c>
      <c r="J7921" t="str">
        <f t="shared" si="493"/>
        <v>7+ yrs</v>
      </c>
      <c r="K7921">
        <f t="shared" ca="1" si="495"/>
        <v>11</v>
      </c>
      <c r="L7921" t="s">
        <v>19</v>
      </c>
      <c r="M7921">
        <v>1</v>
      </c>
      <c r="N7921">
        <v>0</v>
      </c>
      <c r="O7921">
        <v>0</v>
      </c>
      <c r="P7921">
        <v>0</v>
      </c>
      <c r="Q7921">
        <v>0</v>
      </c>
      <c r="R7921">
        <f>SUM(M7921:N7921:O7921:P7921:Q7921)</f>
        <v>1</v>
      </c>
      <c r="S7921" s="1">
        <v>124271</v>
      </c>
      <c r="T7921" s="1" t="str">
        <f t="shared" si="494"/>
        <v>High</v>
      </c>
      <c r="U7921">
        <v>8</v>
      </c>
      <c r="V7921">
        <v>2026</v>
      </c>
      <c r="W7921" t="s">
        <v>20</v>
      </c>
      <c r="X7921">
        <v>1</v>
      </c>
    </row>
    <row r="7922" spans="1:24" x14ac:dyDescent="0.3">
      <c r="A7922">
        <v>7921</v>
      </c>
      <c r="B7922" t="s">
        <v>31</v>
      </c>
      <c r="C7922" t="str">
        <f>_xlfn.XLOOKUP(B7922,Lookup_table!B:B,Lookup_table!C:C)</f>
        <v>Business</v>
      </c>
      <c r="D7922" t="s">
        <v>22</v>
      </c>
      <c r="E7922" t="s">
        <v>38</v>
      </c>
      <c r="F7922" t="s">
        <v>44</v>
      </c>
      <c r="G7922" t="s">
        <v>25</v>
      </c>
      <c r="H7922" t="str">
        <f t="shared" si="492"/>
        <v>Onsite/Hybrid</v>
      </c>
      <c r="I7922" t="s">
        <v>18</v>
      </c>
      <c r="J7922" t="str">
        <f t="shared" si="493"/>
        <v>7+ yrs</v>
      </c>
      <c r="K7922">
        <f t="shared" ca="1" si="495"/>
        <v>14</v>
      </c>
      <c r="L7922" t="s">
        <v>27</v>
      </c>
      <c r="M7922">
        <v>1</v>
      </c>
      <c r="N7922">
        <v>1</v>
      </c>
      <c r="O7922">
        <v>0</v>
      </c>
      <c r="P7922">
        <v>1</v>
      </c>
      <c r="Q7922">
        <v>1</v>
      </c>
      <c r="R7922">
        <f>SUM(M7922:N7922:O7922:P7922:Q7922)</f>
        <v>4</v>
      </c>
      <c r="S7922" s="1">
        <v>148406</v>
      </c>
      <c r="T7922" s="1" t="str">
        <f t="shared" si="494"/>
        <v>High</v>
      </c>
      <c r="U7922">
        <v>5</v>
      </c>
      <c r="V7922">
        <v>2025</v>
      </c>
      <c r="W7922" t="s">
        <v>28</v>
      </c>
      <c r="X7922">
        <v>9</v>
      </c>
    </row>
    <row r="7923" spans="1:24" x14ac:dyDescent="0.3">
      <c r="A7923">
        <v>7922</v>
      </c>
      <c r="B7923" t="s">
        <v>41</v>
      </c>
      <c r="C7923" t="str">
        <f>_xlfn.XLOOKUP(B7923,Lookup_table!B:B,Lookup_table!C:C)</f>
        <v>Data</v>
      </c>
      <c r="D7923" t="s">
        <v>37</v>
      </c>
      <c r="E7923" t="s">
        <v>15</v>
      </c>
      <c r="F7923" t="s">
        <v>16</v>
      </c>
      <c r="G7923" t="s">
        <v>30</v>
      </c>
      <c r="H7923" t="str">
        <f t="shared" si="492"/>
        <v>Onsite/Hybrid</v>
      </c>
      <c r="I7923" t="s">
        <v>18</v>
      </c>
      <c r="J7923" t="str">
        <f t="shared" si="493"/>
        <v>7+ yrs</v>
      </c>
      <c r="K7923">
        <f t="shared" ca="1" si="495"/>
        <v>13</v>
      </c>
      <c r="L7923" t="s">
        <v>27</v>
      </c>
      <c r="M7923">
        <v>0</v>
      </c>
      <c r="N7923">
        <v>1</v>
      </c>
      <c r="O7923">
        <v>0</v>
      </c>
      <c r="P7923">
        <v>1</v>
      </c>
      <c r="Q7923">
        <v>0</v>
      </c>
      <c r="R7923">
        <f>SUM(M7923:N7923:O7923:P7923:Q7923)</f>
        <v>2</v>
      </c>
      <c r="S7923" s="1">
        <v>112738</v>
      </c>
      <c r="T7923" s="1" t="str">
        <f t="shared" si="494"/>
        <v>Medium</v>
      </c>
      <c r="U7923">
        <v>1</v>
      </c>
      <c r="V7923">
        <v>2023</v>
      </c>
      <c r="W7923" t="s">
        <v>34</v>
      </c>
      <c r="X7923">
        <v>1</v>
      </c>
    </row>
    <row r="7924" spans="1:24" x14ac:dyDescent="0.3">
      <c r="A7924">
        <v>7923</v>
      </c>
      <c r="B7924" t="s">
        <v>33</v>
      </c>
      <c r="C7924" t="str">
        <f>_xlfn.XLOOKUP(B7924,Lookup_table!B:B,Lookup_table!C:C)</f>
        <v>Data</v>
      </c>
      <c r="D7924" t="s">
        <v>14</v>
      </c>
      <c r="E7924" t="s">
        <v>15</v>
      </c>
      <c r="F7924" t="s">
        <v>29</v>
      </c>
      <c r="G7924" t="s">
        <v>30</v>
      </c>
      <c r="H7924" t="str">
        <f t="shared" si="492"/>
        <v>Onsite/Hybrid</v>
      </c>
      <c r="I7924" t="s">
        <v>18</v>
      </c>
      <c r="J7924" t="str">
        <f t="shared" si="493"/>
        <v>7+ yrs</v>
      </c>
      <c r="K7924">
        <f t="shared" ca="1" si="495"/>
        <v>13</v>
      </c>
      <c r="L7924" t="s">
        <v>19</v>
      </c>
      <c r="M7924">
        <v>0</v>
      </c>
      <c r="N7924">
        <v>0</v>
      </c>
      <c r="O7924">
        <v>1</v>
      </c>
      <c r="P7924">
        <v>0</v>
      </c>
      <c r="Q7924">
        <v>1</v>
      </c>
      <c r="R7924">
        <f>SUM(M7924:N7924:O7924:P7924:Q7924)</f>
        <v>2</v>
      </c>
      <c r="S7924" s="1">
        <v>121981</v>
      </c>
      <c r="T7924" s="1" t="str">
        <f t="shared" si="494"/>
        <v>High</v>
      </c>
      <c r="U7924">
        <v>8</v>
      </c>
      <c r="V7924">
        <v>2025</v>
      </c>
      <c r="W7924" t="s">
        <v>20</v>
      </c>
      <c r="X7924">
        <v>6</v>
      </c>
    </row>
    <row r="7925" spans="1:24" x14ac:dyDescent="0.3">
      <c r="A7925">
        <v>7924</v>
      </c>
      <c r="B7925" t="s">
        <v>33</v>
      </c>
      <c r="C7925" t="str">
        <f>_xlfn.XLOOKUP(B7925,Lookup_table!B:B,Lookup_table!C:C)</f>
        <v>Data</v>
      </c>
      <c r="D7925" t="s">
        <v>37</v>
      </c>
      <c r="E7925" t="s">
        <v>23</v>
      </c>
      <c r="F7925" t="s">
        <v>16</v>
      </c>
      <c r="G7925" t="s">
        <v>17</v>
      </c>
      <c r="H7925" t="str">
        <f t="shared" si="492"/>
        <v>Remote</v>
      </c>
      <c r="I7925" t="s">
        <v>26</v>
      </c>
      <c r="J7925" t="str">
        <f t="shared" si="493"/>
        <v>3-6 yrs</v>
      </c>
      <c r="K7925">
        <f t="shared" ca="1" si="495"/>
        <v>6</v>
      </c>
      <c r="L7925" t="s">
        <v>39</v>
      </c>
      <c r="M7925">
        <v>0</v>
      </c>
      <c r="N7925">
        <v>1</v>
      </c>
      <c r="O7925">
        <v>0</v>
      </c>
      <c r="P7925">
        <v>0</v>
      </c>
      <c r="Q7925">
        <v>1</v>
      </c>
      <c r="R7925">
        <f>SUM(M7925:N7925:O7925:P7925:Q7925)</f>
        <v>2</v>
      </c>
      <c r="S7925" s="1">
        <v>84730</v>
      </c>
      <c r="T7925" s="1" t="str">
        <f t="shared" si="494"/>
        <v>Medium</v>
      </c>
      <c r="U7925">
        <v>7</v>
      </c>
      <c r="V7925">
        <v>2025</v>
      </c>
      <c r="W7925" t="s">
        <v>34</v>
      </c>
      <c r="X7925">
        <v>5</v>
      </c>
    </row>
    <row r="7926" spans="1:24" x14ac:dyDescent="0.3">
      <c r="A7926">
        <v>7925</v>
      </c>
      <c r="B7926" t="s">
        <v>21</v>
      </c>
      <c r="C7926" t="str">
        <f>_xlfn.XLOOKUP(B7926,Lookup_table!B:B,Lookup_table!C:C)</f>
        <v>AI</v>
      </c>
      <c r="D7926" t="s">
        <v>37</v>
      </c>
      <c r="E7926" t="s">
        <v>32</v>
      </c>
      <c r="F7926" t="s">
        <v>51</v>
      </c>
      <c r="G7926" t="s">
        <v>30</v>
      </c>
      <c r="H7926" t="str">
        <f t="shared" si="492"/>
        <v>Onsite/Hybrid</v>
      </c>
      <c r="I7926" t="s">
        <v>26</v>
      </c>
      <c r="J7926" t="str">
        <f t="shared" si="493"/>
        <v>3-6 yrs</v>
      </c>
      <c r="K7926">
        <f t="shared" ca="1" si="495"/>
        <v>3</v>
      </c>
      <c r="L7926" t="s">
        <v>19</v>
      </c>
      <c r="M7926">
        <v>1</v>
      </c>
      <c r="N7926">
        <v>0</v>
      </c>
      <c r="O7926">
        <v>1</v>
      </c>
      <c r="P7926">
        <v>1</v>
      </c>
      <c r="Q7926">
        <v>1</v>
      </c>
      <c r="R7926">
        <f>SUM(M7926:N7926:O7926:P7926:Q7926)</f>
        <v>4</v>
      </c>
      <c r="S7926" s="1">
        <v>151032</v>
      </c>
      <c r="T7926" s="1" t="str">
        <f t="shared" si="494"/>
        <v>High</v>
      </c>
      <c r="U7926">
        <v>1</v>
      </c>
      <c r="V7926">
        <v>2021</v>
      </c>
      <c r="W7926" t="s">
        <v>28</v>
      </c>
      <c r="X7926">
        <v>8</v>
      </c>
    </row>
    <row r="7927" spans="1:24" x14ac:dyDescent="0.3">
      <c r="A7927">
        <v>7926</v>
      </c>
      <c r="B7927" t="s">
        <v>21</v>
      </c>
      <c r="C7927" t="str">
        <f>_xlfn.XLOOKUP(B7927,Lookup_table!B:B,Lookup_table!C:C)</f>
        <v>AI</v>
      </c>
      <c r="D7927" t="s">
        <v>34</v>
      </c>
      <c r="E7927" t="s">
        <v>15</v>
      </c>
      <c r="F7927" t="s">
        <v>43</v>
      </c>
      <c r="G7927" t="s">
        <v>25</v>
      </c>
      <c r="H7927" t="str">
        <f t="shared" si="492"/>
        <v>Onsite/Hybrid</v>
      </c>
      <c r="I7927" t="s">
        <v>18</v>
      </c>
      <c r="J7927" t="str">
        <f t="shared" si="493"/>
        <v>7+ yrs</v>
      </c>
      <c r="K7927">
        <f t="shared" ca="1" si="495"/>
        <v>15</v>
      </c>
      <c r="L7927" t="s">
        <v>19</v>
      </c>
      <c r="M7927">
        <v>1</v>
      </c>
      <c r="N7927">
        <v>0</v>
      </c>
      <c r="O7927">
        <v>1</v>
      </c>
      <c r="P7927">
        <v>1</v>
      </c>
      <c r="Q7927">
        <v>1</v>
      </c>
      <c r="R7927">
        <f>SUM(M7927:N7927:O7927:P7927:Q7927)</f>
        <v>4</v>
      </c>
      <c r="S7927" s="1">
        <v>178631</v>
      </c>
      <c r="T7927" s="1" t="str">
        <f t="shared" si="494"/>
        <v>High</v>
      </c>
      <c r="U7927">
        <v>2</v>
      </c>
      <c r="V7927">
        <v>2021</v>
      </c>
      <c r="W7927" t="s">
        <v>28</v>
      </c>
      <c r="X7927">
        <v>7</v>
      </c>
    </row>
    <row r="7928" spans="1:24" x14ac:dyDescent="0.3">
      <c r="A7928">
        <v>7927</v>
      </c>
      <c r="B7928" t="s">
        <v>21</v>
      </c>
      <c r="C7928" t="str">
        <f>_xlfn.XLOOKUP(B7928,Lookup_table!B:B,Lookup_table!C:C)</f>
        <v>AI</v>
      </c>
      <c r="D7928" t="s">
        <v>34</v>
      </c>
      <c r="E7928" t="s">
        <v>15</v>
      </c>
      <c r="F7928" t="s">
        <v>24</v>
      </c>
      <c r="G7928" t="s">
        <v>25</v>
      </c>
      <c r="H7928" t="str">
        <f t="shared" si="492"/>
        <v>Onsite/Hybrid</v>
      </c>
      <c r="I7928" t="s">
        <v>26</v>
      </c>
      <c r="J7928" t="str">
        <f t="shared" si="493"/>
        <v>3-6 yrs</v>
      </c>
      <c r="K7928">
        <f t="shared" ca="1" si="495"/>
        <v>6</v>
      </c>
      <c r="L7928" t="s">
        <v>19</v>
      </c>
      <c r="M7928">
        <v>1</v>
      </c>
      <c r="N7928">
        <v>1</v>
      </c>
      <c r="O7928">
        <v>0</v>
      </c>
      <c r="P7928">
        <v>1</v>
      </c>
      <c r="Q7928">
        <v>0</v>
      </c>
      <c r="R7928">
        <f>SUM(M7928:N7928:O7928:P7928:Q7928)</f>
        <v>3</v>
      </c>
      <c r="S7928" s="1">
        <v>132203</v>
      </c>
      <c r="T7928" s="1" t="str">
        <f t="shared" si="494"/>
        <v>High</v>
      </c>
      <c r="U7928">
        <v>1</v>
      </c>
      <c r="V7928">
        <v>2023</v>
      </c>
      <c r="W7928" t="s">
        <v>34</v>
      </c>
      <c r="X7928">
        <v>2</v>
      </c>
    </row>
    <row r="7929" spans="1:24" x14ac:dyDescent="0.3">
      <c r="A7929">
        <v>7928</v>
      </c>
      <c r="B7929" t="s">
        <v>21</v>
      </c>
      <c r="C7929" t="str">
        <f>_xlfn.XLOOKUP(B7929,Lookup_table!B:B,Lookup_table!C:C)</f>
        <v>AI</v>
      </c>
      <c r="D7929" t="s">
        <v>22</v>
      </c>
      <c r="E7929" t="s">
        <v>23</v>
      </c>
      <c r="F7929" t="s">
        <v>29</v>
      </c>
      <c r="G7929" t="s">
        <v>25</v>
      </c>
      <c r="H7929" t="str">
        <f t="shared" si="492"/>
        <v>Onsite/Hybrid</v>
      </c>
      <c r="I7929" t="s">
        <v>18</v>
      </c>
      <c r="J7929" t="str">
        <f t="shared" si="493"/>
        <v>7+ yrs</v>
      </c>
      <c r="K7929">
        <f t="shared" ca="1" si="495"/>
        <v>15</v>
      </c>
      <c r="L7929" t="s">
        <v>39</v>
      </c>
      <c r="M7929">
        <v>1</v>
      </c>
      <c r="N7929">
        <v>1</v>
      </c>
      <c r="O7929">
        <v>0</v>
      </c>
      <c r="P7929">
        <v>1</v>
      </c>
      <c r="Q7929">
        <v>1</v>
      </c>
      <c r="R7929">
        <f>SUM(M7929:N7929:O7929:P7929:Q7929)</f>
        <v>4</v>
      </c>
      <c r="S7929" s="1">
        <v>186586</v>
      </c>
      <c r="T7929" s="1" t="str">
        <f t="shared" si="494"/>
        <v>High</v>
      </c>
      <c r="U7929">
        <v>5</v>
      </c>
      <c r="V7929">
        <v>2025</v>
      </c>
      <c r="W7929" t="s">
        <v>34</v>
      </c>
      <c r="X7929">
        <v>4</v>
      </c>
    </row>
    <row r="7930" spans="1:24" x14ac:dyDescent="0.3">
      <c r="A7930">
        <v>7929</v>
      </c>
      <c r="B7930" t="s">
        <v>50</v>
      </c>
      <c r="C7930" t="str">
        <f>_xlfn.XLOOKUP(B7930,Lookup_table!B:B,Lookup_table!C:C)</f>
        <v>AI</v>
      </c>
      <c r="D7930" t="s">
        <v>37</v>
      </c>
      <c r="E7930" t="s">
        <v>40</v>
      </c>
      <c r="F7930" t="s">
        <v>16</v>
      </c>
      <c r="G7930" t="s">
        <v>17</v>
      </c>
      <c r="H7930" t="str">
        <f t="shared" si="492"/>
        <v>Remote</v>
      </c>
      <c r="I7930" t="s">
        <v>18</v>
      </c>
      <c r="J7930" t="str">
        <f t="shared" si="493"/>
        <v>7+ yrs</v>
      </c>
      <c r="K7930">
        <f t="shared" ca="1" si="495"/>
        <v>11</v>
      </c>
      <c r="L7930" t="s">
        <v>19</v>
      </c>
      <c r="M7930">
        <v>1</v>
      </c>
      <c r="N7930">
        <v>0</v>
      </c>
      <c r="O7930">
        <v>0</v>
      </c>
      <c r="P7930">
        <v>1</v>
      </c>
      <c r="Q7930">
        <v>0</v>
      </c>
      <c r="R7930">
        <f>SUM(M7930:N7930:O7930:P7930:Q7930)</f>
        <v>2</v>
      </c>
      <c r="S7930" s="1">
        <v>157868</v>
      </c>
      <c r="T7930" s="1" t="str">
        <f t="shared" si="494"/>
        <v>High</v>
      </c>
      <c r="U7930">
        <v>12</v>
      </c>
      <c r="V7930">
        <v>2026</v>
      </c>
      <c r="W7930" t="s">
        <v>28</v>
      </c>
      <c r="X7930">
        <v>7</v>
      </c>
    </row>
    <row r="7931" spans="1:24" x14ac:dyDescent="0.3">
      <c r="A7931">
        <v>7930</v>
      </c>
      <c r="B7931" t="s">
        <v>33</v>
      </c>
      <c r="C7931" t="str">
        <f>_xlfn.XLOOKUP(B7931,Lookup_table!B:B,Lookup_table!C:C)</f>
        <v>Data</v>
      </c>
      <c r="D7931" t="s">
        <v>34</v>
      </c>
      <c r="E7931" t="s">
        <v>23</v>
      </c>
      <c r="F7931" t="s">
        <v>16</v>
      </c>
      <c r="G7931" t="s">
        <v>17</v>
      </c>
      <c r="H7931" t="str">
        <f t="shared" si="492"/>
        <v>Remote</v>
      </c>
      <c r="I7931" t="s">
        <v>35</v>
      </c>
      <c r="J7931" t="str">
        <f t="shared" si="493"/>
        <v>0-2 yrs</v>
      </c>
      <c r="K7931">
        <f t="shared" ca="1" si="495"/>
        <v>0</v>
      </c>
      <c r="L7931" t="s">
        <v>39</v>
      </c>
      <c r="M7931">
        <v>1</v>
      </c>
      <c r="N7931">
        <v>0</v>
      </c>
      <c r="O7931">
        <v>0</v>
      </c>
      <c r="P7931">
        <v>1</v>
      </c>
      <c r="Q7931">
        <v>0</v>
      </c>
      <c r="R7931">
        <f>SUM(M7931:N7931:O7931:P7931:Q7931)</f>
        <v>2</v>
      </c>
      <c r="S7931" s="1">
        <v>61713</v>
      </c>
      <c r="T7931" s="1" t="str">
        <f t="shared" si="494"/>
        <v>Low</v>
      </c>
      <c r="U7931">
        <v>10</v>
      </c>
      <c r="V7931">
        <v>2020</v>
      </c>
      <c r="W7931" t="s">
        <v>34</v>
      </c>
      <c r="X7931">
        <v>4</v>
      </c>
    </row>
    <row r="7932" spans="1:24" x14ac:dyDescent="0.3">
      <c r="A7932">
        <v>7931</v>
      </c>
      <c r="B7932" t="s">
        <v>36</v>
      </c>
      <c r="C7932" t="str">
        <f>_xlfn.XLOOKUP(B7932,Lookup_table!B:B,Lookup_table!C:C)</f>
        <v>Data</v>
      </c>
      <c r="D7932" t="s">
        <v>34</v>
      </c>
      <c r="E7932" t="s">
        <v>32</v>
      </c>
      <c r="F7932" t="s">
        <v>16</v>
      </c>
      <c r="G7932" t="s">
        <v>17</v>
      </c>
      <c r="H7932" t="str">
        <f t="shared" si="492"/>
        <v>Remote</v>
      </c>
      <c r="I7932" t="s">
        <v>35</v>
      </c>
      <c r="J7932" t="str">
        <f t="shared" si="493"/>
        <v>0-2 yrs</v>
      </c>
      <c r="K7932">
        <f t="shared" ca="1" si="495"/>
        <v>2</v>
      </c>
      <c r="L7932" t="s">
        <v>19</v>
      </c>
      <c r="M7932">
        <v>0</v>
      </c>
      <c r="N7932">
        <v>0</v>
      </c>
      <c r="O7932">
        <v>0</v>
      </c>
      <c r="P7932">
        <v>1</v>
      </c>
      <c r="Q7932">
        <v>0</v>
      </c>
      <c r="R7932">
        <f>SUM(M7932:N7932:O7932:P7932:Q7932)</f>
        <v>1</v>
      </c>
      <c r="S7932" s="1">
        <v>69115</v>
      </c>
      <c r="T7932" s="1" t="str">
        <f t="shared" si="494"/>
        <v>Low</v>
      </c>
      <c r="U7932">
        <v>1</v>
      </c>
      <c r="V7932">
        <v>2026</v>
      </c>
      <c r="W7932" t="s">
        <v>28</v>
      </c>
      <c r="X7932">
        <v>9</v>
      </c>
    </row>
    <row r="7933" spans="1:24" x14ac:dyDescent="0.3">
      <c r="A7933">
        <v>7932</v>
      </c>
      <c r="B7933" t="s">
        <v>50</v>
      </c>
      <c r="C7933" t="str">
        <f>_xlfn.XLOOKUP(B7933,Lookup_table!B:B,Lookup_table!C:C)</f>
        <v>AI</v>
      </c>
      <c r="D7933" t="s">
        <v>14</v>
      </c>
      <c r="E7933" t="s">
        <v>32</v>
      </c>
      <c r="F7933" t="s">
        <v>52</v>
      </c>
      <c r="G7933" t="s">
        <v>30</v>
      </c>
      <c r="H7933" t="str">
        <f t="shared" si="492"/>
        <v>Onsite/Hybrid</v>
      </c>
      <c r="I7933" t="s">
        <v>18</v>
      </c>
      <c r="J7933" t="str">
        <f t="shared" si="493"/>
        <v>7+ yrs</v>
      </c>
      <c r="K7933">
        <f t="shared" ca="1" si="495"/>
        <v>13</v>
      </c>
      <c r="L7933" t="s">
        <v>39</v>
      </c>
      <c r="M7933">
        <v>1</v>
      </c>
      <c r="N7933">
        <v>1</v>
      </c>
      <c r="O7933">
        <v>1</v>
      </c>
      <c r="P7933">
        <v>1</v>
      </c>
      <c r="Q7933">
        <v>0</v>
      </c>
      <c r="R7933">
        <f>SUM(M7933:N7933:O7933:P7933:Q7933)</f>
        <v>4</v>
      </c>
      <c r="S7933" s="1">
        <v>170320</v>
      </c>
      <c r="T7933" s="1" t="str">
        <f t="shared" si="494"/>
        <v>High</v>
      </c>
      <c r="U7933">
        <v>4</v>
      </c>
      <c r="V7933">
        <v>2026</v>
      </c>
      <c r="W7933" t="s">
        <v>28</v>
      </c>
      <c r="X7933">
        <v>2</v>
      </c>
    </row>
    <row r="7934" spans="1:24" x14ac:dyDescent="0.3">
      <c r="A7934">
        <v>7933</v>
      </c>
      <c r="B7934" t="s">
        <v>41</v>
      </c>
      <c r="C7934" t="str">
        <f>_xlfn.XLOOKUP(B7934,Lookup_table!B:B,Lookup_table!C:C)</f>
        <v>Data</v>
      </c>
      <c r="D7934" t="s">
        <v>34</v>
      </c>
      <c r="E7934" t="s">
        <v>42</v>
      </c>
      <c r="F7934" t="s">
        <v>29</v>
      </c>
      <c r="G7934" t="s">
        <v>17</v>
      </c>
      <c r="H7934" t="str">
        <f t="shared" si="492"/>
        <v>Remote</v>
      </c>
      <c r="I7934" t="s">
        <v>18</v>
      </c>
      <c r="J7934" t="str">
        <f t="shared" si="493"/>
        <v>7+ yrs</v>
      </c>
      <c r="K7934">
        <f t="shared" ca="1" si="495"/>
        <v>7</v>
      </c>
      <c r="L7934" t="s">
        <v>19</v>
      </c>
      <c r="M7934">
        <v>1</v>
      </c>
      <c r="N7934">
        <v>1</v>
      </c>
      <c r="O7934">
        <v>0</v>
      </c>
      <c r="P7934">
        <v>1</v>
      </c>
      <c r="Q7934">
        <v>1</v>
      </c>
      <c r="R7934">
        <f>SUM(M7934:N7934:O7934:P7934:Q7934)</f>
        <v>4</v>
      </c>
      <c r="S7934" s="1">
        <v>121411</v>
      </c>
      <c r="T7934" s="1" t="str">
        <f t="shared" si="494"/>
        <v>High</v>
      </c>
      <c r="U7934">
        <v>11</v>
      </c>
      <c r="V7934">
        <v>2021</v>
      </c>
      <c r="W7934" t="s">
        <v>20</v>
      </c>
      <c r="X7934">
        <v>5</v>
      </c>
    </row>
    <row r="7935" spans="1:24" x14ac:dyDescent="0.3">
      <c r="A7935">
        <v>7934</v>
      </c>
      <c r="B7935" t="s">
        <v>31</v>
      </c>
      <c r="C7935" t="str">
        <f>_xlfn.XLOOKUP(B7935,Lookup_table!B:B,Lookup_table!C:C)</f>
        <v>Business</v>
      </c>
      <c r="D7935" t="s">
        <v>14</v>
      </c>
      <c r="E7935" t="s">
        <v>40</v>
      </c>
      <c r="F7935" t="s">
        <v>29</v>
      </c>
      <c r="G7935" t="s">
        <v>30</v>
      </c>
      <c r="H7935" t="str">
        <f t="shared" si="492"/>
        <v>Onsite/Hybrid</v>
      </c>
      <c r="I7935" t="s">
        <v>35</v>
      </c>
      <c r="J7935" t="str">
        <f t="shared" si="493"/>
        <v>0-2 yrs</v>
      </c>
      <c r="K7935">
        <f t="shared" ca="1" si="495"/>
        <v>1</v>
      </c>
      <c r="L7935" t="s">
        <v>39</v>
      </c>
      <c r="M7935">
        <v>1</v>
      </c>
      <c r="N7935">
        <v>1</v>
      </c>
      <c r="O7935">
        <v>0</v>
      </c>
      <c r="P7935">
        <v>1</v>
      </c>
      <c r="Q7935">
        <v>1</v>
      </c>
      <c r="R7935">
        <f>SUM(M7935:N7935:O7935:P7935:Q7935)</f>
        <v>4</v>
      </c>
      <c r="S7935" s="1">
        <v>77592</v>
      </c>
      <c r="T7935" s="1" t="str">
        <f t="shared" si="494"/>
        <v>Medium</v>
      </c>
      <c r="U7935">
        <v>3</v>
      </c>
      <c r="V7935">
        <v>2021</v>
      </c>
      <c r="W7935" t="s">
        <v>20</v>
      </c>
      <c r="X7935">
        <v>1</v>
      </c>
    </row>
    <row r="7936" spans="1:24" x14ac:dyDescent="0.3">
      <c r="A7936">
        <v>7935</v>
      </c>
      <c r="B7936" t="s">
        <v>41</v>
      </c>
      <c r="C7936" t="str">
        <f>_xlfn.XLOOKUP(B7936,Lookup_table!B:B,Lookup_table!C:C)</f>
        <v>Data</v>
      </c>
      <c r="D7936" t="s">
        <v>22</v>
      </c>
      <c r="E7936" t="s">
        <v>38</v>
      </c>
      <c r="F7936" t="s">
        <v>44</v>
      </c>
      <c r="G7936" t="s">
        <v>30</v>
      </c>
      <c r="H7936" t="str">
        <f t="shared" si="492"/>
        <v>Onsite/Hybrid</v>
      </c>
      <c r="I7936" t="s">
        <v>26</v>
      </c>
      <c r="J7936" t="str">
        <f t="shared" si="493"/>
        <v>3-6 yrs</v>
      </c>
      <c r="K7936">
        <f t="shared" ca="1" si="495"/>
        <v>3</v>
      </c>
      <c r="L7936" t="s">
        <v>27</v>
      </c>
      <c r="M7936">
        <v>1</v>
      </c>
      <c r="N7936">
        <v>0</v>
      </c>
      <c r="O7936">
        <v>0</v>
      </c>
      <c r="P7936">
        <v>1</v>
      </c>
      <c r="Q7936">
        <v>0</v>
      </c>
      <c r="R7936">
        <f>SUM(M7936:N7936:O7936:P7936:Q7936)</f>
        <v>2</v>
      </c>
      <c r="S7936" s="1">
        <v>107667</v>
      </c>
      <c r="T7936" s="1" t="str">
        <f t="shared" si="494"/>
        <v>Medium</v>
      </c>
      <c r="U7936">
        <v>1</v>
      </c>
      <c r="V7936">
        <v>2022</v>
      </c>
      <c r="W7936" t="s">
        <v>28</v>
      </c>
      <c r="X7936">
        <v>9</v>
      </c>
    </row>
    <row r="7937" spans="1:24" x14ac:dyDescent="0.3">
      <c r="A7937">
        <v>7936</v>
      </c>
      <c r="B7937" t="s">
        <v>36</v>
      </c>
      <c r="C7937" t="str">
        <f>_xlfn.XLOOKUP(B7937,Lookup_table!B:B,Lookup_table!C:C)</f>
        <v>Data</v>
      </c>
      <c r="D7937" t="s">
        <v>37</v>
      </c>
      <c r="E7937" t="s">
        <v>15</v>
      </c>
      <c r="F7937" t="s">
        <v>51</v>
      </c>
      <c r="G7937" t="s">
        <v>30</v>
      </c>
      <c r="H7937" t="str">
        <f t="shared" si="492"/>
        <v>Onsite/Hybrid</v>
      </c>
      <c r="I7937" t="s">
        <v>18</v>
      </c>
      <c r="J7937" t="str">
        <f t="shared" si="493"/>
        <v>7+ yrs</v>
      </c>
      <c r="K7937">
        <f t="shared" ca="1" si="495"/>
        <v>12</v>
      </c>
      <c r="L7937" t="s">
        <v>27</v>
      </c>
      <c r="M7937">
        <v>0</v>
      </c>
      <c r="N7937">
        <v>1</v>
      </c>
      <c r="O7937">
        <v>1</v>
      </c>
      <c r="P7937">
        <v>1</v>
      </c>
      <c r="Q7937">
        <v>0</v>
      </c>
      <c r="R7937">
        <f>SUM(M7937:N7937:O7937:P7937:Q7937)</f>
        <v>3</v>
      </c>
      <c r="S7937" s="1">
        <v>132237</v>
      </c>
      <c r="T7937" s="1" t="str">
        <f t="shared" si="494"/>
        <v>High</v>
      </c>
      <c r="U7937">
        <v>4</v>
      </c>
      <c r="V7937">
        <v>2020</v>
      </c>
      <c r="W7937" t="s">
        <v>28</v>
      </c>
      <c r="X7937">
        <v>9</v>
      </c>
    </row>
    <row r="7938" spans="1:24" x14ac:dyDescent="0.3">
      <c r="A7938">
        <v>7937</v>
      </c>
      <c r="B7938" t="s">
        <v>31</v>
      </c>
      <c r="C7938" t="str">
        <f>_xlfn.XLOOKUP(B7938,Lookup_table!B:B,Lookup_table!C:C)</f>
        <v>Business</v>
      </c>
      <c r="D7938" t="s">
        <v>14</v>
      </c>
      <c r="E7938" t="s">
        <v>40</v>
      </c>
      <c r="F7938" t="s">
        <v>43</v>
      </c>
      <c r="G7938" t="s">
        <v>25</v>
      </c>
      <c r="H7938" t="str">
        <f t="shared" ref="H7938:H8001" si="496">IF(G7938="Remote","Remote","Onsite/Hybrid")</f>
        <v>Onsite/Hybrid</v>
      </c>
      <c r="I7938" t="s">
        <v>18</v>
      </c>
      <c r="J7938" t="str">
        <f t="shared" ref="J7938:J8001" si="497">IF(I7938="Entry","0-2 yrs",IF(I7938="Mid","3-6 yrs","7+ yrs"))</f>
        <v>7+ yrs</v>
      </c>
      <c r="K7938">
        <f t="shared" ca="1" si="495"/>
        <v>15</v>
      </c>
      <c r="L7938" t="s">
        <v>19</v>
      </c>
      <c r="M7938">
        <v>0</v>
      </c>
      <c r="N7938">
        <v>0</v>
      </c>
      <c r="O7938">
        <v>0</v>
      </c>
      <c r="P7938">
        <v>1</v>
      </c>
      <c r="Q7938">
        <v>1</v>
      </c>
      <c r="R7938">
        <f>SUM(M7938:N7938:O7938:P7938:Q7938)</f>
        <v>2</v>
      </c>
      <c r="S7938" s="1">
        <v>123179</v>
      </c>
      <c r="T7938" s="1" t="str">
        <f t="shared" ref="T7938:T8001" si="498">IF(S7938&lt;=70000,"Low",IF(S7938&lt;=120000,"Medium","High"))</f>
        <v>High</v>
      </c>
      <c r="U7938">
        <v>4</v>
      </c>
      <c r="V7938">
        <v>2020</v>
      </c>
      <c r="W7938" t="s">
        <v>28</v>
      </c>
      <c r="X7938">
        <v>7</v>
      </c>
    </row>
    <row r="7939" spans="1:24" x14ac:dyDescent="0.3">
      <c r="A7939">
        <v>7938</v>
      </c>
      <c r="B7939" t="s">
        <v>41</v>
      </c>
      <c r="C7939" t="str">
        <f>_xlfn.XLOOKUP(B7939,Lookup_table!B:B,Lookup_table!C:C)</f>
        <v>Data</v>
      </c>
      <c r="D7939" t="s">
        <v>34</v>
      </c>
      <c r="E7939" t="s">
        <v>38</v>
      </c>
      <c r="F7939" t="s">
        <v>24</v>
      </c>
      <c r="G7939" t="s">
        <v>17</v>
      </c>
      <c r="H7939" t="str">
        <f t="shared" si="496"/>
        <v>Remote</v>
      </c>
      <c r="I7939" t="s">
        <v>35</v>
      </c>
      <c r="J7939" t="str">
        <f t="shared" si="497"/>
        <v>0-2 yrs</v>
      </c>
      <c r="K7939">
        <f t="shared" ref="K7939:K8002" ca="1" si="499">IF(J7939="0-2 yrs",RANDBETWEEN(0,2),IF(J7939="3-6 yrs", RANDBETWEEN(3,6),IF(J7939="7+ yrs", RANDBETWEEN(7,15)," ")))</f>
        <v>2</v>
      </c>
      <c r="L7939" t="s">
        <v>27</v>
      </c>
      <c r="M7939">
        <v>1</v>
      </c>
      <c r="N7939">
        <v>0</v>
      </c>
      <c r="O7939">
        <v>1</v>
      </c>
      <c r="P7939">
        <v>0</v>
      </c>
      <c r="Q7939">
        <v>0</v>
      </c>
      <c r="R7939">
        <f>SUM(M7939:N7939:O7939:P7939:Q7939)</f>
        <v>2</v>
      </c>
      <c r="S7939" s="1">
        <v>61900</v>
      </c>
      <c r="T7939" s="1" t="str">
        <f t="shared" si="498"/>
        <v>Low</v>
      </c>
      <c r="U7939">
        <v>10</v>
      </c>
      <c r="V7939">
        <v>2026</v>
      </c>
      <c r="W7939" t="s">
        <v>28</v>
      </c>
      <c r="X7939">
        <v>9</v>
      </c>
    </row>
    <row r="7940" spans="1:24" x14ac:dyDescent="0.3">
      <c r="A7940">
        <v>7939</v>
      </c>
      <c r="B7940" t="s">
        <v>33</v>
      </c>
      <c r="C7940" t="str">
        <f>_xlfn.XLOOKUP(B7940,Lookup_table!B:B,Lookup_table!C:C)</f>
        <v>Data</v>
      </c>
      <c r="D7940" t="s">
        <v>37</v>
      </c>
      <c r="E7940" t="s">
        <v>40</v>
      </c>
      <c r="F7940" t="s">
        <v>44</v>
      </c>
      <c r="G7940" t="s">
        <v>30</v>
      </c>
      <c r="H7940" t="str">
        <f t="shared" si="496"/>
        <v>Onsite/Hybrid</v>
      </c>
      <c r="I7940" t="s">
        <v>26</v>
      </c>
      <c r="J7940" t="str">
        <f t="shared" si="497"/>
        <v>3-6 yrs</v>
      </c>
      <c r="K7940">
        <f t="shared" ca="1" si="499"/>
        <v>4</v>
      </c>
      <c r="L7940" t="s">
        <v>27</v>
      </c>
      <c r="M7940">
        <v>1</v>
      </c>
      <c r="N7940">
        <v>1</v>
      </c>
      <c r="O7940">
        <v>0</v>
      </c>
      <c r="P7940">
        <v>1</v>
      </c>
      <c r="Q7940">
        <v>0</v>
      </c>
      <c r="R7940">
        <f>SUM(M7940:N7940:O7940:P7940:Q7940)</f>
        <v>3</v>
      </c>
      <c r="S7940" s="1">
        <v>89707</v>
      </c>
      <c r="T7940" s="1" t="str">
        <f t="shared" si="498"/>
        <v>Medium</v>
      </c>
      <c r="U7940">
        <v>7</v>
      </c>
      <c r="V7940">
        <v>2024</v>
      </c>
      <c r="W7940" t="s">
        <v>34</v>
      </c>
      <c r="X7940">
        <v>3</v>
      </c>
    </row>
    <row r="7941" spans="1:24" x14ac:dyDescent="0.3">
      <c r="A7941">
        <v>7940</v>
      </c>
      <c r="B7941" t="s">
        <v>31</v>
      </c>
      <c r="C7941" t="str">
        <f>_xlfn.XLOOKUP(B7941,Lookup_table!B:B,Lookup_table!C:C)</f>
        <v>Business</v>
      </c>
      <c r="D7941" t="s">
        <v>14</v>
      </c>
      <c r="E7941" t="s">
        <v>38</v>
      </c>
      <c r="F7941" t="s">
        <v>16</v>
      </c>
      <c r="G7941" t="s">
        <v>17</v>
      </c>
      <c r="H7941" t="str">
        <f t="shared" si="496"/>
        <v>Remote</v>
      </c>
      <c r="I7941" t="s">
        <v>35</v>
      </c>
      <c r="J7941" t="str">
        <f t="shared" si="497"/>
        <v>0-2 yrs</v>
      </c>
      <c r="K7941">
        <f t="shared" ca="1" si="499"/>
        <v>0</v>
      </c>
      <c r="L7941" t="s">
        <v>39</v>
      </c>
      <c r="M7941">
        <v>1</v>
      </c>
      <c r="N7941">
        <v>0</v>
      </c>
      <c r="O7941">
        <v>0</v>
      </c>
      <c r="P7941">
        <v>0</v>
      </c>
      <c r="Q7941">
        <v>1</v>
      </c>
      <c r="R7941">
        <f>SUM(M7941:N7941:O7941:P7941:Q7941)</f>
        <v>2</v>
      </c>
      <c r="S7941" s="1">
        <v>64518</v>
      </c>
      <c r="T7941" s="1" t="str">
        <f t="shared" si="498"/>
        <v>Low</v>
      </c>
      <c r="U7941">
        <v>12</v>
      </c>
      <c r="V7941">
        <v>2023</v>
      </c>
      <c r="W7941" t="s">
        <v>28</v>
      </c>
      <c r="X7941">
        <v>7</v>
      </c>
    </row>
    <row r="7942" spans="1:24" x14ac:dyDescent="0.3">
      <c r="A7942">
        <v>7941</v>
      </c>
      <c r="B7942" t="s">
        <v>31</v>
      </c>
      <c r="C7942" t="str">
        <f>_xlfn.XLOOKUP(B7942,Lookup_table!B:B,Lookup_table!C:C)</f>
        <v>Business</v>
      </c>
      <c r="D7942" t="s">
        <v>22</v>
      </c>
      <c r="E7942" t="s">
        <v>32</v>
      </c>
      <c r="F7942" t="s">
        <v>44</v>
      </c>
      <c r="G7942" t="s">
        <v>25</v>
      </c>
      <c r="H7942" t="str">
        <f t="shared" si="496"/>
        <v>Onsite/Hybrid</v>
      </c>
      <c r="I7942" t="s">
        <v>35</v>
      </c>
      <c r="J7942" t="str">
        <f t="shared" si="497"/>
        <v>0-2 yrs</v>
      </c>
      <c r="K7942">
        <f t="shared" ca="1" si="499"/>
        <v>0</v>
      </c>
      <c r="L7942" t="s">
        <v>39</v>
      </c>
      <c r="M7942">
        <v>1</v>
      </c>
      <c r="N7942">
        <v>0</v>
      </c>
      <c r="O7942">
        <v>1</v>
      </c>
      <c r="P7942">
        <v>1</v>
      </c>
      <c r="Q7942">
        <v>1</v>
      </c>
      <c r="R7942">
        <f>SUM(M7942:N7942:O7942:P7942:Q7942)</f>
        <v>4</v>
      </c>
      <c r="S7942" s="1">
        <v>113298</v>
      </c>
      <c r="T7942" s="1" t="str">
        <f t="shared" si="498"/>
        <v>Medium</v>
      </c>
      <c r="U7942">
        <v>7</v>
      </c>
      <c r="V7942">
        <v>2022</v>
      </c>
      <c r="W7942" t="s">
        <v>28</v>
      </c>
      <c r="X7942">
        <v>1</v>
      </c>
    </row>
    <row r="7943" spans="1:24" x14ac:dyDescent="0.3">
      <c r="A7943">
        <v>7942</v>
      </c>
      <c r="B7943" t="s">
        <v>36</v>
      </c>
      <c r="C7943" t="str">
        <f>_xlfn.XLOOKUP(B7943,Lookup_table!B:B,Lookup_table!C:C)</f>
        <v>Data</v>
      </c>
      <c r="D7943" t="s">
        <v>37</v>
      </c>
      <c r="E7943" t="s">
        <v>40</v>
      </c>
      <c r="F7943" t="s">
        <v>51</v>
      </c>
      <c r="G7943" t="s">
        <v>25</v>
      </c>
      <c r="H7943" t="str">
        <f t="shared" si="496"/>
        <v>Onsite/Hybrid</v>
      </c>
      <c r="I7943" t="s">
        <v>18</v>
      </c>
      <c r="J7943" t="str">
        <f t="shared" si="497"/>
        <v>7+ yrs</v>
      </c>
      <c r="K7943">
        <f t="shared" ca="1" si="499"/>
        <v>9</v>
      </c>
      <c r="L7943" t="s">
        <v>27</v>
      </c>
      <c r="M7943">
        <v>1</v>
      </c>
      <c r="N7943">
        <v>1</v>
      </c>
      <c r="O7943">
        <v>1</v>
      </c>
      <c r="P7943">
        <v>1</v>
      </c>
      <c r="Q7943">
        <v>1</v>
      </c>
      <c r="R7943">
        <f>SUM(M7943:N7943:O7943:P7943:Q7943)</f>
        <v>5</v>
      </c>
      <c r="S7943" s="1">
        <v>142528</v>
      </c>
      <c r="T7943" s="1" t="str">
        <f t="shared" si="498"/>
        <v>High</v>
      </c>
      <c r="U7943">
        <v>3</v>
      </c>
      <c r="V7943">
        <v>2026</v>
      </c>
      <c r="W7943" t="s">
        <v>28</v>
      </c>
      <c r="X7943">
        <v>2</v>
      </c>
    </row>
    <row r="7944" spans="1:24" x14ac:dyDescent="0.3">
      <c r="A7944">
        <v>7943</v>
      </c>
      <c r="B7944" t="s">
        <v>36</v>
      </c>
      <c r="C7944" t="str">
        <f>_xlfn.XLOOKUP(B7944,Lookup_table!B:B,Lookup_table!C:C)</f>
        <v>Data</v>
      </c>
      <c r="D7944" t="s">
        <v>14</v>
      </c>
      <c r="E7944" t="s">
        <v>42</v>
      </c>
      <c r="F7944" t="s">
        <v>52</v>
      </c>
      <c r="G7944" t="s">
        <v>17</v>
      </c>
      <c r="H7944" t="str">
        <f t="shared" si="496"/>
        <v>Remote</v>
      </c>
      <c r="I7944" t="s">
        <v>18</v>
      </c>
      <c r="J7944" t="str">
        <f t="shared" si="497"/>
        <v>7+ yrs</v>
      </c>
      <c r="K7944">
        <f t="shared" ca="1" si="499"/>
        <v>10</v>
      </c>
      <c r="L7944" t="s">
        <v>39</v>
      </c>
      <c r="M7944">
        <v>0</v>
      </c>
      <c r="N7944">
        <v>0</v>
      </c>
      <c r="O7944">
        <v>1</v>
      </c>
      <c r="P7944">
        <v>1</v>
      </c>
      <c r="Q7944">
        <v>0</v>
      </c>
      <c r="R7944">
        <f>SUM(M7944:N7944:O7944:P7944:Q7944)</f>
        <v>2</v>
      </c>
      <c r="S7944" s="1">
        <v>130977</v>
      </c>
      <c r="T7944" s="1" t="str">
        <f t="shared" si="498"/>
        <v>High</v>
      </c>
      <c r="U7944">
        <v>10</v>
      </c>
      <c r="V7944">
        <v>2025</v>
      </c>
      <c r="W7944" t="s">
        <v>28</v>
      </c>
      <c r="X7944">
        <v>3</v>
      </c>
    </row>
    <row r="7945" spans="1:24" x14ac:dyDescent="0.3">
      <c r="A7945">
        <v>7944</v>
      </c>
      <c r="B7945" t="s">
        <v>50</v>
      </c>
      <c r="C7945" t="str">
        <f>_xlfn.XLOOKUP(B7945,Lookup_table!B:B,Lookup_table!C:C)</f>
        <v>AI</v>
      </c>
      <c r="D7945" t="s">
        <v>14</v>
      </c>
      <c r="E7945" t="s">
        <v>32</v>
      </c>
      <c r="F7945" t="s">
        <v>51</v>
      </c>
      <c r="G7945" t="s">
        <v>17</v>
      </c>
      <c r="H7945" t="str">
        <f t="shared" si="496"/>
        <v>Remote</v>
      </c>
      <c r="I7945" t="s">
        <v>35</v>
      </c>
      <c r="J7945" t="str">
        <f t="shared" si="497"/>
        <v>0-2 yrs</v>
      </c>
      <c r="K7945">
        <f t="shared" ca="1" si="499"/>
        <v>0</v>
      </c>
      <c r="L7945" t="s">
        <v>19</v>
      </c>
      <c r="M7945">
        <v>0</v>
      </c>
      <c r="N7945">
        <v>0</v>
      </c>
      <c r="O7945">
        <v>1</v>
      </c>
      <c r="P7945">
        <v>0</v>
      </c>
      <c r="Q7945">
        <v>0</v>
      </c>
      <c r="R7945">
        <f>SUM(M7945:N7945:O7945:P7945:Q7945)</f>
        <v>1</v>
      </c>
      <c r="S7945" s="1">
        <v>101251</v>
      </c>
      <c r="T7945" s="1" t="str">
        <f t="shared" si="498"/>
        <v>Medium</v>
      </c>
      <c r="U7945">
        <v>5</v>
      </c>
      <c r="V7945">
        <v>2021</v>
      </c>
      <c r="W7945" t="s">
        <v>20</v>
      </c>
      <c r="X7945">
        <v>4</v>
      </c>
    </row>
    <row r="7946" spans="1:24" x14ac:dyDescent="0.3">
      <c r="A7946">
        <v>7945</v>
      </c>
      <c r="B7946" t="s">
        <v>41</v>
      </c>
      <c r="C7946" t="str">
        <f>_xlfn.XLOOKUP(B7946,Lookup_table!B:B,Lookup_table!C:C)</f>
        <v>Data</v>
      </c>
      <c r="D7946" t="s">
        <v>37</v>
      </c>
      <c r="E7946" t="s">
        <v>40</v>
      </c>
      <c r="F7946" t="s">
        <v>51</v>
      </c>
      <c r="G7946" t="s">
        <v>25</v>
      </c>
      <c r="H7946" t="str">
        <f t="shared" si="496"/>
        <v>Onsite/Hybrid</v>
      </c>
      <c r="I7946" t="s">
        <v>35</v>
      </c>
      <c r="J7946" t="str">
        <f t="shared" si="497"/>
        <v>0-2 yrs</v>
      </c>
      <c r="K7946">
        <f t="shared" ca="1" si="499"/>
        <v>0</v>
      </c>
      <c r="L7946" t="s">
        <v>39</v>
      </c>
      <c r="M7946">
        <v>0</v>
      </c>
      <c r="N7946">
        <v>0</v>
      </c>
      <c r="O7946">
        <v>0</v>
      </c>
      <c r="P7946">
        <v>1</v>
      </c>
      <c r="Q7946">
        <v>1</v>
      </c>
      <c r="R7946">
        <f>SUM(M7946:N7946:O7946:P7946:Q7946)</f>
        <v>2</v>
      </c>
      <c r="S7946" s="1">
        <v>75111</v>
      </c>
      <c r="T7946" s="1" t="str">
        <f t="shared" si="498"/>
        <v>Medium</v>
      </c>
      <c r="U7946">
        <v>3</v>
      </c>
      <c r="V7946">
        <v>2020</v>
      </c>
      <c r="W7946" t="s">
        <v>28</v>
      </c>
      <c r="X7946">
        <v>9</v>
      </c>
    </row>
    <row r="7947" spans="1:24" x14ac:dyDescent="0.3">
      <c r="A7947">
        <v>7946</v>
      </c>
      <c r="B7947" t="s">
        <v>33</v>
      </c>
      <c r="C7947" t="str">
        <f>_xlfn.XLOOKUP(B7947,Lookup_table!B:B,Lookup_table!C:C)</f>
        <v>Data</v>
      </c>
      <c r="D7947" t="s">
        <v>34</v>
      </c>
      <c r="E7947" t="s">
        <v>40</v>
      </c>
      <c r="F7947" t="s">
        <v>24</v>
      </c>
      <c r="G7947" t="s">
        <v>25</v>
      </c>
      <c r="H7947" t="str">
        <f t="shared" si="496"/>
        <v>Onsite/Hybrid</v>
      </c>
      <c r="I7947" t="s">
        <v>18</v>
      </c>
      <c r="J7947" t="str">
        <f t="shared" si="497"/>
        <v>7+ yrs</v>
      </c>
      <c r="K7947">
        <f t="shared" ca="1" si="499"/>
        <v>14</v>
      </c>
      <c r="L7947" t="s">
        <v>27</v>
      </c>
      <c r="M7947">
        <v>0</v>
      </c>
      <c r="N7947">
        <v>0</v>
      </c>
      <c r="O7947">
        <v>0</v>
      </c>
      <c r="P7947">
        <v>0</v>
      </c>
      <c r="Q7947">
        <v>1</v>
      </c>
      <c r="R7947">
        <f>SUM(M7947:N7947:O7947:P7947:Q7947)</f>
        <v>1</v>
      </c>
      <c r="S7947" s="1">
        <v>106500</v>
      </c>
      <c r="T7947" s="1" t="str">
        <f t="shared" si="498"/>
        <v>Medium</v>
      </c>
      <c r="U7947">
        <v>6</v>
      </c>
      <c r="V7947">
        <v>2020</v>
      </c>
      <c r="W7947" t="s">
        <v>20</v>
      </c>
      <c r="X7947">
        <v>5</v>
      </c>
    </row>
    <row r="7948" spans="1:24" x14ac:dyDescent="0.3">
      <c r="A7948">
        <v>7947</v>
      </c>
      <c r="B7948" t="s">
        <v>31</v>
      </c>
      <c r="C7948" t="str">
        <f>_xlfn.XLOOKUP(B7948,Lookup_table!B:B,Lookup_table!C:C)</f>
        <v>Business</v>
      </c>
      <c r="D7948" t="s">
        <v>34</v>
      </c>
      <c r="E7948" t="s">
        <v>38</v>
      </c>
      <c r="F7948" t="s">
        <v>16</v>
      </c>
      <c r="G7948" t="s">
        <v>17</v>
      </c>
      <c r="H7948" t="str">
        <f t="shared" si="496"/>
        <v>Remote</v>
      </c>
      <c r="I7948" t="s">
        <v>26</v>
      </c>
      <c r="J7948" t="str">
        <f t="shared" si="497"/>
        <v>3-6 yrs</v>
      </c>
      <c r="K7948">
        <f t="shared" ca="1" si="499"/>
        <v>4</v>
      </c>
      <c r="L7948" t="s">
        <v>39</v>
      </c>
      <c r="M7948">
        <v>1</v>
      </c>
      <c r="N7948">
        <v>1</v>
      </c>
      <c r="O7948">
        <v>1</v>
      </c>
      <c r="P7948">
        <v>0</v>
      </c>
      <c r="Q7948">
        <v>1</v>
      </c>
      <c r="R7948">
        <f>SUM(M7948:N7948:O7948:P7948:Q7948)</f>
        <v>4</v>
      </c>
      <c r="S7948" s="1">
        <v>103638</v>
      </c>
      <c r="T7948" s="1" t="str">
        <f t="shared" si="498"/>
        <v>Medium</v>
      </c>
      <c r="U7948">
        <v>9</v>
      </c>
      <c r="V7948">
        <v>2022</v>
      </c>
      <c r="W7948" t="s">
        <v>28</v>
      </c>
      <c r="X7948">
        <v>9</v>
      </c>
    </row>
    <row r="7949" spans="1:24" x14ac:dyDescent="0.3">
      <c r="A7949">
        <v>7948</v>
      </c>
      <c r="B7949" t="s">
        <v>50</v>
      </c>
      <c r="C7949" t="str">
        <f>_xlfn.XLOOKUP(B7949,Lookup_table!B:B,Lookup_table!C:C)</f>
        <v>AI</v>
      </c>
      <c r="D7949" t="s">
        <v>22</v>
      </c>
      <c r="E7949" t="s">
        <v>15</v>
      </c>
      <c r="F7949" t="s">
        <v>16</v>
      </c>
      <c r="G7949" t="s">
        <v>17</v>
      </c>
      <c r="H7949" t="str">
        <f t="shared" si="496"/>
        <v>Remote</v>
      </c>
      <c r="I7949" t="s">
        <v>35</v>
      </c>
      <c r="J7949" t="str">
        <f t="shared" si="497"/>
        <v>0-2 yrs</v>
      </c>
      <c r="K7949">
        <f t="shared" ca="1" si="499"/>
        <v>2</v>
      </c>
      <c r="L7949" t="s">
        <v>27</v>
      </c>
      <c r="M7949">
        <v>1</v>
      </c>
      <c r="N7949">
        <v>1</v>
      </c>
      <c r="O7949">
        <v>1</v>
      </c>
      <c r="P7949">
        <v>1</v>
      </c>
      <c r="Q7949">
        <v>1</v>
      </c>
      <c r="R7949">
        <f>SUM(M7949:N7949:O7949:P7949:Q7949)</f>
        <v>5</v>
      </c>
      <c r="S7949" s="1">
        <v>154800</v>
      </c>
      <c r="T7949" s="1" t="str">
        <f t="shared" si="498"/>
        <v>High</v>
      </c>
      <c r="U7949">
        <v>11</v>
      </c>
      <c r="V7949">
        <v>2025</v>
      </c>
      <c r="W7949" t="s">
        <v>28</v>
      </c>
      <c r="X7949">
        <v>6</v>
      </c>
    </row>
    <row r="7950" spans="1:24" x14ac:dyDescent="0.3">
      <c r="A7950">
        <v>7949</v>
      </c>
      <c r="B7950" t="s">
        <v>31</v>
      </c>
      <c r="C7950" t="str">
        <f>_xlfn.XLOOKUP(B7950,Lookup_table!B:B,Lookup_table!C:C)</f>
        <v>Business</v>
      </c>
      <c r="D7950" t="s">
        <v>14</v>
      </c>
      <c r="E7950" t="s">
        <v>40</v>
      </c>
      <c r="F7950" t="s">
        <v>51</v>
      </c>
      <c r="G7950" t="s">
        <v>30</v>
      </c>
      <c r="H7950" t="str">
        <f t="shared" si="496"/>
        <v>Onsite/Hybrid</v>
      </c>
      <c r="I7950" t="s">
        <v>18</v>
      </c>
      <c r="J7950" t="str">
        <f t="shared" si="497"/>
        <v>7+ yrs</v>
      </c>
      <c r="K7950">
        <f t="shared" ca="1" si="499"/>
        <v>9</v>
      </c>
      <c r="L7950" t="s">
        <v>39</v>
      </c>
      <c r="M7950">
        <v>0</v>
      </c>
      <c r="N7950">
        <v>0</v>
      </c>
      <c r="O7950">
        <v>0</v>
      </c>
      <c r="P7950">
        <v>0</v>
      </c>
      <c r="Q7950">
        <v>1</v>
      </c>
      <c r="R7950">
        <f>SUM(M7950:N7950:O7950:P7950:Q7950)</f>
        <v>1</v>
      </c>
      <c r="S7950" s="1">
        <v>111921</v>
      </c>
      <c r="T7950" s="1" t="str">
        <f t="shared" si="498"/>
        <v>Medium</v>
      </c>
      <c r="U7950">
        <v>10</v>
      </c>
      <c r="V7950">
        <v>2024</v>
      </c>
      <c r="W7950" t="s">
        <v>20</v>
      </c>
      <c r="X7950">
        <v>4</v>
      </c>
    </row>
    <row r="7951" spans="1:24" x14ac:dyDescent="0.3">
      <c r="A7951">
        <v>7950</v>
      </c>
      <c r="B7951" t="s">
        <v>50</v>
      </c>
      <c r="C7951" t="str">
        <f>_xlfn.XLOOKUP(B7951,Lookup_table!B:B,Lookup_table!C:C)</f>
        <v>AI</v>
      </c>
      <c r="D7951" t="s">
        <v>37</v>
      </c>
      <c r="E7951" t="s">
        <v>40</v>
      </c>
      <c r="F7951" t="s">
        <v>16</v>
      </c>
      <c r="G7951" t="s">
        <v>25</v>
      </c>
      <c r="H7951" t="str">
        <f t="shared" si="496"/>
        <v>Onsite/Hybrid</v>
      </c>
      <c r="I7951" t="s">
        <v>18</v>
      </c>
      <c r="J7951" t="str">
        <f t="shared" si="497"/>
        <v>7+ yrs</v>
      </c>
      <c r="K7951">
        <f t="shared" ca="1" si="499"/>
        <v>15</v>
      </c>
      <c r="L7951" t="s">
        <v>19</v>
      </c>
      <c r="M7951">
        <v>1</v>
      </c>
      <c r="N7951">
        <v>1</v>
      </c>
      <c r="O7951">
        <v>0</v>
      </c>
      <c r="P7951">
        <v>0</v>
      </c>
      <c r="Q7951">
        <v>0</v>
      </c>
      <c r="R7951">
        <f>SUM(M7951:N7951:O7951:P7951:Q7951)</f>
        <v>2</v>
      </c>
      <c r="S7951" s="1">
        <v>138905</v>
      </c>
      <c r="T7951" s="1" t="str">
        <f t="shared" si="498"/>
        <v>High</v>
      </c>
      <c r="U7951">
        <v>1</v>
      </c>
      <c r="V7951">
        <v>2020</v>
      </c>
      <c r="W7951" t="s">
        <v>28</v>
      </c>
      <c r="X7951">
        <v>7</v>
      </c>
    </row>
    <row r="7952" spans="1:24" x14ac:dyDescent="0.3">
      <c r="A7952">
        <v>7951</v>
      </c>
      <c r="B7952" t="s">
        <v>33</v>
      </c>
      <c r="C7952" t="str">
        <f>_xlfn.XLOOKUP(B7952,Lookup_table!B:B,Lookup_table!C:C)</f>
        <v>Data</v>
      </c>
      <c r="D7952" t="s">
        <v>34</v>
      </c>
      <c r="E7952" t="s">
        <v>23</v>
      </c>
      <c r="F7952" t="s">
        <v>29</v>
      </c>
      <c r="G7952" t="s">
        <v>17</v>
      </c>
      <c r="H7952" t="str">
        <f t="shared" si="496"/>
        <v>Remote</v>
      </c>
      <c r="I7952" t="s">
        <v>26</v>
      </c>
      <c r="J7952" t="str">
        <f t="shared" si="497"/>
        <v>3-6 yrs</v>
      </c>
      <c r="K7952">
        <f t="shared" ca="1" si="499"/>
        <v>3</v>
      </c>
      <c r="L7952" t="s">
        <v>39</v>
      </c>
      <c r="M7952">
        <v>0</v>
      </c>
      <c r="N7952">
        <v>0</v>
      </c>
      <c r="O7952">
        <v>0</v>
      </c>
      <c r="P7952">
        <v>1</v>
      </c>
      <c r="Q7952">
        <v>0</v>
      </c>
      <c r="R7952">
        <f>SUM(M7952:N7952:O7952:P7952:Q7952)</f>
        <v>1</v>
      </c>
      <c r="S7952" s="1">
        <v>92106</v>
      </c>
      <c r="T7952" s="1" t="str">
        <f t="shared" si="498"/>
        <v>Medium</v>
      </c>
      <c r="U7952">
        <v>6</v>
      </c>
      <c r="V7952">
        <v>2025</v>
      </c>
      <c r="W7952" t="s">
        <v>20</v>
      </c>
      <c r="X7952">
        <v>5</v>
      </c>
    </row>
    <row r="7953" spans="1:24" x14ac:dyDescent="0.3">
      <c r="A7953">
        <v>7952</v>
      </c>
      <c r="B7953" t="s">
        <v>31</v>
      </c>
      <c r="C7953" t="str">
        <f>_xlfn.XLOOKUP(B7953,Lookup_table!B:B,Lookup_table!C:C)</f>
        <v>Business</v>
      </c>
      <c r="D7953" t="s">
        <v>37</v>
      </c>
      <c r="E7953" t="s">
        <v>32</v>
      </c>
      <c r="F7953" t="s">
        <v>43</v>
      </c>
      <c r="G7953" t="s">
        <v>17</v>
      </c>
      <c r="H7953" t="str">
        <f t="shared" si="496"/>
        <v>Remote</v>
      </c>
      <c r="I7953" t="s">
        <v>18</v>
      </c>
      <c r="J7953" t="str">
        <f t="shared" si="497"/>
        <v>7+ yrs</v>
      </c>
      <c r="K7953">
        <f t="shared" ca="1" si="499"/>
        <v>11</v>
      </c>
      <c r="L7953" t="s">
        <v>19</v>
      </c>
      <c r="M7953">
        <v>0</v>
      </c>
      <c r="N7953">
        <v>0</v>
      </c>
      <c r="O7953">
        <v>1</v>
      </c>
      <c r="P7953">
        <v>1</v>
      </c>
      <c r="Q7953">
        <v>0</v>
      </c>
      <c r="R7953">
        <f>SUM(M7953:N7953:O7953:P7953:Q7953)</f>
        <v>2</v>
      </c>
      <c r="S7953" s="1">
        <v>127911</v>
      </c>
      <c r="T7953" s="1" t="str">
        <f t="shared" si="498"/>
        <v>High</v>
      </c>
      <c r="U7953">
        <v>2</v>
      </c>
      <c r="V7953">
        <v>2024</v>
      </c>
      <c r="W7953" t="s">
        <v>28</v>
      </c>
      <c r="X7953">
        <v>4</v>
      </c>
    </row>
    <row r="7954" spans="1:24" x14ac:dyDescent="0.3">
      <c r="A7954">
        <v>7953</v>
      </c>
      <c r="B7954" t="s">
        <v>21</v>
      </c>
      <c r="C7954" t="str">
        <f>_xlfn.XLOOKUP(B7954,Lookup_table!B:B,Lookup_table!C:C)</f>
        <v>AI</v>
      </c>
      <c r="D7954" t="s">
        <v>34</v>
      </c>
      <c r="E7954" t="s">
        <v>40</v>
      </c>
      <c r="F7954" t="s">
        <v>52</v>
      </c>
      <c r="G7954" t="s">
        <v>30</v>
      </c>
      <c r="H7954" t="str">
        <f t="shared" si="496"/>
        <v>Onsite/Hybrid</v>
      </c>
      <c r="I7954" t="s">
        <v>35</v>
      </c>
      <c r="J7954" t="str">
        <f t="shared" si="497"/>
        <v>0-2 yrs</v>
      </c>
      <c r="K7954">
        <f t="shared" ca="1" si="499"/>
        <v>1</v>
      </c>
      <c r="L7954" t="s">
        <v>19</v>
      </c>
      <c r="M7954">
        <v>0</v>
      </c>
      <c r="N7954">
        <v>0</v>
      </c>
      <c r="O7954">
        <v>1</v>
      </c>
      <c r="P7954">
        <v>1</v>
      </c>
      <c r="Q7954">
        <v>0</v>
      </c>
      <c r="R7954">
        <f>SUM(M7954:N7954:O7954:P7954:Q7954)</f>
        <v>2</v>
      </c>
      <c r="S7954" s="1">
        <v>116344</v>
      </c>
      <c r="T7954" s="1" t="str">
        <f t="shared" si="498"/>
        <v>Medium</v>
      </c>
      <c r="U7954">
        <v>9</v>
      </c>
      <c r="V7954">
        <v>2024</v>
      </c>
      <c r="W7954" t="s">
        <v>28</v>
      </c>
      <c r="X7954">
        <v>7</v>
      </c>
    </row>
    <row r="7955" spans="1:24" x14ac:dyDescent="0.3">
      <c r="A7955">
        <v>7954</v>
      </c>
      <c r="B7955" t="s">
        <v>33</v>
      </c>
      <c r="C7955" t="str">
        <f>_xlfn.XLOOKUP(B7955,Lookup_table!B:B,Lookup_table!C:C)</f>
        <v>Data</v>
      </c>
      <c r="D7955" t="s">
        <v>37</v>
      </c>
      <c r="E7955" t="s">
        <v>32</v>
      </c>
      <c r="F7955" t="s">
        <v>24</v>
      </c>
      <c r="G7955" t="s">
        <v>17</v>
      </c>
      <c r="H7955" t="str">
        <f t="shared" si="496"/>
        <v>Remote</v>
      </c>
      <c r="I7955" t="s">
        <v>18</v>
      </c>
      <c r="J7955" t="str">
        <f t="shared" si="497"/>
        <v>7+ yrs</v>
      </c>
      <c r="K7955">
        <f t="shared" ca="1" si="499"/>
        <v>9</v>
      </c>
      <c r="L7955" t="s">
        <v>39</v>
      </c>
      <c r="M7955">
        <v>0</v>
      </c>
      <c r="N7955">
        <v>1</v>
      </c>
      <c r="O7955">
        <v>0</v>
      </c>
      <c r="P7955">
        <v>0</v>
      </c>
      <c r="Q7955">
        <v>1</v>
      </c>
      <c r="R7955">
        <f>SUM(M7955:N7955:O7955:P7955:Q7955)</f>
        <v>2</v>
      </c>
      <c r="S7955" s="1">
        <v>105329</v>
      </c>
      <c r="T7955" s="1" t="str">
        <f t="shared" si="498"/>
        <v>Medium</v>
      </c>
      <c r="U7955">
        <v>2</v>
      </c>
      <c r="V7955">
        <v>2026</v>
      </c>
      <c r="W7955" t="s">
        <v>28</v>
      </c>
      <c r="X7955">
        <v>8</v>
      </c>
    </row>
    <row r="7956" spans="1:24" x14ac:dyDescent="0.3">
      <c r="A7956">
        <v>7955</v>
      </c>
      <c r="B7956" t="s">
        <v>50</v>
      </c>
      <c r="C7956" t="str">
        <f>_xlfn.XLOOKUP(B7956,Lookup_table!B:B,Lookup_table!C:C)</f>
        <v>AI</v>
      </c>
      <c r="D7956" t="s">
        <v>22</v>
      </c>
      <c r="E7956" t="s">
        <v>32</v>
      </c>
      <c r="F7956" t="s">
        <v>16</v>
      </c>
      <c r="G7956" t="s">
        <v>30</v>
      </c>
      <c r="H7956" t="str">
        <f t="shared" si="496"/>
        <v>Onsite/Hybrid</v>
      </c>
      <c r="I7956" t="s">
        <v>35</v>
      </c>
      <c r="J7956" t="str">
        <f t="shared" si="497"/>
        <v>0-2 yrs</v>
      </c>
      <c r="K7956">
        <f t="shared" ca="1" si="499"/>
        <v>0</v>
      </c>
      <c r="L7956" t="s">
        <v>19</v>
      </c>
      <c r="M7956">
        <v>0</v>
      </c>
      <c r="N7956">
        <v>1</v>
      </c>
      <c r="O7956">
        <v>0</v>
      </c>
      <c r="P7956">
        <v>1</v>
      </c>
      <c r="Q7956">
        <v>1</v>
      </c>
      <c r="R7956">
        <f>SUM(M7956:N7956:O7956:P7956:Q7956)</f>
        <v>3</v>
      </c>
      <c r="S7956" s="1">
        <v>130383</v>
      </c>
      <c r="T7956" s="1" t="str">
        <f t="shared" si="498"/>
        <v>High</v>
      </c>
      <c r="U7956">
        <v>10</v>
      </c>
      <c r="V7956">
        <v>2025</v>
      </c>
      <c r="W7956" t="s">
        <v>34</v>
      </c>
      <c r="X7956">
        <v>2</v>
      </c>
    </row>
    <row r="7957" spans="1:24" x14ac:dyDescent="0.3">
      <c r="A7957">
        <v>7956</v>
      </c>
      <c r="B7957" t="s">
        <v>33</v>
      </c>
      <c r="C7957" t="str">
        <f>_xlfn.XLOOKUP(B7957,Lookup_table!B:B,Lookup_table!C:C)</f>
        <v>Data</v>
      </c>
      <c r="D7957" t="s">
        <v>34</v>
      </c>
      <c r="E7957" t="s">
        <v>32</v>
      </c>
      <c r="F7957" t="s">
        <v>24</v>
      </c>
      <c r="G7957" t="s">
        <v>25</v>
      </c>
      <c r="H7957" t="str">
        <f t="shared" si="496"/>
        <v>Onsite/Hybrid</v>
      </c>
      <c r="I7957" t="s">
        <v>35</v>
      </c>
      <c r="J7957" t="str">
        <f t="shared" si="497"/>
        <v>0-2 yrs</v>
      </c>
      <c r="K7957">
        <f t="shared" ca="1" si="499"/>
        <v>0</v>
      </c>
      <c r="L7957" t="s">
        <v>19</v>
      </c>
      <c r="M7957">
        <v>1</v>
      </c>
      <c r="N7957">
        <v>1</v>
      </c>
      <c r="O7957">
        <v>0</v>
      </c>
      <c r="P7957">
        <v>1</v>
      </c>
      <c r="Q7957">
        <v>0</v>
      </c>
      <c r="R7957">
        <f>SUM(M7957:N7957:O7957:P7957:Q7957)</f>
        <v>3</v>
      </c>
      <c r="S7957" s="1">
        <v>64796</v>
      </c>
      <c r="T7957" s="1" t="str">
        <f t="shared" si="498"/>
        <v>Low</v>
      </c>
      <c r="U7957">
        <v>10</v>
      </c>
      <c r="V7957">
        <v>2022</v>
      </c>
      <c r="W7957" t="s">
        <v>34</v>
      </c>
      <c r="X7957">
        <v>6</v>
      </c>
    </row>
    <row r="7958" spans="1:24" x14ac:dyDescent="0.3">
      <c r="A7958">
        <v>7957</v>
      </c>
      <c r="B7958" t="s">
        <v>36</v>
      </c>
      <c r="C7958" t="str">
        <f>_xlfn.XLOOKUP(B7958,Lookup_table!B:B,Lookup_table!C:C)</f>
        <v>Data</v>
      </c>
      <c r="D7958" t="s">
        <v>14</v>
      </c>
      <c r="E7958" t="s">
        <v>38</v>
      </c>
      <c r="F7958" t="s">
        <v>43</v>
      </c>
      <c r="G7958" t="s">
        <v>25</v>
      </c>
      <c r="H7958" t="str">
        <f t="shared" si="496"/>
        <v>Onsite/Hybrid</v>
      </c>
      <c r="I7958" t="s">
        <v>18</v>
      </c>
      <c r="J7958" t="str">
        <f t="shared" si="497"/>
        <v>7+ yrs</v>
      </c>
      <c r="K7958">
        <f t="shared" ca="1" si="499"/>
        <v>14</v>
      </c>
      <c r="L7958" t="s">
        <v>19</v>
      </c>
      <c r="M7958">
        <v>0</v>
      </c>
      <c r="N7958">
        <v>1</v>
      </c>
      <c r="O7958">
        <v>1</v>
      </c>
      <c r="P7958">
        <v>1</v>
      </c>
      <c r="Q7958">
        <v>1</v>
      </c>
      <c r="R7958">
        <f>SUM(M7958:N7958:O7958:P7958:Q7958)</f>
        <v>4</v>
      </c>
      <c r="S7958" s="1">
        <v>139574</v>
      </c>
      <c r="T7958" s="1" t="str">
        <f t="shared" si="498"/>
        <v>High</v>
      </c>
      <c r="U7958">
        <v>7</v>
      </c>
      <c r="V7958">
        <v>2025</v>
      </c>
      <c r="W7958" t="s">
        <v>28</v>
      </c>
      <c r="X7958">
        <v>6</v>
      </c>
    </row>
    <row r="7959" spans="1:24" x14ac:dyDescent="0.3">
      <c r="A7959">
        <v>7958</v>
      </c>
      <c r="B7959" t="s">
        <v>21</v>
      </c>
      <c r="C7959" t="str">
        <f>_xlfn.XLOOKUP(B7959,Lookup_table!B:B,Lookup_table!C:C)</f>
        <v>AI</v>
      </c>
      <c r="D7959" t="s">
        <v>14</v>
      </c>
      <c r="E7959" t="s">
        <v>40</v>
      </c>
      <c r="F7959" t="s">
        <v>51</v>
      </c>
      <c r="G7959" t="s">
        <v>30</v>
      </c>
      <c r="H7959" t="str">
        <f t="shared" si="496"/>
        <v>Onsite/Hybrid</v>
      </c>
      <c r="I7959" t="s">
        <v>26</v>
      </c>
      <c r="J7959" t="str">
        <f t="shared" si="497"/>
        <v>3-6 yrs</v>
      </c>
      <c r="K7959">
        <f t="shared" ca="1" si="499"/>
        <v>3</v>
      </c>
      <c r="L7959" t="s">
        <v>19</v>
      </c>
      <c r="M7959">
        <v>0</v>
      </c>
      <c r="N7959">
        <v>0</v>
      </c>
      <c r="O7959">
        <v>0</v>
      </c>
      <c r="P7959">
        <v>1</v>
      </c>
      <c r="Q7959">
        <v>1</v>
      </c>
      <c r="R7959">
        <f>SUM(M7959:N7959:O7959:P7959:Q7959)</f>
        <v>2</v>
      </c>
      <c r="S7959" s="1">
        <v>140124</v>
      </c>
      <c r="T7959" s="1" t="str">
        <f t="shared" si="498"/>
        <v>High</v>
      </c>
      <c r="U7959">
        <v>9</v>
      </c>
      <c r="V7959">
        <v>2025</v>
      </c>
      <c r="W7959" t="s">
        <v>28</v>
      </c>
      <c r="X7959">
        <v>8</v>
      </c>
    </row>
    <row r="7960" spans="1:24" x14ac:dyDescent="0.3">
      <c r="A7960">
        <v>7959</v>
      </c>
      <c r="B7960" t="s">
        <v>50</v>
      </c>
      <c r="C7960" t="str">
        <f>_xlfn.XLOOKUP(B7960,Lookup_table!B:B,Lookup_table!C:C)</f>
        <v>AI</v>
      </c>
      <c r="D7960" t="s">
        <v>37</v>
      </c>
      <c r="E7960" t="s">
        <v>32</v>
      </c>
      <c r="F7960" t="s">
        <v>43</v>
      </c>
      <c r="G7960" t="s">
        <v>17</v>
      </c>
      <c r="H7960" t="str">
        <f t="shared" si="496"/>
        <v>Remote</v>
      </c>
      <c r="I7960" t="s">
        <v>18</v>
      </c>
      <c r="J7960" t="str">
        <f t="shared" si="497"/>
        <v>7+ yrs</v>
      </c>
      <c r="K7960">
        <f t="shared" ca="1" si="499"/>
        <v>13</v>
      </c>
      <c r="L7960" t="s">
        <v>27</v>
      </c>
      <c r="M7960">
        <v>0</v>
      </c>
      <c r="N7960">
        <v>1</v>
      </c>
      <c r="O7960">
        <v>1</v>
      </c>
      <c r="P7960">
        <v>0</v>
      </c>
      <c r="Q7960">
        <v>0</v>
      </c>
      <c r="R7960">
        <f>SUM(M7960:N7960:O7960:P7960:Q7960)</f>
        <v>2</v>
      </c>
      <c r="S7960" s="1">
        <v>153060</v>
      </c>
      <c r="T7960" s="1" t="str">
        <f t="shared" si="498"/>
        <v>High</v>
      </c>
      <c r="U7960">
        <v>1</v>
      </c>
      <c r="V7960">
        <v>2024</v>
      </c>
      <c r="W7960" t="s">
        <v>20</v>
      </c>
      <c r="X7960">
        <v>1</v>
      </c>
    </row>
    <row r="7961" spans="1:24" x14ac:dyDescent="0.3">
      <c r="A7961">
        <v>7960</v>
      </c>
      <c r="B7961" t="s">
        <v>33</v>
      </c>
      <c r="C7961" t="str">
        <f>_xlfn.XLOOKUP(B7961,Lookup_table!B:B,Lookup_table!C:C)</f>
        <v>Data</v>
      </c>
      <c r="D7961" t="s">
        <v>22</v>
      </c>
      <c r="E7961" t="s">
        <v>32</v>
      </c>
      <c r="F7961" t="s">
        <v>44</v>
      </c>
      <c r="G7961" t="s">
        <v>17</v>
      </c>
      <c r="H7961" t="str">
        <f t="shared" si="496"/>
        <v>Remote</v>
      </c>
      <c r="I7961" t="s">
        <v>18</v>
      </c>
      <c r="J7961" t="str">
        <f t="shared" si="497"/>
        <v>7+ yrs</v>
      </c>
      <c r="K7961">
        <f t="shared" ca="1" si="499"/>
        <v>10</v>
      </c>
      <c r="L7961" t="s">
        <v>19</v>
      </c>
      <c r="M7961">
        <v>1</v>
      </c>
      <c r="N7961">
        <v>0</v>
      </c>
      <c r="O7961">
        <v>1</v>
      </c>
      <c r="P7961">
        <v>1</v>
      </c>
      <c r="Q7961">
        <v>0</v>
      </c>
      <c r="R7961">
        <f>SUM(M7961:N7961:O7961:P7961:Q7961)</f>
        <v>3</v>
      </c>
      <c r="S7961" s="1">
        <v>153583</v>
      </c>
      <c r="T7961" s="1" t="str">
        <f t="shared" si="498"/>
        <v>High</v>
      </c>
      <c r="U7961">
        <v>1</v>
      </c>
      <c r="V7961">
        <v>2021</v>
      </c>
      <c r="W7961" t="s">
        <v>28</v>
      </c>
      <c r="X7961">
        <v>9</v>
      </c>
    </row>
    <row r="7962" spans="1:24" x14ac:dyDescent="0.3">
      <c r="A7962">
        <v>7961</v>
      </c>
      <c r="B7962" t="s">
        <v>50</v>
      </c>
      <c r="C7962" t="str">
        <f>_xlfn.XLOOKUP(B7962,Lookup_table!B:B,Lookup_table!C:C)</f>
        <v>AI</v>
      </c>
      <c r="D7962" t="s">
        <v>37</v>
      </c>
      <c r="E7962" t="s">
        <v>40</v>
      </c>
      <c r="F7962" t="s">
        <v>43</v>
      </c>
      <c r="G7962" t="s">
        <v>17</v>
      </c>
      <c r="H7962" t="str">
        <f t="shared" si="496"/>
        <v>Remote</v>
      </c>
      <c r="I7962" t="s">
        <v>18</v>
      </c>
      <c r="J7962" t="str">
        <f t="shared" si="497"/>
        <v>7+ yrs</v>
      </c>
      <c r="K7962">
        <f t="shared" ca="1" si="499"/>
        <v>7</v>
      </c>
      <c r="L7962" t="s">
        <v>27</v>
      </c>
      <c r="M7962">
        <v>1</v>
      </c>
      <c r="N7962">
        <v>1</v>
      </c>
      <c r="O7962">
        <v>1</v>
      </c>
      <c r="P7962">
        <v>0</v>
      </c>
      <c r="Q7962">
        <v>1</v>
      </c>
      <c r="R7962">
        <f>SUM(M7962:N7962:O7962:P7962:Q7962)</f>
        <v>4</v>
      </c>
      <c r="S7962" s="1">
        <v>164278</v>
      </c>
      <c r="T7962" s="1" t="str">
        <f t="shared" si="498"/>
        <v>High</v>
      </c>
      <c r="U7962">
        <v>12</v>
      </c>
      <c r="V7962">
        <v>2022</v>
      </c>
      <c r="W7962" t="s">
        <v>20</v>
      </c>
      <c r="X7962">
        <v>3</v>
      </c>
    </row>
    <row r="7963" spans="1:24" x14ac:dyDescent="0.3">
      <c r="A7963">
        <v>7962</v>
      </c>
      <c r="B7963" t="s">
        <v>50</v>
      </c>
      <c r="C7963" t="str">
        <f>_xlfn.XLOOKUP(B7963,Lookup_table!B:B,Lookup_table!C:C)</f>
        <v>AI</v>
      </c>
      <c r="D7963" t="s">
        <v>14</v>
      </c>
      <c r="E7963" t="s">
        <v>40</v>
      </c>
      <c r="F7963" t="s">
        <v>16</v>
      </c>
      <c r="G7963" t="s">
        <v>17</v>
      </c>
      <c r="H7963" t="str">
        <f t="shared" si="496"/>
        <v>Remote</v>
      </c>
      <c r="I7963" t="s">
        <v>26</v>
      </c>
      <c r="J7963" t="str">
        <f t="shared" si="497"/>
        <v>3-6 yrs</v>
      </c>
      <c r="K7963">
        <f t="shared" ca="1" si="499"/>
        <v>6</v>
      </c>
      <c r="L7963" t="s">
        <v>27</v>
      </c>
      <c r="M7963">
        <v>1</v>
      </c>
      <c r="N7963">
        <v>0</v>
      </c>
      <c r="O7963">
        <v>0</v>
      </c>
      <c r="P7963">
        <v>0</v>
      </c>
      <c r="Q7963">
        <v>1</v>
      </c>
      <c r="R7963">
        <f>SUM(M7963:N7963:O7963:P7963:Q7963)</f>
        <v>2</v>
      </c>
      <c r="S7963" s="1">
        <v>122864</v>
      </c>
      <c r="T7963" s="1" t="str">
        <f t="shared" si="498"/>
        <v>High</v>
      </c>
      <c r="U7963">
        <v>3</v>
      </c>
      <c r="V7963">
        <v>2024</v>
      </c>
      <c r="W7963" t="s">
        <v>34</v>
      </c>
      <c r="X7963">
        <v>1</v>
      </c>
    </row>
    <row r="7964" spans="1:24" x14ac:dyDescent="0.3">
      <c r="A7964">
        <v>7963</v>
      </c>
      <c r="B7964" t="s">
        <v>50</v>
      </c>
      <c r="C7964" t="str">
        <f>_xlfn.XLOOKUP(B7964,Lookup_table!B:B,Lookup_table!C:C)</f>
        <v>AI</v>
      </c>
      <c r="D7964" t="s">
        <v>37</v>
      </c>
      <c r="E7964" t="s">
        <v>23</v>
      </c>
      <c r="F7964" t="s">
        <v>29</v>
      </c>
      <c r="G7964" t="s">
        <v>17</v>
      </c>
      <c r="H7964" t="str">
        <f t="shared" si="496"/>
        <v>Remote</v>
      </c>
      <c r="I7964" t="s">
        <v>26</v>
      </c>
      <c r="J7964" t="str">
        <f t="shared" si="497"/>
        <v>3-6 yrs</v>
      </c>
      <c r="K7964">
        <f t="shared" ca="1" si="499"/>
        <v>4</v>
      </c>
      <c r="L7964" t="s">
        <v>39</v>
      </c>
      <c r="M7964">
        <v>0</v>
      </c>
      <c r="N7964">
        <v>0</v>
      </c>
      <c r="O7964">
        <v>0</v>
      </c>
      <c r="P7964">
        <v>1</v>
      </c>
      <c r="Q7964">
        <v>0</v>
      </c>
      <c r="R7964">
        <f>SUM(M7964:N7964:O7964:P7964:Q7964)</f>
        <v>1</v>
      </c>
      <c r="S7964" s="1">
        <v>127570</v>
      </c>
      <c r="T7964" s="1" t="str">
        <f t="shared" si="498"/>
        <v>High</v>
      </c>
      <c r="U7964">
        <v>12</v>
      </c>
      <c r="V7964">
        <v>2026</v>
      </c>
      <c r="W7964" t="s">
        <v>34</v>
      </c>
      <c r="X7964">
        <v>5</v>
      </c>
    </row>
    <row r="7965" spans="1:24" x14ac:dyDescent="0.3">
      <c r="A7965">
        <v>7964</v>
      </c>
      <c r="B7965" t="s">
        <v>21</v>
      </c>
      <c r="C7965" t="str">
        <f>_xlfn.XLOOKUP(B7965,Lookup_table!B:B,Lookup_table!C:C)</f>
        <v>AI</v>
      </c>
      <c r="D7965" t="s">
        <v>34</v>
      </c>
      <c r="E7965" t="s">
        <v>42</v>
      </c>
      <c r="F7965" t="s">
        <v>43</v>
      </c>
      <c r="G7965" t="s">
        <v>17</v>
      </c>
      <c r="H7965" t="str">
        <f t="shared" si="496"/>
        <v>Remote</v>
      </c>
      <c r="I7965" t="s">
        <v>26</v>
      </c>
      <c r="J7965" t="str">
        <f t="shared" si="497"/>
        <v>3-6 yrs</v>
      </c>
      <c r="K7965">
        <f t="shared" ca="1" si="499"/>
        <v>5</v>
      </c>
      <c r="L7965" t="s">
        <v>39</v>
      </c>
      <c r="M7965">
        <v>1</v>
      </c>
      <c r="N7965">
        <v>0</v>
      </c>
      <c r="O7965">
        <v>0</v>
      </c>
      <c r="P7965">
        <v>0</v>
      </c>
      <c r="Q7965">
        <v>1</v>
      </c>
      <c r="R7965">
        <f>SUM(M7965:N7965:O7965:P7965:Q7965)</f>
        <v>2</v>
      </c>
      <c r="S7965" s="1">
        <v>120905</v>
      </c>
      <c r="T7965" s="1" t="str">
        <f t="shared" si="498"/>
        <v>High</v>
      </c>
      <c r="U7965">
        <v>1</v>
      </c>
      <c r="V7965">
        <v>2025</v>
      </c>
      <c r="W7965" t="s">
        <v>28</v>
      </c>
      <c r="X7965">
        <v>7</v>
      </c>
    </row>
    <row r="7966" spans="1:24" x14ac:dyDescent="0.3">
      <c r="A7966">
        <v>7965</v>
      </c>
      <c r="B7966" t="s">
        <v>41</v>
      </c>
      <c r="C7966" t="str">
        <f>_xlfn.XLOOKUP(B7966,Lookup_table!B:B,Lookup_table!C:C)</f>
        <v>Data</v>
      </c>
      <c r="D7966" t="s">
        <v>37</v>
      </c>
      <c r="E7966" t="s">
        <v>40</v>
      </c>
      <c r="F7966" t="s">
        <v>51</v>
      </c>
      <c r="G7966" t="s">
        <v>30</v>
      </c>
      <c r="H7966" t="str">
        <f t="shared" si="496"/>
        <v>Onsite/Hybrid</v>
      </c>
      <c r="I7966" t="s">
        <v>35</v>
      </c>
      <c r="J7966" t="str">
        <f t="shared" si="497"/>
        <v>0-2 yrs</v>
      </c>
      <c r="K7966">
        <f t="shared" ca="1" si="499"/>
        <v>2</v>
      </c>
      <c r="L7966" t="s">
        <v>19</v>
      </c>
      <c r="M7966">
        <v>0</v>
      </c>
      <c r="N7966">
        <v>0</v>
      </c>
      <c r="O7966">
        <v>0</v>
      </c>
      <c r="P7966">
        <v>1</v>
      </c>
      <c r="Q7966">
        <v>0</v>
      </c>
      <c r="R7966">
        <f>SUM(M7966:N7966:O7966:P7966:Q7966)</f>
        <v>1</v>
      </c>
      <c r="S7966" s="1">
        <v>67938</v>
      </c>
      <c r="T7966" s="1" t="str">
        <f t="shared" si="498"/>
        <v>Low</v>
      </c>
      <c r="U7966">
        <v>3</v>
      </c>
      <c r="V7966">
        <v>2022</v>
      </c>
      <c r="W7966" t="s">
        <v>34</v>
      </c>
      <c r="X7966">
        <v>1</v>
      </c>
    </row>
    <row r="7967" spans="1:24" x14ac:dyDescent="0.3">
      <c r="A7967">
        <v>7966</v>
      </c>
      <c r="B7967" t="s">
        <v>50</v>
      </c>
      <c r="C7967" t="str">
        <f>_xlfn.XLOOKUP(B7967,Lookup_table!B:B,Lookup_table!C:C)</f>
        <v>AI</v>
      </c>
      <c r="D7967" t="s">
        <v>22</v>
      </c>
      <c r="E7967" t="s">
        <v>15</v>
      </c>
      <c r="F7967" t="s">
        <v>44</v>
      </c>
      <c r="G7967" t="s">
        <v>17</v>
      </c>
      <c r="H7967" t="str">
        <f t="shared" si="496"/>
        <v>Remote</v>
      </c>
      <c r="I7967" t="s">
        <v>26</v>
      </c>
      <c r="J7967" t="str">
        <f t="shared" si="497"/>
        <v>3-6 yrs</v>
      </c>
      <c r="K7967">
        <f t="shared" ca="1" si="499"/>
        <v>6</v>
      </c>
      <c r="L7967" t="s">
        <v>19</v>
      </c>
      <c r="M7967">
        <v>0</v>
      </c>
      <c r="N7967">
        <v>1</v>
      </c>
      <c r="O7967">
        <v>0</v>
      </c>
      <c r="P7967">
        <v>1</v>
      </c>
      <c r="Q7967">
        <v>0</v>
      </c>
      <c r="R7967">
        <f>SUM(M7967:N7967:O7967:P7967:Q7967)</f>
        <v>2</v>
      </c>
      <c r="S7967" s="1">
        <v>145517</v>
      </c>
      <c r="T7967" s="1" t="str">
        <f t="shared" si="498"/>
        <v>High</v>
      </c>
      <c r="U7967">
        <v>10</v>
      </c>
      <c r="V7967">
        <v>2025</v>
      </c>
      <c r="W7967" t="s">
        <v>34</v>
      </c>
      <c r="X7967">
        <v>1</v>
      </c>
    </row>
    <row r="7968" spans="1:24" x14ac:dyDescent="0.3">
      <c r="A7968">
        <v>7967</v>
      </c>
      <c r="B7968" t="s">
        <v>33</v>
      </c>
      <c r="C7968" t="str">
        <f>_xlfn.XLOOKUP(B7968,Lookup_table!B:B,Lookup_table!C:C)</f>
        <v>Data</v>
      </c>
      <c r="D7968" t="s">
        <v>34</v>
      </c>
      <c r="E7968" t="s">
        <v>42</v>
      </c>
      <c r="F7968" t="s">
        <v>24</v>
      </c>
      <c r="G7968" t="s">
        <v>17</v>
      </c>
      <c r="H7968" t="str">
        <f t="shared" si="496"/>
        <v>Remote</v>
      </c>
      <c r="I7968" t="s">
        <v>26</v>
      </c>
      <c r="J7968" t="str">
        <f t="shared" si="497"/>
        <v>3-6 yrs</v>
      </c>
      <c r="K7968">
        <f t="shared" ca="1" si="499"/>
        <v>5</v>
      </c>
      <c r="L7968" t="s">
        <v>19</v>
      </c>
      <c r="M7968">
        <v>0</v>
      </c>
      <c r="N7968">
        <v>0</v>
      </c>
      <c r="O7968">
        <v>1</v>
      </c>
      <c r="P7968">
        <v>0</v>
      </c>
      <c r="Q7968">
        <v>0</v>
      </c>
      <c r="R7968">
        <f>SUM(M7968:N7968:O7968:P7968:Q7968)</f>
        <v>1</v>
      </c>
      <c r="S7968" s="1">
        <v>93359</v>
      </c>
      <c r="T7968" s="1" t="str">
        <f t="shared" si="498"/>
        <v>Medium</v>
      </c>
      <c r="U7968">
        <v>3</v>
      </c>
      <c r="V7968">
        <v>2023</v>
      </c>
      <c r="W7968" t="s">
        <v>34</v>
      </c>
      <c r="X7968">
        <v>4</v>
      </c>
    </row>
    <row r="7969" spans="1:24" x14ac:dyDescent="0.3">
      <c r="A7969">
        <v>7968</v>
      </c>
      <c r="B7969" t="s">
        <v>33</v>
      </c>
      <c r="C7969" t="str">
        <f>_xlfn.XLOOKUP(B7969,Lookup_table!B:B,Lookup_table!C:C)</f>
        <v>Data</v>
      </c>
      <c r="D7969" t="s">
        <v>22</v>
      </c>
      <c r="E7969" t="s">
        <v>40</v>
      </c>
      <c r="F7969" t="s">
        <v>16</v>
      </c>
      <c r="G7969" t="s">
        <v>17</v>
      </c>
      <c r="H7969" t="str">
        <f t="shared" si="496"/>
        <v>Remote</v>
      </c>
      <c r="I7969" t="s">
        <v>18</v>
      </c>
      <c r="J7969" t="str">
        <f t="shared" si="497"/>
        <v>7+ yrs</v>
      </c>
      <c r="K7969">
        <f t="shared" ca="1" si="499"/>
        <v>10</v>
      </c>
      <c r="L7969" t="s">
        <v>19</v>
      </c>
      <c r="M7969">
        <v>1</v>
      </c>
      <c r="N7969">
        <v>0</v>
      </c>
      <c r="O7969">
        <v>0</v>
      </c>
      <c r="P7969">
        <v>1</v>
      </c>
      <c r="Q7969">
        <v>0</v>
      </c>
      <c r="R7969">
        <f>SUM(M7969:N7969:O7969:P7969:Q7969)</f>
        <v>2</v>
      </c>
      <c r="S7969" s="1">
        <v>130396</v>
      </c>
      <c r="T7969" s="1" t="str">
        <f t="shared" si="498"/>
        <v>High</v>
      </c>
      <c r="U7969">
        <v>8</v>
      </c>
      <c r="V7969">
        <v>2023</v>
      </c>
      <c r="W7969" t="s">
        <v>20</v>
      </c>
      <c r="X7969">
        <v>1</v>
      </c>
    </row>
    <row r="7970" spans="1:24" x14ac:dyDescent="0.3">
      <c r="A7970">
        <v>7969</v>
      </c>
      <c r="B7970" t="s">
        <v>50</v>
      </c>
      <c r="C7970" t="str">
        <f>_xlfn.XLOOKUP(B7970,Lookup_table!B:B,Lookup_table!C:C)</f>
        <v>AI</v>
      </c>
      <c r="D7970" t="s">
        <v>34</v>
      </c>
      <c r="E7970" t="s">
        <v>40</v>
      </c>
      <c r="F7970" t="s">
        <v>52</v>
      </c>
      <c r="G7970" t="s">
        <v>17</v>
      </c>
      <c r="H7970" t="str">
        <f t="shared" si="496"/>
        <v>Remote</v>
      </c>
      <c r="I7970" t="s">
        <v>35</v>
      </c>
      <c r="J7970" t="str">
        <f t="shared" si="497"/>
        <v>0-2 yrs</v>
      </c>
      <c r="K7970">
        <f t="shared" ca="1" si="499"/>
        <v>1</v>
      </c>
      <c r="L7970" t="s">
        <v>19</v>
      </c>
      <c r="M7970">
        <v>1</v>
      </c>
      <c r="N7970">
        <v>0</v>
      </c>
      <c r="O7970">
        <v>1</v>
      </c>
      <c r="P7970">
        <v>1</v>
      </c>
      <c r="Q7970">
        <v>0</v>
      </c>
      <c r="R7970">
        <f>SUM(M7970:N7970:O7970:P7970:Q7970)</f>
        <v>3</v>
      </c>
      <c r="S7970" s="1">
        <v>115705</v>
      </c>
      <c r="T7970" s="1" t="str">
        <f t="shared" si="498"/>
        <v>Medium</v>
      </c>
      <c r="U7970">
        <v>4</v>
      </c>
      <c r="V7970">
        <v>2026</v>
      </c>
      <c r="W7970" t="s">
        <v>28</v>
      </c>
      <c r="X7970">
        <v>6</v>
      </c>
    </row>
    <row r="7971" spans="1:24" x14ac:dyDescent="0.3">
      <c r="A7971">
        <v>7970</v>
      </c>
      <c r="B7971" t="s">
        <v>21</v>
      </c>
      <c r="C7971" t="str">
        <f>_xlfn.XLOOKUP(B7971,Lookup_table!B:B,Lookup_table!C:C)</f>
        <v>AI</v>
      </c>
      <c r="D7971" t="s">
        <v>34</v>
      </c>
      <c r="E7971" t="s">
        <v>42</v>
      </c>
      <c r="F7971" t="s">
        <v>29</v>
      </c>
      <c r="G7971" t="s">
        <v>17</v>
      </c>
      <c r="H7971" t="str">
        <f t="shared" si="496"/>
        <v>Remote</v>
      </c>
      <c r="I7971" t="s">
        <v>35</v>
      </c>
      <c r="J7971" t="str">
        <f t="shared" si="497"/>
        <v>0-2 yrs</v>
      </c>
      <c r="K7971">
        <f t="shared" ca="1" si="499"/>
        <v>0</v>
      </c>
      <c r="L7971" t="s">
        <v>27</v>
      </c>
      <c r="M7971">
        <v>0</v>
      </c>
      <c r="N7971">
        <v>0</v>
      </c>
      <c r="O7971">
        <v>0</v>
      </c>
      <c r="P7971">
        <v>1</v>
      </c>
      <c r="Q7971">
        <v>1</v>
      </c>
      <c r="R7971">
        <f>SUM(M7971:N7971:O7971:P7971:Q7971)</f>
        <v>2</v>
      </c>
      <c r="S7971" s="1">
        <v>117535</v>
      </c>
      <c r="T7971" s="1" t="str">
        <f t="shared" si="498"/>
        <v>Medium</v>
      </c>
      <c r="U7971">
        <v>6</v>
      </c>
      <c r="V7971">
        <v>2026</v>
      </c>
      <c r="W7971" t="s">
        <v>28</v>
      </c>
      <c r="X7971">
        <v>8</v>
      </c>
    </row>
    <row r="7972" spans="1:24" x14ac:dyDescent="0.3">
      <c r="A7972">
        <v>7971</v>
      </c>
      <c r="B7972" t="s">
        <v>41</v>
      </c>
      <c r="C7972" t="str">
        <f>_xlfn.XLOOKUP(B7972,Lookup_table!B:B,Lookup_table!C:C)</f>
        <v>Data</v>
      </c>
      <c r="D7972" t="s">
        <v>22</v>
      </c>
      <c r="E7972" t="s">
        <v>15</v>
      </c>
      <c r="F7972" t="s">
        <v>16</v>
      </c>
      <c r="G7972" t="s">
        <v>17</v>
      </c>
      <c r="H7972" t="str">
        <f t="shared" si="496"/>
        <v>Remote</v>
      </c>
      <c r="I7972" t="s">
        <v>35</v>
      </c>
      <c r="J7972" t="str">
        <f t="shared" si="497"/>
        <v>0-2 yrs</v>
      </c>
      <c r="K7972">
        <f t="shared" ca="1" si="499"/>
        <v>2</v>
      </c>
      <c r="L7972" t="s">
        <v>27</v>
      </c>
      <c r="M7972">
        <v>0</v>
      </c>
      <c r="N7972">
        <v>1</v>
      </c>
      <c r="O7972">
        <v>0</v>
      </c>
      <c r="P7972">
        <v>1</v>
      </c>
      <c r="Q7972">
        <v>0</v>
      </c>
      <c r="R7972">
        <f>SUM(M7972:N7972:O7972:P7972:Q7972)</f>
        <v>2</v>
      </c>
      <c r="S7972" s="1">
        <v>87851</v>
      </c>
      <c r="T7972" s="1" t="str">
        <f t="shared" si="498"/>
        <v>Medium</v>
      </c>
      <c r="U7972">
        <v>6</v>
      </c>
      <c r="V7972">
        <v>2024</v>
      </c>
      <c r="W7972" t="s">
        <v>20</v>
      </c>
      <c r="X7972">
        <v>2</v>
      </c>
    </row>
    <row r="7973" spans="1:24" x14ac:dyDescent="0.3">
      <c r="A7973">
        <v>7972</v>
      </c>
      <c r="B7973" t="s">
        <v>36</v>
      </c>
      <c r="C7973" t="str">
        <f>_xlfn.XLOOKUP(B7973,Lookup_table!B:B,Lookup_table!C:C)</f>
        <v>Data</v>
      </c>
      <c r="D7973" t="s">
        <v>34</v>
      </c>
      <c r="E7973" t="s">
        <v>23</v>
      </c>
      <c r="F7973" t="s">
        <v>16</v>
      </c>
      <c r="G7973" t="s">
        <v>17</v>
      </c>
      <c r="H7973" t="str">
        <f t="shared" si="496"/>
        <v>Remote</v>
      </c>
      <c r="I7973" t="s">
        <v>35</v>
      </c>
      <c r="J7973" t="str">
        <f t="shared" si="497"/>
        <v>0-2 yrs</v>
      </c>
      <c r="K7973">
        <f t="shared" ca="1" si="499"/>
        <v>2</v>
      </c>
      <c r="L7973" t="s">
        <v>19</v>
      </c>
      <c r="M7973">
        <v>0</v>
      </c>
      <c r="N7973">
        <v>1</v>
      </c>
      <c r="O7973">
        <v>1</v>
      </c>
      <c r="P7973">
        <v>1</v>
      </c>
      <c r="Q7973">
        <v>1</v>
      </c>
      <c r="R7973">
        <f>SUM(M7973:N7973:O7973:P7973:Q7973)</f>
        <v>4</v>
      </c>
      <c r="S7973" s="1">
        <v>89788</v>
      </c>
      <c r="T7973" s="1" t="str">
        <f t="shared" si="498"/>
        <v>Medium</v>
      </c>
      <c r="U7973">
        <v>5</v>
      </c>
      <c r="V7973">
        <v>2025</v>
      </c>
      <c r="W7973" t="s">
        <v>28</v>
      </c>
      <c r="X7973">
        <v>8</v>
      </c>
    </row>
    <row r="7974" spans="1:24" x14ac:dyDescent="0.3">
      <c r="A7974">
        <v>7973</v>
      </c>
      <c r="B7974" t="s">
        <v>41</v>
      </c>
      <c r="C7974" t="str">
        <f>_xlfn.XLOOKUP(B7974,Lookup_table!B:B,Lookup_table!C:C)</f>
        <v>Data</v>
      </c>
      <c r="D7974" t="s">
        <v>22</v>
      </c>
      <c r="E7974" t="s">
        <v>23</v>
      </c>
      <c r="F7974" t="s">
        <v>24</v>
      </c>
      <c r="G7974" t="s">
        <v>17</v>
      </c>
      <c r="H7974" t="str">
        <f t="shared" si="496"/>
        <v>Remote</v>
      </c>
      <c r="I7974" t="s">
        <v>18</v>
      </c>
      <c r="J7974" t="str">
        <f t="shared" si="497"/>
        <v>7+ yrs</v>
      </c>
      <c r="K7974">
        <f t="shared" ca="1" si="499"/>
        <v>11</v>
      </c>
      <c r="L7974" t="s">
        <v>39</v>
      </c>
      <c r="M7974">
        <v>1</v>
      </c>
      <c r="N7974">
        <v>0</v>
      </c>
      <c r="O7974">
        <v>0</v>
      </c>
      <c r="P7974">
        <v>1</v>
      </c>
      <c r="Q7974">
        <v>0</v>
      </c>
      <c r="R7974">
        <f>SUM(M7974:N7974:O7974:P7974:Q7974)</f>
        <v>2</v>
      </c>
      <c r="S7974" s="1">
        <v>131927</v>
      </c>
      <c r="T7974" s="1" t="str">
        <f t="shared" si="498"/>
        <v>High</v>
      </c>
      <c r="U7974">
        <v>6</v>
      </c>
      <c r="V7974">
        <v>2026</v>
      </c>
      <c r="W7974" t="s">
        <v>20</v>
      </c>
      <c r="X7974">
        <v>6</v>
      </c>
    </row>
    <row r="7975" spans="1:24" x14ac:dyDescent="0.3">
      <c r="A7975">
        <v>7974</v>
      </c>
      <c r="B7975" t="s">
        <v>36</v>
      </c>
      <c r="C7975" t="str">
        <f>_xlfn.XLOOKUP(B7975,Lookup_table!B:B,Lookup_table!C:C)</f>
        <v>Data</v>
      </c>
      <c r="D7975" t="s">
        <v>34</v>
      </c>
      <c r="E7975" t="s">
        <v>23</v>
      </c>
      <c r="F7975" t="s">
        <v>29</v>
      </c>
      <c r="G7975" t="s">
        <v>17</v>
      </c>
      <c r="H7975" t="str">
        <f t="shared" si="496"/>
        <v>Remote</v>
      </c>
      <c r="I7975" t="s">
        <v>35</v>
      </c>
      <c r="J7975" t="str">
        <f t="shared" si="497"/>
        <v>0-2 yrs</v>
      </c>
      <c r="K7975">
        <f t="shared" ca="1" si="499"/>
        <v>0</v>
      </c>
      <c r="L7975" t="s">
        <v>39</v>
      </c>
      <c r="M7975">
        <v>0</v>
      </c>
      <c r="N7975">
        <v>0</v>
      </c>
      <c r="O7975">
        <v>1</v>
      </c>
      <c r="P7975">
        <v>0</v>
      </c>
      <c r="Q7975">
        <v>1</v>
      </c>
      <c r="R7975">
        <f>SUM(M7975:N7975:O7975:P7975:Q7975)</f>
        <v>2</v>
      </c>
      <c r="S7975" s="1">
        <v>73805</v>
      </c>
      <c r="T7975" s="1" t="str">
        <f t="shared" si="498"/>
        <v>Medium</v>
      </c>
      <c r="U7975">
        <v>8</v>
      </c>
      <c r="V7975">
        <v>2020</v>
      </c>
      <c r="W7975" t="s">
        <v>28</v>
      </c>
      <c r="X7975">
        <v>8</v>
      </c>
    </row>
    <row r="7976" spans="1:24" x14ac:dyDescent="0.3">
      <c r="A7976">
        <v>7975</v>
      </c>
      <c r="B7976" t="s">
        <v>50</v>
      </c>
      <c r="C7976" t="str">
        <f>_xlfn.XLOOKUP(B7976,Lookup_table!B:B,Lookup_table!C:C)</f>
        <v>AI</v>
      </c>
      <c r="D7976" t="s">
        <v>34</v>
      </c>
      <c r="E7976" t="s">
        <v>23</v>
      </c>
      <c r="F7976" t="s">
        <v>52</v>
      </c>
      <c r="G7976" t="s">
        <v>30</v>
      </c>
      <c r="H7976" t="str">
        <f t="shared" si="496"/>
        <v>Onsite/Hybrid</v>
      </c>
      <c r="I7976" t="s">
        <v>26</v>
      </c>
      <c r="J7976" t="str">
        <f t="shared" si="497"/>
        <v>3-6 yrs</v>
      </c>
      <c r="K7976">
        <f t="shared" ca="1" si="499"/>
        <v>6</v>
      </c>
      <c r="L7976" t="s">
        <v>27</v>
      </c>
      <c r="M7976">
        <v>0</v>
      </c>
      <c r="N7976">
        <v>1</v>
      </c>
      <c r="O7976">
        <v>0</v>
      </c>
      <c r="P7976">
        <v>0</v>
      </c>
      <c r="Q7976">
        <v>1</v>
      </c>
      <c r="R7976">
        <f>SUM(M7976:N7976:O7976:P7976:Q7976)</f>
        <v>2</v>
      </c>
      <c r="S7976" s="1">
        <v>128455</v>
      </c>
      <c r="T7976" s="1" t="str">
        <f t="shared" si="498"/>
        <v>High</v>
      </c>
      <c r="U7976">
        <v>11</v>
      </c>
      <c r="V7976">
        <v>2022</v>
      </c>
      <c r="W7976" t="s">
        <v>28</v>
      </c>
      <c r="X7976">
        <v>7</v>
      </c>
    </row>
    <row r="7977" spans="1:24" x14ac:dyDescent="0.3">
      <c r="A7977">
        <v>7976</v>
      </c>
      <c r="B7977" t="s">
        <v>33</v>
      </c>
      <c r="C7977" t="str">
        <f>_xlfn.XLOOKUP(B7977,Lookup_table!B:B,Lookup_table!C:C)</f>
        <v>Data</v>
      </c>
      <c r="D7977" t="s">
        <v>14</v>
      </c>
      <c r="E7977" t="s">
        <v>23</v>
      </c>
      <c r="F7977" t="s">
        <v>51</v>
      </c>
      <c r="G7977" t="s">
        <v>25</v>
      </c>
      <c r="H7977" t="str">
        <f t="shared" si="496"/>
        <v>Onsite/Hybrid</v>
      </c>
      <c r="I7977" t="s">
        <v>18</v>
      </c>
      <c r="J7977" t="str">
        <f t="shared" si="497"/>
        <v>7+ yrs</v>
      </c>
      <c r="K7977">
        <f t="shared" ca="1" si="499"/>
        <v>12</v>
      </c>
      <c r="L7977" t="s">
        <v>39</v>
      </c>
      <c r="M7977">
        <v>0</v>
      </c>
      <c r="N7977">
        <v>0</v>
      </c>
      <c r="O7977">
        <v>0</v>
      </c>
      <c r="P7977">
        <v>0</v>
      </c>
      <c r="Q7977">
        <v>0</v>
      </c>
      <c r="R7977">
        <f>SUM(M7977:N7977:O7977:P7977:Q7977)</f>
        <v>0</v>
      </c>
      <c r="S7977" s="1">
        <v>100703</v>
      </c>
      <c r="T7977" s="1" t="str">
        <f t="shared" si="498"/>
        <v>Medium</v>
      </c>
      <c r="U7977">
        <v>12</v>
      </c>
      <c r="V7977">
        <v>2025</v>
      </c>
      <c r="W7977" t="s">
        <v>28</v>
      </c>
      <c r="X7977">
        <v>9</v>
      </c>
    </row>
    <row r="7978" spans="1:24" x14ac:dyDescent="0.3">
      <c r="A7978">
        <v>7977</v>
      </c>
      <c r="B7978" t="s">
        <v>21</v>
      </c>
      <c r="C7978" t="str">
        <f>_xlfn.XLOOKUP(B7978,Lookup_table!B:B,Lookup_table!C:C)</f>
        <v>AI</v>
      </c>
      <c r="D7978" t="s">
        <v>34</v>
      </c>
      <c r="E7978" t="s">
        <v>40</v>
      </c>
      <c r="F7978" t="s">
        <v>51</v>
      </c>
      <c r="G7978" t="s">
        <v>25</v>
      </c>
      <c r="H7978" t="str">
        <f t="shared" si="496"/>
        <v>Onsite/Hybrid</v>
      </c>
      <c r="I7978" t="s">
        <v>26</v>
      </c>
      <c r="J7978" t="str">
        <f t="shared" si="497"/>
        <v>3-6 yrs</v>
      </c>
      <c r="K7978">
        <f t="shared" ca="1" si="499"/>
        <v>4</v>
      </c>
      <c r="L7978" t="s">
        <v>19</v>
      </c>
      <c r="M7978">
        <v>0</v>
      </c>
      <c r="N7978">
        <v>1</v>
      </c>
      <c r="O7978">
        <v>1</v>
      </c>
      <c r="P7978">
        <v>1</v>
      </c>
      <c r="Q7978">
        <v>0</v>
      </c>
      <c r="R7978">
        <f>SUM(M7978:N7978:O7978:P7978:Q7978)</f>
        <v>3</v>
      </c>
      <c r="S7978" s="1">
        <v>148326</v>
      </c>
      <c r="T7978" s="1" t="str">
        <f t="shared" si="498"/>
        <v>High</v>
      </c>
      <c r="U7978">
        <v>12</v>
      </c>
      <c r="V7978">
        <v>2025</v>
      </c>
      <c r="W7978" t="s">
        <v>28</v>
      </c>
      <c r="X7978">
        <v>2</v>
      </c>
    </row>
    <row r="7979" spans="1:24" x14ac:dyDescent="0.3">
      <c r="A7979">
        <v>7978</v>
      </c>
      <c r="B7979" t="s">
        <v>36</v>
      </c>
      <c r="C7979" t="str">
        <f>_xlfn.XLOOKUP(B7979,Lookup_table!B:B,Lookup_table!C:C)</f>
        <v>Data</v>
      </c>
      <c r="D7979" t="s">
        <v>37</v>
      </c>
      <c r="E7979" t="s">
        <v>15</v>
      </c>
      <c r="F7979" t="s">
        <v>24</v>
      </c>
      <c r="G7979" t="s">
        <v>30</v>
      </c>
      <c r="H7979" t="str">
        <f t="shared" si="496"/>
        <v>Onsite/Hybrid</v>
      </c>
      <c r="I7979" t="s">
        <v>35</v>
      </c>
      <c r="J7979" t="str">
        <f t="shared" si="497"/>
        <v>0-2 yrs</v>
      </c>
      <c r="K7979">
        <f t="shared" ca="1" si="499"/>
        <v>1</v>
      </c>
      <c r="L7979" t="s">
        <v>39</v>
      </c>
      <c r="M7979">
        <v>0</v>
      </c>
      <c r="N7979">
        <v>0</v>
      </c>
      <c r="O7979">
        <v>1</v>
      </c>
      <c r="P7979">
        <v>1</v>
      </c>
      <c r="Q7979">
        <v>0</v>
      </c>
      <c r="R7979">
        <f>SUM(M7979:N7979:O7979:P7979:Q7979)</f>
        <v>2</v>
      </c>
      <c r="S7979" s="1">
        <v>82804</v>
      </c>
      <c r="T7979" s="1" t="str">
        <f t="shared" si="498"/>
        <v>Medium</v>
      </c>
      <c r="U7979">
        <v>7</v>
      </c>
      <c r="V7979">
        <v>2020</v>
      </c>
      <c r="W7979" t="s">
        <v>28</v>
      </c>
      <c r="X7979">
        <v>6</v>
      </c>
    </row>
    <row r="7980" spans="1:24" x14ac:dyDescent="0.3">
      <c r="A7980">
        <v>7979</v>
      </c>
      <c r="B7980" t="s">
        <v>36</v>
      </c>
      <c r="C7980" t="str">
        <f>_xlfn.XLOOKUP(B7980,Lookup_table!B:B,Lookup_table!C:C)</f>
        <v>Data</v>
      </c>
      <c r="D7980" t="s">
        <v>34</v>
      </c>
      <c r="E7980" t="s">
        <v>38</v>
      </c>
      <c r="F7980" t="s">
        <v>16</v>
      </c>
      <c r="G7980" t="s">
        <v>17</v>
      </c>
      <c r="H7980" t="str">
        <f t="shared" si="496"/>
        <v>Remote</v>
      </c>
      <c r="I7980" t="s">
        <v>35</v>
      </c>
      <c r="J7980" t="str">
        <f t="shared" si="497"/>
        <v>0-2 yrs</v>
      </c>
      <c r="K7980">
        <f t="shared" ca="1" si="499"/>
        <v>2</v>
      </c>
      <c r="L7980" t="s">
        <v>19</v>
      </c>
      <c r="M7980">
        <v>1</v>
      </c>
      <c r="N7980">
        <v>0</v>
      </c>
      <c r="O7980">
        <v>0</v>
      </c>
      <c r="P7980">
        <v>0</v>
      </c>
      <c r="Q7980">
        <v>0</v>
      </c>
      <c r="R7980">
        <f>SUM(M7980:N7980:O7980:P7980:Q7980)</f>
        <v>1</v>
      </c>
      <c r="S7980" s="1">
        <v>45702</v>
      </c>
      <c r="T7980" s="1" t="str">
        <f t="shared" si="498"/>
        <v>Low</v>
      </c>
      <c r="U7980">
        <v>10</v>
      </c>
      <c r="V7980">
        <v>2020</v>
      </c>
      <c r="W7980" t="s">
        <v>20</v>
      </c>
      <c r="X7980">
        <v>3</v>
      </c>
    </row>
    <row r="7981" spans="1:24" x14ac:dyDescent="0.3">
      <c r="A7981">
        <v>7980</v>
      </c>
      <c r="B7981" t="s">
        <v>50</v>
      </c>
      <c r="C7981" t="str">
        <f>_xlfn.XLOOKUP(B7981,Lookup_table!B:B,Lookup_table!C:C)</f>
        <v>AI</v>
      </c>
      <c r="D7981" t="s">
        <v>37</v>
      </c>
      <c r="E7981" t="s">
        <v>15</v>
      </c>
      <c r="F7981" t="s">
        <v>52</v>
      </c>
      <c r="G7981" t="s">
        <v>30</v>
      </c>
      <c r="H7981" t="str">
        <f t="shared" si="496"/>
        <v>Onsite/Hybrid</v>
      </c>
      <c r="I7981" t="s">
        <v>35</v>
      </c>
      <c r="J7981" t="str">
        <f t="shared" si="497"/>
        <v>0-2 yrs</v>
      </c>
      <c r="K7981">
        <f t="shared" ca="1" si="499"/>
        <v>1</v>
      </c>
      <c r="L7981" t="s">
        <v>39</v>
      </c>
      <c r="M7981">
        <v>1</v>
      </c>
      <c r="N7981">
        <v>1</v>
      </c>
      <c r="O7981">
        <v>0</v>
      </c>
      <c r="P7981">
        <v>1</v>
      </c>
      <c r="Q7981">
        <v>0</v>
      </c>
      <c r="R7981">
        <f>SUM(M7981:N7981:O7981:P7981:Q7981)</f>
        <v>3</v>
      </c>
      <c r="S7981" s="1">
        <v>105617</v>
      </c>
      <c r="T7981" s="1" t="str">
        <f t="shared" si="498"/>
        <v>Medium</v>
      </c>
      <c r="U7981">
        <v>3</v>
      </c>
      <c r="V7981">
        <v>2022</v>
      </c>
      <c r="W7981" t="s">
        <v>34</v>
      </c>
      <c r="X7981">
        <v>5</v>
      </c>
    </row>
    <row r="7982" spans="1:24" x14ac:dyDescent="0.3">
      <c r="A7982">
        <v>7981</v>
      </c>
      <c r="B7982" t="s">
        <v>31</v>
      </c>
      <c r="C7982" t="str">
        <f>_xlfn.XLOOKUP(B7982,Lookup_table!B:B,Lookup_table!C:C)</f>
        <v>Business</v>
      </c>
      <c r="D7982" t="s">
        <v>14</v>
      </c>
      <c r="E7982" t="s">
        <v>40</v>
      </c>
      <c r="F7982" t="s">
        <v>43</v>
      </c>
      <c r="G7982" t="s">
        <v>30</v>
      </c>
      <c r="H7982" t="str">
        <f t="shared" si="496"/>
        <v>Onsite/Hybrid</v>
      </c>
      <c r="I7982" t="s">
        <v>26</v>
      </c>
      <c r="J7982" t="str">
        <f t="shared" si="497"/>
        <v>3-6 yrs</v>
      </c>
      <c r="K7982">
        <f t="shared" ca="1" si="499"/>
        <v>5</v>
      </c>
      <c r="L7982" t="s">
        <v>27</v>
      </c>
      <c r="M7982">
        <v>0</v>
      </c>
      <c r="N7982">
        <v>1</v>
      </c>
      <c r="O7982">
        <v>1</v>
      </c>
      <c r="P7982">
        <v>0</v>
      </c>
      <c r="Q7982">
        <v>1</v>
      </c>
      <c r="R7982">
        <f>SUM(M7982:N7982:O7982:P7982:Q7982)</f>
        <v>3</v>
      </c>
      <c r="S7982" s="1">
        <v>95092</v>
      </c>
      <c r="T7982" s="1" t="str">
        <f t="shared" si="498"/>
        <v>Medium</v>
      </c>
      <c r="U7982">
        <v>12</v>
      </c>
      <c r="V7982">
        <v>2024</v>
      </c>
      <c r="W7982" t="s">
        <v>20</v>
      </c>
      <c r="X7982">
        <v>1</v>
      </c>
    </row>
    <row r="7983" spans="1:24" x14ac:dyDescent="0.3">
      <c r="A7983">
        <v>7982</v>
      </c>
      <c r="B7983" t="s">
        <v>50</v>
      </c>
      <c r="C7983" t="str">
        <f>_xlfn.XLOOKUP(B7983,Lookup_table!B:B,Lookup_table!C:C)</f>
        <v>AI</v>
      </c>
      <c r="D7983" t="s">
        <v>37</v>
      </c>
      <c r="E7983" t="s">
        <v>23</v>
      </c>
      <c r="F7983" t="s">
        <v>52</v>
      </c>
      <c r="G7983" t="s">
        <v>30</v>
      </c>
      <c r="H7983" t="str">
        <f t="shared" si="496"/>
        <v>Onsite/Hybrid</v>
      </c>
      <c r="I7983" t="s">
        <v>18</v>
      </c>
      <c r="J7983" t="str">
        <f t="shared" si="497"/>
        <v>7+ yrs</v>
      </c>
      <c r="K7983">
        <f t="shared" ca="1" si="499"/>
        <v>14</v>
      </c>
      <c r="L7983" t="s">
        <v>39</v>
      </c>
      <c r="M7983">
        <v>0</v>
      </c>
      <c r="N7983">
        <v>0</v>
      </c>
      <c r="O7983">
        <v>1</v>
      </c>
      <c r="P7983">
        <v>0</v>
      </c>
      <c r="Q7983">
        <v>1</v>
      </c>
      <c r="R7983">
        <f>SUM(M7983:N7983:O7983:P7983:Q7983)</f>
        <v>2</v>
      </c>
      <c r="S7983" s="1">
        <v>169634</v>
      </c>
      <c r="T7983" s="1" t="str">
        <f t="shared" si="498"/>
        <v>High</v>
      </c>
      <c r="U7983">
        <v>6</v>
      </c>
      <c r="V7983">
        <v>2021</v>
      </c>
      <c r="W7983" t="s">
        <v>28</v>
      </c>
      <c r="X7983">
        <v>9</v>
      </c>
    </row>
    <row r="7984" spans="1:24" x14ac:dyDescent="0.3">
      <c r="A7984">
        <v>7983</v>
      </c>
      <c r="B7984" t="s">
        <v>50</v>
      </c>
      <c r="C7984" t="str">
        <f>_xlfn.XLOOKUP(B7984,Lookup_table!B:B,Lookup_table!C:C)</f>
        <v>AI</v>
      </c>
      <c r="D7984" t="s">
        <v>37</v>
      </c>
      <c r="E7984" t="s">
        <v>40</v>
      </c>
      <c r="F7984" t="s">
        <v>52</v>
      </c>
      <c r="G7984" t="s">
        <v>17</v>
      </c>
      <c r="H7984" t="str">
        <f t="shared" si="496"/>
        <v>Remote</v>
      </c>
      <c r="I7984" t="s">
        <v>35</v>
      </c>
      <c r="J7984" t="str">
        <f t="shared" si="497"/>
        <v>0-2 yrs</v>
      </c>
      <c r="K7984">
        <f t="shared" ca="1" si="499"/>
        <v>1</v>
      </c>
      <c r="L7984" t="s">
        <v>27</v>
      </c>
      <c r="M7984">
        <v>1</v>
      </c>
      <c r="N7984">
        <v>0</v>
      </c>
      <c r="O7984">
        <v>1</v>
      </c>
      <c r="P7984">
        <v>0</v>
      </c>
      <c r="Q7984">
        <v>1</v>
      </c>
      <c r="R7984">
        <f>SUM(M7984:N7984:O7984:P7984:Q7984)</f>
        <v>3</v>
      </c>
      <c r="S7984" s="1">
        <v>119385</v>
      </c>
      <c r="T7984" s="1" t="str">
        <f t="shared" si="498"/>
        <v>Medium</v>
      </c>
      <c r="U7984">
        <v>4</v>
      </c>
      <c r="V7984">
        <v>2025</v>
      </c>
      <c r="W7984" t="s">
        <v>34</v>
      </c>
      <c r="X7984">
        <v>3</v>
      </c>
    </row>
    <row r="7985" spans="1:24" x14ac:dyDescent="0.3">
      <c r="A7985">
        <v>7984</v>
      </c>
      <c r="B7985" t="s">
        <v>21</v>
      </c>
      <c r="C7985" t="str">
        <f>_xlfn.XLOOKUP(B7985,Lookup_table!B:B,Lookup_table!C:C)</f>
        <v>AI</v>
      </c>
      <c r="D7985" t="s">
        <v>22</v>
      </c>
      <c r="E7985" t="s">
        <v>40</v>
      </c>
      <c r="F7985" t="s">
        <v>51</v>
      </c>
      <c r="G7985" t="s">
        <v>25</v>
      </c>
      <c r="H7985" t="str">
        <f t="shared" si="496"/>
        <v>Onsite/Hybrid</v>
      </c>
      <c r="I7985" t="s">
        <v>26</v>
      </c>
      <c r="J7985" t="str">
        <f t="shared" si="497"/>
        <v>3-6 yrs</v>
      </c>
      <c r="K7985">
        <f t="shared" ca="1" si="499"/>
        <v>5</v>
      </c>
      <c r="L7985" t="s">
        <v>19</v>
      </c>
      <c r="M7985">
        <v>1</v>
      </c>
      <c r="N7985">
        <v>0</v>
      </c>
      <c r="O7985">
        <v>0</v>
      </c>
      <c r="P7985">
        <v>0</v>
      </c>
      <c r="Q7985">
        <v>0</v>
      </c>
      <c r="R7985">
        <f>SUM(M7985:N7985:O7985:P7985:Q7985)</f>
        <v>1</v>
      </c>
      <c r="S7985" s="1">
        <v>132834</v>
      </c>
      <c r="T7985" s="1" t="str">
        <f t="shared" si="498"/>
        <v>High</v>
      </c>
      <c r="U7985">
        <v>12</v>
      </c>
      <c r="V7985">
        <v>2021</v>
      </c>
      <c r="W7985" t="s">
        <v>20</v>
      </c>
      <c r="X7985">
        <v>3</v>
      </c>
    </row>
    <row r="7986" spans="1:24" x14ac:dyDescent="0.3">
      <c r="A7986">
        <v>7985</v>
      </c>
      <c r="B7986" t="s">
        <v>41</v>
      </c>
      <c r="C7986" t="str">
        <f>_xlfn.XLOOKUP(B7986,Lookup_table!B:B,Lookup_table!C:C)</f>
        <v>Data</v>
      </c>
      <c r="D7986" t="s">
        <v>37</v>
      </c>
      <c r="E7986" t="s">
        <v>23</v>
      </c>
      <c r="F7986" t="s">
        <v>29</v>
      </c>
      <c r="G7986" t="s">
        <v>17</v>
      </c>
      <c r="H7986" t="str">
        <f t="shared" si="496"/>
        <v>Remote</v>
      </c>
      <c r="I7986" t="s">
        <v>26</v>
      </c>
      <c r="J7986" t="str">
        <f t="shared" si="497"/>
        <v>3-6 yrs</v>
      </c>
      <c r="K7986">
        <f t="shared" ca="1" si="499"/>
        <v>5</v>
      </c>
      <c r="L7986" t="s">
        <v>27</v>
      </c>
      <c r="M7986">
        <v>0</v>
      </c>
      <c r="N7986">
        <v>0</v>
      </c>
      <c r="O7986">
        <v>0</v>
      </c>
      <c r="P7986">
        <v>1</v>
      </c>
      <c r="Q7986">
        <v>1</v>
      </c>
      <c r="R7986">
        <f>SUM(M7986:N7986:O7986:P7986:Q7986)</f>
        <v>2</v>
      </c>
      <c r="S7986" s="1">
        <v>98601</v>
      </c>
      <c r="T7986" s="1" t="str">
        <f t="shared" si="498"/>
        <v>Medium</v>
      </c>
      <c r="U7986">
        <v>8</v>
      </c>
      <c r="V7986">
        <v>2024</v>
      </c>
      <c r="W7986" t="s">
        <v>34</v>
      </c>
      <c r="X7986">
        <v>4</v>
      </c>
    </row>
    <row r="7987" spans="1:24" x14ac:dyDescent="0.3">
      <c r="A7987">
        <v>7986</v>
      </c>
      <c r="B7987" t="s">
        <v>33</v>
      </c>
      <c r="C7987" t="str">
        <f>_xlfn.XLOOKUP(B7987,Lookup_table!B:B,Lookup_table!C:C)</f>
        <v>Data</v>
      </c>
      <c r="D7987" t="s">
        <v>22</v>
      </c>
      <c r="E7987" t="s">
        <v>42</v>
      </c>
      <c r="F7987" t="s">
        <v>52</v>
      </c>
      <c r="G7987" t="s">
        <v>25</v>
      </c>
      <c r="H7987" t="str">
        <f t="shared" si="496"/>
        <v>Onsite/Hybrid</v>
      </c>
      <c r="I7987" t="s">
        <v>35</v>
      </c>
      <c r="J7987" t="str">
        <f t="shared" si="497"/>
        <v>0-2 yrs</v>
      </c>
      <c r="K7987">
        <f t="shared" ca="1" si="499"/>
        <v>0</v>
      </c>
      <c r="L7987" t="s">
        <v>19</v>
      </c>
      <c r="M7987">
        <v>0</v>
      </c>
      <c r="N7987">
        <v>0</v>
      </c>
      <c r="O7987">
        <v>1</v>
      </c>
      <c r="P7987">
        <v>1</v>
      </c>
      <c r="Q7987">
        <v>0</v>
      </c>
      <c r="R7987">
        <f>SUM(M7987:N7987:O7987:P7987:Q7987)</f>
        <v>2</v>
      </c>
      <c r="S7987" s="1">
        <v>102466</v>
      </c>
      <c r="T7987" s="1" t="str">
        <f t="shared" si="498"/>
        <v>Medium</v>
      </c>
      <c r="U7987">
        <v>10</v>
      </c>
      <c r="V7987">
        <v>2026</v>
      </c>
      <c r="W7987" t="s">
        <v>28</v>
      </c>
      <c r="X7987">
        <v>4</v>
      </c>
    </row>
    <row r="7988" spans="1:24" x14ac:dyDescent="0.3">
      <c r="A7988">
        <v>7987</v>
      </c>
      <c r="B7988" t="s">
        <v>31</v>
      </c>
      <c r="C7988" t="str">
        <f>_xlfn.XLOOKUP(B7988,Lookup_table!B:B,Lookup_table!C:C)</f>
        <v>Business</v>
      </c>
      <c r="D7988" t="s">
        <v>22</v>
      </c>
      <c r="E7988" t="s">
        <v>42</v>
      </c>
      <c r="F7988" t="s">
        <v>24</v>
      </c>
      <c r="G7988" t="s">
        <v>17</v>
      </c>
      <c r="H7988" t="str">
        <f t="shared" si="496"/>
        <v>Remote</v>
      </c>
      <c r="I7988" t="s">
        <v>26</v>
      </c>
      <c r="J7988" t="str">
        <f t="shared" si="497"/>
        <v>3-6 yrs</v>
      </c>
      <c r="K7988">
        <f t="shared" ca="1" si="499"/>
        <v>4</v>
      </c>
      <c r="L7988" t="s">
        <v>19</v>
      </c>
      <c r="M7988">
        <v>0</v>
      </c>
      <c r="N7988">
        <v>0</v>
      </c>
      <c r="O7988">
        <v>1</v>
      </c>
      <c r="P7988">
        <v>1</v>
      </c>
      <c r="Q7988">
        <v>1</v>
      </c>
      <c r="R7988">
        <f>SUM(M7988:N7988:O7988:P7988:Q7988)</f>
        <v>3</v>
      </c>
      <c r="S7988" s="1">
        <v>131525</v>
      </c>
      <c r="T7988" s="1" t="str">
        <f t="shared" si="498"/>
        <v>High</v>
      </c>
      <c r="U7988">
        <v>3</v>
      </c>
      <c r="V7988">
        <v>2025</v>
      </c>
      <c r="W7988" t="s">
        <v>28</v>
      </c>
      <c r="X7988">
        <v>7</v>
      </c>
    </row>
    <row r="7989" spans="1:24" x14ac:dyDescent="0.3">
      <c r="A7989">
        <v>7988</v>
      </c>
      <c r="B7989" t="s">
        <v>36</v>
      </c>
      <c r="C7989" t="str">
        <f>_xlfn.XLOOKUP(B7989,Lookup_table!B:B,Lookup_table!C:C)</f>
        <v>Data</v>
      </c>
      <c r="D7989" t="s">
        <v>22</v>
      </c>
      <c r="E7989" t="s">
        <v>40</v>
      </c>
      <c r="F7989" t="s">
        <v>24</v>
      </c>
      <c r="G7989" t="s">
        <v>25</v>
      </c>
      <c r="H7989" t="str">
        <f t="shared" si="496"/>
        <v>Onsite/Hybrid</v>
      </c>
      <c r="I7989" t="s">
        <v>26</v>
      </c>
      <c r="J7989" t="str">
        <f t="shared" si="497"/>
        <v>3-6 yrs</v>
      </c>
      <c r="K7989">
        <f t="shared" ca="1" si="499"/>
        <v>3</v>
      </c>
      <c r="L7989" t="s">
        <v>27</v>
      </c>
      <c r="M7989">
        <v>1</v>
      </c>
      <c r="N7989">
        <v>0</v>
      </c>
      <c r="O7989">
        <v>1</v>
      </c>
      <c r="P7989">
        <v>0</v>
      </c>
      <c r="Q7989">
        <v>0</v>
      </c>
      <c r="R7989">
        <f>SUM(M7989:N7989:O7989:P7989:Q7989)</f>
        <v>2</v>
      </c>
      <c r="S7989" s="1">
        <v>113991</v>
      </c>
      <c r="T7989" s="1" t="str">
        <f t="shared" si="498"/>
        <v>Medium</v>
      </c>
      <c r="U7989">
        <v>11</v>
      </c>
      <c r="V7989">
        <v>2025</v>
      </c>
      <c r="W7989" t="s">
        <v>28</v>
      </c>
      <c r="X7989">
        <v>9</v>
      </c>
    </row>
    <row r="7990" spans="1:24" x14ac:dyDescent="0.3">
      <c r="A7990">
        <v>7989</v>
      </c>
      <c r="B7990" t="s">
        <v>50</v>
      </c>
      <c r="C7990" t="str">
        <f>_xlfn.XLOOKUP(B7990,Lookup_table!B:B,Lookup_table!C:C)</f>
        <v>AI</v>
      </c>
      <c r="D7990" t="s">
        <v>14</v>
      </c>
      <c r="E7990" t="s">
        <v>42</v>
      </c>
      <c r="F7990" t="s">
        <v>29</v>
      </c>
      <c r="G7990" t="s">
        <v>17</v>
      </c>
      <c r="H7990" t="str">
        <f t="shared" si="496"/>
        <v>Remote</v>
      </c>
      <c r="I7990" t="s">
        <v>26</v>
      </c>
      <c r="J7990" t="str">
        <f t="shared" si="497"/>
        <v>3-6 yrs</v>
      </c>
      <c r="K7990">
        <f t="shared" ca="1" si="499"/>
        <v>3</v>
      </c>
      <c r="L7990" t="s">
        <v>39</v>
      </c>
      <c r="M7990">
        <v>1</v>
      </c>
      <c r="N7990">
        <v>1</v>
      </c>
      <c r="O7990">
        <v>0</v>
      </c>
      <c r="P7990">
        <v>1</v>
      </c>
      <c r="Q7990">
        <v>0</v>
      </c>
      <c r="R7990">
        <f>SUM(M7990:N7990:O7990:P7990:Q7990)</f>
        <v>3</v>
      </c>
      <c r="S7990" s="1">
        <v>128790</v>
      </c>
      <c r="T7990" s="1" t="str">
        <f t="shared" si="498"/>
        <v>High</v>
      </c>
      <c r="U7990">
        <v>6</v>
      </c>
      <c r="V7990">
        <v>2021</v>
      </c>
      <c r="W7990" t="s">
        <v>20</v>
      </c>
      <c r="X7990">
        <v>4</v>
      </c>
    </row>
    <row r="7991" spans="1:24" x14ac:dyDescent="0.3">
      <c r="A7991">
        <v>7990</v>
      </c>
      <c r="B7991" t="s">
        <v>33</v>
      </c>
      <c r="C7991" t="str">
        <f>_xlfn.XLOOKUP(B7991,Lookup_table!B:B,Lookup_table!C:C)</f>
        <v>Data</v>
      </c>
      <c r="D7991" t="s">
        <v>14</v>
      </c>
      <c r="E7991" t="s">
        <v>40</v>
      </c>
      <c r="F7991" t="s">
        <v>51</v>
      </c>
      <c r="G7991" t="s">
        <v>30</v>
      </c>
      <c r="H7991" t="str">
        <f t="shared" si="496"/>
        <v>Onsite/Hybrid</v>
      </c>
      <c r="I7991" t="s">
        <v>26</v>
      </c>
      <c r="J7991" t="str">
        <f t="shared" si="497"/>
        <v>3-6 yrs</v>
      </c>
      <c r="K7991">
        <f t="shared" ca="1" si="499"/>
        <v>4</v>
      </c>
      <c r="L7991" t="s">
        <v>27</v>
      </c>
      <c r="M7991">
        <v>0</v>
      </c>
      <c r="N7991">
        <v>1</v>
      </c>
      <c r="O7991">
        <v>0</v>
      </c>
      <c r="P7991">
        <v>0</v>
      </c>
      <c r="Q7991">
        <v>1</v>
      </c>
      <c r="R7991">
        <f>SUM(M7991:N7991:O7991:P7991:Q7991)</f>
        <v>2</v>
      </c>
      <c r="S7991" s="1">
        <v>82100</v>
      </c>
      <c r="T7991" s="1" t="str">
        <f t="shared" si="498"/>
        <v>Medium</v>
      </c>
      <c r="U7991">
        <v>8</v>
      </c>
      <c r="V7991">
        <v>2026</v>
      </c>
      <c r="W7991" t="s">
        <v>34</v>
      </c>
      <c r="X7991">
        <v>6</v>
      </c>
    </row>
    <row r="7992" spans="1:24" x14ac:dyDescent="0.3">
      <c r="A7992">
        <v>7991</v>
      </c>
      <c r="B7992" t="s">
        <v>50</v>
      </c>
      <c r="C7992" t="str">
        <f>_xlfn.XLOOKUP(B7992,Lookup_table!B:B,Lookup_table!C:C)</f>
        <v>AI</v>
      </c>
      <c r="D7992" t="s">
        <v>34</v>
      </c>
      <c r="E7992" t="s">
        <v>23</v>
      </c>
      <c r="F7992" t="s">
        <v>43</v>
      </c>
      <c r="G7992" t="s">
        <v>30</v>
      </c>
      <c r="H7992" t="str">
        <f t="shared" si="496"/>
        <v>Onsite/Hybrid</v>
      </c>
      <c r="I7992" t="s">
        <v>26</v>
      </c>
      <c r="J7992" t="str">
        <f t="shared" si="497"/>
        <v>3-6 yrs</v>
      </c>
      <c r="K7992">
        <f t="shared" ca="1" si="499"/>
        <v>6</v>
      </c>
      <c r="L7992" t="s">
        <v>27</v>
      </c>
      <c r="M7992">
        <v>0</v>
      </c>
      <c r="N7992">
        <v>0</v>
      </c>
      <c r="O7992">
        <v>0</v>
      </c>
      <c r="P7992">
        <v>1</v>
      </c>
      <c r="Q7992">
        <v>1</v>
      </c>
      <c r="R7992">
        <f>SUM(M7992:N7992:O7992:P7992:Q7992)</f>
        <v>2</v>
      </c>
      <c r="S7992" s="1">
        <v>140255</v>
      </c>
      <c r="T7992" s="1" t="str">
        <f t="shared" si="498"/>
        <v>High</v>
      </c>
      <c r="U7992">
        <v>4</v>
      </c>
      <c r="V7992">
        <v>2021</v>
      </c>
      <c r="W7992" t="s">
        <v>28</v>
      </c>
      <c r="X7992">
        <v>9</v>
      </c>
    </row>
    <row r="7993" spans="1:24" x14ac:dyDescent="0.3">
      <c r="A7993">
        <v>7992</v>
      </c>
      <c r="B7993" t="s">
        <v>33</v>
      </c>
      <c r="C7993" t="str">
        <f>_xlfn.XLOOKUP(B7993,Lookup_table!B:B,Lookup_table!C:C)</f>
        <v>Data</v>
      </c>
      <c r="D7993" t="s">
        <v>34</v>
      </c>
      <c r="E7993" t="s">
        <v>32</v>
      </c>
      <c r="F7993" t="s">
        <v>44</v>
      </c>
      <c r="G7993" t="s">
        <v>25</v>
      </c>
      <c r="H7993" t="str">
        <f t="shared" si="496"/>
        <v>Onsite/Hybrid</v>
      </c>
      <c r="I7993" t="s">
        <v>35</v>
      </c>
      <c r="J7993" t="str">
        <f t="shared" si="497"/>
        <v>0-2 yrs</v>
      </c>
      <c r="K7993">
        <f t="shared" ca="1" si="499"/>
        <v>1</v>
      </c>
      <c r="L7993" t="s">
        <v>19</v>
      </c>
      <c r="M7993">
        <v>0</v>
      </c>
      <c r="N7993">
        <v>0</v>
      </c>
      <c r="O7993">
        <v>0</v>
      </c>
      <c r="P7993">
        <v>1</v>
      </c>
      <c r="Q7993">
        <v>0</v>
      </c>
      <c r="R7993">
        <f>SUM(M7993:N7993:O7993:P7993:Q7993)</f>
        <v>1</v>
      </c>
      <c r="S7993" s="1">
        <v>64839</v>
      </c>
      <c r="T7993" s="1" t="str">
        <f t="shared" si="498"/>
        <v>Low</v>
      </c>
      <c r="U7993">
        <v>8</v>
      </c>
      <c r="V7993">
        <v>2021</v>
      </c>
      <c r="W7993" t="s">
        <v>20</v>
      </c>
      <c r="X7993">
        <v>2</v>
      </c>
    </row>
    <row r="7994" spans="1:24" x14ac:dyDescent="0.3">
      <c r="A7994">
        <v>7993</v>
      </c>
      <c r="B7994" t="s">
        <v>31</v>
      </c>
      <c r="C7994" t="str">
        <f>_xlfn.XLOOKUP(B7994,Lookup_table!B:B,Lookup_table!C:C)</f>
        <v>Business</v>
      </c>
      <c r="D7994" t="s">
        <v>22</v>
      </c>
      <c r="E7994" t="s">
        <v>15</v>
      </c>
      <c r="F7994" t="s">
        <v>52</v>
      </c>
      <c r="G7994" t="s">
        <v>30</v>
      </c>
      <c r="H7994" t="str">
        <f t="shared" si="496"/>
        <v>Onsite/Hybrid</v>
      </c>
      <c r="I7994" t="s">
        <v>26</v>
      </c>
      <c r="J7994" t="str">
        <f t="shared" si="497"/>
        <v>3-6 yrs</v>
      </c>
      <c r="K7994">
        <f t="shared" ca="1" si="499"/>
        <v>5</v>
      </c>
      <c r="L7994" t="s">
        <v>39</v>
      </c>
      <c r="M7994">
        <v>0</v>
      </c>
      <c r="N7994">
        <v>0</v>
      </c>
      <c r="O7994">
        <v>0</v>
      </c>
      <c r="P7994">
        <v>1</v>
      </c>
      <c r="Q7994">
        <v>0</v>
      </c>
      <c r="R7994">
        <f>SUM(M7994:N7994:O7994:P7994:Q7994)</f>
        <v>1</v>
      </c>
      <c r="S7994" s="1">
        <v>112007</v>
      </c>
      <c r="T7994" s="1" t="str">
        <f t="shared" si="498"/>
        <v>Medium</v>
      </c>
      <c r="U7994">
        <v>2</v>
      </c>
      <c r="V7994">
        <v>2020</v>
      </c>
      <c r="W7994" t="s">
        <v>20</v>
      </c>
      <c r="X7994">
        <v>5</v>
      </c>
    </row>
    <row r="7995" spans="1:24" x14ac:dyDescent="0.3">
      <c r="A7995">
        <v>7994</v>
      </c>
      <c r="B7995" t="s">
        <v>33</v>
      </c>
      <c r="C7995" t="str">
        <f>_xlfn.XLOOKUP(B7995,Lookup_table!B:B,Lookup_table!C:C)</f>
        <v>Data</v>
      </c>
      <c r="D7995" t="s">
        <v>22</v>
      </c>
      <c r="E7995" t="s">
        <v>38</v>
      </c>
      <c r="F7995" t="s">
        <v>43</v>
      </c>
      <c r="G7995" t="s">
        <v>17</v>
      </c>
      <c r="H7995" t="str">
        <f t="shared" si="496"/>
        <v>Remote</v>
      </c>
      <c r="I7995" t="s">
        <v>26</v>
      </c>
      <c r="J7995" t="str">
        <f t="shared" si="497"/>
        <v>3-6 yrs</v>
      </c>
      <c r="K7995">
        <f t="shared" ca="1" si="499"/>
        <v>6</v>
      </c>
      <c r="L7995" t="s">
        <v>19</v>
      </c>
      <c r="M7995">
        <v>1</v>
      </c>
      <c r="N7995">
        <v>0</v>
      </c>
      <c r="O7995">
        <v>0</v>
      </c>
      <c r="P7995">
        <v>0</v>
      </c>
      <c r="Q7995">
        <v>1</v>
      </c>
      <c r="R7995">
        <f>SUM(M7995:N7995:O7995:P7995:Q7995)</f>
        <v>2</v>
      </c>
      <c r="S7995" s="1">
        <v>109085</v>
      </c>
      <c r="T7995" s="1" t="str">
        <f t="shared" si="498"/>
        <v>Medium</v>
      </c>
      <c r="U7995">
        <v>12</v>
      </c>
      <c r="V7995">
        <v>2021</v>
      </c>
      <c r="W7995" t="s">
        <v>20</v>
      </c>
      <c r="X7995">
        <v>3</v>
      </c>
    </row>
    <row r="7996" spans="1:24" x14ac:dyDescent="0.3">
      <c r="A7996">
        <v>7995</v>
      </c>
      <c r="B7996" t="s">
        <v>50</v>
      </c>
      <c r="C7996" t="str">
        <f>_xlfn.XLOOKUP(B7996,Lookup_table!B:B,Lookup_table!C:C)</f>
        <v>AI</v>
      </c>
      <c r="D7996" t="s">
        <v>14</v>
      </c>
      <c r="E7996" t="s">
        <v>32</v>
      </c>
      <c r="F7996" t="s">
        <v>52</v>
      </c>
      <c r="G7996" t="s">
        <v>17</v>
      </c>
      <c r="H7996" t="str">
        <f t="shared" si="496"/>
        <v>Remote</v>
      </c>
      <c r="I7996" t="s">
        <v>26</v>
      </c>
      <c r="J7996" t="str">
        <f t="shared" si="497"/>
        <v>3-6 yrs</v>
      </c>
      <c r="K7996">
        <f t="shared" ca="1" si="499"/>
        <v>4</v>
      </c>
      <c r="L7996" t="s">
        <v>39</v>
      </c>
      <c r="M7996">
        <v>1</v>
      </c>
      <c r="N7996">
        <v>1</v>
      </c>
      <c r="O7996">
        <v>1</v>
      </c>
      <c r="P7996">
        <v>1</v>
      </c>
      <c r="Q7996">
        <v>1</v>
      </c>
      <c r="R7996">
        <f>SUM(M7996:N7996:O7996:P7996:Q7996)</f>
        <v>5</v>
      </c>
      <c r="S7996" s="1">
        <v>151638</v>
      </c>
      <c r="T7996" s="1" t="str">
        <f t="shared" si="498"/>
        <v>High</v>
      </c>
      <c r="U7996">
        <v>1</v>
      </c>
      <c r="V7996">
        <v>2020</v>
      </c>
      <c r="W7996" t="s">
        <v>28</v>
      </c>
      <c r="X7996">
        <v>8</v>
      </c>
    </row>
    <row r="7997" spans="1:24" x14ac:dyDescent="0.3">
      <c r="A7997">
        <v>7996</v>
      </c>
      <c r="B7997" t="s">
        <v>31</v>
      </c>
      <c r="C7997" t="str">
        <f>_xlfn.XLOOKUP(B7997,Lookup_table!B:B,Lookup_table!C:C)</f>
        <v>Business</v>
      </c>
      <c r="D7997" t="s">
        <v>37</v>
      </c>
      <c r="E7997" t="s">
        <v>23</v>
      </c>
      <c r="F7997" t="s">
        <v>43</v>
      </c>
      <c r="G7997" t="s">
        <v>17</v>
      </c>
      <c r="H7997" t="str">
        <f t="shared" si="496"/>
        <v>Remote</v>
      </c>
      <c r="I7997" t="s">
        <v>35</v>
      </c>
      <c r="J7997" t="str">
        <f t="shared" si="497"/>
        <v>0-2 yrs</v>
      </c>
      <c r="K7997">
        <f t="shared" ca="1" si="499"/>
        <v>1</v>
      </c>
      <c r="L7997" t="s">
        <v>39</v>
      </c>
      <c r="M7997">
        <v>0</v>
      </c>
      <c r="N7997">
        <v>0</v>
      </c>
      <c r="O7997">
        <v>1</v>
      </c>
      <c r="P7997">
        <v>0</v>
      </c>
      <c r="Q7997">
        <v>1</v>
      </c>
      <c r="R7997">
        <f>SUM(M7997:N7997:O7997:P7997:Q7997)</f>
        <v>2</v>
      </c>
      <c r="S7997" s="1">
        <v>78051</v>
      </c>
      <c r="T7997" s="1" t="str">
        <f t="shared" si="498"/>
        <v>Medium</v>
      </c>
      <c r="U7997">
        <v>4</v>
      </c>
      <c r="V7997">
        <v>2024</v>
      </c>
      <c r="W7997" t="s">
        <v>28</v>
      </c>
      <c r="X7997">
        <v>8</v>
      </c>
    </row>
    <row r="7998" spans="1:24" x14ac:dyDescent="0.3">
      <c r="A7998">
        <v>7997</v>
      </c>
      <c r="B7998" t="s">
        <v>21</v>
      </c>
      <c r="C7998" t="str">
        <f>_xlfn.XLOOKUP(B7998,Lookup_table!B:B,Lookup_table!C:C)</f>
        <v>AI</v>
      </c>
      <c r="D7998" t="s">
        <v>14</v>
      </c>
      <c r="E7998" t="s">
        <v>42</v>
      </c>
      <c r="F7998" t="s">
        <v>16</v>
      </c>
      <c r="G7998" t="s">
        <v>25</v>
      </c>
      <c r="H7998" t="str">
        <f t="shared" si="496"/>
        <v>Onsite/Hybrid</v>
      </c>
      <c r="I7998" t="s">
        <v>35</v>
      </c>
      <c r="J7998" t="str">
        <f t="shared" si="497"/>
        <v>0-2 yrs</v>
      </c>
      <c r="K7998">
        <f t="shared" ca="1" si="499"/>
        <v>2</v>
      </c>
      <c r="L7998" t="s">
        <v>27</v>
      </c>
      <c r="M7998">
        <v>0</v>
      </c>
      <c r="N7998">
        <v>1</v>
      </c>
      <c r="O7998">
        <v>0</v>
      </c>
      <c r="P7998">
        <v>0</v>
      </c>
      <c r="Q7998">
        <v>1</v>
      </c>
      <c r="R7998">
        <f>SUM(M7998:N7998:O7998:P7998:Q7998)</f>
        <v>2</v>
      </c>
      <c r="S7998" s="1">
        <v>99044</v>
      </c>
      <c r="T7998" s="1" t="str">
        <f t="shared" si="498"/>
        <v>Medium</v>
      </c>
      <c r="U7998">
        <v>2</v>
      </c>
      <c r="V7998">
        <v>2021</v>
      </c>
      <c r="W7998" t="s">
        <v>28</v>
      </c>
      <c r="X7998">
        <v>8</v>
      </c>
    </row>
    <row r="7999" spans="1:24" x14ac:dyDescent="0.3">
      <c r="A7999">
        <v>7998</v>
      </c>
      <c r="B7999" t="s">
        <v>31</v>
      </c>
      <c r="C7999" t="str">
        <f>_xlfn.XLOOKUP(B7999,Lookup_table!B:B,Lookup_table!C:C)</f>
        <v>Business</v>
      </c>
      <c r="D7999" t="s">
        <v>34</v>
      </c>
      <c r="E7999" t="s">
        <v>38</v>
      </c>
      <c r="F7999" t="s">
        <v>29</v>
      </c>
      <c r="G7999" t="s">
        <v>17</v>
      </c>
      <c r="H7999" t="str">
        <f t="shared" si="496"/>
        <v>Remote</v>
      </c>
      <c r="I7999" t="s">
        <v>18</v>
      </c>
      <c r="J7999" t="str">
        <f t="shared" si="497"/>
        <v>7+ yrs</v>
      </c>
      <c r="K7999">
        <f t="shared" ca="1" si="499"/>
        <v>11</v>
      </c>
      <c r="L7999" t="s">
        <v>27</v>
      </c>
      <c r="M7999">
        <v>0</v>
      </c>
      <c r="N7999">
        <v>0</v>
      </c>
      <c r="O7999">
        <v>1</v>
      </c>
      <c r="P7999">
        <v>0</v>
      </c>
      <c r="Q7999">
        <v>0</v>
      </c>
      <c r="R7999">
        <f>SUM(M7999:N7999:O7999:P7999:Q7999)</f>
        <v>1</v>
      </c>
      <c r="S7999" s="1">
        <v>113359</v>
      </c>
      <c r="T7999" s="1" t="str">
        <f t="shared" si="498"/>
        <v>Medium</v>
      </c>
      <c r="U7999">
        <v>6</v>
      </c>
      <c r="V7999">
        <v>2021</v>
      </c>
      <c r="W7999" t="s">
        <v>28</v>
      </c>
      <c r="X7999">
        <v>7</v>
      </c>
    </row>
    <row r="8000" spans="1:24" x14ac:dyDescent="0.3">
      <c r="A8000">
        <v>7999</v>
      </c>
      <c r="B8000" t="s">
        <v>31</v>
      </c>
      <c r="C8000" t="str">
        <f>_xlfn.XLOOKUP(B8000,Lookup_table!B:B,Lookup_table!C:C)</f>
        <v>Business</v>
      </c>
      <c r="D8000" t="s">
        <v>14</v>
      </c>
      <c r="E8000" t="s">
        <v>23</v>
      </c>
      <c r="F8000" t="s">
        <v>51</v>
      </c>
      <c r="G8000" t="s">
        <v>30</v>
      </c>
      <c r="H8000" t="str">
        <f t="shared" si="496"/>
        <v>Onsite/Hybrid</v>
      </c>
      <c r="I8000" t="s">
        <v>18</v>
      </c>
      <c r="J8000" t="str">
        <f t="shared" si="497"/>
        <v>7+ yrs</v>
      </c>
      <c r="K8000">
        <f t="shared" ca="1" si="499"/>
        <v>13</v>
      </c>
      <c r="L8000" t="s">
        <v>39</v>
      </c>
      <c r="M8000">
        <v>1</v>
      </c>
      <c r="N8000">
        <v>1</v>
      </c>
      <c r="O8000">
        <v>0</v>
      </c>
      <c r="P8000">
        <v>0</v>
      </c>
      <c r="Q8000">
        <v>0</v>
      </c>
      <c r="R8000">
        <f>SUM(M8000:N8000:O8000:P8000:Q8000)</f>
        <v>2</v>
      </c>
      <c r="S8000" s="1">
        <v>100139</v>
      </c>
      <c r="T8000" s="1" t="str">
        <f t="shared" si="498"/>
        <v>Medium</v>
      </c>
      <c r="U8000">
        <v>10</v>
      </c>
      <c r="V8000">
        <v>2020</v>
      </c>
      <c r="W8000" t="s">
        <v>34</v>
      </c>
      <c r="X8000">
        <v>5</v>
      </c>
    </row>
    <row r="8001" spans="1:24" x14ac:dyDescent="0.3">
      <c r="A8001">
        <v>8000</v>
      </c>
      <c r="B8001" t="s">
        <v>33</v>
      </c>
      <c r="C8001" t="str">
        <f>_xlfn.XLOOKUP(B8001,Lookup_table!B:B,Lookup_table!C:C)</f>
        <v>Data</v>
      </c>
      <c r="D8001" t="s">
        <v>14</v>
      </c>
      <c r="E8001" t="s">
        <v>23</v>
      </c>
      <c r="F8001" t="s">
        <v>29</v>
      </c>
      <c r="G8001" t="s">
        <v>17</v>
      </c>
      <c r="H8001" t="str">
        <f t="shared" si="496"/>
        <v>Remote</v>
      </c>
      <c r="I8001" t="s">
        <v>35</v>
      </c>
      <c r="J8001" t="str">
        <f t="shared" si="497"/>
        <v>0-2 yrs</v>
      </c>
      <c r="K8001">
        <f t="shared" ca="1" si="499"/>
        <v>1</v>
      </c>
      <c r="L8001" t="s">
        <v>19</v>
      </c>
      <c r="M8001">
        <v>1</v>
      </c>
      <c r="N8001">
        <v>0</v>
      </c>
      <c r="O8001">
        <v>0</v>
      </c>
      <c r="P8001">
        <v>0</v>
      </c>
      <c r="Q8001">
        <v>1</v>
      </c>
      <c r="R8001">
        <f>SUM(M8001:N8001:O8001:P8001:Q8001)</f>
        <v>2</v>
      </c>
      <c r="S8001" s="1">
        <v>62695</v>
      </c>
      <c r="T8001" s="1" t="str">
        <f t="shared" si="498"/>
        <v>Low</v>
      </c>
      <c r="U8001">
        <v>7</v>
      </c>
      <c r="V8001">
        <v>2020</v>
      </c>
      <c r="W8001" t="s">
        <v>20</v>
      </c>
      <c r="X8001">
        <v>2</v>
      </c>
    </row>
    <row r="8002" spans="1:24" x14ac:dyDescent="0.3">
      <c r="A8002">
        <v>8001</v>
      </c>
      <c r="B8002" t="s">
        <v>36</v>
      </c>
      <c r="C8002" t="str">
        <f>_xlfn.XLOOKUP(B8002,Lookup_table!B:B,Lookup_table!C:C)</f>
        <v>Data</v>
      </c>
      <c r="D8002" t="s">
        <v>37</v>
      </c>
      <c r="E8002" t="s">
        <v>32</v>
      </c>
      <c r="F8002" t="s">
        <v>24</v>
      </c>
      <c r="G8002" t="s">
        <v>25</v>
      </c>
      <c r="H8002" t="str">
        <f t="shared" ref="H8002:H8065" si="500">IF(G8002="Remote","Remote","Onsite/Hybrid")</f>
        <v>Onsite/Hybrid</v>
      </c>
      <c r="I8002" t="s">
        <v>26</v>
      </c>
      <c r="J8002" t="str">
        <f t="shared" ref="J8002:J8065" si="501">IF(I8002="Entry","0-2 yrs",IF(I8002="Mid","3-6 yrs","7+ yrs"))</f>
        <v>3-6 yrs</v>
      </c>
      <c r="K8002">
        <f t="shared" ca="1" si="499"/>
        <v>6</v>
      </c>
      <c r="L8002" t="s">
        <v>27</v>
      </c>
      <c r="M8002">
        <v>1</v>
      </c>
      <c r="N8002">
        <v>0</v>
      </c>
      <c r="O8002">
        <v>1</v>
      </c>
      <c r="P8002">
        <v>0</v>
      </c>
      <c r="Q8002">
        <v>1</v>
      </c>
      <c r="R8002">
        <f>SUM(M8002:N8002:O8002:P8002:Q8002)</f>
        <v>3</v>
      </c>
      <c r="S8002" s="1">
        <v>102998</v>
      </c>
      <c r="T8002" s="1" t="str">
        <f t="shared" ref="T8002:T8065" si="502">IF(S8002&lt;=70000,"Low",IF(S8002&lt;=120000,"Medium","High"))</f>
        <v>Medium</v>
      </c>
      <c r="U8002">
        <v>8</v>
      </c>
      <c r="V8002">
        <v>2023</v>
      </c>
      <c r="W8002" t="s">
        <v>28</v>
      </c>
      <c r="X8002">
        <v>7</v>
      </c>
    </row>
    <row r="8003" spans="1:24" x14ac:dyDescent="0.3">
      <c r="A8003">
        <v>8002</v>
      </c>
      <c r="B8003" t="s">
        <v>31</v>
      </c>
      <c r="C8003" t="str">
        <f>_xlfn.XLOOKUP(B8003,Lookup_table!B:B,Lookup_table!C:C)</f>
        <v>Business</v>
      </c>
      <c r="D8003" t="s">
        <v>37</v>
      </c>
      <c r="E8003" t="s">
        <v>42</v>
      </c>
      <c r="F8003" t="s">
        <v>43</v>
      </c>
      <c r="G8003" t="s">
        <v>30</v>
      </c>
      <c r="H8003" t="str">
        <f t="shared" si="500"/>
        <v>Onsite/Hybrid</v>
      </c>
      <c r="I8003" t="s">
        <v>26</v>
      </c>
      <c r="J8003" t="str">
        <f t="shared" si="501"/>
        <v>3-6 yrs</v>
      </c>
      <c r="K8003">
        <f t="shared" ref="K8003:K8066" ca="1" si="503">IF(J8003="0-2 yrs",RANDBETWEEN(0,2),IF(J8003="3-6 yrs", RANDBETWEEN(3,6),IF(J8003="7+ yrs", RANDBETWEEN(7,15)," ")))</f>
        <v>3</v>
      </c>
      <c r="L8003" t="s">
        <v>39</v>
      </c>
      <c r="M8003">
        <v>0</v>
      </c>
      <c r="N8003">
        <v>1</v>
      </c>
      <c r="O8003">
        <v>0</v>
      </c>
      <c r="P8003">
        <v>1</v>
      </c>
      <c r="Q8003">
        <v>1</v>
      </c>
      <c r="R8003">
        <f>SUM(M8003:N8003:O8003:P8003:Q8003)</f>
        <v>3</v>
      </c>
      <c r="S8003" s="1">
        <v>101175</v>
      </c>
      <c r="T8003" s="1" t="str">
        <f t="shared" si="502"/>
        <v>Medium</v>
      </c>
      <c r="U8003">
        <v>3</v>
      </c>
      <c r="V8003">
        <v>2021</v>
      </c>
      <c r="W8003" t="s">
        <v>28</v>
      </c>
      <c r="X8003">
        <v>7</v>
      </c>
    </row>
    <row r="8004" spans="1:24" x14ac:dyDescent="0.3">
      <c r="A8004">
        <v>8003</v>
      </c>
      <c r="B8004" t="s">
        <v>21</v>
      </c>
      <c r="C8004" t="str">
        <f>_xlfn.XLOOKUP(B8004,Lookup_table!B:B,Lookup_table!C:C)</f>
        <v>AI</v>
      </c>
      <c r="D8004" t="s">
        <v>34</v>
      </c>
      <c r="E8004" t="s">
        <v>32</v>
      </c>
      <c r="F8004" t="s">
        <v>51</v>
      </c>
      <c r="G8004" t="s">
        <v>25</v>
      </c>
      <c r="H8004" t="str">
        <f t="shared" si="500"/>
        <v>Onsite/Hybrid</v>
      </c>
      <c r="I8004" t="s">
        <v>35</v>
      </c>
      <c r="J8004" t="str">
        <f t="shared" si="501"/>
        <v>0-2 yrs</v>
      </c>
      <c r="K8004">
        <f t="shared" ca="1" si="503"/>
        <v>2</v>
      </c>
      <c r="L8004" t="s">
        <v>19</v>
      </c>
      <c r="M8004">
        <v>1</v>
      </c>
      <c r="N8004">
        <v>1</v>
      </c>
      <c r="O8004">
        <v>0</v>
      </c>
      <c r="P8004">
        <v>0</v>
      </c>
      <c r="Q8004">
        <v>0</v>
      </c>
      <c r="R8004">
        <f>SUM(M8004:N8004:O8004:P8004:Q8004)</f>
        <v>2</v>
      </c>
      <c r="S8004" s="1">
        <v>94047</v>
      </c>
      <c r="T8004" s="1" t="str">
        <f t="shared" si="502"/>
        <v>Medium</v>
      </c>
      <c r="U8004">
        <v>4</v>
      </c>
      <c r="V8004">
        <v>2025</v>
      </c>
      <c r="W8004" t="s">
        <v>20</v>
      </c>
      <c r="X8004">
        <v>6</v>
      </c>
    </row>
    <row r="8005" spans="1:24" x14ac:dyDescent="0.3">
      <c r="A8005">
        <v>8004</v>
      </c>
      <c r="B8005" t="s">
        <v>33</v>
      </c>
      <c r="C8005" t="str">
        <f>_xlfn.XLOOKUP(B8005,Lookup_table!B:B,Lookup_table!C:C)</f>
        <v>Data</v>
      </c>
      <c r="D8005" t="s">
        <v>14</v>
      </c>
      <c r="E8005" t="s">
        <v>40</v>
      </c>
      <c r="F8005" t="s">
        <v>24</v>
      </c>
      <c r="G8005" t="s">
        <v>17</v>
      </c>
      <c r="H8005" t="str">
        <f t="shared" si="500"/>
        <v>Remote</v>
      </c>
      <c r="I8005" t="s">
        <v>26</v>
      </c>
      <c r="J8005" t="str">
        <f t="shared" si="501"/>
        <v>3-6 yrs</v>
      </c>
      <c r="K8005">
        <f t="shared" ca="1" si="503"/>
        <v>4</v>
      </c>
      <c r="L8005" t="s">
        <v>19</v>
      </c>
      <c r="M8005">
        <v>0</v>
      </c>
      <c r="N8005">
        <v>1</v>
      </c>
      <c r="O8005">
        <v>0</v>
      </c>
      <c r="P8005">
        <v>1</v>
      </c>
      <c r="Q8005">
        <v>1</v>
      </c>
      <c r="R8005">
        <f>SUM(M8005:N8005:O8005:P8005:Q8005)</f>
        <v>3</v>
      </c>
      <c r="S8005" s="1">
        <v>103466</v>
      </c>
      <c r="T8005" s="1" t="str">
        <f t="shared" si="502"/>
        <v>Medium</v>
      </c>
      <c r="U8005">
        <v>8</v>
      </c>
      <c r="V8005">
        <v>2026</v>
      </c>
      <c r="W8005" t="s">
        <v>34</v>
      </c>
      <c r="X8005">
        <v>6</v>
      </c>
    </row>
    <row r="8006" spans="1:24" x14ac:dyDescent="0.3">
      <c r="A8006">
        <v>8005</v>
      </c>
      <c r="B8006" t="s">
        <v>33</v>
      </c>
      <c r="C8006" t="str">
        <f>_xlfn.XLOOKUP(B8006,Lookup_table!B:B,Lookup_table!C:C)</f>
        <v>Data</v>
      </c>
      <c r="D8006" t="s">
        <v>34</v>
      </c>
      <c r="E8006" t="s">
        <v>23</v>
      </c>
      <c r="F8006" t="s">
        <v>24</v>
      </c>
      <c r="G8006" t="s">
        <v>17</v>
      </c>
      <c r="H8006" t="str">
        <f t="shared" si="500"/>
        <v>Remote</v>
      </c>
      <c r="I8006" t="s">
        <v>35</v>
      </c>
      <c r="J8006" t="str">
        <f t="shared" si="501"/>
        <v>0-2 yrs</v>
      </c>
      <c r="K8006">
        <f t="shared" ca="1" si="503"/>
        <v>1</v>
      </c>
      <c r="L8006" t="s">
        <v>27</v>
      </c>
      <c r="M8006">
        <v>1</v>
      </c>
      <c r="N8006">
        <v>1</v>
      </c>
      <c r="O8006">
        <v>1</v>
      </c>
      <c r="P8006">
        <v>1</v>
      </c>
      <c r="Q8006">
        <v>0</v>
      </c>
      <c r="R8006">
        <f>SUM(M8006:N8006:O8006:P8006:Q8006)</f>
        <v>4</v>
      </c>
      <c r="S8006" s="1">
        <v>80842</v>
      </c>
      <c r="T8006" s="1" t="str">
        <f t="shared" si="502"/>
        <v>Medium</v>
      </c>
      <c r="U8006">
        <v>5</v>
      </c>
      <c r="V8006">
        <v>2023</v>
      </c>
      <c r="W8006" t="s">
        <v>28</v>
      </c>
      <c r="X8006">
        <v>6</v>
      </c>
    </row>
    <row r="8007" spans="1:24" x14ac:dyDescent="0.3">
      <c r="A8007">
        <v>8006</v>
      </c>
      <c r="B8007" t="s">
        <v>21</v>
      </c>
      <c r="C8007" t="str">
        <f>_xlfn.XLOOKUP(B8007,Lookup_table!B:B,Lookup_table!C:C)</f>
        <v>AI</v>
      </c>
      <c r="D8007" t="s">
        <v>14</v>
      </c>
      <c r="E8007" t="s">
        <v>23</v>
      </c>
      <c r="F8007" t="s">
        <v>51</v>
      </c>
      <c r="G8007" t="s">
        <v>30</v>
      </c>
      <c r="H8007" t="str">
        <f t="shared" si="500"/>
        <v>Onsite/Hybrid</v>
      </c>
      <c r="I8007" t="s">
        <v>35</v>
      </c>
      <c r="J8007" t="str">
        <f t="shared" si="501"/>
        <v>0-2 yrs</v>
      </c>
      <c r="K8007">
        <f t="shared" ca="1" si="503"/>
        <v>2</v>
      </c>
      <c r="L8007" t="s">
        <v>27</v>
      </c>
      <c r="M8007">
        <v>0</v>
      </c>
      <c r="N8007">
        <v>0</v>
      </c>
      <c r="O8007">
        <v>0</v>
      </c>
      <c r="P8007">
        <v>0</v>
      </c>
      <c r="Q8007">
        <v>1</v>
      </c>
      <c r="R8007">
        <f>SUM(M8007:N8007:O8007:P8007:Q8007)</f>
        <v>1</v>
      </c>
      <c r="S8007" s="1">
        <v>100103</v>
      </c>
      <c r="T8007" s="1" t="str">
        <f t="shared" si="502"/>
        <v>Medium</v>
      </c>
      <c r="U8007">
        <v>3</v>
      </c>
      <c r="V8007">
        <v>2026</v>
      </c>
      <c r="W8007" t="s">
        <v>28</v>
      </c>
      <c r="X8007">
        <v>7</v>
      </c>
    </row>
    <row r="8008" spans="1:24" x14ac:dyDescent="0.3">
      <c r="A8008">
        <v>8007</v>
      </c>
      <c r="B8008" t="s">
        <v>33</v>
      </c>
      <c r="C8008" t="str">
        <f>_xlfn.XLOOKUP(B8008,Lookup_table!B:B,Lookup_table!C:C)</f>
        <v>Data</v>
      </c>
      <c r="D8008" t="s">
        <v>37</v>
      </c>
      <c r="E8008" t="s">
        <v>42</v>
      </c>
      <c r="F8008" t="s">
        <v>52</v>
      </c>
      <c r="G8008" t="s">
        <v>25</v>
      </c>
      <c r="H8008" t="str">
        <f t="shared" si="500"/>
        <v>Onsite/Hybrid</v>
      </c>
      <c r="I8008" t="s">
        <v>35</v>
      </c>
      <c r="J8008" t="str">
        <f t="shared" si="501"/>
        <v>0-2 yrs</v>
      </c>
      <c r="K8008">
        <f t="shared" ca="1" si="503"/>
        <v>2</v>
      </c>
      <c r="L8008" t="s">
        <v>19</v>
      </c>
      <c r="M8008">
        <v>1</v>
      </c>
      <c r="N8008">
        <v>1</v>
      </c>
      <c r="O8008">
        <v>1</v>
      </c>
      <c r="P8008">
        <v>1</v>
      </c>
      <c r="Q8008">
        <v>0</v>
      </c>
      <c r="R8008">
        <f>SUM(M8008:N8008:O8008:P8008:Q8008)</f>
        <v>4</v>
      </c>
      <c r="S8008" s="1">
        <v>79929</v>
      </c>
      <c r="T8008" s="1" t="str">
        <f t="shared" si="502"/>
        <v>Medium</v>
      </c>
      <c r="U8008">
        <v>5</v>
      </c>
      <c r="V8008">
        <v>2024</v>
      </c>
      <c r="W8008" t="s">
        <v>28</v>
      </c>
      <c r="X8008">
        <v>9</v>
      </c>
    </row>
    <row r="8009" spans="1:24" x14ac:dyDescent="0.3">
      <c r="A8009">
        <v>8008</v>
      </c>
      <c r="B8009" t="s">
        <v>21</v>
      </c>
      <c r="C8009" t="str">
        <f>_xlfn.XLOOKUP(B8009,Lookup_table!B:B,Lookup_table!C:C)</f>
        <v>AI</v>
      </c>
      <c r="D8009" t="s">
        <v>37</v>
      </c>
      <c r="E8009" t="s">
        <v>38</v>
      </c>
      <c r="F8009" t="s">
        <v>52</v>
      </c>
      <c r="G8009" t="s">
        <v>30</v>
      </c>
      <c r="H8009" t="str">
        <f t="shared" si="500"/>
        <v>Onsite/Hybrid</v>
      </c>
      <c r="I8009" t="s">
        <v>35</v>
      </c>
      <c r="J8009" t="str">
        <f t="shared" si="501"/>
        <v>0-2 yrs</v>
      </c>
      <c r="K8009">
        <f t="shared" ca="1" si="503"/>
        <v>2</v>
      </c>
      <c r="L8009" t="s">
        <v>27</v>
      </c>
      <c r="M8009">
        <v>1</v>
      </c>
      <c r="N8009">
        <v>1</v>
      </c>
      <c r="O8009">
        <v>1</v>
      </c>
      <c r="P8009">
        <v>0</v>
      </c>
      <c r="Q8009">
        <v>1</v>
      </c>
      <c r="R8009">
        <f>SUM(M8009:N8009:O8009:P8009:Q8009)</f>
        <v>4</v>
      </c>
      <c r="S8009" s="1">
        <v>111679</v>
      </c>
      <c r="T8009" s="1" t="str">
        <f t="shared" si="502"/>
        <v>Medium</v>
      </c>
      <c r="U8009">
        <v>12</v>
      </c>
      <c r="V8009">
        <v>2025</v>
      </c>
      <c r="W8009" t="s">
        <v>20</v>
      </c>
      <c r="X8009">
        <v>1</v>
      </c>
    </row>
    <row r="8010" spans="1:24" x14ac:dyDescent="0.3">
      <c r="A8010">
        <v>8009</v>
      </c>
      <c r="B8010" t="s">
        <v>41</v>
      </c>
      <c r="C8010" t="str">
        <f>_xlfn.XLOOKUP(B8010,Lookup_table!B:B,Lookup_table!C:C)</f>
        <v>Data</v>
      </c>
      <c r="D8010" t="s">
        <v>14</v>
      </c>
      <c r="E8010" t="s">
        <v>15</v>
      </c>
      <c r="F8010" t="s">
        <v>43</v>
      </c>
      <c r="G8010" t="s">
        <v>25</v>
      </c>
      <c r="H8010" t="str">
        <f t="shared" si="500"/>
        <v>Onsite/Hybrid</v>
      </c>
      <c r="I8010" t="s">
        <v>26</v>
      </c>
      <c r="J8010" t="str">
        <f t="shared" si="501"/>
        <v>3-6 yrs</v>
      </c>
      <c r="K8010">
        <f t="shared" ca="1" si="503"/>
        <v>3</v>
      </c>
      <c r="L8010" t="s">
        <v>27</v>
      </c>
      <c r="M8010">
        <v>1</v>
      </c>
      <c r="N8010">
        <v>0</v>
      </c>
      <c r="O8010">
        <v>1</v>
      </c>
      <c r="P8010">
        <v>0</v>
      </c>
      <c r="Q8010">
        <v>1</v>
      </c>
      <c r="R8010">
        <f>SUM(M8010:N8010:O8010:P8010:Q8010)</f>
        <v>3</v>
      </c>
      <c r="S8010" s="1">
        <v>96218</v>
      </c>
      <c r="T8010" s="1" t="str">
        <f t="shared" si="502"/>
        <v>Medium</v>
      </c>
      <c r="U8010">
        <v>4</v>
      </c>
      <c r="V8010">
        <v>2022</v>
      </c>
      <c r="W8010" t="s">
        <v>20</v>
      </c>
      <c r="X8010">
        <v>3</v>
      </c>
    </row>
    <row r="8011" spans="1:24" x14ac:dyDescent="0.3">
      <c r="A8011">
        <v>8010</v>
      </c>
      <c r="B8011" t="s">
        <v>21</v>
      </c>
      <c r="C8011" t="str">
        <f>_xlfn.XLOOKUP(B8011,Lookup_table!B:B,Lookup_table!C:C)</f>
        <v>AI</v>
      </c>
      <c r="D8011" t="s">
        <v>14</v>
      </c>
      <c r="E8011" t="s">
        <v>40</v>
      </c>
      <c r="F8011" t="s">
        <v>24</v>
      </c>
      <c r="G8011" t="s">
        <v>30</v>
      </c>
      <c r="H8011" t="str">
        <f t="shared" si="500"/>
        <v>Onsite/Hybrid</v>
      </c>
      <c r="I8011" t="s">
        <v>35</v>
      </c>
      <c r="J8011" t="str">
        <f t="shared" si="501"/>
        <v>0-2 yrs</v>
      </c>
      <c r="K8011">
        <f t="shared" ca="1" si="503"/>
        <v>0</v>
      </c>
      <c r="L8011" t="s">
        <v>19</v>
      </c>
      <c r="M8011">
        <v>0</v>
      </c>
      <c r="N8011">
        <v>1</v>
      </c>
      <c r="O8011">
        <v>1</v>
      </c>
      <c r="P8011">
        <v>0</v>
      </c>
      <c r="Q8011">
        <v>0</v>
      </c>
      <c r="R8011">
        <f>SUM(M8011:N8011:O8011:P8011:Q8011)</f>
        <v>2</v>
      </c>
      <c r="S8011" s="1">
        <v>109123</v>
      </c>
      <c r="T8011" s="1" t="str">
        <f t="shared" si="502"/>
        <v>Medium</v>
      </c>
      <c r="U8011">
        <v>11</v>
      </c>
      <c r="V8011">
        <v>2026</v>
      </c>
      <c r="W8011" t="s">
        <v>28</v>
      </c>
      <c r="X8011">
        <v>8</v>
      </c>
    </row>
    <row r="8012" spans="1:24" x14ac:dyDescent="0.3">
      <c r="A8012">
        <v>8011</v>
      </c>
      <c r="B8012" t="s">
        <v>31</v>
      </c>
      <c r="C8012" t="str">
        <f>_xlfn.XLOOKUP(B8012,Lookup_table!B:B,Lookup_table!C:C)</f>
        <v>Business</v>
      </c>
      <c r="D8012" t="s">
        <v>34</v>
      </c>
      <c r="E8012" t="s">
        <v>15</v>
      </c>
      <c r="F8012" t="s">
        <v>16</v>
      </c>
      <c r="G8012" t="s">
        <v>25</v>
      </c>
      <c r="H8012" t="str">
        <f t="shared" si="500"/>
        <v>Onsite/Hybrid</v>
      </c>
      <c r="I8012" t="s">
        <v>35</v>
      </c>
      <c r="J8012" t="str">
        <f t="shared" si="501"/>
        <v>0-2 yrs</v>
      </c>
      <c r="K8012">
        <f t="shared" ca="1" si="503"/>
        <v>1</v>
      </c>
      <c r="L8012" t="s">
        <v>39</v>
      </c>
      <c r="M8012">
        <v>0</v>
      </c>
      <c r="N8012">
        <v>1</v>
      </c>
      <c r="O8012">
        <v>1</v>
      </c>
      <c r="P8012">
        <v>0</v>
      </c>
      <c r="Q8012">
        <v>0</v>
      </c>
      <c r="R8012">
        <f>SUM(M8012:N8012:O8012:P8012:Q8012)</f>
        <v>2</v>
      </c>
      <c r="S8012" s="1">
        <v>66812</v>
      </c>
      <c r="T8012" s="1" t="str">
        <f t="shared" si="502"/>
        <v>Low</v>
      </c>
      <c r="U8012">
        <v>12</v>
      </c>
      <c r="V8012">
        <v>2024</v>
      </c>
      <c r="W8012" t="s">
        <v>28</v>
      </c>
      <c r="X8012">
        <v>7</v>
      </c>
    </row>
    <row r="8013" spans="1:24" x14ac:dyDescent="0.3">
      <c r="A8013">
        <v>8012</v>
      </c>
      <c r="B8013" t="s">
        <v>21</v>
      </c>
      <c r="C8013" t="str">
        <f>_xlfn.XLOOKUP(B8013,Lookup_table!B:B,Lookup_table!C:C)</f>
        <v>AI</v>
      </c>
      <c r="D8013" t="s">
        <v>22</v>
      </c>
      <c r="E8013" t="s">
        <v>40</v>
      </c>
      <c r="F8013" t="s">
        <v>24</v>
      </c>
      <c r="G8013" t="s">
        <v>17</v>
      </c>
      <c r="H8013" t="str">
        <f t="shared" si="500"/>
        <v>Remote</v>
      </c>
      <c r="I8013" t="s">
        <v>26</v>
      </c>
      <c r="J8013" t="str">
        <f t="shared" si="501"/>
        <v>3-6 yrs</v>
      </c>
      <c r="K8013">
        <f t="shared" ca="1" si="503"/>
        <v>6</v>
      </c>
      <c r="L8013" t="s">
        <v>39</v>
      </c>
      <c r="M8013">
        <v>1</v>
      </c>
      <c r="N8013">
        <v>0</v>
      </c>
      <c r="O8013">
        <v>0</v>
      </c>
      <c r="P8013">
        <v>1</v>
      </c>
      <c r="Q8013">
        <v>1</v>
      </c>
      <c r="R8013">
        <f>SUM(M8013:N8013:O8013:P8013:Q8013)</f>
        <v>3</v>
      </c>
      <c r="S8013" s="1">
        <v>156968</v>
      </c>
      <c r="T8013" s="1" t="str">
        <f t="shared" si="502"/>
        <v>High</v>
      </c>
      <c r="U8013">
        <v>11</v>
      </c>
      <c r="V8013">
        <v>2021</v>
      </c>
      <c r="W8013" t="s">
        <v>20</v>
      </c>
      <c r="X8013">
        <v>4</v>
      </c>
    </row>
    <row r="8014" spans="1:24" x14ac:dyDescent="0.3">
      <c r="A8014">
        <v>8013</v>
      </c>
      <c r="B8014" t="s">
        <v>33</v>
      </c>
      <c r="C8014" t="str">
        <f>_xlfn.XLOOKUP(B8014,Lookup_table!B:B,Lookup_table!C:C)</f>
        <v>Data</v>
      </c>
      <c r="D8014" t="s">
        <v>22</v>
      </c>
      <c r="E8014" t="s">
        <v>32</v>
      </c>
      <c r="F8014" t="s">
        <v>52</v>
      </c>
      <c r="G8014" t="s">
        <v>25</v>
      </c>
      <c r="H8014" t="str">
        <f t="shared" si="500"/>
        <v>Onsite/Hybrid</v>
      </c>
      <c r="I8014" t="s">
        <v>18</v>
      </c>
      <c r="J8014" t="str">
        <f t="shared" si="501"/>
        <v>7+ yrs</v>
      </c>
      <c r="K8014">
        <f t="shared" ca="1" si="503"/>
        <v>12</v>
      </c>
      <c r="L8014" t="s">
        <v>39</v>
      </c>
      <c r="M8014">
        <v>0</v>
      </c>
      <c r="N8014">
        <v>1</v>
      </c>
      <c r="O8014">
        <v>0</v>
      </c>
      <c r="P8014">
        <v>1</v>
      </c>
      <c r="Q8014">
        <v>1</v>
      </c>
      <c r="R8014">
        <f>SUM(M8014:N8014:O8014:P8014:Q8014)</f>
        <v>3</v>
      </c>
      <c r="S8014" s="1">
        <v>141447</v>
      </c>
      <c r="T8014" s="1" t="str">
        <f t="shared" si="502"/>
        <v>High</v>
      </c>
      <c r="U8014">
        <v>12</v>
      </c>
      <c r="V8014">
        <v>2024</v>
      </c>
      <c r="W8014" t="s">
        <v>28</v>
      </c>
      <c r="X8014">
        <v>8</v>
      </c>
    </row>
    <row r="8015" spans="1:24" x14ac:dyDescent="0.3">
      <c r="A8015">
        <v>8014</v>
      </c>
      <c r="B8015" t="s">
        <v>33</v>
      </c>
      <c r="C8015" t="str">
        <f>_xlfn.XLOOKUP(B8015,Lookup_table!B:B,Lookup_table!C:C)</f>
        <v>Data</v>
      </c>
      <c r="D8015" t="s">
        <v>34</v>
      </c>
      <c r="E8015" t="s">
        <v>42</v>
      </c>
      <c r="F8015" t="s">
        <v>52</v>
      </c>
      <c r="G8015" t="s">
        <v>17</v>
      </c>
      <c r="H8015" t="str">
        <f t="shared" si="500"/>
        <v>Remote</v>
      </c>
      <c r="I8015" t="s">
        <v>35</v>
      </c>
      <c r="J8015" t="str">
        <f t="shared" si="501"/>
        <v>0-2 yrs</v>
      </c>
      <c r="K8015">
        <f t="shared" ca="1" si="503"/>
        <v>2</v>
      </c>
      <c r="L8015" t="s">
        <v>39</v>
      </c>
      <c r="M8015">
        <v>0</v>
      </c>
      <c r="N8015">
        <v>0</v>
      </c>
      <c r="O8015">
        <v>1</v>
      </c>
      <c r="P8015">
        <v>1</v>
      </c>
      <c r="Q8015">
        <v>1</v>
      </c>
      <c r="R8015">
        <f>SUM(M8015:N8015:O8015:P8015:Q8015)</f>
        <v>3</v>
      </c>
      <c r="S8015" s="1">
        <v>86958</v>
      </c>
      <c r="T8015" s="1" t="str">
        <f t="shared" si="502"/>
        <v>Medium</v>
      </c>
      <c r="U8015">
        <v>7</v>
      </c>
      <c r="V8015">
        <v>2022</v>
      </c>
      <c r="W8015" t="s">
        <v>28</v>
      </c>
      <c r="X8015">
        <v>9</v>
      </c>
    </row>
    <row r="8016" spans="1:24" x14ac:dyDescent="0.3">
      <c r="A8016">
        <v>8015</v>
      </c>
      <c r="B8016" t="s">
        <v>33</v>
      </c>
      <c r="C8016" t="str">
        <f>_xlfn.XLOOKUP(B8016,Lookup_table!B:B,Lookup_table!C:C)</f>
        <v>Data</v>
      </c>
      <c r="D8016" t="s">
        <v>37</v>
      </c>
      <c r="E8016" t="s">
        <v>32</v>
      </c>
      <c r="F8016" t="s">
        <v>29</v>
      </c>
      <c r="G8016" t="s">
        <v>30</v>
      </c>
      <c r="H8016" t="str">
        <f t="shared" si="500"/>
        <v>Onsite/Hybrid</v>
      </c>
      <c r="I8016" t="s">
        <v>35</v>
      </c>
      <c r="J8016" t="str">
        <f t="shared" si="501"/>
        <v>0-2 yrs</v>
      </c>
      <c r="K8016">
        <f t="shared" ca="1" si="503"/>
        <v>0</v>
      </c>
      <c r="L8016" t="s">
        <v>19</v>
      </c>
      <c r="M8016">
        <v>1</v>
      </c>
      <c r="N8016">
        <v>1</v>
      </c>
      <c r="O8016">
        <v>0</v>
      </c>
      <c r="P8016">
        <v>0</v>
      </c>
      <c r="Q8016">
        <v>1</v>
      </c>
      <c r="R8016">
        <f>SUM(M8016:N8016:O8016:P8016:Q8016)</f>
        <v>3</v>
      </c>
      <c r="S8016" s="1">
        <v>59974</v>
      </c>
      <c r="T8016" s="1" t="str">
        <f t="shared" si="502"/>
        <v>Low</v>
      </c>
      <c r="U8016">
        <v>6</v>
      </c>
      <c r="V8016">
        <v>2022</v>
      </c>
      <c r="W8016" t="s">
        <v>28</v>
      </c>
      <c r="X8016">
        <v>9</v>
      </c>
    </row>
    <row r="8017" spans="1:24" x14ac:dyDescent="0.3">
      <c r="A8017">
        <v>8016</v>
      </c>
      <c r="B8017" t="s">
        <v>31</v>
      </c>
      <c r="C8017" t="str">
        <f>_xlfn.XLOOKUP(B8017,Lookup_table!B:B,Lookup_table!C:C)</f>
        <v>Business</v>
      </c>
      <c r="D8017" t="s">
        <v>14</v>
      </c>
      <c r="E8017" t="s">
        <v>38</v>
      </c>
      <c r="F8017" t="s">
        <v>24</v>
      </c>
      <c r="G8017" t="s">
        <v>17</v>
      </c>
      <c r="H8017" t="str">
        <f t="shared" si="500"/>
        <v>Remote</v>
      </c>
      <c r="I8017" t="s">
        <v>18</v>
      </c>
      <c r="J8017" t="str">
        <f t="shared" si="501"/>
        <v>7+ yrs</v>
      </c>
      <c r="K8017">
        <f t="shared" ca="1" si="503"/>
        <v>8</v>
      </c>
      <c r="L8017" t="s">
        <v>19</v>
      </c>
      <c r="M8017">
        <v>0</v>
      </c>
      <c r="N8017">
        <v>1</v>
      </c>
      <c r="O8017">
        <v>1</v>
      </c>
      <c r="P8017">
        <v>0</v>
      </c>
      <c r="Q8017">
        <v>1</v>
      </c>
      <c r="R8017">
        <f>SUM(M8017:N8017:O8017:P8017:Q8017)</f>
        <v>3</v>
      </c>
      <c r="S8017" s="1">
        <v>122535</v>
      </c>
      <c r="T8017" s="1" t="str">
        <f t="shared" si="502"/>
        <v>High</v>
      </c>
      <c r="U8017">
        <v>12</v>
      </c>
      <c r="V8017">
        <v>2022</v>
      </c>
      <c r="W8017" t="s">
        <v>20</v>
      </c>
      <c r="X8017">
        <v>4</v>
      </c>
    </row>
    <row r="8018" spans="1:24" x14ac:dyDescent="0.3">
      <c r="A8018">
        <v>8017</v>
      </c>
      <c r="B8018" t="s">
        <v>41</v>
      </c>
      <c r="C8018" t="str">
        <f>_xlfn.XLOOKUP(B8018,Lookup_table!B:B,Lookup_table!C:C)</f>
        <v>Data</v>
      </c>
      <c r="D8018" t="s">
        <v>14</v>
      </c>
      <c r="E8018" t="s">
        <v>23</v>
      </c>
      <c r="F8018" t="s">
        <v>29</v>
      </c>
      <c r="G8018" t="s">
        <v>25</v>
      </c>
      <c r="H8018" t="str">
        <f t="shared" si="500"/>
        <v>Onsite/Hybrid</v>
      </c>
      <c r="I8018" t="s">
        <v>35</v>
      </c>
      <c r="J8018" t="str">
        <f t="shared" si="501"/>
        <v>0-2 yrs</v>
      </c>
      <c r="K8018">
        <f t="shared" ca="1" si="503"/>
        <v>0</v>
      </c>
      <c r="L8018" t="s">
        <v>39</v>
      </c>
      <c r="M8018">
        <v>1</v>
      </c>
      <c r="N8018">
        <v>1</v>
      </c>
      <c r="O8018">
        <v>1</v>
      </c>
      <c r="P8018">
        <v>1</v>
      </c>
      <c r="Q8018">
        <v>0</v>
      </c>
      <c r="R8018">
        <f>SUM(M8018:N8018:O8018:P8018:Q8018)</f>
        <v>4</v>
      </c>
      <c r="S8018" s="1">
        <v>80660</v>
      </c>
      <c r="T8018" s="1" t="str">
        <f t="shared" si="502"/>
        <v>Medium</v>
      </c>
      <c r="U8018">
        <v>8</v>
      </c>
      <c r="V8018">
        <v>2024</v>
      </c>
      <c r="W8018" t="s">
        <v>28</v>
      </c>
      <c r="X8018">
        <v>6</v>
      </c>
    </row>
    <row r="8019" spans="1:24" x14ac:dyDescent="0.3">
      <c r="A8019">
        <v>8018</v>
      </c>
      <c r="B8019" t="s">
        <v>50</v>
      </c>
      <c r="C8019" t="str">
        <f>_xlfn.XLOOKUP(B8019,Lookup_table!B:B,Lookup_table!C:C)</f>
        <v>AI</v>
      </c>
      <c r="D8019" t="s">
        <v>34</v>
      </c>
      <c r="E8019" t="s">
        <v>42</v>
      </c>
      <c r="F8019" t="s">
        <v>24</v>
      </c>
      <c r="G8019" t="s">
        <v>30</v>
      </c>
      <c r="H8019" t="str">
        <f t="shared" si="500"/>
        <v>Onsite/Hybrid</v>
      </c>
      <c r="I8019" t="s">
        <v>26</v>
      </c>
      <c r="J8019" t="str">
        <f t="shared" si="501"/>
        <v>3-6 yrs</v>
      </c>
      <c r="K8019">
        <f t="shared" ca="1" si="503"/>
        <v>3</v>
      </c>
      <c r="L8019" t="s">
        <v>19</v>
      </c>
      <c r="M8019">
        <v>0</v>
      </c>
      <c r="N8019">
        <v>1</v>
      </c>
      <c r="O8019">
        <v>0</v>
      </c>
      <c r="P8019">
        <v>0</v>
      </c>
      <c r="Q8019">
        <v>1</v>
      </c>
      <c r="R8019">
        <f>SUM(M8019:N8019:O8019:P8019:Q8019)</f>
        <v>2</v>
      </c>
      <c r="S8019" s="1">
        <v>120453</v>
      </c>
      <c r="T8019" s="1" t="str">
        <f t="shared" si="502"/>
        <v>High</v>
      </c>
      <c r="U8019">
        <v>6</v>
      </c>
      <c r="V8019">
        <v>2026</v>
      </c>
      <c r="W8019" t="s">
        <v>20</v>
      </c>
      <c r="X8019">
        <v>4</v>
      </c>
    </row>
    <row r="8020" spans="1:24" x14ac:dyDescent="0.3">
      <c r="A8020">
        <v>8019</v>
      </c>
      <c r="B8020" t="s">
        <v>50</v>
      </c>
      <c r="C8020" t="str">
        <f>_xlfn.XLOOKUP(B8020,Lookup_table!B:B,Lookup_table!C:C)</f>
        <v>AI</v>
      </c>
      <c r="D8020" t="s">
        <v>34</v>
      </c>
      <c r="E8020" t="s">
        <v>32</v>
      </c>
      <c r="F8020" t="s">
        <v>16</v>
      </c>
      <c r="G8020" t="s">
        <v>25</v>
      </c>
      <c r="H8020" t="str">
        <f t="shared" si="500"/>
        <v>Onsite/Hybrid</v>
      </c>
      <c r="I8020" t="s">
        <v>35</v>
      </c>
      <c r="J8020" t="str">
        <f t="shared" si="501"/>
        <v>0-2 yrs</v>
      </c>
      <c r="K8020">
        <f t="shared" ca="1" si="503"/>
        <v>0</v>
      </c>
      <c r="L8020" t="s">
        <v>39</v>
      </c>
      <c r="M8020">
        <v>0</v>
      </c>
      <c r="N8020">
        <v>1</v>
      </c>
      <c r="O8020">
        <v>1</v>
      </c>
      <c r="P8020">
        <v>0</v>
      </c>
      <c r="Q8020">
        <v>1</v>
      </c>
      <c r="R8020">
        <f>SUM(M8020:N8020:O8020:P8020:Q8020)</f>
        <v>3</v>
      </c>
      <c r="S8020" s="1">
        <v>116440</v>
      </c>
      <c r="T8020" s="1" t="str">
        <f t="shared" si="502"/>
        <v>Medium</v>
      </c>
      <c r="U8020">
        <v>4</v>
      </c>
      <c r="V8020">
        <v>2020</v>
      </c>
      <c r="W8020" t="s">
        <v>20</v>
      </c>
      <c r="X8020">
        <v>1</v>
      </c>
    </row>
    <row r="8021" spans="1:24" x14ac:dyDescent="0.3">
      <c r="A8021">
        <v>8020</v>
      </c>
      <c r="B8021" t="s">
        <v>50</v>
      </c>
      <c r="C8021" t="str">
        <f>_xlfn.XLOOKUP(B8021,Lookup_table!B:B,Lookup_table!C:C)</f>
        <v>AI</v>
      </c>
      <c r="D8021" t="s">
        <v>37</v>
      </c>
      <c r="E8021" t="s">
        <v>42</v>
      </c>
      <c r="F8021" t="s">
        <v>44</v>
      </c>
      <c r="G8021" t="s">
        <v>17</v>
      </c>
      <c r="H8021" t="str">
        <f t="shared" si="500"/>
        <v>Remote</v>
      </c>
      <c r="I8021" t="s">
        <v>18</v>
      </c>
      <c r="J8021" t="str">
        <f t="shared" si="501"/>
        <v>7+ yrs</v>
      </c>
      <c r="K8021">
        <f t="shared" ca="1" si="503"/>
        <v>15</v>
      </c>
      <c r="L8021" t="s">
        <v>39</v>
      </c>
      <c r="M8021">
        <v>1</v>
      </c>
      <c r="N8021">
        <v>1</v>
      </c>
      <c r="O8021">
        <v>1</v>
      </c>
      <c r="P8021">
        <v>1</v>
      </c>
      <c r="Q8021">
        <v>0</v>
      </c>
      <c r="R8021">
        <f>SUM(M8021:N8021:O8021:P8021:Q8021)</f>
        <v>4</v>
      </c>
      <c r="S8021" s="1">
        <v>167969</v>
      </c>
      <c r="T8021" s="1" t="str">
        <f t="shared" si="502"/>
        <v>High</v>
      </c>
      <c r="U8021">
        <v>11</v>
      </c>
      <c r="V8021">
        <v>2021</v>
      </c>
      <c r="W8021" t="s">
        <v>28</v>
      </c>
      <c r="X8021">
        <v>4</v>
      </c>
    </row>
    <row r="8022" spans="1:24" x14ac:dyDescent="0.3">
      <c r="A8022">
        <v>8021</v>
      </c>
      <c r="B8022" t="s">
        <v>33</v>
      </c>
      <c r="C8022" t="str">
        <f>_xlfn.XLOOKUP(B8022,Lookup_table!B:B,Lookup_table!C:C)</f>
        <v>Data</v>
      </c>
      <c r="D8022" t="s">
        <v>34</v>
      </c>
      <c r="E8022" t="s">
        <v>42</v>
      </c>
      <c r="F8022" t="s">
        <v>16</v>
      </c>
      <c r="G8022" t="s">
        <v>30</v>
      </c>
      <c r="H8022" t="str">
        <f t="shared" si="500"/>
        <v>Onsite/Hybrid</v>
      </c>
      <c r="I8022" t="s">
        <v>18</v>
      </c>
      <c r="J8022" t="str">
        <f t="shared" si="501"/>
        <v>7+ yrs</v>
      </c>
      <c r="K8022">
        <f t="shared" ca="1" si="503"/>
        <v>12</v>
      </c>
      <c r="L8022" t="s">
        <v>39</v>
      </c>
      <c r="M8022">
        <v>1</v>
      </c>
      <c r="N8022">
        <v>0</v>
      </c>
      <c r="O8022">
        <v>0</v>
      </c>
      <c r="P8022">
        <v>1</v>
      </c>
      <c r="Q8022">
        <v>1</v>
      </c>
      <c r="R8022">
        <f>SUM(M8022:N8022:O8022:P8022:Q8022)</f>
        <v>3</v>
      </c>
      <c r="S8022" s="1">
        <v>125538</v>
      </c>
      <c r="T8022" s="1" t="str">
        <f t="shared" si="502"/>
        <v>High</v>
      </c>
      <c r="U8022">
        <v>12</v>
      </c>
      <c r="V8022">
        <v>2022</v>
      </c>
      <c r="W8022" t="s">
        <v>20</v>
      </c>
      <c r="X8022">
        <v>1</v>
      </c>
    </row>
    <row r="8023" spans="1:24" x14ac:dyDescent="0.3">
      <c r="A8023">
        <v>8022</v>
      </c>
      <c r="B8023" t="s">
        <v>21</v>
      </c>
      <c r="C8023" t="str">
        <f>_xlfn.XLOOKUP(B8023,Lookup_table!B:B,Lookup_table!C:C)</f>
        <v>AI</v>
      </c>
      <c r="D8023" t="s">
        <v>37</v>
      </c>
      <c r="E8023" t="s">
        <v>42</v>
      </c>
      <c r="F8023" t="s">
        <v>52</v>
      </c>
      <c r="G8023" t="s">
        <v>30</v>
      </c>
      <c r="H8023" t="str">
        <f t="shared" si="500"/>
        <v>Onsite/Hybrid</v>
      </c>
      <c r="I8023" t="s">
        <v>18</v>
      </c>
      <c r="J8023" t="str">
        <f t="shared" si="501"/>
        <v>7+ yrs</v>
      </c>
      <c r="K8023">
        <f t="shared" ca="1" si="503"/>
        <v>12</v>
      </c>
      <c r="L8023" t="s">
        <v>27</v>
      </c>
      <c r="M8023">
        <v>0</v>
      </c>
      <c r="N8023">
        <v>1</v>
      </c>
      <c r="O8023">
        <v>0</v>
      </c>
      <c r="P8023">
        <v>0</v>
      </c>
      <c r="Q8023">
        <v>0</v>
      </c>
      <c r="R8023">
        <f>SUM(M8023:N8023:O8023:P8023:Q8023)</f>
        <v>1</v>
      </c>
      <c r="S8023" s="1">
        <v>143726</v>
      </c>
      <c r="T8023" s="1" t="str">
        <f t="shared" si="502"/>
        <v>High</v>
      </c>
      <c r="U8023">
        <v>12</v>
      </c>
      <c r="V8023">
        <v>2022</v>
      </c>
      <c r="W8023" t="s">
        <v>28</v>
      </c>
      <c r="X8023">
        <v>8</v>
      </c>
    </row>
    <row r="8024" spans="1:24" x14ac:dyDescent="0.3">
      <c r="A8024">
        <v>8023</v>
      </c>
      <c r="B8024" t="s">
        <v>33</v>
      </c>
      <c r="C8024" t="str">
        <f>_xlfn.XLOOKUP(B8024,Lookup_table!B:B,Lookup_table!C:C)</f>
        <v>Data</v>
      </c>
      <c r="D8024" t="s">
        <v>37</v>
      </c>
      <c r="E8024" t="s">
        <v>42</v>
      </c>
      <c r="F8024" t="s">
        <v>43</v>
      </c>
      <c r="G8024" t="s">
        <v>30</v>
      </c>
      <c r="H8024" t="str">
        <f t="shared" si="500"/>
        <v>Onsite/Hybrid</v>
      </c>
      <c r="I8024" t="s">
        <v>18</v>
      </c>
      <c r="J8024" t="str">
        <f t="shared" si="501"/>
        <v>7+ yrs</v>
      </c>
      <c r="K8024">
        <f t="shared" ca="1" si="503"/>
        <v>14</v>
      </c>
      <c r="L8024" t="s">
        <v>27</v>
      </c>
      <c r="M8024">
        <v>1</v>
      </c>
      <c r="N8024">
        <v>0</v>
      </c>
      <c r="O8024">
        <v>1</v>
      </c>
      <c r="P8024">
        <v>0</v>
      </c>
      <c r="Q8024">
        <v>1</v>
      </c>
      <c r="R8024">
        <f>SUM(M8024:N8024:O8024:P8024:Q8024)</f>
        <v>3</v>
      </c>
      <c r="S8024" s="1">
        <v>128711</v>
      </c>
      <c r="T8024" s="1" t="str">
        <f t="shared" si="502"/>
        <v>High</v>
      </c>
      <c r="U8024">
        <v>7</v>
      </c>
      <c r="V8024">
        <v>2022</v>
      </c>
      <c r="W8024" t="s">
        <v>34</v>
      </c>
      <c r="X8024">
        <v>1</v>
      </c>
    </row>
    <row r="8025" spans="1:24" x14ac:dyDescent="0.3">
      <c r="A8025">
        <v>8024</v>
      </c>
      <c r="B8025" t="s">
        <v>21</v>
      </c>
      <c r="C8025" t="str">
        <f>_xlfn.XLOOKUP(B8025,Lookup_table!B:B,Lookup_table!C:C)</f>
        <v>AI</v>
      </c>
      <c r="D8025" t="s">
        <v>22</v>
      </c>
      <c r="E8025" t="s">
        <v>42</v>
      </c>
      <c r="F8025" t="s">
        <v>29</v>
      </c>
      <c r="G8025" t="s">
        <v>25</v>
      </c>
      <c r="H8025" t="str">
        <f t="shared" si="500"/>
        <v>Onsite/Hybrid</v>
      </c>
      <c r="I8025" t="s">
        <v>35</v>
      </c>
      <c r="J8025" t="str">
        <f t="shared" si="501"/>
        <v>0-2 yrs</v>
      </c>
      <c r="K8025">
        <f t="shared" ca="1" si="503"/>
        <v>1</v>
      </c>
      <c r="L8025" t="s">
        <v>19</v>
      </c>
      <c r="M8025">
        <v>0</v>
      </c>
      <c r="N8025">
        <v>1</v>
      </c>
      <c r="O8025">
        <v>0</v>
      </c>
      <c r="P8025">
        <v>0</v>
      </c>
      <c r="Q8025">
        <v>0</v>
      </c>
      <c r="R8025">
        <f>SUM(M8025:N8025:O8025:P8025:Q8025)</f>
        <v>1</v>
      </c>
      <c r="S8025" s="1">
        <v>111210</v>
      </c>
      <c r="T8025" s="1" t="str">
        <f t="shared" si="502"/>
        <v>Medium</v>
      </c>
      <c r="U8025">
        <v>11</v>
      </c>
      <c r="V8025">
        <v>2020</v>
      </c>
      <c r="W8025" t="s">
        <v>34</v>
      </c>
      <c r="X8025">
        <v>3</v>
      </c>
    </row>
    <row r="8026" spans="1:24" x14ac:dyDescent="0.3">
      <c r="A8026">
        <v>8025</v>
      </c>
      <c r="B8026" t="s">
        <v>33</v>
      </c>
      <c r="C8026" t="str">
        <f>_xlfn.XLOOKUP(B8026,Lookup_table!B:B,Lookup_table!C:C)</f>
        <v>Data</v>
      </c>
      <c r="D8026" t="s">
        <v>22</v>
      </c>
      <c r="E8026" t="s">
        <v>38</v>
      </c>
      <c r="F8026" t="s">
        <v>51</v>
      </c>
      <c r="G8026" t="s">
        <v>30</v>
      </c>
      <c r="H8026" t="str">
        <f t="shared" si="500"/>
        <v>Onsite/Hybrid</v>
      </c>
      <c r="I8026" t="s">
        <v>35</v>
      </c>
      <c r="J8026" t="str">
        <f t="shared" si="501"/>
        <v>0-2 yrs</v>
      </c>
      <c r="K8026">
        <f t="shared" ca="1" si="503"/>
        <v>2</v>
      </c>
      <c r="L8026" t="s">
        <v>19</v>
      </c>
      <c r="M8026">
        <v>0</v>
      </c>
      <c r="N8026">
        <v>0</v>
      </c>
      <c r="O8026">
        <v>0</v>
      </c>
      <c r="P8026">
        <v>1</v>
      </c>
      <c r="Q8026">
        <v>0</v>
      </c>
      <c r="R8026">
        <f>SUM(M8026:N8026:O8026:P8026:Q8026)</f>
        <v>1</v>
      </c>
      <c r="S8026" s="1">
        <v>87408</v>
      </c>
      <c r="T8026" s="1" t="str">
        <f t="shared" si="502"/>
        <v>Medium</v>
      </c>
      <c r="U8026">
        <v>12</v>
      </c>
      <c r="V8026">
        <v>2020</v>
      </c>
      <c r="W8026" t="s">
        <v>34</v>
      </c>
      <c r="X8026">
        <v>5</v>
      </c>
    </row>
    <row r="8027" spans="1:24" x14ac:dyDescent="0.3">
      <c r="A8027">
        <v>8026</v>
      </c>
      <c r="B8027" t="s">
        <v>36</v>
      </c>
      <c r="C8027" t="str">
        <f>_xlfn.XLOOKUP(B8027,Lookup_table!B:B,Lookup_table!C:C)</f>
        <v>Data</v>
      </c>
      <c r="D8027" t="s">
        <v>14</v>
      </c>
      <c r="E8027" t="s">
        <v>38</v>
      </c>
      <c r="F8027" t="s">
        <v>24</v>
      </c>
      <c r="G8027" t="s">
        <v>25</v>
      </c>
      <c r="H8027" t="str">
        <f t="shared" si="500"/>
        <v>Onsite/Hybrid</v>
      </c>
      <c r="I8027" t="s">
        <v>26</v>
      </c>
      <c r="J8027" t="str">
        <f t="shared" si="501"/>
        <v>3-6 yrs</v>
      </c>
      <c r="K8027">
        <f t="shared" ca="1" si="503"/>
        <v>5</v>
      </c>
      <c r="L8027" t="s">
        <v>19</v>
      </c>
      <c r="M8027">
        <v>0</v>
      </c>
      <c r="N8027">
        <v>1</v>
      </c>
      <c r="O8027">
        <v>0</v>
      </c>
      <c r="P8027">
        <v>0</v>
      </c>
      <c r="Q8027">
        <v>1</v>
      </c>
      <c r="R8027">
        <f>SUM(M8027:N8027:O8027:P8027:Q8027)</f>
        <v>2</v>
      </c>
      <c r="S8027" s="1">
        <v>87292</v>
      </c>
      <c r="T8027" s="1" t="str">
        <f t="shared" si="502"/>
        <v>Medium</v>
      </c>
      <c r="U8027">
        <v>7</v>
      </c>
      <c r="V8027">
        <v>2020</v>
      </c>
      <c r="W8027" t="s">
        <v>34</v>
      </c>
      <c r="X8027">
        <v>2</v>
      </c>
    </row>
    <row r="8028" spans="1:24" x14ac:dyDescent="0.3">
      <c r="A8028">
        <v>8027</v>
      </c>
      <c r="B8028" t="s">
        <v>21</v>
      </c>
      <c r="C8028" t="str">
        <f>_xlfn.XLOOKUP(B8028,Lookup_table!B:B,Lookup_table!C:C)</f>
        <v>AI</v>
      </c>
      <c r="D8028" t="s">
        <v>22</v>
      </c>
      <c r="E8028" t="s">
        <v>42</v>
      </c>
      <c r="F8028" t="s">
        <v>24</v>
      </c>
      <c r="G8028" t="s">
        <v>25</v>
      </c>
      <c r="H8028" t="str">
        <f t="shared" si="500"/>
        <v>Onsite/Hybrid</v>
      </c>
      <c r="I8028" t="s">
        <v>26</v>
      </c>
      <c r="J8028" t="str">
        <f t="shared" si="501"/>
        <v>3-6 yrs</v>
      </c>
      <c r="K8028">
        <f t="shared" ca="1" si="503"/>
        <v>5</v>
      </c>
      <c r="L8028" t="s">
        <v>39</v>
      </c>
      <c r="M8028">
        <v>1</v>
      </c>
      <c r="N8028">
        <v>0</v>
      </c>
      <c r="O8028">
        <v>1</v>
      </c>
      <c r="P8028">
        <v>0</v>
      </c>
      <c r="Q8028">
        <v>0</v>
      </c>
      <c r="R8028">
        <f>SUM(M8028:N8028:O8028:P8028:Q8028)</f>
        <v>2</v>
      </c>
      <c r="S8028" s="1">
        <v>150583</v>
      </c>
      <c r="T8028" s="1" t="str">
        <f t="shared" si="502"/>
        <v>High</v>
      </c>
      <c r="U8028">
        <v>4</v>
      </c>
      <c r="V8028">
        <v>2025</v>
      </c>
      <c r="W8028" t="s">
        <v>34</v>
      </c>
      <c r="X8028">
        <v>1</v>
      </c>
    </row>
    <row r="8029" spans="1:24" x14ac:dyDescent="0.3">
      <c r="A8029">
        <v>8028</v>
      </c>
      <c r="B8029" t="s">
        <v>36</v>
      </c>
      <c r="C8029" t="str">
        <f>_xlfn.XLOOKUP(B8029,Lookup_table!B:B,Lookup_table!C:C)</f>
        <v>Data</v>
      </c>
      <c r="D8029" t="s">
        <v>37</v>
      </c>
      <c r="E8029" t="s">
        <v>32</v>
      </c>
      <c r="F8029" t="s">
        <v>16</v>
      </c>
      <c r="G8029" t="s">
        <v>25</v>
      </c>
      <c r="H8029" t="str">
        <f t="shared" si="500"/>
        <v>Onsite/Hybrid</v>
      </c>
      <c r="I8029" t="s">
        <v>26</v>
      </c>
      <c r="J8029" t="str">
        <f t="shared" si="501"/>
        <v>3-6 yrs</v>
      </c>
      <c r="K8029">
        <f t="shared" ca="1" si="503"/>
        <v>6</v>
      </c>
      <c r="L8029" t="s">
        <v>27</v>
      </c>
      <c r="M8029">
        <v>1</v>
      </c>
      <c r="N8029">
        <v>0</v>
      </c>
      <c r="O8029">
        <v>0</v>
      </c>
      <c r="P8029">
        <v>1</v>
      </c>
      <c r="Q8029">
        <v>1</v>
      </c>
      <c r="R8029">
        <f>SUM(M8029:N8029:O8029:P8029:Q8029)</f>
        <v>3</v>
      </c>
      <c r="S8029" s="1">
        <v>99338</v>
      </c>
      <c r="T8029" s="1" t="str">
        <f t="shared" si="502"/>
        <v>Medium</v>
      </c>
      <c r="U8029">
        <v>12</v>
      </c>
      <c r="V8029">
        <v>2020</v>
      </c>
      <c r="W8029" t="s">
        <v>34</v>
      </c>
      <c r="X8029">
        <v>5</v>
      </c>
    </row>
    <row r="8030" spans="1:24" x14ac:dyDescent="0.3">
      <c r="A8030">
        <v>8029</v>
      </c>
      <c r="B8030" t="s">
        <v>33</v>
      </c>
      <c r="C8030" t="str">
        <f>_xlfn.XLOOKUP(B8030,Lookup_table!B:B,Lookup_table!C:C)</f>
        <v>Data</v>
      </c>
      <c r="D8030" t="s">
        <v>14</v>
      </c>
      <c r="E8030" t="s">
        <v>15</v>
      </c>
      <c r="F8030" t="s">
        <v>43</v>
      </c>
      <c r="G8030" t="s">
        <v>30</v>
      </c>
      <c r="H8030" t="str">
        <f t="shared" si="500"/>
        <v>Onsite/Hybrid</v>
      </c>
      <c r="I8030" t="s">
        <v>26</v>
      </c>
      <c r="J8030" t="str">
        <f t="shared" si="501"/>
        <v>3-6 yrs</v>
      </c>
      <c r="K8030">
        <f t="shared" ca="1" si="503"/>
        <v>3</v>
      </c>
      <c r="L8030" t="s">
        <v>39</v>
      </c>
      <c r="M8030">
        <v>0</v>
      </c>
      <c r="N8030">
        <v>1</v>
      </c>
      <c r="O8030">
        <v>0</v>
      </c>
      <c r="P8030">
        <v>1</v>
      </c>
      <c r="Q8030">
        <v>1</v>
      </c>
      <c r="R8030">
        <f>SUM(M8030:N8030:O8030:P8030:Q8030)</f>
        <v>3</v>
      </c>
      <c r="S8030" s="1">
        <v>100035</v>
      </c>
      <c r="T8030" s="1" t="str">
        <f t="shared" si="502"/>
        <v>Medium</v>
      </c>
      <c r="U8030">
        <v>6</v>
      </c>
      <c r="V8030">
        <v>2021</v>
      </c>
      <c r="W8030" t="s">
        <v>20</v>
      </c>
      <c r="X8030">
        <v>6</v>
      </c>
    </row>
    <row r="8031" spans="1:24" x14ac:dyDescent="0.3">
      <c r="A8031">
        <v>8030</v>
      </c>
      <c r="B8031" t="s">
        <v>33</v>
      </c>
      <c r="C8031" t="str">
        <f>_xlfn.XLOOKUP(B8031,Lookup_table!B:B,Lookup_table!C:C)</f>
        <v>Data</v>
      </c>
      <c r="D8031" t="s">
        <v>14</v>
      </c>
      <c r="E8031" t="s">
        <v>15</v>
      </c>
      <c r="F8031" t="s">
        <v>44</v>
      </c>
      <c r="G8031" t="s">
        <v>17</v>
      </c>
      <c r="H8031" t="str">
        <f t="shared" si="500"/>
        <v>Remote</v>
      </c>
      <c r="I8031" t="s">
        <v>26</v>
      </c>
      <c r="J8031" t="str">
        <f t="shared" si="501"/>
        <v>3-6 yrs</v>
      </c>
      <c r="K8031">
        <f t="shared" ca="1" si="503"/>
        <v>3</v>
      </c>
      <c r="L8031" t="s">
        <v>39</v>
      </c>
      <c r="M8031">
        <v>1</v>
      </c>
      <c r="N8031">
        <v>0</v>
      </c>
      <c r="O8031">
        <v>1</v>
      </c>
      <c r="P8031">
        <v>0</v>
      </c>
      <c r="Q8031">
        <v>1</v>
      </c>
      <c r="R8031">
        <f>SUM(M8031:N8031:O8031:P8031:Q8031)</f>
        <v>3</v>
      </c>
      <c r="S8031" s="1">
        <v>98674</v>
      </c>
      <c r="T8031" s="1" t="str">
        <f t="shared" si="502"/>
        <v>Medium</v>
      </c>
      <c r="U8031">
        <v>6</v>
      </c>
      <c r="V8031">
        <v>2025</v>
      </c>
      <c r="W8031" t="s">
        <v>28</v>
      </c>
      <c r="X8031">
        <v>7</v>
      </c>
    </row>
    <row r="8032" spans="1:24" x14ac:dyDescent="0.3">
      <c r="A8032">
        <v>8031</v>
      </c>
      <c r="B8032" t="s">
        <v>31</v>
      </c>
      <c r="C8032" t="str">
        <f>_xlfn.XLOOKUP(B8032,Lookup_table!B:B,Lookup_table!C:C)</f>
        <v>Business</v>
      </c>
      <c r="D8032" t="s">
        <v>34</v>
      </c>
      <c r="E8032" t="s">
        <v>40</v>
      </c>
      <c r="F8032" t="s">
        <v>51</v>
      </c>
      <c r="G8032" t="s">
        <v>30</v>
      </c>
      <c r="H8032" t="str">
        <f t="shared" si="500"/>
        <v>Onsite/Hybrid</v>
      </c>
      <c r="I8032" t="s">
        <v>26</v>
      </c>
      <c r="J8032" t="str">
        <f t="shared" si="501"/>
        <v>3-6 yrs</v>
      </c>
      <c r="K8032">
        <f t="shared" ca="1" si="503"/>
        <v>6</v>
      </c>
      <c r="L8032" t="s">
        <v>19</v>
      </c>
      <c r="M8032">
        <v>1</v>
      </c>
      <c r="N8032">
        <v>0</v>
      </c>
      <c r="O8032">
        <v>0</v>
      </c>
      <c r="P8032">
        <v>1</v>
      </c>
      <c r="Q8032">
        <v>0</v>
      </c>
      <c r="R8032">
        <f>SUM(M8032:N8032:O8032:P8032:Q8032)</f>
        <v>2</v>
      </c>
      <c r="S8032" s="1">
        <v>92241</v>
      </c>
      <c r="T8032" s="1" t="str">
        <f t="shared" si="502"/>
        <v>Medium</v>
      </c>
      <c r="U8032">
        <v>11</v>
      </c>
      <c r="V8032">
        <v>2020</v>
      </c>
      <c r="W8032" t="s">
        <v>20</v>
      </c>
      <c r="X8032">
        <v>4</v>
      </c>
    </row>
    <row r="8033" spans="1:24" x14ac:dyDescent="0.3">
      <c r="A8033">
        <v>8032</v>
      </c>
      <c r="B8033" t="s">
        <v>50</v>
      </c>
      <c r="C8033" t="str">
        <f>_xlfn.XLOOKUP(B8033,Lookup_table!B:B,Lookup_table!C:C)</f>
        <v>AI</v>
      </c>
      <c r="D8033" t="s">
        <v>14</v>
      </c>
      <c r="E8033" t="s">
        <v>38</v>
      </c>
      <c r="F8033" t="s">
        <v>43</v>
      </c>
      <c r="G8033" t="s">
        <v>17</v>
      </c>
      <c r="H8033" t="str">
        <f t="shared" si="500"/>
        <v>Remote</v>
      </c>
      <c r="I8033" t="s">
        <v>26</v>
      </c>
      <c r="J8033" t="str">
        <f t="shared" si="501"/>
        <v>3-6 yrs</v>
      </c>
      <c r="K8033">
        <f t="shared" ca="1" si="503"/>
        <v>6</v>
      </c>
      <c r="L8033" t="s">
        <v>39</v>
      </c>
      <c r="M8033">
        <v>0</v>
      </c>
      <c r="N8033">
        <v>0</v>
      </c>
      <c r="O8033">
        <v>0</v>
      </c>
      <c r="P8033">
        <v>0</v>
      </c>
      <c r="Q8033">
        <v>1</v>
      </c>
      <c r="R8033">
        <f>SUM(M8033:N8033:O8033:P8033:Q8033)</f>
        <v>1</v>
      </c>
      <c r="S8033" s="1">
        <v>120955</v>
      </c>
      <c r="T8033" s="1" t="str">
        <f t="shared" si="502"/>
        <v>High</v>
      </c>
      <c r="U8033">
        <v>9</v>
      </c>
      <c r="V8033">
        <v>2021</v>
      </c>
      <c r="W8033" t="s">
        <v>34</v>
      </c>
      <c r="X8033">
        <v>1</v>
      </c>
    </row>
    <row r="8034" spans="1:24" x14ac:dyDescent="0.3">
      <c r="A8034">
        <v>8033</v>
      </c>
      <c r="B8034" t="s">
        <v>41</v>
      </c>
      <c r="C8034" t="str">
        <f>_xlfn.XLOOKUP(B8034,Lookup_table!B:B,Lookup_table!C:C)</f>
        <v>Data</v>
      </c>
      <c r="D8034" t="s">
        <v>34</v>
      </c>
      <c r="E8034" t="s">
        <v>40</v>
      </c>
      <c r="F8034" t="s">
        <v>29</v>
      </c>
      <c r="G8034" t="s">
        <v>25</v>
      </c>
      <c r="H8034" t="str">
        <f t="shared" si="500"/>
        <v>Onsite/Hybrid</v>
      </c>
      <c r="I8034" t="s">
        <v>18</v>
      </c>
      <c r="J8034" t="str">
        <f t="shared" si="501"/>
        <v>7+ yrs</v>
      </c>
      <c r="K8034">
        <f t="shared" ca="1" si="503"/>
        <v>13</v>
      </c>
      <c r="L8034" t="s">
        <v>19</v>
      </c>
      <c r="M8034">
        <v>0</v>
      </c>
      <c r="N8034">
        <v>1</v>
      </c>
      <c r="O8034">
        <v>1</v>
      </c>
      <c r="P8034">
        <v>1</v>
      </c>
      <c r="Q8034">
        <v>0</v>
      </c>
      <c r="R8034">
        <f>SUM(M8034:N8034:O8034:P8034:Q8034)</f>
        <v>3</v>
      </c>
      <c r="S8034" s="1">
        <v>134658</v>
      </c>
      <c r="T8034" s="1" t="str">
        <f t="shared" si="502"/>
        <v>High</v>
      </c>
      <c r="U8034">
        <v>4</v>
      </c>
      <c r="V8034">
        <v>2022</v>
      </c>
      <c r="W8034" t="s">
        <v>28</v>
      </c>
      <c r="X8034">
        <v>3</v>
      </c>
    </row>
    <row r="8035" spans="1:24" x14ac:dyDescent="0.3">
      <c r="A8035">
        <v>8034</v>
      </c>
      <c r="B8035" t="s">
        <v>41</v>
      </c>
      <c r="C8035" t="str">
        <f>_xlfn.XLOOKUP(B8035,Lookup_table!B:B,Lookup_table!C:C)</f>
        <v>Data</v>
      </c>
      <c r="D8035" t="s">
        <v>37</v>
      </c>
      <c r="E8035" t="s">
        <v>15</v>
      </c>
      <c r="F8035" t="s">
        <v>24</v>
      </c>
      <c r="G8035" t="s">
        <v>30</v>
      </c>
      <c r="H8035" t="str">
        <f t="shared" si="500"/>
        <v>Onsite/Hybrid</v>
      </c>
      <c r="I8035" t="s">
        <v>35</v>
      </c>
      <c r="J8035" t="str">
        <f t="shared" si="501"/>
        <v>0-2 yrs</v>
      </c>
      <c r="K8035">
        <f t="shared" ca="1" si="503"/>
        <v>0</v>
      </c>
      <c r="L8035" t="s">
        <v>19</v>
      </c>
      <c r="M8035">
        <v>0</v>
      </c>
      <c r="N8035">
        <v>1</v>
      </c>
      <c r="O8035">
        <v>1</v>
      </c>
      <c r="P8035">
        <v>1</v>
      </c>
      <c r="Q8035">
        <v>0</v>
      </c>
      <c r="R8035">
        <f>SUM(M8035:N8035:O8035:P8035:Q8035)</f>
        <v>3</v>
      </c>
      <c r="S8035" s="1">
        <v>82355</v>
      </c>
      <c r="T8035" s="1" t="str">
        <f t="shared" si="502"/>
        <v>Medium</v>
      </c>
      <c r="U8035">
        <v>6</v>
      </c>
      <c r="V8035">
        <v>2025</v>
      </c>
      <c r="W8035" t="s">
        <v>28</v>
      </c>
      <c r="X8035">
        <v>6</v>
      </c>
    </row>
    <row r="8036" spans="1:24" x14ac:dyDescent="0.3">
      <c r="A8036">
        <v>8035</v>
      </c>
      <c r="B8036" t="s">
        <v>31</v>
      </c>
      <c r="C8036" t="str">
        <f>_xlfn.XLOOKUP(B8036,Lookup_table!B:B,Lookup_table!C:C)</f>
        <v>Business</v>
      </c>
      <c r="D8036" t="s">
        <v>34</v>
      </c>
      <c r="E8036" t="s">
        <v>40</v>
      </c>
      <c r="F8036" t="s">
        <v>52</v>
      </c>
      <c r="G8036" t="s">
        <v>17</v>
      </c>
      <c r="H8036" t="str">
        <f t="shared" si="500"/>
        <v>Remote</v>
      </c>
      <c r="I8036" t="s">
        <v>26</v>
      </c>
      <c r="J8036" t="str">
        <f t="shared" si="501"/>
        <v>3-6 yrs</v>
      </c>
      <c r="K8036">
        <f t="shared" ca="1" si="503"/>
        <v>5</v>
      </c>
      <c r="L8036" t="s">
        <v>27</v>
      </c>
      <c r="M8036">
        <v>1</v>
      </c>
      <c r="N8036">
        <v>0</v>
      </c>
      <c r="O8036">
        <v>1</v>
      </c>
      <c r="P8036">
        <v>1</v>
      </c>
      <c r="Q8036">
        <v>0</v>
      </c>
      <c r="R8036">
        <f>SUM(M8036:N8036:O8036:P8036:Q8036)</f>
        <v>3</v>
      </c>
      <c r="S8036" s="1">
        <v>109672</v>
      </c>
      <c r="T8036" s="1" t="str">
        <f t="shared" si="502"/>
        <v>Medium</v>
      </c>
      <c r="U8036">
        <v>9</v>
      </c>
      <c r="V8036">
        <v>2020</v>
      </c>
      <c r="W8036" t="s">
        <v>28</v>
      </c>
      <c r="X8036">
        <v>4</v>
      </c>
    </row>
    <row r="8037" spans="1:24" x14ac:dyDescent="0.3">
      <c r="A8037">
        <v>8036</v>
      </c>
      <c r="B8037" t="s">
        <v>33</v>
      </c>
      <c r="C8037" t="str">
        <f>_xlfn.XLOOKUP(B8037,Lookup_table!B:B,Lookup_table!C:C)</f>
        <v>Data</v>
      </c>
      <c r="D8037" t="s">
        <v>14</v>
      </c>
      <c r="E8037" t="s">
        <v>32</v>
      </c>
      <c r="F8037" t="s">
        <v>44</v>
      </c>
      <c r="G8037" t="s">
        <v>30</v>
      </c>
      <c r="H8037" t="str">
        <f t="shared" si="500"/>
        <v>Onsite/Hybrid</v>
      </c>
      <c r="I8037" t="s">
        <v>18</v>
      </c>
      <c r="J8037" t="str">
        <f t="shared" si="501"/>
        <v>7+ yrs</v>
      </c>
      <c r="K8037">
        <f t="shared" ca="1" si="503"/>
        <v>7</v>
      </c>
      <c r="L8037" t="s">
        <v>27</v>
      </c>
      <c r="M8037">
        <v>0</v>
      </c>
      <c r="N8037">
        <v>0</v>
      </c>
      <c r="O8037">
        <v>0</v>
      </c>
      <c r="P8037">
        <v>1</v>
      </c>
      <c r="Q8037">
        <v>1</v>
      </c>
      <c r="R8037">
        <f>SUM(M8037:N8037:O8037:P8037:Q8037)</f>
        <v>2</v>
      </c>
      <c r="S8037" s="1">
        <v>120831</v>
      </c>
      <c r="T8037" s="1" t="str">
        <f t="shared" si="502"/>
        <v>High</v>
      </c>
      <c r="U8037">
        <v>6</v>
      </c>
      <c r="V8037">
        <v>2022</v>
      </c>
      <c r="W8037" t="s">
        <v>28</v>
      </c>
      <c r="X8037">
        <v>9</v>
      </c>
    </row>
    <row r="8038" spans="1:24" x14ac:dyDescent="0.3">
      <c r="A8038">
        <v>8037</v>
      </c>
      <c r="B8038" t="s">
        <v>33</v>
      </c>
      <c r="C8038" t="str">
        <f>_xlfn.XLOOKUP(B8038,Lookup_table!B:B,Lookup_table!C:C)</f>
        <v>Data</v>
      </c>
      <c r="D8038" t="s">
        <v>14</v>
      </c>
      <c r="E8038" t="s">
        <v>38</v>
      </c>
      <c r="F8038" t="s">
        <v>52</v>
      </c>
      <c r="G8038" t="s">
        <v>17</v>
      </c>
      <c r="H8038" t="str">
        <f t="shared" si="500"/>
        <v>Remote</v>
      </c>
      <c r="I8038" t="s">
        <v>18</v>
      </c>
      <c r="J8038" t="str">
        <f t="shared" si="501"/>
        <v>7+ yrs</v>
      </c>
      <c r="K8038">
        <f t="shared" ca="1" si="503"/>
        <v>14</v>
      </c>
      <c r="L8038" t="s">
        <v>27</v>
      </c>
      <c r="M8038">
        <v>1</v>
      </c>
      <c r="N8038">
        <v>0</v>
      </c>
      <c r="O8038">
        <v>0</v>
      </c>
      <c r="P8038">
        <v>1</v>
      </c>
      <c r="Q8038">
        <v>0</v>
      </c>
      <c r="R8038">
        <f>SUM(M8038:N8038:O8038:P8038:Q8038)</f>
        <v>2</v>
      </c>
      <c r="S8038" s="1">
        <v>111341</v>
      </c>
      <c r="T8038" s="1" t="str">
        <f t="shared" si="502"/>
        <v>Medium</v>
      </c>
      <c r="U8038">
        <v>9</v>
      </c>
      <c r="V8038">
        <v>2024</v>
      </c>
      <c r="W8038" t="s">
        <v>28</v>
      </c>
      <c r="X8038">
        <v>7</v>
      </c>
    </row>
    <row r="8039" spans="1:24" x14ac:dyDescent="0.3">
      <c r="A8039">
        <v>8038</v>
      </c>
      <c r="B8039" t="s">
        <v>50</v>
      </c>
      <c r="C8039" t="str">
        <f>_xlfn.XLOOKUP(B8039,Lookup_table!B:B,Lookup_table!C:C)</f>
        <v>AI</v>
      </c>
      <c r="D8039" t="s">
        <v>14</v>
      </c>
      <c r="E8039" t="s">
        <v>15</v>
      </c>
      <c r="F8039" t="s">
        <v>44</v>
      </c>
      <c r="G8039" t="s">
        <v>17</v>
      </c>
      <c r="H8039" t="str">
        <f t="shared" si="500"/>
        <v>Remote</v>
      </c>
      <c r="I8039" t="s">
        <v>18</v>
      </c>
      <c r="J8039" t="str">
        <f t="shared" si="501"/>
        <v>7+ yrs</v>
      </c>
      <c r="K8039">
        <f t="shared" ca="1" si="503"/>
        <v>15</v>
      </c>
      <c r="L8039" t="s">
        <v>19</v>
      </c>
      <c r="M8039">
        <v>0</v>
      </c>
      <c r="N8039">
        <v>1</v>
      </c>
      <c r="O8039">
        <v>1</v>
      </c>
      <c r="P8039">
        <v>1</v>
      </c>
      <c r="Q8039">
        <v>1</v>
      </c>
      <c r="R8039">
        <f>SUM(M8039:N8039:O8039:P8039:Q8039)</f>
        <v>4</v>
      </c>
      <c r="S8039" s="1">
        <v>177537</v>
      </c>
      <c r="T8039" s="1" t="str">
        <f t="shared" si="502"/>
        <v>High</v>
      </c>
      <c r="U8039">
        <v>1</v>
      </c>
      <c r="V8039">
        <v>2023</v>
      </c>
      <c r="W8039" t="s">
        <v>28</v>
      </c>
      <c r="X8039">
        <v>7</v>
      </c>
    </row>
    <row r="8040" spans="1:24" x14ac:dyDescent="0.3">
      <c r="A8040">
        <v>8039</v>
      </c>
      <c r="B8040" t="s">
        <v>36</v>
      </c>
      <c r="C8040" t="str">
        <f>_xlfn.XLOOKUP(B8040,Lookup_table!B:B,Lookup_table!C:C)</f>
        <v>Data</v>
      </c>
      <c r="D8040" t="s">
        <v>37</v>
      </c>
      <c r="E8040" t="s">
        <v>40</v>
      </c>
      <c r="F8040" t="s">
        <v>52</v>
      </c>
      <c r="G8040" t="s">
        <v>25</v>
      </c>
      <c r="H8040" t="str">
        <f t="shared" si="500"/>
        <v>Onsite/Hybrid</v>
      </c>
      <c r="I8040" t="s">
        <v>18</v>
      </c>
      <c r="J8040" t="str">
        <f t="shared" si="501"/>
        <v>7+ yrs</v>
      </c>
      <c r="K8040">
        <f t="shared" ca="1" si="503"/>
        <v>7</v>
      </c>
      <c r="L8040" t="s">
        <v>39</v>
      </c>
      <c r="M8040">
        <v>0</v>
      </c>
      <c r="N8040">
        <v>1</v>
      </c>
      <c r="O8040">
        <v>1</v>
      </c>
      <c r="P8040">
        <v>1</v>
      </c>
      <c r="Q8040">
        <v>0</v>
      </c>
      <c r="R8040">
        <f>SUM(M8040:N8040:O8040:P8040:Q8040)</f>
        <v>3</v>
      </c>
      <c r="S8040" s="1">
        <v>126793</v>
      </c>
      <c r="T8040" s="1" t="str">
        <f t="shared" si="502"/>
        <v>High</v>
      </c>
      <c r="U8040">
        <v>12</v>
      </c>
      <c r="V8040">
        <v>2025</v>
      </c>
      <c r="W8040" t="s">
        <v>28</v>
      </c>
      <c r="X8040">
        <v>5</v>
      </c>
    </row>
    <row r="8041" spans="1:24" x14ac:dyDescent="0.3">
      <c r="A8041">
        <v>8040</v>
      </c>
      <c r="B8041" t="s">
        <v>41</v>
      </c>
      <c r="C8041" t="str">
        <f>_xlfn.XLOOKUP(B8041,Lookup_table!B:B,Lookup_table!C:C)</f>
        <v>Data</v>
      </c>
      <c r="D8041" t="s">
        <v>22</v>
      </c>
      <c r="E8041" t="s">
        <v>23</v>
      </c>
      <c r="F8041" t="s">
        <v>52</v>
      </c>
      <c r="G8041" t="s">
        <v>17</v>
      </c>
      <c r="H8041" t="str">
        <f t="shared" si="500"/>
        <v>Remote</v>
      </c>
      <c r="I8041" t="s">
        <v>18</v>
      </c>
      <c r="J8041" t="str">
        <f t="shared" si="501"/>
        <v>7+ yrs</v>
      </c>
      <c r="K8041">
        <f t="shared" ca="1" si="503"/>
        <v>14</v>
      </c>
      <c r="L8041" t="s">
        <v>27</v>
      </c>
      <c r="M8041">
        <v>1</v>
      </c>
      <c r="N8041">
        <v>1</v>
      </c>
      <c r="O8041">
        <v>1</v>
      </c>
      <c r="P8041">
        <v>0</v>
      </c>
      <c r="Q8041">
        <v>1</v>
      </c>
      <c r="R8041">
        <f>SUM(M8041:N8041:O8041:P8041:Q8041)</f>
        <v>4</v>
      </c>
      <c r="S8041" s="1">
        <v>142686</v>
      </c>
      <c r="T8041" s="1" t="str">
        <f t="shared" si="502"/>
        <v>High</v>
      </c>
      <c r="U8041">
        <v>12</v>
      </c>
      <c r="V8041">
        <v>2026</v>
      </c>
      <c r="W8041" t="s">
        <v>20</v>
      </c>
      <c r="X8041">
        <v>6</v>
      </c>
    </row>
    <row r="8042" spans="1:24" x14ac:dyDescent="0.3">
      <c r="A8042">
        <v>8041</v>
      </c>
      <c r="B8042" t="s">
        <v>33</v>
      </c>
      <c r="C8042" t="str">
        <f>_xlfn.XLOOKUP(B8042,Lookup_table!B:B,Lookup_table!C:C)</f>
        <v>Data</v>
      </c>
      <c r="D8042" t="s">
        <v>22</v>
      </c>
      <c r="E8042" t="s">
        <v>42</v>
      </c>
      <c r="F8042" t="s">
        <v>51</v>
      </c>
      <c r="G8042" t="s">
        <v>17</v>
      </c>
      <c r="H8042" t="str">
        <f t="shared" si="500"/>
        <v>Remote</v>
      </c>
      <c r="I8042" t="s">
        <v>35</v>
      </c>
      <c r="J8042" t="str">
        <f t="shared" si="501"/>
        <v>0-2 yrs</v>
      </c>
      <c r="K8042">
        <f t="shared" ca="1" si="503"/>
        <v>0</v>
      </c>
      <c r="L8042" t="s">
        <v>27</v>
      </c>
      <c r="M8042">
        <v>1</v>
      </c>
      <c r="N8042">
        <v>0</v>
      </c>
      <c r="O8042">
        <v>0</v>
      </c>
      <c r="P8042">
        <v>1</v>
      </c>
      <c r="Q8042">
        <v>0</v>
      </c>
      <c r="R8042">
        <f>SUM(M8042:N8042:O8042:P8042:Q8042)</f>
        <v>2</v>
      </c>
      <c r="S8042" s="1">
        <v>81339</v>
      </c>
      <c r="T8042" s="1" t="str">
        <f t="shared" si="502"/>
        <v>Medium</v>
      </c>
      <c r="U8042">
        <v>6</v>
      </c>
      <c r="V8042">
        <v>2025</v>
      </c>
      <c r="W8042" t="s">
        <v>34</v>
      </c>
      <c r="X8042">
        <v>6</v>
      </c>
    </row>
    <row r="8043" spans="1:24" x14ac:dyDescent="0.3">
      <c r="A8043">
        <v>8042</v>
      </c>
      <c r="B8043" t="s">
        <v>36</v>
      </c>
      <c r="C8043" t="str">
        <f>_xlfn.XLOOKUP(B8043,Lookup_table!B:B,Lookup_table!C:C)</f>
        <v>Data</v>
      </c>
      <c r="D8043" t="s">
        <v>34</v>
      </c>
      <c r="E8043" t="s">
        <v>23</v>
      </c>
      <c r="F8043" t="s">
        <v>52</v>
      </c>
      <c r="G8043" t="s">
        <v>17</v>
      </c>
      <c r="H8043" t="str">
        <f t="shared" si="500"/>
        <v>Remote</v>
      </c>
      <c r="I8043" t="s">
        <v>35</v>
      </c>
      <c r="J8043" t="str">
        <f t="shared" si="501"/>
        <v>0-2 yrs</v>
      </c>
      <c r="K8043">
        <f t="shared" ca="1" si="503"/>
        <v>1</v>
      </c>
      <c r="L8043" t="s">
        <v>19</v>
      </c>
      <c r="M8043">
        <v>0</v>
      </c>
      <c r="N8043">
        <v>1</v>
      </c>
      <c r="O8043">
        <v>0</v>
      </c>
      <c r="P8043">
        <v>1</v>
      </c>
      <c r="Q8043">
        <v>1</v>
      </c>
      <c r="R8043">
        <f>SUM(M8043:N8043:O8043:P8043:Q8043)</f>
        <v>3</v>
      </c>
      <c r="S8043" s="1">
        <v>78553</v>
      </c>
      <c r="T8043" s="1" t="str">
        <f t="shared" si="502"/>
        <v>Medium</v>
      </c>
      <c r="U8043">
        <v>2</v>
      </c>
      <c r="V8043">
        <v>2020</v>
      </c>
      <c r="W8043" t="s">
        <v>28</v>
      </c>
      <c r="X8043">
        <v>7</v>
      </c>
    </row>
    <row r="8044" spans="1:24" x14ac:dyDescent="0.3">
      <c r="A8044">
        <v>8043</v>
      </c>
      <c r="B8044" t="s">
        <v>31</v>
      </c>
      <c r="C8044" t="str">
        <f>_xlfn.XLOOKUP(B8044,Lookup_table!B:B,Lookup_table!C:C)</f>
        <v>Business</v>
      </c>
      <c r="D8044" t="s">
        <v>34</v>
      </c>
      <c r="E8044" t="s">
        <v>40</v>
      </c>
      <c r="F8044" t="s">
        <v>16</v>
      </c>
      <c r="G8044" t="s">
        <v>17</v>
      </c>
      <c r="H8044" t="str">
        <f t="shared" si="500"/>
        <v>Remote</v>
      </c>
      <c r="I8044" t="s">
        <v>18</v>
      </c>
      <c r="J8044" t="str">
        <f t="shared" si="501"/>
        <v>7+ yrs</v>
      </c>
      <c r="K8044">
        <f t="shared" ca="1" si="503"/>
        <v>8</v>
      </c>
      <c r="L8044" t="s">
        <v>39</v>
      </c>
      <c r="M8044">
        <v>1</v>
      </c>
      <c r="N8044">
        <v>1</v>
      </c>
      <c r="O8044">
        <v>0</v>
      </c>
      <c r="P8044">
        <v>0</v>
      </c>
      <c r="Q8044">
        <v>1</v>
      </c>
      <c r="R8044">
        <f>SUM(M8044:N8044:O8044:P8044:Q8044)</f>
        <v>3</v>
      </c>
      <c r="S8044" s="1">
        <v>114230</v>
      </c>
      <c r="T8044" s="1" t="str">
        <f t="shared" si="502"/>
        <v>Medium</v>
      </c>
      <c r="U8044">
        <v>5</v>
      </c>
      <c r="V8044">
        <v>2025</v>
      </c>
      <c r="W8044" t="s">
        <v>34</v>
      </c>
      <c r="X8044">
        <v>6</v>
      </c>
    </row>
    <row r="8045" spans="1:24" x14ac:dyDescent="0.3">
      <c r="A8045">
        <v>8044</v>
      </c>
      <c r="B8045" t="s">
        <v>36</v>
      </c>
      <c r="C8045" t="str">
        <f>_xlfn.XLOOKUP(B8045,Lookup_table!B:B,Lookup_table!C:C)</f>
        <v>Data</v>
      </c>
      <c r="D8045" t="s">
        <v>22</v>
      </c>
      <c r="E8045" t="s">
        <v>23</v>
      </c>
      <c r="F8045" t="s">
        <v>24</v>
      </c>
      <c r="G8045" t="s">
        <v>25</v>
      </c>
      <c r="H8045" t="str">
        <f t="shared" si="500"/>
        <v>Onsite/Hybrid</v>
      </c>
      <c r="I8045" t="s">
        <v>18</v>
      </c>
      <c r="J8045" t="str">
        <f t="shared" si="501"/>
        <v>7+ yrs</v>
      </c>
      <c r="K8045">
        <f t="shared" ca="1" si="503"/>
        <v>7</v>
      </c>
      <c r="L8045" t="s">
        <v>19</v>
      </c>
      <c r="M8045">
        <v>1</v>
      </c>
      <c r="N8045">
        <v>1</v>
      </c>
      <c r="O8045">
        <v>1</v>
      </c>
      <c r="P8045">
        <v>1</v>
      </c>
      <c r="Q8045">
        <v>0</v>
      </c>
      <c r="R8045">
        <f>SUM(M8045:N8045:O8045:P8045:Q8045)</f>
        <v>4</v>
      </c>
      <c r="S8045" s="1">
        <v>151732</v>
      </c>
      <c r="T8045" s="1" t="str">
        <f t="shared" si="502"/>
        <v>High</v>
      </c>
      <c r="U8045">
        <v>11</v>
      </c>
      <c r="V8045">
        <v>2022</v>
      </c>
      <c r="W8045" t="s">
        <v>28</v>
      </c>
      <c r="X8045">
        <v>9</v>
      </c>
    </row>
    <row r="8046" spans="1:24" x14ac:dyDescent="0.3">
      <c r="A8046">
        <v>8045</v>
      </c>
      <c r="B8046" t="s">
        <v>31</v>
      </c>
      <c r="C8046" t="str">
        <f>_xlfn.XLOOKUP(B8046,Lookup_table!B:B,Lookup_table!C:C)</f>
        <v>Business</v>
      </c>
      <c r="D8046" t="s">
        <v>37</v>
      </c>
      <c r="E8046" t="s">
        <v>23</v>
      </c>
      <c r="F8046" t="s">
        <v>43</v>
      </c>
      <c r="G8046" t="s">
        <v>17</v>
      </c>
      <c r="H8046" t="str">
        <f t="shared" si="500"/>
        <v>Remote</v>
      </c>
      <c r="I8046" t="s">
        <v>18</v>
      </c>
      <c r="J8046" t="str">
        <f t="shared" si="501"/>
        <v>7+ yrs</v>
      </c>
      <c r="K8046">
        <f t="shared" ca="1" si="503"/>
        <v>10</v>
      </c>
      <c r="L8046" t="s">
        <v>39</v>
      </c>
      <c r="M8046">
        <v>1</v>
      </c>
      <c r="N8046">
        <v>1</v>
      </c>
      <c r="O8046">
        <v>0</v>
      </c>
      <c r="P8046">
        <v>1</v>
      </c>
      <c r="Q8046">
        <v>1</v>
      </c>
      <c r="R8046">
        <f>SUM(M8046:N8046:O8046:P8046:Q8046)</f>
        <v>4</v>
      </c>
      <c r="S8046" s="1">
        <v>128907</v>
      </c>
      <c r="T8046" s="1" t="str">
        <f t="shared" si="502"/>
        <v>High</v>
      </c>
      <c r="U8046">
        <v>8</v>
      </c>
      <c r="V8046">
        <v>2025</v>
      </c>
      <c r="W8046" t="s">
        <v>34</v>
      </c>
      <c r="X8046">
        <v>6</v>
      </c>
    </row>
    <row r="8047" spans="1:24" x14ac:dyDescent="0.3">
      <c r="A8047">
        <v>8046</v>
      </c>
      <c r="B8047" t="s">
        <v>41</v>
      </c>
      <c r="C8047" t="str">
        <f>_xlfn.XLOOKUP(B8047,Lookup_table!B:B,Lookup_table!C:C)</f>
        <v>Data</v>
      </c>
      <c r="D8047" t="s">
        <v>34</v>
      </c>
      <c r="E8047" t="s">
        <v>15</v>
      </c>
      <c r="F8047" t="s">
        <v>16</v>
      </c>
      <c r="G8047" t="s">
        <v>30</v>
      </c>
      <c r="H8047" t="str">
        <f t="shared" si="500"/>
        <v>Onsite/Hybrid</v>
      </c>
      <c r="I8047" t="s">
        <v>26</v>
      </c>
      <c r="J8047" t="str">
        <f t="shared" si="501"/>
        <v>3-6 yrs</v>
      </c>
      <c r="K8047">
        <f t="shared" ca="1" si="503"/>
        <v>5</v>
      </c>
      <c r="L8047" t="s">
        <v>27</v>
      </c>
      <c r="M8047">
        <v>0</v>
      </c>
      <c r="N8047">
        <v>0</v>
      </c>
      <c r="O8047">
        <v>1</v>
      </c>
      <c r="P8047">
        <v>1</v>
      </c>
      <c r="Q8047">
        <v>0</v>
      </c>
      <c r="R8047">
        <f>SUM(M8047:N8047:O8047:P8047:Q8047)</f>
        <v>2</v>
      </c>
      <c r="S8047" s="1">
        <v>105120</v>
      </c>
      <c r="T8047" s="1" t="str">
        <f t="shared" si="502"/>
        <v>Medium</v>
      </c>
      <c r="U8047">
        <v>3</v>
      </c>
      <c r="V8047">
        <v>2022</v>
      </c>
      <c r="W8047" t="s">
        <v>28</v>
      </c>
      <c r="X8047">
        <v>3</v>
      </c>
    </row>
    <row r="8048" spans="1:24" x14ac:dyDescent="0.3">
      <c r="A8048">
        <v>8047</v>
      </c>
      <c r="B8048" t="s">
        <v>31</v>
      </c>
      <c r="C8048" t="str">
        <f>_xlfn.XLOOKUP(B8048,Lookup_table!B:B,Lookup_table!C:C)</f>
        <v>Business</v>
      </c>
      <c r="D8048" t="s">
        <v>37</v>
      </c>
      <c r="E8048" t="s">
        <v>42</v>
      </c>
      <c r="F8048" t="s">
        <v>44</v>
      </c>
      <c r="G8048" t="s">
        <v>30</v>
      </c>
      <c r="H8048" t="str">
        <f t="shared" si="500"/>
        <v>Onsite/Hybrid</v>
      </c>
      <c r="I8048" t="s">
        <v>18</v>
      </c>
      <c r="J8048" t="str">
        <f t="shared" si="501"/>
        <v>7+ yrs</v>
      </c>
      <c r="K8048">
        <f t="shared" ca="1" si="503"/>
        <v>15</v>
      </c>
      <c r="L8048" t="s">
        <v>19</v>
      </c>
      <c r="M8048">
        <v>0</v>
      </c>
      <c r="N8048">
        <v>0</v>
      </c>
      <c r="O8048">
        <v>1</v>
      </c>
      <c r="P8048">
        <v>0</v>
      </c>
      <c r="Q8048">
        <v>1</v>
      </c>
      <c r="R8048">
        <f>SUM(M8048:N8048:O8048:P8048:Q8048)</f>
        <v>2</v>
      </c>
      <c r="S8048" s="1">
        <v>123163</v>
      </c>
      <c r="T8048" s="1" t="str">
        <f t="shared" si="502"/>
        <v>High</v>
      </c>
      <c r="U8048">
        <v>7</v>
      </c>
      <c r="V8048">
        <v>2023</v>
      </c>
      <c r="W8048" t="s">
        <v>20</v>
      </c>
      <c r="X8048">
        <v>3</v>
      </c>
    </row>
    <row r="8049" spans="1:24" x14ac:dyDescent="0.3">
      <c r="A8049">
        <v>8048</v>
      </c>
      <c r="B8049" t="s">
        <v>21</v>
      </c>
      <c r="C8049" t="str">
        <f>_xlfn.XLOOKUP(B8049,Lookup_table!B:B,Lookup_table!C:C)</f>
        <v>AI</v>
      </c>
      <c r="D8049" t="s">
        <v>14</v>
      </c>
      <c r="E8049" t="s">
        <v>40</v>
      </c>
      <c r="F8049" t="s">
        <v>44</v>
      </c>
      <c r="G8049" t="s">
        <v>25</v>
      </c>
      <c r="H8049" t="str">
        <f t="shared" si="500"/>
        <v>Onsite/Hybrid</v>
      </c>
      <c r="I8049" t="s">
        <v>35</v>
      </c>
      <c r="J8049" t="str">
        <f t="shared" si="501"/>
        <v>0-2 yrs</v>
      </c>
      <c r="K8049">
        <f t="shared" ca="1" si="503"/>
        <v>1</v>
      </c>
      <c r="L8049" t="s">
        <v>27</v>
      </c>
      <c r="M8049">
        <v>1</v>
      </c>
      <c r="N8049">
        <v>1</v>
      </c>
      <c r="O8049">
        <v>1</v>
      </c>
      <c r="P8049">
        <v>0</v>
      </c>
      <c r="Q8049">
        <v>1</v>
      </c>
      <c r="R8049">
        <f>SUM(M8049:N8049:O8049:P8049:Q8049)</f>
        <v>4</v>
      </c>
      <c r="S8049" s="1">
        <v>118633</v>
      </c>
      <c r="T8049" s="1" t="str">
        <f t="shared" si="502"/>
        <v>Medium</v>
      </c>
      <c r="U8049">
        <v>8</v>
      </c>
      <c r="V8049">
        <v>2022</v>
      </c>
      <c r="W8049" t="s">
        <v>20</v>
      </c>
      <c r="X8049">
        <v>1</v>
      </c>
    </row>
    <row r="8050" spans="1:24" x14ac:dyDescent="0.3">
      <c r="A8050">
        <v>8049</v>
      </c>
      <c r="B8050" t="s">
        <v>41</v>
      </c>
      <c r="C8050" t="str">
        <f>_xlfn.XLOOKUP(B8050,Lookup_table!B:B,Lookup_table!C:C)</f>
        <v>Data</v>
      </c>
      <c r="D8050" t="s">
        <v>34</v>
      </c>
      <c r="E8050" t="s">
        <v>15</v>
      </c>
      <c r="F8050" t="s">
        <v>52</v>
      </c>
      <c r="G8050" t="s">
        <v>30</v>
      </c>
      <c r="H8050" t="str">
        <f t="shared" si="500"/>
        <v>Onsite/Hybrid</v>
      </c>
      <c r="I8050" t="s">
        <v>26</v>
      </c>
      <c r="J8050" t="str">
        <f t="shared" si="501"/>
        <v>3-6 yrs</v>
      </c>
      <c r="K8050">
        <f t="shared" ca="1" si="503"/>
        <v>3</v>
      </c>
      <c r="L8050" t="s">
        <v>27</v>
      </c>
      <c r="M8050">
        <v>0</v>
      </c>
      <c r="N8050">
        <v>0</v>
      </c>
      <c r="O8050">
        <v>0</v>
      </c>
      <c r="P8050">
        <v>1</v>
      </c>
      <c r="Q8050">
        <v>0</v>
      </c>
      <c r="R8050">
        <f>SUM(M8050:N8050:O8050:P8050:Q8050)</f>
        <v>1</v>
      </c>
      <c r="S8050" s="1">
        <v>92554</v>
      </c>
      <c r="T8050" s="1" t="str">
        <f t="shared" si="502"/>
        <v>Medium</v>
      </c>
      <c r="U8050">
        <v>12</v>
      </c>
      <c r="V8050">
        <v>2023</v>
      </c>
      <c r="W8050" t="s">
        <v>20</v>
      </c>
      <c r="X8050">
        <v>3</v>
      </c>
    </row>
    <row r="8051" spans="1:24" x14ac:dyDescent="0.3">
      <c r="A8051">
        <v>8050</v>
      </c>
      <c r="B8051" t="s">
        <v>41</v>
      </c>
      <c r="C8051" t="str">
        <f>_xlfn.XLOOKUP(B8051,Lookup_table!B:B,Lookup_table!C:C)</f>
        <v>Data</v>
      </c>
      <c r="D8051" t="s">
        <v>34</v>
      </c>
      <c r="E8051" t="s">
        <v>42</v>
      </c>
      <c r="F8051" t="s">
        <v>29</v>
      </c>
      <c r="G8051" t="s">
        <v>17</v>
      </c>
      <c r="H8051" t="str">
        <f t="shared" si="500"/>
        <v>Remote</v>
      </c>
      <c r="I8051" t="s">
        <v>18</v>
      </c>
      <c r="J8051" t="str">
        <f t="shared" si="501"/>
        <v>7+ yrs</v>
      </c>
      <c r="K8051">
        <f t="shared" ca="1" si="503"/>
        <v>10</v>
      </c>
      <c r="L8051" t="s">
        <v>27</v>
      </c>
      <c r="M8051">
        <v>0</v>
      </c>
      <c r="N8051">
        <v>0</v>
      </c>
      <c r="O8051">
        <v>1</v>
      </c>
      <c r="P8051">
        <v>1</v>
      </c>
      <c r="Q8051">
        <v>1</v>
      </c>
      <c r="R8051">
        <f>SUM(M8051:N8051:O8051:P8051:Q8051)</f>
        <v>3</v>
      </c>
      <c r="S8051" s="1">
        <v>140679</v>
      </c>
      <c r="T8051" s="1" t="str">
        <f t="shared" si="502"/>
        <v>High</v>
      </c>
      <c r="U8051">
        <v>1</v>
      </c>
      <c r="V8051">
        <v>2024</v>
      </c>
      <c r="W8051" t="s">
        <v>28</v>
      </c>
      <c r="X8051">
        <v>9</v>
      </c>
    </row>
    <row r="8052" spans="1:24" x14ac:dyDescent="0.3">
      <c r="A8052">
        <v>8051</v>
      </c>
      <c r="B8052" t="s">
        <v>21</v>
      </c>
      <c r="C8052" t="str">
        <f>_xlfn.XLOOKUP(B8052,Lookup_table!B:B,Lookup_table!C:C)</f>
        <v>AI</v>
      </c>
      <c r="D8052" t="s">
        <v>14</v>
      </c>
      <c r="E8052" t="s">
        <v>15</v>
      </c>
      <c r="F8052" t="s">
        <v>44</v>
      </c>
      <c r="G8052" t="s">
        <v>25</v>
      </c>
      <c r="H8052" t="str">
        <f t="shared" si="500"/>
        <v>Onsite/Hybrid</v>
      </c>
      <c r="I8052" t="s">
        <v>26</v>
      </c>
      <c r="J8052" t="str">
        <f t="shared" si="501"/>
        <v>3-6 yrs</v>
      </c>
      <c r="K8052">
        <f t="shared" ca="1" si="503"/>
        <v>3</v>
      </c>
      <c r="L8052" t="s">
        <v>27</v>
      </c>
      <c r="M8052">
        <v>1</v>
      </c>
      <c r="N8052">
        <v>0</v>
      </c>
      <c r="O8052">
        <v>0</v>
      </c>
      <c r="P8052">
        <v>1</v>
      </c>
      <c r="Q8052">
        <v>0</v>
      </c>
      <c r="R8052">
        <f>SUM(M8052:N8052:O8052:P8052:Q8052)</f>
        <v>2</v>
      </c>
      <c r="S8052" s="1">
        <v>125702</v>
      </c>
      <c r="T8052" s="1" t="str">
        <f t="shared" si="502"/>
        <v>High</v>
      </c>
      <c r="U8052">
        <v>12</v>
      </c>
      <c r="V8052">
        <v>2021</v>
      </c>
      <c r="W8052" t="s">
        <v>28</v>
      </c>
      <c r="X8052">
        <v>7</v>
      </c>
    </row>
    <row r="8053" spans="1:24" x14ac:dyDescent="0.3">
      <c r="A8053">
        <v>8052</v>
      </c>
      <c r="B8053" t="s">
        <v>41</v>
      </c>
      <c r="C8053" t="str">
        <f>_xlfn.XLOOKUP(B8053,Lookup_table!B:B,Lookup_table!C:C)</f>
        <v>Data</v>
      </c>
      <c r="D8053" t="s">
        <v>14</v>
      </c>
      <c r="E8053" t="s">
        <v>42</v>
      </c>
      <c r="F8053" t="s">
        <v>44</v>
      </c>
      <c r="G8053" t="s">
        <v>25</v>
      </c>
      <c r="H8053" t="str">
        <f t="shared" si="500"/>
        <v>Onsite/Hybrid</v>
      </c>
      <c r="I8053" t="s">
        <v>35</v>
      </c>
      <c r="J8053" t="str">
        <f t="shared" si="501"/>
        <v>0-2 yrs</v>
      </c>
      <c r="K8053">
        <f t="shared" ca="1" si="503"/>
        <v>2</v>
      </c>
      <c r="L8053" t="s">
        <v>19</v>
      </c>
      <c r="M8053">
        <v>0</v>
      </c>
      <c r="N8053">
        <v>1</v>
      </c>
      <c r="O8053">
        <v>1</v>
      </c>
      <c r="P8053">
        <v>0</v>
      </c>
      <c r="Q8053">
        <v>0</v>
      </c>
      <c r="R8053">
        <f>SUM(M8053:N8053:O8053:P8053:Q8053)</f>
        <v>2</v>
      </c>
      <c r="S8053" s="1">
        <v>69427</v>
      </c>
      <c r="T8053" s="1" t="str">
        <f t="shared" si="502"/>
        <v>Low</v>
      </c>
      <c r="U8053">
        <v>6</v>
      </c>
      <c r="V8053">
        <v>2021</v>
      </c>
      <c r="W8053" t="s">
        <v>28</v>
      </c>
      <c r="X8053">
        <v>9</v>
      </c>
    </row>
    <row r="8054" spans="1:24" x14ac:dyDescent="0.3">
      <c r="A8054">
        <v>8053</v>
      </c>
      <c r="B8054" t="s">
        <v>31</v>
      </c>
      <c r="C8054" t="str">
        <f>_xlfn.XLOOKUP(B8054,Lookup_table!B:B,Lookup_table!C:C)</f>
        <v>Business</v>
      </c>
      <c r="D8054" t="s">
        <v>14</v>
      </c>
      <c r="E8054" t="s">
        <v>15</v>
      </c>
      <c r="F8054" t="s">
        <v>52</v>
      </c>
      <c r="G8054" t="s">
        <v>17</v>
      </c>
      <c r="H8054" t="str">
        <f t="shared" si="500"/>
        <v>Remote</v>
      </c>
      <c r="I8054" t="s">
        <v>35</v>
      </c>
      <c r="J8054" t="str">
        <f t="shared" si="501"/>
        <v>0-2 yrs</v>
      </c>
      <c r="K8054">
        <f t="shared" ca="1" si="503"/>
        <v>0</v>
      </c>
      <c r="L8054" t="s">
        <v>39</v>
      </c>
      <c r="M8054">
        <v>1</v>
      </c>
      <c r="N8054">
        <v>0</v>
      </c>
      <c r="O8054">
        <v>1</v>
      </c>
      <c r="P8054">
        <v>0</v>
      </c>
      <c r="Q8054">
        <v>0</v>
      </c>
      <c r="R8054">
        <f>SUM(M8054:N8054:O8054:P8054:Q8054)</f>
        <v>2</v>
      </c>
      <c r="S8054" s="1">
        <v>65015</v>
      </c>
      <c r="T8054" s="1" t="str">
        <f t="shared" si="502"/>
        <v>Low</v>
      </c>
      <c r="U8054">
        <v>10</v>
      </c>
      <c r="V8054">
        <v>2021</v>
      </c>
      <c r="W8054" t="s">
        <v>34</v>
      </c>
      <c r="X8054">
        <v>1</v>
      </c>
    </row>
    <row r="8055" spans="1:24" x14ac:dyDescent="0.3">
      <c r="A8055">
        <v>8054</v>
      </c>
      <c r="B8055" t="s">
        <v>50</v>
      </c>
      <c r="C8055" t="str">
        <f>_xlfn.XLOOKUP(B8055,Lookup_table!B:B,Lookup_table!C:C)</f>
        <v>AI</v>
      </c>
      <c r="D8055" t="s">
        <v>14</v>
      </c>
      <c r="E8055" t="s">
        <v>38</v>
      </c>
      <c r="F8055" t="s">
        <v>29</v>
      </c>
      <c r="G8055" t="s">
        <v>30</v>
      </c>
      <c r="H8055" t="str">
        <f t="shared" si="500"/>
        <v>Onsite/Hybrid</v>
      </c>
      <c r="I8055" t="s">
        <v>35</v>
      </c>
      <c r="J8055" t="str">
        <f t="shared" si="501"/>
        <v>0-2 yrs</v>
      </c>
      <c r="K8055">
        <f t="shared" ca="1" si="503"/>
        <v>0</v>
      </c>
      <c r="L8055" t="s">
        <v>39</v>
      </c>
      <c r="M8055">
        <v>1</v>
      </c>
      <c r="N8055">
        <v>1</v>
      </c>
      <c r="O8055">
        <v>1</v>
      </c>
      <c r="P8055">
        <v>1</v>
      </c>
      <c r="Q8055">
        <v>0</v>
      </c>
      <c r="R8055">
        <f>SUM(M8055:N8055:O8055:P8055:Q8055)</f>
        <v>4</v>
      </c>
      <c r="S8055" s="1">
        <v>124611</v>
      </c>
      <c r="T8055" s="1" t="str">
        <f t="shared" si="502"/>
        <v>High</v>
      </c>
      <c r="U8055">
        <v>10</v>
      </c>
      <c r="V8055">
        <v>2022</v>
      </c>
      <c r="W8055" t="s">
        <v>28</v>
      </c>
      <c r="X8055">
        <v>5</v>
      </c>
    </row>
    <row r="8056" spans="1:24" x14ac:dyDescent="0.3">
      <c r="A8056">
        <v>8055</v>
      </c>
      <c r="B8056" t="s">
        <v>21</v>
      </c>
      <c r="C8056" t="str">
        <f>_xlfn.XLOOKUP(B8056,Lookup_table!B:B,Lookup_table!C:C)</f>
        <v>AI</v>
      </c>
      <c r="D8056" t="s">
        <v>34</v>
      </c>
      <c r="E8056" t="s">
        <v>15</v>
      </c>
      <c r="F8056" t="s">
        <v>44</v>
      </c>
      <c r="G8056" t="s">
        <v>17</v>
      </c>
      <c r="H8056" t="str">
        <f t="shared" si="500"/>
        <v>Remote</v>
      </c>
      <c r="I8056" t="s">
        <v>18</v>
      </c>
      <c r="J8056" t="str">
        <f t="shared" si="501"/>
        <v>7+ yrs</v>
      </c>
      <c r="K8056">
        <f t="shared" ca="1" si="503"/>
        <v>8</v>
      </c>
      <c r="L8056" t="s">
        <v>27</v>
      </c>
      <c r="M8056">
        <v>0</v>
      </c>
      <c r="N8056">
        <v>1</v>
      </c>
      <c r="O8056">
        <v>1</v>
      </c>
      <c r="P8056">
        <v>0</v>
      </c>
      <c r="Q8056">
        <v>1</v>
      </c>
      <c r="R8056">
        <f>SUM(M8056:N8056:O8056:P8056:Q8056)</f>
        <v>3</v>
      </c>
      <c r="S8056" s="1">
        <v>163667</v>
      </c>
      <c r="T8056" s="1" t="str">
        <f t="shared" si="502"/>
        <v>High</v>
      </c>
      <c r="U8056">
        <v>7</v>
      </c>
      <c r="V8056">
        <v>2022</v>
      </c>
      <c r="W8056" t="s">
        <v>28</v>
      </c>
      <c r="X8056">
        <v>9</v>
      </c>
    </row>
    <row r="8057" spans="1:24" x14ac:dyDescent="0.3">
      <c r="A8057">
        <v>8056</v>
      </c>
      <c r="B8057" t="s">
        <v>31</v>
      </c>
      <c r="C8057" t="str">
        <f>_xlfn.XLOOKUP(B8057,Lookup_table!B:B,Lookup_table!C:C)</f>
        <v>Business</v>
      </c>
      <c r="D8057" t="s">
        <v>37</v>
      </c>
      <c r="E8057" t="s">
        <v>23</v>
      </c>
      <c r="F8057" t="s">
        <v>16</v>
      </c>
      <c r="G8057" t="s">
        <v>30</v>
      </c>
      <c r="H8057" t="str">
        <f t="shared" si="500"/>
        <v>Onsite/Hybrid</v>
      </c>
      <c r="I8057" t="s">
        <v>26</v>
      </c>
      <c r="J8057" t="str">
        <f t="shared" si="501"/>
        <v>3-6 yrs</v>
      </c>
      <c r="K8057">
        <f t="shared" ca="1" si="503"/>
        <v>6</v>
      </c>
      <c r="L8057" t="s">
        <v>19</v>
      </c>
      <c r="M8057">
        <v>1</v>
      </c>
      <c r="N8057">
        <v>1</v>
      </c>
      <c r="O8057">
        <v>0</v>
      </c>
      <c r="P8057">
        <v>0</v>
      </c>
      <c r="Q8057">
        <v>0</v>
      </c>
      <c r="R8057">
        <f>SUM(M8057:N8057:O8057:P8057:Q8057)</f>
        <v>2</v>
      </c>
      <c r="S8057" s="1">
        <v>79863</v>
      </c>
      <c r="T8057" s="1" t="str">
        <f t="shared" si="502"/>
        <v>Medium</v>
      </c>
      <c r="U8057">
        <v>5</v>
      </c>
      <c r="V8057">
        <v>2021</v>
      </c>
      <c r="W8057" t="s">
        <v>20</v>
      </c>
      <c r="X8057">
        <v>3</v>
      </c>
    </row>
    <row r="8058" spans="1:24" x14ac:dyDescent="0.3">
      <c r="A8058">
        <v>8057</v>
      </c>
      <c r="B8058" t="s">
        <v>21</v>
      </c>
      <c r="C8058" t="str">
        <f>_xlfn.XLOOKUP(B8058,Lookup_table!B:B,Lookup_table!C:C)</f>
        <v>AI</v>
      </c>
      <c r="D8058" t="s">
        <v>22</v>
      </c>
      <c r="E8058" t="s">
        <v>32</v>
      </c>
      <c r="F8058" t="s">
        <v>24</v>
      </c>
      <c r="G8058" t="s">
        <v>17</v>
      </c>
      <c r="H8058" t="str">
        <f t="shared" si="500"/>
        <v>Remote</v>
      </c>
      <c r="I8058" t="s">
        <v>35</v>
      </c>
      <c r="J8058" t="str">
        <f t="shared" si="501"/>
        <v>0-2 yrs</v>
      </c>
      <c r="K8058">
        <f t="shared" ca="1" si="503"/>
        <v>2</v>
      </c>
      <c r="L8058" t="s">
        <v>19</v>
      </c>
      <c r="M8058">
        <v>1</v>
      </c>
      <c r="N8058">
        <v>1</v>
      </c>
      <c r="O8058">
        <v>0</v>
      </c>
      <c r="P8058">
        <v>0</v>
      </c>
      <c r="Q8058">
        <v>0</v>
      </c>
      <c r="R8058">
        <f>SUM(M8058:N8058:O8058:P8058:Q8058)</f>
        <v>2</v>
      </c>
      <c r="S8058" s="1">
        <v>111180</v>
      </c>
      <c r="T8058" s="1" t="str">
        <f t="shared" si="502"/>
        <v>Medium</v>
      </c>
      <c r="U8058">
        <v>3</v>
      </c>
      <c r="V8058">
        <v>2024</v>
      </c>
      <c r="W8058" t="s">
        <v>28</v>
      </c>
      <c r="X8058">
        <v>7</v>
      </c>
    </row>
    <row r="8059" spans="1:24" x14ac:dyDescent="0.3">
      <c r="A8059">
        <v>8058</v>
      </c>
      <c r="B8059" t="s">
        <v>33</v>
      </c>
      <c r="C8059" t="str">
        <f>_xlfn.XLOOKUP(B8059,Lookup_table!B:B,Lookup_table!C:C)</f>
        <v>Data</v>
      </c>
      <c r="D8059" t="s">
        <v>22</v>
      </c>
      <c r="E8059" t="s">
        <v>32</v>
      </c>
      <c r="F8059" t="s">
        <v>44</v>
      </c>
      <c r="G8059" t="s">
        <v>30</v>
      </c>
      <c r="H8059" t="str">
        <f t="shared" si="500"/>
        <v>Onsite/Hybrid</v>
      </c>
      <c r="I8059" t="s">
        <v>18</v>
      </c>
      <c r="J8059" t="str">
        <f t="shared" si="501"/>
        <v>7+ yrs</v>
      </c>
      <c r="K8059">
        <f t="shared" ca="1" si="503"/>
        <v>10</v>
      </c>
      <c r="L8059" t="s">
        <v>39</v>
      </c>
      <c r="M8059">
        <v>0</v>
      </c>
      <c r="N8059">
        <v>1</v>
      </c>
      <c r="O8059">
        <v>0</v>
      </c>
      <c r="P8059">
        <v>0</v>
      </c>
      <c r="Q8059">
        <v>1</v>
      </c>
      <c r="R8059">
        <f>SUM(M8059:N8059:O8059:P8059:Q8059)</f>
        <v>2</v>
      </c>
      <c r="S8059" s="1">
        <v>131219</v>
      </c>
      <c r="T8059" s="1" t="str">
        <f t="shared" si="502"/>
        <v>High</v>
      </c>
      <c r="U8059">
        <v>12</v>
      </c>
      <c r="V8059">
        <v>2022</v>
      </c>
      <c r="W8059" t="s">
        <v>20</v>
      </c>
      <c r="X8059">
        <v>3</v>
      </c>
    </row>
    <row r="8060" spans="1:24" x14ac:dyDescent="0.3">
      <c r="A8060">
        <v>8059</v>
      </c>
      <c r="B8060" t="s">
        <v>31</v>
      </c>
      <c r="C8060" t="str">
        <f>_xlfn.XLOOKUP(B8060,Lookup_table!B:B,Lookup_table!C:C)</f>
        <v>Business</v>
      </c>
      <c r="D8060" t="s">
        <v>34</v>
      </c>
      <c r="E8060" t="s">
        <v>32</v>
      </c>
      <c r="F8060" t="s">
        <v>44</v>
      </c>
      <c r="G8060" t="s">
        <v>25</v>
      </c>
      <c r="H8060" t="str">
        <f t="shared" si="500"/>
        <v>Onsite/Hybrid</v>
      </c>
      <c r="I8060" t="s">
        <v>26</v>
      </c>
      <c r="J8060" t="str">
        <f t="shared" si="501"/>
        <v>3-6 yrs</v>
      </c>
      <c r="K8060">
        <f t="shared" ca="1" si="503"/>
        <v>3</v>
      </c>
      <c r="L8060" t="s">
        <v>19</v>
      </c>
      <c r="M8060">
        <v>0</v>
      </c>
      <c r="N8060">
        <v>1</v>
      </c>
      <c r="O8060">
        <v>1</v>
      </c>
      <c r="P8060">
        <v>1</v>
      </c>
      <c r="Q8060">
        <v>1</v>
      </c>
      <c r="R8060">
        <f>SUM(M8060:N8060:O8060:P8060:Q8060)</f>
        <v>4</v>
      </c>
      <c r="S8060" s="1">
        <v>114476</v>
      </c>
      <c r="T8060" s="1" t="str">
        <f t="shared" si="502"/>
        <v>Medium</v>
      </c>
      <c r="U8060">
        <v>5</v>
      </c>
      <c r="V8060">
        <v>2020</v>
      </c>
      <c r="W8060" t="s">
        <v>28</v>
      </c>
      <c r="X8060">
        <v>8</v>
      </c>
    </row>
    <row r="8061" spans="1:24" x14ac:dyDescent="0.3">
      <c r="A8061">
        <v>8060</v>
      </c>
      <c r="B8061" t="s">
        <v>31</v>
      </c>
      <c r="C8061" t="str">
        <f>_xlfn.XLOOKUP(B8061,Lookup_table!B:B,Lookup_table!C:C)</f>
        <v>Business</v>
      </c>
      <c r="D8061" t="s">
        <v>37</v>
      </c>
      <c r="E8061" t="s">
        <v>42</v>
      </c>
      <c r="F8061" t="s">
        <v>51</v>
      </c>
      <c r="G8061" t="s">
        <v>25</v>
      </c>
      <c r="H8061" t="str">
        <f t="shared" si="500"/>
        <v>Onsite/Hybrid</v>
      </c>
      <c r="I8061" t="s">
        <v>26</v>
      </c>
      <c r="J8061" t="str">
        <f t="shared" si="501"/>
        <v>3-6 yrs</v>
      </c>
      <c r="K8061">
        <f t="shared" ca="1" si="503"/>
        <v>4</v>
      </c>
      <c r="L8061" t="s">
        <v>27</v>
      </c>
      <c r="M8061">
        <v>0</v>
      </c>
      <c r="N8061">
        <v>0</v>
      </c>
      <c r="O8061">
        <v>0</v>
      </c>
      <c r="P8061">
        <v>1</v>
      </c>
      <c r="Q8061">
        <v>0</v>
      </c>
      <c r="R8061">
        <f>SUM(M8061:N8061:O8061:P8061:Q8061)</f>
        <v>1</v>
      </c>
      <c r="S8061" s="1">
        <v>88210</v>
      </c>
      <c r="T8061" s="1" t="str">
        <f t="shared" si="502"/>
        <v>Medium</v>
      </c>
      <c r="U8061">
        <v>3</v>
      </c>
      <c r="V8061">
        <v>2026</v>
      </c>
      <c r="W8061" t="s">
        <v>34</v>
      </c>
      <c r="X8061">
        <v>6</v>
      </c>
    </row>
    <row r="8062" spans="1:24" x14ac:dyDescent="0.3">
      <c r="A8062">
        <v>8061</v>
      </c>
      <c r="B8062" t="s">
        <v>31</v>
      </c>
      <c r="C8062" t="str">
        <f>_xlfn.XLOOKUP(B8062,Lookup_table!B:B,Lookup_table!C:C)</f>
        <v>Business</v>
      </c>
      <c r="D8062" t="s">
        <v>37</v>
      </c>
      <c r="E8062" t="s">
        <v>23</v>
      </c>
      <c r="F8062" t="s">
        <v>51</v>
      </c>
      <c r="G8062" t="s">
        <v>17</v>
      </c>
      <c r="H8062" t="str">
        <f t="shared" si="500"/>
        <v>Remote</v>
      </c>
      <c r="I8062" t="s">
        <v>26</v>
      </c>
      <c r="J8062" t="str">
        <f t="shared" si="501"/>
        <v>3-6 yrs</v>
      </c>
      <c r="K8062">
        <f t="shared" ca="1" si="503"/>
        <v>5</v>
      </c>
      <c r="L8062" t="s">
        <v>19</v>
      </c>
      <c r="M8062">
        <v>1</v>
      </c>
      <c r="N8062">
        <v>1</v>
      </c>
      <c r="O8062">
        <v>1</v>
      </c>
      <c r="P8062">
        <v>1</v>
      </c>
      <c r="Q8062">
        <v>1</v>
      </c>
      <c r="R8062">
        <f>SUM(M8062:N8062:O8062:P8062:Q8062)</f>
        <v>5</v>
      </c>
      <c r="S8062" s="1">
        <v>119685</v>
      </c>
      <c r="T8062" s="1" t="str">
        <f t="shared" si="502"/>
        <v>Medium</v>
      </c>
      <c r="U8062">
        <v>5</v>
      </c>
      <c r="V8062">
        <v>2026</v>
      </c>
      <c r="W8062" t="s">
        <v>28</v>
      </c>
      <c r="X8062">
        <v>6</v>
      </c>
    </row>
    <row r="8063" spans="1:24" x14ac:dyDescent="0.3">
      <c r="A8063">
        <v>8062</v>
      </c>
      <c r="B8063" t="s">
        <v>31</v>
      </c>
      <c r="C8063" t="str">
        <f>_xlfn.XLOOKUP(B8063,Lookup_table!B:B,Lookup_table!C:C)</f>
        <v>Business</v>
      </c>
      <c r="D8063" t="s">
        <v>22</v>
      </c>
      <c r="E8063" t="s">
        <v>32</v>
      </c>
      <c r="F8063" t="s">
        <v>24</v>
      </c>
      <c r="G8063" t="s">
        <v>17</v>
      </c>
      <c r="H8063" t="str">
        <f t="shared" si="500"/>
        <v>Remote</v>
      </c>
      <c r="I8063" t="s">
        <v>18</v>
      </c>
      <c r="J8063" t="str">
        <f t="shared" si="501"/>
        <v>7+ yrs</v>
      </c>
      <c r="K8063">
        <f t="shared" ca="1" si="503"/>
        <v>7</v>
      </c>
      <c r="L8063" t="s">
        <v>39</v>
      </c>
      <c r="M8063">
        <v>0</v>
      </c>
      <c r="N8063">
        <v>0</v>
      </c>
      <c r="O8063">
        <v>1</v>
      </c>
      <c r="P8063">
        <v>1</v>
      </c>
      <c r="Q8063">
        <v>0</v>
      </c>
      <c r="R8063">
        <f>SUM(M8063:N8063:O8063:P8063:Q8063)</f>
        <v>2</v>
      </c>
      <c r="S8063" s="1">
        <v>151453</v>
      </c>
      <c r="T8063" s="1" t="str">
        <f t="shared" si="502"/>
        <v>High</v>
      </c>
      <c r="U8063">
        <v>8</v>
      </c>
      <c r="V8063">
        <v>2026</v>
      </c>
      <c r="W8063" t="s">
        <v>28</v>
      </c>
      <c r="X8063">
        <v>3</v>
      </c>
    </row>
    <row r="8064" spans="1:24" x14ac:dyDescent="0.3">
      <c r="A8064">
        <v>8063</v>
      </c>
      <c r="B8064" t="s">
        <v>33</v>
      </c>
      <c r="C8064" t="str">
        <f>_xlfn.XLOOKUP(B8064,Lookup_table!B:B,Lookup_table!C:C)</f>
        <v>Data</v>
      </c>
      <c r="D8064" t="s">
        <v>22</v>
      </c>
      <c r="E8064" t="s">
        <v>23</v>
      </c>
      <c r="F8064" t="s">
        <v>51</v>
      </c>
      <c r="G8064" t="s">
        <v>17</v>
      </c>
      <c r="H8064" t="str">
        <f t="shared" si="500"/>
        <v>Remote</v>
      </c>
      <c r="I8064" t="s">
        <v>26</v>
      </c>
      <c r="J8064" t="str">
        <f t="shared" si="501"/>
        <v>3-6 yrs</v>
      </c>
      <c r="K8064">
        <f t="shared" ca="1" si="503"/>
        <v>3</v>
      </c>
      <c r="L8064" t="s">
        <v>39</v>
      </c>
      <c r="M8064">
        <v>0</v>
      </c>
      <c r="N8064">
        <v>1</v>
      </c>
      <c r="O8064">
        <v>1</v>
      </c>
      <c r="P8064">
        <v>0</v>
      </c>
      <c r="Q8064">
        <v>1</v>
      </c>
      <c r="R8064">
        <f>SUM(M8064:N8064:O8064:P8064:Q8064)</f>
        <v>3</v>
      </c>
      <c r="S8064" s="1">
        <v>122649</v>
      </c>
      <c r="T8064" s="1" t="str">
        <f t="shared" si="502"/>
        <v>High</v>
      </c>
      <c r="U8064">
        <v>9</v>
      </c>
      <c r="V8064">
        <v>2022</v>
      </c>
      <c r="W8064" t="s">
        <v>28</v>
      </c>
      <c r="X8064">
        <v>8</v>
      </c>
    </row>
    <row r="8065" spans="1:24" x14ac:dyDescent="0.3">
      <c r="A8065">
        <v>8064</v>
      </c>
      <c r="B8065" t="s">
        <v>36</v>
      </c>
      <c r="C8065" t="str">
        <f>_xlfn.XLOOKUP(B8065,Lookup_table!B:B,Lookup_table!C:C)</f>
        <v>Data</v>
      </c>
      <c r="D8065" t="s">
        <v>22</v>
      </c>
      <c r="E8065" t="s">
        <v>42</v>
      </c>
      <c r="F8065" t="s">
        <v>24</v>
      </c>
      <c r="G8065" t="s">
        <v>17</v>
      </c>
      <c r="H8065" t="str">
        <f t="shared" si="500"/>
        <v>Remote</v>
      </c>
      <c r="I8065" t="s">
        <v>35</v>
      </c>
      <c r="J8065" t="str">
        <f t="shared" si="501"/>
        <v>0-2 yrs</v>
      </c>
      <c r="K8065">
        <f t="shared" ca="1" si="503"/>
        <v>2</v>
      </c>
      <c r="L8065" t="s">
        <v>27</v>
      </c>
      <c r="M8065">
        <v>1</v>
      </c>
      <c r="N8065">
        <v>1</v>
      </c>
      <c r="O8065">
        <v>1</v>
      </c>
      <c r="P8065">
        <v>0</v>
      </c>
      <c r="Q8065">
        <v>0</v>
      </c>
      <c r="R8065">
        <f>SUM(M8065:N8065:O8065:P8065:Q8065)</f>
        <v>3</v>
      </c>
      <c r="S8065" s="1">
        <v>85376</v>
      </c>
      <c r="T8065" s="1" t="str">
        <f t="shared" si="502"/>
        <v>Medium</v>
      </c>
      <c r="U8065">
        <v>10</v>
      </c>
      <c r="V8065">
        <v>2025</v>
      </c>
      <c r="W8065" t="s">
        <v>28</v>
      </c>
      <c r="X8065">
        <v>8</v>
      </c>
    </row>
    <row r="8066" spans="1:24" x14ac:dyDescent="0.3">
      <c r="A8066">
        <v>8065</v>
      </c>
      <c r="B8066" t="s">
        <v>50</v>
      </c>
      <c r="C8066" t="str">
        <f>_xlfn.XLOOKUP(B8066,Lookup_table!B:B,Lookup_table!C:C)</f>
        <v>AI</v>
      </c>
      <c r="D8066" t="s">
        <v>22</v>
      </c>
      <c r="E8066" t="s">
        <v>15</v>
      </c>
      <c r="F8066" t="s">
        <v>51</v>
      </c>
      <c r="G8066" t="s">
        <v>30</v>
      </c>
      <c r="H8066" t="str">
        <f t="shared" ref="H8066:H8129" si="504">IF(G8066="Remote","Remote","Onsite/Hybrid")</f>
        <v>Onsite/Hybrid</v>
      </c>
      <c r="I8066" t="s">
        <v>35</v>
      </c>
      <c r="J8066" t="str">
        <f t="shared" ref="J8066:J8129" si="505">IF(I8066="Entry","0-2 yrs",IF(I8066="Mid","3-6 yrs","7+ yrs"))</f>
        <v>0-2 yrs</v>
      </c>
      <c r="K8066">
        <f t="shared" ca="1" si="503"/>
        <v>1</v>
      </c>
      <c r="L8066" t="s">
        <v>19</v>
      </c>
      <c r="M8066">
        <v>1</v>
      </c>
      <c r="N8066">
        <v>0</v>
      </c>
      <c r="O8066">
        <v>1</v>
      </c>
      <c r="P8066">
        <v>1</v>
      </c>
      <c r="Q8066">
        <v>1</v>
      </c>
      <c r="R8066">
        <f>SUM(M8066:N8066:O8066:P8066:Q8066)</f>
        <v>4</v>
      </c>
      <c r="S8066" s="1">
        <v>153157</v>
      </c>
      <c r="T8066" s="1" t="str">
        <f t="shared" ref="T8066:T8129" si="506">IF(S8066&lt;=70000,"Low",IF(S8066&lt;=120000,"Medium","High"))</f>
        <v>High</v>
      </c>
      <c r="U8066">
        <v>3</v>
      </c>
      <c r="V8066">
        <v>2026</v>
      </c>
      <c r="W8066" t="s">
        <v>28</v>
      </c>
      <c r="X8066">
        <v>6</v>
      </c>
    </row>
    <row r="8067" spans="1:24" x14ac:dyDescent="0.3">
      <c r="A8067">
        <v>8066</v>
      </c>
      <c r="B8067" t="s">
        <v>50</v>
      </c>
      <c r="C8067" t="str">
        <f>_xlfn.XLOOKUP(B8067,Lookup_table!B:B,Lookup_table!C:C)</f>
        <v>AI</v>
      </c>
      <c r="D8067" t="s">
        <v>14</v>
      </c>
      <c r="E8067" t="s">
        <v>15</v>
      </c>
      <c r="F8067" t="s">
        <v>52</v>
      </c>
      <c r="G8067" t="s">
        <v>30</v>
      </c>
      <c r="H8067" t="str">
        <f t="shared" si="504"/>
        <v>Onsite/Hybrid</v>
      </c>
      <c r="I8067" t="s">
        <v>35</v>
      </c>
      <c r="J8067" t="str">
        <f t="shared" si="505"/>
        <v>0-2 yrs</v>
      </c>
      <c r="K8067">
        <f t="shared" ref="K8067:K8130" ca="1" si="507">IF(J8067="0-2 yrs",RANDBETWEEN(0,2),IF(J8067="3-6 yrs", RANDBETWEEN(3,6),IF(J8067="7+ yrs", RANDBETWEEN(7,15)," ")))</f>
        <v>2</v>
      </c>
      <c r="L8067" t="s">
        <v>19</v>
      </c>
      <c r="M8067">
        <v>0</v>
      </c>
      <c r="N8067">
        <v>0</v>
      </c>
      <c r="O8067">
        <v>1</v>
      </c>
      <c r="P8067">
        <v>1</v>
      </c>
      <c r="Q8067">
        <v>0</v>
      </c>
      <c r="R8067">
        <f>SUM(M8067:N8067:O8067:P8067:Q8067)</f>
        <v>2</v>
      </c>
      <c r="S8067" s="1">
        <v>118841</v>
      </c>
      <c r="T8067" s="1" t="str">
        <f t="shared" si="506"/>
        <v>Medium</v>
      </c>
      <c r="U8067">
        <v>11</v>
      </c>
      <c r="V8067">
        <v>2021</v>
      </c>
      <c r="W8067" t="s">
        <v>28</v>
      </c>
      <c r="X8067">
        <v>2</v>
      </c>
    </row>
    <row r="8068" spans="1:24" x14ac:dyDescent="0.3">
      <c r="A8068">
        <v>8067</v>
      </c>
      <c r="B8068" t="s">
        <v>41</v>
      </c>
      <c r="C8068" t="str">
        <f>_xlfn.XLOOKUP(B8068,Lookup_table!B:B,Lookup_table!C:C)</f>
        <v>Data</v>
      </c>
      <c r="D8068" t="s">
        <v>37</v>
      </c>
      <c r="E8068" t="s">
        <v>15</v>
      </c>
      <c r="F8068" t="s">
        <v>51</v>
      </c>
      <c r="G8068" t="s">
        <v>25</v>
      </c>
      <c r="H8068" t="str">
        <f t="shared" si="504"/>
        <v>Onsite/Hybrid</v>
      </c>
      <c r="I8068" t="s">
        <v>18</v>
      </c>
      <c r="J8068" t="str">
        <f t="shared" si="505"/>
        <v>7+ yrs</v>
      </c>
      <c r="K8068">
        <f t="shared" ca="1" si="507"/>
        <v>11</v>
      </c>
      <c r="L8068" t="s">
        <v>27</v>
      </c>
      <c r="M8068">
        <v>1</v>
      </c>
      <c r="N8068">
        <v>0</v>
      </c>
      <c r="O8068">
        <v>0</v>
      </c>
      <c r="P8068">
        <v>0</v>
      </c>
      <c r="Q8068">
        <v>1</v>
      </c>
      <c r="R8068">
        <f>SUM(M8068:N8068:O8068:P8068:Q8068)</f>
        <v>2</v>
      </c>
      <c r="S8068" s="1">
        <v>108301</v>
      </c>
      <c r="T8068" s="1" t="str">
        <f t="shared" si="506"/>
        <v>Medium</v>
      </c>
      <c r="U8068">
        <v>9</v>
      </c>
      <c r="V8068">
        <v>2025</v>
      </c>
      <c r="W8068" t="s">
        <v>20</v>
      </c>
      <c r="X8068">
        <v>2</v>
      </c>
    </row>
    <row r="8069" spans="1:24" x14ac:dyDescent="0.3">
      <c r="A8069">
        <v>8068</v>
      </c>
      <c r="B8069" t="s">
        <v>41</v>
      </c>
      <c r="C8069" t="str">
        <f>_xlfn.XLOOKUP(B8069,Lookup_table!B:B,Lookup_table!C:C)</f>
        <v>Data</v>
      </c>
      <c r="D8069" t="s">
        <v>22</v>
      </c>
      <c r="E8069" t="s">
        <v>38</v>
      </c>
      <c r="F8069" t="s">
        <v>24</v>
      </c>
      <c r="G8069" t="s">
        <v>30</v>
      </c>
      <c r="H8069" t="str">
        <f t="shared" si="504"/>
        <v>Onsite/Hybrid</v>
      </c>
      <c r="I8069" t="s">
        <v>26</v>
      </c>
      <c r="J8069" t="str">
        <f t="shared" si="505"/>
        <v>3-6 yrs</v>
      </c>
      <c r="K8069">
        <f t="shared" ca="1" si="507"/>
        <v>6</v>
      </c>
      <c r="L8069" t="s">
        <v>19</v>
      </c>
      <c r="M8069">
        <v>1</v>
      </c>
      <c r="N8069">
        <v>0</v>
      </c>
      <c r="O8069">
        <v>1</v>
      </c>
      <c r="P8069">
        <v>0</v>
      </c>
      <c r="Q8069">
        <v>1</v>
      </c>
      <c r="R8069">
        <f>SUM(M8069:N8069:O8069:P8069:Q8069)</f>
        <v>3</v>
      </c>
      <c r="S8069" s="1">
        <v>116948</v>
      </c>
      <c r="T8069" s="1" t="str">
        <f t="shared" si="506"/>
        <v>Medium</v>
      </c>
      <c r="U8069">
        <v>3</v>
      </c>
      <c r="V8069">
        <v>2022</v>
      </c>
      <c r="W8069" t="s">
        <v>34</v>
      </c>
      <c r="X8069">
        <v>3</v>
      </c>
    </row>
    <row r="8070" spans="1:24" x14ac:dyDescent="0.3">
      <c r="A8070">
        <v>8069</v>
      </c>
      <c r="B8070" t="s">
        <v>31</v>
      </c>
      <c r="C8070" t="str">
        <f>_xlfn.XLOOKUP(B8070,Lookup_table!B:B,Lookup_table!C:C)</f>
        <v>Business</v>
      </c>
      <c r="D8070" t="s">
        <v>14</v>
      </c>
      <c r="E8070" t="s">
        <v>38</v>
      </c>
      <c r="F8070" t="s">
        <v>44</v>
      </c>
      <c r="G8070" t="s">
        <v>25</v>
      </c>
      <c r="H8070" t="str">
        <f t="shared" si="504"/>
        <v>Onsite/Hybrid</v>
      </c>
      <c r="I8070" t="s">
        <v>26</v>
      </c>
      <c r="J8070" t="str">
        <f t="shared" si="505"/>
        <v>3-6 yrs</v>
      </c>
      <c r="K8070">
        <f t="shared" ca="1" si="507"/>
        <v>6</v>
      </c>
      <c r="L8070" t="s">
        <v>19</v>
      </c>
      <c r="M8070">
        <v>1</v>
      </c>
      <c r="N8070">
        <v>0</v>
      </c>
      <c r="O8070">
        <v>1</v>
      </c>
      <c r="P8070">
        <v>0</v>
      </c>
      <c r="Q8070">
        <v>1</v>
      </c>
      <c r="R8070">
        <f>SUM(M8070:N8070:O8070:P8070:Q8070)</f>
        <v>3</v>
      </c>
      <c r="S8070" s="1">
        <v>99655</v>
      </c>
      <c r="T8070" s="1" t="str">
        <f t="shared" si="506"/>
        <v>Medium</v>
      </c>
      <c r="U8070">
        <v>2</v>
      </c>
      <c r="V8070">
        <v>2026</v>
      </c>
      <c r="W8070" t="s">
        <v>20</v>
      </c>
      <c r="X8070">
        <v>2</v>
      </c>
    </row>
    <row r="8071" spans="1:24" x14ac:dyDescent="0.3">
      <c r="A8071">
        <v>8070</v>
      </c>
      <c r="B8071" t="s">
        <v>31</v>
      </c>
      <c r="C8071" t="str">
        <f>_xlfn.XLOOKUP(B8071,Lookup_table!B:B,Lookup_table!C:C)</f>
        <v>Business</v>
      </c>
      <c r="D8071" t="s">
        <v>34</v>
      </c>
      <c r="E8071" t="s">
        <v>15</v>
      </c>
      <c r="F8071" t="s">
        <v>44</v>
      </c>
      <c r="G8071" t="s">
        <v>17</v>
      </c>
      <c r="H8071" t="str">
        <f t="shared" si="504"/>
        <v>Remote</v>
      </c>
      <c r="I8071" t="s">
        <v>18</v>
      </c>
      <c r="J8071" t="str">
        <f t="shared" si="505"/>
        <v>7+ yrs</v>
      </c>
      <c r="K8071">
        <f t="shared" ca="1" si="507"/>
        <v>8</v>
      </c>
      <c r="L8071" t="s">
        <v>19</v>
      </c>
      <c r="M8071">
        <v>0</v>
      </c>
      <c r="N8071">
        <v>0</v>
      </c>
      <c r="O8071">
        <v>0</v>
      </c>
      <c r="P8071">
        <v>1</v>
      </c>
      <c r="Q8071">
        <v>1</v>
      </c>
      <c r="R8071">
        <f>SUM(M8071:N8071:O8071:P8071:Q8071)</f>
        <v>2</v>
      </c>
      <c r="S8071" s="1">
        <v>125099</v>
      </c>
      <c r="T8071" s="1" t="str">
        <f t="shared" si="506"/>
        <v>High</v>
      </c>
      <c r="U8071">
        <v>8</v>
      </c>
      <c r="V8071">
        <v>2023</v>
      </c>
      <c r="W8071" t="s">
        <v>28</v>
      </c>
      <c r="X8071">
        <v>9</v>
      </c>
    </row>
    <row r="8072" spans="1:24" x14ac:dyDescent="0.3">
      <c r="A8072">
        <v>8071</v>
      </c>
      <c r="B8072" t="s">
        <v>36</v>
      </c>
      <c r="C8072" t="str">
        <f>_xlfn.XLOOKUP(B8072,Lookup_table!B:B,Lookup_table!C:C)</f>
        <v>Data</v>
      </c>
      <c r="D8072" t="s">
        <v>14</v>
      </c>
      <c r="E8072" t="s">
        <v>23</v>
      </c>
      <c r="F8072" t="s">
        <v>16</v>
      </c>
      <c r="G8072" t="s">
        <v>17</v>
      </c>
      <c r="H8072" t="str">
        <f t="shared" si="504"/>
        <v>Remote</v>
      </c>
      <c r="I8072" t="s">
        <v>18</v>
      </c>
      <c r="J8072" t="str">
        <f t="shared" si="505"/>
        <v>7+ yrs</v>
      </c>
      <c r="K8072">
        <f t="shared" ca="1" si="507"/>
        <v>12</v>
      </c>
      <c r="L8072" t="s">
        <v>27</v>
      </c>
      <c r="M8072">
        <v>1</v>
      </c>
      <c r="N8072">
        <v>0</v>
      </c>
      <c r="O8072">
        <v>1</v>
      </c>
      <c r="P8072">
        <v>0</v>
      </c>
      <c r="Q8072">
        <v>1</v>
      </c>
      <c r="R8072">
        <f>SUM(M8072:N8072:O8072:P8072:Q8072)</f>
        <v>3</v>
      </c>
      <c r="S8072" s="1">
        <v>126535</v>
      </c>
      <c r="T8072" s="1" t="str">
        <f t="shared" si="506"/>
        <v>High</v>
      </c>
      <c r="U8072">
        <v>5</v>
      </c>
      <c r="V8072">
        <v>2022</v>
      </c>
      <c r="W8072" t="s">
        <v>20</v>
      </c>
      <c r="X8072">
        <v>2</v>
      </c>
    </row>
    <row r="8073" spans="1:24" x14ac:dyDescent="0.3">
      <c r="A8073">
        <v>8072</v>
      </c>
      <c r="B8073" t="s">
        <v>36</v>
      </c>
      <c r="C8073" t="str">
        <f>_xlfn.XLOOKUP(B8073,Lookup_table!B:B,Lookup_table!C:C)</f>
        <v>Data</v>
      </c>
      <c r="D8073" t="s">
        <v>14</v>
      </c>
      <c r="E8073" t="s">
        <v>42</v>
      </c>
      <c r="F8073" t="s">
        <v>16</v>
      </c>
      <c r="G8073" t="s">
        <v>25</v>
      </c>
      <c r="H8073" t="str">
        <f t="shared" si="504"/>
        <v>Onsite/Hybrid</v>
      </c>
      <c r="I8073" t="s">
        <v>35</v>
      </c>
      <c r="J8073" t="str">
        <f t="shared" si="505"/>
        <v>0-2 yrs</v>
      </c>
      <c r="K8073">
        <f t="shared" ca="1" si="507"/>
        <v>1</v>
      </c>
      <c r="L8073" t="s">
        <v>19</v>
      </c>
      <c r="M8073">
        <v>0</v>
      </c>
      <c r="N8073">
        <v>1</v>
      </c>
      <c r="O8073">
        <v>0</v>
      </c>
      <c r="P8073">
        <v>0</v>
      </c>
      <c r="Q8073">
        <v>1</v>
      </c>
      <c r="R8073">
        <f>SUM(M8073:N8073:O8073:P8073:Q8073)</f>
        <v>2</v>
      </c>
      <c r="S8073" s="1">
        <v>59710</v>
      </c>
      <c r="T8073" s="1" t="str">
        <f t="shared" si="506"/>
        <v>Low</v>
      </c>
      <c r="U8073">
        <v>5</v>
      </c>
      <c r="V8073">
        <v>2026</v>
      </c>
      <c r="W8073" t="s">
        <v>34</v>
      </c>
      <c r="X8073">
        <v>1</v>
      </c>
    </row>
    <row r="8074" spans="1:24" x14ac:dyDescent="0.3">
      <c r="A8074">
        <v>8073</v>
      </c>
      <c r="B8074" t="s">
        <v>50</v>
      </c>
      <c r="C8074" t="str">
        <f>_xlfn.XLOOKUP(B8074,Lookup_table!B:B,Lookup_table!C:C)</f>
        <v>AI</v>
      </c>
      <c r="D8074" t="s">
        <v>22</v>
      </c>
      <c r="E8074" t="s">
        <v>23</v>
      </c>
      <c r="F8074" t="s">
        <v>51</v>
      </c>
      <c r="G8074" t="s">
        <v>17</v>
      </c>
      <c r="H8074" t="str">
        <f t="shared" si="504"/>
        <v>Remote</v>
      </c>
      <c r="I8074" t="s">
        <v>35</v>
      </c>
      <c r="J8074" t="str">
        <f t="shared" si="505"/>
        <v>0-2 yrs</v>
      </c>
      <c r="K8074">
        <f t="shared" ca="1" si="507"/>
        <v>0</v>
      </c>
      <c r="L8074" t="s">
        <v>39</v>
      </c>
      <c r="M8074">
        <v>0</v>
      </c>
      <c r="N8074">
        <v>1</v>
      </c>
      <c r="O8074">
        <v>0</v>
      </c>
      <c r="P8074">
        <v>0</v>
      </c>
      <c r="Q8074">
        <v>0</v>
      </c>
      <c r="R8074">
        <f>SUM(M8074:N8074:O8074:P8074:Q8074)</f>
        <v>1</v>
      </c>
      <c r="S8074" s="1">
        <v>109853</v>
      </c>
      <c r="T8074" s="1" t="str">
        <f t="shared" si="506"/>
        <v>Medium</v>
      </c>
      <c r="U8074">
        <v>6</v>
      </c>
      <c r="V8074">
        <v>2022</v>
      </c>
      <c r="W8074" t="s">
        <v>20</v>
      </c>
      <c r="X8074">
        <v>6</v>
      </c>
    </row>
    <row r="8075" spans="1:24" x14ac:dyDescent="0.3">
      <c r="A8075">
        <v>8074</v>
      </c>
      <c r="B8075" t="s">
        <v>36</v>
      </c>
      <c r="C8075" t="str">
        <f>_xlfn.XLOOKUP(B8075,Lookup_table!B:B,Lookup_table!C:C)</f>
        <v>Data</v>
      </c>
      <c r="D8075" t="s">
        <v>22</v>
      </c>
      <c r="E8075" t="s">
        <v>42</v>
      </c>
      <c r="F8075" t="s">
        <v>51</v>
      </c>
      <c r="G8075" t="s">
        <v>25</v>
      </c>
      <c r="H8075" t="str">
        <f t="shared" si="504"/>
        <v>Onsite/Hybrid</v>
      </c>
      <c r="I8075" t="s">
        <v>35</v>
      </c>
      <c r="J8075" t="str">
        <f t="shared" si="505"/>
        <v>0-2 yrs</v>
      </c>
      <c r="K8075">
        <f t="shared" ca="1" si="507"/>
        <v>0</v>
      </c>
      <c r="L8075" t="s">
        <v>19</v>
      </c>
      <c r="M8075">
        <v>1</v>
      </c>
      <c r="N8075">
        <v>1</v>
      </c>
      <c r="O8075">
        <v>0</v>
      </c>
      <c r="P8075">
        <v>0</v>
      </c>
      <c r="Q8075">
        <v>1</v>
      </c>
      <c r="R8075">
        <f>SUM(M8075:N8075:O8075:P8075:Q8075)</f>
        <v>3</v>
      </c>
      <c r="S8075" s="1">
        <v>84228</v>
      </c>
      <c r="T8075" s="1" t="str">
        <f t="shared" si="506"/>
        <v>Medium</v>
      </c>
      <c r="U8075">
        <v>12</v>
      </c>
      <c r="V8075">
        <v>2020</v>
      </c>
      <c r="W8075" t="s">
        <v>20</v>
      </c>
      <c r="X8075">
        <v>6</v>
      </c>
    </row>
    <row r="8076" spans="1:24" x14ac:dyDescent="0.3">
      <c r="A8076">
        <v>8075</v>
      </c>
      <c r="B8076" t="s">
        <v>31</v>
      </c>
      <c r="C8076" t="str">
        <f>_xlfn.XLOOKUP(B8076,Lookup_table!B:B,Lookup_table!C:C)</f>
        <v>Business</v>
      </c>
      <c r="D8076" t="s">
        <v>37</v>
      </c>
      <c r="E8076" t="s">
        <v>40</v>
      </c>
      <c r="F8076" t="s">
        <v>43</v>
      </c>
      <c r="G8076" t="s">
        <v>17</v>
      </c>
      <c r="H8076" t="str">
        <f t="shared" si="504"/>
        <v>Remote</v>
      </c>
      <c r="I8076" t="s">
        <v>26</v>
      </c>
      <c r="J8076" t="str">
        <f t="shared" si="505"/>
        <v>3-6 yrs</v>
      </c>
      <c r="K8076">
        <f t="shared" ca="1" si="507"/>
        <v>4</v>
      </c>
      <c r="L8076" t="s">
        <v>27</v>
      </c>
      <c r="M8076">
        <v>0</v>
      </c>
      <c r="N8076">
        <v>0</v>
      </c>
      <c r="O8076">
        <v>1</v>
      </c>
      <c r="P8076">
        <v>0</v>
      </c>
      <c r="Q8076">
        <v>1</v>
      </c>
      <c r="R8076">
        <f>SUM(M8076:N8076:O8076:P8076:Q8076)</f>
        <v>2</v>
      </c>
      <c r="S8076" s="1">
        <v>99892</v>
      </c>
      <c r="T8076" s="1" t="str">
        <f t="shared" si="506"/>
        <v>Medium</v>
      </c>
      <c r="U8076">
        <v>10</v>
      </c>
      <c r="V8076">
        <v>2025</v>
      </c>
      <c r="W8076" t="s">
        <v>28</v>
      </c>
      <c r="X8076">
        <v>8</v>
      </c>
    </row>
    <row r="8077" spans="1:24" x14ac:dyDescent="0.3">
      <c r="A8077">
        <v>8076</v>
      </c>
      <c r="B8077" t="s">
        <v>50</v>
      </c>
      <c r="C8077" t="str">
        <f>_xlfn.XLOOKUP(B8077,Lookup_table!B:B,Lookup_table!C:C)</f>
        <v>AI</v>
      </c>
      <c r="D8077" t="s">
        <v>14</v>
      </c>
      <c r="E8077" t="s">
        <v>38</v>
      </c>
      <c r="F8077" t="s">
        <v>16</v>
      </c>
      <c r="G8077" t="s">
        <v>30</v>
      </c>
      <c r="H8077" t="str">
        <f t="shared" si="504"/>
        <v>Onsite/Hybrid</v>
      </c>
      <c r="I8077" t="s">
        <v>35</v>
      </c>
      <c r="J8077" t="str">
        <f t="shared" si="505"/>
        <v>0-2 yrs</v>
      </c>
      <c r="K8077">
        <f t="shared" ca="1" si="507"/>
        <v>1</v>
      </c>
      <c r="L8077" t="s">
        <v>39</v>
      </c>
      <c r="M8077">
        <v>1</v>
      </c>
      <c r="N8077">
        <v>0</v>
      </c>
      <c r="O8077">
        <v>1</v>
      </c>
      <c r="P8077">
        <v>1</v>
      </c>
      <c r="Q8077">
        <v>1</v>
      </c>
      <c r="R8077">
        <f>SUM(M8077:N8077:O8077:P8077:Q8077)</f>
        <v>4</v>
      </c>
      <c r="S8077" s="1">
        <v>125894</v>
      </c>
      <c r="T8077" s="1" t="str">
        <f t="shared" si="506"/>
        <v>High</v>
      </c>
      <c r="U8077">
        <v>6</v>
      </c>
      <c r="V8077">
        <v>2021</v>
      </c>
      <c r="W8077" t="s">
        <v>28</v>
      </c>
      <c r="X8077">
        <v>9</v>
      </c>
    </row>
    <row r="8078" spans="1:24" x14ac:dyDescent="0.3">
      <c r="A8078">
        <v>8077</v>
      </c>
      <c r="B8078" t="s">
        <v>36</v>
      </c>
      <c r="C8078" t="str">
        <f>_xlfn.XLOOKUP(B8078,Lookup_table!B:B,Lookup_table!C:C)</f>
        <v>Data</v>
      </c>
      <c r="D8078" t="s">
        <v>34</v>
      </c>
      <c r="E8078" t="s">
        <v>42</v>
      </c>
      <c r="F8078" t="s">
        <v>43</v>
      </c>
      <c r="G8078" t="s">
        <v>17</v>
      </c>
      <c r="H8078" t="str">
        <f t="shared" si="504"/>
        <v>Remote</v>
      </c>
      <c r="I8078" t="s">
        <v>35</v>
      </c>
      <c r="J8078" t="str">
        <f t="shared" si="505"/>
        <v>0-2 yrs</v>
      </c>
      <c r="K8078">
        <f t="shared" ca="1" si="507"/>
        <v>0</v>
      </c>
      <c r="L8078" t="s">
        <v>27</v>
      </c>
      <c r="M8078">
        <v>1</v>
      </c>
      <c r="N8078">
        <v>1</v>
      </c>
      <c r="O8078">
        <v>0</v>
      </c>
      <c r="P8078">
        <v>1</v>
      </c>
      <c r="Q8078">
        <v>1</v>
      </c>
      <c r="R8078">
        <f>SUM(M8078:N8078:O8078:P8078:Q8078)</f>
        <v>4</v>
      </c>
      <c r="S8078" s="1">
        <v>77330</v>
      </c>
      <c r="T8078" s="1" t="str">
        <f t="shared" si="506"/>
        <v>Medium</v>
      </c>
      <c r="U8078">
        <v>3</v>
      </c>
      <c r="V8078">
        <v>2024</v>
      </c>
      <c r="W8078" t="s">
        <v>34</v>
      </c>
      <c r="X8078">
        <v>5</v>
      </c>
    </row>
    <row r="8079" spans="1:24" x14ac:dyDescent="0.3">
      <c r="A8079">
        <v>8078</v>
      </c>
      <c r="B8079" t="s">
        <v>50</v>
      </c>
      <c r="C8079" t="str">
        <f>_xlfn.XLOOKUP(B8079,Lookup_table!B:B,Lookup_table!C:C)</f>
        <v>AI</v>
      </c>
      <c r="D8079" t="s">
        <v>34</v>
      </c>
      <c r="E8079" t="s">
        <v>15</v>
      </c>
      <c r="F8079" t="s">
        <v>44</v>
      </c>
      <c r="G8079" t="s">
        <v>30</v>
      </c>
      <c r="H8079" t="str">
        <f t="shared" si="504"/>
        <v>Onsite/Hybrid</v>
      </c>
      <c r="I8079" t="s">
        <v>35</v>
      </c>
      <c r="J8079" t="str">
        <f t="shared" si="505"/>
        <v>0-2 yrs</v>
      </c>
      <c r="K8079">
        <f t="shared" ca="1" si="507"/>
        <v>0</v>
      </c>
      <c r="L8079" t="s">
        <v>27</v>
      </c>
      <c r="M8079">
        <v>0</v>
      </c>
      <c r="N8079">
        <v>0</v>
      </c>
      <c r="O8079">
        <v>0</v>
      </c>
      <c r="P8079">
        <v>0</v>
      </c>
      <c r="Q8079">
        <v>1</v>
      </c>
      <c r="R8079">
        <f>SUM(M8079:N8079:O8079:P8079:Q8079)</f>
        <v>1</v>
      </c>
      <c r="S8079" s="1">
        <v>103720</v>
      </c>
      <c r="T8079" s="1" t="str">
        <f t="shared" si="506"/>
        <v>Medium</v>
      </c>
      <c r="U8079">
        <v>4</v>
      </c>
      <c r="V8079">
        <v>2020</v>
      </c>
      <c r="W8079" t="s">
        <v>20</v>
      </c>
      <c r="X8079">
        <v>6</v>
      </c>
    </row>
    <row r="8080" spans="1:24" x14ac:dyDescent="0.3">
      <c r="A8080">
        <v>8079</v>
      </c>
      <c r="B8080" t="s">
        <v>41</v>
      </c>
      <c r="C8080" t="str">
        <f>_xlfn.XLOOKUP(B8080,Lookup_table!B:B,Lookup_table!C:C)</f>
        <v>Data</v>
      </c>
      <c r="D8080" t="s">
        <v>22</v>
      </c>
      <c r="E8080" t="s">
        <v>15</v>
      </c>
      <c r="F8080" t="s">
        <v>44</v>
      </c>
      <c r="G8080" t="s">
        <v>25</v>
      </c>
      <c r="H8080" t="str">
        <f t="shared" si="504"/>
        <v>Onsite/Hybrid</v>
      </c>
      <c r="I8080" t="s">
        <v>18</v>
      </c>
      <c r="J8080" t="str">
        <f t="shared" si="505"/>
        <v>7+ yrs</v>
      </c>
      <c r="K8080">
        <f t="shared" ca="1" si="507"/>
        <v>12</v>
      </c>
      <c r="L8080" t="s">
        <v>39</v>
      </c>
      <c r="M8080">
        <v>0</v>
      </c>
      <c r="N8080">
        <v>0</v>
      </c>
      <c r="O8080">
        <v>1</v>
      </c>
      <c r="P8080">
        <v>0</v>
      </c>
      <c r="Q8080">
        <v>0</v>
      </c>
      <c r="R8080">
        <f>SUM(M8080:N8080:O8080:P8080:Q8080)</f>
        <v>1</v>
      </c>
      <c r="S8080" s="1">
        <v>139054</v>
      </c>
      <c r="T8080" s="1" t="str">
        <f t="shared" si="506"/>
        <v>High</v>
      </c>
      <c r="U8080">
        <v>12</v>
      </c>
      <c r="V8080">
        <v>2023</v>
      </c>
      <c r="W8080" t="s">
        <v>20</v>
      </c>
      <c r="X8080">
        <v>1</v>
      </c>
    </row>
    <row r="8081" spans="1:24" x14ac:dyDescent="0.3">
      <c r="A8081">
        <v>8080</v>
      </c>
      <c r="B8081" t="s">
        <v>33</v>
      </c>
      <c r="C8081" t="str">
        <f>_xlfn.XLOOKUP(B8081,Lookup_table!B:B,Lookup_table!C:C)</f>
        <v>Data</v>
      </c>
      <c r="D8081" t="s">
        <v>22</v>
      </c>
      <c r="E8081" t="s">
        <v>32</v>
      </c>
      <c r="F8081" t="s">
        <v>52</v>
      </c>
      <c r="G8081" t="s">
        <v>30</v>
      </c>
      <c r="H8081" t="str">
        <f t="shared" si="504"/>
        <v>Onsite/Hybrid</v>
      </c>
      <c r="I8081" t="s">
        <v>35</v>
      </c>
      <c r="J8081" t="str">
        <f t="shared" si="505"/>
        <v>0-2 yrs</v>
      </c>
      <c r="K8081">
        <f t="shared" ca="1" si="507"/>
        <v>1</v>
      </c>
      <c r="L8081" t="s">
        <v>27</v>
      </c>
      <c r="M8081">
        <v>1</v>
      </c>
      <c r="N8081">
        <v>1</v>
      </c>
      <c r="O8081">
        <v>1</v>
      </c>
      <c r="P8081">
        <v>0</v>
      </c>
      <c r="Q8081">
        <v>0</v>
      </c>
      <c r="R8081">
        <f>SUM(M8081:N8081:O8081:P8081:Q8081)</f>
        <v>3</v>
      </c>
      <c r="S8081" s="1">
        <v>84399</v>
      </c>
      <c r="T8081" s="1" t="str">
        <f t="shared" si="506"/>
        <v>Medium</v>
      </c>
      <c r="U8081">
        <v>6</v>
      </c>
      <c r="V8081">
        <v>2026</v>
      </c>
      <c r="W8081" t="s">
        <v>34</v>
      </c>
      <c r="X8081">
        <v>3</v>
      </c>
    </row>
    <row r="8082" spans="1:24" x14ac:dyDescent="0.3">
      <c r="A8082">
        <v>8081</v>
      </c>
      <c r="B8082" t="s">
        <v>41</v>
      </c>
      <c r="C8082" t="str">
        <f>_xlfn.XLOOKUP(B8082,Lookup_table!B:B,Lookup_table!C:C)</f>
        <v>Data</v>
      </c>
      <c r="D8082" t="s">
        <v>37</v>
      </c>
      <c r="E8082" t="s">
        <v>23</v>
      </c>
      <c r="F8082" t="s">
        <v>24</v>
      </c>
      <c r="G8082" t="s">
        <v>30</v>
      </c>
      <c r="H8082" t="str">
        <f t="shared" si="504"/>
        <v>Onsite/Hybrid</v>
      </c>
      <c r="I8082" t="s">
        <v>35</v>
      </c>
      <c r="J8082" t="str">
        <f t="shared" si="505"/>
        <v>0-2 yrs</v>
      </c>
      <c r="K8082">
        <f t="shared" ca="1" si="507"/>
        <v>2</v>
      </c>
      <c r="L8082" t="s">
        <v>39</v>
      </c>
      <c r="M8082">
        <v>0</v>
      </c>
      <c r="N8082">
        <v>0</v>
      </c>
      <c r="O8082">
        <v>1</v>
      </c>
      <c r="P8082">
        <v>0</v>
      </c>
      <c r="Q8082">
        <v>0</v>
      </c>
      <c r="R8082">
        <f>SUM(M8082:N8082:O8082:P8082:Q8082)</f>
        <v>1</v>
      </c>
      <c r="S8082" s="1">
        <v>65113</v>
      </c>
      <c r="T8082" s="1" t="str">
        <f t="shared" si="506"/>
        <v>Low</v>
      </c>
      <c r="U8082">
        <v>6</v>
      </c>
      <c r="V8082">
        <v>2025</v>
      </c>
      <c r="W8082" t="s">
        <v>28</v>
      </c>
      <c r="X8082">
        <v>7</v>
      </c>
    </row>
    <row r="8083" spans="1:24" x14ac:dyDescent="0.3">
      <c r="A8083">
        <v>8082</v>
      </c>
      <c r="B8083" t="s">
        <v>50</v>
      </c>
      <c r="C8083" t="str">
        <f>_xlfn.XLOOKUP(B8083,Lookup_table!B:B,Lookup_table!C:C)</f>
        <v>AI</v>
      </c>
      <c r="D8083" t="s">
        <v>37</v>
      </c>
      <c r="E8083" t="s">
        <v>40</v>
      </c>
      <c r="F8083" t="s">
        <v>43</v>
      </c>
      <c r="G8083" t="s">
        <v>17</v>
      </c>
      <c r="H8083" t="str">
        <f t="shared" si="504"/>
        <v>Remote</v>
      </c>
      <c r="I8083" t="s">
        <v>26</v>
      </c>
      <c r="J8083" t="str">
        <f t="shared" si="505"/>
        <v>3-6 yrs</v>
      </c>
      <c r="K8083">
        <f t="shared" ca="1" si="507"/>
        <v>5</v>
      </c>
      <c r="L8083" t="s">
        <v>19</v>
      </c>
      <c r="M8083">
        <v>1</v>
      </c>
      <c r="N8083">
        <v>0</v>
      </c>
      <c r="O8083">
        <v>1</v>
      </c>
      <c r="P8083">
        <v>1</v>
      </c>
      <c r="Q8083">
        <v>0</v>
      </c>
      <c r="R8083">
        <f>SUM(M8083:N8083:O8083:P8083:Q8083)</f>
        <v>3</v>
      </c>
      <c r="S8083" s="1">
        <v>145496</v>
      </c>
      <c r="T8083" s="1" t="str">
        <f t="shared" si="506"/>
        <v>High</v>
      </c>
      <c r="U8083">
        <v>3</v>
      </c>
      <c r="V8083">
        <v>2020</v>
      </c>
      <c r="W8083" t="s">
        <v>28</v>
      </c>
      <c r="X8083">
        <v>4</v>
      </c>
    </row>
    <row r="8084" spans="1:24" x14ac:dyDescent="0.3">
      <c r="A8084">
        <v>8083</v>
      </c>
      <c r="B8084" t="s">
        <v>33</v>
      </c>
      <c r="C8084" t="str">
        <f>_xlfn.XLOOKUP(B8084,Lookup_table!B:B,Lookup_table!C:C)</f>
        <v>Data</v>
      </c>
      <c r="D8084" t="s">
        <v>37</v>
      </c>
      <c r="E8084" t="s">
        <v>40</v>
      </c>
      <c r="F8084" t="s">
        <v>51</v>
      </c>
      <c r="G8084" t="s">
        <v>25</v>
      </c>
      <c r="H8084" t="str">
        <f t="shared" si="504"/>
        <v>Onsite/Hybrid</v>
      </c>
      <c r="I8084" t="s">
        <v>18</v>
      </c>
      <c r="J8084" t="str">
        <f t="shared" si="505"/>
        <v>7+ yrs</v>
      </c>
      <c r="K8084">
        <f t="shared" ca="1" si="507"/>
        <v>15</v>
      </c>
      <c r="L8084" t="s">
        <v>27</v>
      </c>
      <c r="M8084">
        <v>0</v>
      </c>
      <c r="N8084">
        <v>0</v>
      </c>
      <c r="O8084">
        <v>1</v>
      </c>
      <c r="P8084">
        <v>0</v>
      </c>
      <c r="Q8084">
        <v>1</v>
      </c>
      <c r="R8084">
        <f>SUM(M8084:N8084:O8084:P8084:Q8084)</f>
        <v>2</v>
      </c>
      <c r="S8084" s="1">
        <v>124413</v>
      </c>
      <c r="T8084" s="1" t="str">
        <f t="shared" si="506"/>
        <v>High</v>
      </c>
      <c r="U8084">
        <v>11</v>
      </c>
      <c r="V8084">
        <v>2024</v>
      </c>
      <c r="W8084" t="s">
        <v>28</v>
      </c>
      <c r="X8084">
        <v>7</v>
      </c>
    </row>
    <row r="8085" spans="1:24" x14ac:dyDescent="0.3">
      <c r="A8085">
        <v>8084</v>
      </c>
      <c r="B8085" t="s">
        <v>21</v>
      </c>
      <c r="C8085" t="str">
        <f>_xlfn.XLOOKUP(B8085,Lookup_table!B:B,Lookup_table!C:C)</f>
        <v>AI</v>
      </c>
      <c r="D8085" t="s">
        <v>22</v>
      </c>
      <c r="E8085" t="s">
        <v>40</v>
      </c>
      <c r="F8085" t="s">
        <v>43</v>
      </c>
      <c r="G8085" t="s">
        <v>17</v>
      </c>
      <c r="H8085" t="str">
        <f t="shared" si="504"/>
        <v>Remote</v>
      </c>
      <c r="I8085" t="s">
        <v>18</v>
      </c>
      <c r="J8085" t="str">
        <f t="shared" si="505"/>
        <v>7+ yrs</v>
      </c>
      <c r="K8085">
        <f t="shared" ca="1" si="507"/>
        <v>11</v>
      </c>
      <c r="L8085" t="s">
        <v>19</v>
      </c>
      <c r="M8085">
        <v>0</v>
      </c>
      <c r="N8085">
        <v>1</v>
      </c>
      <c r="O8085">
        <v>1</v>
      </c>
      <c r="P8085">
        <v>1</v>
      </c>
      <c r="Q8085">
        <v>0</v>
      </c>
      <c r="R8085">
        <f>SUM(M8085:N8085:O8085:P8085:Q8085)</f>
        <v>3</v>
      </c>
      <c r="S8085" s="1">
        <v>194486</v>
      </c>
      <c r="T8085" s="1" t="str">
        <f t="shared" si="506"/>
        <v>High</v>
      </c>
      <c r="U8085">
        <v>1</v>
      </c>
      <c r="V8085">
        <v>2023</v>
      </c>
      <c r="W8085" t="s">
        <v>28</v>
      </c>
      <c r="X8085">
        <v>6</v>
      </c>
    </row>
    <row r="8086" spans="1:24" x14ac:dyDescent="0.3">
      <c r="A8086">
        <v>8085</v>
      </c>
      <c r="B8086" t="s">
        <v>41</v>
      </c>
      <c r="C8086" t="str">
        <f>_xlfn.XLOOKUP(B8086,Lookup_table!B:B,Lookup_table!C:C)</f>
        <v>Data</v>
      </c>
      <c r="D8086" t="s">
        <v>14</v>
      </c>
      <c r="E8086" t="s">
        <v>38</v>
      </c>
      <c r="F8086" t="s">
        <v>16</v>
      </c>
      <c r="G8086" t="s">
        <v>30</v>
      </c>
      <c r="H8086" t="str">
        <f t="shared" si="504"/>
        <v>Onsite/Hybrid</v>
      </c>
      <c r="I8086" t="s">
        <v>26</v>
      </c>
      <c r="J8086" t="str">
        <f t="shared" si="505"/>
        <v>3-6 yrs</v>
      </c>
      <c r="K8086">
        <f t="shared" ca="1" si="507"/>
        <v>3</v>
      </c>
      <c r="L8086" t="s">
        <v>19</v>
      </c>
      <c r="M8086">
        <v>1</v>
      </c>
      <c r="N8086">
        <v>0</v>
      </c>
      <c r="O8086">
        <v>0</v>
      </c>
      <c r="P8086">
        <v>0</v>
      </c>
      <c r="Q8086">
        <v>1</v>
      </c>
      <c r="R8086">
        <f>SUM(M8086:N8086:O8086:P8086:Q8086)</f>
        <v>2</v>
      </c>
      <c r="S8086" s="1">
        <v>83066</v>
      </c>
      <c r="T8086" s="1" t="str">
        <f t="shared" si="506"/>
        <v>Medium</v>
      </c>
      <c r="U8086">
        <v>1</v>
      </c>
      <c r="V8086">
        <v>2021</v>
      </c>
      <c r="W8086" t="s">
        <v>28</v>
      </c>
      <c r="X8086">
        <v>9</v>
      </c>
    </row>
    <row r="8087" spans="1:24" x14ac:dyDescent="0.3">
      <c r="A8087">
        <v>8086</v>
      </c>
      <c r="B8087" t="s">
        <v>21</v>
      </c>
      <c r="C8087" t="str">
        <f>_xlfn.XLOOKUP(B8087,Lookup_table!B:B,Lookup_table!C:C)</f>
        <v>AI</v>
      </c>
      <c r="D8087" t="s">
        <v>37</v>
      </c>
      <c r="E8087" t="s">
        <v>42</v>
      </c>
      <c r="F8087" t="s">
        <v>51</v>
      </c>
      <c r="G8087" t="s">
        <v>25</v>
      </c>
      <c r="H8087" t="str">
        <f t="shared" si="504"/>
        <v>Onsite/Hybrid</v>
      </c>
      <c r="I8087" t="s">
        <v>18</v>
      </c>
      <c r="J8087" t="str">
        <f t="shared" si="505"/>
        <v>7+ yrs</v>
      </c>
      <c r="K8087">
        <f t="shared" ca="1" si="507"/>
        <v>11</v>
      </c>
      <c r="L8087" t="s">
        <v>39</v>
      </c>
      <c r="M8087">
        <v>1</v>
      </c>
      <c r="N8087">
        <v>1</v>
      </c>
      <c r="O8087">
        <v>1</v>
      </c>
      <c r="P8087">
        <v>0</v>
      </c>
      <c r="Q8087">
        <v>0</v>
      </c>
      <c r="R8087">
        <f>SUM(M8087:N8087:O8087:P8087:Q8087)</f>
        <v>3</v>
      </c>
      <c r="S8087" s="1">
        <v>153055</v>
      </c>
      <c r="T8087" s="1" t="str">
        <f t="shared" si="506"/>
        <v>High</v>
      </c>
      <c r="U8087">
        <v>11</v>
      </c>
      <c r="V8087">
        <v>2024</v>
      </c>
      <c r="W8087" t="s">
        <v>34</v>
      </c>
      <c r="X8087">
        <v>1</v>
      </c>
    </row>
    <row r="8088" spans="1:24" x14ac:dyDescent="0.3">
      <c r="A8088">
        <v>8087</v>
      </c>
      <c r="B8088" t="s">
        <v>36</v>
      </c>
      <c r="C8088" t="str">
        <f>_xlfn.XLOOKUP(B8088,Lookup_table!B:B,Lookup_table!C:C)</f>
        <v>Data</v>
      </c>
      <c r="D8088" t="s">
        <v>34</v>
      </c>
      <c r="E8088" t="s">
        <v>42</v>
      </c>
      <c r="F8088" t="s">
        <v>44</v>
      </c>
      <c r="G8088" t="s">
        <v>17</v>
      </c>
      <c r="H8088" t="str">
        <f t="shared" si="504"/>
        <v>Remote</v>
      </c>
      <c r="I8088" t="s">
        <v>35</v>
      </c>
      <c r="J8088" t="str">
        <f t="shared" si="505"/>
        <v>0-2 yrs</v>
      </c>
      <c r="K8088">
        <f t="shared" ca="1" si="507"/>
        <v>2</v>
      </c>
      <c r="L8088" t="s">
        <v>19</v>
      </c>
      <c r="M8088">
        <v>0</v>
      </c>
      <c r="N8088">
        <v>0</v>
      </c>
      <c r="O8088">
        <v>0</v>
      </c>
      <c r="P8088">
        <v>1</v>
      </c>
      <c r="Q8088">
        <v>0</v>
      </c>
      <c r="R8088">
        <f>SUM(M8088:N8088:O8088:P8088:Q8088)</f>
        <v>1</v>
      </c>
      <c r="S8088" s="1">
        <v>64438</v>
      </c>
      <c r="T8088" s="1" t="str">
        <f t="shared" si="506"/>
        <v>Low</v>
      </c>
      <c r="U8088">
        <v>3</v>
      </c>
      <c r="V8088">
        <v>2022</v>
      </c>
      <c r="W8088" t="s">
        <v>20</v>
      </c>
      <c r="X8088">
        <v>2</v>
      </c>
    </row>
    <row r="8089" spans="1:24" x14ac:dyDescent="0.3">
      <c r="A8089">
        <v>8088</v>
      </c>
      <c r="B8089" t="s">
        <v>31</v>
      </c>
      <c r="C8089" t="str">
        <f>_xlfn.XLOOKUP(B8089,Lookup_table!B:B,Lookup_table!C:C)</f>
        <v>Business</v>
      </c>
      <c r="D8089" t="s">
        <v>34</v>
      </c>
      <c r="E8089" t="s">
        <v>15</v>
      </c>
      <c r="F8089" t="s">
        <v>44</v>
      </c>
      <c r="G8089" t="s">
        <v>30</v>
      </c>
      <c r="H8089" t="str">
        <f t="shared" si="504"/>
        <v>Onsite/Hybrid</v>
      </c>
      <c r="I8089" t="s">
        <v>35</v>
      </c>
      <c r="J8089" t="str">
        <f t="shared" si="505"/>
        <v>0-2 yrs</v>
      </c>
      <c r="K8089">
        <f t="shared" ca="1" si="507"/>
        <v>1</v>
      </c>
      <c r="L8089" t="s">
        <v>19</v>
      </c>
      <c r="M8089">
        <v>0</v>
      </c>
      <c r="N8089">
        <v>0</v>
      </c>
      <c r="O8089">
        <v>0</v>
      </c>
      <c r="P8089">
        <v>1</v>
      </c>
      <c r="Q8089">
        <v>1</v>
      </c>
      <c r="R8089">
        <f>SUM(M8089:N8089:O8089:P8089:Q8089)</f>
        <v>2</v>
      </c>
      <c r="S8089" s="1">
        <v>76565</v>
      </c>
      <c r="T8089" s="1" t="str">
        <f t="shared" si="506"/>
        <v>Medium</v>
      </c>
      <c r="U8089">
        <v>4</v>
      </c>
      <c r="V8089">
        <v>2024</v>
      </c>
      <c r="W8089" t="s">
        <v>28</v>
      </c>
      <c r="X8089">
        <v>7</v>
      </c>
    </row>
    <row r="8090" spans="1:24" x14ac:dyDescent="0.3">
      <c r="A8090">
        <v>8089</v>
      </c>
      <c r="B8090" t="s">
        <v>36</v>
      </c>
      <c r="C8090" t="str">
        <f>_xlfn.XLOOKUP(B8090,Lookup_table!B:B,Lookup_table!C:C)</f>
        <v>Data</v>
      </c>
      <c r="D8090" t="s">
        <v>34</v>
      </c>
      <c r="E8090" t="s">
        <v>32</v>
      </c>
      <c r="F8090" t="s">
        <v>44</v>
      </c>
      <c r="G8090" t="s">
        <v>17</v>
      </c>
      <c r="H8090" t="str">
        <f t="shared" si="504"/>
        <v>Remote</v>
      </c>
      <c r="I8090" t="s">
        <v>26</v>
      </c>
      <c r="J8090" t="str">
        <f t="shared" si="505"/>
        <v>3-6 yrs</v>
      </c>
      <c r="K8090">
        <f t="shared" ca="1" si="507"/>
        <v>5</v>
      </c>
      <c r="L8090" t="s">
        <v>39</v>
      </c>
      <c r="M8090">
        <v>0</v>
      </c>
      <c r="N8090">
        <v>1</v>
      </c>
      <c r="O8090">
        <v>0</v>
      </c>
      <c r="P8090">
        <v>1</v>
      </c>
      <c r="Q8090">
        <v>1</v>
      </c>
      <c r="R8090">
        <f>SUM(M8090:N8090:O8090:P8090:Q8090)</f>
        <v>3</v>
      </c>
      <c r="S8090" s="1">
        <v>101824</v>
      </c>
      <c r="T8090" s="1" t="str">
        <f t="shared" si="506"/>
        <v>Medium</v>
      </c>
      <c r="U8090">
        <v>7</v>
      </c>
      <c r="V8090">
        <v>2020</v>
      </c>
      <c r="W8090" t="s">
        <v>34</v>
      </c>
      <c r="X8090">
        <v>2</v>
      </c>
    </row>
    <row r="8091" spans="1:24" x14ac:dyDescent="0.3">
      <c r="A8091">
        <v>8090</v>
      </c>
      <c r="B8091" t="s">
        <v>31</v>
      </c>
      <c r="C8091" t="str">
        <f>_xlfn.XLOOKUP(B8091,Lookup_table!B:B,Lookup_table!C:C)</f>
        <v>Business</v>
      </c>
      <c r="D8091" t="s">
        <v>37</v>
      </c>
      <c r="E8091" t="s">
        <v>42</v>
      </c>
      <c r="F8091" t="s">
        <v>44</v>
      </c>
      <c r="G8091" t="s">
        <v>30</v>
      </c>
      <c r="H8091" t="str">
        <f t="shared" si="504"/>
        <v>Onsite/Hybrid</v>
      </c>
      <c r="I8091" t="s">
        <v>26</v>
      </c>
      <c r="J8091" t="str">
        <f t="shared" si="505"/>
        <v>3-6 yrs</v>
      </c>
      <c r="K8091">
        <f t="shared" ca="1" si="507"/>
        <v>5</v>
      </c>
      <c r="L8091" t="s">
        <v>39</v>
      </c>
      <c r="M8091">
        <v>0</v>
      </c>
      <c r="N8091">
        <v>1</v>
      </c>
      <c r="O8091">
        <v>0</v>
      </c>
      <c r="P8091">
        <v>0</v>
      </c>
      <c r="Q8091">
        <v>1</v>
      </c>
      <c r="R8091">
        <f>SUM(M8091:N8091:O8091:P8091:Q8091)</f>
        <v>2</v>
      </c>
      <c r="S8091" s="1">
        <v>89113</v>
      </c>
      <c r="T8091" s="1" t="str">
        <f t="shared" si="506"/>
        <v>Medium</v>
      </c>
      <c r="U8091">
        <v>8</v>
      </c>
      <c r="V8091">
        <v>2022</v>
      </c>
      <c r="W8091" t="s">
        <v>28</v>
      </c>
      <c r="X8091">
        <v>9</v>
      </c>
    </row>
    <row r="8092" spans="1:24" x14ac:dyDescent="0.3">
      <c r="A8092">
        <v>8091</v>
      </c>
      <c r="B8092" t="s">
        <v>33</v>
      </c>
      <c r="C8092" t="str">
        <f>_xlfn.XLOOKUP(B8092,Lookup_table!B:B,Lookup_table!C:C)</f>
        <v>Data</v>
      </c>
      <c r="D8092" t="s">
        <v>14</v>
      </c>
      <c r="E8092" t="s">
        <v>15</v>
      </c>
      <c r="F8092" t="s">
        <v>44</v>
      </c>
      <c r="G8092" t="s">
        <v>30</v>
      </c>
      <c r="H8092" t="str">
        <f t="shared" si="504"/>
        <v>Onsite/Hybrid</v>
      </c>
      <c r="I8092" t="s">
        <v>26</v>
      </c>
      <c r="J8092" t="str">
        <f t="shared" si="505"/>
        <v>3-6 yrs</v>
      </c>
      <c r="K8092">
        <f t="shared" ca="1" si="507"/>
        <v>5</v>
      </c>
      <c r="L8092" t="s">
        <v>39</v>
      </c>
      <c r="M8092">
        <v>0</v>
      </c>
      <c r="N8092">
        <v>1</v>
      </c>
      <c r="O8092">
        <v>1</v>
      </c>
      <c r="P8092">
        <v>1</v>
      </c>
      <c r="Q8092">
        <v>1</v>
      </c>
      <c r="R8092">
        <f>SUM(M8092:N8092:O8092:P8092:Q8092)</f>
        <v>4</v>
      </c>
      <c r="S8092" s="1">
        <v>113268</v>
      </c>
      <c r="T8092" s="1" t="str">
        <f t="shared" si="506"/>
        <v>Medium</v>
      </c>
      <c r="U8092">
        <v>5</v>
      </c>
      <c r="V8092">
        <v>2025</v>
      </c>
      <c r="W8092" t="s">
        <v>28</v>
      </c>
      <c r="X8092">
        <v>6</v>
      </c>
    </row>
    <row r="8093" spans="1:24" x14ac:dyDescent="0.3">
      <c r="A8093">
        <v>8092</v>
      </c>
      <c r="B8093" t="s">
        <v>41</v>
      </c>
      <c r="C8093" t="str">
        <f>_xlfn.XLOOKUP(B8093,Lookup_table!B:B,Lookup_table!C:C)</f>
        <v>Data</v>
      </c>
      <c r="D8093" t="s">
        <v>22</v>
      </c>
      <c r="E8093" t="s">
        <v>38</v>
      </c>
      <c r="F8093" t="s">
        <v>51</v>
      </c>
      <c r="G8093" t="s">
        <v>30</v>
      </c>
      <c r="H8093" t="str">
        <f t="shared" si="504"/>
        <v>Onsite/Hybrid</v>
      </c>
      <c r="I8093" t="s">
        <v>26</v>
      </c>
      <c r="J8093" t="str">
        <f t="shared" si="505"/>
        <v>3-6 yrs</v>
      </c>
      <c r="K8093">
        <f t="shared" ca="1" si="507"/>
        <v>5</v>
      </c>
      <c r="L8093" t="s">
        <v>39</v>
      </c>
      <c r="M8093">
        <v>0</v>
      </c>
      <c r="N8093">
        <v>1</v>
      </c>
      <c r="O8093">
        <v>0</v>
      </c>
      <c r="P8093">
        <v>0</v>
      </c>
      <c r="Q8093">
        <v>1</v>
      </c>
      <c r="R8093">
        <f>SUM(M8093:N8093:O8093:P8093:Q8093)</f>
        <v>2</v>
      </c>
      <c r="S8093" s="1">
        <v>103005</v>
      </c>
      <c r="T8093" s="1" t="str">
        <f t="shared" si="506"/>
        <v>Medium</v>
      </c>
      <c r="U8093">
        <v>5</v>
      </c>
      <c r="V8093">
        <v>2026</v>
      </c>
      <c r="W8093" t="s">
        <v>20</v>
      </c>
      <c r="X8093">
        <v>2</v>
      </c>
    </row>
    <row r="8094" spans="1:24" x14ac:dyDescent="0.3">
      <c r="A8094">
        <v>8093</v>
      </c>
      <c r="B8094" t="s">
        <v>41</v>
      </c>
      <c r="C8094" t="str">
        <f>_xlfn.XLOOKUP(B8094,Lookup_table!B:B,Lookup_table!C:C)</f>
        <v>Data</v>
      </c>
      <c r="D8094" t="s">
        <v>37</v>
      </c>
      <c r="E8094" t="s">
        <v>42</v>
      </c>
      <c r="F8094" t="s">
        <v>51</v>
      </c>
      <c r="G8094" t="s">
        <v>25</v>
      </c>
      <c r="H8094" t="str">
        <f t="shared" si="504"/>
        <v>Onsite/Hybrid</v>
      </c>
      <c r="I8094" t="s">
        <v>26</v>
      </c>
      <c r="J8094" t="str">
        <f t="shared" si="505"/>
        <v>3-6 yrs</v>
      </c>
      <c r="K8094">
        <f t="shared" ca="1" si="507"/>
        <v>5</v>
      </c>
      <c r="L8094" t="s">
        <v>27</v>
      </c>
      <c r="M8094">
        <v>1</v>
      </c>
      <c r="N8094">
        <v>0</v>
      </c>
      <c r="O8094">
        <v>0</v>
      </c>
      <c r="P8094">
        <v>1</v>
      </c>
      <c r="Q8094">
        <v>0</v>
      </c>
      <c r="R8094">
        <f>SUM(M8094:N8094:O8094:P8094:Q8094)</f>
        <v>2</v>
      </c>
      <c r="S8094" s="1">
        <v>85688</v>
      </c>
      <c r="T8094" s="1" t="str">
        <f t="shared" si="506"/>
        <v>Medium</v>
      </c>
      <c r="U8094">
        <v>9</v>
      </c>
      <c r="V8094">
        <v>2022</v>
      </c>
      <c r="W8094" t="s">
        <v>20</v>
      </c>
      <c r="X8094">
        <v>5</v>
      </c>
    </row>
    <row r="8095" spans="1:24" x14ac:dyDescent="0.3">
      <c r="A8095">
        <v>8094</v>
      </c>
      <c r="B8095" t="s">
        <v>21</v>
      </c>
      <c r="C8095" t="str">
        <f>_xlfn.XLOOKUP(B8095,Lookup_table!B:B,Lookup_table!C:C)</f>
        <v>AI</v>
      </c>
      <c r="D8095" t="s">
        <v>37</v>
      </c>
      <c r="E8095" t="s">
        <v>38</v>
      </c>
      <c r="F8095" t="s">
        <v>44</v>
      </c>
      <c r="G8095" t="s">
        <v>17</v>
      </c>
      <c r="H8095" t="str">
        <f t="shared" si="504"/>
        <v>Remote</v>
      </c>
      <c r="I8095" t="s">
        <v>35</v>
      </c>
      <c r="J8095" t="str">
        <f t="shared" si="505"/>
        <v>0-2 yrs</v>
      </c>
      <c r="K8095">
        <f t="shared" ca="1" si="507"/>
        <v>1</v>
      </c>
      <c r="L8095" t="s">
        <v>19</v>
      </c>
      <c r="M8095">
        <v>1</v>
      </c>
      <c r="N8095">
        <v>1</v>
      </c>
      <c r="O8095">
        <v>1</v>
      </c>
      <c r="P8095">
        <v>1</v>
      </c>
      <c r="Q8095">
        <v>0</v>
      </c>
      <c r="R8095">
        <f>SUM(M8095:N8095:O8095:P8095:Q8095)</f>
        <v>4</v>
      </c>
      <c r="S8095" s="1">
        <v>123639</v>
      </c>
      <c r="T8095" s="1" t="str">
        <f t="shared" si="506"/>
        <v>High</v>
      </c>
      <c r="U8095">
        <v>9</v>
      </c>
      <c r="V8095">
        <v>2024</v>
      </c>
      <c r="W8095" t="s">
        <v>28</v>
      </c>
      <c r="X8095">
        <v>8</v>
      </c>
    </row>
    <row r="8096" spans="1:24" x14ac:dyDescent="0.3">
      <c r="A8096">
        <v>8095</v>
      </c>
      <c r="B8096" t="s">
        <v>36</v>
      </c>
      <c r="C8096" t="str">
        <f>_xlfn.XLOOKUP(B8096,Lookup_table!B:B,Lookup_table!C:C)</f>
        <v>Data</v>
      </c>
      <c r="D8096" t="s">
        <v>14</v>
      </c>
      <c r="E8096" t="s">
        <v>23</v>
      </c>
      <c r="F8096" t="s">
        <v>51</v>
      </c>
      <c r="G8096" t="s">
        <v>30</v>
      </c>
      <c r="H8096" t="str">
        <f t="shared" si="504"/>
        <v>Onsite/Hybrid</v>
      </c>
      <c r="I8096" t="s">
        <v>26</v>
      </c>
      <c r="J8096" t="str">
        <f t="shared" si="505"/>
        <v>3-6 yrs</v>
      </c>
      <c r="K8096">
        <f t="shared" ca="1" si="507"/>
        <v>4</v>
      </c>
      <c r="L8096" t="s">
        <v>27</v>
      </c>
      <c r="M8096">
        <v>1</v>
      </c>
      <c r="N8096">
        <v>0</v>
      </c>
      <c r="O8096">
        <v>1</v>
      </c>
      <c r="P8096">
        <v>1</v>
      </c>
      <c r="Q8096">
        <v>0</v>
      </c>
      <c r="R8096">
        <f>SUM(M8096:N8096:O8096:P8096:Q8096)</f>
        <v>3</v>
      </c>
      <c r="S8096" s="1">
        <v>104341</v>
      </c>
      <c r="T8096" s="1" t="str">
        <f t="shared" si="506"/>
        <v>Medium</v>
      </c>
      <c r="U8096">
        <v>9</v>
      </c>
      <c r="V8096">
        <v>2024</v>
      </c>
      <c r="W8096" t="s">
        <v>28</v>
      </c>
      <c r="X8096">
        <v>9</v>
      </c>
    </row>
    <row r="8097" spans="1:24" x14ac:dyDescent="0.3">
      <c r="A8097">
        <v>8096</v>
      </c>
      <c r="B8097" t="s">
        <v>31</v>
      </c>
      <c r="C8097" t="str">
        <f>_xlfn.XLOOKUP(B8097,Lookup_table!B:B,Lookup_table!C:C)</f>
        <v>Business</v>
      </c>
      <c r="D8097" t="s">
        <v>22</v>
      </c>
      <c r="E8097" t="s">
        <v>38</v>
      </c>
      <c r="F8097" t="s">
        <v>44</v>
      </c>
      <c r="G8097" t="s">
        <v>30</v>
      </c>
      <c r="H8097" t="str">
        <f t="shared" si="504"/>
        <v>Onsite/Hybrid</v>
      </c>
      <c r="I8097" t="s">
        <v>26</v>
      </c>
      <c r="J8097" t="str">
        <f t="shared" si="505"/>
        <v>3-6 yrs</v>
      </c>
      <c r="K8097">
        <f t="shared" ca="1" si="507"/>
        <v>6</v>
      </c>
      <c r="L8097" t="s">
        <v>39</v>
      </c>
      <c r="M8097">
        <v>0</v>
      </c>
      <c r="N8097">
        <v>1</v>
      </c>
      <c r="O8097">
        <v>0</v>
      </c>
      <c r="P8097">
        <v>0</v>
      </c>
      <c r="Q8097">
        <v>1</v>
      </c>
      <c r="R8097">
        <f>SUM(M8097:N8097:O8097:P8097:Q8097)</f>
        <v>2</v>
      </c>
      <c r="S8097" s="1">
        <v>102483</v>
      </c>
      <c r="T8097" s="1" t="str">
        <f t="shared" si="506"/>
        <v>Medium</v>
      </c>
      <c r="U8097">
        <v>12</v>
      </c>
      <c r="V8097">
        <v>2023</v>
      </c>
      <c r="W8097" t="s">
        <v>28</v>
      </c>
      <c r="X8097">
        <v>9</v>
      </c>
    </row>
    <row r="8098" spans="1:24" x14ac:dyDescent="0.3">
      <c r="A8098">
        <v>8097</v>
      </c>
      <c r="B8098" t="s">
        <v>33</v>
      </c>
      <c r="C8098" t="str">
        <f>_xlfn.XLOOKUP(B8098,Lookup_table!B:B,Lookup_table!C:C)</f>
        <v>Data</v>
      </c>
      <c r="D8098" t="s">
        <v>14</v>
      </c>
      <c r="E8098" t="s">
        <v>40</v>
      </c>
      <c r="F8098" t="s">
        <v>43</v>
      </c>
      <c r="G8098" t="s">
        <v>25</v>
      </c>
      <c r="H8098" t="str">
        <f t="shared" si="504"/>
        <v>Onsite/Hybrid</v>
      </c>
      <c r="I8098" t="s">
        <v>35</v>
      </c>
      <c r="J8098" t="str">
        <f t="shared" si="505"/>
        <v>0-2 yrs</v>
      </c>
      <c r="K8098">
        <f t="shared" ca="1" si="507"/>
        <v>0</v>
      </c>
      <c r="L8098" t="s">
        <v>19</v>
      </c>
      <c r="M8098">
        <v>1</v>
      </c>
      <c r="N8098">
        <v>0</v>
      </c>
      <c r="O8098">
        <v>0</v>
      </c>
      <c r="P8098">
        <v>1</v>
      </c>
      <c r="Q8098">
        <v>0</v>
      </c>
      <c r="R8098">
        <f>SUM(M8098:N8098:O8098:P8098:Q8098)</f>
        <v>2</v>
      </c>
      <c r="S8098" s="1">
        <v>66494</v>
      </c>
      <c r="T8098" s="1" t="str">
        <f t="shared" si="506"/>
        <v>Low</v>
      </c>
      <c r="U8098">
        <v>2</v>
      </c>
      <c r="V8098">
        <v>2025</v>
      </c>
      <c r="W8098" t="s">
        <v>28</v>
      </c>
      <c r="X8098">
        <v>8</v>
      </c>
    </row>
    <row r="8099" spans="1:24" x14ac:dyDescent="0.3">
      <c r="A8099">
        <v>8098</v>
      </c>
      <c r="B8099" t="s">
        <v>33</v>
      </c>
      <c r="C8099" t="str">
        <f>_xlfn.XLOOKUP(B8099,Lookup_table!B:B,Lookup_table!C:C)</f>
        <v>Data</v>
      </c>
      <c r="D8099" t="s">
        <v>34</v>
      </c>
      <c r="E8099" t="s">
        <v>40</v>
      </c>
      <c r="F8099" t="s">
        <v>29</v>
      </c>
      <c r="G8099" t="s">
        <v>30</v>
      </c>
      <c r="H8099" t="str">
        <f t="shared" si="504"/>
        <v>Onsite/Hybrid</v>
      </c>
      <c r="I8099" t="s">
        <v>26</v>
      </c>
      <c r="J8099" t="str">
        <f t="shared" si="505"/>
        <v>3-6 yrs</v>
      </c>
      <c r="K8099">
        <f t="shared" ca="1" si="507"/>
        <v>5</v>
      </c>
      <c r="L8099" t="s">
        <v>39</v>
      </c>
      <c r="M8099">
        <v>0</v>
      </c>
      <c r="N8099">
        <v>0</v>
      </c>
      <c r="O8099">
        <v>1</v>
      </c>
      <c r="P8099">
        <v>1</v>
      </c>
      <c r="Q8099">
        <v>0</v>
      </c>
      <c r="R8099">
        <f>SUM(M8099:N8099:O8099:P8099:Q8099)</f>
        <v>2</v>
      </c>
      <c r="S8099" s="1">
        <v>109954</v>
      </c>
      <c r="T8099" s="1" t="str">
        <f t="shared" si="506"/>
        <v>Medium</v>
      </c>
      <c r="U8099">
        <v>8</v>
      </c>
      <c r="V8099">
        <v>2020</v>
      </c>
      <c r="W8099" t="s">
        <v>28</v>
      </c>
      <c r="X8099">
        <v>6</v>
      </c>
    </row>
    <row r="8100" spans="1:24" x14ac:dyDescent="0.3">
      <c r="A8100">
        <v>8099</v>
      </c>
      <c r="B8100" t="s">
        <v>50</v>
      </c>
      <c r="C8100" t="str">
        <f>_xlfn.XLOOKUP(B8100,Lookup_table!B:B,Lookup_table!C:C)</f>
        <v>AI</v>
      </c>
      <c r="D8100" t="s">
        <v>22</v>
      </c>
      <c r="E8100" t="s">
        <v>23</v>
      </c>
      <c r="F8100" t="s">
        <v>43</v>
      </c>
      <c r="G8100" t="s">
        <v>25</v>
      </c>
      <c r="H8100" t="str">
        <f t="shared" si="504"/>
        <v>Onsite/Hybrid</v>
      </c>
      <c r="I8100" t="s">
        <v>35</v>
      </c>
      <c r="J8100" t="str">
        <f t="shared" si="505"/>
        <v>0-2 yrs</v>
      </c>
      <c r="K8100">
        <f t="shared" ca="1" si="507"/>
        <v>1</v>
      </c>
      <c r="L8100" t="s">
        <v>39</v>
      </c>
      <c r="M8100">
        <v>0</v>
      </c>
      <c r="N8100">
        <v>0</v>
      </c>
      <c r="O8100">
        <v>1</v>
      </c>
      <c r="P8100">
        <v>1</v>
      </c>
      <c r="Q8100">
        <v>1</v>
      </c>
      <c r="R8100">
        <f>SUM(M8100:N8100:O8100:P8100:Q8100)</f>
        <v>3</v>
      </c>
      <c r="S8100" s="1">
        <v>153427</v>
      </c>
      <c r="T8100" s="1" t="str">
        <f t="shared" si="506"/>
        <v>High</v>
      </c>
      <c r="U8100">
        <v>11</v>
      </c>
      <c r="V8100">
        <v>2023</v>
      </c>
      <c r="W8100" t="s">
        <v>28</v>
      </c>
      <c r="X8100">
        <v>9</v>
      </c>
    </row>
    <row r="8101" spans="1:24" x14ac:dyDescent="0.3">
      <c r="A8101">
        <v>8100</v>
      </c>
      <c r="B8101" t="s">
        <v>31</v>
      </c>
      <c r="C8101" t="str">
        <f>_xlfn.XLOOKUP(B8101,Lookup_table!B:B,Lookup_table!C:C)</f>
        <v>Business</v>
      </c>
      <c r="D8101" t="s">
        <v>37</v>
      </c>
      <c r="E8101" t="s">
        <v>42</v>
      </c>
      <c r="F8101" t="s">
        <v>29</v>
      </c>
      <c r="G8101" t="s">
        <v>30</v>
      </c>
      <c r="H8101" t="str">
        <f t="shared" si="504"/>
        <v>Onsite/Hybrid</v>
      </c>
      <c r="I8101" t="s">
        <v>18</v>
      </c>
      <c r="J8101" t="str">
        <f t="shared" si="505"/>
        <v>7+ yrs</v>
      </c>
      <c r="K8101">
        <f t="shared" ca="1" si="507"/>
        <v>8</v>
      </c>
      <c r="L8101" t="s">
        <v>27</v>
      </c>
      <c r="M8101">
        <v>1</v>
      </c>
      <c r="N8101">
        <v>0</v>
      </c>
      <c r="O8101">
        <v>0</v>
      </c>
      <c r="P8101">
        <v>0</v>
      </c>
      <c r="Q8101">
        <v>1</v>
      </c>
      <c r="R8101">
        <f>SUM(M8101:N8101:O8101:P8101:Q8101)</f>
        <v>2</v>
      </c>
      <c r="S8101" s="1">
        <v>114336</v>
      </c>
      <c r="T8101" s="1" t="str">
        <f t="shared" si="506"/>
        <v>Medium</v>
      </c>
      <c r="U8101">
        <v>12</v>
      </c>
      <c r="V8101">
        <v>2022</v>
      </c>
      <c r="W8101" t="s">
        <v>20</v>
      </c>
      <c r="X8101">
        <v>4</v>
      </c>
    </row>
    <row r="8102" spans="1:24" x14ac:dyDescent="0.3">
      <c r="A8102">
        <v>8101</v>
      </c>
      <c r="B8102" t="s">
        <v>50</v>
      </c>
      <c r="C8102" t="str">
        <f>_xlfn.XLOOKUP(B8102,Lookup_table!B:B,Lookup_table!C:C)</f>
        <v>AI</v>
      </c>
      <c r="D8102" t="s">
        <v>37</v>
      </c>
      <c r="E8102" t="s">
        <v>23</v>
      </c>
      <c r="F8102" t="s">
        <v>52</v>
      </c>
      <c r="G8102" t="s">
        <v>25</v>
      </c>
      <c r="H8102" t="str">
        <f t="shared" si="504"/>
        <v>Onsite/Hybrid</v>
      </c>
      <c r="I8102" t="s">
        <v>26</v>
      </c>
      <c r="J8102" t="str">
        <f t="shared" si="505"/>
        <v>3-6 yrs</v>
      </c>
      <c r="K8102">
        <f t="shared" ca="1" si="507"/>
        <v>6</v>
      </c>
      <c r="L8102" t="s">
        <v>39</v>
      </c>
      <c r="M8102">
        <v>1</v>
      </c>
      <c r="N8102">
        <v>0</v>
      </c>
      <c r="O8102">
        <v>1</v>
      </c>
      <c r="P8102">
        <v>1</v>
      </c>
      <c r="Q8102">
        <v>1</v>
      </c>
      <c r="R8102">
        <f>SUM(M8102:N8102:O8102:P8102:Q8102)</f>
        <v>4</v>
      </c>
      <c r="S8102" s="1">
        <v>155385</v>
      </c>
      <c r="T8102" s="1" t="str">
        <f t="shared" si="506"/>
        <v>High</v>
      </c>
      <c r="U8102">
        <v>7</v>
      </c>
      <c r="V8102">
        <v>2021</v>
      </c>
      <c r="W8102" t="s">
        <v>28</v>
      </c>
      <c r="X8102">
        <v>5</v>
      </c>
    </row>
    <row r="8103" spans="1:24" x14ac:dyDescent="0.3">
      <c r="A8103">
        <v>8102</v>
      </c>
      <c r="B8103" t="s">
        <v>31</v>
      </c>
      <c r="C8103" t="str">
        <f>_xlfn.XLOOKUP(B8103,Lookup_table!B:B,Lookup_table!C:C)</f>
        <v>Business</v>
      </c>
      <c r="D8103" t="s">
        <v>34</v>
      </c>
      <c r="E8103" t="s">
        <v>40</v>
      </c>
      <c r="F8103" t="s">
        <v>16</v>
      </c>
      <c r="G8103" t="s">
        <v>25</v>
      </c>
      <c r="H8103" t="str">
        <f t="shared" si="504"/>
        <v>Onsite/Hybrid</v>
      </c>
      <c r="I8103" t="s">
        <v>26</v>
      </c>
      <c r="J8103" t="str">
        <f t="shared" si="505"/>
        <v>3-6 yrs</v>
      </c>
      <c r="K8103">
        <f t="shared" ca="1" si="507"/>
        <v>3</v>
      </c>
      <c r="L8103" t="s">
        <v>19</v>
      </c>
      <c r="M8103">
        <v>0</v>
      </c>
      <c r="N8103">
        <v>1</v>
      </c>
      <c r="O8103">
        <v>1</v>
      </c>
      <c r="P8103">
        <v>0</v>
      </c>
      <c r="Q8103">
        <v>1</v>
      </c>
      <c r="R8103">
        <f>SUM(M8103:N8103:O8103:P8103:Q8103)</f>
        <v>3</v>
      </c>
      <c r="S8103" s="1">
        <v>103095</v>
      </c>
      <c r="T8103" s="1" t="str">
        <f t="shared" si="506"/>
        <v>Medium</v>
      </c>
      <c r="U8103">
        <v>9</v>
      </c>
      <c r="V8103">
        <v>2024</v>
      </c>
      <c r="W8103" t="s">
        <v>20</v>
      </c>
      <c r="X8103">
        <v>5</v>
      </c>
    </row>
    <row r="8104" spans="1:24" x14ac:dyDescent="0.3">
      <c r="A8104">
        <v>8103</v>
      </c>
      <c r="B8104" t="s">
        <v>31</v>
      </c>
      <c r="C8104" t="str">
        <f>_xlfn.XLOOKUP(B8104,Lookup_table!B:B,Lookup_table!C:C)</f>
        <v>Business</v>
      </c>
      <c r="D8104" t="s">
        <v>37</v>
      </c>
      <c r="E8104" t="s">
        <v>23</v>
      </c>
      <c r="F8104" t="s">
        <v>44</v>
      </c>
      <c r="G8104" t="s">
        <v>25</v>
      </c>
      <c r="H8104" t="str">
        <f t="shared" si="504"/>
        <v>Onsite/Hybrid</v>
      </c>
      <c r="I8104" t="s">
        <v>18</v>
      </c>
      <c r="J8104" t="str">
        <f t="shared" si="505"/>
        <v>7+ yrs</v>
      </c>
      <c r="K8104">
        <f t="shared" ca="1" si="507"/>
        <v>8</v>
      </c>
      <c r="L8104" t="s">
        <v>19</v>
      </c>
      <c r="M8104">
        <v>0</v>
      </c>
      <c r="N8104">
        <v>1</v>
      </c>
      <c r="O8104">
        <v>1</v>
      </c>
      <c r="P8104">
        <v>0</v>
      </c>
      <c r="Q8104">
        <v>1</v>
      </c>
      <c r="R8104">
        <f>SUM(M8104:N8104:O8104:P8104:Q8104)</f>
        <v>3</v>
      </c>
      <c r="S8104" s="1">
        <v>124793</v>
      </c>
      <c r="T8104" s="1" t="str">
        <f t="shared" si="506"/>
        <v>High</v>
      </c>
      <c r="U8104">
        <v>6</v>
      </c>
      <c r="V8104">
        <v>2020</v>
      </c>
      <c r="W8104" t="s">
        <v>28</v>
      </c>
      <c r="X8104">
        <v>8</v>
      </c>
    </row>
    <row r="8105" spans="1:24" x14ac:dyDescent="0.3">
      <c r="A8105">
        <v>8104</v>
      </c>
      <c r="B8105" t="s">
        <v>33</v>
      </c>
      <c r="C8105" t="str">
        <f>_xlfn.XLOOKUP(B8105,Lookup_table!B:B,Lookup_table!C:C)</f>
        <v>Data</v>
      </c>
      <c r="D8105" t="s">
        <v>37</v>
      </c>
      <c r="E8105" t="s">
        <v>32</v>
      </c>
      <c r="F8105" t="s">
        <v>29</v>
      </c>
      <c r="G8105" t="s">
        <v>25</v>
      </c>
      <c r="H8105" t="str">
        <f t="shared" si="504"/>
        <v>Onsite/Hybrid</v>
      </c>
      <c r="I8105" t="s">
        <v>26</v>
      </c>
      <c r="J8105" t="str">
        <f t="shared" si="505"/>
        <v>3-6 yrs</v>
      </c>
      <c r="K8105">
        <f t="shared" ca="1" si="507"/>
        <v>4</v>
      </c>
      <c r="L8105" t="s">
        <v>19</v>
      </c>
      <c r="M8105">
        <v>0</v>
      </c>
      <c r="N8105">
        <v>0</v>
      </c>
      <c r="O8105">
        <v>0</v>
      </c>
      <c r="P8105">
        <v>1</v>
      </c>
      <c r="Q8105">
        <v>0</v>
      </c>
      <c r="R8105">
        <f>SUM(M8105:N8105:O8105:P8105:Q8105)</f>
        <v>1</v>
      </c>
      <c r="S8105" s="1">
        <v>89351</v>
      </c>
      <c r="T8105" s="1" t="str">
        <f t="shared" si="506"/>
        <v>Medium</v>
      </c>
      <c r="U8105">
        <v>5</v>
      </c>
      <c r="V8105">
        <v>2024</v>
      </c>
      <c r="W8105" t="s">
        <v>20</v>
      </c>
      <c r="X8105">
        <v>3</v>
      </c>
    </row>
    <row r="8106" spans="1:24" x14ac:dyDescent="0.3">
      <c r="A8106">
        <v>8105</v>
      </c>
      <c r="B8106" t="s">
        <v>50</v>
      </c>
      <c r="C8106" t="str">
        <f>_xlfn.XLOOKUP(B8106,Lookup_table!B:B,Lookup_table!C:C)</f>
        <v>AI</v>
      </c>
      <c r="D8106" t="s">
        <v>34</v>
      </c>
      <c r="E8106" t="s">
        <v>38</v>
      </c>
      <c r="F8106" t="s">
        <v>52</v>
      </c>
      <c r="G8106" t="s">
        <v>17</v>
      </c>
      <c r="H8106" t="str">
        <f t="shared" si="504"/>
        <v>Remote</v>
      </c>
      <c r="I8106" t="s">
        <v>26</v>
      </c>
      <c r="J8106" t="str">
        <f t="shared" si="505"/>
        <v>3-6 yrs</v>
      </c>
      <c r="K8106">
        <f t="shared" ca="1" si="507"/>
        <v>5</v>
      </c>
      <c r="L8106" t="s">
        <v>19</v>
      </c>
      <c r="M8106">
        <v>1</v>
      </c>
      <c r="N8106">
        <v>1</v>
      </c>
      <c r="O8106">
        <v>1</v>
      </c>
      <c r="P8106">
        <v>0</v>
      </c>
      <c r="Q8106">
        <v>0</v>
      </c>
      <c r="R8106">
        <f>SUM(M8106:N8106:O8106:P8106:Q8106)</f>
        <v>3</v>
      </c>
      <c r="S8106" s="1">
        <v>128472</v>
      </c>
      <c r="T8106" s="1" t="str">
        <f t="shared" si="506"/>
        <v>High</v>
      </c>
      <c r="U8106">
        <v>12</v>
      </c>
      <c r="V8106">
        <v>2026</v>
      </c>
      <c r="W8106" t="s">
        <v>28</v>
      </c>
      <c r="X8106">
        <v>7</v>
      </c>
    </row>
    <row r="8107" spans="1:24" x14ac:dyDescent="0.3">
      <c r="A8107">
        <v>8106</v>
      </c>
      <c r="B8107" t="s">
        <v>31</v>
      </c>
      <c r="C8107" t="str">
        <f>_xlfn.XLOOKUP(B8107,Lookup_table!B:B,Lookup_table!C:C)</f>
        <v>Business</v>
      </c>
      <c r="D8107" t="s">
        <v>22</v>
      </c>
      <c r="E8107" t="s">
        <v>40</v>
      </c>
      <c r="F8107" t="s">
        <v>16</v>
      </c>
      <c r="G8107" t="s">
        <v>17</v>
      </c>
      <c r="H8107" t="str">
        <f t="shared" si="504"/>
        <v>Remote</v>
      </c>
      <c r="I8107" t="s">
        <v>26</v>
      </c>
      <c r="J8107" t="str">
        <f t="shared" si="505"/>
        <v>3-6 yrs</v>
      </c>
      <c r="K8107">
        <f t="shared" ca="1" si="507"/>
        <v>4</v>
      </c>
      <c r="L8107" t="s">
        <v>27</v>
      </c>
      <c r="M8107">
        <v>0</v>
      </c>
      <c r="N8107">
        <v>0</v>
      </c>
      <c r="O8107">
        <v>1</v>
      </c>
      <c r="P8107">
        <v>0</v>
      </c>
      <c r="Q8107">
        <v>0</v>
      </c>
      <c r="R8107">
        <f>SUM(M8107:N8107:O8107:P8107:Q8107)</f>
        <v>1</v>
      </c>
      <c r="S8107" s="1">
        <v>105709</v>
      </c>
      <c r="T8107" s="1" t="str">
        <f t="shared" si="506"/>
        <v>Medium</v>
      </c>
      <c r="U8107">
        <v>6</v>
      </c>
      <c r="V8107">
        <v>2022</v>
      </c>
      <c r="W8107" t="s">
        <v>28</v>
      </c>
      <c r="X8107">
        <v>7</v>
      </c>
    </row>
    <row r="8108" spans="1:24" x14ac:dyDescent="0.3">
      <c r="A8108">
        <v>8107</v>
      </c>
      <c r="B8108" t="s">
        <v>41</v>
      </c>
      <c r="C8108" t="str">
        <f>_xlfn.XLOOKUP(B8108,Lookup_table!B:B,Lookup_table!C:C)</f>
        <v>Data</v>
      </c>
      <c r="D8108" t="s">
        <v>14</v>
      </c>
      <c r="E8108" t="s">
        <v>32</v>
      </c>
      <c r="F8108" t="s">
        <v>16</v>
      </c>
      <c r="G8108" t="s">
        <v>25</v>
      </c>
      <c r="H8108" t="str">
        <f t="shared" si="504"/>
        <v>Onsite/Hybrid</v>
      </c>
      <c r="I8108" t="s">
        <v>18</v>
      </c>
      <c r="J8108" t="str">
        <f t="shared" si="505"/>
        <v>7+ yrs</v>
      </c>
      <c r="K8108">
        <f t="shared" ca="1" si="507"/>
        <v>7</v>
      </c>
      <c r="L8108" t="s">
        <v>27</v>
      </c>
      <c r="M8108">
        <v>1</v>
      </c>
      <c r="N8108">
        <v>1</v>
      </c>
      <c r="O8108">
        <v>0</v>
      </c>
      <c r="P8108">
        <v>1</v>
      </c>
      <c r="Q8108">
        <v>1</v>
      </c>
      <c r="R8108">
        <f>SUM(M8108:N8108:O8108:P8108:Q8108)</f>
        <v>4</v>
      </c>
      <c r="S8108" s="1">
        <v>125335</v>
      </c>
      <c r="T8108" s="1" t="str">
        <f t="shared" si="506"/>
        <v>High</v>
      </c>
      <c r="U8108">
        <v>5</v>
      </c>
      <c r="V8108">
        <v>2020</v>
      </c>
      <c r="W8108" t="s">
        <v>34</v>
      </c>
      <c r="X8108">
        <v>1</v>
      </c>
    </row>
    <row r="8109" spans="1:24" x14ac:dyDescent="0.3">
      <c r="A8109">
        <v>8108</v>
      </c>
      <c r="B8109" t="s">
        <v>31</v>
      </c>
      <c r="C8109" t="str">
        <f>_xlfn.XLOOKUP(B8109,Lookup_table!B:B,Lookup_table!C:C)</f>
        <v>Business</v>
      </c>
      <c r="D8109" t="s">
        <v>14</v>
      </c>
      <c r="E8109" t="s">
        <v>15</v>
      </c>
      <c r="F8109" t="s">
        <v>16</v>
      </c>
      <c r="G8109" t="s">
        <v>17</v>
      </c>
      <c r="H8109" t="str">
        <f t="shared" si="504"/>
        <v>Remote</v>
      </c>
      <c r="I8109" t="s">
        <v>18</v>
      </c>
      <c r="J8109" t="str">
        <f t="shared" si="505"/>
        <v>7+ yrs</v>
      </c>
      <c r="K8109">
        <f t="shared" ca="1" si="507"/>
        <v>11</v>
      </c>
      <c r="L8109" t="s">
        <v>27</v>
      </c>
      <c r="M8109">
        <v>0</v>
      </c>
      <c r="N8109">
        <v>0</v>
      </c>
      <c r="O8109">
        <v>0</v>
      </c>
      <c r="P8109">
        <v>1</v>
      </c>
      <c r="Q8109">
        <v>1</v>
      </c>
      <c r="R8109">
        <f>SUM(M8109:N8109:O8109:P8109:Q8109)</f>
        <v>2</v>
      </c>
      <c r="S8109" s="1">
        <v>121268</v>
      </c>
      <c r="T8109" s="1" t="str">
        <f t="shared" si="506"/>
        <v>High</v>
      </c>
      <c r="U8109">
        <v>8</v>
      </c>
      <c r="V8109">
        <v>2020</v>
      </c>
      <c r="W8109" t="s">
        <v>34</v>
      </c>
      <c r="X8109">
        <v>4</v>
      </c>
    </row>
    <row r="8110" spans="1:24" x14ac:dyDescent="0.3">
      <c r="A8110">
        <v>8109</v>
      </c>
      <c r="B8110" t="s">
        <v>21</v>
      </c>
      <c r="C8110" t="str">
        <f>_xlfn.XLOOKUP(B8110,Lookup_table!B:B,Lookup_table!C:C)</f>
        <v>AI</v>
      </c>
      <c r="D8110" t="s">
        <v>37</v>
      </c>
      <c r="E8110" t="s">
        <v>15</v>
      </c>
      <c r="F8110" t="s">
        <v>16</v>
      </c>
      <c r="G8110" t="s">
        <v>17</v>
      </c>
      <c r="H8110" t="str">
        <f t="shared" si="504"/>
        <v>Remote</v>
      </c>
      <c r="I8110" t="s">
        <v>18</v>
      </c>
      <c r="J8110" t="str">
        <f t="shared" si="505"/>
        <v>7+ yrs</v>
      </c>
      <c r="K8110">
        <f t="shared" ca="1" si="507"/>
        <v>11</v>
      </c>
      <c r="L8110" t="s">
        <v>39</v>
      </c>
      <c r="M8110">
        <v>0</v>
      </c>
      <c r="N8110">
        <v>0</v>
      </c>
      <c r="O8110">
        <v>0</v>
      </c>
      <c r="P8110">
        <v>1</v>
      </c>
      <c r="Q8110">
        <v>0</v>
      </c>
      <c r="R8110">
        <f>SUM(M8110:N8110:O8110:P8110:Q8110)</f>
        <v>1</v>
      </c>
      <c r="S8110" s="1">
        <v>157000</v>
      </c>
      <c r="T8110" s="1" t="str">
        <f t="shared" si="506"/>
        <v>High</v>
      </c>
      <c r="U8110">
        <v>12</v>
      </c>
      <c r="V8110">
        <v>2022</v>
      </c>
      <c r="W8110" t="s">
        <v>28</v>
      </c>
      <c r="X8110">
        <v>9</v>
      </c>
    </row>
    <row r="8111" spans="1:24" x14ac:dyDescent="0.3">
      <c r="A8111">
        <v>8110</v>
      </c>
      <c r="B8111" t="s">
        <v>36</v>
      </c>
      <c r="C8111" t="str">
        <f>_xlfn.XLOOKUP(B8111,Lookup_table!B:B,Lookup_table!C:C)</f>
        <v>Data</v>
      </c>
      <c r="D8111" t="s">
        <v>14</v>
      </c>
      <c r="E8111" t="s">
        <v>42</v>
      </c>
      <c r="F8111" t="s">
        <v>24</v>
      </c>
      <c r="G8111" t="s">
        <v>30</v>
      </c>
      <c r="H8111" t="str">
        <f t="shared" si="504"/>
        <v>Onsite/Hybrid</v>
      </c>
      <c r="I8111" t="s">
        <v>18</v>
      </c>
      <c r="J8111" t="str">
        <f t="shared" si="505"/>
        <v>7+ yrs</v>
      </c>
      <c r="K8111">
        <f t="shared" ca="1" si="507"/>
        <v>9</v>
      </c>
      <c r="L8111" t="s">
        <v>27</v>
      </c>
      <c r="M8111">
        <v>1</v>
      </c>
      <c r="N8111">
        <v>1</v>
      </c>
      <c r="O8111">
        <v>0</v>
      </c>
      <c r="P8111">
        <v>0</v>
      </c>
      <c r="Q8111">
        <v>0</v>
      </c>
      <c r="R8111">
        <f>SUM(M8111:N8111:O8111:P8111:Q8111)</f>
        <v>2</v>
      </c>
      <c r="S8111" s="1">
        <v>102009</v>
      </c>
      <c r="T8111" s="1" t="str">
        <f t="shared" si="506"/>
        <v>Medium</v>
      </c>
      <c r="U8111">
        <v>2</v>
      </c>
      <c r="V8111">
        <v>2025</v>
      </c>
      <c r="W8111" t="s">
        <v>20</v>
      </c>
      <c r="X8111">
        <v>6</v>
      </c>
    </row>
    <row r="8112" spans="1:24" x14ac:dyDescent="0.3">
      <c r="A8112">
        <v>8111</v>
      </c>
      <c r="B8112" t="s">
        <v>31</v>
      </c>
      <c r="C8112" t="str">
        <f>_xlfn.XLOOKUP(B8112,Lookup_table!B:B,Lookup_table!C:C)</f>
        <v>Business</v>
      </c>
      <c r="D8112" t="s">
        <v>34</v>
      </c>
      <c r="E8112" t="s">
        <v>40</v>
      </c>
      <c r="F8112" t="s">
        <v>24</v>
      </c>
      <c r="G8112" t="s">
        <v>25</v>
      </c>
      <c r="H8112" t="str">
        <f t="shared" si="504"/>
        <v>Onsite/Hybrid</v>
      </c>
      <c r="I8112" t="s">
        <v>35</v>
      </c>
      <c r="J8112" t="str">
        <f t="shared" si="505"/>
        <v>0-2 yrs</v>
      </c>
      <c r="K8112">
        <f t="shared" ca="1" si="507"/>
        <v>2</v>
      </c>
      <c r="L8112" t="s">
        <v>27</v>
      </c>
      <c r="M8112">
        <v>0</v>
      </c>
      <c r="N8112">
        <v>0</v>
      </c>
      <c r="O8112">
        <v>1</v>
      </c>
      <c r="P8112">
        <v>1</v>
      </c>
      <c r="Q8112">
        <v>1</v>
      </c>
      <c r="R8112">
        <f>SUM(M8112:N8112:O8112:P8112:Q8112)</f>
        <v>3</v>
      </c>
      <c r="S8112" s="1">
        <v>87437</v>
      </c>
      <c r="T8112" s="1" t="str">
        <f t="shared" si="506"/>
        <v>Medium</v>
      </c>
      <c r="U8112">
        <v>1</v>
      </c>
      <c r="V8112">
        <v>2020</v>
      </c>
      <c r="W8112" t="s">
        <v>28</v>
      </c>
      <c r="X8112">
        <v>4</v>
      </c>
    </row>
    <row r="8113" spans="1:24" x14ac:dyDescent="0.3">
      <c r="A8113">
        <v>8112</v>
      </c>
      <c r="B8113" t="s">
        <v>33</v>
      </c>
      <c r="C8113" t="str">
        <f>_xlfn.XLOOKUP(B8113,Lookup_table!B:B,Lookup_table!C:C)</f>
        <v>Data</v>
      </c>
      <c r="D8113" t="s">
        <v>34</v>
      </c>
      <c r="E8113" t="s">
        <v>32</v>
      </c>
      <c r="F8113" t="s">
        <v>16</v>
      </c>
      <c r="G8113" t="s">
        <v>30</v>
      </c>
      <c r="H8113" t="str">
        <f t="shared" si="504"/>
        <v>Onsite/Hybrid</v>
      </c>
      <c r="I8113" t="s">
        <v>18</v>
      </c>
      <c r="J8113" t="str">
        <f t="shared" si="505"/>
        <v>7+ yrs</v>
      </c>
      <c r="K8113">
        <f t="shared" ca="1" si="507"/>
        <v>14</v>
      </c>
      <c r="L8113" t="s">
        <v>27</v>
      </c>
      <c r="M8113">
        <v>1</v>
      </c>
      <c r="N8113">
        <v>1</v>
      </c>
      <c r="O8113">
        <v>0</v>
      </c>
      <c r="P8113">
        <v>1</v>
      </c>
      <c r="Q8113">
        <v>0</v>
      </c>
      <c r="R8113">
        <f>SUM(M8113:N8113:O8113:P8113:Q8113)</f>
        <v>3</v>
      </c>
      <c r="S8113" s="1">
        <v>115582</v>
      </c>
      <c r="T8113" s="1" t="str">
        <f t="shared" si="506"/>
        <v>Medium</v>
      </c>
      <c r="U8113">
        <v>12</v>
      </c>
      <c r="V8113">
        <v>2023</v>
      </c>
      <c r="W8113" t="s">
        <v>28</v>
      </c>
      <c r="X8113">
        <v>8</v>
      </c>
    </row>
    <row r="8114" spans="1:24" x14ac:dyDescent="0.3">
      <c r="A8114">
        <v>8113</v>
      </c>
      <c r="B8114" t="s">
        <v>21</v>
      </c>
      <c r="C8114" t="str">
        <f>_xlfn.XLOOKUP(B8114,Lookup_table!B:B,Lookup_table!C:C)</f>
        <v>AI</v>
      </c>
      <c r="D8114" t="s">
        <v>22</v>
      </c>
      <c r="E8114" t="s">
        <v>15</v>
      </c>
      <c r="F8114" t="s">
        <v>43</v>
      </c>
      <c r="G8114" t="s">
        <v>17</v>
      </c>
      <c r="H8114" t="str">
        <f t="shared" si="504"/>
        <v>Remote</v>
      </c>
      <c r="I8114" t="s">
        <v>18</v>
      </c>
      <c r="J8114" t="str">
        <f t="shared" si="505"/>
        <v>7+ yrs</v>
      </c>
      <c r="K8114">
        <f t="shared" ca="1" si="507"/>
        <v>14</v>
      </c>
      <c r="L8114" t="s">
        <v>39</v>
      </c>
      <c r="M8114">
        <v>1</v>
      </c>
      <c r="N8114">
        <v>0</v>
      </c>
      <c r="O8114">
        <v>0</v>
      </c>
      <c r="P8114">
        <v>0</v>
      </c>
      <c r="Q8114">
        <v>0</v>
      </c>
      <c r="R8114">
        <f>SUM(M8114:N8114:O8114:P8114:Q8114)</f>
        <v>1</v>
      </c>
      <c r="S8114" s="1">
        <v>155017</v>
      </c>
      <c r="T8114" s="1" t="str">
        <f t="shared" si="506"/>
        <v>High</v>
      </c>
      <c r="U8114">
        <v>5</v>
      </c>
      <c r="V8114">
        <v>2022</v>
      </c>
      <c r="W8114" t="s">
        <v>20</v>
      </c>
      <c r="X8114">
        <v>3</v>
      </c>
    </row>
    <row r="8115" spans="1:24" x14ac:dyDescent="0.3">
      <c r="A8115">
        <v>8114</v>
      </c>
      <c r="B8115" t="s">
        <v>33</v>
      </c>
      <c r="C8115" t="str">
        <f>_xlfn.XLOOKUP(B8115,Lookup_table!B:B,Lookup_table!C:C)</f>
        <v>Data</v>
      </c>
      <c r="D8115" t="s">
        <v>22</v>
      </c>
      <c r="E8115" t="s">
        <v>15</v>
      </c>
      <c r="F8115" t="s">
        <v>29</v>
      </c>
      <c r="G8115" t="s">
        <v>25</v>
      </c>
      <c r="H8115" t="str">
        <f t="shared" si="504"/>
        <v>Onsite/Hybrid</v>
      </c>
      <c r="I8115" t="s">
        <v>18</v>
      </c>
      <c r="J8115" t="str">
        <f t="shared" si="505"/>
        <v>7+ yrs</v>
      </c>
      <c r="K8115">
        <f t="shared" ca="1" si="507"/>
        <v>14</v>
      </c>
      <c r="L8115" t="s">
        <v>19</v>
      </c>
      <c r="M8115">
        <v>0</v>
      </c>
      <c r="N8115">
        <v>0</v>
      </c>
      <c r="O8115">
        <v>1</v>
      </c>
      <c r="P8115">
        <v>1</v>
      </c>
      <c r="Q8115">
        <v>0</v>
      </c>
      <c r="R8115">
        <f>SUM(M8115:N8115:O8115:P8115:Q8115)</f>
        <v>2</v>
      </c>
      <c r="S8115" s="1">
        <v>145681</v>
      </c>
      <c r="T8115" s="1" t="str">
        <f t="shared" si="506"/>
        <v>High</v>
      </c>
      <c r="U8115">
        <v>1</v>
      </c>
      <c r="V8115">
        <v>2022</v>
      </c>
      <c r="W8115" t="s">
        <v>28</v>
      </c>
      <c r="X8115">
        <v>8</v>
      </c>
    </row>
    <row r="8116" spans="1:24" x14ac:dyDescent="0.3">
      <c r="A8116">
        <v>8115</v>
      </c>
      <c r="B8116" t="s">
        <v>31</v>
      </c>
      <c r="C8116" t="str">
        <f>_xlfn.XLOOKUP(B8116,Lookup_table!B:B,Lookup_table!C:C)</f>
        <v>Business</v>
      </c>
      <c r="D8116" t="s">
        <v>14</v>
      </c>
      <c r="E8116" t="s">
        <v>23</v>
      </c>
      <c r="F8116" t="s">
        <v>51</v>
      </c>
      <c r="G8116" t="s">
        <v>30</v>
      </c>
      <c r="H8116" t="str">
        <f t="shared" si="504"/>
        <v>Onsite/Hybrid</v>
      </c>
      <c r="I8116" t="s">
        <v>18</v>
      </c>
      <c r="J8116" t="str">
        <f t="shared" si="505"/>
        <v>7+ yrs</v>
      </c>
      <c r="K8116">
        <f t="shared" ca="1" si="507"/>
        <v>8</v>
      </c>
      <c r="L8116" t="s">
        <v>39</v>
      </c>
      <c r="M8116">
        <v>0</v>
      </c>
      <c r="N8116">
        <v>0</v>
      </c>
      <c r="O8116">
        <v>1</v>
      </c>
      <c r="P8116">
        <v>0</v>
      </c>
      <c r="Q8116">
        <v>0</v>
      </c>
      <c r="R8116">
        <f>SUM(M8116:N8116:O8116:P8116:Q8116)</f>
        <v>1</v>
      </c>
      <c r="S8116" s="1">
        <v>112901</v>
      </c>
      <c r="T8116" s="1" t="str">
        <f t="shared" si="506"/>
        <v>Medium</v>
      </c>
      <c r="U8116">
        <v>9</v>
      </c>
      <c r="V8116">
        <v>2022</v>
      </c>
      <c r="W8116" t="s">
        <v>28</v>
      </c>
      <c r="X8116">
        <v>9</v>
      </c>
    </row>
    <row r="8117" spans="1:24" x14ac:dyDescent="0.3">
      <c r="A8117">
        <v>8116</v>
      </c>
      <c r="B8117" t="s">
        <v>36</v>
      </c>
      <c r="C8117" t="str">
        <f>_xlfn.XLOOKUP(B8117,Lookup_table!B:B,Lookup_table!C:C)</f>
        <v>Data</v>
      </c>
      <c r="D8117" t="s">
        <v>22</v>
      </c>
      <c r="E8117" t="s">
        <v>40</v>
      </c>
      <c r="F8117" t="s">
        <v>29</v>
      </c>
      <c r="G8117" t="s">
        <v>30</v>
      </c>
      <c r="H8117" t="str">
        <f t="shared" si="504"/>
        <v>Onsite/Hybrid</v>
      </c>
      <c r="I8117" t="s">
        <v>18</v>
      </c>
      <c r="J8117" t="str">
        <f t="shared" si="505"/>
        <v>7+ yrs</v>
      </c>
      <c r="K8117">
        <f t="shared" ca="1" si="507"/>
        <v>15</v>
      </c>
      <c r="L8117" t="s">
        <v>39</v>
      </c>
      <c r="M8117">
        <v>0</v>
      </c>
      <c r="N8117">
        <v>1</v>
      </c>
      <c r="O8117">
        <v>1</v>
      </c>
      <c r="P8117">
        <v>0</v>
      </c>
      <c r="Q8117">
        <v>0</v>
      </c>
      <c r="R8117">
        <f>SUM(M8117:N8117:O8117:P8117:Q8117)</f>
        <v>2</v>
      </c>
      <c r="S8117" s="1">
        <v>131480</v>
      </c>
      <c r="T8117" s="1" t="str">
        <f t="shared" si="506"/>
        <v>High</v>
      </c>
      <c r="U8117">
        <v>5</v>
      </c>
      <c r="V8117">
        <v>2024</v>
      </c>
      <c r="W8117" t="s">
        <v>20</v>
      </c>
      <c r="X8117">
        <v>5</v>
      </c>
    </row>
    <row r="8118" spans="1:24" x14ac:dyDescent="0.3">
      <c r="A8118">
        <v>8117</v>
      </c>
      <c r="B8118" t="s">
        <v>41</v>
      </c>
      <c r="C8118" t="str">
        <f>_xlfn.XLOOKUP(B8118,Lookup_table!B:B,Lookup_table!C:C)</f>
        <v>Data</v>
      </c>
      <c r="D8118" t="s">
        <v>22</v>
      </c>
      <c r="E8118" t="s">
        <v>23</v>
      </c>
      <c r="F8118" t="s">
        <v>44</v>
      </c>
      <c r="G8118" t="s">
        <v>17</v>
      </c>
      <c r="H8118" t="str">
        <f t="shared" si="504"/>
        <v>Remote</v>
      </c>
      <c r="I8118" t="s">
        <v>35</v>
      </c>
      <c r="J8118" t="str">
        <f t="shared" si="505"/>
        <v>0-2 yrs</v>
      </c>
      <c r="K8118">
        <f t="shared" ca="1" si="507"/>
        <v>0</v>
      </c>
      <c r="L8118" t="s">
        <v>27</v>
      </c>
      <c r="M8118">
        <v>0</v>
      </c>
      <c r="N8118">
        <v>1</v>
      </c>
      <c r="O8118">
        <v>0</v>
      </c>
      <c r="P8118">
        <v>0</v>
      </c>
      <c r="Q8118">
        <v>1</v>
      </c>
      <c r="R8118">
        <f>SUM(M8118:N8118:O8118:P8118:Q8118)</f>
        <v>2</v>
      </c>
      <c r="S8118" s="1">
        <v>84004</v>
      </c>
      <c r="T8118" s="1" t="str">
        <f t="shared" si="506"/>
        <v>Medium</v>
      </c>
      <c r="U8118">
        <v>7</v>
      </c>
      <c r="V8118">
        <v>2024</v>
      </c>
      <c r="W8118" t="s">
        <v>34</v>
      </c>
      <c r="X8118">
        <v>5</v>
      </c>
    </row>
    <row r="8119" spans="1:24" x14ac:dyDescent="0.3">
      <c r="A8119">
        <v>8118</v>
      </c>
      <c r="B8119" t="s">
        <v>33</v>
      </c>
      <c r="C8119" t="str">
        <f>_xlfn.XLOOKUP(B8119,Lookup_table!B:B,Lookup_table!C:C)</f>
        <v>Data</v>
      </c>
      <c r="D8119" t="s">
        <v>14</v>
      </c>
      <c r="E8119" t="s">
        <v>23</v>
      </c>
      <c r="F8119" t="s">
        <v>16</v>
      </c>
      <c r="G8119" t="s">
        <v>17</v>
      </c>
      <c r="H8119" t="str">
        <f t="shared" si="504"/>
        <v>Remote</v>
      </c>
      <c r="I8119" t="s">
        <v>18</v>
      </c>
      <c r="J8119" t="str">
        <f t="shared" si="505"/>
        <v>7+ yrs</v>
      </c>
      <c r="K8119">
        <f t="shared" ca="1" si="507"/>
        <v>13</v>
      </c>
      <c r="L8119" t="s">
        <v>19</v>
      </c>
      <c r="M8119">
        <v>0</v>
      </c>
      <c r="N8119">
        <v>1</v>
      </c>
      <c r="O8119">
        <v>1</v>
      </c>
      <c r="P8119">
        <v>1</v>
      </c>
      <c r="Q8119">
        <v>0</v>
      </c>
      <c r="R8119">
        <f>SUM(M8119:N8119:O8119:P8119:Q8119)</f>
        <v>3</v>
      </c>
      <c r="S8119" s="1">
        <v>127155</v>
      </c>
      <c r="T8119" s="1" t="str">
        <f t="shared" si="506"/>
        <v>High</v>
      </c>
      <c r="U8119">
        <v>8</v>
      </c>
      <c r="V8119">
        <v>2026</v>
      </c>
      <c r="W8119" t="s">
        <v>28</v>
      </c>
      <c r="X8119">
        <v>3</v>
      </c>
    </row>
    <row r="8120" spans="1:24" x14ac:dyDescent="0.3">
      <c r="A8120">
        <v>8119</v>
      </c>
      <c r="B8120" t="s">
        <v>21</v>
      </c>
      <c r="C8120" t="str">
        <f>_xlfn.XLOOKUP(B8120,Lookup_table!B:B,Lookup_table!C:C)</f>
        <v>AI</v>
      </c>
      <c r="D8120" t="s">
        <v>22</v>
      </c>
      <c r="E8120" t="s">
        <v>42</v>
      </c>
      <c r="F8120" t="s">
        <v>44</v>
      </c>
      <c r="G8120" t="s">
        <v>17</v>
      </c>
      <c r="H8120" t="str">
        <f t="shared" si="504"/>
        <v>Remote</v>
      </c>
      <c r="I8120" t="s">
        <v>26</v>
      </c>
      <c r="J8120" t="str">
        <f t="shared" si="505"/>
        <v>3-6 yrs</v>
      </c>
      <c r="K8120">
        <f t="shared" ca="1" si="507"/>
        <v>4</v>
      </c>
      <c r="L8120" t="s">
        <v>19</v>
      </c>
      <c r="M8120">
        <v>1</v>
      </c>
      <c r="N8120">
        <v>0</v>
      </c>
      <c r="O8120">
        <v>0</v>
      </c>
      <c r="P8120">
        <v>1</v>
      </c>
      <c r="Q8120">
        <v>0</v>
      </c>
      <c r="R8120">
        <f>SUM(M8120:N8120:O8120:P8120:Q8120)</f>
        <v>2</v>
      </c>
      <c r="S8120" s="1">
        <v>151379</v>
      </c>
      <c r="T8120" s="1" t="str">
        <f t="shared" si="506"/>
        <v>High</v>
      </c>
      <c r="U8120">
        <v>12</v>
      </c>
      <c r="V8120">
        <v>2026</v>
      </c>
      <c r="W8120" t="s">
        <v>34</v>
      </c>
      <c r="X8120">
        <v>1</v>
      </c>
    </row>
    <row r="8121" spans="1:24" x14ac:dyDescent="0.3">
      <c r="A8121">
        <v>8120</v>
      </c>
      <c r="B8121" t="s">
        <v>36</v>
      </c>
      <c r="C8121" t="str">
        <f>_xlfn.XLOOKUP(B8121,Lookup_table!B:B,Lookup_table!C:C)</f>
        <v>Data</v>
      </c>
      <c r="D8121" t="s">
        <v>34</v>
      </c>
      <c r="E8121" t="s">
        <v>42</v>
      </c>
      <c r="F8121" t="s">
        <v>52</v>
      </c>
      <c r="G8121" t="s">
        <v>25</v>
      </c>
      <c r="H8121" t="str">
        <f t="shared" si="504"/>
        <v>Onsite/Hybrid</v>
      </c>
      <c r="I8121" t="s">
        <v>26</v>
      </c>
      <c r="J8121" t="str">
        <f t="shared" si="505"/>
        <v>3-6 yrs</v>
      </c>
      <c r="K8121">
        <f t="shared" ca="1" si="507"/>
        <v>6</v>
      </c>
      <c r="L8121" t="s">
        <v>19</v>
      </c>
      <c r="M8121">
        <v>0</v>
      </c>
      <c r="N8121">
        <v>1</v>
      </c>
      <c r="O8121">
        <v>0</v>
      </c>
      <c r="P8121">
        <v>0</v>
      </c>
      <c r="Q8121">
        <v>1</v>
      </c>
      <c r="R8121">
        <f>SUM(M8121:N8121:O8121:P8121:Q8121)</f>
        <v>2</v>
      </c>
      <c r="S8121" s="1">
        <v>87008</v>
      </c>
      <c r="T8121" s="1" t="str">
        <f t="shared" si="506"/>
        <v>Medium</v>
      </c>
      <c r="U8121">
        <v>2</v>
      </c>
      <c r="V8121">
        <v>2026</v>
      </c>
      <c r="W8121" t="s">
        <v>34</v>
      </c>
      <c r="X8121">
        <v>2</v>
      </c>
    </row>
    <row r="8122" spans="1:24" x14ac:dyDescent="0.3">
      <c r="A8122">
        <v>8121</v>
      </c>
      <c r="B8122" t="s">
        <v>21</v>
      </c>
      <c r="C8122" t="str">
        <f>_xlfn.XLOOKUP(B8122,Lookup_table!B:B,Lookup_table!C:C)</f>
        <v>AI</v>
      </c>
      <c r="D8122" t="s">
        <v>22</v>
      </c>
      <c r="E8122" t="s">
        <v>38</v>
      </c>
      <c r="F8122" t="s">
        <v>44</v>
      </c>
      <c r="G8122" t="s">
        <v>17</v>
      </c>
      <c r="H8122" t="str">
        <f t="shared" si="504"/>
        <v>Remote</v>
      </c>
      <c r="I8122" t="s">
        <v>18</v>
      </c>
      <c r="J8122" t="str">
        <f t="shared" si="505"/>
        <v>7+ yrs</v>
      </c>
      <c r="K8122">
        <f t="shared" ca="1" si="507"/>
        <v>11</v>
      </c>
      <c r="L8122" t="s">
        <v>39</v>
      </c>
      <c r="M8122">
        <v>1</v>
      </c>
      <c r="N8122">
        <v>1</v>
      </c>
      <c r="O8122">
        <v>0</v>
      </c>
      <c r="P8122">
        <v>1</v>
      </c>
      <c r="Q8122">
        <v>1</v>
      </c>
      <c r="R8122">
        <f>SUM(M8122:N8122:O8122:P8122:Q8122)</f>
        <v>4</v>
      </c>
      <c r="S8122" s="1">
        <v>181890</v>
      </c>
      <c r="T8122" s="1" t="str">
        <f t="shared" si="506"/>
        <v>High</v>
      </c>
      <c r="U8122">
        <v>11</v>
      </c>
      <c r="V8122">
        <v>2020</v>
      </c>
      <c r="W8122" t="s">
        <v>20</v>
      </c>
      <c r="X8122">
        <v>3</v>
      </c>
    </row>
    <row r="8123" spans="1:24" x14ac:dyDescent="0.3">
      <c r="A8123">
        <v>8122</v>
      </c>
      <c r="B8123" t="s">
        <v>36</v>
      </c>
      <c r="C8123" t="str">
        <f>_xlfn.XLOOKUP(B8123,Lookup_table!B:B,Lookup_table!C:C)</f>
        <v>Data</v>
      </c>
      <c r="D8123" t="s">
        <v>14</v>
      </c>
      <c r="E8123" t="s">
        <v>42</v>
      </c>
      <c r="F8123" t="s">
        <v>52</v>
      </c>
      <c r="G8123" t="s">
        <v>25</v>
      </c>
      <c r="H8123" t="str">
        <f t="shared" si="504"/>
        <v>Onsite/Hybrid</v>
      </c>
      <c r="I8123" t="s">
        <v>26</v>
      </c>
      <c r="J8123" t="str">
        <f t="shared" si="505"/>
        <v>3-6 yrs</v>
      </c>
      <c r="K8123">
        <f t="shared" ca="1" si="507"/>
        <v>5</v>
      </c>
      <c r="L8123" t="s">
        <v>27</v>
      </c>
      <c r="M8123">
        <v>1</v>
      </c>
      <c r="N8123">
        <v>0</v>
      </c>
      <c r="O8123">
        <v>1</v>
      </c>
      <c r="P8123">
        <v>1</v>
      </c>
      <c r="Q8123">
        <v>0</v>
      </c>
      <c r="R8123">
        <f>SUM(M8123:N8123:O8123:P8123:Q8123)</f>
        <v>3</v>
      </c>
      <c r="S8123" s="1">
        <v>108809</v>
      </c>
      <c r="T8123" s="1" t="str">
        <f t="shared" si="506"/>
        <v>Medium</v>
      </c>
      <c r="U8123">
        <v>8</v>
      </c>
      <c r="V8123">
        <v>2020</v>
      </c>
      <c r="W8123" t="s">
        <v>28</v>
      </c>
      <c r="X8123">
        <v>4</v>
      </c>
    </row>
    <row r="8124" spans="1:24" x14ac:dyDescent="0.3">
      <c r="A8124">
        <v>8123</v>
      </c>
      <c r="B8124" t="s">
        <v>33</v>
      </c>
      <c r="C8124" t="str">
        <f>_xlfn.XLOOKUP(B8124,Lookup_table!B:B,Lookup_table!C:C)</f>
        <v>Data</v>
      </c>
      <c r="D8124" t="s">
        <v>34</v>
      </c>
      <c r="E8124" t="s">
        <v>42</v>
      </c>
      <c r="F8124" t="s">
        <v>43</v>
      </c>
      <c r="G8124" t="s">
        <v>17</v>
      </c>
      <c r="H8124" t="str">
        <f t="shared" si="504"/>
        <v>Remote</v>
      </c>
      <c r="I8124" t="s">
        <v>26</v>
      </c>
      <c r="J8124" t="str">
        <f t="shared" si="505"/>
        <v>3-6 yrs</v>
      </c>
      <c r="K8124">
        <f t="shared" ca="1" si="507"/>
        <v>3</v>
      </c>
      <c r="L8124" t="s">
        <v>19</v>
      </c>
      <c r="M8124">
        <v>1</v>
      </c>
      <c r="N8124">
        <v>1</v>
      </c>
      <c r="O8124">
        <v>0</v>
      </c>
      <c r="P8124">
        <v>1</v>
      </c>
      <c r="Q8124">
        <v>1</v>
      </c>
      <c r="R8124">
        <f>SUM(M8124:N8124:O8124:P8124:Q8124)</f>
        <v>4</v>
      </c>
      <c r="S8124" s="1">
        <v>95027</v>
      </c>
      <c r="T8124" s="1" t="str">
        <f t="shared" si="506"/>
        <v>Medium</v>
      </c>
      <c r="U8124">
        <v>3</v>
      </c>
      <c r="V8124">
        <v>2021</v>
      </c>
      <c r="W8124" t="s">
        <v>20</v>
      </c>
      <c r="X8124">
        <v>6</v>
      </c>
    </row>
    <row r="8125" spans="1:24" x14ac:dyDescent="0.3">
      <c r="A8125">
        <v>8124</v>
      </c>
      <c r="B8125" t="s">
        <v>33</v>
      </c>
      <c r="C8125" t="str">
        <f>_xlfn.XLOOKUP(B8125,Lookup_table!B:B,Lookup_table!C:C)</f>
        <v>Data</v>
      </c>
      <c r="D8125" t="s">
        <v>14</v>
      </c>
      <c r="E8125" t="s">
        <v>23</v>
      </c>
      <c r="F8125" t="s">
        <v>52</v>
      </c>
      <c r="G8125" t="s">
        <v>25</v>
      </c>
      <c r="H8125" t="str">
        <f t="shared" si="504"/>
        <v>Onsite/Hybrid</v>
      </c>
      <c r="I8125" t="s">
        <v>35</v>
      </c>
      <c r="J8125" t="str">
        <f t="shared" si="505"/>
        <v>0-2 yrs</v>
      </c>
      <c r="K8125">
        <f t="shared" ca="1" si="507"/>
        <v>2</v>
      </c>
      <c r="L8125" t="s">
        <v>27</v>
      </c>
      <c r="M8125">
        <v>1</v>
      </c>
      <c r="N8125">
        <v>1</v>
      </c>
      <c r="O8125">
        <v>1</v>
      </c>
      <c r="P8125">
        <v>1</v>
      </c>
      <c r="Q8125">
        <v>0</v>
      </c>
      <c r="R8125">
        <f>SUM(M8125:N8125:O8125:P8125:Q8125)</f>
        <v>4</v>
      </c>
      <c r="S8125" s="1">
        <v>82694</v>
      </c>
      <c r="T8125" s="1" t="str">
        <f t="shared" si="506"/>
        <v>Medium</v>
      </c>
      <c r="U8125">
        <v>3</v>
      </c>
      <c r="V8125">
        <v>2021</v>
      </c>
      <c r="W8125" t="s">
        <v>28</v>
      </c>
      <c r="X8125">
        <v>4</v>
      </c>
    </row>
    <row r="8126" spans="1:24" x14ac:dyDescent="0.3">
      <c r="A8126">
        <v>8125</v>
      </c>
      <c r="B8126" t="s">
        <v>33</v>
      </c>
      <c r="C8126" t="str">
        <f>_xlfn.XLOOKUP(B8126,Lookup_table!B:B,Lookup_table!C:C)</f>
        <v>Data</v>
      </c>
      <c r="D8126" t="s">
        <v>34</v>
      </c>
      <c r="E8126" t="s">
        <v>32</v>
      </c>
      <c r="F8126" t="s">
        <v>44</v>
      </c>
      <c r="G8126" t="s">
        <v>17</v>
      </c>
      <c r="H8126" t="str">
        <f t="shared" si="504"/>
        <v>Remote</v>
      </c>
      <c r="I8126" t="s">
        <v>18</v>
      </c>
      <c r="J8126" t="str">
        <f t="shared" si="505"/>
        <v>7+ yrs</v>
      </c>
      <c r="K8126">
        <f t="shared" ca="1" si="507"/>
        <v>13</v>
      </c>
      <c r="L8126" t="s">
        <v>39</v>
      </c>
      <c r="M8126">
        <v>1</v>
      </c>
      <c r="N8126">
        <v>1</v>
      </c>
      <c r="O8126">
        <v>0</v>
      </c>
      <c r="P8126">
        <v>0</v>
      </c>
      <c r="Q8126">
        <v>1</v>
      </c>
      <c r="R8126">
        <f>SUM(M8126:N8126:O8126:P8126:Q8126)</f>
        <v>3</v>
      </c>
      <c r="S8126" s="1">
        <v>110368</v>
      </c>
      <c r="T8126" s="1" t="str">
        <f t="shared" si="506"/>
        <v>Medium</v>
      </c>
      <c r="U8126">
        <v>4</v>
      </c>
      <c r="V8126">
        <v>2020</v>
      </c>
      <c r="W8126" t="s">
        <v>28</v>
      </c>
      <c r="X8126">
        <v>9</v>
      </c>
    </row>
    <row r="8127" spans="1:24" x14ac:dyDescent="0.3">
      <c r="A8127">
        <v>8126</v>
      </c>
      <c r="B8127" t="s">
        <v>21</v>
      </c>
      <c r="C8127" t="str">
        <f>_xlfn.XLOOKUP(B8127,Lookup_table!B:B,Lookup_table!C:C)</f>
        <v>AI</v>
      </c>
      <c r="D8127" t="s">
        <v>14</v>
      </c>
      <c r="E8127" t="s">
        <v>32</v>
      </c>
      <c r="F8127" t="s">
        <v>52</v>
      </c>
      <c r="G8127" t="s">
        <v>30</v>
      </c>
      <c r="H8127" t="str">
        <f t="shared" si="504"/>
        <v>Onsite/Hybrid</v>
      </c>
      <c r="I8127" t="s">
        <v>26</v>
      </c>
      <c r="J8127" t="str">
        <f t="shared" si="505"/>
        <v>3-6 yrs</v>
      </c>
      <c r="K8127">
        <f t="shared" ca="1" si="507"/>
        <v>5</v>
      </c>
      <c r="L8127" t="s">
        <v>19</v>
      </c>
      <c r="M8127">
        <v>1</v>
      </c>
      <c r="N8127">
        <v>1</v>
      </c>
      <c r="O8127">
        <v>0</v>
      </c>
      <c r="P8127">
        <v>1</v>
      </c>
      <c r="Q8127">
        <v>1</v>
      </c>
      <c r="R8127">
        <f>SUM(M8127:N8127:O8127:P8127:Q8127)</f>
        <v>4</v>
      </c>
      <c r="S8127" s="1">
        <v>141622</v>
      </c>
      <c r="T8127" s="1" t="str">
        <f t="shared" si="506"/>
        <v>High</v>
      </c>
      <c r="U8127">
        <v>5</v>
      </c>
      <c r="V8127">
        <v>2023</v>
      </c>
      <c r="W8127" t="s">
        <v>20</v>
      </c>
      <c r="X8127">
        <v>5</v>
      </c>
    </row>
    <row r="8128" spans="1:24" x14ac:dyDescent="0.3">
      <c r="A8128">
        <v>8127</v>
      </c>
      <c r="B8128" t="s">
        <v>50</v>
      </c>
      <c r="C8128" t="str">
        <f>_xlfn.XLOOKUP(B8128,Lookup_table!B:B,Lookup_table!C:C)</f>
        <v>AI</v>
      </c>
      <c r="D8128" t="s">
        <v>34</v>
      </c>
      <c r="E8128" t="s">
        <v>32</v>
      </c>
      <c r="F8128" t="s">
        <v>29</v>
      </c>
      <c r="G8128" t="s">
        <v>17</v>
      </c>
      <c r="H8128" t="str">
        <f t="shared" si="504"/>
        <v>Remote</v>
      </c>
      <c r="I8128" t="s">
        <v>26</v>
      </c>
      <c r="J8128" t="str">
        <f t="shared" si="505"/>
        <v>3-6 yrs</v>
      </c>
      <c r="K8128">
        <f t="shared" ca="1" si="507"/>
        <v>5</v>
      </c>
      <c r="L8128" t="s">
        <v>39</v>
      </c>
      <c r="M8128">
        <v>0</v>
      </c>
      <c r="N8128">
        <v>0</v>
      </c>
      <c r="O8128">
        <v>0</v>
      </c>
      <c r="P8128">
        <v>0</v>
      </c>
      <c r="Q8128">
        <v>1</v>
      </c>
      <c r="R8128">
        <f>SUM(M8128:N8128:O8128:P8128:Q8128)</f>
        <v>1</v>
      </c>
      <c r="S8128" s="1">
        <v>121427</v>
      </c>
      <c r="T8128" s="1" t="str">
        <f t="shared" si="506"/>
        <v>High</v>
      </c>
      <c r="U8128">
        <v>9</v>
      </c>
      <c r="V8128">
        <v>2022</v>
      </c>
      <c r="W8128" t="s">
        <v>20</v>
      </c>
      <c r="X8128">
        <v>2</v>
      </c>
    </row>
    <row r="8129" spans="1:24" x14ac:dyDescent="0.3">
      <c r="A8129">
        <v>8128</v>
      </c>
      <c r="B8129" t="s">
        <v>31</v>
      </c>
      <c r="C8129" t="str">
        <f>_xlfn.XLOOKUP(B8129,Lookup_table!B:B,Lookup_table!C:C)</f>
        <v>Business</v>
      </c>
      <c r="D8129" t="s">
        <v>37</v>
      </c>
      <c r="E8129" t="s">
        <v>32</v>
      </c>
      <c r="F8129" t="s">
        <v>52</v>
      </c>
      <c r="G8129" t="s">
        <v>30</v>
      </c>
      <c r="H8129" t="str">
        <f t="shared" si="504"/>
        <v>Onsite/Hybrid</v>
      </c>
      <c r="I8129" t="s">
        <v>18</v>
      </c>
      <c r="J8129" t="str">
        <f t="shared" si="505"/>
        <v>7+ yrs</v>
      </c>
      <c r="K8129">
        <f t="shared" ca="1" si="507"/>
        <v>11</v>
      </c>
      <c r="L8129" t="s">
        <v>27</v>
      </c>
      <c r="M8129">
        <v>1</v>
      </c>
      <c r="N8129">
        <v>0</v>
      </c>
      <c r="O8129">
        <v>1</v>
      </c>
      <c r="P8129">
        <v>1</v>
      </c>
      <c r="Q8129">
        <v>1</v>
      </c>
      <c r="R8129">
        <f>SUM(M8129:N8129:O8129:P8129:Q8129)</f>
        <v>4</v>
      </c>
      <c r="S8129" s="1">
        <v>137510</v>
      </c>
      <c r="T8129" s="1" t="str">
        <f t="shared" si="506"/>
        <v>High</v>
      </c>
      <c r="U8129">
        <v>1</v>
      </c>
      <c r="V8129">
        <v>2024</v>
      </c>
      <c r="W8129" t="s">
        <v>28</v>
      </c>
      <c r="X8129">
        <v>8</v>
      </c>
    </row>
    <row r="8130" spans="1:24" x14ac:dyDescent="0.3">
      <c r="A8130">
        <v>8129</v>
      </c>
      <c r="B8130" t="s">
        <v>33</v>
      </c>
      <c r="C8130" t="str">
        <f>_xlfn.XLOOKUP(B8130,Lookup_table!B:B,Lookup_table!C:C)</f>
        <v>Data</v>
      </c>
      <c r="D8130" t="s">
        <v>22</v>
      </c>
      <c r="E8130" t="s">
        <v>40</v>
      </c>
      <c r="F8130" t="s">
        <v>29</v>
      </c>
      <c r="G8130" t="s">
        <v>30</v>
      </c>
      <c r="H8130" t="str">
        <f t="shared" ref="H8130:H8193" si="508">IF(G8130="Remote","Remote","Onsite/Hybrid")</f>
        <v>Onsite/Hybrid</v>
      </c>
      <c r="I8130" t="s">
        <v>18</v>
      </c>
      <c r="J8130" t="str">
        <f t="shared" ref="J8130:J8193" si="509">IF(I8130="Entry","0-2 yrs",IF(I8130="Mid","3-6 yrs","7+ yrs"))</f>
        <v>7+ yrs</v>
      </c>
      <c r="K8130">
        <f t="shared" ca="1" si="507"/>
        <v>11</v>
      </c>
      <c r="L8130" t="s">
        <v>39</v>
      </c>
      <c r="M8130">
        <v>1</v>
      </c>
      <c r="N8130">
        <v>0</v>
      </c>
      <c r="O8130">
        <v>0</v>
      </c>
      <c r="P8130">
        <v>1</v>
      </c>
      <c r="Q8130">
        <v>0</v>
      </c>
      <c r="R8130">
        <f>SUM(M8130:N8130:O8130:P8130:Q8130)</f>
        <v>2</v>
      </c>
      <c r="S8130" s="1">
        <v>138388</v>
      </c>
      <c r="T8130" s="1" t="str">
        <f t="shared" ref="T8130:T8193" si="510">IF(S8130&lt;=70000,"Low",IF(S8130&lt;=120000,"Medium","High"))</f>
        <v>High</v>
      </c>
      <c r="U8130">
        <v>1</v>
      </c>
      <c r="V8130">
        <v>2021</v>
      </c>
      <c r="W8130" t="s">
        <v>20</v>
      </c>
      <c r="X8130">
        <v>3</v>
      </c>
    </row>
    <row r="8131" spans="1:24" x14ac:dyDescent="0.3">
      <c r="A8131">
        <v>8130</v>
      </c>
      <c r="B8131" t="s">
        <v>21</v>
      </c>
      <c r="C8131" t="str">
        <f>_xlfn.XLOOKUP(B8131,Lookup_table!B:B,Lookup_table!C:C)</f>
        <v>AI</v>
      </c>
      <c r="D8131" t="s">
        <v>37</v>
      </c>
      <c r="E8131" t="s">
        <v>32</v>
      </c>
      <c r="F8131" t="s">
        <v>29</v>
      </c>
      <c r="G8131" t="s">
        <v>17</v>
      </c>
      <c r="H8131" t="str">
        <f t="shared" si="508"/>
        <v>Remote</v>
      </c>
      <c r="I8131" t="s">
        <v>26</v>
      </c>
      <c r="J8131" t="str">
        <f t="shared" si="509"/>
        <v>3-6 yrs</v>
      </c>
      <c r="K8131">
        <f t="shared" ref="K8131:K8194" ca="1" si="511">IF(J8131="0-2 yrs",RANDBETWEEN(0,2),IF(J8131="3-6 yrs", RANDBETWEEN(3,6),IF(J8131="7+ yrs", RANDBETWEEN(7,15)," ")))</f>
        <v>3</v>
      </c>
      <c r="L8131" t="s">
        <v>19</v>
      </c>
      <c r="M8131">
        <v>1</v>
      </c>
      <c r="N8131">
        <v>1</v>
      </c>
      <c r="O8131">
        <v>0</v>
      </c>
      <c r="P8131">
        <v>1</v>
      </c>
      <c r="Q8131">
        <v>0</v>
      </c>
      <c r="R8131">
        <f>SUM(M8131:N8131:O8131:P8131:Q8131)</f>
        <v>3</v>
      </c>
      <c r="S8131" s="1">
        <v>129236</v>
      </c>
      <c r="T8131" s="1" t="str">
        <f t="shared" si="510"/>
        <v>High</v>
      </c>
      <c r="U8131">
        <v>5</v>
      </c>
      <c r="V8131">
        <v>2022</v>
      </c>
      <c r="W8131" t="s">
        <v>20</v>
      </c>
      <c r="X8131">
        <v>6</v>
      </c>
    </row>
    <row r="8132" spans="1:24" x14ac:dyDescent="0.3">
      <c r="A8132">
        <v>8131</v>
      </c>
      <c r="B8132" t="s">
        <v>36</v>
      </c>
      <c r="C8132" t="str">
        <f>_xlfn.XLOOKUP(B8132,Lookup_table!B:B,Lookup_table!C:C)</f>
        <v>Data</v>
      </c>
      <c r="D8132" t="s">
        <v>22</v>
      </c>
      <c r="E8132" t="s">
        <v>38</v>
      </c>
      <c r="F8132" t="s">
        <v>52</v>
      </c>
      <c r="G8132" t="s">
        <v>25</v>
      </c>
      <c r="H8132" t="str">
        <f t="shared" si="508"/>
        <v>Onsite/Hybrid</v>
      </c>
      <c r="I8132" t="s">
        <v>35</v>
      </c>
      <c r="J8132" t="str">
        <f t="shared" si="509"/>
        <v>0-2 yrs</v>
      </c>
      <c r="K8132">
        <f t="shared" ca="1" si="511"/>
        <v>1</v>
      </c>
      <c r="L8132" t="s">
        <v>27</v>
      </c>
      <c r="M8132">
        <v>0</v>
      </c>
      <c r="N8132">
        <v>1</v>
      </c>
      <c r="O8132">
        <v>1</v>
      </c>
      <c r="P8132">
        <v>0</v>
      </c>
      <c r="Q8132">
        <v>1</v>
      </c>
      <c r="R8132">
        <f>SUM(M8132:N8132:O8132:P8132:Q8132)</f>
        <v>3</v>
      </c>
      <c r="S8132" s="1">
        <v>98646</v>
      </c>
      <c r="T8132" s="1" t="str">
        <f t="shared" si="510"/>
        <v>Medium</v>
      </c>
      <c r="U8132">
        <v>2</v>
      </c>
      <c r="V8132">
        <v>2020</v>
      </c>
      <c r="W8132" t="s">
        <v>28</v>
      </c>
      <c r="X8132">
        <v>8</v>
      </c>
    </row>
    <row r="8133" spans="1:24" x14ac:dyDescent="0.3">
      <c r="A8133">
        <v>8132</v>
      </c>
      <c r="B8133" t="s">
        <v>36</v>
      </c>
      <c r="C8133" t="str">
        <f>_xlfn.XLOOKUP(B8133,Lookup_table!B:B,Lookup_table!C:C)</f>
        <v>Data</v>
      </c>
      <c r="D8133" t="s">
        <v>14</v>
      </c>
      <c r="E8133" t="s">
        <v>42</v>
      </c>
      <c r="F8133" t="s">
        <v>52</v>
      </c>
      <c r="G8133" t="s">
        <v>25</v>
      </c>
      <c r="H8133" t="str">
        <f t="shared" si="508"/>
        <v>Onsite/Hybrid</v>
      </c>
      <c r="I8133" t="s">
        <v>18</v>
      </c>
      <c r="J8133" t="str">
        <f t="shared" si="509"/>
        <v>7+ yrs</v>
      </c>
      <c r="K8133">
        <f t="shared" ca="1" si="511"/>
        <v>8</v>
      </c>
      <c r="L8133" t="s">
        <v>39</v>
      </c>
      <c r="M8133">
        <v>0</v>
      </c>
      <c r="N8133">
        <v>0</v>
      </c>
      <c r="O8133">
        <v>1</v>
      </c>
      <c r="P8133">
        <v>1</v>
      </c>
      <c r="Q8133">
        <v>1</v>
      </c>
      <c r="R8133">
        <f>SUM(M8133:N8133:O8133:P8133:Q8133)</f>
        <v>3</v>
      </c>
      <c r="S8133" s="1">
        <v>141937</v>
      </c>
      <c r="T8133" s="1" t="str">
        <f t="shared" si="510"/>
        <v>High</v>
      </c>
      <c r="U8133">
        <v>12</v>
      </c>
      <c r="V8133">
        <v>2022</v>
      </c>
      <c r="W8133" t="s">
        <v>28</v>
      </c>
      <c r="X8133">
        <v>9</v>
      </c>
    </row>
    <row r="8134" spans="1:24" x14ac:dyDescent="0.3">
      <c r="A8134">
        <v>8133</v>
      </c>
      <c r="B8134" t="s">
        <v>31</v>
      </c>
      <c r="C8134" t="str">
        <f>_xlfn.XLOOKUP(B8134,Lookup_table!B:B,Lookup_table!C:C)</f>
        <v>Business</v>
      </c>
      <c r="D8134" t="s">
        <v>14</v>
      </c>
      <c r="E8134" t="s">
        <v>23</v>
      </c>
      <c r="F8134" t="s">
        <v>51</v>
      </c>
      <c r="G8134" t="s">
        <v>17</v>
      </c>
      <c r="H8134" t="str">
        <f t="shared" si="508"/>
        <v>Remote</v>
      </c>
      <c r="I8134" t="s">
        <v>18</v>
      </c>
      <c r="J8134" t="str">
        <f t="shared" si="509"/>
        <v>7+ yrs</v>
      </c>
      <c r="K8134">
        <f t="shared" ca="1" si="511"/>
        <v>15</v>
      </c>
      <c r="L8134" t="s">
        <v>39</v>
      </c>
      <c r="M8134">
        <v>1</v>
      </c>
      <c r="N8134">
        <v>1</v>
      </c>
      <c r="O8134">
        <v>0</v>
      </c>
      <c r="P8134">
        <v>0</v>
      </c>
      <c r="Q8134">
        <v>1</v>
      </c>
      <c r="R8134">
        <f>SUM(M8134:N8134:O8134:P8134:Q8134)</f>
        <v>3</v>
      </c>
      <c r="S8134" s="1">
        <v>109723</v>
      </c>
      <c r="T8134" s="1" t="str">
        <f t="shared" si="510"/>
        <v>Medium</v>
      </c>
      <c r="U8134">
        <v>10</v>
      </c>
      <c r="V8134">
        <v>2021</v>
      </c>
      <c r="W8134" t="s">
        <v>20</v>
      </c>
      <c r="X8134">
        <v>3</v>
      </c>
    </row>
    <row r="8135" spans="1:24" x14ac:dyDescent="0.3">
      <c r="A8135">
        <v>8134</v>
      </c>
      <c r="B8135" t="s">
        <v>33</v>
      </c>
      <c r="C8135" t="str">
        <f>_xlfn.XLOOKUP(B8135,Lookup_table!B:B,Lookup_table!C:C)</f>
        <v>Data</v>
      </c>
      <c r="D8135" t="s">
        <v>34</v>
      </c>
      <c r="E8135" t="s">
        <v>42</v>
      </c>
      <c r="F8135" t="s">
        <v>24</v>
      </c>
      <c r="G8135" t="s">
        <v>25</v>
      </c>
      <c r="H8135" t="str">
        <f t="shared" si="508"/>
        <v>Onsite/Hybrid</v>
      </c>
      <c r="I8135" t="s">
        <v>35</v>
      </c>
      <c r="J8135" t="str">
        <f t="shared" si="509"/>
        <v>0-2 yrs</v>
      </c>
      <c r="K8135">
        <f t="shared" ca="1" si="511"/>
        <v>0</v>
      </c>
      <c r="L8135" t="s">
        <v>27</v>
      </c>
      <c r="M8135">
        <v>0</v>
      </c>
      <c r="N8135">
        <v>0</v>
      </c>
      <c r="O8135">
        <v>0</v>
      </c>
      <c r="P8135">
        <v>0</v>
      </c>
      <c r="Q8135">
        <v>0</v>
      </c>
      <c r="R8135">
        <f>SUM(M8135:N8135:O8135:P8135:Q8135)</f>
        <v>0</v>
      </c>
      <c r="S8135" s="1">
        <v>53150</v>
      </c>
      <c r="T8135" s="1" t="str">
        <f t="shared" si="510"/>
        <v>Low</v>
      </c>
      <c r="U8135">
        <v>3</v>
      </c>
      <c r="V8135">
        <v>2026</v>
      </c>
      <c r="W8135" t="s">
        <v>20</v>
      </c>
      <c r="X8135">
        <v>5</v>
      </c>
    </row>
    <row r="8136" spans="1:24" x14ac:dyDescent="0.3">
      <c r="A8136">
        <v>8135</v>
      </c>
      <c r="B8136" t="s">
        <v>33</v>
      </c>
      <c r="C8136" t="str">
        <f>_xlfn.XLOOKUP(B8136,Lookup_table!B:B,Lookup_table!C:C)</f>
        <v>Data</v>
      </c>
      <c r="D8136" t="s">
        <v>14</v>
      </c>
      <c r="E8136" t="s">
        <v>15</v>
      </c>
      <c r="F8136" t="s">
        <v>51</v>
      </c>
      <c r="G8136" t="s">
        <v>17</v>
      </c>
      <c r="H8136" t="str">
        <f t="shared" si="508"/>
        <v>Remote</v>
      </c>
      <c r="I8136" t="s">
        <v>26</v>
      </c>
      <c r="J8136" t="str">
        <f t="shared" si="509"/>
        <v>3-6 yrs</v>
      </c>
      <c r="K8136">
        <f t="shared" ca="1" si="511"/>
        <v>5</v>
      </c>
      <c r="L8136" t="s">
        <v>39</v>
      </c>
      <c r="M8136">
        <v>1</v>
      </c>
      <c r="N8136">
        <v>1</v>
      </c>
      <c r="O8136">
        <v>0</v>
      </c>
      <c r="P8136">
        <v>1</v>
      </c>
      <c r="Q8136">
        <v>0</v>
      </c>
      <c r="R8136">
        <f>SUM(M8136:N8136:O8136:P8136:Q8136)</f>
        <v>3</v>
      </c>
      <c r="S8136" s="1">
        <v>93678</v>
      </c>
      <c r="T8136" s="1" t="str">
        <f t="shared" si="510"/>
        <v>Medium</v>
      </c>
      <c r="U8136">
        <v>5</v>
      </c>
      <c r="V8136">
        <v>2021</v>
      </c>
      <c r="W8136" t="s">
        <v>20</v>
      </c>
      <c r="X8136">
        <v>5</v>
      </c>
    </row>
    <row r="8137" spans="1:24" x14ac:dyDescent="0.3">
      <c r="A8137">
        <v>8136</v>
      </c>
      <c r="B8137" t="s">
        <v>33</v>
      </c>
      <c r="C8137" t="str">
        <f>_xlfn.XLOOKUP(B8137,Lookup_table!B:B,Lookup_table!C:C)</f>
        <v>Data</v>
      </c>
      <c r="D8137" t="s">
        <v>34</v>
      </c>
      <c r="E8137" t="s">
        <v>32</v>
      </c>
      <c r="F8137" t="s">
        <v>24</v>
      </c>
      <c r="G8137" t="s">
        <v>25</v>
      </c>
      <c r="H8137" t="str">
        <f t="shared" si="508"/>
        <v>Onsite/Hybrid</v>
      </c>
      <c r="I8137" t="s">
        <v>26</v>
      </c>
      <c r="J8137" t="str">
        <f t="shared" si="509"/>
        <v>3-6 yrs</v>
      </c>
      <c r="K8137">
        <f t="shared" ca="1" si="511"/>
        <v>6</v>
      </c>
      <c r="L8137" t="s">
        <v>27</v>
      </c>
      <c r="M8137">
        <v>1</v>
      </c>
      <c r="N8137">
        <v>0</v>
      </c>
      <c r="O8137">
        <v>0</v>
      </c>
      <c r="P8137">
        <v>0</v>
      </c>
      <c r="Q8137">
        <v>0</v>
      </c>
      <c r="R8137">
        <f>SUM(M8137:N8137:O8137:P8137:Q8137)</f>
        <v>1</v>
      </c>
      <c r="S8137" s="1">
        <v>70340</v>
      </c>
      <c r="T8137" s="1" t="str">
        <f t="shared" si="510"/>
        <v>Medium</v>
      </c>
      <c r="U8137">
        <v>5</v>
      </c>
      <c r="V8137">
        <v>2026</v>
      </c>
      <c r="W8137" t="s">
        <v>28</v>
      </c>
      <c r="X8137">
        <v>8</v>
      </c>
    </row>
    <row r="8138" spans="1:24" x14ac:dyDescent="0.3">
      <c r="A8138">
        <v>8137</v>
      </c>
      <c r="B8138" t="s">
        <v>36</v>
      </c>
      <c r="C8138" t="str">
        <f>_xlfn.XLOOKUP(B8138,Lookup_table!B:B,Lookup_table!C:C)</f>
        <v>Data</v>
      </c>
      <c r="D8138" t="s">
        <v>22</v>
      </c>
      <c r="E8138" t="s">
        <v>40</v>
      </c>
      <c r="F8138" t="s">
        <v>24</v>
      </c>
      <c r="G8138" t="s">
        <v>30</v>
      </c>
      <c r="H8138" t="str">
        <f t="shared" si="508"/>
        <v>Onsite/Hybrid</v>
      </c>
      <c r="I8138" t="s">
        <v>18</v>
      </c>
      <c r="J8138" t="str">
        <f t="shared" si="509"/>
        <v>7+ yrs</v>
      </c>
      <c r="K8138">
        <f t="shared" ca="1" si="511"/>
        <v>8</v>
      </c>
      <c r="L8138" t="s">
        <v>39</v>
      </c>
      <c r="M8138">
        <v>1</v>
      </c>
      <c r="N8138">
        <v>1</v>
      </c>
      <c r="O8138">
        <v>1</v>
      </c>
      <c r="P8138">
        <v>1</v>
      </c>
      <c r="Q8138">
        <v>0</v>
      </c>
      <c r="R8138">
        <f>SUM(M8138:N8138:O8138:P8138:Q8138)</f>
        <v>4</v>
      </c>
      <c r="S8138" s="1">
        <v>149760</v>
      </c>
      <c r="T8138" s="1" t="str">
        <f t="shared" si="510"/>
        <v>High</v>
      </c>
      <c r="U8138">
        <v>6</v>
      </c>
      <c r="V8138">
        <v>2025</v>
      </c>
      <c r="W8138" t="s">
        <v>28</v>
      </c>
      <c r="X8138">
        <v>2</v>
      </c>
    </row>
    <row r="8139" spans="1:24" x14ac:dyDescent="0.3">
      <c r="A8139">
        <v>8138</v>
      </c>
      <c r="B8139" t="s">
        <v>21</v>
      </c>
      <c r="C8139" t="str">
        <f>_xlfn.XLOOKUP(B8139,Lookup_table!B:B,Lookup_table!C:C)</f>
        <v>AI</v>
      </c>
      <c r="D8139" t="s">
        <v>14</v>
      </c>
      <c r="E8139" t="s">
        <v>38</v>
      </c>
      <c r="F8139" t="s">
        <v>24</v>
      </c>
      <c r="G8139" t="s">
        <v>30</v>
      </c>
      <c r="H8139" t="str">
        <f t="shared" si="508"/>
        <v>Onsite/Hybrid</v>
      </c>
      <c r="I8139" t="s">
        <v>35</v>
      </c>
      <c r="J8139" t="str">
        <f t="shared" si="509"/>
        <v>0-2 yrs</v>
      </c>
      <c r="K8139">
        <f t="shared" ca="1" si="511"/>
        <v>2</v>
      </c>
      <c r="L8139" t="s">
        <v>39</v>
      </c>
      <c r="M8139">
        <v>0</v>
      </c>
      <c r="N8139">
        <v>1</v>
      </c>
      <c r="O8139">
        <v>0</v>
      </c>
      <c r="P8139">
        <v>1</v>
      </c>
      <c r="Q8139">
        <v>0</v>
      </c>
      <c r="R8139">
        <f>SUM(M8139:N8139:O8139:P8139:Q8139)</f>
        <v>2</v>
      </c>
      <c r="S8139" s="1">
        <v>105910</v>
      </c>
      <c r="T8139" s="1" t="str">
        <f t="shared" si="510"/>
        <v>Medium</v>
      </c>
      <c r="U8139">
        <v>10</v>
      </c>
      <c r="V8139">
        <v>2023</v>
      </c>
      <c r="W8139" t="s">
        <v>34</v>
      </c>
      <c r="X8139">
        <v>5</v>
      </c>
    </row>
    <row r="8140" spans="1:24" x14ac:dyDescent="0.3">
      <c r="A8140">
        <v>8139</v>
      </c>
      <c r="B8140" t="s">
        <v>21</v>
      </c>
      <c r="C8140" t="str">
        <f>_xlfn.XLOOKUP(B8140,Lookup_table!B:B,Lookup_table!C:C)</f>
        <v>AI</v>
      </c>
      <c r="D8140" t="s">
        <v>22</v>
      </c>
      <c r="E8140" t="s">
        <v>23</v>
      </c>
      <c r="F8140" t="s">
        <v>24</v>
      </c>
      <c r="G8140" t="s">
        <v>17</v>
      </c>
      <c r="H8140" t="str">
        <f t="shared" si="508"/>
        <v>Remote</v>
      </c>
      <c r="I8140" t="s">
        <v>35</v>
      </c>
      <c r="J8140" t="str">
        <f t="shared" si="509"/>
        <v>0-2 yrs</v>
      </c>
      <c r="K8140">
        <f t="shared" ca="1" si="511"/>
        <v>2</v>
      </c>
      <c r="L8140" t="s">
        <v>39</v>
      </c>
      <c r="M8140">
        <v>1</v>
      </c>
      <c r="N8140">
        <v>1</v>
      </c>
      <c r="O8140">
        <v>1</v>
      </c>
      <c r="P8140">
        <v>1</v>
      </c>
      <c r="Q8140">
        <v>1</v>
      </c>
      <c r="R8140">
        <f>SUM(M8140:N8140:O8140:P8140:Q8140)</f>
        <v>5</v>
      </c>
      <c r="S8140" s="1">
        <v>154345</v>
      </c>
      <c r="T8140" s="1" t="str">
        <f t="shared" si="510"/>
        <v>High</v>
      </c>
      <c r="U8140">
        <v>12</v>
      </c>
      <c r="V8140">
        <v>2023</v>
      </c>
      <c r="W8140" t="s">
        <v>28</v>
      </c>
      <c r="X8140">
        <v>1</v>
      </c>
    </row>
    <row r="8141" spans="1:24" x14ac:dyDescent="0.3">
      <c r="A8141">
        <v>8140</v>
      </c>
      <c r="B8141" t="s">
        <v>21</v>
      </c>
      <c r="C8141" t="str">
        <f>_xlfn.XLOOKUP(B8141,Lookup_table!B:B,Lookup_table!C:C)</f>
        <v>AI</v>
      </c>
      <c r="D8141" t="s">
        <v>37</v>
      </c>
      <c r="E8141" t="s">
        <v>32</v>
      </c>
      <c r="F8141" t="s">
        <v>44</v>
      </c>
      <c r="G8141" t="s">
        <v>30</v>
      </c>
      <c r="H8141" t="str">
        <f t="shared" si="508"/>
        <v>Onsite/Hybrid</v>
      </c>
      <c r="I8141" t="s">
        <v>26</v>
      </c>
      <c r="J8141" t="str">
        <f t="shared" si="509"/>
        <v>3-6 yrs</v>
      </c>
      <c r="K8141">
        <f t="shared" ca="1" si="511"/>
        <v>4</v>
      </c>
      <c r="L8141" t="s">
        <v>39</v>
      </c>
      <c r="M8141">
        <v>0</v>
      </c>
      <c r="N8141">
        <v>1</v>
      </c>
      <c r="O8141">
        <v>0</v>
      </c>
      <c r="P8141">
        <v>1</v>
      </c>
      <c r="Q8141">
        <v>0</v>
      </c>
      <c r="R8141">
        <f>SUM(M8141:N8141:O8141:P8141:Q8141)</f>
        <v>2</v>
      </c>
      <c r="S8141" s="1">
        <v>128303</v>
      </c>
      <c r="T8141" s="1" t="str">
        <f t="shared" si="510"/>
        <v>High</v>
      </c>
      <c r="U8141">
        <v>3</v>
      </c>
      <c r="V8141">
        <v>2021</v>
      </c>
      <c r="W8141" t="s">
        <v>28</v>
      </c>
      <c r="X8141">
        <v>9</v>
      </c>
    </row>
    <row r="8142" spans="1:24" x14ac:dyDescent="0.3">
      <c r="A8142">
        <v>8141</v>
      </c>
      <c r="B8142" t="s">
        <v>21</v>
      </c>
      <c r="C8142" t="str">
        <f>_xlfn.XLOOKUP(B8142,Lookup_table!B:B,Lookup_table!C:C)</f>
        <v>AI</v>
      </c>
      <c r="D8142" t="s">
        <v>22</v>
      </c>
      <c r="E8142" t="s">
        <v>23</v>
      </c>
      <c r="F8142" t="s">
        <v>29</v>
      </c>
      <c r="G8142" t="s">
        <v>25</v>
      </c>
      <c r="H8142" t="str">
        <f t="shared" si="508"/>
        <v>Onsite/Hybrid</v>
      </c>
      <c r="I8142" t="s">
        <v>26</v>
      </c>
      <c r="J8142" t="str">
        <f t="shared" si="509"/>
        <v>3-6 yrs</v>
      </c>
      <c r="K8142">
        <f t="shared" ca="1" si="511"/>
        <v>3</v>
      </c>
      <c r="L8142" t="s">
        <v>27</v>
      </c>
      <c r="M8142">
        <v>0</v>
      </c>
      <c r="N8142">
        <v>1</v>
      </c>
      <c r="O8142">
        <v>0</v>
      </c>
      <c r="P8142">
        <v>0</v>
      </c>
      <c r="Q8142">
        <v>0</v>
      </c>
      <c r="R8142">
        <f>SUM(M8142:N8142:O8142:P8142:Q8142)</f>
        <v>1</v>
      </c>
      <c r="S8142" s="1">
        <v>138179</v>
      </c>
      <c r="T8142" s="1" t="str">
        <f t="shared" si="510"/>
        <v>High</v>
      </c>
      <c r="U8142">
        <v>10</v>
      </c>
      <c r="V8142">
        <v>2022</v>
      </c>
      <c r="W8142" t="s">
        <v>20</v>
      </c>
      <c r="X8142">
        <v>5</v>
      </c>
    </row>
    <row r="8143" spans="1:24" x14ac:dyDescent="0.3">
      <c r="A8143">
        <v>8142</v>
      </c>
      <c r="B8143" t="s">
        <v>50</v>
      </c>
      <c r="C8143" t="str">
        <f>_xlfn.XLOOKUP(B8143,Lookup_table!B:B,Lookup_table!C:C)</f>
        <v>AI</v>
      </c>
      <c r="D8143" t="s">
        <v>37</v>
      </c>
      <c r="E8143" t="s">
        <v>38</v>
      </c>
      <c r="F8143" t="s">
        <v>51</v>
      </c>
      <c r="G8143" t="s">
        <v>30</v>
      </c>
      <c r="H8143" t="str">
        <f t="shared" si="508"/>
        <v>Onsite/Hybrid</v>
      </c>
      <c r="I8143" t="s">
        <v>35</v>
      </c>
      <c r="J8143" t="str">
        <f t="shared" si="509"/>
        <v>0-2 yrs</v>
      </c>
      <c r="K8143">
        <f t="shared" ca="1" si="511"/>
        <v>2</v>
      </c>
      <c r="L8143" t="s">
        <v>39</v>
      </c>
      <c r="M8143">
        <v>0</v>
      </c>
      <c r="N8143">
        <v>1</v>
      </c>
      <c r="O8143">
        <v>0</v>
      </c>
      <c r="P8143">
        <v>1</v>
      </c>
      <c r="Q8143">
        <v>0</v>
      </c>
      <c r="R8143">
        <f>SUM(M8143:N8143:O8143:P8143:Q8143)</f>
        <v>2</v>
      </c>
      <c r="S8143" s="1">
        <v>102710</v>
      </c>
      <c r="T8143" s="1" t="str">
        <f t="shared" si="510"/>
        <v>Medium</v>
      </c>
      <c r="U8143">
        <v>1</v>
      </c>
      <c r="V8143">
        <v>2026</v>
      </c>
      <c r="W8143" t="s">
        <v>20</v>
      </c>
      <c r="X8143">
        <v>3</v>
      </c>
    </row>
    <row r="8144" spans="1:24" x14ac:dyDescent="0.3">
      <c r="A8144">
        <v>8143</v>
      </c>
      <c r="B8144" t="s">
        <v>41</v>
      </c>
      <c r="C8144" t="str">
        <f>_xlfn.XLOOKUP(B8144,Lookup_table!B:B,Lookup_table!C:C)</f>
        <v>Data</v>
      </c>
      <c r="D8144" t="s">
        <v>22</v>
      </c>
      <c r="E8144" t="s">
        <v>42</v>
      </c>
      <c r="F8144" t="s">
        <v>16</v>
      </c>
      <c r="G8144" t="s">
        <v>30</v>
      </c>
      <c r="H8144" t="str">
        <f t="shared" si="508"/>
        <v>Onsite/Hybrid</v>
      </c>
      <c r="I8144" t="s">
        <v>26</v>
      </c>
      <c r="J8144" t="str">
        <f t="shared" si="509"/>
        <v>3-6 yrs</v>
      </c>
      <c r="K8144">
        <f t="shared" ca="1" si="511"/>
        <v>3</v>
      </c>
      <c r="L8144" t="s">
        <v>39</v>
      </c>
      <c r="M8144">
        <v>0</v>
      </c>
      <c r="N8144">
        <v>1</v>
      </c>
      <c r="O8144">
        <v>0</v>
      </c>
      <c r="P8144">
        <v>1</v>
      </c>
      <c r="Q8144">
        <v>1</v>
      </c>
      <c r="R8144">
        <f>SUM(M8144:N8144:O8144:P8144:Q8144)</f>
        <v>3</v>
      </c>
      <c r="S8144" s="1">
        <v>121444</v>
      </c>
      <c r="T8144" s="1" t="str">
        <f t="shared" si="510"/>
        <v>High</v>
      </c>
      <c r="U8144">
        <v>3</v>
      </c>
      <c r="V8144">
        <v>2024</v>
      </c>
      <c r="W8144" t="s">
        <v>28</v>
      </c>
      <c r="X8144">
        <v>9</v>
      </c>
    </row>
    <row r="8145" spans="1:24" x14ac:dyDescent="0.3">
      <c r="A8145">
        <v>8144</v>
      </c>
      <c r="B8145" t="s">
        <v>36</v>
      </c>
      <c r="C8145" t="str">
        <f>_xlfn.XLOOKUP(B8145,Lookup_table!B:B,Lookup_table!C:C)</f>
        <v>Data</v>
      </c>
      <c r="D8145" t="s">
        <v>14</v>
      </c>
      <c r="E8145" t="s">
        <v>23</v>
      </c>
      <c r="F8145" t="s">
        <v>16</v>
      </c>
      <c r="G8145" t="s">
        <v>30</v>
      </c>
      <c r="H8145" t="str">
        <f t="shared" si="508"/>
        <v>Onsite/Hybrid</v>
      </c>
      <c r="I8145" t="s">
        <v>35</v>
      </c>
      <c r="J8145" t="str">
        <f t="shared" si="509"/>
        <v>0-2 yrs</v>
      </c>
      <c r="K8145">
        <f t="shared" ca="1" si="511"/>
        <v>1</v>
      </c>
      <c r="L8145" t="s">
        <v>27</v>
      </c>
      <c r="M8145">
        <v>1</v>
      </c>
      <c r="N8145">
        <v>1</v>
      </c>
      <c r="O8145">
        <v>1</v>
      </c>
      <c r="P8145">
        <v>0</v>
      </c>
      <c r="Q8145">
        <v>0</v>
      </c>
      <c r="R8145">
        <f>SUM(M8145:N8145:O8145:P8145:Q8145)</f>
        <v>3</v>
      </c>
      <c r="S8145" s="1">
        <v>67063</v>
      </c>
      <c r="T8145" s="1" t="str">
        <f t="shared" si="510"/>
        <v>Low</v>
      </c>
      <c r="U8145">
        <v>2</v>
      </c>
      <c r="V8145">
        <v>2024</v>
      </c>
      <c r="W8145" t="s">
        <v>20</v>
      </c>
      <c r="X8145">
        <v>1</v>
      </c>
    </row>
    <row r="8146" spans="1:24" x14ac:dyDescent="0.3">
      <c r="A8146">
        <v>8145</v>
      </c>
      <c r="B8146" t="s">
        <v>36</v>
      </c>
      <c r="C8146" t="str">
        <f>_xlfn.XLOOKUP(B8146,Lookup_table!B:B,Lookup_table!C:C)</f>
        <v>Data</v>
      </c>
      <c r="D8146" t="s">
        <v>22</v>
      </c>
      <c r="E8146" t="s">
        <v>40</v>
      </c>
      <c r="F8146" t="s">
        <v>51</v>
      </c>
      <c r="G8146" t="s">
        <v>30</v>
      </c>
      <c r="H8146" t="str">
        <f t="shared" si="508"/>
        <v>Onsite/Hybrid</v>
      </c>
      <c r="I8146" t="s">
        <v>18</v>
      </c>
      <c r="J8146" t="str">
        <f t="shared" si="509"/>
        <v>7+ yrs</v>
      </c>
      <c r="K8146">
        <f t="shared" ca="1" si="511"/>
        <v>10</v>
      </c>
      <c r="L8146" t="s">
        <v>39</v>
      </c>
      <c r="M8146">
        <v>1</v>
      </c>
      <c r="N8146">
        <v>0</v>
      </c>
      <c r="O8146">
        <v>0</v>
      </c>
      <c r="P8146">
        <v>0</v>
      </c>
      <c r="Q8146">
        <v>1</v>
      </c>
      <c r="R8146">
        <f>SUM(M8146:N8146:O8146:P8146:Q8146)</f>
        <v>2</v>
      </c>
      <c r="S8146" s="1">
        <v>125369</v>
      </c>
      <c r="T8146" s="1" t="str">
        <f t="shared" si="510"/>
        <v>High</v>
      </c>
      <c r="U8146">
        <v>9</v>
      </c>
      <c r="V8146">
        <v>2026</v>
      </c>
      <c r="W8146" t="s">
        <v>20</v>
      </c>
      <c r="X8146">
        <v>1</v>
      </c>
    </row>
    <row r="8147" spans="1:24" x14ac:dyDescent="0.3">
      <c r="A8147">
        <v>8146</v>
      </c>
      <c r="B8147" t="s">
        <v>21</v>
      </c>
      <c r="C8147" t="str">
        <f>_xlfn.XLOOKUP(B8147,Lookup_table!B:B,Lookup_table!C:C)</f>
        <v>AI</v>
      </c>
      <c r="D8147" t="s">
        <v>37</v>
      </c>
      <c r="E8147" t="s">
        <v>42</v>
      </c>
      <c r="F8147" t="s">
        <v>44</v>
      </c>
      <c r="G8147" t="s">
        <v>25</v>
      </c>
      <c r="H8147" t="str">
        <f t="shared" si="508"/>
        <v>Onsite/Hybrid</v>
      </c>
      <c r="I8147" t="s">
        <v>18</v>
      </c>
      <c r="J8147" t="str">
        <f t="shared" si="509"/>
        <v>7+ yrs</v>
      </c>
      <c r="K8147">
        <f t="shared" ca="1" si="511"/>
        <v>13</v>
      </c>
      <c r="L8147" t="s">
        <v>27</v>
      </c>
      <c r="M8147">
        <v>1</v>
      </c>
      <c r="N8147">
        <v>0</v>
      </c>
      <c r="O8147">
        <v>0</v>
      </c>
      <c r="P8147">
        <v>0</v>
      </c>
      <c r="Q8147">
        <v>1</v>
      </c>
      <c r="R8147">
        <f>SUM(M8147:N8147:O8147:P8147:Q8147)</f>
        <v>2</v>
      </c>
      <c r="S8147" s="1">
        <v>154516</v>
      </c>
      <c r="T8147" s="1" t="str">
        <f t="shared" si="510"/>
        <v>High</v>
      </c>
      <c r="U8147">
        <v>2</v>
      </c>
      <c r="V8147">
        <v>2022</v>
      </c>
      <c r="W8147" t="s">
        <v>34</v>
      </c>
      <c r="X8147">
        <v>3</v>
      </c>
    </row>
    <row r="8148" spans="1:24" x14ac:dyDescent="0.3">
      <c r="A8148">
        <v>8147</v>
      </c>
      <c r="B8148" t="s">
        <v>50</v>
      </c>
      <c r="C8148" t="str">
        <f>_xlfn.XLOOKUP(B8148,Lookup_table!B:B,Lookup_table!C:C)</f>
        <v>AI</v>
      </c>
      <c r="D8148" t="s">
        <v>14</v>
      </c>
      <c r="E8148" t="s">
        <v>32</v>
      </c>
      <c r="F8148" t="s">
        <v>44</v>
      </c>
      <c r="G8148" t="s">
        <v>30</v>
      </c>
      <c r="H8148" t="str">
        <f t="shared" si="508"/>
        <v>Onsite/Hybrid</v>
      </c>
      <c r="I8148" t="s">
        <v>26</v>
      </c>
      <c r="J8148" t="str">
        <f t="shared" si="509"/>
        <v>3-6 yrs</v>
      </c>
      <c r="K8148">
        <f t="shared" ca="1" si="511"/>
        <v>4</v>
      </c>
      <c r="L8148" t="s">
        <v>39</v>
      </c>
      <c r="M8148">
        <v>1</v>
      </c>
      <c r="N8148">
        <v>0</v>
      </c>
      <c r="O8148">
        <v>1</v>
      </c>
      <c r="P8148">
        <v>0</v>
      </c>
      <c r="Q8148">
        <v>0</v>
      </c>
      <c r="R8148">
        <f>SUM(M8148:N8148:O8148:P8148:Q8148)</f>
        <v>2</v>
      </c>
      <c r="S8148" s="1">
        <v>132675</v>
      </c>
      <c r="T8148" s="1" t="str">
        <f t="shared" si="510"/>
        <v>High</v>
      </c>
      <c r="U8148">
        <v>2</v>
      </c>
      <c r="V8148">
        <v>2022</v>
      </c>
      <c r="W8148" t="s">
        <v>20</v>
      </c>
      <c r="X8148">
        <v>2</v>
      </c>
    </row>
    <row r="8149" spans="1:24" x14ac:dyDescent="0.3">
      <c r="A8149">
        <v>8148</v>
      </c>
      <c r="B8149" t="s">
        <v>50</v>
      </c>
      <c r="C8149" t="str">
        <f>_xlfn.XLOOKUP(B8149,Lookup_table!B:B,Lookup_table!C:C)</f>
        <v>AI</v>
      </c>
      <c r="D8149" t="s">
        <v>37</v>
      </c>
      <c r="E8149" t="s">
        <v>42</v>
      </c>
      <c r="F8149" t="s">
        <v>43</v>
      </c>
      <c r="G8149" t="s">
        <v>17</v>
      </c>
      <c r="H8149" t="str">
        <f t="shared" si="508"/>
        <v>Remote</v>
      </c>
      <c r="I8149" t="s">
        <v>26</v>
      </c>
      <c r="J8149" t="str">
        <f t="shared" si="509"/>
        <v>3-6 yrs</v>
      </c>
      <c r="K8149">
        <f t="shared" ca="1" si="511"/>
        <v>3</v>
      </c>
      <c r="L8149" t="s">
        <v>19</v>
      </c>
      <c r="M8149">
        <v>1</v>
      </c>
      <c r="N8149">
        <v>1</v>
      </c>
      <c r="O8149">
        <v>0</v>
      </c>
      <c r="P8149">
        <v>1</v>
      </c>
      <c r="Q8149">
        <v>0</v>
      </c>
      <c r="R8149">
        <f>SUM(M8149:N8149:O8149:P8149:Q8149)</f>
        <v>3</v>
      </c>
      <c r="S8149" s="1">
        <v>126406</v>
      </c>
      <c r="T8149" s="1" t="str">
        <f t="shared" si="510"/>
        <v>High</v>
      </c>
      <c r="U8149">
        <v>10</v>
      </c>
      <c r="V8149">
        <v>2024</v>
      </c>
      <c r="W8149" t="s">
        <v>20</v>
      </c>
      <c r="X8149">
        <v>2</v>
      </c>
    </row>
    <row r="8150" spans="1:24" x14ac:dyDescent="0.3">
      <c r="A8150">
        <v>8149</v>
      </c>
      <c r="B8150" t="s">
        <v>41</v>
      </c>
      <c r="C8150" t="str">
        <f>_xlfn.XLOOKUP(B8150,Lookup_table!B:B,Lookup_table!C:C)</f>
        <v>Data</v>
      </c>
      <c r="D8150" t="s">
        <v>22</v>
      </c>
      <c r="E8150" t="s">
        <v>32</v>
      </c>
      <c r="F8150" t="s">
        <v>52</v>
      </c>
      <c r="G8150" t="s">
        <v>17</v>
      </c>
      <c r="H8150" t="str">
        <f t="shared" si="508"/>
        <v>Remote</v>
      </c>
      <c r="I8150" t="s">
        <v>35</v>
      </c>
      <c r="J8150" t="str">
        <f t="shared" si="509"/>
        <v>0-2 yrs</v>
      </c>
      <c r="K8150">
        <f t="shared" ca="1" si="511"/>
        <v>2</v>
      </c>
      <c r="L8150" t="s">
        <v>27</v>
      </c>
      <c r="M8150">
        <v>0</v>
      </c>
      <c r="N8150">
        <v>0</v>
      </c>
      <c r="O8150">
        <v>1</v>
      </c>
      <c r="P8150">
        <v>0</v>
      </c>
      <c r="Q8150">
        <v>1</v>
      </c>
      <c r="R8150">
        <f>SUM(M8150:N8150:O8150:P8150:Q8150)</f>
        <v>2</v>
      </c>
      <c r="S8150" s="1">
        <v>90821</v>
      </c>
      <c r="T8150" s="1" t="str">
        <f t="shared" si="510"/>
        <v>Medium</v>
      </c>
      <c r="U8150">
        <v>5</v>
      </c>
      <c r="V8150">
        <v>2025</v>
      </c>
      <c r="W8150" t="s">
        <v>28</v>
      </c>
      <c r="X8150">
        <v>7</v>
      </c>
    </row>
    <row r="8151" spans="1:24" x14ac:dyDescent="0.3">
      <c r="A8151">
        <v>8150</v>
      </c>
      <c r="B8151" t="s">
        <v>33</v>
      </c>
      <c r="C8151" t="str">
        <f>_xlfn.XLOOKUP(B8151,Lookup_table!B:B,Lookup_table!C:C)</f>
        <v>Data</v>
      </c>
      <c r="D8151" t="s">
        <v>22</v>
      </c>
      <c r="E8151" t="s">
        <v>38</v>
      </c>
      <c r="F8151" t="s">
        <v>52</v>
      </c>
      <c r="G8151" t="s">
        <v>30</v>
      </c>
      <c r="H8151" t="str">
        <f t="shared" si="508"/>
        <v>Onsite/Hybrid</v>
      </c>
      <c r="I8151" t="s">
        <v>26</v>
      </c>
      <c r="J8151" t="str">
        <f t="shared" si="509"/>
        <v>3-6 yrs</v>
      </c>
      <c r="K8151">
        <f t="shared" ca="1" si="511"/>
        <v>4</v>
      </c>
      <c r="L8151" t="s">
        <v>39</v>
      </c>
      <c r="M8151">
        <v>0</v>
      </c>
      <c r="N8151">
        <v>0</v>
      </c>
      <c r="O8151">
        <v>1</v>
      </c>
      <c r="P8151">
        <v>0</v>
      </c>
      <c r="Q8151">
        <v>0</v>
      </c>
      <c r="R8151">
        <f>SUM(M8151:N8151:O8151:P8151:Q8151)</f>
        <v>1</v>
      </c>
      <c r="S8151" s="1">
        <v>106743</v>
      </c>
      <c r="T8151" s="1" t="str">
        <f t="shared" si="510"/>
        <v>Medium</v>
      </c>
      <c r="U8151">
        <v>2</v>
      </c>
      <c r="V8151">
        <v>2024</v>
      </c>
      <c r="W8151" t="s">
        <v>34</v>
      </c>
      <c r="X8151">
        <v>5</v>
      </c>
    </row>
    <row r="8152" spans="1:24" x14ac:dyDescent="0.3">
      <c r="A8152">
        <v>8151</v>
      </c>
      <c r="B8152" t="s">
        <v>21</v>
      </c>
      <c r="C8152" t="str">
        <f>_xlfn.XLOOKUP(B8152,Lookup_table!B:B,Lookup_table!C:C)</f>
        <v>AI</v>
      </c>
      <c r="D8152" t="s">
        <v>14</v>
      </c>
      <c r="E8152" t="s">
        <v>38</v>
      </c>
      <c r="F8152" t="s">
        <v>44</v>
      </c>
      <c r="G8152" t="s">
        <v>30</v>
      </c>
      <c r="H8152" t="str">
        <f t="shared" si="508"/>
        <v>Onsite/Hybrid</v>
      </c>
      <c r="I8152" t="s">
        <v>35</v>
      </c>
      <c r="J8152" t="str">
        <f t="shared" si="509"/>
        <v>0-2 yrs</v>
      </c>
      <c r="K8152">
        <f t="shared" ca="1" si="511"/>
        <v>2</v>
      </c>
      <c r="L8152" t="s">
        <v>39</v>
      </c>
      <c r="M8152">
        <v>1</v>
      </c>
      <c r="N8152">
        <v>0</v>
      </c>
      <c r="O8152">
        <v>1</v>
      </c>
      <c r="P8152">
        <v>0</v>
      </c>
      <c r="Q8152">
        <v>1</v>
      </c>
      <c r="R8152">
        <f>SUM(M8152:N8152:O8152:P8152:Q8152)</f>
        <v>3</v>
      </c>
      <c r="S8152" s="1">
        <v>115061</v>
      </c>
      <c r="T8152" s="1" t="str">
        <f t="shared" si="510"/>
        <v>Medium</v>
      </c>
      <c r="U8152">
        <v>2</v>
      </c>
      <c r="V8152">
        <v>2024</v>
      </c>
      <c r="W8152" t="s">
        <v>34</v>
      </c>
      <c r="X8152">
        <v>6</v>
      </c>
    </row>
    <row r="8153" spans="1:24" x14ac:dyDescent="0.3">
      <c r="A8153">
        <v>8152</v>
      </c>
      <c r="B8153" t="s">
        <v>21</v>
      </c>
      <c r="C8153" t="str">
        <f>_xlfn.XLOOKUP(B8153,Lookup_table!B:B,Lookup_table!C:C)</f>
        <v>AI</v>
      </c>
      <c r="D8153" t="s">
        <v>22</v>
      </c>
      <c r="E8153" t="s">
        <v>42</v>
      </c>
      <c r="F8153" t="s">
        <v>29</v>
      </c>
      <c r="G8153" t="s">
        <v>30</v>
      </c>
      <c r="H8153" t="str">
        <f t="shared" si="508"/>
        <v>Onsite/Hybrid</v>
      </c>
      <c r="I8153" t="s">
        <v>35</v>
      </c>
      <c r="J8153" t="str">
        <f t="shared" si="509"/>
        <v>0-2 yrs</v>
      </c>
      <c r="K8153">
        <f t="shared" ca="1" si="511"/>
        <v>0</v>
      </c>
      <c r="L8153" t="s">
        <v>27</v>
      </c>
      <c r="M8153">
        <v>0</v>
      </c>
      <c r="N8153">
        <v>0</v>
      </c>
      <c r="O8153">
        <v>0</v>
      </c>
      <c r="P8153">
        <v>0</v>
      </c>
      <c r="Q8153">
        <v>1</v>
      </c>
      <c r="R8153">
        <f>SUM(M8153:N8153:O8153:P8153:Q8153)</f>
        <v>1</v>
      </c>
      <c r="S8153" s="1">
        <v>124802</v>
      </c>
      <c r="T8153" s="1" t="str">
        <f t="shared" si="510"/>
        <v>High</v>
      </c>
      <c r="U8153">
        <v>1</v>
      </c>
      <c r="V8153">
        <v>2024</v>
      </c>
      <c r="W8153" t="s">
        <v>34</v>
      </c>
      <c r="X8153">
        <v>4</v>
      </c>
    </row>
    <row r="8154" spans="1:24" x14ac:dyDescent="0.3">
      <c r="A8154">
        <v>8153</v>
      </c>
      <c r="B8154" t="s">
        <v>50</v>
      </c>
      <c r="C8154" t="str">
        <f>_xlfn.XLOOKUP(B8154,Lookup_table!B:B,Lookup_table!C:C)</f>
        <v>AI</v>
      </c>
      <c r="D8154" t="s">
        <v>37</v>
      </c>
      <c r="E8154" t="s">
        <v>32</v>
      </c>
      <c r="F8154" t="s">
        <v>16</v>
      </c>
      <c r="G8154" t="s">
        <v>30</v>
      </c>
      <c r="H8154" t="str">
        <f t="shared" si="508"/>
        <v>Onsite/Hybrid</v>
      </c>
      <c r="I8154" t="s">
        <v>35</v>
      </c>
      <c r="J8154" t="str">
        <f t="shared" si="509"/>
        <v>0-2 yrs</v>
      </c>
      <c r="K8154">
        <f t="shared" ca="1" si="511"/>
        <v>1</v>
      </c>
      <c r="L8154" t="s">
        <v>39</v>
      </c>
      <c r="M8154">
        <v>0</v>
      </c>
      <c r="N8154">
        <v>1</v>
      </c>
      <c r="O8154">
        <v>1</v>
      </c>
      <c r="P8154">
        <v>1</v>
      </c>
      <c r="Q8154">
        <v>1</v>
      </c>
      <c r="R8154">
        <f>SUM(M8154:N8154:O8154:P8154:Q8154)</f>
        <v>4</v>
      </c>
      <c r="S8154" s="1">
        <v>128055</v>
      </c>
      <c r="T8154" s="1" t="str">
        <f t="shared" si="510"/>
        <v>High</v>
      </c>
      <c r="U8154">
        <v>8</v>
      </c>
      <c r="V8154">
        <v>2022</v>
      </c>
      <c r="W8154" t="s">
        <v>28</v>
      </c>
      <c r="X8154">
        <v>4</v>
      </c>
    </row>
    <row r="8155" spans="1:24" x14ac:dyDescent="0.3">
      <c r="A8155">
        <v>8154</v>
      </c>
      <c r="B8155" t="s">
        <v>21</v>
      </c>
      <c r="C8155" t="str">
        <f>_xlfn.XLOOKUP(B8155,Lookup_table!B:B,Lookup_table!C:C)</f>
        <v>AI</v>
      </c>
      <c r="D8155" t="s">
        <v>22</v>
      </c>
      <c r="E8155" t="s">
        <v>40</v>
      </c>
      <c r="F8155" t="s">
        <v>29</v>
      </c>
      <c r="G8155" t="s">
        <v>17</v>
      </c>
      <c r="H8155" t="str">
        <f t="shared" si="508"/>
        <v>Remote</v>
      </c>
      <c r="I8155" t="s">
        <v>35</v>
      </c>
      <c r="J8155" t="str">
        <f t="shared" si="509"/>
        <v>0-2 yrs</v>
      </c>
      <c r="K8155">
        <f t="shared" ca="1" si="511"/>
        <v>1</v>
      </c>
      <c r="L8155" t="s">
        <v>19</v>
      </c>
      <c r="M8155">
        <v>1</v>
      </c>
      <c r="N8155">
        <v>1</v>
      </c>
      <c r="O8155">
        <v>1</v>
      </c>
      <c r="P8155">
        <v>1</v>
      </c>
      <c r="Q8155">
        <v>0</v>
      </c>
      <c r="R8155">
        <f>SUM(M8155:N8155:O8155:P8155:Q8155)</f>
        <v>4</v>
      </c>
      <c r="S8155" s="1">
        <v>140509</v>
      </c>
      <c r="T8155" s="1" t="str">
        <f t="shared" si="510"/>
        <v>High</v>
      </c>
      <c r="U8155">
        <v>1</v>
      </c>
      <c r="V8155">
        <v>2020</v>
      </c>
      <c r="W8155" t="s">
        <v>28</v>
      </c>
      <c r="X8155">
        <v>7</v>
      </c>
    </row>
    <row r="8156" spans="1:24" x14ac:dyDescent="0.3">
      <c r="A8156">
        <v>8155</v>
      </c>
      <c r="B8156" t="s">
        <v>50</v>
      </c>
      <c r="C8156" t="str">
        <f>_xlfn.XLOOKUP(B8156,Lookup_table!B:B,Lookup_table!C:C)</f>
        <v>AI</v>
      </c>
      <c r="D8156" t="s">
        <v>37</v>
      </c>
      <c r="E8156" t="s">
        <v>40</v>
      </c>
      <c r="F8156" t="s">
        <v>52</v>
      </c>
      <c r="G8156" t="s">
        <v>25</v>
      </c>
      <c r="H8156" t="str">
        <f t="shared" si="508"/>
        <v>Onsite/Hybrid</v>
      </c>
      <c r="I8156" t="s">
        <v>18</v>
      </c>
      <c r="J8156" t="str">
        <f t="shared" si="509"/>
        <v>7+ yrs</v>
      </c>
      <c r="K8156">
        <f t="shared" ca="1" si="511"/>
        <v>7</v>
      </c>
      <c r="L8156" t="s">
        <v>39</v>
      </c>
      <c r="M8156">
        <v>1</v>
      </c>
      <c r="N8156">
        <v>0</v>
      </c>
      <c r="O8156">
        <v>0</v>
      </c>
      <c r="P8156">
        <v>1</v>
      </c>
      <c r="Q8156">
        <v>1</v>
      </c>
      <c r="R8156">
        <f>SUM(M8156:N8156:O8156:P8156:Q8156)</f>
        <v>3</v>
      </c>
      <c r="S8156" s="1">
        <v>161920</v>
      </c>
      <c r="T8156" s="1" t="str">
        <f t="shared" si="510"/>
        <v>High</v>
      </c>
      <c r="U8156">
        <v>12</v>
      </c>
      <c r="V8156">
        <v>2020</v>
      </c>
      <c r="W8156" t="s">
        <v>28</v>
      </c>
      <c r="X8156">
        <v>8</v>
      </c>
    </row>
    <row r="8157" spans="1:24" x14ac:dyDescent="0.3">
      <c r="A8157">
        <v>8156</v>
      </c>
      <c r="B8157" t="s">
        <v>50</v>
      </c>
      <c r="C8157" t="str">
        <f>_xlfn.XLOOKUP(B8157,Lookup_table!B:B,Lookup_table!C:C)</f>
        <v>AI</v>
      </c>
      <c r="D8157" t="s">
        <v>34</v>
      </c>
      <c r="E8157" t="s">
        <v>23</v>
      </c>
      <c r="F8157" t="s">
        <v>24</v>
      </c>
      <c r="G8157" t="s">
        <v>25</v>
      </c>
      <c r="H8157" t="str">
        <f t="shared" si="508"/>
        <v>Onsite/Hybrid</v>
      </c>
      <c r="I8157" t="s">
        <v>35</v>
      </c>
      <c r="J8157" t="str">
        <f t="shared" si="509"/>
        <v>0-2 yrs</v>
      </c>
      <c r="K8157">
        <f t="shared" ca="1" si="511"/>
        <v>1</v>
      </c>
      <c r="L8157" t="s">
        <v>39</v>
      </c>
      <c r="M8157">
        <v>0</v>
      </c>
      <c r="N8157">
        <v>1</v>
      </c>
      <c r="O8157">
        <v>0</v>
      </c>
      <c r="P8157">
        <v>1</v>
      </c>
      <c r="Q8157">
        <v>0</v>
      </c>
      <c r="R8157">
        <f>SUM(M8157:N8157:O8157:P8157:Q8157)</f>
        <v>2</v>
      </c>
      <c r="S8157" s="1">
        <v>104242</v>
      </c>
      <c r="T8157" s="1" t="str">
        <f t="shared" si="510"/>
        <v>Medium</v>
      </c>
      <c r="U8157">
        <v>11</v>
      </c>
      <c r="V8157">
        <v>2022</v>
      </c>
      <c r="W8157" t="s">
        <v>20</v>
      </c>
      <c r="X8157">
        <v>2</v>
      </c>
    </row>
    <row r="8158" spans="1:24" x14ac:dyDescent="0.3">
      <c r="A8158">
        <v>8157</v>
      </c>
      <c r="B8158" t="s">
        <v>31</v>
      </c>
      <c r="C8158" t="str">
        <f>_xlfn.XLOOKUP(B8158,Lookup_table!B:B,Lookup_table!C:C)</f>
        <v>Business</v>
      </c>
      <c r="D8158" t="s">
        <v>34</v>
      </c>
      <c r="E8158" t="s">
        <v>38</v>
      </c>
      <c r="F8158" t="s">
        <v>16</v>
      </c>
      <c r="G8158" t="s">
        <v>30</v>
      </c>
      <c r="H8158" t="str">
        <f t="shared" si="508"/>
        <v>Onsite/Hybrid</v>
      </c>
      <c r="I8158" t="s">
        <v>18</v>
      </c>
      <c r="J8158" t="str">
        <f t="shared" si="509"/>
        <v>7+ yrs</v>
      </c>
      <c r="K8158">
        <f t="shared" ca="1" si="511"/>
        <v>9</v>
      </c>
      <c r="L8158" t="s">
        <v>19</v>
      </c>
      <c r="M8158">
        <v>1</v>
      </c>
      <c r="N8158">
        <v>1</v>
      </c>
      <c r="O8158">
        <v>1</v>
      </c>
      <c r="P8158">
        <v>0</v>
      </c>
      <c r="Q8158">
        <v>0</v>
      </c>
      <c r="R8158">
        <f>SUM(M8158:N8158:O8158:P8158:Q8158)</f>
        <v>3</v>
      </c>
      <c r="S8158" s="1">
        <v>119672</v>
      </c>
      <c r="T8158" s="1" t="str">
        <f t="shared" si="510"/>
        <v>Medium</v>
      </c>
      <c r="U8158">
        <v>2</v>
      </c>
      <c r="V8158">
        <v>2025</v>
      </c>
      <c r="W8158" t="s">
        <v>20</v>
      </c>
      <c r="X8158">
        <v>6</v>
      </c>
    </row>
    <row r="8159" spans="1:24" x14ac:dyDescent="0.3">
      <c r="A8159">
        <v>8158</v>
      </c>
      <c r="B8159" t="s">
        <v>21</v>
      </c>
      <c r="C8159" t="str">
        <f>_xlfn.XLOOKUP(B8159,Lookup_table!B:B,Lookup_table!C:C)</f>
        <v>AI</v>
      </c>
      <c r="D8159" t="s">
        <v>14</v>
      </c>
      <c r="E8159" t="s">
        <v>23</v>
      </c>
      <c r="F8159" t="s">
        <v>29</v>
      </c>
      <c r="G8159" t="s">
        <v>17</v>
      </c>
      <c r="H8159" t="str">
        <f t="shared" si="508"/>
        <v>Remote</v>
      </c>
      <c r="I8159" t="s">
        <v>35</v>
      </c>
      <c r="J8159" t="str">
        <f t="shared" si="509"/>
        <v>0-2 yrs</v>
      </c>
      <c r="K8159">
        <f t="shared" ca="1" si="511"/>
        <v>2</v>
      </c>
      <c r="L8159" t="s">
        <v>39</v>
      </c>
      <c r="M8159">
        <v>0</v>
      </c>
      <c r="N8159">
        <v>1</v>
      </c>
      <c r="O8159">
        <v>0</v>
      </c>
      <c r="P8159">
        <v>0</v>
      </c>
      <c r="Q8159">
        <v>0</v>
      </c>
      <c r="R8159">
        <f>SUM(M8159:N8159:O8159:P8159:Q8159)</f>
        <v>1</v>
      </c>
      <c r="S8159" s="1">
        <v>93281</v>
      </c>
      <c r="T8159" s="1" t="str">
        <f t="shared" si="510"/>
        <v>Medium</v>
      </c>
      <c r="U8159">
        <v>7</v>
      </c>
      <c r="V8159">
        <v>2024</v>
      </c>
      <c r="W8159" t="s">
        <v>20</v>
      </c>
      <c r="X8159">
        <v>5</v>
      </c>
    </row>
    <row r="8160" spans="1:24" x14ac:dyDescent="0.3">
      <c r="A8160">
        <v>8159</v>
      </c>
      <c r="B8160" t="s">
        <v>21</v>
      </c>
      <c r="C8160" t="str">
        <f>_xlfn.XLOOKUP(B8160,Lookup_table!B:B,Lookup_table!C:C)</f>
        <v>AI</v>
      </c>
      <c r="D8160" t="s">
        <v>37</v>
      </c>
      <c r="E8160" t="s">
        <v>23</v>
      </c>
      <c r="F8160" t="s">
        <v>29</v>
      </c>
      <c r="G8160" t="s">
        <v>17</v>
      </c>
      <c r="H8160" t="str">
        <f t="shared" si="508"/>
        <v>Remote</v>
      </c>
      <c r="I8160" t="s">
        <v>35</v>
      </c>
      <c r="J8160" t="str">
        <f t="shared" si="509"/>
        <v>0-2 yrs</v>
      </c>
      <c r="K8160">
        <f t="shared" ca="1" si="511"/>
        <v>2</v>
      </c>
      <c r="L8160" t="s">
        <v>39</v>
      </c>
      <c r="M8160">
        <v>0</v>
      </c>
      <c r="N8160">
        <v>1</v>
      </c>
      <c r="O8160">
        <v>0</v>
      </c>
      <c r="P8160">
        <v>0</v>
      </c>
      <c r="Q8160">
        <v>1</v>
      </c>
      <c r="R8160">
        <f>SUM(M8160:N8160:O8160:P8160:Q8160)</f>
        <v>2</v>
      </c>
      <c r="S8160" s="1">
        <v>103047</v>
      </c>
      <c r="T8160" s="1" t="str">
        <f t="shared" si="510"/>
        <v>Medium</v>
      </c>
      <c r="U8160">
        <v>6</v>
      </c>
      <c r="V8160">
        <v>2021</v>
      </c>
      <c r="W8160" t="s">
        <v>28</v>
      </c>
      <c r="X8160">
        <v>9</v>
      </c>
    </row>
    <row r="8161" spans="1:24" x14ac:dyDescent="0.3">
      <c r="A8161">
        <v>8160</v>
      </c>
      <c r="B8161" t="s">
        <v>31</v>
      </c>
      <c r="C8161" t="str">
        <f>_xlfn.XLOOKUP(B8161,Lookup_table!B:B,Lookup_table!C:C)</f>
        <v>Business</v>
      </c>
      <c r="D8161" t="s">
        <v>34</v>
      </c>
      <c r="E8161" t="s">
        <v>23</v>
      </c>
      <c r="F8161" t="s">
        <v>52</v>
      </c>
      <c r="G8161" t="s">
        <v>17</v>
      </c>
      <c r="H8161" t="str">
        <f t="shared" si="508"/>
        <v>Remote</v>
      </c>
      <c r="I8161" t="s">
        <v>35</v>
      </c>
      <c r="J8161" t="str">
        <f t="shared" si="509"/>
        <v>0-2 yrs</v>
      </c>
      <c r="K8161">
        <f t="shared" ca="1" si="511"/>
        <v>0</v>
      </c>
      <c r="L8161" t="s">
        <v>39</v>
      </c>
      <c r="M8161">
        <v>0</v>
      </c>
      <c r="N8161">
        <v>0</v>
      </c>
      <c r="O8161">
        <v>1</v>
      </c>
      <c r="P8161">
        <v>1</v>
      </c>
      <c r="Q8161">
        <v>1</v>
      </c>
      <c r="R8161">
        <f>SUM(M8161:N8161:O8161:P8161:Q8161)</f>
        <v>3</v>
      </c>
      <c r="S8161" s="1">
        <v>87198</v>
      </c>
      <c r="T8161" s="1" t="str">
        <f t="shared" si="510"/>
        <v>Medium</v>
      </c>
      <c r="U8161">
        <v>5</v>
      </c>
      <c r="V8161">
        <v>2022</v>
      </c>
      <c r="W8161" t="s">
        <v>28</v>
      </c>
      <c r="X8161">
        <v>7</v>
      </c>
    </row>
    <row r="8162" spans="1:24" x14ac:dyDescent="0.3">
      <c r="A8162">
        <v>8161</v>
      </c>
      <c r="B8162" t="s">
        <v>36</v>
      </c>
      <c r="C8162" t="str">
        <f>_xlfn.XLOOKUP(B8162,Lookup_table!B:B,Lookup_table!C:C)</f>
        <v>Data</v>
      </c>
      <c r="D8162" t="s">
        <v>14</v>
      </c>
      <c r="E8162" t="s">
        <v>32</v>
      </c>
      <c r="F8162" t="s">
        <v>44</v>
      </c>
      <c r="G8162" t="s">
        <v>17</v>
      </c>
      <c r="H8162" t="str">
        <f t="shared" si="508"/>
        <v>Remote</v>
      </c>
      <c r="I8162" t="s">
        <v>18</v>
      </c>
      <c r="J8162" t="str">
        <f t="shared" si="509"/>
        <v>7+ yrs</v>
      </c>
      <c r="K8162">
        <f t="shared" ca="1" si="511"/>
        <v>7</v>
      </c>
      <c r="L8162" t="s">
        <v>27</v>
      </c>
      <c r="M8162">
        <v>1</v>
      </c>
      <c r="N8162">
        <v>1</v>
      </c>
      <c r="O8162">
        <v>0</v>
      </c>
      <c r="P8162">
        <v>1</v>
      </c>
      <c r="Q8162">
        <v>0</v>
      </c>
      <c r="R8162">
        <f>SUM(M8162:N8162:O8162:P8162:Q8162)</f>
        <v>3</v>
      </c>
      <c r="S8162" s="1">
        <v>114672</v>
      </c>
      <c r="T8162" s="1" t="str">
        <f t="shared" si="510"/>
        <v>Medium</v>
      </c>
      <c r="U8162">
        <v>12</v>
      </c>
      <c r="V8162">
        <v>2026</v>
      </c>
      <c r="W8162" t="s">
        <v>20</v>
      </c>
      <c r="X8162">
        <v>6</v>
      </c>
    </row>
    <row r="8163" spans="1:24" x14ac:dyDescent="0.3">
      <c r="A8163">
        <v>8162</v>
      </c>
      <c r="B8163" t="s">
        <v>33</v>
      </c>
      <c r="C8163" t="str">
        <f>_xlfn.XLOOKUP(B8163,Lookup_table!B:B,Lookup_table!C:C)</f>
        <v>Data</v>
      </c>
      <c r="D8163" t="s">
        <v>22</v>
      </c>
      <c r="E8163" t="s">
        <v>38</v>
      </c>
      <c r="F8163" t="s">
        <v>24</v>
      </c>
      <c r="G8163" t="s">
        <v>30</v>
      </c>
      <c r="H8163" t="str">
        <f t="shared" si="508"/>
        <v>Onsite/Hybrid</v>
      </c>
      <c r="I8163" t="s">
        <v>18</v>
      </c>
      <c r="J8163" t="str">
        <f t="shared" si="509"/>
        <v>7+ yrs</v>
      </c>
      <c r="K8163">
        <f t="shared" ca="1" si="511"/>
        <v>9</v>
      </c>
      <c r="L8163" t="s">
        <v>27</v>
      </c>
      <c r="M8163">
        <v>0</v>
      </c>
      <c r="N8163">
        <v>0</v>
      </c>
      <c r="O8163">
        <v>0</v>
      </c>
      <c r="P8163">
        <v>0</v>
      </c>
      <c r="Q8163">
        <v>0</v>
      </c>
      <c r="R8163">
        <f>SUM(M8163:N8163:O8163:P8163:Q8163)</f>
        <v>0</v>
      </c>
      <c r="S8163" s="1">
        <v>123987</v>
      </c>
      <c r="T8163" s="1" t="str">
        <f t="shared" si="510"/>
        <v>High</v>
      </c>
      <c r="U8163">
        <v>7</v>
      </c>
      <c r="V8163">
        <v>2021</v>
      </c>
      <c r="W8163" t="s">
        <v>28</v>
      </c>
      <c r="X8163">
        <v>7</v>
      </c>
    </row>
    <row r="8164" spans="1:24" x14ac:dyDescent="0.3">
      <c r="A8164">
        <v>8163</v>
      </c>
      <c r="B8164" t="s">
        <v>21</v>
      </c>
      <c r="C8164" t="str">
        <f>_xlfn.XLOOKUP(B8164,Lookup_table!B:B,Lookup_table!C:C)</f>
        <v>AI</v>
      </c>
      <c r="D8164" t="s">
        <v>14</v>
      </c>
      <c r="E8164" t="s">
        <v>32</v>
      </c>
      <c r="F8164" t="s">
        <v>51</v>
      </c>
      <c r="G8164" t="s">
        <v>17</v>
      </c>
      <c r="H8164" t="str">
        <f t="shared" si="508"/>
        <v>Remote</v>
      </c>
      <c r="I8164" t="s">
        <v>26</v>
      </c>
      <c r="J8164" t="str">
        <f t="shared" si="509"/>
        <v>3-6 yrs</v>
      </c>
      <c r="K8164">
        <f t="shared" ca="1" si="511"/>
        <v>3</v>
      </c>
      <c r="L8164" t="s">
        <v>39</v>
      </c>
      <c r="M8164">
        <v>0</v>
      </c>
      <c r="N8164">
        <v>0</v>
      </c>
      <c r="O8164">
        <v>0</v>
      </c>
      <c r="P8164">
        <v>1</v>
      </c>
      <c r="Q8164">
        <v>1</v>
      </c>
      <c r="R8164">
        <f>SUM(M8164:N8164:O8164:P8164:Q8164)</f>
        <v>2</v>
      </c>
      <c r="S8164" s="1">
        <v>140123</v>
      </c>
      <c r="T8164" s="1" t="str">
        <f t="shared" si="510"/>
        <v>High</v>
      </c>
      <c r="U8164">
        <v>7</v>
      </c>
      <c r="V8164">
        <v>2024</v>
      </c>
      <c r="W8164" t="s">
        <v>20</v>
      </c>
      <c r="X8164">
        <v>3</v>
      </c>
    </row>
    <row r="8165" spans="1:24" x14ac:dyDescent="0.3">
      <c r="A8165">
        <v>8164</v>
      </c>
      <c r="B8165" t="s">
        <v>36</v>
      </c>
      <c r="C8165" t="str">
        <f>_xlfn.XLOOKUP(B8165,Lookup_table!B:B,Lookup_table!C:C)</f>
        <v>Data</v>
      </c>
      <c r="D8165" t="s">
        <v>14</v>
      </c>
      <c r="E8165" t="s">
        <v>42</v>
      </c>
      <c r="F8165" t="s">
        <v>16</v>
      </c>
      <c r="G8165" t="s">
        <v>17</v>
      </c>
      <c r="H8165" t="str">
        <f t="shared" si="508"/>
        <v>Remote</v>
      </c>
      <c r="I8165" t="s">
        <v>35</v>
      </c>
      <c r="J8165" t="str">
        <f t="shared" si="509"/>
        <v>0-2 yrs</v>
      </c>
      <c r="K8165">
        <f t="shared" ca="1" si="511"/>
        <v>2</v>
      </c>
      <c r="L8165" t="s">
        <v>39</v>
      </c>
      <c r="M8165">
        <v>1</v>
      </c>
      <c r="N8165">
        <v>0</v>
      </c>
      <c r="O8165">
        <v>1</v>
      </c>
      <c r="P8165">
        <v>0</v>
      </c>
      <c r="Q8165">
        <v>0</v>
      </c>
      <c r="R8165">
        <f>SUM(M8165:N8165:O8165:P8165:Q8165)</f>
        <v>2</v>
      </c>
      <c r="S8165" s="1">
        <v>60855</v>
      </c>
      <c r="T8165" s="1" t="str">
        <f t="shared" si="510"/>
        <v>Low</v>
      </c>
      <c r="U8165">
        <v>8</v>
      </c>
      <c r="V8165">
        <v>2020</v>
      </c>
      <c r="W8165" t="s">
        <v>34</v>
      </c>
      <c r="X8165">
        <v>2</v>
      </c>
    </row>
    <row r="8166" spans="1:24" x14ac:dyDescent="0.3">
      <c r="A8166">
        <v>8165</v>
      </c>
      <c r="B8166" t="s">
        <v>50</v>
      </c>
      <c r="C8166" t="str">
        <f>_xlfn.XLOOKUP(B8166,Lookup_table!B:B,Lookup_table!C:C)</f>
        <v>AI</v>
      </c>
      <c r="D8166" t="s">
        <v>37</v>
      </c>
      <c r="E8166" t="s">
        <v>32</v>
      </c>
      <c r="F8166" t="s">
        <v>43</v>
      </c>
      <c r="G8166" t="s">
        <v>30</v>
      </c>
      <c r="H8166" t="str">
        <f t="shared" si="508"/>
        <v>Onsite/Hybrid</v>
      </c>
      <c r="I8166" t="s">
        <v>18</v>
      </c>
      <c r="J8166" t="str">
        <f t="shared" si="509"/>
        <v>7+ yrs</v>
      </c>
      <c r="K8166">
        <f t="shared" ca="1" si="511"/>
        <v>12</v>
      </c>
      <c r="L8166" t="s">
        <v>19</v>
      </c>
      <c r="M8166">
        <v>1</v>
      </c>
      <c r="N8166">
        <v>0</v>
      </c>
      <c r="O8166">
        <v>0</v>
      </c>
      <c r="P8166">
        <v>1</v>
      </c>
      <c r="Q8166">
        <v>1</v>
      </c>
      <c r="R8166">
        <f>SUM(M8166:N8166:O8166:P8166:Q8166)</f>
        <v>3</v>
      </c>
      <c r="S8166" s="1">
        <v>163570</v>
      </c>
      <c r="T8166" s="1" t="str">
        <f t="shared" si="510"/>
        <v>High</v>
      </c>
      <c r="U8166">
        <v>10</v>
      </c>
      <c r="V8166">
        <v>2026</v>
      </c>
      <c r="W8166" t="s">
        <v>20</v>
      </c>
      <c r="X8166">
        <v>1</v>
      </c>
    </row>
    <row r="8167" spans="1:24" x14ac:dyDescent="0.3">
      <c r="A8167">
        <v>8166</v>
      </c>
      <c r="B8167" t="s">
        <v>50</v>
      </c>
      <c r="C8167" t="str">
        <f>_xlfn.XLOOKUP(B8167,Lookup_table!B:B,Lookup_table!C:C)</f>
        <v>AI</v>
      </c>
      <c r="D8167" t="s">
        <v>37</v>
      </c>
      <c r="E8167" t="s">
        <v>32</v>
      </c>
      <c r="F8167" t="s">
        <v>16</v>
      </c>
      <c r="G8167" t="s">
        <v>25</v>
      </c>
      <c r="H8167" t="str">
        <f t="shared" si="508"/>
        <v>Onsite/Hybrid</v>
      </c>
      <c r="I8167" t="s">
        <v>26</v>
      </c>
      <c r="J8167" t="str">
        <f t="shared" si="509"/>
        <v>3-6 yrs</v>
      </c>
      <c r="K8167">
        <f t="shared" ca="1" si="511"/>
        <v>4</v>
      </c>
      <c r="L8167" t="s">
        <v>39</v>
      </c>
      <c r="M8167">
        <v>1</v>
      </c>
      <c r="N8167">
        <v>0</v>
      </c>
      <c r="O8167">
        <v>1</v>
      </c>
      <c r="P8167">
        <v>1</v>
      </c>
      <c r="Q8167">
        <v>1</v>
      </c>
      <c r="R8167">
        <f>SUM(M8167:N8167:O8167:P8167:Q8167)</f>
        <v>4</v>
      </c>
      <c r="S8167" s="1">
        <v>154227</v>
      </c>
      <c r="T8167" s="1" t="str">
        <f t="shared" si="510"/>
        <v>High</v>
      </c>
      <c r="U8167">
        <v>10</v>
      </c>
      <c r="V8167">
        <v>2023</v>
      </c>
      <c r="W8167" t="s">
        <v>28</v>
      </c>
      <c r="X8167">
        <v>1</v>
      </c>
    </row>
    <row r="8168" spans="1:24" x14ac:dyDescent="0.3">
      <c r="A8168">
        <v>8167</v>
      </c>
      <c r="B8168" t="s">
        <v>36</v>
      </c>
      <c r="C8168" t="str">
        <f>_xlfn.XLOOKUP(B8168,Lookup_table!B:B,Lookup_table!C:C)</f>
        <v>Data</v>
      </c>
      <c r="D8168" t="s">
        <v>37</v>
      </c>
      <c r="E8168" t="s">
        <v>23</v>
      </c>
      <c r="F8168" t="s">
        <v>43</v>
      </c>
      <c r="G8168" t="s">
        <v>30</v>
      </c>
      <c r="H8168" t="str">
        <f t="shared" si="508"/>
        <v>Onsite/Hybrid</v>
      </c>
      <c r="I8168" t="s">
        <v>35</v>
      </c>
      <c r="J8168" t="str">
        <f t="shared" si="509"/>
        <v>0-2 yrs</v>
      </c>
      <c r="K8168">
        <f t="shared" ca="1" si="511"/>
        <v>0</v>
      </c>
      <c r="L8168" t="s">
        <v>39</v>
      </c>
      <c r="M8168">
        <v>0</v>
      </c>
      <c r="N8168">
        <v>1</v>
      </c>
      <c r="O8168">
        <v>1</v>
      </c>
      <c r="P8168">
        <v>1</v>
      </c>
      <c r="Q8168">
        <v>1</v>
      </c>
      <c r="R8168">
        <f>SUM(M8168:N8168:O8168:P8168:Q8168)</f>
        <v>4</v>
      </c>
      <c r="S8168" s="1">
        <v>92802</v>
      </c>
      <c r="T8168" s="1" t="str">
        <f t="shared" si="510"/>
        <v>Medium</v>
      </c>
      <c r="U8168">
        <v>6</v>
      </c>
      <c r="V8168">
        <v>2026</v>
      </c>
      <c r="W8168" t="s">
        <v>28</v>
      </c>
      <c r="X8168">
        <v>4</v>
      </c>
    </row>
    <row r="8169" spans="1:24" x14ac:dyDescent="0.3">
      <c r="A8169">
        <v>8168</v>
      </c>
      <c r="B8169" t="s">
        <v>50</v>
      </c>
      <c r="C8169" t="str">
        <f>_xlfn.XLOOKUP(B8169,Lookup_table!B:B,Lookup_table!C:C)</f>
        <v>AI</v>
      </c>
      <c r="D8169" t="s">
        <v>14</v>
      </c>
      <c r="E8169" t="s">
        <v>40</v>
      </c>
      <c r="F8169" t="s">
        <v>29</v>
      </c>
      <c r="G8169" t="s">
        <v>30</v>
      </c>
      <c r="H8169" t="str">
        <f t="shared" si="508"/>
        <v>Onsite/Hybrid</v>
      </c>
      <c r="I8169" t="s">
        <v>26</v>
      </c>
      <c r="J8169" t="str">
        <f t="shared" si="509"/>
        <v>3-6 yrs</v>
      </c>
      <c r="K8169">
        <f t="shared" ca="1" si="511"/>
        <v>5</v>
      </c>
      <c r="L8169" t="s">
        <v>39</v>
      </c>
      <c r="M8169">
        <v>0</v>
      </c>
      <c r="N8169">
        <v>1</v>
      </c>
      <c r="O8169">
        <v>1</v>
      </c>
      <c r="P8169">
        <v>0</v>
      </c>
      <c r="Q8169">
        <v>1</v>
      </c>
      <c r="R8169">
        <f>SUM(M8169:N8169:O8169:P8169:Q8169)</f>
        <v>3</v>
      </c>
      <c r="S8169" s="1">
        <v>136681</v>
      </c>
      <c r="T8169" s="1" t="str">
        <f t="shared" si="510"/>
        <v>High</v>
      </c>
      <c r="U8169">
        <v>10</v>
      </c>
      <c r="V8169">
        <v>2025</v>
      </c>
      <c r="W8169" t="s">
        <v>34</v>
      </c>
      <c r="X8169">
        <v>3</v>
      </c>
    </row>
    <row r="8170" spans="1:24" x14ac:dyDescent="0.3">
      <c r="A8170">
        <v>8169</v>
      </c>
      <c r="B8170" t="s">
        <v>31</v>
      </c>
      <c r="C8170" t="str">
        <f>_xlfn.XLOOKUP(B8170,Lookup_table!B:B,Lookup_table!C:C)</f>
        <v>Business</v>
      </c>
      <c r="D8170" t="s">
        <v>14</v>
      </c>
      <c r="E8170" t="s">
        <v>38</v>
      </c>
      <c r="F8170" t="s">
        <v>43</v>
      </c>
      <c r="G8170" t="s">
        <v>30</v>
      </c>
      <c r="H8170" t="str">
        <f t="shared" si="508"/>
        <v>Onsite/Hybrid</v>
      </c>
      <c r="I8170" t="s">
        <v>35</v>
      </c>
      <c r="J8170" t="str">
        <f t="shared" si="509"/>
        <v>0-2 yrs</v>
      </c>
      <c r="K8170">
        <f t="shared" ca="1" si="511"/>
        <v>0</v>
      </c>
      <c r="L8170" t="s">
        <v>27</v>
      </c>
      <c r="M8170">
        <v>0</v>
      </c>
      <c r="N8170">
        <v>1</v>
      </c>
      <c r="O8170">
        <v>0</v>
      </c>
      <c r="P8170">
        <v>0</v>
      </c>
      <c r="Q8170">
        <v>1</v>
      </c>
      <c r="R8170">
        <f>SUM(M8170:N8170:O8170:P8170:Q8170)</f>
        <v>2</v>
      </c>
      <c r="S8170" s="1">
        <v>63482</v>
      </c>
      <c r="T8170" s="1" t="str">
        <f t="shared" si="510"/>
        <v>Low</v>
      </c>
      <c r="U8170">
        <v>11</v>
      </c>
      <c r="V8170">
        <v>2020</v>
      </c>
      <c r="W8170" t="s">
        <v>20</v>
      </c>
      <c r="X8170">
        <v>2</v>
      </c>
    </row>
    <row r="8171" spans="1:24" x14ac:dyDescent="0.3">
      <c r="A8171">
        <v>8170</v>
      </c>
      <c r="B8171" t="s">
        <v>33</v>
      </c>
      <c r="C8171" t="str">
        <f>_xlfn.XLOOKUP(B8171,Lookup_table!B:B,Lookup_table!C:C)</f>
        <v>Data</v>
      </c>
      <c r="D8171" t="s">
        <v>22</v>
      </c>
      <c r="E8171" t="s">
        <v>32</v>
      </c>
      <c r="F8171" t="s">
        <v>16</v>
      </c>
      <c r="G8171" t="s">
        <v>17</v>
      </c>
      <c r="H8171" t="str">
        <f t="shared" si="508"/>
        <v>Remote</v>
      </c>
      <c r="I8171" t="s">
        <v>35</v>
      </c>
      <c r="J8171" t="str">
        <f t="shared" si="509"/>
        <v>0-2 yrs</v>
      </c>
      <c r="K8171">
        <f t="shared" ca="1" si="511"/>
        <v>1</v>
      </c>
      <c r="L8171" t="s">
        <v>19</v>
      </c>
      <c r="M8171">
        <v>0</v>
      </c>
      <c r="N8171">
        <v>1</v>
      </c>
      <c r="O8171">
        <v>1</v>
      </c>
      <c r="P8171">
        <v>0</v>
      </c>
      <c r="Q8171">
        <v>1</v>
      </c>
      <c r="R8171">
        <f>SUM(M8171:N8171:O8171:P8171:Q8171)</f>
        <v>3</v>
      </c>
      <c r="S8171" s="1">
        <v>97897</v>
      </c>
      <c r="T8171" s="1" t="str">
        <f t="shared" si="510"/>
        <v>Medium</v>
      </c>
      <c r="U8171">
        <v>11</v>
      </c>
      <c r="V8171">
        <v>2020</v>
      </c>
      <c r="W8171" t="s">
        <v>20</v>
      </c>
      <c r="X8171">
        <v>4</v>
      </c>
    </row>
    <row r="8172" spans="1:24" x14ac:dyDescent="0.3">
      <c r="A8172">
        <v>8171</v>
      </c>
      <c r="B8172" t="s">
        <v>36</v>
      </c>
      <c r="C8172" t="str">
        <f>_xlfn.XLOOKUP(B8172,Lookup_table!B:B,Lookup_table!C:C)</f>
        <v>Data</v>
      </c>
      <c r="D8172" t="s">
        <v>22</v>
      </c>
      <c r="E8172" t="s">
        <v>15</v>
      </c>
      <c r="F8172" t="s">
        <v>29</v>
      </c>
      <c r="G8172" t="s">
        <v>17</v>
      </c>
      <c r="H8172" t="str">
        <f t="shared" si="508"/>
        <v>Remote</v>
      </c>
      <c r="I8172" t="s">
        <v>35</v>
      </c>
      <c r="J8172" t="str">
        <f t="shared" si="509"/>
        <v>0-2 yrs</v>
      </c>
      <c r="K8172">
        <f t="shared" ca="1" si="511"/>
        <v>0</v>
      </c>
      <c r="L8172" t="s">
        <v>27</v>
      </c>
      <c r="M8172">
        <v>1</v>
      </c>
      <c r="N8172">
        <v>0</v>
      </c>
      <c r="O8172">
        <v>1</v>
      </c>
      <c r="P8172">
        <v>0</v>
      </c>
      <c r="Q8172">
        <v>0</v>
      </c>
      <c r="R8172">
        <f>SUM(M8172:N8172:O8172:P8172:Q8172)</f>
        <v>2</v>
      </c>
      <c r="S8172" s="1">
        <v>85796</v>
      </c>
      <c r="T8172" s="1" t="str">
        <f t="shared" si="510"/>
        <v>Medium</v>
      </c>
      <c r="U8172">
        <v>11</v>
      </c>
      <c r="V8172">
        <v>2023</v>
      </c>
      <c r="W8172" t="s">
        <v>28</v>
      </c>
      <c r="X8172">
        <v>9</v>
      </c>
    </row>
    <row r="8173" spans="1:24" x14ac:dyDescent="0.3">
      <c r="A8173">
        <v>8172</v>
      </c>
      <c r="B8173" t="s">
        <v>50</v>
      </c>
      <c r="C8173" t="str">
        <f>_xlfn.XLOOKUP(B8173,Lookup_table!B:B,Lookup_table!C:C)</f>
        <v>AI</v>
      </c>
      <c r="D8173" t="s">
        <v>22</v>
      </c>
      <c r="E8173" t="s">
        <v>38</v>
      </c>
      <c r="F8173" t="s">
        <v>43</v>
      </c>
      <c r="G8173" t="s">
        <v>25</v>
      </c>
      <c r="H8173" t="str">
        <f t="shared" si="508"/>
        <v>Onsite/Hybrid</v>
      </c>
      <c r="I8173" t="s">
        <v>18</v>
      </c>
      <c r="J8173" t="str">
        <f t="shared" si="509"/>
        <v>7+ yrs</v>
      </c>
      <c r="K8173">
        <f t="shared" ca="1" si="511"/>
        <v>14</v>
      </c>
      <c r="L8173" t="s">
        <v>39</v>
      </c>
      <c r="M8173">
        <v>1</v>
      </c>
      <c r="N8173">
        <v>1</v>
      </c>
      <c r="O8173">
        <v>0</v>
      </c>
      <c r="P8173">
        <v>0</v>
      </c>
      <c r="Q8173">
        <v>1</v>
      </c>
      <c r="R8173">
        <f>SUM(M8173:N8173:O8173:P8173:Q8173)</f>
        <v>3</v>
      </c>
      <c r="S8173" s="1">
        <v>169727</v>
      </c>
      <c r="T8173" s="1" t="str">
        <f t="shared" si="510"/>
        <v>High</v>
      </c>
      <c r="U8173">
        <v>10</v>
      </c>
      <c r="V8173">
        <v>2021</v>
      </c>
      <c r="W8173" t="s">
        <v>28</v>
      </c>
      <c r="X8173">
        <v>7</v>
      </c>
    </row>
    <row r="8174" spans="1:24" x14ac:dyDescent="0.3">
      <c r="A8174">
        <v>8173</v>
      </c>
      <c r="B8174" t="s">
        <v>21</v>
      </c>
      <c r="C8174" t="str">
        <f>_xlfn.XLOOKUP(B8174,Lookup_table!B:B,Lookup_table!C:C)</f>
        <v>AI</v>
      </c>
      <c r="D8174" t="s">
        <v>14</v>
      </c>
      <c r="E8174" t="s">
        <v>40</v>
      </c>
      <c r="F8174" t="s">
        <v>51</v>
      </c>
      <c r="G8174" t="s">
        <v>17</v>
      </c>
      <c r="H8174" t="str">
        <f t="shared" si="508"/>
        <v>Remote</v>
      </c>
      <c r="I8174" t="s">
        <v>18</v>
      </c>
      <c r="J8174" t="str">
        <f t="shared" si="509"/>
        <v>7+ yrs</v>
      </c>
      <c r="K8174">
        <f t="shared" ca="1" si="511"/>
        <v>7</v>
      </c>
      <c r="L8174" t="s">
        <v>19</v>
      </c>
      <c r="M8174">
        <v>0</v>
      </c>
      <c r="N8174">
        <v>0</v>
      </c>
      <c r="O8174">
        <v>0</v>
      </c>
      <c r="P8174">
        <v>1</v>
      </c>
      <c r="Q8174">
        <v>1</v>
      </c>
      <c r="R8174">
        <f>SUM(M8174:N8174:O8174:P8174:Q8174)</f>
        <v>2</v>
      </c>
      <c r="S8174" s="1">
        <v>166539</v>
      </c>
      <c r="T8174" s="1" t="str">
        <f t="shared" si="510"/>
        <v>High</v>
      </c>
      <c r="U8174">
        <v>9</v>
      </c>
      <c r="V8174">
        <v>2024</v>
      </c>
      <c r="W8174" t="s">
        <v>28</v>
      </c>
      <c r="X8174">
        <v>9</v>
      </c>
    </row>
    <row r="8175" spans="1:24" x14ac:dyDescent="0.3">
      <c r="A8175">
        <v>8174</v>
      </c>
      <c r="B8175" t="s">
        <v>41</v>
      </c>
      <c r="C8175" t="str">
        <f>_xlfn.XLOOKUP(B8175,Lookup_table!B:B,Lookup_table!C:C)</f>
        <v>Data</v>
      </c>
      <c r="D8175" t="s">
        <v>34</v>
      </c>
      <c r="E8175" t="s">
        <v>32</v>
      </c>
      <c r="F8175" t="s">
        <v>24</v>
      </c>
      <c r="G8175" t="s">
        <v>25</v>
      </c>
      <c r="H8175" t="str">
        <f t="shared" si="508"/>
        <v>Onsite/Hybrid</v>
      </c>
      <c r="I8175" t="s">
        <v>35</v>
      </c>
      <c r="J8175" t="str">
        <f t="shared" si="509"/>
        <v>0-2 yrs</v>
      </c>
      <c r="K8175">
        <f t="shared" ca="1" si="511"/>
        <v>0</v>
      </c>
      <c r="L8175" t="s">
        <v>19</v>
      </c>
      <c r="M8175">
        <v>1</v>
      </c>
      <c r="N8175">
        <v>1</v>
      </c>
      <c r="O8175">
        <v>0</v>
      </c>
      <c r="P8175">
        <v>1</v>
      </c>
      <c r="Q8175">
        <v>1</v>
      </c>
      <c r="R8175">
        <f>SUM(M8175:N8175:O8175:P8175:Q8175)</f>
        <v>4</v>
      </c>
      <c r="S8175" s="1">
        <v>73023</v>
      </c>
      <c r="T8175" s="1" t="str">
        <f t="shared" si="510"/>
        <v>Medium</v>
      </c>
      <c r="U8175">
        <v>1</v>
      </c>
      <c r="V8175">
        <v>2020</v>
      </c>
      <c r="W8175" t="s">
        <v>34</v>
      </c>
      <c r="X8175">
        <v>4</v>
      </c>
    </row>
    <row r="8176" spans="1:24" x14ac:dyDescent="0.3">
      <c r="A8176">
        <v>8175</v>
      </c>
      <c r="B8176" t="s">
        <v>41</v>
      </c>
      <c r="C8176" t="str">
        <f>_xlfn.XLOOKUP(B8176,Lookup_table!B:B,Lookup_table!C:C)</f>
        <v>Data</v>
      </c>
      <c r="D8176" t="s">
        <v>34</v>
      </c>
      <c r="E8176" t="s">
        <v>15</v>
      </c>
      <c r="F8176" t="s">
        <v>52</v>
      </c>
      <c r="G8176" t="s">
        <v>17</v>
      </c>
      <c r="H8176" t="str">
        <f t="shared" si="508"/>
        <v>Remote</v>
      </c>
      <c r="I8176" t="s">
        <v>35</v>
      </c>
      <c r="J8176" t="str">
        <f t="shared" si="509"/>
        <v>0-2 yrs</v>
      </c>
      <c r="K8176">
        <f t="shared" ca="1" si="511"/>
        <v>1</v>
      </c>
      <c r="L8176" t="s">
        <v>27</v>
      </c>
      <c r="M8176">
        <v>0</v>
      </c>
      <c r="N8176">
        <v>0</v>
      </c>
      <c r="O8176">
        <v>0</v>
      </c>
      <c r="P8176">
        <v>0</v>
      </c>
      <c r="Q8176">
        <v>0</v>
      </c>
      <c r="R8176">
        <f>SUM(M8176:N8176:O8176:P8176:Q8176)</f>
        <v>0</v>
      </c>
      <c r="S8176" s="1">
        <v>50724</v>
      </c>
      <c r="T8176" s="1" t="str">
        <f t="shared" si="510"/>
        <v>Low</v>
      </c>
      <c r="U8176">
        <v>4</v>
      </c>
      <c r="V8176">
        <v>2020</v>
      </c>
      <c r="W8176" t="s">
        <v>28</v>
      </c>
      <c r="X8176">
        <v>8</v>
      </c>
    </row>
    <row r="8177" spans="1:24" x14ac:dyDescent="0.3">
      <c r="A8177">
        <v>8176</v>
      </c>
      <c r="B8177" t="s">
        <v>36</v>
      </c>
      <c r="C8177" t="str">
        <f>_xlfn.XLOOKUP(B8177,Lookup_table!B:B,Lookup_table!C:C)</f>
        <v>Data</v>
      </c>
      <c r="D8177" t="s">
        <v>14</v>
      </c>
      <c r="E8177" t="s">
        <v>40</v>
      </c>
      <c r="F8177" t="s">
        <v>29</v>
      </c>
      <c r="G8177" t="s">
        <v>17</v>
      </c>
      <c r="H8177" t="str">
        <f t="shared" si="508"/>
        <v>Remote</v>
      </c>
      <c r="I8177" t="s">
        <v>35</v>
      </c>
      <c r="J8177" t="str">
        <f t="shared" si="509"/>
        <v>0-2 yrs</v>
      </c>
      <c r="K8177">
        <f t="shared" ca="1" si="511"/>
        <v>1</v>
      </c>
      <c r="L8177" t="s">
        <v>19</v>
      </c>
      <c r="M8177">
        <v>0</v>
      </c>
      <c r="N8177">
        <v>1</v>
      </c>
      <c r="O8177">
        <v>0</v>
      </c>
      <c r="P8177">
        <v>1</v>
      </c>
      <c r="Q8177">
        <v>1</v>
      </c>
      <c r="R8177">
        <f>SUM(M8177:N8177:O8177:P8177:Q8177)</f>
        <v>3</v>
      </c>
      <c r="S8177" s="1">
        <v>78498</v>
      </c>
      <c r="T8177" s="1" t="str">
        <f t="shared" si="510"/>
        <v>Medium</v>
      </c>
      <c r="U8177">
        <v>6</v>
      </c>
      <c r="V8177">
        <v>2021</v>
      </c>
      <c r="W8177" t="s">
        <v>28</v>
      </c>
      <c r="X8177">
        <v>7</v>
      </c>
    </row>
    <row r="8178" spans="1:24" x14ac:dyDescent="0.3">
      <c r="A8178">
        <v>8177</v>
      </c>
      <c r="B8178" t="s">
        <v>50</v>
      </c>
      <c r="C8178" t="str">
        <f>_xlfn.XLOOKUP(B8178,Lookup_table!B:B,Lookup_table!C:C)</f>
        <v>AI</v>
      </c>
      <c r="D8178" t="s">
        <v>34</v>
      </c>
      <c r="E8178" t="s">
        <v>15</v>
      </c>
      <c r="F8178" t="s">
        <v>52</v>
      </c>
      <c r="G8178" t="s">
        <v>25</v>
      </c>
      <c r="H8178" t="str">
        <f t="shared" si="508"/>
        <v>Onsite/Hybrid</v>
      </c>
      <c r="I8178" t="s">
        <v>35</v>
      </c>
      <c r="J8178" t="str">
        <f t="shared" si="509"/>
        <v>0-2 yrs</v>
      </c>
      <c r="K8178">
        <f t="shared" ca="1" si="511"/>
        <v>0</v>
      </c>
      <c r="L8178" t="s">
        <v>19</v>
      </c>
      <c r="M8178">
        <v>1</v>
      </c>
      <c r="N8178">
        <v>1</v>
      </c>
      <c r="O8178">
        <v>1</v>
      </c>
      <c r="P8178">
        <v>1</v>
      </c>
      <c r="Q8178">
        <v>1</v>
      </c>
      <c r="R8178">
        <f>SUM(M8178:N8178:O8178:P8178:Q8178)</f>
        <v>5</v>
      </c>
      <c r="S8178" s="1">
        <v>128080</v>
      </c>
      <c r="T8178" s="1" t="str">
        <f t="shared" si="510"/>
        <v>High</v>
      </c>
      <c r="U8178">
        <v>7</v>
      </c>
      <c r="V8178">
        <v>2026</v>
      </c>
      <c r="W8178" t="s">
        <v>28</v>
      </c>
      <c r="X8178">
        <v>4</v>
      </c>
    </row>
    <row r="8179" spans="1:24" x14ac:dyDescent="0.3">
      <c r="A8179">
        <v>8178</v>
      </c>
      <c r="B8179" t="s">
        <v>33</v>
      </c>
      <c r="C8179" t="str">
        <f>_xlfn.XLOOKUP(B8179,Lookup_table!B:B,Lookup_table!C:C)</f>
        <v>Data</v>
      </c>
      <c r="D8179" t="s">
        <v>34</v>
      </c>
      <c r="E8179" t="s">
        <v>23</v>
      </c>
      <c r="F8179" t="s">
        <v>24</v>
      </c>
      <c r="G8179" t="s">
        <v>30</v>
      </c>
      <c r="H8179" t="str">
        <f t="shared" si="508"/>
        <v>Onsite/Hybrid</v>
      </c>
      <c r="I8179" t="s">
        <v>35</v>
      </c>
      <c r="J8179" t="str">
        <f t="shared" si="509"/>
        <v>0-2 yrs</v>
      </c>
      <c r="K8179">
        <f t="shared" ca="1" si="511"/>
        <v>1</v>
      </c>
      <c r="L8179" t="s">
        <v>27</v>
      </c>
      <c r="M8179">
        <v>1</v>
      </c>
      <c r="N8179">
        <v>1</v>
      </c>
      <c r="O8179">
        <v>1</v>
      </c>
      <c r="P8179">
        <v>0</v>
      </c>
      <c r="Q8179">
        <v>0</v>
      </c>
      <c r="R8179">
        <f>SUM(M8179:N8179:O8179:P8179:Q8179)</f>
        <v>3</v>
      </c>
      <c r="S8179" s="1">
        <v>65508</v>
      </c>
      <c r="T8179" s="1" t="str">
        <f t="shared" si="510"/>
        <v>Low</v>
      </c>
      <c r="U8179">
        <v>10</v>
      </c>
      <c r="V8179">
        <v>2026</v>
      </c>
      <c r="W8179" t="s">
        <v>20</v>
      </c>
      <c r="X8179">
        <v>3</v>
      </c>
    </row>
    <row r="8180" spans="1:24" x14ac:dyDescent="0.3">
      <c r="A8180">
        <v>8179</v>
      </c>
      <c r="B8180" t="s">
        <v>36</v>
      </c>
      <c r="C8180" t="str">
        <f>_xlfn.XLOOKUP(B8180,Lookup_table!B:B,Lookup_table!C:C)</f>
        <v>Data</v>
      </c>
      <c r="D8180" t="s">
        <v>22</v>
      </c>
      <c r="E8180" t="s">
        <v>15</v>
      </c>
      <c r="F8180" t="s">
        <v>29</v>
      </c>
      <c r="G8180" t="s">
        <v>30</v>
      </c>
      <c r="H8180" t="str">
        <f t="shared" si="508"/>
        <v>Onsite/Hybrid</v>
      </c>
      <c r="I8180" t="s">
        <v>35</v>
      </c>
      <c r="J8180" t="str">
        <f t="shared" si="509"/>
        <v>0-2 yrs</v>
      </c>
      <c r="K8180">
        <f t="shared" ca="1" si="511"/>
        <v>2</v>
      </c>
      <c r="L8180" t="s">
        <v>39</v>
      </c>
      <c r="M8180">
        <v>0</v>
      </c>
      <c r="N8180">
        <v>0</v>
      </c>
      <c r="O8180">
        <v>0</v>
      </c>
      <c r="P8180">
        <v>1</v>
      </c>
      <c r="Q8180">
        <v>1</v>
      </c>
      <c r="R8180">
        <f>SUM(M8180:N8180:O8180:P8180:Q8180)</f>
        <v>2</v>
      </c>
      <c r="S8180" s="1">
        <v>93989</v>
      </c>
      <c r="T8180" s="1" t="str">
        <f t="shared" si="510"/>
        <v>Medium</v>
      </c>
      <c r="U8180">
        <v>12</v>
      </c>
      <c r="V8180">
        <v>2024</v>
      </c>
      <c r="W8180" t="s">
        <v>20</v>
      </c>
      <c r="X8180">
        <v>2</v>
      </c>
    </row>
    <row r="8181" spans="1:24" x14ac:dyDescent="0.3">
      <c r="A8181">
        <v>8180</v>
      </c>
      <c r="B8181" t="s">
        <v>33</v>
      </c>
      <c r="C8181" t="str">
        <f>_xlfn.XLOOKUP(B8181,Lookup_table!B:B,Lookup_table!C:C)</f>
        <v>Data</v>
      </c>
      <c r="D8181" t="s">
        <v>37</v>
      </c>
      <c r="E8181" t="s">
        <v>40</v>
      </c>
      <c r="F8181" t="s">
        <v>29</v>
      </c>
      <c r="G8181" t="s">
        <v>30</v>
      </c>
      <c r="H8181" t="str">
        <f t="shared" si="508"/>
        <v>Onsite/Hybrid</v>
      </c>
      <c r="I8181" t="s">
        <v>26</v>
      </c>
      <c r="J8181" t="str">
        <f t="shared" si="509"/>
        <v>3-6 yrs</v>
      </c>
      <c r="K8181">
        <f t="shared" ca="1" si="511"/>
        <v>4</v>
      </c>
      <c r="L8181" t="s">
        <v>39</v>
      </c>
      <c r="M8181">
        <v>1</v>
      </c>
      <c r="N8181">
        <v>1</v>
      </c>
      <c r="O8181">
        <v>1</v>
      </c>
      <c r="P8181">
        <v>0</v>
      </c>
      <c r="Q8181">
        <v>0</v>
      </c>
      <c r="R8181">
        <f>SUM(M8181:N8181:O8181:P8181:Q8181)</f>
        <v>3</v>
      </c>
      <c r="S8181" s="1">
        <v>87535</v>
      </c>
      <c r="T8181" s="1" t="str">
        <f t="shared" si="510"/>
        <v>Medium</v>
      </c>
      <c r="U8181">
        <v>3</v>
      </c>
      <c r="V8181">
        <v>2026</v>
      </c>
      <c r="W8181" t="s">
        <v>28</v>
      </c>
      <c r="X8181">
        <v>7</v>
      </c>
    </row>
    <row r="8182" spans="1:24" x14ac:dyDescent="0.3">
      <c r="A8182">
        <v>8181</v>
      </c>
      <c r="B8182" t="s">
        <v>33</v>
      </c>
      <c r="C8182" t="str">
        <f>_xlfn.XLOOKUP(B8182,Lookup_table!B:B,Lookup_table!C:C)</f>
        <v>Data</v>
      </c>
      <c r="D8182" t="s">
        <v>37</v>
      </c>
      <c r="E8182" t="s">
        <v>40</v>
      </c>
      <c r="F8182" t="s">
        <v>43</v>
      </c>
      <c r="G8182" t="s">
        <v>25</v>
      </c>
      <c r="H8182" t="str">
        <f t="shared" si="508"/>
        <v>Onsite/Hybrid</v>
      </c>
      <c r="I8182" t="s">
        <v>35</v>
      </c>
      <c r="J8182" t="str">
        <f t="shared" si="509"/>
        <v>0-2 yrs</v>
      </c>
      <c r="K8182">
        <f t="shared" ca="1" si="511"/>
        <v>0</v>
      </c>
      <c r="L8182" t="s">
        <v>39</v>
      </c>
      <c r="M8182">
        <v>1</v>
      </c>
      <c r="N8182">
        <v>1</v>
      </c>
      <c r="O8182">
        <v>1</v>
      </c>
      <c r="P8182">
        <v>0</v>
      </c>
      <c r="Q8182">
        <v>1</v>
      </c>
      <c r="R8182">
        <f>SUM(M8182:N8182:O8182:P8182:Q8182)</f>
        <v>4</v>
      </c>
      <c r="S8182" s="1">
        <v>71116</v>
      </c>
      <c r="T8182" s="1" t="str">
        <f t="shared" si="510"/>
        <v>Medium</v>
      </c>
      <c r="U8182">
        <v>10</v>
      </c>
      <c r="V8182">
        <v>2023</v>
      </c>
      <c r="W8182" t="s">
        <v>34</v>
      </c>
      <c r="X8182">
        <v>5</v>
      </c>
    </row>
    <row r="8183" spans="1:24" x14ac:dyDescent="0.3">
      <c r="A8183">
        <v>8182</v>
      </c>
      <c r="B8183" t="s">
        <v>31</v>
      </c>
      <c r="C8183" t="str">
        <f>_xlfn.XLOOKUP(B8183,Lookup_table!B:B,Lookup_table!C:C)</f>
        <v>Business</v>
      </c>
      <c r="D8183" t="s">
        <v>37</v>
      </c>
      <c r="E8183" t="s">
        <v>38</v>
      </c>
      <c r="F8183" t="s">
        <v>29</v>
      </c>
      <c r="G8183" t="s">
        <v>17</v>
      </c>
      <c r="H8183" t="str">
        <f t="shared" si="508"/>
        <v>Remote</v>
      </c>
      <c r="I8183" t="s">
        <v>18</v>
      </c>
      <c r="J8183" t="str">
        <f t="shared" si="509"/>
        <v>7+ yrs</v>
      </c>
      <c r="K8183">
        <f t="shared" ca="1" si="511"/>
        <v>15</v>
      </c>
      <c r="L8183" t="s">
        <v>19</v>
      </c>
      <c r="M8183">
        <v>0</v>
      </c>
      <c r="N8183">
        <v>0</v>
      </c>
      <c r="O8183">
        <v>0</v>
      </c>
      <c r="P8183">
        <v>1</v>
      </c>
      <c r="Q8183">
        <v>0</v>
      </c>
      <c r="R8183">
        <f>SUM(M8183:N8183:O8183:P8183:Q8183)</f>
        <v>1</v>
      </c>
      <c r="S8183" s="1">
        <v>112520</v>
      </c>
      <c r="T8183" s="1" t="str">
        <f t="shared" si="510"/>
        <v>Medium</v>
      </c>
      <c r="U8183">
        <v>6</v>
      </c>
      <c r="V8183">
        <v>2023</v>
      </c>
      <c r="W8183" t="s">
        <v>34</v>
      </c>
      <c r="X8183">
        <v>4</v>
      </c>
    </row>
    <row r="8184" spans="1:24" x14ac:dyDescent="0.3">
      <c r="A8184">
        <v>8183</v>
      </c>
      <c r="B8184" t="s">
        <v>41</v>
      </c>
      <c r="C8184" t="str">
        <f>_xlfn.XLOOKUP(B8184,Lookup_table!B:B,Lookup_table!C:C)</f>
        <v>Data</v>
      </c>
      <c r="D8184" t="s">
        <v>37</v>
      </c>
      <c r="E8184" t="s">
        <v>40</v>
      </c>
      <c r="F8184" t="s">
        <v>29</v>
      </c>
      <c r="G8184" t="s">
        <v>25</v>
      </c>
      <c r="H8184" t="str">
        <f t="shared" si="508"/>
        <v>Onsite/Hybrid</v>
      </c>
      <c r="I8184" t="s">
        <v>35</v>
      </c>
      <c r="J8184" t="str">
        <f t="shared" si="509"/>
        <v>0-2 yrs</v>
      </c>
      <c r="K8184">
        <f t="shared" ca="1" si="511"/>
        <v>2</v>
      </c>
      <c r="L8184" t="s">
        <v>27</v>
      </c>
      <c r="M8184">
        <v>0</v>
      </c>
      <c r="N8184">
        <v>0</v>
      </c>
      <c r="O8184">
        <v>0</v>
      </c>
      <c r="P8184">
        <v>0</v>
      </c>
      <c r="Q8184">
        <v>0</v>
      </c>
      <c r="R8184">
        <f>SUM(M8184:N8184:O8184:P8184:Q8184)</f>
        <v>0</v>
      </c>
      <c r="S8184" s="1">
        <v>49909</v>
      </c>
      <c r="T8184" s="1" t="str">
        <f t="shared" si="510"/>
        <v>Low</v>
      </c>
      <c r="U8184">
        <v>8</v>
      </c>
      <c r="V8184">
        <v>2022</v>
      </c>
      <c r="W8184" t="s">
        <v>34</v>
      </c>
      <c r="X8184">
        <v>5</v>
      </c>
    </row>
    <row r="8185" spans="1:24" x14ac:dyDescent="0.3">
      <c r="A8185">
        <v>8184</v>
      </c>
      <c r="B8185" t="s">
        <v>36</v>
      </c>
      <c r="C8185" t="str">
        <f>_xlfn.XLOOKUP(B8185,Lookup_table!B:B,Lookup_table!C:C)</f>
        <v>Data</v>
      </c>
      <c r="D8185" t="s">
        <v>14</v>
      </c>
      <c r="E8185" t="s">
        <v>15</v>
      </c>
      <c r="F8185" t="s">
        <v>44</v>
      </c>
      <c r="G8185" t="s">
        <v>25</v>
      </c>
      <c r="H8185" t="str">
        <f t="shared" si="508"/>
        <v>Onsite/Hybrid</v>
      </c>
      <c r="I8185" t="s">
        <v>35</v>
      </c>
      <c r="J8185" t="str">
        <f t="shared" si="509"/>
        <v>0-2 yrs</v>
      </c>
      <c r="K8185">
        <f t="shared" ca="1" si="511"/>
        <v>1</v>
      </c>
      <c r="L8185" t="s">
        <v>39</v>
      </c>
      <c r="M8185">
        <v>1</v>
      </c>
      <c r="N8185">
        <v>0</v>
      </c>
      <c r="O8185">
        <v>1</v>
      </c>
      <c r="P8185">
        <v>0</v>
      </c>
      <c r="Q8185">
        <v>0</v>
      </c>
      <c r="R8185">
        <f>SUM(M8185:N8185:O8185:P8185:Q8185)</f>
        <v>2</v>
      </c>
      <c r="S8185" s="1">
        <v>66486</v>
      </c>
      <c r="T8185" s="1" t="str">
        <f t="shared" si="510"/>
        <v>Low</v>
      </c>
      <c r="U8185">
        <v>7</v>
      </c>
      <c r="V8185">
        <v>2024</v>
      </c>
      <c r="W8185" t="s">
        <v>20</v>
      </c>
      <c r="X8185">
        <v>4</v>
      </c>
    </row>
    <row r="8186" spans="1:24" x14ac:dyDescent="0.3">
      <c r="A8186">
        <v>8185</v>
      </c>
      <c r="B8186" t="s">
        <v>33</v>
      </c>
      <c r="C8186" t="str">
        <f>_xlfn.XLOOKUP(B8186,Lookup_table!B:B,Lookup_table!C:C)</f>
        <v>Data</v>
      </c>
      <c r="D8186" t="s">
        <v>22</v>
      </c>
      <c r="E8186" t="s">
        <v>15</v>
      </c>
      <c r="F8186" t="s">
        <v>29</v>
      </c>
      <c r="G8186" t="s">
        <v>30</v>
      </c>
      <c r="H8186" t="str">
        <f t="shared" si="508"/>
        <v>Onsite/Hybrid</v>
      </c>
      <c r="I8186" t="s">
        <v>26</v>
      </c>
      <c r="J8186" t="str">
        <f t="shared" si="509"/>
        <v>3-6 yrs</v>
      </c>
      <c r="K8186">
        <f t="shared" ca="1" si="511"/>
        <v>5</v>
      </c>
      <c r="L8186" t="s">
        <v>19</v>
      </c>
      <c r="M8186">
        <v>0</v>
      </c>
      <c r="N8186">
        <v>1</v>
      </c>
      <c r="O8186">
        <v>1</v>
      </c>
      <c r="P8186">
        <v>1</v>
      </c>
      <c r="Q8186">
        <v>0</v>
      </c>
      <c r="R8186">
        <f>SUM(M8186:N8186:O8186:P8186:Q8186)</f>
        <v>3</v>
      </c>
      <c r="S8186" s="1">
        <v>120034</v>
      </c>
      <c r="T8186" s="1" t="str">
        <f t="shared" si="510"/>
        <v>High</v>
      </c>
      <c r="U8186">
        <v>7</v>
      </c>
      <c r="V8186">
        <v>2020</v>
      </c>
      <c r="W8186" t="s">
        <v>28</v>
      </c>
      <c r="X8186">
        <v>2</v>
      </c>
    </row>
    <row r="8187" spans="1:24" x14ac:dyDescent="0.3">
      <c r="A8187">
        <v>8186</v>
      </c>
      <c r="B8187" t="s">
        <v>33</v>
      </c>
      <c r="C8187" t="str">
        <f>_xlfn.XLOOKUP(B8187,Lookup_table!B:B,Lookup_table!C:C)</f>
        <v>Data</v>
      </c>
      <c r="D8187" t="s">
        <v>22</v>
      </c>
      <c r="E8187" t="s">
        <v>40</v>
      </c>
      <c r="F8187" t="s">
        <v>51</v>
      </c>
      <c r="G8187" t="s">
        <v>30</v>
      </c>
      <c r="H8187" t="str">
        <f t="shared" si="508"/>
        <v>Onsite/Hybrid</v>
      </c>
      <c r="I8187" t="s">
        <v>35</v>
      </c>
      <c r="J8187" t="str">
        <f t="shared" si="509"/>
        <v>0-2 yrs</v>
      </c>
      <c r="K8187">
        <f t="shared" ca="1" si="511"/>
        <v>0</v>
      </c>
      <c r="L8187" t="s">
        <v>19</v>
      </c>
      <c r="M8187">
        <v>0</v>
      </c>
      <c r="N8187">
        <v>0</v>
      </c>
      <c r="O8187">
        <v>1</v>
      </c>
      <c r="P8187">
        <v>1</v>
      </c>
      <c r="Q8187">
        <v>1</v>
      </c>
      <c r="R8187">
        <f>SUM(M8187:N8187:O8187:P8187:Q8187)</f>
        <v>3</v>
      </c>
      <c r="S8187" s="1">
        <v>108721</v>
      </c>
      <c r="T8187" s="1" t="str">
        <f t="shared" si="510"/>
        <v>Medium</v>
      </c>
      <c r="U8187">
        <v>8</v>
      </c>
      <c r="V8187">
        <v>2021</v>
      </c>
      <c r="W8187" t="s">
        <v>28</v>
      </c>
      <c r="X8187">
        <v>9</v>
      </c>
    </row>
    <row r="8188" spans="1:24" x14ac:dyDescent="0.3">
      <c r="A8188">
        <v>8187</v>
      </c>
      <c r="B8188" t="s">
        <v>21</v>
      </c>
      <c r="C8188" t="str">
        <f>_xlfn.XLOOKUP(B8188,Lookup_table!B:B,Lookup_table!C:C)</f>
        <v>AI</v>
      </c>
      <c r="D8188" t="s">
        <v>22</v>
      </c>
      <c r="E8188" t="s">
        <v>23</v>
      </c>
      <c r="F8188" t="s">
        <v>44</v>
      </c>
      <c r="G8188" t="s">
        <v>30</v>
      </c>
      <c r="H8188" t="str">
        <f t="shared" si="508"/>
        <v>Onsite/Hybrid</v>
      </c>
      <c r="I8188" t="s">
        <v>26</v>
      </c>
      <c r="J8188" t="str">
        <f t="shared" si="509"/>
        <v>3-6 yrs</v>
      </c>
      <c r="K8188">
        <f t="shared" ca="1" si="511"/>
        <v>6</v>
      </c>
      <c r="L8188" t="s">
        <v>39</v>
      </c>
      <c r="M8188">
        <v>0</v>
      </c>
      <c r="N8188">
        <v>0</v>
      </c>
      <c r="O8188">
        <v>1</v>
      </c>
      <c r="P8188">
        <v>1</v>
      </c>
      <c r="Q8188">
        <v>1</v>
      </c>
      <c r="R8188">
        <f>SUM(M8188:N8188:O8188:P8188:Q8188)</f>
        <v>3</v>
      </c>
      <c r="S8188" s="1">
        <v>172269</v>
      </c>
      <c r="T8188" s="1" t="str">
        <f t="shared" si="510"/>
        <v>High</v>
      </c>
      <c r="U8188">
        <v>8</v>
      </c>
      <c r="V8188">
        <v>2024</v>
      </c>
      <c r="W8188" t="s">
        <v>28</v>
      </c>
      <c r="X8188">
        <v>9</v>
      </c>
    </row>
    <row r="8189" spans="1:24" x14ac:dyDescent="0.3">
      <c r="A8189">
        <v>8188</v>
      </c>
      <c r="B8189" t="s">
        <v>36</v>
      </c>
      <c r="C8189" t="str">
        <f>_xlfn.XLOOKUP(B8189,Lookup_table!B:B,Lookup_table!C:C)</f>
        <v>Data</v>
      </c>
      <c r="D8189" t="s">
        <v>14</v>
      </c>
      <c r="E8189" t="s">
        <v>23</v>
      </c>
      <c r="F8189" t="s">
        <v>51</v>
      </c>
      <c r="G8189" t="s">
        <v>30</v>
      </c>
      <c r="H8189" t="str">
        <f t="shared" si="508"/>
        <v>Onsite/Hybrid</v>
      </c>
      <c r="I8189" t="s">
        <v>35</v>
      </c>
      <c r="J8189" t="str">
        <f t="shared" si="509"/>
        <v>0-2 yrs</v>
      </c>
      <c r="K8189">
        <f t="shared" ca="1" si="511"/>
        <v>0</v>
      </c>
      <c r="L8189" t="s">
        <v>39</v>
      </c>
      <c r="M8189">
        <v>0</v>
      </c>
      <c r="N8189">
        <v>1</v>
      </c>
      <c r="O8189">
        <v>0</v>
      </c>
      <c r="P8189">
        <v>0</v>
      </c>
      <c r="Q8189">
        <v>0</v>
      </c>
      <c r="R8189">
        <f>SUM(M8189:N8189:O8189:P8189:Q8189)</f>
        <v>1</v>
      </c>
      <c r="S8189" s="1">
        <v>47170</v>
      </c>
      <c r="T8189" s="1" t="str">
        <f t="shared" si="510"/>
        <v>Low</v>
      </c>
      <c r="U8189">
        <v>4</v>
      </c>
      <c r="V8189">
        <v>2026</v>
      </c>
      <c r="W8189" t="s">
        <v>28</v>
      </c>
      <c r="X8189">
        <v>8</v>
      </c>
    </row>
    <row r="8190" spans="1:24" x14ac:dyDescent="0.3">
      <c r="A8190">
        <v>8189</v>
      </c>
      <c r="B8190" t="s">
        <v>41</v>
      </c>
      <c r="C8190" t="str">
        <f>_xlfn.XLOOKUP(B8190,Lookup_table!B:B,Lookup_table!C:C)</f>
        <v>Data</v>
      </c>
      <c r="D8190" t="s">
        <v>37</v>
      </c>
      <c r="E8190" t="s">
        <v>15</v>
      </c>
      <c r="F8190" t="s">
        <v>51</v>
      </c>
      <c r="G8190" t="s">
        <v>17</v>
      </c>
      <c r="H8190" t="str">
        <f t="shared" si="508"/>
        <v>Remote</v>
      </c>
      <c r="I8190" t="s">
        <v>18</v>
      </c>
      <c r="J8190" t="str">
        <f t="shared" si="509"/>
        <v>7+ yrs</v>
      </c>
      <c r="K8190">
        <f t="shared" ca="1" si="511"/>
        <v>13</v>
      </c>
      <c r="L8190" t="s">
        <v>19</v>
      </c>
      <c r="M8190">
        <v>1</v>
      </c>
      <c r="N8190">
        <v>0</v>
      </c>
      <c r="O8190">
        <v>1</v>
      </c>
      <c r="P8190">
        <v>0</v>
      </c>
      <c r="Q8190">
        <v>1</v>
      </c>
      <c r="R8190">
        <f>SUM(M8190:N8190:O8190:P8190:Q8190)</f>
        <v>3</v>
      </c>
      <c r="S8190" s="1">
        <v>123803</v>
      </c>
      <c r="T8190" s="1" t="str">
        <f t="shared" si="510"/>
        <v>High</v>
      </c>
      <c r="U8190">
        <v>3</v>
      </c>
      <c r="V8190">
        <v>2020</v>
      </c>
      <c r="W8190" t="s">
        <v>28</v>
      </c>
      <c r="X8190">
        <v>9</v>
      </c>
    </row>
    <row r="8191" spans="1:24" x14ac:dyDescent="0.3">
      <c r="A8191">
        <v>8190</v>
      </c>
      <c r="B8191" t="s">
        <v>36</v>
      </c>
      <c r="C8191" t="str">
        <f>_xlfn.XLOOKUP(B8191,Lookup_table!B:B,Lookup_table!C:C)</f>
        <v>Data</v>
      </c>
      <c r="D8191" t="s">
        <v>14</v>
      </c>
      <c r="E8191" t="s">
        <v>23</v>
      </c>
      <c r="F8191" t="s">
        <v>51</v>
      </c>
      <c r="G8191" t="s">
        <v>17</v>
      </c>
      <c r="H8191" t="str">
        <f t="shared" si="508"/>
        <v>Remote</v>
      </c>
      <c r="I8191" t="s">
        <v>35</v>
      </c>
      <c r="J8191" t="str">
        <f t="shared" si="509"/>
        <v>0-2 yrs</v>
      </c>
      <c r="K8191">
        <f t="shared" ca="1" si="511"/>
        <v>1</v>
      </c>
      <c r="L8191" t="s">
        <v>19</v>
      </c>
      <c r="M8191">
        <v>1</v>
      </c>
      <c r="N8191">
        <v>0</v>
      </c>
      <c r="O8191">
        <v>0</v>
      </c>
      <c r="P8191">
        <v>0</v>
      </c>
      <c r="Q8191">
        <v>1</v>
      </c>
      <c r="R8191">
        <f>SUM(M8191:N8191:O8191:P8191:Q8191)</f>
        <v>2</v>
      </c>
      <c r="S8191" s="1">
        <v>55215</v>
      </c>
      <c r="T8191" s="1" t="str">
        <f t="shared" si="510"/>
        <v>Low</v>
      </c>
      <c r="U8191">
        <v>3</v>
      </c>
      <c r="V8191">
        <v>2025</v>
      </c>
      <c r="W8191" t="s">
        <v>28</v>
      </c>
      <c r="X8191">
        <v>7</v>
      </c>
    </row>
    <row r="8192" spans="1:24" x14ac:dyDescent="0.3">
      <c r="A8192">
        <v>8191</v>
      </c>
      <c r="B8192" t="s">
        <v>36</v>
      </c>
      <c r="C8192" t="str">
        <f>_xlfn.XLOOKUP(B8192,Lookup_table!B:B,Lookup_table!C:C)</f>
        <v>Data</v>
      </c>
      <c r="D8192" t="s">
        <v>34</v>
      </c>
      <c r="E8192" t="s">
        <v>42</v>
      </c>
      <c r="F8192" t="s">
        <v>51</v>
      </c>
      <c r="G8192" t="s">
        <v>25</v>
      </c>
      <c r="H8192" t="str">
        <f t="shared" si="508"/>
        <v>Onsite/Hybrid</v>
      </c>
      <c r="I8192" t="s">
        <v>35</v>
      </c>
      <c r="J8192" t="str">
        <f t="shared" si="509"/>
        <v>0-2 yrs</v>
      </c>
      <c r="K8192">
        <f t="shared" ca="1" si="511"/>
        <v>0</v>
      </c>
      <c r="L8192" t="s">
        <v>39</v>
      </c>
      <c r="M8192">
        <v>0</v>
      </c>
      <c r="N8192">
        <v>0</v>
      </c>
      <c r="O8192">
        <v>0</v>
      </c>
      <c r="P8192">
        <v>0</v>
      </c>
      <c r="Q8192">
        <v>1</v>
      </c>
      <c r="R8192">
        <f>SUM(M8192:N8192:O8192:P8192:Q8192)</f>
        <v>1</v>
      </c>
      <c r="S8192" s="1">
        <v>59560</v>
      </c>
      <c r="T8192" s="1" t="str">
        <f t="shared" si="510"/>
        <v>Low</v>
      </c>
      <c r="U8192">
        <v>10</v>
      </c>
      <c r="V8192">
        <v>2023</v>
      </c>
      <c r="W8192" t="s">
        <v>34</v>
      </c>
      <c r="X8192">
        <v>1</v>
      </c>
    </row>
    <row r="8193" spans="1:24" x14ac:dyDescent="0.3">
      <c r="A8193">
        <v>8192</v>
      </c>
      <c r="B8193" t="s">
        <v>31</v>
      </c>
      <c r="C8193" t="str">
        <f>_xlfn.XLOOKUP(B8193,Lookup_table!B:B,Lookup_table!C:C)</f>
        <v>Business</v>
      </c>
      <c r="D8193" t="s">
        <v>14</v>
      </c>
      <c r="E8193" t="s">
        <v>32</v>
      </c>
      <c r="F8193" t="s">
        <v>29</v>
      </c>
      <c r="G8193" t="s">
        <v>30</v>
      </c>
      <c r="H8193" t="str">
        <f t="shared" si="508"/>
        <v>Onsite/Hybrid</v>
      </c>
      <c r="I8193" t="s">
        <v>18</v>
      </c>
      <c r="J8193" t="str">
        <f t="shared" si="509"/>
        <v>7+ yrs</v>
      </c>
      <c r="K8193">
        <f t="shared" ca="1" si="511"/>
        <v>7</v>
      </c>
      <c r="L8193" t="s">
        <v>39</v>
      </c>
      <c r="M8193">
        <v>1</v>
      </c>
      <c r="N8193">
        <v>1</v>
      </c>
      <c r="O8193">
        <v>0</v>
      </c>
      <c r="P8193">
        <v>1</v>
      </c>
      <c r="Q8193">
        <v>1</v>
      </c>
      <c r="R8193">
        <f>SUM(M8193:N8193:O8193:P8193:Q8193)</f>
        <v>4</v>
      </c>
      <c r="S8193" s="1">
        <v>125378</v>
      </c>
      <c r="T8193" s="1" t="str">
        <f t="shared" si="510"/>
        <v>High</v>
      </c>
      <c r="U8193">
        <v>1</v>
      </c>
      <c r="V8193">
        <v>2020</v>
      </c>
      <c r="W8193" t="s">
        <v>20</v>
      </c>
      <c r="X8193">
        <v>5</v>
      </c>
    </row>
    <row r="8194" spans="1:24" x14ac:dyDescent="0.3">
      <c r="A8194">
        <v>8193</v>
      </c>
      <c r="B8194" t="s">
        <v>33</v>
      </c>
      <c r="C8194" t="str">
        <f>_xlfn.XLOOKUP(B8194,Lookup_table!B:B,Lookup_table!C:C)</f>
        <v>Data</v>
      </c>
      <c r="D8194" t="s">
        <v>34</v>
      </c>
      <c r="E8194" t="s">
        <v>23</v>
      </c>
      <c r="F8194" t="s">
        <v>24</v>
      </c>
      <c r="G8194" t="s">
        <v>30</v>
      </c>
      <c r="H8194" t="str">
        <f t="shared" ref="H8194:H8257" si="512">IF(G8194="Remote","Remote","Onsite/Hybrid")</f>
        <v>Onsite/Hybrid</v>
      </c>
      <c r="I8194" t="s">
        <v>35</v>
      </c>
      <c r="J8194" t="str">
        <f t="shared" ref="J8194:J8257" si="513">IF(I8194="Entry","0-2 yrs",IF(I8194="Mid","3-6 yrs","7+ yrs"))</f>
        <v>0-2 yrs</v>
      </c>
      <c r="K8194">
        <f t="shared" ca="1" si="511"/>
        <v>1</v>
      </c>
      <c r="L8194" t="s">
        <v>27</v>
      </c>
      <c r="M8194">
        <v>1</v>
      </c>
      <c r="N8194">
        <v>0</v>
      </c>
      <c r="O8194">
        <v>1</v>
      </c>
      <c r="P8194">
        <v>1</v>
      </c>
      <c r="Q8194">
        <v>1</v>
      </c>
      <c r="R8194">
        <f>SUM(M8194:N8194:O8194:P8194:Q8194)</f>
        <v>4</v>
      </c>
      <c r="S8194" s="1">
        <v>90113</v>
      </c>
      <c r="T8194" s="1" t="str">
        <f t="shared" ref="T8194:T8257" si="514">IF(S8194&lt;=70000,"Low",IF(S8194&lt;=120000,"Medium","High"))</f>
        <v>Medium</v>
      </c>
      <c r="U8194">
        <v>7</v>
      </c>
      <c r="V8194">
        <v>2022</v>
      </c>
      <c r="W8194" t="s">
        <v>28</v>
      </c>
      <c r="X8194">
        <v>4</v>
      </c>
    </row>
    <row r="8195" spans="1:24" x14ac:dyDescent="0.3">
      <c r="A8195">
        <v>8194</v>
      </c>
      <c r="B8195" t="s">
        <v>50</v>
      </c>
      <c r="C8195" t="str">
        <f>_xlfn.XLOOKUP(B8195,Lookup_table!B:B,Lookup_table!C:C)</f>
        <v>AI</v>
      </c>
      <c r="D8195" t="s">
        <v>34</v>
      </c>
      <c r="E8195" t="s">
        <v>32</v>
      </c>
      <c r="F8195" t="s">
        <v>52</v>
      </c>
      <c r="G8195" t="s">
        <v>17</v>
      </c>
      <c r="H8195" t="str">
        <f t="shared" si="512"/>
        <v>Remote</v>
      </c>
      <c r="I8195" t="s">
        <v>35</v>
      </c>
      <c r="J8195" t="str">
        <f t="shared" si="513"/>
        <v>0-2 yrs</v>
      </c>
      <c r="K8195">
        <f t="shared" ref="K8195:K8258" ca="1" si="515">IF(J8195="0-2 yrs",RANDBETWEEN(0,2),IF(J8195="3-6 yrs", RANDBETWEEN(3,6),IF(J8195="7+ yrs", RANDBETWEEN(7,15)," ")))</f>
        <v>2</v>
      </c>
      <c r="L8195" t="s">
        <v>27</v>
      </c>
      <c r="M8195">
        <v>0</v>
      </c>
      <c r="N8195">
        <v>0</v>
      </c>
      <c r="O8195">
        <v>1</v>
      </c>
      <c r="P8195">
        <v>1</v>
      </c>
      <c r="Q8195">
        <v>0</v>
      </c>
      <c r="R8195">
        <f>SUM(M8195:N8195:O8195:P8195:Q8195)</f>
        <v>2</v>
      </c>
      <c r="S8195" s="1">
        <v>121144</v>
      </c>
      <c r="T8195" s="1" t="str">
        <f t="shared" si="514"/>
        <v>High</v>
      </c>
      <c r="U8195">
        <v>3</v>
      </c>
      <c r="V8195">
        <v>2020</v>
      </c>
      <c r="W8195" t="s">
        <v>28</v>
      </c>
      <c r="X8195">
        <v>2</v>
      </c>
    </row>
    <row r="8196" spans="1:24" x14ac:dyDescent="0.3">
      <c r="A8196">
        <v>8195</v>
      </c>
      <c r="B8196" t="s">
        <v>33</v>
      </c>
      <c r="C8196" t="str">
        <f>_xlfn.XLOOKUP(B8196,Lookup_table!B:B,Lookup_table!C:C)</f>
        <v>Data</v>
      </c>
      <c r="D8196" t="s">
        <v>22</v>
      </c>
      <c r="E8196" t="s">
        <v>15</v>
      </c>
      <c r="F8196" t="s">
        <v>44</v>
      </c>
      <c r="G8196" t="s">
        <v>25</v>
      </c>
      <c r="H8196" t="str">
        <f t="shared" si="512"/>
        <v>Onsite/Hybrid</v>
      </c>
      <c r="I8196" t="s">
        <v>35</v>
      </c>
      <c r="J8196" t="str">
        <f t="shared" si="513"/>
        <v>0-2 yrs</v>
      </c>
      <c r="K8196">
        <f t="shared" ca="1" si="515"/>
        <v>0</v>
      </c>
      <c r="L8196" t="s">
        <v>19</v>
      </c>
      <c r="M8196">
        <v>0</v>
      </c>
      <c r="N8196">
        <v>1</v>
      </c>
      <c r="O8196">
        <v>1</v>
      </c>
      <c r="P8196">
        <v>1</v>
      </c>
      <c r="Q8196">
        <v>1</v>
      </c>
      <c r="R8196">
        <f>SUM(M8196:N8196:O8196:P8196:Q8196)</f>
        <v>4</v>
      </c>
      <c r="S8196" s="1">
        <v>105310</v>
      </c>
      <c r="T8196" s="1" t="str">
        <f t="shared" si="514"/>
        <v>Medium</v>
      </c>
      <c r="U8196">
        <v>9</v>
      </c>
      <c r="V8196">
        <v>2022</v>
      </c>
      <c r="W8196" t="s">
        <v>28</v>
      </c>
      <c r="X8196">
        <v>8</v>
      </c>
    </row>
    <row r="8197" spans="1:24" x14ac:dyDescent="0.3">
      <c r="A8197">
        <v>8196</v>
      </c>
      <c r="B8197" t="s">
        <v>36</v>
      </c>
      <c r="C8197" t="str">
        <f>_xlfn.XLOOKUP(B8197,Lookup_table!B:B,Lookup_table!C:C)</f>
        <v>Data</v>
      </c>
      <c r="D8197" t="s">
        <v>34</v>
      </c>
      <c r="E8197" t="s">
        <v>38</v>
      </c>
      <c r="F8197" t="s">
        <v>29</v>
      </c>
      <c r="G8197" t="s">
        <v>25</v>
      </c>
      <c r="H8197" t="str">
        <f t="shared" si="512"/>
        <v>Onsite/Hybrid</v>
      </c>
      <c r="I8197" t="s">
        <v>18</v>
      </c>
      <c r="J8197" t="str">
        <f t="shared" si="513"/>
        <v>7+ yrs</v>
      </c>
      <c r="K8197">
        <f t="shared" ca="1" si="515"/>
        <v>8</v>
      </c>
      <c r="L8197" t="s">
        <v>27</v>
      </c>
      <c r="M8197">
        <v>1</v>
      </c>
      <c r="N8197">
        <v>0</v>
      </c>
      <c r="O8197">
        <v>0</v>
      </c>
      <c r="P8197">
        <v>0</v>
      </c>
      <c r="Q8197">
        <v>1</v>
      </c>
      <c r="R8197">
        <f>SUM(M8197:N8197:O8197:P8197:Q8197)</f>
        <v>2</v>
      </c>
      <c r="S8197" s="1">
        <v>113155</v>
      </c>
      <c r="T8197" s="1" t="str">
        <f t="shared" si="514"/>
        <v>Medium</v>
      </c>
      <c r="U8197">
        <v>10</v>
      </c>
      <c r="V8197">
        <v>2020</v>
      </c>
      <c r="W8197" t="s">
        <v>34</v>
      </c>
      <c r="X8197">
        <v>2</v>
      </c>
    </row>
    <row r="8198" spans="1:24" x14ac:dyDescent="0.3">
      <c r="A8198">
        <v>8197</v>
      </c>
      <c r="B8198" t="s">
        <v>36</v>
      </c>
      <c r="C8198" t="str">
        <f>_xlfn.XLOOKUP(B8198,Lookup_table!B:B,Lookup_table!C:C)</f>
        <v>Data</v>
      </c>
      <c r="D8198" t="s">
        <v>37</v>
      </c>
      <c r="E8198" t="s">
        <v>40</v>
      </c>
      <c r="F8198" t="s">
        <v>24</v>
      </c>
      <c r="G8198" t="s">
        <v>30</v>
      </c>
      <c r="H8198" t="str">
        <f t="shared" si="512"/>
        <v>Onsite/Hybrid</v>
      </c>
      <c r="I8198" t="s">
        <v>35</v>
      </c>
      <c r="J8198" t="str">
        <f t="shared" si="513"/>
        <v>0-2 yrs</v>
      </c>
      <c r="K8198">
        <f t="shared" ca="1" si="515"/>
        <v>0</v>
      </c>
      <c r="L8198" t="s">
        <v>39</v>
      </c>
      <c r="M8198">
        <v>1</v>
      </c>
      <c r="N8198">
        <v>0</v>
      </c>
      <c r="O8198">
        <v>0</v>
      </c>
      <c r="P8198">
        <v>1</v>
      </c>
      <c r="Q8198">
        <v>1</v>
      </c>
      <c r="R8198">
        <f>SUM(M8198:N8198:O8198:P8198:Q8198)</f>
        <v>3</v>
      </c>
      <c r="S8198" s="1">
        <v>70095</v>
      </c>
      <c r="T8198" s="1" t="str">
        <f t="shared" si="514"/>
        <v>Medium</v>
      </c>
      <c r="U8198">
        <v>11</v>
      </c>
      <c r="V8198">
        <v>2020</v>
      </c>
      <c r="W8198" t="s">
        <v>34</v>
      </c>
      <c r="X8198">
        <v>4</v>
      </c>
    </row>
    <row r="8199" spans="1:24" x14ac:dyDescent="0.3">
      <c r="A8199">
        <v>8198</v>
      </c>
      <c r="B8199" t="s">
        <v>31</v>
      </c>
      <c r="C8199" t="str">
        <f>_xlfn.XLOOKUP(B8199,Lookup_table!B:B,Lookup_table!C:C)</f>
        <v>Business</v>
      </c>
      <c r="D8199" t="s">
        <v>34</v>
      </c>
      <c r="E8199" t="s">
        <v>42</v>
      </c>
      <c r="F8199" t="s">
        <v>52</v>
      </c>
      <c r="G8199" t="s">
        <v>17</v>
      </c>
      <c r="H8199" t="str">
        <f t="shared" si="512"/>
        <v>Remote</v>
      </c>
      <c r="I8199" t="s">
        <v>35</v>
      </c>
      <c r="J8199" t="str">
        <f t="shared" si="513"/>
        <v>0-2 yrs</v>
      </c>
      <c r="K8199">
        <f t="shared" ca="1" si="515"/>
        <v>2</v>
      </c>
      <c r="L8199" t="s">
        <v>27</v>
      </c>
      <c r="M8199">
        <v>0</v>
      </c>
      <c r="N8199">
        <v>1</v>
      </c>
      <c r="O8199">
        <v>1</v>
      </c>
      <c r="P8199">
        <v>1</v>
      </c>
      <c r="Q8199">
        <v>0</v>
      </c>
      <c r="R8199">
        <f>SUM(M8199:N8199:O8199:P8199:Q8199)</f>
        <v>3</v>
      </c>
      <c r="S8199" s="1">
        <v>78708</v>
      </c>
      <c r="T8199" s="1" t="str">
        <f t="shared" si="514"/>
        <v>Medium</v>
      </c>
      <c r="U8199">
        <v>3</v>
      </c>
      <c r="V8199">
        <v>2022</v>
      </c>
      <c r="W8199" t="s">
        <v>28</v>
      </c>
      <c r="X8199">
        <v>8</v>
      </c>
    </row>
    <row r="8200" spans="1:24" x14ac:dyDescent="0.3">
      <c r="A8200">
        <v>8199</v>
      </c>
      <c r="B8200" t="s">
        <v>41</v>
      </c>
      <c r="C8200" t="str">
        <f>_xlfn.XLOOKUP(B8200,Lookup_table!B:B,Lookup_table!C:C)</f>
        <v>Data</v>
      </c>
      <c r="D8200" t="s">
        <v>37</v>
      </c>
      <c r="E8200" t="s">
        <v>23</v>
      </c>
      <c r="F8200" t="s">
        <v>29</v>
      </c>
      <c r="G8200" t="s">
        <v>30</v>
      </c>
      <c r="H8200" t="str">
        <f t="shared" si="512"/>
        <v>Onsite/Hybrid</v>
      </c>
      <c r="I8200" t="s">
        <v>26</v>
      </c>
      <c r="J8200" t="str">
        <f t="shared" si="513"/>
        <v>3-6 yrs</v>
      </c>
      <c r="K8200">
        <f t="shared" ca="1" si="515"/>
        <v>5</v>
      </c>
      <c r="L8200" t="s">
        <v>39</v>
      </c>
      <c r="M8200">
        <v>1</v>
      </c>
      <c r="N8200">
        <v>0</v>
      </c>
      <c r="O8200">
        <v>1</v>
      </c>
      <c r="P8200">
        <v>1</v>
      </c>
      <c r="Q8200">
        <v>0</v>
      </c>
      <c r="R8200">
        <f>SUM(M8200:N8200:O8200:P8200:Q8200)</f>
        <v>3</v>
      </c>
      <c r="S8200" s="1">
        <v>107264</v>
      </c>
      <c r="T8200" s="1" t="str">
        <f t="shared" si="514"/>
        <v>Medium</v>
      </c>
      <c r="U8200">
        <v>2</v>
      </c>
      <c r="V8200">
        <v>2025</v>
      </c>
      <c r="W8200" t="s">
        <v>28</v>
      </c>
      <c r="X8200">
        <v>5</v>
      </c>
    </row>
    <row r="8201" spans="1:24" x14ac:dyDescent="0.3">
      <c r="A8201">
        <v>8200</v>
      </c>
      <c r="B8201" t="s">
        <v>31</v>
      </c>
      <c r="C8201" t="str">
        <f>_xlfn.XLOOKUP(B8201,Lookup_table!B:B,Lookup_table!C:C)</f>
        <v>Business</v>
      </c>
      <c r="D8201" t="s">
        <v>14</v>
      </c>
      <c r="E8201" t="s">
        <v>42</v>
      </c>
      <c r="F8201" t="s">
        <v>43</v>
      </c>
      <c r="G8201" t="s">
        <v>17</v>
      </c>
      <c r="H8201" t="str">
        <f t="shared" si="512"/>
        <v>Remote</v>
      </c>
      <c r="I8201" t="s">
        <v>18</v>
      </c>
      <c r="J8201" t="str">
        <f t="shared" si="513"/>
        <v>7+ yrs</v>
      </c>
      <c r="K8201">
        <f t="shared" ca="1" si="515"/>
        <v>14</v>
      </c>
      <c r="L8201" t="s">
        <v>19</v>
      </c>
      <c r="M8201">
        <v>1</v>
      </c>
      <c r="N8201">
        <v>0</v>
      </c>
      <c r="O8201">
        <v>0</v>
      </c>
      <c r="P8201">
        <v>0</v>
      </c>
      <c r="Q8201">
        <v>0</v>
      </c>
      <c r="R8201">
        <f>SUM(M8201:N8201:O8201:P8201:Q8201)</f>
        <v>1</v>
      </c>
      <c r="S8201" s="1">
        <v>98261</v>
      </c>
      <c r="T8201" s="1" t="str">
        <f t="shared" si="514"/>
        <v>Medium</v>
      </c>
      <c r="U8201">
        <v>12</v>
      </c>
      <c r="V8201">
        <v>2024</v>
      </c>
      <c r="W8201" t="s">
        <v>20</v>
      </c>
      <c r="X8201">
        <v>6</v>
      </c>
    </row>
    <row r="8202" spans="1:24" x14ac:dyDescent="0.3">
      <c r="A8202">
        <v>8201</v>
      </c>
      <c r="B8202" t="s">
        <v>41</v>
      </c>
      <c r="C8202" t="str">
        <f>_xlfn.XLOOKUP(B8202,Lookup_table!B:B,Lookup_table!C:C)</f>
        <v>Data</v>
      </c>
      <c r="D8202" t="s">
        <v>34</v>
      </c>
      <c r="E8202" t="s">
        <v>38</v>
      </c>
      <c r="F8202" t="s">
        <v>52</v>
      </c>
      <c r="G8202" t="s">
        <v>30</v>
      </c>
      <c r="H8202" t="str">
        <f t="shared" si="512"/>
        <v>Onsite/Hybrid</v>
      </c>
      <c r="I8202" t="s">
        <v>35</v>
      </c>
      <c r="J8202" t="str">
        <f t="shared" si="513"/>
        <v>0-2 yrs</v>
      </c>
      <c r="K8202">
        <f t="shared" ca="1" si="515"/>
        <v>1</v>
      </c>
      <c r="L8202" t="s">
        <v>19</v>
      </c>
      <c r="M8202">
        <v>0</v>
      </c>
      <c r="N8202">
        <v>0</v>
      </c>
      <c r="O8202">
        <v>0</v>
      </c>
      <c r="P8202">
        <v>0</v>
      </c>
      <c r="Q8202">
        <v>1</v>
      </c>
      <c r="R8202">
        <f>SUM(M8202:N8202:O8202:P8202:Q8202)</f>
        <v>1</v>
      </c>
      <c r="S8202" s="1">
        <v>62236</v>
      </c>
      <c r="T8202" s="1" t="str">
        <f t="shared" si="514"/>
        <v>Low</v>
      </c>
      <c r="U8202">
        <v>9</v>
      </c>
      <c r="V8202">
        <v>2022</v>
      </c>
      <c r="W8202" t="s">
        <v>20</v>
      </c>
      <c r="X8202">
        <v>1</v>
      </c>
    </row>
    <row r="8203" spans="1:24" x14ac:dyDescent="0.3">
      <c r="A8203">
        <v>8202</v>
      </c>
      <c r="B8203" t="s">
        <v>31</v>
      </c>
      <c r="C8203" t="str">
        <f>_xlfn.XLOOKUP(B8203,Lookup_table!B:B,Lookup_table!C:C)</f>
        <v>Business</v>
      </c>
      <c r="D8203" t="s">
        <v>14</v>
      </c>
      <c r="E8203" t="s">
        <v>42</v>
      </c>
      <c r="F8203" t="s">
        <v>43</v>
      </c>
      <c r="G8203" t="s">
        <v>25</v>
      </c>
      <c r="H8203" t="str">
        <f t="shared" si="512"/>
        <v>Onsite/Hybrid</v>
      </c>
      <c r="I8203" t="s">
        <v>18</v>
      </c>
      <c r="J8203" t="str">
        <f t="shared" si="513"/>
        <v>7+ yrs</v>
      </c>
      <c r="K8203">
        <f t="shared" ca="1" si="515"/>
        <v>8</v>
      </c>
      <c r="L8203" t="s">
        <v>39</v>
      </c>
      <c r="M8203">
        <v>0</v>
      </c>
      <c r="N8203">
        <v>1</v>
      </c>
      <c r="O8203">
        <v>0</v>
      </c>
      <c r="P8203">
        <v>0</v>
      </c>
      <c r="Q8203">
        <v>1</v>
      </c>
      <c r="R8203">
        <f>SUM(M8203:N8203:O8203:P8203:Q8203)</f>
        <v>2</v>
      </c>
      <c r="S8203" s="1">
        <v>105554</v>
      </c>
      <c r="T8203" s="1" t="str">
        <f t="shared" si="514"/>
        <v>Medium</v>
      </c>
      <c r="U8203">
        <v>5</v>
      </c>
      <c r="V8203">
        <v>2022</v>
      </c>
      <c r="W8203" t="s">
        <v>20</v>
      </c>
      <c r="X8203">
        <v>5</v>
      </c>
    </row>
    <row r="8204" spans="1:24" x14ac:dyDescent="0.3">
      <c r="A8204">
        <v>8203</v>
      </c>
      <c r="B8204" t="s">
        <v>50</v>
      </c>
      <c r="C8204" t="str">
        <f>_xlfn.XLOOKUP(B8204,Lookup_table!B:B,Lookup_table!C:C)</f>
        <v>AI</v>
      </c>
      <c r="D8204" t="s">
        <v>22</v>
      </c>
      <c r="E8204" t="s">
        <v>15</v>
      </c>
      <c r="F8204" t="s">
        <v>43</v>
      </c>
      <c r="G8204" t="s">
        <v>17</v>
      </c>
      <c r="H8204" t="str">
        <f t="shared" si="512"/>
        <v>Remote</v>
      </c>
      <c r="I8204" t="s">
        <v>26</v>
      </c>
      <c r="J8204" t="str">
        <f t="shared" si="513"/>
        <v>3-6 yrs</v>
      </c>
      <c r="K8204">
        <f t="shared" ca="1" si="515"/>
        <v>5</v>
      </c>
      <c r="L8204" t="s">
        <v>19</v>
      </c>
      <c r="M8204">
        <v>1</v>
      </c>
      <c r="N8204">
        <v>0</v>
      </c>
      <c r="O8204">
        <v>1</v>
      </c>
      <c r="P8204">
        <v>0</v>
      </c>
      <c r="Q8204">
        <v>1</v>
      </c>
      <c r="R8204">
        <f>SUM(M8204:N8204:O8204:P8204:Q8204)</f>
        <v>3</v>
      </c>
      <c r="S8204" s="1">
        <v>155679</v>
      </c>
      <c r="T8204" s="1" t="str">
        <f t="shared" si="514"/>
        <v>High</v>
      </c>
      <c r="U8204">
        <v>9</v>
      </c>
      <c r="V8204">
        <v>2023</v>
      </c>
      <c r="W8204" t="s">
        <v>20</v>
      </c>
      <c r="X8204">
        <v>1</v>
      </c>
    </row>
    <row r="8205" spans="1:24" x14ac:dyDescent="0.3">
      <c r="A8205">
        <v>8204</v>
      </c>
      <c r="B8205" t="s">
        <v>31</v>
      </c>
      <c r="C8205" t="str">
        <f>_xlfn.XLOOKUP(B8205,Lookup_table!B:B,Lookup_table!C:C)</f>
        <v>Business</v>
      </c>
      <c r="D8205" t="s">
        <v>37</v>
      </c>
      <c r="E8205" t="s">
        <v>42</v>
      </c>
      <c r="F8205" t="s">
        <v>44</v>
      </c>
      <c r="G8205" t="s">
        <v>17</v>
      </c>
      <c r="H8205" t="str">
        <f t="shared" si="512"/>
        <v>Remote</v>
      </c>
      <c r="I8205" t="s">
        <v>18</v>
      </c>
      <c r="J8205" t="str">
        <f t="shared" si="513"/>
        <v>7+ yrs</v>
      </c>
      <c r="K8205">
        <f t="shared" ca="1" si="515"/>
        <v>11</v>
      </c>
      <c r="L8205" t="s">
        <v>39</v>
      </c>
      <c r="M8205">
        <v>1</v>
      </c>
      <c r="N8205">
        <v>1</v>
      </c>
      <c r="O8205">
        <v>1</v>
      </c>
      <c r="P8205">
        <v>0</v>
      </c>
      <c r="Q8205">
        <v>1</v>
      </c>
      <c r="R8205">
        <f>SUM(M8205:N8205:O8205:P8205:Q8205)</f>
        <v>4</v>
      </c>
      <c r="S8205" s="1">
        <v>127275</v>
      </c>
      <c r="T8205" s="1" t="str">
        <f t="shared" si="514"/>
        <v>High</v>
      </c>
      <c r="U8205">
        <v>2</v>
      </c>
      <c r="V8205">
        <v>2026</v>
      </c>
      <c r="W8205" t="s">
        <v>34</v>
      </c>
      <c r="X8205">
        <v>3</v>
      </c>
    </row>
    <row r="8206" spans="1:24" x14ac:dyDescent="0.3">
      <c r="A8206">
        <v>8205</v>
      </c>
      <c r="B8206" t="s">
        <v>41</v>
      </c>
      <c r="C8206" t="str">
        <f>_xlfn.XLOOKUP(B8206,Lookup_table!B:B,Lookup_table!C:C)</f>
        <v>Data</v>
      </c>
      <c r="D8206" t="s">
        <v>37</v>
      </c>
      <c r="E8206" t="s">
        <v>32</v>
      </c>
      <c r="F8206" t="s">
        <v>52</v>
      </c>
      <c r="G8206" t="s">
        <v>25</v>
      </c>
      <c r="H8206" t="str">
        <f t="shared" si="512"/>
        <v>Onsite/Hybrid</v>
      </c>
      <c r="I8206" t="s">
        <v>35</v>
      </c>
      <c r="J8206" t="str">
        <f t="shared" si="513"/>
        <v>0-2 yrs</v>
      </c>
      <c r="K8206">
        <f t="shared" ca="1" si="515"/>
        <v>1</v>
      </c>
      <c r="L8206" t="s">
        <v>39</v>
      </c>
      <c r="M8206">
        <v>1</v>
      </c>
      <c r="N8206">
        <v>0</v>
      </c>
      <c r="O8206">
        <v>0</v>
      </c>
      <c r="P8206">
        <v>1</v>
      </c>
      <c r="Q8206">
        <v>1</v>
      </c>
      <c r="R8206">
        <f>SUM(M8206:N8206:O8206:P8206:Q8206)</f>
        <v>3</v>
      </c>
      <c r="S8206" s="1">
        <v>73847</v>
      </c>
      <c r="T8206" s="1" t="str">
        <f t="shared" si="514"/>
        <v>Medium</v>
      </c>
      <c r="U8206">
        <v>9</v>
      </c>
      <c r="V8206">
        <v>2024</v>
      </c>
      <c r="W8206" t="s">
        <v>20</v>
      </c>
      <c r="X8206">
        <v>4</v>
      </c>
    </row>
    <row r="8207" spans="1:24" x14ac:dyDescent="0.3">
      <c r="A8207">
        <v>8206</v>
      </c>
      <c r="B8207" t="s">
        <v>33</v>
      </c>
      <c r="C8207" t="str">
        <f>_xlfn.XLOOKUP(B8207,Lookup_table!B:B,Lookup_table!C:C)</f>
        <v>Data</v>
      </c>
      <c r="D8207" t="s">
        <v>22</v>
      </c>
      <c r="E8207" t="s">
        <v>38</v>
      </c>
      <c r="F8207" t="s">
        <v>43</v>
      </c>
      <c r="G8207" t="s">
        <v>25</v>
      </c>
      <c r="H8207" t="str">
        <f t="shared" si="512"/>
        <v>Onsite/Hybrid</v>
      </c>
      <c r="I8207" t="s">
        <v>26</v>
      </c>
      <c r="J8207" t="str">
        <f t="shared" si="513"/>
        <v>3-6 yrs</v>
      </c>
      <c r="K8207">
        <f t="shared" ca="1" si="515"/>
        <v>3</v>
      </c>
      <c r="L8207" t="s">
        <v>39</v>
      </c>
      <c r="M8207">
        <v>0</v>
      </c>
      <c r="N8207">
        <v>0</v>
      </c>
      <c r="O8207">
        <v>1</v>
      </c>
      <c r="P8207">
        <v>1</v>
      </c>
      <c r="Q8207">
        <v>0</v>
      </c>
      <c r="R8207">
        <f>SUM(M8207:N8207:O8207:P8207:Q8207)</f>
        <v>2</v>
      </c>
      <c r="S8207" s="1">
        <v>122125</v>
      </c>
      <c r="T8207" s="1" t="str">
        <f t="shared" si="514"/>
        <v>High</v>
      </c>
      <c r="U8207">
        <v>11</v>
      </c>
      <c r="V8207">
        <v>2023</v>
      </c>
      <c r="W8207" t="s">
        <v>28</v>
      </c>
      <c r="X8207">
        <v>8</v>
      </c>
    </row>
    <row r="8208" spans="1:24" x14ac:dyDescent="0.3">
      <c r="A8208">
        <v>8207</v>
      </c>
      <c r="B8208" t="s">
        <v>36</v>
      </c>
      <c r="C8208" t="str">
        <f>_xlfn.XLOOKUP(B8208,Lookup_table!B:B,Lookup_table!C:C)</f>
        <v>Data</v>
      </c>
      <c r="D8208" t="s">
        <v>34</v>
      </c>
      <c r="E8208" t="s">
        <v>23</v>
      </c>
      <c r="F8208" t="s">
        <v>16</v>
      </c>
      <c r="G8208" t="s">
        <v>30</v>
      </c>
      <c r="H8208" t="str">
        <f t="shared" si="512"/>
        <v>Onsite/Hybrid</v>
      </c>
      <c r="I8208" t="s">
        <v>35</v>
      </c>
      <c r="J8208" t="str">
        <f t="shared" si="513"/>
        <v>0-2 yrs</v>
      </c>
      <c r="K8208">
        <f t="shared" ca="1" si="515"/>
        <v>2</v>
      </c>
      <c r="L8208" t="s">
        <v>27</v>
      </c>
      <c r="M8208">
        <v>0</v>
      </c>
      <c r="N8208">
        <v>1</v>
      </c>
      <c r="O8208">
        <v>1</v>
      </c>
      <c r="P8208">
        <v>1</v>
      </c>
      <c r="Q8208">
        <v>0</v>
      </c>
      <c r="R8208">
        <f>SUM(M8208:N8208:O8208:P8208:Q8208)</f>
        <v>3</v>
      </c>
      <c r="S8208" s="1">
        <v>79352</v>
      </c>
      <c r="T8208" s="1" t="str">
        <f t="shared" si="514"/>
        <v>Medium</v>
      </c>
      <c r="U8208">
        <v>4</v>
      </c>
      <c r="V8208">
        <v>2024</v>
      </c>
      <c r="W8208" t="s">
        <v>28</v>
      </c>
      <c r="X8208">
        <v>5</v>
      </c>
    </row>
    <row r="8209" spans="1:24" x14ac:dyDescent="0.3">
      <c r="A8209">
        <v>8208</v>
      </c>
      <c r="B8209" t="s">
        <v>33</v>
      </c>
      <c r="C8209" t="str">
        <f>_xlfn.XLOOKUP(B8209,Lookup_table!B:B,Lookup_table!C:C)</f>
        <v>Data</v>
      </c>
      <c r="D8209" t="s">
        <v>22</v>
      </c>
      <c r="E8209" t="s">
        <v>40</v>
      </c>
      <c r="F8209" t="s">
        <v>52</v>
      </c>
      <c r="G8209" t="s">
        <v>17</v>
      </c>
      <c r="H8209" t="str">
        <f t="shared" si="512"/>
        <v>Remote</v>
      </c>
      <c r="I8209" t="s">
        <v>26</v>
      </c>
      <c r="J8209" t="str">
        <f t="shared" si="513"/>
        <v>3-6 yrs</v>
      </c>
      <c r="K8209">
        <f t="shared" ca="1" si="515"/>
        <v>3</v>
      </c>
      <c r="L8209" t="s">
        <v>39</v>
      </c>
      <c r="M8209">
        <v>0</v>
      </c>
      <c r="N8209">
        <v>0</v>
      </c>
      <c r="O8209">
        <v>1</v>
      </c>
      <c r="P8209">
        <v>0</v>
      </c>
      <c r="Q8209">
        <v>0</v>
      </c>
      <c r="R8209">
        <f>SUM(M8209:N8209:O8209:P8209:Q8209)</f>
        <v>1</v>
      </c>
      <c r="S8209" s="1">
        <v>110413</v>
      </c>
      <c r="T8209" s="1" t="str">
        <f t="shared" si="514"/>
        <v>Medium</v>
      </c>
      <c r="U8209">
        <v>5</v>
      </c>
      <c r="V8209">
        <v>2024</v>
      </c>
      <c r="W8209" t="s">
        <v>28</v>
      </c>
      <c r="X8209">
        <v>9</v>
      </c>
    </row>
    <row r="8210" spans="1:24" x14ac:dyDescent="0.3">
      <c r="A8210">
        <v>8209</v>
      </c>
      <c r="B8210" t="s">
        <v>41</v>
      </c>
      <c r="C8210" t="str">
        <f>_xlfn.XLOOKUP(B8210,Lookup_table!B:B,Lookup_table!C:C)</f>
        <v>Data</v>
      </c>
      <c r="D8210" t="s">
        <v>34</v>
      </c>
      <c r="E8210" t="s">
        <v>38</v>
      </c>
      <c r="F8210" t="s">
        <v>44</v>
      </c>
      <c r="G8210" t="s">
        <v>30</v>
      </c>
      <c r="H8210" t="str">
        <f t="shared" si="512"/>
        <v>Onsite/Hybrid</v>
      </c>
      <c r="I8210" t="s">
        <v>26</v>
      </c>
      <c r="J8210" t="str">
        <f t="shared" si="513"/>
        <v>3-6 yrs</v>
      </c>
      <c r="K8210">
        <f t="shared" ca="1" si="515"/>
        <v>5</v>
      </c>
      <c r="L8210" t="s">
        <v>27</v>
      </c>
      <c r="M8210">
        <v>0</v>
      </c>
      <c r="N8210">
        <v>1</v>
      </c>
      <c r="O8210">
        <v>0</v>
      </c>
      <c r="P8210">
        <v>0</v>
      </c>
      <c r="Q8210">
        <v>1</v>
      </c>
      <c r="R8210">
        <f>SUM(M8210:N8210:O8210:P8210:Q8210)</f>
        <v>2</v>
      </c>
      <c r="S8210" s="1">
        <v>84919</v>
      </c>
      <c r="T8210" s="1" t="str">
        <f t="shared" si="514"/>
        <v>Medium</v>
      </c>
      <c r="U8210">
        <v>9</v>
      </c>
      <c r="V8210">
        <v>2026</v>
      </c>
      <c r="W8210" t="s">
        <v>34</v>
      </c>
      <c r="X8210">
        <v>6</v>
      </c>
    </row>
    <row r="8211" spans="1:24" x14ac:dyDescent="0.3">
      <c r="A8211">
        <v>8210</v>
      </c>
      <c r="B8211" t="s">
        <v>33</v>
      </c>
      <c r="C8211" t="str">
        <f>_xlfn.XLOOKUP(B8211,Lookup_table!B:B,Lookup_table!C:C)</f>
        <v>Data</v>
      </c>
      <c r="D8211" t="s">
        <v>34</v>
      </c>
      <c r="E8211" t="s">
        <v>23</v>
      </c>
      <c r="F8211" t="s">
        <v>52</v>
      </c>
      <c r="G8211" t="s">
        <v>17</v>
      </c>
      <c r="H8211" t="str">
        <f t="shared" si="512"/>
        <v>Remote</v>
      </c>
      <c r="I8211" t="s">
        <v>18</v>
      </c>
      <c r="J8211" t="str">
        <f t="shared" si="513"/>
        <v>7+ yrs</v>
      </c>
      <c r="K8211">
        <f t="shared" ca="1" si="515"/>
        <v>11</v>
      </c>
      <c r="L8211" t="s">
        <v>27</v>
      </c>
      <c r="M8211">
        <v>1</v>
      </c>
      <c r="N8211">
        <v>0</v>
      </c>
      <c r="O8211">
        <v>0</v>
      </c>
      <c r="P8211">
        <v>0</v>
      </c>
      <c r="Q8211">
        <v>1</v>
      </c>
      <c r="R8211">
        <f>SUM(M8211:N8211:O8211:P8211:Q8211)</f>
        <v>2</v>
      </c>
      <c r="S8211" s="1">
        <v>109519</v>
      </c>
      <c r="T8211" s="1" t="str">
        <f t="shared" si="514"/>
        <v>Medium</v>
      </c>
      <c r="U8211">
        <v>6</v>
      </c>
      <c r="V8211">
        <v>2025</v>
      </c>
      <c r="W8211" t="s">
        <v>28</v>
      </c>
      <c r="X8211">
        <v>8</v>
      </c>
    </row>
    <row r="8212" spans="1:24" x14ac:dyDescent="0.3">
      <c r="A8212">
        <v>8211</v>
      </c>
      <c r="B8212" t="s">
        <v>21</v>
      </c>
      <c r="C8212" t="str">
        <f>_xlfn.XLOOKUP(B8212,Lookup_table!B:B,Lookup_table!C:C)</f>
        <v>AI</v>
      </c>
      <c r="D8212" t="s">
        <v>14</v>
      </c>
      <c r="E8212" t="s">
        <v>15</v>
      </c>
      <c r="F8212" t="s">
        <v>52</v>
      </c>
      <c r="G8212" t="s">
        <v>25</v>
      </c>
      <c r="H8212" t="str">
        <f t="shared" si="512"/>
        <v>Onsite/Hybrid</v>
      </c>
      <c r="I8212" t="s">
        <v>35</v>
      </c>
      <c r="J8212" t="str">
        <f t="shared" si="513"/>
        <v>0-2 yrs</v>
      </c>
      <c r="K8212">
        <f t="shared" ca="1" si="515"/>
        <v>2</v>
      </c>
      <c r="L8212" t="s">
        <v>39</v>
      </c>
      <c r="M8212">
        <v>0</v>
      </c>
      <c r="N8212">
        <v>1</v>
      </c>
      <c r="O8212">
        <v>1</v>
      </c>
      <c r="P8212">
        <v>1</v>
      </c>
      <c r="Q8212">
        <v>1</v>
      </c>
      <c r="R8212">
        <f>SUM(M8212:N8212:O8212:P8212:Q8212)</f>
        <v>4</v>
      </c>
      <c r="S8212" s="1">
        <v>134340</v>
      </c>
      <c r="T8212" s="1" t="str">
        <f t="shared" si="514"/>
        <v>High</v>
      </c>
      <c r="U8212">
        <v>12</v>
      </c>
      <c r="V8212">
        <v>2025</v>
      </c>
      <c r="W8212" t="s">
        <v>28</v>
      </c>
      <c r="X8212">
        <v>6</v>
      </c>
    </row>
    <row r="8213" spans="1:24" x14ac:dyDescent="0.3">
      <c r="A8213">
        <v>8212</v>
      </c>
      <c r="B8213" t="s">
        <v>41</v>
      </c>
      <c r="C8213" t="str">
        <f>_xlfn.XLOOKUP(B8213,Lookup_table!B:B,Lookup_table!C:C)</f>
        <v>Data</v>
      </c>
      <c r="D8213" t="s">
        <v>37</v>
      </c>
      <c r="E8213" t="s">
        <v>38</v>
      </c>
      <c r="F8213" t="s">
        <v>44</v>
      </c>
      <c r="G8213" t="s">
        <v>25</v>
      </c>
      <c r="H8213" t="str">
        <f t="shared" si="512"/>
        <v>Onsite/Hybrid</v>
      </c>
      <c r="I8213" t="s">
        <v>35</v>
      </c>
      <c r="J8213" t="str">
        <f t="shared" si="513"/>
        <v>0-2 yrs</v>
      </c>
      <c r="K8213">
        <f t="shared" ca="1" si="515"/>
        <v>1</v>
      </c>
      <c r="L8213" t="s">
        <v>39</v>
      </c>
      <c r="M8213">
        <v>0</v>
      </c>
      <c r="N8213">
        <v>1</v>
      </c>
      <c r="O8213">
        <v>1</v>
      </c>
      <c r="P8213">
        <v>1</v>
      </c>
      <c r="Q8213">
        <v>0</v>
      </c>
      <c r="R8213">
        <f>SUM(M8213:N8213:O8213:P8213:Q8213)</f>
        <v>3</v>
      </c>
      <c r="S8213" s="1">
        <v>76286</v>
      </c>
      <c r="T8213" s="1" t="str">
        <f t="shared" si="514"/>
        <v>Medium</v>
      </c>
      <c r="U8213">
        <v>1</v>
      </c>
      <c r="V8213">
        <v>2025</v>
      </c>
      <c r="W8213" t="s">
        <v>28</v>
      </c>
      <c r="X8213">
        <v>8</v>
      </c>
    </row>
    <row r="8214" spans="1:24" x14ac:dyDescent="0.3">
      <c r="A8214">
        <v>8213</v>
      </c>
      <c r="B8214" t="s">
        <v>21</v>
      </c>
      <c r="C8214" t="str">
        <f>_xlfn.XLOOKUP(B8214,Lookup_table!B:B,Lookup_table!C:C)</f>
        <v>AI</v>
      </c>
      <c r="D8214" t="s">
        <v>22</v>
      </c>
      <c r="E8214" t="s">
        <v>42</v>
      </c>
      <c r="F8214" t="s">
        <v>44</v>
      </c>
      <c r="G8214" t="s">
        <v>17</v>
      </c>
      <c r="H8214" t="str">
        <f t="shared" si="512"/>
        <v>Remote</v>
      </c>
      <c r="I8214" t="s">
        <v>35</v>
      </c>
      <c r="J8214" t="str">
        <f t="shared" si="513"/>
        <v>0-2 yrs</v>
      </c>
      <c r="K8214">
        <f t="shared" ca="1" si="515"/>
        <v>1</v>
      </c>
      <c r="L8214" t="s">
        <v>27</v>
      </c>
      <c r="M8214">
        <v>1</v>
      </c>
      <c r="N8214">
        <v>1</v>
      </c>
      <c r="O8214">
        <v>0</v>
      </c>
      <c r="P8214">
        <v>1</v>
      </c>
      <c r="Q8214">
        <v>1</v>
      </c>
      <c r="R8214">
        <f>SUM(M8214:N8214:O8214:P8214:Q8214)</f>
        <v>4</v>
      </c>
      <c r="S8214" s="1">
        <v>132576</v>
      </c>
      <c r="T8214" s="1" t="str">
        <f t="shared" si="514"/>
        <v>High</v>
      </c>
      <c r="U8214">
        <v>4</v>
      </c>
      <c r="V8214">
        <v>2026</v>
      </c>
      <c r="W8214" t="s">
        <v>20</v>
      </c>
      <c r="X8214">
        <v>2</v>
      </c>
    </row>
    <row r="8215" spans="1:24" x14ac:dyDescent="0.3">
      <c r="A8215">
        <v>8214</v>
      </c>
      <c r="B8215" t="s">
        <v>50</v>
      </c>
      <c r="C8215" t="str">
        <f>_xlfn.XLOOKUP(B8215,Lookup_table!B:B,Lookup_table!C:C)</f>
        <v>AI</v>
      </c>
      <c r="D8215" t="s">
        <v>37</v>
      </c>
      <c r="E8215" t="s">
        <v>23</v>
      </c>
      <c r="F8215" t="s">
        <v>52</v>
      </c>
      <c r="G8215" t="s">
        <v>25</v>
      </c>
      <c r="H8215" t="str">
        <f t="shared" si="512"/>
        <v>Onsite/Hybrid</v>
      </c>
      <c r="I8215" t="s">
        <v>35</v>
      </c>
      <c r="J8215" t="str">
        <f t="shared" si="513"/>
        <v>0-2 yrs</v>
      </c>
      <c r="K8215">
        <f t="shared" ca="1" si="515"/>
        <v>0</v>
      </c>
      <c r="L8215" t="s">
        <v>39</v>
      </c>
      <c r="M8215">
        <v>0</v>
      </c>
      <c r="N8215">
        <v>0</v>
      </c>
      <c r="O8215">
        <v>0</v>
      </c>
      <c r="P8215">
        <v>1</v>
      </c>
      <c r="Q8215">
        <v>0</v>
      </c>
      <c r="R8215">
        <f>SUM(M8215:N8215:O8215:P8215:Q8215)</f>
        <v>1</v>
      </c>
      <c r="S8215" s="1">
        <v>105141</v>
      </c>
      <c r="T8215" s="1" t="str">
        <f t="shared" si="514"/>
        <v>Medium</v>
      </c>
      <c r="U8215">
        <v>10</v>
      </c>
      <c r="V8215">
        <v>2022</v>
      </c>
      <c r="W8215" t="s">
        <v>28</v>
      </c>
      <c r="X8215">
        <v>9</v>
      </c>
    </row>
    <row r="8216" spans="1:24" x14ac:dyDescent="0.3">
      <c r="A8216">
        <v>8215</v>
      </c>
      <c r="B8216" t="s">
        <v>33</v>
      </c>
      <c r="C8216" t="str">
        <f>_xlfn.XLOOKUP(B8216,Lookup_table!B:B,Lookup_table!C:C)</f>
        <v>Data</v>
      </c>
      <c r="D8216" t="s">
        <v>34</v>
      </c>
      <c r="E8216" t="s">
        <v>42</v>
      </c>
      <c r="F8216" t="s">
        <v>24</v>
      </c>
      <c r="G8216" t="s">
        <v>30</v>
      </c>
      <c r="H8216" t="str">
        <f t="shared" si="512"/>
        <v>Onsite/Hybrid</v>
      </c>
      <c r="I8216" t="s">
        <v>18</v>
      </c>
      <c r="J8216" t="str">
        <f t="shared" si="513"/>
        <v>7+ yrs</v>
      </c>
      <c r="K8216">
        <f t="shared" ca="1" si="515"/>
        <v>12</v>
      </c>
      <c r="L8216" t="s">
        <v>39</v>
      </c>
      <c r="M8216">
        <v>1</v>
      </c>
      <c r="N8216">
        <v>0</v>
      </c>
      <c r="O8216">
        <v>1</v>
      </c>
      <c r="P8216">
        <v>0</v>
      </c>
      <c r="Q8216">
        <v>0</v>
      </c>
      <c r="R8216">
        <f>SUM(M8216:N8216:O8216:P8216:Q8216)</f>
        <v>2</v>
      </c>
      <c r="S8216" s="1">
        <v>114036</v>
      </c>
      <c r="T8216" s="1" t="str">
        <f t="shared" si="514"/>
        <v>Medium</v>
      </c>
      <c r="U8216">
        <v>3</v>
      </c>
      <c r="V8216">
        <v>2022</v>
      </c>
      <c r="W8216" t="s">
        <v>20</v>
      </c>
      <c r="X8216">
        <v>5</v>
      </c>
    </row>
    <row r="8217" spans="1:24" x14ac:dyDescent="0.3">
      <c r="A8217">
        <v>8216</v>
      </c>
      <c r="B8217" t="s">
        <v>50</v>
      </c>
      <c r="C8217" t="str">
        <f>_xlfn.XLOOKUP(B8217,Lookup_table!B:B,Lookup_table!C:C)</f>
        <v>AI</v>
      </c>
      <c r="D8217" t="s">
        <v>14</v>
      </c>
      <c r="E8217" t="s">
        <v>40</v>
      </c>
      <c r="F8217" t="s">
        <v>52</v>
      </c>
      <c r="G8217" t="s">
        <v>17</v>
      </c>
      <c r="H8217" t="str">
        <f t="shared" si="512"/>
        <v>Remote</v>
      </c>
      <c r="I8217" t="s">
        <v>26</v>
      </c>
      <c r="J8217" t="str">
        <f t="shared" si="513"/>
        <v>3-6 yrs</v>
      </c>
      <c r="K8217">
        <f t="shared" ca="1" si="515"/>
        <v>5</v>
      </c>
      <c r="L8217" t="s">
        <v>27</v>
      </c>
      <c r="M8217">
        <v>0</v>
      </c>
      <c r="N8217">
        <v>1</v>
      </c>
      <c r="O8217">
        <v>1</v>
      </c>
      <c r="P8217">
        <v>0</v>
      </c>
      <c r="Q8217">
        <v>1</v>
      </c>
      <c r="R8217">
        <f>SUM(M8217:N8217:O8217:P8217:Q8217)</f>
        <v>3</v>
      </c>
      <c r="S8217" s="1">
        <v>144907</v>
      </c>
      <c r="T8217" s="1" t="str">
        <f t="shared" si="514"/>
        <v>High</v>
      </c>
      <c r="U8217">
        <v>8</v>
      </c>
      <c r="V8217">
        <v>2023</v>
      </c>
      <c r="W8217" t="s">
        <v>34</v>
      </c>
      <c r="X8217">
        <v>3</v>
      </c>
    </row>
    <row r="8218" spans="1:24" x14ac:dyDescent="0.3">
      <c r="A8218">
        <v>8217</v>
      </c>
      <c r="B8218" t="s">
        <v>36</v>
      </c>
      <c r="C8218" t="str">
        <f>_xlfn.XLOOKUP(B8218,Lookup_table!B:B,Lookup_table!C:C)</f>
        <v>Data</v>
      </c>
      <c r="D8218" t="s">
        <v>14</v>
      </c>
      <c r="E8218" t="s">
        <v>32</v>
      </c>
      <c r="F8218" t="s">
        <v>51</v>
      </c>
      <c r="G8218" t="s">
        <v>17</v>
      </c>
      <c r="H8218" t="str">
        <f t="shared" si="512"/>
        <v>Remote</v>
      </c>
      <c r="I8218" t="s">
        <v>35</v>
      </c>
      <c r="J8218" t="str">
        <f t="shared" si="513"/>
        <v>0-2 yrs</v>
      </c>
      <c r="K8218">
        <f t="shared" ca="1" si="515"/>
        <v>0</v>
      </c>
      <c r="L8218" t="s">
        <v>27</v>
      </c>
      <c r="M8218">
        <v>0</v>
      </c>
      <c r="N8218">
        <v>0</v>
      </c>
      <c r="O8218">
        <v>0</v>
      </c>
      <c r="P8218">
        <v>0</v>
      </c>
      <c r="Q8218">
        <v>1</v>
      </c>
      <c r="R8218">
        <f>SUM(M8218:N8218:O8218:P8218:Q8218)</f>
        <v>1</v>
      </c>
      <c r="S8218" s="1">
        <v>58495</v>
      </c>
      <c r="T8218" s="1" t="str">
        <f t="shared" si="514"/>
        <v>Low</v>
      </c>
      <c r="U8218">
        <v>7</v>
      </c>
      <c r="V8218">
        <v>2021</v>
      </c>
      <c r="W8218" t="s">
        <v>34</v>
      </c>
      <c r="X8218">
        <v>3</v>
      </c>
    </row>
    <row r="8219" spans="1:24" x14ac:dyDescent="0.3">
      <c r="A8219">
        <v>8218</v>
      </c>
      <c r="B8219" t="s">
        <v>50</v>
      </c>
      <c r="C8219" t="str">
        <f>_xlfn.XLOOKUP(B8219,Lookup_table!B:B,Lookup_table!C:C)</f>
        <v>AI</v>
      </c>
      <c r="D8219" t="s">
        <v>37</v>
      </c>
      <c r="E8219" t="s">
        <v>32</v>
      </c>
      <c r="F8219" t="s">
        <v>43</v>
      </c>
      <c r="G8219" t="s">
        <v>30</v>
      </c>
      <c r="H8219" t="str">
        <f t="shared" si="512"/>
        <v>Onsite/Hybrid</v>
      </c>
      <c r="I8219" t="s">
        <v>18</v>
      </c>
      <c r="J8219" t="str">
        <f t="shared" si="513"/>
        <v>7+ yrs</v>
      </c>
      <c r="K8219">
        <f t="shared" ca="1" si="515"/>
        <v>8</v>
      </c>
      <c r="L8219" t="s">
        <v>27</v>
      </c>
      <c r="M8219">
        <v>1</v>
      </c>
      <c r="N8219">
        <v>1</v>
      </c>
      <c r="O8219">
        <v>1</v>
      </c>
      <c r="P8219">
        <v>1</v>
      </c>
      <c r="Q8219">
        <v>1</v>
      </c>
      <c r="R8219">
        <f>SUM(M8219:N8219:O8219:P8219:Q8219)</f>
        <v>5</v>
      </c>
      <c r="S8219" s="1">
        <v>176323</v>
      </c>
      <c r="T8219" s="1" t="str">
        <f t="shared" si="514"/>
        <v>High</v>
      </c>
      <c r="U8219">
        <v>4</v>
      </c>
      <c r="V8219">
        <v>2022</v>
      </c>
      <c r="W8219" t="s">
        <v>28</v>
      </c>
      <c r="X8219">
        <v>7</v>
      </c>
    </row>
    <row r="8220" spans="1:24" x14ac:dyDescent="0.3">
      <c r="A8220">
        <v>8219</v>
      </c>
      <c r="B8220" t="s">
        <v>41</v>
      </c>
      <c r="C8220" t="str">
        <f>_xlfn.XLOOKUP(B8220,Lookup_table!B:B,Lookup_table!C:C)</f>
        <v>Data</v>
      </c>
      <c r="D8220" t="s">
        <v>22</v>
      </c>
      <c r="E8220" t="s">
        <v>38</v>
      </c>
      <c r="F8220" t="s">
        <v>29</v>
      </c>
      <c r="G8220" t="s">
        <v>17</v>
      </c>
      <c r="H8220" t="str">
        <f t="shared" si="512"/>
        <v>Remote</v>
      </c>
      <c r="I8220" t="s">
        <v>35</v>
      </c>
      <c r="J8220" t="str">
        <f t="shared" si="513"/>
        <v>0-2 yrs</v>
      </c>
      <c r="K8220">
        <f t="shared" ca="1" si="515"/>
        <v>0</v>
      </c>
      <c r="L8220" t="s">
        <v>19</v>
      </c>
      <c r="M8220">
        <v>0</v>
      </c>
      <c r="N8220">
        <v>1</v>
      </c>
      <c r="O8220">
        <v>1</v>
      </c>
      <c r="P8220">
        <v>1</v>
      </c>
      <c r="Q8220">
        <v>0</v>
      </c>
      <c r="R8220">
        <f>SUM(M8220:N8220:O8220:P8220:Q8220)</f>
        <v>3</v>
      </c>
      <c r="S8220" s="1">
        <v>95633</v>
      </c>
      <c r="T8220" s="1" t="str">
        <f t="shared" si="514"/>
        <v>Medium</v>
      </c>
      <c r="U8220">
        <v>2</v>
      </c>
      <c r="V8220">
        <v>2021</v>
      </c>
      <c r="W8220" t="s">
        <v>28</v>
      </c>
      <c r="X8220">
        <v>2</v>
      </c>
    </row>
    <row r="8221" spans="1:24" x14ac:dyDescent="0.3">
      <c r="A8221">
        <v>8220</v>
      </c>
      <c r="B8221" t="s">
        <v>36</v>
      </c>
      <c r="C8221" t="str">
        <f>_xlfn.XLOOKUP(B8221,Lookup_table!B:B,Lookup_table!C:C)</f>
        <v>Data</v>
      </c>
      <c r="D8221" t="s">
        <v>37</v>
      </c>
      <c r="E8221" t="s">
        <v>23</v>
      </c>
      <c r="F8221" t="s">
        <v>51</v>
      </c>
      <c r="G8221" t="s">
        <v>25</v>
      </c>
      <c r="H8221" t="str">
        <f t="shared" si="512"/>
        <v>Onsite/Hybrid</v>
      </c>
      <c r="I8221" t="s">
        <v>18</v>
      </c>
      <c r="J8221" t="str">
        <f t="shared" si="513"/>
        <v>7+ yrs</v>
      </c>
      <c r="K8221">
        <f t="shared" ca="1" si="515"/>
        <v>8</v>
      </c>
      <c r="L8221" t="s">
        <v>27</v>
      </c>
      <c r="M8221">
        <v>0</v>
      </c>
      <c r="N8221">
        <v>1</v>
      </c>
      <c r="O8221">
        <v>1</v>
      </c>
      <c r="P8221">
        <v>0</v>
      </c>
      <c r="Q8221">
        <v>1</v>
      </c>
      <c r="R8221">
        <f>SUM(M8221:N8221:O8221:P8221:Q8221)</f>
        <v>3</v>
      </c>
      <c r="S8221" s="1">
        <v>129227</v>
      </c>
      <c r="T8221" s="1" t="str">
        <f t="shared" si="514"/>
        <v>High</v>
      </c>
      <c r="U8221">
        <v>7</v>
      </c>
      <c r="V8221">
        <v>2021</v>
      </c>
      <c r="W8221" t="s">
        <v>20</v>
      </c>
      <c r="X8221">
        <v>2</v>
      </c>
    </row>
    <row r="8222" spans="1:24" x14ac:dyDescent="0.3">
      <c r="A8222">
        <v>8221</v>
      </c>
      <c r="B8222" t="s">
        <v>31</v>
      </c>
      <c r="C8222" t="str">
        <f>_xlfn.XLOOKUP(B8222,Lookup_table!B:B,Lookup_table!C:C)</f>
        <v>Business</v>
      </c>
      <c r="D8222" t="s">
        <v>22</v>
      </c>
      <c r="E8222" t="s">
        <v>23</v>
      </c>
      <c r="F8222" t="s">
        <v>43</v>
      </c>
      <c r="G8222" t="s">
        <v>30</v>
      </c>
      <c r="H8222" t="str">
        <f t="shared" si="512"/>
        <v>Onsite/Hybrid</v>
      </c>
      <c r="I8222" t="s">
        <v>35</v>
      </c>
      <c r="J8222" t="str">
        <f t="shared" si="513"/>
        <v>0-2 yrs</v>
      </c>
      <c r="K8222">
        <f t="shared" ca="1" si="515"/>
        <v>1</v>
      </c>
      <c r="L8222" t="s">
        <v>19</v>
      </c>
      <c r="M8222">
        <v>0</v>
      </c>
      <c r="N8222">
        <v>1</v>
      </c>
      <c r="O8222">
        <v>0</v>
      </c>
      <c r="P8222">
        <v>1</v>
      </c>
      <c r="Q8222">
        <v>0</v>
      </c>
      <c r="R8222">
        <f>SUM(M8222:N8222:O8222:P8222:Q8222)</f>
        <v>2</v>
      </c>
      <c r="S8222" s="1">
        <v>85673</v>
      </c>
      <c r="T8222" s="1" t="str">
        <f t="shared" si="514"/>
        <v>Medium</v>
      </c>
      <c r="U8222">
        <v>6</v>
      </c>
      <c r="V8222">
        <v>2024</v>
      </c>
      <c r="W8222" t="s">
        <v>34</v>
      </c>
      <c r="X8222">
        <v>4</v>
      </c>
    </row>
    <row r="8223" spans="1:24" x14ac:dyDescent="0.3">
      <c r="A8223">
        <v>8222</v>
      </c>
      <c r="B8223" t="s">
        <v>36</v>
      </c>
      <c r="C8223" t="str">
        <f>_xlfn.XLOOKUP(B8223,Lookup_table!B:B,Lookup_table!C:C)</f>
        <v>Data</v>
      </c>
      <c r="D8223" t="s">
        <v>14</v>
      </c>
      <c r="E8223" t="s">
        <v>15</v>
      </c>
      <c r="F8223" t="s">
        <v>51</v>
      </c>
      <c r="G8223" t="s">
        <v>30</v>
      </c>
      <c r="H8223" t="str">
        <f t="shared" si="512"/>
        <v>Onsite/Hybrid</v>
      </c>
      <c r="I8223" t="s">
        <v>35</v>
      </c>
      <c r="J8223" t="str">
        <f t="shared" si="513"/>
        <v>0-2 yrs</v>
      </c>
      <c r="K8223">
        <f t="shared" ca="1" si="515"/>
        <v>1</v>
      </c>
      <c r="L8223" t="s">
        <v>27</v>
      </c>
      <c r="M8223">
        <v>1</v>
      </c>
      <c r="N8223">
        <v>0</v>
      </c>
      <c r="O8223">
        <v>1</v>
      </c>
      <c r="P8223">
        <v>1</v>
      </c>
      <c r="Q8223">
        <v>1</v>
      </c>
      <c r="R8223">
        <f>SUM(M8223:N8223:O8223:P8223:Q8223)</f>
        <v>4</v>
      </c>
      <c r="S8223" s="1">
        <v>86309</v>
      </c>
      <c r="T8223" s="1" t="str">
        <f t="shared" si="514"/>
        <v>Medium</v>
      </c>
      <c r="U8223">
        <v>9</v>
      </c>
      <c r="V8223">
        <v>2024</v>
      </c>
      <c r="W8223" t="s">
        <v>28</v>
      </c>
      <c r="X8223">
        <v>6</v>
      </c>
    </row>
    <row r="8224" spans="1:24" x14ac:dyDescent="0.3">
      <c r="A8224">
        <v>8223</v>
      </c>
      <c r="B8224" t="s">
        <v>41</v>
      </c>
      <c r="C8224" t="str">
        <f>_xlfn.XLOOKUP(B8224,Lookup_table!B:B,Lookup_table!C:C)</f>
        <v>Data</v>
      </c>
      <c r="D8224" t="s">
        <v>22</v>
      </c>
      <c r="E8224" t="s">
        <v>42</v>
      </c>
      <c r="F8224" t="s">
        <v>43</v>
      </c>
      <c r="G8224" t="s">
        <v>25</v>
      </c>
      <c r="H8224" t="str">
        <f t="shared" si="512"/>
        <v>Onsite/Hybrid</v>
      </c>
      <c r="I8224" t="s">
        <v>35</v>
      </c>
      <c r="J8224" t="str">
        <f t="shared" si="513"/>
        <v>0-2 yrs</v>
      </c>
      <c r="K8224">
        <f t="shared" ca="1" si="515"/>
        <v>2</v>
      </c>
      <c r="L8224" t="s">
        <v>19</v>
      </c>
      <c r="M8224">
        <v>0</v>
      </c>
      <c r="N8224">
        <v>1</v>
      </c>
      <c r="O8224">
        <v>0</v>
      </c>
      <c r="P8224">
        <v>0</v>
      </c>
      <c r="Q8224">
        <v>1</v>
      </c>
      <c r="R8224">
        <f>SUM(M8224:N8224:O8224:P8224:Q8224)</f>
        <v>2</v>
      </c>
      <c r="S8224" s="1">
        <v>77487</v>
      </c>
      <c r="T8224" s="1" t="str">
        <f t="shared" si="514"/>
        <v>Medium</v>
      </c>
      <c r="U8224">
        <v>11</v>
      </c>
      <c r="V8224">
        <v>2020</v>
      </c>
      <c r="W8224" t="s">
        <v>34</v>
      </c>
      <c r="X8224">
        <v>3</v>
      </c>
    </row>
    <row r="8225" spans="1:24" x14ac:dyDescent="0.3">
      <c r="A8225">
        <v>8224</v>
      </c>
      <c r="B8225" t="s">
        <v>36</v>
      </c>
      <c r="C8225" t="str">
        <f>_xlfn.XLOOKUP(B8225,Lookup_table!B:B,Lookup_table!C:C)</f>
        <v>Data</v>
      </c>
      <c r="D8225" t="s">
        <v>22</v>
      </c>
      <c r="E8225" t="s">
        <v>23</v>
      </c>
      <c r="F8225" t="s">
        <v>51</v>
      </c>
      <c r="G8225" t="s">
        <v>30</v>
      </c>
      <c r="H8225" t="str">
        <f t="shared" si="512"/>
        <v>Onsite/Hybrid</v>
      </c>
      <c r="I8225" t="s">
        <v>26</v>
      </c>
      <c r="J8225" t="str">
        <f t="shared" si="513"/>
        <v>3-6 yrs</v>
      </c>
      <c r="K8225">
        <f t="shared" ca="1" si="515"/>
        <v>5</v>
      </c>
      <c r="L8225" t="s">
        <v>19</v>
      </c>
      <c r="M8225">
        <v>0</v>
      </c>
      <c r="N8225">
        <v>1</v>
      </c>
      <c r="O8225">
        <v>0</v>
      </c>
      <c r="P8225">
        <v>1</v>
      </c>
      <c r="Q8225">
        <v>0</v>
      </c>
      <c r="R8225">
        <f>SUM(M8225:N8225:O8225:P8225:Q8225)</f>
        <v>2</v>
      </c>
      <c r="S8225" s="1">
        <v>109263</v>
      </c>
      <c r="T8225" s="1" t="str">
        <f t="shared" si="514"/>
        <v>Medium</v>
      </c>
      <c r="U8225">
        <v>7</v>
      </c>
      <c r="V8225">
        <v>2020</v>
      </c>
      <c r="W8225" t="s">
        <v>34</v>
      </c>
      <c r="X8225">
        <v>4</v>
      </c>
    </row>
    <row r="8226" spans="1:24" x14ac:dyDescent="0.3">
      <c r="A8226">
        <v>8225</v>
      </c>
      <c r="B8226" t="s">
        <v>21</v>
      </c>
      <c r="C8226" t="str">
        <f>_xlfn.XLOOKUP(B8226,Lookup_table!B:B,Lookup_table!C:C)</f>
        <v>AI</v>
      </c>
      <c r="D8226" t="s">
        <v>34</v>
      </c>
      <c r="E8226" t="s">
        <v>15</v>
      </c>
      <c r="F8226" t="s">
        <v>44</v>
      </c>
      <c r="G8226" t="s">
        <v>30</v>
      </c>
      <c r="H8226" t="str">
        <f t="shared" si="512"/>
        <v>Onsite/Hybrid</v>
      </c>
      <c r="I8226" t="s">
        <v>18</v>
      </c>
      <c r="J8226" t="str">
        <f t="shared" si="513"/>
        <v>7+ yrs</v>
      </c>
      <c r="K8226">
        <f t="shared" ca="1" si="515"/>
        <v>14</v>
      </c>
      <c r="L8226" t="s">
        <v>39</v>
      </c>
      <c r="M8226">
        <v>1</v>
      </c>
      <c r="N8226">
        <v>0</v>
      </c>
      <c r="O8226">
        <v>0</v>
      </c>
      <c r="P8226">
        <v>0</v>
      </c>
      <c r="Q8226">
        <v>1</v>
      </c>
      <c r="R8226">
        <f>SUM(M8226:N8226:O8226:P8226:Q8226)</f>
        <v>2</v>
      </c>
      <c r="S8226" s="1">
        <v>150379</v>
      </c>
      <c r="T8226" s="1" t="str">
        <f t="shared" si="514"/>
        <v>High</v>
      </c>
      <c r="U8226">
        <v>1</v>
      </c>
      <c r="V8226">
        <v>2020</v>
      </c>
      <c r="W8226" t="s">
        <v>34</v>
      </c>
      <c r="X8226">
        <v>3</v>
      </c>
    </row>
    <row r="8227" spans="1:24" x14ac:dyDescent="0.3">
      <c r="A8227">
        <v>8226</v>
      </c>
      <c r="B8227" t="s">
        <v>36</v>
      </c>
      <c r="C8227" t="str">
        <f>_xlfn.XLOOKUP(B8227,Lookup_table!B:B,Lookup_table!C:C)</f>
        <v>Data</v>
      </c>
      <c r="D8227" t="s">
        <v>22</v>
      </c>
      <c r="E8227" t="s">
        <v>38</v>
      </c>
      <c r="F8227" t="s">
        <v>52</v>
      </c>
      <c r="G8227" t="s">
        <v>25</v>
      </c>
      <c r="H8227" t="str">
        <f t="shared" si="512"/>
        <v>Onsite/Hybrid</v>
      </c>
      <c r="I8227" t="s">
        <v>18</v>
      </c>
      <c r="J8227" t="str">
        <f t="shared" si="513"/>
        <v>7+ yrs</v>
      </c>
      <c r="K8227">
        <f t="shared" ca="1" si="515"/>
        <v>8</v>
      </c>
      <c r="L8227" t="s">
        <v>19</v>
      </c>
      <c r="M8227">
        <v>0</v>
      </c>
      <c r="N8227">
        <v>0</v>
      </c>
      <c r="O8227">
        <v>1</v>
      </c>
      <c r="P8227">
        <v>0</v>
      </c>
      <c r="Q8227">
        <v>0</v>
      </c>
      <c r="R8227">
        <f>SUM(M8227:N8227:O8227:P8227:Q8227)</f>
        <v>1</v>
      </c>
      <c r="S8227" s="1">
        <v>139289</v>
      </c>
      <c r="T8227" s="1" t="str">
        <f t="shared" si="514"/>
        <v>High</v>
      </c>
      <c r="U8227">
        <v>7</v>
      </c>
      <c r="V8227">
        <v>2026</v>
      </c>
      <c r="W8227" t="s">
        <v>28</v>
      </c>
      <c r="X8227">
        <v>8</v>
      </c>
    </row>
    <row r="8228" spans="1:24" x14ac:dyDescent="0.3">
      <c r="A8228">
        <v>8227</v>
      </c>
      <c r="B8228" t="s">
        <v>33</v>
      </c>
      <c r="C8228" t="str">
        <f>_xlfn.XLOOKUP(B8228,Lookup_table!B:B,Lookup_table!C:C)</f>
        <v>Data</v>
      </c>
      <c r="D8228" t="s">
        <v>34</v>
      </c>
      <c r="E8228" t="s">
        <v>32</v>
      </c>
      <c r="F8228" t="s">
        <v>29</v>
      </c>
      <c r="G8228" t="s">
        <v>17</v>
      </c>
      <c r="H8228" t="str">
        <f t="shared" si="512"/>
        <v>Remote</v>
      </c>
      <c r="I8228" t="s">
        <v>26</v>
      </c>
      <c r="J8228" t="str">
        <f t="shared" si="513"/>
        <v>3-6 yrs</v>
      </c>
      <c r="K8228">
        <f t="shared" ca="1" si="515"/>
        <v>4</v>
      </c>
      <c r="L8228" t="s">
        <v>27</v>
      </c>
      <c r="M8228">
        <v>0</v>
      </c>
      <c r="N8228">
        <v>1</v>
      </c>
      <c r="O8228">
        <v>0</v>
      </c>
      <c r="P8228">
        <v>0</v>
      </c>
      <c r="Q8228">
        <v>0</v>
      </c>
      <c r="R8228">
        <f>SUM(M8228:N8228:O8228:P8228:Q8228)</f>
        <v>1</v>
      </c>
      <c r="S8228" s="1">
        <v>76801</v>
      </c>
      <c r="T8228" s="1" t="str">
        <f t="shared" si="514"/>
        <v>Medium</v>
      </c>
      <c r="U8228">
        <v>7</v>
      </c>
      <c r="V8228">
        <v>2022</v>
      </c>
      <c r="W8228" t="s">
        <v>34</v>
      </c>
      <c r="X8228">
        <v>6</v>
      </c>
    </row>
    <row r="8229" spans="1:24" x14ac:dyDescent="0.3">
      <c r="A8229">
        <v>8228</v>
      </c>
      <c r="B8229" t="s">
        <v>31</v>
      </c>
      <c r="C8229" t="str">
        <f>_xlfn.XLOOKUP(B8229,Lookup_table!B:B,Lookup_table!C:C)</f>
        <v>Business</v>
      </c>
      <c r="D8229" t="s">
        <v>14</v>
      </c>
      <c r="E8229" t="s">
        <v>23</v>
      </c>
      <c r="F8229" t="s">
        <v>52</v>
      </c>
      <c r="G8229" t="s">
        <v>25</v>
      </c>
      <c r="H8229" t="str">
        <f t="shared" si="512"/>
        <v>Onsite/Hybrid</v>
      </c>
      <c r="I8229" t="s">
        <v>18</v>
      </c>
      <c r="J8229" t="str">
        <f t="shared" si="513"/>
        <v>7+ yrs</v>
      </c>
      <c r="K8229">
        <f t="shared" ca="1" si="515"/>
        <v>11</v>
      </c>
      <c r="L8229" t="s">
        <v>39</v>
      </c>
      <c r="M8229">
        <v>0</v>
      </c>
      <c r="N8229">
        <v>1</v>
      </c>
      <c r="O8229">
        <v>1</v>
      </c>
      <c r="P8229">
        <v>1</v>
      </c>
      <c r="Q8229">
        <v>1</v>
      </c>
      <c r="R8229">
        <f>SUM(M8229:N8229:O8229:P8229:Q8229)</f>
        <v>4</v>
      </c>
      <c r="S8229" s="1">
        <v>144100</v>
      </c>
      <c r="T8229" s="1" t="str">
        <f t="shared" si="514"/>
        <v>High</v>
      </c>
      <c r="U8229">
        <v>12</v>
      </c>
      <c r="V8229">
        <v>2023</v>
      </c>
      <c r="W8229" t="s">
        <v>28</v>
      </c>
      <c r="X8229">
        <v>2</v>
      </c>
    </row>
    <row r="8230" spans="1:24" x14ac:dyDescent="0.3">
      <c r="A8230">
        <v>8229</v>
      </c>
      <c r="B8230" t="s">
        <v>21</v>
      </c>
      <c r="C8230" t="str">
        <f>_xlfn.XLOOKUP(B8230,Lookup_table!B:B,Lookup_table!C:C)</f>
        <v>AI</v>
      </c>
      <c r="D8230" t="s">
        <v>34</v>
      </c>
      <c r="E8230" t="s">
        <v>32</v>
      </c>
      <c r="F8230" t="s">
        <v>24</v>
      </c>
      <c r="G8230" t="s">
        <v>30</v>
      </c>
      <c r="H8230" t="str">
        <f t="shared" si="512"/>
        <v>Onsite/Hybrid</v>
      </c>
      <c r="I8230" t="s">
        <v>35</v>
      </c>
      <c r="J8230" t="str">
        <f t="shared" si="513"/>
        <v>0-2 yrs</v>
      </c>
      <c r="K8230">
        <f t="shared" ca="1" si="515"/>
        <v>1</v>
      </c>
      <c r="L8230" t="s">
        <v>19</v>
      </c>
      <c r="M8230">
        <v>0</v>
      </c>
      <c r="N8230">
        <v>0</v>
      </c>
      <c r="O8230">
        <v>1</v>
      </c>
      <c r="P8230">
        <v>1</v>
      </c>
      <c r="Q8230">
        <v>1</v>
      </c>
      <c r="R8230">
        <f>SUM(M8230:N8230:O8230:P8230:Q8230)</f>
        <v>3</v>
      </c>
      <c r="S8230" s="1">
        <v>131287</v>
      </c>
      <c r="T8230" s="1" t="str">
        <f t="shared" si="514"/>
        <v>High</v>
      </c>
      <c r="U8230">
        <v>4</v>
      </c>
      <c r="V8230">
        <v>2026</v>
      </c>
      <c r="W8230" t="s">
        <v>28</v>
      </c>
      <c r="X8230">
        <v>8</v>
      </c>
    </row>
    <row r="8231" spans="1:24" x14ac:dyDescent="0.3">
      <c r="A8231">
        <v>8230</v>
      </c>
      <c r="B8231" t="s">
        <v>50</v>
      </c>
      <c r="C8231" t="str">
        <f>_xlfn.XLOOKUP(B8231,Lookup_table!B:B,Lookup_table!C:C)</f>
        <v>AI</v>
      </c>
      <c r="D8231" t="s">
        <v>37</v>
      </c>
      <c r="E8231" t="s">
        <v>32</v>
      </c>
      <c r="F8231" t="s">
        <v>43</v>
      </c>
      <c r="G8231" t="s">
        <v>30</v>
      </c>
      <c r="H8231" t="str">
        <f t="shared" si="512"/>
        <v>Onsite/Hybrid</v>
      </c>
      <c r="I8231" t="s">
        <v>26</v>
      </c>
      <c r="J8231" t="str">
        <f t="shared" si="513"/>
        <v>3-6 yrs</v>
      </c>
      <c r="K8231">
        <f t="shared" ca="1" si="515"/>
        <v>5</v>
      </c>
      <c r="L8231" t="s">
        <v>27</v>
      </c>
      <c r="M8231">
        <v>1</v>
      </c>
      <c r="N8231">
        <v>1</v>
      </c>
      <c r="O8231">
        <v>1</v>
      </c>
      <c r="P8231">
        <v>0</v>
      </c>
      <c r="Q8231">
        <v>1</v>
      </c>
      <c r="R8231">
        <f>SUM(M8231:N8231:O8231:P8231:Q8231)</f>
        <v>4</v>
      </c>
      <c r="S8231" s="1">
        <v>137285</v>
      </c>
      <c r="T8231" s="1" t="str">
        <f t="shared" si="514"/>
        <v>High</v>
      </c>
      <c r="U8231">
        <v>4</v>
      </c>
      <c r="V8231">
        <v>2026</v>
      </c>
      <c r="W8231" t="s">
        <v>34</v>
      </c>
      <c r="X8231">
        <v>2</v>
      </c>
    </row>
    <row r="8232" spans="1:24" x14ac:dyDescent="0.3">
      <c r="A8232">
        <v>8231</v>
      </c>
      <c r="B8232" t="s">
        <v>41</v>
      </c>
      <c r="C8232" t="str">
        <f>_xlfn.XLOOKUP(B8232,Lookup_table!B:B,Lookup_table!C:C)</f>
        <v>Data</v>
      </c>
      <c r="D8232" t="s">
        <v>34</v>
      </c>
      <c r="E8232" t="s">
        <v>15</v>
      </c>
      <c r="F8232" t="s">
        <v>43</v>
      </c>
      <c r="G8232" t="s">
        <v>17</v>
      </c>
      <c r="H8232" t="str">
        <f t="shared" si="512"/>
        <v>Remote</v>
      </c>
      <c r="I8232" t="s">
        <v>35</v>
      </c>
      <c r="J8232" t="str">
        <f t="shared" si="513"/>
        <v>0-2 yrs</v>
      </c>
      <c r="K8232">
        <f t="shared" ca="1" si="515"/>
        <v>0</v>
      </c>
      <c r="L8232" t="s">
        <v>39</v>
      </c>
      <c r="M8232">
        <v>0</v>
      </c>
      <c r="N8232">
        <v>0</v>
      </c>
      <c r="O8232">
        <v>0</v>
      </c>
      <c r="P8232">
        <v>0</v>
      </c>
      <c r="Q8232">
        <v>1</v>
      </c>
      <c r="R8232">
        <f>SUM(M8232:N8232:O8232:P8232:Q8232)</f>
        <v>1</v>
      </c>
      <c r="S8232" s="1">
        <v>64764</v>
      </c>
      <c r="T8232" s="1" t="str">
        <f t="shared" si="514"/>
        <v>Low</v>
      </c>
      <c r="U8232">
        <v>1</v>
      </c>
      <c r="V8232">
        <v>2026</v>
      </c>
      <c r="W8232" t="s">
        <v>20</v>
      </c>
      <c r="X8232">
        <v>6</v>
      </c>
    </row>
    <row r="8233" spans="1:24" x14ac:dyDescent="0.3">
      <c r="A8233">
        <v>8232</v>
      </c>
      <c r="B8233" t="s">
        <v>21</v>
      </c>
      <c r="C8233" t="str">
        <f>_xlfn.XLOOKUP(B8233,Lookup_table!B:B,Lookup_table!C:C)</f>
        <v>AI</v>
      </c>
      <c r="D8233" t="s">
        <v>14</v>
      </c>
      <c r="E8233" t="s">
        <v>32</v>
      </c>
      <c r="F8233" t="s">
        <v>43</v>
      </c>
      <c r="G8233" t="s">
        <v>30</v>
      </c>
      <c r="H8233" t="str">
        <f t="shared" si="512"/>
        <v>Onsite/Hybrid</v>
      </c>
      <c r="I8233" t="s">
        <v>26</v>
      </c>
      <c r="J8233" t="str">
        <f t="shared" si="513"/>
        <v>3-6 yrs</v>
      </c>
      <c r="K8233">
        <f t="shared" ca="1" si="515"/>
        <v>5</v>
      </c>
      <c r="L8233" t="s">
        <v>39</v>
      </c>
      <c r="M8233">
        <v>0</v>
      </c>
      <c r="N8233">
        <v>1</v>
      </c>
      <c r="O8233">
        <v>0</v>
      </c>
      <c r="P8233">
        <v>0</v>
      </c>
      <c r="Q8233">
        <v>0</v>
      </c>
      <c r="R8233">
        <f>SUM(M8233:N8233:O8233:P8233:Q8233)</f>
        <v>1</v>
      </c>
      <c r="S8233" s="1">
        <v>113721</v>
      </c>
      <c r="T8233" s="1" t="str">
        <f t="shared" si="514"/>
        <v>Medium</v>
      </c>
      <c r="U8233">
        <v>2</v>
      </c>
      <c r="V8233">
        <v>2026</v>
      </c>
      <c r="W8233" t="s">
        <v>20</v>
      </c>
      <c r="X8233">
        <v>6</v>
      </c>
    </row>
    <row r="8234" spans="1:24" x14ac:dyDescent="0.3">
      <c r="A8234">
        <v>8233</v>
      </c>
      <c r="B8234" t="s">
        <v>33</v>
      </c>
      <c r="C8234" t="str">
        <f>_xlfn.XLOOKUP(B8234,Lookup_table!B:B,Lookup_table!C:C)</f>
        <v>Data</v>
      </c>
      <c r="D8234" t="s">
        <v>22</v>
      </c>
      <c r="E8234" t="s">
        <v>23</v>
      </c>
      <c r="F8234" t="s">
        <v>52</v>
      </c>
      <c r="G8234" t="s">
        <v>25</v>
      </c>
      <c r="H8234" t="str">
        <f t="shared" si="512"/>
        <v>Onsite/Hybrid</v>
      </c>
      <c r="I8234" t="s">
        <v>35</v>
      </c>
      <c r="J8234" t="str">
        <f t="shared" si="513"/>
        <v>0-2 yrs</v>
      </c>
      <c r="K8234">
        <f t="shared" ca="1" si="515"/>
        <v>2</v>
      </c>
      <c r="L8234" t="s">
        <v>27</v>
      </c>
      <c r="M8234">
        <v>1</v>
      </c>
      <c r="N8234">
        <v>1</v>
      </c>
      <c r="O8234">
        <v>0</v>
      </c>
      <c r="P8234">
        <v>1</v>
      </c>
      <c r="Q8234">
        <v>1</v>
      </c>
      <c r="R8234">
        <f>SUM(M8234:N8234:O8234:P8234:Q8234)</f>
        <v>4</v>
      </c>
      <c r="S8234" s="1">
        <v>96205</v>
      </c>
      <c r="T8234" s="1" t="str">
        <f t="shared" si="514"/>
        <v>Medium</v>
      </c>
      <c r="U8234">
        <v>4</v>
      </c>
      <c r="V8234">
        <v>2024</v>
      </c>
      <c r="W8234" t="s">
        <v>28</v>
      </c>
      <c r="X8234">
        <v>7</v>
      </c>
    </row>
    <row r="8235" spans="1:24" x14ac:dyDescent="0.3">
      <c r="A8235">
        <v>8234</v>
      </c>
      <c r="B8235" t="s">
        <v>33</v>
      </c>
      <c r="C8235" t="str">
        <f>_xlfn.XLOOKUP(B8235,Lookup_table!B:B,Lookup_table!C:C)</f>
        <v>Data</v>
      </c>
      <c r="D8235" t="s">
        <v>34</v>
      </c>
      <c r="E8235" t="s">
        <v>23</v>
      </c>
      <c r="F8235" t="s">
        <v>51</v>
      </c>
      <c r="G8235" t="s">
        <v>25</v>
      </c>
      <c r="H8235" t="str">
        <f t="shared" si="512"/>
        <v>Onsite/Hybrid</v>
      </c>
      <c r="I8235" t="s">
        <v>26</v>
      </c>
      <c r="J8235" t="str">
        <f t="shared" si="513"/>
        <v>3-6 yrs</v>
      </c>
      <c r="K8235">
        <f t="shared" ca="1" si="515"/>
        <v>4</v>
      </c>
      <c r="L8235" t="s">
        <v>39</v>
      </c>
      <c r="M8235">
        <v>1</v>
      </c>
      <c r="N8235">
        <v>1</v>
      </c>
      <c r="O8235">
        <v>0</v>
      </c>
      <c r="P8235">
        <v>0</v>
      </c>
      <c r="Q8235">
        <v>1</v>
      </c>
      <c r="R8235">
        <f>SUM(M8235:N8235:O8235:P8235:Q8235)</f>
        <v>3</v>
      </c>
      <c r="S8235" s="1">
        <v>84738</v>
      </c>
      <c r="T8235" s="1" t="str">
        <f t="shared" si="514"/>
        <v>Medium</v>
      </c>
      <c r="U8235">
        <v>1</v>
      </c>
      <c r="V8235">
        <v>2023</v>
      </c>
      <c r="W8235" t="s">
        <v>20</v>
      </c>
      <c r="X8235">
        <v>5</v>
      </c>
    </row>
    <row r="8236" spans="1:24" x14ac:dyDescent="0.3">
      <c r="A8236">
        <v>8235</v>
      </c>
      <c r="B8236" t="s">
        <v>36</v>
      </c>
      <c r="C8236" t="str">
        <f>_xlfn.XLOOKUP(B8236,Lookup_table!B:B,Lookup_table!C:C)</f>
        <v>Data</v>
      </c>
      <c r="D8236" t="s">
        <v>34</v>
      </c>
      <c r="E8236" t="s">
        <v>15</v>
      </c>
      <c r="F8236" t="s">
        <v>24</v>
      </c>
      <c r="G8236" t="s">
        <v>30</v>
      </c>
      <c r="H8236" t="str">
        <f t="shared" si="512"/>
        <v>Onsite/Hybrid</v>
      </c>
      <c r="I8236" t="s">
        <v>18</v>
      </c>
      <c r="J8236" t="str">
        <f t="shared" si="513"/>
        <v>7+ yrs</v>
      </c>
      <c r="K8236">
        <f t="shared" ca="1" si="515"/>
        <v>12</v>
      </c>
      <c r="L8236" t="s">
        <v>27</v>
      </c>
      <c r="M8236">
        <v>1</v>
      </c>
      <c r="N8236">
        <v>1</v>
      </c>
      <c r="O8236">
        <v>0</v>
      </c>
      <c r="P8236">
        <v>1</v>
      </c>
      <c r="Q8236">
        <v>1</v>
      </c>
      <c r="R8236">
        <f>SUM(M8236:N8236:O8236:P8236:Q8236)</f>
        <v>4</v>
      </c>
      <c r="S8236" s="1">
        <v>125276</v>
      </c>
      <c r="T8236" s="1" t="str">
        <f t="shared" si="514"/>
        <v>High</v>
      </c>
      <c r="U8236">
        <v>11</v>
      </c>
      <c r="V8236">
        <v>2021</v>
      </c>
      <c r="W8236" t="s">
        <v>28</v>
      </c>
      <c r="X8236">
        <v>8</v>
      </c>
    </row>
    <row r="8237" spans="1:24" x14ac:dyDescent="0.3">
      <c r="A8237">
        <v>8236</v>
      </c>
      <c r="B8237" t="s">
        <v>21</v>
      </c>
      <c r="C8237" t="str">
        <f>_xlfn.XLOOKUP(B8237,Lookup_table!B:B,Lookup_table!C:C)</f>
        <v>AI</v>
      </c>
      <c r="D8237" t="s">
        <v>37</v>
      </c>
      <c r="E8237" t="s">
        <v>40</v>
      </c>
      <c r="F8237" t="s">
        <v>52</v>
      </c>
      <c r="G8237" t="s">
        <v>17</v>
      </c>
      <c r="H8237" t="str">
        <f t="shared" si="512"/>
        <v>Remote</v>
      </c>
      <c r="I8237" t="s">
        <v>26</v>
      </c>
      <c r="J8237" t="str">
        <f t="shared" si="513"/>
        <v>3-6 yrs</v>
      </c>
      <c r="K8237">
        <f t="shared" ca="1" si="515"/>
        <v>6</v>
      </c>
      <c r="L8237" t="s">
        <v>19</v>
      </c>
      <c r="M8237">
        <v>0</v>
      </c>
      <c r="N8237">
        <v>0</v>
      </c>
      <c r="O8237">
        <v>0</v>
      </c>
      <c r="P8237">
        <v>0</v>
      </c>
      <c r="Q8237">
        <v>0</v>
      </c>
      <c r="R8237">
        <f>SUM(M8237:N8237:O8237:P8237:Q8237)</f>
        <v>0</v>
      </c>
      <c r="S8237" s="1">
        <v>111483</v>
      </c>
      <c r="T8237" s="1" t="str">
        <f t="shared" si="514"/>
        <v>Medium</v>
      </c>
      <c r="U8237">
        <v>10</v>
      </c>
      <c r="V8237">
        <v>2023</v>
      </c>
      <c r="W8237" t="s">
        <v>20</v>
      </c>
      <c r="X8237">
        <v>3</v>
      </c>
    </row>
    <row r="8238" spans="1:24" x14ac:dyDescent="0.3">
      <c r="A8238">
        <v>8237</v>
      </c>
      <c r="B8238" t="s">
        <v>33</v>
      </c>
      <c r="C8238" t="str">
        <f>_xlfn.XLOOKUP(B8238,Lookup_table!B:B,Lookup_table!C:C)</f>
        <v>Data</v>
      </c>
      <c r="D8238" t="s">
        <v>22</v>
      </c>
      <c r="E8238" t="s">
        <v>38</v>
      </c>
      <c r="F8238" t="s">
        <v>44</v>
      </c>
      <c r="G8238" t="s">
        <v>25</v>
      </c>
      <c r="H8238" t="str">
        <f t="shared" si="512"/>
        <v>Onsite/Hybrid</v>
      </c>
      <c r="I8238" t="s">
        <v>18</v>
      </c>
      <c r="J8238" t="str">
        <f t="shared" si="513"/>
        <v>7+ yrs</v>
      </c>
      <c r="K8238">
        <f t="shared" ca="1" si="515"/>
        <v>10</v>
      </c>
      <c r="L8238" t="s">
        <v>27</v>
      </c>
      <c r="M8238">
        <v>1</v>
      </c>
      <c r="N8238">
        <v>0</v>
      </c>
      <c r="O8238">
        <v>1</v>
      </c>
      <c r="P8238">
        <v>0</v>
      </c>
      <c r="Q8238">
        <v>0</v>
      </c>
      <c r="R8238">
        <f>SUM(M8238:N8238:O8238:P8238:Q8238)</f>
        <v>2</v>
      </c>
      <c r="S8238" s="1">
        <v>139769</v>
      </c>
      <c r="T8238" s="1" t="str">
        <f t="shared" si="514"/>
        <v>High</v>
      </c>
      <c r="U8238">
        <v>8</v>
      </c>
      <c r="V8238">
        <v>2021</v>
      </c>
      <c r="W8238" t="s">
        <v>34</v>
      </c>
      <c r="X8238">
        <v>3</v>
      </c>
    </row>
    <row r="8239" spans="1:24" x14ac:dyDescent="0.3">
      <c r="A8239">
        <v>8238</v>
      </c>
      <c r="B8239" t="s">
        <v>41</v>
      </c>
      <c r="C8239" t="str">
        <f>_xlfn.XLOOKUP(B8239,Lookup_table!B:B,Lookup_table!C:C)</f>
        <v>Data</v>
      </c>
      <c r="D8239" t="s">
        <v>34</v>
      </c>
      <c r="E8239" t="s">
        <v>40</v>
      </c>
      <c r="F8239" t="s">
        <v>24</v>
      </c>
      <c r="G8239" t="s">
        <v>17</v>
      </c>
      <c r="H8239" t="str">
        <f t="shared" si="512"/>
        <v>Remote</v>
      </c>
      <c r="I8239" t="s">
        <v>26</v>
      </c>
      <c r="J8239" t="str">
        <f t="shared" si="513"/>
        <v>3-6 yrs</v>
      </c>
      <c r="K8239">
        <f t="shared" ca="1" si="515"/>
        <v>5</v>
      </c>
      <c r="L8239" t="s">
        <v>39</v>
      </c>
      <c r="M8239">
        <v>0</v>
      </c>
      <c r="N8239">
        <v>0</v>
      </c>
      <c r="O8239">
        <v>1</v>
      </c>
      <c r="P8239">
        <v>0</v>
      </c>
      <c r="Q8239">
        <v>1</v>
      </c>
      <c r="R8239">
        <f>SUM(M8239:N8239:O8239:P8239:Q8239)</f>
        <v>2</v>
      </c>
      <c r="S8239" s="1">
        <v>103959</v>
      </c>
      <c r="T8239" s="1" t="str">
        <f t="shared" si="514"/>
        <v>Medium</v>
      </c>
      <c r="U8239">
        <v>1</v>
      </c>
      <c r="V8239">
        <v>2022</v>
      </c>
      <c r="W8239" t="s">
        <v>28</v>
      </c>
      <c r="X8239">
        <v>7</v>
      </c>
    </row>
    <row r="8240" spans="1:24" x14ac:dyDescent="0.3">
      <c r="A8240">
        <v>8239</v>
      </c>
      <c r="B8240" t="s">
        <v>33</v>
      </c>
      <c r="C8240" t="str">
        <f>_xlfn.XLOOKUP(B8240,Lookup_table!B:B,Lookup_table!C:C)</f>
        <v>Data</v>
      </c>
      <c r="D8240" t="s">
        <v>37</v>
      </c>
      <c r="E8240" t="s">
        <v>23</v>
      </c>
      <c r="F8240" t="s">
        <v>43</v>
      </c>
      <c r="G8240" t="s">
        <v>25</v>
      </c>
      <c r="H8240" t="str">
        <f t="shared" si="512"/>
        <v>Onsite/Hybrid</v>
      </c>
      <c r="I8240" t="s">
        <v>18</v>
      </c>
      <c r="J8240" t="str">
        <f t="shared" si="513"/>
        <v>7+ yrs</v>
      </c>
      <c r="K8240">
        <f t="shared" ca="1" si="515"/>
        <v>9</v>
      </c>
      <c r="L8240" t="s">
        <v>19</v>
      </c>
      <c r="M8240">
        <v>0</v>
      </c>
      <c r="N8240">
        <v>0</v>
      </c>
      <c r="O8240">
        <v>0</v>
      </c>
      <c r="P8240">
        <v>1</v>
      </c>
      <c r="Q8240">
        <v>1</v>
      </c>
      <c r="R8240">
        <f>SUM(M8240:N8240:O8240:P8240:Q8240)</f>
        <v>2</v>
      </c>
      <c r="S8240" s="1">
        <v>124969</v>
      </c>
      <c r="T8240" s="1" t="str">
        <f t="shared" si="514"/>
        <v>High</v>
      </c>
      <c r="U8240">
        <v>8</v>
      </c>
      <c r="V8240">
        <v>2026</v>
      </c>
      <c r="W8240" t="s">
        <v>20</v>
      </c>
      <c r="X8240">
        <v>6</v>
      </c>
    </row>
    <row r="8241" spans="1:24" x14ac:dyDescent="0.3">
      <c r="A8241">
        <v>8240</v>
      </c>
      <c r="B8241" t="s">
        <v>36</v>
      </c>
      <c r="C8241" t="str">
        <f>_xlfn.XLOOKUP(B8241,Lookup_table!B:B,Lookup_table!C:C)</f>
        <v>Data</v>
      </c>
      <c r="D8241" t="s">
        <v>34</v>
      </c>
      <c r="E8241" t="s">
        <v>32</v>
      </c>
      <c r="F8241" t="s">
        <v>29</v>
      </c>
      <c r="G8241" t="s">
        <v>17</v>
      </c>
      <c r="H8241" t="str">
        <f t="shared" si="512"/>
        <v>Remote</v>
      </c>
      <c r="I8241" t="s">
        <v>35</v>
      </c>
      <c r="J8241" t="str">
        <f t="shared" si="513"/>
        <v>0-2 yrs</v>
      </c>
      <c r="K8241">
        <f t="shared" ca="1" si="515"/>
        <v>1</v>
      </c>
      <c r="L8241" t="s">
        <v>39</v>
      </c>
      <c r="M8241">
        <v>0</v>
      </c>
      <c r="N8241">
        <v>1</v>
      </c>
      <c r="O8241">
        <v>0</v>
      </c>
      <c r="P8241">
        <v>0</v>
      </c>
      <c r="Q8241">
        <v>1</v>
      </c>
      <c r="R8241">
        <f>SUM(M8241:N8241:O8241:P8241:Q8241)</f>
        <v>2</v>
      </c>
      <c r="S8241" s="1">
        <v>59431</v>
      </c>
      <c r="T8241" s="1" t="str">
        <f t="shared" si="514"/>
        <v>Low</v>
      </c>
      <c r="U8241">
        <v>12</v>
      </c>
      <c r="V8241">
        <v>2021</v>
      </c>
      <c r="W8241" t="s">
        <v>28</v>
      </c>
      <c r="X8241">
        <v>9</v>
      </c>
    </row>
    <row r="8242" spans="1:24" x14ac:dyDescent="0.3">
      <c r="A8242">
        <v>8241</v>
      </c>
      <c r="B8242" t="s">
        <v>31</v>
      </c>
      <c r="C8242" t="str">
        <f>_xlfn.XLOOKUP(B8242,Lookup_table!B:B,Lookup_table!C:C)</f>
        <v>Business</v>
      </c>
      <c r="D8242" t="s">
        <v>22</v>
      </c>
      <c r="E8242" t="s">
        <v>32</v>
      </c>
      <c r="F8242" t="s">
        <v>24</v>
      </c>
      <c r="G8242" t="s">
        <v>30</v>
      </c>
      <c r="H8242" t="str">
        <f t="shared" si="512"/>
        <v>Onsite/Hybrid</v>
      </c>
      <c r="I8242" t="s">
        <v>18</v>
      </c>
      <c r="J8242" t="str">
        <f t="shared" si="513"/>
        <v>7+ yrs</v>
      </c>
      <c r="K8242">
        <f t="shared" ca="1" si="515"/>
        <v>9</v>
      </c>
      <c r="L8242" t="s">
        <v>27</v>
      </c>
      <c r="M8242">
        <v>1</v>
      </c>
      <c r="N8242">
        <v>0</v>
      </c>
      <c r="O8242">
        <v>0</v>
      </c>
      <c r="P8242">
        <v>0</v>
      </c>
      <c r="Q8242">
        <v>1</v>
      </c>
      <c r="R8242">
        <f>SUM(M8242:N8242:O8242:P8242:Q8242)</f>
        <v>2</v>
      </c>
      <c r="S8242" s="1">
        <v>126247</v>
      </c>
      <c r="T8242" s="1" t="str">
        <f t="shared" si="514"/>
        <v>High</v>
      </c>
      <c r="U8242">
        <v>6</v>
      </c>
      <c r="V8242">
        <v>2026</v>
      </c>
      <c r="W8242" t="s">
        <v>28</v>
      </c>
      <c r="X8242">
        <v>8</v>
      </c>
    </row>
    <row r="8243" spans="1:24" x14ac:dyDescent="0.3">
      <c r="A8243">
        <v>8242</v>
      </c>
      <c r="B8243" t="s">
        <v>50</v>
      </c>
      <c r="C8243" t="str">
        <f>_xlfn.XLOOKUP(B8243,Lookup_table!B:B,Lookup_table!C:C)</f>
        <v>AI</v>
      </c>
      <c r="D8243" t="s">
        <v>34</v>
      </c>
      <c r="E8243" t="s">
        <v>42</v>
      </c>
      <c r="F8243" t="s">
        <v>16</v>
      </c>
      <c r="G8243" t="s">
        <v>30</v>
      </c>
      <c r="H8243" t="str">
        <f t="shared" si="512"/>
        <v>Onsite/Hybrid</v>
      </c>
      <c r="I8243" t="s">
        <v>18</v>
      </c>
      <c r="J8243" t="str">
        <f t="shared" si="513"/>
        <v>7+ yrs</v>
      </c>
      <c r="K8243">
        <f t="shared" ca="1" si="515"/>
        <v>13</v>
      </c>
      <c r="L8243" t="s">
        <v>39</v>
      </c>
      <c r="M8243">
        <v>1</v>
      </c>
      <c r="N8243">
        <v>0</v>
      </c>
      <c r="O8243">
        <v>0</v>
      </c>
      <c r="P8243">
        <v>0</v>
      </c>
      <c r="Q8243">
        <v>1</v>
      </c>
      <c r="R8243">
        <f>SUM(M8243:N8243:O8243:P8243:Q8243)</f>
        <v>2</v>
      </c>
      <c r="S8243" s="1">
        <v>148450</v>
      </c>
      <c r="T8243" s="1" t="str">
        <f t="shared" si="514"/>
        <v>High</v>
      </c>
      <c r="U8243">
        <v>11</v>
      </c>
      <c r="V8243">
        <v>2021</v>
      </c>
      <c r="W8243" t="s">
        <v>20</v>
      </c>
      <c r="X8243">
        <v>2</v>
      </c>
    </row>
    <row r="8244" spans="1:24" x14ac:dyDescent="0.3">
      <c r="A8244">
        <v>8243</v>
      </c>
      <c r="B8244" t="s">
        <v>41</v>
      </c>
      <c r="C8244" t="str">
        <f>_xlfn.XLOOKUP(B8244,Lookup_table!B:B,Lookup_table!C:C)</f>
        <v>Data</v>
      </c>
      <c r="D8244" t="s">
        <v>22</v>
      </c>
      <c r="E8244" t="s">
        <v>32</v>
      </c>
      <c r="F8244" t="s">
        <v>16</v>
      </c>
      <c r="G8244" t="s">
        <v>25</v>
      </c>
      <c r="H8244" t="str">
        <f t="shared" si="512"/>
        <v>Onsite/Hybrid</v>
      </c>
      <c r="I8244" t="s">
        <v>35</v>
      </c>
      <c r="J8244" t="str">
        <f t="shared" si="513"/>
        <v>0-2 yrs</v>
      </c>
      <c r="K8244">
        <f t="shared" ca="1" si="515"/>
        <v>2</v>
      </c>
      <c r="L8244" t="s">
        <v>27</v>
      </c>
      <c r="M8244">
        <v>1</v>
      </c>
      <c r="N8244">
        <v>1</v>
      </c>
      <c r="O8244">
        <v>0</v>
      </c>
      <c r="P8244">
        <v>0</v>
      </c>
      <c r="Q8244">
        <v>0</v>
      </c>
      <c r="R8244">
        <f>SUM(M8244:N8244:O8244:P8244:Q8244)</f>
        <v>2</v>
      </c>
      <c r="S8244" s="1">
        <v>66347</v>
      </c>
      <c r="T8244" s="1" t="str">
        <f t="shared" si="514"/>
        <v>Low</v>
      </c>
      <c r="U8244">
        <v>8</v>
      </c>
      <c r="V8244">
        <v>2021</v>
      </c>
      <c r="W8244" t="s">
        <v>20</v>
      </c>
      <c r="X8244">
        <v>3</v>
      </c>
    </row>
    <row r="8245" spans="1:24" x14ac:dyDescent="0.3">
      <c r="A8245">
        <v>8244</v>
      </c>
      <c r="B8245" t="s">
        <v>21</v>
      </c>
      <c r="C8245" t="str">
        <f>_xlfn.XLOOKUP(B8245,Lookup_table!B:B,Lookup_table!C:C)</f>
        <v>AI</v>
      </c>
      <c r="D8245" t="s">
        <v>22</v>
      </c>
      <c r="E8245" t="s">
        <v>15</v>
      </c>
      <c r="F8245" t="s">
        <v>51</v>
      </c>
      <c r="G8245" t="s">
        <v>17</v>
      </c>
      <c r="H8245" t="str">
        <f t="shared" si="512"/>
        <v>Remote</v>
      </c>
      <c r="I8245" t="s">
        <v>18</v>
      </c>
      <c r="J8245" t="str">
        <f t="shared" si="513"/>
        <v>7+ yrs</v>
      </c>
      <c r="K8245">
        <f t="shared" ca="1" si="515"/>
        <v>12</v>
      </c>
      <c r="L8245" t="s">
        <v>27</v>
      </c>
      <c r="M8245">
        <v>1</v>
      </c>
      <c r="N8245">
        <v>1</v>
      </c>
      <c r="O8245">
        <v>0</v>
      </c>
      <c r="P8245">
        <v>0</v>
      </c>
      <c r="Q8245">
        <v>0</v>
      </c>
      <c r="R8245">
        <f>SUM(M8245:N8245:O8245:P8245:Q8245)</f>
        <v>2</v>
      </c>
      <c r="S8245" s="1">
        <v>155072</v>
      </c>
      <c r="T8245" s="1" t="str">
        <f t="shared" si="514"/>
        <v>High</v>
      </c>
      <c r="U8245">
        <v>4</v>
      </c>
      <c r="V8245">
        <v>2021</v>
      </c>
      <c r="W8245" t="s">
        <v>34</v>
      </c>
      <c r="X8245">
        <v>3</v>
      </c>
    </row>
    <row r="8246" spans="1:24" x14ac:dyDescent="0.3">
      <c r="A8246">
        <v>8245</v>
      </c>
      <c r="B8246" t="s">
        <v>31</v>
      </c>
      <c r="C8246" t="str">
        <f>_xlfn.XLOOKUP(B8246,Lookup_table!B:B,Lookup_table!C:C)</f>
        <v>Business</v>
      </c>
      <c r="D8246" t="s">
        <v>22</v>
      </c>
      <c r="E8246" t="s">
        <v>40</v>
      </c>
      <c r="F8246" t="s">
        <v>43</v>
      </c>
      <c r="G8246" t="s">
        <v>17</v>
      </c>
      <c r="H8246" t="str">
        <f t="shared" si="512"/>
        <v>Remote</v>
      </c>
      <c r="I8246" t="s">
        <v>18</v>
      </c>
      <c r="J8246" t="str">
        <f t="shared" si="513"/>
        <v>7+ yrs</v>
      </c>
      <c r="K8246">
        <f t="shared" ca="1" si="515"/>
        <v>12</v>
      </c>
      <c r="L8246" t="s">
        <v>19</v>
      </c>
      <c r="M8246">
        <v>0</v>
      </c>
      <c r="N8246">
        <v>1</v>
      </c>
      <c r="O8246">
        <v>1</v>
      </c>
      <c r="P8246">
        <v>1</v>
      </c>
      <c r="Q8246">
        <v>0</v>
      </c>
      <c r="R8246">
        <f>SUM(M8246:N8246:O8246:P8246:Q8246)</f>
        <v>3</v>
      </c>
      <c r="S8246" s="1">
        <v>152920</v>
      </c>
      <c r="T8246" s="1" t="str">
        <f t="shared" si="514"/>
        <v>High</v>
      </c>
      <c r="U8246">
        <v>1</v>
      </c>
      <c r="V8246">
        <v>2022</v>
      </c>
      <c r="W8246" t="s">
        <v>28</v>
      </c>
      <c r="X8246">
        <v>1</v>
      </c>
    </row>
    <row r="8247" spans="1:24" x14ac:dyDescent="0.3">
      <c r="A8247">
        <v>8246</v>
      </c>
      <c r="B8247" t="s">
        <v>21</v>
      </c>
      <c r="C8247" t="str">
        <f>_xlfn.XLOOKUP(B8247,Lookup_table!B:B,Lookup_table!C:C)</f>
        <v>AI</v>
      </c>
      <c r="D8247" t="s">
        <v>22</v>
      </c>
      <c r="E8247" t="s">
        <v>15</v>
      </c>
      <c r="F8247" t="s">
        <v>43</v>
      </c>
      <c r="G8247" t="s">
        <v>30</v>
      </c>
      <c r="H8247" t="str">
        <f t="shared" si="512"/>
        <v>Onsite/Hybrid</v>
      </c>
      <c r="I8247" t="s">
        <v>35</v>
      </c>
      <c r="J8247" t="str">
        <f t="shared" si="513"/>
        <v>0-2 yrs</v>
      </c>
      <c r="K8247">
        <f t="shared" ca="1" si="515"/>
        <v>0</v>
      </c>
      <c r="L8247" t="s">
        <v>19</v>
      </c>
      <c r="M8247">
        <v>0</v>
      </c>
      <c r="N8247">
        <v>0</v>
      </c>
      <c r="O8247">
        <v>0</v>
      </c>
      <c r="P8247">
        <v>0</v>
      </c>
      <c r="Q8247">
        <v>0</v>
      </c>
      <c r="R8247">
        <f>SUM(M8247:N8247:O8247:P8247:Q8247)</f>
        <v>0</v>
      </c>
      <c r="S8247" s="1">
        <v>114224</v>
      </c>
      <c r="T8247" s="1" t="str">
        <f t="shared" si="514"/>
        <v>Medium</v>
      </c>
      <c r="U8247">
        <v>2</v>
      </c>
      <c r="V8247">
        <v>2021</v>
      </c>
      <c r="W8247" t="s">
        <v>34</v>
      </c>
      <c r="X8247">
        <v>2</v>
      </c>
    </row>
    <row r="8248" spans="1:24" x14ac:dyDescent="0.3">
      <c r="A8248">
        <v>8247</v>
      </c>
      <c r="B8248" t="s">
        <v>31</v>
      </c>
      <c r="C8248" t="str">
        <f>_xlfn.XLOOKUP(B8248,Lookup_table!B:B,Lookup_table!C:C)</f>
        <v>Business</v>
      </c>
      <c r="D8248" t="s">
        <v>14</v>
      </c>
      <c r="E8248" t="s">
        <v>42</v>
      </c>
      <c r="F8248" t="s">
        <v>51</v>
      </c>
      <c r="G8248" t="s">
        <v>25</v>
      </c>
      <c r="H8248" t="str">
        <f t="shared" si="512"/>
        <v>Onsite/Hybrid</v>
      </c>
      <c r="I8248" t="s">
        <v>26</v>
      </c>
      <c r="J8248" t="str">
        <f t="shared" si="513"/>
        <v>3-6 yrs</v>
      </c>
      <c r="K8248">
        <f t="shared" ca="1" si="515"/>
        <v>6</v>
      </c>
      <c r="L8248" t="s">
        <v>39</v>
      </c>
      <c r="M8248">
        <v>1</v>
      </c>
      <c r="N8248">
        <v>0</v>
      </c>
      <c r="O8248">
        <v>1</v>
      </c>
      <c r="P8248">
        <v>1</v>
      </c>
      <c r="Q8248">
        <v>0</v>
      </c>
      <c r="R8248">
        <f>SUM(M8248:N8248:O8248:P8248:Q8248)</f>
        <v>3</v>
      </c>
      <c r="S8248" s="1">
        <v>101783</v>
      </c>
      <c r="T8248" s="1" t="str">
        <f t="shared" si="514"/>
        <v>Medium</v>
      </c>
      <c r="U8248">
        <v>1</v>
      </c>
      <c r="V8248">
        <v>2020</v>
      </c>
      <c r="W8248" t="s">
        <v>28</v>
      </c>
      <c r="X8248">
        <v>2</v>
      </c>
    </row>
    <row r="8249" spans="1:24" x14ac:dyDescent="0.3">
      <c r="A8249">
        <v>8248</v>
      </c>
      <c r="B8249" t="s">
        <v>50</v>
      </c>
      <c r="C8249" t="str">
        <f>_xlfn.XLOOKUP(B8249,Lookup_table!B:B,Lookup_table!C:C)</f>
        <v>AI</v>
      </c>
      <c r="D8249" t="s">
        <v>22</v>
      </c>
      <c r="E8249" t="s">
        <v>15</v>
      </c>
      <c r="F8249" t="s">
        <v>51</v>
      </c>
      <c r="G8249" t="s">
        <v>17</v>
      </c>
      <c r="H8249" t="str">
        <f t="shared" si="512"/>
        <v>Remote</v>
      </c>
      <c r="I8249" t="s">
        <v>35</v>
      </c>
      <c r="J8249" t="str">
        <f t="shared" si="513"/>
        <v>0-2 yrs</v>
      </c>
      <c r="K8249">
        <f t="shared" ca="1" si="515"/>
        <v>2</v>
      </c>
      <c r="L8249" t="s">
        <v>39</v>
      </c>
      <c r="M8249">
        <v>1</v>
      </c>
      <c r="N8249">
        <v>1</v>
      </c>
      <c r="O8249">
        <v>1</v>
      </c>
      <c r="P8249">
        <v>1</v>
      </c>
      <c r="Q8249">
        <v>1</v>
      </c>
      <c r="R8249">
        <f>SUM(M8249:N8249:O8249:P8249:Q8249)</f>
        <v>5</v>
      </c>
      <c r="S8249" s="1">
        <v>153675</v>
      </c>
      <c r="T8249" s="1" t="str">
        <f t="shared" si="514"/>
        <v>High</v>
      </c>
      <c r="U8249">
        <v>12</v>
      </c>
      <c r="V8249">
        <v>2021</v>
      </c>
      <c r="W8249" t="s">
        <v>28</v>
      </c>
      <c r="X8249">
        <v>3</v>
      </c>
    </row>
    <row r="8250" spans="1:24" x14ac:dyDescent="0.3">
      <c r="A8250">
        <v>8249</v>
      </c>
      <c r="B8250" t="s">
        <v>50</v>
      </c>
      <c r="C8250" t="str">
        <f>_xlfn.XLOOKUP(B8250,Lookup_table!B:B,Lookup_table!C:C)</f>
        <v>AI</v>
      </c>
      <c r="D8250" t="s">
        <v>22</v>
      </c>
      <c r="E8250" t="s">
        <v>15</v>
      </c>
      <c r="F8250" t="s">
        <v>24</v>
      </c>
      <c r="G8250" t="s">
        <v>30</v>
      </c>
      <c r="H8250" t="str">
        <f t="shared" si="512"/>
        <v>Onsite/Hybrid</v>
      </c>
      <c r="I8250" t="s">
        <v>26</v>
      </c>
      <c r="J8250" t="str">
        <f t="shared" si="513"/>
        <v>3-6 yrs</v>
      </c>
      <c r="K8250">
        <f t="shared" ca="1" si="515"/>
        <v>6</v>
      </c>
      <c r="L8250" t="s">
        <v>27</v>
      </c>
      <c r="M8250">
        <v>0</v>
      </c>
      <c r="N8250">
        <v>1</v>
      </c>
      <c r="O8250">
        <v>1</v>
      </c>
      <c r="P8250">
        <v>0</v>
      </c>
      <c r="Q8250">
        <v>0</v>
      </c>
      <c r="R8250">
        <f>SUM(M8250:N8250:O8250:P8250:Q8250)</f>
        <v>2</v>
      </c>
      <c r="S8250" s="1">
        <v>152587</v>
      </c>
      <c r="T8250" s="1" t="str">
        <f t="shared" si="514"/>
        <v>High</v>
      </c>
      <c r="U8250">
        <v>5</v>
      </c>
      <c r="V8250">
        <v>2026</v>
      </c>
      <c r="W8250" t="s">
        <v>28</v>
      </c>
      <c r="X8250">
        <v>7</v>
      </c>
    </row>
    <row r="8251" spans="1:24" x14ac:dyDescent="0.3">
      <c r="A8251">
        <v>8250</v>
      </c>
      <c r="B8251" t="s">
        <v>33</v>
      </c>
      <c r="C8251" t="str">
        <f>_xlfn.XLOOKUP(B8251,Lookup_table!B:B,Lookup_table!C:C)</f>
        <v>Data</v>
      </c>
      <c r="D8251" t="s">
        <v>37</v>
      </c>
      <c r="E8251" t="s">
        <v>15</v>
      </c>
      <c r="F8251" t="s">
        <v>51</v>
      </c>
      <c r="G8251" t="s">
        <v>25</v>
      </c>
      <c r="H8251" t="str">
        <f t="shared" si="512"/>
        <v>Onsite/Hybrid</v>
      </c>
      <c r="I8251" t="s">
        <v>26</v>
      </c>
      <c r="J8251" t="str">
        <f t="shared" si="513"/>
        <v>3-6 yrs</v>
      </c>
      <c r="K8251">
        <f t="shared" ca="1" si="515"/>
        <v>6</v>
      </c>
      <c r="L8251" t="s">
        <v>19</v>
      </c>
      <c r="M8251">
        <v>1</v>
      </c>
      <c r="N8251">
        <v>1</v>
      </c>
      <c r="O8251">
        <v>0</v>
      </c>
      <c r="P8251">
        <v>1</v>
      </c>
      <c r="Q8251">
        <v>0</v>
      </c>
      <c r="R8251">
        <f>SUM(M8251:N8251:O8251:P8251:Q8251)</f>
        <v>3</v>
      </c>
      <c r="S8251" s="1">
        <v>89332</v>
      </c>
      <c r="T8251" s="1" t="str">
        <f t="shared" si="514"/>
        <v>Medium</v>
      </c>
      <c r="U8251">
        <v>2</v>
      </c>
      <c r="V8251">
        <v>2022</v>
      </c>
      <c r="W8251" t="s">
        <v>34</v>
      </c>
      <c r="X8251">
        <v>5</v>
      </c>
    </row>
    <row r="8252" spans="1:24" x14ac:dyDescent="0.3">
      <c r="A8252">
        <v>8251</v>
      </c>
      <c r="B8252" t="s">
        <v>36</v>
      </c>
      <c r="C8252" t="str">
        <f>_xlfn.XLOOKUP(B8252,Lookup_table!B:B,Lookup_table!C:C)</f>
        <v>Data</v>
      </c>
      <c r="D8252" t="s">
        <v>34</v>
      </c>
      <c r="E8252" t="s">
        <v>42</v>
      </c>
      <c r="F8252" t="s">
        <v>16</v>
      </c>
      <c r="G8252" t="s">
        <v>17</v>
      </c>
      <c r="H8252" t="str">
        <f t="shared" si="512"/>
        <v>Remote</v>
      </c>
      <c r="I8252" t="s">
        <v>26</v>
      </c>
      <c r="J8252" t="str">
        <f t="shared" si="513"/>
        <v>3-6 yrs</v>
      </c>
      <c r="K8252">
        <f t="shared" ca="1" si="515"/>
        <v>3</v>
      </c>
      <c r="L8252" t="s">
        <v>19</v>
      </c>
      <c r="M8252">
        <v>0</v>
      </c>
      <c r="N8252">
        <v>0</v>
      </c>
      <c r="O8252">
        <v>0</v>
      </c>
      <c r="P8252">
        <v>1</v>
      </c>
      <c r="Q8252">
        <v>1</v>
      </c>
      <c r="R8252">
        <f>SUM(M8252:N8252:O8252:P8252:Q8252)</f>
        <v>2</v>
      </c>
      <c r="S8252" s="1">
        <v>102612</v>
      </c>
      <c r="T8252" s="1" t="str">
        <f t="shared" si="514"/>
        <v>Medium</v>
      </c>
      <c r="U8252">
        <v>8</v>
      </c>
      <c r="V8252">
        <v>2023</v>
      </c>
      <c r="W8252" t="s">
        <v>34</v>
      </c>
      <c r="X8252">
        <v>2</v>
      </c>
    </row>
    <row r="8253" spans="1:24" x14ac:dyDescent="0.3">
      <c r="A8253">
        <v>8252</v>
      </c>
      <c r="B8253" t="s">
        <v>36</v>
      </c>
      <c r="C8253" t="str">
        <f>_xlfn.XLOOKUP(B8253,Lookup_table!B:B,Lookup_table!C:C)</f>
        <v>Data</v>
      </c>
      <c r="D8253" t="s">
        <v>37</v>
      </c>
      <c r="E8253" t="s">
        <v>23</v>
      </c>
      <c r="F8253" t="s">
        <v>51</v>
      </c>
      <c r="G8253" t="s">
        <v>30</v>
      </c>
      <c r="H8253" t="str">
        <f t="shared" si="512"/>
        <v>Onsite/Hybrid</v>
      </c>
      <c r="I8253" t="s">
        <v>18</v>
      </c>
      <c r="J8253" t="str">
        <f t="shared" si="513"/>
        <v>7+ yrs</v>
      </c>
      <c r="K8253">
        <f t="shared" ca="1" si="515"/>
        <v>15</v>
      </c>
      <c r="L8253" t="s">
        <v>27</v>
      </c>
      <c r="M8253">
        <v>0</v>
      </c>
      <c r="N8253">
        <v>1</v>
      </c>
      <c r="O8253">
        <v>1</v>
      </c>
      <c r="P8253">
        <v>1</v>
      </c>
      <c r="Q8253">
        <v>1</v>
      </c>
      <c r="R8253">
        <f>SUM(M8253:N8253:O8253:P8253:Q8253)</f>
        <v>4</v>
      </c>
      <c r="S8253" s="1">
        <v>143458</v>
      </c>
      <c r="T8253" s="1" t="str">
        <f t="shared" si="514"/>
        <v>High</v>
      </c>
      <c r="U8253">
        <v>11</v>
      </c>
      <c r="V8253">
        <v>2023</v>
      </c>
      <c r="W8253" t="s">
        <v>28</v>
      </c>
      <c r="X8253">
        <v>2</v>
      </c>
    </row>
    <row r="8254" spans="1:24" x14ac:dyDescent="0.3">
      <c r="A8254">
        <v>8253</v>
      </c>
      <c r="B8254" t="s">
        <v>21</v>
      </c>
      <c r="C8254" t="str">
        <f>_xlfn.XLOOKUP(B8254,Lookup_table!B:B,Lookup_table!C:C)</f>
        <v>AI</v>
      </c>
      <c r="D8254" t="s">
        <v>14</v>
      </c>
      <c r="E8254" t="s">
        <v>38</v>
      </c>
      <c r="F8254" t="s">
        <v>52</v>
      </c>
      <c r="G8254" t="s">
        <v>25</v>
      </c>
      <c r="H8254" t="str">
        <f t="shared" si="512"/>
        <v>Onsite/Hybrid</v>
      </c>
      <c r="I8254" t="s">
        <v>18</v>
      </c>
      <c r="J8254" t="str">
        <f t="shared" si="513"/>
        <v>7+ yrs</v>
      </c>
      <c r="K8254">
        <f t="shared" ca="1" si="515"/>
        <v>10</v>
      </c>
      <c r="L8254" t="s">
        <v>19</v>
      </c>
      <c r="M8254">
        <v>0</v>
      </c>
      <c r="N8254">
        <v>1</v>
      </c>
      <c r="O8254">
        <v>0</v>
      </c>
      <c r="P8254">
        <v>0</v>
      </c>
      <c r="Q8254">
        <v>0</v>
      </c>
      <c r="R8254">
        <f>SUM(M8254:N8254:O8254:P8254:Q8254)</f>
        <v>1</v>
      </c>
      <c r="S8254" s="1">
        <v>142738</v>
      </c>
      <c r="T8254" s="1" t="str">
        <f t="shared" si="514"/>
        <v>High</v>
      </c>
      <c r="U8254">
        <v>8</v>
      </c>
      <c r="V8254">
        <v>2023</v>
      </c>
      <c r="W8254" t="s">
        <v>28</v>
      </c>
      <c r="X8254">
        <v>7</v>
      </c>
    </row>
    <row r="8255" spans="1:24" x14ac:dyDescent="0.3">
      <c r="A8255">
        <v>8254</v>
      </c>
      <c r="B8255" t="s">
        <v>33</v>
      </c>
      <c r="C8255" t="str">
        <f>_xlfn.XLOOKUP(B8255,Lookup_table!B:B,Lookup_table!C:C)</f>
        <v>Data</v>
      </c>
      <c r="D8255" t="s">
        <v>34</v>
      </c>
      <c r="E8255" t="s">
        <v>23</v>
      </c>
      <c r="F8255" t="s">
        <v>29</v>
      </c>
      <c r="G8255" t="s">
        <v>17</v>
      </c>
      <c r="H8255" t="str">
        <f t="shared" si="512"/>
        <v>Remote</v>
      </c>
      <c r="I8255" t="s">
        <v>18</v>
      </c>
      <c r="J8255" t="str">
        <f t="shared" si="513"/>
        <v>7+ yrs</v>
      </c>
      <c r="K8255">
        <f t="shared" ca="1" si="515"/>
        <v>13</v>
      </c>
      <c r="L8255" t="s">
        <v>19</v>
      </c>
      <c r="M8255">
        <v>1</v>
      </c>
      <c r="N8255">
        <v>1</v>
      </c>
      <c r="O8255">
        <v>1</v>
      </c>
      <c r="P8255">
        <v>1</v>
      </c>
      <c r="Q8255">
        <v>0</v>
      </c>
      <c r="R8255">
        <f>SUM(M8255:N8255:O8255:P8255:Q8255)</f>
        <v>4</v>
      </c>
      <c r="S8255" s="1">
        <v>131461</v>
      </c>
      <c r="T8255" s="1" t="str">
        <f t="shared" si="514"/>
        <v>High</v>
      </c>
      <c r="U8255">
        <v>8</v>
      </c>
      <c r="V8255">
        <v>2025</v>
      </c>
      <c r="W8255" t="s">
        <v>28</v>
      </c>
      <c r="X8255">
        <v>4</v>
      </c>
    </row>
    <row r="8256" spans="1:24" x14ac:dyDescent="0.3">
      <c r="A8256">
        <v>8255</v>
      </c>
      <c r="B8256" t="s">
        <v>33</v>
      </c>
      <c r="C8256" t="str">
        <f>_xlfn.XLOOKUP(B8256,Lookup_table!B:B,Lookup_table!C:C)</f>
        <v>Data</v>
      </c>
      <c r="D8256" t="s">
        <v>34</v>
      </c>
      <c r="E8256" t="s">
        <v>38</v>
      </c>
      <c r="F8256" t="s">
        <v>52</v>
      </c>
      <c r="G8256" t="s">
        <v>25</v>
      </c>
      <c r="H8256" t="str">
        <f t="shared" si="512"/>
        <v>Onsite/Hybrid</v>
      </c>
      <c r="I8256" t="s">
        <v>35</v>
      </c>
      <c r="J8256" t="str">
        <f t="shared" si="513"/>
        <v>0-2 yrs</v>
      </c>
      <c r="K8256">
        <f t="shared" ca="1" si="515"/>
        <v>0</v>
      </c>
      <c r="L8256" t="s">
        <v>39</v>
      </c>
      <c r="M8256">
        <v>0</v>
      </c>
      <c r="N8256">
        <v>0</v>
      </c>
      <c r="O8256">
        <v>0</v>
      </c>
      <c r="P8256">
        <v>0</v>
      </c>
      <c r="Q8256">
        <v>1</v>
      </c>
      <c r="R8256">
        <f>SUM(M8256:N8256:O8256:P8256:Q8256)</f>
        <v>1</v>
      </c>
      <c r="S8256" s="1">
        <v>64974</v>
      </c>
      <c r="T8256" s="1" t="str">
        <f t="shared" si="514"/>
        <v>Low</v>
      </c>
      <c r="U8256">
        <v>9</v>
      </c>
      <c r="V8256">
        <v>2026</v>
      </c>
      <c r="W8256" t="s">
        <v>20</v>
      </c>
      <c r="X8256">
        <v>1</v>
      </c>
    </row>
    <row r="8257" spans="1:24" x14ac:dyDescent="0.3">
      <c r="A8257">
        <v>8256</v>
      </c>
      <c r="B8257" t="s">
        <v>31</v>
      </c>
      <c r="C8257" t="str">
        <f>_xlfn.XLOOKUP(B8257,Lookup_table!B:B,Lookup_table!C:C)</f>
        <v>Business</v>
      </c>
      <c r="D8257" t="s">
        <v>14</v>
      </c>
      <c r="E8257" t="s">
        <v>32</v>
      </c>
      <c r="F8257" t="s">
        <v>52</v>
      </c>
      <c r="G8257" t="s">
        <v>17</v>
      </c>
      <c r="H8257" t="str">
        <f t="shared" si="512"/>
        <v>Remote</v>
      </c>
      <c r="I8257" t="s">
        <v>26</v>
      </c>
      <c r="J8257" t="str">
        <f t="shared" si="513"/>
        <v>3-6 yrs</v>
      </c>
      <c r="K8257">
        <f t="shared" ca="1" si="515"/>
        <v>6</v>
      </c>
      <c r="L8257" t="s">
        <v>19</v>
      </c>
      <c r="M8257">
        <v>1</v>
      </c>
      <c r="N8257">
        <v>0</v>
      </c>
      <c r="O8257">
        <v>0</v>
      </c>
      <c r="P8257">
        <v>1</v>
      </c>
      <c r="Q8257">
        <v>0</v>
      </c>
      <c r="R8257">
        <f>SUM(M8257:N8257:O8257:P8257:Q8257)</f>
        <v>2</v>
      </c>
      <c r="S8257" s="1">
        <v>93857</v>
      </c>
      <c r="T8257" s="1" t="str">
        <f t="shared" si="514"/>
        <v>Medium</v>
      </c>
      <c r="U8257">
        <v>9</v>
      </c>
      <c r="V8257">
        <v>2022</v>
      </c>
      <c r="W8257" t="s">
        <v>28</v>
      </c>
      <c r="X8257">
        <v>7</v>
      </c>
    </row>
    <row r="8258" spans="1:24" x14ac:dyDescent="0.3">
      <c r="A8258">
        <v>8257</v>
      </c>
      <c r="B8258" t="s">
        <v>36</v>
      </c>
      <c r="C8258" t="str">
        <f>_xlfn.XLOOKUP(B8258,Lookup_table!B:B,Lookup_table!C:C)</f>
        <v>Data</v>
      </c>
      <c r="D8258" t="s">
        <v>14</v>
      </c>
      <c r="E8258" t="s">
        <v>32</v>
      </c>
      <c r="F8258" t="s">
        <v>44</v>
      </c>
      <c r="G8258" t="s">
        <v>30</v>
      </c>
      <c r="H8258" t="str">
        <f t="shared" ref="H8258:H8321" si="516">IF(G8258="Remote","Remote","Onsite/Hybrid")</f>
        <v>Onsite/Hybrid</v>
      </c>
      <c r="I8258" t="s">
        <v>26</v>
      </c>
      <c r="J8258" t="str">
        <f t="shared" ref="J8258:J8321" si="517">IF(I8258="Entry","0-2 yrs",IF(I8258="Mid","3-6 yrs","7+ yrs"))</f>
        <v>3-6 yrs</v>
      </c>
      <c r="K8258">
        <f t="shared" ca="1" si="515"/>
        <v>3</v>
      </c>
      <c r="L8258" t="s">
        <v>39</v>
      </c>
      <c r="M8258">
        <v>1</v>
      </c>
      <c r="N8258">
        <v>0</v>
      </c>
      <c r="O8258">
        <v>1</v>
      </c>
      <c r="P8258">
        <v>1</v>
      </c>
      <c r="Q8258">
        <v>0</v>
      </c>
      <c r="R8258">
        <f>SUM(M8258:N8258:O8258:P8258:Q8258)</f>
        <v>3</v>
      </c>
      <c r="S8258" s="1">
        <v>100095</v>
      </c>
      <c r="T8258" s="1" t="str">
        <f t="shared" ref="T8258:T8321" si="518">IF(S8258&lt;=70000,"Low",IF(S8258&lt;=120000,"Medium","High"))</f>
        <v>Medium</v>
      </c>
      <c r="U8258">
        <v>5</v>
      </c>
      <c r="V8258">
        <v>2023</v>
      </c>
      <c r="W8258" t="s">
        <v>28</v>
      </c>
      <c r="X8258">
        <v>3</v>
      </c>
    </row>
    <row r="8259" spans="1:24" x14ac:dyDescent="0.3">
      <c r="A8259">
        <v>8258</v>
      </c>
      <c r="B8259" t="s">
        <v>31</v>
      </c>
      <c r="C8259" t="str">
        <f>_xlfn.XLOOKUP(B8259,Lookup_table!B:B,Lookup_table!C:C)</f>
        <v>Business</v>
      </c>
      <c r="D8259" t="s">
        <v>14</v>
      </c>
      <c r="E8259" t="s">
        <v>42</v>
      </c>
      <c r="F8259" t="s">
        <v>24</v>
      </c>
      <c r="G8259" t="s">
        <v>30</v>
      </c>
      <c r="H8259" t="str">
        <f t="shared" si="516"/>
        <v>Onsite/Hybrid</v>
      </c>
      <c r="I8259" t="s">
        <v>18</v>
      </c>
      <c r="J8259" t="str">
        <f t="shared" si="517"/>
        <v>7+ yrs</v>
      </c>
      <c r="K8259">
        <f t="shared" ref="K8259:K8322" ca="1" si="519">IF(J8259="0-2 yrs",RANDBETWEEN(0,2),IF(J8259="3-6 yrs", RANDBETWEEN(3,6),IF(J8259="7+ yrs", RANDBETWEEN(7,15)," ")))</f>
        <v>9</v>
      </c>
      <c r="L8259" t="s">
        <v>39</v>
      </c>
      <c r="M8259">
        <v>1</v>
      </c>
      <c r="N8259">
        <v>0</v>
      </c>
      <c r="O8259">
        <v>0</v>
      </c>
      <c r="P8259">
        <v>0</v>
      </c>
      <c r="Q8259">
        <v>1</v>
      </c>
      <c r="R8259">
        <f>SUM(M8259:N8259:O8259:P8259:Q8259)</f>
        <v>2</v>
      </c>
      <c r="S8259" s="1">
        <v>112173</v>
      </c>
      <c r="T8259" s="1" t="str">
        <f t="shared" si="518"/>
        <v>Medium</v>
      </c>
      <c r="U8259">
        <v>12</v>
      </c>
      <c r="V8259">
        <v>2024</v>
      </c>
      <c r="W8259" t="s">
        <v>20</v>
      </c>
      <c r="X8259">
        <v>4</v>
      </c>
    </row>
    <row r="8260" spans="1:24" x14ac:dyDescent="0.3">
      <c r="A8260">
        <v>8259</v>
      </c>
      <c r="B8260" t="s">
        <v>21</v>
      </c>
      <c r="C8260" t="str">
        <f>_xlfn.XLOOKUP(B8260,Lookup_table!B:B,Lookup_table!C:C)</f>
        <v>AI</v>
      </c>
      <c r="D8260" t="s">
        <v>34</v>
      </c>
      <c r="E8260" t="s">
        <v>23</v>
      </c>
      <c r="F8260" t="s">
        <v>52</v>
      </c>
      <c r="G8260" t="s">
        <v>25</v>
      </c>
      <c r="H8260" t="str">
        <f t="shared" si="516"/>
        <v>Onsite/Hybrid</v>
      </c>
      <c r="I8260" t="s">
        <v>35</v>
      </c>
      <c r="J8260" t="str">
        <f t="shared" si="517"/>
        <v>0-2 yrs</v>
      </c>
      <c r="K8260">
        <f t="shared" ca="1" si="519"/>
        <v>2</v>
      </c>
      <c r="L8260" t="s">
        <v>19</v>
      </c>
      <c r="M8260">
        <v>1</v>
      </c>
      <c r="N8260">
        <v>1</v>
      </c>
      <c r="O8260">
        <v>0</v>
      </c>
      <c r="P8260">
        <v>0</v>
      </c>
      <c r="Q8260">
        <v>0</v>
      </c>
      <c r="R8260">
        <f>SUM(M8260:N8260:O8260:P8260:Q8260)</f>
        <v>2</v>
      </c>
      <c r="S8260" s="1">
        <v>85419</v>
      </c>
      <c r="T8260" s="1" t="str">
        <f t="shared" si="518"/>
        <v>Medium</v>
      </c>
      <c r="U8260">
        <v>11</v>
      </c>
      <c r="V8260">
        <v>2026</v>
      </c>
      <c r="W8260" t="s">
        <v>34</v>
      </c>
      <c r="X8260">
        <v>6</v>
      </c>
    </row>
    <row r="8261" spans="1:24" x14ac:dyDescent="0.3">
      <c r="A8261">
        <v>8260</v>
      </c>
      <c r="B8261" t="s">
        <v>21</v>
      </c>
      <c r="C8261" t="str">
        <f>_xlfn.XLOOKUP(B8261,Lookup_table!B:B,Lookup_table!C:C)</f>
        <v>AI</v>
      </c>
      <c r="D8261" t="s">
        <v>34</v>
      </c>
      <c r="E8261" t="s">
        <v>38</v>
      </c>
      <c r="F8261" t="s">
        <v>43</v>
      </c>
      <c r="G8261" t="s">
        <v>25</v>
      </c>
      <c r="H8261" t="str">
        <f t="shared" si="516"/>
        <v>Onsite/Hybrid</v>
      </c>
      <c r="I8261" t="s">
        <v>35</v>
      </c>
      <c r="J8261" t="str">
        <f t="shared" si="517"/>
        <v>0-2 yrs</v>
      </c>
      <c r="K8261">
        <f t="shared" ca="1" si="519"/>
        <v>0</v>
      </c>
      <c r="L8261" t="s">
        <v>19</v>
      </c>
      <c r="M8261">
        <v>0</v>
      </c>
      <c r="N8261">
        <v>0</v>
      </c>
      <c r="O8261">
        <v>1</v>
      </c>
      <c r="P8261">
        <v>1</v>
      </c>
      <c r="Q8261">
        <v>1</v>
      </c>
      <c r="R8261">
        <f>SUM(M8261:N8261:O8261:P8261:Q8261)</f>
        <v>3</v>
      </c>
      <c r="S8261" s="1">
        <v>134210</v>
      </c>
      <c r="T8261" s="1" t="str">
        <f t="shared" si="518"/>
        <v>High</v>
      </c>
      <c r="U8261">
        <v>3</v>
      </c>
      <c r="V8261">
        <v>2020</v>
      </c>
      <c r="W8261" t="s">
        <v>28</v>
      </c>
      <c r="X8261">
        <v>5</v>
      </c>
    </row>
    <row r="8262" spans="1:24" x14ac:dyDescent="0.3">
      <c r="A8262">
        <v>8261</v>
      </c>
      <c r="B8262" t="s">
        <v>36</v>
      </c>
      <c r="C8262" t="str">
        <f>_xlfn.XLOOKUP(B8262,Lookup_table!B:B,Lookup_table!C:C)</f>
        <v>Data</v>
      </c>
      <c r="D8262" t="s">
        <v>22</v>
      </c>
      <c r="E8262" t="s">
        <v>32</v>
      </c>
      <c r="F8262" t="s">
        <v>43</v>
      </c>
      <c r="G8262" t="s">
        <v>17</v>
      </c>
      <c r="H8262" t="str">
        <f t="shared" si="516"/>
        <v>Remote</v>
      </c>
      <c r="I8262" t="s">
        <v>35</v>
      </c>
      <c r="J8262" t="str">
        <f t="shared" si="517"/>
        <v>0-2 yrs</v>
      </c>
      <c r="K8262">
        <f t="shared" ca="1" si="519"/>
        <v>0</v>
      </c>
      <c r="L8262" t="s">
        <v>39</v>
      </c>
      <c r="M8262">
        <v>0</v>
      </c>
      <c r="N8262">
        <v>1</v>
      </c>
      <c r="O8262">
        <v>1</v>
      </c>
      <c r="P8262">
        <v>0</v>
      </c>
      <c r="Q8262">
        <v>1</v>
      </c>
      <c r="R8262">
        <f>SUM(M8262:N8262:O8262:P8262:Q8262)</f>
        <v>3</v>
      </c>
      <c r="S8262" s="1">
        <v>95685</v>
      </c>
      <c r="T8262" s="1" t="str">
        <f t="shared" si="518"/>
        <v>Medium</v>
      </c>
      <c r="U8262">
        <v>8</v>
      </c>
      <c r="V8262">
        <v>2021</v>
      </c>
      <c r="W8262" t="s">
        <v>20</v>
      </c>
      <c r="X8262">
        <v>4</v>
      </c>
    </row>
    <row r="8263" spans="1:24" x14ac:dyDescent="0.3">
      <c r="A8263">
        <v>8262</v>
      </c>
      <c r="B8263" t="s">
        <v>21</v>
      </c>
      <c r="C8263" t="str">
        <f>_xlfn.XLOOKUP(B8263,Lookup_table!B:B,Lookup_table!C:C)</f>
        <v>AI</v>
      </c>
      <c r="D8263" t="s">
        <v>22</v>
      </c>
      <c r="E8263" t="s">
        <v>15</v>
      </c>
      <c r="F8263" t="s">
        <v>44</v>
      </c>
      <c r="G8263" t="s">
        <v>25</v>
      </c>
      <c r="H8263" t="str">
        <f t="shared" si="516"/>
        <v>Onsite/Hybrid</v>
      </c>
      <c r="I8263" t="s">
        <v>26</v>
      </c>
      <c r="J8263" t="str">
        <f t="shared" si="517"/>
        <v>3-6 yrs</v>
      </c>
      <c r="K8263">
        <f t="shared" ca="1" si="519"/>
        <v>3</v>
      </c>
      <c r="L8263" t="s">
        <v>27</v>
      </c>
      <c r="M8263">
        <v>1</v>
      </c>
      <c r="N8263">
        <v>1</v>
      </c>
      <c r="O8263">
        <v>1</v>
      </c>
      <c r="P8263">
        <v>0</v>
      </c>
      <c r="Q8263">
        <v>1</v>
      </c>
      <c r="R8263">
        <f>SUM(M8263:N8263:O8263:P8263:Q8263)</f>
        <v>4</v>
      </c>
      <c r="S8263" s="1">
        <v>158487</v>
      </c>
      <c r="T8263" s="1" t="str">
        <f t="shared" si="518"/>
        <v>High</v>
      </c>
      <c r="U8263">
        <v>6</v>
      </c>
      <c r="V8263">
        <v>2022</v>
      </c>
      <c r="W8263" t="s">
        <v>20</v>
      </c>
      <c r="X8263">
        <v>1</v>
      </c>
    </row>
    <row r="8264" spans="1:24" x14ac:dyDescent="0.3">
      <c r="A8264">
        <v>8263</v>
      </c>
      <c r="B8264" t="s">
        <v>33</v>
      </c>
      <c r="C8264" t="str">
        <f>_xlfn.XLOOKUP(B8264,Lookup_table!B:B,Lookup_table!C:C)</f>
        <v>Data</v>
      </c>
      <c r="D8264" t="s">
        <v>34</v>
      </c>
      <c r="E8264" t="s">
        <v>40</v>
      </c>
      <c r="F8264" t="s">
        <v>29</v>
      </c>
      <c r="G8264" t="s">
        <v>25</v>
      </c>
      <c r="H8264" t="str">
        <f t="shared" si="516"/>
        <v>Onsite/Hybrid</v>
      </c>
      <c r="I8264" t="s">
        <v>35</v>
      </c>
      <c r="J8264" t="str">
        <f t="shared" si="517"/>
        <v>0-2 yrs</v>
      </c>
      <c r="K8264">
        <f t="shared" ca="1" si="519"/>
        <v>2</v>
      </c>
      <c r="L8264" t="s">
        <v>27</v>
      </c>
      <c r="M8264">
        <v>0</v>
      </c>
      <c r="N8264">
        <v>1</v>
      </c>
      <c r="O8264">
        <v>1</v>
      </c>
      <c r="P8264">
        <v>0</v>
      </c>
      <c r="Q8264">
        <v>1</v>
      </c>
      <c r="R8264">
        <f>SUM(M8264:N8264:O8264:P8264:Q8264)</f>
        <v>3</v>
      </c>
      <c r="S8264" s="1">
        <v>77312</v>
      </c>
      <c r="T8264" s="1" t="str">
        <f t="shared" si="518"/>
        <v>Medium</v>
      </c>
      <c r="U8264">
        <v>8</v>
      </c>
      <c r="V8264">
        <v>2026</v>
      </c>
      <c r="W8264" t="s">
        <v>20</v>
      </c>
      <c r="X8264">
        <v>2</v>
      </c>
    </row>
    <row r="8265" spans="1:24" x14ac:dyDescent="0.3">
      <c r="A8265">
        <v>8264</v>
      </c>
      <c r="B8265" t="s">
        <v>21</v>
      </c>
      <c r="C8265" t="str">
        <f>_xlfn.XLOOKUP(B8265,Lookup_table!B:B,Lookup_table!C:C)</f>
        <v>AI</v>
      </c>
      <c r="D8265" t="s">
        <v>37</v>
      </c>
      <c r="E8265" t="s">
        <v>23</v>
      </c>
      <c r="F8265" t="s">
        <v>51</v>
      </c>
      <c r="G8265" t="s">
        <v>17</v>
      </c>
      <c r="H8265" t="str">
        <f t="shared" si="516"/>
        <v>Remote</v>
      </c>
      <c r="I8265" t="s">
        <v>35</v>
      </c>
      <c r="J8265" t="str">
        <f t="shared" si="517"/>
        <v>0-2 yrs</v>
      </c>
      <c r="K8265">
        <f t="shared" ca="1" si="519"/>
        <v>0</v>
      </c>
      <c r="L8265" t="s">
        <v>27</v>
      </c>
      <c r="M8265">
        <v>1</v>
      </c>
      <c r="N8265">
        <v>0</v>
      </c>
      <c r="O8265">
        <v>1</v>
      </c>
      <c r="P8265">
        <v>0</v>
      </c>
      <c r="Q8265">
        <v>0</v>
      </c>
      <c r="R8265">
        <f>SUM(M8265:N8265:O8265:P8265:Q8265)</f>
        <v>2</v>
      </c>
      <c r="S8265" s="1">
        <v>104480</v>
      </c>
      <c r="T8265" s="1" t="str">
        <f t="shared" si="518"/>
        <v>Medium</v>
      </c>
      <c r="U8265">
        <v>10</v>
      </c>
      <c r="V8265">
        <v>2021</v>
      </c>
      <c r="W8265" t="s">
        <v>20</v>
      </c>
      <c r="X8265">
        <v>4</v>
      </c>
    </row>
    <row r="8266" spans="1:24" x14ac:dyDescent="0.3">
      <c r="A8266">
        <v>8265</v>
      </c>
      <c r="B8266" t="s">
        <v>36</v>
      </c>
      <c r="C8266" t="str">
        <f>_xlfn.XLOOKUP(B8266,Lookup_table!B:B,Lookup_table!C:C)</f>
        <v>Data</v>
      </c>
      <c r="D8266" t="s">
        <v>37</v>
      </c>
      <c r="E8266" t="s">
        <v>42</v>
      </c>
      <c r="F8266" t="s">
        <v>24</v>
      </c>
      <c r="G8266" t="s">
        <v>30</v>
      </c>
      <c r="H8266" t="str">
        <f t="shared" si="516"/>
        <v>Onsite/Hybrid</v>
      </c>
      <c r="I8266" t="s">
        <v>35</v>
      </c>
      <c r="J8266" t="str">
        <f t="shared" si="517"/>
        <v>0-2 yrs</v>
      </c>
      <c r="K8266">
        <f t="shared" ca="1" si="519"/>
        <v>0</v>
      </c>
      <c r="L8266" t="s">
        <v>19</v>
      </c>
      <c r="M8266">
        <v>1</v>
      </c>
      <c r="N8266">
        <v>1</v>
      </c>
      <c r="O8266">
        <v>0</v>
      </c>
      <c r="P8266">
        <v>0</v>
      </c>
      <c r="Q8266">
        <v>1</v>
      </c>
      <c r="R8266">
        <f>SUM(M8266:N8266:O8266:P8266:Q8266)</f>
        <v>3</v>
      </c>
      <c r="S8266" s="1">
        <v>63304</v>
      </c>
      <c r="T8266" s="1" t="str">
        <f t="shared" si="518"/>
        <v>Low</v>
      </c>
      <c r="U8266">
        <v>9</v>
      </c>
      <c r="V8266">
        <v>2024</v>
      </c>
      <c r="W8266" t="s">
        <v>28</v>
      </c>
      <c r="X8266">
        <v>8</v>
      </c>
    </row>
    <row r="8267" spans="1:24" x14ac:dyDescent="0.3">
      <c r="A8267">
        <v>8266</v>
      </c>
      <c r="B8267" t="s">
        <v>21</v>
      </c>
      <c r="C8267" t="str">
        <f>_xlfn.XLOOKUP(B8267,Lookup_table!B:B,Lookup_table!C:C)</f>
        <v>AI</v>
      </c>
      <c r="D8267" t="s">
        <v>34</v>
      </c>
      <c r="E8267" t="s">
        <v>38</v>
      </c>
      <c r="F8267" t="s">
        <v>29</v>
      </c>
      <c r="G8267" t="s">
        <v>17</v>
      </c>
      <c r="H8267" t="str">
        <f t="shared" si="516"/>
        <v>Remote</v>
      </c>
      <c r="I8267" t="s">
        <v>26</v>
      </c>
      <c r="J8267" t="str">
        <f t="shared" si="517"/>
        <v>3-6 yrs</v>
      </c>
      <c r="K8267">
        <f t="shared" ca="1" si="519"/>
        <v>5</v>
      </c>
      <c r="L8267" t="s">
        <v>39</v>
      </c>
      <c r="M8267">
        <v>0</v>
      </c>
      <c r="N8267">
        <v>1</v>
      </c>
      <c r="O8267">
        <v>1</v>
      </c>
      <c r="P8267">
        <v>1</v>
      </c>
      <c r="Q8267">
        <v>1</v>
      </c>
      <c r="R8267">
        <f>SUM(M8267:N8267:O8267:P8267:Q8267)</f>
        <v>4</v>
      </c>
      <c r="S8267" s="1">
        <v>156521</v>
      </c>
      <c r="T8267" s="1" t="str">
        <f t="shared" si="518"/>
        <v>High</v>
      </c>
      <c r="U8267">
        <v>1</v>
      </c>
      <c r="V8267">
        <v>2021</v>
      </c>
      <c r="W8267" t="s">
        <v>28</v>
      </c>
      <c r="X8267">
        <v>2</v>
      </c>
    </row>
    <row r="8268" spans="1:24" x14ac:dyDescent="0.3">
      <c r="A8268">
        <v>8267</v>
      </c>
      <c r="B8268" t="s">
        <v>41</v>
      </c>
      <c r="C8268" t="str">
        <f>_xlfn.XLOOKUP(B8268,Lookup_table!B:B,Lookup_table!C:C)</f>
        <v>Data</v>
      </c>
      <c r="D8268" t="s">
        <v>34</v>
      </c>
      <c r="E8268" t="s">
        <v>42</v>
      </c>
      <c r="F8268" t="s">
        <v>16</v>
      </c>
      <c r="G8268" t="s">
        <v>30</v>
      </c>
      <c r="H8268" t="str">
        <f t="shared" si="516"/>
        <v>Onsite/Hybrid</v>
      </c>
      <c r="I8268" t="s">
        <v>35</v>
      </c>
      <c r="J8268" t="str">
        <f t="shared" si="517"/>
        <v>0-2 yrs</v>
      </c>
      <c r="K8268">
        <f t="shared" ca="1" si="519"/>
        <v>2</v>
      </c>
      <c r="L8268" t="s">
        <v>39</v>
      </c>
      <c r="M8268">
        <v>1</v>
      </c>
      <c r="N8268">
        <v>1</v>
      </c>
      <c r="O8268">
        <v>1</v>
      </c>
      <c r="P8268">
        <v>0</v>
      </c>
      <c r="Q8268">
        <v>1</v>
      </c>
      <c r="R8268">
        <f>SUM(M8268:N8268:O8268:P8268:Q8268)</f>
        <v>4</v>
      </c>
      <c r="S8268" s="1">
        <v>75865</v>
      </c>
      <c r="T8268" s="1" t="str">
        <f t="shared" si="518"/>
        <v>Medium</v>
      </c>
      <c r="U8268">
        <v>9</v>
      </c>
      <c r="V8268">
        <v>2025</v>
      </c>
      <c r="W8268" t="s">
        <v>28</v>
      </c>
      <c r="X8268">
        <v>8</v>
      </c>
    </row>
    <row r="8269" spans="1:24" x14ac:dyDescent="0.3">
      <c r="A8269">
        <v>8268</v>
      </c>
      <c r="B8269" t="s">
        <v>36</v>
      </c>
      <c r="C8269" t="str">
        <f>_xlfn.XLOOKUP(B8269,Lookup_table!B:B,Lookup_table!C:C)</f>
        <v>Data</v>
      </c>
      <c r="D8269" t="s">
        <v>22</v>
      </c>
      <c r="E8269" t="s">
        <v>42</v>
      </c>
      <c r="F8269" t="s">
        <v>43</v>
      </c>
      <c r="G8269" t="s">
        <v>17</v>
      </c>
      <c r="H8269" t="str">
        <f t="shared" si="516"/>
        <v>Remote</v>
      </c>
      <c r="I8269" t="s">
        <v>35</v>
      </c>
      <c r="J8269" t="str">
        <f t="shared" si="517"/>
        <v>0-2 yrs</v>
      </c>
      <c r="K8269">
        <f t="shared" ca="1" si="519"/>
        <v>2</v>
      </c>
      <c r="L8269" t="s">
        <v>27</v>
      </c>
      <c r="M8269">
        <v>0</v>
      </c>
      <c r="N8269">
        <v>0</v>
      </c>
      <c r="O8269">
        <v>1</v>
      </c>
      <c r="P8269">
        <v>1</v>
      </c>
      <c r="Q8269">
        <v>0</v>
      </c>
      <c r="R8269">
        <f>SUM(M8269:N8269:O8269:P8269:Q8269)</f>
        <v>2</v>
      </c>
      <c r="S8269" s="1">
        <v>95175</v>
      </c>
      <c r="T8269" s="1" t="str">
        <f t="shared" si="518"/>
        <v>Medium</v>
      </c>
      <c r="U8269">
        <v>11</v>
      </c>
      <c r="V8269">
        <v>2020</v>
      </c>
      <c r="W8269" t="s">
        <v>28</v>
      </c>
      <c r="X8269">
        <v>4</v>
      </c>
    </row>
    <row r="8270" spans="1:24" x14ac:dyDescent="0.3">
      <c r="A8270">
        <v>8269</v>
      </c>
      <c r="B8270" t="s">
        <v>21</v>
      </c>
      <c r="C8270" t="str">
        <f>_xlfn.XLOOKUP(B8270,Lookup_table!B:B,Lookup_table!C:C)</f>
        <v>AI</v>
      </c>
      <c r="D8270" t="s">
        <v>22</v>
      </c>
      <c r="E8270" t="s">
        <v>38</v>
      </c>
      <c r="F8270" t="s">
        <v>29</v>
      </c>
      <c r="G8270" t="s">
        <v>17</v>
      </c>
      <c r="H8270" t="str">
        <f t="shared" si="516"/>
        <v>Remote</v>
      </c>
      <c r="I8270" t="s">
        <v>26</v>
      </c>
      <c r="J8270" t="str">
        <f t="shared" si="517"/>
        <v>3-6 yrs</v>
      </c>
      <c r="K8270">
        <f t="shared" ca="1" si="519"/>
        <v>4</v>
      </c>
      <c r="L8270" t="s">
        <v>19</v>
      </c>
      <c r="M8270">
        <v>1</v>
      </c>
      <c r="N8270">
        <v>0</v>
      </c>
      <c r="O8270">
        <v>0</v>
      </c>
      <c r="P8270">
        <v>1</v>
      </c>
      <c r="Q8270">
        <v>0</v>
      </c>
      <c r="R8270">
        <f>SUM(M8270:N8270:O8270:P8270:Q8270)</f>
        <v>2</v>
      </c>
      <c r="S8270" s="1">
        <v>150771</v>
      </c>
      <c r="T8270" s="1" t="str">
        <f t="shared" si="518"/>
        <v>High</v>
      </c>
      <c r="U8270">
        <v>4</v>
      </c>
      <c r="V8270">
        <v>2023</v>
      </c>
      <c r="W8270" t="s">
        <v>28</v>
      </c>
      <c r="X8270">
        <v>7</v>
      </c>
    </row>
    <row r="8271" spans="1:24" x14ac:dyDescent="0.3">
      <c r="A8271">
        <v>8270</v>
      </c>
      <c r="B8271" t="s">
        <v>41</v>
      </c>
      <c r="C8271" t="str">
        <f>_xlfn.XLOOKUP(B8271,Lookup_table!B:B,Lookup_table!C:C)</f>
        <v>Data</v>
      </c>
      <c r="D8271" t="s">
        <v>22</v>
      </c>
      <c r="E8271" t="s">
        <v>42</v>
      </c>
      <c r="F8271" t="s">
        <v>44</v>
      </c>
      <c r="G8271" t="s">
        <v>17</v>
      </c>
      <c r="H8271" t="str">
        <f t="shared" si="516"/>
        <v>Remote</v>
      </c>
      <c r="I8271" t="s">
        <v>35</v>
      </c>
      <c r="J8271" t="str">
        <f t="shared" si="517"/>
        <v>0-2 yrs</v>
      </c>
      <c r="K8271">
        <f t="shared" ca="1" si="519"/>
        <v>0</v>
      </c>
      <c r="L8271" t="s">
        <v>27</v>
      </c>
      <c r="M8271">
        <v>0</v>
      </c>
      <c r="N8271">
        <v>1</v>
      </c>
      <c r="O8271">
        <v>0</v>
      </c>
      <c r="P8271">
        <v>1</v>
      </c>
      <c r="Q8271">
        <v>1</v>
      </c>
      <c r="R8271">
        <f>SUM(M8271:N8271:O8271:P8271:Q8271)</f>
        <v>3</v>
      </c>
      <c r="S8271" s="1">
        <v>91409</v>
      </c>
      <c r="T8271" s="1" t="str">
        <f t="shared" si="518"/>
        <v>Medium</v>
      </c>
      <c r="U8271">
        <v>7</v>
      </c>
      <c r="V8271">
        <v>2026</v>
      </c>
      <c r="W8271" t="s">
        <v>20</v>
      </c>
      <c r="X8271">
        <v>3</v>
      </c>
    </row>
    <row r="8272" spans="1:24" x14ac:dyDescent="0.3">
      <c r="A8272">
        <v>8271</v>
      </c>
      <c r="B8272" t="s">
        <v>50</v>
      </c>
      <c r="C8272" t="str">
        <f>_xlfn.XLOOKUP(B8272,Lookup_table!B:B,Lookup_table!C:C)</f>
        <v>AI</v>
      </c>
      <c r="D8272" t="s">
        <v>22</v>
      </c>
      <c r="E8272" t="s">
        <v>32</v>
      </c>
      <c r="F8272" t="s">
        <v>44</v>
      </c>
      <c r="G8272" t="s">
        <v>25</v>
      </c>
      <c r="H8272" t="str">
        <f t="shared" si="516"/>
        <v>Onsite/Hybrid</v>
      </c>
      <c r="I8272" t="s">
        <v>35</v>
      </c>
      <c r="J8272" t="str">
        <f t="shared" si="517"/>
        <v>0-2 yrs</v>
      </c>
      <c r="K8272">
        <f t="shared" ca="1" si="519"/>
        <v>1</v>
      </c>
      <c r="L8272" t="s">
        <v>19</v>
      </c>
      <c r="M8272">
        <v>0</v>
      </c>
      <c r="N8272">
        <v>1</v>
      </c>
      <c r="O8272">
        <v>1</v>
      </c>
      <c r="P8272">
        <v>0</v>
      </c>
      <c r="Q8272">
        <v>0</v>
      </c>
      <c r="R8272">
        <f>SUM(M8272:N8272:O8272:P8272:Q8272)</f>
        <v>2</v>
      </c>
      <c r="S8272" s="1">
        <v>125213</v>
      </c>
      <c r="T8272" s="1" t="str">
        <f t="shared" si="518"/>
        <v>High</v>
      </c>
      <c r="U8272">
        <v>9</v>
      </c>
      <c r="V8272">
        <v>2025</v>
      </c>
      <c r="W8272" t="s">
        <v>20</v>
      </c>
      <c r="X8272">
        <v>4</v>
      </c>
    </row>
    <row r="8273" spans="1:24" x14ac:dyDescent="0.3">
      <c r="A8273">
        <v>8272</v>
      </c>
      <c r="B8273" t="s">
        <v>41</v>
      </c>
      <c r="C8273" t="str">
        <f>_xlfn.XLOOKUP(B8273,Lookup_table!B:B,Lookup_table!C:C)</f>
        <v>Data</v>
      </c>
      <c r="D8273" t="s">
        <v>22</v>
      </c>
      <c r="E8273" t="s">
        <v>23</v>
      </c>
      <c r="F8273" t="s">
        <v>24</v>
      </c>
      <c r="G8273" t="s">
        <v>17</v>
      </c>
      <c r="H8273" t="str">
        <f t="shared" si="516"/>
        <v>Remote</v>
      </c>
      <c r="I8273" t="s">
        <v>26</v>
      </c>
      <c r="J8273" t="str">
        <f t="shared" si="517"/>
        <v>3-6 yrs</v>
      </c>
      <c r="K8273">
        <f t="shared" ca="1" si="519"/>
        <v>3</v>
      </c>
      <c r="L8273" t="s">
        <v>39</v>
      </c>
      <c r="M8273">
        <v>0</v>
      </c>
      <c r="N8273">
        <v>0</v>
      </c>
      <c r="O8273">
        <v>0</v>
      </c>
      <c r="P8273">
        <v>1</v>
      </c>
      <c r="Q8273">
        <v>1</v>
      </c>
      <c r="R8273">
        <f>SUM(M8273:N8273:O8273:P8273:Q8273)</f>
        <v>2</v>
      </c>
      <c r="S8273" s="1">
        <v>120042</v>
      </c>
      <c r="T8273" s="1" t="str">
        <f t="shared" si="518"/>
        <v>High</v>
      </c>
      <c r="U8273">
        <v>8</v>
      </c>
      <c r="V8273">
        <v>2026</v>
      </c>
      <c r="W8273" t="s">
        <v>20</v>
      </c>
      <c r="X8273">
        <v>6</v>
      </c>
    </row>
    <row r="8274" spans="1:24" x14ac:dyDescent="0.3">
      <c r="A8274">
        <v>8273</v>
      </c>
      <c r="B8274" t="s">
        <v>33</v>
      </c>
      <c r="C8274" t="str">
        <f>_xlfn.XLOOKUP(B8274,Lookup_table!B:B,Lookup_table!C:C)</f>
        <v>Data</v>
      </c>
      <c r="D8274" t="s">
        <v>14</v>
      </c>
      <c r="E8274" t="s">
        <v>23</v>
      </c>
      <c r="F8274" t="s">
        <v>44</v>
      </c>
      <c r="G8274" t="s">
        <v>30</v>
      </c>
      <c r="H8274" t="str">
        <f t="shared" si="516"/>
        <v>Onsite/Hybrid</v>
      </c>
      <c r="I8274" t="s">
        <v>18</v>
      </c>
      <c r="J8274" t="str">
        <f t="shared" si="517"/>
        <v>7+ yrs</v>
      </c>
      <c r="K8274">
        <f t="shared" ca="1" si="519"/>
        <v>12</v>
      </c>
      <c r="L8274" t="s">
        <v>39</v>
      </c>
      <c r="M8274">
        <v>0</v>
      </c>
      <c r="N8274">
        <v>1</v>
      </c>
      <c r="O8274">
        <v>0</v>
      </c>
      <c r="P8274">
        <v>0</v>
      </c>
      <c r="Q8274">
        <v>1</v>
      </c>
      <c r="R8274">
        <f>SUM(M8274:N8274:O8274:P8274:Q8274)</f>
        <v>2</v>
      </c>
      <c r="S8274" s="1">
        <v>114055</v>
      </c>
      <c r="T8274" s="1" t="str">
        <f t="shared" si="518"/>
        <v>Medium</v>
      </c>
      <c r="U8274">
        <v>9</v>
      </c>
      <c r="V8274">
        <v>2025</v>
      </c>
      <c r="W8274" t="s">
        <v>28</v>
      </c>
      <c r="X8274">
        <v>9</v>
      </c>
    </row>
    <row r="8275" spans="1:24" x14ac:dyDescent="0.3">
      <c r="A8275">
        <v>8274</v>
      </c>
      <c r="B8275" t="s">
        <v>36</v>
      </c>
      <c r="C8275" t="str">
        <f>_xlfn.XLOOKUP(B8275,Lookup_table!B:B,Lookup_table!C:C)</f>
        <v>Data</v>
      </c>
      <c r="D8275" t="s">
        <v>34</v>
      </c>
      <c r="E8275" t="s">
        <v>15</v>
      </c>
      <c r="F8275" t="s">
        <v>43</v>
      </c>
      <c r="G8275" t="s">
        <v>30</v>
      </c>
      <c r="H8275" t="str">
        <f t="shared" si="516"/>
        <v>Onsite/Hybrid</v>
      </c>
      <c r="I8275" t="s">
        <v>26</v>
      </c>
      <c r="J8275" t="str">
        <f t="shared" si="517"/>
        <v>3-6 yrs</v>
      </c>
      <c r="K8275">
        <f t="shared" ca="1" si="519"/>
        <v>4</v>
      </c>
      <c r="L8275" t="s">
        <v>19</v>
      </c>
      <c r="M8275">
        <v>0</v>
      </c>
      <c r="N8275">
        <v>0</v>
      </c>
      <c r="O8275">
        <v>0</v>
      </c>
      <c r="P8275">
        <v>1</v>
      </c>
      <c r="Q8275">
        <v>1</v>
      </c>
      <c r="R8275">
        <f>SUM(M8275:N8275:O8275:P8275:Q8275)</f>
        <v>2</v>
      </c>
      <c r="S8275" s="1">
        <v>95852</v>
      </c>
      <c r="T8275" s="1" t="str">
        <f t="shared" si="518"/>
        <v>Medium</v>
      </c>
      <c r="U8275">
        <v>12</v>
      </c>
      <c r="V8275">
        <v>2025</v>
      </c>
      <c r="W8275" t="s">
        <v>34</v>
      </c>
      <c r="X8275">
        <v>6</v>
      </c>
    </row>
    <row r="8276" spans="1:24" x14ac:dyDescent="0.3">
      <c r="A8276">
        <v>8275</v>
      </c>
      <c r="B8276" t="s">
        <v>21</v>
      </c>
      <c r="C8276" t="str">
        <f>_xlfn.XLOOKUP(B8276,Lookup_table!B:B,Lookup_table!C:C)</f>
        <v>AI</v>
      </c>
      <c r="D8276" t="s">
        <v>14</v>
      </c>
      <c r="E8276" t="s">
        <v>40</v>
      </c>
      <c r="F8276" t="s">
        <v>52</v>
      </c>
      <c r="G8276" t="s">
        <v>17</v>
      </c>
      <c r="H8276" t="str">
        <f t="shared" si="516"/>
        <v>Remote</v>
      </c>
      <c r="I8276" t="s">
        <v>18</v>
      </c>
      <c r="J8276" t="str">
        <f t="shared" si="517"/>
        <v>7+ yrs</v>
      </c>
      <c r="K8276">
        <f t="shared" ca="1" si="519"/>
        <v>13</v>
      </c>
      <c r="L8276" t="s">
        <v>19</v>
      </c>
      <c r="M8276">
        <v>0</v>
      </c>
      <c r="N8276">
        <v>1</v>
      </c>
      <c r="O8276">
        <v>1</v>
      </c>
      <c r="P8276">
        <v>0</v>
      </c>
      <c r="Q8276">
        <v>1</v>
      </c>
      <c r="R8276">
        <f>SUM(M8276:N8276:O8276:P8276:Q8276)</f>
        <v>3</v>
      </c>
      <c r="S8276" s="1">
        <v>169972</v>
      </c>
      <c r="T8276" s="1" t="str">
        <f t="shared" si="518"/>
        <v>High</v>
      </c>
      <c r="U8276">
        <v>1</v>
      </c>
      <c r="V8276">
        <v>2023</v>
      </c>
      <c r="W8276" t="s">
        <v>20</v>
      </c>
      <c r="X8276">
        <v>1</v>
      </c>
    </row>
    <row r="8277" spans="1:24" x14ac:dyDescent="0.3">
      <c r="A8277">
        <v>8276</v>
      </c>
      <c r="B8277" t="s">
        <v>21</v>
      </c>
      <c r="C8277" t="str">
        <f>_xlfn.XLOOKUP(B8277,Lookup_table!B:B,Lookup_table!C:C)</f>
        <v>AI</v>
      </c>
      <c r="D8277" t="s">
        <v>14</v>
      </c>
      <c r="E8277" t="s">
        <v>32</v>
      </c>
      <c r="F8277" t="s">
        <v>29</v>
      </c>
      <c r="G8277" t="s">
        <v>30</v>
      </c>
      <c r="H8277" t="str">
        <f t="shared" si="516"/>
        <v>Onsite/Hybrid</v>
      </c>
      <c r="I8277" t="s">
        <v>35</v>
      </c>
      <c r="J8277" t="str">
        <f t="shared" si="517"/>
        <v>0-2 yrs</v>
      </c>
      <c r="K8277">
        <f t="shared" ca="1" si="519"/>
        <v>0</v>
      </c>
      <c r="L8277" t="s">
        <v>19</v>
      </c>
      <c r="M8277">
        <v>1</v>
      </c>
      <c r="N8277">
        <v>1</v>
      </c>
      <c r="O8277">
        <v>0</v>
      </c>
      <c r="P8277">
        <v>0</v>
      </c>
      <c r="Q8277">
        <v>1</v>
      </c>
      <c r="R8277">
        <f>SUM(M8277:N8277:O8277:P8277:Q8277)</f>
        <v>3</v>
      </c>
      <c r="S8277" s="1">
        <v>98211</v>
      </c>
      <c r="T8277" s="1" t="str">
        <f t="shared" si="518"/>
        <v>Medium</v>
      </c>
      <c r="U8277">
        <v>3</v>
      </c>
      <c r="V8277">
        <v>2022</v>
      </c>
      <c r="W8277" t="s">
        <v>28</v>
      </c>
      <c r="X8277">
        <v>8</v>
      </c>
    </row>
    <row r="8278" spans="1:24" x14ac:dyDescent="0.3">
      <c r="A8278">
        <v>8277</v>
      </c>
      <c r="B8278" t="s">
        <v>31</v>
      </c>
      <c r="C8278" t="str">
        <f>_xlfn.XLOOKUP(B8278,Lookup_table!B:B,Lookup_table!C:C)</f>
        <v>Business</v>
      </c>
      <c r="D8278" t="s">
        <v>22</v>
      </c>
      <c r="E8278" t="s">
        <v>23</v>
      </c>
      <c r="F8278" t="s">
        <v>16</v>
      </c>
      <c r="G8278" t="s">
        <v>30</v>
      </c>
      <c r="H8278" t="str">
        <f t="shared" si="516"/>
        <v>Onsite/Hybrid</v>
      </c>
      <c r="I8278" t="s">
        <v>35</v>
      </c>
      <c r="J8278" t="str">
        <f t="shared" si="517"/>
        <v>0-2 yrs</v>
      </c>
      <c r="K8278">
        <f t="shared" ca="1" si="519"/>
        <v>1</v>
      </c>
      <c r="L8278" t="s">
        <v>27</v>
      </c>
      <c r="M8278">
        <v>0</v>
      </c>
      <c r="N8278">
        <v>0</v>
      </c>
      <c r="O8278">
        <v>0</v>
      </c>
      <c r="P8278">
        <v>0</v>
      </c>
      <c r="Q8278">
        <v>0</v>
      </c>
      <c r="R8278">
        <f>SUM(M8278:N8278:O8278:P8278:Q8278)</f>
        <v>0</v>
      </c>
      <c r="S8278" s="1">
        <v>74492</v>
      </c>
      <c r="T8278" s="1" t="str">
        <f t="shared" si="518"/>
        <v>Medium</v>
      </c>
      <c r="U8278">
        <v>8</v>
      </c>
      <c r="V8278">
        <v>2026</v>
      </c>
      <c r="W8278" t="s">
        <v>28</v>
      </c>
      <c r="X8278">
        <v>9</v>
      </c>
    </row>
    <row r="8279" spans="1:24" x14ac:dyDescent="0.3">
      <c r="A8279">
        <v>8278</v>
      </c>
      <c r="B8279" t="s">
        <v>41</v>
      </c>
      <c r="C8279" t="str">
        <f>_xlfn.XLOOKUP(B8279,Lookup_table!B:B,Lookup_table!C:C)</f>
        <v>Data</v>
      </c>
      <c r="D8279" t="s">
        <v>34</v>
      </c>
      <c r="E8279" t="s">
        <v>32</v>
      </c>
      <c r="F8279" t="s">
        <v>29</v>
      </c>
      <c r="G8279" t="s">
        <v>30</v>
      </c>
      <c r="H8279" t="str">
        <f t="shared" si="516"/>
        <v>Onsite/Hybrid</v>
      </c>
      <c r="I8279" t="s">
        <v>18</v>
      </c>
      <c r="J8279" t="str">
        <f t="shared" si="517"/>
        <v>7+ yrs</v>
      </c>
      <c r="K8279">
        <f t="shared" ca="1" si="519"/>
        <v>10</v>
      </c>
      <c r="L8279" t="s">
        <v>27</v>
      </c>
      <c r="M8279">
        <v>1</v>
      </c>
      <c r="N8279">
        <v>1</v>
      </c>
      <c r="O8279">
        <v>0</v>
      </c>
      <c r="P8279">
        <v>0</v>
      </c>
      <c r="Q8279">
        <v>1</v>
      </c>
      <c r="R8279">
        <f>SUM(M8279:N8279:O8279:P8279:Q8279)</f>
        <v>3</v>
      </c>
      <c r="S8279" s="1">
        <v>110372</v>
      </c>
      <c r="T8279" s="1" t="str">
        <f t="shared" si="518"/>
        <v>Medium</v>
      </c>
      <c r="U8279">
        <v>7</v>
      </c>
      <c r="V8279">
        <v>2023</v>
      </c>
      <c r="W8279" t="s">
        <v>28</v>
      </c>
      <c r="X8279">
        <v>8</v>
      </c>
    </row>
    <row r="8280" spans="1:24" x14ac:dyDescent="0.3">
      <c r="A8280">
        <v>8279</v>
      </c>
      <c r="B8280" t="s">
        <v>36</v>
      </c>
      <c r="C8280" t="str">
        <f>_xlfn.XLOOKUP(B8280,Lookup_table!B:B,Lookup_table!C:C)</f>
        <v>Data</v>
      </c>
      <c r="D8280" t="s">
        <v>14</v>
      </c>
      <c r="E8280" t="s">
        <v>32</v>
      </c>
      <c r="F8280" t="s">
        <v>29</v>
      </c>
      <c r="G8280" t="s">
        <v>25</v>
      </c>
      <c r="H8280" t="str">
        <f t="shared" si="516"/>
        <v>Onsite/Hybrid</v>
      </c>
      <c r="I8280" t="s">
        <v>26</v>
      </c>
      <c r="J8280" t="str">
        <f t="shared" si="517"/>
        <v>3-6 yrs</v>
      </c>
      <c r="K8280">
        <f t="shared" ca="1" si="519"/>
        <v>4</v>
      </c>
      <c r="L8280" t="s">
        <v>39</v>
      </c>
      <c r="M8280">
        <v>1</v>
      </c>
      <c r="N8280">
        <v>1</v>
      </c>
      <c r="O8280">
        <v>0</v>
      </c>
      <c r="P8280">
        <v>1</v>
      </c>
      <c r="Q8280">
        <v>0</v>
      </c>
      <c r="R8280">
        <f>SUM(M8280:N8280:O8280:P8280:Q8280)</f>
        <v>3</v>
      </c>
      <c r="S8280" s="1">
        <v>88937</v>
      </c>
      <c r="T8280" s="1" t="str">
        <f t="shared" si="518"/>
        <v>Medium</v>
      </c>
      <c r="U8280">
        <v>4</v>
      </c>
      <c r="V8280">
        <v>2022</v>
      </c>
      <c r="W8280" t="s">
        <v>28</v>
      </c>
      <c r="X8280">
        <v>7</v>
      </c>
    </row>
    <row r="8281" spans="1:24" x14ac:dyDescent="0.3">
      <c r="A8281">
        <v>8280</v>
      </c>
      <c r="B8281" t="s">
        <v>21</v>
      </c>
      <c r="C8281" t="str">
        <f>_xlfn.XLOOKUP(B8281,Lookup_table!B:B,Lookup_table!C:C)</f>
        <v>AI</v>
      </c>
      <c r="D8281" t="s">
        <v>34</v>
      </c>
      <c r="E8281" t="s">
        <v>32</v>
      </c>
      <c r="F8281" t="s">
        <v>24</v>
      </c>
      <c r="G8281" t="s">
        <v>30</v>
      </c>
      <c r="H8281" t="str">
        <f t="shared" si="516"/>
        <v>Onsite/Hybrid</v>
      </c>
      <c r="I8281" t="s">
        <v>18</v>
      </c>
      <c r="J8281" t="str">
        <f t="shared" si="517"/>
        <v>7+ yrs</v>
      </c>
      <c r="K8281">
        <f t="shared" ca="1" si="519"/>
        <v>11</v>
      </c>
      <c r="L8281" t="s">
        <v>27</v>
      </c>
      <c r="M8281">
        <v>0</v>
      </c>
      <c r="N8281">
        <v>0</v>
      </c>
      <c r="O8281">
        <v>1</v>
      </c>
      <c r="P8281">
        <v>1</v>
      </c>
      <c r="Q8281">
        <v>1</v>
      </c>
      <c r="R8281">
        <f>SUM(M8281:N8281:O8281:P8281:Q8281)</f>
        <v>3</v>
      </c>
      <c r="S8281" s="1">
        <v>177608</v>
      </c>
      <c r="T8281" s="1" t="str">
        <f t="shared" si="518"/>
        <v>High</v>
      </c>
      <c r="U8281">
        <v>7</v>
      </c>
      <c r="V8281">
        <v>2026</v>
      </c>
      <c r="W8281" t="s">
        <v>28</v>
      </c>
      <c r="X8281">
        <v>7</v>
      </c>
    </row>
    <row r="8282" spans="1:24" x14ac:dyDescent="0.3">
      <c r="A8282">
        <v>8281</v>
      </c>
      <c r="B8282" t="s">
        <v>21</v>
      </c>
      <c r="C8282" t="str">
        <f>_xlfn.XLOOKUP(B8282,Lookup_table!B:B,Lookup_table!C:C)</f>
        <v>AI</v>
      </c>
      <c r="D8282" t="s">
        <v>14</v>
      </c>
      <c r="E8282" t="s">
        <v>42</v>
      </c>
      <c r="F8282" t="s">
        <v>51</v>
      </c>
      <c r="G8282" t="s">
        <v>30</v>
      </c>
      <c r="H8282" t="str">
        <f t="shared" si="516"/>
        <v>Onsite/Hybrid</v>
      </c>
      <c r="I8282" t="s">
        <v>26</v>
      </c>
      <c r="J8282" t="str">
        <f t="shared" si="517"/>
        <v>3-6 yrs</v>
      </c>
      <c r="K8282">
        <f t="shared" ca="1" si="519"/>
        <v>6</v>
      </c>
      <c r="L8282" t="s">
        <v>19</v>
      </c>
      <c r="M8282">
        <v>1</v>
      </c>
      <c r="N8282">
        <v>1</v>
      </c>
      <c r="O8282">
        <v>1</v>
      </c>
      <c r="P8282">
        <v>0</v>
      </c>
      <c r="Q8282">
        <v>0</v>
      </c>
      <c r="R8282">
        <f>SUM(M8282:N8282:O8282:P8282:Q8282)</f>
        <v>3</v>
      </c>
      <c r="S8282" s="1">
        <v>125977</v>
      </c>
      <c r="T8282" s="1" t="str">
        <f t="shared" si="518"/>
        <v>High</v>
      </c>
      <c r="U8282">
        <v>2</v>
      </c>
      <c r="V8282">
        <v>2025</v>
      </c>
      <c r="W8282" t="s">
        <v>28</v>
      </c>
      <c r="X8282">
        <v>8</v>
      </c>
    </row>
    <row r="8283" spans="1:24" x14ac:dyDescent="0.3">
      <c r="A8283">
        <v>8282</v>
      </c>
      <c r="B8283" t="s">
        <v>33</v>
      </c>
      <c r="C8283" t="str">
        <f>_xlfn.XLOOKUP(B8283,Lookup_table!B:B,Lookup_table!C:C)</f>
        <v>Data</v>
      </c>
      <c r="D8283" t="s">
        <v>34</v>
      </c>
      <c r="E8283" t="s">
        <v>23</v>
      </c>
      <c r="F8283" t="s">
        <v>16</v>
      </c>
      <c r="G8283" t="s">
        <v>17</v>
      </c>
      <c r="H8283" t="str">
        <f t="shared" si="516"/>
        <v>Remote</v>
      </c>
      <c r="I8283" t="s">
        <v>35</v>
      </c>
      <c r="J8283" t="str">
        <f t="shared" si="517"/>
        <v>0-2 yrs</v>
      </c>
      <c r="K8283">
        <f t="shared" ca="1" si="519"/>
        <v>1</v>
      </c>
      <c r="L8283" t="s">
        <v>27</v>
      </c>
      <c r="M8283">
        <v>0</v>
      </c>
      <c r="N8283">
        <v>1</v>
      </c>
      <c r="O8283">
        <v>0</v>
      </c>
      <c r="P8283">
        <v>1</v>
      </c>
      <c r="Q8283">
        <v>1</v>
      </c>
      <c r="R8283">
        <f>SUM(M8283:N8283:O8283:P8283:Q8283)</f>
        <v>3</v>
      </c>
      <c r="S8283" s="1">
        <v>78252</v>
      </c>
      <c r="T8283" s="1" t="str">
        <f t="shared" si="518"/>
        <v>Medium</v>
      </c>
      <c r="U8283">
        <v>10</v>
      </c>
      <c r="V8283">
        <v>2021</v>
      </c>
      <c r="W8283" t="s">
        <v>34</v>
      </c>
      <c r="X8283">
        <v>1</v>
      </c>
    </row>
    <row r="8284" spans="1:24" x14ac:dyDescent="0.3">
      <c r="A8284">
        <v>8283</v>
      </c>
      <c r="B8284" t="s">
        <v>31</v>
      </c>
      <c r="C8284" t="str">
        <f>_xlfn.XLOOKUP(B8284,Lookup_table!B:B,Lookup_table!C:C)</f>
        <v>Business</v>
      </c>
      <c r="D8284" t="s">
        <v>14</v>
      </c>
      <c r="E8284" t="s">
        <v>32</v>
      </c>
      <c r="F8284" t="s">
        <v>52</v>
      </c>
      <c r="G8284" t="s">
        <v>25</v>
      </c>
      <c r="H8284" t="str">
        <f t="shared" si="516"/>
        <v>Onsite/Hybrid</v>
      </c>
      <c r="I8284" t="s">
        <v>18</v>
      </c>
      <c r="J8284" t="str">
        <f t="shared" si="517"/>
        <v>7+ yrs</v>
      </c>
      <c r="K8284">
        <f t="shared" ca="1" si="519"/>
        <v>14</v>
      </c>
      <c r="L8284" t="s">
        <v>39</v>
      </c>
      <c r="M8284">
        <v>0</v>
      </c>
      <c r="N8284">
        <v>0</v>
      </c>
      <c r="O8284">
        <v>1</v>
      </c>
      <c r="P8284">
        <v>0</v>
      </c>
      <c r="Q8284">
        <v>1</v>
      </c>
      <c r="R8284">
        <f>SUM(M8284:N8284:O8284:P8284:Q8284)</f>
        <v>2</v>
      </c>
      <c r="S8284" s="1">
        <v>125562</v>
      </c>
      <c r="T8284" s="1" t="str">
        <f t="shared" si="518"/>
        <v>High</v>
      </c>
      <c r="U8284">
        <v>1</v>
      </c>
      <c r="V8284">
        <v>2024</v>
      </c>
      <c r="W8284" t="s">
        <v>20</v>
      </c>
      <c r="X8284">
        <v>2</v>
      </c>
    </row>
    <row r="8285" spans="1:24" x14ac:dyDescent="0.3">
      <c r="A8285">
        <v>8284</v>
      </c>
      <c r="B8285" t="s">
        <v>33</v>
      </c>
      <c r="C8285" t="str">
        <f>_xlfn.XLOOKUP(B8285,Lookup_table!B:B,Lookup_table!C:C)</f>
        <v>Data</v>
      </c>
      <c r="D8285" t="s">
        <v>37</v>
      </c>
      <c r="E8285" t="s">
        <v>38</v>
      </c>
      <c r="F8285" t="s">
        <v>43</v>
      </c>
      <c r="G8285" t="s">
        <v>17</v>
      </c>
      <c r="H8285" t="str">
        <f t="shared" si="516"/>
        <v>Remote</v>
      </c>
      <c r="I8285" t="s">
        <v>26</v>
      </c>
      <c r="J8285" t="str">
        <f t="shared" si="517"/>
        <v>3-6 yrs</v>
      </c>
      <c r="K8285">
        <f t="shared" ca="1" si="519"/>
        <v>3</v>
      </c>
      <c r="L8285" t="s">
        <v>19</v>
      </c>
      <c r="M8285">
        <v>0</v>
      </c>
      <c r="N8285">
        <v>1</v>
      </c>
      <c r="O8285">
        <v>0</v>
      </c>
      <c r="P8285">
        <v>0</v>
      </c>
      <c r="Q8285">
        <v>0</v>
      </c>
      <c r="R8285">
        <f>SUM(M8285:N8285:O8285:P8285:Q8285)</f>
        <v>1</v>
      </c>
      <c r="S8285" s="1">
        <v>75360</v>
      </c>
      <c r="T8285" s="1" t="str">
        <f t="shared" si="518"/>
        <v>Medium</v>
      </c>
      <c r="U8285">
        <v>10</v>
      </c>
      <c r="V8285">
        <v>2020</v>
      </c>
      <c r="W8285" t="s">
        <v>34</v>
      </c>
      <c r="X8285">
        <v>6</v>
      </c>
    </row>
    <row r="8286" spans="1:24" x14ac:dyDescent="0.3">
      <c r="A8286">
        <v>8285</v>
      </c>
      <c r="B8286" t="s">
        <v>31</v>
      </c>
      <c r="C8286" t="str">
        <f>_xlfn.XLOOKUP(B8286,Lookup_table!B:B,Lookup_table!C:C)</f>
        <v>Business</v>
      </c>
      <c r="D8286" t="s">
        <v>37</v>
      </c>
      <c r="E8286" t="s">
        <v>23</v>
      </c>
      <c r="F8286" t="s">
        <v>24</v>
      </c>
      <c r="G8286" t="s">
        <v>17</v>
      </c>
      <c r="H8286" t="str">
        <f t="shared" si="516"/>
        <v>Remote</v>
      </c>
      <c r="I8286" t="s">
        <v>18</v>
      </c>
      <c r="J8286" t="str">
        <f t="shared" si="517"/>
        <v>7+ yrs</v>
      </c>
      <c r="K8286">
        <f t="shared" ca="1" si="519"/>
        <v>8</v>
      </c>
      <c r="L8286" t="s">
        <v>27</v>
      </c>
      <c r="M8286">
        <v>0</v>
      </c>
      <c r="N8286">
        <v>1</v>
      </c>
      <c r="O8286">
        <v>0</v>
      </c>
      <c r="P8286">
        <v>1</v>
      </c>
      <c r="Q8286">
        <v>1</v>
      </c>
      <c r="R8286">
        <f>SUM(M8286:N8286:O8286:P8286:Q8286)</f>
        <v>3</v>
      </c>
      <c r="S8286" s="1">
        <v>126089</v>
      </c>
      <c r="T8286" s="1" t="str">
        <f t="shared" si="518"/>
        <v>High</v>
      </c>
      <c r="U8286">
        <v>6</v>
      </c>
      <c r="V8286">
        <v>2021</v>
      </c>
      <c r="W8286" t="s">
        <v>28</v>
      </c>
      <c r="X8286">
        <v>8</v>
      </c>
    </row>
    <row r="8287" spans="1:24" x14ac:dyDescent="0.3">
      <c r="A8287">
        <v>8286</v>
      </c>
      <c r="B8287" t="s">
        <v>36</v>
      </c>
      <c r="C8287" t="str">
        <f>_xlfn.XLOOKUP(B8287,Lookup_table!B:B,Lookup_table!C:C)</f>
        <v>Data</v>
      </c>
      <c r="D8287" t="s">
        <v>22</v>
      </c>
      <c r="E8287" t="s">
        <v>40</v>
      </c>
      <c r="F8287" t="s">
        <v>44</v>
      </c>
      <c r="G8287" t="s">
        <v>30</v>
      </c>
      <c r="H8287" t="str">
        <f t="shared" si="516"/>
        <v>Onsite/Hybrid</v>
      </c>
      <c r="I8287" t="s">
        <v>26</v>
      </c>
      <c r="J8287" t="str">
        <f t="shared" si="517"/>
        <v>3-6 yrs</v>
      </c>
      <c r="K8287">
        <f t="shared" ca="1" si="519"/>
        <v>5</v>
      </c>
      <c r="L8287" t="s">
        <v>39</v>
      </c>
      <c r="M8287">
        <v>1</v>
      </c>
      <c r="N8287">
        <v>1</v>
      </c>
      <c r="O8287">
        <v>0</v>
      </c>
      <c r="P8287">
        <v>0</v>
      </c>
      <c r="Q8287">
        <v>0</v>
      </c>
      <c r="R8287">
        <f>SUM(M8287:N8287:O8287:P8287:Q8287)</f>
        <v>2</v>
      </c>
      <c r="S8287" s="1">
        <v>90838</v>
      </c>
      <c r="T8287" s="1" t="str">
        <f t="shared" si="518"/>
        <v>Medium</v>
      </c>
      <c r="U8287">
        <v>11</v>
      </c>
      <c r="V8287">
        <v>2025</v>
      </c>
      <c r="W8287" t="s">
        <v>20</v>
      </c>
      <c r="X8287">
        <v>1</v>
      </c>
    </row>
    <row r="8288" spans="1:24" x14ac:dyDescent="0.3">
      <c r="A8288">
        <v>8287</v>
      </c>
      <c r="B8288" t="s">
        <v>41</v>
      </c>
      <c r="C8288" t="str">
        <f>_xlfn.XLOOKUP(B8288,Lookup_table!B:B,Lookup_table!C:C)</f>
        <v>Data</v>
      </c>
      <c r="D8288" t="s">
        <v>37</v>
      </c>
      <c r="E8288" t="s">
        <v>42</v>
      </c>
      <c r="F8288" t="s">
        <v>44</v>
      </c>
      <c r="G8288" t="s">
        <v>25</v>
      </c>
      <c r="H8288" t="str">
        <f t="shared" si="516"/>
        <v>Onsite/Hybrid</v>
      </c>
      <c r="I8288" t="s">
        <v>26</v>
      </c>
      <c r="J8288" t="str">
        <f t="shared" si="517"/>
        <v>3-6 yrs</v>
      </c>
      <c r="K8288">
        <f t="shared" ca="1" si="519"/>
        <v>4</v>
      </c>
      <c r="L8288" t="s">
        <v>27</v>
      </c>
      <c r="M8288">
        <v>0</v>
      </c>
      <c r="N8288">
        <v>1</v>
      </c>
      <c r="O8288">
        <v>1</v>
      </c>
      <c r="P8288">
        <v>0</v>
      </c>
      <c r="Q8288">
        <v>0</v>
      </c>
      <c r="R8288">
        <f>SUM(M8288:N8288:O8288:P8288:Q8288)</f>
        <v>2</v>
      </c>
      <c r="S8288" s="1">
        <v>91708</v>
      </c>
      <c r="T8288" s="1" t="str">
        <f t="shared" si="518"/>
        <v>Medium</v>
      </c>
      <c r="U8288">
        <v>12</v>
      </c>
      <c r="V8288">
        <v>2023</v>
      </c>
      <c r="W8288" t="s">
        <v>34</v>
      </c>
      <c r="X8288">
        <v>6</v>
      </c>
    </row>
    <row r="8289" spans="1:24" x14ac:dyDescent="0.3">
      <c r="A8289">
        <v>8288</v>
      </c>
      <c r="B8289" t="s">
        <v>33</v>
      </c>
      <c r="C8289" t="str">
        <f>_xlfn.XLOOKUP(B8289,Lookup_table!B:B,Lookup_table!C:C)</f>
        <v>Data</v>
      </c>
      <c r="D8289" t="s">
        <v>22</v>
      </c>
      <c r="E8289" t="s">
        <v>38</v>
      </c>
      <c r="F8289" t="s">
        <v>29</v>
      </c>
      <c r="G8289" t="s">
        <v>17</v>
      </c>
      <c r="H8289" t="str">
        <f t="shared" si="516"/>
        <v>Remote</v>
      </c>
      <c r="I8289" t="s">
        <v>18</v>
      </c>
      <c r="J8289" t="str">
        <f t="shared" si="517"/>
        <v>7+ yrs</v>
      </c>
      <c r="K8289">
        <f t="shared" ca="1" si="519"/>
        <v>7</v>
      </c>
      <c r="L8289" t="s">
        <v>39</v>
      </c>
      <c r="M8289">
        <v>1</v>
      </c>
      <c r="N8289">
        <v>1</v>
      </c>
      <c r="O8289">
        <v>1</v>
      </c>
      <c r="P8289">
        <v>0</v>
      </c>
      <c r="Q8289">
        <v>0</v>
      </c>
      <c r="R8289">
        <f>SUM(M8289:N8289:O8289:P8289:Q8289)</f>
        <v>3</v>
      </c>
      <c r="S8289" s="1">
        <v>132418</v>
      </c>
      <c r="T8289" s="1" t="str">
        <f t="shared" si="518"/>
        <v>High</v>
      </c>
      <c r="U8289">
        <v>2</v>
      </c>
      <c r="V8289">
        <v>2025</v>
      </c>
      <c r="W8289" t="s">
        <v>34</v>
      </c>
      <c r="X8289">
        <v>5</v>
      </c>
    </row>
    <row r="8290" spans="1:24" x14ac:dyDescent="0.3">
      <c r="A8290">
        <v>8289</v>
      </c>
      <c r="B8290" t="s">
        <v>31</v>
      </c>
      <c r="C8290" t="str">
        <f>_xlfn.XLOOKUP(B8290,Lookup_table!B:B,Lookup_table!C:C)</f>
        <v>Business</v>
      </c>
      <c r="D8290" t="s">
        <v>34</v>
      </c>
      <c r="E8290" t="s">
        <v>23</v>
      </c>
      <c r="F8290" t="s">
        <v>16</v>
      </c>
      <c r="G8290" t="s">
        <v>25</v>
      </c>
      <c r="H8290" t="str">
        <f t="shared" si="516"/>
        <v>Onsite/Hybrid</v>
      </c>
      <c r="I8290" t="s">
        <v>35</v>
      </c>
      <c r="J8290" t="str">
        <f t="shared" si="517"/>
        <v>0-2 yrs</v>
      </c>
      <c r="K8290">
        <f t="shared" ca="1" si="519"/>
        <v>1</v>
      </c>
      <c r="L8290" t="s">
        <v>19</v>
      </c>
      <c r="M8290">
        <v>1</v>
      </c>
      <c r="N8290">
        <v>1</v>
      </c>
      <c r="O8290">
        <v>0</v>
      </c>
      <c r="P8290">
        <v>1</v>
      </c>
      <c r="Q8290">
        <v>0</v>
      </c>
      <c r="R8290">
        <f>SUM(M8290:N8290:O8290:P8290:Q8290)</f>
        <v>3</v>
      </c>
      <c r="S8290" s="1">
        <v>65478</v>
      </c>
      <c r="T8290" s="1" t="str">
        <f t="shared" si="518"/>
        <v>Low</v>
      </c>
      <c r="U8290">
        <v>9</v>
      </c>
      <c r="V8290">
        <v>2025</v>
      </c>
      <c r="W8290" t="s">
        <v>34</v>
      </c>
      <c r="X8290">
        <v>3</v>
      </c>
    </row>
    <row r="8291" spans="1:24" x14ac:dyDescent="0.3">
      <c r="A8291">
        <v>8290</v>
      </c>
      <c r="B8291" t="s">
        <v>50</v>
      </c>
      <c r="C8291" t="str">
        <f>_xlfn.XLOOKUP(B8291,Lookup_table!B:B,Lookup_table!C:C)</f>
        <v>AI</v>
      </c>
      <c r="D8291" t="s">
        <v>34</v>
      </c>
      <c r="E8291" t="s">
        <v>32</v>
      </c>
      <c r="F8291" t="s">
        <v>24</v>
      </c>
      <c r="G8291" t="s">
        <v>30</v>
      </c>
      <c r="H8291" t="str">
        <f t="shared" si="516"/>
        <v>Onsite/Hybrid</v>
      </c>
      <c r="I8291" t="s">
        <v>18</v>
      </c>
      <c r="J8291" t="str">
        <f t="shared" si="517"/>
        <v>7+ yrs</v>
      </c>
      <c r="K8291">
        <f t="shared" ca="1" si="519"/>
        <v>7</v>
      </c>
      <c r="L8291" t="s">
        <v>39</v>
      </c>
      <c r="M8291">
        <v>0</v>
      </c>
      <c r="N8291">
        <v>0</v>
      </c>
      <c r="O8291">
        <v>1</v>
      </c>
      <c r="P8291">
        <v>1</v>
      </c>
      <c r="Q8291">
        <v>1</v>
      </c>
      <c r="R8291">
        <f>SUM(M8291:N8291:O8291:P8291:Q8291)</f>
        <v>3</v>
      </c>
      <c r="S8291" s="1">
        <v>180263</v>
      </c>
      <c r="T8291" s="1" t="str">
        <f t="shared" si="518"/>
        <v>High</v>
      </c>
      <c r="U8291">
        <v>8</v>
      </c>
      <c r="V8291">
        <v>2020</v>
      </c>
      <c r="W8291" t="s">
        <v>28</v>
      </c>
      <c r="X8291">
        <v>2</v>
      </c>
    </row>
    <row r="8292" spans="1:24" x14ac:dyDescent="0.3">
      <c r="A8292">
        <v>8291</v>
      </c>
      <c r="B8292" t="s">
        <v>36</v>
      </c>
      <c r="C8292" t="str">
        <f>_xlfn.XLOOKUP(B8292,Lookup_table!B:B,Lookup_table!C:C)</f>
        <v>Data</v>
      </c>
      <c r="D8292" t="s">
        <v>14</v>
      </c>
      <c r="E8292" t="s">
        <v>38</v>
      </c>
      <c r="F8292" t="s">
        <v>29</v>
      </c>
      <c r="G8292" t="s">
        <v>25</v>
      </c>
      <c r="H8292" t="str">
        <f t="shared" si="516"/>
        <v>Onsite/Hybrid</v>
      </c>
      <c r="I8292" t="s">
        <v>18</v>
      </c>
      <c r="J8292" t="str">
        <f t="shared" si="517"/>
        <v>7+ yrs</v>
      </c>
      <c r="K8292">
        <f t="shared" ca="1" si="519"/>
        <v>8</v>
      </c>
      <c r="L8292" t="s">
        <v>39</v>
      </c>
      <c r="M8292">
        <v>1</v>
      </c>
      <c r="N8292">
        <v>0</v>
      </c>
      <c r="O8292">
        <v>1</v>
      </c>
      <c r="P8292">
        <v>0</v>
      </c>
      <c r="Q8292">
        <v>0</v>
      </c>
      <c r="R8292">
        <f>SUM(M8292:N8292:O8292:P8292:Q8292)</f>
        <v>2</v>
      </c>
      <c r="S8292" s="1">
        <v>111960</v>
      </c>
      <c r="T8292" s="1" t="str">
        <f t="shared" si="518"/>
        <v>Medium</v>
      </c>
      <c r="U8292">
        <v>12</v>
      </c>
      <c r="V8292">
        <v>2022</v>
      </c>
      <c r="W8292" t="s">
        <v>34</v>
      </c>
      <c r="X8292">
        <v>1</v>
      </c>
    </row>
    <row r="8293" spans="1:24" x14ac:dyDescent="0.3">
      <c r="A8293">
        <v>8292</v>
      </c>
      <c r="B8293" t="s">
        <v>41</v>
      </c>
      <c r="C8293" t="str">
        <f>_xlfn.XLOOKUP(B8293,Lookup_table!B:B,Lookup_table!C:C)</f>
        <v>Data</v>
      </c>
      <c r="D8293" t="s">
        <v>14</v>
      </c>
      <c r="E8293" t="s">
        <v>15</v>
      </c>
      <c r="F8293" t="s">
        <v>43</v>
      </c>
      <c r="G8293" t="s">
        <v>25</v>
      </c>
      <c r="H8293" t="str">
        <f t="shared" si="516"/>
        <v>Onsite/Hybrid</v>
      </c>
      <c r="I8293" t="s">
        <v>35</v>
      </c>
      <c r="J8293" t="str">
        <f t="shared" si="517"/>
        <v>0-2 yrs</v>
      </c>
      <c r="K8293">
        <f t="shared" ca="1" si="519"/>
        <v>0</v>
      </c>
      <c r="L8293" t="s">
        <v>19</v>
      </c>
      <c r="M8293">
        <v>0</v>
      </c>
      <c r="N8293">
        <v>1</v>
      </c>
      <c r="O8293">
        <v>1</v>
      </c>
      <c r="P8293">
        <v>1</v>
      </c>
      <c r="Q8293">
        <v>0</v>
      </c>
      <c r="R8293">
        <f>SUM(M8293:N8293:O8293:P8293:Q8293)</f>
        <v>3</v>
      </c>
      <c r="S8293" s="1">
        <v>79128</v>
      </c>
      <c r="T8293" s="1" t="str">
        <f t="shared" si="518"/>
        <v>Medium</v>
      </c>
      <c r="U8293">
        <v>11</v>
      </c>
      <c r="V8293">
        <v>2026</v>
      </c>
      <c r="W8293" t="s">
        <v>28</v>
      </c>
      <c r="X8293">
        <v>8</v>
      </c>
    </row>
    <row r="8294" spans="1:24" x14ac:dyDescent="0.3">
      <c r="A8294">
        <v>8293</v>
      </c>
      <c r="B8294" t="s">
        <v>50</v>
      </c>
      <c r="C8294" t="str">
        <f>_xlfn.XLOOKUP(B8294,Lookup_table!B:B,Lookup_table!C:C)</f>
        <v>AI</v>
      </c>
      <c r="D8294" t="s">
        <v>22</v>
      </c>
      <c r="E8294" t="s">
        <v>40</v>
      </c>
      <c r="F8294" t="s">
        <v>16</v>
      </c>
      <c r="G8294" t="s">
        <v>25</v>
      </c>
      <c r="H8294" t="str">
        <f t="shared" si="516"/>
        <v>Onsite/Hybrid</v>
      </c>
      <c r="I8294" t="s">
        <v>35</v>
      </c>
      <c r="J8294" t="str">
        <f t="shared" si="517"/>
        <v>0-2 yrs</v>
      </c>
      <c r="K8294">
        <f t="shared" ca="1" si="519"/>
        <v>2</v>
      </c>
      <c r="L8294" t="s">
        <v>19</v>
      </c>
      <c r="M8294">
        <v>1</v>
      </c>
      <c r="N8294">
        <v>0</v>
      </c>
      <c r="O8294">
        <v>1</v>
      </c>
      <c r="P8294">
        <v>1</v>
      </c>
      <c r="Q8294">
        <v>1</v>
      </c>
      <c r="R8294">
        <f>SUM(M8294:N8294:O8294:P8294:Q8294)</f>
        <v>4</v>
      </c>
      <c r="S8294" s="1">
        <v>147466</v>
      </c>
      <c r="T8294" s="1" t="str">
        <f t="shared" si="518"/>
        <v>High</v>
      </c>
      <c r="U8294">
        <v>9</v>
      </c>
      <c r="V8294">
        <v>2025</v>
      </c>
      <c r="W8294" t="s">
        <v>28</v>
      </c>
      <c r="X8294">
        <v>5</v>
      </c>
    </row>
    <row r="8295" spans="1:24" x14ac:dyDescent="0.3">
      <c r="A8295">
        <v>8294</v>
      </c>
      <c r="B8295" t="s">
        <v>41</v>
      </c>
      <c r="C8295" t="str">
        <f>_xlfn.XLOOKUP(B8295,Lookup_table!B:B,Lookup_table!C:C)</f>
        <v>Data</v>
      </c>
      <c r="D8295" t="s">
        <v>34</v>
      </c>
      <c r="E8295" t="s">
        <v>15</v>
      </c>
      <c r="F8295" t="s">
        <v>52</v>
      </c>
      <c r="G8295" t="s">
        <v>30</v>
      </c>
      <c r="H8295" t="str">
        <f t="shared" si="516"/>
        <v>Onsite/Hybrid</v>
      </c>
      <c r="I8295" t="s">
        <v>26</v>
      </c>
      <c r="J8295" t="str">
        <f t="shared" si="517"/>
        <v>3-6 yrs</v>
      </c>
      <c r="K8295">
        <f t="shared" ca="1" si="519"/>
        <v>6</v>
      </c>
      <c r="L8295" t="s">
        <v>27</v>
      </c>
      <c r="M8295">
        <v>1</v>
      </c>
      <c r="N8295">
        <v>1</v>
      </c>
      <c r="O8295">
        <v>0</v>
      </c>
      <c r="P8295">
        <v>1</v>
      </c>
      <c r="Q8295">
        <v>1</v>
      </c>
      <c r="R8295">
        <f>SUM(M8295:N8295:O8295:P8295:Q8295)</f>
        <v>4</v>
      </c>
      <c r="S8295" s="1">
        <v>102973</v>
      </c>
      <c r="T8295" s="1" t="str">
        <f t="shared" si="518"/>
        <v>Medium</v>
      </c>
      <c r="U8295">
        <v>5</v>
      </c>
      <c r="V8295">
        <v>2025</v>
      </c>
      <c r="W8295" t="s">
        <v>34</v>
      </c>
      <c r="X8295">
        <v>2</v>
      </c>
    </row>
    <row r="8296" spans="1:24" x14ac:dyDescent="0.3">
      <c r="A8296">
        <v>8295</v>
      </c>
      <c r="B8296" t="s">
        <v>36</v>
      </c>
      <c r="C8296" t="str">
        <f>_xlfn.XLOOKUP(B8296,Lookup_table!B:B,Lookup_table!C:C)</f>
        <v>Data</v>
      </c>
      <c r="D8296" t="s">
        <v>22</v>
      </c>
      <c r="E8296" t="s">
        <v>42</v>
      </c>
      <c r="F8296" t="s">
        <v>24</v>
      </c>
      <c r="G8296" t="s">
        <v>30</v>
      </c>
      <c r="H8296" t="str">
        <f t="shared" si="516"/>
        <v>Onsite/Hybrid</v>
      </c>
      <c r="I8296" t="s">
        <v>18</v>
      </c>
      <c r="J8296" t="str">
        <f t="shared" si="517"/>
        <v>7+ yrs</v>
      </c>
      <c r="K8296">
        <f t="shared" ca="1" si="519"/>
        <v>8</v>
      </c>
      <c r="L8296" t="s">
        <v>39</v>
      </c>
      <c r="M8296">
        <v>1</v>
      </c>
      <c r="N8296">
        <v>0</v>
      </c>
      <c r="O8296">
        <v>0</v>
      </c>
      <c r="P8296">
        <v>1</v>
      </c>
      <c r="Q8296">
        <v>0</v>
      </c>
      <c r="R8296">
        <f>SUM(M8296:N8296:O8296:P8296:Q8296)</f>
        <v>2</v>
      </c>
      <c r="S8296" s="1">
        <v>134876</v>
      </c>
      <c r="T8296" s="1" t="str">
        <f t="shared" si="518"/>
        <v>High</v>
      </c>
      <c r="U8296">
        <v>4</v>
      </c>
      <c r="V8296">
        <v>2022</v>
      </c>
      <c r="W8296" t="s">
        <v>28</v>
      </c>
      <c r="X8296">
        <v>7</v>
      </c>
    </row>
    <row r="8297" spans="1:24" x14ac:dyDescent="0.3">
      <c r="A8297">
        <v>8296</v>
      </c>
      <c r="B8297" t="s">
        <v>31</v>
      </c>
      <c r="C8297" t="str">
        <f>_xlfn.XLOOKUP(B8297,Lookup_table!B:B,Lookup_table!C:C)</f>
        <v>Business</v>
      </c>
      <c r="D8297" t="s">
        <v>22</v>
      </c>
      <c r="E8297" t="s">
        <v>40</v>
      </c>
      <c r="F8297" t="s">
        <v>51</v>
      </c>
      <c r="G8297" t="s">
        <v>17</v>
      </c>
      <c r="H8297" t="str">
        <f t="shared" si="516"/>
        <v>Remote</v>
      </c>
      <c r="I8297" t="s">
        <v>18</v>
      </c>
      <c r="J8297" t="str">
        <f t="shared" si="517"/>
        <v>7+ yrs</v>
      </c>
      <c r="K8297">
        <f t="shared" ca="1" si="519"/>
        <v>11</v>
      </c>
      <c r="L8297" t="s">
        <v>19</v>
      </c>
      <c r="M8297">
        <v>1</v>
      </c>
      <c r="N8297">
        <v>0</v>
      </c>
      <c r="O8297">
        <v>1</v>
      </c>
      <c r="P8297">
        <v>1</v>
      </c>
      <c r="Q8297">
        <v>0</v>
      </c>
      <c r="R8297">
        <f>SUM(M8297:N8297:O8297:P8297:Q8297)</f>
        <v>3</v>
      </c>
      <c r="S8297" s="1">
        <v>147997</v>
      </c>
      <c r="T8297" s="1" t="str">
        <f t="shared" si="518"/>
        <v>High</v>
      </c>
      <c r="U8297">
        <v>8</v>
      </c>
      <c r="V8297">
        <v>2020</v>
      </c>
      <c r="W8297" t="s">
        <v>28</v>
      </c>
      <c r="X8297">
        <v>8</v>
      </c>
    </row>
    <row r="8298" spans="1:24" x14ac:dyDescent="0.3">
      <c r="A8298">
        <v>8297</v>
      </c>
      <c r="B8298" t="s">
        <v>50</v>
      </c>
      <c r="C8298" t="str">
        <f>_xlfn.XLOOKUP(B8298,Lookup_table!B:B,Lookup_table!C:C)</f>
        <v>AI</v>
      </c>
      <c r="D8298" t="s">
        <v>34</v>
      </c>
      <c r="E8298" t="s">
        <v>38</v>
      </c>
      <c r="F8298" t="s">
        <v>16</v>
      </c>
      <c r="G8298" t="s">
        <v>30</v>
      </c>
      <c r="H8298" t="str">
        <f t="shared" si="516"/>
        <v>Onsite/Hybrid</v>
      </c>
      <c r="I8298" t="s">
        <v>26</v>
      </c>
      <c r="J8298" t="str">
        <f t="shared" si="517"/>
        <v>3-6 yrs</v>
      </c>
      <c r="K8298">
        <f t="shared" ca="1" si="519"/>
        <v>6</v>
      </c>
      <c r="L8298" t="s">
        <v>27</v>
      </c>
      <c r="M8298">
        <v>0</v>
      </c>
      <c r="N8298">
        <v>0</v>
      </c>
      <c r="O8298">
        <v>1</v>
      </c>
      <c r="P8298">
        <v>1</v>
      </c>
      <c r="Q8298">
        <v>1</v>
      </c>
      <c r="R8298">
        <f>SUM(M8298:N8298:O8298:P8298:Q8298)</f>
        <v>3</v>
      </c>
      <c r="S8298" s="1">
        <v>150610</v>
      </c>
      <c r="T8298" s="1" t="str">
        <f t="shared" si="518"/>
        <v>High</v>
      </c>
      <c r="U8298">
        <v>2</v>
      </c>
      <c r="V8298">
        <v>2023</v>
      </c>
      <c r="W8298" t="s">
        <v>28</v>
      </c>
      <c r="X8298">
        <v>4</v>
      </c>
    </row>
    <row r="8299" spans="1:24" x14ac:dyDescent="0.3">
      <c r="A8299">
        <v>8298</v>
      </c>
      <c r="B8299" t="s">
        <v>33</v>
      </c>
      <c r="C8299" t="str">
        <f>_xlfn.XLOOKUP(B8299,Lookup_table!B:B,Lookup_table!C:C)</f>
        <v>Data</v>
      </c>
      <c r="D8299" t="s">
        <v>22</v>
      </c>
      <c r="E8299" t="s">
        <v>32</v>
      </c>
      <c r="F8299" t="s">
        <v>16</v>
      </c>
      <c r="G8299" t="s">
        <v>30</v>
      </c>
      <c r="H8299" t="str">
        <f t="shared" si="516"/>
        <v>Onsite/Hybrid</v>
      </c>
      <c r="I8299" t="s">
        <v>18</v>
      </c>
      <c r="J8299" t="str">
        <f t="shared" si="517"/>
        <v>7+ yrs</v>
      </c>
      <c r="K8299">
        <f t="shared" ca="1" si="519"/>
        <v>7</v>
      </c>
      <c r="L8299" t="s">
        <v>19</v>
      </c>
      <c r="M8299">
        <v>0</v>
      </c>
      <c r="N8299">
        <v>1</v>
      </c>
      <c r="O8299">
        <v>1</v>
      </c>
      <c r="P8299">
        <v>0</v>
      </c>
      <c r="Q8299">
        <v>1</v>
      </c>
      <c r="R8299">
        <f>SUM(M8299:N8299:O8299:P8299:Q8299)</f>
        <v>3</v>
      </c>
      <c r="S8299" s="1">
        <v>145584</v>
      </c>
      <c r="T8299" s="1" t="str">
        <f t="shared" si="518"/>
        <v>High</v>
      </c>
      <c r="U8299">
        <v>12</v>
      </c>
      <c r="V8299">
        <v>2023</v>
      </c>
      <c r="W8299" t="s">
        <v>20</v>
      </c>
      <c r="X8299">
        <v>6</v>
      </c>
    </row>
    <row r="8300" spans="1:24" x14ac:dyDescent="0.3">
      <c r="A8300">
        <v>8299</v>
      </c>
      <c r="B8300" t="s">
        <v>50</v>
      </c>
      <c r="C8300" t="str">
        <f>_xlfn.XLOOKUP(B8300,Lookup_table!B:B,Lookup_table!C:C)</f>
        <v>AI</v>
      </c>
      <c r="D8300" t="s">
        <v>37</v>
      </c>
      <c r="E8300" t="s">
        <v>40</v>
      </c>
      <c r="F8300" t="s">
        <v>29</v>
      </c>
      <c r="G8300" t="s">
        <v>25</v>
      </c>
      <c r="H8300" t="str">
        <f t="shared" si="516"/>
        <v>Onsite/Hybrid</v>
      </c>
      <c r="I8300" t="s">
        <v>35</v>
      </c>
      <c r="J8300" t="str">
        <f t="shared" si="517"/>
        <v>0-2 yrs</v>
      </c>
      <c r="K8300">
        <f t="shared" ca="1" si="519"/>
        <v>1</v>
      </c>
      <c r="L8300" t="s">
        <v>39</v>
      </c>
      <c r="M8300">
        <v>1</v>
      </c>
      <c r="N8300">
        <v>0</v>
      </c>
      <c r="O8300">
        <v>1</v>
      </c>
      <c r="P8300">
        <v>0</v>
      </c>
      <c r="Q8300">
        <v>1</v>
      </c>
      <c r="R8300">
        <f>SUM(M8300:N8300:O8300:P8300:Q8300)</f>
        <v>3</v>
      </c>
      <c r="S8300" s="1">
        <v>114794</v>
      </c>
      <c r="T8300" s="1" t="str">
        <f t="shared" si="518"/>
        <v>Medium</v>
      </c>
      <c r="U8300">
        <v>8</v>
      </c>
      <c r="V8300">
        <v>2021</v>
      </c>
      <c r="W8300" t="s">
        <v>34</v>
      </c>
      <c r="X8300">
        <v>4</v>
      </c>
    </row>
    <row r="8301" spans="1:24" x14ac:dyDescent="0.3">
      <c r="A8301">
        <v>8300</v>
      </c>
      <c r="B8301" t="s">
        <v>41</v>
      </c>
      <c r="C8301" t="str">
        <f>_xlfn.XLOOKUP(B8301,Lookup_table!B:B,Lookup_table!C:C)</f>
        <v>Data</v>
      </c>
      <c r="D8301" t="s">
        <v>14</v>
      </c>
      <c r="E8301" t="s">
        <v>42</v>
      </c>
      <c r="F8301" t="s">
        <v>43</v>
      </c>
      <c r="G8301" t="s">
        <v>17</v>
      </c>
      <c r="H8301" t="str">
        <f t="shared" si="516"/>
        <v>Remote</v>
      </c>
      <c r="I8301" t="s">
        <v>26</v>
      </c>
      <c r="J8301" t="str">
        <f t="shared" si="517"/>
        <v>3-6 yrs</v>
      </c>
      <c r="K8301">
        <f t="shared" ca="1" si="519"/>
        <v>3</v>
      </c>
      <c r="L8301" t="s">
        <v>39</v>
      </c>
      <c r="M8301">
        <v>0</v>
      </c>
      <c r="N8301">
        <v>1</v>
      </c>
      <c r="O8301">
        <v>0</v>
      </c>
      <c r="P8301">
        <v>0</v>
      </c>
      <c r="Q8301">
        <v>0</v>
      </c>
      <c r="R8301">
        <f>SUM(M8301:N8301:O8301:P8301:Q8301)</f>
        <v>1</v>
      </c>
      <c r="S8301" s="1">
        <v>72216</v>
      </c>
      <c r="T8301" s="1" t="str">
        <f t="shared" si="518"/>
        <v>Medium</v>
      </c>
      <c r="U8301">
        <v>9</v>
      </c>
      <c r="V8301">
        <v>2024</v>
      </c>
      <c r="W8301" t="s">
        <v>34</v>
      </c>
      <c r="X8301">
        <v>2</v>
      </c>
    </row>
    <row r="8302" spans="1:24" x14ac:dyDescent="0.3">
      <c r="A8302">
        <v>8301</v>
      </c>
      <c r="B8302" t="s">
        <v>36</v>
      </c>
      <c r="C8302" t="str">
        <f>_xlfn.XLOOKUP(B8302,Lookup_table!B:B,Lookup_table!C:C)</f>
        <v>Data</v>
      </c>
      <c r="D8302" t="s">
        <v>14</v>
      </c>
      <c r="E8302" t="s">
        <v>32</v>
      </c>
      <c r="F8302" t="s">
        <v>29</v>
      </c>
      <c r="G8302" t="s">
        <v>30</v>
      </c>
      <c r="H8302" t="str">
        <f t="shared" si="516"/>
        <v>Onsite/Hybrid</v>
      </c>
      <c r="I8302" t="s">
        <v>18</v>
      </c>
      <c r="J8302" t="str">
        <f t="shared" si="517"/>
        <v>7+ yrs</v>
      </c>
      <c r="K8302">
        <f t="shared" ca="1" si="519"/>
        <v>8</v>
      </c>
      <c r="L8302" t="s">
        <v>39</v>
      </c>
      <c r="M8302">
        <v>0</v>
      </c>
      <c r="N8302">
        <v>0</v>
      </c>
      <c r="O8302">
        <v>0</v>
      </c>
      <c r="P8302">
        <v>0</v>
      </c>
      <c r="Q8302">
        <v>0</v>
      </c>
      <c r="R8302">
        <f>SUM(M8302:N8302:O8302:P8302:Q8302)</f>
        <v>0</v>
      </c>
      <c r="S8302" s="1">
        <v>95479</v>
      </c>
      <c r="T8302" s="1" t="str">
        <f t="shared" si="518"/>
        <v>Medium</v>
      </c>
      <c r="U8302">
        <v>7</v>
      </c>
      <c r="V8302">
        <v>2021</v>
      </c>
      <c r="W8302" t="s">
        <v>34</v>
      </c>
      <c r="X8302">
        <v>5</v>
      </c>
    </row>
    <row r="8303" spans="1:24" x14ac:dyDescent="0.3">
      <c r="A8303">
        <v>8302</v>
      </c>
      <c r="B8303" t="s">
        <v>50</v>
      </c>
      <c r="C8303" t="str">
        <f>_xlfn.XLOOKUP(B8303,Lookup_table!B:B,Lookup_table!C:C)</f>
        <v>AI</v>
      </c>
      <c r="D8303" t="s">
        <v>37</v>
      </c>
      <c r="E8303" t="s">
        <v>42</v>
      </c>
      <c r="F8303" t="s">
        <v>44</v>
      </c>
      <c r="G8303" t="s">
        <v>25</v>
      </c>
      <c r="H8303" t="str">
        <f t="shared" si="516"/>
        <v>Onsite/Hybrid</v>
      </c>
      <c r="I8303" t="s">
        <v>26</v>
      </c>
      <c r="J8303" t="str">
        <f t="shared" si="517"/>
        <v>3-6 yrs</v>
      </c>
      <c r="K8303">
        <f t="shared" ca="1" si="519"/>
        <v>5</v>
      </c>
      <c r="L8303" t="s">
        <v>27</v>
      </c>
      <c r="M8303">
        <v>0</v>
      </c>
      <c r="N8303">
        <v>0</v>
      </c>
      <c r="O8303">
        <v>1</v>
      </c>
      <c r="P8303">
        <v>1</v>
      </c>
      <c r="Q8303">
        <v>1</v>
      </c>
      <c r="R8303">
        <f>SUM(M8303:N8303:O8303:P8303:Q8303)</f>
        <v>3</v>
      </c>
      <c r="S8303" s="1">
        <v>152515</v>
      </c>
      <c r="T8303" s="1" t="str">
        <f t="shared" si="518"/>
        <v>High</v>
      </c>
      <c r="U8303">
        <v>8</v>
      </c>
      <c r="V8303">
        <v>2023</v>
      </c>
      <c r="W8303" t="s">
        <v>28</v>
      </c>
      <c r="X8303">
        <v>8</v>
      </c>
    </row>
    <row r="8304" spans="1:24" x14ac:dyDescent="0.3">
      <c r="A8304">
        <v>8303</v>
      </c>
      <c r="B8304" t="s">
        <v>31</v>
      </c>
      <c r="C8304" t="str">
        <f>_xlfn.XLOOKUP(B8304,Lookup_table!B:B,Lookup_table!C:C)</f>
        <v>Business</v>
      </c>
      <c r="D8304" t="s">
        <v>37</v>
      </c>
      <c r="E8304" t="s">
        <v>23</v>
      </c>
      <c r="F8304" t="s">
        <v>44</v>
      </c>
      <c r="G8304" t="s">
        <v>17</v>
      </c>
      <c r="H8304" t="str">
        <f t="shared" si="516"/>
        <v>Remote</v>
      </c>
      <c r="I8304" t="s">
        <v>35</v>
      </c>
      <c r="J8304" t="str">
        <f t="shared" si="517"/>
        <v>0-2 yrs</v>
      </c>
      <c r="K8304">
        <f t="shared" ca="1" si="519"/>
        <v>2</v>
      </c>
      <c r="L8304" t="s">
        <v>39</v>
      </c>
      <c r="M8304">
        <v>0</v>
      </c>
      <c r="N8304">
        <v>1</v>
      </c>
      <c r="O8304">
        <v>0</v>
      </c>
      <c r="P8304">
        <v>1</v>
      </c>
      <c r="Q8304">
        <v>0</v>
      </c>
      <c r="R8304">
        <f>SUM(M8304:N8304:O8304:P8304:Q8304)</f>
        <v>2</v>
      </c>
      <c r="S8304" s="1">
        <v>62056</v>
      </c>
      <c r="T8304" s="1" t="str">
        <f t="shared" si="518"/>
        <v>Low</v>
      </c>
      <c r="U8304">
        <v>8</v>
      </c>
      <c r="V8304">
        <v>2022</v>
      </c>
      <c r="W8304" t="s">
        <v>28</v>
      </c>
      <c r="X8304">
        <v>7</v>
      </c>
    </row>
    <row r="8305" spans="1:24" x14ac:dyDescent="0.3">
      <c r="A8305">
        <v>8304</v>
      </c>
      <c r="B8305" t="s">
        <v>31</v>
      </c>
      <c r="C8305" t="str">
        <f>_xlfn.XLOOKUP(B8305,Lookup_table!B:B,Lookup_table!C:C)</f>
        <v>Business</v>
      </c>
      <c r="D8305" t="s">
        <v>22</v>
      </c>
      <c r="E8305" t="s">
        <v>32</v>
      </c>
      <c r="F8305" t="s">
        <v>16</v>
      </c>
      <c r="G8305" t="s">
        <v>17</v>
      </c>
      <c r="H8305" t="str">
        <f t="shared" si="516"/>
        <v>Remote</v>
      </c>
      <c r="I8305" t="s">
        <v>35</v>
      </c>
      <c r="J8305" t="str">
        <f t="shared" si="517"/>
        <v>0-2 yrs</v>
      </c>
      <c r="K8305">
        <f t="shared" ca="1" si="519"/>
        <v>1</v>
      </c>
      <c r="L8305" t="s">
        <v>27</v>
      </c>
      <c r="M8305">
        <v>0</v>
      </c>
      <c r="N8305">
        <v>1</v>
      </c>
      <c r="O8305">
        <v>0</v>
      </c>
      <c r="P8305">
        <v>1</v>
      </c>
      <c r="Q8305">
        <v>0</v>
      </c>
      <c r="R8305">
        <f>SUM(M8305:N8305:O8305:P8305:Q8305)</f>
        <v>2</v>
      </c>
      <c r="S8305" s="1">
        <v>80817</v>
      </c>
      <c r="T8305" s="1" t="str">
        <f t="shared" si="518"/>
        <v>Medium</v>
      </c>
      <c r="U8305">
        <v>2</v>
      </c>
      <c r="V8305">
        <v>2021</v>
      </c>
      <c r="W8305" t="s">
        <v>34</v>
      </c>
      <c r="X8305">
        <v>1</v>
      </c>
    </row>
    <row r="8306" spans="1:24" x14ac:dyDescent="0.3">
      <c r="A8306">
        <v>8305</v>
      </c>
      <c r="B8306" t="s">
        <v>21</v>
      </c>
      <c r="C8306" t="str">
        <f>_xlfn.XLOOKUP(B8306,Lookup_table!B:B,Lookup_table!C:C)</f>
        <v>AI</v>
      </c>
      <c r="D8306" t="s">
        <v>34</v>
      </c>
      <c r="E8306" t="s">
        <v>42</v>
      </c>
      <c r="F8306" t="s">
        <v>44</v>
      </c>
      <c r="G8306" t="s">
        <v>17</v>
      </c>
      <c r="H8306" t="str">
        <f t="shared" si="516"/>
        <v>Remote</v>
      </c>
      <c r="I8306" t="s">
        <v>18</v>
      </c>
      <c r="J8306" t="str">
        <f t="shared" si="517"/>
        <v>7+ yrs</v>
      </c>
      <c r="K8306">
        <f t="shared" ca="1" si="519"/>
        <v>13</v>
      </c>
      <c r="L8306" t="s">
        <v>19</v>
      </c>
      <c r="M8306">
        <v>0</v>
      </c>
      <c r="N8306">
        <v>1</v>
      </c>
      <c r="O8306">
        <v>0</v>
      </c>
      <c r="P8306">
        <v>1</v>
      </c>
      <c r="Q8306">
        <v>1</v>
      </c>
      <c r="R8306">
        <f>SUM(M8306:N8306:O8306:P8306:Q8306)</f>
        <v>3</v>
      </c>
      <c r="S8306" s="1">
        <v>169572</v>
      </c>
      <c r="T8306" s="1" t="str">
        <f t="shared" si="518"/>
        <v>High</v>
      </c>
      <c r="U8306">
        <v>3</v>
      </c>
      <c r="V8306">
        <v>2025</v>
      </c>
      <c r="W8306" t="s">
        <v>28</v>
      </c>
      <c r="X8306">
        <v>9</v>
      </c>
    </row>
    <row r="8307" spans="1:24" x14ac:dyDescent="0.3">
      <c r="A8307">
        <v>8306</v>
      </c>
      <c r="B8307" t="s">
        <v>36</v>
      </c>
      <c r="C8307" t="str">
        <f>_xlfn.XLOOKUP(B8307,Lookup_table!B:B,Lookup_table!C:C)</f>
        <v>Data</v>
      </c>
      <c r="D8307" t="s">
        <v>34</v>
      </c>
      <c r="E8307" t="s">
        <v>15</v>
      </c>
      <c r="F8307" t="s">
        <v>24</v>
      </c>
      <c r="G8307" t="s">
        <v>30</v>
      </c>
      <c r="H8307" t="str">
        <f t="shared" si="516"/>
        <v>Onsite/Hybrid</v>
      </c>
      <c r="I8307" t="s">
        <v>26</v>
      </c>
      <c r="J8307" t="str">
        <f t="shared" si="517"/>
        <v>3-6 yrs</v>
      </c>
      <c r="K8307">
        <f t="shared" ca="1" si="519"/>
        <v>6</v>
      </c>
      <c r="L8307" t="s">
        <v>39</v>
      </c>
      <c r="M8307">
        <v>0</v>
      </c>
      <c r="N8307">
        <v>0</v>
      </c>
      <c r="O8307">
        <v>1</v>
      </c>
      <c r="P8307">
        <v>1</v>
      </c>
      <c r="Q8307">
        <v>0</v>
      </c>
      <c r="R8307">
        <f>SUM(M8307:N8307:O8307:P8307:Q8307)</f>
        <v>2</v>
      </c>
      <c r="S8307" s="1">
        <v>109652</v>
      </c>
      <c r="T8307" s="1" t="str">
        <f t="shared" si="518"/>
        <v>Medium</v>
      </c>
      <c r="U8307">
        <v>11</v>
      </c>
      <c r="V8307">
        <v>2025</v>
      </c>
      <c r="W8307" t="s">
        <v>28</v>
      </c>
      <c r="X8307">
        <v>5</v>
      </c>
    </row>
    <row r="8308" spans="1:24" x14ac:dyDescent="0.3">
      <c r="A8308">
        <v>8307</v>
      </c>
      <c r="B8308" t="s">
        <v>21</v>
      </c>
      <c r="C8308" t="str">
        <f>_xlfn.XLOOKUP(B8308,Lookup_table!B:B,Lookup_table!C:C)</f>
        <v>AI</v>
      </c>
      <c r="D8308" t="s">
        <v>14</v>
      </c>
      <c r="E8308" t="s">
        <v>38</v>
      </c>
      <c r="F8308" t="s">
        <v>52</v>
      </c>
      <c r="G8308" t="s">
        <v>30</v>
      </c>
      <c r="H8308" t="str">
        <f t="shared" si="516"/>
        <v>Onsite/Hybrid</v>
      </c>
      <c r="I8308" t="s">
        <v>35</v>
      </c>
      <c r="J8308" t="str">
        <f t="shared" si="517"/>
        <v>0-2 yrs</v>
      </c>
      <c r="K8308">
        <f t="shared" ca="1" si="519"/>
        <v>0</v>
      </c>
      <c r="L8308" t="s">
        <v>39</v>
      </c>
      <c r="M8308">
        <v>0</v>
      </c>
      <c r="N8308">
        <v>1</v>
      </c>
      <c r="O8308">
        <v>1</v>
      </c>
      <c r="P8308">
        <v>1</v>
      </c>
      <c r="Q8308">
        <v>0</v>
      </c>
      <c r="R8308">
        <f>SUM(M8308:N8308:O8308:P8308:Q8308)</f>
        <v>3</v>
      </c>
      <c r="S8308" s="1">
        <v>117306</v>
      </c>
      <c r="T8308" s="1" t="str">
        <f t="shared" si="518"/>
        <v>Medium</v>
      </c>
      <c r="U8308">
        <v>8</v>
      </c>
      <c r="V8308">
        <v>2025</v>
      </c>
      <c r="W8308" t="s">
        <v>28</v>
      </c>
      <c r="X8308">
        <v>3</v>
      </c>
    </row>
    <row r="8309" spans="1:24" x14ac:dyDescent="0.3">
      <c r="A8309">
        <v>8308</v>
      </c>
      <c r="B8309" t="s">
        <v>36</v>
      </c>
      <c r="C8309" t="str">
        <f>_xlfn.XLOOKUP(B8309,Lookup_table!B:B,Lookup_table!C:C)</f>
        <v>Data</v>
      </c>
      <c r="D8309" t="s">
        <v>34</v>
      </c>
      <c r="E8309" t="s">
        <v>38</v>
      </c>
      <c r="F8309" t="s">
        <v>24</v>
      </c>
      <c r="G8309" t="s">
        <v>25</v>
      </c>
      <c r="H8309" t="str">
        <f t="shared" si="516"/>
        <v>Onsite/Hybrid</v>
      </c>
      <c r="I8309" t="s">
        <v>35</v>
      </c>
      <c r="J8309" t="str">
        <f t="shared" si="517"/>
        <v>0-2 yrs</v>
      </c>
      <c r="K8309">
        <f t="shared" ca="1" si="519"/>
        <v>2</v>
      </c>
      <c r="L8309" t="s">
        <v>39</v>
      </c>
      <c r="M8309">
        <v>0</v>
      </c>
      <c r="N8309">
        <v>0</v>
      </c>
      <c r="O8309">
        <v>1</v>
      </c>
      <c r="P8309">
        <v>0</v>
      </c>
      <c r="Q8309">
        <v>0</v>
      </c>
      <c r="R8309">
        <f>SUM(M8309:N8309:O8309:P8309:Q8309)</f>
        <v>1</v>
      </c>
      <c r="S8309" s="1">
        <v>65418</v>
      </c>
      <c r="T8309" s="1" t="str">
        <f t="shared" si="518"/>
        <v>Low</v>
      </c>
      <c r="U8309">
        <v>10</v>
      </c>
      <c r="V8309">
        <v>2025</v>
      </c>
      <c r="W8309" t="s">
        <v>34</v>
      </c>
      <c r="X8309">
        <v>5</v>
      </c>
    </row>
    <row r="8310" spans="1:24" x14ac:dyDescent="0.3">
      <c r="A8310">
        <v>8309</v>
      </c>
      <c r="B8310" t="s">
        <v>50</v>
      </c>
      <c r="C8310" t="str">
        <f>_xlfn.XLOOKUP(B8310,Lookup_table!B:B,Lookup_table!C:C)</f>
        <v>AI</v>
      </c>
      <c r="D8310" t="s">
        <v>14</v>
      </c>
      <c r="E8310" t="s">
        <v>42</v>
      </c>
      <c r="F8310" t="s">
        <v>16</v>
      </c>
      <c r="G8310" t="s">
        <v>30</v>
      </c>
      <c r="H8310" t="str">
        <f t="shared" si="516"/>
        <v>Onsite/Hybrid</v>
      </c>
      <c r="I8310" t="s">
        <v>26</v>
      </c>
      <c r="J8310" t="str">
        <f t="shared" si="517"/>
        <v>3-6 yrs</v>
      </c>
      <c r="K8310">
        <f t="shared" ca="1" si="519"/>
        <v>4</v>
      </c>
      <c r="L8310" t="s">
        <v>27</v>
      </c>
      <c r="M8310">
        <v>1</v>
      </c>
      <c r="N8310">
        <v>0</v>
      </c>
      <c r="O8310">
        <v>0</v>
      </c>
      <c r="P8310">
        <v>1</v>
      </c>
      <c r="Q8310">
        <v>1</v>
      </c>
      <c r="R8310">
        <f>SUM(M8310:N8310:O8310:P8310:Q8310)</f>
        <v>3</v>
      </c>
      <c r="S8310" s="1">
        <v>140732</v>
      </c>
      <c r="T8310" s="1" t="str">
        <f t="shared" si="518"/>
        <v>High</v>
      </c>
      <c r="U8310">
        <v>12</v>
      </c>
      <c r="V8310">
        <v>2020</v>
      </c>
      <c r="W8310" t="s">
        <v>34</v>
      </c>
      <c r="X8310">
        <v>4</v>
      </c>
    </row>
    <row r="8311" spans="1:24" x14ac:dyDescent="0.3">
      <c r="A8311">
        <v>8310</v>
      </c>
      <c r="B8311" t="s">
        <v>21</v>
      </c>
      <c r="C8311" t="str">
        <f>_xlfn.XLOOKUP(B8311,Lookup_table!B:B,Lookup_table!C:C)</f>
        <v>AI</v>
      </c>
      <c r="D8311" t="s">
        <v>37</v>
      </c>
      <c r="E8311" t="s">
        <v>32</v>
      </c>
      <c r="F8311" t="s">
        <v>44</v>
      </c>
      <c r="G8311" t="s">
        <v>25</v>
      </c>
      <c r="H8311" t="str">
        <f t="shared" si="516"/>
        <v>Onsite/Hybrid</v>
      </c>
      <c r="I8311" t="s">
        <v>35</v>
      </c>
      <c r="J8311" t="str">
        <f t="shared" si="517"/>
        <v>0-2 yrs</v>
      </c>
      <c r="K8311">
        <f t="shared" ca="1" si="519"/>
        <v>0</v>
      </c>
      <c r="L8311" t="s">
        <v>39</v>
      </c>
      <c r="M8311">
        <v>0</v>
      </c>
      <c r="N8311">
        <v>0</v>
      </c>
      <c r="O8311">
        <v>1</v>
      </c>
      <c r="P8311">
        <v>1</v>
      </c>
      <c r="Q8311">
        <v>0</v>
      </c>
      <c r="R8311">
        <f>SUM(M8311:N8311:O8311:P8311:Q8311)</f>
        <v>2</v>
      </c>
      <c r="S8311" s="1">
        <v>115410</v>
      </c>
      <c r="T8311" s="1" t="str">
        <f t="shared" si="518"/>
        <v>Medium</v>
      </c>
      <c r="U8311">
        <v>5</v>
      </c>
      <c r="V8311">
        <v>2021</v>
      </c>
      <c r="W8311" t="s">
        <v>28</v>
      </c>
      <c r="X8311">
        <v>4</v>
      </c>
    </row>
    <row r="8312" spans="1:24" x14ac:dyDescent="0.3">
      <c r="A8312">
        <v>8311</v>
      </c>
      <c r="B8312" t="s">
        <v>31</v>
      </c>
      <c r="C8312" t="str">
        <f>_xlfn.XLOOKUP(B8312,Lookup_table!B:B,Lookup_table!C:C)</f>
        <v>Business</v>
      </c>
      <c r="D8312" t="s">
        <v>37</v>
      </c>
      <c r="E8312" t="s">
        <v>42</v>
      </c>
      <c r="F8312" t="s">
        <v>52</v>
      </c>
      <c r="G8312" t="s">
        <v>17</v>
      </c>
      <c r="H8312" t="str">
        <f t="shared" si="516"/>
        <v>Remote</v>
      </c>
      <c r="I8312" t="s">
        <v>26</v>
      </c>
      <c r="J8312" t="str">
        <f t="shared" si="517"/>
        <v>3-6 yrs</v>
      </c>
      <c r="K8312">
        <f t="shared" ca="1" si="519"/>
        <v>5</v>
      </c>
      <c r="L8312" t="s">
        <v>27</v>
      </c>
      <c r="M8312">
        <v>1</v>
      </c>
      <c r="N8312">
        <v>1</v>
      </c>
      <c r="O8312">
        <v>1</v>
      </c>
      <c r="P8312">
        <v>0</v>
      </c>
      <c r="Q8312">
        <v>0</v>
      </c>
      <c r="R8312">
        <f>SUM(M8312:N8312:O8312:P8312:Q8312)</f>
        <v>3</v>
      </c>
      <c r="S8312" s="1">
        <v>93312</v>
      </c>
      <c r="T8312" s="1" t="str">
        <f t="shared" si="518"/>
        <v>Medium</v>
      </c>
      <c r="U8312">
        <v>4</v>
      </c>
      <c r="V8312">
        <v>2020</v>
      </c>
      <c r="W8312" t="s">
        <v>28</v>
      </c>
      <c r="X8312">
        <v>9</v>
      </c>
    </row>
    <row r="8313" spans="1:24" x14ac:dyDescent="0.3">
      <c r="A8313">
        <v>8312</v>
      </c>
      <c r="B8313" t="s">
        <v>50</v>
      </c>
      <c r="C8313" t="str">
        <f>_xlfn.XLOOKUP(B8313,Lookup_table!B:B,Lookup_table!C:C)</f>
        <v>AI</v>
      </c>
      <c r="D8313" t="s">
        <v>14</v>
      </c>
      <c r="E8313" t="s">
        <v>40</v>
      </c>
      <c r="F8313" t="s">
        <v>51</v>
      </c>
      <c r="G8313" t="s">
        <v>30</v>
      </c>
      <c r="H8313" t="str">
        <f t="shared" si="516"/>
        <v>Onsite/Hybrid</v>
      </c>
      <c r="I8313" t="s">
        <v>18</v>
      </c>
      <c r="J8313" t="str">
        <f t="shared" si="517"/>
        <v>7+ yrs</v>
      </c>
      <c r="K8313">
        <f t="shared" ca="1" si="519"/>
        <v>8</v>
      </c>
      <c r="L8313" t="s">
        <v>39</v>
      </c>
      <c r="M8313">
        <v>1</v>
      </c>
      <c r="N8313">
        <v>0</v>
      </c>
      <c r="O8313">
        <v>0</v>
      </c>
      <c r="P8313">
        <v>1</v>
      </c>
      <c r="Q8313">
        <v>0</v>
      </c>
      <c r="R8313">
        <f>SUM(M8313:N8313:O8313:P8313:Q8313)</f>
        <v>2</v>
      </c>
      <c r="S8313" s="1">
        <v>153814</v>
      </c>
      <c r="T8313" s="1" t="str">
        <f t="shared" si="518"/>
        <v>High</v>
      </c>
      <c r="U8313">
        <v>6</v>
      </c>
      <c r="V8313">
        <v>2024</v>
      </c>
      <c r="W8313" t="s">
        <v>20</v>
      </c>
      <c r="X8313">
        <v>3</v>
      </c>
    </row>
    <row r="8314" spans="1:24" x14ac:dyDescent="0.3">
      <c r="A8314">
        <v>8313</v>
      </c>
      <c r="B8314" t="s">
        <v>36</v>
      </c>
      <c r="C8314" t="str">
        <f>_xlfn.XLOOKUP(B8314,Lookup_table!B:B,Lookup_table!C:C)</f>
        <v>Data</v>
      </c>
      <c r="D8314" t="s">
        <v>22</v>
      </c>
      <c r="E8314" t="s">
        <v>15</v>
      </c>
      <c r="F8314" t="s">
        <v>43</v>
      </c>
      <c r="G8314" t="s">
        <v>25</v>
      </c>
      <c r="H8314" t="str">
        <f t="shared" si="516"/>
        <v>Onsite/Hybrid</v>
      </c>
      <c r="I8314" t="s">
        <v>18</v>
      </c>
      <c r="J8314" t="str">
        <f t="shared" si="517"/>
        <v>7+ yrs</v>
      </c>
      <c r="K8314">
        <f t="shared" ca="1" si="519"/>
        <v>14</v>
      </c>
      <c r="L8314" t="s">
        <v>19</v>
      </c>
      <c r="M8314">
        <v>0</v>
      </c>
      <c r="N8314">
        <v>1</v>
      </c>
      <c r="O8314">
        <v>0</v>
      </c>
      <c r="P8314">
        <v>1</v>
      </c>
      <c r="Q8314">
        <v>0</v>
      </c>
      <c r="R8314">
        <f>SUM(M8314:N8314:O8314:P8314:Q8314)</f>
        <v>2</v>
      </c>
      <c r="S8314" s="1">
        <v>130402</v>
      </c>
      <c r="T8314" s="1" t="str">
        <f t="shared" si="518"/>
        <v>High</v>
      </c>
      <c r="U8314">
        <v>11</v>
      </c>
      <c r="V8314">
        <v>2021</v>
      </c>
      <c r="W8314" t="s">
        <v>20</v>
      </c>
      <c r="X8314">
        <v>3</v>
      </c>
    </row>
    <row r="8315" spans="1:24" x14ac:dyDescent="0.3">
      <c r="A8315">
        <v>8314</v>
      </c>
      <c r="B8315" t="s">
        <v>31</v>
      </c>
      <c r="C8315" t="str">
        <f>_xlfn.XLOOKUP(B8315,Lookup_table!B:B,Lookup_table!C:C)</f>
        <v>Business</v>
      </c>
      <c r="D8315" t="s">
        <v>34</v>
      </c>
      <c r="E8315" t="s">
        <v>15</v>
      </c>
      <c r="F8315" t="s">
        <v>44</v>
      </c>
      <c r="G8315" t="s">
        <v>30</v>
      </c>
      <c r="H8315" t="str">
        <f t="shared" si="516"/>
        <v>Onsite/Hybrid</v>
      </c>
      <c r="I8315" t="s">
        <v>35</v>
      </c>
      <c r="J8315" t="str">
        <f t="shared" si="517"/>
        <v>0-2 yrs</v>
      </c>
      <c r="K8315">
        <f t="shared" ca="1" si="519"/>
        <v>2</v>
      </c>
      <c r="L8315" t="s">
        <v>19</v>
      </c>
      <c r="M8315">
        <v>1</v>
      </c>
      <c r="N8315">
        <v>0</v>
      </c>
      <c r="O8315">
        <v>1</v>
      </c>
      <c r="P8315">
        <v>1</v>
      </c>
      <c r="Q8315">
        <v>1</v>
      </c>
      <c r="R8315">
        <f>SUM(M8315:N8315:O8315:P8315:Q8315)</f>
        <v>4</v>
      </c>
      <c r="S8315" s="1">
        <v>86179</v>
      </c>
      <c r="T8315" s="1" t="str">
        <f t="shared" si="518"/>
        <v>Medium</v>
      </c>
      <c r="U8315">
        <v>9</v>
      </c>
      <c r="V8315">
        <v>2023</v>
      </c>
      <c r="W8315" t="s">
        <v>28</v>
      </c>
      <c r="X8315">
        <v>6</v>
      </c>
    </row>
    <row r="8316" spans="1:24" x14ac:dyDescent="0.3">
      <c r="A8316">
        <v>8315</v>
      </c>
      <c r="B8316" t="s">
        <v>31</v>
      </c>
      <c r="C8316" t="str">
        <f>_xlfn.XLOOKUP(B8316,Lookup_table!B:B,Lookup_table!C:C)</f>
        <v>Business</v>
      </c>
      <c r="D8316" t="s">
        <v>37</v>
      </c>
      <c r="E8316" t="s">
        <v>38</v>
      </c>
      <c r="F8316" t="s">
        <v>43</v>
      </c>
      <c r="G8316" t="s">
        <v>17</v>
      </c>
      <c r="H8316" t="str">
        <f t="shared" si="516"/>
        <v>Remote</v>
      </c>
      <c r="I8316" t="s">
        <v>18</v>
      </c>
      <c r="J8316" t="str">
        <f t="shared" si="517"/>
        <v>7+ yrs</v>
      </c>
      <c r="K8316">
        <f t="shared" ca="1" si="519"/>
        <v>8</v>
      </c>
      <c r="L8316" t="s">
        <v>27</v>
      </c>
      <c r="M8316">
        <v>1</v>
      </c>
      <c r="N8316">
        <v>0</v>
      </c>
      <c r="O8316">
        <v>0</v>
      </c>
      <c r="P8316">
        <v>0</v>
      </c>
      <c r="Q8316">
        <v>0</v>
      </c>
      <c r="R8316">
        <f>SUM(M8316:N8316:O8316:P8316:Q8316)</f>
        <v>1</v>
      </c>
      <c r="S8316" s="1">
        <v>97866</v>
      </c>
      <c r="T8316" s="1" t="str">
        <f t="shared" si="518"/>
        <v>Medium</v>
      </c>
      <c r="U8316">
        <v>1</v>
      </c>
      <c r="V8316">
        <v>2021</v>
      </c>
      <c r="W8316" t="s">
        <v>28</v>
      </c>
      <c r="X8316">
        <v>9</v>
      </c>
    </row>
    <row r="8317" spans="1:24" x14ac:dyDescent="0.3">
      <c r="A8317">
        <v>8316</v>
      </c>
      <c r="B8317" t="s">
        <v>41</v>
      </c>
      <c r="C8317" t="str">
        <f>_xlfn.XLOOKUP(B8317,Lookup_table!B:B,Lookup_table!C:C)</f>
        <v>Data</v>
      </c>
      <c r="D8317" t="s">
        <v>34</v>
      </c>
      <c r="E8317" t="s">
        <v>42</v>
      </c>
      <c r="F8317" t="s">
        <v>44</v>
      </c>
      <c r="G8317" t="s">
        <v>17</v>
      </c>
      <c r="H8317" t="str">
        <f t="shared" si="516"/>
        <v>Remote</v>
      </c>
      <c r="I8317" t="s">
        <v>26</v>
      </c>
      <c r="J8317" t="str">
        <f t="shared" si="517"/>
        <v>3-6 yrs</v>
      </c>
      <c r="K8317">
        <f t="shared" ca="1" si="519"/>
        <v>3</v>
      </c>
      <c r="L8317" t="s">
        <v>19</v>
      </c>
      <c r="M8317">
        <v>1</v>
      </c>
      <c r="N8317">
        <v>1</v>
      </c>
      <c r="O8317">
        <v>1</v>
      </c>
      <c r="P8317">
        <v>0</v>
      </c>
      <c r="Q8317">
        <v>1</v>
      </c>
      <c r="R8317">
        <f>SUM(M8317:N8317:O8317:P8317:Q8317)</f>
        <v>4</v>
      </c>
      <c r="S8317" s="1">
        <v>96925</v>
      </c>
      <c r="T8317" s="1" t="str">
        <f t="shared" si="518"/>
        <v>Medium</v>
      </c>
      <c r="U8317">
        <v>9</v>
      </c>
      <c r="V8317">
        <v>2022</v>
      </c>
      <c r="W8317" t="s">
        <v>20</v>
      </c>
      <c r="X8317">
        <v>5</v>
      </c>
    </row>
    <row r="8318" spans="1:24" x14ac:dyDescent="0.3">
      <c r="A8318">
        <v>8317</v>
      </c>
      <c r="B8318" t="s">
        <v>50</v>
      </c>
      <c r="C8318" t="str">
        <f>_xlfn.XLOOKUP(B8318,Lookup_table!B:B,Lookup_table!C:C)</f>
        <v>AI</v>
      </c>
      <c r="D8318" t="s">
        <v>34</v>
      </c>
      <c r="E8318" t="s">
        <v>40</v>
      </c>
      <c r="F8318" t="s">
        <v>16</v>
      </c>
      <c r="G8318" t="s">
        <v>17</v>
      </c>
      <c r="H8318" t="str">
        <f t="shared" si="516"/>
        <v>Remote</v>
      </c>
      <c r="I8318" t="s">
        <v>18</v>
      </c>
      <c r="J8318" t="str">
        <f t="shared" si="517"/>
        <v>7+ yrs</v>
      </c>
      <c r="K8318">
        <f t="shared" ca="1" si="519"/>
        <v>13</v>
      </c>
      <c r="L8318" t="s">
        <v>39</v>
      </c>
      <c r="M8318">
        <v>0</v>
      </c>
      <c r="N8318">
        <v>0</v>
      </c>
      <c r="O8318">
        <v>1</v>
      </c>
      <c r="P8318">
        <v>1</v>
      </c>
      <c r="Q8318">
        <v>1</v>
      </c>
      <c r="R8318">
        <f>SUM(M8318:N8318:O8318:P8318:Q8318)</f>
        <v>3</v>
      </c>
      <c r="S8318" s="1">
        <v>178275</v>
      </c>
      <c r="T8318" s="1" t="str">
        <f t="shared" si="518"/>
        <v>High</v>
      </c>
      <c r="U8318">
        <v>3</v>
      </c>
      <c r="V8318">
        <v>2020</v>
      </c>
      <c r="W8318" t="s">
        <v>28</v>
      </c>
      <c r="X8318">
        <v>9</v>
      </c>
    </row>
    <row r="8319" spans="1:24" x14ac:dyDescent="0.3">
      <c r="A8319">
        <v>8318</v>
      </c>
      <c r="B8319" t="s">
        <v>31</v>
      </c>
      <c r="C8319" t="str">
        <f>_xlfn.XLOOKUP(B8319,Lookup_table!B:B,Lookup_table!C:C)</f>
        <v>Business</v>
      </c>
      <c r="D8319" t="s">
        <v>22</v>
      </c>
      <c r="E8319" t="s">
        <v>40</v>
      </c>
      <c r="F8319" t="s">
        <v>44</v>
      </c>
      <c r="G8319" t="s">
        <v>30</v>
      </c>
      <c r="H8319" t="str">
        <f t="shared" si="516"/>
        <v>Onsite/Hybrid</v>
      </c>
      <c r="I8319" t="s">
        <v>35</v>
      </c>
      <c r="J8319" t="str">
        <f t="shared" si="517"/>
        <v>0-2 yrs</v>
      </c>
      <c r="K8319">
        <f t="shared" ca="1" si="519"/>
        <v>1</v>
      </c>
      <c r="L8319" t="s">
        <v>19</v>
      </c>
      <c r="M8319">
        <v>1</v>
      </c>
      <c r="N8319">
        <v>0</v>
      </c>
      <c r="O8319">
        <v>0</v>
      </c>
      <c r="P8319">
        <v>0</v>
      </c>
      <c r="Q8319">
        <v>0</v>
      </c>
      <c r="R8319">
        <f>SUM(M8319:N8319:O8319:P8319:Q8319)</f>
        <v>1</v>
      </c>
      <c r="S8319" s="1">
        <v>66288</v>
      </c>
      <c r="T8319" s="1" t="str">
        <f t="shared" si="518"/>
        <v>Low</v>
      </c>
      <c r="U8319">
        <v>4</v>
      </c>
      <c r="V8319">
        <v>2022</v>
      </c>
      <c r="W8319" t="s">
        <v>28</v>
      </c>
      <c r="X8319">
        <v>7</v>
      </c>
    </row>
    <row r="8320" spans="1:24" x14ac:dyDescent="0.3">
      <c r="A8320">
        <v>8319</v>
      </c>
      <c r="B8320" t="s">
        <v>31</v>
      </c>
      <c r="C8320" t="str">
        <f>_xlfn.XLOOKUP(B8320,Lookup_table!B:B,Lookup_table!C:C)</f>
        <v>Business</v>
      </c>
      <c r="D8320" t="s">
        <v>37</v>
      </c>
      <c r="E8320" t="s">
        <v>32</v>
      </c>
      <c r="F8320" t="s">
        <v>43</v>
      </c>
      <c r="G8320" t="s">
        <v>30</v>
      </c>
      <c r="H8320" t="str">
        <f t="shared" si="516"/>
        <v>Onsite/Hybrid</v>
      </c>
      <c r="I8320" t="s">
        <v>35</v>
      </c>
      <c r="J8320" t="str">
        <f t="shared" si="517"/>
        <v>0-2 yrs</v>
      </c>
      <c r="K8320">
        <f t="shared" ca="1" si="519"/>
        <v>2</v>
      </c>
      <c r="L8320" t="s">
        <v>27</v>
      </c>
      <c r="M8320">
        <v>1</v>
      </c>
      <c r="N8320">
        <v>0</v>
      </c>
      <c r="O8320">
        <v>0</v>
      </c>
      <c r="P8320">
        <v>1</v>
      </c>
      <c r="Q8320">
        <v>0</v>
      </c>
      <c r="R8320">
        <f>SUM(M8320:N8320:O8320:P8320:Q8320)</f>
        <v>2</v>
      </c>
      <c r="S8320" s="1">
        <v>65860</v>
      </c>
      <c r="T8320" s="1" t="str">
        <f t="shared" si="518"/>
        <v>Low</v>
      </c>
      <c r="U8320">
        <v>9</v>
      </c>
      <c r="V8320">
        <v>2020</v>
      </c>
      <c r="W8320" t="s">
        <v>28</v>
      </c>
      <c r="X8320">
        <v>9</v>
      </c>
    </row>
    <row r="8321" spans="1:24" x14ac:dyDescent="0.3">
      <c r="A8321">
        <v>8320</v>
      </c>
      <c r="B8321" t="s">
        <v>50</v>
      </c>
      <c r="C8321" t="str">
        <f>_xlfn.XLOOKUP(B8321,Lookup_table!B:B,Lookup_table!C:C)</f>
        <v>AI</v>
      </c>
      <c r="D8321" t="s">
        <v>37</v>
      </c>
      <c r="E8321" t="s">
        <v>23</v>
      </c>
      <c r="F8321" t="s">
        <v>16</v>
      </c>
      <c r="G8321" t="s">
        <v>30</v>
      </c>
      <c r="H8321" t="str">
        <f t="shared" si="516"/>
        <v>Onsite/Hybrid</v>
      </c>
      <c r="I8321" t="s">
        <v>18</v>
      </c>
      <c r="J8321" t="str">
        <f t="shared" si="517"/>
        <v>7+ yrs</v>
      </c>
      <c r="K8321">
        <f t="shared" ca="1" si="519"/>
        <v>8</v>
      </c>
      <c r="L8321" t="s">
        <v>19</v>
      </c>
      <c r="M8321">
        <v>1</v>
      </c>
      <c r="N8321">
        <v>1</v>
      </c>
      <c r="O8321">
        <v>0</v>
      </c>
      <c r="P8321">
        <v>0</v>
      </c>
      <c r="Q8321">
        <v>0</v>
      </c>
      <c r="R8321">
        <f>SUM(M8321:N8321:O8321:P8321:Q8321)</f>
        <v>2</v>
      </c>
      <c r="S8321" s="1">
        <v>140679</v>
      </c>
      <c r="T8321" s="1" t="str">
        <f t="shared" si="518"/>
        <v>High</v>
      </c>
      <c r="U8321">
        <v>10</v>
      </c>
      <c r="V8321">
        <v>2025</v>
      </c>
      <c r="W8321" t="s">
        <v>28</v>
      </c>
      <c r="X8321">
        <v>9</v>
      </c>
    </row>
    <row r="8322" spans="1:24" x14ac:dyDescent="0.3">
      <c r="A8322">
        <v>8321</v>
      </c>
      <c r="B8322" t="s">
        <v>31</v>
      </c>
      <c r="C8322" t="str">
        <f>_xlfn.XLOOKUP(B8322,Lookup_table!B:B,Lookup_table!C:C)</f>
        <v>Business</v>
      </c>
      <c r="D8322" t="s">
        <v>37</v>
      </c>
      <c r="E8322" t="s">
        <v>32</v>
      </c>
      <c r="F8322" t="s">
        <v>51</v>
      </c>
      <c r="G8322" t="s">
        <v>17</v>
      </c>
      <c r="H8322" t="str">
        <f t="shared" ref="H8322:H8385" si="520">IF(G8322="Remote","Remote","Onsite/Hybrid")</f>
        <v>Remote</v>
      </c>
      <c r="I8322" t="s">
        <v>26</v>
      </c>
      <c r="J8322" t="str">
        <f t="shared" ref="J8322:J8385" si="521">IF(I8322="Entry","0-2 yrs",IF(I8322="Mid","3-6 yrs","7+ yrs"))</f>
        <v>3-6 yrs</v>
      </c>
      <c r="K8322">
        <f t="shared" ca="1" si="519"/>
        <v>3</v>
      </c>
      <c r="L8322" t="s">
        <v>39</v>
      </c>
      <c r="M8322">
        <v>1</v>
      </c>
      <c r="N8322">
        <v>0</v>
      </c>
      <c r="O8322">
        <v>0</v>
      </c>
      <c r="P8322">
        <v>0</v>
      </c>
      <c r="Q8322">
        <v>0</v>
      </c>
      <c r="R8322">
        <f>SUM(M8322:N8322:O8322:P8322:Q8322)</f>
        <v>1</v>
      </c>
      <c r="S8322" s="1">
        <v>76322</v>
      </c>
      <c r="T8322" s="1" t="str">
        <f t="shared" ref="T8322:T8385" si="522">IF(S8322&lt;=70000,"Low",IF(S8322&lt;=120000,"Medium","High"))</f>
        <v>Medium</v>
      </c>
      <c r="U8322">
        <v>5</v>
      </c>
      <c r="V8322">
        <v>2022</v>
      </c>
      <c r="W8322" t="s">
        <v>34</v>
      </c>
      <c r="X8322">
        <v>2</v>
      </c>
    </row>
    <row r="8323" spans="1:24" x14ac:dyDescent="0.3">
      <c r="A8323">
        <v>8322</v>
      </c>
      <c r="B8323" t="s">
        <v>36</v>
      </c>
      <c r="C8323" t="str">
        <f>_xlfn.XLOOKUP(B8323,Lookup_table!B:B,Lookup_table!C:C)</f>
        <v>Data</v>
      </c>
      <c r="D8323" t="s">
        <v>22</v>
      </c>
      <c r="E8323" t="s">
        <v>23</v>
      </c>
      <c r="F8323" t="s">
        <v>29</v>
      </c>
      <c r="G8323" t="s">
        <v>17</v>
      </c>
      <c r="H8323" t="str">
        <f t="shared" si="520"/>
        <v>Remote</v>
      </c>
      <c r="I8323" t="s">
        <v>35</v>
      </c>
      <c r="J8323" t="str">
        <f t="shared" si="521"/>
        <v>0-2 yrs</v>
      </c>
      <c r="K8323">
        <f t="shared" ref="K8323:K8386" ca="1" si="523">IF(J8323="0-2 yrs",RANDBETWEEN(0,2),IF(J8323="3-6 yrs", RANDBETWEEN(3,6),IF(J8323="7+ yrs", RANDBETWEEN(7,15)," ")))</f>
        <v>1</v>
      </c>
      <c r="L8323" t="s">
        <v>19</v>
      </c>
      <c r="M8323">
        <v>0</v>
      </c>
      <c r="N8323">
        <v>1</v>
      </c>
      <c r="O8323">
        <v>0</v>
      </c>
      <c r="P8323">
        <v>0</v>
      </c>
      <c r="Q8323">
        <v>1</v>
      </c>
      <c r="R8323">
        <f>SUM(M8323:N8323:O8323:P8323:Q8323)</f>
        <v>2</v>
      </c>
      <c r="S8323" s="1">
        <v>75106</v>
      </c>
      <c r="T8323" s="1" t="str">
        <f t="shared" si="522"/>
        <v>Medium</v>
      </c>
      <c r="U8323">
        <v>4</v>
      </c>
      <c r="V8323">
        <v>2021</v>
      </c>
      <c r="W8323" t="s">
        <v>28</v>
      </c>
      <c r="X8323">
        <v>7</v>
      </c>
    </row>
    <row r="8324" spans="1:24" x14ac:dyDescent="0.3">
      <c r="A8324">
        <v>8323</v>
      </c>
      <c r="B8324" t="s">
        <v>33</v>
      </c>
      <c r="C8324" t="str">
        <f>_xlfn.XLOOKUP(B8324,Lookup_table!B:B,Lookup_table!C:C)</f>
        <v>Data</v>
      </c>
      <c r="D8324" t="s">
        <v>22</v>
      </c>
      <c r="E8324" t="s">
        <v>42</v>
      </c>
      <c r="F8324" t="s">
        <v>43</v>
      </c>
      <c r="G8324" t="s">
        <v>25</v>
      </c>
      <c r="H8324" t="str">
        <f t="shared" si="520"/>
        <v>Onsite/Hybrid</v>
      </c>
      <c r="I8324" t="s">
        <v>26</v>
      </c>
      <c r="J8324" t="str">
        <f t="shared" si="521"/>
        <v>3-6 yrs</v>
      </c>
      <c r="K8324">
        <f t="shared" ca="1" si="523"/>
        <v>4</v>
      </c>
      <c r="L8324" t="s">
        <v>39</v>
      </c>
      <c r="M8324">
        <v>0</v>
      </c>
      <c r="N8324">
        <v>0</v>
      </c>
      <c r="O8324">
        <v>0</v>
      </c>
      <c r="P8324">
        <v>0</v>
      </c>
      <c r="Q8324">
        <v>1</v>
      </c>
      <c r="R8324">
        <f>SUM(M8324:N8324:O8324:P8324:Q8324)</f>
        <v>1</v>
      </c>
      <c r="S8324" s="1">
        <v>107049</v>
      </c>
      <c r="T8324" s="1" t="str">
        <f t="shared" si="522"/>
        <v>Medium</v>
      </c>
      <c r="U8324">
        <v>6</v>
      </c>
      <c r="V8324">
        <v>2025</v>
      </c>
      <c r="W8324" t="s">
        <v>34</v>
      </c>
      <c r="X8324">
        <v>1</v>
      </c>
    </row>
    <row r="8325" spans="1:24" x14ac:dyDescent="0.3">
      <c r="A8325">
        <v>8324</v>
      </c>
      <c r="B8325" t="s">
        <v>36</v>
      </c>
      <c r="C8325" t="str">
        <f>_xlfn.XLOOKUP(B8325,Lookup_table!B:B,Lookup_table!C:C)</f>
        <v>Data</v>
      </c>
      <c r="D8325" t="s">
        <v>37</v>
      </c>
      <c r="E8325" t="s">
        <v>23</v>
      </c>
      <c r="F8325" t="s">
        <v>24</v>
      </c>
      <c r="G8325" t="s">
        <v>17</v>
      </c>
      <c r="H8325" t="str">
        <f t="shared" si="520"/>
        <v>Remote</v>
      </c>
      <c r="I8325" t="s">
        <v>35</v>
      </c>
      <c r="J8325" t="str">
        <f t="shared" si="521"/>
        <v>0-2 yrs</v>
      </c>
      <c r="K8325">
        <f t="shared" ca="1" si="523"/>
        <v>1</v>
      </c>
      <c r="L8325" t="s">
        <v>19</v>
      </c>
      <c r="M8325">
        <v>0</v>
      </c>
      <c r="N8325">
        <v>1</v>
      </c>
      <c r="O8325">
        <v>1</v>
      </c>
      <c r="P8325">
        <v>0</v>
      </c>
      <c r="Q8325">
        <v>0</v>
      </c>
      <c r="R8325">
        <f>SUM(M8325:N8325:O8325:P8325:Q8325)</f>
        <v>2</v>
      </c>
      <c r="S8325" s="1">
        <v>64827</v>
      </c>
      <c r="T8325" s="1" t="str">
        <f t="shared" si="522"/>
        <v>Low</v>
      </c>
      <c r="U8325">
        <v>12</v>
      </c>
      <c r="V8325">
        <v>2020</v>
      </c>
      <c r="W8325" t="s">
        <v>28</v>
      </c>
      <c r="X8325">
        <v>7</v>
      </c>
    </row>
    <row r="8326" spans="1:24" x14ac:dyDescent="0.3">
      <c r="A8326">
        <v>8325</v>
      </c>
      <c r="B8326" t="s">
        <v>21</v>
      </c>
      <c r="C8326" t="str">
        <f>_xlfn.XLOOKUP(B8326,Lookup_table!B:B,Lookup_table!C:C)</f>
        <v>AI</v>
      </c>
      <c r="D8326" t="s">
        <v>22</v>
      </c>
      <c r="E8326" t="s">
        <v>15</v>
      </c>
      <c r="F8326" t="s">
        <v>29</v>
      </c>
      <c r="G8326" t="s">
        <v>25</v>
      </c>
      <c r="H8326" t="str">
        <f t="shared" si="520"/>
        <v>Onsite/Hybrid</v>
      </c>
      <c r="I8326" t="s">
        <v>18</v>
      </c>
      <c r="J8326" t="str">
        <f t="shared" si="521"/>
        <v>7+ yrs</v>
      </c>
      <c r="K8326">
        <f t="shared" ca="1" si="523"/>
        <v>7</v>
      </c>
      <c r="L8326" t="s">
        <v>27</v>
      </c>
      <c r="M8326">
        <v>0</v>
      </c>
      <c r="N8326">
        <v>1</v>
      </c>
      <c r="O8326">
        <v>0</v>
      </c>
      <c r="P8326">
        <v>0</v>
      </c>
      <c r="Q8326">
        <v>0</v>
      </c>
      <c r="R8326">
        <f>SUM(M8326:N8326:O8326:P8326:Q8326)</f>
        <v>1</v>
      </c>
      <c r="S8326" s="1">
        <v>162292</v>
      </c>
      <c r="T8326" s="1" t="str">
        <f t="shared" si="522"/>
        <v>High</v>
      </c>
      <c r="U8326">
        <v>7</v>
      </c>
      <c r="V8326">
        <v>2022</v>
      </c>
      <c r="W8326" t="s">
        <v>20</v>
      </c>
      <c r="X8326">
        <v>4</v>
      </c>
    </row>
    <row r="8327" spans="1:24" x14ac:dyDescent="0.3">
      <c r="A8327">
        <v>8326</v>
      </c>
      <c r="B8327" t="s">
        <v>36</v>
      </c>
      <c r="C8327" t="str">
        <f>_xlfn.XLOOKUP(B8327,Lookup_table!B:B,Lookup_table!C:C)</f>
        <v>Data</v>
      </c>
      <c r="D8327" t="s">
        <v>22</v>
      </c>
      <c r="E8327" t="s">
        <v>42</v>
      </c>
      <c r="F8327" t="s">
        <v>29</v>
      </c>
      <c r="G8327" t="s">
        <v>25</v>
      </c>
      <c r="H8327" t="str">
        <f t="shared" si="520"/>
        <v>Onsite/Hybrid</v>
      </c>
      <c r="I8327" t="s">
        <v>18</v>
      </c>
      <c r="J8327" t="str">
        <f t="shared" si="521"/>
        <v>7+ yrs</v>
      </c>
      <c r="K8327">
        <f t="shared" ca="1" si="523"/>
        <v>12</v>
      </c>
      <c r="L8327" t="s">
        <v>39</v>
      </c>
      <c r="M8327">
        <v>1</v>
      </c>
      <c r="N8327">
        <v>1</v>
      </c>
      <c r="O8327">
        <v>0</v>
      </c>
      <c r="P8327">
        <v>0</v>
      </c>
      <c r="Q8327">
        <v>1</v>
      </c>
      <c r="R8327">
        <f>SUM(M8327:N8327:O8327:P8327:Q8327)</f>
        <v>3</v>
      </c>
      <c r="S8327" s="1">
        <v>133053</v>
      </c>
      <c r="T8327" s="1" t="str">
        <f t="shared" si="522"/>
        <v>High</v>
      </c>
      <c r="U8327">
        <v>1</v>
      </c>
      <c r="V8327">
        <v>2024</v>
      </c>
      <c r="W8327" t="s">
        <v>20</v>
      </c>
      <c r="X8327">
        <v>3</v>
      </c>
    </row>
    <row r="8328" spans="1:24" x14ac:dyDescent="0.3">
      <c r="A8328">
        <v>8327</v>
      </c>
      <c r="B8328" t="s">
        <v>21</v>
      </c>
      <c r="C8328" t="str">
        <f>_xlfn.XLOOKUP(B8328,Lookup_table!B:B,Lookup_table!C:C)</f>
        <v>AI</v>
      </c>
      <c r="D8328" t="s">
        <v>14</v>
      </c>
      <c r="E8328" t="s">
        <v>32</v>
      </c>
      <c r="F8328" t="s">
        <v>29</v>
      </c>
      <c r="G8328" t="s">
        <v>30</v>
      </c>
      <c r="H8328" t="str">
        <f t="shared" si="520"/>
        <v>Onsite/Hybrid</v>
      </c>
      <c r="I8328" t="s">
        <v>35</v>
      </c>
      <c r="J8328" t="str">
        <f t="shared" si="521"/>
        <v>0-2 yrs</v>
      </c>
      <c r="K8328">
        <f t="shared" ca="1" si="523"/>
        <v>1</v>
      </c>
      <c r="L8328" t="s">
        <v>19</v>
      </c>
      <c r="M8328">
        <v>1</v>
      </c>
      <c r="N8328">
        <v>0</v>
      </c>
      <c r="O8328">
        <v>0</v>
      </c>
      <c r="P8328">
        <v>0</v>
      </c>
      <c r="Q8328">
        <v>0</v>
      </c>
      <c r="R8328">
        <f>SUM(M8328:N8328:O8328:P8328:Q8328)</f>
        <v>1</v>
      </c>
      <c r="S8328" s="1">
        <v>93578</v>
      </c>
      <c r="T8328" s="1" t="str">
        <f t="shared" si="522"/>
        <v>Medium</v>
      </c>
      <c r="U8328">
        <v>5</v>
      </c>
      <c r="V8328">
        <v>2022</v>
      </c>
      <c r="W8328" t="s">
        <v>20</v>
      </c>
      <c r="X8328">
        <v>3</v>
      </c>
    </row>
    <row r="8329" spans="1:24" x14ac:dyDescent="0.3">
      <c r="A8329">
        <v>8328</v>
      </c>
      <c r="B8329" t="s">
        <v>41</v>
      </c>
      <c r="C8329" t="str">
        <f>_xlfn.XLOOKUP(B8329,Lookup_table!B:B,Lookup_table!C:C)</f>
        <v>Data</v>
      </c>
      <c r="D8329" t="s">
        <v>22</v>
      </c>
      <c r="E8329" t="s">
        <v>38</v>
      </c>
      <c r="F8329" t="s">
        <v>44</v>
      </c>
      <c r="G8329" t="s">
        <v>30</v>
      </c>
      <c r="H8329" t="str">
        <f t="shared" si="520"/>
        <v>Onsite/Hybrid</v>
      </c>
      <c r="I8329" t="s">
        <v>35</v>
      </c>
      <c r="J8329" t="str">
        <f t="shared" si="521"/>
        <v>0-2 yrs</v>
      </c>
      <c r="K8329">
        <f t="shared" ca="1" si="523"/>
        <v>2</v>
      </c>
      <c r="L8329" t="s">
        <v>27</v>
      </c>
      <c r="M8329">
        <v>0</v>
      </c>
      <c r="N8329">
        <v>0</v>
      </c>
      <c r="O8329">
        <v>1</v>
      </c>
      <c r="P8329">
        <v>0</v>
      </c>
      <c r="Q8329">
        <v>1</v>
      </c>
      <c r="R8329">
        <f>SUM(M8329:N8329:O8329:P8329:Q8329)</f>
        <v>2</v>
      </c>
      <c r="S8329" s="1">
        <v>97234</v>
      </c>
      <c r="T8329" s="1" t="str">
        <f t="shared" si="522"/>
        <v>Medium</v>
      </c>
      <c r="U8329">
        <v>6</v>
      </c>
      <c r="V8329">
        <v>2023</v>
      </c>
      <c r="W8329" t="s">
        <v>34</v>
      </c>
      <c r="X8329">
        <v>2</v>
      </c>
    </row>
    <row r="8330" spans="1:24" x14ac:dyDescent="0.3">
      <c r="A8330">
        <v>8329</v>
      </c>
      <c r="B8330" t="s">
        <v>36</v>
      </c>
      <c r="C8330" t="str">
        <f>_xlfn.XLOOKUP(B8330,Lookup_table!B:B,Lookup_table!C:C)</f>
        <v>Data</v>
      </c>
      <c r="D8330" t="s">
        <v>37</v>
      </c>
      <c r="E8330" t="s">
        <v>42</v>
      </c>
      <c r="F8330" t="s">
        <v>52</v>
      </c>
      <c r="G8330" t="s">
        <v>30</v>
      </c>
      <c r="H8330" t="str">
        <f t="shared" si="520"/>
        <v>Onsite/Hybrid</v>
      </c>
      <c r="I8330" t="s">
        <v>18</v>
      </c>
      <c r="J8330" t="str">
        <f t="shared" si="521"/>
        <v>7+ yrs</v>
      </c>
      <c r="K8330">
        <f t="shared" ca="1" si="523"/>
        <v>13</v>
      </c>
      <c r="L8330" t="s">
        <v>27</v>
      </c>
      <c r="M8330">
        <v>0</v>
      </c>
      <c r="N8330">
        <v>0</v>
      </c>
      <c r="O8330">
        <v>0</v>
      </c>
      <c r="P8330">
        <v>0</v>
      </c>
      <c r="Q8330">
        <v>0</v>
      </c>
      <c r="R8330">
        <f>SUM(M8330:N8330:O8330:P8330:Q8330)</f>
        <v>0</v>
      </c>
      <c r="S8330" s="1">
        <v>98843</v>
      </c>
      <c r="T8330" s="1" t="str">
        <f t="shared" si="522"/>
        <v>Medium</v>
      </c>
      <c r="U8330">
        <v>9</v>
      </c>
      <c r="V8330">
        <v>2021</v>
      </c>
      <c r="W8330" t="s">
        <v>20</v>
      </c>
      <c r="X8330">
        <v>1</v>
      </c>
    </row>
    <row r="8331" spans="1:24" x14ac:dyDescent="0.3">
      <c r="A8331">
        <v>8330</v>
      </c>
      <c r="B8331" t="s">
        <v>21</v>
      </c>
      <c r="C8331" t="str">
        <f>_xlfn.XLOOKUP(B8331,Lookup_table!B:B,Lookup_table!C:C)</f>
        <v>AI</v>
      </c>
      <c r="D8331" t="s">
        <v>34</v>
      </c>
      <c r="E8331" t="s">
        <v>42</v>
      </c>
      <c r="F8331" t="s">
        <v>51</v>
      </c>
      <c r="G8331" t="s">
        <v>25</v>
      </c>
      <c r="H8331" t="str">
        <f t="shared" si="520"/>
        <v>Onsite/Hybrid</v>
      </c>
      <c r="I8331" t="s">
        <v>26</v>
      </c>
      <c r="J8331" t="str">
        <f t="shared" si="521"/>
        <v>3-6 yrs</v>
      </c>
      <c r="K8331">
        <f t="shared" ca="1" si="523"/>
        <v>5</v>
      </c>
      <c r="L8331" t="s">
        <v>19</v>
      </c>
      <c r="M8331">
        <v>1</v>
      </c>
      <c r="N8331">
        <v>0</v>
      </c>
      <c r="O8331">
        <v>0</v>
      </c>
      <c r="P8331">
        <v>0</v>
      </c>
      <c r="Q8331">
        <v>1</v>
      </c>
      <c r="R8331">
        <f>SUM(M8331:N8331:O8331:P8331:Q8331)</f>
        <v>2</v>
      </c>
      <c r="S8331" s="1">
        <v>122962</v>
      </c>
      <c r="T8331" s="1" t="str">
        <f t="shared" si="522"/>
        <v>High</v>
      </c>
      <c r="U8331">
        <v>10</v>
      </c>
      <c r="V8331">
        <v>2022</v>
      </c>
      <c r="W8331" t="s">
        <v>20</v>
      </c>
      <c r="X8331">
        <v>1</v>
      </c>
    </row>
    <row r="8332" spans="1:24" x14ac:dyDescent="0.3">
      <c r="A8332">
        <v>8331</v>
      </c>
      <c r="B8332" t="s">
        <v>21</v>
      </c>
      <c r="C8332" t="str">
        <f>_xlfn.XLOOKUP(B8332,Lookup_table!B:B,Lookup_table!C:C)</f>
        <v>AI</v>
      </c>
      <c r="D8332" t="s">
        <v>22</v>
      </c>
      <c r="E8332" t="s">
        <v>23</v>
      </c>
      <c r="F8332" t="s">
        <v>43</v>
      </c>
      <c r="G8332" t="s">
        <v>25</v>
      </c>
      <c r="H8332" t="str">
        <f t="shared" si="520"/>
        <v>Onsite/Hybrid</v>
      </c>
      <c r="I8332" t="s">
        <v>18</v>
      </c>
      <c r="J8332" t="str">
        <f t="shared" si="521"/>
        <v>7+ yrs</v>
      </c>
      <c r="K8332">
        <f t="shared" ca="1" si="523"/>
        <v>9</v>
      </c>
      <c r="L8332" t="s">
        <v>19</v>
      </c>
      <c r="M8332">
        <v>1</v>
      </c>
      <c r="N8332">
        <v>0</v>
      </c>
      <c r="O8332">
        <v>0</v>
      </c>
      <c r="P8332">
        <v>1</v>
      </c>
      <c r="Q8332">
        <v>0</v>
      </c>
      <c r="R8332">
        <f>SUM(M8332:N8332:O8332:P8332:Q8332)</f>
        <v>2</v>
      </c>
      <c r="S8332" s="1">
        <v>171192</v>
      </c>
      <c r="T8332" s="1" t="str">
        <f t="shared" si="522"/>
        <v>High</v>
      </c>
      <c r="U8332">
        <v>8</v>
      </c>
      <c r="V8332">
        <v>2023</v>
      </c>
      <c r="W8332" t="s">
        <v>20</v>
      </c>
      <c r="X8332">
        <v>4</v>
      </c>
    </row>
    <row r="8333" spans="1:24" x14ac:dyDescent="0.3">
      <c r="A8333">
        <v>8332</v>
      </c>
      <c r="B8333" t="s">
        <v>31</v>
      </c>
      <c r="C8333" t="str">
        <f>_xlfn.XLOOKUP(B8333,Lookup_table!B:B,Lookup_table!C:C)</f>
        <v>Business</v>
      </c>
      <c r="D8333" t="s">
        <v>34</v>
      </c>
      <c r="E8333" t="s">
        <v>38</v>
      </c>
      <c r="F8333" t="s">
        <v>29</v>
      </c>
      <c r="G8333" t="s">
        <v>25</v>
      </c>
      <c r="H8333" t="str">
        <f t="shared" si="520"/>
        <v>Onsite/Hybrid</v>
      </c>
      <c r="I8333" t="s">
        <v>35</v>
      </c>
      <c r="J8333" t="str">
        <f t="shared" si="521"/>
        <v>0-2 yrs</v>
      </c>
      <c r="K8333">
        <f t="shared" ca="1" si="523"/>
        <v>1</v>
      </c>
      <c r="L8333" t="s">
        <v>39</v>
      </c>
      <c r="M8333">
        <v>0</v>
      </c>
      <c r="N8333">
        <v>0</v>
      </c>
      <c r="O8333">
        <v>1</v>
      </c>
      <c r="P8333">
        <v>1</v>
      </c>
      <c r="Q8333">
        <v>1</v>
      </c>
      <c r="R8333">
        <f>SUM(M8333:N8333:O8333:P8333:Q8333)</f>
        <v>3</v>
      </c>
      <c r="S8333" s="1">
        <v>93951</v>
      </c>
      <c r="T8333" s="1" t="str">
        <f t="shared" si="522"/>
        <v>Medium</v>
      </c>
      <c r="U8333">
        <v>1</v>
      </c>
      <c r="V8333">
        <v>2024</v>
      </c>
      <c r="W8333" t="s">
        <v>28</v>
      </c>
      <c r="X8333">
        <v>4</v>
      </c>
    </row>
    <row r="8334" spans="1:24" x14ac:dyDescent="0.3">
      <c r="A8334">
        <v>8333</v>
      </c>
      <c r="B8334" t="s">
        <v>21</v>
      </c>
      <c r="C8334" t="str">
        <f>_xlfn.XLOOKUP(B8334,Lookup_table!B:B,Lookup_table!C:C)</f>
        <v>AI</v>
      </c>
      <c r="D8334" t="s">
        <v>37</v>
      </c>
      <c r="E8334" t="s">
        <v>32</v>
      </c>
      <c r="F8334" t="s">
        <v>16</v>
      </c>
      <c r="G8334" t="s">
        <v>25</v>
      </c>
      <c r="H8334" t="str">
        <f t="shared" si="520"/>
        <v>Onsite/Hybrid</v>
      </c>
      <c r="I8334" t="s">
        <v>18</v>
      </c>
      <c r="J8334" t="str">
        <f t="shared" si="521"/>
        <v>7+ yrs</v>
      </c>
      <c r="K8334">
        <f t="shared" ca="1" si="523"/>
        <v>11</v>
      </c>
      <c r="L8334" t="s">
        <v>39</v>
      </c>
      <c r="M8334">
        <v>0</v>
      </c>
      <c r="N8334">
        <v>0</v>
      </c>
      <c r="O8334">
        <v>1</v>
      </c>
      <c r="P8334">
        <v>0</v>
      </c>
      <c r="Q8334">
        <v>0</v>
      </c>
      <c r="R8334">
        <f>SUM(M8334:N8334:O8334:P8334:Q8334)</f>
        <v>1</v>
      </c>
      <c r="S8334" s="1">
        <v>151396</v>
      </c>
      <c r="T8334" s="1" t="str">
        <f t="shared" si="522"/>
        <v>High</v>
      </c>
      <c r="U8334">
        <v>6</v>
      </c>
      <c r="V8334">
        <v>2020</v>
      </c>
      <c r="W8334" t="s">
        <v>20</v>
      </c>
      <c r="X8334">
        <v>3</v>
      </c>
    </row>
    <row r="8335" spans="1:24" x14ac:dyDescent="0.3">
      <c r="A8335">
        <v>8334</v>
      </c>
      <c r="B8335" t="s">
        <v>36</v>
      </c>
      <c r="C8335" t="str">
        <f>_xlfn.XLOOKUP(B8335,Lookup_table!B:B,Lookup_table!C:C)</f>
        <v>Data</v>
      </c>
      <c r="D8335" t="s">
        <v>34</v>
      </c>
      <c r="E8335" t="s">
        <v>23</v>
      </c>
      <c r="F8335" t="s">
        <v>24</v>
      </c>
      <c r="G8335" t="s">
        <v>25</v>
      </c>
      <c r="H8335" t="str">
        <f t="shared" si="520"/>
        <v>Onsite/Hybrid</v>
      </c>
      <c r="I8335" t="s">
        <v>26</v>
      </c>
      <c r="J8335" t="str">
        <f t="shared" si="521"/>
        <v>3-6 yrs</v>
      </c>
      <c r="K8335">
        <f t="shared" ca="1" si="523"/>
        <v>3</v>
      </c>
      <c r="L8335" t="s">
        <v>27</v>
      </c>
      <c r="M8335">
        <v>0</v>
      </c>
      <c r="N8335">
        <v>1</v>
      </c>
      <c r="O8335">
        <v>0</v>
      </c>
      <c r="P8335">
        <v>1</v>
      </c>
      <c r="Q8335">
        <v>1</v>
      </c>
      <c r="R8335">
        <f>SUM(M8335:N8335:O8335:P8335:Q8335)</f>
        <v>3</v>
      </c>
      <c r="S8335" s="1">
        <v>95590</v>
      </c>
      <c r="T8335" s="1" t="str">
        <f t="shared" si="522"/>
        <v>Medium</v>
      </c>
      <c r="U8335">
        <v>1</v>
      </c>
      <c r="V8335">
        <v>2024</v>
      </c>
      <c r="W8335" t="s">
        <v>28</v>
      </c>
      <c r="X8335">
        <v>7</v>
      </c>
    </row>
    <row r="8336" spans="1:24" x14ac:dyDescent="0.3">
      <c r="A8336">
        <v>8335</v>
      </c>
      <c r="B8336" t="s">
        <v>50</v>
      </c>
      <c r="C8336" t="str">
        <f>_xlfn.XLOOKUP(B8336,Lookup_table!B:B,Lookup_table!C:C)</f>
        <v>AI</v>
      </c>
      <c r="D8336" t="s">
        <v>14</v>
      </c>
      <c r="E8336" t="s">
        <v>42</v>
      </c>
      <c r="F8336" t="s">
        <v>44</v>
      </c>
      <c r="G8336" t="s">
        <v>17</v>
      </c>
      <c r="H8336" t="str">
        <f t="shared" si="520"/>
        <v>Remote</v>
      </c>
      <c r="I8336" t="s">
        <v>35</v>
      </c>
      <c r="J8336" t="str">
        <f t="shared" si="521"/>
        <v>0-2 yrs</v>
      </c>
      <c r="K8336">
        <f t="shared" ca="1" si="523"/>
        <v>2</v>
      </c>
      <c r="L8336" t="s">
        <v>27</v>
      </c>
      <c r="M8336">
        <v>0</v>
      </c>
      <c r="N8336">
        <v>1</v>
      </c>
      <c r="O8336">
        <v>0</v>
      </c>
      <c r="P8336">
        <v>1</v>
      </c>
      <c r="Q8336">
        <v>1</v>
      </c>
      <c r="R8336">
        <f>SUM(M8336:N8336:O8336:P8336:Q8336)</f>
        <v>3</v>
      </c>
      <c r="S8336" s="1">
        <v>111000</v>
      </c>
      <c r="T8336" s="1" t="str">
        <f t="shared" si="522"/>
        <v>Medium</v>
      </c>
      <c r="U8336">
        <v>5</v>
      </c>
      <c r="V8336">
        <v>2025</v>
      </c>
      <c r="W8336" t="s">
        <v>20</v>
      </c>
      <c r="X8336">
        <v>5</v>
      </c>
    </row>
    <row r="8337" spans="1:24" x14ac:dyDescent="0.3">
      <c r="A8337">
        <v>8336</v>
      </c>
      <c r="B8337" t="s">
        <v>41</v>
      </c>
      <c r="C8337" t="str">
        <f>_xlfn.XLOOKUP(B8337,Lookup_table!B:B,Lookup_table!C:C)</f>
        <v>Data</v>
      </c>
      <c r="D8337" t="s">
        <v>37</v>
      </c>
      <c r="E8337" t="s">
        <v>42</v>
      </c>
      <c r="F8337" t="s">
        <v>16</v>
      </c>
      <c r="G8337" t="s">
        <v>17</v>
      </c>
      <c r="H8337" t="str">
        <f t="shared" si="520"/>
        <v>Remote</v>
      </c>
      <c r="I8337" t="s">
        <v>26</v>
      </c>
      <c r="J8337" t="str">
        <f t="shared" si="521"/>
        <v>3-6 yrs</v>
      </c>
      <c r="K8337">
        <f t="shared" ca="1" si="523"/>
        <v>3</v>
      </c>
      <c r="L8337" t="s">
        <v>19</v>
      </c>
      <c r="M8337">
        <v>1</v>
      </c>
      <c r="N8337">
        <v>1</v>
      </c>
      <c r="O8337">
        <v>0</v>
      </c>
      <c r="P8337">
        <v>1</v>
      </c>
      <c r="Q8337">
        <v>1</v>
      </c>
      <c r="R8337">
        <f>SUM(M8337:N8337:O8337:P8337:Q8337)</f>
        <v>4</v>
      </c>
      <c r="S8337" s="1">
        <v>99856</v>
      </c>
      <c r="T8337" s="1" t="str">
        <f t="shared" si="522"/>
        <v>Medium</v>
      </c>
      <c r="U8337">
        <v>12</v>
      </c>
      <c r="V8337">
        <v>2026</v>
      </c>
      <c r="W8337" t="s">
        <v>20</v>
      </c>
      <c r="X8337">
        <v>6</v>
      </c>
    </row>
    <row r="8338" spans="1:24" x14ac:dyDescent="0.3">
      <c r="A8338">
        <v>8337</v>
      </c>
      <c r="B8338" t="s">
        <v>50</v>
      </c>
      <c r="C8338" t="str">
        <f>_xlfn.XLOOKUP(B8338,Lookup_table!B:B,Lookup_table!C:C)</f>
        <v>AI</v>
      </c>
      <c r="D8338" t="s">
        <v>14</v>
      </c>
      <c r="E8338" t="s">
        <v>23</v>
      </c>
      <c r="F8338" t="s">
        <v>51</v>
      </c>
      <c r="G8338" t="s">
        <v>17</v>
      </c>
      <c r="H8338" t="str">
        <f t="shared" si="520"/>
        <v>Remote</v>
      </c>
      <c r="I8338" t="s">
        <v>18</v>
      </c>
      <c r="J8338" t="str">
        <f t="shared" si="521"/>
        <v>7+ yrs</v>
      </c>
      <c r="K8338">
        <f t="shared" ca="1" si="523"/>
        <v>11</v>
      </c>
      <c r="L8338" t="s">
        <v>27</v>
      </c>
      <c r="M8338">
        <v>0</v>
      </c>
      <c r="N8338">
        <v>1</v>
      </c>
      <c r="O8338">
        <v>1</v>
      </c>
      <c r="P8338">
        <v>1</v>
      </c>
      <c r="Q8338">
        <v>0</v>
      </c>
      <c r="R8338">
        <f>SUM(M8338:N8338:O8338:P8338:Q8338)</f>
        <v>3</v>
      </c>
      <c r="S8338" s="1">
        <v>173680</v>
      </c>
      <c r="T8338" s="1" t="str">
        <f t="shared" si="522"/>
        <v>High</v>
      </c>
      <c r="U8338">
        <v>12</v>
      </c>
      <c r="V8338">
        <v>2021</v>
      </c>
      <c r="W8338" t="s">
        <v>28</v>
      </c>
      <c r="X8338">
        <v>6</v>
      </c>
    </row>
    <row r="8339" spans="1:24" x14ac:dyDescent="0.3">
      <c r="A8339">
        <v>8338</v>
      </c>
      <c r="B8339" t="s">
        <v>36</v>
      </c>
      <c r="C8339" t="str">
        <f>_xlfn.XLOOKUP(B8339,Lookup_table!B:B,Lookup_table!C:C)</f>
        <v>Data</v>
      </c>
      <c r="D8339" t="s">
        <v>34</v>
      </c>
      <c r="E8339" t="s">
        <v>23</v>
      </c>
      <c r="F8339" t="s">
        <v>51</v>
      </c>
      <c r="G8339" t="s">
        <v>17</v>
      </c>
      <c r="H8339" t="str">
        <f t="shared" si="520"/>
        <v>Remote</v>
      </c>
      <c r="I8339" t="s">
        <v>18</v>
      </c>
      <c r="J8339" t="str">
        <f t="shared" si="521"/>
        <v>7+ yrs</v>
      </c>
      <c r="K8339">
        <f t="shared" ca="1" si="523"/>
        <v>7</v>
      </c>
      <c r="L8339" t="s">
        <v>27</v>
      </c>
      <c r="M8339">
        <v>0</v>
      </c>
      <c r="N8339">
        <v>1</v>
      </c>
      <c r="O8339">
        <v>1</v>
      </c>
      <c r="P8339">
        <v>1</v>
      </c>
      <c r="Q8339">
        <v>0</v>
      </c>
      <c r="R8339">
        <f>SUM(M8339:N8339:O8339:P8339:Q8339)</f>
        <v>3</v>
      </c>
      <c r="S8339" s="1">
        <v>129195</v>
      </c>
      <c r="T8339" s="1" t="str">
        <f t="shared" si="522"/>
        <v>High</v>
      </c>
      <c r="U8339">
        <v>1</v>
      </c>
      <c r="V8339">
        <v>2023</v>
      </c>
      <c r="W8339" t="s">
        <v>28</v>
      </c>
      <c r="X8339">
        <v>3</v>
      </c>
    </row>
    <row r="8340" spans="1:24" x14ac:dyDescent="0.3">
      <c r="A8340">
        <v>8339</v>
      </c>
      <c r="B8340" t="s">
        <v>21</v>
      </c>
      <c r="C8340" t="str">
        <f>_xlfn.XLOOKUP(B8340,Lookup_table!B:B,Lookup_table!C:C)</f>
        <v>AI</v>
      </c>
      <c r="D8340" t="s">
        <v>14</v>
      </c>
      <c r="E8340" t="s">
        <v>32</v>
      </c>
      <c r="F8340" t="s">
        <v>51</v>
      </c>
      <c r="G8340" t="s">
        <v>30</v>
      </c>
      <c r="H8340" t="str">
        <f t="shared" si="520"/>
        <v>Onsite/Hybrid</v>
      </c>
      <c r="I8340" t="s">
        <v>35</v>
      </c>
      <c r="J8340" t="str">
        <f t="shared" si="521"/>
        <v>0-2 yrs</v>
      </c>
      <c r="K8340">
        <f t="shared" ca="1" si="523"/>
        <v>0</v>
      </c>
      <c r="L8340" t="s">
        <v>27</v>
      </c>
      <c r="M8340">
        <v>0</v>
      </c>
      <c r="N8340">
        <v>0</v>
      </c>
      <c r="O8340">
        <v>1</v>
      </c>
      <c r="P8340">
        <v>1</v>
      </c>
      <c r="Q8340">
        <v>0</v>
      </c>
      <c r="R8340">
        <f>SUM(M8340:N8340:O8340:P8340:Q8340)</f>
        <v>2</v>
      </c>
      <c r="S8340" s="1">
        <v>122732</v>
      </c>
      <c r="T8340" s="1" t="str">
        <f t="shared" si="522"/>
        <v>High</v>
      </c>
      <c r="U8340">
        <v>6</v>
      </c>
      <c r="V8340">
        <v>2026</v>
      </c>
      <c r="W8340" t="s">
        <v>28</v>
      </c>
      <c r="X8340">
        <v>2</v>
      </c>
    </row>
    <row r="8341" spans="1:24" x14ac:dyDescent="0.3">
      <c r="A8341">
        <v>8340</v>
      </c>
      <c r="B8341" t="s">
        <v>31</v>
      </c>
      <c r="C8341" t="str">
        <f>_xlfn.XLOOKUP(B8341,Lookup_table!B:B,Lookup_table!C:C)</f>
        <v>Business</v>
      </c>
      <c r="D8341" t="s">
        <v>37</v>
      </c>
      <c r="E8341" t="s">
        <v>23</v>
      </c>
      <c r="F8341" t="s">
        <v>51</v>
      </c>
      <c r="G8341" t="s">
        <v>25</v>
      </c>
      <c r="H8341" t="str">
        <f t="shared" si="520"/>
        <v>Onsite/Hybrid</v>
      </c>
      <c r="I8341" t="s">
        <v>26</v>
      </c>
      <c r="J8341" t="str">
        <f t="shared" si="521"/>
        <v>3-6 yrs</v>
      </c>
      <c r="K8341">
        <f t="shared" ca="1" si="523"/>
        <v>6</v>
      </c>
      <c r="L8341" t="s">
        <v>39</v>
      </c>
      <c r="M8341">
        <v>1</v>
      </c>
      <c r="N8341">
        <v>0</v>
      </c>
      <c r="O8341">
        <v>0</v>
      </c>
      <c r="P8341">
        <v>0</v>
      </c>
      <c r="Q8341">
        <v>1</v>
      </c>
      <c r="R8341">
        <f>SUM(M8341:N8341:O8341:P8341:Q8341)</f>
        <v>2</v>
      </c>
      <c r="S8341" s="1">
        <v>84681</v>
      </c>
      <c r="T8341" s="1" t="str">
        <f t="shared" si="522"/>
        <v>Medium</v>
      </c>
      <c r="U8341">
        <v>2</v>
      </c>
      <c r="V8341">
        <v>2026</v>
      </c>
      <c r="W8341" t="s">
        <v>28</v>
      </c>
      <c r="X8341">
        <v>9</v>
      </c>
    </row>
    <row r="8342" spans="1:24" x14ac:dyDescent="0.3">
      <c r="A8342">
        <v>8341</v>
      </c>
      <c r="B8342" t="s">
        <v>31</v>
      </c>
      <c r="C8342" t="str">
        <f>_xlfn.XLOOKUP(B8342,Lookup_table!B:B,Lookup_table!C:C)</f>
        <v>Business</v>
      </c>
      <c r="D8342" t="s">
        <v>22</v>
      </c>
      <c r="E8342" t="s">
        <v>40</v>
      </c>
      <c r="F8342" t="s">
        <v>52</v>
      </c>
      <c r="G8342" t="s">
        <v>30</v>
      </c>
      <c r="H8342" t="str">
        <f t="shared" si="520"/>
        <v>Onsite/Hybrid</v>
      </c>
      <c r="I8342" t="s">
        <v>26</v>
      </c>
      <c r="J8342" t="str">
        <f t="shared" si="521"/>
        <v>3-6 yrs</v>
      </c>
      <c r="K8342">
        <f t="shared" ca="1" si="523"/>
        <v>4</v>
      </c>
      <c r="L8342" t="s">
        <v>19</v>
      </c>
      <c r="M8342">
        <v>0</v>
      </c>
      <c r="N8342">
        <v>0</v>
      </c>
      <c r="O8342">
        <v>1</v>
      </c>
      <c r="P8342">
        <v>1</v>
      </c>
      <c r="Q8342">
        <v>0</v>
      </c>
      <c r="R8342">
        <f>SUM(M8342:N8342:O8342:P8342:Q8342)</f>
        <v>2</v>
      </c>
      <c r="S8342" s="1">
        <v>125198</v>
      </c>
      <c r="T8342" s="1" t="str">
        <f t="shared" si="522"/>
        <v>High</v>
      </c>
      <c r="U8342">
        <v>7</v>
      </c>
      <c r="V8342">
        <v>2021</v>
      </c>
      <c r="W8342" t="s">
        <v>28</v>
      </c>
      <c r="X8342">
        <v>3</v>
      </c>
    </row>
    <row r="8343" spans="1:24" x14ac:dyDescent="0.3">
      <c r="A8343">
        <v>8342</v>
      </c>
      <c r="B8343" t="s">
        <v>50</v>
      </c>
      <c r="C8343" t="str">
        <f>_xlfn.XLOOKUP(B8343,Lookup_table!B:B,Lookup_table!C:C)</f>
        <v>AI</v>
      </c>
      <c r="D8343" t="s">
        <v>34</v>
      </c>
      <c r="E8343" t="s">
        <v>23</v>
      </c>
      <c r="F8343" t="s">
        <v>16</v>
      </c>
      <c r="G8343" t="s">
        <v>25</v>
      </c>
      <c r="H8343" t="str">
        <f t="shared" si="520"/>
        <v>Onsite/Hybrid</v>
      </c>
      <c r="I8343" t="s">
        <v>18</v>
      </c>
      <c r="J8343" t="str">
        <f t="shared" si="521"/>
        <v>7+ yrs</v>
      </c>
      <c r="K8343">
        <f t="shared" ca="1" si="523"/>
        <v>10</v>
      </c>
      <c r="L8343" t="s">
        <v>19</v>
      </c>
      <c r="M8343">
        <v>0</v>
      </c>
      <c r="N8343">
        <v>0</v>
      </c>
      <c r="O8343">
        <v>1</v>
      </c>
      <c r="P8343">
        <v>0</v>
      </c>
      <c r="Q8343">
        <v>0</v>
      </c>
      <c r="R8343">
        <f>SUM(M8343:N8343:O8343:P8343:Q8343)</f>
        <v>1</v>
      </c>
      <c r="S8343" s="1">
        <v>154806</v>
      </c>
      <c r="T8343" s="1" t="str">
        <f t="shared" si="522"/>
        <v>High</v>
      </c>
      <c r="U8343">
        <v>3</v>
      </c>
      <c r="V8343">
        <v>2021</v>
      </c>
      <c r="W8343" t="s">
        <v>34</v>
      </c>
      <c r="X8343">
        <v>5</v>
      </c>
    </row>
    <row r="8344" spans="1:24" x14ac:dyDescent="0.3">
      <c r="A8344">
        <v>8343</v>
      </c>
      <c r="B8344" t="s">
        <v>36</v>
      </c>
      <c r="C8344" t="str">
        <f>_xlfn.XLOOKUP(B8344,Lookup_table!B:B,Lookup_table!C:C)</f>
        <v>Data</v>
      </c>
      <c r="D8344" t="s">
        <v>22</v>
      </c>
      <c r="E8344" t="s">
        <v>15</v>
      </c>
      <c r="F8344" t="s">
        <v>44</v>
      </c>
      <c r="G8344" t="s">
        <v>30</v>
      </c>
      <c r="H8344" t="str">
        <f t="shared" si="520"/>
        <v>Onsite/Hybrid</v>
      </c>
      <c r="I8344" t="s">
        <v>26</v>
      </c>
      <c r="J8344" t="str">
        <f t="shared" si="521"/>
        <v>3-6 yrs</v>
      </c>
      <c r="K8344">
        <f t="shared" ca="1" si="523"/>
        <v>3</v>
      </c>
      <c r="L8344" t="s">
        <v>39</v>
      </c>
      <c r="M8344">
        <v>0</v>
      </c>
      <c r="N8344">
        <v>1</v>
      </c>
      <c r="O8344">
        <v>1</v>
      </c>
      <c r="P8344">
        <v>1</v>
      </c>
      <c r="Q8344">
        <v>1</v>
      </c>
      <c r="R8344">
        <f>SUM(M8344:N8344:O8344:P8344:Q8344)</f>
        <v>4</v>
      </c>
      <c r="S8344" s="1">
        <v>136216</v>
      </c>
      <c r="T8344" s="1" t="str">
        <f t="shared" si="522"/>
        <v>High</v>
      </c>
      <c r="U8344">
        <v>4</v>
      </c>
      <c r="V8344">
        <v>2023</v>
      </c>
      <c r="W8344" t="s">
        <v>28</v>
      </c>
      <c r="X8344">
        <v>1</v>
      </c>
    </row>
    <row r="8345" spans="1:24" x14ac:dyDescent="0.3">
      <c r="A8345">
        <v>8344</v>
      </c>
      <c r="B8345" t="s">
        <v>50</v>
      </c>
      <c r="C8345" t="str">
        <f>_xlfn.XLOOKUP(B8345,Lookup_table!B:B,Lookup_table!C:C)</f>
        <v>AI</v>
      </c>
      <c r="D8345" t="s">
        <v>14</v>
      </c>
      <c r="E8345" t="s">
        <v>32</v>
      </c>
      <c r="F8345" t="s">
        <v>29</v>
      </c>
      <c r="G8345" t="s">
        <v>17</v>
      </c>
      <c r="H8345" t="str">
        <f t="shared" si="520"/>
        <v>Remote</v>
      </c>
      <c r="I8345" t="s">
        <v>35</v>
      </c>
      <c r="J8345" t="str">
        <f t="shared" si="521"/>
        <v>0-2 yrs</v>
      </c>
      <c r="K8345">
        <f t="shared" ca="1" si="523"/>
        <v>0</v>
      </c>
      <c r="L8345" t="s">
        <v>19</v>
      </c>
      <c r="M8345">
        <v>0</v>
      </c>
      <c r="N8345">
        <v>0</v>
      </c>
      <c r="O8345">
        <v>1</v>
      </c>
      <c r="P8345">
        <v>1</v>
      </c>
      <c r="Q8345">
        <v>0</v>
      </c>
      <c r="R8345">
        <f>SUM(M8345:N8345:O8345:P8345:Q8345)</f>
        <v>2</v>
      </c>
      <c r="S8345" s="1">
        <v>119773</v>
      </c>
      <c r="T8345" s="1" t="str">
        <f t="shared" si="522"/>
        <v>Medium</v>
      </c>
      <c r="U8345">
        <v>12</v>
      </c>
      <c r="V8345">
        <v>2026</v>
      </c>
      <c r="W8345" t="s">
        <v>28</v>
      </c>
      <c r="X8345">
        <v>9</v>
      </c>
    </row>
    <row r="8346" spans="1:24" x14ac:dyDescent="0.3">
      <c r="A8346">
        <v>8345</v>
      </c>
      <c r="B8346" t="s">
        <v>33</v>
      </c>
      <c r="C8346" t="str">
        <f>_xlfn.XLOOKUP(B8346,Lookup_table!B:B,Lookup_table!C:C)</f>
        <v>Data</v>
      </c>
      <c r="D8346" t="s">
        <v>37</v>
      </c>
      <c r="E8346" t="s">
        <v>42</v>
      </c>
      <c r="F8346" t="s">
        <v>43</v>
      </c>
      <c r="G8346" t="s">
        <v>25</v>
      </c>
      <c r="H8346" t="str">
        <f t="shared" si="520"/>
        <v>Onsite/Hybrid</v>
      </c>
      <c r="I8346" t="s">
        <v>35</v>
      </c>
      <c r="J8346" t="str">
        <f t="shared" si="521"/>
        <v>0-2 yrs</v>
      </c>
      <c r="K8346">
        <f t="shared" ca="1" si="523"/>
        <v>1</v>
      </c>
      <c r="L8346" t="s">
        <v>27</v>
      </c>
      <c r="M8346">
        <v>0</v>
      </c>
      <c r="N8346">
        <v>1</v>
      </c>
      <c r="O8346">
        <v>0</v>
      </c>
      <c r="P8346">
        <v>0</v>
      </c>
      <c r="Q8346">
        <v>1</v>
      </c>
      <c r="R8346">
        <f>SUM(M8346:N8346:O8346:P8346:Q8346)</f>
        <v>2</v>
      </c>
      <c r="S8346" s="1">
        <v>59963</v>
      </c>
      <c r="T8346" s="1" t="str">
        <f t="shared" si="522"/>
        <v>Low</v>
      </c>
      <c r="U8346">
        <v>10</v>
      </c>
      <c r="V8346">
        <v>2021</v>
      </c>
      <c r="W8346" t="s">
        <v>20</v>
      </c>
      <c r="X8346">
        <v>6</v>
      </c>
    </row>
    <row r="8347" spans="1:24" x14ac:dyDescent="0.3">
      <c r="A8347">
        <v>8346</v>
      </c>
      <c r="B8347" t="s">
        <v>33</v>
      </c>
      <c r="C8347" t="str">
        <f>_xlfn.XLOOKUP(B8347,Lookup_table!B:B,Lookup_table!C:C)</f>
        <v>Data</v>
      </c>
      <c r="D8347" t="s">
        <v>22</v>
      </c>
      <c r="E8347" t="s">
        <v>38</v>
      </c>
      <c r="F8347" t="s">
        <v>24</v>
      </c>
      <c r="G8347" t="s">
        <v>30</v>
      </c>
      <c r="H8347" t="str">
        <f t="shared" si="520"/>
        <v>Onsite/Hybrid</v>
      </c>
      <c r="I8347" t="s">
        <v>35</v>
      </c>
      <c r="J8347" t="str">
        <f t="shared" si="521"/>
        <v>0-2 yrs</v>
      </c>
      <c r="K8347">
        <f t="shared" ca="1" si="523"/>
        <v>0</v>
      </c>
      <c r="L8347" t="s">
        <v>27</v>
      </c>
      <c r="M8347">
        <v>0</v>
      </c>
      <c r="N8347">
        <v>0</v>
      </c>
      <c r="O8347">
        <v>0</v>
      </c>
      <c r="P8347">
        <v>1</v>
      </c>
      <c r="Q8347">
        <v>1</v>
      </c>
      <c r="R8347">
        <f>SUM(M8347:N8347:O8347:P8347:Q8347)</f>
        <v>2</v>
      </c>
      <c r="S8347" s="1">
        <v>92118</v>
      </c>
      <c r="T8347" s="1" t="str">
        <f t="shared" si="522"/>
        <v>Medium</v>
      </c>
      <c r="U8347">
        <v>2</v>
      </c>
      <c r="V8347">
        <v>2022</v>
      </c>
      <c r="W8347" t="s">
        <v>28</v>
      </c>
      <c r="X8347">
        <v>7</v>
      </c>
    </row>
    <row r="8348" spans="1:24" x14ac:dyDescent="0.3">
      <c r="A8348">
        <v>8347</v>
      </c>
      <c r="B8348" t="s">
        <v>41</v>
      </c>
      <c r="C8348" t="str">
        <f>_xlfn.XLOOKUP(B8348,Lookup_table!B:B,Lookup_table!C:C)</f>
        <v>Data</v>
      </c>
      <c r="D8348" t="s">
        <v>14</v>
      </c>
      <c r="E8348" t="s">
        <v>23</v>
      </c>
      <c r="F8348" t="s">
        <v>16</v>
      </c>
      <c r="G8348" t="s">
        <v>30</v>
      </c>
      <c r="H8348" t="str">
        <f t="shared" si="520"/>
        <v>Onsite/Hybrid</v>
      </c>
      <c r="I8348" t="s">
        <v>18</v>
      </c>
      <c r="J8348" t="str">
        <f t="shared" si="521"/>
        <v>7+ yrs</v>
      </c>
      <c r="K8348">
        <f t="shared" ca="1" si="523"/>
        <v>10</v>
      </c>
      <c r="L8348" t="s">
        <v>19</v>
      </c>
      <c r="M8348">
        <v>1</v>
      </c>
      <c r="N8348">
        <v>1</v>
      </c>
      <c r="O8348">
        <v>1</v>
      </c>
      <c r="P8348">
        <v>0</v>
      </c>
      <c r="Q8348">
        <v>1</v>
      </c>
      <c r="R8348">
        <f>SUM(M8348:N8348:O8348:P8348:Q8348)</f>
        <v>4</v>
      </c>
      <c r="S8348" s="1">
        <v>129445</v>
      </c>
      <c r="T8348" s="1" t="str">
        <f t="shared" si="522"/>
        <v>High</v>
      </c>
      <c r="U8348">
        <v>2</v>
      </c>
      <c r="V8348">
        <v>2023</v>
      </c>
      <c r="W8348" t="s">
        <v>20</v>
      </c>
      <c r="X8348">
        <v>4</v>
      </c>
    </row>
    <row r="8349" spans="1:24" x14ac:dyDescent="0.3">
      <c r="A8349">
        <v>8348</v>
      </c>
      <c r="B8349" t="s">
        <v>21</v>
      </c>
      <c r="C8349" t="str">
        <f>_xlfn.XLOOKUP(B8349,Lookup_table!B:B,Lookup_table!C:C)</f>
        <v>AI</v>
      </c>
      <c r="D8349" t="s">
        <v>37</v>
      </c>
      <c r="E8349" t="s">
        <v>23</v>
      </c>
      <c r="F8349" t="s">
        <v>24</v>
      </c>
      <c r="G8349" t="s">
        <v>30</v>
      </c>
      <c r="H8349" t="str">
        <f t="shared" si="520"/>
        <v>Onsite/Hybrid</v>
      </c>
      <c r="I8349" t="s">
        <v>35</v>
      </c>
      <c r="J8349" t="str">
        <f t="shared" si="521"/>
        <v>0-2 yrs</v>
      </c>
      <c r="K8349">
        <f t="shared" ca="1" si="523"/>
        <v>2</v>
      </c>
      <c r="L8349" t="s">
        <v>39</v>
      </c>
      <c r="M8349">
        <v>1</v>
      </c>
      <c r="N8349">
        <v>1</v>
      </c>
      <c r="O8349">
        <v>0</v>
      </c>
      <c r="P8349">
        <v>1</v>
      </c>
      <c r="Q8349">
        <v>1</v>
      </c>
      <c r="R8349">
        <f>SUM(M8349:N8349:O8349:P8349:Q8349)</f>
        <v>4</v>
      </c>
      <c r="S8349" s="1">
        <v>114835</v>
      </c>
      <c r="T8349" s="1" t="str">
        <f t="shared" si="522"/>
        <v>Medium</v>
      </c>
      <c r="U8349">
        <v>5</v>
      </c>
      <c r="V8349">
        <v>2025</v>
      </c>
      <c r="W8349" t="s">
        <v>28</v>
      </c>
      <c r="X8349">
        <v>8</v>
      </c>
    </row>
    <row r="8350" spans="1:24" x14ac:dyDescent="0.3">
      <c r="A8350">
        <v>8349</v>
      </c>
      <c r="B8350" t="s">
        <v>36</v>
      </c>
      <c r="C8350" t="str">
        <f>_xlfn.XLOOKUP(B8350,Lookup_table!B:B,Lookup_table!C:C)</f>
        <v>Data</v>
      </c>
      <c r="D8350" t="s">
        <v>22</v>
      </c>
      <c r="E8350" t="s">
        <v>15</v>
      </c>
      <c r="F8350" t="s">
        <v>43</v>
      </c>
      <c r="G8350" t="s">
        <v>25</v>
      </c>
      <c r="H8350" t="str">
        <f t="shared" si="520"/>
        <v>Onsite/Hybrid</v>
      </c>
      <c r="I8350" t="s">
        <v>18</v>
      </c>
      <c r="J8350" t="str">
        <f t="shared" si="521"/>
        <v>7+ yrs</v>
      </c>
      <c r="K8350">
        <f t="shared" ca="1" si="523"/>
        <v>8</v>
      </c>
      <c r="L8350" t="s">
        <v>39</v>
      </c>
      <c r="M8350">
        <v>1</v>
      </c>
      <c r="N8350">
        <v>1</v>
      </c>
      <c r="O8350">
        <v>1</v>
      </c>
      <c r="P8350">
        <v>0</v>
      </c>
      <c r="Q8350">
        <v>1</v>
      </c>
      <c r="R8350">
        <f>SUM(M8350:N8350:O8350:P8350:Q8350)</f>
        <v>4</v>
      </c>
      <c r="S8350" s="1">
        <v>140253</v>
      </c>
      <c r="T8350" s="1" t="str">
        <f t="shared" si="522"/>
        <v>High</v>
      </c>
      <c r="U8350">
        <v>7</v>
      </c>
      <c r="V8350">
        <v>2026</v>
      </c>
      <c r="W8350" t="s">
        <v>28</v>
      </c>
      <c r="X8350">
        <v>7</v>
      </c>
    </row>
    <row r="8351" spans="1:24" x14ac:dyDescent="0.3">
      <c r="A8351">
        <v>8350</v>
      </c>
      <c r="B8351" t="s">
        <v>31</v>
      </c>
      <c r="C8351" t="str">
        <f>_xlfn.XLOOKUP(B8351,Lookup_table!B:B,Lookup_table!C:C)</f>
        <v>Business</v>
      </c>
      <c r="D8351" t="s">
        <v>22</v>
      </c>
      <c r="E8351" t="s">
        <v>40</v>
      </c>
      <c r="F8351" t="s">
        <v>44</v>
      </c>
      <c r="G8351" t="s">
        <v>30</v>
      </c>
      <c r="H8351" t="str">
        <f t="shared" si="520"/>
        <v>Onsite/Hybrid</v>
      </c>
      <c r="I8351" t="s">
        <v>35</v>
      </c>
      <c r="J8351" t="str">
        <f t="shared" si="521"/>
        <v>0-2 yrs</v>
      </c>
      <c r="K8351">
        <f t="shared" ca="1" si="523"/>
        <v>1</v>
      </c>
      <c r="L8351" t="s">
        <v>27</v>
      </c>
      <c r="M8351">
        <v>0</v>
      </c>
      <c r="N8351">
        <v>1</v>
      </c>
      <c r="O8351">
        <v>0</v>
      </c>
      <c r="P8351">
        <v>0</v>
      </c>
      <c r="Q8351">
        <v>1</v>
      </c>
      <c r="R8351">
        <f>SUM(M8351:N8351:O8351:P8351:Q8351)</f>
        <v>2</v>
      </c>
      <c r="S8351" s="1">
        <v>76294</v>
      </c>
      <c r="T8351" s="1" t="str">
        <f t="shared" si="522"/>
        <v>Medium</v>
      </c>
      <c r="U8351">
        <v>4</v>
      </c>
      <c r="V8351">
        <v>2021</v>
      </c>
      <c r="W8351" t="s">
        <v>20</v>
      </c>
      <c r="X8351">
        <v>3</v>
      </c>
    </row>
    <row r="8352" spans="1:24" x14ac:dyDescent="0.3">
      <c r="A8352">
        <v>8351</v>
      </c>
      <c r="B8352" t="s">
        <v>41</v>
      </c>
      <c r="C8352" t="str">
        <f>_xlfn.XLOOKUP(B8352,Lookup_table!B:B,Lookup_table!C:C)</f>
        <v>Data</v>
      </c>
      <c r="D8352" t="s">
        <v>34</v>
      </c>
      <c r="E8352" t="s">
        <v>40</v>
      </c>
      <c r="F8352" t="s">
        <v>43</v>
      </c>
      <c r="G8352" t="s">
        <v>17</v>
      </c>
      <c r="H8352" t="str">
        <f t="shared" si="520"/>
        <v>Remote</v>
      </c>
      <c r="I8352" t="s">
        <v>26</v>
      </c>
      <c r="J8352" t="str">
        <f t="shared" si="521"/>
        <v>3-6 yrs</v>
      </c>
      <c r="K8352">
        <f t="shared" ca="1" si="523"/>
        <v>3</v>
      </c>
      <c r="L8352" t="s">
        <v>19</v>
      </c>
      <c r="M8352">
        <v>1</v>
      </c>
      <c r="N8352">
        <v>1</v>
      </c>
      <c r="O8352">
        <v>1</v>
      </c>
      <c r="P8352">
        <v>1</v>
      </c>
      <c r="Q8352">
        <v>1</v>
      </c>
      <c r="R8352">
        <f>SUM(M8352:N8352:O8352:P8352:Q8352)</f>
        <v>5</v>
      </c>
      <c r="S8352" s="1">
        <v>119581</v>
      </c>
      <c r="T8352" s="1" t="str">
        <f t="shared" si="522"/>
        <v>Medium</v>
      </c>
      <c r="U8352">
        <v>1</v>
      </c>
      <c r="V8352">
        <v>2020</v>
      </c>
      <c r="W8352" t="s">
        <v>28</v>
      </c>
      <c r="X8352">
        <v>7</v>
      </c>
    </row>
    <row r="8353" spans="1:24" x14ac:dyDescent="0.3">
      <c r="A8353">
        <v>8352</v>
      </c>
      <c r="B8353" t="s">
        <v>41</v>
      </c>
      <c r="C8353" t="str">
        <f>_xlfn.XLOOKUP(B8353,Lookup_table!B:B,Lookup_table!C:C)</f>
        <v>Data</v>
      </c>
      <c r="D8353" t="s">
        <v>37</v>
      </c>
      <c r="E8353" t="s">
        <v>40</v>
      </c>
      <c r="F8353" t="s">
        <v>16</v>
      </c>
      <c r="G8353" t="s">
        <v>17</v>
      </c>
      <c r="H8353" t="str">
        <f t="shared" si="520"/>
        <v>Remote</v>
      </c>
      <c r="I8353" t="s">
        <v>35</v>
      </c>
      <c r="J8353" t="str">
        <f t="shared" si="521"/>
        <v>0-2 yrs</v>
      </c>
      <c r="K8353">
        <f t="shared" ca="1" si="523"/>
        <v>1</v>
      </c>
      <c r="L8353" t="s">
        <v>39</v>
      </c>
      <c r="M8353">
        <v>1</v>
      </c>
      <c r="N8353">
        <v>1</v>
      </c>
      <c r="O8353">
        <v>0</v>
      </c>
      <c r="P8353">
        <v>1</v>
      </c>
      <c r="Q8353">
        <v>1</v>
      </c>
      <c r="R8353">
        <f>SUM(M8353:N8353:O8353:P8353:Q8353)</f>
        <v>4</v>
      </c>
      <c r="S8353" s="1">
        <v>75476</v>
      </c>
      <c r="T8353" s="1" t="str">
        <f t="shared" si="522"/>
        <v>Medium</v>
      </c>
      <c r="U8353">
        <v>6</v>
      </c>
      <c r="V8353">
        <v>2021</v>
      </c>
      <c r="W8353" t="s">
        <v>28</v>
      </c>
      <c r="X8353">
        <v>8</v>
      </c>
    </row>
    <row r="8354" spans="1:24" x14ac:dyDescent="0.3">
      <c r="A8354">
        <v>8353</v>
      </c>
      <c r="B8354" t="s">
        <v>31</v>
      </c>
      <c r="C8354" t="str">
        <f>_xlfn.XLOOKUP(B8354,Lookup_table!B:B,Lookup_table!C:C)</f>
        <v>Business</v>
      </c>
      <c r="D8354" t="s">
        <v>22</v>
      </c>
      <c r="E8354" t="s">
        <v>32</v>
      </c>
      <c r="F8354" t="s">
        <v>24</v>
      </c>
      <c r="G8354" t="s">
        <v>25</v>
      </c>
      <c r="H8354" t="str">
        <f t="shared" si="520"/>
        <v>Onsite/Hybrid</v>
      </c>
      <c r="I8354" t="s">
        <v>18</v>
      </c>
      <c r="J8354" t="str">
        <f t="shared" si="521"/>
        <v>7+ yrs</v>
      </c>
      <c r="K8354">
        <f t="shared" ca="1" si="523"/>
        <v>9</v>
      </c>
      <c r="L8354" t="s">
        <v>39</v>
      </c>
      <c r="M8354">
        <v>0</v>
      </c>
      <c r="N8354">
        <v>1</v>
      </c>
      <c r="O8354">
        <v>0</v>
      </c>
      <c r="P8354">
        <v>1</v>
      </c>
      <c r="Q8354">
        <v>1</v>
      </c>
      <c r="R8354">
        <f>SUM(M8354:N8354:O8354:P8354:Q8354)</f>
        <v>3</v>
      </c>
      <c r="S8354" s="1">
        <v>149052</v>
      </c>
      <c r="T8354" s="1" t="str">
        <f t="shared" si="522"/>
        <v>High</v>
      </c>
      <c r="U8354">
        <v>4</v>
      </c>
      <c r="V8354">
        <v>2021</v>
      </c>
      <c r="W8354" t="s">
        <v>34</v>
      </c>
      <c r="X8354">
        <v>4</v>
      </c>
    </row>
    <row r="8355" spans="1:24" x14ac:dyDescent="0.3">
      <c r="A8355">
        <v>8354</v>
      </c>
      <c r="B8355" t="s">
        <v>21</v>
      </c>
      <c r="C8355" t="str">
        <f>_xlfn.XLOOKUP(B8355,Lookup_table!B:B,Lookup_table!C:C)</f>
        <v>AI</v>
      </c>
      <c r="D8355" t="s">
        <v>14</v>
      </c>
      <c r="E8355" t="s">
        <v>23</v>
      </c>
      <c r="F8355" t="s">
        <v>44</v>
      </c>
      <c r="G8355" t="s">
        <v>30</v>
      </c>
      <c r="H8355" t="str">
        <f t="shared" si="520"/>
        <v>Onsite/Hybrid</v>
      </c>
      <c r="I8355" t="s">
        <v>26</v>
      </c>
      <c r="J8355" t="str">
        <f t="shared" si="521"/>
        <v>3-6 yrs</v>
      </c>
      <c r="K8355">
        <f t="shared" ca="1" si="523"/>
        <v>3</v>
      </c>
      <c r="L8355" t="s">
        <v>27</v>
      </c>
      <c r="M8355">
        <v>0</v>
      </c>
      <c r="N8355">
        <v>0</v>
      </c>
      <c r="O8355">
        <v>0</v>
      </c>
      <c r="P8355">
        <v>0</v>
      </c>
      <c r="Q8355">
        <v>1</v>
      </c>
      <c r="R8355">
        <f>SUM(M8355:N8355:O8355:P8355:Q8355)</f>
        <v>1</v>
      </c>
      <c r="S8355" s="1">
        <v>120527</v>
      </c>
      <c r="T8355" s="1" t="str">
        <f t="shared" si="522"/>
        <v>High</v>
      </c>
      <c r="U8355">
        <v>6</v>
      </c>
      <c r="V8355">
        <v>2025</v>
      </c>
      <c r="W8355" t="s">
        <v>28</v>
      </c>
      <c r="X8355">
        <v>8</v>
      </c>
    </row>
    <row r="8356" spans="1:24" x14ac:dyDescent="0.3">
      <c r="A8356">
        <v>8355</v>
      </c>
      <c r="B8356" t="s">
        <v>31</v>
      </c>
      <c r="C8356" t="str">
        <f>_xlfn.XLOOKUP(B8356,Lookup_table!B:B,Lookup_table!C:C)</f>
        <v>Business</v>
      </c>
      <c r="D8356" t="s">
        <v>34</v>
      </c>
      <c r="E8356" t="s">
        <v>38</v>
      </c>
      <c r="F8356" t="s">
        <v>44</v>
      </c>
      <c r="G8356" t="s">
        <v>30</v>
      </c>
      <c r="H8356" t="str">
        <f t="shared" si="520"/>
        <v>Onsite/Hybrid</v>
      </c>
      <c r="I8356" t="s">
        <v>26</v>
      </c>
      <c r="J8356" t="str">
        <f t="shared" si="521"/>
        <v>3-6 yrs</v>
      </c>
      <c r="K8356">
        <f t="shared" ca="1" si="523"/>
        <v>5</v>
      </c>
      <c r="L8356" t="s">
        <v>19</v>
      </c>
      <c r="M8356">
        <v>1</v>
      </c>
      <c r="N8356">
        <v>0</v>
      </c>
      <c r="O8356">
        <v>0</v>
      </c>
      <c r="P8356">
        <v>1</v>
      </c>
      <c r="Q8356">
        <v>0</v>
      </c>
      <c r="R8356">
        <f>SUM(M8356:N8356:O8356:P8356:Q8356)</f>
        <v>2</v>
      </c>
      <c r="S8356" s="1">
        <v>91929</v>
      </c>
      <c r="T8356" s="1" t="str">
        <f t="shared" si="522"/>
        <v>Medium</v>
      </c>
      <c r="U8356">
        <v>9</v>
      </c>
      <c r="V8356">
        <v>2020</v>
      </c>
      <c r="W8356" t="s">
        <v>20</v>
      </c>
      <c r="X8356">
        <v>4</v>
      </c>
    </row>
    <row r="8357" spans="1:24" x14ac:dyDescent="0.3">
      <c r="A8357">
        <v>8356</v>
      </c>
      <c r="B8357" t="s">
        <v>36</v>
      </c>
      <c r="C8357" t="str">
        <f>_xlfn.XLOOKUP(B8357,Lookup_table!B:B,Lookup_table!C:C)</f>
        <v>Data</v>
      </c>
      <c r="D8357" t="s">
        <v>37</v>
      </c>
      <c r="E8357" t="s">
        <v>38</v>
      </c>
      <c r="F8357" t="s">
        <v>16</v>
      </c>
      <c r="G8357" t="s">
        <v>17</v>
      </c>
      <c r="H8357" t="str">
        <f t="shared" si="520"/>
        <v>Remote</v>
      </c>
      <c r="I8357" t="s">
        <v>35</v>
      </c>
      <c r="J8357" t="str">
        <f t="shared" si="521"/>
        <v>0-2 yrs</v>
      </c>
      <c r="K8357">
        <f t="shared" ca="1" si="523"/>
        <v>2</v>
      </c>
      <c r="L8357" t="s">
        <v>19</v>
      </c>
      <c r="M8357">
        <v>1</v>
      </c>
      <c r="N8357">
        <v>1</v>
      </c>
      <c r="O8357">
        <v>1</v>
      </c>
      <c r="P8357">
        <v>0</v>
      </c>
      <c r="Q8357">
        <v>1</v>
      </c>
      <c r="R8357">
        <f>SUM(M8357:N8357:O8357:P8357:Q8357)</f>
        <v>4</v>
      </c>
      <c r="S8357" s="1">
        <v>78359</v>
      </c>
      <c r="T8357" s="1" t="str">
        <f t="shared" si="522"/>
        <v>Medium</v>
      </c>
      <c r="U8357">
        <v>8</v>
      </c>
      <c r="V8357">
        <v>2026</v>
      </c>
      <c r="W8357" t="s">
        <v>34</v>
      </c>
      <c r="X8357">
        <v>1</v>
      </c>
    </row>
    <row r="8358" spans="1:24" x14ac:dyDescent="0.3">
      <c r="A8358">
        <v>8357</v>
      </c>
      <c r="B8358" t="s">
        <v>50</v>
      </c>
      <c r="C8358" t="str">
        <f>_xlfn.XLOOKUP(B8358,Lookup_table!B:B,Lookup_table!C:C)</f>
        <v>AI</v>
      </c>
      <c r="D8358" t="s">
        <v>14</v>
      </c>
      <c r="E8358" t="s">
        <v>32</v>
      </c>
      <c r="F8358" t="s">
        <v>43</v>
      </c>
      <c r="G8358" t="s">
        <v>17</v>
      </c>
      <c r="H8358" t="str">
        <f t="shared" si="520"/>
        <v>Remote</v>
      </c>
      <c r="I8358" t="s">
        <v>35</v>
      </c>
      <c r="J8358" t="str">
        <f t="shared" si="521"/>
        <v>0-2 yrs</v>
      </c>
      <c r="K8358">
        <f t="shared" ca="1" si="523"/>
        <v>1</v>
      </c>
      <c r="L8358" t="s">
        <v>27</v>
      </c>
      <c r="M8358">
        <v>1</v>
      </c>
      <c r="N8358">
        <v>1</v>
      </c>
      <c r="O8358">
        <v>0</v>
      </c>
      <c r="P8358">
        <v>1</v>
      </c>
      <c r="Q8358">
        <v>1</v>
      </c>
      <c r="R8358">
        <f>SUM(M8358:N8358:O8358:P8358:Q8358)</f>
        <v>4</v>
      </c>
      <c r="S8358" s="1">
        <v>114160</v>
      </c>
      <c r="T8358" s="1" t="str">
        <f t="shared" si="522"/>
        <v>Medium</v>
      </c>
      <c r="U8358">
        <v>12</v>
      </c>
      <c r="V8358">
        <v>2025</v>
      </c>
      <c r="W8358" t="s">
        <v>28</v>
      </c>
      <c r="X8358">
        <v>9</v>
      </c>
    </row>
    <row r="8359" spans="1:24" x14ac:dyDescent="0.3">
      <c r="A8359">
        <v>8358</v>
      </c>
      <c r="B8359" t="s">
        <v>31</v>
      </c>
      <c r="C8359" t="str">
        <f>_xlfn.XLOOKUP(B8359,Lookup_table!B:B,Lookup_table!C:C)</f>
        <v>Business</v>
      </c>
      <c r="D8359" t="s">
        <v>14</v>
      </c>
      <c r="E8359" t="s">
        <v>38</v>
      </c>
      <c r="F8359" t="s">
        <v>16</v>
      </c>
      <c r="G8359" t="s">
        <v>17</v>
      </c>
      <c r="H8359" t="str">
        <f t="shared" si="520"/>
        <v>Remote</v>
      </c>
      <c r="I8359" t="s">
        <v>35</v>
      </c>
      <c r="J8359" t="str">
        <f t="shared" si="521"/>
        <v>0-2 yrs</v>
      </c>
      <c r="K8359">
        <f t="shared" ca="1" si="523"/>
        <v>2</v>
      </c>
      <c r="L8359" t="s">
        <v>39</v>
      </c>
      <c r="M8359">
        <v>0</v>
      </c>
      <c r="N8359">
        <v>0</v>
      </c>
      <c r="O8359">
        <v>1</v>
      </c>
      <c r="P8359">
        <v>1</v>
      </c>
      <c r="Q8359">
        <v>0</v>
      </c>
      <c r="R8359">
        <f>SUM(M8359:N8359:O8359:P8359:Q8359)</f>
        <v>2</v>
      </c>
      <c r="S8359" s="1">
        <v>76583</v>
      </c>
      <c r="T8359" s="1" t="str">
        <f t="shared" si="522"/>
        <v>Medium</v>
      </c>
      <c r="U8359">
        <v>7</v>
      </c>
      <c r="V8359">
        <v>2026</v>
      </c>
      <c r="W8359" t="s">
        <v>28</v>
      </c>
      <c r="X8359">
        <v>3</v>
      </c>
    </row>
    <row r="8360" spans="1:24" x14ac:dyDescent="0.3">
      <c r="A8360">
        <v>8359</v>
      </c>
      <c r="B8360" t="s">
        <v>41</v>
      </c>
      <c r="C8360" t="str">
        <f>_xlfn.XLOOKUP(B8360,Lookup_table!B:B,Lookup_table!C:C)</f>
        <v>Data</v>
      </c>
      <c r="D8360" t="s">
        <v>37</v>
      </c>
      <c r="E8360" t="s">
        <v>42</v>
      </c>
      <c r="F8360" t="s">
        <v>43</v>
      </c>
      <c r="G8360" t="s">
        <v>30</v>
      </c>
      <c r="H8360" t="str">
        <f t="shared" si="520"/>
        <v>Onsite/Hybrid</v>
      </c>
      <c r="I8360" t="s">
        <v>35</v>
      </c>
      <c r="J8360" t="str">
        <f t="shared" si="521"/>
        <v>0-2 yrs</v>
      </c>
      <c r="K8360">
        <f t="shared" ca="1" si="523"/>
        <v>0</v>
      </c>
      <c r="L8360" t="s">
        <v>27</v>
      </c>
      <c r="M8360">
        <v>1</v>
      </c>
      <c r="N8360">
        <v>0</v>
      </c>
      <c r="O8360">
        <v>1</v>
      </c>
      <c r="P8360">
        <v>1</v>
      </c>
      <c r="Q8360">
        <v>0</v>
      </c>
      <c r="R8360">
        <f>SUM(M8360:N8360:O8360:P8360:Q8360)</f>
        <v>3</v>
      </c>
      <c r="S8360" s="1">
        <v>76546</v>
      </c>
      <c r="T8360" s="1" t="str">
        <f t="shared" si="522"/>
        <v>Medium</v>
      </c>
      <c r="U8360">
        <v>10</v>
      </c>
      <c r="V8360">
        <v>2025</v>
      </c>
      <c r="W8360" t="s">
        <v>28</v>
      </c>
      <c r="X8360">
        <v>2</v>
      </c>
    </row>
    <row r="8361" spans="1:24" x14ac:dyDescent="0.3">
      <c r="A8361">
        <v>8360</v>
      </c>
      <c r="B8361" t="s">
        <v>36</v>
      </c>
      <c r="C8361" t="str">
        <f>_xlfn.XLOOKUP(B8361,Lookup_table!B:B,Lookup_table!C:C)</f>
        <v>Data</v>
      </c>
      <c r="D8361" t="s">
        <v>14</v>
      </c>
      <c r="E8361" t="s">
        <v>32</v>
      </c>
      <c r="F8361" t="s">
        <v>51</v>
      </c>
      <c r="G8361" t="s">
        <v>25</v>
      </c>
      <c r="H8361" t="str">
        <f t="shared" si="520"/>
        <v>Onsite/Hybrid</v>
      </c>
      <c r="I8361" t="s">
        <v>26</v>
      </c>
      <c r="J8361" t="str">
        <f t="shared" si="521"/>
        <v>3-6 yrs</v>
      </c>
      <c r="K8361">
        <f t="shared" ca="1" si="523"/>
        <v>4</v>
      </c>
      <c r="L8361" t="s">
        <v>19</v>
      </c>
      <c r="M8361">
        <v>1</v>
      </c>
      <c r="N8361">
        <v>1</v>
      </c>
      <c r="O8361">
        <v>0</v>
      </c>
      <c r="P8361">
        <v>1</v>
      </c>
      <c r="Q8361">
        <v>0</v>
      </c>
      <c r="R8361">
        <f>SUM(M8361:N8361:O8361:P8361:Q8361)</f>
        <v>3</v>
      </c>
      <c r="S8361" s="1">
        <v>91916</v>
      </c>
      <c r="T8361" s="1" t="str">
        <f t="shared" si="522"/>
        <v>Medium</v>
      </c>
      <c r="U8361">
        <v>11</v>
      </c>
      <c r="V8361">
        <v>2023</v>
      </c>
      <c r="W8361" t="s">
        <v>20</v>
      </c>
      <c r="X8361">
        <v>1</v>
      </c>
    </row>
    <row r="8362" spans="1:24" x14ac:dyDescent="0.3">
      <c r="A8362">
        <v>8361</v>
      </c>
      <c r="B8362" t="s">
        <v>36</v>
      </c>
      <c r="C8362" t="str">
        <f>_xlfn.XLOOKUP(B8362,Lookup_table!B:B,Lookup_table!C:C)</f>
        <v>Data</v>
      </c>
      <c r="D8362" t="s">
        <v>37</v>
      </c>
      <c r="E8362" t="s">
        <v>38</v>
      </c>
      <c r="F8362" t="s">
        <v>24</v>
      </c>
      <c r="G8362" t="s">
        <v>30</v>
      </c>
      <c r="H8362" t="str">
        <f t="shared" si="520"/>
        <v>Onsite/Hybrid</v>
      </c>
      <c r="I8362" t="s">
        <v>35</v>
      </c>
      <c r="J8362" t="str">
        <f t="shared" si="521"/>
        <v>0-2 yrs</v>
      </c>
      <c r="K8362">
        <f t="shared" ca="1" si="523"/>
        <v>1</v>
      </c>
      <c r="L8362" t="s">
        <v>39</v>
      </c>
      <c r="M8362">
        <v>0</v>
      </c>
      <c r="N8362">
        <v>0</v>
      </c>
      <c r="O8362">
        <v>0</v>
      </c>
      <c r="P8362">
        <v>0</v>
      </c>
      <c r="Q8362">
        <v>0</v>
      </c>
      <c r="R8362">
        <f>SUM(M8362:N8362:O8362:P8362:Q8362)</f>
        <v>0</v>
      </c>
      <c r="S8362" s="1">
        <v>50668</v>
      </c>
      <c r="T8362" s="1" t="str">
        <f t="shared" si="522"/>
        <v>Low</v>
      </c>
      <c r="U8362">
        <v>7</v>
      </c>
      <c r="V8362">
        <v>2020</v>
      </c>
      <c r="W8362" t="s">
        <v>20</v>
      </c>
      <c r="X8362">
        <v>5</v>
      </c>
    </row>
    <row r="8363" spans="1:24" x14ac:dyDescent="0.3">
      <c r="A8363">
        <v>8362</v>
      </c>
      <c r="B8363" t="s">
        <v>36</v>
      </c>
      <c r="C8363" t="str">
        <f>_xlfn.XLOOKUP(B8363,Lookup_table!B:B,Lookup_table!C:C)</f>
        <v>Data</v>
      </c>
      <c r="D8363" t="s">
        <v>37</v>
      </c>
      <c r="E8363" t="s">
        <v>15</v>
      </c>
      <c r="F8363" t="s">
        <v>43</v>
      </c>
      <c r="G8363" t="s">
        <v>25</v>
      </c>
      <c r="H8363" t="str">
        <f t="shared" si="520"/>
        <v>Onsite/Hybrid</v>
      </c>
      <c r="I8363" t="s">
        <v>26</v>
      </c>
      <c r="J8363" t="str">
        <f t="shared" si="521"/>
        <v>3-6 yrs</v>
      </c>
      <c r="K8363">
        <f t="shared" ca="1" si="523"/>
        <v>4</v>
      </c>
      <c r="L8363" t="s">
        <v>39</v>
      </c>
      <c r="M8363">
        <v>0</v>
      </c>
      <c r="N8363">
        <v>0</v>
      </c>
      <c r="O8363">
        <v>0</v>
      </c>
      <c r="P8363">
        <v>1</v>
      </c>
      <c r="Q8363">
        <v>1</v>
      </c>
      <c r="R8363">
        <f>SUM(M8363:N8363:O8363:P8363:Q8363)</f>
        <v>2</v>
      </c>
      <c r="S8363" s="1">
        <v>97198</v>
      </c>
      <c r="T8363" s="1" t="str">
        <f t="shared" si="522"/>
        <v>Medium</v>
      </c>
      <c r="U8363">
        <v>9</v>
      </c>
      <c r="V8363">
        <v>2023</v>
      </c>
      <c r="W8363" t="s">
        <v>20</v>
      </c>
      <c r="X8363">
        <v>5</v>
      </c>
    </row>
    <row r="8364" spans="1:24" x14ac:dyDescent="0.3">
      <c r="A8364">
        <v>8363</v>
      </c>
      <c r="B8364" t="s">
        <v>41</v>
      </c>
      <c r="C8364" t="str">
        <f>_xlfn.XLOOKUP(B8364,Lookup_table!B:B,Lookup_table!C:C)</f>
        <v>Data</v>
      </c>
      <c r="D8364" t="s">
        <v>37</v>
      </c>
      <c r="E8364" t="s">
        <v>15</v>
      </c>
      <c r="F8364" t="s">
        <v>44</v>
      </c>
      <c r="G8364" t="s">
        <v>30</v>
      </c>
      <c r="H8364" t="str">
        <f t="shared" si="520"/>
        <v>Onsite/Hybrid</v>
      </c>
      <c r="I8364" t="s">
        <v>26</v>
      </c>
      <c r="J8364" t="str">
        <f t="shared" si="521"/>
        <v>3-6 yrs</v>
      </c>
      <c r="K8364">
        <f t="shared" ca="1" si="523"/>
        <v>5</v>
      </c>
      <c r="L8364" t="s">
        <v>19</v>
      </c>
      <c r="M8364">
        <v>0</v>
      </c>
      <c r="N8364">
        <v>1</v>
      </c>
      <c r="O8364">
        <v>1</v>
      </c>
      <c r="P8364">
        <v>0</v>
      </c>
      <c r="Q8364">
        <v>0</v>
      </c>
      <c r="R8364">
        <f>SUM(M8364:N8364:O8364:P8364:Q8364)</f>
        <v>2</v>
      </c>
      <c r="S8364" s="1">
        <v>94663</v>
      </c>
      <c r="T8364" s="1" t="str">
        <f t="shared" si="522"/>
        <v>Medium</v>
      </c>
      <c r="U8364">
        <v>11</v>
      </c>
      <c r="V8364">
        <v>2024</v>
      </c>
      <c r="W8364" t="s">
        <v>20</v>
      </c>
      <c r="X8364">
        <v>5</v>
      </c>
    </row>
    <row r="8365" spans="1:24" x14ac:dyDescent="0.3">
      <c r="A8365">
        <v>8364</v>
      </c>
      <c r="B8365" t="s">
        <v>50</v>
      </c>
      <c r="C8365" t="str">
        <f>_xlfn.XLOOKUP(B8365,Lookup_table!B:B,Lookup_table!C:C)</f>
        <v>AI</v>
      </c>
      <c r="D8365" t="s">
        <v>14</v>
      </c>
      <c r="E8365" t="s">
        <v>38</v>
      </c>
      <c r="F8365" t="s">
        <v>29</v>
      </c>
      <c r="G8365" t="s">
        <v>25</v>
      </c>
      <c r="H8365" t="str">
        <f t="shared" si="520"/>
        <v>Onsite/Hybrid</v>
      </c>
      <c r="I8365" t="s">
        <v>18</v>
      </c>
      <c r="J8365" t="str">
        <f t="shared" si="521"/>
        <v>7+ yrs</v>
      </c>
      <c r="K8365">
        <f t="shared" ca="1" si="523"/>
        <v>7</v>
      </c>
      <c r="L8365" t="s">
        <v>27</v>
      </c>
      <c r="M8365">
        <v>0</v>
      </c>
      <c r="N8365">
        <v>1</v>
      </c>
      <c r="O8365">
        <v>1</v>
      </c>
      <c r="P8365">
        <v>0</v>
      </c>
      <c r="Q8365">
        <v>1</v>
      </c>
      <c r="R8365">
        <f>SUM(M8365:N8365:O8365:P8365:Q8365)</f>
        <v>3</v>
      </c>
      <c r="S8365" s="1">
        <v>162345</v>
      </c>
      <c r="T8365" s="1" t="str">
        <f t="shared" si="522"/>
        <v>High</v>
      </c>
      <c r="U8365">
        <v>10</v>
      </c>
      <c r="V8365">
        <v>2022</v>
      </c>
      <c r="W8365" t="s">
        <v>20</v>
      </c>
      <c r="X8365">
        <v>1</v>
      </c>
    </row>
    <row r="8366" spans="1:24" x14ac:dyDescent="0.3">
      <c r="A8366">
        <v>8365</v>
      </c>
      <c r="B8366" t="s">
        <v>36</v>
      </c>
      <c r="C8366" t="str">
        <f>_xlfn.XLOOKUP(B8366,Lookup_table!B:B,Lookup_table!C:C)</f>
        <v>Data</v>
      </c>
      <c r="D8366" t="s">
        <v>22</v>
      </c>
      <c r="E8366" t="s">
        <v>23</v>
      </c>
      <c r="F8366" t="s">
        <v>29</v>
      </c>
      <c r="G8366" t="s">
        <v>25</v>
      </c>
      <c r="H8366" t="str">
        <f t="shared" si="520"/>
        <v>Onsite/Hybrid</v>
      </c>
      <c r="I8366" t="s">
        <v>35</v>
      </c>
      <c r="J8366" t="str">
        <f t="shared" si="521"/>
        <v>0-2 yrs</v>
      </c>
      <c r="K8366">
        <f t="shared" ca="1" si="523"/>
        <v>0</v>
      </c>
      <c r="L8366" t="s">
        <v>27</v>
      </c>
      <c r="M8366">
        <v>1</v>
      </c>
      <c r="N8366">
        <v>1</v>
      </c>
      <c r="O8366">
        <v>0</v>
      </c>
      <c r="P8366">
        <v>0</v>
      </c>
      <c r="Q8366">
        <v>1</v>
      </c>
      <c r="R8366">
        <f>SUM(M8366:N8366:O8366:P8366:Q8366)</f>
        <v>3</v>
      </c>
      <c r="S8366" s="1">
        <v>83738</v>
      </c>
      <c r="T8366" s="1" t="str">
        <f t="shared" si="522"/>
        <v>Medium</v>
      </c>
      <c r="U8366">
        <v>7</v>
      </c>
      <c r="V8366">
        <v>2022</v>
      </c>
      <c r="W8366" t="s">
        <v>28</v>
      </c>
      <c r="X8366">
        <v>9</v>
      </c>
    </row>
    <row r="8367" spans="1:24" x14ac:dyDescent="0.3">
      <c r="A8367">
        <v>8366</v>
      </c>
      <c r="B8367" t="s">
        <v>21</v>
      </c>
      <c r="C8367" t="str">
        <f>_xlfn.XLOOKUP(B8367,Lookup_table!B:B,Lookup_table!C:C)</f>
        <v>AI</v>
      </c>
      <c r="D8367" t="s">
        <v>22</v>
      </c>
      <c r="E8367" t="s">
        <v>32</v>
      </c>
      <c r="F8367" t="s">
        <v>44</v>
      </c>
      <c r="G8367" t="s">
        <v>17</v>
      </c>
      <c r="H8367" t="str">
        <f t="shared" si="520"/>
        <v>Remote</v>
      </c>
      <c r="I8367" t="s">
        <v>35</v>
      </c>
      <c r="J8367" t="str">
        <f t="shared" si="521"/>
        <v>0-2 yrs</v>
      </c>
      <c r="K8367">
        <f t="shared" ca="1" si="523"/>
        <v>0</v>
      </c>
      <c r="L8367" t="s">
        <v>27</v>
      </c>
      <c r="M8367">
        <v>0</v>
      </c>
      <c r="N8367">
        <v>1</v>
      </c>
      <c r="O8367">
        <v>0</v>
      </c>
      <c r="P8367">
        <v>1</v>
      </c>
      <c r="Q8367">
        <v>1</v>
      </c>
      <c r="R8367">
        <f>SUM(M8367:N8367:O8367:P8367:Q8367)</f>
        <v>3</v>
      </c>
      <c r="S8367" s="1">
        <v>136767</v>
      </c>
      <c r="T8367" s="1" t="str">
        <f t="shared" si="522"/>
        <v>High</v>
      </c>
      <c r="U8367">
        <v>11</v>
      </c>
      <c r="V8367">
        <v>2022</v>
      </c>
      <c r="W8367" t="s">
        <v>34</v>
      </c>
      <c r="X8367">
        <v>4</v>
      </c>
    </row>
    <row r="8368" spans="1:24" x14ac:dyDescent="0.3">
      <c r="A8368">
        <v>8367</v>
      </c>
      <c r="B8368" t="s">
        <v>21</v>
      </c>
      <c r="C8368" t="str">
        <f>_xlfn.XLOOKUP(B8368,Lookup_table!B:B,Lookup_table!C:C)</f>
        <v>AI</v>
      </c>
      <c r="D8368" t="s">
        <v>37</v>
      </c>
      <c r="E8368" t="s">
        <v>15</v>
      </c>
      <c r="F8368" t="s">
        <v>16</v>
      </c>
      <c r="G8368" t="s">
        <v>17</v>
      </c>
      <c r="H8368" t="str">
        <f t="shared" si="520"/>
        <v>Remote</v>
      </c>
      <c r="I8368" t="s">
        <v>18</v>
      </c>
      <c r="J8368" t="str">
        <f t="shared" si="521"/>
        <v>7+ yrs</v>
      </c>
      <c r="K8368">
        <f t="shared" ca="1" si="523"/>
        <v>15</v>
      </c>
      <c r="L8368" t="s">
        <v>39</v>
      </c>
      <c r="M8368">
        <v>1</v>
      </c>
      <c r="N8368">
        <v>0</v>
      </c>
      <c r="O8368">
        <v>1</v>
      </c>
      <c r="P8368">
        <v>1</v>
      </c>
      <c r="Q8368">
        <v>1</v>
      </c>
      <c r="R8368">
        <f>SUM(M8368:N8368:O8368:P8368:Q8368)</f>
        <v>4</v>
      </c>
      <c r="S8368" s="1">
        <v>176507</v>
      </c>
      <c r="T8368" s="1" t="str">
        <f t="shared" si="522"/>
        <v>High</v>
      </c>
      <c r="U8368">
        <v>3</v>
      </c>
      <c r="V8368">
        <v>2024</v>
      </c>
      <c r="W8368" t="s">
        <v>28</v>
      </c>
      <c r="X8368">
        <v>4</v>
      </c>
    </row>
    <row r="8369" spans="1:24" x14ac:dyDescent="0.3">
      <c r="A8369">
        <v>8368</v>
      </c>
      <c r="B8369" t="s">
        <v>50</v>
      </c>
      <c r="C8369" t="str">
        <f>_xlfn.XLOOKUP(B8369,Lookup_table!B:B,Lookup_table!C:C)</f>
        <v>AI</v>
      </c>
      <c r="D8369" t="s">
        <v>37</v>
      </c>
      <c r="E8369" t="s">
        <v>42</v>
      </c>
      <c r="F8369" t="s">
        <v>51</v>
      </c>
      <c r="G8369" t="s">
        <v>30</v>
      </c>
      <c r="H8369" t="str">
        <f t="shared" si="520"/>
        <v>Onsite/Hybrid</v>
      </c>
      <c r="I8369" t="s">
        <v>26</v>
      </c>
      <c r="J8369" t="str">
        <f t="shared" si="521"/>
        <v>3-6 yrs</v>
      </c>
      <c r="K8369">
        <f t="shared" ca="1" si="523"/>
        <v>5</v>
      </c>
      <c r="L8369" t="s">
        <v>39</v>
      </c>
      <c r="M8369">
        <v>1</v>
      </c>
      <c r="N8369">
        <v>0</v>
      </c>
      <c r="O8369">
        <v>0</v>
      </c>
      <c r="P8369">
        <v>0</v>
      </c>
      <c r="Q8369">
        <v>0</v>
      </c>
      <c r="R8369">
        <f>SUM(M8369:N8369:O8369:P8369:Q8369)</f>
        <v>1</v>
      </c>
      <c r="S8369" s="1">
        <v>110098</v>
      </c>
      <c r="T8369" s="1" t="str">
        <f t="shared" si="522"/>
        <v>Medium</v>
      </c>
      <c r="U8369">
        <v>1</v>
      </c>
      <c r="V8369">
        <v>2020</v>
      </c>
      <c r="W8369" t="s">
        <v>20</v>
      </c>
      <c r="X8369">
        <v>4</v>
      </c>
    </row>
    <row r="8370" spans="1:24" x14ac:dyDescent="0.3">
      <c r="A8370">
        <v>8369</v>
      </c>
      <c r="B8370" t="s">
        <v>36</v>
      </c>
      <c r="C8370" t="str">
        <f>_xlfn.XLOOKUP(B8370,Lookup_table!B:B,Lookup_table!C:C)</f>
        <v>Data</v>
      </c>
      <c r="D8370" t="s">
        <v>22</v>
      </c>
      <c r="E8370" t="s">
        <v>42</v>
      </c>
      <c r="F8370" t="s">
        <v>44</v>
      </c>
      <c r="G8370" t="s">
        <v>30</v>
      </c>
      <c r="H8370" t="str">
        <f t="shared" si="520"/>
        <v>Onsite/Hybrid</v>
      </c>
      <c r="I8370" t="s">
        <v>18</v>
      </c>
      <c r="J8370" t="str">
        <f t="shared" si="521"/>
        <v>7+ yrs</v>
      </c>
      <c r="K8370">
        <f t="shared" ca="1" si="523"/>
        <v>10</v>
      </c>
      <c r="L8370" t="s">
        <v>27</v>
      </c>
      <c r="M8370">
        <v>1</v>
      </c>
      <c r="N8370">
        <v>0</v>
      </c>
      <c r="O8370">
        <v>1</v>
      </c>
      <c r="P8370">
        <v>1</v>
      </c>
      <c r="Q8370">
        <v>1</v>
      </c>
      <c r="R8370">
        <f>SUM(M8370:N8370:O8370:P8370:Q8370)</f>
        <v>4</v>
      </c>
      <c r="S8370" s="1">
        <v>160741</v>
      </c>
      <c r="T8370" s="1" t="str">
        <f t="shared" si="522"/>
        <v>High</v>
      </c>
      <c r="U8370">
        <v>1</v>
      </c>
      <c r="V8370">
        <v>2023</v>
      </c>
      <c r="W8370" t="s">
        <v>28</v>
      </c>
      <c r="X8370">
        <v>3</v>
      </c>
    </row>
    <row r="8371" spans="1:24" x14ac:dyDescent="0.3">
      <c r="A8371">
        <v>8370</v>
      </c>
      <c r="B8371" t="s">
        <v>33</v>
      </c>
      <c r="C8371" t="str">
        <f>_xlfn.XLOOKUP(B8371,Lookup_table!B:B,Lookup_table!C:C)</f>
        <v>Data</v>
      </c>
      <c r="D8371" t="s">
        <v>34</v>
      </c>
      <c r="E8371" t="s">
        <v>32</v>
      </c>
      <c r="F8371" t="s">
        <v>43</v>
      </c>
      <c r="G8371" t="s">
        <v>25</v>
      </c>
      <c r="H8371" t="str">
        <f t="shared" si="520"/>
        <v>Onsite/Hybrid</v>
      </c>
      <c r="I8371" t="s">
        <v>18</v>
      </c>
      <c r="J8371" t="str">
        <f t="shared" si="521"/>
        <v>7+ yrs</v>
      </c>
      <c r="K8371">
        <f t="shared" ca="1" si="523"/>
        <v>8</v>
      </c>
      <c r="L8371" t="s">
        <v>39</v>
      </c>
      <c r="M8371">
        <v>0</v>
      </c>
      <c r="N8371">
        <v>0</v>
      </c>
      <c r="O8371">
        <v>0</v>
      </c>
      <c r="P8371">
        <v>0</v>
      </c>
      <c r="Q8371">
        <v>0</v>
      </c>
      <c r="R8371">
        <f>SUM(M8371:N8371:O8371:P8371:Q8371)</f>
        <v>0</v>
      </c>
      <c r="S8371" s="1">
        <v>101098</v>
      </c>
      <c r="T8371" s="1" t="str">
        <f t="shared" si="522"/>
        <v>Medium</v>
      </c>
      <c r="U8371">
        <v>11</v>
      </c>
      <c r="V8371">
        <v>2022</v>
      </c>
      <c r="W8371" t="s">
        <v>34</v>
      </c>
      <c r="X8371">
        <v>1</v>
      </c>
    </row>
    <row r="8372" spans="1:24" x14ac:dyDescent="0.3">
      <c r="A8372">
        <v>8371</v>
      </c>
      <c r="B8372" t="s">
        <v>31</v>
      </c>
      <c r="C8372" t="str">
        <f>_xlfn.XLOOKUP(B8372,Lookup_table!B:B,Lookup_table!C:C)</f>
        <v>Business</v>
      </c>
      <c r="D8372" t="s">
        <v>34</v>
      </c>
      <c r="E8372" t="s">
        <v>38</v>
      </c>
      <c r="F8372" t="s">
        <v>24</v>
      </c>
      <c r="G8372" t="s">
        <v>25</v>
      </c>
      <c r="H8372" t="str">
        <f t="shared" si="520"/>
        <v>Onsite/Hybrid</v>
      </c>
      <c r="I8372" t="s">
        <v>18</v>
      </c>
      <c r="J8372" t="str">
        <f t="shared" si="521"/>
        <v>7+ yrs</v>
      </c>
      <c r="K8372">
        <f t="shared" ca="1" si="523"/>
        <v>12</v>
      </c>
      <c r="L8372" t="s">
        <v>27</v>
      </c>
      <c r="M8372">
        <v>1</v>
      </c>
      <c r="N8372">
        <v>0</v>
      </c>
      <c r="O8372">
        <v>0</v>
      </c>
      <c r="P8372">
        <v>1</v>
      </c>
      <c r="Q8372">
        <v>1</v>
      </c>
      <c r="R8372">
        <f>SUM(M8372:N8372:O8372:P8372:Q8372)</f>
        <v>3</v>
      </c>
      <c r="S8372" s="1">
        <v>120591</v>
      </c>
      <c r="T8372" s="1" t="str">
        <f t="shared" si="522"/>
        <v>High</v>
      </c>
      <c r="U8372">
        <v>4</v>
      </c>
      <c r="V8372">
        <v>2023</v>
      </c>
      <c r="W8372" t="s">
        <v>34</v>
      </c>
      <c r="X8372">
        <v>2</v>
      </c>
    </row>
    <row r="8373" spans="1:24" x14ac:dyDescent="0.3">
      <c r="A8373">
        <v>8372</v>
      </c>
      <c r="B8373" t="s">
        <v>50</v>
      </c>
      <c r="C8373" t="str">
        <f>_xlfn.XLOOKUP(B8373,Lookup_table!B:B,Lookup_table!C:C)</f>
        <v>AI</v>
      </c>
      <c r="D8373" t="s">
        <v>34</v>
      </c>
      <c r="E8373" t="s">
        <v>42</v>
      </c>
      <c r="F8373" t="s">
        <v>44</v>
      </c>
      <c r="G8373" t="s">
        <v>17</v>
      </c>
      <c r="H8373" t="str">
        <f t="shared" si="520"/>
        <v>Remote</v>
      </c>
      <c r="I8373" t="s">
        <v>35</v>
      </c>
      <c r="J8373" t="str">
        <f t="shared" si="521"/>
        <v>0-2 yrs</v>
      </c>
      <c r="K8373">
        <f t="shared" ca="1" si="523"/>
        <v>1</v>
      </c>
      <c r="L8373" t="s">
        <v>27</v>
      </c>
      <c r="M8373">
        <v>1</v>
      </c>
      <c r="N8373">
        <v>1</v>
      </c>
      <c r="O8373">
        <v>0</v>
      </c>
      <c r="P8373">
        <v>1</v>
      </c>
      <c r="Q8373">
        <v>1</v>
      </c>
      <c r="R8373">
        <f>SUM(M8373:N8373:O8373:P8373:Q8373)</f>
        <v>4</v>
      </c>
      <c r="S8373" s="1">
        <v>110457</v>
      </c>
      <c r="T8373" s="1" t="str">
        <f t="shared" si="522"/>
        <v>Medium</v>
      </c>
      <c r="U8373">
        <v>1</v>
      </c>
      <c r="V8373">
        <v>2025</v>
      </c>
      <c r="W8373" t="s">
        <v>28</v>
      </c>
      <c r="X8373">
        <v>8</v>
      </c>
    </row>
    <row r="8374" spans="1:24" x14ac:dyDescent="0.3">
      <c r="A8374">
        <v>8373</v>
      </c>
      <c r="B8374" t="s">
        <v>21</v>
      </c>
      <c r="C8374" t="str">
        <f>_xlfn.XLOOKUP(B8374,Lookup_table!B:B,Lookup_table!C:C)</f>
        <v>AI</v>
      </c>
      <c r="D8374" t="s">
        <v>22</v>
      </c>
      <c r="E8374" t="s">
        <v>15</v>
      </c>
      <c r="F8374" t="s">
        <v>44</v>
      </c>
      <c r="G8374" t="s">
        <v>17</v>
      </c>
      <c r="H8374" t="str">
        <f t="shared" si="520"/>
        <v>Remote</v>
      </c>
      <c r="I8374" t="s">
        <v>26</v>
      </c>
      <c r="J8374" t="str">
        <f t="shared" si="521"/>
        <v>3-6 yrs</v>
      </c>
      <c r="K8374">
        <f t="shared" ca="1" si="523"/>
        <v>5</v>
      </c>
      <c r="L8374" t="s">
        <v>27</v>
      </c>
      <c r="M8374">
        <v>0</v>
      </c>
      <c r="N8374">
        <v>1</v>
      </c>
      <c r="O8374">
        <v>1</v>
      </c>
      <c r="P8374">
        <v>0</v>
      </c>
      <c r="Q8374">
        <v>1</v>
      </c>
      <c r="R8374">
        <f>SUM(M8374:N8374:O8374:P8374:Q8374)</f>
        <v>3</v>
      </c>
      <c r="S8374" s="1">
        <v>162181</v>
      </c>
      <c r="T8374" s="1" t="str">
        <f t="shared" si="522"/>
        <v>High</v>
      </c>
      <c r="U8374">
        <v>10</v>
      </c>
      <c r="V8374">
        <v>2020</v>
      </c>
      <c r="W8374" t="s">
        <v>20</v>
      </c>
      <c r="X8374">
        <v>3</v>
      </c>
    </row>
    <row r="8375" spans="1:24" x14ac:dyDescent="0.3">
      <c r="A8375">
        <v>8374</v>
      </c>
      <c r="B8375" t="s">
        <v>41</v>
      </c>
      <c r="C8375" t="str">
        <f>_xlfn.XLOOKUP(B8375,Lookup_table!B:B,Lookup_table!C:C)</f>
        <v>Data</v>
      </c>
      <c r="D8375" t="s">
        <v>14</v>
      </c>
      <c r="E8375" t="s">
        <v>32</v>
      </c>
      <c r="F8375" t="s">
        <v>24</v>
      </c>
      <c r="G8375" t="s">
        <v>25</v>
      </c>
      <c r="H8375" t="str">
        <f t="shared" si="520"/>
        <v>Onsite/Hybrid</v>
      </c>
      <c r="I8375" t="s">
        <v>18</v>
      </c>
      <c r="J8375" t="str">
        <f t="shared" si="521"/>
        <v>7+ yrs</v>
      </c>
      <c r="K8375">
        <f t="shared" ca="1" si="523"/>
        <v>14</v>
      </c>
      <c r="L8375" t="s">
        <v>39</v>
      </c>
      <c r="M8375">
        <v>0</v>
      </c>
      <c r="N8375">
        <v>1</v>
      </c>
      <c r="O8375">
        <v>0</v>
      </c>
      <c r="P8375">
        <v>1</v>
      </c>
      <c r="Q8375">
        <v>0</v>
      </c>
      <c r="R8375">
        <f>SUM(M8375:N8375:O8375:P8375:Q8375)</f>
        <v>2</v>
      </c>
      <c r="S8375" s="1">
        <v>111103</v>
      </c>
      <c r="T8375" s="1" t="str">
        <f t="shared" si="522"/>
        <v>Medium</v>
      </c>
      <c r="U8375">
        <v>11</v>
      </c>
      <c r="V8375">
        <v>2024</v>
      </c>
      <c r="W8375" t="s">
        <v>20</v>
      </c>
      <c r="X8375">
        <v>6</v>
      </c>
    </row>
    <row r="8376" spans="1:24" x14ac:dyDescent="0.3">
      <c r="A8376">
        <v>8375</v>
      </c>
      <c r="B8376" t="s">
        <v>21</v>
      </c>
      <c r="C8376" t="str">
        <f>_xlfn.XLOOKUP(B8376,Lookup_table!B:B,Lookup_table!C:C)</f>
        <v>AI</v>
      </c>
      <c r="D8376" t="s">
        <v>37</v>
      </c>
      <c r="E8376" t="s">
        <v>40</v>
      </c>
      <c r="F8376" t="s">
        <v>24</v>
      </c>
      <c r="G8376" t="s">
        <v>25</v>
      </c>
      <c r="H8376" t="str">
        <f t="shared" si="520"/>
        <v>Onsite/Hybrid</v>
      </c>
      <c r="I8376" t="s">
        <v>35</v>
      </c>
      <c r="J8376" t="str">
        <f t="shared" si="521"/>
        <v>0-2 yrs</v>
      </c>
      <c r="K8376">
        <f t="shared" ca="1" si="523"/>
        <v>1</v>
      </c>
      <c r="L8376" t="s">
        <v>27</v>
      </c>
      <c r="M8376">
        <v>1</v>
      </c>
      <c r="N8376">
        <v>1</v>
      </c>
      <c r="O8376">
        <v>0</v>
      </c>
      <c r="P8376">
        <v>1</v>
      </c>
      <c r="Q8376">
        <v>1</v>
      </c>
      <c r="R8376">
        <f>SUM(M8376:N8376:O8376:P8376:Q8376)</f>
        <v>4</v>
      </c>
      <c r="S8376" s="1">
        <v>115169</v>
      </c>
      <c r="T8376" s="1" t="str">
        <f t="shared" si="522"/>
        <v>Medium</v>
      </c>
      <c r="U8376">
        <v>9</v>
      </c>
      <c r="V8376">
        <v>2021</v>
      </c>
      <c r="W8376" t="s">
        <v>28</v>
      </c>
      <c r="X8376">
        <v>8</v>
      </c>
    </row>
    <row r="8377" spans="1:24" x14ac:dyDescent="0.3">
      <c r="A8377">
        <v>8376</v>
      </c>
      <c r="B8377" t="s">
        <v>41</v>
      </c>
      <c r="C8377" t="str">
        <f>_xlfn.XLOOKUP(B8377,Lookup_table!B:B,Lookup_table!C:C)</f>
        <v>Data</v>
      </c>
      <c r="D8377" t="s">
        <v>34</v>
      </c>
      <c r="E8377" t="s">
        <v>42</v>
      </c>
      <c r="F8377" t="s">
        <v>16</v>
      </c>
      <c r="G8377" t="s">
        <v>17</v>
      </c>
      <c r="H8377" t="str">
        <f t="shared" si="520"/>
        <v>Remote</v>
      </c>
      <c r="I8377" t="s">
        <v>35</v>
      </c>
      <c r="J8377" t="str">
        <f t="shared" si="521"/>
        <v>0-2 yrs</v>
      </c>
      <c r="K8377">
        <f t="shared" ca="1" si="523"/>
        <v>0</v>
      </c>
      <c r="L8377" t="s">
        <v>39</v>
      </c>
      <c r="M8377">
        <v>0</v>
      </c>
      <c r="N8377">
        <v>0</v>
      </c>
      <c r="O8377">
        <v>1</v>
      </c>
      <c r="P8377">
        <v>1</v>
      </c>
      <c r="Q8377">
        <v>1</v>
      </c>
      <c r="R8377">
        <f>SUM(M8377:N8377:O8377:P8377:Q8377)</f>
        <v>3</v>
      </c>
      <c r="S8377" s="1">
        <v>85570</v>
      </c>
      <c r="T8377" s="1" t="str">
        <f t="shared" si="522"/>
        <v>Medium</v>
      </c>
      <c r="U8377">
        <v>4</v>
      </c>
      <c r="V8377">
        <v>2026</v>
      </c>
      <c r="W8377" t="s">
        <v>28</v>
      </c>
      <c r="X8377">
        <v>6</v>
      </c>
    </row>
    <row r="8378" spans="1:24" x14ac:dyDescent="0.3">
      <c r="A8378">
        <v>8377</v>
      </c>
      <c r="B8378" t="s">
        <v>50</v>
      </c>
      <c r="C8378" t="str">
        <f>_xlfn.XLOOKUP(B8378,Lookup_table!B:B,Lookup_table!C:C)</f>
        <v>AI</v>
      </c>
      <c r="D8378" t="s">
        <v>37</v>
      </c>
      <c r="E8378" t="s">
        <v>23</v>
      </c>
      <c r="F8378" t="s">
        <v>44</v>
      </c>
      <c r="G8378" t="s">
        <v>30</v>
      </c>
      <c r="H8378" t="str">
        <f t="shared" si="520"/>
        <v>Onsite/Hybrid</v>
      </c>
      <c r="I8378" t="s">
        <v>18</v>
      </c>
      <c r="J8378" t="str">
        <f t="shared" si="521"/>
        <v>7+ yrs</v>
      </c>
      <c r="K8378">
        <f t="shared" ca="1" si="523"/>
        <v>14</v>
      </c>
      <c r="L8378" t="s">
        <v>39</v>
      </c>
      <c r="M8378">
        <v>1</v>
      </c>
      <c r="N8378">
        <v>1</v>
      </c>
      <c r="O8378">
        <v>1</v>
      </c>
      <c r="P8378">
        <v>1</v>
      </c>
      <c r="Q8378">
        <v>1</v>
      </c>
      <c r="R8378">
        <f>SUM(M8378:N8378:O8378:P8378:Q8378)</f>
        <v>5</v>
      </c>
      <c r="S8378" s="1">
        <v>180705</v>
      </c>
      <c r="T8378" s="1" t="str">
        <f t="shared" si="522"/>
        <v>High</v>
      </c>
      <c r="U8378">
        <v>8</v>
      </c>
      <c r="V8378">
        <v>2023</v>
      </c>
      <c r="W8378" t="s">
        <v>28</v>
      </c>
      <c r="X8378">
        <v>5</v>
      </c>
    </row>
    <row r="8379" spans="1:24" x14ac:dyDescent="0.3">
      <c r="A8379">
        <v>8378</v>
      </c>
      <c r="B8379" t="s">
        <v>31</v>
      </c>
      <c r="C8379" t="str">
        <f>_xlfn.XLOOKUP(B8379,Lookup_table!B:B,Lookup_table!C:C)</f>
        <v>Business</v>
      </c>
      <c r="D8379" t="s">
        <v>14</v>
      </c>
      <c r="E8379" t="s">
        <v>40</v>
      </c>
      <c r="F8379" t="s">
        <v>52</v>
      </c>
      <c r="G8379" t="s">
        <v>25</v>
      </c>
      <c r="H8379" t="str">
        <f t="shared" si="520"/>
        <v>Onsite/Hybrid</v>
      </c>
      <c r="I8379" t="s">
        <v>35</v>
      </c>
      <c r="J8379" t="str">
        <f t="shared" si="521"/>
        <v>0-2 yrs</v>
      </c>
      <c r="K8379">
        <f t="shared" ca="1" si="523"/>
        <v>2</v>
      </c>
      <c r="L8379" t="s">
        <v>39</v>
      </c>
      <c r="M8379">
        <v>0</v>
      </c>
      <c r="N8379">
        <v>0</v>
      </c>
      <c r="O8379">
        <v>1</v>
      </c>
      <c r="P8379">
        <v>0</v>
      </c>
      <c r="Q8379">
        <v>0</v>
      </c>
      <c r="R8379">
        <f>SUM(M8379:N8379:O8379:P8379:Q8379)</f>
        <v>1</v>
      </c>
      <c r="S8379" s="1">
        <v>64761</v>
      </c>
      <c r="T8379" s="1" t="str">
        <f t="shared" si="522"/>
        <v>Low</v>
      </c>
      <c r="U8379">
        <v>4</v>
      </c>
      <c r="V8379">
        <v>2022</v>
      </c>
      <c r="W8379" t="s">
        <v>34</v>
      </c>
      <c r="X8379">
        <v>5</v>
      </c>
    </row>
    <row r="8380" spans="1:24" x14ac:dyDescent="0.3">
      <c r="A8380">
        <v>8379</v>
      </c>
      <c r="B8380" t="s">
        <v>21</v>
      </c>
      <c r="C8380" t="str">
        <f>_xlfn.XLOOKUP(B8380,Lookup_table!B:B,Lookup_table!C:C)</f>
        <v>AI</v>
      </c>
      <c r="D8380" t="s">
        <v>22</v>
      </c>
      <c r="E8380" t="s">
        <v>38</v>
      </c>
      <c r="F8380" t="s">
        <v>29</v>
      </c>
      <c r="G8380" t="s">
        <v>25</v>
      </c>
      <c r="H8380" t="str">
        <f t="shared" si="520"/>
        <v>Onsite/Hybrid</v>
      </c>
      <c r="I8380" t="s">
        <v>26</v>
      </c>
      <c r="J8380" t="str">
        <f t="shared" si="521"/>
        <v>3-6 yrs</v>
      </c>
      <c r="K8380">
        <f t="shared" ca="1" si="523"/>
        <v>3</v>
      </c>
      <c r="L8380" t="s">
        <v>39</v>
      </c>
      <c r="M8380">
        <v>1</v>
      </c>
      <c r="N8380">
        <v>0</v>
      </c>
      <c r="O8380">
        <v>1</v>
      </c>
      <c r="P8380">
        <v>0</v>
      </c>
      <c r="Q8380">
        <v>0</v>
      </c>
      <c r="R8380">
        <f>SUM(M8380:N8380:O8380:P8380:Q8380)</f>
        <v>2</v>
      </c>
      <c r="S8380" s="1">
        <v>145296</v>
      </c>
      <c r="T8380" s="1" t="str">
        <f t="shared" si="522"/>
        <v>High</v>
      </c>
      <c r="U8380">
        <v>4</v>
      </c>
      <c r="V8380">
        <v>2021</v>
      </c>
      <c r="W8380" t="s">
        <v>28</v>
      </c>
      <c r="X8380">
        <v>7</v>
      </c>
    </row>
    <row r="8381" spans="1:24" x14ac:dyDescent="0.3">
      <c r="A8381">
        <v>8380</v>
      </c>
      <c r="B8381" t="s">
        <v>33</v>
      </c>
      <c r="C8381" t="str">
        <f>_xlfn.XLOOKUP(B8381,Lookup_table!B:B,Lookup_table!C:C)</f>
        <v>Data</v>
      </c>
      <c r="D8381" t="s">
        <v>22</v>
      </c>
      <c r="E8381" t="s">
        <v>38</v>
      </c>
      <c r="F8381" t="s">
        <v>51</v>
      </c>
      <c r="G8381" t="s">
        <v>30</v>
      </c>
      <c r="H8381" t="str">
        <f t="shared" si="520"/>
        <v>Onsite/Hybrid</v>
      </c>
      <c r="I8381" t="s">
        <v>26</v>
      </c>
      <c r="J8381" t="str">
        <f t="shared" si="521"/>
        <v>3-6 yrs</v>
      </c>
      <c r="K8381">
        <f t="shared" ca="1" si="523"/>
        <v>4</v>
      </c>
      <c r="L8381" t="s">
        <v>39</v>
      </c>
      <c r="M8381">
        <v>1</v>
      </c>
      <c r="N8381">
        <v>0</v>
      </c>
      <c r="O8381">
        <v>1</v>
      </c>
      <c r="P8381">
        <v>0</v>
      </c>
      <c r="Q8381">
        <v>1</v>
      </c>
      <c r="R8381">
        <f>SUM(M8381:N8381:O8381:P8381:Q8381)</f>
        <v>3</v>
      </c>
      <c r="S8381" s="1">
        <v>119097</v>
      </c>
      <c r="T8381" s="1" t="str">
        <f t="shared" si="522"/>
        <v>Medium</v>
      </c>
      <c r="U8381">
        <v>12</v>
      </c>
      <c r="V8381">
        <v>2023</v>
      </c>
      <c r="W8381" t="s">
        <v>34</v>
      </c>
      <c r="X8381">
        <v>2</v>
      </c>
    </row>
    <row r="8382" spans="1:24" x14ac:dyDescent="0.3">
      <c r="A8382">
        <v>8381</v>
      </c>
      <c r="B8382" t="s">
        <v>21</v>
      </c>
      <c r="C8382" t="str">
        <f>_xlfn.XLOOKUP(B8382,Lookup_table!B:B,Lookup_table!C:C)</f>
        <v>AI</v>
      </c>
      <c r="D8382" t="s">
        <v>37</v>
      </c>
      <c r="E8382" t="s">
        <v>32</v>
      </c>
      <c r="F8382" t="s">
        <v>24</v>
      </c>
      <c r="G8382" t="s">
        <v>17</v>
      </c>
      <c r="H8382" t="str">
        <f t="shared" si="520"/>
        <v>Remote</v>
      </c>
      <c r="I8382" t="s">
        <v>26</v>
      </c>
      <c r="J8382" t="str">
        <f t="shared" si="521"/>
        <v>3-6 yrs</v>
      </c>
      <c r="K8382">
        <f t="shared" ca="1" si="523"/>
        <v>5</v>
      </c>
      <c r="L8382" t="s">
        <v>39</v>
      </c>
      <c r="M8382">
        <v>0</v>
      </c>
      <c r="N8382">
        <v>0</v>
      </c>
      <c r="O8382">
        <v>1</v>
      </c>
      <c r="P8382">
        <v>1</v>
      </c>
      <c r="Q8382">
        <v>1</v>
      </c>
      <c r="R8382">
        <f>SUM(M8382:N8382:O8382:P8382:Q8382)</f>
        <v>3</v>
      </c>
      <c r="S8382" s="1">
        <v>151184</v>
      </c>
      <c r="T8382" s="1" t="str">
        <f t="shared" si="522"/>
        <v>High</v>
      </c>
      <c r="U8382">
        <v>9</v>
      </c>
      <c r="V8382">
        <v>2021</v>
      </c>
      <c r="W8382" t="s">
        <v>28</v>
      </c>
      <c r="X8382">
        <v>9</v>
      </c>
    </row>
    <row r="8383" spans="1:24" x14ac:dyDescent="0.3">
      <c r="A8383">
        <v>8382</v>
      </c>
      <c r="B8383" t="s">
        <v>31</v>
      </c>
      <c r="C8383" t="str">
        <f>_xlfn.XLOOKUP(B8383,Lookup_table!B:B,Lookup_table!C:C)</f>
        <v>Business</v>
      </c>
      <c r="D8383" t="s">
        <v>34</v>
      </c>
      <c r="E8383" t="s">
        <v>15</v>
      </c>
      <c r="F8383" t="s">
        <v>44</v>
      </c>
      <c r="G8383" t="s">
        <v>30</v>
      </c>
      <c r="H8383" t="str">
        <f t="shared" si="520"/>
        <v>Onsite/Hybrid</v>
      </c>
      <c r="I8383" t="s">
        <v>18</v>
      </c>
      <c r="J8383" t="str">
        <f t="shared" si="521"/>
        <v>7+ yrs</v>
      </c>
      <c r="K8383">
        <f t="shared" ca="1" si="523"/>
        <v>7</v>
      </c>
      <c r="L8383" t="s">
        <v>39</v>
      </c>
      <c r="M8383">
        <v>1</v>
      </c>
      <c r="N8383">
        <v>1</v>
      </c>
      <c r="O8383">
        <v>0</v>
      </c>
      <c r="P8383">
        <v>1</v>
      </c>
      <c r="Q8383">
        <v>1</v>
      </c>
      <c r="R8383">
        <f>SUM(M8383:N8383:O8383:P8383:Q8383)</f>
        <v>4</v>
      </c>
      <c r="S8383" s="1">
        <v>125132</v>
      </c>
      <c r="T8383" s="1" t="str">
        <f t="shared" si="522"/>
        <v>High</v>
      </c>
      <c r="U8383">
        <v>12</v>
      </c>
      <c r="V8383">
        <v>2021</v>
      </c>
      <c r="W8383" t="s">
        <v>20</v>
      </c>
      <c r="X8383">
        <v>5</v>
      </c>
    </row>
    <row r="8384" spans="1:24" x14ac:dyDescent="0.3">
      <c r="A8384">
        <v>8383</v>
      </c>
      <c r="B8384" t="s">
        <v>50</v>
      </c>
      <c r="C8384" t="str">
        <f>_xlfn.XLOOKUP(B8384,Lookup_table!B:B,Lookup_table!C:C)</f>
        <v>AI</v>
      </c>
      <c r="D8384" t="s">
        <v>37</v>
      </c>
      <c r="E8384" t="s">
        <v>15</v>
      </c>
      <c r="F8384" t="s">
        <v>29</v>
      </c>
      <c r="G8384" t="s">
        <v>30</v>
      </c>
      <c r="H8384" t="str">
        <f t="shared" si="520"/>
        <v>Onsite/Hybrid</v>
      </c>
      <c r="I8384" t="s">
        <v>35</v>
      </c>
      <c r="J8384" t="str">
        <f t="shared" si="521"/>
        <v>0-2 yrs</v>
      </c>
      <c r="K8384">
        <f t="shared" ca="1" si="523"/>
        <v>1</v>
      </c>
      <c r="L8384" t="s">
        <v>39</v>
      </c>
      <c r="M8384">
        <v>0</v>
      </c>
      <c r="N8384">
        <v>0</v>
      </c>
      <c r="O8384">
        <v>1</v>
      </c>
      <c r="P8384">
        <v>0</v>
      </c>
      <c r="Q8384">
        <v>0</v>
      </c>
      <c r="R8384">
        <f>SUM(M8384:N8384:O8384:P8384:Q8384)</f>
        <v>1</v>
      </c>
      <c r="S8384" s="1">
        <v>100050</v>
      </c>
      <c r="T8384" s="1" t="str">
        <f t="shared" si="522"/>
        <v>Medium</v>
      </c>
      <c r="U8384">
        <v>2</v>
      </c>
      <c r="V8384">
        <v>2024</v>
      </c>
      <c r="W8384" t="s">
        <v>28</v>
      </c>
      <c r="X8384">
        <v>8</v>
      </c>
    </row>
    <row r="8385" spans="1:24" x14ac:dyDescent="0.3">
      <c r="A8385">
        <v>8384</v>
      </c>
      <c r="B8385" t="s">
        <v>31</v>
      </c>
      <c r="C8385" t="str">
        <f>_xlfn.XLOOKUP(B8385,Lookup_table!B:B,Lookup_table!C:C)</f>
        <v>Business</v>
      </c>
      <c r="D8385" t="s">
        <v>37</v>
      </c>
      <c r="E8385" t="s">
        <v>15</v>
      </c>
      <c r="F8385" t="s">
        <v>43</v>
      </c>
      <c r="G8385" t="s">
        <v>17</v>
      </c>
      <c r="H8385" t="str">
        <f t="shared" si="520"/>
        <v>Remote</v>
      </c>
      <c r="I8385" t="s">
        <v>18</v>
      </c>
      <c r="J8385" t="str">
        <f t="shared" si="521"/>
        <v>7+ yrs</v>
      </c>
      <c r="K8385">
        <f t="shared" ca="1" si="523"/>
        <v>8</v>
      </c>
      <c r="L8385" t="s">
        <v>19</v>
      </c>
      <c r="M8385">
        <v>0</v>
      </c>
      <c r="N8385">
        <v>0</v>
      </c>
      <c r="O8385">
        <v>0</v>
      </c>
      <c r="P8385">
        <v>0</v>
      </c>
      <c r="Q8385">
        <v>0</v>
      </c>
      <c r="R8385">
        <f>SUM(M8385:N8385:O8385:P8385:Q8385)</f>
        <v>0</v>
      </c>
      <c r="S8385" s="1">
        <v>100149</v>
      </c>
      <c r="T8385" s="1" t="str">
        <f t="shared" si="522"/>
        <v>Medium</v>
      </c>
      <c r="U8385">
        <v>7</v>
      </c>
      <c r="V8385">
        <v>2024</v>
      </c>
      <c r="W8385" t="s">
        <v>34</v>
      </c>
      <c r="X8385">
        <v>6</v>
      </c>
    </row>
    <row r="8386" spans="1:24" x14ac:dyDescent="0.3">
      <c r="A8386">
        <v>8385</v>
      </c>
      <c r="B8386" t="s">
        <v>41</v>
      </c>
      <c r="C8386" t="str">
        <f>_xlfn.XLOOKUP(B8386,Lookup_table!B:B,Lookup_table!C:C)</f>
        <v>Data</v>
      </c>
      <c r="D8386" t="s">
        <v>14</v>
      </c>
      <c r="E8386" t="s">
        <v>23</v>
      </c>
      <c r="F8386" t="s">
        <v>16</v>
      </c>
      <c r="G8386" t="s">
        <v>25</v>
      </c>
      <c r="H8386" t="str">
        <f t="shared" ref="H8386:H8449" si="524">IF(G8386="Remote","Remote","Onsite/Hybrid")</f>
        <v>Onsite/Hybrid</v>
      </c>
      <c r="I8386" t="s">
        <v>35</v>
      </c>
      <c r="J8386" t="str">
        <f t="shared" ref="J8386:J8449" si="525">IF(I8386="Entry","0-2 yrs",IF(I8386="Mid","3-6 yrs","7+ yrs"))</f>
        <v>0-2 yrs</v>
      </c>
      <c r="K8386">
        <f t="shared" ca="1" si="523"/>
        <v>1</v>
      </c>
      <c r="L8386" t="s">
        <v>39</v>
      </c>
      <c r="M8386">
        <v>1</v>
      </c>
      <c r="N8386">
        <v>1</v>
      </c>
      <c r="O8386">
        <v>0</v>
      </c>
      <c r="P8386">
        <v>0</v>
      </c>
      <c r="Q8386">
        <v>1</v>
      </c>
      <c r="R8386">
        <f>SUM(M8386:N8386:O8386:P8386:Q8386)</f>
        <v>3</v>
      </c>
      <c r="S8386" s="1">
        <v>61972</v>
      </c>
      <c r="T8386" s="1" t="str">
        <f t="shared" ref="T8386:T8449" si="526">IF(S8386&lt;=70000,"Low",IF(S8386&lt;=120000,"Medium","High"))</f>
        <v>Low</v>
      </c>
      <c r="U8386">
        <v>12</v>
      </c>
      <c r="V8386">
        <v>2026</v>
      </c>
      <c r="W8386" t="s">
        <v>28</v>
      </c>
      <c r="X8386">
        <v>7</v>
      </c>
    </row>
    <row r="8387" spans="1:24" x14ac:dyDescent="0.3">
      <c r="A8387">
        <v>8386</v>
      </c>
      <c r="B8387" t="s">
        <v>31</v>
      </c>
      <c r="C8387" t="str">
        <f>_xlfn.XLOOKUP(B8387,Lookup_table!B:B,Lookup_table!C:C)</f>
        <v>Business</v>
      </c>
      <c r="D8387" t="s">
        <v>14</v>
      </c>
      <c r="E8387" t="s">
        <v>40</v>
      </c>
      <c r="F8387" t="s">
        <v>52</v>
      </c>
      <c r="G8387" t="s">
        <v>25</v>
      </c>
      <c r="H8387" t="str">
        <f t="shared" si="524"/>
        <v>Onsite/Hybrid</v>
      </c>
      <c r="I8387" t="s">
        <v>26</v>
      </c>
      <c r="J8387" t="str">
        <f t="shared" si="525"/>
        <v>3-6 yrs</v>
      </c>
      <c r="K8387">
        <f t="shared" ref="K8387:K8450" ca="1" si="527">IF(J8387="0-2 yrs",RANDBETWEEN(0,2),IF(J8387="3-6 yrs", RANDBETWEEN(3,6),IF(J8387="7+ yrs", RANDBETWEEN(7,15)," ")))</f>
        <v>3</v>
      </c>
      <c r="L8387" t="s">
        <v>27</v>
      </c>
      <c r="M8387">
        <v>1</v>
      </c>
      <c r="N8387">
        <v>1</v>
      </c>
      <c r="O8387">
        <v>1</v>
      </c>
      <c r="P8387">
        <v>1</v>
      </c>
      <c r="Q8387">
        <v>1</v>
      </c>
      <c r="R8387">
        <f>SUM(M8387:N8387:O8387:P8387:Q8387)</f>
        <v>5</v>
      </c>
      <c r="S8387" s="1">
        <v>114552</v>
      </c>
      <c r="T8387" s="1" t="str">
        <f t="shared" si="526"/>
        <v>Medium</v>
      </c>
      <c r="U8387">
        <v>8</v>
      </c>
      <c r="V8387">
        <v>2025</v>
      </c>
      <c r="W8387" t="s">
        <v>28</v>
      </c>
      <c r="X8387">
        <v>8</v>
      </c>
    </row>
    <row r="8388" spans="1:24" x14ac:dyDescent="0.3">
      <c r="A8388">
        <v>8387</v>
      </c>
      <c r="B8388" t="s">
        <v>31</v>
      </c>
      <c r="C8388" t="str">
        <f>_xlfn.XLOOKUP(B8388,Lookup_table!B:B,Lookup_table!C:C)</f>
        <v>Business</v>
      </c>
      <c r="D8388" t="s">
        <v>37</v>
      </c>
      <c r="E8388" t="s">
        <v>38</v>
      </c>
      <c r="F8388" t="s">
        <v>24</v>
      </c>
      <c r="G8388" t="s">
        <v>25</v>
      </c>
      <c r="H8388" t="str">
        <f t="shared" si="524"/>
        <v>Onsite/Hybrid</v>
      </c>
      <c r="I8388" t="s">
        <v>18</v>
      </c>
      <c r="J8388" t="str">
        <f t="shared" si="525"/>
        <v>7+ yrs</v>
      </c>
      <c r="K8388">
        <f t="shared" ca="1" si="527"/>
        <v>12</v>
      </c>
      <c r="L8388" t="s">
        <v>39</v>
      </c>
      <c r="M8388">
        <v>0</v>
      </c>
      <c r="N8388">
        <v>1</v>
      </c>
      <c r="O8388">
        <v>0</v>
      </c>
      <c r="P8388">
        <v>1</v>
      </c>
      <c r="Q8388">
        <v>1</v>
      </c>
      <c r="R8388">
        <f>SUM(M8388:N8388:O8388:P8388:Q8388)</f>
        <v>3</v>
      </c>
      <c r="S8388" s="1">
        <v>126543</v>
      </c>
      <c r="T8388" s="1" t="str">
        <f t="shared" si="526"/>
        <v>High</v>
      </c>
      <c r="U8388">
        <v>12</v>
      </c>
      <c r="V8388">
        <v>2021</v>
      </c>
      <c r="W8388" t="s">
        <v>20</v>
      </c>
      <c r="X8388">
        <v>6</v>
      </c>
    </row>
    <row r="8389" spans="1:24" x14ac:dyDescent="0.3">
      <c r="A8389">
        <v>8388</v>
      </c>
      <c r="B8389" t="s">
        <v>36</v>
      </c>
      <c r="C8389" t="str">
        <f>_xlfn.XLOOKUP(B8389,Lookup_table!B:B,Lookup_table!C:C)</f>
        <v>Data</v>
      </c>
      <c r="D8389" t="s">
        <v>14</v>
      </c>
      <c r="E8389" t="s">
        <v>32</v>
      </c>
      <c r="F8389" t="s">
        <v>24</v>
      </c>
      <c r="G8389" t="s">
        <v>17</v>
      </c>
      <c r="H8389" t="str">
        <f t="shared" si="524"/>
        <v>Remote</v>
      </c>
      <c r="I8389" t="s">
        <v>26</v>
      </c>
      <c r="J8389" t="str">
        <f t="shared" si="525"/>
        <v>3-6 yrs</v>
      </c>
      <c r="K8389">
        <f t="shared" ca="1" si="527"/>
        <v>4</v>
      </c>
      <c r="L8389" t="s">
        <v>27</v>
      </c>
      <c r="M8389">
        <v>0</v>
      </c>
      <c r="N8389">
        <v>0</v>
      </c>
      <c r="O8389">
        <v>0</v>
      </c>
      <c r="P8389">
        <v>1</v>
      </c>
      <c r="Q8389">
        <v>0</v>
      </c>
      <c r="R8389">
        <f>SUM(M8389:N8389:O8389:P8389:Q8389)</f>
        <v>1</v>
      </c>
      <c r="S8389" s="1">
        <v>92732</v>
      </c>
      <c r="T8389" s="1" t="str">
        <f t="shared" si="526"/>
        <v>Medium</v>
      </c>
      <c r="U8389">
        <v>4</v>
      </c>
      <c r="V8389">
        <v>2022</v>
      </c>
      <c r="W8389" t="s">
        <v>28</v>
      </c>
      <c r="X8389">
        <v>9</v>
      </c>
    </row>
    <row r="8390" spans="1:24" x14ac:dyDescent="0.3">
      <c r="A8390">
        <v>8389</v>
      </c>
      <c r="B8390" t="s">
        <v>36</v>
      </c>
      <c r="C8390" t="str">
        <f>_xlfn.XLOOKUP(B8390,Lookup_table!B:B,Lookup_table!C:C)</f>
        <v>Data</v>
      </c>
      <c r="D8390" t="s">
        <v>37</v>
      </c>
      <c r="E8390" t="s">
        <v>23</v>
      </c>
      <c r="F8390" t="s">
        <v>51</v>
      </c>
      <c r="G8390" t="s">
        <v>17</v>
      </c>
      <c r="H8390" t="str">
        <f t="shared" si="524"/>
        <v>Remote</v>
      </c>
      <c r="I8390" t="s">
        <v>26</v>
      </c>
      <c r="J8390" t="str">
        <f t="shared" si="525"/>
        <v>3-6 yrs</v>
      </c>
      <c r="K8390">
        <f t="shared" ca="1" si="527"/>
        <v>3</v>
      </c>
      <c r="L8390" t="s">
        <v>19</v>
      </c>
      <c r="M8390">
        <v>0</v>
      </c>
      <c r="N8390">
        <v>1</v>
      </c>
      <c r="O8390">
        <v>1</v>
      </c>
      <c r="P8390">
        <v>0</v>
      </c>
      <c r="Q8390">
        <v>1</v>
      </c>
      <c r="R8390">
        <f>SUM(M8390:N8390:O8390:P8390:Q8390)</f>
        <v>3</v>
      </c>
      <c r="S8390" s="1">
        <v>96051</v>
      </c>
      <c r="T8390" s="1" t="str">
        <f t="shared" si="526"/>
        <v>Medium</v>
      </c>
      <c r="U8390">
        <v>11</v>
      </c>
      <c r="V8390">
        <v>2023</v>
      </c>
      <c r="W8390" t="s">
        <v>28</v>
      </c>
      <c r="X8390">
        <v>9</v>
      </c>
    </row>
    <row r="8391" spans="1:24" x14ac:dyDescent="0.3">
      <c r="A8391">
        <v>8390</v>
      </c>
      <c r="B8391" t="s">
        <v>50</v>
      </c>
      <c r="C8391" t="str">
        <f>_xlfn.XLOOKUP(B8391,Lookup_table!B:B,Lookup_table!C:C)</f>
        <v>AI</v>
      </c>
      <c r="D8391" t="s">
        <v>14</v>
      </c>
      <c r="E8391" t="s">
        <v>42</v>
      </c>
      <c r="F8391" t="s">
        <v>24</v>
      </c>
      <c r="G8391" t="s">
        <v>30</v>
      </c>
      <c r="H8391" t="str">
        <f t="shared" si="524"/>
        <v>Onsite/Hybrid</v>
      </c>
      <c r="I8391" t="s">
        <v>18</v>
      </c>
      <c r="J8391" t="str">
        <f t="shared" si="525"/>
        <v>7+ yrs</v>
      </c>
      <c r="K8391">
        <f t="shared" ca="1" si="527"/>
        <v>9</v>
      </c>
      <c r="L8391" t="s">
        <v>27</v>
      </c>
      <c r="M8391">
        <v>0</v>
      </c>
      <c r="N8391">
        <v>0</v>
      </c>
      <c r="O8391">
        <v>0</v>
      </c>
      <c r="P8391">
        <v>0</v>
      </c>
      <c r="Q8391">
        <v>1</v>
      </c>
      <c r="R8391">
        <f>SUM(M8391:N8391:O8391:P8391:Q8391)</f>
        <v>1</v>
      </c>
      <c r="S8391" s="1">
        <v>152071</v>
      </c>
      <c r="T8391" s="1" t="str">
        <f t="shared" si="526"/>
        <v>High</v>
      </c>
      <c r="U8391">
        <v>8</v>
      </c>
      <c r="V8391">
        <v>2021</v>
      </c>
      <c r="W8391" t="s">
        <v>20</v>
      </c>
      <c r="X8391">
        <v>4</v>
      </c>
    </row>
    <row r="8392" spans="1:24" x14ac:dyDescent="0.3">
      <c r="A8392">
        <v>8391</v>
      </c>
      <c r="B8392" t="s">
        <v>36</v>
      </c>
      <c r="C8392" t="str">
        <f>_xlfn.XLOOKUP(B8392,Lookup_table!B:B,Lookup_table!C:C)</f>
        <v>Data</v>
      </c>
      <c r="D8392" t="s">
        <v>37</v>
      </c>
      <c r="E8392" t="s">
        <v>40</v>
      </c>
      <c r="F8392" t="s">
        <v>43</v>
      </c>
      <c r="G8392" t="s">
        <v>17</v>
      </c>
      <c r="H8392" t="str">
        <f t="shared" si="524"/>
        <v>Remote</v>
      </c>
      <c r="I8392" t="s">
        <v>26</v>
      </c>
      <c r="J8392" t="str">
        <f t="shared" si="525"/>
        <v>3-6 yrs</v>
      </c>
      <c r="K8392">
        <f t="shared" ca="1" si="527"/>
        <v>6</v>
      </c>
      <c r="L8392" t="s">
        <v>39</v>
      </c>
      <c r="M8392">
        <v>1</v>
      </c>
      <c r="N8392">
        <v>0</v>
      </c>
      <c r="O8392">
        <v>0</v>
      </c>
      <c r="P8392">
        <v>1</v>
      </c>
      <c r="Q8392">
        <v>0</v>
      </c>
      <c r="R8392">
        <f>SUM(M8392:N8392:O8392:P8392:Q8392)</f>
        <v>2</v>
      </c>
      <c r="S8392" s="1">
        <v>91324</v>
      </c>
      <c r="T8392" s="1" t="str">
        <f t="shared" si="526"/>
        <v>Medium</v>
      </c>
      <c r="U8392">
        <v>4</v>
      </c>
      <c r="V8392">
        <v>2026</v>
      </c>
      <c r="W8392" t="s">
        <v>34</v>
      </c>
      <c r="X8392">
        <v>2</v>
      </c>
    </row>
    <row r="8393" spans="1:24" x14ac:dyDescent="0.3">
      <c r="A8393">
        <v>8392</v>
      </c>
      <c r="B8393" t="s">
        <v>50</v>
      </c>
      <c r="C8393" t="str">
        <f>_xlfn.XLOOKUP(B8393,Lookup_table!B:B,Lookup_table!C:C)</f>
        <v>AI</v>
      </c>
      <c r="D8393" t="s">
        <v>14</v>
      </c>
      <c r="E8393" t="s">
        <v>38</v>
      </c>
      <c r="F8393" t="s">
        <v>16</v>
      </c>
      <c r="G8393" t="s">
        <v>17</v>
      </c>
      <c r="H8393" t="str">
        <f t="shared" si="524"/>
        <v>Remote</v>
      </c>
      <c r="I8393" t="s">
        <v>18</v>
      </c>
      <c r="J8393" t="str">
        <f t="shared" si="525"/>
        <v>7+ yrs</v>
      </c>
      <c r="K8393">
        <f t="shared" ca="1" si="527"/>
        <v>15</v>
      </c>
      <c r="L8393" t="s">
        <v>27</v>
      </c>
      <c r="M8393">
        <v>0</v>
      </c>
      <c r="N8393">
        <v>1</v>
      </c>
      <c r="O8393">
        <v>1</v>
      </c>
      <c r="P8393">
        <v>0</v>
      </c>
      <c r="Q8393">
        <v>1</v>
      </c>
      <c r="R8393">
        <f>SUM(M8393:N8393:O8393:P8393:Q8393)</f>
        <v>3</v>
      </c>
      <c r="S8393" s="1">
        <v>165662</v>
      </c>
      <c r="T8393" s="1" t="str">
        <f t="shared" si="526"/>
        <v>High</v>
      </c>
      <c r="U8393">
        <v>4</v>
      </c>
      <c r="V8393">
        <v>2020</v>
      </c>
      <c r="W8393" t="s">
        <v>20</v>
      </c>
      <c r="X8393">
        <v>4</v>
      </c>
    </row>
    <row r="8394" spans="1:24" x14ac:dyDescent="0.3">
      <c r="A8394">
        <v>8393</v>
      </c>
      <c r="B8394" t="s">
        <v>31</v>
      </c>
      <c r="C8394" t="str">
        <f>_xlfn.XLOOKUP(B8394,Lookup_table!B:B,Lookup_table!C:C)</f>
        <v>Business</v>
      </c>
      <c r="D8394" t="s">
        <v>37</v>
      </c>
      <c r="E8394" t="s">
        <v>32</v>
      </c>
      <c r="F8394" t="s">
        <v>43</v>
      </c>
      <c r="G8394" t="s">
        <v>30</v>
      </c>
      <c r="H8394" t="str">
        <f t="shared" si="524"/>
        <v>Onsite/Hybrid</v>
      </c>
      <c r="I8394" t="s">
        <v>18</v>
      </c>
      <c r="J8394" t="str">
        <f t="shared" si="525"/>
        <v>7+ yrs</v>
      </c>
      <c r="K8394">
        <f t="shared" ca="1" si="527"/>
        <v>10</v>
      </c>
      <c r="L8394" t="s">
        <v>19</v>
      </c>
      <c r="M8394">
        <v>0</v>
      </c>
      <c r="N8394">
        <v>1</v>
      </c>
      <c r="O8394">
        <v>0</v>
      </c>
      <c r="P8394">
        <v>0</v>
      </c>
      <c r="Q8394">
        <v>0</v>
      </c>
      <c r="R8394">
        <f>SUM(M8394:N8394:O8394:P8394:Q8394)</f>
        <v>1</v>
      </c>
      <c r="S8394" s="1">
        <v>95880</v>
      </c>
      <c r="T8394" s="1" t="str">
        <f t="shared" si="526"/>
        <v>Medium</v>
      </c>
      <c r="U8394">
        <v>8</v>
      </c>
      <c r="V8394">
        <v>2022</v>
      </c>
      <c r="W8394" t="s">
        <v>34</v>
      </c>
      <c r="X8394">
        <v>3</v>
      </c>
    </row>
    <row r="8395" spans="1:24" x14ac:dyDescent="0.3">
      <c r="A8395">
        <v>8394</v>
      </c>
      <c r="B8395" t="s">
        <v>31</v>
      </c>
      <c r="C8395" t="str">
        <f>_xlfn.XLOOKUP(B8395,Lookup_table!B:B,Lookup_table!C:C)</f>
        <v>Business</v>
      </c>
      <c r="D8395" t="s">
        <v>37</v>
      </c>
      <c r="E8395" t="s">
        <v>15</v>
      </c>
      <c r="F8395" t="s">
        <v>43</v>
      </c>
      <c r="G8395" t="s">
        <v>17</v>
      </c>
      <c r="H8395" t="str">
        <f t="shared" si="524"/>
        <v>Remote</v>
      </c>
      <c r="I8395" t="s">
        <v>26</v>
      </c>
      <c r="J8395" t="str">
        <f t="shared" si="525"/>
        <v>3-6 yrs</v>
      </c>
      <c r="K8395">
        <f t="shared" ca="1" si="527"/>
        <v>4</v>
      </c>
      <c r="L8395" t="s">
        <v>19</v>
      </c>
      <c r="M8395">
        <v>1</v>
      </c>
      <c r="N8395">
        <v>0</v>
      </c>
      <c r="O8395">
        <v>1</v>
      </c>
      <c r="P8395">
        <v>1</v>
      </c>
      <c r="Q8395">
        <v>0</v>
      </c>
      <c r="R8395">
        <f>SUM(M8395:N8395:O8395:P8395:Q8395)</f>
        <v>3</v>
      </c>
      <c r="S8395" s="1">
        <v>108910</v>
      </c>
      <c r="T8395" s="1" t="str">
        <f t="shared" si="526"/>
        <v>Medium</v>
      </c>
      <c r="U8395">
        <v>7</v>
      </c>
      <c r="V8395">
        <v>2023</v>
      </c>
      <c r="W8395" t="s">
        <v>28</v>
      </c>
      <c r="X8395">
        <v>2</v>
      </c>
    </row>
    <row r="8396" spans="1:24" x14ac:dyDescent="0.3">
      <c r="A8396">
        <v>8395</v>
      </c>
      <c r="B8396" t="s">
        <v>36</v>
      </c>
      <c r="C8396" t="str">
        <f>_xlfn.XLOOKUP(B8396,Lookup_table!B:B,Lookup_table!C:C)</f>
        <v>Data</v>
      </c>
      <c r="D8396" t="s">
        <v>14</v>
      </c>
      <c r="E8396" t="s">
        <v>15</v>
      </c>
      <c r="F8396" t="s">
        <v>16</v>
      </c>
      <c r="G8396" t="s">
        <v>30</v>
      </c>
      <c r="H8396" t="str">
        <f t="shared" si="524"/>
        <v>Onsite/Hybrid</v>
      </c>
      <c r="I8396" t="s">
        <v>18</v>
      </c>
      <c r="J8396" t="str">
        <f t="shared" si="525"/>
        <v>7+ yrs</v>
      </c>
      <c r="K8396">
        <f t="shared" ca="1" si="527"/>
        <v>9</v>
      </c>
      <c r="L8396" t="s">
        <v>27</v>
      </c>
      <c r="M8396">
        <v>1</v>
      </c>
      <c r="N8396">
        <v>1</v>
      </c>
      <c r="O8396">
        <v>1</v>
      </c>
      <c r="P8396">
        <v>1</v>
      </c>
      <c r="Q8396">
        <v>0</v>
      </c>
      <c r="R8396">
        <f>SUM(M8396:N8396:O8396:P8396:Q8396)</f>
        <v>4</v>
      </c>
      <c r="S8396" s="1">
        <v>125548</v>
      </c>
      <c r="T8396" s="1" t="str">
        <f t="shared" si="526"/>
        <v>High</v>
      </c>
      <c r="U8396">
        <v>1</v>
      </c>
      <c r="V8396">
        <v>2026</v>
      </c>
      <c r="W8396" t="s">
        <v>28</v>
      </c>
      <c r="X8396">
        <v>3</v>
      </c>
    </row>
    <row r="8397" spans="1:24" x14ac:dyDescent="0.3">
      <c r="A8397">
        <v>8396</v>
      </c>
      <c r="B8397" t="s">
        <v>21</v>
      </c>
      <c r="C8397" t="str">
        <f>_xlfn.XLOOKUP(B8397,Lookup_table!B:B,Lookup_table!C:C)</f>
        <v>AI</v>
      </c>
      <c r="D8397" t="s">
        <v>14</v>
      </c>
      <c r="E8397" t="s">
        <v>32</v>
      </c>
      <c r="F8397" t="s">
        <v>24</v>
      </c>
      <c r="G8397" t="s">
        <v>25</v>
      </c>
      <c r="H8397" t="str">
        <f t="shared" si="524"/>
        <v>Onsite/Hybrid</v>
      </c>
      <c r="I8397" t="s">
        <v>18</v>
      </c>
      <c r="J8397" t="str">
        <f t="shared" si="525"/>
        <v>7+ yrs</v>
      </c>
      <c r="K8397">
        <f t="shared" ca="1" si="527"/>
        <v>15</v>
      </c>
      <c r="L8397" t="s">
        <v>27</v>
      </c>
      <c r="M8397">
        <v>0</v>
      </c>
      <c r="N8397">
        <v>0</v>
      </c>
      <c r="O8397">
        <v>1</v>
      </c>
      <c r="P8397">
        <v>0</v>
      </c>
      <c r="Q8397">
        <v>1</v>
      </c>
      <c r="R8397">
        <f>SUM(M8397:N8397:O8397:P8397:Q8397)</f>
        <v>2</v>
      </c>
      <c r="S8397" s="1">
        <v>169062</v>
      </c>
      <c r="T8397" s="1" t="str">
        <f t="shared" si="526"/>
        <v>High</v>
      </c>
      <c r="U8397">
        <v>6</v>
      </c>
      <c r="V8397">
        <v>2024</v>
      </c>
      <c r="W8397" t="s">
        <v>28</v>
      </c>
      <c r="X8397">
        <v>8</v>
      </c>
    </row>
    <row r="8398" spans="1:24" x14ac:dyDescent="0.3">
      <c r="A8398">
        <v>8397</v>
      </c>
      <c r="B8398" t="s">
        <v>21</v>
      </c>
      <c r="C8398" t="str">
        <f>_xlfn.XLOOKUP(B8398,Lookup_table!B:B,Lookup_table!C:C)</f>
        <v>AI</v>
      </c>
      <c r="D8398" t="s">
        <v>37</v>
      </c>
      <c r="E8398" t="s">
        <v>40</v>
      </c>
      <c r="F8398" t="s">
        <v>29</v>
      </c>
      <c r="G8398" t="s">
        <v>30</v>
      </c>
      <c r="H8398" t="str">
        <f t="shared" si="524"/>
        <v>Onsite/Hybrid</v>
      </c>
      <c r="I8398" t="s">
        <v>26</v>
      </c>
      <c r="J8398" t="str">
        <f t="shared" si="525"/>
        <v>3-6 yrs</v>
      </c>
      <c r="K8398">
        <f t="shared" ca="1" si="527"/>
        <v>5</v>
      </c>
      <c r="L8398" t="s">
        <v>27</v>
      </c>
      <c r="M8398">
        <v>1</v>
      </c>
      <c r="N8398">
        <v>1</v>
      </c>
      <c r="O8398">
        <v>1</v>
      </c>
      <c r="P8398">
        <v>0</v>
      </c>
      <c r="Q8398">
        <v>0</v>
      </c>
      <c r="R8398">
        <f>SUM(M8398:N8398:O8398:P8398:Q8398)</f>
        <v>3</v>
      </c>
      <c r="S8398" s="1">
        <v>128313</v>
      </c>
      <c r="T8398" s="1" t="str">
        <f t="shared" si="526"/>
        <v>High</v>
      </c>
      <c r="U8398">
        <v>2</v>
      </c>
      <c r="V8398">
        <v>2021</v>
      </c>
      <c r="W8398" t="s">
        <v>20</v>
      </c>
      <c r="X8398">
        <v>1</v>
      </c>
    </row>
    <row r="8399" spans="1:24" x14ac:dyDescent="0.3">
      <c r="A8399">
        <v>8398</v>
      </c>
      <c r="B8399" t="s">
        <v>21</v>
      </c>
      <c r="C8399" t="str">
        <f>_xlfn.XLOOKUP(B8399,Lookup_table!B:B,Lookup_table!C:C)</f>
        <v>AI</v>
      </c>
      <c r="D8399" t="s">
        <v>14</v>
      </c>
      <c r="E8399" t="s">
        <v>23</v>
      </c>
      <c r="F8399" t="s">
        <v>52</v>
      </c>
      <c r="G8399" t="s">
        <v>30</v>
      </c>
      <c r="H8399" t="str">
        <f t="shared" si="524"/>
        <v>Onsite/Hybrid</v>
      </c>
      <c r="I8399" t="s">
        <v>26</v>
      </c>
      <c r="J8399" t="str">
        <f t="shared" si="525"/>
        <v>3-6 yrs</v>
      </c>
      <c r="K8399">
        <f t="shared" ca="1" si="527"/>
        <v>5</v>
      </c>
      <c r="L8399" t="s">
        <v>39</v>
      </c>
      <c r="M8399">
        <v>1</v>
      </c>
      <c r="N8399">
        <v>1</v>
      </c>
      <c r="O8399">
        <v>1</v>
      </c>
      <c r="P8399">
        <v>0</v>
      </c>
      <c r="Q8399">
        <v>1</v>
      </c>
      <c r="R8399">
        <f>SUM(M8399:N8399:O8399:P8399:Q8399)</f>
        <v>4</v>
      </c>
      <c r="S8399" s="1">
        <v>141604</v>
      </c>
      <c r="T8399" s="1" t="str">
        <f t="shared" si="526"/>
        <v>High</v>
      </c>
      <c r="U8399">
        <v>6</v>
      </c>
      <c r="V8399">
        <v>2023</v>
      </c>
      <c r="W8399" t="s">
        <v>20</v>
      </c>
      <c r="X8399">
        <v>6</v>
      </c>
    </row>
    <row r="8400" spans="1:24" x14ac:dyDescent="0.3">
      <c r="A8400">
        <v>8399</v>
      </c>
      <c r="B8400" t="s">
        <v>33</v>
      </c>
      <c r="C8400" t="str">
        <f>_xlfn.XLOOKUP(B8400,Lookup_table!B:B,Lookup_table!C:C)</f>
        <v>Data</v>
      </c>
      <c r="D8400" t="s">
        <v>34</v>
      </c>
      <c r="E8400" t="s">
        <v>38</v>
      </c>
      <c r="F8400" t="s">
        <v>29</v>
      </c>
      <c r="G8400" t="s">
        <v>30</v>
      </c>
      <c r="H8400" t="str">
        <f t="shared" si="524"/>
        <v>Onsite/Hybrid</v>
      </c>
      <c r="I8400" t="s">
        <v>26</v>
      </c>
      <c r="J8400" t="str">
        <f t="shared" si="525"/>
        <v>3-6 yrs</v>
      </c>
      <c r="K8400">
        <f t="shared" ca="1" si="527"/>
        <v>4</v>
      </c>
      <c r="L8400" t="s">
        <v>39</v>
      </c>
      <c r="M8400">
        <v>1</v>
      </c>
      <c r="N8400">
        <v>1</v>
      </c>
      <c r="O8400">
        <v>0</v>
      </c>
      <c r="P8400">
        <v>0</v>
      </c>
      <c r="Q8400">
        <v>0</v>
      </c>
      <c r="R8400">
        <f>SUM(M8400:N8400:O8400:P8400:Q8400)</f>
        <v>2</v>
      </c>
      <c r="S8400" s="1">
        <v>72061</v>
      </c>
      <c r="T8400" s="1" t="str">
        <f t="shared" si="526"/>
        <v>Medium</v>
      </c>
      <c r="U8400">
        <v>1</v>
      </c>
      <c r="V8400">
        <v>2022</v>
      </c>
      <c r="W8400" t="s">
        <v>20</v>
      </c>
      <c r="X8400">
        <v>6</v>
      </c>
    </row>
    <row r="8401" spans="1:24" x14ac:dyDescent="0.3">
      <c r="A8401">
        <v>8400</v>
      </c>
      <c r="B8401" t="s">
        <v>50</v>
      </c>
      <c r="C8401" t="str">
        <f>_xlfn.XLOOKUP(B8401,Lookup_table!B:B,Lookup_table!C:C)</f>
        <v>AI</v>
      </c>
      <c r="D8401" t="s">
        <v>14</v>
      </c>
      <c r="E8401" t="s">
        <v>40</v>
      </c>
      <c r="F8401" t="s">
        <v>16</v>
      </c>
      <c r="G8401" t="s">
        <v>17</v>
      </c>
      <c r="H8401" t="str">
        <f t="shared" si="524"/>
        <v>Remote</v>
      </c>
      <c r="I8401" t="s">
        <v>35</v>
      </c>
      <c r="J8401" t="str">
        <f t="shared" si="525"/>
        <v>0-2 yrs</v>
      </c>
      <c r="K8401">
        <f t="shared" ca="1" si="527"/>
        <v>1</v>
      </c>
      <c r="L8401" t="s">
        <v>27</v>
      </c>
      <c r="M8401">
        <v>0</v>
      </c>
      <c r="N8401">
        <v>1</v>
      </c>
      <c r="O8401">
        <v>1</v>
      </c>
      <c r="P8401">
        <v>0</v>
      </c>
      <c r="Q8401">
        <v>0</v>
      </c>
      <c r="R8401">
        <f>SUM(M8401:N8401:O8401:P8401:Q8401)</f>
        <v>2</v>
      </c>
      <c r="S8401" s="1">
        <v>102088</v>
      </c>
      <c r="T8401" s="1" t="str">
        <f t="shared" si="526"/>
        <v>Medium</v>
      </c>
      <c r="U8401">
        <v>10</v>
      </c>
      <c r="V8401">
        <v>2020</v>
      </c>
      <c r="W8401" t="s">
        <v>20</v>
      </c>
      <c r="X8401">
        <v>5</v>
      </c>
    </row>
    <row r="8402" spans="1:24" x14ac:dyDescent="0.3">
      <c r="A8402">
        <v>8401</v>
      </c>
      <c r="B8402" t="s">
        <v>41</v>
      </c>
      <c r="C8402" t="str">
        <f>_xlfn.XLOOKUP(B8402,Lookup_table!B:B,Lookup_table!C:C)</f>
        <v>Data</v>
      </c>
      <c r="D8402" t="s">
        <v>37</v>
      </c>
      <c r="E8402" t="s">
        <v>40</v>
      </c>
      <c r="F8402" t="s">
        <v>29</v>
      </c>
      <c r="G8402" t="s">
        <v>30</v>
      </c>
      <c r="H8402" t="str">
        <f t="shared" si="524"/>
        <v>Onsite/Hybrid</v>
      </c>
      <c r="I8402" t="s">
        <v>18</v>
      </c>
      <c r="J8402" t="str">
        <f t="shared" si="525"/>
        <v>7+ yrs</v>
      </c>
      <c r="K8402">
        <f t="shared" ca="1" si="527"/>
        <v>8</v>
      </c>
      <c r="L8402" t="s">
        <v>19</v>
      </c>
      <c r="M8402">
        <v>0</v>
      </c>
      <c r="N8402">
        <v>1</v>
      </c>
      <c r="O8402">
        <v>1</v>
      </c>
      <c r="P8402">
        <v>1</v>
      </c>
      <c r="Q8402">
        <v>0</v>
      </c>
      <c r="R8402">
        <f>SUM(M8402:N8402:O8402:P8402:Q8402)</f>
        <v>3</v>
      </c>
      <c r="S8402" s="1">
        <v>132241</v>
      </c>
      <c r="T8402" s="1" t="str">
        <f t="shared" si="526"/>
        <v>High</v>
      </c>
      <c r="U8402">
        <v>1</v>
      </c>
      <c r="V8402">
        <v>2023</v>
      </c>
      <c r="W8402" t="s">
        <v>28</v>
      </c>
      <c r="X8402">
        <v>9</v>
      </c>
    </row>
    <row r="8403" spans="1:24" x14ac:dyDescent="0.3">
      <c r="A8403">
        <v>8402</v>
      </c>
      <c r="B8403" t="s">
        <v>41</v>
      </c>
      <c r="C8403" t="str">
        <f>_xlfn.XLOOKUP(B8403,Lookup_table!B:B,Lookup_table!C:C)</f>
        <v>Data</v>
      </c>
      <c r="D8403" t="s">
        <v>22</v>
      </c>
      <c r="E8403" t="s">
        <v>40</v>
      </c>
      <c r="F8403" t="s">
        <v>29</v>
      </c>
      <c r="G8403" t="s">
        <v>17</v>
      </c>
      <c r="H8403" t="str">
        <f t="shared" si="524"/>
        <v>Remote</v>
      </c>
      <c r="I8403" t="s">
        <v>35</v>
      </c>
      <c r="J8403" t="str">
        <f t="shared" si="525"/>
        <v>0-2 yrs</v>
      </c>
      <c r="K8403">
        <f t="shared" ca="1" si="527"/>
        <v>1</v>
      </c>
      <c r="L8403" t="s">
        <v>27</v>
      </c>
      <c r="M8403">
        <v>0</v>
      </c>
      <c r="N8403">
        <v>0</v>
      </c>
      <c r="O8403">
        <v>0</v>
      </c>
      <c r="P8403">
        <v>0</v>
      </c>
      <c r="Q8403">
        <v>0</v>
      </c>
      <c r="R8403">
        <f>SUM(M8403:N8403:O8403:P8403:Q8403)</f>
        <v>0</v>
      </c>
      <c r="S8403" s="1">
        <v>66675</v>
      </c>
      <c r="T8403" s="1" t="str">
        <f t="shared" si="526"/>
        <v>Low</v>
      </c>
      <c r="U8403">
        <v>9</v>
      </c>
      <c r="V8403">
        <v>2026</v>
      </c>
      <c r="W8403" t="s">
        <v>28</v>
      </c>
      <c r="X8403">
        <v>7</v>
      </c>
    </row>
    <row r="8404" spans="1:24" x14ac:dyDescent="0.3">
      <c r="A8404">
        <v>8403</v>
      </c>
      <c r="B8404" t="s">
        <v>36</v>
      </c>
      <c r="C8404" t="str">
        <f>_xlfn.XLOOKUP(B8404,Lookup_table!B:B,Lookup_table!C:C)</f>
        <v>Data</v>
      </c>
      <c r="D8404" t="s">
        <v>22</v>
      </c>
      <c r="E8404" t="s">
        <v>32</v>
      </c>
      <c r="F8404" t="s">
        <v>29</v>
      </c>
      <c r="G8404" t="s">
        <v>30</v>
      </c>
      <c r="H8404" t="str">
        <f t="shared" si="524"/>
        <v>Onsite/Hybrid</v>
      </c>
      <c r="I8404" t="s">
        <v>35</v>
      </c>
      <c r="J8404" t="str">
        <f t="shared" si="525"/>
        <v>0-2 yrs</v>
      </c>
      <c r="K8404">
        <f t="shared" ca="1" si="527"/>
        <v>0</v>
      </c>
      <c r="L8404" t="s">
        <v>27</v>
      </c>
      <c r="M8404">
        <v>0</v>
      </c>
      <c r="N8404">
        <v>0</v>
      </c>
      <c r="O8404">
        <v>0</v>
      </c>
      <c r="P8404">
        <v>0</v>
      </c>
      <c r="Q8404">
        <v>1</v>
      </c>
      <c r="R8404">
        <f>SUM(M8404:N8404:O8404:P8404:Q8404)</f>
        <v>1</v>
      </c>
      <c r="S8404" s="1">
        <v>75558</v>
      </c>
      <c r="T8404" s="1" t="str">
        <f t="shared" si="526"/>
        <v>Medium</v>
      </c>
      <c r="U8404">
        <v>4</v>
      </c>
      <c r="V8404">
        <v>2020</v>
      </c>
      <c r="W8404" t="s">
        <v>28</v>
      </c>
      <c r="X8404">
        <v>7</v>
      </c>
    </row>
    <row r="8405" spans="1:24" x14ac:dyDescent="0.3">
      <c r="A8405">
        <v>8404</v>
      </c>
      <c r="B8405" t="s">
        <v>50</v>
      </c>
      <c r="C8405" t="str">
        <f>_xlfn.XLOOKUP(B8405,Lookup_table!B:B,Lookup_table!C:C)</f>
        <v>AI</v>
      </c>
      <c r="D8405" t="s">
        <v>14</v>
      </c>
      <c r="E8405" t="s">
        <v>15</v>
      </c>
      <c r="F8405" t="s">
        <v>24</v>
      </c>
      <c r="G8405" t="s">
        <v>25</v>
      </c>
      <c r="H8405" t="str">
        <f t="shared" si="524"/>
        <v>Onsite/Hybrid</v>
      </c>
      <c r="I8405" t="s">
        <v>18</v>
      </c>
      <c r="J8405" t="str">
        <f t="shared" si="525"/>
        <v>7+ yrs</v>
      </c>
      <c r="K8405">
        <f t="shared" ca="1" si="527"/>
        <v>7</v>
      </c>
      <c r="L8405" t="s">
        <v>39</v>
      </c>
      <c r="M8405">
        <v>0</v>
      </c>
      <c r="N8405">
        <v>0</v>
      </c>
      <c r="O8405">
        <v>1</v>
      </c>
      <c r="P8405">
        <v>1</v>
      </c>
      <c r="Q8405">
        <v>0</v>
      </c>
      <c r="R8405">
        <f>SUM(M8405:N8405:O8405:P8405:Q8405)</f>
        <v>2</v>
      </c>
      <c r="S8405" s="1">
        <v>169201</v>
      </c>
      <c r="T8405" s="1" t="str">
        <f t="shared" si="526"/>
        <v>High</v>
      </c>
      <c r="U8405">
        <v>10</v>
      </c>
      <c r="V8405">
        <v>2024</v>
      </c>
      <c r="W8405" t="s">
        <v>28</v>
      </c>
      <c r="X8405">
        <v>2</v>
      </c>
    </row>
    <row r="8406" spans="1:24" x14ac:dyDescent="0.3">
      <c r="A8406">
        <v>8405</v>
      </c>
      <c r="B8406" t="s">
        <v>31</v>
      </c>
      <c r="C8406" t="str">
        <f>_xlfn.XLOOKUP(B8406,Lookup_table!B:B,Lookup_table!C:C)</f>
        <v>Business</v>
      </c>
      <c r="D8406" t="s">
        <v>34</v>
      </c>
      <c r="E8406" t="s">
        <v>40</v>
      </c>
      <c r="F8406" t="s">
        <v>51</v>
      </c>
      <c r="G8406" t="s">
        <v>25</v>
      </c>
      <c r="H8406" t="str">
        <f t="shared" si="524"/>
        <v>Onsite/Hybrid</v>
      </c>
      <c r="I8406" t="s">
        <v>26</v>
      </c>
      <c r="J8406" t="str">
        <f t="shared" si="525"/>
        <v>3-6 yrs</v>
      </c>
      <c r="K8406">
        <f t="shared" ca="1" si="527"/>
        <v>5</v>
      </c>
      <c r="L8406" t="s">
        <v>39</v>
      </c>
      <c r="M8406">
        <v>0</v>
      </c>
      <c r="N8406">
        <v>0</v>
      </c>
      <c r="O8406">
        <v>1</v>
      </c>
      <c r="P8406">
        <v>0</v>
      </c>
      <c r="Q8406">
        <v>0</v>
      </c>
      <c r="R8406">
        <f>SUM(M8406:N8406:O8406:P8406:Q8406)</f>
        <v>1</v>
      </c>
      <c r="S8406" s="1">
        <v>86062</v>
      </c>
      <c r="T8406" s="1" t="str">
        <f t="shared" si="526"/>
        <v>Medium</v>
      </c>
      <c r="U8406">
        <v>4</v>
      </c>
      <c r="V8406">
        <v>2023</v>
      </c>
      <c r="W8406" t="s">
        <v>28</v>
      </c>
      <c r="X8406">
        <v>9</v>
      </c>
    </row>
    <row r="8407" spans="1:24" x14ac:dyDescent="0.3">
      <c r="A8407">
        <v>8406</v>
      </c>
      <c r="B8407" t="s">
        <v>21</v>
      </c>
      <c r="C8407" t="str">
        <f>_xlfn.XLOOKUP(B8407,Lookup_table!B:B,Lookup_table!C:C)</f>
        <v>AI</v>
      </c>
      <c r="D8407" t="s">
        <v>34</v>
      </c>
      <c r="E8407" t="s">
        <v>23</v>
      </c>
      <c r="F8407" t="s">
        <v>29</v>
      </c>
      <c r="G8407" t="s">
        <v>25</v>
      </c>
      <c r="H8407" t="str">
        <f t="shared" si="524"/>
        <v>Onsite/Hybrid</v>
      </c>
      <c r="I8407" t="s">
        <v>26</v>
      </c>
      <c r="J8407" t="str">
        <f t="shared" si="525"/>
        <v>3-6 yrs</v>
      </c>
      <c r="K8407">
        <f t="shared" ca="1" si="527"/>
        <v>4</v>
      </c>
      <c r="L8407" t="s">
        <v>39</v>
      </c>
      <c r="M8407">
        <v>0</v>
      </c>
      <c r="N8407">
        <v>1</v>
      </c>
      <c r="O8407">
        <v>1</v>
      </c>
      <c r="P8407">
        <v>1</v>
      </c>
      <c r="Q8407">
        <v>1</v>
      </c>
      <c r="R8407">
        <f>SUM(M8407:N8407:O8407:P8407:Q8407)</f>
        <v>4</v>
      </c>
      <c r="S8407" s="1">
        <v>153801</v>
      </c>
      <c r="T8407" s="1" t="str">
        <f t="shared" si="526"/>
        <v>High</v>
      </c>
      <c r="U8407">
        <v>6</v>
      </c>
      <c r="V8407">
        <v>2025</v>
      </c>
      <c r="W8407" t="s">
        <v>28</v>
      </c>
      <c r="X8407">
        <v>7</v>
      </c>
    </row>
    <row r="8408" spans="1:24" x14ac:dyDescent="0.3">
      <c r="A8408">
        <v>8407</v>
      </c>
      <c r="B8408" t="s">
        <v>21</v>
      </c>
      <c r="C8408" t="str">
        <f>_xlfn.XLOOKUP(B8408,Lookup_table!B:B,Lookup_table!C:C)</f>
        <v>AI</v>
      </c>
      <c r="D8408" t="s">
        <v>37</v>
      </c>
      <c r="E8408" t="s">
        <v>32</v>
      </c>
      <c r="F8408" t="s">
        <v>16</v>
      </c>
      <c r="G8408" t="s">
        <v>25</v>
      </c>
      <c r="H8408" t="str">
        <f t="shared" si="524"/>
        <v>Onsite/Hybrid</v>
      </c>
      <c r="I8408" t="s">
        <v>35</v>
      </c>
      <c r="J8408" t="str">
        <f t="shared" si="525"/>
        <v>0-2 yrs</v>
      </c>
      <c r="K8408">
        <f t="shared" ca="1" si="527"/>
        <v>1</v>
      </c>
      <c r="L8408" t="s">
        <v>27</v>
      </c>
      <c r="M8408">
        <v>1</v>
      </c>
      <c r="N8408">
        <v>1</v>
      </c>
      <c r="O8408">
        <v>0</v>
      </c>
      <c r="P8408">
        <v>1</v>
      </c>
      <c r="Q8408">
        <v>1</v>
      </c>
      <c r="R8408">
        <f>SUM(M8408:N8408:O8408:P8408:Q8408)</f>
        <v>4</v>
      </c>
      <c r="S8408" s="1">
        <v>111351</v>
      </c>
      <c r="T8408" s="1" t="str">
        <f t="shared" si="526"/>
        <v>Medium</v>
      </c>
      <c r="U8408">
        <v>2</v>
      </c>
      <c r="V8408">
        <v>2023</v>
      </c>
      <c r="W8408" t="s">
        <v>20</v>
      </c>
      <c r="X8408">
        <v>1</v>
      </c>
    </row>
    <row r="8409" spans="1:24" x14ac:dyDescent="0.3">
      <c r="A8409">
        <v>8408</v>
      </c>
      <c r="B8409" t="s">
        <v>33</v>
      </c>
      <c r="C8409" t="str">
        <f>_xlfn.XLOOKUP(B8409,Lookup_table!B:B,Lookup_table!C:C)</f>
        <v>Data</v>
      </c>
      <c r="D8409" t="s">
        <v>14</v>
      </c>
      <c r="E8409" t="s">
        <v>42</v>
      </c>
      <c r="F8409" t="s">
        <v>29</v>
      </c>
      <c r="G8409" t="s">
        <v>30</v>
      </c>
      <c r="H8409" t="str">
        <f t="shared" si="524"/>
        <v>Onsite/Hybrid</v>
      </c>
      <c r="I8409" t="s">
        <v>26</v>
      </c>
      <c r="J8409" t="str">
        <f t="shared" si="525"/>
        <v>3-6 yrs</v>
      </c>
      <c r="K8409">
        <f t="shared" ca="1" si="527"/>
        <v>5</v>
      </c>
      <c r="L8409" t="s">
        <v>19</v>
      </c>
      <c r="M8409">
        <v>0</v>
      </c>
      <c r="N8409">
        <v>0</v>
      </c>
      <c r="O8409">
        <v>1</v>
      </c>
      <c r="P8409">
        <v>0</v>
      </c>
      <c r="Q8409">
        <v>1</v>
      </c>
      <c r="R8409">
        <f>SUM(M8409:N8409:O8409:P8409:Q8409)</f>
        <v>2</v>
      </c>
      <c r="S8409" s="1">
        <v>96134</v>
      </c>
      <c r="T8409" s="1" t="str">
        <f t="shared" si="526"/>
        <v>Medium</v>
      </c>
      <c r="U8409">
        <v>8</v>
      </c>
      <c r="V8409">
        <v>2023</v>
      </c>
      <c r="W8409" t="s">
        <v>34</v>
      </c>
      <c r="X8409">
        <v>2</v>
      </c>
    </row>
    <row r="8410" spans="1:24" x14ac:dyDescent="0.3">
      <c r="A8410">
        <v>8409</v>
      </c>
      <c r="B8410" t="s">
        <v>36</v>
      </c>
      <c r="C8410" t="str">
        <f>_xlfn.XLOOKUP(B8410,Lookup_table!B:B,Lookup_table!C:C)</f>
        <v>Data</v>
      </c>
      <c r="D8410" t="s">
        <v>37</v>
      </c>
      <c r="E8410" t="s">
        <v>42</v>
      </c>
      <c r="F8410" t="s">
        <v>44</v>
      </c>
      <c r="G8410" t="s">
        <v>25</v>
      </c>
      <c r="H8410" t="str">
        <f t="shared" si="524"/>
        <v>Onsite/Hybrid</v>
      </c>
      <c r="I8410" t="s">
        <v>26</v>
      </c>
      <c r="J8410" t="str">
        <f t="shared" si="525"/>
        <v>3-6 yrs</v>
      </c>
      <c r="K8410">
        <f t="shared" ca="1" si="527"/>
        <v>5</v>
      </c>
      <c r="L8410" t="s">
        <v>19</v>
      </c>
      <c r="M8410">
        <v>1</v>
      </c>
      <c r="N8410">
        <v>1</v>
      </c>
      <c r="O8410">
        <v>1</v>
      </c>
      <c r="P8410">
        <v>1</v>
      </c>
      <c r="Q8410">
        <v>0</v>
      </c>
      <c r="R8410">
        <f>SUM(M8410:N8410:O8410:P8410:Q8410)</f>
        <v>4</v>
      </c>
      <c r="S8410" s="1">
        <v>107456</v>
      </c>
      <c r="T8410" s="1" t="str">
        <f t="shared" si="526"/>
        <v>Medium</v>
      </c>
      <c r="U8410">
        <v>7</v>
      </c>
      <c r="V8410">
        <v>2025</v>
      </c>
      <c r="W8410" t="s">
        <v>28</v>
      </c>
      <c r="X8410">
        <v>8</v>
      </c>
    </row>
    <row r="8411" spans="1:24" x14ac:dyDescent="0.3">
      <c r="A8411">
        <v>8410</v>
      </c>
      <c r="B8411" t="s">
        <v>31</v>
      </c>
      <c r="C8411" t="str">
        <f>_xlfn.XLOOKUP(B8411,Lookup_table!B:B,Lookup_table!C:C)</f>
        <v>Business</v>
      </c>
      <c r="D8411" t="s">
        <v>37</v>
      </c>
      <c r="E8411" t="s">
        <v>38</v>
      </c>
      <c r="F8411" t="s">
        <v>43</v>
      </c>
      <c r="G8411" t="s">
        <v>30</v>
      </c>
      <c r="H8411" t="str">
        <f t="shared" si="524"/>
        <v>Onsite/Hybrid</v>
      </c>
      <c r="I8411" t="s">
        <v>26</v>
      </c>
      <c r="J8411" t="str">
        <f t="shared" si="525"/>
        <v>3-6 yrs</v>
      </c>
      <c r="K8411">
        <f t="shared" ca="1" si="527"/>
        <v>6</v>
      </c>
      <c r="L8411" t="s">
        <v>39</v>
      </c>
      <c r="M8411">
        <v>1</v>
      </c>
      <c r="N8411">
        <v>1</v>
      </c>
      <c r="O8411">
        <v>0</v>
      </c>
      <c r="P8411">
        <v>1</v>
      </c>
      <c r="Q8411">
        <v>0</v>
      </c>
      <c r="R8411">
        <f>SUM(M8411:N8411:O8411:P8411:Q8411)</f>
        <v>3</v>
      </c>
      <c r="S8411" s="1">
        <v>91353</v>
      </c>
      <c r="T8411" s="1" t="str">
        <f t="shared" si="526"/>
        <v>Medium</v>
      </c>
      <c r="U8411">
        <v>8</v>
      </c>
      <c r="V8411">
        <v>2020</v>
      </c>
      <c r="W8411" t="s">
        <v>20</v>
      </c>
      <c r="X8411">
        <v>3</v>
      </c>
    </row>
    <row r="8412" spans="1:24" x14ac:dyDescent="0.3">
      <c r="A8412">
        <v>8411</v>
      </c>
      <c r="B8412" t="s">
        <v>36</v>
      </c>
      <c r="C8412" t="str">
        <f>_xlfn.XLOOKUP(B8412,Lookup_table!B:B,Lookup_table!C:C)</f>
        <v>Data</v>
      </c>
      <c r="D8412" t="s">
        <v>22</v>
      </c>
      <c r="E8412" t="s">
        <v>38</v>
      </c>
      <c r="F8412" t="s">
        <v>29</v>
      </c>
      <c r="G8412" t="s">
        <v>17</v>
      </c>
      <c r="H8412" t="str">
        <f t="shared" si="524"/>
        <v>Remote</v>
      </c>
      <c r="I8412" t="s">
        <v>35</v>
      </c>
      <c r="J8412" t="str">
        <f t="shared" si="525"/>
        <v>0-2 yrs</v>
      </c>
      <c r="K8412">
        <f t="shared" ca="1" si="527"/>
        <v>2</v>
      </c>
      <c r="L8412" t="s">
        <v>19</v>
      </c>
      <c r="M8412">
        <v>1</v>
      </c>
      <c r="N8412">
        <v>1</v>
      </c>
      <c r="O8412">
        <v>1</v>
      </c>
      <c r="P8412">
        <v>0</v>
      </c>
      <c r="Q8412">
        <v>1</v>
      </c>
      <c r="R8412">
        <f>SUM(M8412:N8412:O8412:P8412:Q8412)</f>
        <v>4</v>
      </c>
      <c r="S8412" s="1">
        <v>99464</v>
      </c>
      <c r="T8412" s="1" t="str">
        <f t="shared" si="526"/>
        <v>Medium</v>
      </c>
      <c r="U8412">
        <v>5</v>
      </c>
      <c r="V8412">
        <v>2025</v>
      </c>
      <c r="W8412" t="s">
        <v>34</v>
      </c>
      <c r="X8412">
        <v>2</v>
      </c>
    </row>
    <row r="8413" spans="1:24" x14ac:dyDescent="0.3">
      <c r="A8413">
        <v>8412</v>
      </c>
      <c r="B8413" t="s">
        <v>33</v>
      </c>
      <c r="C8413" t="str">
        <f>_xlfn.XLOOKUP(B8413,Lookup_table!B:B,Lookup_table!C:C)</f>
        <v>Data</v>
      </c>
      <c r="D8413" t="s">
        <v>14</v>
      </c>
      <c r="E8413" t="s">
        <v>23</v>
      </c>
      <c r="F8413" t="s">
        <v>43</v>
      </c>
      <c r="G8413" t="s">
        <v>25</v>
      </c>
      <c r="H8413" t="str">
        <f t="shared" si="524"/>
        <v>Onsite/Hybrid</v>
      </c>
      <c r="I8413" t="s">
        <v>18</v>
      </c>
      <c r="J8413" t="str">
        <f t="shared" si="525"/>
        <v>7+ yrs</v>
      </c>
      <c r="K8413">
        <f t="shared" ca="1" si="527"/>
        <v>8</v>
      </c>
      <c r="L8413" t="s">
        <v>19</v>
      </c>
      <c r="M8413">
        <v>0</v>
      </c>
      <c r="N8413">
        <v>1</v>
      </c>
      <c r="O8413">
        <v>0</v>
      </c>
      <c r="P8413">
        <v>0</v>
      </c>
      <c r="Q8413">
        <v>0</v>
      </c>
      <c r="R8413">
        <f>SUM(M8413:N8413:O8413:P8413:Q8413)</f>
        <v>1</v>
      </c>
      <c r="S8413" s="1">
        <v>103469</v>
      </c>
      <c r="T8413" s="1" t="str">
        <f t="shared" si="526"/>
        <v>Medium</v>
      </c>
      <c r="U8413">
        <v>1</v>
      </c>
      <c r="V8413">
        <v>2023</v>
      </c>
      <c r="W8413" t="s">
        <v>20</v>
      </c>
      <c r="X8413">
        <v>3</v>
      </c>
    </row>
    <row r="8414" spans="1:24" x14ac:dyDescent="0.3">
      <c r="A8414">
        <v>8413</v>
      </c>
      <c r="B8414" t="s">
        <v>31</v>
      </c>
      <c r="C8414" t="str">
        <f>_xlfn.XLOOKUP(B8414,Lookup_table!B:B,Lookup_table!C:C)</f>
        <v>Business</v>
      </c>
      <c r="D8414" t="s">
        <v>14</v>
      </c>
      <c r="E8414" t="s">
        <v>15</v>
      </c>
      <c r="F8414" t="s">
        <v>52</v>
      </c>
      <c r="G8414" t="s">
        <v>25</v>
      </c>
      <c r="H8414" t="str">
        <f t="shared" si="524"/>
        <v>Onsite/Hybrid</v>
      </c>
      <c r="I8414" t="s">
        <v>35</v>
      </c>
      <c r="J8414" t="str">
        <f t="shared" si="525"/>
        <v>0-2 yrs</v>
      </c>
      <c r="K8414">
        <f t="shared" ca="1" si="527"/>
        <v>0</v>
      </c>
      <c r="L8414" t="s">
        <v>39</v>
      </c>
      <c r="M8414">
        <v>0</v>
      </c>
      <c r="N8414">
        <v>0</v>
      </c>
      <c r="O8414">
        <v>0</v>
      </c>
      <c r="P8414">
        <v>1</v>
      </c>
      <c r="Q8414">
        <v>0</v>
      </c>
      <c r="R8414">
        <f>SUM(M8414:N8414:O8414:P8414:Q8414)</f>
        <v>1</v>
      </c>
      <c r="S8414" s="1">
        <v>66501</v>
      </c>
      <c r="T8414" s="1" t="str">
        <f t="shared" si="526"/>
        <v>Low</v>
      </c>
      <c r="U8414">
        <v>2</v>
      </c>
      <c r="V8414">
        <v>2024</v>
      </c>
      <c r="W8414" t="s">
        <v>20</v>
      </c>
      <c r="X8414">
        <v>6</v>
      </c>
    </row>
    <row r="8415" spans="1:24" x14ac:dyDescent="0.3">
      <c r="A8415">
        <v>8414</v>
      </c>
      <c r="B8415" t="s">
        <v>21</v>
      </c>
      <c r="C8415" t="str">
        <f>_xlfn.XLOOKUP(B8415,Lookup_table!B:B,Lookup_table!C:C)</f>
        <v>AI</v>
      </c>
      <c r="D8415" t="s">
        <v>34</v>
      </c>
      <c r="E8415" t="s">
        <v>38</v>
      </c>
      <c r="F8415" t="s">
        <v>52</v>
      </c>
      <c r="G8415" t="s">
        <v>30</v>
      </c>
      <c r="H8415" t="str">
        <f t="shared" si="524"/>
        <v>Onsite/Hybrid</v>
      </c>
      <c r="I8415" t="s">
        <v>35</v>
      </c>
      <c r="J8415" t="str">
        <f t="shared" si="525"/>
        <v>0-2 yrs</v>
      </c>
      <c r="K8415">
        <f t="shared" ca="1" si="527"/>
        <v>2</v>
      </c>
      <c r="L8415" t="s">
        <v>27</v>
      </c>
      <c r="M8415">
        <v>1</v>
      </c>
      <c r="N8415">
        <v>1</v>
      </c>
      <c r="O8415">
        <v>0</v>
      </c>
      <c r="P8415">
        <v>1</v>
      </c>
      <c r="Q8415">
        <v>0</v>
      </c>
      <c r="R8415">
        <f>SUM(M8415:N8415:O8415:P8415:Q8415)</f>
        <v>3</v>
      </c>
      <c r="S8415" s="1">
        <v>108079</v>
      </c>
      <c r="T8415" s="1" t="str">
        <f t="shared" si="526"/>
        <v>Medium</v>
      </c>
      <c r="U8415">
        <v>8</v>
      </c>
      <c r="V8415">
        <v>2025</v>
      </c>
      <c r="W8415" t="s">
        <v>20</v>
      </c>
      <c r="X8415">
        <v>2</v>
      </c>
    </row>
    <row r="8416" spans="1:24" x14ac:dyDescent="0.3">
      <c r="A8416">
        <v>8415</v>
      </c>
      <c r="B8416" t="s">
        <v>50</v>
      </c>
      <c r="C8416" t="str">
        <f>_xlfn.XLOOKUP(B8416,Lookup_table!B:B,Lookup_table!C:C)</f>
        <v>AI</v>
      </c>
      <c r="D8416" t="s">
        <v>37</v>
      </c>
      <c r="E8416" t="s">
        <v>23</v>
      </c>
      <c r="F8416" t="s">
        <v>43</v>
      </c>
      <c r="G8416" t="s">
        <v>30</v>
      </c>
      <c r="H8416" t="str">
        <f t="shared" si="524"/>
        <v>Onsite/Hybrid</v>
      </c>
      <c r="I8416" t="s">
        <v>26</v>
      </c>
      <c r="J8416" t="str">
        <f t="shared" si="525"/>
        <v>3-6 yrs</v>
      </c>
      <c r="K8416">
        <f t="shared" ca="1" si="527"/>
        <v>3</v>
      </c>
      <c r="L8416" t="s">
        <v>39</v>
      </c>
      <c r="M8416">
        <v>0</v>
      </c>
      <c r="N8416">
        <v>1</v>
      </c>
      <c r="O8416">
        <v>0</v>
      </c>
      <c r="P8416">
        <v>1</v>
      </c>
      <c r="Q8416">
        <v>0</v>
      </c>
      <c r="R8416">
        <f>SUM(M8416:N8416:O8416:P8416:Q8416)</f>
        <v>2</v>
      </c>
      <c r="S8416" s="1">
        <v>129148</v>
      </c>
      <c r="T8416" s="1" t="str">
        <f t="shared" si="526"/>
        <v>High</v>
      </c>
      <c r="U8416">
        <v>6</v>
      </c>
      <c r="V8416">
        <v>2026</v>
      </c>
      <c r="W8416" t="s">
        <v>34</v>
      </c>
      <c r="X8416">
        <v>4</v>
      </c>
    </row>
    <row r="8417" spans="1:24" x14ac:dyDescent="0.3">
      <c r="A8417">
        <v>8416</v>
      </c>
      <c r="B8417" t="s">
        <v>31</v>
      </c>
      <c r="C8417" t="str">
        <f>_xlfn.XLOOKUP(B8417,Lookup_table!B:B,Lookup_table!C:C)</f>
        <v>Business</v>
      </c>
      <c r="D8417" t="s">
        <v>14</v>
      </c>
      <c r="E8417" t="s">
        <v>32</v>
      </c>
      <c r="F8417" t="s">
        <v>44</v>
      </c>
      <c r="G8417" t="s">
        <v>25</v>
      </c>
      <c r="H8417" t="str">
        <f t="shared" si="524"/>
        <v>Onsite/Hybrid</v>
      </c>
      <c r="I8417" t="s">
        <v>26</v>
      </c>
      <c r="J8417" t="str">
        <f t="shared" si="525"/>
        <v>3-6 yrs</v>
      </c>
      <c r="K8417">
        <f t="shared" ca="1" si="527"/>
        <v>5</v>
      </c>
      <c r="L8417" t="s">
        <v>19</v>
      </c>
      <c r="M8417">
        <v>1</v>
      </c>
      <c r="N8417">
        <v>0</v>
      </c>
      <c r="O8417">
        <v>1</v>
      </c>
      <c r="P8417">
        <v>1</v>
      </c>
      <c r="Q8417">
        <v>1</v>
      </c>
      <c r="R8417">
        <f>SUM(M8417:N8417:O8417:P8417:Q8417)</f>
        <v>4</v>
      </c>
      <c r="S8417" s="1">
        <v>114291</v>
      </c>
      <c r="T8417" s="1" t="str">
        <f t="shared" si="526"/>
        <v>Medium</v>
      </c>
      <c r="U8417">
        <v>12</v>
      </c>
      <c r="V8417">
        <v>2021</v>
      </c>
      <c r="W8417" t="s">
        <v>28</v>
      </c>
      <c r="X8417">
        <v>7</v>
      </c>
    </row>
    <row r="8418" spans="1:24" x14ac:dyDescent="0.3">
      <c r="A8418">
        <v>8417</v>
      </c>
      <c r="B8418" t="s">
        <v>33</v>
      </c>
      <c r="C8418" t="str">
        <f>_xlfn.XLOOKUP(B8418,Lookup_table!B:B,Lookup_table!C:C)</f>
        <v>Data</v>
      </c>
      <c r="D8418" t="s">
        <v>14</v>
      </c>
      <c r="E8418" t="s">
        <v>15</v>
      </c>
      <c r="F8418" t="s">
        <v>16</v>
      </c>
      <c r="G8418" t="s">
        <v>25</v>
      </c>
      <c r="H8418" t="str">
        <f t="shared" si="524"/>
        <v>Onsite/Hybrid</v>
      </c>
      <c r="I8418" t="s">
        <v>35</v>
      </c>
      <c r="J8418" t="str">
        <f t="shared" si="525"/>
        <v>0-2 yrs</v>
      </c>
      <c r="K8418">
        <f t="shared" ca="1" si="527"/>
        <v>1</v>
      </c>
      <c r="L8418" t="s">
        <v>27</v>
      </c>
      <c r="M8418">
        <v>0</v>
      </c>
      <c r="N8418">
        <v>1</v>
      </c>
      <c r="O8418">
        <v>1</v>
      </c>
      <c r="P8418">
        <v>0</v>
      </c>
      <c r="Q8418">
        <v>0</v>
      </c>
      <c r="R8418">
        <f>SUM(M8418:N8418:O8418:P8418:Q8418)</f>
        <v>2</v>
      </c>
      <c r="S8418" s="1">
        <v>65335</v>
      </c>
      <c r="T8418" s="1" t="str">
        <f t="shared" si="526"/>
        <v>Low</v>
      </c>
      <c r="U8418">
        <v>11</v>
      </c>
      <c r="V8418">
        <v>2023</v>
      </c>
      <c r="W8418" t="s">
        <v>34</v>
      </c>
      <c r="X8418">
        <v>4</v>
      </c>
    </row>
    <row r="8419" spans="1:24" x14ac:dyDescent="0.3">
      <c r="A8419">
        <v>8418</v>
      </c>
      <c r="B8419" t="s">
        <v>50</v>
      </c>
      <c r="C8419" t="str">
        <f>_xlfn.XLOOKUP(B8419,Lookup_table!B:B,Lookup_table!C:C)</f>
        <v>AI</v>
      </c>
      <c r="D8419" t="s">
        <v>34</v>
      </c>
      <c r="E8419" t="s">
        <v>23</v>
      </c>
      <c r="F8419" t="s">
        <v>29</v>
      </c>
      <c r="G8419" t="s">
        <v>25</v>
      </c>
      <c r="H8419" t="str">
        <f t="shared" si="524"/>
        <v>Onsite/Hybrid</v>
      </c>
      <c r="I8419" t="s">
        <v>35</v>
      </c>
      <c r="J8419" t="str">
        <f t="shared" si="525"/>
        <v>0-2 yrs</v>
      </c>
      <c r="K8419">
        <f t="shared" ca="1" si="527"/>
        <v>0</v>
      </c>
      <c r="L8419" t="s">
        <v>27</v>
      </c>
      <c r="M8419">
        <v>1</v>
      </c>
      <c r="N8419">
        <v>0</v>
      </c>
      <c r="O8419">
        <v>0</v>
      </c>
      <c r="P8419">
        <v>0</v>
      </c>
      <c r="Q8419">
        <v>0</v>
      </c>
      <c r="R8419">
        <f>SUM(M8419:N8419:O8419:P8419:Q8419)</f>
        <v>1</v>
      </c>
      <c r="S8419" s="1">
        <v>85441</v>
      </c>
      <c r="T8419" s="1" t="str">
        <f t="shared" si="526"/>
        <v>Medium</v>
      </c>
      <c r="U8419">
        <v>11</v>
      </c>
      <c r="V8419">
        <v>2020</v>
      </c>
      <c r="W8419" t="s">
        <v>34</v>
      </c>
      <c r="X8419">
        <v>6</v>
      </c>
    </row>
    <row r="8420" spans="1:24" x14ac:dyDescent="0.3">
      <c r="A8420">
        <v>8419</v>
      </c>
      <c r="B8420" t="s">
        <v>50</v>
      </c>
      <c r="C8420" t="str">
        <f>_xlfn.XLOOKUP(B8420,Lookup_table!B:B,Lookup_table!C:C)</f>
        <v>AI</v>
      </c>
      <c r="D8420" t="s">
        <v>22</v>
      </c>
      <c r="E8420" t="s">
        <v>40</v>
      </c>
      <c r="F8420" t="s">
        <v>29</v>
      </c>
      <c r="G8420" t="s">
        <v>25</v>
      </c>
      <c r="H8420" t="str">
        <f t="shared" si="524"/>
        <v>Onsite/Hybrid</v>
      </c>
      <c r="I8420" t="s">
        <v>18</v>
      </c>
      <c r="J8420" t="str">
        <f t="shared" si="525"/>
        <v>7+ yrs</v>
      </c>
      <c r="K8420">
        <f t="shared" ca="1" si="527"/>
        <v>9</v>
      </c>
      <c r="L8420" t="s">
        <v>27</v>
      </c>
      <c r="M8420">
        <v>0</v>
      </c>
      <c r="N8420">
        <v>0</v>
      </c>
      <c r="O8420">
        <v>1</v>
      </c>
      <c r="P8420">
        <v>0</v>
      </c>
      <c r="Q8420">
        <v>1</v>
      </c>
      <c r="R8420">
        <f>SUM(M8420:N8420:O8420:P8420:Q8420)</f>
        <v>2</v>
      </c>
      <c r="S8420" s="1">
        <v>187839</v>
      </c>
      <c r="T8420" s="1" t="str">
        <f t="shared" si="526"/>
        <v>High</v>
      </c>
      <c r="U8420">
        <v>7</v>
      </c>
      <c r="V8420">
        <v>2025</v>
      </c>
      <c r="W8420" t="s">
        <v>20</v>
      </c>
      <c r="X8420">
        <v>4</v>
      </c>
    </row>
    <row r="8421" spans="1:24" x14ac:dyDescent="0.3">
      <c r="A8421">
        <v>8420</v>
      </c>
      <c r="B8421" t="s">
        <v>41</v>
      </c>
      <c r="C8421" t="str">
        <f>_xlfn.XLOOKUP(B8421,Lookup_table!B:B,Lookup_table!C:C)</f>
        <v>Data</v>
      </c>
      <c r="D8421" t="s">
        <v>34</v>
      </c>
      <c r="E8421" t="s">
        <v>23</v>
      </c>
      <c r="F8421" t="s">
        <v>29</v>
      </c>
      <c r="G8421" t="s">
        <v>25</v>
      </c>
      <c r="H8421" t="str">
        <f t="shared" si="524"/>
        <v>Onsite/Hybrid</v>
      </c>
      <c r="I8421" t="s">
        <v>18</v>
      </c>
      <c r="J8421" t="str">
        <f t="shared" si="525"/>
        <v>7+ yrs</v>
      </c>
      <c r="K8421">
        <f t="shared" ca="1" si="527"/>
        <v>12</v>
      </c>
      <c r="L8421" t="s">
        <v>39</v>
      </c>
      <c r="M8421">
        <v>1</v>
      </c>
      <c r="N8421">
        <v>1</v>
      </c>
      <c r="O8421">
        <v>0</v>
      </c>
      <c r="P8421">
        <v>0</v>
      </c>
      <c r="Q8421">
        <v>0</v>
      </c>
      <c r="R8421">
        <f>SUM(M8421:N8421:O8421:P8421:Q8421)</f>
        <v>2</v>
      </c>
      <c r="S8421" s="1">
        <v>101883</v>
      </c>
      <c r="T8421" s="1" t="str">
        <f t="shared" si="526"/>
        <v>Medium</v>
      </c>
      <c r="U8421">
        <v>8</v>
      </c>
      <c r="V8421">
        <v>2024</v>
      </c>
      <c r="W8421" t="s">
        <v>34</v>
      </c>
      <c r="X8421">
        <v>1</v>
      </c>
    </row>
    <row r="8422" spans="1:24" x14ac:dyDescent="0.3">
      <c r="A8422">
        <v>8421</v>
      </c>
      <c r="B8422" t="s">
        <v>50</v>
      </c>
      <c r="C8422" t="str">
        <f>_xlfn.XLOOKUP(B8422,Lookup_table!B:B,Lookup_table!C:C)</f>
        <v>AI</v>
      </c>
      <c r="D8422" t="s">
        <v>37</v>
      </c>
      <c r="E8422" t="s">
        <v>40</v>
      </c>
      <c r="F8422" t="s">
        <v>51</v>
      </c>
      <c r="G8422" t="s">
        <v>30</v>
      </c>
      <c r="H8422" t="str">
        <f t="shared" si="524"/>
        <v>Onsite/Hybrid</v>
      </c>
      <c r="I8422" t="s">
        <v>35</v>
      </c>
      <c r="J8422" t="str">
        <f t="shared" si="525"/>
        <v>0-2 yrs</v>
      </c>
      <c r="K8422">
        <f t="shared" ca="1" si="527"/>
        <v>2</v>
      </c>
      <c r="L8422" t="s">
        <v>19</v>
      </c>
      <c r="M8422">
        <v>1</v>
      </c>
      <c r="N8422">
        <v>0</v>
      </c>
      <c r="O8422">
        <v>1</v>
      </c>
      <c r="P8422">
        <v>0</v>
      </c>
      <c r="Q8422">
        <v>0</v>
      </c>
      <c r="R8422">
        <f>SUM(M8422:N8422:O8422:P8422:Q8422)</f>
        <v>2</v>
      </c>
      <c r="S8422" s="1">
        <v>105828</v>
      </c>
      <c r="T8422" s="1" t="str">
        <f t="shared" si="526"/>
        <v>Medium</v>
      </c>
      <c r="U8422">
        <v>7</v>
      </c>
      <c r="V8422">
        <v>2023</v>
      </c>
      <c r="W8422" t="s">
        <v>34</v>
      </c>
      <c r="X8422">
        <v>3</v>
      </c>
    </row>
    <row r="8423" spans="1:24" x14ac:dyDescent="0.3">
      <c r="A8423">
        <v>8422</v>
      </c>
      <c r="B8423" t="s">
        <v>36</v>
      </c>
      <c r="C8423" t="str">
        <f>_xlfn.XLOOKUP(B8423,Lookup_table!B:B,Lookup_table!C:C)</f>
        <v>Data</v>
      </c>
      <c r="D8423" t="s">
        <v>14</v>
      </c>
      <c r="E8423" t="s">
        <v>23</v>
      </c>
      <c r="F8423" t="s">
        <v>52</v>
      </c>
      <c r="G8423" t="s">
        <v>30</v>
      </c>
      <c r="H8423" t="str">
        <f t="shared" si="524"/>
        <v>Onsite/Hybrid</v>
      </c>
      <c r="I8423" t="s">
        <v>35</v>
      </c>
      <c r="J8423" t="str">
        <f t="shared" si="525"/>
        <v>0-2 yrs</v>
      </c>
      <c r="K8423">
        <f t="shared" ca="1" si="527"/>
        <v>1</v>
      </c>
      <c r="L8423" t="s">
        <v>39</v>
      </c>
      <c r="M8423">
        <v>1</v>
      </c>
      <c r="N8423">
        <v>1</v>
      </c>
      <c r="O8423">
        <v>0</v>
      </c>
      <c r="P8423">
        <v>0</v>
      </c>
      <c r="Q8423">
        <v>1</v>
      </c>
      <c r="R8423">
        <f>SUM(M8423:N8423:O8423:P8423:Q8423)</f>
        <v>3</v>
      </c>
      <c r="S8423" s="1">
        <v>62382</v>
      </c>
      <c r="T8423" s="1" t="str">
        <f t="shared" si="526"/>
        <v>Low</v>
      </c>
      <c r="U8423">
        <v>3</v>
      </c>
      <c r="V8423">
        <v>2022</v>
      </c>
      <c r="W8423" t="s">
        <v>20</v>
      </c>
      <c r="X8423">
        <v>1</v>
      </c>
    </row>
    <row r="8424" spans="1:24" x14ac:dyDescent="0.3">
      <c r="A8424">
        <v>8423</v>
      </c>
      <c r="B8424" t="s">
        <v>21</v>
      </c>
      <c r="C8424" t="str">
        <f>_xlfn.XLOOKUP(B8424,Lookup_table!B:B,Lookup_table!C:C)</f>
        <v>AI</v>
      </c>
      <c r="D8424" t="s">
        <v>14</v>
      </c>
      <c r="E8424" t="s">
        <v>32</v>
      </c>
      <c r="F8424" t="s">
        <v>52</v>
      </c>
      <c r="G8424" t="s">
        <v>25</v>
      </c>
      <c r="H8424" t="str">
        <f t="shared" si="524"/>
        <v>Onsite/Hybrid</v>
      </c>
      <c r="I8424" t="s">
        <v>18</v>
      </c>
      <c r="J8424" t="str">
        <f t="shared" si="525"/>
        <v>7+ yrs</v>
      </c>
      <c r="K8424">
        <f t="shared" ca="1" si="527"/>
        <v>8</v>
      </c>
      <c r="L8424" t="s">
        <v>19</v>
      </c>
      <c r="M8424">
        <v>0</v>
      </c>
      <c r="N8424">
        <v>0</v>
      </c>
      <c r="O8424">
        <v>0</v>
      </c>
      <c r="P8424">
        <v>0</v>
      </c>
      <c r="Q8424">
        <v>0</v>
      </c>
      <c r="R8424">
        <f>SUM(M8424:N8424:O8424:P8424:Q8424)</f>
        <v>0</v>
      </c>
      <c r="S8424" s="1">
        <v>140596</v>
      </c>
      <c r="T8424" s="1" t="str">
        <f t="shared" si="526"/>
        <v>High</v>
      </c>
      <c r="U8424">
        <v>10</v>
      </c>
      <c r="V8424">
        <v>2021</v>
      </c>
      <c r="W8424" t="s">
        <v>28</v>
      </c>
      <c r="X8424">
        <v>8</v>
      </c>
    </row>
    <row r="8425" spans="1:24" x14ac:dyDescent="0.3">
      <c r="A8425">
        <v>8424</v>
      </c>
      <c r="B8425" t="s">
        <v>33</v>
      </c>
      <c r="C8425" t="str">
        <f>_xlfn.XLOOKUP(B8425,Lookup_table!B:B,Lookup_table!C:C)</f>
        <v>Data</v>
      </c>
      <c r="D8425" t="s">
        <v>34</v>
      </c>
      <c r="E8425" t="s">
        <v>32</v>
      </c>
      <c r="F8425" t="s">
        <v>29</v>
      </c>
      <c r="G8425" t="s">
        <v>30</v>
      </c>
      <c r="H8425" t="str">
        <f t="shared" si="524"/>
        <v>Onsite/Hybrid</v>
      </c>
      <c r="I8425" t="s">
        <v>18</v>
      </c>
      <c r="J8425" t="str">
        <f t="shared" si="525"/>
        <v>7+ yrs</v>
      </c>
      <c r="K8425">
        <f t="shared" ca="1" si="527"/>
        <v>8</v>
      </c>
      <c r="L8425" t="s">
        <v>27</v>
      </c>
      <c r="M8425">
        <v>0</v>
      </c>
      <c r="N8425">
        <v>0</v>
      </c>
      <c r="O8425">
        <v>1</v>
      </c>
      <c r="P8425">
        <v>0</v>
      </c>
      <c r="Q8425">
        <v>1</v>
      </c>
      <c r="R8425">
        <f>SUM(M8425:N8425:O8425:P8425:Q8425)</f>
        <v>2</v>
      </c>
      <c r="S8425" s="1">
        <v>126420</v>
      </c>
      <c r="T8425" s="1" t="str">
        <f t="shared" si="526"/>
        <v>High</v>
      </c>
      <c r="U8425">
        <v>7</v>
      </c>
      <c r="V8425">
        <v>2024</v>
      </c>
      <c r="W8425" t="s">
        <v>28</v>
      </c>
      <c r="X8425">
        <v>8</v>
      </c>
    </row>
    <row r="8426" spans="1:24" x14ac:dyDescent="0.3">
      <c r="A8426">
        <v>8425</v>
      </c>
      <c r="B8426" t="s">
        <v>36</v>
      </c>
      <c r="C8426" t="str">
        <f>_xlfn.XLOOKUP(B8426,Lookup_table!B:B,Lookup_table!C:C)</f>
        <v>Data</v>
      </c>
      <c r="D8426" t="s">
        <v>37</v>
      </c>
      <c r="E8426" t="s">
        <v>42</v>
      </c>
      <c r="F8426" t="s">
        <v>29</v>
      </c>
      <c r="G8426" t="s">
        <v>30</v>
      </c>
      <c r="H8426" t="str">
        <f t="shared" si="524"/>
        <v>Onsite/Hybrid</v>
      </c>
      <c r="I8426" t="s">
        <v>35</v>
      </c>
      <c r="J8426" t="str">
        <f t="shared" si="525"/>
        <v>0-2 yrs</v>
      </c>
      <c r="K8426">
        <f t="shared" ca="1" si="527"/>
        <v>0</v>
      </c>
      <c r="L8426" t="s">
        <v>39</v>
      </c>
      <c r="M8426">
        <v>1</v>
      </c>
      <c r="N8426">
        <v>1</v>
      </c>
      <c r="O8426">
        <v>0</v>
      </c>
      <c r="P8426">
        <v>0</v>
      </c>
      <c r="Q8426">
        <v>1</v>
      </c>
      <c r="R8426">
        <f>SUM(M8426:N8426:O8426:P8426:Q8426)</f>
        <v>3</v>
      </c>
      <c r="S8426" s="1">
        <v>59427</v>
      </c>
      <c r="T8426" s="1" t="str">
        <f t="shared" si="526"/>
        <v>Low</v>
      </c>
      <c r="U8426">
        <v>7</v>
      </c>
      <c r="V8426">
        <v>2025</v>
      </c>
      <c r="W8426" t="s">
        <v>28</v>
      </c>
      <c r="X8426">
        <v>8</v>
      </c>
    </row>
    <row r="8427" spans="1:24" x14ac:dyDescent="0.3">
      <c r="A8427">
        <v>8426</v>
      </c>
      <c r="B8427" t="s">
        <v>33</v>
      </c>
      <c r="C8427" t="str">
        <f>_xlfn.XLOOKUP(B8427,Lookup_table!B:B,Lookup_table!C:C)</f>
        <v>Data</v>
      </c>
      <c r="D8427" t="s">
        <v>34</v>
      </c>
      <c r="E8427" t="s">
        <v>32</v>
      </c>
      <c r="F8427" t="s">
        <v>16</v>
      </c>
      <c r="G8427" t="s">
        <v>25</v>
      </c>
      <c r="H8427" t="str">
        <f t="shared" si="524"/>
        <v>Onsite/Hybrid</v>
      </c>
      <c r="I8427" t="s">
        <v>18</v>
      </c>
      <c r="J8427" t="str">
        <f t="shared" si="525"/>
        <v>7+ yrs</v>
      </c>
      <c r="K8427">
        <f t="shared" ca="1" si="527"/>
        <v>14</v>
      </c>
      <c r="L8427" t="s">
        <v>19</v>
      </c>
      <c r="M8427">
        <v>1</v>
      </c>
      <c r="N8427">
        <v>0</v>
      </c>
      <c r="O8427">
        <v>1</v>
      </c>
      <c r="P8427">
        <v>0</v>
      </c>
      <c r="Q8427">
        <v>1</v>
      </c>
      <c r="R8427">
        <f>SUM(M8427:N8427:O8427:P8427:Q8427)</f>
        <v>3</v>
      </c>
      <c r="S8427" s="1">
        <v>123402</v>
      </c>
      <c r="T8427" s="1" t="str">
        <f t="shared" si="526"/>
        <v>High</v>
      </c>
      <c r="U8427">
        <v>11</v>
      </c>
      <c r="V8427">
        <v>2025</v>
      </c>
      <c r="W8427" t="s">
        <v>20</v>
      </c>
      <c r="X8427">
        <v>5</v>
      </c>
    </row>
    <row r="8428" spans="1:24" x14ac:dyDescent="0.3">
      <c r="A8428">
        <v>8427</v>
      </c>
      <c r="B8428" t="s">
        <v>41</v>
      </c>
      <c r="C8428" t="str">
        <f>_xlfn.XLOOKUP(B8428,Lookup_table!B:B,Lookup_table!C:C)</f>
        <v>Data</v>
      </c>
      <c r="D8428" t="s">
        <v>37</v>
      </c>
      <c r="E8428" t="s">
        <v>42</v>
      </c>
      <c r="F8428" t="s">
        <v>51</v>
      </c>
      <c r="G8428" t="s">
        <v>30</v>
      </c>
      <c r="H8428" t="str">
        <f t="shared" si="524"/>
        <v>Onsite/Hybrid</v>
      </c>
      <c r="I8428" t="s">
        <v>26</v>
      </c>
      <c r="J8428" t="str">
        <f t="shared" si="525"/>
        <v>3-6 yrs</v>
      </c>
      <c r="K8428">
        <f t="shared" ca="1" si="527"/>
        <v>6</v>
      </c>
      <c r="L8428" t="s">
        <v>39</v>
      </c>
      <c r="M8428">
        <v>1</v>
      </c>
      <c r="N8428">
        <v>0</v>
      </c>
      <c r="O8428">
        <v>0</v>
      </c>
      <c r="P8428">
        <v>1</v>
      </c>
      <c r="Q8428">
        <v>0</v>
      </c>
      <c r="R8428">
        <f>SUM(M8428:N8428:O8428:P8428:Q8428)</f>
        <v>2</v>
      </c>
      <c r="S8428" s="1">
        <v>88503</v>
      </c>
      <c r="T8428" s="1" t="str">
        <f t="shared" si="526"/>
        <v>Medium</v>
      </c>
      <c r="U8428">
        <v>5</v>
      </c>
      <c r="V8428">
        <v>2024</v>
      </c>
      <c r="W8428" t="s">
        <v>28</v>
      </c>
      <c r="X8428">
        <v>7</v>
      </c>
    </row>
    <row r="8429" spans="1:24" x14ac:dyDescent="0.3">
      <c r="A8429">
        <v>8428</v>
      </c>
      <c r="B8429" t="s">
        <v>36</v>
      </c>
      <c r="C8429" t="str">
        <f>_xlfn.XLOOKUP(B8429,Lookup_table!B:B,Lookup_table!C:C)</f>
        <v>Data</v>
      </c>
      <c r="D8429" t="s">
        <v>34</v>
      </c>
      <c r="E8429" t="s">
        <v>38</v>
      </c>
      <c r="F8429" t="s">
        <v>16</v>
      </c>
      <c r="G8429" t="s">
        <v>25</v>
      </c>
      <c r="H8429" t="str">
        <f t="shared" si="524"/>
        <v>Onsite/Hybrid</v>
      </c>
      <c r="I8429" t="s">
        <v>35</v>
      </c>
      <c r="J8429" t="str">
        <f t="shared" si="525"/>
        <v>0-2 yrs</v>
      </c>
      <c r="K8429">
        <f t="shared" ca="1" si="527"/>
        <v>0</v>
      </c>
      <c r="L8429" t="s">
        <v>19</v>
      </c>
      <c r="M8429">
        <v>0</v>
      </c>
      <c r="N8429">
        <v>1</v>
      </c>
      <c r="O8429">
        <v>1</v>
      </c>
      <c r="P8429">
        <v>1</v>
      </c>
      <c r="Q8429">
        <v>0</v>
      </c>
      <c r="R8429">
        <f>SUM(M8429:N8429:O8429:P8429:Q8429)</f>
        <v>3</v>
      </c>
      <c r="S8429" s="1">
        <v>77397</v>
      </c>
      <c r="T8429" s="1" t="str">
        <f t="shared" si="526"/>
        <v>Medium</v>
      </c>
      <c r="U8429">
        <v>7</v>
      </c>
      <c r="V8429">
        <v>2021</v>
      </c>
      <c r="W8429" t="s">
        <v>28</v>
      </c>
      <c r="X8429">
        <v>9</v>
      </c>
    </row>
    <row r="8430" spans="1:24" x14ac:dyDescent="0.3">
      <c r="A8430">
        <v>8429</v>
      </c>
      <c r="B8430" t="s">
        <v>50</v>
      </c>
      <c r="C8430" t="str">
        <f>_xlfn.XLOOKUP(B8430,Lookup_table!B:B,Lookup_table!C:C)</f>
        <v>AI</v>
      </c>
      <c r="D8430" t="s">
        <v>22</v>
      </c>
      <c r="E8430" t="s">
        <v>42</v>
      </c>
      <c r="F8430" t="s">
        <v>51</v>
      </c>
      <c r="G8430" t="s">
        <v>25</v>
      </c>
      <c r="H8430" t="str">
        <f t="shared" si="524"/>
        <v>Onsite/Hybrid</v>
      </c>
      <c r="I8430" t="s">
        <v>26</v>
      </c>
      <c r="J8430" t="str">
        <f t="shared" si="525"/>
        <v>3-6 yrs</v>
      </c>
      <c r="K8430">
        <f t="shared" ca="1" si="527"/>
        <v>3</v>
      </c>
      <c r="L8430" t="s">
        <v>39</v>
      </c>
      <c r="M8430">
        <v>1</v>
      </c>
      <c r="N8430">
        <v>0</v>
      </c>
      <c r="O8430">
        <v>1</v>
      </c>
      <c r="P8430">
        <v>1</v>
      </c>
      <c r="Q8430">
        <v>0</v>
      </c>
      <c r="R8430">
        <f>SUM(M8430:N8430:O8430:P8430:Q8430)</f>
        <v>3</v>
      </c>
      <c r="S8430" s="1">
        <v>167237</v>
      </c>
      <c r="T8430" s="1" t="str">
        <f t="shared" si="526"/>
        <v>High</v>
      </c>
      <c r="U8430">
        <v>6</v>
      </c>
      <c r="V8430">
        <v>2020</v>
      </c>
      <c r="W8430" t="s">
        <v>28</v>
      </c>
      <c r="X8430">
        <v>9</v>
      </c>
    </row>
    <row r="8431" spans="1:24" x14ac:dyDescent="0.3">
      <c r="A8431">
        <v>8430</v>
      </c>
      <c r="B8431" t="s">
        <v>33</v>
      </c>
      <c r="C8431" t="str">
        <f>_xlfn.XLOOKUP(B8431,Lookup_table!B:B,Lookup_table!C:C)</f>
        <v>Data</v>
      </c>
      <c r="D8431" t="s">
        <v>37</v>
      </c>
      <c r="E8431" t="s">
        <v>32</v>
      </c>
      <c r="F8431" t="s">
        <v>44</v>
      </c>
      <c r="G8431" t="s">
        <v>25</v>
      </c>
      <c r="H8431" t="str">
        <f t="shared" si="524"/>
        <v>Onsite/Hybrid</v>
      </c>
      <c r="I8431" t="s">
        <v>35</v>
      </c>
      <c r="J8431" t="str">
        <f t="shared" si="525"/>
        <v>0-2 yrs</v>
      </c>
      <c r="K8431">
        <f t="shared" ca="1" si="527"/>
        <v>0</v>
      </c>
      <c r="L8431" t="s">
        <v>27</v>
      </c>
      <c r="M8431">
        <v>1</v>
      </c>
      <c r="N8431">
        <v>0</v>
      </c>
      <c r="O8431">
        <v>0</v>
      </c>
      <c r="P8431">
        <v>0</v>
      </c>
      <c r="Q8431">
        <v>0</v>
      </c>
      <c r="R8431">
        <f>SUM(M8431:N8431:O8431:P8431:Q8431)</f>
        <v>1</v>
      </c>
      <c r="S8431" s="1">
        <v>46149</v>
      </c>
      <c r="T8431" s="1" t="str">
        <f t="shared" si="526"/>
        <v>Low</v>
      </c>
      <c r="U8431">
        <v>4</v>
      </c>
      <c r="V8431">
        <v>2023</v>
      </c>
      <c r="W8431" t="s">
        <v>28</v>
      </c>
      <c r="X8431">
        <v>7</v>
      </c>
    </row>
    <row r="8432" spans="1:24" x14ac:dyDescent="0.3">
      <c r="A8432">
        <v>8431</v>
      </c>
      <c r="B8432" t="s">
        <v>33</v>
      </c>
      <c r="C8432" t="str">
        <f>_xlfn.XLOOKUP(B8432,Lookup_table!B:B,Lookup_table!C:C)</f>
        <v>Data</v>
      </c>
      <c r="D8432" t="s">
        <v>37</v>
      </c>
      <c r="E8432" t="s">
        <v>40</v>
      </c>
      <c r="F8432" t="s">
        <v>29</v>
      </c>
      <c r="G8432" t="s">
        <v>25</v>
      </c>
      <c r="H8432" t="str">
        <f t="shared" si="524"/>
        <v>Onsite/Hybrid</v>
      </c>
      <c r="I8432" t="s">
        <v>26</v>
      </c>
      <c r="J8432" t="str">
        <f t="shared" si="525"/>
        <v>3-6 yrs</v>
      </c>
      <c r="K8432">
        <f t="shared" ca="1" si="527"/>
        <v>5</v>
      </c>
      <c r="L8432" t="s">
        <v>19</v>
      </c>
      <c r="M8432">
        <v>1</v>
      </c>
      <c r="N8432">
        <v>0</v>
      </c>
      <c r="O8432">
        <v>0</v>
      </c>
      <c r="P8432">
        <v>0</v>
      </c>
      <c r="Q8432">
        <v>1</v>
      </c>
      <c r="R8432">
        <f>SUM(M8432:N8432:O8432:P8432:Q8432)</f>
        <v>2</v>
      </c>
      <c r="S8432" s="1">
        <v>80472</v>
      </c>
      <c r="T8432" s="1" t="str">
        <f t="shared" si="526"/>
        <v>Medium</v>
      </c>
      <c r="U8432">
        <v>4</v>
      </c>
      <c r="V8432">
        <v>2020</v>
      </c>
      <c r="W8432" t="s">
        <v>28</v>
      </c>
      <c r="X8432">
        <v>7</v>
      </c>
    </row>
    <row r="8433" spans="1:24" x14ac:dyDescent="0.3">
      <c r="A8433">
        <v>8432</v>
      </c>
      <c r="B8433" t="s">
        <v>31</v>
      </c>
      <c r="C8433" t="str">
        <f>_xlfn.XLOOKUP(B8433,Lookup_table!B:B,Lookup_table!C:C)</f>
        <v>Business</v>
      </c>
      <c r="D8433" t="s">
        <v>34</v>
      </c>
      <c r="E8433" t="s">
        <v>42</v>
      </c>
      <c r="F8433" t="s">
        <v>51</v>
      </c>
      <c r="G8433" t="s">
        <v>30</v>
      </c>
      <c r="H8433" t="str">
        <f t="shared" si="524"/>
        <v>Onsite/Hybrid</v>
      </c>
      <c r="I8433" t="s">
        <v>35</v>
      </c>
      <c r="J8433" t="str">
        <f t="shared" si="525"/>
        <v>0-2 yrs</v>
      </c>
      <c r="K8433">
        <f t="shared" ca="1" si="527"/>
        <v>2</v>
      </c>
      <c r="L8433" t="s">
        <v>19</v>
      </c>
      <c r="M8433">
        <v>1</v>
      </c>
      <c r="N8433">
        <v>0</v>
      </c>
      <c r="O8433">
        <v>0</v>
      </c>
      <c r="P8433">
        <v>0</v>
      </c>
      <c r="Q8433">
        <v>1</v>
      </c>
      <c r="R8433">
        <f>SUM(M8433:N8433:O8433:P8433:Q8433)</f>
        <v>2</v>
      </c>
      <c r="S8433" s="1">
        <v>60057</v>
      </c>
      <c r="T8433" s="1" t="str">
        <f t="shared" si="526"/>
        <v>Low</v>
      </c>
      <c r="U8433">
        <v>12</v>
      </c>
      <c r="V8433">
        <v>2024</v>
      </c>
      <c r="W8433" t="s">
        <v>28</v>
      </c>
      <c r="X8433">
        <v>7</v>
      </c>
    </row>
    <row r="8434" spans="1:24" x14ac:dyDescent="0.3">
      <c r="A8434">
        <v>8433</v>
      </c>
      <c r="B8434" t="s">
        <v>36</v>
      </c>
      <c r="C8434" t="str">
        <f>_xlfn.XLOOKUP(B8434,Lookup_table!B:B,Lookup_table!C:C)</f>
        <v>Data</v>
      </c>
      <c r="D8434" t="s">
        <v>37</v>
      </c>
      <c r="E8434" t="s">
        <v>15</v>
      </c>
      <c r="F8434" t="s">
        <v>51</v>
      </c>
      <c r="G8434" t="s">
        <v>25</v>
      </c>
      <c r="H8434" t="str">
        <f t="shared" si="524"/>
        <v>Onsite/Hybrid</v>
      </c>
      <c r="I8434" t="s">
        <v>26</v>
      </c>
      <c r="J8434" t="str">
        <f t="shared" si="525"/>
        <v>3-6 yrs</v>
      </c>
      <c r="K8434">
        <f t="shared" ca="1" si="527"/>
        <v>4</v>
      </c>
      <c r="L8434" t="s">
        <v>39</v>
      </c>
      <c r="M8434">
        <v>0</v>
      </c>
      <c r="N8434">
        <v>0</v>
      </c>
      <c r="O8434">
        <v>1</v>
      </c>
      <c r="P8434">
        <v>0</v>
      </c>
      <c r="Q8434">
        <v>1</v>
      </c>
      <c r="R8434">
        <f>SUM(M8434:N8434:O8434:P8434:Q8434)</f>
        <v>2</v>
      </c>
      <c r="S8434" s="1">
        <v>97938</v>
      </c>
      <c r="T8434" s="1" t="str">
        <f t="shared" si="526"/>
        <v>Medium</v>
      </c>
      <c r="U8434">
        <v>2</v>
      </c>
      <c r="V8434">
        <v>2023</v>
      </c>
      <c r="W8434" t="s">
        <v>28</v>
      </c>
      <c r="X8434">
        <v>7</v>
      </c>
    </row>
    <row r="8435" spans="1:24" x14ac:dyDescent="0.3">
      <c r="A8435">
        <v>8434</v>
      </c>
      <c r="B8435" t="s">
        <v>33</v>
      </c>
      <c r="C8435" t="str">
        <f>_xlfn.XLOOKUP(B8435,Lookup_table!B:B,Lookup_table!C:C)</f>
        <v>Data</v>
      </c>
      <c r="D8435" t="s">
        <v>37</v>
      </c>
      <c r="E8435" t="s">
        <v>42</v>
      </c>
      <c r="F8435" t="s">
        <v>24</v>
      </c>
      <c r="G8435" t="s">
        <v>30</v>
      </c>
      <c r="H8435" t="str">
        <f t="shared" si="524"/>
        <v>Onsite/Hybrid</v>
      </c>
      <c r="I8435" t="s">
        <v>18</v>
      </c>
      <c r="J8435" t="str">
        <f t="shared" si="525"/>
        <v>7+ yrs</v>
      </c>
      <c r="K8435">
        <f t="shared" ca="1" si="527"/>
        <v>13</v>
      </c>
      <c r="L8435" t="s">
        <v>27</v>
      </c>
      <c r="M8435">
        <v>1</v>
      </c>
      <c r="N8435">
        <v>0</v>
      </c>
      <c r="O8435">
        <v>1</v>
      </c>
      <c r="P8435">
        <v>1</v>
      </c>
      <c r="Q8435">
        <v>1</v>
      </c>
      <c r="R8435">
        <f>SUM(M8435:N8435:O8435:P8435:Q8435)</f>
        <v>4</v>
      </c>
      <c r="S8435" s="1">
        <v>135190</v>
      </c>
      <c r="T8435" s="1" t="str">
        <f t="shared" si="526"/>
        <v>High</v>
      </c>
      <c r="U8435">
        <v>2</v>
      </c>
      <c r="V8435">
        <v>2021</v>
      </c>
      <c r="W8435" t="s">
        <v>28</v>
      </c>
      <c r="X8435">
        <v>9</v>
      </c>
    </row>
    <row r="8436" spans="1:24" x14ac:dyDescent="0.3">
      <c r="A8436">
        <v>8435</v>
      </c>
      <c r="B8436" t="s">
        <v>50</v>
      </c>
      <c r="C8436" t="str">
        <f>_xlfn.XLOOKUP(B8436,Lookup_table!B:B,Lookup_table!C:C)</f>
        <v>AI</v>
      </c>
      <c r="D8436" t="s">
        <v>22</v>
      </c>
      <c r="E8436" t="s">
        <v>38</v>
      </c>
      <c r="F8436" t="s">
        <v>24</v>
      </c>
      <c r="G8436" t="s">
        <v>17</v>
      </c>
      <c r="H8436" t="str">
        <f t="shared" si="524"/>
        <v>Remote</v>
      </c>
      <c r="I8436" t="s">
        <v>26</v>
      </c>
      <c r="J8436" t="str">
        <f t="shared" si="525"/>
        <v>3-6 yrs</v>
      </c>
      <c r="K8436">
        <f t="shared" ca="1" si="527"/>
        <v>3</v>
      </c>
      <c r="L8436" t="s">
        <v>27</v>
      </c>
      <c r="M8436">
        <v>1</v>
      </c>
      <c r="N8436">
        <v>0</v>
      </c>
      <c r="O8436">
        <v>0</v>
      </c>
      <c r="P8436">
        <v>1</v>
      </c>
      <c r="Q8436">
        <v>1</v>
      </c>
      <c r="R8436">
        <f>SUM(M8436:N8436:O8436:P8436:Q8436)</f>
        <v>3</v>
      </c>
      <c r="S8436" s="1">
        <v>160119</v>
      </c>
      <c r="T8436" s="1" t="str">
        <f t="shared" si="526"/>
        <v>High</v>
      </c>
      <c r="U8436">
        <v>11</v>
      </c>
      <c r="V8436">
        <v>2020</v>
      </c>
      <c r="W8436" t="s">
        <v>34</v>
      </c>
      <c r="X8436">
        <v>4</v>
      </c>
    </row>
    <row r="8437" spans="1:24" x14ac:dyDescent="0.3">
      <c r="A8437">
        <v>8436</v>
      </c>
      <c r="B8437" t="s">
        <v>50</v>
      </c>
      <c r="C8437" t="str">
        <f>_xlfn.XLOOKUP(B8437,Lookup_table!B:B,Lookup_table!C:C)</f>
        <v>AI</v>
      </c>
      <c r="D8437" t="s">
        <v>22</v>
      </c>
      <c r="E8437" t="s">
        <v>38</v>
      </c>
      <c r="F8437" t="s">
        <v>29</v>
      </c>
      <c r="G8437" t="s">
        <v>30</v>
      </c>
      <c r="H8437" t="str">
        <f t="shared" si="524"/>
        <v>Onsite/Hybrid</v>
      </c>
      <c r="I8437" t="s">
        <v>35</v>
      </c>
      <c r="J8437" t="str">
        <f t="shared" si="525"/>
        <v>0-2 yrs</v>
      </c>
      <c r="K8437">
        <f t="shared" ca="1" si="527"/>
        <v>2</v>
      </c>
      <c r="L8437" t="s">
        <v>27</v>
      </c>
      <c r="M8437">
        <v>0</v>
      </c>
      <c r="N8437">
        <v>1</v>
      </c>
      <c r="O8437">
        <v>1</v>
      </c>
      <c r="P8437">
        <v>0</v>
      </c>
      <c r="Q8437">
        <v>1</v>
      </c>
      <c r="R8437">
        <f>SUM(M8437:N8437:O8437:P8437:Q8437)</f>
        <v>3</v>
      </c>
      <c r="S8437" s="1">
        <v>133953</v>
      </c>
      <c r="T8437" s="1" t="str">
        <f t="shared" si="526"/>
        <v>High</v>
      </c>
      <c r="U8437">
        <v>12</v>
      </c>
      <c r="V8437">
        <v>2026</v>
      </c>
      <c r="W8437" t="s">
        <v>28</v>
      </c>
      <c r="X8437">
        <v>9</v>
      </c>
    </row>
    <row r="8438" spans="1:24" x14ac:dyDescent="0.3">
      <c r="A8438">
        <v>8437</v>
      </c>
      <c r="B8438" t="s">
        <v>36</v>
      </c>
      <c r="C8438" t="str">
        <f>_xlfn.XLOOKUP(B8438,Lookup_table!B:B,Lookup_table!C:C)</f>
        <v>Data</v>
      </c>
      <c r="D8438" t="s">
        <v>34</v>
      </c>
      <c r="E8438" t="s">
        <v>38</v>
      </c>
      <c r="F8438" t="s">
        <v>43</v>
      </c>
      <c r="G8438" t="s">
        <v>30</v>
      </c>
      <c r="H8438" t="str">
        <f t="shared" si="524"/>
        <v>Onsite/Hybrid</v>
      </c>
      <c r="I8438" t="s">
        <v>35</v>
      </c>
      <c r="J8438" t="str">
        <f t="shared" si="525"/>
        <v>0-2 yrs</v>
      </c>
      <c r="K8438">
        <f t="shared" ca="1" si="527"/>
        <v>1</v>
      </c>
      <c r="L8438" t="s">
        <v>27</v>
      </c>
      <c r="M8438">
        <v>0</v>
      </c>
      <c r="N8438">
        <v>1</v>
      </c>
      <c r="O8438">
        <v>0</v>
      </c>
      <c r="P8438">
        <v>1</v>
      </c>
      <c r="Q8438">
        <v>1</v>
      </c>
      <c r="R8438">
        <f>SUM(M8438:N8438:O8438:P8438:Q8438)</f>
        <v>3</v>
      </c>
      <c r="S8438" s="1">
        <v>75888</v>
      </c>
      <c r="T8438" s="1" t="str">
        <f t="shared" si="526"/>
        <v>Medium</v>
      </c>
      <c r="U8438">
        <v>8</v>
      </c>
      <c r="V8438">
        <v>2023</v>
      </c>
      <c r="W8438" t="s">
        <v>28</v>
      </c>
      <c r="X8438">
        <v>7</v>
      </c>
    </row>
    <row r="8439" spans="1:24" x14ac:dyDescent="0.3">
      <c r="A8439">
        <v>8438</v>
      </c>
      <c r="B8439" t="s">
        <v>33</v>
      </c>
      <c r="C8439" t="str">
        <f>_xlfn.XLOOKUP(B8439,Lookup_table!B:B,Lookup_table!C:C)</f>
        <v>Data</v>
      </c>
      <c r="D8439" t="s">
        <v>14</v>
      </c>
      <c r="E8439" t="s">
        <v>32</v>
      </c>
      <c r="F8439" t="s">
        <v>24</v>
      </c>
      <c r="G8439" t="s">
        <v>25</v>
      </c>
      <c r="H8439" t="str">
        <f t="shared" si="524"/>
        <v>Onsite/Hybrid</v>
      </c>
      <c r="I8439" t="s">
        <v>18</v>
      </c>
      <c r="J8439" t="str">
        <f t="shared" si="525"/>
        <v>7+ yrs</v>
      </c>
      <c r="K8439">
        <f t="shared" ca="1" si="527"/>
        <v>8</v>
      </c>
      <c r="L8439" t="s">
        <v>19</v>
      </c>
      <c r="M8439">
        <v>0</v>
      </c>
      <c r="N8439">
        <v>1</v>
      </c>
      <c r="O8439">
        <v>0</v>
      </c>
      <c r="P8439">
        <v>1</v>
      </c>
      <c r="Q8439">
        <v>0</v>
      </c>
      <c r="R8439">
        <f>SUM(M8439:N8439:O8439:P8439:Q8439)</f>
        <v>2</v>
      </c>
      <c r="S8439" s="1">
        <v>117309</v>
      </c>
      <c r="T8439" s="1" t="str">
        <f t="shared" si="526"/>
        <v>Medium</v>
      </c>
      <c r="U8439">
        <v>2</v>
      </c>
      <c r="V8439">
        <v>2025</v>
      </c>
      <c r="W8439" t="s">
        <v>34</v>
      </c>
      <c r="X8439">
        <v>2</v>
      </c>
    </row>
    <row r="8440" spans="1:24" x14ac:dyDescent="0.3">
      <c r="A8440">
        <v>8439</v>
      </c>
      <c r="B8440" t="s">
        <v>21</v>
      </c>
      <c r="C8440" t="str">
        <f>_xlfn.XLOOKUP(B8440,Lookup_table!B:B,Lookup_table!C:C)</f>
        <v>AI</v>
      </c>
      <c r="D8440" t="s">
        <v>22</v>
      </c>
      <c r="E8440" t="s">
        <v>40</v>
      </c>
      <c r="F8440" t="s">
        <v>52</v>
      </c>
      <c r="G8440" t="s">
        <v>25</v>
      </c>
      <c r="H8440" t="str">
        <f t="shared" si="524"/>
        <v>Onsite/Hybrid</v>
      </c>
      <c r="I8440" t="s">
        <v>35</v>
      </c>
      <c r="J8440" t="str">
        <f t="shared" si="525"/>
        <v>0-2 yrs</v>
      </c>
      <c r="K8440">
        <f t="shared" ca="1" si="527"/>
        <v>0</v>
      </c>
      <c r="L8440" t="s">
        <v>39</v>
      </c>
      <c r="M8440">
        <v>0</v>
      </c>
      <c r="N8440">
        <v>1</v>
      </c>
      <c r="O8440">
        <v>0</v>
      </c>
      <c r="P8440">
        <v>0</v>
      </c>
      <c r="Q8440">
        <v>1</v>
      </c>
      <c r="R8440">
        <f>SUM(M8440:N8440:O8440:P8440:Q8440)</f>
        <v>2</v>
      </c>
      <c r="S8440" s="1">
        <v>117882</v>
      </c>
      <c r="T8440" s="1" t="str">
        <f t="shared" si="526"/>
        <v>Medium</v>
      </c>
      <c r="U8440">
        <v>2</v>
      </c>
      <c r="V8440">
        <v>2020</v>
      </c>
      <c r="W8440" t="s">
        <v>28</v>
      </c>
      <c r="X8440">
        <v>9</v>
      </c>
    </row>
    <row r="8441" spans="1:24" x14ac:dyDescent="0.3">
      <c r="A8441">
        <v>8440</v>
      </c>
      <c r="B8441" t="s">
        <v>36</v>
      </c>
      <c r="C8441" t="str">
        <f>_xlfn.XLOOKUP(B8441,Lookup_table!B:B,Lookup_table!C:C)</f>
        <v>Data</v>
      </c>
      <c r="D8441" t="s">
        <v>22</v>
      </c>
      <c r="E8441" t="s">
        <v>15</v>
      </c>
      <c r="F8441" t="s">
        <v>52</v>
      </c>
      <c r="G8441" t="s">
        <v>17</v>
      </c>
      <c r="H8441" t="str">
        <f t="shared" si="524"/>
        <v>Remote</v>
      </c>
      <c r="I8441" t="s">
        <v>18</v>
      </c>
      <c r="J8441" t="str">
        <f t="shared" si="525"/>
        <v>7+ yrs</v>
      </c>
      <c r="K8441">
        <f t="shared" ca="1" si="527"/>
        <v>10</v>
      </c>
      <c r="L8441" t="s">
        <v>19</v>
      </c>
      <c r="M8441">
        <v>1</v>
      </c>
      <c r="N8441">
        <v>0</v>
      </c>
      <c r="O8441">
        <v>1</v>
      </c>
      <c r="P8441">
        <v>1</v>
      </c>
      <c r="Q8441">
        <v>0</v>
      </c>
      <c r="R8441">
        <f>SUM(M8441:N8441:O8441:P8441:Q8441)</f>
        <v>3</v>
      </c>
      <c r="S8441" s="1">
        <v>149202</v>
      </c>
      <c r="T8441" s="1" t="str">
        <f t="shared" si="526"/>
        <v>High</v>
      </c>
      <c r="U8441">
        <v>9</v>
      </c>
      <c r="V8441">
        <v>2021</v>
      </c>
      <c r="W8441" t="s">
        <v>28</v>
      </c>
      <c r="X8441">
        <v>1</v>
      </c>
    </row>
    <row r="8442" spans="1:24" x14ac:dyDescent="0.3">
      <c r="A8442">
        <v>8441</v>
      </c>
      <c r="B8442" t="s">
        <v>41</v>
      </c>
      <c r="C8442" t="str">
        <f>_xlfn.XLOOKUP(B8442,Lookup_table!B:B,Lookup_table!C:C)</f>
        <v>Data</v>
      </c>
      <c r="D8442" t="s">
        <v>22</v>
      </c>
      <c r="E8442" t="s">
        <v>38</v>
      </c>
      <c r="F8442" t="s">
        <v>52</v>
      </c>
      <c r="G8442" t="s">
        <v>25</v>
      </c>
      <c r="H8442" t="str">
        <f t="shared" si="524"/>
        <v>Onsite/Hybrid</v>
      </c>
      <c r="I8442" t="s">
        <v>18</v>
      </c>
      <c r="J8442" t="str">
        <f t="shared" si="525"/>
        <v>7+ yrs</v>
      </c>
      <c r="K8442">
        <f t="shared" ca="1" si="527"/>
        <v>9</v>
      </c>
      <c r="L8442" t="s">
        <v>27</v>
      </c>
      <c r="M8442">
        <v>0</v>
      </c>
      <c r="N8442">
        <v>0</v>
      </c>
      <c r="O8442">
        <v>1</v>
      </c>
      <c r="P8442">
        <v>1</v>
      </c>
      <c r="Q8442">
        <v>1</v>
      </c>
      <c r="R8442">
        <f>SUM(M8442:N8442:O8442:P8442:Q8442)</f>
        <v>3</v>
      </c>
      <c r="S8442" s="1">
        <v>163939</v>
      </c>
      <c r="T8442" s="1" t="str">
        <f t="shared" si="526"/>
        <v>High</v>
      </c>
      <c r="U8442">
        <v>6</v>
      </c>
      <c r="V8442">
        <v>2023</v>
      </c>
      <c r="W8442" t="s">
        <v>28</v>
      </c>
      <c r="X8442">
        <v>1</v>
      </c>
    </row>
    <row r="8443" spans="1:24" x14ac:dyDescent="0.3">
      <c r="A8443">
        <v>8442</v>
      </c>
      <c r="B8443" t="s">
        <v>50</v>
      </c>
      <c r="C8443" t="str">
        <f>_xlfn.XLOOKUP(B8443,Lookup_table!B:B,Lookup_table!C:C)</f>
        <v>AI</v>
      </c>
      <c r="D8443" t="s">
        <v>14</v>
      </c>
      <c r="E8443" t="s">
        <v>40</v>
      </c>
      <c r="F8443" t="s">
        <v>44</v>
      </c>
      <c r="G8443" t="s">
        <v>25</v>
      </c>
      <c r="H8443" t="str">
        <f t="shared" si="524"/>
        <v>Onsite/Hybrid</v>
      </c>
      <c r="I8443" t="s">
        <v>35</v>
      </c>
      <c r="J8443" t="str">
        <f t="shared" si="525"/>
        <v>0-2 yrs</v>
      </c>
      <c r="K8443">
        <f t="shared" ca="1" si="527"/>
        <v>2</v>
      </c>
      <c r="L8443" t="s">
        <v>19</v>
      </c>
      <c r="M8443">
        <v>0</v>
      </c>
      <c r="N8443">
        <v>0</v>
      </c>
      <c r="O8443">
        <v>1</v>
      </c>
      <c r="P8443">
        <v>0</v>
      </c>
      <c r="Q8443">
        <v>0</v>
      </c>
      <c r="R8443">
        <f>SUM(M8443:N8443:O8443:P8443:Q8443)</f>
        <v>1</v>
      </c>
      <c r="S8443" s="1">
        <v>103495</v>
      </c>
      <c r="T8443" s="1" t="str">
        <f t="shared" si="526"/>
        <v>Medium</v>
      </c>
      <c r="U8443">
        <v>9</v>
      </c>
      <c r="V8443">
        <v>2023</v>
      </c>
      <c r="W8443" t="s">
        <v>34</v>
      </c>
      <c r="X8443">
        <v>1</v>
      </c>
    </row>
    <row r="8444" spans="1:24" x14ac:dyDescent="0.3">
      <c r="A8444">
        <v>8443</v>
      </c>
      <c r="B8444" t="s">
        <v>31</v>
      </c>
      <c r="C8444" t="str">
        <f>_xlfn.XLOOKUP(B8444,Lookup_table!B:B,Lookup_table!C:C)</f>
        <v>Business</v>
      </c>
      <c r="D8444" t="s">
        <v>22</v>
      </c>
      <c r="E8444" t="s">
        <v>42</v>
      </c>
      <c r="F8444" t="s">
        <v>44</v>
      </c>
      <c r="G8444" t="s">
        <v>17</v>
      </c>
      <c r="H8444" t="str">
        <f t="shared" si="524"/>
        <v>Remote</v>
      </c>
      <c r="I8444" t="s">
        <v>26</v>
      </c>
      <c r="J8444" t="str">
        <f t="shared" si="525"/>
        <v>3-6 yrs</v>
      </c>
      <c r="K8444">
        <f t="shared" ca="1" si="527"/>
        <v>6</v>
      </c>
      <c r="L8444" t="s">
        <v>19</v>
      </c>
      <c r="M8444">
        <v>0</v>
      </c>
      <c r="N8444">
        <v>0</v>
      </c>
      <c r="O8444">
        <v>1</v>
      </c>
      <c r="P8444">
        <v>1</v>
      </c>
      <c r="Q8444">
        <v>1</v>
      </c>
      <c r="R8444">
        <f>SUM(M8444:N8444:O8444:P8444:Q8444)</f>
        <v>3</v>
      </c>
      <c r="S8444" s="1">
        <v>136009</v>
      </c>
      <c r="T8444" s="1" t="str">
        <f t="shared" si="526"/>
        <v>High</v>
      </c>
      <c r="U8444">
        <v>10</v>
      </c>
      <c r="V8444">
        <v>2021</v>
      </c>
      <c r="W8444" t="s">
        <v>28</v>
      </c>
      <c r="X8444">
        <v>8</v>
      </c>
    </row>
    <row r="8445" spans="1:24" x14ac:dyDescent="0.3">
      <c r="A8445">
        <v>8444</v>
      </c>
      <c r="B8445" t="s">
        <v>21</v>
      </c>
      <c r="C8445" t="str">
        <f>_xlfn.XLOOKUP(B8445,Lookup_table!B:B,Lookup_table!C:C)</f>
        <v>AI</v>
      </c>
      <c r="D8445" t="s">
        <v>37</v>
      </c>
      <c r="E8445" t="s">
        <v>32</v>
      </c>
      <c r="F8445" t="s">
        <v>24</v>
      </c>
      <c r="G8445" t="s">
        <v>30</v>
      </c>
      <c r="H8445" t="str">
        <f t="shared" si="524"/>
        <v>Onsite/Hybrid</v>
      </c>
      <c r="I8445" t="s">
        <v>18</v>
      </c>
      <c r="J8445" t="str">
        <f t="shared" si="525"/>
        <v>7+ yrs</v>
      </c>
      <c r="K8445">
        <f t="shared" ca="1" si="527"/>
        <v>7</v>
      </c>
      <c r="L8445" t="s">
        <v>19</v>
      </c>
      <c r="M8445">
        <v>0</v>
      </c>
      <c r="N8445">
        <v>0</v>
      </c>
      <c r="O8445">
        <v>1</v>
      </c>
      <c r="P8445">
        <v>0</v>
      </c>
      <c r="Q8445">
        <v>1</v>
      </c>
      <c r="R8445">
        <f>SUM(M8445:N8445:O8445:P8445:Q8445)</f>
        <v>2</v>
      </c>
      <c r="S8445" s="1">
        <v>168758</v>
      </c>
      <c r="T8445" s="1" t="str">
        <f t="shared" si="526"/>
        <v>High</v>
      </c>
      <c r="U8445">
        <v>6</v>
      </c>
      <c r="V8445">
        <v>2026</v>
      </c>
      <c r="W8445" t="s">
        <v>34</v>
      </c>
      <c r="X8445">
        <v>5</v>
      </c>
    </row>
    <row r="8446" spans="1:24" x14ac:dyDescent="0.3">
      <c r="A8446">
        <v>8445</v>
      </c>
      <c r="B8446" t="s">
        <v>50</v>
      </c>
      <c r="C8446" t="str">
        <f>_xlfn.XLOOKUP(B8446,Lookup_table!B:B,Lookup_table!C:C)</f>
        <v>AI</v>
      </c>
      <c r="D8446" t="s">
        <v>14</v>
      </c>
      <c r="E8446" t="s">
        <v>32</v>
      </c>
      <c r="F8446" t="s">
        <v>52</v>
      </c>
      <c r="G8446" t="s">
        <v>17</v>
      </c>
      <c r="H8446" t="str">
        <f t="shared" si="524"/>
        <v>Remote</v>
      </c>
      <c r="I8446" t="s">
        <v>26</v>
      </c>
      <c r="J8446" t="str">
        <f t="shared" si="525"/>
        <v>3-6 yrs</v>
      </c>
      <c r="K8446">
        <f t="shared" ca="1" si="527"/>
        <v>3</v>
      </c>
      <c r="L8446" t="s">
        <v>19</v>
      </c>
      <c r="M8446">
        <v>0</v>
      </c>
      <c r="N8446">
        <v>0</v>
      </c>
      <c r="O8446">
        <v>0</v>
      </c>
      <c r="P8446">
        <v>1</v>
      </c>
      <c r="Q8446">
        <v>1</v>
      </c>
      <c r="R8446">
        <f>SUM(M8446:N8446:O8446:P8446:Q8446)</f>
        <v>2</v>
      </c>
      <c r="S8446" s="1">
        <v>141665</v>
      </c>
      <c r="T8446" s="1" t="str">
        <f t="shared" si="526"/>
        <v>High</v>
      </c>
      <c r="U8446">
        <v>7</v>
      </c>
      <c r="V8446">
        <v>2020</v>
      </c>
      <c r="W8446" t="s">
        <v>20</v>
      </c>
      <c r="X8446">
        <v>1</v>
      </c>
    </row>
    <row r="8447" spans="1:24" x14ac:dyDescent="0.3">
      <c r="A8447">
        <v>8446</v>
      </c>
      <c r="B8447" t="s">
        <v>21</v>
      </c>
      <c r="C8447" t="str">
        <f>_xlfn.XLOOKUP(B8447,Lookup_table!B:B,Lookup_table!C:C)</f>
        <v>AI</v>
      </c>
      <c r="D8447" t="s">
        <v>37</v>
      </c>
      <c r="E8447" t="s">
        <v>42</v>
      </c>
      <c r="F8447" t="s">
        <v>43</v>
      </c>
      <c r="G8447" t="s">
        <v>17</v>
      </c>
      <c r="H8447" t="str">
        <f t="shared" si="524"/>
        <v>Remote</v>
      </c>
      <c r="I8447" t="s">
        <v>18</v>
      </c>
      <c r="J8447" t="str">
        <f t="shared" si="525"/>
        <v>7+ yrs</v>
      </c>
      <c r="K8447">
        <f t="shared" ca="1" si="527"/>
        <v>7</v>
      </c>
      <c r="L8447" t="s">
        <v>19</v>
      </c>
      <c r="M8447">
        <v>1</v>
      </c>
      <c r="N8447">
        <v>1</v>
      </c>
      <c r="O8447">
        <v>1</v>
      </c>
      <c r="P8447">
        <v>1</v>
      </c>
      <c r="Q8447">
        <v>1</v>
      </c>
      <c r="R8447">
        <f>SUM(M8447:N8447:O8447:P8447:Q8447)</f>
        <v>5</v>
      </c>
      <c r="S8447" s="1">
        <v>180093</v>
      </c>
      <c r="T8447" s="1" t="str">
        <f t="shared" si="526"/>
        <v>High</v>
      </c>
      <c r="U8447">
        <v>2</v>
      </c>
      <c r="V8447">
        <v>2025</v>
      </c>
      <c r="W8447" t="s">
        <v>28</v>
      </c>
      <c r="X8447">
        <v>7</v>
      </c>
    </row>
    <row r="8448" spans="1:24" x14ac:dyDescent="0.3">
      <c r="A8448">
        <v>8447</v>
      </c>
      <c r="B8448" t="s">
        <v>36</v>
      </c>
      <c r="C8448" t="str">
        <f>_xlfn.XLOOKUP(B8448,Lookup_table!B:B,Lookup_table!C:C)</f>
        <v>Data</v>
      </c>
      <c r="D8448" t="s">
        <v>37</v>
      </c>
      <c r="E8448" t="s">
        <v>32</v>
      </c>
      <c r="F8448" t="s">
        <v>24</v>
      </c>
      <c r="G8448" t="s">
        <v>25</v>
      </c>
      <c r="H8448" t="str">
        <f t="shared" si="524"/>
        <v>Onsite/Hybrid</v>
      </c>
      <c r="I8448" t="s">
        <v>18</v>
      </c>
      <c r="J8448" t="str">
        <f t="shared" si="525"/>
        <v>7+ yrs</v>
      </c>
      <c r="K8448">
        <f t="shared" ca="1" si="527"/>
        <v>14</v>
      </c>
      <c r="L8448" t="s">
        <v>19</v>
      </c>
      <c r="M8448">
        <v>1</v>
      </c>
      <c r="N8448">
        <v>1</v>
      </c>
      <c r="O8448">
        <v>0</v>
      </c>
      <c r="P8448">
        <v>0</v>
      </c>
      <c r="Q8448">
        <v>0</v>
      </c>
      <c r="R8448">
        <f>SUM(M8448:N8448:O8448:P8448:Q8448)</f>
        <v>2</v>
      </c>
      <c r="S8448" s="1">
        <v>104670</v>
      </c>
      <c r="T8448" s="1" t="str">
        <f t="shared" si="526"/>
        <v>Medium</v>
      </c>
      <c r="U8448">
        <v>1</v>
      </c>
      <c r="V8448">
        <v>2023</v>
      </c>
      <c r="W8448" t="s">
        <v>28</v>
      </c>
      <c r="X8448">
        <v>9</v>
      </c>
    </row>
    <row r="8449" spans="1:24" x14ac:dyDescent="0.3">
      <c r="A8449">
        <v>8448</v>
      </c>
      <c r="B8449" t="s">
        <v>33</v>
      </c>
      <c r="C8449" t="str">
        <f>_xlfn.XLOOKUP(B8449,Lookup_table!B:B,Lookup_table!C:C)</f>
        <v>Data</v>
      </c>
      <c r="D8449" t="s">
        <v>34</v>
      </c>
      <c r="E8449" t="s">
        <v>40</v>
      </c>
      <c r="F8449" t="s">
        <v>51</v>
      </c>
      <c r="G8449" t="s">
        <v>25</v>
      </c>
      <c r="H8449" t="str">
        <f t="shared" si="524"/>
        <v>Onsite/Hybrid</v>
      </c>
      <c r="I8449" t="s">
        <v>18</v>
      </c>
      <c r="J8449" t="str">
        <f t="shared" si="525"/>
        <v>7+ yrs</v>
      </c>
      <c r="K8449">
        <f t="shared" ca="1" si="527"/>
        <v>7</v>
      </c>
      <c r="L8449" t="s">
        <v>39</v>
      </c>
      <c r="M8449">
        <v>0</v>
      </c>
      <c r="N8449">
        <v>0</v>
      </c>
      <c r="O8449">
        <v>0</v>
      </c>
      <c r="P8449">
        <v>0</v>
      </c>
      <c r="Q8449">
        <v>1</v>
      </c>
      <c r="R8449">
        <f>SUM(M8449:N8449:O8449:P8449:Q8449)</f>
        <v>1</v>
      </c>
      <c r="S8449" s="1">
        <v>107068</v>
      </c>
      <c r="T8449" s="1" t="str">
        <f t="shared" si="526"/>
        <v>Medium</v>
      </c>
      <c r="U8449">
        <v>12</v>
      </c>
      <c r="V8449">
        <v>2020</v>
      </c>
      <c r="W8449" t="s">
        <v>28</v>
      </c>
      <c r="X8449">
        <v>7</v>
      </c>
    </row>
    <row r="8450" spans="1:24" x14ac:dyDescent="0.3">
      <c r="A8450">
        <v>8449</v>
      </c>
      <c r="B8450" t="s">
        <v>31</v>
      </c>
      <c r="C8450" t="str">
        <f>_xlfn.XLOOKUP(B8450,Lookup_table!B:B,Lookup_table!C:C)</f>
        <v>Business</v>
      </c>
      <c r="D8450" t="s">
        <v>34</v>
      </c>
      <c r="E8450" t="s">
        <v>15</v>
      </c>
      <c r="F8450" t="s">
        <v>44</v>
      </c>
      <c r="G8450" t="s">
        <v>17</v>
      </c>
      <c r="H8450" t="str">
        <f t="shared" ref="H8450:H8513" si="528">IF(G8450="Remote","Remote","Onsite/Hybrid")</f>
        <v>Remote</v>
      </c>
      <c r="I8450" t="s">
        <v>18</v>
      </c>
      <c r="J8450" t="str">
        <f t="shared" ref="J8450:J8513" si="529">IF(I8450="Entry","0-2 yrs",IF(I8450="Mid","3-6 yrs","7+ yrs"))</f>
        <v>7+ yrs</v>
      </c>
      <c r="K8450">
        <f t="shared" ca="1" si="527"/>
        <v>15</v>
      </c>
      <c r="L8450" t="s">
        <v>27</v>
      </c>
      <c r="M8450">
        <v>0</v>
      </c>
      <c r="N8450">
        <v>1</v>
      </c>
      <c r="O8450">
        <v>1</v>
      </c>
      <c r="P8450">
        <v>1</v>
      </c>
      <c r="Q8450">
        <v>0</v>
      </c>
      <c r="R8450">
        <f>SUM(M8450:N8450:O8450:P8450:Q8450)</f>
        <v>3</v>
      </c>
      <c r="S8450" s="1">
        <v>130598</v>
      </c>
      <c r="T8450" s="1" t="str">
        <f t="shared" ref="T8450:T8513" si="530">IF(S8450&lt;=70000,"Low",IF(S8450&lt;=120000,"Medium","High"))</f>
        <v>High</v>
      </c>
      <c r="U8450">
        <v>7</v>
      </c>
      <c r="V8450">
        <v>2025</v>
      </c>
      <c r="W8450" t="s">
        <v>28</v>
      </c>
      <c r="X8450">
        <v>8</v>
      </c>
    </row>
    <row r="8451" spans="1:24" x14ac:dyDescent="0.3">
      <c r="A8451">
        <v>8450</v>
      </c>
      <c r="B8451" t="s">
        <v>21</v>
      </c>
      <c r="C8451" t="str">
        <f>_xlfn.XLOOKUP(B8451,Lookup_table!B:B,Lookup_table!C:C)</f>
        <v>AI</v>
      </c>
      <c r="D8451" t="s">
        <v>37</v>
      </c>
      <c r="E8451" t="s">
        <v>23</v>
      </c>
      <c r="F8451" t="s">
        <v>24</v>
      </c>
      <c r="G8451" t="s">
        <v>17</v>
      </c>
      <c r="H8451" t="str">
        <f t="shared" si="528"/>
        <v>Remote</v>
      </c>
      <c r="I8451" t="s">
        <v>35</v>
      </c>
      <c r="J8451" t="str">
        <f t="shared" si="529"/>
        <v>0-2 yrs</v>
      </c>
      <c r="K8451">
        <f t="shared" ref="K8451:K8514" ca="1" si="531">IF(J8451="0-2 yrs",RANDBETWEEN(0,2),IF(J8451="3-6 yrs", RANDBETWEEN(3,6),IF(J8451="7+ yrs", RANDBETWEEN(7,15)," ")))</f>
        <v>2</v>
      </c>
      <c r="L8451" t="s">
        <v>19</v>
      </c>
      <c r="M8451">
        <v>1</v>
      </c>
      <c r="N8451">
        <v>1</v>
      </c>
      <c r="O8451">
        <v>1</v>
      </c>
      <c r="P8451">
        <v>0</v>
      </c>
      <c r="Q8451">
        <v>0</v>
      </c>
      <c r="R8451">
        <f>SUM(M8451:N8451:O8451:P8451:Q8451)</f>
        <v>3</v>
      </c>
      <c r="S8451" s="1">
        <v>105888</v>
      </c>
      <c r="T8451" s="1" t="str">
        <f t="shared" si="530"/>
        <v>Medium</v>
      </c>
      <c r="U8451">
        <v>10</v>
      </c>
      <c r="V8451">
        <v>2021</v>
      </c>
      <c r="W8451" t="s">
        <v>20</v>
      </c>
      <c r="X8451">
        <v>1</v>
      </c>
    </row>
    <row r="8452" spans="1:24" x14ac:dyDescent="0.3">
      <c r="A8452">
        <v>8451</v>
      </c>
      <c r="B8452" t="s">
        <v>41</v>
      </c>
      <c r="C8452" t="str">
        <f>_xlfn.XLOOKUP(B8452,Lookup_table!B:B,Lookup_table!C:C)</f>
        <v>Data</v>
      </c>
      <c r="D8452" t="s">
        <v>22</v>
      </c>
      <c r="E8452" t="s">
        <v>15</v>
      </c>
      <c r="F8452" t="s">
        <v>43</v>
      </c>
      <c r="G8452" t="s">
        <v>17</v>
      </c>
      <c r="H8452" t="str">
        <f t="shared" si="528"/>
        <v>Remote</v>
      </c>
      <c r="I8452" t="s">
        <v>35</v>
      </c>
      <c r="J8452" t="str">
        <f t="shared" si="529"/>
        <v>0-2 yrs</v>
      </c>
      <c r="K8452">
        <f t="shared" ca="1" si="531"/>
        <v>2</v>
      </c>
      <c r="L8452" t="s">
        <v>27</v>
      </c>
      <c r="M8452">
        <v>0</v>
      </c>
      <c r="N8452">
        <v>0</v>
      </c>
      <c r="O8452">
        <v>0</v>
      </c>
      <c r="P8452">
        <v>1</v>
      </c>
      <c r="Q8452">
        <v>1</v>
      </c>
      <c r="R8452">
        <f>SUM(M8452:N8452:O8452:P8452:Q8452)</f>
        <v>2</v>
      </c>
      <c r="S8452" s="1">
        <v>94788</v>
      </c>
      <c r="T8452" s="1" t="str">
        <f t="shared" si="530"/>
        <v>Medium</v>
      </c>
      <c r="U8452">
        <v>3</v>
      </c>
      <c r="V8452">
        <v>2020</v>
      </c>
      <c r="W8452" t="s">
        <v>28</v>
      </c>
      <c r="X8452">
        <v>9</v>
      </c>
    </row>
    <row r="8453" spans="1:24" x14ac:dyDescent="0.3">
      <c r="A8453">
        <v>8452</v>
      </c>
      <c r="B8453" t="s">
        <v>50</v>
      </c>
      <c r="C8453" t="str">
        <f>_xlfn.XLOOKUP(B8453,Lookup_table!B:B,Lookup_table!C:C)</f>
        <v>AI</v>
      </c>
      <c r="D8453" t="s">
        <v>14</v>
      </c>
      <c r="E8453" t="s">
        <v>40</v>
      </c>
      <c r="F8453" t="s">
        <v>52</v>
      </c>
      <c r="G8453" t="s">
        <v>25</v>
      </c>
      <c r="H8453" t="str">
        <f t="shared" si="528"/>
        <v>Onsite/Hybrid</v>
      </c>
      <c r="I8453" t="s">
        <v>35</v>
      </c>
      <c r="J8453" t="str">
        <f t="shared" si="529"/>
        <v>0-2 yrs</v>
      </c>
      <c r="K8453">
        <f t="shared" ca="1" si="531"/>
        <v>0</v>
      </c>
      <c r="L8453" t="s">
        <v>19</v>
      </c>
      <c r="M8453">
        <v>1</v>
      </c>
      <c r="N8453">
        <v>0</v>
      </c>
      <c r="O8453">
        <v>0</v>
      </c>
      <c r="P8453">
        <v>0</v>
      </c>
      <c r="Q8453">
        <v>0</v>
      </c>
      <c r="R8453">
        <f>SUM(M8453:N8453:O8453:P8453:Q8453)</f>
        <v>1</v>
      </c>
      <c r="S8453" s="1">
        <v>86280</v>
      </c>
      <c r="T8453" s="1" t="str">
        <f t="shared" si="530"/>
        <v>Medium</v>
      </c>
      <c r="U8453">
        <v>5</v>
      </c>
      <c r="V8453">
        <v>2026</v>
      </c>
      <c r="W8453" t="s">
        <v>20</v>
      </c>
      <c r="X8453">
        <v>3</v>
      </c>
    </row>
    <row r="8454" spans="1:24" x14ac:dyDescent="0.3">
      <c r="A8454">
        <v>8453</v>
      </c>
      <c r="B8454" t="s">
        <v>31</v>
      </c>
      <c r="C8454" t="str">
        <f>_xlfn.XLOOKUP(B8454,Lookup_table!B:B,Lookup_table!C:C)</f>
        <v>Business</v>
      </c>
      <c r="D8454" t="s">
        <v>37</v>
      </c>
      <c r="E8454" t="s">
        <v>15</v>
      </c>
      <c r="F8454" t="s">
        <v>52</v>
      </c>
      <c r="G8454" t="s">
        <v>25</v>
      </c>
      <c r="H8454" t="str">
        <f t="shared" si="528"/>
        <v>Onsite/Hybrid</v>
      </c>
      <c r="I8454" t="s">
        <v>18</v>
      </c>
      <c r="J8454" t="str">
        <f t="shared" si="529"/>
        <v>7+ yrs</v>
      </c>
      <c r="K8454">
        <f t="shared" ca="1" si="531"/>
        <v>14</v>
      </c>
      <c r="L8454" t="s">
        <v>27</v>
      </c>
      <c r="M8454">
        <v>1</v>
      </c>
      <c r="N8454">
        <v>0</v>
      </c>
      <c r="O8454">
        <v>1</v>
      </c>
      <c r="P8454">
        <v>0</v>
      </c>
      <c r="Q8454">
        <v>0</v>
      </c>
      <c r="R8454">
        <f>SUM(M8454:N8454:O8454:P8454:Q8454)</f>
        <v>2</v>
      </c>
      <c r="S8454" s="1">
        <v>113127</v>
      </c>
      <c r="T8454" s="1" t="str">
        <f t="shared" si="530"/>
        <v>Medium</v>
      </c>
      <c r="U8454">
        <v>9</v>
      </c>
      <c r="V8454">
        <v>2025</v>
      </c>
      <c r="W8454" t="s">
        <v>20</v>
      </c>
      <c r="X8454">
        <v>3</v>
      </c>
    </row>
    <row r="8455" spans="1:24" x14ac:dyDescent="0.3">
      <c r="A8455">
        <v>8454</v>
      </c>
      <c r="B8455" t="s">
        <v>50</v>
      </c>
      <c r="C8455" t="str">
        <f>_xlfn.XLOOKUP(B8455,Lookup_table!B:B,Lookup_table!C:C)</f>
        <v>AI</v>
      </c>
      <c r="D8455" t="s">
        <v>22</v>
      </c>
      <c r="E8455" t="s">
        <v>38</v>
      </c>
      <c r="F8455" t="s">
        <v>29</v>
      </c>
      <c r="G8455" t="s">
        <v>25</v>
      </c>
      <c r="H8455" t="str">
        <f t="shared" si="528"/>
        <v>Onsite/Hybrid</v>
      </c>
      <c r="I8455" t="s">
        <v>18</v>
      </c>
      <c r="J8455" t="str">
        <f t="shared" si="529"/>
        <v>7+ yrs</v>
      </c>
      <c r="K8455">
        <f t="shared" ca="1" si="531"/>
        <v>8</v>
      </c>
      <c r="L8455" t="s">
        <v>39</v>
      </c>
      <c r="M8455">
        <v>1</v>
      </c>
      <c r="N8455">
        <v>1</v>
      </c>
      <c r="O8455">
        <v>1</v>
      </c>
      <c r="P8455">
        <v>0</v>
      </c>
      <c r="Q8455">
        <v>1</v>
      </c>
      <c r="R8455">
        <f>SUM(M8455:N8455:O8455:P8455:Q8455)</f>
        <v>4</v>
      </c>
      <c r="S8455" s="1">
        <v>187443</v>
      </c>
      <c r="T8455" s="1" t="str">
        <f t="shared" si="530"/>
        <v>High</v>
      </c>
      <c r="U8455">
        <v>2</v>
      </c>
      <c r="V8455">
        <v>2022</v>
      </c>
      <c r="W8455" t="s">
        <v>20</v>
      </c>
      <c r="X8455">
        <v>4</v>
      </c>
    </row>
    <row r="8456" spans="1:24" x14ac:dyDescent="0.3">
      <c r="A8456">
        <v>8455</v>
      </c>
      <c r="B8456" t="s">
        <v>41</v>
      </c>
      <c r="C8456" t="str">
        <f>_xlfn.XLOOKUP(B8456,Lookup_table!B:B,Lookup_table!C:C)</f>
        <v>Data</v>
      </c>
      <c r="D8456" t="s">
        <v>37</v>
      </c>
      <c r="E8456" t="s">
        <v>42</v>
      </c>
      <c r="F8456" t="s">
        <v>43</v>
      </c>
      <c r="G8456" t="s">
        <v>30</v>
      </c>
      <c r="H8456" t="str">
        <f t="shared" si="528"/>
        <v>Onsite/Hybrid</v>
      </c>
      <c r="I8456" t="s">
        <v>18</v>
      </c>
      <c r="J8456" t="str">
        <f t="shared" si="529"/>
        <v>7+ yrs</v>
      </c>
      <c r="K8456">
        <f t="shared" ca="1" si="531"/>
        <v>12</v>
      </c>
      <c r="L8456" t="s">
        <v>27</v>
      </c>
      <c r="M8456">
        <v>0</v>
      </c>
      <c r="N8456">
        <v>1</v>
      </c>
      <c r="O8456">
        <v>0</v>
      </c>
      <c r="P8456">
        <v>0</v>
      </c>
      <c r="Q8456">
        <v>1</v>
      </c>
      <c r="R8456">
        <f>SUM(M8456:N8456:O8456:P8456:Q8456)</f>
        <v>2</v>
      </c>
      <c r="S8456" s="1">
        <v>113985</v>
      </c>
      <c r="T8456" s="1" t="str">
        <f t="shared" si="530"/>
        <v>Medium</v>
      </c>
      <c r="U8456">
        <v>7</v>
      </c>
      <c r="V8456">
        <v>2026</v>
      </c>
      <c r="W8456" t="s">
        <v>20</v>
      </c>
      <c r="X8456">
        <v>3</v>
      </c>
    </row>
    <row r="8457" spans="1:24" x14ac:dyDescent="0.3">
      <c r="A8457">
        <v>8456</v>
      </c>
      <c r="B8457" t="s">
        <v>41</v>
      </c>
      <c r="C8457" t="str">
        <f>_xlfn.XLOOKUP(B8457,Lookup_table!B:B,Lookup_table!C:C)</f>
        <v>Data</v>
      </c>
      <c r="D8457" t="s">
        <v>22</v>
      </c>
      <c r="E8457" t="s">
        <v>42</v>
      </c>
      <c r="F8457" t="s">
        <v>51</v>
      </c>
      <c r="G8457" t="s">
        <v>30</v>
      </c>
      <c r="H8457" t="str">
        <f t="shared" si="528"/>
        <v>Onsite/Hybrid</v>
      </c>
      <c r="I8457" t="s">
        <v>35</v>
      </c>
      <c r="J8457" t="str">
        <f t="shared" si="529"/>
        <v>0-2 yrs</v>
      </c>
      <c r="K8457">
        <f t="shared" ca="1" si="531"/>
        <v>0</v>
      </c>
      <c r="L8457" t="s">
        <v>19</v>
      </c>
      <c r="M8457">
        <v>0</v>
      </c>
      <c r="N8457">
        <v>1</v>
      </c>
      <c r="O8457">
        <v>0</v>
      </c>
      <c r="P8457">
        <v>1</v>
      </c>
      <c r="Q8457">
        <v>0</v>
      </c>
      <c r="R8457">
        <f>SUM(M8457:N8457:O8457:P8457:Q8457)</f>
        <v>2</v>
      </c>
      <c r="S8457" s="1">
        <v>86285</v>
      </c>
      <c r="T8457" s="1" t="str">
        <f t="shared" si="530"/>
        <v>Medium</v>
      </c>
      <c r="U8457">
        <v>4</v>
      </c>
      <c r="V8457">
        <v>2020</v>
      </c>
      <c r="W8457" t="s">
        <v>34</v>
      </c>
      <c r="X8457">
        <v>4</v>
      </c>
    </row>
    <row r="8458" spans="1:24" x14ac:dyDescent="0.3">
      <c r="A8458">
        <v>8457</v>
      </c>
      <c r="B8458" t="s">
        <v>33</v>
      </c>
      <c r="C8458" t="str">
        <f>_xlfn.XLOOKUP(B8458,Lookup_table!B:B,Lookup_table!C:C)</f>
        <v>Data</v>
      </c>
      <c r="D8458" t="s">
        <v>14</v>
      </c>
      <c r="E8458" t="s">
        <v>38</v>
      </c>
      <c r="F8458" t="s">
        <v>16</v>
      </c>
      <c r="G8458" t="s">
        <v>25</v>
      </c>
      <c r="H8458" t="str">
        <f t="shared" si="528"/>
        <v>Onsite/Hybrid</v>
      </c>
      <c r="I8458" t="s">
        <v>18</v>
      </c>
      <c r="J8458" t="str">
        <f t="shared" si="529"/>
        <v>7+ yrs</v>
      </c>
      <c r="K8458">
        <f t="shared" ca="1" si="531"/>
        <v>8</v>
      </c>
      <c r="L8458" t="s">
        <v>19</v>
      </c>
      <c r="M8458">
        <v>0</v>
      </c>
      <c r="N8458">
        <v>0</v>
      </c>
      <c r="O8458">
        <v>1</v>
      </c>
      <c r="P8458">
        <v>0</v>
      </c>
      <c r="Q8458">
        <v>0</v>
      </c>
      <c r="R8458">
        <f>SUM(M8458:N8458:O8458:P8458:Q8458)</f>
        <v>1</v>
      </c>
      <c r="S8458" s="1">
        <v>110714</v>
      </c>
      <c r="T8458" s="1" t="str">
        <f t="shared" si="530"/>
        <v>Medium</v>
      </c>
      <c r="U8458">
        <v>6</v>
      </c>
      <c r="V8458">
        <v>2025</v>
      </c>
      <c r="W8458" t="s">
        <v>28</v>
      </c>
      <c r="X8458">
        <v>7</v>
      </c>
    </row>
    <row r="8459" spans="1:24" x14ac:dyDescent="0.3">
      <c r="A8459">
        <v>8458</v>
      </c>
      <c r="B8459" t="s">
        <v>21</v>
      </c>
      <c r="C8459" t="str">
        <f>_xlfn.XLOOKUP(B8459,Lookup_table!B:B,Lookup_table!C:C)</f>
        <v>AI</v>
      </c>
      <c r="D8459" t="s">
        <v>14</v>
      </c>
      <c r="E8459" t="s">
        <v>23</v>
      </c>
      <c r="F8459" t="s">
        <v>52</v>
      </c>
      <c r="G8459" t="s">
        <v>30</v>
      </c>
      <c r="H8459" t="str">
        <f t="shared" si="528"/>
        <v>Onsite/Hybrid</v>
      </c>
      <c r="I8459" t="s">
        <v>18</v>
      </c>
      <c r="J8459" t="str">
        <f t="shared" si="529"/>
        <v>7+ yrs</v>
      </c>
      <c r="K8459">
        <f t="shared" ca="1" si="531"/>
        <v>8</v>
      </c>
      <c r="L8459" t="s">
        <v>39</v>
      </c>
      <c r="M8459">
        <v>0</v>
      </c>
      <c r="N8459">
        <v>0</v>
      </c>
      <c r="O8459">
        <v>1</v>
      </c>
      <c r="P8459">
        <v>0</v>
      </c>
      <c r="Q8459">
        <v>1</v>
      </c>
      <c r="R8459">
        <f>SUM(M8459:N8459:O8459:P8459:Q8459)</f>
        <v>2</v>
      </c>
      <c r="S8459" s="1">
        <v>168153</v>
      </c>
      <c r="T8459" s="1" t="str">
        <f t="shared" si="530"/>
        <v>High</v>
      </c>
      <c r="U8459">
        <v>5</v>
      </c>
      <c r="V8459">
        <v>2020</v>
      </c>
      <c r="W8459" t="s">
        <v>28</v>
      </c>
      <c r="X8459">
        <v>8</v>
      </c>
    </row>
    <row r="8460" spans="1:24" x14ac:dyDescent="0.3">
      <c r="A8460">
        <v>8459</v>
      </c>
      <c r="B8460" t="s">
        <v>31</v>
      </c>
      <c r="C8460" t="str">
        <f>_xlfn.XLOOKUP(B8460,Lookup_table!B:B,Lookup_table!C:C)</f>
        <v>Business</v>
      </c>
      <c r="D8460" t="s">
        <v>37</v>
      </c>
      <c r="E8460" t="s">
        <v>42</v>
      </c>
      <c r="F8460" t="s">
        <v>24</v>
      </c>
      <c r="G8460" t="s">
        <v>30</v>
      </c>
      <c r="H8460" t="str">
        <f t="shared" si="528"/>
        <v>Onsite/Hybrid</v>
      </c>
      <c r="I8460" t="s">
        <v>18</v>
      </c>
      <c r="J8460" t="str">
        <f t="shared" si="529"/>
        <v>7+ yrs</v>
      </c>
      <c r="K8460">
        <f t="shared" ca="1" si="531"/>
        <v>8</v>
      </c>
      <c r="L8460" t="s">
        <v>27</v>
      </c>
      <c r="M8460">
        <v>0</v>
      </c>
      <c r="N8460">
        <v>0</v>
      </c>
      <c r="O8460">
        <v>1</v>
      </c>
      <c r="P8460">
        <v>0</v>
      </c>
      <c r="Q8460">
        <v>0</v>
      </c>
      <c r="R8460">
        <f>SUM(M8460:N8460:O8460:P8460:Q8460)</f>
        <v>1</v>
      </c>
      <c r="S8460" s="1">
        <v>114464</v>
      </c>
      <c r="T8460" s="1" t="str">
        <f t="shared" si="530"/>
        <v>Medium</v>
      </c>
      <c r="U8460">
        <v>6</v>
      </c>
      <c r="V8460">
        <v>2026</v>
      </c>
      <c r="W8460" t="s">
        <v>34</v>
      </c>
      <c r="X8460">
        <v>2</v>
      </c>
    </row>
    <row r="8461" spans="1:24" x14ac:dyDescent="0.3">
      <c r="A8461">
        <v>8460</v>
      </c>
      <c r="B8461" t="s">
        <v>36</v>
      </c>
      <c r="C8461" t="str">
        <f>_xlfn.XLOOKUP(B8461,Lookup_table!B:B,Lookup_table!C:C)</f>
        <v>Data</v>
      </c>
      <c r="D8461" t="s">
        <v>37</v>
      </c>
      <c r="E8461" t="s">
        <v>32</v>
      </c>
      <c r="F8461" t="s">
        <v>43</v>
      </c>
      <c r="G8461" t="s">
        <v>25</v>
      </c>
      <c r="H8461" t="str">
        <f t="shared" si="528"/>
        <v>Onsite/Hybrid</v>
      </c>
      <c r="I8461" t="s">
        <v>18</v>
      </c>
      <c r="J8461" t="str">
        <f t="shared" si="529"/>
        <v>7+ yrs</v>
      </c>
      <c r="K8461">
        <f t="shared" ca="1" si="531"/>
        <v>9</v>
      </c>
      <c r="L8461" t="s">
        <v>19</v>
      </c>
      <c r="M8461">
        <v>1</v>
      </c>
      <c r="N8461">
        <v>1</v>
      </c>
      <c r="O8461">
        <v>1</v>
      </c>
      <c r="P8461">
        <v>0</v>
      </c>
      <c r="Q8461">
        <v>1</v>
      </c>
      <c r="R8461">
        <f>SUM(M8461:N8461:O8461:P8461:Q8461)</f>
        <v>4</v>
      </c>
      <c r="S8461" s="1">
        <v>129991</v>
      </c>
      <c r="T8461" s="1" t="str">
        <f t="shared" si="530"/>
        <v>High</v>
      </c>
      <c r="U8461">
        <v>7</v>
      </c>
      <c r="V8461">
        <v>2024</v>
      </c>
      <c r="W8461" t="s">
        <v>20</v>
      </c>
      <c r="X8461">
        <v>6</v>
      </c>
    </row>
    <row r="8462" spans="1:24" x14ac:dyDescent="0.3">
      <c r="A8462">
        <v>8461</v>
      </c>
      <c r="B8462" t="s">
        <v>31</v>
      </c>
      <c r="C8462" t="str">
        <f>_xlfn.XLOOKUP(B8462,Lookup_table!B:B,Lookup_table!C:C)</f>
        <v>Business</v>
      </c>
      <c r="D8462" t="s">
        <v>37</v>
      </c>
      <c r="E8462" t="s">
        <v>42</v>
      </c>
      <c r="F8462" t="s">
        <v>16</v>
      </c>
      <c r="G8462" t="s">
        <v>17</v>
      </c>
      <c r="H8462" t="str">
        <f t="shared" si="528"/>
        <v>Remote</v>
      </c>
      <c r="I8462" t="s">
        <v>26</v>
      </c>
      <c r="J8462" t="str">
        <f t="shared" si="529"/>
        <v>3-6 yrs</v>
      </c>
      <c r="K8462">
        <f t="shared" ca="1" si="531"/>
        <v>6</v>
      </c>
      <c r="L8462" t="s">
        <v>19</v>
      </c>
      <c r="M8462">
        <v>0</v>
      </c>
      <c r="N8462">
        <v>0</v>
      </c>
      <c r="O8462">
        <v>1</v>
      </c>
      <c r="P8462">
        <v>0</v>
      </c>
      <c r="Q8462">
        <v>0</v>
      </c>
      <c r="R8462">
        <f>SUM(M8462:N8462:O8462:P8462:Q8462)</f>
        <v>1</v>
      </c>
      <c r="S8462" s="1">
        <v>88681</v>
      </c>
      <c r="T8462" s="1" t="str">
        <f t="shared" si="530"/>
        <v>Medium</v>
      </c>
      <c r="U8462">
        <v>3</v>
      </c>
      <c r="V8462">
        <v>2024</v>
      </c>
      <c r="W8462" t="s">
        <v>20</v>
      </c>
      <c r="X8462">
        <v>1</v>
      </c>
    </row>
    <row r="8463" spans="1:24" x14ac:dyDescent="0.3">
      <c r="A8463">
        <v>8462</v>
      </c>
      <c r="B8463" t="s">
        <v>36</v>
      </c>
      <c r="C8463" t="str">
        <f>_xlfn.XLOOKUP(B8463,Lookup_table!B:B,Lookup_table!C:C)</f>
        <v>Data</v>
      </c>
      <c r="D8463" t="s">
        <v>22</v>
      </c>
      <c r="E8463" t="s">
        <v>23</v>
      </c>
      <c r="F8463" t="s">
        <v>24</v>
      </c>
      <c r="G8463" t="s">
        <v>30</v>
      </c>
      <c r="H8463" t="str">
        <f t="shared" si="528"/>
        <v>Onsite/Hybrid</v>
      </c>
      <c r="I8463" t="s">
        <v>18</v>
      </c>
      <c r="J8463" t="str">
        <f t="shared" si="529"/>
        <v>7+ yrs</v>
      </c>
      <c r="K8463">
        <f t="shared" ca="1" si="531"/>
        <v>15</v>
      </c>
      <c r="L8463" t="s">
        <v>39</v>
      </c>
      <c r="M8463">
        <v>0</v>
      </c>
      <c r="N8463">
        <v>0</v>
      </c>
      <c r="O8463">
        <v>0</v>
      </c>
      <c r="P8463">
        <v>1</v>
      </c>
      <c r="Q8463">
        <v>0</v>
      </c>
      <c r="R8463">
        <f>SUM(M8463:N8463:O8463:P8463:Q8463)</f>
        <v>1</v>
      </c>
      <c r="S8463" s="1">
        <v>139971</v>
      </c>
      <c r="T8463" s="1" t="str">
        <f t="shared" si="530"/>
        <v>High</v>
      </c>
      <c r="U8463">
        <v>11</v>
      </c>
      <c r="V8463">
        <v>2021</v>
      </c>
      <c r="W8463" t="s">
        <v>20</v>
      </c>
      <c r="X8463">
        <v>6</v>
      </c>
    </row>
    <row r="8464" spans="1:24" x14ac:dyDescent="0.3">
      <c r="A8464">
        <v>8463</v>
      </c>
      <c r="B8464" t="s">
        <v>36</v>
      </c>
      <c r="C8464" t="str">
        <f>_xlfn.XLOOKUP(B8464,Lookup_table!B:B,Lookup_table!C:C)</f>
        <v>Data</v>
      </c>
      <c r="D8464" t="s">
        <v>22</v>
      </c>
      <c r="E8464" t="s">
        <v>38</v>
      </c>
      <c r="F8464" t="s">
        <v>51</v>
      </c>
      <c r="G8464" t="s">
        <v>30</v>
      </c>
      <c r="H8464" t="str">
        <f t="shared" si="528"/>
        <v>Onsite/Hybrid</v>
      </c>
      <c r="I8464" t="s">
        <v>18</v>
      </c>
      <c r="J8464" t="str">
        <f t="shared" si="529"/>
        <v>7+ yrs</v>
      </c>
      <c r="K8464">
        <f t="shared" ca="1" si="531"/>
        <v>10</v>
      </c>
      <c r="L8464" t="s">
        <v>39</v>
      </c>
      <c r="M8464">
        <v>1</v>
      </c>
      <c r="N8464">
        <v>0</v>
      </c>
      <c r="O8464">
        <v>1</v>
      </c>
      <c r="P8464">
        <v>0</v>
      </c>
      <c r="Q8464">
        <v>1</v>
      </c>
      <c r="R8464">
        <f>SUM(M8464:N8464:O8464:P8464:Q8464)</f>
        <v>3</v>
      </c>
      <c r="S8464" s="1">
        <v>144517</v>
      </c>
      <c r="T8464" s="1" t="str">
        <f t="shared" si="530"/>
        <v>High</v>
      </c>
      <c r="U8464">
        <v>5</v>
      </c>
      <c r="V8464">
        <v>2023</v>
      </c>
      <c r="W8464" t="s">
        <v>34</v>
      </c>
      <c r="X8464">
        <v>5</v>
      </c>
    </row>
    <row r="8465" spans="1:24" x14ac:dyDescent="0.3">
      <c r="A8465">
        <v>8464</v>
      </c>
      <c r="B8465" t="s">
        <v>33</v>
      </c>
      <c r="C8465" t="str">
        <f>_xlfn.XLOOKUP(B8465,Lookup_table!B:B,Lookup_table!C:C)</f>
        <v>Data</v>
      </c>
      <c r="D8465" t="s">
        <v>14</v>
      </c>
      <c r="E8465" t="s">
        <v>23</v>
      </c>
      <c r="F8465" t="s">
        <v>52</v>
      </c>
      <c r="G8465" t="s">
        <v>30</v>
      </c>
      <c r="H8465" t="str">
        <f t="shared" si="528"/>
        <v>Onsite/Hybrid</v>
      </c>
      <c r="I8465" t="s">
        <v>35</v>
      </c>
      <c r="J8465" t="str">
        <f t="shared" si="529"/>
        <v>0-2 yrs</v>
      </c>
      <c r="K8465">
        <f t="shared" ca="1" si="531"/>
        <v>0</v>
      </c>
      <c r="L8465" t="s">
        <v>19</v>
      </c>
      <c r="M8465">
        <v>0</v>
      </c>
      <c r="N8465">
        <v>0</v>
      </c>
      <c r="O8465">
        <v>0</v>
      </c>
      <c r="P8465">
        <v>1</v>
      </c>
      <c r="Q8465">
        <v>0</v>
      </c>
      <c r="R8465">
        <f>SUM(M8465:N8465:O8465:P8465:Q8465)</f>
        <v>1</v>
      </c>
      <c r="S8465" s="1">
        <v>61507</v>
      </c>
      <c r="T8465" s="1" t="str">
        <f t="shared" si="530"/>
        <v>Low</v>
      </c>
      <c r="U8465">
        <v>12</v>
      </c>
      <c r="V8465">
        <v>2025</v>
      </c>
      <c r="W8465" t="s">
        <v>20</v>
      </c>
      <c r="X8465">
        <v>6</v>
      </c>
    </row>
    <row r="8466" spans="1:24" x14ac:dyDescent="0.3">
      <c r="A8466">
        <v>8465</v>
      </c>
      <c r="B8466" t="s">
        <v>33</v>
      </c>
      <c r="C8466" t="str">
        <f>_xlfn.XLOOKUP(B8466,Lookup_table!B:B,Lookup_table!C:C)</f>
        <v>Data</v>
      </c>
      <c r="D8466" t="s">
        <v>14</v>
      </c>
      <c r="E8466" t="s">
        <v>42</v>
      </c>
      <c r="F8466" t="s">
        <v>16</v>
      </c>
      <c r="G8466" t="s">
        <v>17</v>
      </c>
      <c r="H8466" t="str">
        <f t="shared" si="528"/>
        <v>Remote</v>
      </c>
      <c r="I8466" t="s">
        <v>35</v>
      </c>
      <c r="J8466" t="str">
        <f t="shared" si="529"/>
        <v>0-2 yrs</v>
      </c>
      <c r="K8466">
        <f t="shared" ca="1" si="531"/>
        <v>1</v>
      </c>
      <c r="L8466" t="s">
        <v>27</v>
      </c>
      <c r="M8466">
        <v>0</v>
      </c>
      <c r="N8466">
        <v>0</v>
      </c>
      <c r="O8466">
        <v>0</v>
      </c>
      <c r="P8466">
        <v>1</v>
      </c>
      <c r="Q8466">
        <v>1</v>
      </c>
      <c r="R8466">
        <f>SUM(M8466:N8466:O8466:P8466:Q8466)</f>
        <v>2</v>
      </c>
      <c r="S8466" s="1">
        <v>75482</v>
      </c>
      <c r="T8466" s="1" t="str">
        <f t="shared" si="530"/>
        <v>Medium</v>
      </c>
      <c r="U8466">
        <v>2</v>
      </c>
      <c r="V8466">
        <v>2025</v>
      </c>
      <c r="W8466" t="s">
        <v>34</v>
      </c>
      <c r="X8466">
        <v>6</v>
      </c>
    </row>
    <row r="8467" spans="1:24" x14ac:dyDescent="0.3">
      <c r="A8467">
        <v>8466</v>
      </c>
      <c r="B8467" t="s">
        <v>31</v>
      </c>
      <c r="C8467" t="str">
        <f>_xlfn.XLOOKUP(B8467,Lookup_table!B:B,Lookup_table!C:C)</f>
        <v>Business</v>
      </c>
      <c r="D8467" t="s">
        <v>14</v>
      </c>
      <c r="E8467" t="s">
        <v>42</v>
      </c>
      <c r="F8467" t="s">
        <v>51</v>
      </c>
      <c r="G8467" t="s">
        <v>30</v>
      </c>
      <c r="H8467" t="str">
        <f t="shared" si="528"/>
        <v>Onsite/Hybrid</v>
      </c>
      <c r="I8467" t="s">
        <v>35</v>
      </c>
      <c r="J8467" t="str">
        <f t="shared" si="529"/>
        <v>0-2 yrs</v>
      </c>
      <c r="K8467">
        <f t="shared" ca="1" si="531"/>
        <v>0</v>
      </c>
      <c r="L8467" t="s">
        <v>27</v>
      </c>
      <c r="M8467">
        <v>1</v>
      </c>
      <c r="N8467">
        <v>1</v>
      </c>
      <c r="O8467">
        <v>0</v>
      </c>
      <c r="P8467">
        <v>0</v>
      </c>
      <c r="Q8467">
        <v>1</v>
      </c>
      <c r="R8467">
        <f>SUM(M8467:N8467:O8467:P8467:Q8467)</f>
        <v>3</v>
      </c>
      <c r="S8467" s="1">
        <v>60778</v>
      </c>
      <c r="T8467" s="1" t="str">
        <f t="shared" si="530"/>
        <v>Low</v>
      </c>
      <c r="U8467">
        <v>9</v>
      </c>
      <c r="V8467">
        <v>2023</v>
      </c>
      <c r="W8467" t="s">
        <v>20</v>
      </c>
      <c r="X8467">
        <v>3</v>
      </c>
    </row>
    <row r="8468" spans="1:24" x14ac:dyDescent="0.3">
      <c r="A8468">
        <v>8467</v>
      </c>
      <c r="B8468" t="s">
        <v>36</v>
      </c>
      <c r="C8468" t="str">
        <f>_xlfn.XLOOKUP(B8468,Lookup_table!B:B,Lookup_table!C:C)</f>
        <v>Data</v>
      </c>
      <c r="D8468" t="s">
        <v>34</v>
      </c>
      <c r="E8468" t="s">
        <v>15</v>
      </c>
      <c r="F8468" t="s">
        <v>16</v>
      </c>
      <c r="G8468" t="s">
        <v>30</v>
      </c>
      <c r="H8468" t="str">
        <f t="shared" si="528"/>
        <v>Onsite/Hybrid</v>
      </c>
      <c r="I8468" t="s">
        <v>18</v>
      </c>
      <c r="J8468" t="str">
        <f t="shared" si="529"/>
        <v>7+ yrs</v>
      </c>
      <c r="K8468">
        <f t="shared" ca="1" si="531"/>
        <v>11</v>
      </c>
      <c r="L8468" t="s">
        <v>27</v>
      </c>
      <c r="M8468">
        <v>0</v>
      </c>
      <c r="N8468">
        <v>1</v>
      </c>
      <c r="O8468">
        <v>1</v>
      </c>
      <c r="P8468">
        <v>0</v>
      </c>
      <c r="Q8468">
        <v>0</v>
      </c>
      <c r="R8468">
        <f>SUM(M8468:N8468:O8468:P8468:Q8468)</f>
        <v>2</v>
      </c>
      <c r="S8468" s="1">
        <v>117527</v>
      </c>
      <c r="T8468" s="1" t="str">
        <f t="shared" si="530"/>
        <v>Medium</v>
      </c>
      <c r="U8468">
        <v>12</v>
      </c>
      <c r="V8468">
        <v>2026</v>
      </c>
      <c r="W8468" t="s">
        <v>28</v>
      </c>
      <c r="X8468">
        <v>8</v>
      </c>
    </row>
    <row r="8469" spans="1:24" x14ac:dyDescent="0.3">
      <c r="A8469">
        <v>8468</v>
      </c>
      <c r="B8469" t="s">
        <v>36</v>
      </c>
      <c r="C8469" t="str">
        <f>_xlfn.XLOOKUP(B8469,Lookup_table!B:B,Lookup_table!C:C)</f>
        <v>Data</v>
      </c>
      <c r="D8469" t="s">
        <v>37</v>
      </c>
      <c r="E8469" t="s">
        <v>32</v>
      </c>
      <c r="F8469" t="s">
        <v>52</v>
      </c>
      <c r="G8469" t="s">
        <v>30</v>
      </c>
      <c r="H8469" t="str">
        <f t="shared" si="528"/>
        <v>Onsite/Hybrid</v>
      </c>
      <c r="I8469" t="s">
        <v>35</v>
      </c>
      <c r="J8469" t="str">
        <f t="shared" si="529"/>
        <v>0-2 yrs</v>
      </c>
      <c r="K8469">
        <f t="shared" ca="1" si="531"/>
        <v>0</v>
      </c>
      <c r="L8469" t="s">
        <v>19</v>
      </c>
      <c r="M8469">
        <v>0</v>
      </c>
      <c r="N8469">
        <v>1</v>
      </c>
      <c r="O8469">
        <v>0</v>
      </c>
      <c r="P8469">
        <v>1</v>
      </c>
      <c r="Q8469">
        <v>1</v>
      </c>
      <c r="R8469">
        <f>SUM(M8469:N8469:O8469:P8469:Q8469)</f>
        <v>3</v>
      </c>
      <c r="S8469" s="1">
        <v>78137</v>
      </c>
      <c r="T8469" s="1" t="str">
        <f t="shared" si="530"/>
        <v>Medium</v>
      </c>
      <c r="U8469">
        <v>6</v>
      </c>
      <c r="V8469">
        <v>2021</v>
      </c>
      <c r="W8469" t="s">
        <v>28</v>
      </c>
      <c r="X8469">
        <v>8</v>
      </c>
    </row>
    <row r="8470" spans="1:24" x14ac:dyDescent="0.3">
      <c r="A8470">
        <v>8469</v>
      </c>
      <c r="B8470" t="s">
        <v>31</v>
      </c>
      <c r="C8470" t="str">
        <f>_xlfn.XLOOKUP(B8470,Lookup_table!B:B,Lookup_table!C:C)</f>
        <v>Business</v>
      </c>
      <c r="D8470" t="s">
        <v>34</v>
      </c>
      <c r="E8470" t="s">
        <v>32</v>
      </c>
      <c r="F8470" t="s">
        <v>29</v>
      </c>
      <c r="G8470" t="s">
        <v>17</v>
      </c>
      <c r="H8470" t="str">
        <f t="shared" si="528"/>
        <v>Remote</v>
      </c>
      <c r="I8470" t="s">
        <v>35</v>
      </c>
      <c r="J8470" t="str">
        <f t="shared" si="529"/>
        <v>0-2 yrs</v>
      </c>
      <c r="K8470">
        <f t="shared" ca="1" si="531"/>
        <v>1</v>
      </c>
      <c r="L8470" t="s">
        <v>27</v>
      </c>
      <c r="M8470">
        <v>1</v>
      </c>
      <c r="N8470">
        <v>0</v>
      </c>
      <c r="O8470">
        <v>0</v>
      </c>
      <c r="P8470">
        <v>0</v>
      </c>
      <c r="Q8470">
        <v>0</v>
      </c>
      <c r="R8470">
        <f>SUM(M8470:N8470:O8470:P8470:Q8470)</f>
        <v>1</v>
      </c>
      <c r="S8470" s="1">
        <v>49255</v>
      </c>
      <c r="T8470" s="1" t="str">
        <f t="shared" si="530"/>
        <v>Low</v>
      </c>
      <c r="U8470">
        <v>2</v>
      </c>
      <c r="V8470">
        <v>2026</v>
      </c>
      <c r="W8470" t="s">
        <v>34</v>
      </c>
      <c r="X8470">
        <v>3</v>
      </c>
    </row>
    <row r="8471" spans="1:24" x14ac:dyDescent="0.3">
      <c r="A8471">
        <v>8470</v>
      </c>
      <c r="B8471" t="s">
        <v>33</v>
      </c>
      <c r="C8471" t="str">
        <f>_xlfn.XLOOKUP(B8471,Lookup_table!B:B,Lookup_table!C:C)</f>
        <v>Data</v>
      </c>
      <c r="D8471" t="s">
        <v>37</v>
      </c>
      <c r="E8471" t="s">
        <v>32</v>
      </c>
      <c r="F8471" t="s">
        <v>43</v>
      </c>
      <c r="G8471" t="s">
        <v>25</v>
      </c>
      <c r="H8471" t="str">
        <f t="shared" si="528"/>
        <v>Onsite/Hybrid</v>
      </c>
      <c r="I8471" t="s">
        <v>18</v>
      </c>
      <c r="J8471" t="str">
        <f t="shared" si="529"/>
        <v>7+ yrs</v>
      </c>
      <c r="K8471">
        <f t="shared" ca="1" si="531"/>
        <v>10</v>
      </c>
      <c r="L8471" t="s">
        <v>27</v>
      </c>
      <c r="M8471">
        <v>0</v>
      </c>
      <c r="N8471">
        <v>0</v>
      </c>
      <c r="O8471">
        <v>0</v>
      </c>
      <c r="P8471">
        <v>1</v>
      </c>
      <c r="Q8471">
        <v>0</v>
      </c>
      <c r="R8471">
        <f>SUM(M8471:N8471:O8471:P8471:Q8471)</f>
        <v>1</v>
      </c>
      <c r="S8471" s="1">
        <v>114927</v>
      </c>
      <c r="T8471" s="1" t="str">
        <f t="shared" si="530"/>
        <v>Medium</v>
      </c>
      <c r="U8471">
        <v>3</v>
      </c>
      <c r="V8471">
        <v>2022</v>
      </c>
      <c r="W8471" t="s">
        <v>20</v>
      </c>
      <c r="X8471">
        <v>6</v>
      </c>
    </row>
    <row r="8472" spans="1:24" x14ac:dyDescent="0.3">
      <c r="A8472">
        <v>8471</v>
      </c>
      <c r="B8472" t="s">
        <v>50</v>
      </c>
      <c r="C8472" t="str">
        <f>_xlfn.XLOOKUP(B8472,Lookup_table!B:B,Lookup_table!C:C)</f>
        <v>AI</v>
      </c>
      <c r="D8472" t="s">
        <v>14</v>
      </c>
      <c r="E8472" t="s">
        <v>23</v>
      </c>
      <c r="F8472" t="s">
        <v>51</v>
      </c>
      <c r="G8472" t="s">
        <v>30</v>
      </c>
      <c r="H8472" t="str">
        <f t="shared" si="528"/>
        <v>Onsite/Hybrid</v>
      </c>
      <c r="I8472" t="s">
        <v>26</v>
      </c>
      <c r="J8472" t="str">
        <f t="shared" si="529"/>
        <v>3-6 yrs</v>
      </c>
      <c r="K8472">
        <f t="shared" ca="1" si="531"/>
        <v>5</v>
      </c>
      <c r="L8472" t="s">
        <v>19</v>
      </c>
      <c r="M8472">
        <v>0</v>
      </c>
      <c r="N8472">
        <v>0</v>
      </c>
      <c r="O8472">
        <v>0</v>
      </c>
      <c r="P8472">
        <v>1</v>
      </c>
      <c r="Q8472">
        <v>0</v>
      </c>
      <c r="R8472">
        <f>SUM(M8472:N8472:O8472:P8472:Q8472)</f>
        <v>1</v>
      </c>
      <c r="S8472" s="1">
        <v>130112</v>
      </c>
      <c r="T8472" s="1" t="str">
        <f t="shared" si="530"/>
        <v>High</v>
      </c>
      <c r="U8472">
        <v>10</v>
      </c>
      <c r="V8472">
        <v>2022</v>
      </c>
      <c r="W8472" t="s">
        <v>34</v>
      </c>
      <c r="X8472">
        <v>6</v>
      </c>
    </row>
    <row r="8473" spans="1:24" x14ac:dyDescent="0.3">
      <c r="A8473">
        <v>8472</v>
      </c>
      <c r="B8473" t="s">
        <v>33</v>
      </c>
      <c r="C8473" t="str">
        <f>_xlfn.XLOOKUP(B8473,Lookup_table!B:B,Lookup_table!C:C)</f>
        <v>Data</v>
      </c>
      <c r="D8473" t="s">
        <v>37</v>
      </c>
      <c r="E8473" t="s">
        <v>38</v>
      </c>
      <c r="F8473" t="s">
        <v>51</v>
      </c>
      <c r="G8473" t="s">
        <v>30</v>
      </c>
      <c r="H8473" t="str">
        <f t="shared" si="528"/>
        <v>Onsite/Hybrid</v>
      </c>
      <c r="I8473" t="s">
        <v>26</v>
      </c>
      <c r="J8473" t="str">
        <f t="shared" si="529"/>
        <v>3-6 yrs</v>
      </c>
      <c r="K8473">
        <f t="shared" ca="1" si="531"/>
        <v>5</v>
      </c>
      <c r="L8473" t="s">
        <v>27</v>
      </c>
      <c r="M8473">
        <v>0</v>
      </c>
      <c r="N8473">
        <v>0</v>
      </c>
      <c r="O8473">
        <v>1</v>
      </c>
      <c r="P8473">
        <v>1</v>
      </c>
      <c r="Q8473">
        <v>1</v>
      </c>
      <c r="R8473">
        <f>SUM(M8473:N8473:O8473:P8473:Q8473)</f>
        <v>3</v>
      </c>
      <c r="S8473" s="1">
        <v>118586</v>
      </c>
      <c r="T8473" s="1" t="str">
        <f t="shared" si="530"/>
        <v>Medium</v>
      </c>
      <c r="U8473">
        <v>6</v>
      </c>
      <c r="V8473">
        <v>2023</v>
      </c>
      <c r="W8473" t="s">
        <v>28</v>
      </c>
      <c r="X8473">
        <v>8</v>
      </c>
    </row>
    <row r="8474" spans="1:24" x14ac:dyDescent="0.3">
      <c r="A8474">
        <v>8473</v>
      </c>
      <c r="B8474" t="s">
        <v>36</v>
      </c>
      <c r="C8474" t="str">
        <f>_xlfn.XLOOKUP(B8474,Lookup_table!B:B,Lookup_table!C:C)</f>
        <v>Data</v>
      </c>
      <c r="D8474" t="s">
        <v>14</v>
      </c>
      <c r="E8474" t="s">
        <v>32</v>
      </c>
      <c r="F8474" t="s">
        <v>29</v>
      </c>
      <c r="G8474" t="s">
        <v>25</v>
      </c>
      <c r="H8474" t="str">
        <f t="shared" si="528"/>
        <v>Onsite/Hybrid</v>
      </c>
      <c r="I8474" t="s">
        <v>18</v>
      </c>
      <c r="J8474" t="str">
        <f t="shared" si="529"/>
        <v>7+ yrs</v>
      </c>
      <c r="K8474">
        <f t="shared" ca="1" si="531"/>
        <v>8</v>
      </c>
      <c r="L8474" t="s">
        <v>39</v>
      </c>
      <c r="M8474">
        <v>0</v>
      </c>
      <c r="N8474">
        <v>1</v>
      </c>
      <c r="O8474">
        <v>1</v>
      </c>
      <c r="P8474">
        <v>1</v>
      </c>
      <c r="Q8474">
        <v>0</v>
      </c>
      <c r="R8474">
        <f>SUM(M8474:N8474:O8474:P8474:Q8474)</f>
        <v>3</v>
      </c>
      <c r="S8474" s="1">
        <v>131602</v>
      </c>
      <c r="T8474" s="1" t="str">
        <f t="shared" si="530"/>
        <v>High</v>
      </c>
      <c r="U8474">
        <v>7</v>
      </c>
      <c r="V8474">
        <v>2025</v>
      </c>
      <c r="W8474" t="s">
        <v>28</v>
      </c>
      <c r="X8474">
        <v>6</v>
      </c>
    </row>
    <row r="8475" spans="1:24" x14ac:dyDescent="0.3">
      <c r="A8475">
        <v>8474</v>
      </c>
      <c r="B8475" t="s">
        <v>21</v>
      </c>
      <c r="C8475" t="str">
        <f>_xlfn.XLOOKUP(B8475,Lookup_table!B:B,Lookup_table!C:C)</f>
        <v>AI</v>
      </c>
      <c r="D8475" t="s">
        <v>14</v>
      </c>
      <c r="E8475" t="s">
        <v>23</v>
      </c>
      <c r="F8475" t="s">
        <v>43</v>
      </c>
      <c r="G8475" t="s">
        <v>25</v>
      </c>
      <c r="H8475" t="str">
        <f t="shared" si="528"/>
        <v>Onsite/Hybrid</v>
      </c>
      <c r="I8475" t="s">
        <v>18</v>
      </c>
      <c r="J8475" t="str">
        <f t="shared" si="529"/>
        <v>7+ yrs</v>
      </c>
      <c r="K8475">
        <f t="shared" ca="1" si="531"/>
        <v>9</v>
      </c>
      <c r="L8475" t="s">
        <v>19</v>
      </c>
      <c r="M8475">
        <v>0</v>
      </c>
      <c r="N8475">
        <v>0</v>
      </c>
      <c r="O8475">
        <v>0</v>
      </c>
      <c r="P8475">
        <v>0</v>
      </c>
      <c r="Q8475">
        <v>0</v>
      </c>
      <c r="R8475">
        <f>SUM(M8475:N8475:O8475:P8475:Q8475)</f>
        <v>0</v>
      </c>
      <c r="S8475" s="1">
        <v>137821</v>
      </c>
      <c r="T8475" s="1" t="str">
        <f t="shared" si="530"/>
        <v>High</v>
      </c>
      <c r="U8475">
        <v>5</v>
      </c>
      <c r="V8475">
        <v>2020</v>
      </c>
      <c r="W8475" t="s">
        <v>28</v>
      </c>
      <c r="X8475">
        <v>8</v>
      </c>
    </row>
    <row r="8476" spans="1:24" x14ac:dyDescent="0.3">
      <c r="A8476">
        <v>8475</v>
      </c>
      <c r="B8476" t="s">
        <v>31</v>
      </c>
      <c r="C8476" t="str">
        <f>_xlfn.XLOOKUP(B8476,Lookup_table!B:B,Lookup_table!C:C)</f>
        <v>Business</v>
      </c>
      <c r="D8476" t="s">
        <v>14</v>
      </c>
      <c r="E8476" t="s">
        <v>38</v>
      </c>
      <c r="F8476" t="s">
        <v>52</v>
      </c>
      <c r="G8476" t="s">
        <v>17</v>
      </c>
      <c r="H8476" t="str">
        <f t="shared" si="528"/>
        <v>Remote</v>
      </c>
      <c r="I8476" t="s">
        <v>35</v>
      </c>
      <c r="J8476" t="str">
        <f t="shared" si="529"/>
        <v>0-2 yrs</v>
      </c>
      <c r="K8476">
        <f t="shared" ca="1" si="531"/>
        <v>0</v>
      </c>
      <c r="L8476" t="s">
        <v>39</v>
      </c>
      <c r="M8476">
        <v>1</v>
      </c>
      <c r="N8476">
        <v>1</v>
      </c>
      <c r="O8476">
        <v>1</v>
      </c>
      <c r="P8476">
        <v>1</v>
      </c>
      <c r="Q8476">
        <v>0</v>
      </c>
      <c r="R8476">
        <f>SUM(M8476:N8476:O8476:P8476:Q8476)</f>
        <v>4</v>
      </c>
      <c r="S8476" s="1">
        <v>79921</v>
      </c>
      <c r="T8476" s="1" t="str">
        <f t="shared" si="530"/>
        <v>Medium</v>
      </c>
      <c r="U8476">
        <v>4</v>
      </c>
      <c r="V8476">
        <v>2021</v>
      </c>
      <c r="W8476" t="s">
        <v>28</v>
      </c>
      <c r="X8476">
        <v>4</v>
      </c>
    </row>
    <row r="8477" spans="1:24" x14ac:dyDescent="0.3">
      <c r="A8477">
        <v>8476</v>
      </c>
      <c r="B8477" t="s">
        <v>36</v>
      </c>
      <c r="C8477" t="str">
        <f>_xlfn.XLOOKUP(B8477,Lookup_table!B:B,Lookup_table!C:C)</f>
        <v>Data</v>
      </c>
      <c r="D8477" t="s">
        <v>37</v>
      </c>
      <c r="E8477" t="s">
        <v>23</v>
      </c>
      <c r="F8477" t="s">
        <v>16</v>
      </c>
      <c r="G8477" t="s">
        <v>25</v>
      </c>
      <c r="H8477" t="str">
        <f t="shared" si="528"/>
        <v>Onsite/Hybrid</v>
      </c>
      <c r="I8477" t="s">
        <v>18</v>
      </c>
      <c r="J8477" t="str">
        <f t="shared" si="529"/>
        <v>7+ yrs</v>
      </c>
      <c r="K8477">
        <f t="shared" ca="1" si="531"/>
        <v>9</v>
      </c>
      <c r="L8477" t="s">
        <v>19</v>
      </c>
      <c r="M8477">
        <v>1</v>
      </c>
      <c r="N8477">
        <v>0</v>
      </c>
      <c r="O8477">
        <v>0</v>
      </c>
      <c r="P8477">
        <v>0</v>
      </c>
      <c r="Q8477">
        <v>1</v>
      </c>
      <c r="R8477">
        <f>SUM(M8477:N8477:O8477:P8477:Q8477)</f>
        <v>2</v>
      </c>
      <c r="S8477" s="1">
        <v>106761</v>
      </c>
      <c r="T8477" s="1" t="str">
        <f t="shared" si="530"/>
        <v>Medium</v>
      </c>
      <c r="U8477">
        <v>3</v>
      </c>
      <c r="V8477">
        <v>2020</v>
      </c>
      <c r="W8477" t="s">
        <v>34</v>
      </c>
      <c r="X8477">
        <v>2</v>
      </c>
    </row>
    <row r="8478" spans="1:24" x14ac:dyDescent="0.3">
      <c r="A8478">
        <v>8477</v>
      </c>
      <c r="B8478" t="s">
        <v>41</v>
      </c>
      <c r="C8478" t="str">
        <f>_xlfn.XLOOKUP(B8478,Lookup_table!B:B,Lookup_table!C:C)</f>
        <v>Data</v>
      </c>
      <c r="D8478" t="s">
        <v>34</v>
      </c>
      <c r="E8478" t="s">
        <v>38</v>
      </c>
      <c r="F8478" t="s">
        <v>44</v>
      </c>
      <c r="G8478" t="s">
        <v>30</v>
      </c>
      <c r="H8478" t="str">
        <f t="shared" si="528"/>
        <v>Onsite/Hybrid</v>
      </c>
      <c r="I8478" t="s">
        <v>35</v>
      </c>
      <c r="J8478" t="str">
        <f t="shared" si="529"/>
        <v>0-2 yrs</v>
      </c>
      <c r="K8478">
        <f t="shared" ca="1" si="531"/>
        <v>2</v>
      </c>
      <c r="L8478" t="s">
        <v>27</v>
      </c>
      <c r="M8478">
        <v>0</v>
      </c>
      <c r="N8478">
        <v>1</v>
      </c>
      <c r="O8478">
        <v>0</v>
      </c>
      <c r="P8478">
        <v>0</v>
      </c>
      <c r="Q8478">
        <v>1</v>
      </c>
      <c r="R8478">
        <f>SUM(M8478:N8478:O8478:P8478:Q8478)</f>
        <v>2</v>
      </c>
      <c r="S8478" s="1">
        <v>60410</v>
      </c>
      <c r="T8478" s="1" t="str">
        <f t="shared" si="530"/>
        <v>Low</v>
      </c>
      <c r="U8478">
        <v>12</v>
      </c>
      <c r="V8478">
        <v>2026</v>
      </c>
      <c r="W8478" t="s">
        <v>20</v>
      </c>
      <c r="X8478">
        <v>3</v>
      </c>
    </row>
    <row r="8479" spans="1:24" x14ac:dyDescent="0.3">
      <c r="A8479">
        <v>8478</v>
      </c>
      <c r="B8479" t="s">
        <v>33</v>
      </c>
      <c r="C8479" t="str">
        <f>_xlfn.XLOOKUP(B8479,Lookup_table!B:B,Lookup_table!C:C)</f>
        <v>Data</v>
      </c>
      <c r="D8479" t="s">
        <v>22</v>
      </c>
      <c r="E8479" t="s">
        <v>38</v>
      </c>
      <c r="F8479" t="s">
        <v>51</v>
      </c>
      <c r="G8479" t="s">
        <v>25</v>
      </c>
      <c r="H8479" t="str">
        <f t="shared" si="528"/>
        <v>Onsite/Hybrid</v>
      </c>
      <c r="I8479" t="s">
        <v>26</v>
      </c>
      <c r="J8479" t="str">
        <f t="shared" si="529"/>
        <v>3-6 yrs</v>
      </c>
      <c r="K8479">
        <f t="shared" ca="1" si="531"/>
        <v>6</v>
      </c>
      <c r="L8479" t="s">
        <v>39</v>
      </c>
      <c r="M8479">
        <v>1</v>
      </c>
      <c r="N8479">
        <v>1</v>
      </c>
      <c r="O8479">
        <v>0</v>
      </c>
      <c r="P8479">
        <v>0</v>
      </c>
      <c r="Q8479">
        <v>0</v>
      </c>
      <c r="R8479">
        <f>SUM(M8479:N8479:O8479:P8479:Q8479)</f>
        <v>2</v>
      </c>
      <c r="S8479" s="1">
        <v>94112</v>
      </c>
      <c r="T8479" s="1" t="str">
        <f t="shared" si="530"/>
        <v>Medium</v>
      </c>
      <c r="U8479">
        <v>12</v>
      </c>
      <c r="V8479">
        <v>2023</v>
      </c>
      <c r="W8479" t="s">
        <v>28</v>
      </c>
      <c r="X8479">
        <v>7</v>
      </c>
    </row>
    <row r="8480" spans="1:24" x14ac:dyDescent="0.3">
      <c r="A8480">
        <v>8479</v>
      </c>
      <c r="B8480" t="s">
        <v>21</v>
      </c>
      <c r="C8480" t="str">
        <f>_xlfn.XLOOKUP(B8480,Lookup_table!B:B,Lookup_table!C:C)</f>
        <v>AI</v>
      </c>
      <c r="D8480" t="s">
        <v>14</v>
      </c>
      <c r="E8480" t="s">
        <v>15</v>
      </c>
      <c r="F8480" t="s">
        <v>43</v>
      </c>
      <c r="G8480" t="s">
        <v>30</v>
      </c>
      <c r="H8480" t="str">
        <f t="shared" si="528"/>
        <v>Onsite/Hybrid</v>
      </c>
      <c r="I8480" t="s">
        <v>26</v>
      </c>
      <c r="J8480" t="str">
        <f t="shared" si="529"/>
        <v>3-6 yrs</v>
      </c>
      <c r="K8480">
        <f t="shared" ca="1" si="531"/>
        <v>3</v>
      </c>
      <c r="L8480" t="s">
        <v>27</v>
      </c>
      <c r="M8480">
        <v>0</v>
      </c>
      <c r="N8480">
        <v>0</v>
      </c>
      <c r="O8480">
        <v>1</v>
      </c>
      <c r="P8480">
        <v>0</v>
      </c>
      <c r="Q8480">
        <v>1</v>
      </c>
      <c r="R8480">
        <f>SUM(M8480:N8480:O8480:P8480:Q8480)</f>
        <v>2</v>
      </c>
      <c r="S8480" s="1">
        <v>144525</v>
      </c>
      <c r="T8480" s="1" t="str">
        <f t="shared" si="530"/>
        <v>High</v>
      </c>
      <c r="U8480">
        <v>9</v>
      </c>
      <c r="V8480">
        <v>2026</v>
      </c>
      <c r="W8480" t="s">
        <v>28</v>
      </c>
      <c r="X8480">
        <v>9</v>
      </c>
    </row>
    <row r="8481" spans="1:24" x14ac:dyDescent="0.3">
      <c r="A8481">
        <v>8480</v>
      </c>
      <c r="B8481" t="s">
        <v>50</v>
      </c>
      <c r="C8481" t="str">
        <f>_xlfn.XLOOKUP(B8481,Lookup_table!B:B,Lookup_table!C:C)</f>
        <v>AI</v>
      </c>
      <c r="D8481" t="s">
        <v>37</v>
      </c>
      <c r="E8481" t="s">
        <v>32</v>
      </c>
      <c r="F8481" t="s">
        <v>24</v>
      </c>
      <c r="G8481" t="s">
        <v>25</v>
      </c>
      <c r="H8481" t="str">
        <f t="shared" si="528"/>
        <v>Onsite/Hybrid</v>
      </c>
      <c r="I8481" t="s">
        <v>35</v>
      </c>
      <c r="J8481" t="str">
        <f t="shared" si="529"/>
        <v>0-2 yrs</v>
      </c>
      <c r="K8481">
        <f t="shared" ca="1" si="531"/>
        <v>1</v>
      </c>
      <c r="L8481" t="s">
        <v>27</v>
      </c>
      <c r="M8481">
        <v>0</v>
      </c>
      <c r="N8481">
        <v>0</v>
      </c>
      <c r="O8481">
        <v>1</v>
      </c>
      <c r="P8481">
        <v>0</v>
      </c>
      <c r="Q8481">
        <v>0</v>
      </c>
      <c r="R8481">
        <f>SUM(M8481:N8481:O8481:P8481:Q8481)</f>
        <v>1</v>
      </c>
      <c r="S8481" s="1">
        <v>101522</v>
      </c>
      <c r="T8481" s="1" t="str">
        <f t="shared" si="530"/>
        <v>Medium</v>
      </c>
      <c r="U8481">
        <v>10</v>
      </c>
      <c r="V8481">
        <v>2024</v>
      </c>
      <c r="W8481" t="s">
        <v>20</v>
      </c>
      <c r="X8481">
        <v>4</v>
      </c>
    </row>
    <row r="8482" spans="1:24" x14ac:dyDescent="0.3">
      <c r="A8482">
        <v>8481</v>
      </c>
      <c r="B8482" t="s">
        <v>50</v>
      </c>
      <c r="C8482" t="str">
        <f>_xlfn.XLOOKUP(B8482,Lookup_table!B:B,Lookup_table!C:C)</f>
        <v>AI</v>
      </c>
      <c r="D8482" t="s">
        <v>14</v>
      </c>
      <c r="E8482" t="s">
        <v>42</v>
      </c>
      <c r="F8482" t="s">
        <v>44</v>
      </c>
      <c r="G8482" t="s">
        <v>30</v>
      </c>
      <c r="H8482" t="str">
        <f t="shared" si="528"/>
        <v>Onsite/Hybrid</v>
      </c>
      <c r="I8482" t="s">
        <v>35</v>
      </c>
      <c r="J8482" t="str">
        <f t="shared" si="529"/>
        <v>0-2 yrs</v>
      </c>
      <c r="K8482">
        <f t="shared" ca="1" si="531"/>
        <v>0</v>
      </c>
      <c r="L8482" t="s">
        <v>39</v>
      </c>
      <c r="M8482">
        <v>1</v>
      </c>
      <c r="N8482">
        <v>0</v>
      </c>
      <c r="O8482">
        <v>1</v>
      </c>
      <c r="P8482">
        <v>1</v>
      </c>
      <c r="Q8482">
        <v>1</v>
      </c>
      <c r="R8482">
        <f>SUM(M8482:N8482:O8482:P8482:Q8482)</f>
        <v>4</v>
      </c>
      <c r="S8482" s="1">
        <v>126221</v>
      </c>
      <c r="T8482" s="1" t="str">
        <f t="shared" si="530"/>
        <v>High</v>
      </c>
      <c r="U8482">
        <v>10</v>
      </c>
      <c r="V8482">
        <v>2020</v>
      </c>
      <c r="W8482" t="s">
        <v>28</v>
      </c>
      <c r="X8482">
        <v>8</v>
      </c>
    </row>
    <row r="8483" spans="1:24" x14ac:dyDescent="0.3">
      <c r="A8483">
        <v>8482</v>
      </c>
      <c r="B8483" t="s">
        <v>50</v>
      </c>
      <c r="C8483" t="str">
        <f>_xlfn.XLOOKUP(B8483,Lookup_table!B:B,Lookup_table!C:C)</f>
        <v>AI</v>
      </c>
      <c r="D8483" t="s">
        <v>14</v>
      </c>
      <c r="E8483" t="s">
        <v>15</v>
      </c>
      <c r="F8483" t="s">
        <v>29</v>
      </c>
      <c r="G8483" t="s">
        <v>17</v>
      </c>
      <c r="H8483" t="str">
        <f t="shared" si="528"/>
        <v>Remote</v>
      </c>
      <c r="I8483" t="s">
        <v>18</v>
      </c>
      <c r="J8483" t="str">
        <f t="shared" si="529"/>
        <v>7+ yrs</v>
      </c>
      <c r="K8483">
        <f t="shared" ca="1" si="531"/>
        <v>10</v>
      </c>
      <c r="L8483" t="s">
        <v>19</v>
      </c>
      <c r="M8483">
        <v>0</v>
      </c>
      <c r="N8483">
        <v>0</v>
      </c>
      <c r="O8483">
        <v>0</v>
      </c>
      <c r="P8483">
        <v>1</v>
      </c>
      <c r="Q8483">
        <v>1</v>
      </c>
      <c r="R8483">
        <f>SUM(M8483:N8483:O8483:P8483:Q8483)</f>
        <v>2</v>
      </c>
      <c r="S8483" s="1">
        <v>165027</v>
      </c>
      <c r="T8483" s="1" t="str">
        <f t="shared" si="530"/>
        <v>High</v>
      </c>
      <c r="U8483">
        <v>1</v>
      </c>
      <c r="V8483">
        <v>2023</v>
      </c>
      <c r="W8483" t="s">
        <v>20</v>
      </c>
      <c r="X8483">
        <v>2</v>
      </c>
    </row>
    <row r="8484" spans="1:24" x14ac:dyDescent="0.3">
      <c r="A8484">
        <v>8483</v>
      </c>
      <c r="B8484" t="s">
        <v>31</v>
      </c>
      <c r="C8484" t="str">
        <f>_xlfn.XLOOKUP(B8484,Lookup_table!B:B,Lookup_table!C:C)</f>
        <v>Business</v>
      </c>
      <c r="D8484" t="s">
        <v>34</v>
      </c>
      <c r="E8484" t="s">
        <v>32</v>
      </c>
      <c r="F8484" t="s">
        <v>16</v>
      </c>
      <c r="G8484" t="s">
        <v>30</v>
      </c>
      <c r="H8484" t="str">
        <f t="shared" si="528"/>
        <v>Onsite/Hybrid</v>
      </c>
      <c r="I8484" t="s">
        <v>35</v>
      </c>
      <c r="J8484" t="str">
        <f t="shared" si="529"/>
        <v>0-2 yrs</v>
      </c>
      <c r="K8484">
        <f t="shared" ca="1" si="531"/>
        <v>2</v>
      </c>
      <c r="L8484" t="s">
        <v>19</v>
      </c>
      <c r="M8484">
        <v>1</v>
      </c>
      <c r="N8484">
        <v>0</v>
      </c>
      <c r="O8484">
        <v>0</v>
      </c>
      <c r="P8484">
        <v>1</v>
      </c>
      <c r="Q8484">
        <v>1</v>
      </c>
      <c r="R8484">
        <f>SUM(M8484:N8484:O8484:P8484:Q8484)</f>
        <v>3</v>
      </c>
      <c r="S8484" s="1">
        <v>76861</v>
      </c>
      <c r="T8484" s="1" t="str">
        <f t="shared" si="530"/>
        <v>Medium</v>
      </c>
      <c r="U8484">
        <v>8</v>
      </c>
      <c r="V8484">
        <v>2025</v>
      </c>
      <c r="W8484" t="s">
        <v>28</v>
      </c>
      <c r="X8484">
        <v>8</v>
      </c>
    </row>
    <row r="8485" spans="1:24" x14ac:dyDescent="0.3">
      <c r="A8485">
        <v>8484</v>
      </c>
      <c r="B8485" t="s">
        <v>31</v>
      </c>
      <c r="C8485" t="str">
        <f>_xlfn.XLOOKUP(B8485,Lookup_table!B:B,Lookup_table!C:C)</f>
        <v>Business</v>
      </c>
      <c r="D8485" t="s">
        <v>22</v>
      </c>
      <c r="E8485" t="s">
        <v>23</v>
      </c>
      <c r="F8485" t="s">
        <v>16</v>
      </c>
      <c r="G8485" t="s">
        <v>25</v>
      </c>
      <c r="H8485" t="str">
        <f t="shared" si="528"/>
        <v>Onsite/Hybrid</v>
      </c>
      <c r="I8485" t="s">
        <v>26</v>
      </c>
      <c r="J8485" t="str">
        <f t="shared" si="529"/>
        <v>3-6 yrs</v>
      </c>
      <c r="K8485">
        <f t="shared" ca="1" si="531"/>
        <v>6</v>
      </c>
      <c r="L8485" t="s">
        <v>39</v>
      </c>
      <c r="M8485">
        <v>1</v>
      </c>
      <c r="N8485">
        <v>1</v>
      </c>
      <c r="O8485">
        <v>0</v>
      </c>
      <c r="P8485">
        <v>1</v>
      </c>
      <c r="Q8485">
        <v>1</v>
      </c>
      <c r="R8485">
        <f>SUM(M8485:N8485:O8485:P8485:Q8485)</f>
        <v>4</v>
      </c>
      <c r="S8485" s="1">
        <v>124206</v>
      </c>
      <c r="T8485" s="1" t="str">
        <f t="shared" si="530"/>
        <v>High</v>
      </c>
      <c r="U8485">
        <v>5</v>
      </c>
      <c r="V8485">
        <v>2025</v>
      </c>
      <c r="W8485" t="s">
        <v>34</v>
      </c>
      <c r="X8485">
        <v>1</v>
      </c>
    </row>
    <row r="8486" spans="1:24" x14ac:dyDescent="0.3">
      <c r="A8486">
        <v>8485</v>
      </c>
      <c r="B8486" t="s">
        <v>36</v>
      </c>
      <c r="C8486" t="str">
        <f>_xlfn.XLOOKUP(B8486,Lookup_table!B:B,Lookup_table!C:C)</f>
        <v>Data</v>
      </c>
      <c r="D8486" t="s">
        <v>22</v>
      </c>
      <c r="E8486" t="s">
        <v>40</v>
      </c>
      <c r="F8486" t="s">
        <v>24</v>
      </c>
      <c r="G8486" t="s">
        <v>30</v>
      </c>
      <c r="H8486" t="str">
        <f t="shared" si="528"/>
        <v>Onsite/Hybrid</v>
      </c>
      <c r="I8486" t="s">
        <v>26</v>
      </c>
      <c r="J8486" t="str">
        <f t="shared" si="529"/>
        <v>3-6 yrs</v>
      </c>
      <c r="K8486">
        <f t="shared" ca="1" si="531"/>
        <v>5</v>
      </c>
      <c r="L8486" t="s">
        <v>27</v>
      </c>
      <c r="M8486">
        <v>1</v>
      </c>
      <c r="N8486">
        <v>1</v>
      </c>
      <c r="O8486">
        <v>0</v>
      </c>
      <c r="P8486">
        <v>1</v>
      </c>
      <c r="Q8486">
        <v>1</v>
      </c>
      <c r="R8486">
        <f>SUM(M8486:N8486:O8486:P8486:Q8486)</f>
        <v>4</v>
      </c>
      <c r="S8486" s="1">
        <v>124661</v>
      </c>
      <c r="T8486" s="1" t="str">
        <f t="shared" si="530"/>
        <v>High</v>
      </c>
      <c r="U8486">
        <v>7</v>
      </c>
      <c r="V8486">
        <v>2022</v>
      </c>
      <c r="W8486" t="s">
        <v>20</v>
      </c>
      <c r="X8486">
        <v>3</v>
      </c>
    </row>
    <row r="8487" spans="1:24" x14ac:dyDescent="0.3">
      <c r="A8487">
        <v>8486</v>
      </c>
      <c r="B8487" t="s">
        <v>21</v>
      </c>
      <c r="C8487" t="str">
        <f>_xlfn.XLOOKUP(B8487,Lookup_table!B:B,Lookup_table!C:C)</f>
        <v>AI</v>
      </c>
      <c r="D8487" t="s">
        <v>14</v>
      </c>
      <c r="E8487" t="s">
        <v>40</v>
      </c>
      <c r="F8487" t="s">
        <v>29</v>
      </c>
      <c r="G8487" t="s">
        <v>17</v>
      </c>
      <c r="H8487" t="str">
        <f t="shared" si="528"/>
        <v>Remote</v>
      </c>
      <c r="I8487" t="s">
        <v>26</v>
      </c>
      <c r="J8487" t="str">
        <f t="shared" si="529"/>
        <v>3-6 yrs</v>
      </c>
      <c r="K8487">
        <f t="shared" ca="1" si="531"/>
        <v>3</v>
      </c>
      <c r="L8487" t="s">
        <v>27</v>
      </c>
      <c r="M8487">
        <v>0</v>
      </c>
      <c r="N8487">
        <v>0</v>
      </c>
      <c r="O8487">
        <v>0</v>
      </c>
      <c r="P8487">
        <v>1</v>
      </c>
      <c r="Q8487">
        <v>1</v>
      </c>
      <c r="R8487">
        <f>SUM(M8487:N8487:O8487:P8487:Q8487)</f>
        <v>2</v>
      </c>
      <c r="S8487" s="1">
        <v>144521</v>
      </c>
      <c r="T8487" s="1" t="str">
        <f t="shared" si="530"/>
        <v>High</v>
      </c>
      <c r="U8487">
        <v>9</v>
      </c>
      <c r="V8487">
        <v>2023</v>
      </c>
      <c r="W8487" t="s">
        <v>28</v>
      </c>
      <c r="X8487">
        <v>8</v>
      </c>
    </row>
    <row r="8488" spans="1:24" x14ac:dyDescent="0.3">
      <c r="A8488">
        <v>8487</v>
      </c>
      <c r="B8488" t="s">
        <v>50</v>
      </c>
      <c r="C8488" t="str">
        <f>_xlfn.XLOOKUP(B8488,Lookup_table!B:B,Lookup_table!C:C)</f>
        <v>AI</v>
      </c>
      <c r="D8488" t="s">
        <v>14</v>
      </c>
      <c r="E8488" t="s">
        <v>32</v>
      </c>
      <c r="F8488" t="s">
        <v>51</v>
      </c>
      <c r="G8488" t="s">
        <v>17</v>
      </c>
      <c r="H8488" t="str">
        <f t="shared" si="528"/>
        <v>Remote</v>
      </c>
      <c r="I8488" t="s">
        <v>18</v>
      </c>
      <c r="J8488" t="str">
        <f t="shared" si="529"/>
        <v>7+ yrs</v>
      </c>
      <c r="K8488">
        <f t="shared" ca="1" si="531"/>
        <v>8</v>
      </c>
      <c r="L8488" t="s">
        <v>27</v>
      </c>
      <c r="M8488">
        <v>1</v>
      </c>
      <c r="N8488">
        <v>1</v>
      </c>
      <c r="O8488">
        <v>0</v>
      </c>
      <c r="P8488">
        <v>1</v>
      </c>
      <c r="Q8488">
        <v>0</v>
      </c>
      <c r="R8488">
        <f>SUM(M8488:N8488:O8488:P8488:Q8488)</f>
        <v>3</v>
      </c>
      <c r="S8488" s="1">
        <v>154421</v>
      </c>
      <c r="T8488" s="1" t="str">
        <f t="shared" si="530"/>
        <v>High</v>
      </c>
      <c r="U8488">
        <v>12</v>
      </c>
      <c r="V8488">
        <v>2021</v>
      </c>
      <c r="W8488" t="s">
        <v>28</v>
      </c>
      <c r="X8488">
        <v>8</v>
      </c>
    </row>
    <row r="8489" spans="1:24" x14ac:dyDescent="0.3">
      <c r="A8489">
        <v>8488</v>
      </c>
      <c r="B8489" t="s">
        <v>21</v>
      </c>
      <c r="C8489" t="str">
        <f>_xlfn.XLOOKUP(B8489,Lookup_table!B:B,Lookup_table!C:C)</f>
        <v>AI</v>
      </c>
      <c r="D8489" t="s">
        <v>22</v>
      </c>
      <c r="E8489" t="s">
        <v>40</v>
      </c>
      <c r="F8489" t="s">
        <v>29</v>
      </c>
      <c r="G8489" t="s">
        <v>25</v>
      </c>
      <c r="H8489" t="str">
        <f t="shared" si="528"/>
        <v>Onsite/Hybrid</v>
      </c>
      <c r="I8489" t="s">
        <v>26</v>
      </c>
      <c r="J8489" t="str">
        <f t="shared" si="529"/>
        <v>3-6 yrs</v>
      </c>
      <c r="K8489">
        <f t="shared" ca="1" si="531"/>
        <v>3</v>
      </c>
      <c r="L8489" t="s">
        <v>19</v>
      </c>
      <c r="M8489">
        <v>0</v>
      </c>
      <c r="N8489">
        <v>0</v>
      </c>
      <c r="O8489">
        <v>1</v>
      </c>
      <c r="P8489">
        <v>0</v>
      </c>
      <c r="Q8489">
        <v>1</v>
      </c>
      <c r="R8489">
        <f>SUM(M8489:N8489:O8489:P8489:Q8489)</f>
        <v>2</v>
      </c>
      <c r="S8489" s="1">
        <v>159944</v>
      </c>
      <c r="T8489" s="1" t="str">
        <f t="shared" si="530"/>
        <v>High</v>
      </c>
      <c r="U8489">
        <v>5</v>
      </c>
      <c r="V8489">
        <v>2020</v>
      </c>
      <c r="W8489" t="s">
        <v>34</v>
      </c>
      <c r="X8489">
        <v>1</v>
      </c>
    </row>
    <row r="8490" spans="1:24" x14ac:dyDescent="0.3">
      <c r="A8490">
        <v>8489</v>
      </c>
      <c r="B8490" t="s">
        <v>36</v>
      </c>
      <c r="C8490" t="str">
        <f>_xlfn.XLOOKUP(B8490,Lookup_table!B:B,Lookup_table!C:C)</f>
        <v>Data</v>
      </c>
      <c r="D8490" t="s">
        <v>14</v>
      </c>
      <c r="E8490" t="s">
        <v>23</v>
      </c>
      <c r="F8490" t="s">
        <v>52</v>
      </c>
      <c r="G8490" t="s">
        <v>30</v>
      </c>
      <c r="H8490" t="str">
        <f t="shared" si="528"/>
        <v>Onsite/Hybrid</v>
      </c>
      <c r="I8490" t="s">
        <v>18</v>
      </c>
      <c r="J8490" t="str">
        <f t="shared" si="529"/>
        <v>7+ yrs</v>
      </c>
      <c r="K8490">
        <f t="shared" ca="1" si="531"/>
        <v>8</v>
      </c>
      <c r="L8490" t="s">
        <v>27</v>
      </c>
      <c r="M8490">
        <v>0</v>
      </c>
      <c r="N8490">
        <v>1</v>
      </c>
      <c r="O8490">
        <v>1</v>
      </c>
      <c r="P8490">
        <v>1</v>
      </c>
      <c r="Q8490">
        <v>0</v>
      </c>
      <c r="R8490">
        <f>SUM(M8490:N8490:O8490:P8490:Q8490)</f>
        <v>3</v>
      </c>
      <c r="S8490" s="1">
        <v>125593</v>
      </c>
      <c r="T8490" s="1" t="str">
        <f t="shared" si="530"/>
        <v>High</v>
      </c>
      <c r="U8490">
        <v>2</v>
      </c>
      <c r="V8490">
        <v>2024</v>
      </c>
      <c r="W8490" t="s">
        <v>28</v>
      </c>
      <c r="X8490">
        <v>9</v>
      </c>
    </row>
    <row r="8491" spans="1:24" x14ac:dyDescent="0.3">
      <c r="A8491">
        <v>8490</v>
      </c>
      <c r="B8491" t="s">
        <v>33</v>
      </c>
      <c r="C8491" t="str">
        <f>_xlfn.XLOOKUP(B8491,Lookup_table!B:B,Lookup_table!C:C)</f>
        <v>Data</v>
      </c>
      <c r="D8491" t="s">
        <v>14</v>
      </c>
      <c r="E8491" t="s">
        <v>32</v>
      </c>
      <c r="F8491" t="s">
        <v>29</v>
      </c>
      <c r="G8491" t="s">
        <v>17</v>
      </c>
      <c r="H8491" t="str">
        <f t="shared" si="528"/>
        <v>Remote</v>
      </c>
      <c r="I8491" t="s">
        <v>35</v>
      </c>
      <c r="J8491" t="str">
        <f t="shared" si="529"/>
        <v>0-2 yrs</v>
      </c>
      <c r="K8491">
        <f t="shared" ca="1" si="531"/>
        <v>1</v>
      </c>
      <c r="L8491" t="s">
        <v>27</v>
      </c>
      <c r="M8491">
        <v>0</v>
      </c>
      <c r="N8491">
        <v>0</v>
      </c>
      <c r="O8491">
        <v>0</v>
      </c>
      <c r="P8491">
        <v>1</v>
      </c>
      <c r="Q8491">
        <v>0</v>
      </c>
      <c r="R8491">
        <f>SUM(M8491:N8491:O8491:P8491:Q8491)</f>
        <v>1</v>
      </c>
      <c r="S8491" s="1">
        <v>62544</v>
      </c>
      <c r="T8491" s="1" t="str">
        <f t="shared" si="530"/>
        <v>Low</v>
      </c>
      <c r="U8491">
        <v>2</v>
      </c>
      <c r="V8491">
        <v>2026</v>
      </c>
      <c r="W8491" t="s">
        <v>34</v>
      </c>
      <c r="X8491">
        <v>6</v>
      </c>
    </row>
    <row r="8492" spans="1:24" x14ac:dyDescent="0.3">
      <c r="A8492">
        <v>8491</v>
      </c>
      <c r="B8492" t="s">
        <v>33</v>
      </c>
      <c r="C8492" t="str">
        <f>_xlfn.XLOOKUP(B8492,Lookup_table!B:B,Lookup_table!C:C)</f>
        <v>Data</v>
      </c>
      <c r="D8492" t="s">
        <v>14</v>
      </c>
      <c r="E8492" t="s">
        <v>40</v>
      </c>
      <c r="F8492" t="s">
        <v>16</v>
      </c>
      <c r="G8492" t="s">
        <v>30</v>
      </c>
      <c r="H8492" t="str">
        <f t="shared" si="528"/>
        <v>Onsite/Hybrid</v>
      </c>
      <c r="I8492" t="s">
        <v>18</v>
      </c>
      <c r="J8492" t="str">
        <f t="shared" si="529"/>
        <v>7+ yrs</v>
      </c>
      <c r="K8492">
        <f t="shared" ca="1" si="531"/>
        <v>9</v>
      </c>
      <c r="L8492" t="s">
        <v>39</v>
      </c>
      <c r="M8492">
        <v>1</v>
      </c>
      <c r="N8492">
        <v>0</v>
      </c>
      <c r="O8492">
        <v>0</v>
      </c>
      <c r="P8492">
        <v>0</v>
      </c>
      <c r="Q8492">
        <v>0</v>
      </c>
      <c r="R8492">
        <f>SUM(M8492:N8492:O8492:P8492:Q8492)</f>
        <v>1</v>
      </c>
      <c r="S8492" s="1">
        <v>102916</v>
      </c>
      <c r="T8492" s="1" t="str">
        <f t="shared" si="530"/>
        <v>Medium</v>
      </c>
      <c r="U8492">
        <v>1</v>
      </c>
      <c r="V8492">
        <v>2026</v>
      </c>
      <c r="W8492" t="s">
        <v>34</v>
      </c>
      <c r="X8492">
        <v>5</v>
      </c>
    </row>
    <row r="8493" spans="1:24" x14ac:dyDescent="0.3">
      <c r="A8493">
        <v>8492</v>
      </c>
      <c r="B8493" t="s">
        <v>41</v>
      </c>
      <c r="C8493" t="str">
        <f>_xlfn.XLOOKUP(B8493,Lookup_table!B:B,Lookup_table!C:C)</f>
        <v>Data</v>
      </c>
      <c r="D8493" t="s">
        <v>22</v>
      </c>
      <c r="E8493" t="s">
        <v>42</v>
      </c>
      <c r="F8493" t="s">
        <v>24</v>
      </c>
      <c r="G8493" t="s">
        <v>17</v>
      </c>
      <c r="H8493" t="str">
        <f t="shared" si="528"/>
        <v>Remote</v>
      </c>
      <c r="I8493" t="s">
        <v>18</v>
      </c>
      <c r="J8493" t="str">
        <f t="shared" si="529"/>
        <v>7+ yrs</v>
      </c>
      <c r="K8493">
        <f t="shared" ca="1" si="531"/>
        <v>9</v>
      </c>
      <c r="L8493" t="s">
        <v>39</v>
      </c>
      <c r="M8493">
        <v>0</v>
      </c>
      <c r="N8493">
        <v>0</v>
      </c>
      <c r="O8493">
        <v>0</v>
      </c>
      <c r="P8493">
        <v>1</v>
      </c>
      <c r="Q8493">
        <v>1</v>
      </c>
      <c r="R8493">
        <f>SUM(M8493:N8493:O8493:P8493:Q8493)</f>
        <v>2</v>
      </c>
      <c r="S8493" s="1">
        <v>146159</v>
      </c>
      <c r="T8493" s="1" t="str">
        <f t="shared" si="530"/>
        <v>High</v>
      </c>
      <c r="U8493">
        <v>6</v>
      </c>
      <c r="V8493">
        <v>2024</v>
      </c>
      <c r="W8493" t="s">
        <v>28</v>
      </c>
      <c r="X8493">
        <v>7</v>
      </c>
    </row>
    <row r="8494" spans="1:24" x14ac:dyDescent="0.3">
      <c r="A8494">
        <v>8493</v>
      </c>
      <c r="B8494" t="s">
        <v>31</v>
      </c>
      <c r="C8494" t="str">
        <f>_xlfn.XLOOKUP(B8494,Lookup_table!B:B,Lookup_table!C:C)</f>
        <v>Business</v>
      </c>
      <c r="D8494" t="s">
        <v>34</v>
      </c>
      <c r="E8494" t="s">
        <v>15</v>
      </c>
      <c r="F8494" t="s">
        <v>16</v>
      </c>
      <c r="G8494" t="s">
        <v>25</v>
      </c>
      <c r="H8494" t="str">
        <f t="shared" si="528"/>
        <v>Onsite/Hybrid</v>
      </c>
      <c r="I8494" t="s">
        <v>26</v>
      </c>
      <c r="J8494" t="str">
        <f t="shared" si="529"/>
        <v>3-6 yrs</v>
      </c>
      <c r="K8494">
        <f t="shared" ca="1" si="531"/>
        <v>5</v>
      </c>
      <c r="L8494" t="s">
        <v>39</v>
      </c>
      <c r="M8494">
        <v>1</v>
      </c>
      <c r="N8494">
        <v>1</v>
      </c>
      <c r="O8494">
        <v>0</v>
      </c>
      <c r="P8494">
        <v>0</v>
      </c>
      <c r="Q8494">
        <v>1</v>
      </c>
      <c r="R8494">
        <f>SUM(M8494:N8494:O8494:P8494:Q8494)</f>
        <v>3</v>
      </c>
      <c r="S8494" s="1">
        <v>86510</v>
      </c>
      <c r="T8494" s="1" t="str">
        <f t="shared" si="530"/>
        <v>Medium</v>
      </c>
      <c r="U8494">
        <v>12</v>
      </c>
      <c r="V8494">
        <v>2024</v>
      </c>
      <c r="W8494" t="s">
        <v>20</v>
      </c>
      <c r="X8494">
        <v>3</v>
      </c>
    </row>
    <row r="8495" spans="1:24" x14ac:dyDescent="0.3">
      <c r="A8495">
        <v>8494</v>
      </c>
      <c r="B8495" t="s">
        <v>41</v>
      </c>
      <c r="C8495" t="str">
        <f>_xlfn.XLOOKUP(B8495,Lookup_table!B:B,Lookup_table!C:C)</f>
        <v>Data</v>
      </c>
      <c r="D8495" t="s">
        <v>22</v>
      </c>
      <c r="E8495" t="s">
        <v>32</v>
      </c>
      <c r="F8495" t="s">
        <v>24</v>
      </c>
      <c r="G8495" t="s">
        <v>25</v>
      </c>
      <c r="H8495" t="str">
        <f t="shared" si="528"/>
        <v>Onsite/Hybrid</v>
      </c>
      <c r="I8495" t="s">
        <v>26</v>
      </c>
      <c r="J8495" t="str">
        <f t="shared" si="529"/>
        <v>3-6 yrs</v>
      </c>
      <c r="K8495">
        <f t="shared" ca="1" si="531"/>
        <v>5</v>
      </c>
      <c r="L8495" t="s">
        <v>27</v>
      </c>
      <c r="M8495">
        <v>0</v>
      </c>
      <c r="N8495">
        <v>1</v>
      </c>
      <c r="O8495">
        <v>0</v>
      </c>
      <c r="P8495">
        <v>0</v>
      </c>
      <c r="Q8495">
        <v>1</v>
      </c>
      <c r="R8495">
        <f>SUM(M8495:N8495:O8495:P8495:Q8495)</f>
        <v>2</v>
      </c>
      <c r="S8495" s="1">
        <v>107063</v>
      </c>
      <c r="T8495" s="1" t="str">
        <f t="shared" si="530"/>
        <v>Medium</v>
      </c>
      <c r="U8495">
        <v>2</v>
      </c>
      <c r="V8495">
        <v>2023</v>
      </c>
      <c r="W8495" t="s">
        <v>28</v>
      </c>
      <c r="X8495">
        <v>8</v>
      </c>
    </row>
    <row r="8496" spans="1:24" x14ac:dyDescent="0.3">
      <c r="A8496">
        <v>8495</v>
      </c>
      <c r="B8496" t="s">
        <v>36</v>
      </c>
      <c r="C8496" t="str">
        <f>_xlfn.XLOOKUP(B8496,Lookup_table!B:B,Lookup_table!C:C)</f>
        <v>Data</v>
      </c>
      <c r="D8496" t="s">
        <v>34</v>
      </c>
      <c r="E8496" t="s">
        <v>23</v>
      </c>
      <c r="F8496" t="s">
        <v>52</v>
      </c>
      <c r="G8496" t="s">
        <v>30</v>
      </c>
      <c r="H8496" t="str">
        <f t="shared" si="528"/>
        <v>Onsite/Hybrid</v>
      </c>
      <c r="I8496" t="s">
        <v>26</v>
      </c>
      <c r="J8496" t="str">
        <f t="shared" si="529"/>
        <v>3-6 yrs</v>
      </c>
      <c r="K8496">
        <f t="shared" ca="1" si="531"/>
        <v>4</v>
      </c>
      <c r="L8496" t="s">
        <v>27</v>
      </c>
      <c r="M8496">
        <v>0</v>
      </c>
      <c r="N8496">
        <v>1</v>
      </c>
      <c r="O8496">
        <v>0</v>
      </c>
      <c r="P8496">
        <v>1</v>
      </c>
      <c r="Q8496">
        <v>1</v>
      </c>
      <c r="R8496">
        <f>SUM(M8496:N8496:O8496:P8496:Q8496)</f>
        <v>3</v>
      </c>
      <c r="S8496" s="1">
        <v>101139</v>
      </c>
      <c r="T8496" s="1" t="str">
        <f t="shared" si="530"/>
        <v>Medium</v>
      </c>
      <c r="U8496">
        <v>12</v>
      </c>
      <c r="V8496">
        <v>2025</v>
      </c>
      <c r="W8496" t="s">
        <v>34</v>
      </c>
      <c r="X8496">
        <v>4</v>
      </c>
    </row>
    <row r="8497" spans="1:24" x14ac:dyDescent="0.3">
      <c r="A8497">
        <v>8496</v>
      </c>
      <c r="B8497" t="s">
        <v>21</v>
      </c>
      <c r="C8497" t="str">
        <f>_xlfn.XLOOKUP(B8497,Lookup_table!B:B,Lookup_table!C:C)</f>
        <v>AI</v>
      </c>
      <c r="D8497" t="s">
        <v>14</v>
      </c>
      <c r="E8497" t="s">
        <v>42</v>
      </c>
      <c r="F8497" t="s">
        <v>24</v>
      </c>
      <c r="G8497" t="s">
        <v>17</v>
      </c>
      <c r="H8497" t="str">
        <f t="shared" si="528"/>
        <v>Remote</v>
      </c>
      <c r="I8497" t="s">
        <v>26</v>
      </c>
      <c r="J8497" t="str">
        <f t="shared" si="529"/>
        <v>3-6 yrs</v>
      </c>
      <c r="K8497">
        <f t="shared" ca="1" si="531"/>
        <v>6</v>
      </c>
      <c r="L8497" t="s">
        <v>19</v>
      </c>
      <c r="M8497">
        <v>1</v>
      </c>
      <c r="N8497">
        <v>0</v>
      </c>
      <c r="O8497">
        <v>1</v>
      </c>
      <c r="P8497">
        <v>1</v>
      </c>
      <c r="Q8497">
        <v>0</v>
      </c>
      <c r="R8497">
        <f>SUM(M8497:N8497:O8497:P8497:Q8497)</f>
        <v>3</v>
      </c>
      <c r="S8497" s="1">
        <v>148782</v>
      </c>
      <c r="T8497" s="1" t="str">
        <f t="shared" si="530"/>
        <v>High</v>
      </c>
      <c r="U8497">
        <v>2</v>
      </c>
      <c r="V8497">
        <v>2026</v>
      </c>
      <c r="W8497" t="s">
        <v>28</v>
      </c>
      <c r="X8497">
        <v>9</v>
      </c>
    </row>
    <row r="8498" spans="1:24" x14ac:dyDescent="0.3">
      <c r="A8498">
        <v>8497</v>
      </c>
      <c r="B8498" t="s">
        <v>41</v>
      </c>
      <c r="C8498" t="str">
        <f>_xlfn.XLOOKUP(B8498,Lookup_table!B:B,Lookup_table!C:C)</f>
        <v>Data</v>
      </c>
      <c r="D8498" t="s">
        <v>34</v>
      </c>
      <c r="E8498" t="s">
        <v>42</v>
      </c>
      <c r="F8498" t="s">
        <v>52</v>
      </c>
      <c r="G8498" t="s">
        <v>30</v>
      </c>
      <c r="H8498" t="str">
        <f t="shared" si="528"/>
        <v>Onsite/Hybrid</v>
      </c>
      <c r="I8498" t="s">
        <v>26</v>
      </c>
      <c r="J8498" t="str">
        <f t="shared" si="529"/>
        <v>3-6 yrs</v>
      </c>
      <c r="K8498">
        <f t="shared" ca="1" si="531"/>
        <v>6</v>
      </c>
      <c r="L8498" t="s">
        <v>19</v>
      </c>
      <c r="M8498">
        <v>1</v>
      </c>
      <c r="N8498">
        <v>1</v>
      </c>
      <c r="O8498">
        <v>1</v>
      </c>
      <c r="P8498">
        <v>1</v>
      </c>
      <c r="Q8498">
        <v>1</v>
      </c>
      <c r="R8498">
        <f>SUM(M8498:N8498:O8498:P8498:Q8498)</f>
        <v>5</v>
      </c>
      <c r="S8498" s="1">
        <v>118987</v>
      </c>
      <c r="T8498" s="1" t="str">
        <f t="shared" si="530"/>
        <v>Medium</v>
      </c>
      <c r="U8498">
        <v>6</v>
      </c>
      <c r="V8498">
        <v>2026</v>
      </c>
      <c r="W8498" t="s">
        <v>28</v>
      </c>
      <c r="X8498">
        <v>9</v>
      </c>
    </row>
    <row r="8499" spans="1:24" x14ac:dyDescent="0.3">
      <c r="A8499">
        <v>8498</v>
      </c>
      <c r="B8499" t="s">
        <v>21</v>
      </c>
      <c r="C8499" t="str">
        <f>_xlfn.XLOOKUP(B8499,Lookup_table!B:B,Lookup_table!C:C)</f>
        <v>AI</v>
      </c>
      <c r="D8499" t="s">
        <v>22</v>
      </c>
      <c r="E8499" t="s">
        <v>32</v>
      </c>
      <c r="F8499" t="s">
        <v>51</v>
      </c>
      <c r="G8499" t="s">
        <v>17</v>
      </c>
      <c r="H8499" t="str">
        <f t="shared" si="528"/>
        <v>Remote</v>
      </c>
      <c r="I8499" t="s">
        <v>18</v>
      </c>
      <c r="J8499" t="str">
        <f t="shared" si="529"/>
        <v>7+ yrs</v>
      </c>
      <c r="K8499">
        <f t="shared" ca="1" si="531"/>
        <v>10</v>
      </c>
      <c r="L8499" t="s">
        <v>39</v>
      </c>
      <c r="M8499">
        <v>1</v>
      </c>
      <c r="N8499">
        <v>0</v>
      </c>
      <c r="O8499">
        <v>0</v>
      </c>
      <c r="P8499">
        <v>0</v>
      </c>
      <c r="Q8499">
        <v>1</v>
      </c>
      <c r="R8499">
        <f>SUM(M8499:N8499:O8499:P8499:Q8499)</f>
        <v>2</v>
      </c>
      <c r="S8499" s="1">
        <v>165345</v>
      </c>
      <c r="T8499" s="1" t="str">
        <f t="shared" si="530"/>
        <v>High</v>
      </c>
      <c r="U8499">
        <v>12</v>
      </c>
      <c r="V8499">
        <v>2026</v>
      </c>
      <c r="W8499" t="s">
        <v>34</v>
      </c>
      <c r="X8499">
        <v>3</v>
      </c>
    </row>
    <row r="8500" spans="1:24" x14ac:dyDescent="0.3">
      <c r="A8500">
        <v>8499</v>
      </c>
      <c r="B8500" t="s">
        <v>31</v>
      </c>
      <c r="C8500" t="str">
        <f>_xlfn.XLOOKUP(B8500,Lookup_table!B:B,Lookup_table!C:C)</f>
        <v>Business</v>
      </c>
      <c r="D8500" t="s">
        <v>14</v>
      </c>
      <c r="E8500" t="s">
        <v>15</v>
      </c>
      <c r="F8500" t="s">
        <v>29</v>
      </c>
      <c r="G8500" t="s">
        <v>30</v>
      </c>
      <c r="H8500" t="str">
        <f t="shared" si="528"/>
        <v>Onsite/Hybrid</v>
      </c>
      <c r="I8500" t="s">
        <v>35</v>
      </c>
      <c r="J8500" t="str">
        <f t="shared" si="529"/>
        <v>0-2 yrs</v>
      </c>
      <c r="K8500">
        <f t="shared" ca="1" si="531"/>
        <v>0</v>
      </c>
      <c r="L8500" t="s">
        <v>39</v>
      </c>
      <c r="M8500">
        <v>1</v>
      </c>
      <c r="N8500">
        <v>1</v>
      </c>
      <c r="O8500">
        <v>1</v>
      </c>
      <c r="P8500">
        <v>0</v>
      </c>
      <c r="Q8500">
        <v>1</v>
      </c>
      <c r="R8500">
        <f>SUM(M8500:N8500:O8500:P8500:Q8500)</f>
        <v>4</v>
      </c>
      <c r="S8500" s="1">
        <v>79183</v>
      </c>
      <c r="T8500" s="1" t="str">
        <f t="shared" si="530"/>
        <v>Medium</v>
      </c>
      <c r="U8500">
        <v>6</v>
      </c>
      <c r="V8500">
        <v>2023</v>
      </c>
      <c r="W8500" t="s">
        <v>28</v>
      </c>
      <c r="X8500">
        <v>8</v>
      </c>
    </row>
    <row r="8501" spans="1:24" x14ac:dyDescent="0.3">
      <c r="A8501">
        <v>8500</v>
      </c>
      <c r="B8501" t="s">
        <v>41</v>
      </c>
      <c r="C8501" t="str">
        <f>_xlfn.XLOOKUP(B8501,Lookup_table!B:B,Lookup_table!C:C)</f>
        <v>Data</v>
      </c>
      <c r="D8501" t="s">
        <v>37</v>
      </c>
      <c r="E8501" t="s">
        <v>40</v>
      </c>
      <c r="F8501" t="s">
        <v>24</v>
      </c>
      <c r="G8501" t="s">
        <v>17</v>
      </c>
      <c r="H8501" t="str">
        <f t="shared" si="528"/>
        <v>Remote</v>
      </c>
      <c r="I8501" t="s">
        <v>26</v>
      </c>
      <c r="J8501" t="str">
        <f t="shared" si="529"/>
        <v>3-6 yrs</v>
      </c>
      <c r="K8501">
        <f t="shared" ca="1" si="531"/>
        <v>3</v>
      </c>
      <c r="L8501" t="s">
        <v>19</v>
      </c>
      <c r="M8501">
        <v>1</v>
      </c>
      <c r="N8501">
        <v>0</v>
      </c>
      <c r="O8501">
        <v>0</v>
      </c>
      <c r="P8501">
        <v>1</v>
      </c>
      <c r="Q8501">
        <v>0</v>
      </c>
      <c r="R8501">
        <f>SUM(M8501:N8501:O8501:P8501:Q8501)</f>
        <v>2</v>
      </c>
      <c r="S8501" s="1">
        <v>94856</v>
      </c>
      <c r="T8501" s="1" t="str">
        <f t="shared" si="530"/>
        <v>Medium</v>
      </c>
      <c r="U8501">
        <v>10</v>
      </c>
      <c r="V8501">
        <v>2020</v>
      </c>
      <c r="W8501" t="s">
        <v>34</v>
      </c>
      <c r="X8501">
        <v>4</v>
      </c>
    </row>
    <row r="8502" spans="1:24" x14ac:dyDescent="0.3">
      <c r="A8502">
        <v>8501</v>
      </c>
      <c r="B8502" t="s">
        <v>21</v>
      </c>
      <c r="C8502" t="str">
        <f>_xlfn.XLOOKUP(B8502,Lookup_table!B:B,Lookup_table!C:C)</f>
        <v>AI</v>
      </c>
      <c r="D8502" t="s">
        <v>14</v>
      </c>
      <c r="E8502" t="s">
        <v>15</v>
      </c>
      <c r="F8502" t="s">
        <v>51</v>
      </c>
      <c r="G8502" t="s">
        <v>30</v>
      </c>
      <c r="H8502" t="str">
        <f t="shared" si="528"/>
        <v>Onsite/Hybrid</v>
      </c>
      <c r="I8502" t="s">
        <v>18</v>
      </c>
      <c r="J8502" t="str">
        <f t="shared" si="529"/>
        <v>7+ yrs</v>
      </c>
      <c r="K8502">
        <f t="shared" ca="1" si="531"/>
        <v>7</v>
      </c>
      <c r="L8502" t="s">
        <v>27</v>
      </c>
      <c r="M8502">
        <v>0</v>
      </c>
      <c r="N8502">
        <v>0</v>
      </c>
      <c r="O8502">
        <v>0</v>
      </c>
      <c r="P8502">
        <v>1</v>
      </c>
      <c r="Q8502">
        <v>0</v>
      </c>
      <c r="R8502">
        <f>SUM(M8502:N8502:O8502:P8502:Q8502)</f>
        <v>1</v>
      </c>
      <c r="S8502" s="1">
        <v>151181</v>
      </c>
      <c r="T8502" s="1" t="str">
        <f t="shared" si="530"/>
        <v>High</v>
      </c>
      <c r="U8502">
        <v>5</v>
      </c>
      <c r="V8502">
        <v>2020</v>
      </c>
      <c r="W8502" t="s">
        <v>34</v>
      </c>
      <c r="X8502">
        <v>3</v>
      </c>
    </row>
    <row r="8503" spans="1:24" x14ac:dyDescent="0.3">
      <c r="A8503">
        <v>8502</v>
      </c>
      <c r="B8503" t="s">
        <v>31</v>
      </c>
      <c r="C8503" t="str">
        <f>_xlfn.XLOOKUP(B8503,Lookup_table!B:B,Lookup_table!C:C)</f>
        <v>Business</v>
      </c>
      <c r="D8503" t="s">
        <v>22</v>
      </c>
      <c r="E8503" t="s">
        <v>38</v>
      </c>
      <c r="F8503" t="s">
        <v>43</v>
      </c>
      <c r="G8503" t="s">
        <v>25</v>
      </c>
      <c r="H8503" t="str">
        <f t="shared" si="528"/>
        <v>Onsite/Hybrid</v>
      </c>
      <c r="I8503" t="s">
        <v>35</v>
      </c>
      <c r="J8503" t="str">
        <f t="shared" si="529"/>
        <v>0-2 yrs</v>
      </c>
      <c r="K8503">
        <f t="shared" ca="1" si="531"/>
        <v>0</v>
      </c>
      <c r="L8503" t="s">
        <v>19</v>
      </c>
      <c r="M8503">
        <v>0</v>
      </c>
      <c r="N8503">
        <v>0</v>
      </c>
      <c r="O8503">
        <v>0</v>
      </c>
      <c r="P8503">
        <v>1</v>
      </c>
      <c r="Q8503">
        <v>0</v>
      </c>
      <c r="R8503">
        <f>SUM(M8503:N8503:O8503:P8503:Q8503)</f>
        <v>1</v>
      </c>
      <c r="S8503" s="1">
        <v>87180</v>
      </c>
      <c r="T8503" s="1" t="str">
        <f t="shared" si="530"/>
        <v>Medium</v>
      </c>
      <c r="U8503">
        <v>12</v>
      </c>
      <c r="V8503">
        <v>2024</v>
      </c>
      <c r="W8503" t="s">
        <v>34</v>
      </c>
      <c r="X8503">
        <v>4</v>
      </c>
    </row>
    <row r="8504" spans="1:24" x14ac:dyDescent="0.3">
      <c r="A8504">
        <v>8503</v>
      </c>
      <c r="B8504" t="s">
        <v>21</v>
      </c>
      <c r="C8504" t="str">
        <f>_xlfn.XLOOKUP(B8504,Lookup_table!B:B,Lookup_table!C:C)</f>
        <v>AI</v>
      </c>
      <c r="D8504" t="s">
        <v>34</v>
      </c>
      <c r="E8504" t="s">
        <v>23</v>
      </c>
      <c r="F8504" t="s">
        <v>52</v>
      </c>
      <c r="G8504" t="s">
        <v>17</v>
      </c>
      <c r="H8504" t="str">
        <f t="shared" si="528"/>
        <v>Remote</v>
      </c>
      <c r="I8504" t="s">
        <v>35</v>
      </c>
      <c r="J8504" t="str">
        <f t="shared" si="529"/>
        <v>0-2 yrs</v>
      </c>
      <c r="K8504">
        <f t="shared" ca="1" si="531"/>
        <v>1</v>
      </c>
      <c r="L8504" t="s">
        <v>19</v>
      </c>
      <c r="M8504">
        <v>0</v>
      </c>
      <c r="N8504">
        <v>0</v>
      </c>
      <c r="O8504">
        <v>1</v>
      </c>
      <c r="P8504">
        <v>1</v>
      </c>
      <c r="Q8504">
        <v>1</v>
      </c>
      <c r="R8504">
        <f>SUM(M8504:N8504:O8504:P8504:Q8504)</f>
        <v>3</v>
      </c>
      <c r="S8504" s="1">
        <v>127359</v>
      </c>
      <c r="T8504" s="1" t="str">
        <f t="shared" si="530"/>
        <v>High</v>
      </c>
      <c r="U8504">
        <v>7</v>
      </c>
      <c r="V8504">
        <v>2023</v>
      </c>
      <c r="W8504" t="s">
        <v>28</v>
      </c>
      <c r="X8504">
        <v>9</v>
      </c>
    </row>
    <row r="8505" spans="1:24" x14ac:dyDescent="0.3">
      <c r="A8505">
        <v>8504</v>
      </c>
      <c r="B8505" t="s">
        <v>31</v>
      </c>
      <c r="C8505" t="str">
        <f>_xlfn.XLOOKUP(B8505,Lookup_table!B:B,Lookup_table!C:C)</f>
        <v>Business</v>
      </c>
      <c r="D8505" t="s">
        <v>37</v>
      </c>
      <c r="E8505" t="s">
        <v>15</v>
      </c>
      <c r="F8505" t="s">
        <v>24</v>
      </c>
      <c r="G8505" t="s">
        <v>30</v>
      </c>
      <c r="H8505" t="str">
        <f t="shared" si="528"/>
        <v>Onsite/Hybrid</v>
      </c>
      <c r="I8505" t="s">
        <v>35</v>
      </c>
      <c r="J8505" t="str">
        <f t="shared" si="529"/>
        <v>0-2 yrs</v>
      </c>
      <c r="K8505">
        <f t="shared" ca="1" si="531"/>
        <v>0</v>
      </c>
      <c r="L8505" t="s">
        <v>27</v>
      </c>
      <c r="M8505">
        <v>0</v>
      </c>
      <c r="N8505">
        <v>0</v>
      </c>
      <c r="O8505">
        <v>0</v>
      </c>
      <c r="P8505">
        <v>1</v>
      </c>
      <c r="Q8505">
        <v>1</v>
      </c>
      <c r="R8505">
        <f>SUM(M8505:N8505:O8505:P8505:Q8505)</f>
        <v>2</v>
      </c>
      <c r="S8505" s="1">
        <v>78958</v>
      </c>
      <c r="T8505" s="1" t="str">
        <f t="shared" si="530"/>
        <v>Medium</v>
      </c>
      <c r="U8505">
        <v>2</v>
      </c>
      <c r="V8505">
        <v>2024</v>
      </c>
      <c r="W8505" t="s">
        <v>28</v>
      </c>
      <c r="X8505">
        <v>7</v>
      </c>
    </row>
    <row r="8506" spans="1:24" x14ac:dyDescent="0.3">
      <c r="A8506">
        <v>8505</v>
      </c>
      <c r="B8506" t="s">
        <v>41</v>
      </c>
      <c r="C8506" t="str">
        <f>_xlfn.XLOOKUP(B8506,Lookup_table!B:B,Lookup_table!C:C)</f>
        <v>Data</v>
      </c>
      <c r="D8506" t="s">
        <v>37</v>
      </c>
      <c r="E8506" t="s">
        <v>15</v>
      </c>
      <c r="F8506" t="s">
        <v>29</v>
      </c>
      <c r="G8506" t="s">
        <v>25</v>
      </c>
      <c r="H8506" t="str">
        <f t="shared" si="528"/>
        <v>Onsite/Hybrid</v>
      </c>
      <c r="I8506" t="s">
        <v>26</v>
      </c>
      <c r="J8506" t="str">
        <f t="shared" si="529"/>
        <v>3-6 yrs</v>
      </c>
      <c r="K8506">
        <f t="shared" ca="1" si="531"/>
        <v>4</v>
      </c>
      <c r="L8506" t="s">
        <v>39</v>
      </c>
      <c r="M8506">
        <v>1</v>
      </c>
      <c r="N8506">
        <v>0</v>
      </c>
      <c r="O8506">
        <v>1</v>
      </c>
      <c r="P8506">
        <v>1</v>
      </c>
      <c r="Q8506">
        <v>1</v>
      </c>
      <c r="R8506">
        <f>SUM(M8506:N8506:O8506:P8506:Q8506)</f>
        <v>4</v>
      </c>
      <c r="S8506" s="1">
        <v>112533</v>
      </c>
      <c r="T8506" s="1" t="str">
        <f t="shared" si="530"/>
        <v>Medium</v>
      </c>
      <c r="U8506">
        <v>2</v>
      </c>
      <c r="V8506">
        <v>2025</v>
      </c>
      <c r="W8506" t="s">
        <v>28</v>
      </c>
      <c r="X8506">
        <v>5</v>
      </c>
    </row>
    <row r="8507" spans="1:24" x14ac:dyDescent="0.3">
      <c r="A8507">
        <v>8506</v>
      </c>
      <c r="B8507" t="s">
        <v>41</v>
      </c>
      <c r="C8507" t="str">
        <f>_xlfn.XLOOKUP(B8507,Lookup_table!B:B,Lookup_table!C:C)</f>
        <v>Data</v>
      </c>
      <c r="D8507" t="s">
        <v>34</v>
      </c>
      <c r="E8507" t="s">
        <v>38</v>
      </c>
      <c r="F8507" t="s">
        <v>44</v>
      </c>
      <c r="G8507" t="s">
        <v>17</v>
      </c>
      <c r="H8507" t="str">
        <f t="shared" si="528"/>
        <v>Remote</v>
      </c>
      <c r="I8507" t="s">
        <v>26</v>
      </c>
      <c r="J8507" t="str">
        <f t="shared" si="529"/>
        <v>3-6 yrs</v>
      </c>
      <c r="K8507">
        <f t="shared" ca="1" si="531"/>
        <v>5</v>
      </c>
      <c r="L8507" t="s">
        <v>39</v>
      </c>
      <c r="M8507">
        <v>1</v>
      </c>
      <c r="N8507">
        <v>1</v>
      </c>
      <c r="O8507">
        <v>1</v>
      </c>
      <c r="P8507">
        <v>0</v>
      </c>
      <c r="Q8507">
        <v>1</v>
      </c>
      <c r="R8507">
        <f>SUM(M8507:N8507:O8507:P8507:Q8507)</f>
        <v>4</v>
      </c>
      <c r="S8507" s="1">
        <v>104517</v>
      </c>
      <c r="T8507" s="1" t="str">
        <f t="shared" si="530"/>
        <v>Medium</v>
      </c>
      <c r="U8507">
        <v>4</v>
      </c>
      <c r="V8507">
        <v>2022</v>
      </c>
      <c r="W8507" t="s">
        <v>28</v>
      </c>
      <c r="X8507">
        <v>9</v>
      </c>
    </row>
    <row r="8508" spans="1:24" x14ac:dyDescent="0.3">
      <c r="A8508">
        <v>8507</v>
      </c>
      <c r="B8508" t="s">
        <v>33</v>
      </c>
      <c r="C8508" t="str">
        <f>_xlfn.XLOOKUP(B8508,Lookup_table!B:B,Lookup_table!C:C)</f>
        <v>Data</v>
      </c>
      <c r="D8508" t="s">
        <v>22</v>
      </c>
      <c r="E8508" t="s">
        <v>40</v>
      </c>
      <c r="F8508" t="s">
        <v>44</v>
      </c>
      <c r="G8508" t="s">
        <v>25</v>
      </c>
      <c r="H8508" t="str">
        <f t="shared" si="528"/>
        <v>Onsite/Hybrid</v>
      </c>
      <c r="I8508" t="s">
        <v>35</v>
      </c>
      <c r="J8508" t="str">
        <f t="shared" si="529"/>
        <v>0-2 yrs</v>
      </c>
      <c r="K8508">
        <f t="shared" ca="1" si="531"/>
        <v>1</v>
      </c>
      <c r="L8508" t="s">
        <v>19</v>
      </c>
      <c r="M8508">
        <v>1</v>
      </c>
      <c r="N8508">
        <v>1</v>
      </c>
      <c r="O8508">
        <v>0</v>
      </c>
      <c r="P8508">
        <v>1</v>
      </c>
      <c r="Q8508">
        <v>1</v>
      </c>
      <c r="R8508">
        <f>SUM(M8508:N8508:O8508:P8508:Q8508)</f>
        <v>4</v>
      </c>
      <c r="S8508" s="1">
        <v>91005</v>
      </c>
      <c r="T8508" s="1" t="str">
        <f t="shared" si="530"/>
        <v>Medium</v>
      </c>
      <c r="U8508">
        <v>3</v>
      </c>
      <c r="V8508">
        <v>2023</v>
      </c>
      <c r="W8508" t="s">
        <v>20</v>
      </c>
      <c r="X8508">
        <v>4</v>
      </c>
    </row>
    <row r="8509" spans="1:24" x14ac:dyDescent="0.3">
      <c r="A8509">
        <v>8508</v>
      </c>
      <c r="B8509" t="s">
        <v>33</v>
      </c>
      <c r="C8509" t="str">
        <f>_xlfn.XLOOKUP(B8509,Lookup_table!B:B,Lookup_table!C:C)</f>
        <v>Data</v>
      </c>
      <c r="D8509" t="s">
        <v>14</v>
      </c>
      <c r="E8509" t="s">
        <v>15</v>
      </c>
      <c r="F8509" t="s">
        <v>43</v>
      </c>
      <c r="G8509" t="s">
        <v>25</v>
      </c>
      <c r="H8509" t="str">
        <f t="shared" si="528"/>
        <v>Onsite/Hybrid</v>
      </c>
      <c r="I8509" t="s">
        <v>26</v>
      </c>
      <c r="J8509" t="str">
        <f t="shared" si="529"/>
        <v>3-6 yrs</v>
      </c>
      <c r="K8509">
        <f t="shared" ca="1" si="531"/>
        <v>4</v>
      </c>
      <c r="L8509" t="s">
        <v>39</v>
      </c>
      <c r="M8509">
        <v>0</v>
      </c>
      <c r="N8509">
        <v>1</v>
      </c>
      <c r="O8509">
        <v>0</v>
      </c>
      <c r="P8509">
        <v>1</v>
      </c>
      <c r="Q8509">
        <v>1</v>
      </c>
      <c r="R8509">
        <f>SUM(M8509:N8509:O8509:P8509:Q8509)</f>
        <v>3</v>
      </c>
      <c r="S8509" s="1">
        <v>96607</v>
      </c>
      <c r="T8509" s="1" t="str">
        <f t="shared" si="530"/>
        <v>Medium</v>
      </c>
      <c r="U8509">
        <v>2</v>
      </c>
      <c r="V8509">
        <v>2023</v>
      </c>
      <c r="W8509" t="s">
        <v>20</v>
      </c>
      <c r="X8509">
        <v>5</v>
      </c>
    </row>
    <row r="8510" spans="1:24" x14ac:dyDescent="0.3">
      <c r="A8510">
        <v>8509</v>
      </c>
      <c r="B8510" t="s">
        <v>50</v>
      </c>
      <c r="C8510" t="str">
        <f>_xlfn.XLOOKUP(B8510,Lookup_table!B:B,Lookup_table!C:C)</f>
        <v>AI</v>
      </c>
      <c r="D8510" t="s">
        <v>37</v>
      </c>
      <c r="E8510" t="s">
        <v>32</v>
      </c>
      <c r="F8510" t="s">
        <v>43</v>
      </c>
      <c r="G8510" t="s">
        <v>17</v>
      </c>
      <c r="H8510" t="str">
        <f t="shared" si="528"/>
        <v>Remote</v>
      </c>
      <c r="I8510" t="s">
        <v>35</v>
      </c>
      <c r="J8510" t="str">
        <f t="shared" si="529"/>
        <v>0-2 yrs</v>
      </c>
      <c r="K8510">
        <f t="shared" ca="1" si="531"/>
        <v>2</v>
      </c>
      <c r="L8510" t="s">
        <v>19</v>
      </c>
      <c r="M8510">
        <v>0</v>
      </c>
      <c r="N8510">
        <v>1</v>
      </c>
      <c r="O8510">
        <v>0</v>
      </c>
      <c r="P8510">
        <v>0</v>
      </c>
      <c r="Q8510">
        <v>1</v>
      </c>
      <c r="R8510">
        <f>SUM(M8510:N8510:O8510:P8510:Q8510)</f>
        <v>2</v>
      </c>
      <c r="S8510" s="1">
        <v>99694</v>
      </c>
      <c r="T8510" s="1" t="str">
        <f t="shared" si="530"/>
        <v>Medium</v>
      </c>
      <c r="U8510">
        <v>7</v>
      </c>
      <c r="V8510">
        <v>2021</v>
      </c>
      <c r="W8510" t="s">
        <v>28</v>
      </c>
      <c r="X8510">
        <v>8</v>
      </c>
    </row>
    <row r="8511" spans="1:24" x14ac:dyDescent="0.3">
      <c r="A8511">
        <v>8510</v>
      </c>
      <c r="B8511" t="s">
        <v>31</v>
      </c>
      <c r="C8511" t="str">
        <f>_xlfn.XLOOKUP(B8511,Lookup_table!B:B,Lookup_table!C:C)</f>
        <v>Business</v>
      </c>
      <c r="D8511" t="s">
        <v>14</v>
      </c>
      <c r="E8511" t="s">
        <v>38</v>
      </c>
      <c r="F8511" t="s">
        <v>44</v>
      </c>
      <c r="G8511" t="s">
        <v>25</v>
      </c>
      <c r="H8511" t="str">
        <f t="shared" si="528"/>
        <v>Onsite/Hybrid</v>
      </c>
      <c r="I8511" t="s">
        <v>35</v>
      </c>
      <c r="J8511" t="str">
        <f t="shared" si="529"/>
        <v>0-2 yrs</v>
      </c>
      <c r="K8511">
        <f t="shared" ca="1" si="531"/>
        <v>2</v>
      </c>
      <c r="L8511" t="s">
        <v>19</v>
      </c>
      <c r="M8511">
        <v>0</v>
      </c>
      <c r="N8511">
        <v>1</v>
      </c>
      <c r="O8511">
        <v>1</v>
      </c>
      <c r="P8511">
        <v>0</v>
      </c>
      <c r="Q8511">
        <v>0</v>
      </c>
      <c r="R8511">
        <f>SUM(M8511:N8511:O8511:P8511:Q8511)</f>
        <v>2</v>
      </c>
      <c r="S8511" s="1">
        <v>60932</v>
      </c>
      <c r="T8511" s="1" t="str">
        <f t="shared" si="530"/>
        <v>Low</v>
      </c>
      <c r="U8511">
        <v>7</v>
      </c>
      <c r="V8511">
        <v>2023</v>
      </c>
      <c r="W8511" t="s">
        <v>34</v>
      </c>
      <c r="X8511">
        <v>2</v>
      </c>
    </row>
    <row r="8512" spans="1:24" x14ac:dyDescent="0.3">
      <c r="A8512">
        <v>8511</v>
      </c>
      <c r="B8512" t="s">
        <v>50</v>
      </c>
      <c r="C8512" t="str">
        <f>_xlfn.XLOOKUP(B8512,Lookup_table!B:B,Lookup_table!C:C)</f>
        <v>AI</v>
      </c>
      <c r="D8512" t="s">
        <v>22</v>
      </c>
      <c r="E8512" t="s">
        <v>42</v>
      </c>
      <c r="F8512" t="s">
        <v>16</v>
      </c>
      <c r="G8512" t="s">
        <v>30</v>
      </c>
      <c r="H8512" t="str">
        <f t="shared" si="528"/>
        <v>Onsite/Hybrid</v>
      </c>
      <c r="I8512" t="s">
        <v>35</v>
      </c>
      <c r="J8512" t="str">
        <f t="shared" si="529"/>
        <v>0-2 yrs</v>
      </c>
      <c r="K8512">
        <f t="shared" ca="1" si="531"/>
        <v>0</v>
      </c>
      <c r="L8512" t="s">
        <v>39</v>
      </c>
      <c r="M8512">
        <v>1</v>
      </c>
      <c r="N8512">
        <v>1</v>
      </c>
      <c r="O8512">
        <v>0</v>
      </c>
      <c r="P8512">
        <v>0</v>
      </c>
      <c r="Q8512">
        <v>0</v>
      </c>
      <c r="R8512">
        <f>SUM(M8512:N8512:O8512:P8512:Q8512)</f>
        <v>2</v>
      </c>
      <c r="S8512" s="1">
        <v>112550</v>
      </c>
      <c r="T8512" s="1" t="str">
        <f t="shared" si="530"/>
        <v>Medium</v>
      </c>
      <c r="U8512">
        <v>3</v>
      </c>
      <c r="V8512">
        <v>2025</v>
      </c>
      <c r="W8512" t="s">
        <v>34</v>
      </c>
      <c r="X8512">
        <v>2</v>
      </c>
    </row>
    <row r="8513" spans="1:24" x14ac:dyDescent="0.3">
      <c r="A8513">
        <v>8512</v>
      </c>
      <c r="B8513" t="s">
        <v>36</v>
      </c>
      <c r="C8513" t="str">
        <f>_xlfn.XLOOKUP(B8513,Lookup_table!B:B,Lookup_table!C:C)</f>
        <v>Data</v>
      </c>
      <c r="D8513" t="s">
        <v>37</v>
      </c>
      <c r="E8513" t="s">
        <v>15</v>
      </c>
      <c r="F8513" t="s">
        <v>24</v>
      </c>
      <c r="G8513" t="s">
        <v>17</v>
      </c>
      <c r="H8513" t="str">
        <f t="shared" si="528"/>
        <v>Remote</v>
      </c>
      <c r="I8513" t="s">
        <v>26</v>
      </c>
      <c r="J8513" t="str">
        <f t="shared" si="529"/>
        <v>3-6 yrs</v>
      </c>
      <c r="K8513">
        <f t="shared" ca="1" si="531"/>
        <v>4</v>
      </c>
      <c r="L8513" t="s">
        <v>27</v>
      </c>
      <c r="M8513">
        <v>1</v>
      </c>
      <c r="N8513">
        <v>0</v>
      </c>
      <c r="O8513">
        <v>0</v>
      </c>
      <c r="P8513">
        <v>0</v>
      </c>
      <c r="Q8513">
        <v>1</v>
      </c>
      <c r="R8513">
        <f>SUM(M8513:N8513:O8513:P8513:Q8513)</f>
        <v>2</v>
      </c>
      <c r="S8513" s="1">
        <v>83805</v>
      </c>
      <c r="T8513" s="1" t="str">
        <f t="shared" si="530"/>
        <v>Medium</v>
      </c>
      <c r="U8513">
        <v>3</v>
      </c>
      <c r="V8513">
        <v>2025</v>
      </c>
      <c r="W8513" t="s">
        <v>28</v>
      </c>
      <c r="X8513">
        <v>9</v>
      </c>
    </row>
    <row r="8514" spans="1:24" x14ac:dyDescent="0.3">
      <c r="A8514">
        <v>8513</v>
      </c>
      <c r="B8514" t="s">
        <v>50</v>
      </c>
      <c r="C8514" t="str">
        <f>_xlfn.XLOOKUP(B8514,Lookup_table!B:B,Lookup_table!C:C)</f>
        <v>AI</v>
      </c>
      <c r="D8514" t="s">
        <v>22</v>
      </c>
      <c r="E8514" t="s">
        <v>15</v>
      </c>
      <c r="F8514" t="s">
        <v>16</v>
      </c>
      <c r="G8514" t="s">
        <v>30</v>
      </c>
      <c r="H8514" t="str">
        <f t="shared" ref="H8514:H8577" si="532">IF(G8514="Remote","Remote","Onsite/Hybrid")</f>
        <v>Onsite/Hybrid</v>
      </c>
      <c r="I8514" t="s">
        <v>35</v>
      </c>
      <c r="J8514" t="str">
        <f t="shared" ref="J8514:J8577" si="533">IF(I8514="Entry","0-2 yrs",IF(I8514="Mid","3-6 yrs","7+ yrs"))</f>
        <v>0-2 yrs</v>
      </c>
      <c r="K8514">
        <f t="shared" ca="1" si="531"/>
        <v>0</v>
      </c>
      <c r="L8514" t="s">
        <v>27</v>
      </c>
      <c r="M8514">
        <v>1</v>
      </c>
      <c r="N8514">
        <v>0</v>
      </c>
      <c r="O8514">
        <v>0</v>
      </c>
      <c r="P8514">
        <v>0</v>
      </c>
      <c r="Q8514">
        <v>0</v>
      </c>
      <c r="R8514">
        <f>SUM(M8514:N8514:O8514:P8514:Q8514)</f>
        <v>1</v>
      </c>
      <c r="S8514" s="1">
        <v>114456</v>
      </c>
      <c r="T8514" s="1" t="str">
        <f t="shared" ref="T8514:T8577" si="534">IF(S8514&lt;=70000,"Low",IF(S8514&lt;=120000,"Medium","High"))</f>
        <v>Medium</v>
      </c>
      <c r="U8514">
        <v>2</v>
      </c>
      <c r="V8514">
        <v>2021</v>
      </c>
      <c r="W8514" t="s">
        <v>34</v>
      </c>
      <c r="X8514">
        <v>5</v>
      </c>
    </row>
    <row r="8515" spans="1:24" x14ac:dyDescent="0.3">
      <c r="A8515">
        <v>8514</v>
      </c>
      <c r="B8515" t="s">
        <v>50</v>
      </c>
      <c r="C8515" t="str">
        <f>_xlfn.XLOOKUP(B8515,Lookup_table!B:B,Lookup_table!C:C)</f>
        <v>AI</v>
      </c>
      <c r="D8515" t="s">
        <v>34</v>
      </c>
      <c r="E8515" t="s">
        <v>15</v>
      </c>
      <c r="F8515" t="s">
        <v>29</v>
      </c>
      <c r="G8515" t="s">
        <v>17</v>
      </c>
      <c r="H8515" t="str">
        <f t="shared" si="532"/>
        <v>Remote</v>
      </c>
      <c r="I8515" t="s">
        <v>26</v>
      </c>
      <c r="J8515" t="str">
        <f t="shared" si="533"/>
        <v>3-6 yrs</v>
      </c>
      <c r="K8515">
        <f t="shared" ref="K8515:K8578" ca="1" si="535">IF(J8515="0-2 yrs",RANDBETWEEN(0,2),IF(J8515="3-6 yrs", RANDBETWEEN(3,6),IF(J8515="7+ yrs", RANDBETWEEN(7,15)," ")))</f>
        <v>4</v>
      </c>
      <c r="L8515" t="s">
        <v>19</v>
      </c>
      <c r="M8515">
        <v>0</v>
      </c>
      <c r="N8515">
        <v>0</v>
      </c>
      <c r="O8515">
        <v>0</v>
      </c>
      <c r="P8515">
        <v>0</v>
      </c>
      <c r="Q8515">
        <v>1</v>
      </c>
      <c r="R8515">
        <f>SUM(M8515:N8515:O8515:P8515:Q8515)</f>
        <v>1</v>
      </c>
      <c r="S8515" s="1">
        <v>128996</v>
      </c>
      <c r="T8515" s="1" t="str">
        <f t="shared" si="534"/>
        <v>High</v>
      </c>
      <c r="U8515">
        <v>12</v>
      </c>
      <c r="V8515">
        <v>2025</v>
      </c>
      <c r="W8515" t="s">
        <v>20</v>
      </c>
      <c r="X8515">
        <v>5</v>
      </c>
    </row>
    <row r="8516" spans="1:24" x14ac:dyDescent="0.3">
      <c r="A8516">
        <v>8515</v>
      </c>
      <c r="B8516" t="s">
        <v>31</v>
      </c>
      <c r="C8516" t="str">
        <f>_xlfn.XLOOKUP(B8516,Lookup_table!B:B,Lookup_table!C:C)</f>
        <v>Business</v>
      </c>
      <c r="D8516" t="s">
        <v>37</v>
      </c>
      <c r="E8516" t="s">
        <v>42</v>
      </c>
      <c r="F8516" t="s">
        <v>24</v>
      </c>
      <c r="G8516" t="s">
        <v>25</v>
      </c>
      <c r="H8516" t="str">
        <f t="shared" si="532"/>
        <v>Onsite/Hybrid</v>
      </c>
      <c r="I8516" t="s">
        <v>18</v>
      </c>
      <c r="J8516" t="str">
        <f t="shared" si="533"/>
        <v>7+ yrs</v>
      </c>
      <c r="K8516">
        <f t="shared" ca="1" si="535"/>
        <v>9</v>
      </c>
      <c r="L8516" t="s">
        <v>27</v>
      </c>
      <c r="M8516">
        <v>1</v>
      </c>
      <c r="N8516">
        <v>0</v>
      </c>
      <c r="O8516">
        <v>1</v>
      </c>
      <c r="P8516">
        <v>0</v>
      </c>
      <c r="Q8516">
        <v>0</v>
      </c>
      <c r="R8516">
        <f>SUM(M8516:N8516:O8516:P8516:Q8516)</f>
        <v>2</v>
      </c>
      <c r="S8516" s="1">
        <v>117425</v>
      </c>
      <c r="T8516" s="1" t="str">
        <f t="shared" si="534"/>
        <v>Medium</v>
      </c>
      <c r="U8516">
        <v>10</v>
      </c>
      <c r="V8516">
        <v>2020</v>
      </c>
      <c r="W8516" t="s">
        <v>34</v>
      </c>
      <c r="X8516">
        <v>5</v>
      </c>
    </row>
    <row r="8517" spans="1:24" x14ac:dyDescent="0.3">
      <c r="A8517">
        <v>8516</v>
      </c>
      <c r="B8517" t="s">
        <v>31</v>
      </c>
      <c r="C8517" t="str">
        <f>_xlfn.XLOOKUP(B8517,Lookup_table!B:B,Lookup_table!C:C)</f>
        <v>Business</v>
      </c>
      <c r="D8517" t="s">
        <v>22</v>
      </c>
      <c r="E8517" t="s">
        <v>23</v>
      </c>
      <c r="F8517" t="s">
        <v>44</v>
      </c>
      <c r="G8517" t="s">
        <v>25</v>
      </c>
      <c r="H8517" t="str">
        <f t="shared" si="532"/>
        <v>Onsite/Hybrid</v>
      </c>
      <c r="I8517" t="s">
        <v>18</v>
      </c>
      <c r="J8517" t="str">
        <f t="shared" si="533"/>
        <v>7+ yrs</v>
      </c>
      <c r="K8517">
        <f t="shared" ca="1" si="535"/>
        <v>9</v>
      </c>
      <c r="L8517" t="s">
        <v>39</v>
      </c>
      <c r="M8517">
        <v>0</v>
      </c>
      <c r="N8517">
        <v>0</v>
      </c>
      <c r="O8517">
        <v>0</v>
      </c>
      <c r="P8517">
        <v>1</v>
      </c>
      <c r="Q8517">
        <v>1</v>
      </c>
      <c r="R8517">
        <f>SUM(M8517:N8517:O8517:P8517:Q8517)</f>
        <v>2</v>
      </c>
      <c r="S8517" s="1">
        <v>147573</v>
      </c>
      <c r="T8517" s="1" t="str">
        <f t="shared" si="534"/>
        <v>High</v>
      </c>
      <c r="U8517">
        <v>8</v>
      </c>
      <c r="V8517">
        <v>2024</v>
      </c>
      <c r="W8517" t="s">
        <v>20</v>
      </c>
      <c r="X8517">
        <v>6</v>
      </c>
    </row>
    <row r="8518" spans="1:24" x14ac:dyDescent="0.3">
      <c r="A8518">
        <v>8517</v>
      </c>
      <c r="B8518" t="s">
        <v>36</v>
      </c>
      <c r="C8518" t="str">
        <f>_xlfn.XLOOKUP(B8518,Lookup_table!B:B,Lookup_table!C:C)</f>
        <v>Data</v>
      </c>
      <c r="D8518" t="s">
        <v>14</v>
      </c>
      <c r="E8518" t="s">
        <v>40</v>
      </c>
      <c r="F8518" t="s">
        <v>51</v>
      </c>
      <c r="G8518" t="s">
        <v>25</v>
      </c>
      <c r="H8518" t="str">
        <f t="shared" si="532"/>
        <v>Onsite/Hybrid</v>
      </c>
      <c r="I8518" t="s">
        <v>26</v>
      </c>
      <c r="J8518" t="str">
        <f t="shared" si="533"/>
        <v>3-6 yrs</v>
      </c>
      <c r="K8518">
        <f t="shared" ca="1" si="535"/>
        <v>4</v>
      </c>
      <c r="L8518" t="s">
        <v>19</v>
      </c>
      <c r="M8518">
        <v>1</v>
      </c>
      <c r="N8518">
        <v>0</v>
      </c>
      <c r="O8518">
        <v>0</v>
      </c>
      <c r="P8518">
        <v>0</v>
      </c>
      <c r="Q8518">
        <v>1</v>
      </c>
      <c r="R8518">
        <f>SUM(M8518:N8518:O8518:P8518:Q8518)</f>
        <v>2</v>
      </c>
      <c r="S8518" s="1">
        <v>81852</v>
      </c>
      <c r="T8518" s="1" t="str">
        <f t="shared" si="534"/>
        <v>Medium</v>
      </c>
      <c r="U8518">
        <v>11</v>
      </c>
      <c r="V8518">
        <v>2021</v>
      </c>
      <c r="W8518" t="s">
        <v>34</v>
      </c>
      <c r="X8518">
        <v>4</v>
      </c>
    </row>
    <row r="8519" spans="1:24" x14ac:dyDescent="0.3">
      <c r="A8519">
        <v>8518</v>
      </c>
      <c r="B8519" t="s">
        <v>41</v>
      </c>
      <c r="C8519" t="str">
        <f>_xlfn.XLOOKUP(B8519,Lookup_table!B:B,Lookup_table!C:C)</f>
        <v>Data</v>
      </c>
      <c r="D8519" t="s">
        <v>34</v>
      </c>
      <c r="E8519" t="s">
        <v>23</v>
      </c>
      <c r="F8519" t="s">
        <v>51</v>
      </c>
      <c r="G8519" t="s">
        <v>17</v>
      </c>
      <c r="H8519" t="str">
        <f t="shared" si="532"/>
        <v>Remote</v>
      </c>
      <c r="I8519" t="s">
        <v>35</v>
      </c>
      <c r="J8519" t="str">
        <f t="shared" si="533"/>
        <v>0-2 yrs</v>
      </c>
      <c r="K8519">
        <f t="shared" ca="1" si="535"/>
        <v>1</v>
      </c>
      <c r="L8519" t="s">
        <v>27</v>
      </c>
      <c r="M8519">
        <v>0</v>
      </c>
      <c r="N8519">
        <v>0</v>
      </c>
      <c r="O8519">
        <v>1</v>
      </c>
      <c r="P8519">
        <v>1</v>
      </c>
      <c r="Q8519">
        <v>1</v>
      </c>
      <c r="R8519">
        <f>SUM(M8519:N8519:O8519:P8519:Q8519)</f>
        <v>3</v>
      </c>
      <c r="S8519" s="1">
        <v>94613</v>
      </c>
      <c r="T8519" s="1" t="str">
        <f t="shared" si="534"/>
        <v>Medium</v>
      </c>
      <c r="U8519">
        <v>10</v>
      </c>
      <c r="V8519">
        <v>2021</v>
      </c>
      <c r="W8519" t="s">
        <v>28</v>
      </c>
      <c r="X8519">
        <v>9</v>
      </c>
    </row>
    <row r="8520" spans="1:24" x14ac:dyDescent="0.3">
      <c r="A8520">
        <v>8519</v>
      </c>
      <c r="B8520" t="s">
        <v>33</v>
      </c>
      <c r="C8520" t="str">
        <f>_xlfn.XLOOKUP(B8520,Lookup_table!B:B,Lookup_table!C:C)</f>
        <v>Data</v>
      </c>
      <c r="D8520" t="s">
        <v>34</v>
      </c>
      <c r="E8520" t="s">
        <v>42</v>
      </c>
      <c r="F8520" t="s">
        <v>43</v>
      </c>
      <c r="G8520" t="s">
        <v>25</v>
      </c>
      <c r="H8520" t="str">
        <f t="shared" si="532"/>
        <v>Onsite/Hybrid</v>
      </c>
      <c r="I8520" t="s">
        <v>26</v>
      </c>
      <c r="J8520" t="str">
        <f t="shared" si="533"/>
        <v>3-6 yrs</v>
      </c>
      <c r="K8520">
        <f t="shared" ca="1" si="535"/>
        <v>5</v>
      </c>
      <c r="L8520" t="s">
        <v>27</v>
      </c>
      <c r="M8520">
        <v>0</v>
      </c>
      <c r="N8520">
        <v>1</v>
      </c>
      <c r="O8520">
        <v>0</v>
      </c>
      <c r="P8520">
        <v>1</v>
      </c>
      <c r="Q8520">
        <v>0</v>
      </c>
      <c r="R8520">
        <f>SUM(M8520:N8520:O8520:P8520:Q8520)</f>
        <v>2</v>
      </c>
      <c r="S8520" s="1">
        <v>93451</v>
      </c>
      <c r="T8520" s="1" t="str">
        <f t="shared" si="534"/>
        <v>Medium</v>
      </c>
      <c r="U8520">
        <v>9</v>
      </c>
      <c r="V8520">
        <v>2023</v>
      </c>
      <c r="W8520" t="s">
        <v>34</v>
      </c>
      <c r="X8520">
        <v>1</v>
      </c>
    </row>
    <row r="8521" spans="1:24" x14ac:dyDescent="0.3">
      <c r="A8521">
        <v>8520</v>
      </c>
      <c r="B8521" t="s">
        <v>31</v>
      </c>
      <c r="C8521" t="str">
        <f>_xlfn.XLOOKUP(B8521,Lookup_table!B:B,Lookup_table!C:C)</f>
        <v>Business</v>
      </c>
      <c r="D8521" t="s">
        <v>14</v>
      </c>
      <c r="E8521" t="s">
        <v>23</v>
      </c>
      <c r="F8521" t="s">
        <v>29</v>
      </c>
      <c r="G8521" t="s">
        <v>30</v>
      </c>
      <c r="H8521" t="str">
        <f t="shared" si="532"/>
        <v>Onsite/Hybrid</v>
      </c>
      <c r="I8521" t="s">
        <v>18</v>
      </c>
      <c r="J8521" t="str">
        <f t="shared" si="533"/>
        <v>7+ yrs</v>
      </c>
      <c r="K8521">
        <f t="shared" ca="1" si="535"/>
        <v>15</v>
      </c>
      <c r="L8521" t="s">
        <v>19</v>
      </c>
      <c r="M8521">
        <v>0</v>
      </c>
      <c r="N8521">
        <v>0</v>
      </c>
      <c r="O8521">
        <v>1</v>
      </c>
      <c r="P8521">
        <v>1</v>
      </c>
      <c r="Q8521">
        <v>0</v>
      </c>
      <c r="R8521">
        <f>SUM(M8521:N8521:O8521:P8521:Q8521)</f>
        <v>2</v>
      </c>
      <c r="S8521" s="1">
        <v>131218</v>
      </c>
      <c r="T8521" s="1" t="str">
        <f t="shared" si="534"/>
        <v>High</v>
      </c>
      <c r="U8521">
        <v>5</v>
      </c>
      <c r="V8521">
        <v>2026</v>
      </c>
      <c r="W8521" t="s">
        <v>28</v>
      </c>
      <c r="X8521">
        <v>3</v>
      </c>
    </row>
    <row r="8522" spans="1:24" x14ac:dyDescent="0.3">
      <c r="A8522">
        <v>8521</v>
      </c>
      <c r="B8522" t="s">
        <v>31</v>
      </c>
      <c r="C8522" t="str">
        <f>_xlfn.XLOOKUP(B8522,Lookup_table!B:B,Lookup_table!C:C)</f>
        <v>Business</v>
      </c>
      <c r="D8522" t="s">
        <v>37</v>
      </c>
      <c r="E8522" t="s">
        <v>32</v>
      </c>
      <c r="F8522" t="s">
        <v>51</v>
      </c>
      <c r="G8522" t="s">
        <v>25</v>
      </c>
      <c r="H8522" t="str">
        <f t="shared" si="532"/>
        <v>Onsite/Hybrid</v>
      </c>
      <c r="I8522" t="s">
        <v>26</v>
      </c>
      <c r="J8522" t="str">
        <f t="shared" si="533"/>
        <v>3-6 yrs</v>
      </c>
      <c r="K8522">
        <f t="shared" ca="1" si="535"/>
        <v>5</v>
      </c>
      <c r="L8522" t="s">
        <v>39</v>
      </c>
      <c r="M8522">
        <v>1</v>
      </c>
      <c r="N8522">
        <v>0</v>
      </c>
      <c r="O8522">
        <v>0</v>
      </c>
      <c r="P8522">
        <v>0</v>
      </c>
      <c r="Q8522">
        <v>0</v>
      </c>
      <c r="R8522">
        <f>SUM(M8522:N8522:O8522:P8522:Q8522)</f>
        <v>1</v>
      </c>
      <c r="S8522" s="1">
        <v>77273</v>
      </c>
      <c r="T8522" s="1" t="str">
        <f t="shared" si="534"/>
        <v>Medium</v>
      </c>
      <c r="U8522">
        <v>7</v>
      </c>
      <c r="V8522">
        <v>2022</v>
      </c>
      <c r="W8522" t="s">
        <v>28</v>
      </c>
      <c r="X8522">
        <v>7</v>
      </c>
    </row>
    <row r="8523" spans="1:24" x14ac:dyDescent="0.3">
      <c r="A8523">
        <v>8522</v>
      </c>
      <c r="B8523" t="s">
        <v>36</v>
      </c>
      <c r="C8523" t="str">
        <f>_xlfn.XLOOKUP(B8523,Lookup_table!B:B,Lookup_table!C:C)</f>
        <v>Data</v>
      </c>
      <c r="D8523" t="s">
        <v>22</v>
      </c>
      <c r="E8523" t="s">
        <v>42</v>
      </c>
      <c r="F8523" t="s">
        <v>29</v>
      </c>
      <c r="G8523" t="s">
        <v>25</v>
      </c>
      <c r="H8523" t="str">
        <f t="shared" si="532"/>
        <v>Onsite/Hybrid</v>
      </c>
      <c r="I8523" t="s">
        <v>35</v>
      </c>
      <c r="J8523" t="str">
        <f t="shared" si="533"/>
        <v>0-2 yrs</v>
      </c>
      <c r="K8523">
        <f t="shared" ca="1" si="535"/>
        <v>0</v>
      </c>
      <c r="L8523" t="s">
        <v>27</v>
      </c>
      <c r="M8523">
        <v>1</v>
      </c>
      <c r="N8523">
        <v>1</v>
      </c>
      <c r="O8523">
        <v>1</v>
      </c>
      <c r="P8523">
        <v>0</v>
      </c>
      <c r="Q8523">
        <v>1</v>
      </c>
      <c r="R8523">
        <f>SUM(M8523:N8523:O8523:P8523:Q8523)</f>
        <v>4</v>
      </c>
      <c r="S8523" s="1">
        <v>98703</v>
      </c>
      <c r="T8523" s="1" t="str">
        <f t="shared" si="534"/>
        <v>Medium</v>
      </c>
      <c r="U8523">
        <v>4</v>
      </c>
      <c r="V8523">
        <v>2021</v>
      </c>
      <c r="W8523" t="s">
        <v>34</v>
      </c>
      <c r="X8523">
        <v>2</v>
      </c>
    </row>
    <row r="8524" spans="1:24" x14ac:dyDescent="0.3">
      <c r="A8524">
        <v>8523</v>
      </c>
      <c r="B8524" t="s">
        <v>36</v>
      </c>
      <c r="C8524" t="str">
        <f>_xlfn.XLOOKUP(B8524,Lookup_table!B:B,Lookup_table!C:C)</f>
        <v>Data</v>
      </c>
      <c r="D8524" t="s">
        <v>37</v>
      </c>
      <c r="E8524" t="s">
        <v>23</v>
      </c>
      <c r="F8524" t="s">
        <v>29</v>
      </c>
      <c r="G8524" t="s">
        <v>30</v>
      </c>
      <c r="H8524" t="str">
        <f t="shared" si="532"/>
        <v>Onsite/Hybrid</v>
      </c>
      <c r="I8524" t="s">
        <v>26</v>
      </c>
      <c r="J8524" t="str">
        <f t="shared" si="533"/>
        <v>3-6 yrs</v>
      </c>
      <c r="K8524">
        <f t="shared" ca="1" si="535"/>
        <v>3</v>
      </c>
      <c r="L8524" t="s">
        <v>39</v>
      </c>
      <c r="M8524">
        <v>1</v>
      </c>
      <c r="N8524">
        <v>1</v>
      </c>
      <c r="O8524">
        <v>0</v>
      </c>
      <c r="P8524">
        <v>1</v>
      </c>
      <c r="Q8524">
        <v>0</v>
      </c>
      <c r="R8524">
        <f>SUM(M8524:N8524:O8524:P8524:Q8524)</f>
        <v>3</v>
      </c>
      <c r="S8524" s="1">
        <v>93684</v>
      </c>
      <c r="T8524" s="1" t="str">
        <f t="shared" si="534"/>
        <v>Medium</v>
      </c>
      <c r="U8524">
        <v>9</v>
      </c>
      <c r="V8524">
        <v>2022</v>
      </c>
      <c r="W8524" t="s">
        <v>28</v>
      </c>
      <c r="X8524">
        <v>9</v>
      </c>
    </row>
    <row r="8525" spans="1:24" x14ac:dyDescent="0.3">
      <c r="A8525">
        <v>8524</v>
      </c>
      <c r="B8525" t="s">
        <v>36</v>
      </c>
      <c r="C8525" t="str">
        <f>_xlfn.XLOOKUP(B8525,Lookup_table!B:B,Lookup_table!C:C)</f>
        <v>Data</v>
      </c>
      <c r="D8525" t="s">
        <v>14</v>
      </c>
      <c r="E8525" t="s">
        <v>38</v>
      </c>
      <c r="F8525" t="s">
        <v>44</v>
      </c>
      <c r="G8525" t="s">
        <v>30</v>
      </c>
      <c r="H8525" t="str">
        <f t="shared" si="532"/>
        <v>Onsite/Hybrid</v>
      </c>
      <c r="I8525" t="s">
        <v>18</v>
      </c>
      <c r="J8525" t="str">
        <f t="shared" si="533"/>
        <v>7+ yrs</v>
      </c>
      <c r="K8525">
        <f t="shared" ca="1" si="535"/>
        <v>9</v>
      </c>
      <c r="L8525" t="s">
        <v>19</v>
      </c>
      <c r="M8525">
        <v>1</v>
      </c>
      <c r="N8525">
        <v>0</v>
      </c>
      <c r="O8525">
        <v>1</v>
      </c>
      <c r="P8525">
        <v>1</v>
      </c>
      <c r="Q8525">
        <v>0</v>
      </c>
      <c r="R8525">
        <f>SUM(M8525:N8525:O8525:P8525:Q8525)</f>
        <v>3</v>
      </c>
      <c r="S8525" s="1">
        <v>126667</v>
      </c>
      <c r="T8525" s="1" t="str">
        <f t="shared" si="534"/>
        <v>High</v>
      </c>
      <c r="U8525">
        <v>11</v>
      </c>
      <c r="V8525">
        <v>2024</v>
      </c>
      <c r="W8525" t="s">
        <v>28</v>
      </c>
      <c r="X8525">
        <v>9</v>
      </c>
    </row>
    <row r="8526" spans="1:24" x14ac:dyDescent="0.3">
      <c r="A8526">
        <v>8525</v>
      </c>
      <c r="B8526" t="s">
        <v>41</v>
      </c>
      <c r="C8526" t="str">
        <f>_xlfn.XLOOKUP(B8526,Lookup_table!B:B,Lookup_table!C:C)</f>
        <v>Data</v>
      </c>
      <c r="D8526" t="s">
        <v>37</v>
      </c>
      <c r="E8526" t="s">
        <v>42</v>
      </c>
      <c r="F8526" t="s">
        <v>43</v>
      </c>
      <c r="G8526" t="s">
        <v>30</v>
      </c>
      <c r="H8526" t="str">
        <f t="shared" si="532"/>
        <v>Onsite/Hybrid</v>
      </c>
      <c r="I8526" t="s">
        <v>18</v>
      </c>
      <c r="J8526" t="str">
        <f t="shared" si="533"/>
        <v>7+ yrs</v>
      </c>
      <c r="K8526">
        <f t="shared" ca="1" si="535"/>
        <v>12</v>
      </c>
      <c r="L8526" t="s">
        <v>27</v>
      </c>
      <c r="M8526">
        <v>1</v>
      </c>
      <c r="N8526">
        <v>1</v>
      </c>
      <c r="O8526">
        <v>1</v>
      </c>
      <c r="P8526">
        <v>1</v>
      </c>
      <c r="Q8526">
        <v>1</v>
      </c>
      <c r="R8526">
        <f>SUM(M8526:N8526:O8526:P8526:Q8526)</f>
        <v>5</v>
      </c>
      <c r="S8526" s="1">
        <v>141061</v>
      </c>
      <c r="T8526" s="1" t="str">
        <f t="shared" si="534"/>
        <v>High</v>
      </c>
      <c r="U8526">
        <v>5</v>
      </c>
      <c r="V8526">
        <v>2022</v>
      </c>
      <c r="W8526" t="s">
        <v>28</v>
      </c>
      <c r="X8526">
        <v>6</v>
      </c>
    </row>
    <row r="8527" spans="1:24" x14ac:dyDescent="0.3">
      <c r="A8527">
        <v>8526</v>
      </c>
      <c r="B8527" t="s">
        <v>31</v>
      </c>
      <c r="C8527" t="str">
        <f>_xlfn.XLOOKUP(B8527,Lookup_table!B:B,Lookup_table!C:C)</f>
        <v>Business</v>
      </c>
      <c r="D8527" t="s">
        <v>14</v>
      </c>
      <c r="E8527" t="s">
        <v>23</v>
      </c>
      <c r="F8527" t="s">
        <v>44</v>
      </c>
      <c r="G8527" t="s">
        <v>25</v>
      </c>
      <c r="H8527" t="str">
        <f t="shared" si="532"/>
        <v>Onsite/Hybrid</v>
      </c>
      <c r="I8527" t="s">
        <v>35</v>
      </c>
      <c r="J8527" t="str">
        <f t="shared" si="533"/>
        <v>0-2 yrs</v>
      </c>
      <c r="K8527">
        <f t="shared" ca="1" si="535"/>
        <v>2</v>
      </c>
      <c r="L8527" t="s">
        <v>19</v>
      </c>
      <c r="M8527">
        <v>1</v>
      </c>
      <c r="N8527">
        <v>1</v>
      </c>
      <c r="O8527">
        <v>0</v>
      </c>
      <c r="P8527">
        <v>1</v>
      </c>
      <c r="Q8527">
        <v>0</v>
      </c>
      <c r="R8527">
        <f>SUM(M8527:N8527:O8527:P8527:Q8527)</f>
        <v>3</v>
      </c>
      <c r="S8527" s="1">
        <v>66337</v>
      </c>
      <c r="T8527" s="1" t="str">
        <f t="shared" si="534"/>
        <v>Low</v>
      </c>
      <c r="U8527">
        <v>11</v>
      </c>
      <c r="V8527">
        <v>2026</v>
      </c>
      <c r="W8527" t="s">
        <v>28</v>
      </c>
      <c r="X8527">
        <v>8</v>
      </c>
    </row>
    <row r="8528" spans="1:24" x14ac:dyDescent="0.3">
      <c r="A8528">
        <v>8527</v>
      </c>
      <c r="B8528" t="s">
        <v>50</v>
      </c>
      <c r="C8528" t="str">
        <f>_xlfn.XLOOKUP(B8528,Lookup_table!B:B,Lookup_table!C:C)</f>
        <v>AI</v>
      </c>
      <c r="D8528" t="s">
        <v>22</v>
      </c>
      <c r="E8528" t="s">
        <v>42</v>
      </c>
      <c r="F8528" t="s">
        <v>16</v>
      </c>
      <c r="G8528" t="s">
        <v>30</v>
      </c>
      <c r="H8528" t="str">
        <f t="shared" si="532"/>
        <v>Onsite/Hybrid</v>
      </c>
      <c r="I8528" t="s">
        <v>26</v>
      </c>
      <c r="J8528" t="str">
        <f t="shared" si="533"/>
        <v>3-6 yrs</v>
      </c>
      <c r="K8528">
        <f t="shared" ca="1" si="535"/>
        <v>3</v>
      </c>
      <c r="L8528" t="s">
        <v>19</v>
      </c>
      <c r="M8528">
        <v>0</v>
      </c>
      <c r="N8528">
        <v>1</v>
      </c>
      <c r="O8528">
        <v>0</v>
      </c>
      <c r="P8528">
        <v>1</v>
      </c>
      <c r="Q8528">
        <v>1</v>
      </c>
      <c r="R8528">
        <f>SUM(M8528:N8528:O8528:P8528:Q8528)</f>
        <v>3</v>
      </c>
      <c r="S8528" s="1">
        <v>162430</v>
      </c>
      <c r="T8528" s="1" t="str">
        <f t="shared" si="534"/>
        <v>High</v>
      </c>
      <c r="U8528">
        <v>9</v>
      </c>
      <c r="V8528">
        <v>2024</v>
      </c>
      <c r="W8528" t="s">
        <v>34</v>
      </c>
      <c r="X8528">
        <v>5</v>
      </c>
    </row>
    <row r="8529" spans="1:24" x14ac:dyDescent="0.3">
      <c r="A8529">
        <v>8528</v>
      </c>
      <c r="B8529" t="s">
        <v>33</v>
      </c>
      <c r="C8529" t="str">
        <f>_xlfn.XLOOKUP(B8529,Lookup_table!B:B,Lookup_table!C:C)</f>
        <v>Data</v>
      </c>
      <c r="D8529" t="s">
        <v>14</v>
      </c>
      <c r="E8529" t="s">
        <v>15</v>
      </c>
      <c r="F8529" t="s">
        <v>44</v>
      </c>
      <c r="G8529" t="s">
        <v>17</v>
      </c>
      <c r="H8529" t="str">
        <f t="shared" si="532"/>
        <v>Remote</v>
      </c>
      <c r="I8529" t="s">
        <v>26</v>
      </c>
      <c r="J8529" t="str">
        <f t="shared" si="533"/>
        <v>3-6 yrs</v>
      </c>
      <c r="K8529">
        <f t="shared" ca="1" si="535"/>
        <v>4</v>
      </c>
      <c r="L8529" t="s">
        <v>27</v>
      </c>
      <c r="M8529">
        <v>0</v>
      </c>
      <c r="N8529">
        <v>0</v>
      </c>
      <c r="O8529">
        <v>1</v>
      </c>
      <c r="P8529">
        <v>0</v>
      </c>
      <c r="Q8529">
        <v>0</v>
      </c>
      <c r="R8529">
        <f>SUM(M8529:N8529:O8529:P8529:Q8529)</f>
        <v>1</v>
      </c>
      <c r="S8529" s="1">
        <v>90946</v>
      </c>
      <c r="T8529" s="1" t="str">
        <f t="shared" si="534"/>
        <v>Medium</v>
      </c>
      <c r="U8529">
        <v>2</v>
      </c>
      <c r="V8529">
        <v>2025</v>
      </c>
      <c r="W8529" t="s">
        <v>28</v>
      </c>
      <c r="X8529">
        <v>8</v>
      </c>
    </row>
    <row r="8530" spans="1:24" x14ac:dyDescent="0.3">
      <c r="A8530">
        <v>8529</v>
      </c>
      <c r="B8530" t="s">
        <v>41</v>
      </c>
      <c r="C8530" t="str">
        <f>_xlfn.XLOOKUP(B8530,Lookup_table!B:B,Lookup_table!C:C)</f>
        <v>Data</v>
      </c>
      <c r="D8530" t="s">
        <v>37</v>
      </c>
      <c r="E8530" t="s">
        <v>42</v>
      </c>
      <c r="F8530" t="s">
        <v>29</v>
      </c>
      <c r="G8530" t="s">
        <v>17</v>
      </c>
      <c r="H8530" t="str">
        <f t="shared" si="532"/>
        <v>Remote</v>
      </c>
      <c r="I8530" t="s">
        <v>26</v>
      </c>
      <c r="J8530" t="str">
        <f t="shared" si="533"/>
        <v>3-6 yrs</v>
      </c>
      <c r="K8530">
        <f t="shared" ca="1" si="535"/>
        <v>3</v>
      </c>
      <c r="L8530" t="s">
        <v>39</v>
      </c>
      <c r="M8530">
        <v>0</v>
      </c>
      <c r="N8530">
        <v>1</v>
      </c>
      <c r="O8530">
        <v>0</v>
      </c>
      <c r="P8530">
        <v>1</v>
      </c>
      <c r="Q8530">
        <v>0</v>
      </c>
      <c r="R8530">
        <f>SUM(M8530:N8530:O8530:P8530:Q8530)</f>
        <v>2</v>
      </c>
      <c r="S8530" s="1">
        <v>92726</v>
      </c>
      <c r="T8530" s="1" t="str">
        <f t="shared" si="534"/>
        <v>Medium</v>
      </c>
      <c r="U8530">
        <v>7</v>
      </c>
      <c r="V8530">
        <v>2024</v>
      </c>
      <c r="W8530" t="s">
        <v>34</v>
      </c>
      <c r="X8530">
        <v>2</v>
      </c>
    </row>
    <row r="8531" spans="1:24" x14ac:dyDescent="0.3">
      <c r="A8531">
        <v>8530</v>
      </c>
      <c r="B8531" t="s">
        <v>33</v>
      </c>
      <c r="C8531" t="str">
        <f>_xlfn.XLOOKUP(B8531,Lookup_table!B:B,Lookup_table!C:C)</f>
        <v>Data</v>
      </c>
      <c r="D8531" t="s">
        <v>22</v>
      </c>
      <c r="E8531" t="s">
        <v>15</v>
      </c>
      <c r="F8531" t="s">
        <v>16</v>
      </c>
      <c r="G8531" t="s">
        <v>30</v>
      </c>
      <c r="H8531" t="str">
        <f t="shared" si="532"/>
        <v>Onsite/Hybrid</v>
      </c>
      <c r="I8531" t="s">
        <v>35</v>
      </c>
      <c r="J8531" t="str">
        <f t="shared" si="533"/>
        <v>0-2 yrs</v>
      </c>
      <c r="K8531">
        <f t="shared" ca="1" si="535"/>
        <v>0</v>
      </c>
      <c r="L8531" t="s">
        <v>27</v>
      </c>
      <c r="M8531">
        <v>1</v>
      </c>
      <c r="N8531">
        <v>0</v>
      </c>
      <c r="O8531">
        <v>1</v>
      </c>
      <c r="P8531">
        <v>1</v>
      </c>
      <c r="Q8531">
        <v>1</v>
      </c>
      <c r="R8531">
        <f>SUM(M8531:N8531:O8531:P8531:Q8531)</f>
        <v>4</v>
      </c>
      <c r="S8531" s="1">
        <v>110021</v>
      </c>
      <c r="T8531" s="1" t="str">
        <f t="shared" si="534"/>
        <v>Medium</v>
      </c>
      <c r="U8531">
        <v>11</v>
      </c>
      <c r="V8531">
        <v>2023</v>
      </c>
      <c r="W8531" t="s">
        <v>28</v>
      </c>
      <c r="X8531">
        <v>9</v>
      </c>
    </row>
    <row r="8532" spans="1:24" x14ac:dyDescent="0.3">
      <c r="A8532">
        <v>8531</v>
      </c>
      <c r="B8532" t="s">
        <v>21</v>
      </c>
      <c r="C8532" t="str">
        <f>_xlfn.XLOOKUP(B8532,Lookup_table!B:B,Lookup_table!C:C)</f>
        <v>AI</v>
      </c>
      <c r="D8532" t="s">
        <v>37</v>
      </c>
      <c r="E8532" t="s">
        <v>38</v>
      </c>
      <c r="F8532" t="s">
        <v>24</v>
      </c>
      <c r="G8532" t="s">
        <v>17</v>
      </c>
      <c r="H8532" t="str">
        <f t="shared" si="532"/>
        <v>Remote</v>
      </c>
      <c r="I8532" t="s">
        <v>35</v>
      </c>
      <c r="J8532" t="str">
        <f t="shared" si="533"/>
        <v>0-2 yrs</v>
      </c>
      <c r="K8532">
        <f t="shared" ca="1" si="535"/>
        <v>1</v>
      </c>
      <c r="L8532" t="s">
        <v>39</v>
      </c>
      <c r="M8532">
        <v>1</v>
      </c>
      <c r="N8532">
        <v>0</v>
      </c>
      <c r="O8532">
        <v>0</v>
      </c>
      <c r="P8532">
        <v>1</v>
      </c>
      <c r="Q8532">
        <v>1</v>
      </c>
      <c r="R8532">
        <f>SUM(M8532:N8532:O8532:P8532:Q8532)</f>
        <v>3</v>
      </c>
      <c r="S8532" s="1">
        <v>115615</v>
      </c>
      <c r="T8532" s="1" t="str">
        <f t="shared" si="534"/>
        <v>Medium</v>
      </c>
      <c r="U8532">
        <v>6</v>
      </c>
      <c r="V8532">
        <v>2024</v>
      </c>
      <c r="W8532" t="s">
        <v>28</v>
      </c>
      <c r="X8532">
        <v>9</v>
      </c>
    </row>
    <row r="8533" spans="1:24" x14ac:dyDescent="0.3">
      <c r="A8533">
        <v>8532</v>
      </c>
      <c r="B8533" t="s">
        <v>21</v>
      </c>
      <c r="C8533" t="str">
        <f>_xlfn.XLOOKUP(B8533,Lookup_table!B:B,Lookup_table!C:C)</f>
        <v>AI</v>
      </c>
      <c r="D8533" t="s">
        <v>37</v>
      </c>
      <c r="E8533" t="s">
        <v>32</v>
      </c>
      <c r="F8533" t="s">
        <v>43</v>
      </c>
      <c r="G8533" t="s">
        <v>17</v>
      </c>
      <c r="H8533" t="str">
        <f t="shared" si="532"/>
        <v>Remote</v>
      </c>
      <c r="I8533" t="s">
        <v>18</v>
      </c>
      <c r="J8533" t="str">
        <f t="shared" si="533"/>
        <v>7+ yrs</v>
      </c>
      <c r="K8533">
        <f t="shared" ca="1" si="535"/>
        <v>9</v>
      </c>
      <c r="L8533" t="s">
        <v>19</v>
      </c>
      <c r="M8533">
        <v>1</v>
      </c>
      <c r="N8533">
        <v>1</v>
      </c>
      <c r="O8533">
        <v>1</v>
      </c>
      <c r="P8533">
        <v>0</v>
      </c>
      <c r="Q8533">
        <v>0</v>
      </c>
      <c r="R8533">
        <f>SUM(M8533:N8533:O8533:P8533:Q8533)</f>
        <v>3</v>
      </c>
      <c r="S8533" s="1">
        <v>151115</v>
      </c>
      <c r="T8533" s="1" t="str">
        <f t="shared" si="534"/>
        <v>High</v>
      </c>
      <c r="U8533">
        <v>5</v>
      </c>
      <c r="V8533">
        <v>2021</v>
      </c>
      <c r="W8533" t="s">
        <v>20</v>
      </c>
      <c r="X8533">
        <v>4</v>
      </c>
    </row>
    <row r="8534" spans="1:24" x14ac:dyDescent="0.3">
      <c r="A8534">
        <v>8533</v>
      </c>
      <c r="B8534" t="s">
        <v>50</v>
      </c>
      <c r="C8534" t="str">
        <f>_xlfn.XLOOKUP(B8534,Lookup_table!B:B,Lookup_table!C:C)</f>
        <v>AI</v>
      </c>
      <c r="D8534" t="s">
        <v>22</v>
      </c>
      <c r="E8534" t="s">
        <v>42</v>
      </c>
      <c r="F8534" t="s">
        <v>44</v>
      </c>
      <c r="G8534" t="s">
        <v>17</v>
      </c>
      <c r="H8534" t="str">
        <f t="shared" si="532"/>
        <v>Remote</v>
      </c>
      <c r="I8534" t="s">
        <v>26</v>
      </c>
      <c r="J8534" t="str">
        <f t="shared" si="533"/>
        <v>3-6 yrs</v>
      </c>
      <c r="K8534">
        <f t="shared" ca="1" si="535"/>
        <v>3</v>
      </c>
      <c r="L8534" t="s">
        <v>39</v>
      </c>
      <c r="M8534">
        <v>0</v>
      </c>
      <c r="N8534">
        <v>1</v>
      </c>
      <c r="O8534">
        <v>1</v>
      </c>
      <c r="P8534">
        <v>0</v>
      </c>
      <c r="Q8534">
        <v>0</v>
      </c>
      <c r="R8534">
        <f>SUM(M8534:N8534:O8534:P8534:Q8534)</f>
        <v>2</v>
      </c>
      <c r="S8534" s="1">
        <v>146053</v>
      </c>
      <c r="T8534" s="1" t="str">
        <f t="shared" si="534"/>
        <v>High</v>
      </c>
      <c r="U8534">
        <v>4</v>
      </c>
      <c r="V8534">
        <v>2022</v>
      </c>
      <c r="W8534" t="s">
        <v>34</v>
      </c>
      <c r="X8534">
        <v>1</v>
      </c>
    </row>
    <row r="8535" spans="1:24" x14ac:dyDescent="0.3">
      <c r="A8535">
        <v>8534</v>
      </c>
      <c r="B8535" t="s">
        <v>33</v>
      </c>
      <c r="C8535" t="str">
        <f>_xlfn.XLOOKUP(B8535,Lookup_table!B:B,Lookup_table!C:C)</f>
        <v>Data</v>
      </c>
      <c r="D8535" t="s">
        <v>34</v>
      </c>
      <c r="E8535" t="s">
        <v>38</v>
      </c>
      <c r="F8535" t="s">
        <v>24</v>
      </c>
      <c r="G8535" t="s">
        <v>30</v>
      </c>
      <c r="H8535" t="str">
        <f t="shared" si="532"/>
        <v>Onsite/Hybrid</v>
      </c>
      <c r="I8535" t="s">
        <v>26</v>
      </c>
      <c r="J8535" t="str">
        <f t="shared" si="533"/>
        <v>3-6 yrs</v>
      </c>
      <c r="K8535">
        <f t="shared" ca="1" si="535"/>
        <v>3</v>
      </c>
      <c r="L8535" t="s">
        <v>27</v>
      </c>
      <c r="M8535">
        <v>1</v>
      </c>
      <c r="N8535">
        <v>0</v>
      </c>
      <c r="O8535">
        <v>0</v>
      </c>
      <c r="P8535">
        <v>1</v>
      </c>
      <c r="Q8535">
        <v>0</v>
      </c>
      <c r="R8535">
        <f>SUM(M8535:N8535:O8535:P8535:Q8535)</f>
        <v>2</v>
      </c>
      <c r="S8535" s="1">
        <v>91602</v>
      </c>
      <c r="T8535" s="1" t="str">
        <f t="shared" si="534"/>
        <v>Medium</v>
      </c>
      <c r="U8535">
        <v>1</v>
      </c>
      <c r="V8535">
        <v>2026</v>
      </c>
      <c r="W8535" t="s">
        <v>34</v>
      </c>
      <c r="X8535">
        <v>3</v>
      </c>
    </row>
    <row r="8536" spans="1:24" x14ac:dyDescent="0.3">
      <c r="A8536">
        <v>8535</v>
      </c>
      <c r="B8536" t="s">
        <v>36</v>
      </c>
      <c r="C8536" t="str">
        <f>_xlfn.XLOOKUP(B8536,Lookup_table!B:B,Lookup_table!C:C)</f>
        <v>Data</v>
      </c>
      <c r="D8536" t="s">
        <v>37</v>
      </c>
      <c r="E8536" t="s">
        <v>32</v>
      </c>
      <c r="F8536" t="s">
        <v>43</v>
      </c>
      <c r="G8536" t="s">
        <v>30</v>
      </c>
      <c r="H8536" t="str">
        <f t="shared" si="532"/>
        <v>Onsite/Hybrid</v>
      </c>
      <c r="I8536" t="s">
        <v>18</v>
      </c>
      <c r="J8536" t="str">
        <f t="shared" si="533"/>
        <v>7+ yrs</v>
      </c>
      <c r="K8536">
        <f t="shared" ca="1" si="535"/>
        <v>10</v>
      </c>
      <c r="L8536" t="s">
        <v>39</v>
      </c>
      <c r="M8536">
        <v>1</v>
      </c>
      <c r="N8536">
        <v>0</v>
      </c>
      <c r="O8536">
        <v>0</v>
      </c>
      <c r="P8536">
        <v>0</v>
      </c>
      <c r="Q8536">
        <v>0</v>
      </c>
      <c r="R8536">
        <f>SUM(M8536:N8536:O8536:P8536:Q8536)</f>
        <v>1</v>
      </c>
      <c r="S8536" s="1">
        <v>97349</v>
      </c>
      <c r="T8536" s="1" t="str">
        <f t="shared" si="534"/>
        <v>Medium</v>
      </c>
      <c r="U8536">
        <v>1</v>
      </c>
      <c r="V8536">
        <v>2021</v>
      </c>
      <c r="W8536" t="s">
        <v>28</v>
      </c>
      <c r="X8536">
        <v>8</v>
      </c>
    </row>
    <row r="8537" spans="1:24" x14ac:dyDescent="0.3">
      <c r="A8537">
        <v>8536</v>
      </c>
      <c r="B8537" t="s">
        <v>31</v>
      </c>
      <c r="C8537" t="str">
        <f>_xlfn.XLOOKUP(B8537,Lookup_table!B:B,Lookup_table!C:C)</f>
        <v>Business</v>
      </c>
      <c r="D8537" t="s">
        <v>22</v>
      </c>
      <c r="E8537" t="s">
        <v>15</v>
      </c>
      <c r="F8537" t="s">
        <v>29</v>
      </c>
      <c r="G8537" t="s">
        <v>17</v>
      </c>
      <c r="H8537" t="str">
        <f t="shared" si="532"/>
        <v>Remote</v>
      </c>
      <c r="I8537" t="s">
        <v>18</v>
      </c>
      <c r="J8537" t="str">
        <f t="shared" si="533"/>
        <v>7+ yrs</v>
      </c>
      <c r="K8537">
        <f t="shared" ca="1" si="535"/>
        <v>9</v>
      </c>
      <c r="L8537" t="s">
        <v>19</v>
      </c>
      <c r="M8537">
        <v>1</v>
      </c>
      <c r="N8537">
        <v>0</v>
      </c>
      <c r="O8537">
        <v>0</v>
      </c>
      <c r="P8537">
        <v>0</v>
      </c>
      <c r="Q8537">
        <v>0</v>
      </c>
      <c r="R8537">
        <f>SUM(M8537:N8537:O8537:P8537:Q8537)</f>
        <v>1</v>
      </c>
      <c r="S8537" s="1">
        <v>122999</v>
      </c>
      <c r="T8537" s="1" t="str">
        <f t="shared" si="534"/>
        <v>High</v>
      </c>
      <c r="U8537">
        <v>7</v>
      </c>
      <c r="V8537">
        <v>2023</v>
      </c>
      <c r="W8537" t="s">
        <v>20</v>
      </c>
      <c r="X8537">
        <v>3</v>
      </c>
    </row>
    <row r="8538" spans="1:24" x14ac:dyDescent="0.3">
      <c r="A8538">
        <v>8537</v>
      </c>
      <c r="B8538" t="s">
        <v>33</v>
      </c>
      <c r="C8538" t="str">
        <f>_xlfn.XLOOKUP(B8538,Lookup_table!B:B,Lookup_table!C:C)</f>
        <v>Data</v>
      </c>
      <c r="D8538" t="s">
        <v>22</v>
      </c>
      <c r="E8538" t="s">
        <v>32</v>
      </c>
      <c r="F8538" t="s">
        <v>43</v>
      </c>
      <c r="G8538" t="s">
        <v>25</v>
      </c>
      <c r="H8538" t="str">
        <f t="shared" si="532"/>
        <v>Onsite/Hybrid</v>
      </c>
      <c r="I8538" t="s">
        <v>26</v>
      </c>
      <c r="J8538" t="str">
        <f t="shared" si="533"/>
        <v>3-6 yrs</v>
      </c>
      <c r="K8538">
        <f t="shared" ca="1" si="535"/>
        <v>5</v>
      </c>
      <c r="L8538" t="s">
        <v>27</v>
      </c>
      <c r="M8538">
        <v>1</v>
      </c>
      <c r="N8538">
        <v>0</v>
      </c>
      <c r="O8538">
        <v>0</v>
      </c>
      <c r="P8538">
        <v>0</v>
      </c>
      <c r="Q8538">
        <v>0</v>
      </c>
      <c r="R8538">
        <f>SUM(M8538:N8538:O8538:P8538:Q8538)</f>
        <v>1</v>
      </c>
      <c r="S8538" s="1">
        <v>95000</v>
      </c>
      <c r="T8538" s="1" t="str">
        <f t="shared" si="534"/>
        <v>Medium</v>
      </c>
      <c r="U8538">
        <v>3</v>
      </c>
      <c r="V8538">
        <v>2020</v>
      </c>
      <c r="W8538" t="s">
        <v>34</v>
      </c>
      <c r="X8538">
        <v>2</v>
      </c>
    </row>
    <row r="8539" spans="1:24" x14ac:dyDescent="0.3">
      <c r="A8539">
        <v>8538</v>
      </c>
      <c r="B8539" t="s">
        <v>33</v>
      </c>
      <c r="C8539" t="str">
        <f>_xlfn.XLOOKUP(B8539,Lookup_table!B:B,Lookup_table!C:C)</f>
        <v>Data</v>
      </c>
      <c r="D8539" t="s">
        <v>22</v>
      </c>
      <c r="E8539" t="s">
        <v>40</v>
      </c>
      <c r="F8539" t="s">
        <v>16</v>
      </c>
      <c r="G8539" t="s">
        <v>30</v>
      </c>
      <c r="H8539" t="str">
        <f t="shared" si="532"/>
        <v>Onsite/Hybrid</v>
      </c>
      <c r="I8539" t="s">
        <v>26</v>
      </c>
      <c r="J8539" t="str">
        <f t="shared" si="533"/>
        <v>3-6 yrs</v>
      </c>
      <c r="K8539">
        <f t="shared" ca="1" si="535"/>
        <v>5</v>
      </c>
      <c r="L8539" t="s">
        <v>19</v>
      </c>
      <c r="M8539">
        <v>0</v>
      </c>
      <c r="N8539">
        <v>1</v>
      </c>
      <c r="O8539">
        <v>0</v>
      </c>
      <c r="P8539">
        <v>0</v>
      </c>
      <c r="Q8539">
        <v>0</v>
      </c>
      <c r="R8539">
        <f>SUM(M8539:N8539:O8539:P8539:Q8539)</f>
        <v>1</v>
      </c>
      <c r="S8539" s="1">
        <v>97967</v>
      </c>
      <c r="T8539" s="1" t="str">
        <f t="shared" si="534"/>
        <v>Medium</v>
      </c>
      <c r="U8539">
        <v>6</v>
      </c>
      <c r="V8539">
        <v>2020</v>
      </c>
      <c r="W8539" t="s">
        <v>28</v>
      </c>
      <c r="X8539">
        <v>9</v>
      </c>
    </row>
    <row r="8540" spans="1:24" x14ac:dyDescent="0.3">
      <c r="A8540">
        <v>8539</v>
      </c>
      <c r="B8540" t="s">
        <v>50</v>
      </c>
      <c r="C8540" t="str">
        <f>_xlfn.XLOOKUP(B8540,Lookup_table!B:B,Lookup_table!C:C)</f>
        <v>AI</v>
      </c>
      <c r="D8540" t="s">
        <v>34</v>
      </c>
      <c r="E8540" t="s">
        <v>23</v>
      </c>
      <c r="F8540" t="s">
        <v>43</v>
      </c>
      <c r="G8540" t="s">
        <v>17</v>
      </c>
      <c r="H8540" t="str">
        <f t="shared" si="532"/>
        <v>Remote</v>
      </c>
      <c r="I8540" t="s">
        <v>26</v>
      </c>
      <c r="J8540" t="str">
        <f t="shared" si="533"/>
        <v>3-6 yrs</v>
      </c>
      <c r="K8540">
        <f t="shared" ca="1" si="535"/>
        <v>4</v>
      </c>
      <c r="L8540" t="s">
        <v>39</v>
      </c>
      <c r="M8540">
        <v>1</v>
      </c>
      <c r="N8540">
        <v>1</v>
      </c>
      <c r="O8540">
        <v>0</v>
      </c>
      <c r="P8540">
        <v>0</v>
      </c>
      <c r="Q8540">
        <v>1</v>
      </c>
      <c r="R8540">
        <f>SUM(M8540:N8540:O8540:P8540:Q8540)</f>
        <v>3</v>
      </c>
      <c r="S8540" s="1">
        <v>129860</v>
      </c>
      <c r="T8540" s="1" t="str">
        <f t="shared" si="534"/>
        <v>High</v>
      </c>
      <c r="U8540">
        <v>6</v>
      </c>
      <c r="V8540">
        <v>2023</v>
      </c>
      <c r="W8540" t="s">
        <v>34</v>
      </c>
      <c r="X8540">
        <v>1</v>
      </c>
    </row>
    <row r="8541" spans="1:24" x14ac:dyDescent="0.3">
      <c r="A8541">
        <v>8540</v>
      </c>
      <c r="B8541" t="s">
        <v>31</v>
      </c>
      <c r="C8541" t="str">
        <f>_xlfn.XLOOKUP(B8541,Lookup_table!B:B,Lookup_table!C:C)</f>
        <v>Business</v>
      </c>
      <c r="D8541" t="s">
        <v>34</v>
      </c>
      <c r="E8541" t="s">
        <v>38</v>
      </c>
      <c r="F8541" t="s">
        <v>24</v>
      </c>
      <c r="G8541" t="s">
        <v>30</v>
      </c>
      <c r="H8541" t="str">
        <f t="shared" si="532"/>
        <v>Onsite/Hybrid</v>
      </c>
      <c r="I8541" t="s">
        <v>26</v>
      </c>
      <c r="J8541" t="str">
        <f t="shared" si="533"/>
        <v>3-6 yrs</v>
      </c>
      <c r="K8541">
        <f t="shared" ca="1" si="535"/>
        <v>3</v>
      </c>
      <c r="L8541" t="s">
        <v>39</v>
      </c>
      <c r="M8541">
        <v>1</v>
      </c>
      <c r="N8541">
        <v>0</v>
      </c>
      <c r="O8541">
        <v>0</v>
      </c>
      <c r="P8541">
        <v>0</v>
      </c>
      <c r="Q8541">
        <v>0</v>
      </c>
      <c r="R8541">
        <f>SUM(M8541:N8541:O8541:P8541:Q8541)</f>
        <v>1</v>
      </c>
      <c r="S8541" s="1">
        <v>70149</v>
      </c>
      <c r="T8541" s="1" t="str">
        <f t="shared" si="534"/>
        <v>Medium</v>
      </c>
      <c r="U8541">
        <v>12</v>
      </c>
      <c r="V8541">
        <v>2021</v>
      </c>
      <c r="W8541" t="s">
        <v>28</v>
      </c>
      <c r="X8541">
        <v>7</v>
      </c>
    </row>
    <row r="8542" spans="1:24" x14ac:dyDescent="0.3">
      <c r="A8542">
        <v>8541</v>
      </c>
      <c r="B8542" t="s">
        <v>41</v>
      </c>
      <c r="C8542" t="str">
        <f>_xlfn.XLOOKUP(B8542,Lookup_table!B:B,Lookup_table!C:C)</f>
        <v>Data</v>
      </c>
      <c r="D8542" t="s">
        <v>37</v>
      </c>
      <c r="E8542" t="s">
        <v>32</v>
      </c>
      <c r="F8542" t="s">
        <v>43</v>
      </c>
      <c r="G8542" t="s">
        <v>25</v>
      </c>
      <c r="H8542" t="str">
        <f t="shared" si="532"/>
        <v>Onsite/Hybrid</v>
      </c>
      <c r="I8542" t="s">
        <v>26</v>
      </c>
      <c r="J8542" t="str">
        <f t="shared" si="533"/>
        <v>3-6 yrs</v>
      </c>
      <c r="K8542">
        <f t="shared" ca="1" si="535"/>
        <v>3</v>
      </c>
      <c r="L8542" t="s">
        <v>39</v>
      </c>
      <c r="M8542">
        <v>0</v>
      </c>
      <c r="N8542">
        <v>1</v>
      </c>
      <c r="O8542">
        <v>0</v>
      </c>
      <c r="P8542">
        <v>0</v>
      </c>
      <c r="Q8542">
        <v>0</v>
      </c>
      <c r="R8542">
        <f>SUM(M8542:N8542:O8542:P8542:Q8542)</f>
        <v>1</v>
      </c>
      <c r="S8542" s="1">
        <v>76892</v>
      </c>
      <c r="T8542" s="1" t="str">
        <f t="shared" si="534"/>
        <v>Medium</v>
      </c>
      <c r="U8542">
        <v>12</v>
      </c>
      <c r="V8542">
        <v>2023</v>
      </c>
      <c r="W8542" t="s">
        <v>20</v>
      </c>
      <c r="X8542">
        <v>6</v>
      </c>
    </row>
    <row r="8543" spans="1:24" x14ac:dyDescent="0.3">
      <c r="A8543">
        <v>8542</v>
      </c>
      <c r="B8543" t="s">
        <v>50</v>
      </c>
      <c r="C8543" t="str">
        <f>_xlfn.XLOOKUP(B8543,Lookup_table!B:B,Lookup_table!C:C)</f>
        <v>AI</v>
      </c>
      <c r="D8543" t="s">
        <v>34</v>
      </c>
      <c r="E8543" t="s">
        <v>23</v>
      </c>
      <c r="F8543" t="s">
        <v>29</v>
      </c>
      <c r="G8543" t="s">
        <v>17</v>
      </c>
      <c r="H8543" t="str">
        <f t="shared" si="532"/>
        <v>Remote</v>
      </c>
      <c r="I8543" t="s">
        <v>18</v>
      </c>
      <c r="J8543" t="str">
        <f t="shared" si="533"/>
        <v>7+ yrs</v>
      </c>
      <c r="K8543">
        <f t="shared" ca="1" si="535"/>
        <v>9</v>
      </c>
      <c r="L8543" t="s">
        <v>19</v>
      </c>
      <c r="M8543">
        <v>1</v>
      </c>
      <c r="N8543">
        <v>0</v>
      </c>
      <c r="O8543">
        <v>0</v>
      </c>
      <c r="P8543">
        <v>1</v>
      </c>
      <c r="Q8543">
        <v>0</v>
      </c>
      <c r="R8543">
        <f>SUM(M8543:N8543:O8543:P8543:Q8543)</f>
        <v>2</v>
      </c>
      <c r="S8543" s="1">
        <v>156684</v>
      </c>
      <c r="T8543" s="1" t="str">
        <f t="shared" si="534"/>
        <v>High</v>
      </c>
      <c r="U8543">
        <v>6</v>
      </c>
      <c r="V8543">
        <v>2024</v>
      </c>
      <c r="W8543" t="s">
        <v>20</v>
      </c>
      <c r="X8543">
        <v>3</v>
      </c>
    </row>
    <row r="8544" spans="1:24" x14ac:dyDescent="0.3">
      <c r="A8544">
        <v>8543</v>
      </c>
      <c r="B8544" t="s">
        <v>33</v>
      </c>
      <c r="C8544" t="str">
        <f>_xlfn.XLOOKUP(B8544,Lookup_table!B:B,Lookup_table!C:C)</f>
        <v>Data</v>
      </c>
      <c r="D8544" t="s">
        <v>34</v>
      </c>
      <c r="E8544" t="s">
        <v>15</v>
      </c>
      <c r="F8544" t="s">
        <v>44</v>
      </c>
      <c r="G8544" t="s">
        <v>30</v>
      </c>
      <c r="H8544" t="str">
        <f t="shared" si="532"/>
        <v>Onsite/Hybrid</v>
      </c>
      <c r="I8544" t="s">
        <v>18</v>
      </c>
      <c r="J8544" t="str">
        <f t="shared" si="533"/>
        <v>7+ yrs</v>
      </c>
      <c r="K8544">
        <f t="shared" ca="1" si="535"/>
        <v>10</v>
      </c>
      <c r="L8544" t="s">
        <v>27</v>
      </c>
      <c r="M8544">
        <v>0</v>
      </c>
      <c r="N8544">
        <v>0</v>
      </c>
      <c r="O8544">
        <v>0</v>
      </c>
      <c r="P8544">
        <v>0</v>
      </c>
      <c r="Q8544">
        <v>1</v>
      </c>
      <c r="R8544">
        <f>SUM(M8544:N8544:O8544:P8544:Q8544)</f>
        <v>1</v>
      </c>
      <c r="S8544" s="1">
        <v>114691</v>
      </c>
      <c r="T8544" s="1" t="str">
        <f t="shared" si="534"/>
        <v>Medium</v>
      </c>
      <c r="U8544">
        <v>6</v>
      </c>
      <c r="V8544">
        <v>2021</v>
      </c>
      <c r="W8544" t="s">
        <v>28</v>
      </c>
      <c r="X8544">
        <v>7</v>
      </c>
    </row>
    <row r="8545" spans="1:24" x14ac:dyDescent="0.3">
      <c r="A8545">
        <v>8544</v>
      </c>
      <c r="B8545" t="s">
        <v>21</v>
      </c>
      <c r="C8545" t="str">
        <f>_xlfn.XLOOKUP(B8545,Lookup_table!B:B,Lookup_table!C:C)</f>
        <v>AI</v>
      </c>
      <c r="D8545" t="s">
        <v>37</v>
      </c>
      <c r="E8545" t="s">
        <v>32</v>
      </c>
      <c r="F8545" t="s">
        <v>29</v>
      </c>
      <c r="G8545" t="s">
        <v>17</v>
      </c>
      <c r="H8545" t="str">
        <f t="shared" si="532"/>
        <v>Remote</v>
      </c>
      <c r="I8545" t="s">
        <v>35</v>
      </c>
      <c r="J8545" t="str">
        <f t="shared" si="533"/>
        <v>0-2 yrs</v>
      </c>
      <c r="K8545">
        <f t="shared" ca="1" si="535"/>
        <v>1</v>
      </c>
      <c r="L8545" t="s">
        <v>39</v>
      </c>
      <c r="M8545">
        <v>1</v>
      </c>
      <c r="N8545">
        <v>1</v>
      </c>
      <c r="O8545">
        <v>0</v>
      </c>
      <c r="P8545">
        <v>0</v>
      </c>
      <c r="Q8545">
        <v>0</v>
      </c>
      <c r="R8545">
        <f>SUM(M8545:N8545:O8545:P8545:Q8545)</f>
        <v>2</v>
      </c>
      <c r="S8545" s="1">
        <v>89648</v>
      </c>
      <c r="T8545" s="1" t="str">
        <f t="shared" si="534"/>
        <v>Medium</v>
      </c>
      <c r="U8545">
        <v>5</v>
      </c>
      <c r="V8545">
        <v>2024</v>
      </c>
      <c r="W8545" t="s">
        <v>34</v>
      </c>
      <c r="X8545">
        <v>6</v>
      </c>
    </row>
    <row r="8546" spans="1:24" x14ac:dyDescent="0.3">
      <c r="A8546">
        <v>8545</v>
      </c>
      <c r="B8546" t="s">
        <v>31</v>
      </c>
      <c r="C8546" t="str">
        <f>_xlfn.XLOOKUP(B8546,Lookup_table!B:B,Lookup_table!C:C)</f>
        <v>Business</v>
      </c>
      <c r="D8546" t="s">
        <v>37</v>
      </c>
      <c r="E8546" t="s">
        <v>38</v>
      </c>
      <c r="F8546" t="s">
        <v>44</v>
      </c>
      <c r="G8546" t="s">
        <v>25</v>
      </c>
      <c r="H8546" t="str">
        <f t="shared" si="532"/>
        <v>Onsite/Hybrid</v>
      </c>
      <c r="I8546" t="s">
        <v>18</v>
      </c>
      <c r="J8546" t="str">
        <f t="shared" si="533"/>
        <v>7+ yrs</v>
      </c>
      <c r="K8546">
        <f t="shared" ca="1" si="535"/>
        <v>13</v>
      </c>
      <c r="L8546" t="s">
        <v>27</v>
      </c>
      <c r="M8546">
        <v>1</v>
      </c>
      <c r="N8546">
        <v>0</v>
      </c>
      <c r="O8546">
        <v>1</v>
      </c>
      <c r="P8546">
        <v>1</v>
      </c>
      <c r="Q8546">
        <v>0</v>
      </c>
      <c r="R8546">
        <f>SUM(M8546:N8546:O8546:P8546:Q8546)</f>
        <v>3</v>
      </c>
      <c r="S8546" s="1">
        <v>128994</v>
      </c>
      <c r="T8546" s="1" t="str">
        <f t="shared" si="534"/>
        <v>High</v>
      </c>
      <c r="U8546">
        <v>9</v>
      </c>
      <c r="V8546">
        <v>2020</v>
      </c>
      <c r="W8546" t="s">
        <v>28</v>
      </c>
      <c r="X8546">
        <v>4</v>
      </c>
    </row>
    <row r="8547" spans="1:24" x14ac:dyDescent="0.3">
      <c r="A8547">
        <v>8546</v>
      </c>
      <c r="B8547" t="s">
        <v>33</v>
      </c>
      <c r="C8547" t="str">
        <f>_xlfn.XLOOKUP(B8547,Lookup_table!B:B,Lookup_table!C:C)</f>
        <v>Data</v>
      </c>
      <c r="D8547" t="s">
        <v>22</v>
      </c>
      <c r="E8547" t="s">
        <v>23</v>
      </c>
      <c r="F8547" t="s">
        <v>29</v>
      </c>
      <c r="G8547" t="s">
        <v>17</v>
      </c>
      <c r="H8547" t="str">
        <f t="shared" si="532"/>
        <v>Remote</v>
      </c>
      <c r="I8547" t="s">
        <v>18</v>
      </c>
      <c r="J8547" t="str">
        <f t="shared" si="533"/>
        <v>7+ yrs</v>
      </c>
      <c r="K8547">
        <f t="shared" ca="1" si="535"/>
        <v>14</v>
      </c>
      <c r="L8547" t="s">
        <v>19</v>
      </c>
      <c r="M8547">
        <v>0</v>
      </c>
      <c r="N8547">
        <v>1</v>
      </c>
      <c r="O8547">
        <v>0</v>
      </c>
      <c r="P8547">
        <v>1</v>
      </c>
      <c r="Q8547">
        <v>0</v>
      </c>
      <c r="R8547">
        <f>SUM(M8547:N8547:O8547:P8547:Q8547)</f>
        <v>2</v>
      </c>
      <c r="S8547" s="1">
        <v>138302</v>
      </c>
      <c r="T8547" s="1" t="str">
        <f t="shared" si="534"/>
        <v>High</v>
      </c>
      <c r="U8547">
        <v>1</v>
      </c>
      <c r="V8547">
        <v>2020</v>
      </c>
      <c r="W8547" t="s">
        <v>28</v>
      </c>
      <c r="X8547">
        <v>7</v>
      </c>
    </row>
    <row r="8548" spans="1:24" x14ac:dyDescent="0.3">
      <c r="A8548">
        <v>8547</v>
      </c>
      <c r="B8548" t="s">
        <v>31</v>
      </c>
      <c r="C8548" t="str">
        <f>_xlfn.XLOOKUP(B8548,Lookup_table!B:B,Lookup_table!C:C)</f>
        <v>Business</v>
      </c>
      <c r="D8548" t="s">
        <v>22</v>
      </c>
      <c r="E8548" t="s">
        <v>32</v>
      </c>
      <c r="F8548" t="s">
        <v>51</v>
      </c>
      <c r="G8548" t="s">
        <v>25</v>
      </c>
      <c r="H8548" t="str">
        <f t="shared" si="532"/>
        <v>Onsite/Hybrid</v>
      </c>
      <c r="I8548" t="s">
        <v>26</v>
      </c>
      <c r="J8548" t="str">
        <f t="shared" si="533"/>
        <v>3-6 yrs</v>
      </c>
      <c r="K8548">
        <f t="shared" ca="1" si="535"/>
        <v>6</v>
      </c>
      <c r="L8548" t="s">
        <v>39</v>
      </c>
      <c r="M8548">
        <v>1</v>
      </c>
      <c r="N8548">
        <v>1</v>
      </c>
      <c r="O8548">
        <v>1</v>
      </c>
      <c r="P8548">
        <v>1</v>
      </c>
      <c r="Q8548">
        <v>0</v>
      </c>
      <c r="R8548">
        <f>SUM(M8548:N8548:O8548:P8548:Q8548)</f>
        <v>4</v>
      </c>
      <c r="S8548" s="1">
        <v>125577</v>
      </c>
      <c r="T8548" s="1" t="str">
        <f t="shared" si="534"/>
        <v>High</v>
      </c>
      <c r="U8548">
        <v>8</v>
      </c>
      <c r="V8548">
        <v>2023</v>
      </c>
      <c r="W8548" t="s">
        <v>28</v>
      </c>
      <c r="X8548">
        <v>5</v>
      </c>
    </row>
    <row r="8549" spans="1:24" x14ac:dyDescent="0.3">
      <c r="A8549">
        <v>8548</v>
      </c>
      <c r="B8549" t="s">
        <v>21</v>
      </c>
      <c r="C8549" t="str">
        <f>_xlfn.XLOOKUP(B8549,Lookup_table!B:B,Lookup_table!C:C)</f>
        <v>AI</v>
      </c>
      <c r="D8549" t="s">
        <v>22</v>
      </c>
      <c r="E8549" t="s">
        <v>38</v>
      </c>
      <c r="F8549" t="s">
        <v>43</v>
      </c>
      <c r="G8549" t="s">
        <v>17</v>
      </c>
      <c r="H8549" t="str">
        <f t="shared" si="532"/>
        <v>Remote</v>
      </c>
      <c r="I8549" t="s">
        <v>18</v>
      </c>
      <c r="J8549" t="str">
        <f t="shared" si="533"/>
        <v>7+ yrs</v>
      </c>
      <c r="K8549">
        <f t="shared" ca="1" si="535"/>
        <v>9</v>
      </c>
      <c r="L8549" t="s">
        <v>39</v>
      </c>
      <c r="M8549">
        <v>1</v>
      </c>
      <c r="N8549">
        <v>0</v>
      </c>
      <c r="O8549">
        <v>0</v>
      </c>
      <c r="P8549">
        <v>1</v>
      </c>
      <c r="Q8549">
        <v>1</v>
      </c>
      <c r="R8549">
        <f>SUM(M8549:N8549:O8549:P8549:Q8549)</f>
        <v>3</v>
      </c>
      <c r="S8549" s="1">
        <v>188428</v>
      </c>
      <c r="T8549" s="1" t="str">
        <f t="shared" si="534"/>
        <v>High</v>
      </c>
      <c r="U8549">
        <v>6</v>
      </c>
      <c r="V8549">
        <v>2021</v>
      </c>
      <c r="W8549" t="s">
        <v>34</v>
      </c>
      <c r="X8549">
        <v>2</v>
      </c>
    </row>
    <row r="8550" spans="1:24" x14ac:dyDescent="0.3">
      <c r="A8550">
        <v>8549</v>
      </c>
      <c r="B8550" t="s">
        <v>36</v>
      </c>
      <c r="C8550" t="str">
        <f>_xlfn.XLOOKUP(B8550,Lookup_table!B:B,Lookup_table!C:C)</f>
        <v>Data</v>
      </c>
      <c r="D8550" t="s">
        <v>37</v>
      </c>
      <c r="E8550" t="s">
        <v>42</v>
      </c>
      <c r="F8550" t="s">
        <v>44</v>
      </c>
      <c r="G8550" t="s">
        <v>30</v>
      </c>
      <c r="H8550" t="str">
        <f t="shared" si="532"/>
        <v>Onsite/Hybrid</v>
      </c>
      <c r="I8550" t="s">
        <v>35</v>
      </c>
      <c r="J8550" t="str">
        <f t="shared" si="533"/>
        <v>0-2 yrs</v>
      </c>
      <c r="K8550">
        <f t="shared" ca="1" si="535"/>
        <v>1</v>
      </c>
      <c r="L8550" t="s">
        <v>39</v>
      </c>
      <c r="M8550">
        <v>1</v>
      </c>
      <c r="N8550">
        <v>1</v>
      </c>
      <c r="O8550">
        <v>1</v>
      </c>
      <c r="P8550">
        <v>0</v>
      </c>
      <c r="Q8550">
        <v>1</v>
      </c>
      <c r="R8550">
        <f>SUM(M8550:N8550:O8550:P8550:Q8550)</f>
        <v>4</v>
      </c>
      <c r="S8550" s="1">
        <v>72870</v>
      </c>
      <c r="T8550" s="1" t="str">
        <f t="shared" si="534"/>
        <v>Medium</v>
      </c>
      <c r="U8550">
        <v>1</v>
      </c>
      <c r="V8550">
        <v>2024</v>
      </c>
      <c r="W8550" t="s">
        <v>20</v>
      </c>
      <c r="X8550">
        <v>2</v>
      </c>
    </row>
    <row r="8551" spans="1:24" x14ac:dyDescent="0.3">
      <c r="A8551">
        <v>8550</v>
      </c>
      <c r="B8551" t="s">
        <v>33</v>
      </c>
      <c r="C8551" t="str">
        <f>_xlfn.XLOOKUP(B8551,Lookup_table!B:B,Lookup_table!C:C)</f>
        <v>Data</v>
      </c>
      <c r="D8551" t="s">
        <v>22</v>
      </c>
      <c r="E8551" t="s">
        <v>40</v>
      </c>
      <c r="F8551" t="s">
        <v>16</v>
      </c>
      <c r="G8551" t="s">
        <v>25</v>
      </c>
      <c r="H8551" t="str">
        <f t="shared" si="532"/>
        <v>Onsite/Hybrid</v>
      </c>
      <c r="I8551" t="s">
        <v>35</v>
      </c>
      <c r="J8551" t="str">
        <f t="shared" si="533"/>
        <v>0-2 yrs</v>
      </c>
      <c r="K8551">
        <f t="shared" ca="1" si="535"/>
        <v>1</v>
      </c>
      <c r="L8551" t="s">
        <v>19</v>
      </c>
      <c r="M8551">
        <v>1</v>
      </c>
      <c r="N8551">
        <v>0</v>
      </c>
      <c r="O8551">
        <v>1</v>
      </c>
      <c r="P8551">
        <v>0</v>
      </c>
      <c r="Q8551">
        <v>0</v>
      </c>
      <c r="R8551">
        <f>SUM(M8551:N8551:O8551:P8551:Q8551)</f>
        <v>2</v>
      </c>
      <c r="S8551" s="1">
        <v>87476</v>
      </c>
      <c r="T8551" s="1" t="str">
        <f t="shared" si="534"/>
        <v>Medium</v>
      </c>
      <c r="U8551">
        <v>3</v>
      </c>
      <c r="V8551">
        <v>2020</v>
      </c>
      <c r="W8551" t="s">
        <v>20</v>
      </c>
      <c r="X8551">
        <v>3</v>
      </c>
    </row>
    <row r="8552" spans="1:24" x14ac:dyDescent="0.3">
      <c r="A8552">
        <v>8551</v>
      </c>
      <c r="B8552" t="s">
        <v>41</v>
      </c>
      <c r="C8552" t="str">
        <f>_xlfn.XLOOKUP(B8552,Lookup_table!B:B,Lookup_table!C:C)</f>
        <v>Data</v>
      </c>
      <c r="D8552" t="s">
        <v>34</v>
      </c>
      <c r="E8552" t="s">
        <v>23</v>
      </c>
      <c r="F8552" t="s">
        <v>29</v>
      </c>
      <c r="G8552" t="s">
        <v>25</v>
      </c>
      <c r="H8552" t="str">
        <f t="shared" si="532"/>
        <v>Onsite/Hybrid</v>
      </c>
      <c r="I8552" t="s">
        <v>18</v>
      </c>
      <c r="J8552" t="str">
        <f t="shared" si="533"/>
        <v>7+ yrs</v>
      </c>
      <c r="K8552">
        <f t="shared" ca="1" si="535"/>
        <v>7</v>
      </c>
      <c r="L8552" t="s">
        <v>39</v>
      </c>
      <c r="M8552">
        <v>1</v>
      </c>
      <c r="N8552">
        <v>1</v>
      </c>
      <c r="O8552">
        <v>1</v>
      </c>
      <c r="P8552">
        <v>0</v>
      </c>
      <c r="Q8552">
        <v>0</v>
      </c>
      <c r="R8552">
        <f>SUM(M8552:N8552:O8552:P8552:Q8552)</f>
        <v>3</v>
      </c>
      <c r="S8552" s="1">
        <v>110485</v>
      </c>
      <c r="T8552" s="1" t="str">
        <f t="shared" si="534"/>
        <v>Medium</v>
      </c>
      <c r="U8552">
        <v>11</v>
      </c>
      <c r="V8552">
        <v>2023</v>
      </c>
      <c r="W8552" t="s">
        <v>20</v>
      </c>
      <c r="X8552">
        <v>4</v>
      </c>
    </row>
    <row r="8553" spans="1:24" x14ac:dyDescent="0.3">
      <c r="A8553">
        <v>8552</v>
      </c>
      <c r="B8553" t="s">
        <v>50</v>
      </c>
      <c r="C8553" t="str">
        <f>_xlfn.XLOOKUP(B8553,Lookup_table!B:B,Lookup_table!C:C)</f>
        <v>AI</v>
      </c>
      <c r="D8553" t="s">
        <v>34</v>
      </c>
      <c r="E8553" t="s">
        <v>23</v>
      </c>
      <c r="F8553" t="s">
        <v>51</v>
      </c>
      <c r="G8553" t="s">
        <v>30</v>
      </c>
      <c r="H8553" t="str">
        <f t="shared" si="532"/>
        <v>Onsite/Hybrid</v>
      </c>
      <c r="I8553" t="s">
        <v>35</v>
      </c>
      <c r="J8553" t="str">
        <f t="shared" si="533"/>
        <v>0-2 yrs</v>
      </c>
      <c r="K8553">
        <f t="shared" ca="1" si="535"/>
        <v>1</v>
      </c>
      <c r="L8553" t="s">
        <v>27</v>
      </c>
      <c r="M8553">
        <v>1</v>
      </c>
      <c r="N8553">
        <v>1</v>
      </c>
      <c r="O8553">
        <v>1</v>
      </c>
      <c r="P8553">
        <v>1</v>
      </c>
      <c r="Q8553">
        <v>1</v>
      </c>
      <c r="R8553">
        <f>SUM(M8553:N8553:O8553:P8553:Q8553)</f>
        <v>5</v>
      </c>
      <c r="S8553" s="1">
        <v>130474</v>
      </c>
      <c r="T8553" s="1" t="str">
        <f t="shared" si="534"/>
        <v>High</v>
      </c>
      <c r="U8553">
        <v>4</v>
      </c>
      <c r="V8553">
        <v>2021</v>
      </c>
      <c r="W8553" t="s">
        <v>28</v>
      </c>
      <c r="X8553">
        <v>7</v>
      </c>
    </row>
    <row r="8554" spans="1:24" x14ac:dyDescent="0.3">
      <c r="A8554">
        <v>8553</v>
      </c>
      <c r="B8554" t="s">
        <v>50</v>
      </c>
      <c r="C8554" t="str">
        <f>_xlfn.XLOOKUP(B8554,Lookup_table!B:B,Lookup_table!C:C)</f>
        <v>AI</v>
      </c>
      <c r="D8554" t="s">
        <v>37</v>
      </c>
      <c r="E8554" t="s">
        <v>42</v>
      </c>
      <c r="F8554" t="s">
        <v>43</v>
      </c>
      <c r="G8554" t="s">
        <v>17</v>
      </c>
      <c r="H8554" t="str">
        <f t="shared" si="532"/>
        <v>Remote</v>
      </c>
      <c r="I8554" t="s">
        <v>35</v>
      </c>
      <c r="J8554" t="str">
        <f t="shared" si="533"/>
        <v>0-2 yrs</v>
      </c>
      <c r="K8554">
        <f t="shared" ca="1" si="535"/>
        <v>2</v>
      </c>
      <c r="L8554" t="s">
        <v>39</v>
      </c>
      <c r="M8554">
        <v>1</v>
      </c>
      <c r="N8554">
        <v>0</v>
      </c>
      <c r="O8554">
        <v>1</v>
      </c>
      <c r="P8554">
        <v>0</v>
      </c>
      <c r="Q8554">
        <v>1</v>
      </c>
      <c r="R8554">
        <f>SUM(M8554:N8554:O8554:P8554:Q8554)</f>
        <v>3</v>
      </c>
      <c r="S8554" s="1">
        <v>116577</v>
      </c>
      <c r="T8554" s="1" t="str">
        <f t="shared" si="534"/>
        <v>Medium</v>
      </c>
      <c r="U8554">
        <v>11</v>
      </c>
      <c r="V8554">
        <v>2020</v>
      </c>
      <c r="W8554" t="s">
        <v>20</v>
      </c>
      <c r="X8554">
        <v>5</v>
      </c>
    </row>
    <row r="8555" spans="1:24" x14ac:dyDescent="0.3">
      <c r="A8555">
        <v>8554</v>
      </c>
      <c r="B8555" t="s">
        <v>33</v>
      </c>
      <c r="C8555" t="str">
        <f>_xlfn.XLOOKUP(B8555,Lookup_table!B:B,Lookup_table!C:C)</f>
        <v>Data</v>
      </c>
      <c r="D8555" t="s">
        <v>37</v>
      </c>
      <c r="E8555" t="s">
        <v>42</v>
      </c>
      <c r="F8555" t="s">
        <v>44</v>
      </c>
      <c r="G8555" t="s">
        <v>17</v>
      </c>
      <c r="H8555" t="str">
        <f t="shared" si="532"/>
        <v>Remote</v>
      </c>
      <c r="I8555" t="s">
        <v>35</v>
      </c>
      <c r="J8555" t="str">
        <f t="shared" si="533"/>
        <v>0-2 yrs</v>
      </c>
      <c r="K8555">
        <f t="shared" ca="1" si="535"/>
        <v>1</v>
      </c>
      <c r="L8555" t="s">
        <v>27</v>
      </c>
      <c r="M8555">
        <v>0</v>
      </c>
      <c r="N8555">
        <v>1</v>
      </c>
      <c r="O8555">
        <v>1</v>
      </c>
      <c r="P8555">
        <v>0</v>
      </c>
      <c r="Q8555">
        <v>0</v>
      </c>
      <c r="R8555">
        <f>SUM(M8555:N8555:O8555:P8555:Q8555)</f>
        <v>2</v>
      </c>
      <c r="S8555" s="1">
        <v>67742</v>
      </c>
      <c r="T8555" s="1" t="str">
        <f t="shared" si="534"/>
        <v>Low</v>
      </c>
      <c r="U8555">
        <v>4</v>
      </c>
      <c r="V8555">
        <v>2022</v>
      </c>
      <c r="W8555" t="s">
        <v>34</v>
      </c>
      <c r="X8555">
        <v>1</v>
      </c>
    </row>
    <row r="8556" spans="1:24" x14ac:dyDescent="0.3">
      <c r="A8556">
        <v>8555</v>
      </c>
      <c r="B8556" t="s">
        <v>36</v>
      </c>
      <c r="C8556" t="str">
        <f>_xlfn.XLOOKUP(B8556,Lookup_table!B:B,Lookup_table!C:C)</f>
        <v>Data</v>
      </c>
      <c r="D8556" t="s">
        <v>14</v>
      </c>
      <c r="E8556" t="s">
        <v>32</v>
      </c>
      <c r="F8556" t="s">
        <v>43</v>
      </c>
      <c r="G8556" t="s">
        <v>30</v>
      </c>
      <c r="H8556" t="str">
        <f t="shared" si="532"/>
        <v>Onsite/Hybrid</v>
      </c>
      <c r="I8556" t="s">
        <v>35</v>
      </c>
      <c r="J8556" t="str">
        <f t="shared" si="533"/>
        <v>0-2 yrs</v>
      </c>
      <c r="K8556">
        <f t="shared" ca="1" si="535"/>
        <v>2</v>
      </c>
      <c r="L8556" t="s">
        <v>19</v>
      </c>
      <c r="M8556">
        <v>0</v>
      </c>
      <c r="N8556">
        <v>0</v>
      </c>
      <c r="O8556">
        <v>0</v>
      </c>
      <c r="P8556">
        <v>1</v>
      </c>
      <c r="Q8556">
        <v>0</v>
      </c>
      <c r="R8556">
        <f>SUM(M8556:N8556:O8556:P8556:Q8556)</f>
        <v>1</v>
      </c>
      <c r="S8556" s="1">
        <v>66833</v>
      </c>
      <c r="T8556" s="1" t="str">
        <f t="shared" si="534"/>
        <v>Low</v>
      </c>
      <c r="U8556">
        <v>1</v>
      </c>
      <c r="V8556">
        <v>2024</v>
      </c>
      <c r="W8556" t="s">
        <v>34</v>
      </c>
      <c r="X8556">
        <v>1</v>
      </c>
    </row>
    <row r="8557" spans="1:24" x14ac:dyDescent="0.3">
      <c r="A8557">
        <v>8556</v>
      </c>
      <c r="B8557" t="s">
        <v>33</v>
      </c>
      <c r="C8557" t="str">
        <f>_xlfn.XLOOKUP(B8557,Lookup_table!B:B,Lookup_table!C:C)</f>
        <v>Data</v>
      </c>
      <c r="D8557" t="s">
        <v>34</v>
      </c>
      <c r="E8557" t="s">
        <v>38</v>
      </c>
      <c r="F8557" t="s">
        <v>44</v>
      </c>
      <c r="G8557" t="s">
        <v>17</v>
      </c>
      <c r="H8557" t="str">
        <f t="shared" si="532"/>
        <v>Remote</v>
      </c>
      <c r="I8557" t="s">
        <v>35</v>
      </c>
      <c r="J8557" t="str">
        <f t="shared" si="533"/>
        <v>0-2 yrs</v>
      </c>
      <c r="K8557">
        <f t="shared" ca="1" si="535"/>
        <v>0</v>
      </c>
      <c r="L8557" t="s">
        <v>39</v>
      </c>
      <c r="M8557">
        <v>0</v>
      </c>
      <c r="N8557">
        <v>1</v>
      </c>
      <c r="O8557">
        <v>1</v>
      </c>
      <c r="P8557">
        <v>1</v>
      </c>
      <c r="Q8557">
        <v>1</v>
      </c>
      <c r="R8557">
        <f>SUM(M8557:N8557:O8557:P8557:Q8557)</f>
        <v>4</v>
      </c>
      <c r="S8557" s="1">
        <v>86753</v>
      </c>
      <c r="T8557" s="1" t="str">
        <f t="shared" si="534"/>
        <v>Medium</v>
      </c>
      <c r="U8557">
        <v>3</v>
      </c>
      <c r="V8557">
        <v>2026</v>
      </c>
      <c r="W8557" t="s">
        <v>28</v>
      </c>
      <c r="X8557">
        <v>5</v>
      </c>
    </row>
    <row r="8558" spans="1:24" x14ac:dyDescent="0.3">
      <c r="A8558">
        <v>8557</v>
      </c>
      <c r="B8558" t="s">
        <v>36</v>
      </c>
      <c r="C8558" t="str">
        <f>_xlfn.XLOOKUP(B8558,Lookup_table!B:B,Lookup_table!C:C)</f>
        <v>Data</v>
      </c>
      <c r="D8558" t="s">
        <v>34</v>
      </c>
      <c r="E8558" t="s">
        <v>23</v>
      </c>
      <c r="F8558" t="s">
        <v>24</v>
      </c>
      <c r="G8558" t="s">
        <v>25</v>
      </c>
      <c r="H8558" t="str">
        <f t="shared" si="532"/>
        <v>Onsite/Hybrid</v>
      </c>
      <c r="I8558" t="s">
        <v>18</v>
      </c>
      <c r="J8558" t="str">
        <f t="shared" si="533"/>
        <v>7+ yrs</v>
      </c>
      <c r="K8558">
        <f t="shared" ca="1" si="535"/>
        <v>8</v>
      </c>
      <c r="L8558" t="s">
        <v>27</v>
      </c>
      <c r="M8558">
        <v>0</v>
      </c>
      <c r="N8558">
        <v>0</v>
      </c>
      <c r="O8558">
        <v>0</v>
      </c>
      <c r="P8558">
        <v>0</v>
      </c>
      <c r="Q8558">
        <v>0</v>
      </c>
      <c r="R8558">
        <f>SUM(M8558:N8558:O8558:P8558:Q8558)</f>
        <v>0</v>
      </c>
      <c r="S8558" s="1">
        <v>97959</v>
      </c>
      <c r="T8558" s="1" t="str">
        <f t="shared" si="534"/>
        <v>Medium</v>
      </c>
      <c r="U8558">
        <v>2</v>
      </c>
      <c r="V8558">
        <v>2023</v>
      </c>
      <c r="W8558" t="s">
        <v>28</v>
      </c>
      <c r="X8558">
        <v>7</v>
      </c>
    </row>
    <row r="8559" spans="1:24" x14ac:dyDescent="0.3">
      <c r="A8559">
        <v>8558</v>
      </c>
      <c r="B8559" t="s">
        <v>36</v>
      </c>
      <c r="C8559" t="str">
        <f>_xlfn.XLOOKUP(B8559,Lookup_table!B:B,Lookup_table!C:C)</f>
        <v>Data</v>
      </c>
      <c r="D8559" t="s">
        <v>34</v>
      </c>
      <c r="E8559" t="s">
        <v>40</v>
      </c>
      <c r="F8559" t="s">
        <v>16</v>
      </c>
      <c r="G8559" t="s">
        <v>17</v>
      </c>
      <c r="H8559" t="str">
        <f t="shared" si="532"/>
        <v>Remote</v>
      </c>
      <c r="I8559" t="s">
        <v>26</v>
      </c>
      <c r="J8559" t="str">
        <f t="shared" si="533"/>
        <v>3-6 yrs</v>
      </c>
      <c r="K8559">
        <f t="shared" ca="1" si="535"/>
        <v>4</v>
      </c>
      <c r="L8559" t="s">
        <v>39</v>
      </c>
      <c r="M8559">
        <v>0</v>
      </c>
      <c r="N8559">
        <v>0</v>
      </c>
      <c r="O8559">
        <v>0</v>
      </c>
      <c r="P8559">
        <v>1</v>
      </c>
      <c r="Q8559">
        <v>1</v>
      </c>
      <c r="R8559">
        <f>SUM(M8559:N8559:O8559:P8559:Q8559)</f>
        <v>2</v>
      </c>
      <c r="S8559" s="1">
        <v>95634</v>
      </c>
      <c r="T8559" s="1" t="str">
        <f t="shared" si="534"/>
        <v>Medium</v>
      </c>
      <c r="U8559">
        <v>11</v>
      </c>
      <c r="V8559">
        <v>2021</v>
      </c>
      <c r="W8559" t="s">
        <v>28</v>
      </c>
      <c r="X8559">
        <v>8</v>
      </c>
    </row>
    <row r="8560" spans="1:24" x14ac:dyDescent="0.3">
      <c r="A8560">
        <v>8559</v>
      </c>
      <c r="B8560" t="s">
        <v>31</v>
      </c>
      <c r="C8560" t="str">
        <f>_xlfn.XLOOKUP(B8560,Lookup_table!B:B,Lookup_table!C:C)</f>
        <v>Business</v>
      </c>
      <c r="D8560" t="s">
        <v>37</v>
      </c>
      <c r="E8560" t="s">
        <v>40</v>
      </c>
      <c r="F8560" t="s">
        <v>51</v>
      </c>
      <c r="G8560" t="s">
        <v>17</v>
      </c>
      <c r="H8560" t="str">
        <f t="shared" si="532"/>
        <v>Remote</v>
      </c>
      <c r="I8560" t="s">
        <v>26</v>
      </c>
      <c r="J8560" t="str">
        <f t="shared" si="533"/>
        <v>3-6 yrs</v>
      </c>
      <c r="K8560">
        <f t="shared" ca="1" si="535"/>
        <v>5</v>
      </c>
      <c r="L8560" t="s">
        <v>39</v>
      </c>
      <c r="M8560">
        <v>0</v>
      </c>
      <c r="N8560">
        <v>0</v>
      </c>
      <c r="O8560">
        <v>0</v>
      </c>
      <c r="P8560">
        <v>1</v>
      </c>
      <c r="Q8560">
        <v>0</v>
      </c>
      <c r="R8560">
        <f>SUM(M8560:N8560:O8560:P8560:Q8560)</f>
        <v>1</v>
      </c>
      <c r="S8560" s="1">
        <v>90794</v>
      </c>
      <c r="T8560" s="1" t="str">
        <f t="shared" si="534"/>
        <v>Medium</v>
      </c>
      <c r="U8560">
        <v>9</v>
      </c>
      <c r="V8560">
        <v>2023</v>
      </c>
      <c r="W8560" t="s">
        <v>28</v>
      </c>
      <c r="X8560">
        <v>9</v>
      </c>
    </row>
    <row r="8561" spans="1:24" x14ac:dyDescent="0.3">
      <c r="A8561">
        <v>8560</v>
      </c>
      <c r="B8561" t="s">
        <v>33</v>
      </c>
      <c r="C8561" t="str">
        <f>_xlfn.XLOOKUP(B8561,Lookup_table!B:B,Lookup_table!C:C)</f>
        <v>Data</v>
      </c>
      <c r="D8561" t="s">
        <v>34</v>
      </c>
      <c r="E8561" t="s">
        <v>15</v>
      </c>
      <c r="F8561" t="s">
        <v>29</v>
      </c>
      <c r="G8561" t="s">
        <v>17</v>
      </c>
      <c r="H8561" t="str">
        <f t="shared" si="532"/>
        <v>Remote</v>
      </c>
      <c r="I8561" t="s">
        <v>18</v>
      </c>
      <c r="J8561" t="str">
        <f t="shared" si="533"/>
        <v>7+ yrs</v>
      </c>
      <c r="K8561">
        <f t="shared" ca="1" si="535"/>
        <v>12</v>
      </c>
      <c r="L8561" t="s">
        <v>39</v>
      </c>
      <c r="M8561">
        <v>1</v>
      </c>
      <c r="N8561">
        <v>0</v>
      </c>
      <c r="O8561">
        <v>0</v>
      </c>
      <c r="P8561">
        <v>0</v>
      </c>
      <c r="Q8561">
        <v>1</v>
      </c>
      <c r="R8561">
        <f>SUM(M8561:N8561:O8561:P8561:Q8561)</f>
        <v>2</v>
      </c>
      <c r="S8561" s="1">
        <v>112029</v>
      </c>
      <c r="T8561" s="1" t="str">
        <f t="shared" si="534"/>
        <v>Medium</v>
      </c>
      <c r="U8561">
        <v>2</v>
      </c>
      <c r="V8561">
        <v>2025</v>
      </c>
      <c r="W8561" t="s">
        <v>20</v>
      </c>
      <c r="X8561">
        <v>5</v>
      </c>
    </row>
    <row r="8562" spans="1:24" x14ac:dyDescent="0.3">
      <c r="A8562">
        <v>8561</v>
      </c>
      <c r="B8562" t="s">
        <v>33</v>
      </c>
      <c r="C8562" t="str">
        <f>_xlfn.XLOOKUP(B8562,Lookup_table!B:B,Lookup_table!C:C)</f>
        <v>Data</v>
      </c>
      <c r="D8562" t="s">
        <v>22</v>
      </c>
      <c r="E8562" t="s">
        <v>42</v>
      </c>
      <c r="F8562" t="s">
        <v>51</v>
      </c>
      <c r="G8562" t="s">
        <v>25</v>
      </c>
      <c r="H8562" t="str">
        <f t="shared" si="532"/>
        <v>Onsite/Hybrid</v>
      </c>
      <c r="I8562" t="s">
        <v>18</v>
      </c>
      <c r="J8562" t="str">
        <f t="shared" si="533"/>
        <v>7+ yrs</v>
      </c>
      <c r="K8562">
        <f t="shared" ca="1" si="535"/>
        <v>12</v>
      </c>
      <c r="L8562" t="s">
        <v>27</v>
      </c>
      <c r="M8562">
        <v>1</v>
      </c>
      <c r="N8562">
        <v>1</v>
      </c>
      <c r="O8562">
        <v>0</v>
      </c>
      <c r="P8562">
        <v>1</v>
      </c>
      <c r="Q8562">
        <v>0</v>
      </c>
      <c r="R8562">
        <f>SUM(M8562:N8562:O8562:P8562:Q8562)</f>
        <v>3</v>
      </c>
      <c r="S8562" s="1">
        <v>134312</v>
      </c>
      <c r="T8562" s="1" t="str">
        <f t="shared" si="534"/>
        <v>High</v>
      </c>
      <c r="U8562">
        <v>8</v>
      </c>
      <c r="V8562">
        <v>2023</v>
      </c>
      <c r="W8562" t="s">
        <v>20</v>
      </c>
      <c r="X8562">
        <v>2</v>
      </c>
    </row>
    <row r="8563" spans="1:24" x14ac:dyDescent="0.3">
      <c r="A8563">
        <v>8562</v>
      </c>
      <c r="B8563" t="s">
        <v>21</v>
      </c>
      <c r="C8563" t="str">
        <f>_xlfn.XLOOKUP(B8563,Lookup_table!B:B,Lookup_table!C:C)</f>
        <v>AI</v>
      </c>
      <c r="D8563" t="s">
        <v>37</v>
      </c>
      <c r="E8563" t="s">
        <v>15</v>
      </c>
      <c r="F8563" t="s">
        <v>24</v>
      </c>
      <c r="G8563" t="s">
        <v>30</v>
      </c>
      <c r="H8563" t="str">
        <f t="shared" si="532"/>
        <v>Onsite/Hybrid</v>
      </c>
      <c r="I8563" t="s">
        <v>26</v>
      </c>
      <c r="J8563" t="str">
        <f t="shared" si="533"/>
        <v>3-6 yrs</v>
      </c>
      <c r="K8563">
        <f t="shared" ca="1" si="535"/>
        <v>5</v>
      </c>
      <c r="L8563" t="s">
        <v>27</v>
      </c>
      <c r="M8563">
        <v>1</v>
      </c>
      <c r="N8563">
        <v>1</v>
      </c>
      <c r="O8563">
        <v>0</v>
      </c>
      <c r="P8563">
        <v>1</v>
      </c>
      <c r="Q8563">
        <v>1</v>
      </c>
      <c r="R8563">
        <f>SUM(M8563:N8563:O8563:P8563:Q8563)</f>
        <v>4</v>
      </c>
      <c r="S8563" s="1">
        <v>136476</v>
      </c>
      <c r="T8563" s="1" t="str">
        <f t="shared" si="534"/>
        <v>High</v>
      </c>
      <c r="U8563">
        <v>6</v>
      </c>
      <c r="V8563">
        <v>2023</v>
      </c>
      <c r="W8563" t="s">
        <v>20</v>
      </c>
      <c r="X8563">
        <v>2</v>
      </c>
    </row>
    <row r="8564" spans="1:24" x14ac:dyDescent="0.3">
      <c r="A8564">
        <v>8563</v>
      </c>
      <c r="B8564" t="s">
        <v>41</v>
      </c>
      <c r="C8564" t="str">
        <f>_xlfn.XLOOKUP(B8564,Lookup_table!B:B,Lookup_table!C:C)</f>
        <v>Data</v>
      </c>
      <c r="D8564" t="s">
        <v>22</v>
      </c>
      <c r="E8564" t="s">
        <v>23</v>
      </c>
      <c r="F8564" t="s">
        <v>16</v>
      </c>
      <c r="G8564" t="s">
        <v>30</v>
      </c>
      <c r="H8564" t="str">
        <f t="shared" si="532"/>
        <v>Onsite/Hybrid</v>
      </c>
      <c r="I8564" t="s">
        <v>26</v>
      </c>
      <c r="J8564" t="str">
        <f t="shared" si="533"/>
        <v>3-6 yrs</v>
      </c>
      <c r="K8564">
        <f t="shared" ca="1" si="535"/>
        <v>3</v>
      </c>
      <c r="L8564" t="s">
        <v>19</v>
      </c>
      <c r="M8564">
        <v>1</v>
      </c>
      <c r="N8564">
        <v>0</v>
      </c>
      <c r="O8564">
        <v>1</v>
      </c>
      <c r="P8564">
        <v>0</v>
      </c>
      <c r="Q8564">
        <v>0</v>
      </c>
      <c r="R8564">
        <f>SUM(M8564:N8564:O8564:P8564:Q8564)</f>
        <v>2</v>
      </c>
      <c r="S8564" s="1">
        <v>109043</v>
      </c>
      <c r="T8564" s="1" t="str">
        <f t="shared" si="534"/>
        <v>Medium</v>
      </c>
      <c r="U8564">
        <v>8</v>
      </c>
      <c r="V8564">
        <v>2023</v>
      </c>
      <c r="W8564" t="s">
        <v>34</v>
      </c>
      <c r="X8564">
        <v>3</v>
      </c>
    </row>
    <row r="8565" spans="1:24" x14ac:dyDescent="0.3">
      <c r="A8565">
        <v>8564</v>
      </c>
      <c r="B8565" t="s">
        <v>31</v>
      </c>
      <c r="C8565" t="str">
        <f>_xlfn.XLOOKUP(B8565,Lookup_table!B:B,Lookup_table!C:C)</f>
        <v>Business</v>
      </c>
      <c r="D8565" t="s">
        <v>22</v>
      </c>
      <c r="E8565" t="s">
        <v>38</v>
      </c>
      <c r="F8565" t="s">
        <v>51</v>
      </c>
      <c r="G8565" t="s">
        <v>30</v>
      </c>
      <c r="H8565" t="str">
        <f t="shared" si="532"/>
        <v>Onsite/Hybrid</v>
      </c>
      <c r="I8565" t="s">
        <v>26</v>
      </c>
      <c r="J8565" t="str">
        <f t="shared" si="533"/>
        <v>3-6 yrs</v>
      </c>
      <c r="K8565">
        <f t="shared" ca="1" si="535"/>
        <v>3</v>
      </c>
      <c r="L8565" t="s">
        <v>19</v>
      </c>
      <c r="M8565">
        <v>0</v>
      </c>
      <c r="N8565">
        <v>0</v>
      </c>
      <c r="O8565">
        <v>1</v>
      </c>
      <c r="P8565">
        <v>1</v>
      </c>
      <c r="Q8565">
        <v>0</v>
      </c>
      <c r="R8565">
        <f>SUM(M8565:N8565:O8565:P8565:Q8565)</f>
        <v>2</v>
      </c>
      <c r="S8565" s="1">
        <v>124850</v>
      </c>
      <c r="T8565" s="1" t="str">
        <f t="shared" si="534"/>
        <v>High</v>
      </c>
      <c r="U8565">
        <v>3</v>
      </c>
      <c r="V8565">
        <v>2024</v>
      </c>
      <c r="W8565" t="s">
        <v>28</v>
      </c>
      <c r="X8565">
        <v>7</v>
      </c>
    </row>
    <row r="8566" spans="1:24" x14ac:dyDescent="0.3">
      <c r="A8566">
        <v>8565</v>
      </c>
      <c r="B8566" t="s">
        <v>33</v>
      </c>
      <c r="C8566" t="str">
        <f>_xlfn.XLOOKUP(B8566,Lookup_table!B:B,Lookup_table!C:C)</f>
        <v>Data</v>
      </c>
      <c r="D8566" t="s">
        <v>37</v>
      </c>
      <c r="E8566" t="s">
        <v>38</v>
      </c>
      <c r="F8566" t="s">
        <v>29</v>
      </c>
      <c r="G8566" t="s">
        <v>25</v>
      </c>
      <c r="H8566" t="str">
        <f t="shared" si="532"/>
        <v>Onsite/Hybrid</v>
      </c>
      <c r="I8566" t="s">
        <v>26</v>
      </c>
      <c r="J8566" t="str">
        <f t="shared" si="533"/>
        <v>3-6 yrs</v>
      </c>
      <c r="K8566">
        <f t="shared" ca="1" si="535"/>
        <v>5</v>
      </c>
      <c r="L8566" t="s">
        <v>19</v>
      </c>
      <c r="M8566">
        <v>1</v>
      </c>
      <c r="N8566">
        <v>0</v>
      </c>
      <c r="O8566">
        <v>0</v>
      </c>
      <c r="P8566">
        <v>0</v>
      </c>
      <c r="Q8566">
        <v>1</v>
      </c>
      <c r="R8566">
        <f>SUM(M8566:N8566:O8566:P8566:Q8566)</f>
        <v>2</v>
      </c>
      <c r="S8566" s="1">
        <v>84823</v>
      </c>
      <c r="T8566" s="1" t="str">
        <f t="shared" si="534"/>
        <v>Medium</v>
      </c>
      <c r="U8566">
        <v>4</v>
      </c>
      <c r="V8566">
        <v>2023</v>
      </c>
      <c r="W8566" t="s">
        <v>20</v>
      </c>
      <c r="X8566">
        <v>1</v>
      </c>
    </row>
    <row r="8567" spans="1:24" x14ac:dyDescent="0.3">
      <c r="A8567">
        <v>8566</v>
      </c>
      <c r="B8567" t="s">
        <v>33</v>
      </c>
      <c r="C8567" t="str">
        <f>_xlfn.XLOOKUP(B8567,Lookup_table!B:B,Lookup_table!C:C)</f>
        <v>Data</v>
      </c>
      <c r="D8567" t="s">
        <v>22</v>
      </c>
      <c r="E8567" t="s">
        <v>42</v>
      </c>
      <c r="F8567" t="s">
        <v>51</v>
      </c>
      <c r="G8567" t="s">
        <v>17</v>
      </c>
      <c r="H8567" t="str">
        <f t="shared" si="532"/>
        <v>Remote</v>
      </c>
      <c r="I8567" t="s">
        <v>18</v>
      </c>
      <c r="J8567" t="str">
        <f t="shared" si="533"/>
        <v>7+ yrs</v>
      </c>
      <c r="K8567">
        <f t="shared" ca="1" si="535"/>
        <v>13</v>
      </c>
      <c r="L8567" t="s">
        <v>27</v>
      </c>
      <c r="M8567">
        <v>0</v>
      </c>
      <c r="N8567">
        <v>0</v>
      </c>
      <c r="O8567">
        <v>1</v>
      </c>
      <c r="P8567">
        <v>0</v>
      </c>
      <c r="Q8567">
        <v>1</v>
      </c>
      <c r="R8567">
        <f>SUM(M8567:N8567:O8567:P8567:Q8567)</f>
        <v>2</v>
      </c>
      <c r="S8567" s="1">
        <v>148619</v>
      </c>
      <c r="T8567" s="1" t="str">
        <f t="shared" si="534"/>
        <v>High</v>
      </c>
      <c r="U8567">
        <v>9</v>
      </c>
      <c r="V8567">
        <v>2024</v>
      </c>
      <c r="W8567" t="s">
        <v>28</v>
      </c>
      <c r="X8567">
        <v>7</v>
      </c>
    </row>
    <row r="8568" spans="1:24" x14ac:dyDescent="0.3">
      <c r="A8568">
        <v>8567</v>
      </c>
      <c r="B8568" t="s">
        <v>41</v>
      </c>
      <c r="C8568" t="str">
        <f>_xlfn.XLOOKUP(B8568,Lookup_table!B:B,Lookup_table!C:C)</f>
        <v>Data</v>
      </c>
      <c r="D8568" t="s">
        <v>22</v>
      </c>
      <c r="E8568" t="s">
        <v>15</v>
      </c>
      <c r="F8568" t="s">
        <v>16</v>
      </c>
      <c r="G8568" t="s">
        <v>25</v>
      </c>
      <c r="H8568" t="str">
        <f t="shared" si="532"/>
        <v>Onsite/Hybrid</v>
      </c>
      <c r="I8568" t="s">
        <v>26</v>
      </c>
      <c r="J8568" t="str">
        <f t="shared" si="533"/>
        <v>3-6 yrs</v>
      </c>
      <c r="K8568">
        <f t="shared" ca="1" si="535"/>
        <v>5</v>
      </c>
      <c r="L8568" t="s">
        <v>39</v>
      </c>
      <c r="M8568">
        <v>1</v>
      </c>
      <c r="N8568">
        <v>0</v>
      </c>
      <c r="O8568">
        <v>0</v>
      </c>
      <c r="P8568">
        <v>0</v>
      </c>
      <c r="Q8568">
        <v>0</v>
      </c>
      <c r="R8568">
        <f>SUM(M8568:N8568:O8568:P8568:Q8568)</f>
        <v>1</v>
      </c>
      <c r="S8568" s="1">
        <v>95433</v>
      </c>
      <c r="T8568" s="1" t="str">
        <f t="shared" si="534"/>
        <v>Medium</v>
      </c>
      <c r="U8568">
        <v>2</v>
      </c>
      <c r="V8568">
        <v>2025</v>
      </c>
      <c r="W8568" t="s">
        <v>28</v>
      </c>
      <c r="X8568">
        <v>8</v>
      </c>
    </row>
    <row r="8569" spans="1:24" x14ac:dyDescent="0.3">
      <c r="A8569">
        <v>8568</v>
      </c>
      <c r="B8569" t="s">
        <v>21</v>
      </c>
      <c r="C8569" t="str">
        <f>_xlfn.XLOOKUP(B8569,Lookup_table!B:B,Lookup_table!C:C)</f>
        <v>AI</v>
      </c>
      <c r="D8569" t="s">
        <v>14</v>
      </c>
      <c r="E8569" t="s">
        <v>40</v>
      </c>
      <c r="F8569" t="s">
        <v>29</v>
      </c>
      <c r="G8569" t="s">
        <v>17</v>
      </c>
      <c r="H8569" t="str">
        <f t="shared" si="532"/>
        <v>Remote</v>
      </c>
      <c r="I8569" t="s">
        <v>26</v>
      </c>
      <c r="J8569" t="str">
        <f t="shared" si="533"/>
        <v>3-6 yrs</v>
      </c>
      <c r="K8569">
        <f t="shared" ca="1" si="535"/>
        <v>3</v>
      </c>
      <c r="L8569" t="s">
        <v>19</v>
      </c>
      <c r="M8569">
        <v>0</v>
      </c>
      <c r="N8569">
        <v>1</v>
      </c>
      <c r="O8569">
        <v>0</v>
      </c>
      <c r="P8569">
        <v>1</v>
      </c>
      <c r="Q8569">
        <v>1</v>
      </c>
      <c r="R8569">
        <f>SUM(M8569:N8569:O8569:P8569:Q8569)</f>
        <v>3</v>
      </c>
      <c r="S8569" s="1">
        <v>137216</v>
      </c>
      <c r="T8569" s="1" t="str">
        <f t="shared" si="534"/>
        <v>High</v>
      </c>
      <c r="U8569">
        <v>9</v>
      </c>
      <c r="V8569">
        <v>2026</v>
      </c>
      <c r="W8569" t="s">
        <v>34</v>
      </c>
      <c r="X8569">
        <v>4</v>
      </c>
    </row>
    <row r="8570" spans="1:24" x14ac:dyDescent="0.3">
      <c r="A8570">
        <v>8569</v>
      </c>
      <c r="B8570" t="s">
        <v>33</v>
      </c>
      <c r="C8570" t="str">
        <f>_xlfn.XLOOKUP(B8570,Lookup_table!B:B,Lookup_table!C:C)</f>
        <v>Data</v>
      </c>
      <c r="D8570" t="s">
        <v>37</v>
      </c>
      <c r="E8570" t="s">
        <v>38</v>
      </c>
      <c r="F8570" t="s">
        <v>16</v>
      </c>
      <c r="G8570" t="s">
        <v>30</v>
      </c>
      <c r="H8570" t="str">
        <f t="shared" si="532"/>
        <v>Onsite/Hybrid</v>
      </c>
      <c r="I8570" t="s">
        <v>18</v>
      </c>
      <c r="J8570" t="str">
        <f t="shared" si="533"/>
        <v>7+ yrs</v>
      </c>
      <c r="K8570">
        <f t="shared" ca="1" si="535"/>
        <v>9</v>
      </c>
      <c r="L8570" t="s">
        <v>27</v>
      </c>
      <c r="M8570">
        <v>0</v>
      </c>
      <c r="N8570">
        <v>1</v>
      </c>
      <c r="O8570">
        <v>1</v>
      </c>
      <c r="P8570">
        <v>1</v>
      </c>
      <c r="Q8570">
        <v>0</v>
      </c>
      <c r="R8570">
        <f>SUM(M8570:N8570:O8570:P8570:Q8570)</f>
        <v>3</v>
      </c>
      <c r="S8570" s="1">
        <v>132213</v>
      </c>
      <c r="T8570" s="1" t="str">
        <f t="shared" si="534"/>
        <v>High</v>
      </c>
      <c r="U8570">
        <v>10</v>
      </c>
      <c r="V8570">
        <v>2025</v>
      </c>
      <c r="W8570" t="s">
        <v>28</v>
      </c>
      <c r="X8570">
        <v>3</v>
      </c>
    </row>
    <row r="8571" spans="1:24" x14ac:dyDescent="0.3">
      <c r="A8571">
        <v>8570</v>
      </c>
      <c r="B8571" t="s">
        <v>21</v>
      </c>
      <c r="C8571" t="str">
        <f>_xlfn.XLOOKUP(B8571,Lookup_table!B:B,Lookup_table!C:C)</f>
        <v>AI</v>
      </c>
      <c r="D8571" t="s">
        <v>22</v>
      </c>
      <c r="E8571" t="s">
        <v>38</v>
      </c>
      <c r="F8571" t="s">
        <v>29</v>
      </c>
      <c r="G8571" t="s">
        <v>25</v>
      </c>
      <c r="H8571" t="str">
        <f t="shared" si="532"/>
        <v>Onsite/Hybrid</v>
      </c>
      <c r="I8571" t="s">
        <v>35</v>
      </c>
      <c r="J8571" t="str">
        <f t="shared" si="533"/>
        <v>0-2 yrs</v>
      </c>
      <c r="K8571">
        <f t="shared" ca="1" si="535"/>
        <v>0</v>
      </c>
      <c r="L8571" t="s">
        <v>39</v>
      </c>
      <c r="M8571">
        <v>1</v>
      </c>
      <c r="N8571">
        <v>1</v>
      </c>
      <c r="O8571">
        <v>0</v>
      </c>
      <c r="P8571">
        <v>0</v>
      </c>
      <c r="Q8571">
        <v>1</v>
      </c>
      <c r="R8571">
        <f>SUM(M8571:N8571:O8571:P8571:Q8571)</f>
        <v>3</v>
      </c>
      <c r="S8571" s="1">
        <v>124265</v>
      </c>
      <c r="T8571" s="1" t="str">
        <f t="shared" si="534"/>
        <v>High</v>
      </c>
      <c r="U8571">
        <v>8</v>
      </c>
      <c r="V8571">
        <v>2024</v>
      </c>
      <c r="W8571" t="s">
        <v>20</v>
      </c>
      <c r="X8571">
        <v>5</v>
      </c>
    </row>
    <row r="8572" spans="1:24" x14ac:dyDescent="0.3">
      <c r="A8572">
        <v>8571</v>
      </c>
      <c r="B8572" t="s">
        <v>31</v>
      </c>
      <c r="C8572" t="str">
        <f>_xlfn.XLOOKUP(B8572,Lookup_table!B:B,Lookup_table!C:C)</f>
        <v>Business</v>
      </c>
      <c r="D8572" t="s">
        <v>22</v>
      </c>
      <c r="E8572" t="s">
        <v>23</v>
      </c>
      <c r="F8572" t="s">
        <v>16</v>
      </c>
      <c r="G8572" t="s">
        <v>30</v>
      </c>
      <c r="H8572" t="str">
        <f t="shared" si="532"/>
        <v>Onsite/Hybrid</v>
      </c>
      <c r="I8572" t="s">
        <v>26</v>
      </c>
      <c r="J8572" t="str">
        <f t="shared" si="533"/>
        <v>3-6 yrs</v>
      </c>
      <c r="K8572">
        <f t="shared" ca="1" si="535"/>
        <v>6</v>
      </c>
      <c r="L8572" t="s">
        <v>27</v>
      </c>
      <c r="M8572">
        <v>1</v>
      </c>
      <c r="N8572">
        <v>1</v>
      </c>
      <c r="O8572">
        <v>0</v>
      </c>
      <c r="P8572">
        <v>1</v>
      </c>
      <c r="Q8572">
        <v>0</v>
      </c>
      <c r="R8572">
        <f>SUM(M8572:N8572:O8572:P8572:Q8572)</f>
        <v>3</v>
      </c>
      <c r="S8572" s="1">
        <v>106290</v>
      </c>
      <c r="T8572" s="1" t="str">
        <f t="shared" si="534"/>
        <v>Medium</v>
      </c>
      <c r="U8572">
        <v>1</v>
      </c>
      <c r="V8572">
        <v>2024</v>
      </c>
      <c r="W8572" t="s">
        <v>20</v>
      </c>
      <c r="X8572">
        <v>6</v>
      </c>
    </row>
    <row r="8573" spans="1:24" x14ac:dyDescent="0.3">
      <c r="A8573">
        <v>8572</v>
      </c>
      <c r="B8573" t="s">
        <v>21</v>
      </c>
      <c r="C8573" t="str">
        <f>_xlfn.XLOOKUP(B8573,Lookup_table!B:B,Lookup_table!C:C)</f>
        <v>AI</v>
      </c>
      <c r="D8573" t="s">
        <v>34</v>
      </c>
      <c r="E8573" t="s">
        <v>42</v>
      </c>
      <c r="F8573" t="s">
        <v>52</v>
      </c>
      <c r="G8573" t="s">
        <v>30</v>
      </c>
      <c r="H8573" t="str">
        <f t="shared" si="532"/>
        <v>Onsite/Hybrid</v>
      </c>
      <c r="I8573" t="s">
        <v>35</v>
      </c>
      <c r="J8573" t="str">
        <f t="shared" si="533"/>
        <v>0-2 yrs</v>
      </c>
      <c r="K8573">
        <f t="shared" ca="1" si="535"/>
        <v>0</v>
      </c>
      <c r="L8573" t="s">
        <v>27</v>
      </c>
      <c r="M8573">
        <v>1</v>
      </c>
      <c r="N8573">
        <v>0</v>
      </c>
      <c r="O8573">
        <v>0</v>
      </c>
      <c r="P8573">
        <v>1</v>
      </c>
      <c r="Q8573">
        <v>1</v>
      </c>
      <c r="R8573">
        <f>SUM(M8573:N8573:O8573:P8573:Q8573)</f>
        <v>3</v>
      </c>
      <c r="S8573" s="1">
        <v>113180</v>
      </c>
      <c r="T8573" s="1" t="str">
        <f t="shared" si="534"/>
        <v>Medium</v>
      </c>
      <c r="U8573">
        <v>11</v>
      </c>
      <c r="V8573">
        <v>2023</v>
      </c>
      <c r="W8573" t="s">
        <v>20</v>
      </c>
      <c r="X8573">
        <v>5</v>
      </c>
    </row>
    <row r="8574" spans="1:24" x14ac:dyDescent="0.3">
      <c r="A8574">
        <v>8573</v>
      </c>
      <c r="B8574" t="s">
        <v>31</v>
      </c>
      <c r="C8574" t="str">
        <f>_xlfn.XLOOKUP(B8574,Lookup_table!B:B,Lookup_table!C:C)</f>
        <v>Business</v>
      </c>
      <c r="D8574" t="s">
        <v>34</v>
      </c>
      <c r="E8574" t="s">
        <v>42</v>
      </c>
      <c r="F8574" t="s">
        <v>44</v>
      </c>
      <c r="G8574" t="s">
        <v>17</v>
      </c>
      <c r="H8574" t="str">
        <f t="shared" si="532"/>
        <v>Remote</v>
      </c>
      <c r="I8574" t="s">
        <v>26</v>
      </c>
      <c r="J8574" t="str">
        <f t="shared" si="533"/>
        <v>3-6 yrs</v>
      </c>
      <c r="K8574">
        <f t="shared" ca="1" si="535"/>
        <v>4</v>
      </c>
      <c r="L8574" t="s">
        <v>19</v>
      </c>
      <c r="M8574">
        <v>0</v>
      </c>
      <c r="N8574">
        <v>1</v>
      </c>
      <c r="O8574">
        <v>1</v>
      </c>
      <c r="P8574">
        <v>0</v>
      </c>
      <c r="Q8574">
        <v>1</v>
      </c>
      <c r="R8574">
        <f>SUM(M8574:N8574:O8574:P8574:Q8574)</f>
        <v>3</v>
      </c>
      <c r="S8574" s="1">
        <v>98124</v>
      </c>
      <c r="T8574" s="1" t="str">
        <f t="shared" si="534"/>
        <v>Medium</v>
      </c>
      <c r="U8574">
        <v>4</v>
      </c>
      <c r="V8574">
        <v>2020</v>
      </c>
      <c r="W8574" t="s">
        <v>34</v>
      </c>
      <c r="X8574">
        <v>4</v>
      </c>
    </row>
    <row r="8575" spans="1:24" x14ac:dyDescent="0.3">
      <c r="A8575">
        <v>8574</v>
      </c>
      <c r="B8575" t="s">
        <v>21</v>
      </c>
      <c r="C8575" t="str">
        <f>_xlfn.XLOOKUP(B8575,Lookup_table!B:B,Lookup_table!C:C)</f>
        <v>AI</v>
      </c>
      <c r="D8575" t="s">
        <v>22</v>
      </c>
      <c r="E8575" t="s">
        <v>40</v>
      </c>
      <c r="F8575" t="s">
        <v>51</v>
      </c>
      <c r="G8575" t="s">
        <v>30</v>
      </c>
      <c r="H8575" t="str">
        <f t="shared" si="532"/>
        <v>Onsite/Hybrid</v>
      </c>
      <c r="I8575" t="s">
        <v>26</v>
      </c>
      <c r="J8575" t="str">
        <f t="shared" si="533"/>
        <v>3-6 yrs</v>
      </c>
      <c r="K8575">
        <f t="shared" ca="1" si="535"/>
        <v>4</v>
      </c>
      <c r="L8575" t="s">
        <v>27</v>
      </c>
      <c r="M8575">
        <v>1</v>
      </c>
      <c r="N8575">
        <v>0</v>
      </c>
      <c r="O8575">
        <v>0</v>
      </c>
      <c r="P8575">
        <v>0</v>
      </c>
      <c r="Q8575">
        <v>0</v>
      </c>
      <c r="R8575">
        <f>SUM(M8575:N8575:O8575:P8575:Q8575)</f>
        <v>1</v>
      </c>
      <c r="S8575" s="1">
        <v>137332</v>
      </c>
      <c r="T8575" s="1" t="str">
        <f t="shared" si="534"/>
        <v>High</v>
      </c>
      <c r="U8575">
        <v>12</v>
      </c>
      <c r="V8575">
        <v>2026</v>
      </c>
      <c r="W8575" t="s">
        <v>20</v>
      </c>
      <c r="X8575">
        <v>4</v>
      </c>
    </row>
    <row r="8576" spans="1:24" x14ac:dyDescent="0.3">
      <c r="A8576">
        <v>8575</v>
      </c>
      <c r="B8576" t="s">
        <v>41</v>
      </c>
      <c r="C8576" t="str">
        <f>_xlfn.XLOOKUP(B8576,Lookup_table!B:B,Lookup_table!C:C)</f>
        <v>Data</v>
      </c>
      <c r="D8576" t="s">
        <v>34</v>
      </c>
      <c r="E8576" t="s">
        <v>32</v>
      </c>
      <c r="F8576" t="s">
        <v>16</v>
      </c>
      <c r="G8576" t="s">
        <v>17</v>
      </c>
      <c r="H8576" t="str">
        <f t="shared" si="532"/>
        <v>Remote</v>
      </c>
      <c r="I8576" t="s">
        <v>35</v>
      </c>
      <c r="J8576" t="str">
        <f t="shared" si="533"/>
        <v>0-2 yrs</v>
      </c>
      <c r="K8576">
        <f t="shared" ca="1" si="535"/>
        <v>2</v>
      </c>
      <c r="L8576" t="s">
        <v>27</v>
      </c>
      <c r="M8576">
        <v>0</v>
      </c>
      <c r="N8576">
        <v>1</v>
      </c>
      <c r="O8576">
        <v>1</v>
      </c>
      <c r="P8576">
        <v>0</v>
      </c>
      <c r="Q8576">
        <v>1</v>
      </c>
      <c r="R8576">
        <f>SUM(M8576:N8576:O8576:P8576:Q8576)</f>
        <v>3</v>
      </c>
      <c r="S8576" s="1">
        <v>75819</v>
      </c>
      <c r="T8576" s="1" t="str">
        <f t="shared" si="534"/>
        <v>Medium</v>
      </c>
      <c r="U8576">
        <v>8</v>
      </c>
      <c r="V8576">
        <v>2024</v>
      </c>
      <c r="W8576" t="s">
        <v>28</v>
      </c>
      <c r="X8576">
        <v>8</v>
      </c>
    </row>
    <row r="8577" spans="1:24" x14ac:dyDescent="0.3">
      <c r="A8577">
        <v>8576</v>
      </c>
      <c r="B8577" t="s">
        <v>36</v>
      </c>
      <c r="C8577" t="str">
        <f>_xlfn.XLOOKUP(B8577,Lookup_table!B:B,Lookup_table!C:C)</f>
        <v>Data</v>
      </c>
      <c r="D8577" t="s">
        <v>37</v>
      </c>
      <c r="E8577" t="s">
        <v>15</v>
      </c>
      <c r="F8577" t="s">
        <v>16</v>
      </c>
      <c r="G8577" t="s">
        <v>17</v>
      </c>
      <c r="H8577" t="str">
        <f t="shared" si="532"/>
        <v>Remote</v>
      </c>
      <c r="I8577" t="s">
        <v>26</v>
      </c>
      <c r="J8577" t="str">
        <f t="shared" si="533"/>
        <v>3-6 yrs</v>
      </c>
      <c r="K8577">
        <f t="shared" ca="1" si="535"/>
        <v>4</v>
      </c>
      <c r="L8577" t="s">
        <v>19</v>
      </c>
      <c r="M8577">
        <v>0</v>
      </c>
      <c r="N8577">
        <v>0</v>
      </c>
      <c r="O8577">
        <v>0</v>
      </c>
      <c r="P8577">
        <v>0</v>
      </c>
      <c r="Q8577">
        <v>0</v>
      </c>
      <c r="R8577">
        <f>SUM(M8577:N8577:O8577:P8577:Q8577)</f>
        <v>0</v>
      </c>
      <c r="S8577" s="1">
        <v>79642</v>
      </c>
      <c r="T8577" s="1" t="str">
        <f t="shared" si="534"/>
        <v>Medium</v>
      </c>
      <c r="U8577">
        <v>7</v>
      </c>
      <c r="V8577">
        <v>2020</v>
      </c>
      <c r="W8577" t="s">
        <v>20</v>
      </c>
      <c r="X8577">
        <v>5</v>
      </c>
    </row>
    <row r="8578" spans="1:24" x14ac:dyDescent="0.3">
      <c r="A8578">
        <v>8577</v>
      </c>
      <c r="B8578" t="s">
        <v>33</v>
      </c>
      <c r="C8578" t="str">
        <f>_xlfn.XLOOKUP(B8578,Lookup_table!B:B,Lookup_table!C:C)</f>
        <v>Data</v>
      </c>
      <c r="D8578" t="s">
        <v>14</v>
      </c>
      <c r="E8578" t="s">
        <v>23</v>
      </c>
      <c r="F8578" t="s">
        <v>43</v>
      </c>
      <c r="G8578" t="s">
        <v>17</v>
      </c>
      <c r="H8578" t="str">
        <f t="shared" ref="H8578:H8641" si="536">IF(G8578="Remote","Remote","Onsite/Hybrid")</f>
        <v>Remote</v>
      </c>
      <c r="I8578" t="s">
        <v>26</v>
      </c>
      <c r="J8578" t="str">
        <f t="shared" ref="J8578:J8641" si="537">IF(I8578="Entry","0-2 yrs",IF(I8578="Mid","3-6 yrs","7+ yrs"))</f>
        <v>3-6 yrs</v>
      </c>
      <c r="K8578">
        <f t="shared" ca="1" si="535"/>
        <v>4</v>
      </c>
      <c r="L8578" t="s">
        <v>27</v>
      </c>
      <c r="M8578">
        <v>0</v>
      </c>
      <c r="N8578">
        <v>0</v>
      </c>
      <c r="O8578">
        <v>1</v>
      </c>
      <c r="P8578">
        <v>0</v>
      </c>
      <c r="Q8578">
        <v>1</v>
      </c>
      <c r="R8578">
        <f>SUM(M8578:N8578:O8578:P8578:Q8578)</f>
        <v>2</v>
      </c>
      <c r="S8578" s="1">
        <v>95402</v>
      </c>
      <c r="T8578" s="1" t="str">
        <f t="shared" ref="T8578:T8641" si="538">IF(S8578&lt;=70000,"Low",IF(S8578&lt;=120000,"Medium","High"))</f>
        <v>Medium</v>
      </c>
      <c r="U8578">
        <v>3</v>
      </c>
      <c r="V8578">
        <v>2020</v>
      </c>
      <c r="W8578" t="s">
        <v>28</v>
      </c>
      <c r="X8578">
        <v>9</v>
      </c>
    </row>
    <row r="8579" spans="1:24" x14ac:dyDescent="0.3">
      <c r="A8579">
        <v>8578</v>
      </c>
      <c r="B8579" t="s">
        <v>31</v>
      </c>
      <c r="C8579" t="str">
        <f>_xlfn.XLOOKUP(B8579,Lookup_table!B:B,Lookup_table!C:C)</f>
        <v>Business</v>
      </c>
      <c r="D8579" t="s">
        <v>22</v>
      </c>
      <c r="E8579" t="s">
        <v>23</v>
      </c>
      <c r="F8579" t="s">
        <v>52</v>
      </c>
      <c r="G8579" t="s">
        <v>30</v>
      </c>
      <c r="H8579" t="str">
        <f t="shared" si="536"/>
        <v>Onsite/Hybrid</v>
      </c>
      <c r="I8579" t="s">
        <v>18</v>
      </c>
      <c r="J8579" t="str">
        <f t="shared" si="537"/>
        <v>7+ yrs</v>
      </c>
      <c r="K8579">
        <f t="shared" ref="K8579:K8642" ca="1" si="539">IF(J8579="0-2 yrs",RANDBETWEEN(0,2),IF(J8579="3-6 yrs", RANDBETWEEN(3,6),IF(J8579="7+ yrs", RANDBETWEEN(7,15)," ")))</f>
        <v>14</v>
      </c>
      <c r="L8579" t="s">
        <v>27</v>
      </c>
      <c r="M8579">
        <v>0</v>
      </c>
      <c r="N8579">
        <v>1</v>
      </c>
      <c r="O8579">
        <v>1</v>
      </c>
      <c r="P8579">
        <v>1</v>
      </c>
      <c r="Q8579">
        <v>0</v>
      </c>
      <c r="R8579">
        <f>SUM(M8579:N8579:O8579:P8579:Q8579)</f>
        <v>3</v>
      </c>
      <c r="S8579" s="1">
        <v>149085</v>
      </c>
      <c r="T8579" s="1" t="str">
        <f t="shared" si="538"/>
        <v>High</v>
      </c>
      <c r="U8579">
        <v>6</v>
      </c>
      <c r="V8579">
        <v>2026</v>
      </c>
      <c r="W8579" t="s">
        <v>28</v>
      </c>
      <c r="X8579">
        <v>8</v>
      </c>
    </row>
    <row r="8580" spans="1:24" x14ac:dyDescent="0.3">
      <c r="A8580">
        <v>8579</v>
      </c>
      <c r="B8580" t="s">
        <v>21</v>
      </c>
      <c r="C8580" t="str">
        <f>_xlfn.XLOOKUP(B8580,Lookup_table!B:B,Lookup_table!C:C)</f>
        <v>AI</v>
      </c>
      <c r="D8580" t="s">
        <v>14</v>
      </c>
      <c r="E8580" t="s">
        <v>15</v>
      </c>
      <c r="F8580" t="s">
        <v>52</v>
      </c>
      <c r="G8580" t="s">
        <v>17</v>
      </c>
      <c r="H8580" t="str">
        <f t="shared" si="536"/>
        <v>Remote</v>
      </c>
      <c r="I8580" t="s">
        <v>18</v>
      </c>
      <c r="J8580" t="str">
        <f t="shared" si="537"/>
        <v>7+ yrs</v>
      </c>
      <c r="K8580">
        <f t="shared" ca="1" si="539"/>
        <v>11</v>
      </c>
      <c r="L8580" t="s">
        <v>39</v>
      </c>
      <c r="M8580">
        <v>0</v>
      </c>
      <c r="N8580">
        <v>1</v>
      </c>
      <c r="O8580">
        <v>1</v>
      </c>
      <c r="P8580">
        <v>1</v>
      </c>
      <c r="Q8580">
        <v>0</v>
      </c>
      <c r="R8580">
        <f>SUM(M8580:N8580:O8580:P8580:Q8580)</f>
        <v>3</v>
      </c>
      <c r="S8580" s="1">
        <v>171965</v>
      </c>
      <c r="T8580" s="1" t="str">
        <f t="shared" si="538"/>
        <v>High</v>
      </c>
      <c r="U8580">
        <v>3</v>
      </c>
      <c r="V8580">
        <v>2025</v>
      </c>
      <c r="W8580" t="s">
        <v>28</v>
      </c>
      <c r="X8580">
        <v>1</v>
      </c>
    </row>
    <row r="8581" spans="1:24" x14ac:dyDescent="0.3">
      <c r="A8581">
        <v>8580</v>
      </c>
      <c r="B8581" t="s">
        <v>50</v>
      </c>
      <c r="C8581" t="str">
        <f>_xlfn.XLOOKUP(B8581,Lookup_table!B:B,Lookup_table!C:C)</f>
        <v>AI</v>
      </c>
      <c r="D8581" t="s">
        <v>22</v>
      </c>
      <c r="E8581" t="s">
        <v>40</v>
      </c>
      <c r="F8581" t="s">
        <v>44</v>
      </c>
      <c r="G8581" t="s">
        <v>25</v>
      </c>
      <c r="H8581" t="str">
        <f t="shared" si="536"/>
        <v>Onsite/Hybrid</v>
      </c>
      <c r="I8581" t="s">
        <v>18</v>
      </c>
      <c r="J8581" t="str">
        <f t="shared" si="537"/>
        <v>7+ yrs</v>
      </c>
      <c r="K8581">
        <f t="shared" ca="1" si="539"/>
        <v>12</v>
      </c>
      <c r="L8581" t="s">
        <v>19</v>
      </c>
      <c r="M8581">
        <v>1</v>
      </c>
      <c r="N8581">
        <v>1</v>
      </c>
      <c r="O8581">
        <v>1</v>
      </c>
      <c r="P8581">
        <v>1</v>
      </c>
      <c r="Q8581">
        <v>1</v>
      </c>
      <c r="R8581">
        <f>SUM(M8581:N8581:O8581:P8581:Q8581)</f>
        <v>5</v>
      </c>
      <c r="S8581" s="1">
        <v>196093</v>
      </c>
      <c r="T8581" s="1" t="str">
        <f t="shared" si="538"/>
        <v>High</v>
      </c>
      <c r="U8581">
        <v>5</v>
      </c>
      <c r="V8581">
        <v>2025</v>
      </c>
      <c r="W8581" t="s">
        <v>28</v>
      </c>
      <c r="X8581">
        <v>6</v>
      </c>
    </row>
    <row r="8582" spans="1:24" x14ac:dyDescent="0.3">
      <c r="A8582">
        <v>8581</v>
      </c>
      <c r="B8582" t="s">
        <v>41</v>
      </c>
      <c r="C8582" t="str">
        <f>_xlfn.XLOOKUP(B8582,Lookup_table!B:B,Lookup_table!C:C)</f>
        <v>Data</v>
      </c>
      <c r="D8582" t="s">
        <v>22</v>
      </c>
      <c r="E8582" t="s">
        <v>15</v>
      </c>
      <c r="F8582" t="s">
        <v>29</v>
      </c>
      <c r="G8582" t="s">
        <v>25</v>
      </c>
      <c r="H8582" t="str">
        <f t="shared" si="536"/>
        <v>Onsite/Hybrid</v>
      </c>
      <c r="I8582" t="s">
        <v>26</v>
      </c>
      <c r="J8582" t="str">
        <f t="shared" si="537"/>
        <v>3-6 yrs</v>
      </c>
      <c r="K8582">
        <f t="shared" ca="1" si="539"/>
        <v>5</v>
      </c>
      <c r="L8582" t="s">
        <v>19</v>
      </c>
      <c r="M8582">
        <v>1</v>
      </c>
      <c r="N8582">
        <v>1</v>
      </c>
      <c r="O8582">
        <v>0</v>
      </c>
      <c r="P8582">
        <v>0</v>
      </c>
      <c r="Q8582">
        <v>0</v>
      </c>
      <c r="R8582">
        <f>SUM(M8582:N8582:O8582:P8582:Q8582)</f>
        <v>2</v>
      </c>
      <c r="S8582" s="1">
        <v>98023</v>
      </c>
      <c r="T8582" s="1" t="str">
        <f t="shared" si="538"/>
        <v>Medium</v>
      </c>
      <c r="U8582">
        <v>12</v>
      </c>
      <c r="V8582">
        <v>2023</v>
      </c>
      <c r="W8582" t="s">
        <v>34</v>
      </c>
      <c r="X8582">
        <v>6</v>
      </c>
    </row>
    <row r="8583" spans="1:24" x14ac:dyDescent="0.3">
      <c r="A8583">
        <v>8582</v>
      </c>
      <c r="B8583" t="s">
        <v>31</v>
      </c>
      <c r="C8583" t="str">
        <f>_xlfn.XLOOKUP(B8583,Lookup_table!B:B,Lookup_table!C:C)</f>
        <v>Business</v>
      </c>
      <c r="D8583" t="s">
        <v>34</v>
      </c>
      <c r="E8583" t="s">
        <v>32</v>
      </c>
      <c r="F8583" t="s">
        <v>52</v>
      </c>
      <c r="G8583" t="s">
        <v>17</v>
      </c>
      <c r="H8583" t="str">
        <f t="shared" si="536"/>
        <v>Remote</v>
      </c>
      <c r="I8583" t="s">
        <v>18</v>
      </c>
      <c r="J8583" t="str">
        <f t="shared" si="537"/>
        <v>7+ yrs</v>
      </c>
      <c r="K8583">
        <f t="shared" ca="1" si="539"/>
        <v>9</v>
      </c>
      <c r="L8583" t="s">
        <v>27</v>
      </c>
      <c r="M8583">
        <v>0</v>
      </c>
      <c r="N8583">
        <v>1</v>
      </c>
      <c r="O8583">
        <v>1</v>
      </c>
      <c r="P8583">
        <v>0</v>
      </c>
      <c r="Q8583">
        <v>0</v>
      </c>
      <c r="R8583">
        <f>SUM(M8583:N8583:O8583:P8583:Q8583)</f>
        <v>2</v>
      </c>
      <c r="S8583" s="1">
        <v>119385</v>
      </c>
      <c r="T8583" s="1" t="str">
        <f t="shared" si="538"/>
        <v>Medium</v>
      </c>
      <c r="U8583">
        <v>4</v>
      </c>
      <c r="V8583">
        <v>2022</v>
      </c>
      <c r="W8583" t="s">
        <v>20</v>
      </c>
      <c r="X8583">
        <v>5</v>
      </c>
    </row>
    <row r="8584" spans="1:24" x14ac:dyDescent="0.3">
      <c r="A8584">
        <v>8583</v>
      </c>
      <c r="B8584" t="s">
        <v>50</v>
      </c>
      <c r="C8584" t="str">
        <f>_xlfn.XLOOKUP(B8584,Lookup_table!B:B,Lookup_table!C:C)</f>
        <v>AI</v>
      </c>
      <c r="D8584" t="s">
        <v>34</v>
      </c>
      <c r="E8584" t="s">
        <v>23</v>
      </c>
      <c r="F8584" t="s">
        <v>24</v>
      </c>
      <c r="G8584" t="s">
        <v>30</v>
      </c>
      <c r="H8584" t="str">
        <f t="shared" si="536"/>
        <v>Onsite/Hybrid</v>
      </c>
      <c r="I8584" t="s">
        <v>35</v>
      </c>
      <c r="J8584" t="str">
        <f t="shared" si="537"/>
        <v>0-2 yrs</v>
      </c>
      <c r="K8584">
        <f t="shared" ca="1" si="539"/>
        <v>2</v>
      </c>
      <c r="L8584" t="s">
        <v>27</v>
      </c>
      <c r="M8584">
        <v>0</v>
      </c>
      <c r="N8584">
        <v>0</v>
      </c>
      <c r="O8584">
        <v>1</v>
      </c>
      <c r="P8584">
        <v>0</v>
      </c>
      <c r="Q8584">
        <v>1</v>
      </c>
      <c r="R8584">
        <f>SUM(M8584:N8584:O8584:P8584:Q8584)</f>
        <v>2</v>
      </c>
      <c r="S8584" s="1">
        <v>114432</v>
      </c>
      <c r="T8584" s="1" t="str">
        <f t="shared" si="538"/>
        <v>Medium</v>
      </c>
      <c r="U8584">
        <v>6</v>
      </c>
      <c r="V8584">
        <v>2021</v>
      </c>
      <c r="W8584" t="s">
        <v>34</v>
      </c>
      <c r="X8584">
        <v>1</v>
      </c>
    </row>
    <row r="8585" spans="1:24" x14ac:dyDescent="0.3">
      <c r="A8585">
        <v>8584</v>
      </c>
      <c r="B8585" t="s">
        <v>36</v>
      </c>
      <c r="C8585" t="str">
        <f>_xlfn.XLOOKUP(B8585,Lookup_table!B:B,Lookup_table!C:C)</f>
        <v>Data</v>
      </c>
      <c r="D8585" t="s">
        <v>34</v>
      </c>
      <c r="E8585" t="s">
        <v>32</v>
      </c>
      <c r="F8585" t="s">
        <v>24</v>
      </c>
      <c r="G8585" t="s">
        <v>30</v>
      </c>
      <c r="H8585" t="str">
        <f t="shared" si="536"/>
        <v>Onsite/Hybrid</v>
      </c>
      <c r="I8585" t="s">
        <v>26</v>
      </c>
      <c r="J8585" t="str">
        <f t="shared" si="537"/>
        <v>3-6 yrs</v>
      </c>
      <c r="K8585">
        <f t="shared" ca="1" si="539"/>
        <v>5</v>
      </c>
      <c r="L8585" t="s">
        <v>19</v>
      </c>
      <c r="M8585">
        <v>1</v>
      </c>
      <c r="N8585">
        <v>1</v>
      </c>
      <c r="O8585">
        <v>0</v>
      </c>
      <c r="P8585">
        <v>0</v>
      </c>
      <c r="Q8585">
        <v>0</v>
      </c>
      <c r="R8585">
        <f>SUM(M8585:N8585:O8585:P8585:Q8585)</f>
        <v>2</v>
      </c>
      <c r="S8585" s="1">
        <v>78343</v>
      </c>
      <c r="T8585" s="1" t="str">
        <f t="shared" si="538"/>
        <v>Medium</v>
      </c>
      <c r="U8585">
        <v>4</v>
      </c>
      <c r="V8585">
        <v>2025</v>
      </c>
      <c r="W8585" t="s">
        <v>28</v>
      </c>
      <c r="X8585">
        <v>9</v>
      </c>
    </row>
    <row r="8586" spans="1:24" x14ac:dyDescent="0.3">
      <c r="A8586">
        <v>8585</v>
      </c>
      <c r="B8586" t="s">
        <v>41</v>
      </c>
      <c r="C8586" t="str">
        <f>_xlfn.XLOOKUP(B8586,Lookup_table!B:B,Lookup_table!C:C)</f>
        <v>Data</v>
      </c>
      <c r="D8586" t="s">
        <v>37</v>
      </c>
      <c r="E8586" t="s">
        <v>42</v>
      </c>
      <c r="F8586" t="s">
        <v>44</v>
      </c>
      <c r="G8586" t="s">
        <v>30</v>
      </c>
      <c r="H8586" t="str">
        <f t="shared" si="536"/>
        <v>Onsite/Hybrid</v>
      </c>
      <c r="I8586" t="s">
        <v>18</v>
      </c>
      <c r="J8586" t="str">
        <f t="shared" si="537"/>
        <v>7+ yrs</v>
      </c>
      <c r="K8586">
        <f t="shared" ca="1" si="539"/>
        <v>13</v>
      </c>
      <c r="L8586" t="s">
        <v>27</v>
      </c>
      <c r="M8586">
        <v>0</v>
      </c>
      <c r="N8586">
        <v>1</v>
      </c>
      <c r="O8586">
        <v>0</v>
      </c>
      <c r="P8586">
        <v>1</v>
      </c>
      <c r="Q8586">
        <v>0</v>
      </c>
      <c r="R8586">
        <f>SUM(M8586:N8586:O8586:P8586:Q8586)</f>
        <v>2</v>
      </c>
      <c r="S8586" s="1">
        <v>117191</v>
      </c>
      <c r="T8586" s="1" t="str">
        <f t="shared" si="538"/>
        <v>Medium</v>
      </c>
      <c r="U8586">
        <v>11</v>
      </c>
      <c r="V8586">
        <v>2022</v>
      </c>
      <c r="W8586" t="s">
        <v>34</v>
      </c>
      <c r="X8586">
        <v>4</v>
      </c>
    </row>
    <row r="8587" spans="1:24" x14ac:dyDescent="0.3">
      <c r="A8587">
        <v>8586</v>
      </c>
      <c r="B8587" t="s">
        <v>36</v>
      </c>
      <c r="C8587" t="str">
        <f>_xlfn.XLOOKUP(B8587,Lookup_table!B:B,Lookup_table!C:C)</f>
        <v>Data</v>
      </c>
      <c r="D8587" t="s">
        <v>34</v>
      </c>
      <c r="E8587" t="s">
        <v>38</v>
      </c>
      <c r="F8587" t="s">
        <v>16</v>
      </c>
      <c r="G8587" t="s">
        <v>17</v>
      </c>
      <c r="H8587" t="str">
        <f t="shared" si="536"/>
        <v>Remote</v>
      </c>
      <c r="I8587" t="s">
        <v>35</v>
      </c>
      <c r="J8587" t="str">
        <f t="shared" si="537"/>
        <v>0-2 yrs</v>
      </c>
      <c r="K8587">
        <f t="shared" ca="1" si="539"/>
        <v>2</v>
      </c>
      <c r="L8587" t="s">
        <v>27</v>
      </c>
      <c r="M8587">
        <v>1</v>
      </c>
      <c r="N8587">
        <v>1</v>
      </c>
      <c r="O8587">
        <v>0</v>
      </c>
      <c r="P8587">
        <v>0</v>
      </c>
      <c r="Q8587">
        <v>0</v>
      </c>
      <c r="R8587">
        <f>SUM(M8587:N8587:O8587:P8587:Q8587)</f>
        <v>2</v>
      </c>
      <c r="S8587" s="1">
        <v>53111</v>
      </c>
      <c r="T8587" s="1" t="str">
        <f t="shared" si="538"/>
        <v>Low</v>
      </c>
      <c r="U8587">
        <v>5</v>
      </c>
      <c r="V8587">
        <v>2024</v>
      </c>
      <c r="W8587" t="s">
        <v>20</v>
      </c>
      <c r="X8587">
        <v>2</v>
      </c>
    </row>
    <row r="8588" spans="1:24" x14ac:dyDescent="0.3">
      <c r="A8588">
        <v>8587</v>
      </c>
      <c r="B8588" t="s">
        <v>50</v>
      </c>
      <c r="C8588" t="str">
        <f>_xlfn.XLOOKUP(B8588,Lookup_table!B:B,Lookup_table!C:C)</f>
        <v>AI</v>
      </c>
      <c r="D8588" t="s">
        <v>14</v>
      </c>
      <c r="E8588" t="s">
        <v>42</v>
      </c>
      <c r="F8588" t="s">
        <v>52</v>
      </c>
      <c r="G8588" t="s">
        <v>25</v>
      </c>
      <c r="H8588" t="str">
        <f t="shared" si="536"/>
        <v>Onsite/Hybrid</v>
      </c>
      <c r="I8588" t="s">
        <v>35</v>
      </c>
      <c r="J8588" t="str">
        <f t="shared" si="537"/>
        <v>0-2 yrs</v>
      </c>
      <c r="K8588">
        <f t="shared" ca="1" si="539"/>
        <v>1</v>
      </c>
      <c r="L8588" t="s">
        <v>39</v>
      </c>
      <c r="M8588">
        <v>1</v>
      </c>
      <c r="N8588">
        <v>1</v>
      </c>
      <c r="O8588">
        <v>1</v>
      </c>
      <c r="P8588">
        <v>0</v>
      </c>
      <c r="Q8588">
        <v>1</v>
      </c>
      <c r="R8588">
        <f>SUM(M8588:N8588:O8588:P8588:Q8588)</f>
        <v>4</v>
      </c>
      <c r="S8588" s="1">
        <v>119137</v>
      </c>
      <c r="T8588" s="1" t="str">
        <f t="shared" si="538"/>
        <v>Medium</v>
      </c>
      <c r="U8588">
        <v>6</v>
      </c>
      <c r="V8588">
        <v>2023</v>
      </c>
      <c r="W8588" t="s">
        <v>20</v>
      </c>
      <c r="X8588">
        <v>5</v>
      </c>
    </row>
    <row r="8589" spans="1:24" x14ac:dyDescent="0.3">
      <c r="A8589">
        <v>8588</v>
      </c>
      <c r="B8589" t="s">
        <v>31</v>
      </c>
      <c r="C8589" t="str">
        <f>_xlfn.XLOOKUP(B8589,Lookup_table!B:B,Lookup_table!C:C)</f>
        <v>Business</v>
      </c>
      <c r="D8589" t="s">
        <v>22</v>
      </c>
      <c r="E8589" t="s">
        <v>23</v>
      </c>
      <c r="F8589" t="s">
        <v>44</v>
      </c>
      <c r="G8589" t="s">
        <v>25</v>
      </c>
      <c r="H8589" t="str">
        <f t="shared" si="536"/>
        <v>Onsite/Hybrid</v>
      </c>
      <c r="I8589" t="s">
        <v>35</v>
      </c>
      <c r="J8589" t="str">
        <f t="shared" si="537"/>
        <v>0-2 yrs</v>
      </c>
      <c r="K8589">
        <f t="shared" ca="1" si="539"/>
        <v>0</v>
      </c>
      <c r="L8589" t="s">
        <v>27</v>
      </c>
      <c r="M8589">
        <v>1</v>
      </c>
      <c r="N8589">
        <v>0</v>
      </c>
      <c r="O8589">
        <v>0</v>
      </c>
      <c r="P8589">
        <v>1</v>
      </c>
      <c r="Q8589">
        <v>1</v>
      </c>
      <c r="R8589">
        <f>SUM(M8589:N8589:O8589:P8589:Q8589)</f>
        <v>3</v>
      </c>
      <c r="S8589" s="1">
        <v>91699</v>
      </c>
      <c r="T8589" s="1" t="str">
        <f t="shared" si="538"/>
        <v>Medium</v>
      </c>
      <c r="U8589">
        <v>11</v>
      </c>
      <c r="V8589">
        <v>2025</v>
      </c>
      <c r="W8589" t="s">
        <v>28</v>
      </c>
      <c r="X8589">
        <v>7</v>
      </c>
    </row>
    <row r="8590" spans="1:24" x14ac:dyDescent="0.3">
      <c r="A8590">
        <v>8589</v>
      </c>
      <c r="B8590" t="s">
        <v>36</v>
      </c>
      <c r="C8590" t="str">
        <f>_xlfn.XLOOKUP(B8590,Lookup_table!B:B,Lookup_table!C:C)</f>
        <v>Data</v>
      </c>
      <c r="D8590" t="s">
        <v>34</v>
      </c>
      <c r="E8590" t="s">
        <v>38</v>
      </c>
      <c r="F8590" t="s">
        <v>44</v>
      </c>
      <c r="G8590" t="s">
        <v>17</v>
      </c>
      <c r="H8590" t="str">
        <f t="shared" si="536"/>
        <v>Remote</v>
      </c>
      <c r="I8590" t="s">
        <v>35</v>
      </c>
      <c r="J8590" t="str">
        <f t="shared" si="537"/>
        <v>0-2 yrs</v>
      </c>
      <c r="K8590">
        <f t="shared" ca="1" si="539"/>
        <v>1</v>
      </c>
      <c r="L8590" t="s">
        <v>27</v>
      </c>
      <c r="M8590">
        <v>0</v>
      </c>
      <c r="N8590">
        <v>1</v>
      </c>
      <c r="O8590">
        <v>0</v>
      </c>
      <c r="P8590">
        <v>1</v>
      </c>
      <c r="Q8590">
        <v>1</v>
      </c>
      <c r="R8590">
        <f>SUM(M8590:N8590:O8590:P8590:Q8590)</f>
        <v>3</v>
      </c>
      <c r="S8590" s="1">
        <v>72851</v>
      </c>
      <c r="T8590" s="1" t="str">
        <f t="shared" si="538"/>
        <v>Medium</v>
      </c>
      <c r="U8590">
        <v>6</v>
      </c>
      <c r="V8590">
        <v>2024</v>
      </c>
      <c r="W8590" t="s">
        <v>20</v>
      </c>
      <c r="X8590">
        <v>2</v>
      </c>
    </row>
    <row r="8591" spans="1:24" x14ac:dyDescent="0.3">
      <c r="A8591">
        <v>8590</v>
      </c>
      <c r="B8591" t="s">
        <v>36</v>
      </c>
      <c r="C8591" t="str">
        <f>_xlfn.XLOOKUP(B8591,Lookup_table!B:B,Lookup_table!C:C)</f>
        <v>Data</v>
      </c>
      <c r="D8591" t="s">
        <v>14</v>
      </c>
      <c r="E8591" t="s">
        <v>40</v>
      </c>
      <c r="F8591" t="s">
        <v>29</v>
      </c>
      <c r="G8591" t="s">
        <v>30</v>
      </c>
      <c r="H8591" t="str">
        <f t="shared" si="536"/>
        <v>Onsite/Hybrid</v>
      </c>
      <c r="I8591" t="s">
        <v>18</v>
      </c>
      <c r="J8591" t="str">
        <f t="shared" si="537"/>
        <v>7+ yrs</v>
      </c>
      <c r="K8591">
        <f t="shared" ca="1" si="539"/>
        <v>8</v>
      </c>
      <c r="L8591" t="s">
        <v>39</v>
      </c>
      <c r="M8591">
        <v>0</v>
      </c>
      <c r="N8591">
        <v>1</v>
      </c>
      <c r="O8591">
        <v>1</v>
      </c>
      <c r="P8591">
        <v>1</v>
      </c>
      <c r="Q8591">
        <v>1</v>
      </c>
      <c r="R8591">
        <f>SUM(M8591:N8591:O8591:P8591:Q8591)</f>
        <v>4</v>
      </c>
      <c r="S8591" s="1">
        <v>142856</v>
      </c>
      <c r="T8591" s="1" t="str">
        <f t="shared" si="538"/>
        <v>High</v>
      </c>
      <c r="U8591">
        <v>3</v>
      </c>
      <c r="V8591">
        <v>2023</v>
      </c>
      <c r="W8591" t="s">
        <v>28</v>
      </c>
      <c r="X8591">
        <v>5</v>
      </c>
    </row>
    <row r="8592" spans="1:24" x14ac:dyDescent="0.3">
      <c r="A8592">
        <v>8591</v>
      </c>
      <c r="B8592" t="s">
        <v>33</v>
      </c>
      <c r="C8592" t="str">
        <f>_xlfn.XLOOKUP(B8592,Lookup_table!B:B,Lookup_table!C:C)</f>
        <v>Data</v>
      </c>
      <c r="D8592" t="s">
        <v>14</v>
      </c>
      <c r="E8592" t="s">
        <v>23</v>
      </c>
      <c r="F8592" t="s">
        <v>29</v>
      </c>
      <c r="G8592" t="s">
        <v>30</v>
      </c>
      <c r="H8592" t="str">
        <f t="shared" si="536"/>
        <v>Onsite/Hybrid</v>
      </c>
      <c r="I8592" t="s">
        <v>18</v>
      </c>
      <c r="J8592" t="str">
        <f t="shared" si="537"/>
        <v>7+ yrs</v>
      </c>
      <c r="K8592">
        <f t="shared" ca="1" si="539"/>
        <v>11</v>
      </c>
      <c r="L8592" t="s">
        <v>19</v>
      </c>
      <c r="M8592">
        <v>0</v>
      </c>
      <c r="N8592">
        <v>0</v>
      </c>
      <c r="O8592">
        <v>0</v>
      </c>
      <c r="P8592">
        <v>1</v>
      </c>
      <c r="Q8592">
        <v>1</v>
      </c>
      <c r="R8592">
        <f>SUM(M8592:N8592:O8592:P8592:Q8592)</f>
        <v>2</v>
      </c>
      <c r="S8592" s="1">
        <v>126682</v>
      </c>
      <c r="T8592" s="1" t="str">
        <f t="shared" si="538"/>
        <v>High</v>
      </c>
      <c r="U8592">
        <v>2</v>
      </c>
      <c r="V8592">
        <v>2025</v>
      </c>
      <c r="W8592" t="s">
        <v>28</v>
      </c>
      <c r="X8592">
        <v>7</v>
      </c>
    </row>
    <row r="8593" spans="1:24" x14ac:dyDescent="0.3">
      <c r="A8593">
        <v>8592</v>
      </c>
      <c r="B8593" t="s">
        <v>33</v>
      </c>
      <c r="C8593" t="str">
        <f>_xlfn.XLOOKUP(B8593,Lookup_table!B:B,Lookup_table!C:C)</f>
        <v>Data</v>
      </c>
      <c r="D8593" t="s">
        <v>37</v>
      </c>
      <c r="E8593" t="s">
        <v>32</v>
      </c>
      <c r="F8593" t="s">
        <v>24</v>
      </c>
      <c r="G8593" t="s">
        <v>25</v>
      </c>
      <c r="H8593" t="str">
        <f t="shared" si="536"/>
        <v>Onsite/Hybrid</v>
      </c>
      <c r="I8593" t="s">
        <v>35</v>
      </c>
      <c r="J8593" t="str">
        <f t="shared" si="537"/>
        <v>0-2 yrs</v>
      </c>
      <c r="K8593">
        <f t="shared" ca="1" si="539"/>
        <v>1</v>
      </c>
      <c r="L8593" t="s">
        <v>27</v>
      </c>
      <c r="M8593">
        <v>1</v>
      </c>
      <c r="N8593">
        <v>1</v>
      </c>
      <c r="O8593">
        <v>1</v>
      </c>
      <c r="P8593">
        <v>0</v>
      </c>
      <c r="Q8593">
        <v>0</v>
      </c>
      <c r="R8593">
        <f>SUM(M8593:N8593:O8593:P8593:Q8593)</f>
        <v>3</v>
      </c>
      <c r="S8593" s="1">
        <v>60668</v>
      </c>
      <c r="T8593" s="1" t="str">
        <f t="shared" si="538"/>
        <v>Low</v>
      </c>
      <c r="U8593">
        <v>8</v>
      </c>
      <c r="V8593">
        <v>2023</v>
      </c>
      <c r="W8593" t="s">
        <v>34</v>
      </c>
      <c r="X8593">
        <v>5</v>
      </c>
    </row>
    <row r="8594" spans="1:24" x14ac:dyDescent="0.3">
      <c r="A8594">
        <v>8593</v>
      </c>
      <c r="B8594" t="s">
        <v>36</v>
      </c>
      <c r="C8594" t="str">
        <f>_xlfn.XLOOKUP(B8594,Lookup_table!B:B,Lookup_table!C:C)</f>
        <v>Data</v>
      </c>
      <c r="D8594" t="s">
        <v>22</v>
      </c>
      <c r="E8594" t="s">
        <v>42</v>
      </c>
      <c r="F8594" t="s">
        <v>52</v>
      </c>
      <c r="G8594" t="s">
        <v>30</v>
      </c>
      <c r="H8594" t="str">
        <f t="shared" si="536"/>
        <v>Onsite/Hybrid</v>
      </c>
      <c r="I8594" t="s">
        <v>35</v>
      </c>
      <c r="J8594" t="str">
        <f t="shared" si="537"/>
        <v>0-2 yrs</v>
      </c>
      <c r="K8594">
        <f t="shared" ca="1" si="539"/>
        <v>1</v>
      </c>
      <c r="L8594" t="s">
        <v>19</v>
      </c>
      <c r="M8594">
        <v>1</v>
      </c>
      <c r="N8594">
        <v>1</v>
      </c>
      <c r="O8594">
        <v>1</v>
      </c>
      <c r="P8594">
        <v>0</v>
      </c>
      <c r="Q8594">
        <v>0</v>
      </c>
      <c r="R8594">
        <f>SUM(M8594:N8594:O8594:P8594:Q8594)</f>
        <v>3</v>
      </c>
      <c r="S8594" s="1">
        <v>88034</v>
      </c>
      <c r="T8594" s="1" t="str">
        <f t="shared" si="538"/>
        <v>Medium</v>
      </c>
      <c r="U8594">
        <v>9</v>
      </c>
      <c r="V8594">
        <v>2023</v>
      </c>
      <c r="W8594" t="s">
        <v>28</v>
      </c>
      <c r="X8594">
        <v>9</v>
      </c>
    </row>
    <row r="8595" spans="1:24" x14ac:dyDescent="0.3">
      <c r="A8595">
        <v>8594</v>
      </c>
      <c r="B8595" t="s">
        <v>41</v>
      </c>
      <c r="C8595" t="str">
        <f>_xlfn.XLOOKUP(B8595,Lookup_table!B:B,Lookup_table!C:C)</f>
        <v>Data</v>
      </c>
      <c r="D8595" t="s">
        <v>22</v>
      </c>
      <c r="E8595" t="s">
        <v>38</v>
      </c>
      <c r="F8595" t="s">
        <v>44</v>
      </c>
      <c r="G8595" t="s">
        <v>25</v>
      </c>
      <c r="H8595" t="str">
        <f t="shared" si="536"/>
        <v>Onsite/Hybrid</v>
      </c>
      <c r="I8595" t="s">
        <v>35</v>
      </c>
      <c r="J8595" t="str">
        <f t="shared" si="537"/>
        <v>0-2 yrs</v>
      </c>
      <c r="K8595">
        <f t="shared" ca="1" si="539"/>
        <v>0</v>
      </c>
      <c r="L8595" t="s">
        <v>19</v>
      </c>
      <c r="M8595">
        <v>1</v>
      </c>
      <c r="N8595">
        <v>1</v>
      </c>
      <c r="O8595">
        <v>0</v>
      </c>
      <c r="P8595">
        <v>1</v>
      </c>
      <c r="Q8595">
        <v>0</v>
      </c>
      <c r="R8595">
        <f>SUM(M8595:N8595:O8595:P8595:Q8595)</f>
        <v>3</v>
      </c>
      <c r="S8595" s="1">
        <v>80866</v>
      </c>
      <c r="T8595" s="1" t="str">
        <f t="shared" si="538"/>
        <v>Medium</v>
      </c>
      <c r="U8595">
        <v>7</v>
      </c>
      <c r="V8595">
        <v>2024</v>
      </c>
      <c r="W8595" t="s">
        <v>20</v>
      </c>
      <c r="X8595">
        <v>2</v>
      </c>
    </row>
    <row r="8596" spans="1:24" x14ac:dyDescent="0.3">
      <c r="A8596">
        <v>8595</v>
      </c>
      <c r="B8596" t="s">
        <v>50</v>
      </c>
      <c r="C8596" t="str">
        <f>_xlfn.XLOOKUP(B8596,Lookup_table!B:B,Lookup_table!C:C)</f>
        <v>AI</v>
      </c>
      <c r="D8596" t="s">
        <v>34</v>
      </c>
      <c r="E8596" t="s">
        <v>23</v>
      </c>
      <c r="F8596" t="s">
        <v>51</v>
      </c>
      <c r="G8596" t="s">
        <v>30</v>
      </c>
      <c r="H8596" t="str">
        <f t="shared" si="536"/>
        <v>Onsite/Hybrid</v>
      </c>
      <c r="I8596" t="s">
        <v>18</v>
      </c>
      <c r="J8596" t="str">
        <f t="shared" si="537"/>
        <v>7+ yrs</v>
      </c>
      <c r="K8596">
        <f t="shared" ca="1" si="539"/>
        <v>14</v>
      </c>
      <c r="L8596" t="s">
        <v>19</v>
      </c>
      <c r="M8596">
        <v>1</v>
      </c>
      <c r="N8596">
        <v>1</v>
      </c>
      <c r="O8596">
        <v>1</v>
      </c>
      <c r="P8596">
        <v>1</v>
      </c>
      <c r="Q8596">
        <v>1</v>
      </c>
      <c r="R8596">
        <f>SUM(M8596:N8596:O8596:P8596:Q8596)</f>
        <v>5</v>
      </c>
      <c r="S8596" s="1">
        <v>181903</v>
      </c>
      <c r="T8596" s="1" t="str">
        <f t="shared" si="538"/>
        <v>High</v>
      </c>
      <c r="U8596">
        <v>7</v>
      </c>
      <c r="V8596">
        <v>2023</v>
      </c>
      <c r="W8596" t="s">
        <v>28</v>
      </c>
      <c r="X8596">
        <v>2</v>
      </c>
    </row>
    <row r="8597" spans="1:24" x14ac:dyDescent="0.3">
      <c r="A8597">
        <v>8596</v>
      </c>
      <c r="B8597" t="s">
        <v>41</v>
      </c>
      <c r="C8597" t="str">
        <f>_xlfn.XLOOKUP(B8597,Lookup_table!B:B,Lookup_table!C:C)</f>
        <v>Data</v>
      </c>
      <c r="D8597" t="s">
        <v>14</v>
      </c>
      <c r="E8597" t="s">
        <v>38</v>
      </c>
      <c r="F8597" t="s">
        <v>51</v>
      </c>
      <c r="G8597" t="s">
        <v>17</v>
      </c>
      <c r="H8597" t="str">
        <f t="shared" si="536"/>
        <v>Remote</v>
      </c>
      <c r="I8597" t="s">
        <v>26</v>
      </c>
      <c r="J8597" t="str">
        <f t="shared" si="537"/>
        <v>3-6 yrs</v>
      </c>
      <c r="K8597">
        <f t="shared" ca="1" si="539"/>
        <v>5</v>
      </c>
      <c r="L8597" t="s">
        <v>27</v>
      </c>
      <c r="M8597">
        <v>1</v>
      </c>
      <c r="N8597">
        <v>0</v>
      </c>
      <c r="O8597">
        <v>1</v>
      </c>
      <c r="P8597">
        <v>0</v>
      </c>
      <c r="Q8597">
        <v>1</v>
      </c>
      <c r="R8597">
        <f>SUM(M8597:N8597:O8597:P8597:Q8597)</f>
        <v>3</v>
      </c>
      <c r="S8597" s="1">
        <v>100419</v>
      </c>
      <c r="T8597" s="1" t="str">
        <f t="shared" si="538"/>
        <v>Medium</v>
      </c>
      <c r="U8597">
        <v>11</v>
      </c>
      <c r="V8597">
        <v>2021</v>
      </c>
      <c r="W8597" t="s">
        <v>34</v>
      </c>
      <c r="X8597">
        <v>1</v>
      </c>
    </row>
    <row r="8598" spans="1:24" x14ac:dyDescent="0.3">
      <c r="A8598">
        <v>8597</v>
      </c>
      <c r="B8598" t="s">
        <v>41</v>
      </c>
      <c r="C8598" t="str">
        <f>_xlfn.XLOOKUP(B8598,Lookup_table!B:B,Lookup_table!C:C)</f>
        <v>Data</v>
      </c>
      <c r="D8598" t="s">
        <v>37</v>
      </c>
      <c r="E8598" t="s">
        <v>42</v>
      </c>
      <c r="F8598" t="s">
        <v>24</v>
      </c>
      <c r="G8598" t="s">
        <v>30</v>
      </c>
      <c r="H8598" t="str">
        <f t="shared" si="536"/>
        <v>Onsite/Hybrid</v>
      </c>
      <c r="I8598" t="s">
        <v>18</v>
      </c>
      <c r="J8598" t="str">
        <f t="shared" si="537"/>
        <v>7+ yrs</v>
      </c>
      <c r="K8598">
        <f t="shared" ca="1" si="539"/>
        <v>7</v>
      </c>
      <c r="L8598" t="s">
        <v>39</v>
      </c>
      <c r="M8598">
        <v>0</v>
      </c>
      <c r="N8598">
        <v>0</v>
      </c>
      <c r="O8598">
        <v>1</v>
      </c>
      <c r="P8598">
        <v>0</v>
      </c>
      <c r="Q8598">
        <v>0</v>
      </c>
      <c r="R8598">
        <f>SUM(M8598:N8598:O8598:P8598:Q8598)</f>
        <v>1</v>
      </c>
      <c r="S8598" s="1">
        <v>114505</v>
      </c>
      <c r="T8598" s="1" t="str">
        <f t="shared" si="538"/>
        <v>Medium</v>
      </c>
      <c r="U8598">
        <v>12</v>
      </c>
      <c r="V8598">
        <v>2026</v>
      </c>
      <c r="W8598" t="s">
        <v>28</v>
      </c>
      <c r="X8598">
        <v>9</v>
      </c>
    </row>
    <row r="8599" spans="1:24" x14ac:dyDescent="0.3">
      <c r="A8599">
        <v>8598</v>
      </c>
      <c r="B8599" t="s">
        <v>33</v>
      </c>
      <c r="C8599" t="str">
        <f>_xlfn.XLOOKUP(B8599,Lookup_table!B:B,Lookup_table!C:C)</f>
        <v>Data</v>
      </c>
      <c r="D8599" t="s">
        <v>22</v>
      </c>
      <c r="E8599" t="s">
        <v>32</v>
      </c>
      <c r="F8599" t="s">
        <v>44</v>
      </c>
      <c r="G8599" t="s">
        <v>30</v>
      </c>
      <c r="H8599" t="str">
        <f t="shared" si="536"/>
        <v>Onsite/Hybrid</v>
      </c>
      <c r="I8599" t="s">
        <v>35</v>
      </c>
      <c r="J8599" t="str">
        <f t="shared" si="537"/>
        <v>0-2 yrs</v>
      </c>
      <c r="K8599">
        <f t="shared" ca="1" si="539"/>
        <v>1</v>
      </c>
      <c r="L8599" t="s">
        <v>19</v>
      </c>
      <c r="M8599">
        <v>0</v>
      </c>
      <c r="N8599">
        <v>1</v>
      </c>
      <c r="O8599">
        <v>0</v>
      </c>
      <c r="P8599">
        <v>0</v>
      </c>
      <c r="Q8599">
        <v>0</v>
      </c>
      <c r="R8599">
        <f>SUM(M8599:N8599:O8599:P8599:Q8599)</f>
        <v>1</v>
      </c>
      <c r="S8599" s="1">
        <v>73698</v>
      </c>
      <c r="T8599" s="1" t="str">
        <f t="shared" si="538"/>
        <v>Medium</v>
      </c>
      <c r="U8599">
        <v>12</v>
      </c>
      <c r="V8599">
        <v>2024</v>
      </c>
      <c r="W8599" t="s">
        <v>34</v>
      </c>
      <c r="X8599">
        <v>4</v>
      </c>
    </row>
    <row r="8600" spans="1:24" x14ac:dyDescent="0.3">
      <c r="A8600">
        <v>8599</v>
      </c>
      <c r="B8600" t="s">
        <v>36</v>
      </c>
      <c r="C8600" t="str">
        <f>_xlfn.XLOOKUP(B8600,Lookup_table!B:B,Lookup_table!C:C)</f>
        <v>Data</v>
      </c>
      <c r="D8600" t="s">
        <v>14</v>
      </c>
      <c r="E8600" t="s">
        <v>23</v>
      </c>
      <c r="F8600" t="s">
        <v>16</v>
      </c>
      <c r="G8600" t="s">
        <v>25</v>
      </c>
      <c r="H8600" t="str">
        <f t="shared" si="536"/>
        <v>Onsite/Hybrid</v>
      </c>
      <c r="I8600" t="s">
        <v>26</v>
      </c>
      <c r="J8600" t="str">
        <f t="shared" si="537"/>
        <v>3-6 yrs</v>
      </c>
      <c r="K8600">
        <f t="shared" ca="1" si="539"/>
        <v>3</v>
      </c>
      <c r="L8600" t="s">
        <v>39</v>
      </c>
      <c r="M8600">
        <v>0</v>
      </c>
      <c r="N8600">
        <v>0</v>
      </c>
      <c r="O8600">
        <v>1</v>
      </c>
      <c r="P8600">
        <v>0</v>
      </c>
      <c r="Q8600">
        <v>1</v>
      </c>
      <c r="R8600">
        <f>SUM(M8600:N8600:O8600:P8600:Q8600)</f>
        <v>2</v>
      </c>
      <c r="S8600" s="1">
        <v>95794</v>
      </c>
      <c r="T8600" s="1" t="str">
        <f t="shared" si="538"/>
        <v>Medium</v>
      </c>
      <c r="U8600">
        <v>8</v>
      </c>
      <c r="V8600">
        <v>2020</v>
      </c>
      <c r="W8600" t="s">
        <v>20</v>
      </c>
      <c r="X8600">
        <v>6</v>
      </c>
    </row>
    <row r="8601" spans="1:24" x14ac:dyDescent="0.3">
      <c r="A8601">
        <v>8600</v>
      </c>
      <c r="B8601" t="s">
        <v>33</v>
      </c>
      <c r="C8601" t="str">
        <f>_xlfn.XLOOKUP(B8601,Lookup_table!B:B,Lookup_table!C:C)</f>
        <v>Data</v>
      </c>
      <c r="D8601" t="s">
        <v>34</v>
      </c>
      <c r="E8601" t="s">
        <v>32</v>
      </c>
      <c r="F8601" t="s">
        <v>16</v>
      </c>
      <c r="G8601" t="s">
        <v>17</v>
      </c>
      <c r="H8601" t="str">
        <f t="shared" si="536"/>
        <v>Remote</v>
      </c>
      <c r="I8601" t="s">
        <v>35</v>
      </c>
      <c r="J8601" t="str">
        <f t="shared" si="537"/>
        <v>0-2 yrs</v>
      </c>
      <c r="K8601">
        <f t="shared" ca="1" si="539"/>
        <v>0</v>
      </c>
      <c r="L8601" t="s">
        <v>39</v>
      </c>
      <c r="M8601">
        <v>0</v>
      </c>
      <c r="N8601">
        <v>0</v>
      </c>
      <c r="O8601">
        <v>1</v>
      </c>
      <c r="P8601">
        <v>0</v>
      </c>
      <c r="Q8601">
        <v>1</v>
      </c>
      <c r="R8601">
        <f>SUM(M8601:N8601:O8601:P8601:Q8601)</f>
        <v>2</v>
      </c>
      <c r="S8601" s="1">
        <v>74965</v>
      </c>
      <c r="T8601" s="1" t="str">
        <f t="shared" si="538"/>
        <v>Medium</v>
      </c>
      <c r="U8601">
        <v>9</v>
      </c>
      <c r="V8601">
        <v>2023</v>
      </c>
      <c r="W8601" t="s">
        <v>20</v>
      </c>
      <c r="X8601">
        <v>6</v>
      </c>
    </row>
    <row r="8602" spans="1:24" x14ac:dyDescent="0.3">
      <c r="A8602">
        <v>8601</v>
      </c>
      <c r="B8602" t="s">
        <v>33</v>
      </c>
      <c r="C8602" t="str">
        <f>_xlfn.XLOOKUP(B8602,Lookup_table!B:B,Lookup_table!C:C)</f>
        <v>Data</v>
      </c>
      <c r="D8602" t="s">
        <v>22</v>
      </c>
      <c r="E8602" t="s">
        <v>40</v>
      </c>
      <c r="F8602" t="s">
        <v>24</v>
      </c>
      <c r="G8602" t="s">
        <v>30</v>
      </c>
      <c r="H8602" t="str">
        <f t="shared" si="536"/>
        <v>Onsite/Hybrid</v>
      </c>
      <c r="I8602" t="s">
        <v>35</v>
      </c>
      <c r="J8602" t="str">
        <f t="shared" si="537"/>
        <v>0-2 yrs</v>
      </c>
      <c r="K8602">
        <f t="shared" ca="1" si="539"/>
        <v>2</v>
      </c>
      <c r="L8602" t="s">
        <v>19</v>
      </c>
      <c r="M8602">
        <v>0</v>
      </c>
      <c r="N8602">
        <v>1</v>
      </c>
      <c r="O8602">
        <v>0</v>
      </c>
      <c r="P8602">
        <v>1</v>
      </c>
      <c r="Q8602">
        <v>0</v>
      </c>
      <c r="R8602">
        <f>SUM(M8602:N8602:O8602:P8602:Q8602)</f>
        <v>2</v>
      </c>
      <c r="S8602" s="1">
        <v>84525</v>
      </c>
      <c r="T8602" s="1" t="str">
        <f t="shared" si="538"/>
        <v>Medium</v>
      </c>
      <c r="U8602">
        <v>2</v>
      </c>
      <c r="V8602">
        <v>2022</v>
      </c>
      <c r="W8602" t="s">
        <v>34</v>
      </c>
      <c r="X8602">
        <v>3</v>
      </c>
    </row>
    <row r="8603" spans="1:24" x14ac:dyDescent="0.3">
      <c r="A8603">
        <v>8602</v>
      </c>
      <c r="B8603" t="s">
        <v>41</v>
      </c>
      <c r="C8603" t="str">
        <f>_xlfn.XLOOKUP(B8603,Lookup_table!B:B,Lookup_table!C:C)</f>
        <v>Data</v>
      </c>
      <c r="D8603" t="s">
        <v>37</v>
      </c>
      <c r="E8603" t="s">
        <v>23</v>
      </c>
      <c r="F8603" t="s">
        <v>52</v>
      </c>
      <c r="G8603" t="s">
        <v>30</v>
      </c>
      <c r="H8603" t="str">
        <f t="shared" si="536"/>
        <v>Onsite/Hybrid</v>
      </c>
      <c r="I8603" t="s">
        <v>35</v>
      </c>
      <c r="J8603" t="str">
        <f t="shared" si="537"/>
        <v>0-2 yrs</v>
      </c>
      <c r="K8603">
        <f t="shared" ca="1" si="539"/>
        <v>2</v>
      </c>
      <c r="L8603" t="s">
        <v>27</v>
      </c>
      <c r="M8603">
        <v>0</v>
      </c>
      <c r="N8603">
        <v>1</v>
      </c>
      <c r="O8603">
        <v>0</v>
      </c>
      <c r="P8603">
        <v>0</v>
      </c>
      <c r="Q8603">
        <v>1</v>
      </c>
      <c r="R8603">
        <f>SUM(M8603:N8603:O8603:P8603:Q8603)</f>
        <v>2</v>
      </c>
      <c r="S8603" s="1">
        <v>61703</v>
      </c>
      <c r="T8603" s="1" t="str">
        <f t="shared" si="538"/>
        <v>Low</v>
      </c>
      <c r="U8603">
        <v>6</v>
      </c>
      <c r="V8603">
        <v>2021</v>
      </c>
      <c r="W8603" t="s">
        <v>28</v>
      </c>
      <c r="X8603">
        <v>7</v>
      </c>
    </row>
    <row r="8604" spans="1:24" x14ac:dyDescent="0.3">
      <c r="A8604">
        <v>8603</v>
      </c>
      <c r="B8604" t="s">
        <v>21</v>
      </c>
      <c r="C8604" t="str">
        <f>_xlfn.XLOOKUP(B8604,Lookup_table!B:B,Lookup_table!C:C)</f>
        <v>AI</v>
      </c>
      <c r="D8604" t="s">
        <v>34</v>
      </c>
      <c r="E8604" t="s">
        <v>23</v>
      </c>
      <c r="F8604" t="s">
        <v>43</v>
      </c>
      <c r="G8604" t="s">
        <v>17</v>
      </c>
      <c r="H8604" t="str">
        <f t="shared" si="536"/>
        <v>Remote</v>
      </c>
      <c r="I8604" t="s">
        <v>26</v>
      </c>
      <c r="J8604" t="str">
        <f t="shared" si="537"/>
        <v>3-6 yrs</v>
      </c>
      <c r="K8604">
        <f t="shared" ca="1" si="539"/>
        <v>4</v>
      </c>
      <c r="L8604" t="s">
        <v>19</v>
      </c>
      <c r="M8604">
        <v>0</v>
      </c>
      <c r="N8604">
        <v>0</v>
      </c>
      <c r="O8604">
        <v>0</v>
      </c>
      <c r="P8604">
        <v>0</v>
      </c>
      <c r="Q8604">
        <v>1</v>
      </c>
      <c r="R8604">
        <f>SUM(M8604:N8604:O8604:P8604:Q8604)</f>
        <v>1</v>
      </c>
      <c r="S8604" s="1">
        <v>123744</v>
      </c>
      <c r="T8604" s="1" t="str">
        <f t="shared" si="538"/>
        <v>High</v>
      </c>
      <c r="U8604">
        <v>12</v>
      </c>
      <c r="V8604">
        <v>2021</v>
      </c>
      <c r="W8604" t="s">
        <v>20</v>
      </c>
      <c r="X8604">
        <v>5</v>
      </c>
    </row>
    <row r="8605" spans="1:24" x14ac:dyDescent="0.3">
      <c r="A8605">
        <v>8604</v>
      </c>
      <c r="B8605" t="s">
        <v>21</v>
      </c>
      <c r="C8605" t="str">
        <f>_xlfn.XLOOKUP(B8605,Lookup_table!B:B,Lookup_table!C:C)</f>
        <v>AI</v>
      </c>
      <c r="D8605" t="s">
        <v>14</v>
      </c>
      <c r="E8605" t="s">
        <v>15</v>
      </c>
      <c r="F8605" t="s">
        <v>44</v>
      </c>
      <c r="G8605" t="s">
        <v>30</v>
      </c>
      <c r="H8605" t="str">
        <f t="shared" si="536"/>
        <v>Onsite/Hybrid</v>
      </c>
      <c r="I8605" t="s">
        <v>18</v>
      </c>
      <c r="J8605" t="str">
        <f t="shared" si="537"/>
        <v>7+ yrs</v>
      </c>
      <c r="K8605">
        <f t="shared" ca="1" si="539"/>
        <v>12</v>
      </c>
      <c r="L8605" t="s">
        <v>27</v>
      </c>
      <c r="M8605">
        <v>0</v>
      </c>
      <c r="N8605">
        <v>0</v>
      </c>
      <c r="O8605">
        <v>0</v>
      </c>
      <c r="P8605">
        <v>1</v>
      </c>
      <c r="Q8605">
        <v>0</v>
      </c>
      <c r="R8605">
        <f>SUM(M8605:N8605:O8605:P8605:Q8605)</f>
        <v>1</v>
      </c>
      <c r="S8605" s="1">
        <v>156136</v>
      </c>
      <c r="T8605" s="1" t="str">
        <f t="shared" si="538"/>
        <v>High</v>
      </c>
      <c r="U8605">
        <v>4</v>
      </c>
      <c r="V8605">
        <v>2021</v>
      </c>
      <c r="W8605" t="s">
        <v>28</v>
      </c>
      <c r="X8605">
        <v>7</v>
      </c>
    </row>
    <row r="8606" spans="1:24" x14ac:dyDescent="0.3">
      <c r="A8606">
        <v>8605</v>
      </c>
      <c r="B8606" t="s">
        <v>41</v>
      </c>
      <c r="C8606" t="str">
        <f>_xlfn.XLOOKUP(B8606,Lookup_table!B:B,Lookup_table!C:C)</f>
        <v>Data</v>
      </c>
      <c r="D8606" t="s">
        <v>22</v>
      </c>
      <c r="E8606" t="s">
        <v>42</v>
      </c>
      <c r="F8606" t="s">
        <v>51</v>
      </c>
      <c r="G8606" t="s">
        <v>25</v>
      </c>
      <c r="H8606" t="str">
        <f t="shared" si="536"/>
        <v>Onsite/Hybrid</v>
      </c>
      <c r="I8606" t="s">
        <v>35</v>
      </c>
      <c r="J8606" t="str">
        <f t="shared" si="537"/>
        <v>0-2 yrs</v>
      </c>
      <c r="K8606">
        <f t="shared" ca="1" si="539"/>
        <v>2</v>
      </c>
      <c r="L8606" t="s">
        <v>27</v>
      </c>
      <c r="M8606">
        <v>1</v>
      </c>
      <c r="N8606">
        <v>0</v>
      </c>
      <c r="O8606">
        <v>0</v>
      </c>
      <c r="P8606">
        <v>1</v>
      </c>
      <c r="Q8606">
        <v>1</v>
      </c>
      <c r="R8606">
        <f>SUM(M8606:N8606:O8606:P8606:Q8606)</f>
        <v>3</v>
      </c>
      <c r="S8606" s="1">
        <v>94478</v>
      </c>
      <c r="T8606" s="1" t="str">
        <f t="shared" si="538"/>
        <v>Medium</v>
      </c>
      <c r="U8606">
        <v>5</v>
      </c>
      <c r="V8606">
        <v>2023</v>
      </c>
      <c r="W8606" t="s">
        <v>20</v>
      </c>
      <c r="X8606">
        <v>4</v>
      </c>
    </row>
    <row r="8607" spans="1:24" x14ac:dyDescent="0.3">
      <c r="A8607">
        <v>8606</v>
      </c>
      <c r="B8607" t="s">
        <v>31</v>
      </c>
      <c r="C8607" t="str">
        <f>_xlfn.XLOOKUP(B8607,Lookup_table!B:B,Lookup_table!C:C)</f>
        <v>Business</v>
      </c>
      <c r="D8607" t="s">
        <v>14</v>
      </c>
      <c r="E8607" t="s">
        <v>23</v>
      </c>
      <c r="F8607" t="s">
        <v>29</v>
      </c>
      <c r="G8607" t="s">
        <v>17</v>
      </c>
      <c r="H8607" t="str">
        <f t="shared" si="536"/>
        <v>Remote</v>
      </c>
      <c r="I8607" t="s">
        <v>35</v>
      </c>
      <c r="J8607" t="str">
        <f t="shared" si="537"/>
        <v>0-2 yrs</v>
      </c>
      <c r="K8607">
        <f t="shared" ca="1" si="539"/>
        <v>2</v>
      </c>
      <c r="L8607" t="s">
        <v>39</v>
      </c>
      <c r="M8607">
        <v>0</v>
      </c>
      <c r="N8607">
        <v>0</v>
      </c>
      <c r="O8607">
        <v>0</v>
      </c>
      <c r="P8607">
        <v>1</v>
      </c>
      <c r="Q8607">
        <v>1</v>
      </c>
      <c r="R8607">
        <f>SUM(M8607:N8607:O8607:P8607:Q8607)</f>
        <v>2</v>
      </c>
      <c r="S8607" s="1">
        <v>79054</v>
      </c>
      <c r="T8607" s="1" t="str">
        <f t="shared" si="538"/>
        <v>Medium</v>
      </c>
      <c r="U8607">
        <v>11</v>
      </c>
      <c r="V8607">
        <v>2022</v>
      </c>
      <c r="W8607" t="s">
        <v>34</v>
      </c>
      <c r="X8607">
        <v>5</v>
      </c>
    </row>
    <row r="8608" spans="1:24" x14ac:dyDescent="0.3">
      <c r="A8608">
        <v>8607</v>
      </c>
      <c r="B8608" t="s">
        <v>31</v>
      </c>
      <c r="C8608" t="str">
        <f>_xlfn.XLOOKUP(B8608,Lookup_table!B:B,Lookup_table!C:C)</f>
        <v>Business</v>
      </c>
      <c r="D8608" t="s">
        <v>34</v>
      </c>
      <c r="E8608" t="s">
        <v>23</v>
      </c>
      <c r="F8608" t="s">
        <v>44</v>
      </c>
      <c r="G8608" t="s">
        <v>30</v>
      </c>
      <c r="H8608" t="str">
        <f t="shared" si="536"/>
        <v>Onsite/Hybrid</v>
      </c>
      <c r="I8608" t="s">
        <v>18</v>
      </c>
      <c r="J8608" t="str">
        <f t="shared" si="537"/>
        <v>7+ yrs</v>
      </c>
      <c r="K8608">
        <f t="shared" ca="1" si="539"/>
        <v>14</v>
      </c>
      <c r="L8608" t="s">
        <v>19</v>
      </c>
      <c r="M8608">
        <v>1</v>
      </c>
      <c r="N8608">
        <v>0</v>
      </c>
      <c r="O8608">
        <v>0</v>
      </c>
      <c r="P8608">
        <v>0</v>
      </c>
      <c r="Q8608">
        <v>1</v>
      </c>
      <c r="R8608">
        <f>SUM(M8608:N8608:O8608:P8608:Q8608)</f>
        <v>2</v>
      </c>
      <c r="S8608" s="1">
        <v>112497</v>
      </c>
      <c r="T8608" s="1" t="str">
        <f t="shared" si="538"/>
        <v>Medium</v>
      </c>
      <c r="U8608">
        <v>8</v>
      </c>
      <c r="V8608">
        <v>2024</v>
      </c>
      <c r="W8608" t="s">
        <v>34</v>
      </c>
      <c r="X8608">
        <v>1</v>
      </c>
    </row>
    <row r="8609" spans="1:24" x14ac:dyDescent="0.3">
      <c r="A8609">
        <v>8608</v>
      </c>
      <c r="B8609" t="s">
        <v>50</v>
      </c>
      <c r="C8609" t="str">
        <f>_xlfn.XLOOKUP(B8609,Lookup_table!B:B,Lookup_table!C:C)</f>
        <v>AI</v>
      </c>
      <c r="D8609" t="s">
        <v>34</v>
      </c>
      <c r="E8609" t="s">
        <v>15</v>
      </c>
      <c r="F8609" t="s">
        <v>43</v>
      </c>
      <c r="G8609" t="s">
        <v>30</v>
      </c>
      <c r="H8609" t="str">
        <f t="shared" si="536"/>
        <v>Onsite/Hybrid</v>
      </c>
      <c r="I8609" t="s">
        <v>35</v>
      </c>
      <c r="J8609" t="str">
        <f t="shared" si="537"/>
        <v>0-2 yrs</v>
      </c>
      <c r="K8609">
        <f t="shared" ca="1" si="539"/>
        <v>2</v>
      </c>
      <c r="L8609" t="s">
        <v>39</v>
      </c>
      <c r="M8609">
        <v>1</v>
      </c>
      <c r="N8609">
        <v>1</v>
      </c>
      <c r="O8609">
        <v>0</v>
      </c>
      <c r="P8609">
        <v>0</v>
      </c>
      <c r="Q8609">
        <v>0</v>
      </c>
      <c r="R8609">
        <f>SUM(M8609:N8609:O8609:P8609:Q8609)</f>
        <v>2</v>
      </c>
      <c r="S8609" s="1">
        <v>92364</v>
      </c>
      <c r="T8609" s="1" t="str">
        <f t="shared" si="538"/>
        <v>Medium</v>
      </c>
      <c r="U8609">
        <v>3</v>
      </c>
      <c r="V8609">
        <v>2022</v>
      </c>
      <c r="W8609" t="s">
        <v>20</v>
      </c>
      <c r="X8609">
        <v>2</v>
      </c>
    </row>
    <row r="8610" spans="1:24" x14ac:dyDescent="0.3">
      <c r="A8610">
        <v>8609</v>
      </c>
      <c r="B8610" t="s">
        <v>31</v>
      </c>
      <c r="C8610" t="str">
        <f>_xlfn.XLOOKUP(B8610,Lookup_table!B:B,Lookup_table!C:C)</f>
        <v>Business</v>
      </c>
      <c r="D8610" t="s">
        <v>34</v>
      </c>
      <c r="E8610" t="s">
        <v>38</v>
      </c>
      <c r="F8610" t="s">
        <v>16</v>
      </c>
      <c r="G8610" t="s">
        <v>17</v>
      </c>
      <c r="H8610" t="str">
        <f t="shared" si="536"/>
        <v>Remote</v>
      </c>
      <c r="I8610" t="s">
        <v>35</v>
      </c>
      <c r="J8610" t="str">
        <f t="shared" si="537"/>
        <v>0-2 yrs</v>
      </c>
      <c r="K8610">
        <f t="shared" ca="1" si="539"/>
        <v>1</v>
      </c>
      <c r="L8610" t="s">
        <v>19</v>
      </c>
      <c r="M8610">
        <v>0</v>
      </c>
      <c r="N8610">
        <v>0</v>
      </c>
      <c r="O8610">
        <v>0</v>
      </c>
      <c r="P8610">
        <v>1</v>
      </c>
      <c r="Q8610">
        <v>0</v>
      </c>
      <c r="R8610">
        <f>SUM(M8610:N8610:O8610:P8610:Q8610)</f>
        <v>1</v>
      </c>
      <c r="S8610" s="1">
        <v>60974</v>
      </c>
      <c r="T8610" s="1" t="str">
        <f t="shared" si="538"/>
        <v>Low</v>
      </c>
      <c r="U8610">
        <v>1</v>
      </c>
      <c r="V8610">
        <v>2022</v>
      </c>
      <c r="W8610" t="s">
        <v>28</v>
      </c>
      <c r="X8610">
        <v>7</v>
      </c>
    </row>
    <row r="8611" spans="1:24" x14ac:dyDescent="0.3">
      <c r="A8611">
        <v>8610</v>
      </c>
      <c r="B8611" t="s">
        <v>41</v>
      </c>
      <c r="C8611" t="str">
        <f>_xlfn.XLOOKUP(B8611,Lookup_table!B:B,Lookup_table!C:C)</f>
        <v>Data</v>
      </c>
      <c r="D8611" t="s">
        <v>14</v>
      </c>
      <c r="E8611" t="s">
        <v>40</v>
      </c>
      <c r="F8611" t="s">
        <v>29</v>
      </c>
      <c r="G8611" t="s">
        <v>25</v>
      </c>
      <c r="H8611" t="str">
        <f t="shared" si="536"/>
        <v>Onsite/Hybrid</v>
      </c>
      <c r="I8611" t="s">
        <v>35</v>
      </c>
      <c r="J8611" t="str">
        <f t="shared" si="537"/>
        <v>0-2 yrs</v>
      </c>
      <c r="K8611">
        <f t="shared" ca="1" si="539"/>
        <v>2</v>
      </c>
      <c r="L8611" t="s">
        <v>39</v>
      </c>
      <c r="M8611">
        <v>0</v>
      </c>
      <c r="N8611">
        <v>0</v>
      </c>
      <c r="O8611">
        <v>0</v>
      </c>
      <c r="P8611">
        <v>1</v>
      </c>
      <c r="Q8611">
        <v>0</v>
      </c>
      <c r="R8611">
        <f>SUM(M8611:N8611:O8611:P8611:Q8611)</f>
        <v>1</v>
      </c>
      <c r="S8611" s="1">
        <v>68715</v>
      </c>
      <c r="T8611" s="1" t="str">
        <f t="shared" si="538"/>
        <v>Low</v>
      </c>
      <c r="U8611">
        <v>11</v>
      </c>
      <c r="V8611">
        <v>2023</v>
      </c>
      <c r="W8611" t="s">
        <v>34</v>
      </c>
      <c r="X8611">
        <v>5</v>
      </c>
    </row>
    <row r="8612" spans="1:24" x14ac:dyDescent="0.3">
      <c r="A8612">
        <v>8611</v>
      </c>
      <c r="B8612" t="s">
        <v>33</v>
      </c>
      <c r="C8612" t="str">
        <f>_xlfn.XLOOKUP(B8612,Lookup_table!B:B,Lookup_table!C:C)</f>
        <v>Data</v>
      </c>
      <c r="D8612" t="s">
        <v>22</v>
      </c>
      <c r="E8612" t="s">
        <v>40</v>
      </c>
      <c r="F8612" t="s">
        <v>52</v>
      </c>
      <c r="G8612" t="s">
        <v>17</v>
      </c>
      <c r="H8612" t="str">
        <f t="shared" si="536"/>
        <v>Remote</v>
      </c>
      <c r="I8612" t="s">
        <v>26</v>
      </c>
      <c r="J8612" t="str">
        <f t="shared" si="537"/>
        <v>3-6 yrs</v>
      </c>
      <c r="K8612">
        <f t="shared" ca="1" si="539"/>
        <v>5</v>
      </c>
      <c r="L8612" t="s">
        <v>19</v>
      </c>
      <c r="M8612">
        <v>0</v>
      </c>
      <c r="N8612">
        <v>1</v>
      </c>
      <c r="O8612">
        <v>0</v>
      </c>
      <c r="P8612">
        <v>1</v>
      </c>
      <c r="Q8612">
        <v>0</v>
      </c>
      <c r="R8612">
        <f>SUM(M8612:N8612:O8612:P8612:Q8612)</f>
        <v>2</v>
      </c>
      <c r="S8612" s="1">
        <v>109066</v>
      </c>
      <c r="T8612" s="1" t="str">
        <f t="shared" si="538"/>
        <v>Medium</v>
      </c>
      <c r="U8612">
        <v>3</v>
      </c>
      <c r="V8612">
        <v>2021</v>
      </c>
      <c r="W8612" t="s">
        <v>20</v>
      </c>
      <c r="X8612">
        <v>5</v>
      </c>
    </row>
    <row r="8613" spans="1:24" x14ac:dyDescent="0.3">
      <c r="A8613">
        <v>8612</v>
      </c>
      <c r="B8613" t="s">
        <v>33</v>
      </c>
      <c r="C8613" t="str">
        <f>_xlfn.XLOOKUP(B8613,Lookup_table!B:B,Lookup_table!C:C)</f>
        <v>Data</v>
      </c>
      <c r="D8613" t="s">
        <v>22</v>
      </c>
      <c r="E8613" t="s">
        <v>32</v>
      </c>
      <c r="F8613" t="s">
        <v>43</v>
      </c>
      <c r="G8613" t="s">
        <v>30</v>
      </c>
      <c r="H8613" t="str">
        <f t="shared" si="536"/>
        <v>Onsite/Hybrid</v>
      </c>
      <c r="I8613" t="s">
        <v>18</v>
      </c>
      <c r="J8613" t="str">
        <f t="shared" si="537"/>
        <v>7+ yrs</v>
      </c>
      <c r="K8613">
        <f t="shared" ca="1" si="539"/>
        <v>9</v>
      </c>
      <c r="L8613" t="s">
        <v>27</v>
      </c>
      <c r="M8613">
        <v>0</v>
      </c>
      <c r="N8613">
        <v>1</v>
      </c>
      <c r="O8613">
        <v>1</v>
      </c>
      <c r="P8613">
        <v>0</v>
      </c>
      <c r="Q8613">
        <v>0</v>
      </c>
      <c r="R8613">
        <f>SUM(M8613:N8613:O8613:P8613:Q8613)</f>
        <v>2</v>
      </c>
      <c r="S8613" s="1">
        <v>132937</v>
      </c>
      <c r="T8613" s="1" t="str">
        <f t="shared" si="538"/>
        <v>High</v>
      </c>
      <c r="U8613">
        <v>1</v>
      </c>
      <c r="V8613">
        <v>2022</v>
      </c>
      <c r="W8613" t="s">
        <v>20</v>
      </c>
      <c r="X8613">
        <v>5</v>
      </c>
    </row>
    <row r="8614" spans="1:24" x14ac:dyDescent="0.3">
      <c r="A8614">
        <v>8613</v>
      </c>
      <c r="B8614" t="s">
        <v>31</v>
      </c>
      <c r="C8614" t="str">
        <f>_xlfn.XLOOKUP(B8614,Lookup_table!B:B,Lookup_table!C:C)</f>
        <v>Business</v>
      </c>
      <c r="D8614" t="s">
        <v>34</v>
      </c>
      <c r="E8614" t="s">
        <v>42</v>
      </c>
      <c r="F8614" t="s">
        <v>43</v>
      </c>
      <c r="G8614" t="s">
        <v>17</v>
      </c>
      <c r="H8614" t="str">
        <f t="shared" si="536"/>
        <v>Remote</v>
      </c>
      <c r="I8614" t="s">
        <v>35</v>
      </c>
      <c r="J8614" t="str">
        <f t="shared" si="537"/>
        <v>0-2 yrs</v>
      </c>
      <c r="K8614">
        <f t="shared" ca="1" si="539"/>
        <v>1</v>
      </c>
      <c r="L8614" t="s">
        <v>39</v>
      </c>
      <c r="M8614">
        <v>0</v>
      </c>
      <c r="N8614">
        <v>0</v>
      </c>
      <c r="O8614">
        <v>0</v>
      </c>
      <c r="P8614">
        <v>0</v>
      </c>
      <c r="Q8614">
        <v>1</v>
      </c>
      <c r="R8614">
        <f>SUM(M8614:N8614:O8614:P8614:Q8614)</f>
        <v>1</v>
      </c>
      <c r="S8614" s="1">
        <v>61329</v>
      </c>
      <c r="T8614" s="1" t="str">
        <f t="shared" si="538"/>
        <v>Low</v>
      </c>
      <c r="U8614">
        <v>10</v>
      </c>
      <c r="V8614">
        <v>2022</v>
      </c>
      <c r="W8614" t="s">
        <v>34</v>
      </c>
      <c r="X8614">
        <v>6</v>
      </c>
    </row>
    <row r="8615" spans="1:24" x14ac:dyDescent="0.3">
      <c r="A8615">
        <v>8614</v>
      </c>
      <c r="B8615" t="s">
        <v>33</v>
      </c>
      <c r="C8615" t="str">
        <f>_xlfn.XLOOKUP(B8615,Lookup_table!B:B,Lookup_table!C:C)</f>
        <v>Data</v>
      </c>
      <c r="D8615" t="s">
        <v>34</v>
      </c>
      <c r="E8615" t="s">
        <v>38</v>
      </c>
      <c r="F8615" t="s">
        <v>51</v>
      </c>
      <c r="G8615" t="s">
        <v>30</v>
      </c>
      <c r="H8615" t="str">
        <f t="shared" si="536"/>
        <v>Onsite/Hybrid</v>
      </c>
      <c r="I8615" t="s">
        <v>26</v>
      </c>
      <c r="J8615" t="str">
        <f t="shared" si="537"/>
        <v>3-6 yrs</v>
      </c>
      <c r="K8615">
        <f t="shared" ca="1" si="539"/>
        <v>3</v>
      </c>
      <c r="L8615" t="s">
        <v>27</v>
      </c>
      <c r="M8615">
        <v>0</v>
      </c>
      <c r="N8615">
        <v>0</v>
      </c>
      <c r="O8615">
        <v>0</v>
      </c>
      <c r="P8615">
        <v>1</v>
      </c>
      <c r="Q8615">
        <v>1</v>
      </c>
      <c r="R8615">
        <f>SUM(M8615:N8615:O8615:P8615:Q8615)</f>
        <v>2</v>
      </c>
      <c r="S8615" s="1">
        <v>104016</v>
      </c>
      <c r="T8615" s="1" t="str">
        <f t="shared" si="538"/>
        <v>Medium</v>
      </c>
      <c r="U8615">
        <v>12</v>
      </c>
      <c r="V8615">
        <v>2026</v>
      </c>
      <c r="W8615" t="s">
        <v>20</v>
      </c>
      <c r="X8615">
        <v>6</v>
      </c>
    </row>
    <row r="8616" spans="1:24" x14ac:dyDescent="0.3">
      <c r="A8616">
        <v>8615</v>
      </c>
      <c r="B8616" t="s">
        <v>41</v>
      </c>
      <c r="C8616" t="str">
        <f>_xlfn.XLOOKUP(B8616,Lookup_table!B:B,Lookup_table!C:C)</f>
        <v>Data</v>
      </c>
      <c r="D8616" t="s">
        <v>22</v>
      </c>
      <c r="E8616" t="s">
        <v>23</v>
      </c>
      <c r="F8616" t="s">
        <v>43</v>
      </c>
      <c r="G8616" t="s">
        <v>17</v>
      </c>
      <c r="H8616" t="str">
        <f t="shared" si="536"/>
        <v>Remote</v>
      </c>
      <c r="I8616" t="s">
        <v>35</v>
      </c>
      <c r="J8616" t="str">
        <f t="shared" si="537"/>
        <v>0-2 yrs</v>
      </c>
      <c r="K8616">
        <f t="shared" ca="1" si="539"/>
        <v>1</v>
      </c>
      <c r="L8616" t="s">
        <v>39</v>
      </c>
      <c r="M8616">
        <v>0</v>
      </c>
      <c r="N8616">
        <v>1</v>
      </c>
      <c r="O8616">
        <v>0</v>
      </c>
      <c r="P8616">
        <v>1</v>
      </c>
      <c r="Q8616">
        <v>0</v>
      </c>
      <c r="R8616">
        <f>SUM(M8616:N8616:O8616:P8616:Q8616)</f>
        <v>2</v>
      </c>
      <c r="S8616" s="1">
        <v>83661</v>
      </c>
      <c r="T8616" s="1" t="str">
        <f t="shared" si="538"/>
        <v>Medium</v>
      </c>
      <c r="U8616">
        <v>3</v>
      </c>
      <c r="V8616">
        <v>2025</v>
      </c>
      <c r="W8616" t="s">
        <v>28</v>
      </c>
      <c r="X8616">
        <v>7</v>
      </c>
    </row>
    <row r="8617" spans="1:24" x14ac:dyDescent="0.3">
      <c r="A8617">
        <v>8616</v>
      </c>
      <c r="B8617" t="s">
        <v>33</v>
      </c>
      <c r="C8617" t="str">
        <f>_xlfn.XLOOKUP(B8617,Lookup_table!B:B,Lookup_table!C:C)</f>
        <v>Data</v>
      </c>
      <c r="D8617" t="s">
        <v>34</v>
      </c>
      <c r="E8617" t="s">
        <v>32</v>
      </c>
      <c r="F8617" t="s">
        <v>29</v>
      </c>
      <c r="G8617" t="s">
        <v>25</v>
      </c>
      <c r="H8617" t="str">
        <f t="shared" si="536"/>
        <v>Onsite/Hybrid</v>
      </c>
      <c r="I8617" t="s">
        <v>26</v>
      </c>
      <c r="J8617" t="str">
        <f t="shared" si="537"/>
        <v>3-6 yrs</v>
      </c>
      <c r="K8617">
        <f t="shared" ca="1" si="539"/>
        <v>6</v>
      </c>
      <c r="L8617" t="s">
        <v>19</v>
      </c>
      <c r="M8617">
        <v>1</v>
      </c>
      <c r="N8617">
        <v>0</v>
      </c>
      <c r="O8617">
        <v>1</v>
      </c>
      <c r="P8617">
        <v>1</v>
      </c>
      <c r="Q8617">
        <v>0</v>
      </c>
      <c r="R8617">
        <f>SUM(M8617:N8617:O8617:P8617:Q8617)</f>
        <v>3</v>
      </c>
      <c r="S8617" s="1">
        <v>101445</v>
      </c>
      <c r="T8617" s="1" t="str">
        <f t="shared" si="538"/>
        <v>Medium</v>
      </c>
      <c r="U8617">
        <v>11</v>
      </c>
      <c r="V8617">
        <v>2023</v>
      </c>
      <c r="W8617" t="s">
        <v>28</v>
      </c>
      <c r="X8617">
        <v>8</v>
      </c>
    </row>
    <row r="8618" spans="1:24" x14ac:dyDescent="0.3">
      <c r="A8618">
        <v>8617</v>
      </c>
      <c r="B8618" t="s">
        <v>33</v>
      </c>
      <c r="C8618" t="str">
        <f>_xlfn.XLOOKUP(B8618,Lookup_table!B:B,Lookup_table!C:C)</f>
        <v>Data</v>
      </c>
      <c r="D8618" t="s">
        <v>22</v>
      </c>
      <c r="E8618" t="s">
        <v>32</v>
      </c>
      <c r="F8618" t="s">
        <v>44</v>
      </c>
      <c r="G8618" t="s">
        <v>30</v>
      </c>
      <c r="H8618" t="str">
        <f t="shared" si="536"/>
        <v>Onsite/Hybrid</v>
      </c>
      <c r="I8618" t="s">
        <v>26</v>
      </c>
      <c r="J8618" t="str">
        <f t="shared" si="537"/>
        <v>3-6 yrs</v>
      </c>
      <c r="K8618">
        <f t="shared" ca="1" si="539"/>
        <v>6</v>
      </c>
      <c r="L8618" t="s">
        <v>27</v>
      </c>
      <c r="M8618">
        <v>0</v>
      </c>
      <c r="N8618">
        <v>1</v>
      </c>
      <c r="O8618">
        <v>0</v>
      </c>
      <c r="P8618">
        <v>0</v>
      </c>
      <c r="Q8618">
        <v>0</v>
      </c>
      <c r="R8618">
        <f>SUM(M8618:N8618:O8618:P8618:Q8618)</f>
        <v>1</v>
      </c>
      <c r="S8618" s="1">
        <v>95987</v>
      </c>
      <c r="T8618" s="1" t="str">
        <f t="shared" si="538"/>
        <v>Medium</v>
      </c>
      <c r="U8618">
        <v>10</v>
      </c>
      <c r="V8618">
        <v>2023</v>
      </c>
      <c r="W8618" t="s">
        <v>28</v>
      </c>
      <c r="X8618">
        <v>8</v>
      </c>
    </row>
    <row r="8619" spans="1:24" x14ac:dyDescent="0.3">
      <c r="A8619">
        <v>8618</v>
      </c>
      <c r="B8619" t="s">
        <v>50</v>
      </c>
      <c r="C8619" t="str">
        <f>_xlfn.XLOOKUP(B8619,Lookup_table!B:B,Lookup_table!C:C)</f>
        <v>AI</v>
      </c>
      <c r="D8619" t="s">
        <v>34</v>
      </c>
      <c r="E8619" t="s">
        <v>40</v>
      </c>
      <c r="F8619" t="s">
        <v>52</v>
      </c>
      <c r="G8619" t="s">
        <v>17</v>
      </c>
      <c r="H8619" t="str">
        <f t="shared" si="536"/>
        <v>Remote</v>
      </c>
      <c r="I8619" t="s">
        <v>35</v>
      </c>
      <c r="J8619" t="str">
        <f t="shared" si="537"/>
        <v>0-2 yrs</v>
      </c>
      <c r="K8619">
        <f t="shared" ca="1" si="539"/>
        <v>1</v>
      </c>
      <c r="L8619" t="s">
        <v>39</v>
      </c>
      <c r="M8619">
        <v>0</v>
      </c>
      <c r="N8619">
        <v>1</v>
      </c>
      <c r="O8619">
        <v>0</v>
      </c>
      <c r="P8619">
        <v>0</v>
      </c>
      <c r="Q8619">
        <v>0</v>
      </c>
      <c r="R8619">
        <f>SUM(M8619:N8619:O8619:P8619:Q8619)</f>
        <v>1</v>
      </c>
      <c r="S8619" s="1">
        <v>85177</v>
      </c>
      <c r="T8619" s="1" t="str">
        <f t="shared" si="538"/>
        <v>Medium</v>
      </c>
      <c r="U8619">
        <v>7</v>
      </c>
      <c r="V8619">
        <v>2024</v>
      </c>
      <c r="W8619" t="s">
        <v>34</v>
      </c>
      <c r="X8619">
        <v>1</v>
      </c>
    </row>
    <row r="8620" spans="1:24" x14ac:dyDescent="0.3">
      <c r="A8620">
        <v>8619</v>
      </c>
      <c r="B8620" t="s">
        <v>21</v>
      </c>
      <c r="C8620" t="str">
        <f>_xlfn.XLOOKUP(B8620,Lookup_table!B:B,Lookup_table!C:C)</f>
        <v>AI</v>
      </c>
      <c r="D8620" t="s">
        <v>37</v>
      </c>
      <c r="E8620" t="s">
        <v>23</v>
      </c>
      <c r="F8620" t="s">
        <v>44</v>
      </c>
      <c r="G8620" t="s">
        <v>25</v>
      </c>
      <c r="H8620" t="str">
        <f t="shared" si="536"/>
        <v>Onsite/Hybrid</v>
      </c>
      <c r="I8620" t="s">
        <v>26</v>
      </c>
      <c r="J8620" t="str">
        <f t="shared" si="537"/>
        <v>3-6 yrs</v>
      </c>
      <c r="K8620">
        <f t="shared" ca="1" si="539"/>
        <v>6</v>
      </c>
      <c r="L8620" t="s">
        <v>39</v>
      </c>
      <c r="M8620">
        <v>0</v>
      </c>
      <c r="N8620">
        <v>1</v>
      </c>
      <c r="O8620">
        <v>1</v>
      </c>
      <c r="P8620">
        <v>0</v>
      </c>
      <c r="Q8620">
        <v>1</v>
      </c>
      <c r="R8620">
        <f>SUM(M8620:N8620:O8620:P8620:Q8620)</f>
        <v>3</v>
      </c>
      <c r="S8620" s="1">
        <v>135383</v>
      </c>
      <c r="T8620" s="1" t="str">
        <f t="shared" si="538"/>
        <v>High</v>
      </c>
      <c r="U8620">
        <v>5</v>
      </c>
      <c r="V8620">
        <v>2024</v>
      </c>
      <c r="W8620" t="s">
        <v>20</v>
      </c>
      <c r="X8620">
        <v>4</v>
      </c>
    </row>
    <row r="8621" spans="1:24" x14ac:dyDescent="0.3">
      <c r="A8621">
        <v>8620</v>
      </c>
      <c r="B8621" t="s">
        <v>50</v>
      </c>
      <c r="C8621" t="str">
        <f>_xlfn.XLOOKUP(B8621,Lookup_table!B:B,Lookup_table!C:C)</f>
        <v>AI</v>
      </c>
      <c r="D8621" t="s">
        <v>14</v>
      </c>
      <c r="E8621" t="s">
        <v>23</v>
      </c>
      <c r="F8621" t="s">
        <v>52</v>
      </c>
      <c r="G8621" t="s">
        <v>30</v>
      </c>
      <c r="H8621" t="str">
        <f t="shared" si="536"/>
        <v>Onsite/Hybrid</v>
      </c>
      <c r="I8621" t="s">
        <v>35</v>
      </c>
      <c r="J8621" t="str">
        <f t="shared" si="537"/>
        <v>0-2 yrs</v>
      </c>
      <c r="K8621">
        <f t="shared" ca="1" si="539"/>
        <v>1</v>
      </c>
      <c r="L8621" t="s">
        <v>27</v>
      </c>
      <c r="M8621">
        <v>0</v>
      </c>
      <c r="N8621">
        <v>1</v>
      </c>
      <c r="O8621">
        <v>0</v>
      </c>
      <c r="P8621">
        <v>0</v>
      </c>
      <c r="Q8621">
        <v>1</v>
      </c>
      <c r="R8621">
        <f>SUM(M8621:N8621:O8621:P8621:Q8621)</f>
        <v>2</v>
      </c>
      <c r="S8621" s="1">
        <v>103462</v>
      </c>
      <c r="T8621" s="1" t="str">
        <f t="shared" si="538"/>
        <v>Medium</v>
      </c>
      <c r="U8621">
        <v>2</v>
      </c>
      <c r="V8621">
        <v>2026</v>
      </c>
      <c r="W8621" t="s">
        <v>34</v>
      </c>
      <c r="X8621">
        <v>5</v>
      </c>
    </row>
    <row r="8622" spans="1:24" x14ac:dyDescent="0.3">
      <c r="A8622">
        <v>8621</v>
      </c>
      <c r="B8622" t="s">
        <v>50</v>
      </c>
      <c r="C8622" t="str">
        <f>_xlfn.XLOOKUP(B8622,Lookup_table!B:B,Lookup_table!C:C)</f>
        <v>AI</v>
      </c>
      <c r="D8622" t="s">
        <v>22</v>
      </c>
      <c r="E8622" t="s">
        <v>15</v>
      </c>
      <c r="F8622" t="s">
        <v>52</v>
      </c>
      <c r="G8622" t="s">
        <v>30</v>
      </c>
      <c r="H8622" t="str">
        <f t="shared" si="536"/>
        <v>Onsite/Hybrid</v>
      </c>
      <c r="I8622" t="s">
        <v>26</v>
      </c>
      <c r="J8622" t="str">
        <f t="shared" si="537"/>
        <v>3-6 yrs</v>
      </c>
      <c r="K8622">
        <f t="shared" ca="1" si="539"/>
        <v>3</v>
      </c>
      <c r="L8622" t="s">
        <v>27</v>
      </c>
      <c r="M8622">
        <v>0</v>
      </c>
      <c r="N8622">
        <v>0</v>
      </c>
      <c r="O8622">
        <v>1</v>
      </c>
      <c r="P8622">
        <v>0</v>
      </c>
      <c r="Q8622">
        <v>0</v>
      </c>
      <c r="R8622">
        <f>SUM(M8622:N8622:O8622:P8622:Q8622)</f>
        <v>1</v>
      </c>
      <c r="S8622" s="1">
        <v>148325</v>
      </c>
      <c r="T8622" s="1" t="str">
        <f t="shared" si="538"/>
        <v>High</v>
      </c>
      <c r="U8622">
        <v>12</v>
      </c>
      <c r="V8622">
        <v>2024</v>
      </c>
      <c r="W8622" t="s">
        <v>34</v>
      </c>
      <c r="X8622">
        <v>1</v>
      </c>
    </row>
    <row r="8623" spans="1:24" x14ac:dyDescent="0.3">
      <c r="A8623">
        <v>8622</v>
      </c>
      <c r="B8623" t="s">
        <v>21</v>
      </c>
      <c r="C8623" t="str">
        <f>_xlfn.XLOOKUP(B8623,Lookup_table!B:B,Lookup_table!C:C)</f>
        <v>AI</v>
      </c>
      <c r="D8623" t="s">
        <v>22</v>
      </c>
      <c r="E8623" t="s">
        <v>15</v>
      </c>
      <c r="F8623" t="s">
        <v>16</v>
      </c>
      <c r="G8623" t="s">
        <v>25</v>
      </c>
      <c r="H8623" t="str">
        <f t="shared" si="536"/>
        <v>Onsite/Hybrid</v>
      </c>
      <c r="I8623" t="s">
        <v>26</v>
      </c>
      <c r="J8623" t="str">
        <f t="shared" si="537"/>
        <v>3-6 yrs</v>
      </c>
      <c r="K8623">
        <f t="shared" ca="1" si="539"/>
        <v>3</v>
      </c>
      <c r="L8623" t="s">
        <v>19</v>
      </c>
      <c r="M8623">
        <v>1</v>
      </c>
      <c r="N8623">
        <v>0</v>
      </c>
      <c r="O8623">
        <v>0</v>
      </c>
      <c r="P8623">
        <v>0</v>
      </c>
      <c r="Q8623">
        <v>0</v>
      </c>
      <c r="R8623">
        <f>SUM(M8623:N8623:O8623:P8623:Q8623)</f>
        <v>1</v>
      </c>
      <c r="S8623" s="1">
        <v>134690</v>
      </c>
      <c r="T8623" s="1" t="str">
        <f t="shared" si="538"/>
        <v>High</v>
      </c>
      <c r="U8623">
        <v>2</v>
      </c>
      <c r="V8623">
        <v>2021</v>
      </c>
      <c r="W8623" t="s">
        <v>28</v>
      </c>
      <c r="X8623">
        <v>8</v>
      </c>
    </row>
    <row r="8624" spans="1:24" x14ac:dyDescent="0.3">
      <c r="A8624">
        <v>8623</v>
      </c>
      <c r="B8624" t="s">
        <v>50</v>
      </c>
      <c r="C8624" t="str">
        <f>_xlfn.XLOOKUP(B8624,Lookup_table!B:B,Lookup_table!C:C)</f>
        <v>AI</v>
      </c>
      <c r="D8624" t="s">
        <v>37</v>
      </c>
      <c r="E8624" t="s">
        <v>23</v>
      </c>
      <c r="F8624" t="s">
        <v>44</v>
      </c>
      <c r="G8624" t="s">
        <v>30</v>
      </c>
      <c r="H8624" t="str">
        <f t="shared" si="536"/>
        <v>Onsite/Hybrid</v>
      </c>
      <c r="I8624" t="s">
        <v>26</v>
      </c>
      <c r="J8624" t="str">
        <f t="shared" si="537"/>
        <v>3-6 yrs</v>
      </c>
      <c r="K8624">
        <f t="shared" ca="1" si="539"/>
        <v>4</v>
      </c>
      <c r="L8624" t="s">
        <v>27</v>
      </c>
      <c r="M8624">
        <v>0</v>
      </c>
      <c r="N8624">
        <v>1</v>
      </c>
      <c r="O8624">
        <v>1</v>
      </c>
      <c r="P8624">
        <v>0</v>
      </c>
      <c r="Q8624">
        <v>0</v>
      </c>
      <c r="R8624">
        <f>SUM(M8624:N8624:O8624:P8624:Q8624)</f>
        <v>2</v>
      </c>
      <c r="S8624" s="1">
        <v>134986</v>
      </c>
      <c r="T8624" s="1" t="str">
        <f t="shared" si="538"/>
        <v>High</v>
      </c>
      <c r="U8624">
        <v>7</v>
      </c>
      <c r="V8624">
        <v>2025</v>
      </c>
      <c r="W8624" t="s">
        <v>28</v>
      </c>
      <c r="X8624">
        <v>8</v>
      </c>
    </row>
    <row r="8625" spans="1:24" x14ac:dyDescent="0.3">
      <c r="A8625">
        <v>8624</v>
      </c>
      <c r="B8625" t="s">
        <v>50</v>
      </c>
      <c r="C8625" t="str">
        <f>_xlfn.XLOOKUP(B8625,Lookup_table!B:B,Lookup_table!C:C)</f>
        <v>AI</v>
      </c>
      <c r="D8625" t="s">
        <v>37</v>
      </c>
      <c r="E8625" t="s">
        <v>15</v>
      </c>
      <c r="F8625" t="s">
        <v>43</v>
      </c>
      <c r="G8625" t="s">
        <v>25</v>
      </c>
      <c r="H8625" t="str">
        <f t="shared" si="536"/>
        <v>Onsite/Hybrid</v>
      </c>
      <c r="I8625" t="s">
        <v>35</v>
      </c>
      <c r="J8625" t="str">
        <f t="shared" si="537"/>
        <v>0-2 yrs</v>
      </c>
      <c r="K8625">
        <f t="shared" ca="1" si="539"/>
        <v>1</v>
      </c>
      <c r="L8625" t="s">
        <v>19</v>
      </c>
      <c r="M8625">
        <v>0</v>
      </c>
      <c r="N8625">
        <v>0</v>
      </c>
      <c r="O8625">
        <v>0</v>
      </c>
      <c r="P8625">
        <v>0</v>
      </c>
      <c r="Q8625">
        <v>1</v>
      </c>
      <c r="R8625">
        <f>SUM(M8625:N8625:O8625:P8625:Q8625)</f>
        <v>1</v>
      </c>
      <c r="S8625" s="1">
        <v>100142</v>
      </c>
      <c r="T8625" s="1" t="str">
        <f t="shared" si="538"/>
        <v>Medium</v>
      </c>
      <c r="U8625">
        <v>1</v>
      </c>
      <c r="V8625">
        <v>2023</v>
      </c>
      <c r="W8625" t="s">
        <v>34</v>
      </c>
      <c r="X8625">
        <v>5</v>
      </c>
    </row>
    <row r="8626" spans="1:24" x14ac:dyDescent="0.3">
      <c r="A8626">
        <v>8625</v>
      </c>
      <c r="B8626" t="s">
        <v>33</v>
      </c>
      <c r="C8626" t="str">
        <f>_xlfn.XLOOKUP(B8626,Lookup_table!B:B,Lookup_table!C:C)</f>
        <v>Data</v>
      </c>
      <c r="D8626" t="s">
        <v>37</v>
      </c>
      <c r="E8626" t="s">
        <v>32</v>
      </c>
      <c r="F8626" t="s">
        <v>16</v>
      </c>
      <c r="G8626" t="s">
        <v>30</v>
      </c>
      <c r="H8626" t="str">
        <f t="shared" si="536"/>
        <v>Onsite/Hybrid</v>
      </c>
      <c r="I8626" t="s">
        <v>18</v>
      </c>
      <c r="J8626" t="str">
        <f t="shared" si="537"/>
        <v>7+ yrs</v>
      </c>
      <c r="K8626">
        <f t="shared" ca="1" si="539"/>
        <v>9</v>
      </c>
      <c r="L8626" t="s">
        <v>19</v>
      </c>
      <c r="M8626">
        <v>1</v>
      </c>
      <c r="N8626">
        <v>1</v>
      </c>
      <c r="O8626">
        <v>0</v>
      </c>
      <c r="P8626">
        <v>0</v>
      </c>
      <c r="Q8626">
        <v>0</v>
      </c>
      <c r="R8626">
        <f>SUM(M8626:N8626:O8626:P8626:Q8626)</f>
        <v>2</v>
      </c>
      <c r="S8626" s="1">
        <v>101665</v>
      </c>
      <c r="T8626" s="1" t="str">
        <f t="shared" si="538"/>
        <v>Medium</v>
      </c>
      <c r="U8626">
        <v>1</v>
      </c>
      <c r="V8626">
        <v>2026</v>
      </c>
      <c r="W8626" t="s">
        <v>28</v>
      </c>
      <c r="X8626">
        <v>9</v>
      </c>
    </row>
    <row r="8627" spans="1:24" x14ac:dyDescent="0.3">
      <c r="A8627">
        <v>8626</v>
      </c>
      <c r="B8627" t="s">
        <v>21</v>
      </c>
      <c r="C8627" t="str">
        <f>_xlfn.XLOOKUP(B8627,Lookup_table!B:B,Lookup_table!C:C)</f>
        <v>AI</v>
      </c>
      <c r="D8627" t="s">
        <v>34</v>
      </c>
      <c r="E8627" t="s">
        <v>42</v>
      </c>
      <c r="F8627" t="s">
        <v>44</v>
      </c>
      <c r="G8627" t="s">
        <v>17</v>
      </c>
      <c r="H8627" t="str">
        <f t="shared" si="536"/>
        <v>Remote</v>
      </c>
      <c r="I8627" t="s">
        <v>26</v>
      </c>
      <c r="J8627" t="str">
        <f t="shared" si="537"/>
        <v>3-6 yrs</v>
      </c>
      <c r="K8627">
        <f t="shared" ca="1" si="539"/>
        <v>4</v>
      </c>
      <c r="L8627" t="s">
        <v>39</v>
      </c>
      <c r="M8627">
        <v>0</v>
      </c>
      <c r="N8627">
        <v>1</v>
      </c>
      <c r="O8627">
        <v>1</v>
      </c>
      <c r="P8627">
        <v>0</v>
      </c>
      <c r="Q8627">
        <v>0</v>
      </c>
      <c r="R8627">
        <f>SUM(M8627:N8627:O8627:P8627:Q8627)</f>
        <v>2</v>
      </c>
      <c r="S8627" s="1">
        <v>127582</v>
      </c>
      <c r="T8627" s="1" t="str">
        <f t="shared" si="538"/>
        <v>High</v>
      </c>
      <c r="U8627">
        <v>5</v>
      </c>
      <c r="V8627">
        <v>2023</v>
      </c>
      <c r="W8627" t="s">
        <v>28</v>
      </c>
      <c r="X8627">
        <v>9</v>
      </c>
    </row>
    <row r="8628" spans="1:24" x14ac:dyDescent="0.3">
      <c r="A8628">
        <v>8627</v>
      </c>
      <c r="B8628" t="s">
        <v>41</v>
      </c>
      <c r="C8628" t="str">
        <f>_xlfn.XLOOKUP(B8628,Lookup_table!B:B,Lookup_table!C:C)</f>
        <v>Data</v>
      </c>
      <c r="D8628" t="s">
        <v>22</v>
      </c>
      <c r="E8628" t="s">
        <v>15</v>
      </c>
      <c r="F8628" t="s">
        <v>29</v>
      </c>
      <c r="G8628" t="s">
        <v>25</v>
      </c>
      <c r="H8628" t="str">
        <f t="shared" si="536"/>
        <v>Onsite/Hybrid</v>
      </c>
      <c r="I8628" t="s">
        <v>35</v>
      </c>
      <c r="J8628" t="str">
        <f t="shared" si="537"/>
        <v>0-2 yrs</v>
      </c>
      <c r="K8628">
        <f t="shared" ca="1" si="539"/>
        <v>2</v>
      </c>
      <c r="L8628" t="s">
        <v>27</v>
      </c>
      <c r="M8628">
        <v>1</v>
      </c>
      <c r="N8628">
        <v>1</v>
      </c>
      <c r="O8628">
        <v>1</v>
      </c>
      <c r="P8628">
        <v>1</v>
      </c>
      <c r="Q8628">
        <v>0</v>
      </c>
      <c r="R8628">
        <f>SUM(M8628:N8628:O8628:P8628:Q8628)</f>
        <v>4</v>
      </c>
      <c r="S8628" s="1">
        <v>97259</v>
      </c>
      <c r="T8628" s="1" t="str">
        <f t="shared" si="538"/>
        <v>Medium</v>
      </c>
      <c r="U8628">
        <v>7</v>
      </c>
      <c r="V8628">
        <v>2020</v>
      </c>
      <c r="W8628" t="s">
        <v>28</v>
      </c>
      <c r="X8628">
        <v>5</v>
      </c>
    </row>
    <row r="8629" spans="1:24" x14ac:dyDescent="0.3">
      <c r="A8629">
        <v>8628</v>
      </c>
      <c r="B8629" t="s">
        <v>21</v>
      </c>
      <c r="C8629" t="str">
        <f>_xlfn.XLOOKUP(B8629,Lookup_table!B:B,Lookup_table!C:C)</f>
        <v>AI</v>
      </c>
      <c r="D8629" t="s">
        <v>22</v>
      </c>
      <c r="E8629" t="s">
        <v>42</v>
      </c>
      <c r="F8629" t="s">
        <v>24</v>
      </c>
      <c r="G8629" t="s">
        <v>17</v>
      </c>
      <c r="H8629" t="str">
        <f t="shared" si="536"/>
        <v>Remote</v>
      </c>
      <c r="I8629" t="s">
        <v>18</v>
      </c>
      <c r="J8629" t="str">
        <f t="shared" si="537"/>
        <v>7+ yrs</v>
      </c>
      <c r="K8629">
        <f t="shared" ca="1" si="539"/>
        <v>10</v>
      </c>
      <c r="L8629" t="s">
        <v>39</v>
      </c>
      <c r="M8629">
        <v>1</v>
      </c>
      <c r="N8629">
        <v>0</v>
      </c>
      <c r="O8629">
        <v>0</v>
      </c>
      <c r="P8629">
        <v>1</v>
      </c>
      <c r="Q8629">
        <v>1</v>
      </c>
      <c r="R8629">
        <f>SUM(M8629:N8629:O8629:P8629:Q8629)</f>
        <v>3</v>
      </c>
      <c r="S8629" s="1">
        <v>184503</v>
      </c>
      <c r="T8629" s="1" t="str">
        <f t="shared" si="538"/>
        <v>High</v>
      </c>
      <c r="U8629">
        <v>4</v>
      </c>
      <c r="V8629">
        <v>2022</v>
      </c>
      <c r="W8629" t="s">
        <v>28</v>
      </c>
      <c r="X8629">
        <v>7</v>
      </c>
    </row>
    <row r="8630" spans="1:24" x14ac:dyDescent="0.3">
      <c r="A8630">
        <v>8629</v>
      </c>
      <c r="B8630" t="s">
        <v>36</v>
      </c>
      <c r="C8630" t="str">
        <f>_xlfn.XLOOKUP(B8630,Lookup_table!B:B,Lookup_table!C:C)</f>
        <v>Data</v>
      </c>
      <c r="D8630" t="s">
        <v>14</v>
      </c>
      <c r="E8630" t="s">
        <v>40</v>
      </c>
      <c r="F8630" t="s">
        <v>44</v>
      </c>
      <c r="G8630" t="s">
        <v>25</v>
      </c>
      <c r="H8630" t="str">
        <f t="shared" si="536"/>
        <v>Onsite/Hybrid</v>
      </c>
      <c r="I8630" t="s">
        <v>18</v>
      </c>
      <c r="J8630" t="str">
        <f t="shared" si="537"/>
        <v>7+ yrs</v>
      </c>
      <c r="K8630">
        <f t="shared" ca="1" si="539"/>
        <v>11</v>
      </c>
      <c r="L8630" t="s">
        <v>27</v>
      </c>
      <c r="M8630">
        <v>0</v>
      </c>
      <c r="N8630">
        <v>0</v>
      </c>
      <c r="O8630">
        <v>0</v>
      </c>
      <c r="P8630">
        <v>0</v>
      </c>
      <c r="Q8630">
        <v>1</v>
      </c>
      <c r="R8630">
        <f>SUM(M8630:N8630:O8630:P8630:Q8630)</f>
        <v>1</v>
      </c>
      <c r="S8630" s="1">
        <v>108229</v>
      </c>
      <c r="T8630" s="1" t="str">
        <f t="shared" si="538"/>
        <v>Medium</v>
      </c>
      <c r="U8630">
        <v>2</v>
      </c>
      <c r="V8630">
        <v>2026</v>
      </c>
      <c r="W8630" t="s">
        <v>28</v>
      </c>
      <c r="X8630">
        <v>8</v>
      </c>
    </row>
    <row r="8631" spans="1:24" x14ac:dyDescent="0.3">
      <c r="A8631">
        <v>8630</v>
      </c>
      <c r="B8631" t="s">
        <v>31</v>
      </c>
      <c r="C8631" t="str">
        <f>_xlfn.XLOOKUP(B8631,Lookup_table!B:B,Lookup_table!C:C)</f>
        <v>Business</v>
      </c>
      <c r="D8631" t="s">
        <v>34</v>
      </c>
      <c r="E8631" t="s">
        <v>42</v>
      </c>
      <c r="F8631" t="s">
        <v>29</v>
      </c>
      <c r="G8631" t="s">
        <v>17</v>
      </c>
      <c r="H8631" t="str">
        <f t="shared" si="536"/>
        <v>Remote</v>
      </c>
      <c r="I8631" t="s">
        <v>35</v>
      </c>
      <c r="J8631" t="str">
        <f t="shared" si="537"/>
        <v>0-2 yrs</v>
      </c>
      <c r="K8631">
        <f t="shared" ca="1" si="539"/>
        <v>2</v>
      </c>
      <c r="L8631" t="s">
        <v>27</v>
      </c>
      <c r="M8631">
        <v>0</v>
      </c>
      <c r="N8631">
        <v>1</v>
      </c>
      <c r="O8631">
        <v>0</v>
      </c>
      <c r="P8631">
        <v>0</v>
      </c>
      <c r="Q8631">
        <v>1</v>
      </c>
      <c r="R8631">
        <f>SUM(M8631:N8631:O8631:P8631:Q8631)</f>
        <v>2</v>
      </c>
      <c r="S8631" s="1">
        <v>63879</v>
      </c>
      <c r="T8631" s="1" t="str">
        <f t="shared" si="538"/>
        <v>Low</v>
      </c>
      <c r="U8631">
        <v>9</v>
      </c>
      <c r="V8631">
        <v>2026</v>
      </c>
      <c r="W8631" t="s">
        <v>34</v>
      </c>
      <c r="X8631">
        <v>4</v>
      </c>
    </row>
    <row r="8632" spans="1:24" x14ac:dyDescent="0.3">
      <c r="A8632">
        <v>8631</v>
      </c>
      <c r="B8632" t="s">
        <v>31</v>
      </c>
      <c r="C8632" t="str">
        <f>_xlfn.XLOOKUP(B8632,Lookup_table!B:B,Lookup_table!C:C)</f>
        <v>Business</v>
      </c>
      <c r="D8632" t="s">
        <v>14</v>
      </c>
      <c r="E8632" t="s">
        <v>32</v>
      </c>
      <c r="F8632" t="s">
        <v>52</v>
      </c>
      <c r="G8632" t="s">
        <v>25</v>
      </c>
      <c r="H8632" t="str">
        <f t="shared" si="536"/>
        <v>Onsite/Hybrid</v>
      </c>
      <c r="I8632" t="s">
        <v>35</v>
      </c>
      <c r="J8632" t="str">
        <f t="shared" si="537"/>
        <v>0-2 yrs</v>
      </c>
      <c r="K8632">
        <f t="shared" ca="1" si="539"/>
        <v>2</v>
      </c>
      <c r="L8632" t="s">
        <v>39</v>
      </c>
      <c r="M8632">
        <v>0</v>
      </c>
      <c r="N8632">
        <v>0</v>
      </c>
      <c r="O8632">
        <v>0</v>
      </c>
      <c r="P8632">
        <v>0</v>
      </c>
      <c r="Q8632">
        <v>1</v>
      </c>
      <c r="R8632">
        <f>SUM(M8632:N8632:O8632:P8632:Q8632)</f>
        <v>1</v>
      </c>
      <c r="S8632" s="1">
        <v>57746</v>
      </c>
      <c r="T8632" s="1" t="str">
        <f t="shared" si="538"/>
        <v>Low</v>
      </c>
      <c r="U8632">
        <v>6</v>
      </c>
      <c r="V8632">
        <v>2026</v>
      </c>
      <c r="W8632" t="s">
        <v>34</v>
      </c>
      <c r="X8632">
        <v>2</v>
      </c>
    </row>
    <row r="8633" spans="1:24" x14ac:dyDescent="0.3">
      <c r="A8633">
        <v>8632</v>
      </c>
      <c r="B8633" t="s">
        <v>41</v>
      </c>
      <c r="C8633" t="str">
        <f>_xlfn.XLOOKUP(B8633,Lookup_table!B:B,Lookup_table!C:C)</f>
        <v>Data</v>
      </c>
      <c r="D8633" t="s">
        <v>14</v>
      </c>
      <c r="E8633" t="s">
        <v>38</v>
      </c>
      <c r="F8633" t="s">
        <v>51</v>
      </c>
      <c r="G8633" t="s">
        <v>17</v>
      </c>
      <c r="H8633" t="str">
        <f t="shared" si="536"/>
        <v>Remote</v>
      </c>
      <c r="I8633" t="s">
        <v>35</v>
      </c>
      <c r="J8633" t="str">
        <f t="shared" si="537"/>
        <v>0-2 yrs</v>
      </c>
      <c r="K8633">
        <f t="shared" ca="1" si="539"/>
        <v>0</v>
      </c>
      <c r="L8633" t="s">
        <v>39</v>
      </c>
      <c r="M8633">
        <v>0</v>
      </c>
      <c r="N8633">
        <v>0</v>
      </c>
      <c r="O8633">
        <v>1</v>
      </c>
      <c r="P8633">
        <v>1</v>
      </c>
      <c r="Q8633">
        <v>0</v>
      </c>
      <c r="R8633">
        <f>SUM(M8633:N8633:O8633:P8633:Q8633)</f>
        <v>2</v>
      </c>
      <c r="S8633" s="1">
        <v>82809</v>
      </c>
      <c r="T8633" s="1" t="str">
        <f t="shared" si="538"/>
        <v>Medium</v>
      </c>
      <c r="U8633">
        <v>9</v>
      </c>
      <c r="V8633">
        <v>2026</v>
      </c>
      <c r="W8633" t="s">
        <v>28</v>
      </c>
      <c r="X8633">
        <v>3</v>
      </c>
    </row>
    <row r="8634" spans="1:24" x14ac:dyDescent="0.3">
      <c r="A8634">
        <v>8633</v>
      </c>
      <c r="B8634" t="s">
        <v>41</v>
      </c>
      <c r="C8634" t="str">
        <f>_xlfn.XLOOKUP(B8634,Lookup_table!B:B,Lookup_table!C:C)</f>
        <v>Data</v>
      </c>
      <c r="D8634" t="s">
        <v>14</v>
      </c>
      <c r="E8634" t="s">
        <v>42</v>
      </c>
      <c r="F8634" t="s">
        <v>51</v>
      </c>
      <c r="G8634" t="s">
        <v>25</v>
      </c>
      <c r="H8634" t="str">
        <f t="shared" si="536"/>
        <v>Onsite/Hybrid</v>
      </c>
      <c r="I8634" t="s">
        <v>35</v>
      </c>
      <c r="J8634" t="str">
        <f t="shared" si="537"/>
        <v>0-2 yrs</v>
      </c>
      <c r="K8634">
        <f t="shared" ca="1" si="539"/>
        <v>2</v>
      </c>
      <c r="L8634" t="s">
        <v>19</v>
      </c>
      <c r="M8634">
        <v>1</v>
      </c>
      <c r="N8634">
        <v>1</v>
      </c>
      <c r="O8634">
        <v>0</v>
      </c>
      <c r="P8634">
        <v>0</v>
      </c>
      <c r="Q8634">
        <v>1</v>
      </c>
      <c r="R8634">
        <f>SUM(M8634:N8634:O8634:P8634:Q8634)</f>
        <v>3</v>
      </c>
      <c r="S8634" s="1">
        <v>60104</v>
      </c>
      <c r="T8634" s="1" t="str">
        <f t="shared" si="538"/>
        <v>Low</v>
      </c>
      <c r="U8634">
        <v>5</v>
      </c>
      <c r="V8634">
        <v>2020</v>
      </c>
      <c r="W8634" t="s">
        <v>34</v>
      </c>
      <c r="X8634">
        <v>6</v>
      </c>
    </row>
    <row r="8635" spans="1:24" x14ac:dyDescent="0.3">
      <c r="A8635">
        <v>8634</v>
      </c>
      <c r="B8635" t="s">
        <v>31</v>
      </c>
      <c r="C8635" t="str">
        <f>_xlfn.XLOOKUP(B8635,Lookup_table!B:B,Lookup_table!C:C)</f>
        <v>Business</v>
      </c>
      <c r="D8635" t="s">
        <v>37</v>
      </c>
      <c r="E8635" t="s">
        <v>38</v>
      </c>
      <c r="F8635" t="s">
        <v>24</v>
      </c>
      <c r="G8635" t="s">
        <v>30</v>
      </c>
      <c r="H8635" t="str">
        <f t="shared" si="536"/>
        <v>Onsite/Hybrid</v>
      </c>
      <c r="I8635" t="s">
        <v>18</v>
      </c>
      <c r="J8635" t="str">
        <f t="shared" si="537"/>
        <v>7+ yrs</v>
      </c>
      <c r="K8635">
        <f t="shared" ca="1" si="539"/>
        <v>8</v>
      </c>
      <c r="L8635" t="s">
        <v>27</v>
      </c>
      <c r="M8635">
        <v>0</v>
      </c>
      <c r="N8635">
        <v>1</v>
      </c>
      <c r="O8635">
        <v>1</v>
      </c>
      <c r="P8635">
        <v>1</v>
      </c>
      <c r="Q8635">
        <v>0</v>
      </c>
      <c r="R8635">
        <f>SUM(M8635:N8635:O8635:P8635:Q8635)</f>
        <v>3</v>
      </c>
      <c r="S8635" s="1">
        <v>126273</v>
      </c>
      <c r="T8635" s="1" t="str">
        <f t="shared" si="538"/>
        <v>High</v>
      </c>
      <c r="U8635">
        <v>12</v>
      </c>
      <c r="V8635">
        <v>2022</v>
      </c>
      <c r="W8635" t="s">
        <v>28</v>
      </c>
      <c r="X8635">
        <v>6</v>
      </c>
    </row>
    <row r="8636" spans="1:24" x14ac:dyDescent="0.3">
      <c r="A8636">
        <v>8635</v>
      </c>
      <c r="B8636" t="s">
        <v>21</v>
      </c>
      <c r="C8636" t="str">
        <f>_xlfn.XLOOKUP(B8636,Lookup_table!B:B,Lookup_table!C:C)</f>
        <v>AI</v>
      </c>
      <c r="D8636" t="s">
        <v>37</v>
      </c>
      <c r="E8636" t="s">
        <v>23</v>
      </c>
      <c r="F8636" t="s">
        <v>51</v>
      </c>
      <c r="G8636" t="s">
        <v>30</v>
      </c>
      <c r="H8636" t="str">
        <f t="shared" si="536"/>
        <v>Onsite/Hybrid</v>
      </c>
      <c r="I8636" t="s">
        <v>35</v>
      </c>
      <c r="J8636" t="str">
        <f t="shared" si="537"/>
        <v>0-2 yrs</v>
      </c>
      <c r="K8636">
        <f t="shared" ca="1" si="539"/>
        <v>2</v>
      </c>
      <c r="L8636" t="s">
        <v>39</v>
      </c>
      <c r="M8636">
        <v>1</v>
      </c>
      <c r="N8636">
        <v>0</v>
      </c>
      <c r="O8636">
        <v>0</v>
      </c>
      <c r="P8636">
        <v>0</v>
      </c>
      <c r="Q8636">
        <v>1</v>
      </c>
      <c r="R8636">
        <f>SUM(M8636:N8636:O8636:P8636:Q8636)</f>
        <v>2</v>
      </c>
      <c r="S8636" s="1">
        <v>103525</v>
      </c>
      <c r="T8636" s="1" t="str">
        <f t="shared" si="538"/>
        <v>Medium</v>
      </c>
      <c r="U8636">
        <v>1</v>
      </c>
      <c r="V8636">
        <v>2024</v>
      </c>
      <c r="W8636" t="s">
        <v>28</v>
      </c>
      <c r="X8636">
        <v>8</v>
      </c>
    </row>
    <row r="8637" spans="1:24" x14ac:dyDescent="0.3">
      <c r="A8637">
        <v>8636</v>
      </c>
      <c r="B8637" t="s">
        <v>50</v>
      </c>
      <c r="C8637" t="str">
        <f>_xlfn.XLOOKUP(B8637,Lookup_table!B:B,Lookup_table!C:C)</f>
        <v>AI</v>
      </c>
      <c r="D8637" t="s">
        <v>14</v>
      </c>
      <c r="E8637" t="s">
        <v>40</v>
      </c>
      <c r="F8637" t="s">
        <v>16</v>
      </c>
      <c r="G8637" t="s">
        <v>30</v>
      </c>
      <c r="H8637" t="str">
        <f t="shared" si="536"/>
        <v>Onsite/Hybrid</v>
      </c>
      <c r="I8637" t="s">
        <v>35</v>
      </c>
      <c r="J8637" t="str">
        <f t="shared" si="537"/>
        <v>0-2 yrs</v>
      </c>
      <c r="K8637">
        <f t="shared" ca="1" si="539"/>
        <v>0</v>
      </c>
      <c r="L8637" t="s">
        <v>27</v>
      </c>
      <c r="M8637">
        <v>0</v>
      </c>
      <c r="N8637">
        <v>0</v>
      </c>
      <c r="O8637">
        <v>0</v>
      </c>
      <c r="P8637">
        <v>1</v>
      </c>
      <c r="Q8637">
        <v>1</v>
      </c>
      <c r="R8637">
        <f>SUM(M8637:N8637:O8637:P8637:Q8637)</f>
        <v>2</v>
      </c>
      <c r="S8637" s="1">
        <v>113035</v>
      </c>
      <c r="T8637" s="1" t="str">
        <f t="shared" si="538"/>
        <v>Medium</v>
      </c>
      <c r="U8637">
        <v>11</v>
      </c>
      <c r="V8637">
        <v>2025</v>
      </c>
      <c r="W8637" t="s">
        <v>34</v>
      </c>
      <c r="X8637">
        <v>5</v>
      </c>
    </row>
    <row r="8638" spans="1:24" x14ac:dyDescent="0.3">
      <c r="A8638">
        <v>8637</v>
      </c>
      <c r="B8638" t="s">
        <v>31</v>
      </c>
      <c r="C8638" t="str">
        <f>_xlfn.XLOOKUP(B8638,Lookup_table!B:B,Lookup_table!C:C)</f>
        <v>Business</v>
      </c>
      <c r="D8638" t="s">
        <v>22</v>
      </c>
      <c r="E8638" t="s">
        <v>23</v>
      </c>
      <c r="F8638" t="s">
        <v>29</v>
      </c>
      <c r="G8638" t="s">
        <v>30</v>
      </c>
      <c r="H8638" t="str">
        <f t="shared" si="536"/>
        <v>Onsite/Hybrid</v>
      </c>
      <c r="I8638" t="s">
        <v>26</v>
      </c>
      <c r="J8638" t="str">
        <f t="shared" si="537"/>
        <v>3-6 yrs</v>
      </c>
      <c r="K8638">
        <f t="shared" ca="1" si="539"/>
        <v>3</v>
      </c>
      <c r="L8638" t="s">
        <v>27</v>
      </c>
      <c r="M8638">
        <v>1</v>
      </c>
      <c r="N8638">
        <v>1</v>
      </c>
      <c r="O8638">
        <v>0</v>
      </c>
      <c r="P8638">
        <v>0</v>
      </c>
      <c r="Q8638">
        <v>0</v>
      </c>
      <c r="R8638">
        <f>SUM(M8638:N8638:O8638:P8638:Q8638)</f>
        <v>2</v>
      </c>
      <c r="S8638" s="1">
        <v>92715</v>
      </c>
      <c r="T8638" s="1" t="str">
        <f t="shared" si="538"/>
        <v>Medium</v>
      </c>
      <c r="U8638">
        <v>3</v>
      </c>
      <c r="V8638">
        <v>2024</v>
      </c>
      <c r="W8638" t="s">
        <v>20</v>
      </c>
      <c r="X8638">
        <v>1</v>
      </c>
    </row>
    <row r="8639" spans="1:24" x14ac:dyDescent="0.3">
      <c r="A8639">
        <v>8638</v>
      </c>
      <c r="B8639" t="s">
        <v>33</v>
      </c>
      <c r="C8639" t="str">
        <f>_xlfn.XLOOKUP(B8639,Lookup_table!B:B,Lookup_table!C:C)</f>
        <v>Data</v>
      </c>
      <c r="D8639" t="s">
        <v>14</v>
      </c>
      <c r="E8639" t="s">
        <v>42</v>
      </c>
      <c r="F8639" t="s">
        <v>51</v>
      </c>
      <c r="G8639" t="s">
        <v>30</v>
      </c>
      <c r="H8639" t="str">
        <f t="shared" si="536"/>
        <v>Onsite/Hybrid</v>
      </c>
      <c r="I8639" t="s">
        <v>26</v>
      </c>
      <c r="J8639" t="str">
        <f t="shared" si="537"/>
        <v>3-6 yrs</v>
      </c>
      <c r="K8639">
        <f t="shared" ca="1" si="539"/>
        <v>4</v>
      </c>
      <c r="L8639" t="s">
        <v>19</v>
      </c>
      <c r="M8639">
        <v>1</v>
      </c>
      <c r="N8639">
        <v>0</v>
      </c>
      <c r="O8639">
        <v>1</v>
      </c>
      <c r="P8639">
        <v>1</v>
      </c>
      <c r="Q8639">
        <v>1</v>
      </c>
      <c r="R8639">
        <f>SUM(M8639:N8639:O8639:P8639:Q8639)</f>
        <v>4</v>
      </c>
      <c r="S8639" s="1">
        <v>111267</v>
      </c>
      <c r="T8639" s="1" t="str">
        <f t="shared" si="538"/>
        <v>Medium</v>
      </c>
      <c r="U8639">
        <v>3</v>
      </c>
      <c r="V8639">
        <v>2023</v>
      </c>
      <c r="W8639" t="s">
        <v>28</v>
      </c>
      <c r="X8639">
        <v>9</v>
      </c>
    </row>
    <row r="8640" spans="1:24" x14ac:dyDescent="0.3">
      <c r="A8640">
        <v>8639</v>
      </c>
      <c r="B8640" t="s">
        <v>36</v>
      </c>
      <c r="C8640" t="str">
        <f>_xlfn.XLOOKUP(B8640,Lookup_table!B:B,Lookup_table!C:C)</f>
        <v>Data</v>
      </c>
      <c r="D8640" t="s">
        <v>22</v>
      </c>
      <c r="E8640" t="s">
        <v>40</v>
      </c>
      <c r="F8640" t="s">
        <v>52</v>
      </c>
      <c r="G8640" t="s">
        <v>25</v>
      </c>
      <c r="H8640" t="str">
        <f t="shared" si="536"/>
        <v>Onsite/Hybrid</v>
      </c>
      <c r="I8640" t="s">
        <v>26</v>
      </c>
      <c r="J8640" t="str">
        <f t="shared" si="537"/>
        <v>3-6 yrs</v>
      </c>
      <c r="K8640">
        <f t="shared" ca="1" si="539"/>
        <v>4</v>
      </c>
      <c r="L8640" t="s">
        <v>39</v>
      </c>
      <c r="M8640">
        <v>0</v>
      </c>
      <c r="N8640">
        <v>1</v>
      </c>
      <c r="O8640">
        <v>0</v>
      </c>
      <c r="P8640">
        <v>0</v>
      </c>
      <c r="Q8640">
        <v>1</v>
      </c>
      <c r="R8640">
        <f>SUM(M8640:N8640:O8640:P8640:Q8640)</f>
        <v>2</v>
      </c>
      <c r="S8640" s="1">
        <v>105035</v>
      </c>
      <c r="T8640" s="1" t="str">
        <f t="shared" si="538"/>
        <v>Medium</v>
      </c>
      <c r="U8640">
        <v>3</v>
      </c>
      <c r="V8640">
        <v>2024</v>
      </c>
      <c r="W8640" t="s">
        <v>20</v>
      </c>
      <c r="X8640">
        <v>3</v>
      </c>
    </row>
    <row r="8641" spans="1:24" x14ac:dyDescent="0.3">
      <c r="A8641">
        <v>8640</v>
      </c>
      <c r="B8641" t="s">
        <v>31</v>
      </c>
      <c r="C8641" t="str">
        <f>_xlfn.XLOOKUP(B8641,Lookup_table!B:B,Lookup_table!C:C)</f>
        <v>Business</v>
      </c>
      <c r="D8641" t="s">
        <v>34</v>
      </c>
      <c r="E8641" t="s">
        <v>42</v>
      </c>
      <c r="F8641" t="s">
        <v>52</v>
      </c>
      <c r="G8641" t="s">
        <v>17</v>
      </c>
      <c r="H8641" t="str">
        <f t="shared" si="536"/>
        <v>Remote</v>
      </c>
      <c r="I8641" t="s">
        <v>26</v>
      </c>
      <c r="J8641" t="str">
        <f t="shared" si="537"/>
        <v>3-6 yrs</v>
      </c>
      <c r="K8641">
        <f t="shared" ca="1" si="539"/>
        <v>4</v>
      </c>
      <c r="L8641" t="s">
        <v>19</v>
      </c>
      <c r="M8641">
        <v>0</v>
      </c>
      <c r="N8641">
        <v>1</v>
      </c>
      <c r="O8641">
        <v>0</v>
      </c>
      <c r="P8641">
        <v>1</v>
      </c>
      <c r="Q8641">
        <v>1</v>
      </c>
      <c r="R8641">
        <f>SUM(M8641:N8641:O8641:P8641:Q8641)</f>
        <v>3</v>
      </c>
      <c r="S8641" s="1">
        <v>103098</v>
      </c>
      <c r="T8641" s="1" t="str">
        <f t="shared" si="538"/>
        <v>Medium</v>
      </c>
      <c r="U8641">
        <v>9</v>
      </c>
      <c r="V8641">
        <v>2025</v>
      </c>
      <c r="W8641" t="s">
        <v>20</v>
      </c>
      <c r="X8641">
        <v>1</v>
      </c>
    </row>
    <row r="8642" spans="1:24" x14ac:dyDescent="0.3">
      <c r="A8642">
        <v>8641</v>
      </c>
      <c r="B8642" t="s">
        <v>33</v>
      </c>
      <c r="C8642" t="str">
        <f>_xlfn.XLOOKUP(B8642,Lookup_table!B:B,Lookup_table!C:C)</f>
        <v>Data</v>
      </c>
      <c r="D8642" t="s">
        <v>22</v>
      </c>
      <c r="E8642" t="s">
        <v>32</v>
      </c>
      <c r="F8642" t="s">
        <v>44</v>
      </c>
      <c r="G8642" t="s">
        <v>25</v>
      </c>
      <c r="H8642" t="str">
        <f t="shared" ref="H8642:H8705" si="540">IF(G8642="Remote","Remote","Onsite/Hybrid")</f>
        <v>Onsite/Hybrid</v>
      </c>
      <c r="I8642" t="s">
        <v>35</v>
      </c>
      <c r="J8642" t="str">
        <f t="shared" ref="J8642:J8705" si="541">IF(I8642="Entry","0-2 yrs",IF(I8642="Mid","3-6 yrs","7+ yrs"))</f>
        <v>0-2 yrs</v>
      </c>
      <c r="K8642">
        <f t="shared" ca="1" si="539"/>
        <v>0</v>
      </c>
      <c r="L8642" t="s">
        <v>39</v>
      </c>
      <c r="M8642">
        <v>1</v>
      </c>
      <c r="N8642">
        <v>0</v>
      </c>
      <c r="O8642">
        <v>1</v>
      </c>
      <c r="P8642">
        <v>0</v>
      </c>
      <c r="Q8642">
        <v>0</v>
      </c>
      <c r="R8642">
        <f>SUM(M8642:N8642:O8642:P8642:Q8642)</f>
        <v>2</v>
      </c>
      <c r="S8642" s="1">
        <v>82939</v>
      </c>
      <c r="T8642" s="1" t="str">
        <f t="shared" ref="T8642:T8705" si="542">IF(S8642&lt;=70000,"Low",IF(S8642&lt;=120000,"Medium","High"))</f>
        <v>Medium</v>
      </c>
      <c r="U8642">
        <v>3</v>
      </c>
      <c r="V8642">
        <v>2024</v>
      </c>
      <c r="W8642" t="s">
        <v>20</v>
      </c>
      <c r="X8642">
        <v>6</v>
      </c>
    </row>
    <row r="8643" spans="1:24" x14ac:dyDescent="0.3">
      <c r="A8643">
        <v>8642</v>
      </c>
      <c r="B8643" t="s">
        <v>36</v>
      </c>
      <c r="C8643" t="str">
        <f>_xlfn.XLOOKUP(B8643,Lookup_table!B:B,Lookup_table!C:C)</f>
        <v>Data</v>
      </c>
      <c r="D8643" t="s">
        <v>14</v>
      </c>
      <c r="E8643" t="s">
        <v>32</v>
      </c>
      <c r="F8643" t="s">
        <v>52</v>
      </c>
      <c r="G8643" t="s">
        <v>30</v>
      </c>
      <c r="H8643" t="str">
        <f t="shared" si="540"/>
        <v>Onsite/Hybrid</v>
      </c>
      <c r="I8643" t="s">
        <v>18</v>
      </c>
      <c r="J8643" t="str">
        <f t="shared" si="541"/>
        <v>7+ yrs</v>
      </c>
      <c r="K8643">
        <f t="shared" ref="K8643:K8706" ca="1" si="543">IF(J8643="0-2 yrs",RANDBETWEEN(0,2),IF(J8643="3-6 yrs", RANDBETWEEN(3,6),IF(J8643="7+ yrs", RANDBETWEEN(7,15)," ")))</f>
        <v>15</v>
      </c>
      <c r="L8643" t="s">
        <v>19</v>
      </c>
      <c r="M8643">
        <v>1</v>
      </c>
      <c r="N8643">
        <v>1</v>
      </c>
      <c r="O8643">
        <v>0</v>
      </c>
      <c r="P8643">
        <v>0</v>
      </c>
      <c r="Q8643">
        <v>0</v>
      </c>
      <c r="R8643">
        <f>SUM(M8643:N8643:O8643:P8643:Q8643)</f>
        <v>2</v>
      </c>
      <c r="S8643" s="1">
        <v>100138</v>
      </c>
      <c r="T8643" s="1" t="str">
        <f t="shared" si="542"/>
        <v>Medium</v>
      </c>
      <c r="U8643">
        <v>4</v>
      </c>
      <c r="V8643">
        <v>2025</v>
      </c>
      <c r="W8643" t="s">
        <v>20</v>
      </c>
      <c r="X8643">
        <v>4</v>
      </c>
    </row>
    <row r="8644" spans="1:24" x14ac:dyDescent="0.3">
      <c r="A8644">
        <v>8643</v>
      </c>
      <c r="B8644" t="s">
        <v>50</v>
      </c>
      <c r="C8644" t="str">
        <f>_xlfn.XLOOKUP(B8644,Lookup_table!B:B,Lookup_table!C:C)</f>
        <v>AI</v>
      </c>
      <c r="D8644" t="s">
        <v>37</v>
      </c>
      <c r="E8644" t="s">
        <v>38</v>
      </c>
      <c r="F8644" t="s">
        <v>16</v>
      </c>
      <c r="G8644" t="s">
        <v>30</v>
      </c>
      <c r="H8644" t="str">
        <f t="shared" si="540"/>
        <v>Onsite/Hybrid</v>
      </c>
      <c r="I8644" t="s">
        <v>26</v>
      </c>
      <c r="J8644" t="str">
        <f t="shared" si="541"/>
        <v>3-6 yrs</v>
      </c>
      <c r="K8644">
        <f t="shared" ca="1" si="543"/>
        <v>3</v>
      </c>
      <c r="L8644" t="s">
        <v>27</v>
      </c>
      <c r="M8644">
        <v>0</v>
      </c>
      <c r="N8644">
        <v>0</v>
      </c>
      <c r="O8644">
        <v>0</v>
      </c>
      <c r="P8644">
        <v>0</v>
      </c>
      <c r="Q8644">
        <v>0</v>
      </c>
      <c r="R8644">
        <f>SUM(M8644:N8644:O8644:P8644:Q8644)</f>
        <v>0</v>
      </c>
      <c r="S8644" s="1">
        <v>111374</v>
      </c>
      <c r="T8644" s="1" t="str">
        <f t="shared" si="542"/>
        <v>Medium</v>
      </c>
      <c r="U8644">
        <v>7</v>
      </c>
      <c r="V8644">
        <v>2024</v>
      </c>
      <c r="W8644" t="s">
        <v>28</v>
      </c>
      <c r="X8644">
        <v>7</v>
      </c>
    </row>
    <row r="8645" spans="1:24" x14ac:dyDescent="0.3">
      <c r="A8645">
        <v>8644</v>
      </c>
      <c r="B8645" t="s">
        <v>36</v>
      </c>
      <c r="C8645" t="str">
        <f>_xlfn.XLOOKUP(B8645,Lookup_table!B:B,Lookup_table!C:C)</f>
        <v>Data</v>
      </c>
      <c r="D8645" t="s">
        <v>37</v>
      </c>
      <c r="E8645" t="s">
        <v>32</v>
      </c>
      <c r="F8645" t="s">
        <v>52</v>
      </c>
      <c r="G8645" t="s">
        <v>25</v>
      </c>
      <c r="H8645" t="str">
        <f t="shared" si="540"/>
        <v>Onsite/Hybrid</v>
      </c>
      <c r="I8645" t="s">
        <v>26</v>
      </c>
      <c r="J8645" t="str">
        <f t="shared" si="541"/>
        <v>3-6 yrs</v>
      </c>
      <c r="K8645">
        <f t="shared" ca="1" si="543"/>
        <v>6</v>
      </c>
      <c r="L8645" t="s">
        <v>19</v>
      </c>
      <c r="M8645">
        <v>0</v>
      </c>
      <c r="N8645">
        <v>1</v>
      </c>
      <c r="O8645">
        <v>1</v>
      </c>
      <c r="P8645">
        <v>1</v>
      </c>
      <c r="Q8645">
        <v>0</v>
      </c>
      <c r="R8645">
        <f>SUM(M8645:N8645:O8645:P8645:Q8645)</f>
        <v>3</v>
      </c>
      <c r="S8645" s="1">
        <v>101436</v>
      </c>
      <c r="T8645" s="1" t="str">
        <f t="shared" si="542"/>
        <v>Medium</v>
      </c>
      <c r="U8645">
        <v>4</v>
      </c>
      <c r="V8645">
        <v>2020</v>
      </c>
      <c r="W8645" t="s">
        <v>28</v>
      </c>
      <c r="X8645">
        <v>7</v>
      </c>
    </row>
    <row r="8646" spans="1:24" x14ac:dyDescent="0.3">
      <c r="A8646">
        <v>8645</v>
      </c>
      <c r="B8646" t="s">
        <v>50</v>
      </c>
      <c r="C8646" t="str">
        <f>_xlfn.XLOOKUP(B8646,Lookup_table!B:B,Lookup_table!C:C)</f>
        <v>AI</v>
      </c>
      <c r="D8646" t="s">
        <v>34</v>
      </c>
      <c r="E8646" t="s">
        <v>42</v>
      </c>
      <c r="F8646" t="s">
        <v>44</v>
      </c>
      <c r="G8646" t="s">
        <v>25</v>
      </c>
      <c r="H8646" t="str">
        <f t="shared" si="540"/>
        <v>Onsite/Hybrid</v>
      </c>
      <c r="I8646" t="s">
        <v>18</v>
      </c>
      <c r="J8646" t="str">
        <f t="shared" si="541"/>
        <v>7+ yrs</v>
      </c>
      <c r="K8646">
        <f t="shared" ca="1" si="543"/>
        <v>8</v>
      </c>
      <c r="L8646" t="s">
        <v>27</v>
      </c>
      <c r="M8646">
        <v>1</v>
      </c>
      <c r="N8646">
        <v>1</v>
      </c>
      <c r="O8646">
        <v>1</v>
      </c>
      <c r="P8646">
        <v>0</v>
      </c>
      <c r="Q8646">
        <v>0</v>
      </c>
      <c r="R8646">
        <f>SUM(M8646:N8646:O8646:P8646:Q8646)</f>
        <v>3</v>
      </c>
      <c r="S8646" s="1">
        <v>151143</v>
      </c>
      <c r="T8646" s="1" t="str">
        <f t="shared" si="542"/>
        <v>High</v>
      </c>
      <c r="U8646">
        <v>6</v>
      </c>
      <c r="V8646">
        <v>2025</v>
      </c>
      <c r="W8646" t="s">
        <v>20</v>
      </c>
      <c r="X8646">
        <v>3</v>
      </c>
    </row>
    <row r="8647" spans="1:24" x14ac:dyDescent="0.3">
      <c r="A8647">
        <v>8646</v>
      </c>
      <c r="B8647" t="s">
        <v>21</v>
      </c>
      <c r="C8647" t="str">
        <f>_xlfn.XLOOKUP(B8647,Lookup_table!B:B,Lookup_table!C:C)</f>
        <v>AI</v>
      </c>
      <c r="D8647" t="s">
        <v>22</v>
      </c>
      <c r="E8647" t="s">
        <v>15</v>
      </c>
      <c r="F8647" t="s">
        <v>51</v>
      </c>
      <c r="G8647" t="s">
        <v>25</v>
      </c>
      <c r="H8647" t="str">
        <f t="shared" si="540"/>
        <v>Onsite/Hybrid</v>
      </c>
      <c r="I8647" t="s">
        <v>26</v>
      </c>
      <c r="J8647" t="str">
        <f t="shared" si="541"/>
        <v>3-6 yrs</v>
      </c>
      <c r="K8647">
        <f t="shared" ca="1" si="543"/>
        <v>6</v>
      </c>
      <c r="L8647" t="s">
        <v>19</v>
      </c>
      <c r="M8647">
        <v>1</v>
      </c>
      <c r="N8647">
        <v>1</v>
      </c>
      <c r="O8647">
        <v>0</v>
      </c>
      <c r="P8647">
        <v>0</v>
      </c>
      <c r="Q8647">
        <v>0</v>
      </c>
      <c r="R8647">
        <f>SUM(M8647:N8647:O8647:P8647:Q8647)</f>
        <v>2</v>
      </c>
      <c r="S8647" s="1">
        <v>139024</v>
      </c>
      <c r="T8647" s="1" t="str">
        <f t="shared" si="542"/>
        <v>High</v>
      </c>
      <c r="U8647">
        <v>4</v>
      </c>
      <c r="V8647">
        <v>2026</v>
      </c>
      <c r="W8647" t="s">
        <v>28</v>
      </c>
      <c r="X8647">
        <v>7</v>
      </c>
    </row>
    <row r="8648" spans="1:24" x14ac:dyDescent="0.3">
      <c r="A8648">
        <v>8647</v>
      </c>
      <c r="B8648" t="s">
        <v>31</v>
      </c>
      <c r="C8648" t="str">
        <f>_xlfn.XLOOKUP(B8648,Lookup_table!B:B,Lookup_table!C:C)</f>
        <v>Business</v>
      </c>
      <c r="D8648" t="s">
        <v>34</v>
      </c>
      <c r="E8648" t="s">
        <v>23</v>
      </c>
      <c r="F8648" t="s">
        <v>16</v>
      </c>
      <c r="G8648" t="s">
        <v>30</v>
      </c>
      <c r="H8648" t="str">
        <f t="shared" si="540"/>
        <v>Onsite/Hybrid</v>
      </c>
      <c r="I8648" t="s">
        <v>18</v>
      </c>
      <c r="J8648" t="str">
        <f t="shared" si="541"/>
        <v>7+ yrs</v>
      </c>
      <c r="K8648">
        <f t="shared" ca="1" si="543"/>
        <v>12</v>
      </c>
      <c r="L8648" t="s">
        <v>39</v>
      </c>
      <c r="M8648">
        <v>0</v>
      </c>
      <c r="N8648">
        <v>1</v>
      </c>
      <c r="O8648">
        <v>0</v>
      </c>
      <c r="P8648">
        <v>0</v>
      </c>
      <c r="Q8648">
        <v>0</v>
      </c>
      <c r="R8648">
        <f>SUM(M8648:N8648:O8648:P8648:Q8648)</f>
        <v>1</v>
      </c>
      <c r="S8648" s="1">
        <v>101034</v>
      </c>
      <c r="T8648" s="1" t="str">
        <f t="shared" si="542"/>
        <v>Medium</v>
      </c>
      <c r="U8648">
        <v>12</v>
      </c>
      <c r="V8648">
        <v>2020</v>
      </c>
      <c r="W8648" t="s">
        <v>20</v>
      </c>
      <c r="X8648">
        <v>4</v>
      </c>
    </row>
    <row r="8649" spans="1:24" x14ac:dyDescent="0.3">
      <c r="A8649">
        <v>8648</v>
      </c>
      <c r="B8649" t="s">
        <v>21</v>
      </c>
      <c r="C8649" t="str">
        <f>_xlfn.XLOOKUP(B8649,Lookup_table!B:B,Lookup_table!C:C)</f>
        <v>AI</v>
      </c>
      <c r="D8649" t="s">
        <v>37</v>
      </c>
      <c r="E8649" t="s">
        <v>23</v>
      </c>
      <c r="F8649" t="s">
        <v>24</v>
      </c>
      <c r="G8649" t="s">
        <v>17</v>
      </c>
      <c r="H8649" t="str">
        <f t="shared" si="540"/>
        <v>Remote</v>
      </c>
      <c r="I8649" t="s">
        <v>26</v>
      </c>
      <c r="J8649" t="str">
        <f t="shared" si="541"/>
        <v>3-6 yrs</v>
      </c>
      <c r="K8649">
        <f t="shared" ca="1" si="543"/>
        <v>6</v>
      </c>
      <c r="L8649" t="s">
        <v>27</v>
      </c>
      <c r="M8649">
        <v>0</v>
      </c>
      <c r="N8649">
        <v>0</v>
      </c>
      <c r="O8649">
        <v>0</v>
      </c>
      <c r="P8649">
        <v>0</v>
      </c>
      <c r="Q8649">
        <v>1</v>
      </c>
      <c r="R8649">
        <f>SUM(M8649:N8649:O8649:P8649:Q8649)</f>
        <v>1</v>
      </c>
      <c r="S8649" s="1">
        <v>127746</v>
      </c>
      <c r="T8649" s="1" t="str">
        <f t="shared" si="542"/>
        <v>High</v>
      </c>
      <c r="U8649">
        <v>2</v>
      </c>
      <c r="V8649">
        <v>2024</v>
      </c>
      <c r="W8649" t="s">
        <v>34</v>
      </c>
      <c r="X8649">
        <v>5</v>
      </c>
    </row>
    <row r="8650" spans="1:24" x14ac:dyDescent="0.3">
      <c r="A8650">
        <v>8649</v>
      </c>
      <c r="B8650" t="s">
        <v>41</v>
      </c>
      <c r="C8650" t="str">
        <f>_xlfn.XLOOKUP(B8650,Lookup_table!B:B,Lookup_table!C:C)</f>
        <v>Data</v>
      </c>
      <c r="D8650" t="s">
        <v>37</v>
      </c>
      <c r="E8650" t="s">
        <v>32</v>
      </c>
      <c r="F8650" t="s">
        <v>43</v>
      </c>
      <c r="G8650" t="s">
        <v>30</v>
      </c>
      <c r="H8650" t="str">
        <f t="shared" si="540"/>
        <v>Onsite/Hybrid</v>
      </c>
      <c r="I8650" t="s">
        <v>26</v>
      </c>
      <c r="J8650" t="str">
        <f t="shared" si="541"/>
        <v>3-6 yrs</v>
      </c>
      <c r="K8650">
        <f t="shared" ca="1" si="543"/>
        <v>4</v>
      </c>
      <c r="L8650" t="s">
        <v>27</v>
      </c>
      <c r="M8650">
        <v>1</v>
      </c>
      <c r="N8650">
        <v>0</v>
      </c>
      <c r="O8650">
        <v>0</v>
      </c>
      <c r="P8650">
        <v>0</v>
      </c>
      <c r="Q8650">
        <v>1</v>
      </c>
      <c r="R8650">
        <f>SUM(M8650:N8650:O8650:P8650:Q8650)</f>
        <v>2</v>
      </c>
      <c r="S8650" s="1">
        <v>85698</v>
      </c>
      <c r="T8650" s="1" t="str">
        <f t="shared" si="542"/>
        <v>Medium</v>
      </c>
      <c r="U8650">
        <v>12</v>
      </c>
      <c r="V8650">
        <v>2025</v>
      </c>
      <c r="W8650" t="s">
        <v>34</v>
      </c>
      <c r="X8650">
        <v>3</v>
      </c>
    </row>
    <row r="8651" spans="1:24" x14ac:dyDescent="0.3">
      <c r="A8651">
        <v>8650</v>
      </c>
      <c r="B8651" t="s">
        <v>33</v>
      </c>
      <c r="C8651" t="str">
        <f>_xlfn.XLOOKUP(B8651,Lookup_table!B:B,Lookup_table!C:C)</f>
        <v>Data</v>
      </c>
      <c r="D8651" t="s">
        <v>34</v>
      </c>
      <c r="E8651" t="s">
        <v>32</v>
      </c>
      <c r="F8651" t="s">
        <v>43</v>
      </c>
      <c r="G8651" t="s">
        <v>25</v>
      </c>
      <c r="H8651" t="str">
        <f t="shared" si="540"/>
        <v>Onsite/Hybrid</v>
      </c>
      <c r="I8651" t="s">
        <v>18</v>
      </c>
      <c r="J8651" t="str">
        <f t="shared" si="541"/>
        <v>7+ yrs</v>
      </c>
      <c r="K8651">
        <f t="shared" ca="1" si="543"/>
        <v>8</v>
      </c>
      <c r="L8651" t="s">
        <v>19</v>
      </c>
      <c r="M8651">
        <v>1</v>
      </c>
      <c r="N8651">
        <v>0</v>
      </c>
      <c r="O8651">
        <v>0</v>
      </c>
      <c r="P8651">
        <v>0</v>
      </c>
      <c r="Q8651">
        <v>1</v>
      </c>
      <c r="R8651">
        <f>SUM(M8651:N8651:O8651:P8651:Q8651)</f>
        <v>2</v>
      </c>
      <c r="S8651" s="1">
        <v>113831</v>
      </c>
      <c r="T8651" s="1" t="str">
        <f t="shared" si="542"/>
        <v>Medium</v>
      </c>
      <c r="U8651">
        <v>2</v>
      </c>
      <c r="V8651">
        <v>2024</v>
      </c>
      <c r="W8651" t="s">
        <v>20</v>
      </c>
      <c r="X8651">
        <v>1</v>
      </c>
    </row>
    <row r="8652" spans="1:24" x14ac:dyDescent="0.3">
      <c r="A8652">
        <v>8651</v>
      </c>
      <c r="B8652" t="s">
        <v>21</v>
      </c>
      <c r="C8652" t="str">
        <f>_xlfn.XLOOKUP(B8652,Lookup_table!B:B,Lookup_table!C:C)</f>
        <v>AI</v>
      </c>
      <c r="D8652" t="s">
        <v>34</v>
      </c>
      <c r="E8652" t="s">
        <v>23</v>
      </c>
      <c r="F8652" t="s">
        <v>29</v>
      </c>
      <c r="G8652" t="s">
        <v>30</v>
      </c>
      <c r="H8652" t="str">
        <f t="shared" si="540"/>
        <v>Onsite/Hybrid</v>
      </c>
      <c r="I8652" t="s">
        <v>18</v>
      </c>
      <c r="J8652" t="str">
        <f t="shared" si="541"/>
        <v>7+ yrs</v>
      </c>
      <c r="K8652">
        <f t="shared" ca="1" si="543"/>
        <v>10</v>
      </c>
      <c r="L8652" t="s">
        <v>27</v>
      </c>
      <c r="M8652">
        <v>0</v>
      </c>
      <c r="N8652">
        <v>1</v>
      </c>
      <c r="O8652">
        <v>1</v>
      </c>
      <c r="P8652">
        <v>1</v>
      </c>
      <c r="Q8652">
        <v>0</v>
      </c>
      <c r="R8652">
        <f>SUM(M8652:N8652:O8652:P8652:Q8652)</f>
        <v>3</v>
      </c>
      <c r="S8652" s="1">
        <v>170444</v>
      </c>
      <c r="T8652" s="1" t="str">
        <f t="shared" si="542"/>
        <v>High</v>
      </c>
      <c r="U8652">
        <v>12</v>
      </c>
      <c r="V8652">
        <v>2022</v>
      </c>
      <c r="W8652" t="s">
        <v>28</v>
      </c>
      <c r="X8652">
        <v>6</v>
      </c>
    </row>
    <row r="8653" spans="1:24" x14ac:dyDescent="0.3">
      <c r="A8653">
        <v>8652</v>
      </c>
      <c r="B8653" t="s">
        <v>31</v>
      </c>
      <c r="C8653" t="str">
        <f>_xlfn.XLOOKUP(B8653,Lookup_table!B:B,Lookup_table!C:C)</f>
        <v>Business</v>
      </c>
      <c r="D8653" t="s">
        <v>34</v>
      </c>
      <c r="E8653" t="s">
        <v>23</v>
      </c>
      <c r="F8653" t="s">
        <v>52</v>
      </c>
      <c r="G8653" t="s">
        <v>30</v>
      </c>
      <c r="H8653" t="str">
        <f t="shared" si="540"/>
        <v>Onsite/Hybrid</v>
      </c>
      <c r="I8653" t="s">
        <v>26</v>
      </c>
      <c r="J8653" t="str">
        <f t="shared" si="541"/>
        <v>3-6 yrs</v>
      </c>
      <c r="K8653">
        <f t="shared" ca="1" si="543"/>
        <v>4</v>
      </c>
      <c r="L8653" t="s">
        <v>19</v>
      </c>
      <c r="M8653">
        <v>0</v>
      </c>
      <c r="N8653">
        <v>0</v>
      </c>
      <c r="O8653">
        <v>1</v>
      </c>
      <c r="P8653">
        <v>0</v>
      </c>
      <c r="Q8653">
        <v>0</v>
      </c>
      <c r="R8653">
        <f>SUM(M8653:N8653:O8653:P8653:Q8653)</f>
        <v>1</v>
      </c>
      <c r="S8653" s="1">
        <v>90138</v>
      </c>
      <c r="T8653" s="1" t="str">
        <f t="shared" si="542"/>
        <v>Medium</v>
      </c>
      <c r="U8653">
        <v>6</v>
      </c>
      <c r="V8653">
        <v>2021</v>
      </c>
      <c r="W8653" t="s">
        <v>28</v>
      </c>
      <c r="X8653">
        <v>9</v>
      </c>
    </row>
    <row r="8654" spans="1:24" x14ac:dyDescent="0.3">
      <c r="A8654">
        <v>8653</v>
      </c>
      <c r="B8654" t="s">
        <v>36</v>
      </c>
      <c r="C8654" t="str">
        <f>_xlfn.XLOOKUP(B8654,Lookup_table!B:B,Lookup_table!C:C)</f>
        <v>Data</v>
      </c>
      <c r="D8654" t="s">
        <v>34</v>
      </c>
      <c r="E8654" t="s">
        <v>15</v>
      </c>
      <c r="F8654" t="s">
        <v>52</v>
      </c>
      <c r="G8654" t="s">
        <v>17</v>
      </c>
      <c r="H8654" t="str">
        <f t="shared" si="540"/>
        <v>Remote</v>
      </c>
      <c r="I8654" t="s">
        <v>18</v>
      </c>
      <c r="J8654" t="str">
        <f t="shared" si="541"/>
        <v>7+ yrs</v>
      </c>
      <c r="K8654">
        <f t="shared" ca="1" si="543"/>
        <v>9</v>
      </c>
      <c r="L8654" t="s">
        <v>27</v>
      </c>
      <c r="M8654">
        <v>0</v>
      </c>
      <c r="N8654">
        <v>0</v>
      </c>
      <c r="O8654">
        <v>0</v>
      </c>
      <c r="P8654">
        <v>1</v>
      </c>
      <c r="Q8654">
        <v>0</v>
      </c>
      <c r="R8654">
        <f>SUM(M8654:N8654:O8654:P8654:Q8654)</f>
        <v>1</v>
      </c>
      <c r="S8654" s="1">
        <v>112738</v>
      </c>
      <c r="T8654" s="1" t="str">
        <f t="shared" si="542"/>
        <v>Medium</v>
      </c>
      <c r="U8654">
        <v>8</v>
      </c>
      <c r="V8654">
        <v>2021</v>
      </c>
      <c r="W8654" t="s">
        <v>20</v>
      </c>
      <c r="X8654">
        <v>5</v>
      </c>
    </row>
    <row r="8655" spans="1:24" x14ac:dyDescent="0.3">
      <c r="A8655">
        <v>8654</v>
      </c>
      <c r="B8655" t="s">
        <v>36</v>
      </c>
      <c r="C8655" t="str">
        <f>_xlfn.XLOOKUP(B8655,Lookup_table!B:B,Lookup_table!C:C)</f>
        <v>Data</v>
      </c>
      <c r="D8655" t="s">
        <v>37</v>
      </c>
      <c r="E8655" t="s">
        <v>32</v>
      </c>
      <c r="F8655" t="s">
        <v>24</v>
      </c>
      <c r="G8655" t="s">
        <v>30</v>
      </c>
      <c r="H8655" t="str">
        <f t="shared" si="540"/>
        <v>Onsite/Hybrid</v>
      </c>
      <c r="I8655" t="s">
        <v>35</v>
      </c>
      <c r="J8655" t="str">
        <f t="shared" si="541"/>
        <v>0-2 yrs</v>
      </c>
      <c r="K8655">
        <f t="shared" ca="1" si="543"/>
        <v>2</v>
      </c>
      <c r="L8655" t="s">
        <v>39</v>
      </c>
      <c r="M8655">
        <v>0</v>
      </c>
      <c r="N8655">
        <v>1</v>
      </c>
      <c r="O8655">
        <v>0</v>
      </c>
      <c r="P8655">
        <v>1</v>
      </c>
      <c r="Q8655">
        <v>0</v>
      </c>
      <c r="R8655">
        <f>SUM(M8655:N8655:O8655:P8655:Q8655)</f>
        <v>2</v>
      </c>
      <c r="S8655" s="1">
        <v>62769</v>
      </c>
      <c r="T8655" s="1" t="str">
        <f t="shared" si="542"/>
        <v>Low</v>
      </c>
      <c r="U8655">
        <v>1</v>
      </c>
      <c r="V8655">
        <v>2024</v>
      </c>
      <c r="W8655" t="s">
        <v>20</v>
      </c>
      <c r="X8655">
        <v>1</v>
      </c>
    </row>
    <row r="8656" spans="1:24" x14ac:dyDescent="0.3">
      <c r="A8656">
        <v>8655</v>
      </c>
      <c r="B8656" t="s">
        <v>50</v>
      </c>
      <c r="C8656" t="str">
        <f>_xlfn.XLOOKUP(B8656,Lookup_table!B:B,Lookup_table!C:C)</f>
        <v>AI</v>
      </c>
      <c r="D8656" t="s">
        <v>22</v>
      </c>
      <c r="E8656" t="s">
        <v>42</v>
      </c>
      <c r="F8656" t="s">
        <v>24</v>
      </c>
      <c r="G8656" t="s">
        <v>30</v>
      </c>
      <c r="H8656" t="str">
        <f t="shared" si="540"/>
        <v>Onsite/Hybrid</v>
      </c>
      <c r="I8656" t="s">
        <v>18</v>
      </c>
      <c r="J8656" t="str">
        <f t="shared" si="541"/>
        <v>7+ yrs</v>
      </c>
      <c r="K8656">
        <f t="shared" ca="1" si="543"/>
        <v>13</v>
      </c>
      <c r="L8656" t="s">
        <v>39</v>
      </c>
      <c r="M8656">
        <v>0</v>
      </c>
      <c r="N8656">
        <v>0</v>
      </c>
      <c r="O8656">
        <v>1</v>
      </c>
      <c r="P8656">
        <v>0</v>
      </c>
      <c r="Q8656">
        <v>0</v>
      </c>
      <c r="R8656">
        <f>SUM(M8656:N8656:O8656:P8656:Q8656)</f>
        <v>1</v>
      </c>
      <c r="S8656" s="1">
        <v>170517</v>
      </c>
      <c r="T8656" s="1" t="str">
        <f t="shared" si="542"/>
        <v>High</v>
      </c>
      <c r="U8656">
        <v>1</v>
      </c>
      <c r="V8656">
        <v>2022</v>
      </c>
      <c r="W8656" t="s">
        <v>28</v>
      </c>
      <c r="X8656">
        <v>7</v>
      </c>
    </row>
    <row r="8657" spans="1:24" x14ac:dyDescent="0.3">
      <c r="A8657">
        <v>8656</v>
      </c>
      <c r="B8657" t="s">
        <v>50</v>
      </c>
      <c r="C8657" t="str">
        <f>_xlfn.XLOOKUP(B8657,Lookup_table!B:B,Lookup_table!C:C)</f>
        <v>AI</v>
      </c>
      <c r="D8657" t="s">
        <v>14</v>
      </c>
      <c r="E8657" t="s">
        <v>40</v>
      </c>
      <c r="F8657" t="s">
        <v>44</v>
      </c>
      <c r="G8657" t="s">
        <v>25</v>
      </c>
      <c r="H8657" t="str">
        <f t="shared" si="540"/>
        <v>Onsite/Hybrid</v>
      </c>
      <c r="I8657" t="s">
        <v>26</v>
      </c>
      <c r="J8657" t="str">
        <f t="shared" si="541"/>
        <v>3-6 yrs</v>
      </c>
      <c r="K8657">
        <f t="shared" ca="1" si="543"/>
        <v>5</v>
      </c>
      <c r="L8657" t="s">
        <v>39</v>
      </c>
      <c r="M8657">
        <v>1</v>
      </c>
      <c r="N8657">
        <v>0</v>
      </c>
      <c r="O8657">
        <v>0</v>
      </c>
      <c r="P8657">
        <v>1</v>
      </c>
      <c r="Q8657">
        <v>1</v>
      </c>
      <c r="R8657">
        <f>SUM(M8657:N8657:O8657:P8657:Q8657)</f>
        <v>3</v>
      </c>
      <c r="S8657" s="1">
        <v>144884</v>
      </c>
      <c r="T8657" s="1" t="str">
        <f t="shared" si="542"/>
        <v>High</v>
      </c>
      <c r="U8657">
        <v>5</v>
      </c>
      <c r="V8657">
        <v>2025</v>
      </c>
      <c r="W8657" t="s">
        <v>20</v>
      </c>
      <c r="X8657">
        <v>2</v>
      </c>
    </row>
    <row r="8658" spans="1:24" x14ac:dyDescent="0.3">
      <c r="A8658">
        <v>8657</v>
      </c>
      <c r="B8658" t="s">
        <v>31</v>
      </c>
      <c r="C8658" t="str">
        <f>_xlfn.XLOOKUP(B8658,Lookup_table!B:B,Lookup_table!C:C)</f>
        <v>Business</v>
      </c>
      <c r="D8658" t="s">
        <v>34</v>
      </c>
      <c r="E8658" t="s">
        <v>42</v>
      </c>
      <c r="F8658" t="s">
        <v>51</v>
      </c>
      <c r="G8658" t="s">
        <v>25</v>
      </c>
      <c r="H8658" t="str">
        <f t="shared" si="540"/>
        <v>Onsite/Hybrid</v>
      </c>
      <c r="I8658" t="s">
        <v>35</v>
      </c>
      <c r="J8658" t="str">
        <f t="shared" si="541"/>
        <v>0-2 yrs</v>
      </c>
      <c r="K8658">
        <f t="shared" ca="1" si="543"/>
        <v>1</v>
      </c>
      <c r="L8658" t="s">
        <v>19</v>
      </c>
      <c r="M8658">
        <v>0</v>
      </c>
      <c r="N8658">
        <v>0</v>
      </c>
      <c r="O8658">
        <v>0</v>
      </c>
      <c r="P8658">
        <v>1</v>
      </c>
      <c r="Q8658">
        <v>1</v>
      </c>
      <c r="R8658">
        <f>SUM(M8658:N8658:O8658:P8658:Q8658)</f>
        <v>2</v>
      </c>
      <c r="S8658" s="1">
        <v>74969</v>
      </c>
      <c r="T8658" s="1" t="str">
        <f t="shared" si="542"/>
        <v>Medium</v>
      </c>
      <c r="U8658">
        <v>4</v>
      </c>
      <c r="V8658">
        <v>2020</v>
      </c>
      <c r="W8658" t="s">
        <v>34</v>
      </c>
      <c r="X8658">
        <v>3</v>
      </c>
    </row>
    <row r="8659" spans="1:24" x14ac:dyDescent="0.3">
      <c r="A8659">
        <v>8658</v>
      </c>
      <c r="B8659" t="s">
        <v>36</v>
      </c>
      <c r="C8659" t="str">
        <f>_xlfn.XLOOKUP(B8659,Lookup_table!B:B,Lookup_table!C:C)</f>
        <v>Data</v>
      </c>
      <c r="D8659" t="s">
        <v>34</v>
      </c>
      <c r="E8659" t="s">
        <v>15</v>
      </c>
      <c r="F8659" t="s">
        <v>16</v>
      </c>
      <c r="G8659" t="s">
        <v>30</v>
      </c>
      <c r="H8659" t="str">
        <f t="shared" si="540"/>
        <v>Onsite/Hybrid</v>
      </c>
      <c r="I8659" t="s">
        <v>26</v>
      </c>
      <c r="J8659" t="str">
        <f t="shared" si="541"/>
        <v>3-6 yrs</v>
      </c>
      <c r="K8659">
        <f t="shared" ca="1" si="543"/>
        <v>6</v>
      </c>
      <c r="L8659" t="s">
        <v>39</v>
      </c>
      <c r="M8659">
        <v>0</v>
      </c>
      <c r="N8659">
        <v>1</v>
      </c>
      <c r="O8659">
        <v>1</v>
      </c>
      <c r="P8659">
        <v>0</v>
      </c>
      <c r="Q8659">
        <v>0</v>
      </c>
      <c r="R8659">
        <f>SUM(M8659:N8659:O8659:P8659:Q8659)</f>
        <v>2</v>
      </c>
      <c r="S8659" s="1">
        <v>91166</v>
      </c>
      <c r="T8659" s="1" t="str">
        <f t="shared" si="542"/>
        <v>Medium</v>
      </c>
      <c r="U8659">
        <v>1</v>
      </c>
      <c r="V8659">
        <v>2020</v>
      </c>
      <c r="W8659" t="s">
        <v>34</v>
      </c>
      <c r="X8659">
        <v>2</v>
      </c>
    </row>
    <row r="8660" spans="1:24" x14ac:dyDescent="0.3">
      <c r="A8660">
        <v>8659</v>
      </c>
      <c r="B8660" t="s">
        <v>21</v>
      </c>
      <c r="C8660" t="str">
        <f>_xlfn.XLOOKUP(B8660,Lookup_table!B:B,Lookup_table!C:C)</f>
        <v>AI</v>
      </c>
      <c r="D8660" t="s">
        <v>22</v>
      </c>
      <c r="E8660" t="s">
        <v>38</v>
      </c>
      <c r="F8660" t="s">
        <v>51</v>
      </c>
      <c r="G8660" t="s">
        <v>25</v>
      </c>
      <c r="H8660" t="str">
        <f t="shared" si="540"/>
        <v>Onsite/Hybrid</v>
      </c>
      <c r="I8660" t="s">
        <v>18</v>
      </c>
      <c r="J8660" t="str">
        <f t="shared" si="541"/>
        <v>7+ yrs</v>
      </c>
      <c r="K8660">
        <f t="shared" ca="1" si="543"/>
        <v>9</v>
      </c>
      <c r="L8660" t="s">
        <v>27</v>
      </c>
      <c r="M8660">
        <v>1</v>
      </c>
      <c r="N8660">
        <v>1</v>
      </c>
      <c r="O8660">
        <v>1</v>
      </c>
      <c r="P8660">
        <v>1</v>
      </c>
      <c r="Q8660">
        <v>0</v>
      </c>
      <c r="R8660">
        <f>SUM(M8660:N8660:O8660:P8660:Q8660)</f>
        <v>4</v>
      </c>
      <c r="S8660" s="1">
        <v>191749</v>
      </c>
      <c r="T8660" s="1" t="str">
        <f t="shared" si="542"/>
        <v>High</v>
      </c>
      <c r="U8660">
        <v>10</v>
      </c>
      <c r="V8660">
        <v>2025</v>
      </c>
      <c r="W8660" t="s">
        <v>28</v>
      </c>
      <c r="X8660">
        <v>6</v>
      </c>
    </row>
    <row r="8661" spans="1:24" x14ac:dyDescent="0.3">
      <c r="A8661">
        <v>8660</v>
      </c>
      <c r="B8661" t="s">
        <v>31</v>
      </c>
      <c r="C8661" t="str">
        <f>_xlfn.XLOOKUP(B8661,Lookup_table!B:B,Lookup_table!C:C)</f>
        <v>Business</v>
      </c>
      <c r="D8661" t="s">
        <v>22</v>
      </c>
      <c r="E8661" t="s">
        <v>23</v>
      </c>
      <c r="F8661" t="s">
        <v>51</v>
      </c>
      <c r="G8661" t="s">
        <v>25</v>
      </c>
      <c r="H8661" t="str">
        <f t="shared" si="540"/>
        <v>Onsite/Hybrid</v>
      </c>
      <c r="I8661" t="s">
        <v>26</v>
      </c>
      <c r="J8661" t="str">
        <f t="shared" si="541"/>
        <v>3-6 yrs</v>
      </c>
      <c r="K8661">
        <f t="shared" ca="1" si="543"/>
        <v>3</v>
      </c>
      <c r="L8661" t="s">
        <v>39</v>
      </c>
      <c r="M8661">
        <v>1</v>
      </c>
      <c r="N8661">
        <v>1</v>
      </c>
      <c r="O8661">
        <v>1</v>
      </c>
      <c r="P8661">
        <v>0</v>
      </c>
      <c r="Q8661">
        <v>0</v>
      </c>
      <c r="R8661">
        <f>SUM(M8661:N8661:O8661:P8661:Q8661)</f>
        <v>3</v>
      </c>
      <c r="S8661" s="1">
        <v>110090</v>
      </c>
      <c r="T8661" s="1" t="str">
        <f t="shared" si="542"/>
        <v>Medium</v>
      </c>
      <c r="U8661">
        <v>6</v>
      </c>
      <c r="V8661">
        <v>2020</v>
      </c>
      <c r="W8661" t="s">
        <v>34</v>
      </c>
      <c r="X8661">
        <v>5</v>
      </c>
    </row>
    <row r="8662" spans="1:24" x14ac:dyDescent="0.3">
      <c r="A8662">
        <v>8661</v>
      </c>
      <c r="B8662" t="s">
        <v>21</v>
      </c>
      <c r="C8662" t="str">
        <f>_xlfn.XLOOKUP(B8662,Lookup_table!B:B,Lookup_table!C:C)</f>
        <v>AI</v>
      </c>
      <c r="D8662" t="s">
        <v>22</v>
      </c>
      <c r="E8662" t="s">
        <v>23</v>
      </c>
      <c r="F8662" t="s">
        <v>51</v>
      </c>
      <c r="G8662" t="s">
        <v>25</v>
      </c>
      <c r="H8662" t="str">
        <f t="shared" si="540"/>
        <v>Onsite/Hybrid</v>
      </c>
      <c r="I8662" t="s">
        <v>35</v>
      </c>
      <c r="J8662" t="str">
        <f t="shared" si="541"/>
        <v>0-2 yrs</v>
      </c>
      <c r="K8662">
        <f t="shared" ca="1" si="543"/>
        <v>2</v>
      </c>
      <c r="L8662" t="s">
        <v>39</v>
      </c>
      <c r="M8662">
        <v>1</v>
      </c>
      <c r="N8662">
        <v>1</v>
      </c>
      <c r="O8662">
        <v>0</v>
      </c>
      <c r="P8662">
        <v>0</v>
      </c>
      <c r="Q8662">
        <v>1</v>
      </c>
      <c r="R8662">
        <f>SUM(M8662:N8662:O8662:P8662:Q8662)</f>
        <v>3</v>
      </c>
      <c r="S8662" s="1">
        <v>122675</v>
      </c>
      <c r="T8662" s="1" t="str">
        <f t="shared" si="542"/>
        <v>High</v>
      </c>
      <c r="U8662">
        <v>5</v>
      </c>
      <c r="V8662">
        <v>2021</v>
      </c>
      <c r="W8662" t="s">
        <v>34</v>
      </c>
      <c r="X8662">
        <v>3</v>
      </c>
    </row>
    <row r="8663" spans="1:24" x14ac:dyDescent="0.3">
      <c r="A8663">
        <v>8662</v>
      </c>
      <c r="B8663" t="s">
        <v>21</v>
      </c>
      <c r="C8663" t="str">
        <f>_xlfn.XLOOKUP(B8663,Lookup_table!B:B,Lookup_table!C:C)</f>
        <v>AI</v>
      </c>
      <c r="D8663" t="s">
        <v>37</v>
      </c>
      <c r="E8663" t="s">
        <v>15</v>
      </c>
      <c r="F8663" t="s">
        <v>44</v>
      </c>
      <c r="G8663" t="s">
        <v>30</v>
      </c>
      <c r="H8663" t="str">
        <f t="shared" si="540"/>
        <v>Onsite/Hybrid</v>
      </c>
      <c r="I8663" t="s">
        <v>18</v>
      </c>
      <c r="J8663" t="str">
        <f t="shared" si="541"/>
        <v>7+ yrs</v>
      </c>
      <c r="K8663">
        <f t="shared" ca="1" si="543"/>
        <v>10</v>
      </c>
      <c r="L8663" t="s">
        <v>27</v>
      </c>
      <c r="M8663">
        <v>1</v>
      </c>
      <c r="N8663">
        <v>1</v>
      </c>
      <c r="O8663">
        <v>0</v>
      </c>
      <c r="P8663">
        <v>0</v>
      </c>
      <c r="Q8663">
        <v>0</v>
      </c>
      <c r="R8663">
        <f>SUM(M8663:N8663:O8663:P8663:Q8663)</f>
        <v>2</v>
      </c>
      <c r="S8663" s="1">
        <v>141973</v>
      </c>
      <c r="T8663" s="1" t="str">
        <f t="shared" si="542"/>
        <v>High</v>
      </c>
      <c r="U8663">
        <v>2</v>
      </c>
      <c r="V8663">
        <v>2020</v>
      </c>
      <c r="W8663" t="s">
        <v>20</v>
      </c>
      <c r="X8663">
        <v>2</v>
      </c>
    </row>
    <row r="8664" spans="1:24" x14ac:dyDescent="0.3">
      <c r="A8664">
        <v>8663</v>
      </c>
      <c r="B8664" t="s">
        <v>36</v>
      </c>
      <c r="C8664" t="str">
        <f>_xlfn.XLOOKUP(B8664,Lookup_table!B:B,Lookup_table!C:C)</f>
        <v>Data</v>
      </c>
      <c r="D8664" t="s">
        <v>34</v>
      </c>
      <c r="E8664" t="s">
        <v>15</v>
      </c>
      <c r="F8664" t="s">
        <v>24</v>
      </c>
      <c r="G8664" t="s">
        <v>30</v>
      </c>
      <c r="H8664" t="str">
        <f t="shared" si="540"/>
        <v>Onsite/Hybrid</v>
      </c>
      <c r="I8664" t="s">
        <v>18</v>
      </c>
      <c r="J8664" t="str">
        <f t="shared" si="541"/>
        <v>7+ yrs</v>
      </c>
      <c r="K8664">
        <f t="shared" ca="1" si="543"/>
        <v>13</v>
      </c>
      <c r="L8664" t="s">
        <v>19</v>
      </c>
      <c r="M8664">
        <v>1</v>
      </c>
      <c r="N8664">
        <v>1</v>
      </c>
      <c r="O8664">
        <v>1</v>
      </c>
      <c r="P8664">
        <v>0</v>
      </c>
      <c r="Q8664">
        <v>1</v>
      </c>
      <c r="R8664">
        <f>SUM(M8664:N8664:O8664:P8664:Q8664)</f>
        <v>4</v>
      </c>
      <c r="S8664" s="1">
        <v>127525</v>
      </c>
      <c r="T8664" s="1" t="str">
        <f t="shared" si="542"/>
        <v>High</v>
      </c>
      <c r="U8664">
        <v>5</v>
      </c>
      <c r="V8664">
        <v>2023</v>
      </c>
      <c r="W8664" t="s">
        <v>20</v>
      </c>
      <c r="X8664">
        <v>1</v>
      </c>
    </row>
    <row r="8665" spans="1:24" x14ac:dyDescent="0.3">
      <c r="A8665">
        <v>8664</v>
      </c>
      <c r="B8665" t="s">
        <v>41</v>
      </c>
      <c r="C8665" t="str">
        <f>_xlfn.XLOOKUP(B8665,Lookup_table!B:B,Lookup_table!C:C)</f>
        <v>Data</v>
      </c>
      <c r="D8665" t="s">
        <v>34</v>
      </c>
      <c r="E8665" t="s">
        <v>40</v>
      </c>
      <c r="F8665" t="s">
        <v>51</v>
      </c>
      <c r="G8665" t="s">
        <v>30</v>
      </c>
      <c r="H8665" t="str">
        <f t="shared" si="540"/>
        <v>Onsite/Hybrid</v>
      </c>
      <c r="I8665" t="s">
        <v>35</v>
      </c>
      <c r="J8665" t="str">
        <f t="shared" si="541"/>
        <v>0-2 yrs</v>
      </c>
      <c r="K8665">
        <f t="shared" ca="1" si="543"/>
        <v>2</v>
      </c>
      <c r="L8665" t="s">
        <v>27</v>
      </c>
      <c r="M8665">
        <v>0</v>
      </c>
      <c r="N8665">
        <v>1</v>
      </c>
      <c r="O8665">
        <v>1</v>
      </c>
      <c r="P8665">
        <v>0</v>
      </c>
      <c r="Q8665">
        <v>1</v>
      </c>
      <c r="R8665">
        <f>SUM(M8665:N8665:O8665:P8665:Q8665)</f>
        <v>3</v>
      </c>
      <c r="S8665" s="1">
        <v>72409</v>
      </c>
      <c r="T8665" s="1" t="str">
        <f t="shared" si="542"/>
        <v>Medium</v>
      </c>
      <c r="U8665">
        <v>7</v>
      </c>
      <c r="V8665">
        <v>2021</v>
      </c>
      <c r="W8665" t="s">
        <v>34</v>
      </c>
      <c r="X8665">
        <v>2</v>
      </c>
    </row>
    <row r="8666" spans="1:24" x14ac:dyDescent="0.3">
      <c r="A8666">
        <v>8665</v>
      </c>
      <c r="B8666" t="s">
        <v>36</v>
      </c>
      <c r="C8666" t="str">
        <f>_xlfn.XLOOKUP(B8666,Lookup_table!B:B,Lookup_table!C:C)</f>
        <v>Data</v>
      </c>
      <c r="D8666" t="s">
        <v>37</v>
      </c>
      <c r="E8666" t="s">
        <v>42</v>
      </c>
      <c r="F8666" t="s">
        <v>29</v>
      </c>
      <c r="G8666" t="s">
        <v>25</v>
      </c>
      <c r="H8666" t="str">
        <f t="shared" si="540"/>
        <v>Onsite/Hybrid</v>
      </c>
      <c r="I8666" t="s">
        <v>35</v>
      </c>
      <c r="J8666" t="str">
        <f t="shared" si="541"/>
        <v>0-2 yrs</v>
      </c>
      <c r="K8666">
        <f t="shared" ca="1" si="543"/>
        <v>2</v>
      </c>
      <c r="L8666" t="s">
        <v>27</v>
      </c>
      <c r="M8666">
        <v>1</v>
      </c>
      <c r="N8666">
        <v>0</v>
      </c>
      <c r="O8666">
        <v>0</v>
      </c>
      <c r="P8666">
        <v>0</v>
      </c>
      <c r="Q8666">
        <v>1</v>
      </c>
      <c r="R8666">
        <f>SUM(M8666:N8666:O8666:P8666:Q8666)</f>
        <v>2</v>
      </c>
      <c r="S8666" s="1">
        <v>57269</v>
      </c>
      <c r="T8666" s="1" t="str">
        <f t="shared" si="542"/>
        <v>Low</v>
      </c>
      <c r="U8666">
        <v>6</v>
      </c>
      <c r="V8666">
        <v>2026</v>
      </c>
      <c r="W8666" t="s">
        <v>28</v>
      </c>
      <c r="X8666">
        <v>7</v>
      </c>
    </row>
    <row r="8667" spans="1:24" x14ac:dyDescent="0.3">
      <c r="A8667">
        <v>8666</v>
      </c>
      <c r="B8667" t="s">
        <v>21</v>
      </c>
      <c r="C8667" t="str">
        <f>_xlfn.XLOOKUP(B8667,Lookup_table!B:B,Lookup_table!C:C)</f>
        <v>AI</v>
      </c>
      <c r="D8667" t="s">
        <v>37</v>
      </c>
      <c r="E8667" t="s">
        <v>15</v>
      </c>
      <c r="F8667" t="s">
        <v>24</v>
      </c>
      <c r="G8667" t="s">
        <v>25</v>
      </c>
      <c r="H8667" t="str">
        <f t="shared" si="540"/>
        <v>Onsite/Hybrid</v>
      </c>
      <c r="I8667" t="s">
        <v>18</v>
      </c>
      <c r="J8667" t="str">
        <f t="shared" si="541"/>
        <v>7+ yrs</v>
      </c>
      <c r="K8667">
        <f t="shared" ca="1" si="543"/>
        <v>14</v>
      </c>
      <c r="L8667" t="s">
        <v>19</v>
      </c>
      <c r="M8667">
        <v>0</v>
      </c>
      <c r="N8667">
        <v>0</v>
      </c>
      <c r="O8667">
        <v>0</v>
      </c>
      <c r="P8667">
        <v>0</v>
      </c>
      <c r="Q8667">
        <v>1</v>
      </c>
      <c r="R8667">
        <f>SUM(M8667:N8667:O8667:P8667:Q8667)</f>
        <v>1</v>
      </c>
      <c r="S8667" s="1">
        <v>148421</v>
      </c>
      <c r="T8667" s="1" t="str">
        <f t="shared" si="542"/>
        <v>High</v>
      </c>
      <c r="U8667">
        <v>3</v>
      </c>
      <c r="V8667">
        <v>2022</v>
      </c>
      <c r="W8667" t="s">
        <v>34</v>
      </c>
      <c r="X8667">
        <v>2</v>
      </c>
    </row>
    <row r="8668" spans="1:24" x14ac:dyDescent="0.3">
      <c r="A8668">
        <v>8667</v>
      </c>
      <c r="B8668" t="s">
        <v>33</v>
      </c>
      <c r="C8668" t="str">
        <f>_xlfn.XLOOKUP(B8668,Lookup_table!B:B,Lookup_table!C:C)</f>
        <v>Data</v>
      </c>
      <c r="D8668" t="s">
        <v>14</v>
      </c>
      <c r="E8668" t="s">
        <v>40</v>
      </c>
      <c r="F8668" t="s">
        <v>44</v>
      </c>
      <c r="G8668" t="s">
        <v>25</v>
      </c>
      <c r="H8668" t="str">
        <f t="shared" si="540"/>
        <v>Onsite/Hybrid</v>
      </c>
      <c r="I8668" t="s">
        <v>35</v>
      </c>
      <c r="J8668" t="str">
        <f t="shared" si="541"/>
        <v>0-2 yrs</v>
      </c>
      <c r="K8668">
        <f t="shared" ca="1" si="543"/>
        <v>0</v>
      </c>
      <c r="L8668" t="s">
        <v>19</v>
      </c>
      <c r="M8668">
        <v>0</v>
      </c>
      <c r="N8668">
        <v>1</v>
      </c>
      <c r="O8668">
        <v>1</v>
      </c>
      <c r="P8668">
        <v>0</v>
      </c>
      <c r="Q8668">
        <v>1</v>
      </c>
      <c r="R8668">
        <f>SUM(M8668:N8668:O8668:P8668:Q8668)</f>
        <v>3</v>
      </c>
      <c r="S8668" s="1">
        <v>78654</v>
      </c>
      <c r="T8668" s="1" t="str">
        <f t="shared" si="542"/>
        <v>Medium</v>
      </c>
      <c r="U8668">
        <v>6</v>
      </c>
      <c r="V8668">
        <v>2025</v>
      </c>
      <c r="W8668" t="s">
        <v>28</v>
      </c>
      <c r="X8668">
        <v>8</v>
      </c>
    </row>
    <row r="8669" spans="1:24" x14ac:dyDescent="0.3">
      <c r="A8669">
        <v>8668</v>
      </c>
      <c r="B8669" t="s">
        <v>41</v>
      </c>
      <c r="C8669" t="str">
        <f>_xlfn.XLOOKUP(B8669,Lookup_table!B:B,Lookup_table!C:C)</f>
        <v>Data</v>
      </c>
      <c r="D8669" t="s">
        <v>34</v>
      </c>
      <c r="E8669" t="s">
        <v>38</v>
      </c>
      <c r="F8669" t="s">
        <v>16</v>
      </c>
      <c r="G8669" t="s">
        <v>17</v>
      </c>
      <c r="H8669" t="str">
        <f t="shared" si="540"/>
        <v>Remote</v>
      </c>
      <c r="I8669" t="s">
        <v>35</v>
      </c>
      <c r="J8669" t="str">
        <f t="shared" si="541"/>
        <v>0-2 yrs</v>
      </c>
      <c r="K8669">
        <f t="shared" ca="1" si="543"/>
        <v>0</v>
      </c>
      <c r="L8669" t="s">
        <v>27</v>
      </c>
      <c r="M8669">
        <v>1</v>
      </c>
      <c r="N8669">
        <v>0</v>
      </c>
      <c r="O8669">
        <v>0</v>
      </c>
      <c r="P8669">
        <v>1</v>
      </c>
      <c r="Q8669">
        <v>1</v>
      </c>
      <c r="R8669">
        <f>SUM(M8669:N8669:O8669:P8669:Q8669)</f>
        <v>3</v>
      </c>
      <c r="S8669" s="1">
        <v>72551</v>
      </c>
      <c r="T8669" s="1" t="str">
        <f t="shared" si="542"/>
        <v>Medium</v>
      </c>
      <c r="U8669">
        <v>11</v>
      </c>
      <c r="V8669">
        <v>2021</v>
      </c>
      <c r="W8669" t="s">
        <v>28</v>
      </c>
      <c r="X8669">
        <v>9</v>
      </c>
    </row>
    <row r="8670" spans="1:24" x14ac:dyDescent="0.3">
      <c r="A8670">
        <v>8669</v>
      </c>
      <c r="B8670" t="s">
        <v>33</v>
      </c>
      <c r="C8670" t="str">
        <f>_xlfn.XLOOKUP(B8670,Lookup_table!B:B,Lookup_table!C:C)</f>
        <v>Data</v>
      </c>
      <c r="D8670" t="s">
        <v>22</v>
      </c>
      <c r="E8670" t="s">
        <v>32</v>
      </c>
      <c r="F8670" t="s">
        <v>24</v>
      </c>
      <c r="G8670" t="s">
        <v>17</v>
      </c>
      <c r="H8670" t="str">
        <f t="shared" si="540"/>
        <v>Remote</v>
      </c>
      <c r="I8670" t="s">
        <v>26</v>
      </c>
      <c r="J8670" t="str">
        <f t="shared" si="541"/>
        <v>3-6 yrs</v>
      </c>
      <c r="K8670">
        <f t="shared" ca="1" si="543"/>
        <v>3</v>
      </c>
      <c r="L8670" t="s">
        <v>39</v>
      </c>
      <c r="M8670">
        <v>1</v>
      </c>
      <c r="N8670">
        <v>1</v>
      </c>
      <c r="O8670">
        <v>0</v>
      </c>
      <c r="P8670">
        <v>1</v>
      </c>
      <c r="Q8670">
        <v>0</v>
      </c>
      <c r="R8670">
        <f>SUM(M8670:N8670:O8670:P8670:Q8670)</f>
        <v>3</v>
      </c>
      <c r="S8670" s="1">
        <v>108798</v>
      </c>
      <c r="T8670" s="1" t="str">
        <f t="shared" si="542"/>
        <v>Medium</v>
      </c>
      <c r="U8670">
        <v>4</v>
      </c>
      <c r="V8670">
        <v>2023</v>
      </c>
      <c r="W8670" t="s">
        <v>20</v>
      </c>
      <c r="X8670">
        <v>5</v>
      </c>
    </row>
    <row r="8671" spans="1:24" x14ac:dyDescent="0.3">
      <c r="A8671">
        <v>8670</v>
      </c>
      <c r="B8671" t="s">
        <v>50</v>
      </c>
      <c r="C8671" t="str">
        <f>_xlfn.XLOOKUP(B8671,Lookup_table!B:B,Lookup_table!C:C)</f>
        <v>AI</v>
      </c>
      <c r="D8671" t="s">
        <v>22</v>
      </c>
      <c r="E8671" t="s">
        <v>15</v>
      </c>
      <c r="F8671" t="s">
        <v>16</v>
      </c>
      <c r="G8671" t="s">
        <v>17</v>
      </c>
      <c r="H8671" t="str">
        <f t="shared" si="540"/>
        <v>Remote</v>
      </c>
      <c r="I8671" t="s">
        <v>18</v>
      </c>
      <c r="J8671" t="str">
        <f t="shared" si="541"/>
        <v>7+ yrs</v>
      </c>
      <c r="K8671">
        <f t="shared" ca="1" si="543"/>
        <v>7</v>
      </c>
      <c r="L8671" t="s">
        <v>19</v>
      </c>
      <c r="M8671">
        <v>1</v>
      </c>
      <c r="N8671">
        <v>1</v>
      </c>
      <c r="O8671">
        <v>0</v>
      </c>
      <c r="P8671">
        <v>0</v>
      </c>
      <c r="Q8671">
        <v>1</v>
      </c>
      <c r="R8671">
        <f>SUM(M8671:N8671:O8671:P8671:Q8671)</f>
        <v>3</v>
      </c>
      <c r="S8671" s="1">
        <v>169358</v>
      </c>
      <c r="T8671" s="1" t="str">
        <f t="shared" si="542"/>
        <v>High</v>
      </c>
      <c r="U8671">
        <v>4</v>
      </c>
      <c r="V8671">
        <v>2023</v>
      </c>
      <c r="W8671" t="s">
        <v>28</v>
      </c>
      <c r="X8671">
        <v>8</v>
      </c>
    </row>
    <row r="8672" spans="1:24" x14ac:dyDescent="0.3">
      <c r="A8672">
        <v>8671</v>
      </c>
      <c r="B8672" t="s">
        <v>36</v>
      </c>
      <c r="C8672" t="str">
        <f>_xlfn.XLOOKUP(B8672,Lookup_table!B:B,Lookup_table!C:C)</f>
        <v>Data</v>
      </c>
      <c r="D8672" t="s">
        <v>34</v>
      </c>
      <c r="E8672" t="s">
        <v>40</v>
      </c>
      <c r="F8672" t="s">
        <v>16</v>
      </c>
      <c r="G8672" t="s">
        <v>25</v>
      </c>
      <c r="H8672" t="str">
        <f t="shared" si="540"/>
        <v>Onsite/Hybrid</v>
      </c>
      <c r="I8672" t="s">
        <v>35</v>
      </c>
      <c r="J8672" t="str">
        <f t="shared" si="541"/>
        <v>0-2 yrs</v>
      </c>
      <c r="K8672">
        <f t="shared" ca="1" si="543"/>
        <v>1</v>
      </c>
      <c r="L8672" t="s">
        <v>27</v>
      </c>
      <c r="M8672">
        <v>0</v>
      </c>
      <c r="N8672">
        <v>0</v>
      </c>
      <c r="O8672">
        <v>1</v>
      </c>
      <c r="P8672">
        <v>1</v>
      </c>
      <c r="Q8672">
        <v>1</v>
      </c>
      <c r="R8672">
        <f>SUM(M8672:N8672:O8672:P8672:Q8672)</f>
        <v>3</v>
      </c>
      <c r="S8672" s="1">
        <v>90896</v>
      </c>
      <c r="T8672" s="1" t="str">
        <f t="shared" si="542"/>
        <v>Medium</v>
      </c>
      <c r="U8672">
        <v>1</v>
      </c>
      <c r="V8672">
        <v>2025</v>
      </c>
      <c r="W8672" t="s">
        <v>28</v>
      </c>
      <c r="X8672">
        <v>5</v>
      </c>
    </row>
    <row r="8673" spans="1:24" x14ac:dyDescent="0.3">
      <c r="A8673">
        <v>8672</v>
      </c>
      <c r="B8673" t="s">
        <v>33</v>
      </c>
      <c r="C8673" t="str">
        <f>_xlfn.XLOOKUP(B8673,Lookup_table!B:B,Lookup_table!C:C)</f>
        <v>Data</v>
      </c>
      <c r="D8673" t="s">
        <v>14</v>
      </c>
      <c r="E8673" t="s">
        <v>42</v>
      </c>
      <c r="F8673" t="s">
        <v>43</v>
      </c>
      <c r="G8673" t="s">
        <v>30</v>
      </c>
      <c r="H8673" t="str">
        <f t="shared" si="540"/>
        <v>Onsite/Hybrid</v>
      </c>
      <c r="I8673" t="s">
        <v>26</v>
      </c>
      <c r="J8673" t="str">
        <f t="shared" si="541"/>
        <v>3-6 yrs</v>
      </c>
      <c r="K8673">
        <f t="shared" ca="1" si="543"/>
        <v>3</v>
      </c>
      <c r="L8673" t="s">
        <v>39</v>
      </c>
      <c r="M8673">
        <v>0</v>
      </c>
      <c r="N8673">
        <v>0</v>
      </c>
      <c r="O8673">
        <v>0</v>
      </c>
      <c r="P8673">
        <v>1</v>
      </c>
      <c r="Q8673">
        <v>1</v>
      </c>
      <c r="R8673">
        <f>SUM(M8673:N8673:O8673:P8673:Q8673)</f>
        <v>2</v>
      </c>
      <c r="S8673" s="1">
        <v>97705</v>
      </c>
      <c r="T8673" s="1" t="str">
        <f t="shared" si="542"/>
        <v>Medium</v>
      </c>
      <c r="U8673">
        <v>4</v>
      </c>
      <c r="V8673">
        <v>2023</v>
      </c>
      <c r="W8673" t="s">
        <v>20</v>
      </c>
      <c r="X8673">
        <v>3</v>
      </c>
    </row>
    <row r="8674" spans="1:24" x14ac:dyDescent="0.3">
      <c r="A8674">
        <v>8673</v>
      </c>
      <c r="B8674" t="s">
        <v>50</v>
      </c>
      <c r="C8674" t="str">
        <f>_xlfn.XLOOKUP(B8674,Lookup_table!B:B,Lookup_table!C:C)</f>
        <v>AI</v>
      </c>
      <c r="D8674" t="s">
        <v>34</v>
      </c>
      <c r="E8674" t="s">
        <v>32</v>
      </c>
      <c r="F8674" t="s">
        <v>16</v>
      </c>
      <c r="G8674" t="s">
        <v>25</v>
      </c>
      <c r="H8674" t="str">
        <f t="shared" si="540"/>
        <v>Onsite/Hybrid</v>
      </c>
      <c r="I8674" t="s">
        <v>35</v>
      </c>
      <c r="J8674" t="str">
        <f t="shared" si="541"/>
        <v>0-2 yrs</v>
      </c>
      <c r="K8674">
        <f t="shared" ca="1" si="543"/>
        <v>0</v>
      </c>
      <c r="L8674" t="s">
        <v>39</v>
      </c>
      <c r="M8674">
        <v>1</v>
      </c>
      <c r="N8674">
        <v>1</v>
      </c>
      <c r="O8674">
        <v>0</v>
      </c>
      <c r="P8674">
        <v>1</v>
      </c>
      <c r="Q8674">
        <v>1</v>
      </c>
      <c r="R8674">
        <f>SUM(M8674:N8674:O8674:P8674:Q8674)</f>
        <v>4</v>
      </c>
      <c r="S8674" s="1">
        <v>113363</v>
      </c>
      <c r="T8674" s="1" t="str">
        <f t="shared" si="542"/>
        <v>Medium</v>
      </c>
      <c r="U8674">
        <v>6</v>
      </c>
      <c r="V8674">
        <v>2024</v>
      </c>
      <c r="W8674" t="s">
        <v>28</v>
      </c>
      <c r="X8674">
        <v>7</v>
      </c>
    </row>
    <row r="8675" spans="1:24" x14ac:dyDescent="0.3">
      <c r="A8675">
        <v>8674</v>
      </c>
      <c r="B8675" t="s">
        <v>36</v>
      </c>
      <c r="C8675" t="str">
        <f>_xlfn.XLOOKUP(B8675,Lookup_table!B:B,Lookup_table!C:C)</f>
        <v>Data</v>
      </c>
      <c r="D8675" t="s">
        <v>22</v>
      </c>
      <c r="E8675" t="s">
        <v>42</v>
      </c>
      <c r="F8675" t="s">
        <v>43</v>
      </c>
      <c r="G8675" t="s">
        <v>25</v>
      </c>
      <c r="H8675" t="str">
        <f t="shared" si="540"/>
        <v>Onsite/Hybrid</v>
      </c>
      <c r="I8675" t="s">
        <v>26</v>
      </c>
      <c r="J8675" t="str">
        <f t="shared" si="541"/>
        <v>3-6 yrs</v>
      </c>
      <c r="K8675">
        <f t="shared" ca="1" si="543"/>
        <v>3</v>
      </c>
      <c r="L8675" t="s">
        <v>27</v>
      </c>
      <c r="M8675">
        <v>1</v>
      </c>
      <c r="N8675">
        <v>0</v>
      </c>
      <c r="O8675">
        <v>1</v>
      </c>
      <c r="P8675">
        <v>1</v>
      </c>
      <c r="Q8675">
        <v>0</v>
      </c>
      <c r="R8675">
        <f>SUM(M8675:N8675:O8675:P8675:Q8675)</f>
        <v>3</v>
      </c>
      <c r="S8675" s="1">
        <v>120434</v>
      </c>
      <c r="T8675" s="1" t="str">
        <f t="shared" si="542"/>
        <v>High</v>
      </c>
      <c r="U8675">
        <v>1</v>
      </c>
      <c r="V8675">
        <v>2025</v>
      </c>
      <c r="W8675" t="s">
        <v>28</v>
      </c>
      <c r="X8675">
        <v>4</v>
      </c>
    </row>
    <row r="8676" spans="1:24" x14ac:dyDescent="0.3">
      <c r="A8676">
        <v>8675</v>
      </c>
      <c r="B8676" t="s">
        <v>33</v>
      </c>
      <c r="C8676" t="str">
        <f>_xlfn.XLOOKUP(B8676,Lookup_table!B:B,Lookup_table!C:C)</f>
        <v>Data</v>
      </c>
      <c r="D8676" t="s">
        <v>37</v>
      </c>
      <c r="E8676" t="s">
        <v>42</v>
      </c>
      <c r="F8676" t="s">
        <v>44</v>
      </c>
      <c r="G8676" t="s">
        <v>17</v>
      </c>
      <c r="H8676" t="str">
        <f t="shared" si="540"/>
        <v>Remote</v>
      </c>
      <c r="I8676" t="s">
        <v>35</v>
      </c>
      <c r="J8676" t="str">
        <f t="shared" si="541"/>
        <v>0-2 yrs</v>
      </c>
      <c r="K8676">
        <f t="shared" ca="1" si="543"/>
        <v>1</v>
      </c>
      <c r="L8676" t="s">
        <v>19</v>
      </c>
      <c r="M8676">
        <v>1</v>
      </c>
      <c r="N8676">
        <v>1</v>
      </c>
      <c r="O8676">
        <v>0</v>
      </c>
      <c r="P8676">
        <v>1</v>
      </c>
      <c r="Q8676">
        <v>0</v>
      </c>
      <c r="R8676">
        <f>SUM(M8676:N8676:O8676:P8676:Q8676)</f>
        <v>3</v>
      </c>
      <c r="S8676" s="1">
        <v>69654</v>
      </c>
      <c r="T8676" s="1" t="str">
        <f t="shared" si="542"/>
        <v>Low</v>
      </c>
      <c r="U8676">
        <v>3</v>
      </c>
      <c r="V8676">
        <v>2023</v>
      </c>
      <c r="W8676" t="s">
        <v>28</v>
      </c>
      <c r="X8676">
        <v>7</v>
      </c>
    </row>
    <row r="8677" spans="1:24" x14ac:dyDescent="0.3">
      <c r="A8677">
        <v>8676</v>
      </c>
      <c r="B8677" t="s">
        <v>50</v>
      </c>
      <c r="C8677" t="str">
        <f>_xlfn.XLOOKUP(B8677,Lookup_table!B:B,Lookup_table!C:C)</f>
        <v>AI</v>
      </c>
      <c r="D8677" t="s">
        <v>37</v>
      </c>
      <c r="E8677" t="s">
        <v>40</v>
      </c>
      <c r="F8677" t="s">
        <v>44</v>
      </c>
      <c r="G8677" t="s">
        <v>17</v>
      </c>
      <c r="H8677" t="str">
        <f t="shared" si="540"/>
        <v>Remote</v>
      </c>
      <c r="I8677" t="s">
        <v>35</v>
      </c>
      <c r="J8677" t="str">
        <f t="shared" si="541"/>
        <v>0-2 yrs</v>
      </c>
      <c r="K8677">
        <f t="shared" ca="1" si="543"/>
        <v>1</v>
      </c>
      <c r="L8677" t="s">
        <v>19</v>
      </c>
      <c r="M8677">
        <v>0</v>
      </c>
      <c r="N8677">
        <v>1</v>
      </c>
      <c r="O8677">
        <v>1</v>
      </c>
      <c r="P8677">
        <v>0</v>
      </c>
      <c r="Q8677">
        <v>0</v>
      </c>
      <c r="R8677">
        <f>SUM(M8677:N8677:O8677:P8677:Q8677)</f>
        <v>2</v>
      </c>
      <c r="S8677" s="1">
        <v>108362</v>
      </c>
      <c r="T8677" s="1" t="str">
        <f t="shared" si="542"/>
        <v>Medium</v>
      </c>
      <c r="U8677">
        <v>3</v>
      </c>
      <c r="V8677">
        <v>2023</v>
      </c>
      <c r="W8677" t="s">
        <v>20</v>
      </c>
      <c r="X8677">
        <v>2</v>
      </c>
    </row>
    <row r="8678" spans="1:24" x14ac:dyDescent="0.3">
      <c r="A8678">
        <v>8677</v>
      </c>
      <c r="B8678" t="s">
        <v>50</v>
      </c>
      <c r="C8678" t="str">
        <f>_xlfn.XLOOKUP(B8678,Lookup_table!B:B,Lookup_table!C:C)</f>
        <v>AI</v>
      </c>
      <c r="D8678" t="s">
        <v>14</v>
      </c>
      <c r="E8678" t="s">
        <v>38</v>
      </c>
      <c r="F8678" t="s">
        <v>43</v>
      </c>
      <c r="G8678" t="s">
        <v>25</v>
      </c>
      <c r="H8678" t="str">
        <f t="shared" si="540"/>
        <v>Onsite/Hybrid</v>
      </c>
      <c r="I8678" t="s">
        <v>35</v>
      </c>
      <c r="J8678" t="str">
        <f t="shared" si="541"/>
        <v>0-2 yrs</v>
      </c>
      <c r="K8678">
        <f t="shared" ca="1" si="543"/>
        <v>0</v>
      </c>
      <c r="L8678" t="s">
        <v>39</v>
      </c>
      <c r="M8678">
        <v>0</v>
      </c>
      <c r="N8678">
        <v>1</v>
      </c>
      <c r="O8678">
        <v>1</v>
      </c>
      <c r="P8678">
        <v>0</v>
      </c>
      <c r="Q8678">
        <v>1</v>
      </c>
      <c r="R8678">
        <f>SUM(M8678:N8678:O8678:P8678:Q8678)</f>
        <v>3</v>
      </c>
      <c r="S8678" s="1">
        <v>112735</v>
      </c>
      <c r="T8678" s="1" t="str">
        <f t="shared" si="542"/>
        <v>Medium</v>
      </c>
      <c r="U8678">
        <v>12</v>
      </c>
      <c r="V8678">
        <v>2025</v>
      </c>
      <c r="W8678" t="s">
        <v>34</v>
      </c>
      <c r="X8678">
        <v>6</v>
      </c>
    </row>
    <row r="8679" spans="1:24" x14ac:dyDescent="0.3">
      <c r="A8679">
        <v>8678</v>
      </c>
      <c r="B8679" t="s">
        <v>36</v>
      </c>
      <c r="C8679" t="str">
        <f>_xlfn.XLOOKUP(B8679,Lookup_table!B:B,Lookup_table!C:C)</f>
        <v>Data</v>
      </c>
      <c r="D8679" t="s">
        <v>14</v>
      </c>
      <c r="E8679" t="s">
        <v>40</v>
      </c>
      <c r="F8679" t="s">
        <v>51</v>
      </c>
      <c r="G8679" t="s">
        <v>17</v>
      </c>
      <c r="H8679" t="str">
        <f t="shared" si="540"/>
        <v>Remote</v>
      </c>
      <c r="I8679" t="s">
        <v>35</v>
      </c>
      <c r="J8679" t="str">
        <f t="shared" si="541"/>
        <v>0-2 yrs</v>
      </c>
      <c r="K8679">
        <f t="shared" ca="1" si="543"/>
        <v>2</v>
      </c>
      <c r="L8679" t="s">
        <v>19</v>
      </c>
      <c r="M8679">
        <v>1</v>
      </c>
      <c r="N8679">
        <v>0</v>
      </c>
      <c r="O8679">
        <v>1</v>
      </c>
      <c r="P8679">
        <v>1</v>
      </c>
      <c r="Q8679">
        <v>1</v>
      </c>
      <c r="R8679">
        <f>SUM(M8679:N8679:O8679:P8679:Q8679)</f>
        <v>4</v>
      </c>
      <c r="S8679" s="1">
        <v>87079</v>
      </c>
      <c r="T8679" s="1" t="str">
        <f t="shared" si="542"/>
        <v>Medium</v>
      </c>
      <c r="U8679">
        <v>8</v>
      </c>
      <c r="V8679">
        <v>2020</v>
      </c>
      <c r="W8679" t="s">
        <v>28</v>
      </c>
      <c r="X8679">
        <v>1</v>
      </c>
    </row>
    <row r="8680" spans="1:24" x14ac:dyDescent="0.3">
      <c r="A8680">
        <v>8679</v>
      </c>
      <c r="B8680" t="s">
        <v>50</v>
      </c>
      <c r="C8680" t="str">
        <f>_xlfn.XLOOKUP(B8680,Lookup_table!B:B,Lookup_table!C:C)</f>
        <v>AI</v>
      </c>
      <c r="D8680" t="s">
        <v>14</v>
      </c>
      <c r="E8680" t="s">
        <v>32</v>
      </c>
      <c r="F8680" t="s">
        <v>52</v>
      </c>
      <c r="G8680" t="s">
        <v>17</v>
      </c>
      <c r="H8680" t="str">
        <f t="shared" si="540"/>
        <v>Remote</v>
      </c>
      <c r="I8680" t="s">
        <v>18</v>
      </c>
      <c r="J8680" t="str">
        <f t="shared" si="541"/>
        <v>7+ yrs</v>
      </c>
      <c r="K8680">
        <f t="shared" ca="1" si="543"/>
        <v>8</v>
      </c>
      <c r="L8680" t="s">
        <v>27</v>
      </c>
      <c r="M8680">
        <v>1</v>
      </c>
      <c r="N8680">
        <v>0</v>
      </c>
      <c r="O8680">
        <v>1</v>
      </c>
      <c r="P8680">
        <v>0</v>
      </c>
      <c r="Q8680">
        <v>1</v>
      </c>
      <c r="R8680">
        <f>SUM(M8680:N8680:O8680:P8680:Q8680)</f>
        <v>3</v>
      </c>
      <c r="S8680" s="1">
        <v>169772</v>
      </c>
      <c r="T8680" s="1" t="str">
        <f t="shared" si="542"/>
        <v>High</v>
      </c>
      <c r="U8680">
        <v>7</v>
      </c>
      <c r="V8680">
        <v>2021</v>
      </c>
      <c r="W8680" t="s">
        <v>20</v>
      </c>
      <c r="X8680">
        <v>3</v>
      </c>
    </row>
    <row r="8681" spans="1:24" x14ac:dyDescent="0.3">
      <c r="A8681">
        <v>8680</v>
      </c>
      <c r="B8681" t="s">
        <v>21</v>
      </c>
      <c r="C8681" t="str">
        <f>_xlfn.XLOOKUP(B8681,Lookup_table!B:B,Lookup_table!C:C)</f>
        <v>AI</v>
      </c>
      <c r="D8681" t="s">
        <v>14</v>
      </c>
      <c r="E8681" t="s">
        <v>23</v>
      </c>
      <c r="F8681" t="s">
        <v>52</v>
      </c>
      <c r="G8681" t="s">
        <v>30</v>
      </c>
      <c r="H8681" t="str">
        <f t="shared" si="540"/>
        <v>Onsite/Hybrid</v>
      </c>
      <c r="I8681" t="s">
        <v>26</v>
      </c>
      <c r="J8681" t="str">
        <f t="shared" si="541"/>
        <v>3-6 yrs</v>
      </c>
      <c r="K8681">
        <f t="shared" ca="1" si="543"/>
        <v>3</v>
      </c>
      <c r="L8681" t="s">
        <v>19</v>
      </c>
      <c r="M8681">
        <v>1</v>
      </c>
      <c r="N8681">
        <v>0</v>
      </c>
      <c r="O8681">
        <v>1</v>
      </c>
      <c r="P8681">
        <v>0</v>
      </c>
      <c r="Q8681">
        <v>1</v>
      </c>
      <c r="R8681">
        <f>SUM(M8681:N8681:O8681:P8681:Q8681)</f>
        <v>3</v>
      </c>
      <c r="S8681" s="1">
        <v>137115</v>
      </c>
      <c r="T8681" s="1" t="str">
        <f t="shared" si="542"/>
        <v>High</v>
      </c>
      <c r="U8681">
        <v>3</v>
      </c>
      <c r="V8681">
        <v>2023</v>
      </c>
      <c r="W8681" t="s">
        <v>20</v>
      </c>
      <c r="X8681">
        <v>5</v>
      </c>
    </row>
    <row r="8682" spans="1:24" x14ac:dyDescent="0.3">
      <c r="A8682">
        <v>8681</v>
      </c>
      <c r="B8682" t="s">
        <v>21</v>
      </c>
      <c r="C8682" t="str">
        <f>_xlfn.XLOOKUP(B8682,Lookup_table!B:B,Lookup_table!C:C)</f>
        <v>AI</v>
      </c>
      <c r="D8682" t="s">
        <v>22</v>
      </c>
      <c r="E8682" t="s">
        <v>32</v>
      </c>
      <c r="F8682" t="s">
        <v>51</v>
      </c>
      <c r="G8682" t="s">
        <v>30</v>
      </c>
      <c r="H8682" t="str">
        <f t="shared" si="540"/>
        <v>Onsite/Hybrid</v>
      </c>
      <c r="I8682" t="s">
        <v>26</v>
      </c>
      <c r="J8682" t="str">
        <f t="shared" si="541"/>
        <v>3-6 yrs</v>
      </c>
      <c r="K8682">
        <f t="shared" ca="1" si="543"/>
        <v>4</v>
      </c>
      <c r="L8682" t="s">
        <v>19</v>
      </c>
      <c r="M8682">
        <v>0</v>
      </c>
      <c r="N8682">
        <v>0</v>
      </c>
      <c r="O8682">
        <v>1</v>
      </c>
      <c r="P8682">
        <v>1</v>
      </c>
      <c r="Q8682">
        <v>1</v>
      </c>
      <c r="R8682">
        <f>SUM(M8682:N8682:O8682:P8682:Q8682)</f>
        <v>3</v>
      </c>
      <c r="S8682" s="1">
        <v>179676</v>
      </c>
      <c r="T8682" s="1" t="str">
        <f t="shared" si="542"/>
        <v>High</v>
      </c>
      <c r="U8682">
        <v>10</v>
      </c>
      <c r="V8682">
        <v>2020</v>
      </c>
      <c r="W8682" t="s">
        <v>28</v>
      </c>
      <c r="X8682">
        <v>6</v>
      </c>
    </row>
    <row r="8683" spans="1:24" x14ac:dyDescent="0.3">
      <c r="A8683">
        <v>8682</v>
      </c>
      <c r="B8683" t="s">
        <v>31</v>
      </c>
      <c r="C8683" t="str">
        <f>_xlfn.XLOOKUP(B8683,Lookup_table!B:B,Lookup_table!C:C)</f>
        <v>Business</v>
      </c>
      <c r="D8683" t="s">
        <v>14</v>
      </c>
      <c r="E8683" t="s">
        <v>15</v>
      </c>
      <c r="F8683" t="s">
        <v>52</v>
      </c>
      <c r="G8683" t="s">
        <v>30</v>
      </c>
      <c r="H8683" t="str">
        <f t="shared" si="540"/>
        <v>Onsite/Hybrid</v>
      </c>
      <c r="I8683" t="s">
        <v>35</v>
      </c>
      <c r="J8683" t="str">
        <f t="shared" si="541"/>
        <v>0-2 yrs</v>
      </c>
      <c r="K8683">
        <f t="shared" ca="1" si="543"/>
        <v>1</v>
      </c>
      <c r="L8683" t="s">
        <v>39</v>
      </c>
      <c r="M8683">
        <v>1</v>
      </c>
      <c r="N8683">
        <v>0</v>
      </c>
      <c r="O8683">
        <v>1</v>
      </c>
      <c r="P8683">
        <v>1</v>
      </c>
      <c r="Q8683">
        <v>1</v>
      </c>
      <c r="R8683">
        <f>SUM(M8683:N8683:O8683:P8683:Q8683)</f>
        <v>4</v>
      </c>
      <c r="S8683" s="1">
        <v>90183</v>
      </c>
      <c r="T8683" s="1" t="str">
        <f t="shared" si="542"/>
        <v>Medium</v>
      </c>
      <c r="U8683">
        <v>10</v>
      </c>
      <c r="V8683">
        <v>2023</v>
      </c>
      <c r="W8683" t="s">
        <v>28</v>
      </c>
      <c r="X8683">
        <v>8</v>
      </c>
    </row>
    <row r="8684" spans="1:24" x14ac:dyDescent="0.3">
      <c r="A8684">
        <v>8683</v>
      </c>
      <c r="B8684" t="s">
        <v>33</v>
      </c>
      <c r="C8684" t="str">
        <f>_xlfn.XLOOKUP(B8684,Lookup_table!B:B,Lookup_table!C:C)</f>
        <v>Data</v>
      </c>
      <c r="D8684" t="s">
        <v>34</v>
      </c>
      <c r="E8684" t="s">
        <v>32</v>
      </c>
      <c r="F8684" t="s">
        <v>29</v>
      </c>
      <c r="G8684" t="s">
        <v>25</v>
      </c>
      <c r="H8684" t="str">
        <f t="shared" si="540"/>
        <v>Onsite/Hybrid</v>
      </c>
      <c r="I8684" t="s">
        <v>35</v>
      </c>
      <c r="J8684" t="str">
        <f t="shared" si="541"/>
        <v>0-2 yrs</v>
      </c>
      <c r="K8684">
        <f t="shared" ca="1" si="543"/>
        <v>2</v>
      </c>
      <c r="L8684" t="s">
        <v>39</v>
      </c>
      <c r="M8684">
        <v>0</v>
      </c>
      <c r="N8684">
        <v>1</v>
      </c>
      <c r="O8684">
        <v>0</v>
      </c>
      <c r="P8684">
        <v>0</v>
      </c>
      <c r="Q8684">
        <v>1</v>
      </c>
      <c r="R8684">
        <f>SUM(M8684:N8684:O8684:P8684:Q8684)</f>
        <v>2</v>
      </c>
      <c r="S8684" s="1">
        <v>63345</v>
      </c>
      <c r="T8684" s="1" t="str">
        <f t="shared" si="542"/>
        <v>Low</v>
      </c>
      <c r="U8684">
        <v>4</v>
      </c>
      <c r="V8684">
        <v>2025</v>
      </c>
      <c r="W8684" t="s">
        <v>20</v>
      </c>
      <c r="X8684">
        <v>3</v>
      </c>
    </row>
    <row r="8685" spans="1:24" x14ac:dyDescent="0.3">
      <c r="A8685">
        <v>8684</v>
      </c>
      <c r="B8685" t="s">
        <v>50</v>
      </c>
      <c r="C8685" t="str">
        <f>_xlfn.XLOOKUP(B8685,Lookup_table!B:B,Lookup_table!C:C)</f>
        <v>AI</v>
      </c>
      <c r="D8685" t="s">
        <v>14</v>
      </c>
      <c r="E8685" t="s">
        <v>38</v>
      </c>
      <c r="F8685" t="s">
        <v>29</v>
      </c>
      <c r="G8685" t="s">
        <v>25</v>
      </c>
      <c r="H8685" t="str">
        <f t="shared" si="540"/>
        <v>Onsite/Hybrid</v>
      </c>
      <c r="I8685" t="s">
        <v>18</v>
      </c>
      <c r="J8685" t="str">
        <f t="shared" si="541"/>
        <v>7+ yrs</v>
      </c>
      <c r="K8685">
        <f t="shared" ca="1" si="543"/>
        <v>11</v>
      </c>
      <c r="L8685" t="s">
        <v>19</v>
      </c>
      <c r="M8685">
        <v>1</v>
      </c>
      <c r="N8685">
        <v>1</v>
      </c>
      <c r="O8685">
        <v>1</v>
      </c>
      <c r="P8685">
        <v>0</v>
      </c>
      <c r="Q8685">
        <v>1</v>
      </c>
      <c r="R8685">
        <f>SUM(M8685:N8685:O8685:P8685:Q8685)</f>
        <v>4</v>
      </c>
      <c r="S8685" s="1">
        <v>160179</v>
      </c>
      <c r="T8685" s="1" t="str">
        <f t="shared" si="542"/>
        <v>High</v>
      </c>
      <c r="U8685">
        <v>10</v>
      </c>
      <c r="V8685">
        <v>2026</v>
      </c>
      <c r="W8685" t="s">
        <v>34</v>
      </c>
      <c r="X8685">
        <v>4</v>
      </c>
    </row>
    <row r="8686" spans="1:24" x14ac:dyDescent="0.3">
      <c r="A8686">
        <v>8685</v>
      </c>
      <c r="B8686" t="s">
        <v>41</v>
      </c>
      <c r="C8686" t="str">
        <f>_xlfn.XLOOKUP(B8686,Lookup_table!B:B,Lookup_table!C:C)</f>
        <v>Data</v>
      </c>
      <c r="D8686" t="s">
        <v>34</v>
      </c>
      <c r="E8686" t="s">
        <v>40</v>
      </c>
      <c r="F8686" t="s">
        <v>43</v>
      </c>
      <c r="G8686" t="s">
        <v>17</v>
      </c>
      <c r="H8686" t="str">
        <f t="shared" si="540"/>
        <v>Remote</v>
      </c>
      <c r="I8686" t="s">
        <v>35</v>
      </c>
      <c r="J8686" t="str">
        <f t="shared" si="541"/>
        <v>0-2 yrs</v>
      </c>
      <c r="K8686">
        <f t="shared" ca="1" si="543"/>
        <v>1</v>
      </c>
      <c r="L8686" t="s">
        <v>39</v>
      </c>
      <c r="M8686">
        <v>1</v>
      </c>
      <c r="N8686">
        <v>0</v>
      </c>
      <c r="O8686">
        <v>1</v>
      </c>
      <c r="P8686">
        <v>1</v>
      </c>
      <c r="Q8686">
        <v>1</v>
      </c>
      <c r="R8686">
        <f>SUM(M8686:N8686:O8686:P8686:Q8686)</f>
        <v>4</v>
      </c>
      <c r="S8686" s="1">
        <v>87949</v>
      </c>
      <c r="T8686" s="1" t="str">
        <f t="shared" si="542"/>
        <v>Medium</v>
      </c>
      <c r="U8686">
        <v>12</v>
      </c>
      <c r="V8686">
        <v>2020</v>
      </c>
      <c r="W8686" t="s">
        <v>28</v>
      </c>
      <c r="X8686">
        <v>5</v>
      </c>
    </row>
    <row r="8687" spans="1:24" x14ac:dyDescent="0.3">
      <c r="A8687">
        <v>8686</v>
      </c>
      <c r="B8687" t="s">
        <v>21</v>
      </c>
      <c r="C8687" t="str">
        <f>_xlfn.XLOOKUP(B8687,Lookup_table!B:B,Lookup_table!C:C)</f>
        <v>AI</v>
      </c>
      <c r="D8687" t="s">
        <v>14</v>
      </c>
      <c r="E8687" t="s">
        <v>15</v>
      </c>
      <c r="F8687" t="s">
        <v>51</v>
      </c>
      <c r="G8687" t="s">
        <v>30</v>
      </c>
      <c r="H8687" t="str">
        <f t="shared" si="540"/>
        <v>Onsite/Hybrid</v>
      </c>
      <c r="I8687" t="s">
        <v>35</v>
      </c>
      <c r="J8687" t="str">
        <f t="shared" si="541"/>
        <v>0-2 yrs</v>
      </c>
      <c r="K8687">
        <f t="shared" ca="1" si="543"/>
        <v>1</v>
      </c>
      <c r="L8687" t="s">
        <v>27</v>
      </c>
      <c r="M8687">
        <v>1</v>
      </c>
      <c r="N8687">
        <v>1</v>
      </c>
      <c r="O8687">
        <v>0</v>
      </c>
      <c r="P8687">
        <v>0</v>
      </c>
      <c r="Q8687">
        <v>1</v>
      </c>
      <c r="R8687">
        <f>SUM(M8687:N8687:O8687:P8687:Q8687)</f>
        <v>3</v>
      </c>
      <c r="S8687" s="1">
        <v>97968</v>
      </c>
      <c r="T8687" s="1" t="str">
        <f t="shared" si="542"/>
        <v>Medium</v>
      </c>
      <c r="U8687">
        <v>11</v>
      </c>
      <c r="V8687">
        <v>2025</v>
      </c>
      <c r="W8687" t="s">
        <v>28</v>
      </c>
      <c r="X8687">
        <v>9</v>
      </c>
    </row>
    <row r="8688" spans="1:24" x14ac:dyDescent="0.3">
      <c r="A8688">
        <v>8687</v>
      </c>
      <c r="B8688" t="s">
        <v>31</v>
      </c>
      <c r="C8688" t="str">
        <f>_xlfn.XLOOKUP(B8688,Lookup_table!B:B,Lookup_table!C:C)</f>
        <v>Business</v>
      </c>
      <c r="D8688" t="s">
        <v>34</v>
      </c>
      <c r="E8688" t="s">
        <v>23</v>
      </c>
      <c r="F8688" t="s">
        <v>24</v>
      </c>
      <c r="G8688" t="s">
        <v>30</v>
      </c>
      <c r="H8688" t="str">
        <f t="shared" si="540"/>
        <v>Onsite/Hybrid</v>
      </c>
      <c r="I8688" t="s">
        <v>18</v>
      </c>
      <c r="J8688" t="str">
        <f t="shared" si="541"/>
        <v>7+ yrs</v>
      </c>
      <c r="K8688">
        <f t="shared" ca="1" si="543"/>
        <v>7</v>
      </c>
      <c r="L8688" t="s">
        <v>39</v>
      </c>
      <c r="M8688">
        <v>1</v>
      </c>
      <c r="N8688">
        <v>1</v>
      </c>
      <c r="O8688">
        <v>1</v>
      </c>
      <c r="P8688">
        <v>1</v>
      </c>
      <c r="Q8688">
        <v>0</v>
      </c>
      <c r="R8688">
        <f>SUM(M8688:N8688:O8688:P8688:Q8688)</f>
        <v>4</v>
      </c>
      <c r="S8688" s="1">
        <v>131596</v>
      </c>
      <c r="T8688" s="1" t="str">
        <f t="shared" si="542"/>
        <v>High</v>
      </c>
      <c r="U8688">
        <v>3</v>
      </c>
      <c r="V8688">
        <v>2025</v>
      </c>
      <c r="W8688" t="s">
        <v>28</v>
      </c>
      <c r="X8688">
        <v>4</v>
      </c>
    </row>
    <row r="8689" spans="1:24" x14ac:dyDescent="0.3">
      <c r="A8689">
        <v>8688</v>
      </c>
      <c r="B8689" t="s">
        <v>31</v>
      </c>
      <c r="C8689" t="str">
        <f>_xlfn.XLOOKUP(B8689,Lookup_table!B:B,Lookup_table!C:C)</f>
        <v>Business</v>
      </c>
      <c r="D8689" t="s">
        <v>34</v>
      </c>
      <c r="E8689" t="s">
        <v>42</v>
      </c>
      <c r="F8689" t="s">
        <v>29</v>
      </c>
      <c r="G8689" t="s">
        <v>30</v>
      </c>
      <c r="H8689" t="str">
        <f t="shared" si="540"/>
        <v>Onsite/Hybrid</v>
      </c>
      <c r="I8689" t="s">
        <v>35</v>
      </c>
      <c r="J8689" t="str">
        <f t="shared" si="541"/>
        <v>0-2 yrs</v>
      </c>
      <c r="K8689">
        <f t="shared" ca="1" si="543"/>
        <v>1</v>
      </c>
      <c r="L8689" t="s">
        <v>39</v>
      </c>
      <c r="M8689">
        <v>0</v>
      </c>
      <c r="N8689">
        <v>1</v>
      </c>
      <c r="O8689">
        <v>0</v>
      </c>
      <c r="P8689">
        <v>1</v>
      </c>
      <c r="Q8689">
        <v>0</v>
      </c>
      <c r="R8689">
        <f>SUM(M8689:N8689:O8689:P8689:Q8689)</f>
        <v>2</v>
      </c>
      <c r="S8689" s="1">
        <v>63257</v>
      </c>
      <c r="T8689" s="1" t="str">
        <f t="shared" si="542"/>
        <v>Low</v>
      </c>
      <c r="U8689">
        <v>1</v>
      </c>
      <c r="V8689">
        <v>2020</v>
      </c>
      <c r="W8689" t="s">
        <v>20</v>
      </c>
      <c r="X8689">
        <v>1</v>
      </c>
    </row>
    <row r="8690" spans="1:24" x14ac:dyDescent="0.3">
      <c r="A8690">
        <v>8689</v>
      </c>
      <c r="B8690" t="s">
        <v>21</v>
      </c>
      <c r="C8690" t="str">
        <f>_xlfn.XLOOKUP(B8690,Lookup_table!B:B,Lookup_table!C:C)</f>
        <v>AI</v>
      </c>
      <c r="D8690" t="s">
        <v>34</v>
      </c>
      <c r="E8690" t="s">
        <v>42</v>
      </c>
      <c r="F8690" t="s">
        <v>51</v>
      </c>
      <c r="G8690" t="s">
        <v>25</v>
      </c>
      <c r="H8690" t="str">
        <f t="shared" si="540"/>
        <v>Onsite/Hybrid</v>
      </c>
      <c r="I8690" t="s">
        <v>35</v>
      </c>
      <c r="J8690" t="str">
        <f t="shared" si="541"/>
        <v>0-2 yrs</v>
      </c>
      <c r="K8690">
        <f t="shared" ca="1" si="543"/>
        <v>2</v>
      </c>
      <c r="L8690" t="s">
        <v>27</v>
      </c>
      <c r="M8690">
        <v>1</v>
      </c>
      <c r="N8690">
        <v>1</v>
      </c>
      <c r="O8690">
        <v>1</v>
      </c>
      <c r="P8690">
        <v>0</v>
      </c>
      <c r="Q8690">
        <v>0</v>
      </c>
      <c r="R8690">
        <f>SUM(M8690:N8690:O8690:P8690:Q8690)</f>
        <v>3</v>
      </c>
      <c r="S8690" s="1">
        <v>102722</v>
      </c>
      <c r="T8690" s="1" t="str">
        <f t="shared" si="542"/>
        <v>Medium</v>
      </c>
      <c r="U8690">
        <v>7</v>
      </c>
      <c r="V8690">
        <v>2026</v>
      </c>
      <c r="W8690" t="s">
        <v>34</v>
      </c>
      <c r="X8690">
        <v>2</v>
      </c>
    </row>
    <row r="8691" spans="1:24" x14ac:dyDescent="0.3">
      <c r="A8691">
        <v>8690</v>
      </c>
      <c r="B8691" t="s">
        <v>50</v>
      </c>
      <c r="C8691" t="str">
        <f>_xlfn.XLOOKUP(B8691,Lookup_table!B:B,Lookup_table!C:C)</f>
        <v>AI</v>
      </c>
      <c r="D8691" t="s">
        <v>34</v>
      </c>
      <c r="E8691" t="s">
        <v>23</v>
      </c>
      <c r="F8691" t="s">
        <v>29</v>
      </c>
      <c r="G8691" t="s">
        <v>17</v>
      </c>
      <c r="H8691" t="str">
        <f t="shared" si="540"/>
        <v>Remote</v>
      </c>
      <c r="I8691" t="s">
        <v>26</v>
      </c>
      <c r="J8691" t="str">
        <f t="shared" si="541"/>
        <v>3-6 yrs</v>
      </c>
      <c r="K8691">
        <f t="shared" ca="1" si="543"/>
        <v>6</v>
      </c>
      <c r="L8691" t="s">
        <v>27</v>
      </c>
      <c r="M8691">
        <v>0</v>
      </c>
      <c r="N8691">
        <v>0</v>
      </c>
      <c r="O8691">
        <v>0</v>
      </c>
      <c r="P8691">
        <v>1</v>
      </c>
      <c r="Q8691">
        <v>1</v>
      </c>
      <c r="R8691">
        <f>SUM(M8691:N8691:O8691:P8691:Q8691)</f>
        <v>2</v>
      </c>
      <c r="S8691" s="1">
        <v>143500</v>
      </c>
      <c r="T8691" s="1" t="str">
        <f t="shared" si="542"/>
        <v>High</v>
      </c>
      <c r="U8691">
        <v>12</v>
      </c>
      <c r="V8691">
        <v>2023</v>
      </c>
      <c r="W8691" t="s">
        <v>28</v>
      </c>
      <c r="X8691">
        <v>8</v>
      </c>
    </row>
    <row r="8692" spans="1:24" x14ac:dyDescent="0.3">
      <c r="A8692">
        <v>8691</v>
      </c>
      <c r="B8692" t="s">
        <v>31</v>
      </c>
      <c r="C8692" t="str">
        <f>_xlfn.XLOOKUP(B8692,Lookup_table!B:B,Lookup_table!C:C)</f>
        <v>Business</v>
      </c>
      <c r="D8692" t="s">
        <v>37</v>
      </c>
      <c r="E8692" t="s">
        <v>32</v>
      </c>
      <c r="F8692" t="s">
        <v>44</v>
      </c>
      <c r="G8692" t="s">
        <v>30</v>
      </c>
      <c r="H8692" t="str">
        <f t="shared" si="540"/>
        <v>Onsite/Hybrid</v>
      </c>
      <c r="I8692" t="s">
        <v>26</v>
      </c>
      <c r="J8692" t="str">
        <f t="shared" si="541"/>
        <v>3-6 yrs</v>
      </c>
      <c r="K8692">
        <f t="shared" ca="1" si="543"/>
        <v>5</v>
      </c>
      <c r="L8692" t="s">
        <v>39</v>
      </c>
      <c r="M8692">
        <v>0</v>
      </c>
      <c r="N8692">
        <v>0</v>
      </c>
      <c r="O8692">
        <v>0</v>
      </c>
      <c r="P8692">
        <v>1</v>
      </c>
      <c r="Q8692">
        <v>0</v>
      </c>
      <c r="R8692">
        <f>SUM(M8692:N8692:O8692:P8692:Q8692)</f>
        <v>1</v>
      </c>
      <c r="S8692" s="1">
        <v>88027</v>
      </c>
      <c r="T8692" s="1" t="str">
        <f t="shared" si="542"/>
        <v>Medium</v>
      </c>
      <c r="U8692">
        <v>3</v>
      </c>
      <c r="V8692">
        <v>2026</v>
      </c>
      <c r="W8692" t="s">
        <v>20</v>
      </c>
      <c r="X8692">
        <v>1</v>
      </c>
    </row>
    <row r="8693" spans="1:24" x14ac:dyDescent="0.3">
      <c r="A8693">
        <v>8692</v>
      </c>
      <c r="B8693" t="s">
        <v>41</v>
      </c>
      <c r="C8693" t="str">
        <f>_xlfn.XLOOKUP(B8693,Lookup_table!B:B,Lookup_table!C:C)</f>
        <v>Data</v>
      </c>
      <c r="D8693" t="s">
        <v>22</v>
      </c>
      <c r="E8693" t="s">
        <v>40</v>
      </c>
      <c r="F8693" t="s">
        <v>16</v>
      </c>
      <c r="G8693" t="s">
        <v>30</v>
      </c>
      <c r="H8693" t="str">
        <f t="shared" si="540"/>
        <v>Onsite/Hybrid</v>
      </c>
      <c r="I8693" t="s">
        <v>35</v>
      </c>
      <c r="J8693" t="str">
        <f t="shared" si="541"/>
        <v>0-2 yrs</v>
      </c>
      <c r="K8693">
        <f t="shared" ca="1" si="543"/>
        <v>1</v>
      </c>
      <c r="L8693" t="s">
        <v>39</v>
      </c>
      <c r="M8693">
        <v>0</v>
      </c>
      <c r="N8693">
        <v>0</v>
      </c>
      <c r="O8693">
        <v>1</v>
      </c>
      <c r="P8693">
        <v>1</v>
      </c>
      <c r="Q8693">
        <v>1</v>
      </c>
      <c r="R8693">
        <f>SUM(M8693:N8693:O8693:P8693:Q8693)</f>
        <v>3</v>
      </c>
      <c r="S8693" s="1">
        <v>108987</v>
      </c>
      <c r="T8693" s="1" t="str">
        <f t="shared" si="542"/>
        <v>Medium</v>
      </c>
      <c r="U8693">
        <v>12</v>
      </c>
      <c r="V8693">
        <v>2022</v>
      </c>
      <c r="W8693" t="s">
        <v>28</v>
      </c>
      <c r="X8693">
        <v>7</v>
      </c>
    </row>
    <row r="8694" spans="1:24" x14ac:dyDescent="0.3">
      <c r="A8694">
        <v>8693</v>
      </c>
      <c r="B8694" t="s">
        <v>50</v>
      </c>
      <c r="C8694" t="str">
        <f>_xlfn.XLOOKUP(B8694,Lookup_table!B:B,Lookup_table!C:C)</f>
        <v>AI</v>
      </c>
      <c r="D8694" t="s">
        <v>22</v>
      </c>
      <c r="E8694" t="s">
        <v>40</v>
      </c>
      <c r="F8694" t="s">
        <v>29</v>
      </c>
      <c r="G8694" t="s">
        <v>30</v>
      </c>
      <c r="H8694" t="str">
        <f t="shared" si="540"/>
        <v>Onsite/Hybrid</v>
      </c>
      <c r="I8694" t="s">
        <v>18</v>
      </c>
      <c r="J8694" t="str">
        <f t="shared" si="541"/>
        <v>7+ yrs</v>
      </c>
      <c r="K8694">
        <f t="shared" ca="1" si="543"/>
        <v>8</v>
      </c>
      <c r="L8694" t="s">
        <v>39</v>
      </c>
      <c r="M8694">
        <v>1</v>
      </c>
      <c r="N8694">
        <v>1</v>
      </c>
      <c r="O8694">
        <v>1</v>
      </c>
      <c r="P8694">
        <v>1</v>
      </c>
      <c r="Q8694">
        <v>1</v>
      </c>
      <c r="R8694">
        <f>SUM(M8694:N8694:O8694:P8694:Q8694)</f>
        <v>5</v>
      </c>
      <c r="S8694" s="1">
        <v>200919</v>
      </c>
      <c r="T8694" s="1" t="str">
        <f t="shared" si="542"/>
        <v>High</v>
      </c>
      <c r="U8694">
        <v>3</v>
      </c>
      <c r="V8694">
        <v>2025</v>
      </c>
      <c r="W8694" t="s">
        <v>28</v>
      </c>
      <c r="X8694">
        <v>5</v>
      </c>
    </row>
    <row r="8695" spans="1:24" x14ac:dyDescent="0.3">
      <c r="A8695">
        <v>8694</v>
      </c>
      <c r="B8695" t="s">
        <v>36</v>
      </c>
      <c r="C8695" t="str">
        <f>_xlfn.XLOOKUP(B8695,Lookup_table!B:B,Lookup_table!C:C)</f>
        <v>Data</v>
      </c>
      <c r="D8695" t="s">
        <v>14</v>
      </c>
      <c r="E8695" t="s">
        <v>38</v>
      </c>
      <c r="F8695" t="s">
        <v>52</v>
      </c>
      <c r="G8695" t="s">
        <v>25</v>
      </c>
      <c r="H8695" t="str">
        <f t="shared" si="540"/>
        <v>Onsite/Hybrid</v>
      </c>
      <c r="I8695" t="s">
        <v>26</v>
      </c>
      <c r="J8695" t="str">
        <f t="shared" si="541"/>
        <v>3-6 yrs</v>
      </c>
      <c r="K8695">
        <f t="shared" ca="1" si="543"/>
        <v>6</v>
      </c>
      <c r="L8695" t="s">
        <v>27</v>
      </c>
      <c r="M8695">
        <v>1</v>
      </c>
      <c r="N8695">
        <v>0</v>
      </c>
      <c r="O8695">
        <v>0</v>
      </c>
      <c r="P8695">
        <v>1</v>
      </c>
      <c r="Q8695">
        <v>0</v>
      </c>
      <c r="R8695">
        <f>SUM(M8695:N8695:O8695:P8695:Q8695)</f>
        <v>2</v>
      </c>
      <c r="S8695" s="1">
        <v>92132</v>
      </c>
      <c r="T8695" s="1" t="str">
        <f t="shared" si="542"/>
        <v>Medium</v>
      </c>
      <c r="U8695">
        <v>2</v>
      </c>
      <c r="V8695">
        <v>2023</v>
      </c>
      <c r="W8695" t="s">
        <v>28</v>
      </c>
      <c r="X8695">
        <v>9</v>
      </c>
    </row>
    <row r="8696" spans="1:24" x14ac:dyDescent="0.3">
      <c r="A8696">
        <v>8695</v>
      </c>
      <c r="B8696" t="s">
        <v>41</v>
      </c>
      <c r="C8696" t="str">
        <f>_xlfn.XLOOKUP(B8696,Lookup_table!B:B,Lookup_table!C:C)</f>
        <v>Data</v>
      </c>
      <c r="D8696" t="s">
        <v>37</v>
      </c>
      <c r="E8696" t="s">
        <v>32</v>
      </c>
      <c r="F8696" t="s">
        <v>24</v>
      </c>
      <c r="G8696" t="s">
        <v>30</v>
      </c>
      <c r="H8696" t="str">
        <f t="shared" si="540"/>
        <v>Onsite/Hybrid</v>
      </c>
      <c r="I8696" t="s">
        <v>18</v>
      </c>
      <c r="J8696" t="str">
        <f t="shared" si="541"/>
        <v>7+ yrs</v>
      </c>
      <c r="K8696">
        <f t="shared" ca="1" si="543"/>
        <v>14</v>
      </c>
      <c r="L8696" t="s">
        <v>19</v>
      </c>
      <c r="M8696">
        <v>0</v>
      </c>
      <c r="N8696">
        <v>1</v>
      </c>
      <c r="O8696">
        <v>1</v>
      </c>
      <c r="P8696">
        <v>1</v>
      </c>
      <c r="Q8696">
        <v>1</v>
      </c>
      <c r="R8696">
        <f>SUM(M8696:N8696:O8696:P8696:Q8696)</f>
        <v>4</v>
      </c>
      <c r="S8696" s="1">
        <v>136617</v>
      </c>
      <c r="T8696" s="1" t="str">
        <f t="shared" si="542"/>
        <v>High</v>
      </c>
      <c r="U8696">
        <v>9</v>
      </c>
      <c r="V8696">
        <v>2020</v>
      </c>
      <c r="W8696" t="s">
        <v>28</v>
      </c>
      <c r="X8696">
        <v>1</v>
      </c>
    </row>
    <row r="8697" spans="1:24" x14ac:dyDescent="0.3">
      <c r="A8697">
        <v>8696</v>
      </c>
      <c r="B8697" t="s">
        <v>41</v>
      </c>
      <c r="C8697" t="str">
        <f>_xlfn.XLOOKUP(B8697,Lookup_table!B:B,Lookup_table!C:C)</f>
        <v>Data</v>
      </c>
      <c r="D8697" t="s">
        <v>22</v>
      </c>
      <c r="E8697" t="s">
        <v>23</v>
      </c>
      <c r="F8697" t="s">
        <v>16</v>
      </c>
      <c r="G8697" t="s">
        <v>17</v>
      </c>
      <c r="H8697" t="str">
        <f t="shared" si="540"/>
        <v>Remote</v>
      </c>
      <c r="I8697" t="s">
        <v>26</v>
      </c>
      <c r="J8697" t="str">
        <f t="shared" si="541"/>
        <v>3-6 yrs</v>
      </c>
      <c r="K8697">
        <f t="shared" ca="1" si="543"/>
        <v>4</v>
      </c>
      <c r="L8697" t="s">
        <v>27</v>
      </c>
      <c r="M8697">
        <v>1</v>
      </c>
      <c r="N8697">
        <v>1</v>
      </c>
      <c r="O8697">
        <v>0</v>
      </c>
      <c r="P8697">
        <v>1</v>
      </c>
      <c r="Q8697">
        <v>1</v>
      </c>
      <c r="R8697">
        <f>SUM(M8697:N8697:O8697:P8697:Q8697)</f>
        <v>4</v>
      </c>
      <c r="S8697" s="1">
        <v>118484</v>
      </c>
      <c r="T8697" s="1" t="str">
        <f t="shared" si="542"/>
        <v>Medium</v>
      </c>
      <c r="U8697">
        <v>4</v>
      </c>
      <c r="V8697">
        <v>2025</v>
      </c>
      <c r="W8697" t="s">
        <v>20</v>
      </c>
      <c r="X8697">
        <v>4</v>
      </c>
    </row>
    <row r="8698" spans="1:24" x14ac:dyDescent="0.3">
      <c r="A8698">
        <v>8697</v>
      </c>
      <c r="B8698" t="s">
        <v>31</v>
      </c>
      <c r="C8698" t="str">
        <f>_xlfn.XLOOKUP(B8698,Lookup_table!B:B,Lookup_table!C:C)</f>
        <v>Business</v>
      </c>
      <c r="D8698" t="s">
        <v>37</v>
      </c>
      <c r="E8698" t="s">
        <v>23</v>
      </c>
      <c r="F8698" t="s">
        <v>29</v>
      </c>
      <c r="G8698" t="s">
        <v>30</v>
      </c>
      <c r="H8698" t="str">
        <f t="shared" si="540"/>
        <v>Onsite/Hybrid</v>
      </c>
      <c r="I8698" t="s">
        <v>35</v>
      </c>
      <c r="J8698" t="str">
        <f t="shared" si="541"/>
        <v>0-2 yrs</v>
      </c>
      <c r="K8698">
        <f t="shared" ca="1" si="543"/>
        <v>0</v>
      </c>
      <c r="L8698" t="s">
        <v>19</v>
      </c>
      <c r="M8698">
        <v>0</v>
      </c>
      <c r="N8698">
        <v>0</v>
      </c>
      <c r="O8698">
        <v>0</v>
      </c>
      <c r="P8698">
        <v>0</v>
      </c>
      <c r="Q8698">
        <v>0</v>
      </c>
      <c r="R8698">
        <f>SUM(M8698:N8698:O8698:P8698:Q8698)</f>
        <v>0</v>
      </c>
      <c r="S8698" s="1">
        <v>49599</v>
      </c>
      <c r="T8698" s="1" t="str">
        <f t="shared" si="542"/>
        <v>Low</v>
      </c>
      <c r="U8698">
        <v>4</v>
      </c>
      <c r="V8698">
        <v>2021</v>
      </c>
      <c r="W8698" t="s">
        <v>34</v>
      </c>
      <c r="X8698">
        <v>3</v>
      </c>
    </row>
    <row r="8699" spans="1:24" x14ac:dyDescent="0.3">
      <c r="A8699">
        <v>8698</v>
      </c>
      <c r="B8699" t="s">
        <v>41</v>
      </c>
      <c r="C8699" t="str">
        <f>_xlfn.XLOOKUP(B8699,Lookup_table!B:B,Lookup_table!C:C)</f>
        <v>Data</v>
      </c>
      <c r="D8699" t="s">
        <v>14</v>
      </c>
      <c r="E8699" t="s">
        <v>42</v>
      </c>
      <c r="F8699" t="s">
        <v>29</v>
      </c>
      <c r="G8699" t="s">
        <v>25</v>
      </c>
      <c r="H8699" t="str">
        <f t="shared" si="540"/>
        <v>Onsite/Hybrid</v>
      </c>
      <c r="I8699" t="s">
        <v>35</v>
      </c>
      <c r="J8699" t="str">
        <f t="shared" si="541"/>
        <v>0-2 yrs</v>
      </c>
      <c r="K8699">
        <f t="shared" ca="1" si="543"/>
        <v>0</v>
      </c>
      <c r="L8699" t="s">
        <v>27</v>
      </c>
      <c r="M8699">
        <v>0</v>
      </c>
      <c r="N8699">
        <v>1</v>
      </c>
      <c r="O8699">
        <v>0</v>
      </c>
      <c r="P8699">
        <v>0</v>
      </c>
      <c r="Q8699">
        <v>1</v>
      </c>
      <c r="R8699">
        <f>SUM(M8699:N8699:O8699:P8699:Q8699)</f>
        <v>2</v>
      </c>
      <c r="S8699" s="1">
        <v>61052</v>
      </c>
      <c r="T8699" s="1" t="str">
        <f t="shared" si="542"/>
        <v>Low</v>
      </c>
      <c r="U8699">
        <v>5</v>
      </c>
      <c r="V8699">
        <v>2026</v>
      </c>
      <c r="W8699" t="s">
        <v>34</v>
      </c>
      <c r="X8699">
        <v>6</v>
      </c>
    </row>
    <row r="8700" spans="1:24" x14ac:dyDescent="0.3">
      <c r="A8700">
        <v>8699</v>
      </c>
      <c r="B8700" t="s">
        <v>31</v>
      </c>
      <c r="C8700" t="str">
        <f>_xlfn.XLOOKUP(B8700,Lookup_table!B:B,Lookup_table!C:C)</f>
        <v>Business</v>
      </c>
      <c r="D8700" t="s">
        <v>37</v>
      </c>
      <c r="E8700" t="s">
        <v>40</v>
      </c>
      <c r="F8700" t="s">
        <v>52</v>
      </c>
      <c r="G8700" t="s">
        <v>30</v>
      </c>
      <c r="H8700" t="str">
        <f t="shared" si="540"/>
        <v>Onsite/Hybrid</v>
      </c>
      <c r="I8700" t="s">
        <v>26</v>
      </c>
      <c r="J8700" t="str">
        <f t="shared" si="541"/>
        <v>3-6 yrs</v>
      </c>
      <c r="K8700">
        <f t="shared" ca="1" si="543"/>
        <v>3</v>
      </c>
      <c r="L8700" t="s">
        <v>39</v>
      </c>
      <c r="M8700">
        <v>1</v>
      </c>
      <c r="N8700">
        <v>1</v>
      </c>
      <c r="O8700">
        <v>1</v>
      </c>
      <c r="P8700">
        <v>1</v>
      </c>
      <c r="Q8700">
        <v>0</v>
      </c>
      <c r="R8700">
        <f>SUM(M8700:N8700:O8700:P8700:Q8700)</f>
        <v>4</v>
      </c>
      <c r="S8700" s="1">
        <v>103376</v>
      </c>
      <c r="T8700" s="1" t="str">
        <f t="shared" si="542"/>
        <v>Medium</v>
      </c>
      <c r="U8700">
        <v>12</v>
      </c>
      <c r="V8700">
        <v>2021</v>
      </c>
      <c r="W8700" t="s">
        <v>28</v>
      </c>
      <c r="X8700">
        <v>9</v>
      </c>
    </row>
    <row r="8701" spans="1:24" x14ac:dyDescent="0.3">
      <c r="A8701">
        <v>8700</v>
      </c>
      <c r="B8701" t="s">
        <v>31</v>
      </c>
      <c r="C8701" t="str">
        <f>_xlfn.XLOOKUP(B8701,Lookup_table!B:B,Lookup_table!C:C)</f>
        <v>Business</v>
      </c>
      <c r="D8701" t="s">
        <v>37</v>
      </c>
      <c r="E8701" t="s">
        <v>15</v>
      </c>
      <c r="F8701" t="s">
        <v>24</v>
      </c>
      <c r="G8701" t="s">
        <v>30</v>
      </c>
      <c r="H8701" t="str">
        <f t="shared" si="540"/>
        <v>Onsite/Hybrid</v>
      </c>
      <c r="I8701" t="s">
        <v>18</v>
      </c>
      <c r="J8701" t="str">
        <f t="shared" si="541"/>
        <v>7+ yrs</v>
      </c>
      <c r="K8701">
        <f t="shared" ca="1" si="543"/>
        <v>12</v>
      </c>
      <c r="L8701" t="s">
        <v>27</v>
      </c>
      <c r="M8701">
        <v>0</v>
      </c>
      <c r="N8701">
        <v>0</v>
      </c>
      <c r="O8701">
        <v>0</v>
      </c>
      <c r="P8701">
        <v>0</v>
      </c>
      <c r="Q8701">
        <v>1</v>
      </c>
      <c r="R8701">
        <f>SUM(M8701:N8701:O8701:P8701:Q8701)</f>
        <v>1</v>
      </c>
      <c r="S8701" s="1">
        <v>114975</v>
      </c>
      <c r="T8701" s="1" t="str">
        <f t="shared" si="542"/>
        <v>Medium</v>
      </c>
      <c r="U8701">
        <v>2</v>
      </c>
      <c r="V8701">
        <v>2023</v>
      </c>
      <c r="W8701" t="s">
        <v>28</v>
      </c>
      <c r="X8701">
        <v>7</v>
      </c>
    </row>
    <row r="8702" spans="1:24" x14ac:dyDescent="0.3">
      <c r="A8702">
        <v>8701</v>
      </c>
      <c r="B8702" t="s">
        <v>31</v>
      </c>
      <c r="C8702" t="str">
        <f>_xlfn.XLOOKUP(B8702,Lookup_table!B:B,Lookup_table!C:C)</f>
        <v>Business</v>
      </c>
      <c r="D8702" t="s">
        <v>22</v>
      </c>
      <c r="E8702" t="s">
        <v>23</v>
      </c>
      <c r="F8702" t="s">
        <v>44</v>
      </c>
      <c r="G8702" t="s">
        <v>25</v>
      </c>
      <c r="H8702" t="str">
        <f t="shared" si="540"/>
        <v>Onsite/Hybrid</v>
      </c>
      <c r="I8702" t="s">
        <v>35</v>
      </c>
      <c r="J8702" t="str">
        <f t="shared" si="541"/>
        <v>0-2 yrs</v>
      </c>
      <c r="K8702">
        <f t="shared" ca="1" si="543"/>
        <v>2</v>
      </c>
      <c r="L8702" t="s">
        <v>19</v>
      </c>
      <c r="M8702">
        <v>1</v>
      </c>
      <c r="N8702">
        <v>1</v>
      </c>
      <c r="O8702">
        <v>1</v>
      </c>
      <c r="P8702">
        <v>0</v>
      </c>
      <c r="Q8702">
        <v>1</v>
      </c>
      <c r="R8702">
        <f>SUM(M8702:N8702:O8702:P8702:Q8702)</f>
        <v>4</v>
      </c>
      <c r="S8702" s="1">
        <v>98240</v>
      </c>
      <c r="T8702" s="1" t="str">
        <f t="shared" si="542"/>
        <v>Medium</v>
      </c>
      <c r="U8702">
        <v>1</v>
      </c>
      <c r="V8702">
        <v>2023</v>
      </c>
      <c r="W8702" t="s">
        <v>20</v>
      </c>
      <c r="X8702">
        <v>1</v>
      </c>
    </row>
    <row r="8703" spans="1:24" x14ac:dyDescent="0.3">
      <c r="A8703">
        <v>8702</v>
      </c>
      <c r="B8703" t="s">
        <v>41</v>
      </c>
      <c r="C8703" t="str">
        <f>_xlfn.XLOOKUP(B8703,Lookup_table!B:B,Lookup_table!C:C)</f>
        <v>Data</v>
      </c>
      <c r="D8703" t="s">
        <v>14</v>
      </c>
      <c r="E8703" t="s">
        <v>23</v>
      </c>
      <c r="F8703" t="s">
        <v>29</v>
      </c>
      <c r="G8703" t="s">
        <v>30</v>
      </c>
      <c r="H8703" t="str">
        <f t="shared" si="540"/>
        <v>Onsite/Hybrid</v>
      </c>
      <c r="I8703" t="s">
        <v>18</v>
      </c>
      <c r="J8703" t="str">
        <f t="shared" si="541"/>
        <v>7+ yrs</v>
      </c>
      <c r="K8703">
        <f t="shared" ca="1" si="543"/>
        <v>10</v>
      </c>
      <c r="L8703" t="s">
        <v>27</v>
      </c>
      <c r="M8703">
        <v>1</v>
      </c>
      <c r="N8703">
        <v>1</v>
      </c>
      <c r="O8703">
        <v>1</v>
      </c>
      <c r="P8703">
        <v>0</v>
      </c>
      <c r="Q8703">
        <v>0</v>
      </c>
      <c r="R8703">
        <f>SUM(M8703:N8703:O8703:P8703:Q8703)</f>
        <v>3</v>
      </c>
      <c r="S8703" s="1">
        <v>115621</v>
      </c>
      <c r="T8703" s="1" t="str">
        <f t="shared" si="542"/>
        <v>Medium</v>
      </c>
      <c r="U8703">
        <v>12</v>
      </c>
      <c r="V8703">
        <v>2023</v>
      </c>
      <c r="W8703" t="s">
        <v>20</v>
      </c>
      <c r="X8703">
        <v>5</v>
      </c>
    </row>
    <row r="8704" spans="1:24" x14ac:dyDescent="0.3">
      <c r="A8704">
        <v>8703</v>
      </c>
      <c r="B8704" t="s">
        <v>21</v>
      </c>
      <c r="C8704" t="str">
        <f>_xlfn.XLOOKUP(B8704,Lookup_table!B:B,Lookup_table!C:C)</f>
        <v>AI</v>
      </c>
      <c r="D8704" t="s">
        <v>37</v>
      </c>
      <c r="E8704" t="s">
        <v>38</v>
      </c>
      <c r="F8704" t="s">
        <v>16</v>
      </c>
      <c r="G8704" t="s">
        <v>30</v>
      </c>
      <c r="H8704" t="str">
        <f t="shared" si="540"/>
        <v>Onsite/Hybrid</v>
      </c>
      <c r="I8704" t="s">
        <v>18</v>
      </c>
      <c r="J8704" t="str">
        <f t="shared" si="541"/>
        <v>7+ yrs</v>
      </c>
      <c r="K8704">
        <f t="shared" ca="1" si="543"/>
        <v>13</v>
      </c>
      <c r="L8704" t="s">
        <v>27</v>
      </c>
      <c r="M8704">
        <v>1</v>
      </c>
      <c r="N8704">
        <v>1</v>
      </c>
      <c r="O8704">
        <v>0</v>
      </c>
      <c r="P8704">
        <v>1</v>
      </c>
      <c r="Q8704">
        <v>0</v>
      </c>
      <c r="R8704">
        <f>SUM(M8704:N8704:O8704:P8704:Q8704)</f>
        <v>3</v>
      </c>
      <c r="S8704" s="1">
        <v>157011</v>
      </c>
      <c r="T8704" s="1" t="str">
        <f t="shared" si="542"/>
        <v>High</v>
      </c>
      <c r="U8704">
        <v>5</v>
      </c>
      <c r="V8704">
        <v>2025</v>
      </c>
      <c r="W8704" t="s">
        <v>20</v>
      </c>
      <c r="X8704">
        <v>4</v>
      </c>
    </row>
    <row r="8705" spans="1:24" x14ac:dyDescent="0.3">
      <c r="A8705">
        <v>8704</v>
      </c>
      <c r="B8705" t="s">
        <v>21</v>
      </c>
      <c r="C8705" t="str">
        <f>_xlfn.XLOOKUP(B8705,Lookup_table!B:B,Lookup_table!C:C)</f>
        <v>AI</v>
      </c>
      <c r="D8705" t="s">
        <v>22</v>
      </c>
      <c r="E8705" t="s">
        <v>23</v>
      </c>
      <c r="F8705" t="s">
        <v>16</v>
      </c>
      <c r="G8705" t="s">
        <v>17</v>
      </c>
      <c r="H8705" t="str">
        <f t="shared" si="540"/>
        <v>Remote</v>
      </c>
      <c r="I8705" t="s">
        <v>35</v>
      </c>
      <c r="J8705" t="str">
        <f t="shared" si="541"/>
        <v>0-2 yrs</v>
      </c>
      <c r="K8705">
        <f t="shared" ca="1" si="543"/>
        <v>2</v>
      </c>
      <c r="L8705" t="s">
        <v>27</v>
      </c>
      <c r="M8705">
        <v>0</v>
      </c>
      <c r="N8705">
        <v>1</v>
      </c>
      <c r="O8705">
        <v>0</v>
      </c>
      <c r="P8705">
        <v>0</v>
      </c>
      <c r="Q8705">
        <v>0</v>
      </c>
      <c r="R8705">
        <f>SUM(M8705:N8705:O8705:P8705:Q8705)</f>
        <v>1</v>
      </c>
      <c r="S8705" s="1">
        <v>108852</v>
      </c>
      <c r="T8705" s="1" t="str">
        <f t="shared" si="542"/>
        <v>Medium</v>
      </c>
      <c r="U8705">
        <v>9</v>
      </c>
      <c r="V8705">
        <v>2025</v>
      </c>
      <c r="W8705" t="s">
        <v>20</v>
      </c>
      <c r="X8705">
        <v>2</v>
      </c>
    </row>
    <row r="8706" spans="1:24" x14ac:dyDescent="0.3">
      <c r="A8706">
        <v>8705</v>
      </c>
      <c r="B8706" t="s">
        <v>50</v>
      </c>
      <c r="C8706" t="str">
        <f>_xlfn.XLOOKUP(B8706,Lookup_table!B:B,Lookup_table!C:C)</f>
        <v>AI</v>
      </c>
      <c r="D8706" t="s">
        <v>37</v>
      </c>
      <c r="E8706" t="s">
        <v>15</v>
      </c>
      <c r="F8706" t="s">
        <v>43</v>
      </c>
      <c r="G8706" t="s">
        <v>30</v>
      </c>
      <c r="H8706" t="str">
        <f t="shared" ref="H8706:H8769" si="544">IF(G8706="Remote","Remote","Onsite/Hybrid")</f>
        <v>Onsite/Hybrid</v>
      </c>
      <c r="I8706" t="s">
        <v>26</v>
      </c>
      <c r="J8706" t="str">
        <f t="shared" ref="J8706:J8769" si="545">IF(I8706="Entry","0-2 yrs",IF(I8706="Mid","3-6 yrs","7+ yrs"))</f>
        <v>3-6 yrs</v>
      </c>
      <c r="K8706">
        <f t="shared" ca="1" si="543"/>
        <v>4</v>
      </c>
      <c r="L8706" t="s">
        <v>19</v>
      </c>
      <c r="M8706">
        <v>1</v>
      </c>
      <c r="N8706">
        <v>1</v>
      </c>
      <c r="O8706">
        <v>1</v>
      </c>
      <c r="P8706">
        <v>1</v>
      </c>
      <c r="Q8706">
        <v>0</v>
      </c>
      <c r="R8706">
        <f>SUM(M8706:N8706:O8706:P8706:Q8706)</f>
        <v>4</v>
      </c>
      <c r="S8706" s="1">
        <v>140971</v>
      </c>
      <c r="T8706" s="1" t="str">
        <f t="shared" ref="T8706:T8769" si="546">IF(S8706&lt;=70000,"Low",IF(S8706&lt;=120000,"Medium","High"))</f>
        <v>High</v>
      </c>
      <c r="U8706">
        <v>5</v>
      </c>
      <c r="V8706">
        <v>2023</v>
      </c>
      <c r="W8706" t="s">
        <v>28</v>
      </c>
      <c r="X8706">
        <v>1</v>
      </c>
    </row>
    <row r="8707" spans="1:24" x14ac:dyDescent="0.3">
      <c r="A8707">
        <v>8706</v>
      </c>
      <c r="B8707" t="s">
        <v>41</v>
      </c>
      <c r="C8707" t="str">
        <f>_xlfn.XLOOKUP(B8707,Lookup_table!B:B,Lookup_table!C:C)</f>
        <v>Data</v>
      </c>
      <c r="D8707" t="s">
        <v>22</v>
      </c>
      <c r="E8707" t="s">
        <v>42</v>
      </c>
      <c r="F8707" t="s">
        <v>52</v>
      </c>
      <c r="G8707" t="s">
        <v>30</v>
      </c>
      <c r="H8707" t="str">
        <f t="shared" si="544"/>
        <v>Onsite/Hybrid</v>
      </c>
      <c r="I8707" t="s">
        <v>18</v>
      </c>
      <c r="J8707" t="str">
        <f t="shared" si="545"/>
        <v>7+ yrs</v>
      </c>
      <c r="K8707">
        <f t="shared" ref="K8707:K8770" ca="1" si="547">IF(J8707="0-2 yrs",RANDBETWEEN(0,2),IF(J8707="3-6 yrs", RANDBETWEEN(3,6),IF(J8707="7+ yrs", RANDBETWEEN(7,15)," ")))</f>
        <v>7</v>
      </c>
      <c r="L8707" t="s">
        <v>27</v>
      </c>
      <c r="M8707">
        <v>0</v>
      </c>
      <c r="N8707">
        <v>0</v>
      </c>
      <c r="O8707">
        <v>1</v>
      </c>
      <c r="P8707">
        <v>0</v>
      </c>
      <c r="Q8707">
        <v>1</v>
      </c>
      <c r="R8707">
        <f>SUM(M8707:N8707:O8707:P8707:Q8707)</f>
        <v>2</v>
      </c>
      <c r="S8707" s="1">
        <v>146027</v>
      </c>
      <c r="T8707" s="1" t="str">
        <f t="shared" si="546"/>
        <v>High</v>
      </c>
      <c r="U8707">
        <v>5</v>
      </c>
      <c r="V8707">
        <v>2020</v>
      </c>
      <c r="W8707" t="s">
        <v>34</v>
      </c>
      <c r="X8707">
        <v>2</v>
      </c>
    </row>
    <row r="8708" spans="1:24" x14ac:dyDescent="0.3">
      <c r="A8708">
        <v>8707</v>
      </c>
      <c r="B8708" t="s">
        <v>21</v>
      </c>
      <c r="C8708" t="str">
        <f>_xlfn.XLOOKUP(B8708,Lookup_table!B:B,Lookup_table!C:C)</f>
        <v>AI</v>
      </c>
      <c r="D8708" t="s">
        <v>37</v>
      </c>
      <c r="E8708" t="s">
        <v>38</v>
      </c>
      <c r="F8708" t="s">
        <v>51</v>
      </c>
      <c r="G8708" t="s">
        <v>30</v>
      </c>
      <c r="H8708" t="str">
        <f t="shared" si="544"/>
        <v>Onsite/Hybrid</v>
      </c>
      <c r="I8708" t="s">
        <v>35</v>
      </c>
      <c r="J8708" t="str">
        <f t="shared" si="545"/>
        <v>0-2 yrs</v>
      </c>
      <c r="K8708">
        <f t="shared" ca="1" si="547"/>
        <v>0</v>
      </c>
      <c r="L8708" t="s">
        <v>19</v>
      </c>
      <c r="M8708">
        <v>1</v>
      </c>
      <c r="N8708">
        <v>1</v>
      </c>
      <c r="O8708">
        <v>1</v>
      </c>
      <c r="P8708">
        <v>1</v>
      </c>
      <c r="Q8708">
        <v>1</v>
      </c>
      <c r="R8708">
        <f>SUM(M8708:N8708:O8708:P8708:Q8708)</f>
        <v>5</v>
      </c>
      <c r="S8708" s="1">
        <v>126718</v>
      </c>
      <c r="T8708" s="1" t="str">
        <f t="shared" si="546"/>
        <v>High</v>
      </c>
      <c r="U8708">
        <v>2</v>
      </c>
      <c r="V8708">
        <v>2024</v>
      </c>
      <c r="W8708" t="s">
        <v>28</v>
      </c>
      <c r="X8708">
        <v>6</v>
      </c>
    </row>
    <row r="8709" spans="1:24" x14ac:dyDescent="0.3">
      <c r="A8709">
        <v>8708</v>
      </c>
      <c r="B8709" t="s">
        <v>50</v>
      </c>
      <c r="C8709" t="str">
        <f>_xlfn.XLOOKUP(B8709,Lookup_table!B:B,Lookup_table!C:C)</f>
        <v>AI</v>
      </c>
      <c r="D8709" t="s">
        <v>14</v>
      </c>
      <c r="E8709" t="s">
        <v>40</v>
      </c>
      <c r="F8709" t="s">
        <v>24</v>
      </c>
      <c r="G8709" t="s">
        <v>17</v>
      </c>
      <c r="H8709" t="str">
        <f t="shared" si="544"/>
        <v>Remote</v>
      </c>
      <c r="I8709" t="s">
        <v>35</v>
      </c>
      <c r="J8709" t="str">
        <f t="shared" si="545"/>
        <v>0-2 yrs</v>
      </c>
      <c r="K8709">
        <f t="shared" ca="1" si="547"/>
        <v>0</v>
      </c>
      <c r="L8709" t="s">
        <v>27</v>
      </c>
      <c r="M8709">
        <v>1</v>
      </c>
      <c r="N8709">
        <v>1</v>
      </c>
      <c r="O8709">
        <v>0</v>
      </c>
      <c r="P8709">
        <v>1</v>
      </c>
      <c r="Q8709">
        <v>1</v>
      </c>
      <c r="R8709">
        <f>SUM(M8709:N8709:O8709:P8709:Q8709)</f>
        <v>4</v>
      </c>
      <c r="S8709" s="1">
        <v>116465</v>
      </c>
      <c r="T8709" s="1" t="str">
        <f t="shared" si="546"/>
        <v>Medium</v>
      </c>
      <c r="U8709">
        <v>5</v>
      </c>
      <c r="V8709">
        <v>2026</v>
      </c>
      <c r="W8709" t="s">
        <v>20</v>
      </c>
      <c r="X8709">
        <v>6</v>
      </c>
    </row>
    <row r="8710" spans="1:24" x14ac:dyDescent="0.3">
      <c r="A8710">
        <v>8709</v>
      </c>
      <c r="B8710" t="s">
        <v>31</v>
      </c>
      <c r="C8710" t="str">
        <f>_xlfn.XLOOKUP(B8710,Lookup_table!B:B,Lookup_table!C:C)</f>
        <v>Business</v>
      </c>
      <c r="D8710" t="s">
        <v>14</v>
      </c>
      <c r="E8710" t="s">
        <v>40</v>
      </c>
      <c r="F8710" t="s">
        <v>29</v>
      </c>
      <c r="G8710" t="s">
        <v>30</v>
      </c>
      <c r="H8710" t="str">
        <f t="shared" si="544"/>
        <v>Onsite/Hybrid</v>
      </c>
      <c r="I8710" t="s">
        <v>35</v>
      </c>
      <c r="J8710" t="str">
        <f t="shared" si="545"/>
        <v>0-2 yrs</v>
      </c>
      <c r="K8710">
        <f t="shared" ca="1" si="547"/>
        <v>2</v>
      </c>
      <c r="L8710" t="s">
        <v>19</v>
      </c>
      <c r="M8710">
        <v>1</v>
      </c>
      <c r="N8710">
        <v>1</v>
      </c>
      <c r="O8710">
        <v>1</v>
      </c>
      <c r="P8710">
        <v>1</v>
      </c>
      <c r="Q8710">
        <v>1</v>
      </c>
      <c r="R8710">
        <f>SUM(M8710:N8710:O8710:P8710:Q8710)</f>
        <v>5</v>
      </c>
      <c r="S8710" s="1">
        <v>92451</v>
      </c>
      <c r="T8710" s="1" t="str">
        <f t="shared" si="546"/>
        <v>Medium</v>
      </c>
      <c r="U8710">
        <v>10</v>
      </c>
      <c r="V8710">
        <v>2023</v>
      </c>
      <c r="W8710" t="s">
        <v>28</v>
      </c>
      <c r="X8710">
        <v>9</v>
      </c>
    </row>
    <row r="8711" spans="1:24" x14ac:dyDescent="0.3">
      <c r="A8711">
        <v>8710</v>
      </c>
      <c r="B8711" t="s">
        <v>33</v>
      </c>
      <c r="C8711" t="str">
        <f>_xlfn.XLOOKUP(B8711,Lookup_table!B:B,Lookup_table!C:C)</f>
        <v>Data</v>
      </c>
      <c r="D8711" t="s">
        <v>14</v>
      </c>
      <c r="E8711" t="s">
        <v>15</v>
      </c>
      <c r="F8711" t="s">
        <v>43</v>
      </c>
      <c r="G8711" t="s">
        <v>25</v>
      </c>
      <c r="H8711" t="str">
        <f t="shared" si="544"/>
        <v>Onsite/Hybrid</v>
      </c>
      <c r="I8711" t="s">
        <v>26</v>
      </c>
      <c r="J8711" t="str">
        <f t="shared" si="545"/>
        <v>3-6 yrs</v>
      </c>
      <c r="K8711">
        <f t="shared" ca="1" si="547"/>
        <v>3</v>
      </c>
      <c r="L8711" t="s">
        <v>39</v>
      </c>
      <c r="M8711">
        <v>0</v>
      </c>
      <c r="N8711">
        <v>0</v>
      </c>
      <c r="O8711">
        <v>1</v>
      </c>
      <c r="P8711">
        <v>1</v>
      </c>
      <c r="Q8711">
        <v>1</v>
      </c>
      <c r="R8711">
        <f>SUM(M8711:N8711:O8711:P8711:Q8711)</f>
        <v>3</v>
      </c>
      <c r="S8711" s="1">
        <v>116938</v>
      </c>
      <c r="T8711" s="1" t="str">
        <f t="shared" si="546"/>
        <v>Medium</v>
      </c>
      <c r="U8711">
        <v>3</v>
      </c>
      <c r="V8711">
        <v>2022</v>
      </c>
      <c r="W8711" t="s">
        <v>28</v>
      </c>
      <c r="X8711">
        <v>4</v>
      </c>
    </row>
    <row r="8712" spans="1:24" x14ac:dyDescent="0.3">
      <c r="A8712">
        <v>8711</v>
      </c>
      <c r="B8712" t="s">
        <v>41</v>
      </c>
      <c r="C8712" t="str">
        <f>_xlfn.XLOOKUP(B8712,Lookup_table!B:B,Lookup_table!C:C)</f>
        <v>Data</v>
      </c>
      <c r="D8712" t="s">
        <v>37</v>
      </c>
      <c r="E8712" t="s">
        <v>42</v>
      </c>
      <c r="F8712" t="s">
        <v>43</v>
      </c>
      <c r="G8712" t="s">
        <v>25</v>
      </c>
      <c r="H8712" t="str">
        <f t="shared" si="544"/>
        <v>Onsite/Hybrid</v>
      </c>
      <c r="I8712" t="s">
        <v>35</v>
      </c>
      <c r="J8712" t="str">
        <f t="shared" si="545"/>
        <v>0-2 yrs</v>
      </c>
      <c r="K8712">
        <f t="shared" ca="1" si="547"/>
        <v>2</v>
      </c>
      <c r="L8712" t="s">
        <v>39</v>
      </c>
      <c r="M8712">
        <v>0</v>
      </c>
      <c r="N8712">
        <v>0</v>
      </c>
      <c r="O8712">
        <v>0</v>
      </c>
      <c r="P8712">
        <v>0</v>
      </c>
      <c r="Q8712">
        <v>1</v>
      </c>
      <c r="R8712">
        <f>SUM(M8712:N8712:O8712:P8712:Q8712)</f>
        <v>1</v>
      </c>
      <c r="S8712" s="1">
        <v>58964</v>
      </c>
      <c r="T8712" s="1" t="str">
        <f t="shared" si="546"/>
        <v>Low</v>
      </c>
      <c r="U8712">
        <v>10</v>
      </c>
      <c r="V8712">
        <v>2025</v>
      </c>
      <c r="W8712" t="s">
        <v>34</v>
      </c>
      <c r="X8712">
        <v>1</v>
      </c>
    </row>
    <row r="8713" spans="1:24" x14ac:dyDescent="0.3">
      <c r="A8713">
        <v>8712</v>
      </c>
      <c r="B8713" t="s">
        <v>21</v>
      </c>
      <c r="C8713" t="str">
        <f>_xlfn.XLOOKUP(B8713,Lookup_table!B:B,Lookup_table!C:C)</f>
        <v>AI</v>
      </c>
      <c r="D8713" t="s">
        <v>14</v>
      </c>
      <c r="E8713" t="s">
        <v>42</v>
      </c>
      <c r="F8713" t="s">
        <v>24</v>
      </c>
      <c r="G8713" t="s">
        <v>25</v>
      </c>
      <c r="H8713" t="str">
        <f t="shared" si="544"/>
        <v>Onsite/Hybrid</v>
      </c>
      <c r="I8713" t="s">
        <v>26</v>
      </c>
      <c r="J8713" t="str">
        <f t="shared" si="545"/>
        <v>3-6 yrs</v>
      </c>
      <c r="K8713">
        <f t="shared" ca="1" si="547"/>
        <v>5</v>
      </c>
      <c r="L8713" t="s">
        <v>19</v>
      </c>
      <c r="M8713">
        <v>1</v>
      </c>
      <c r="N8713">
        <v>1</v>
      </c>
      <c r="O8713">
        <v>1</v>
      </c>
      <c r="P8713">
        <v>0</v>
      </c>
      <c r="Q8713">
        <v>1</v>
      </c>
      <c r="R8713">
        <f>SUM(M8713:N8713:O8713:P8713:Q8713)</f>
        <v>4</v>
      </c>
      <c r="S8713" s="1">
        <v>137713</v>
      </c>
      <c r="T8713" s="1" t="str">
        <f t="shared" si="546"/>
        <v>High</v>
      </c>
      <c r="U8713">
        <v>4</v>
      </c>
      <c r="V8713">
        <v>2023</v>
      </c>
      <c r="W8713" t="s">
        <v>20</v>
      </c>
      <c r="X8713">
        <v>4</v>
      </c>
    </row>
    <row r="8714" spans="1:24" x14ac:dyDescent="0.3">
      <c r="A8714">
        <v>8713</v>
      </c>
      <c r="B8714" t="s">
        <v>21</v>
      </c>
      <c r="C8714" t="str">
        <f>_xlfn.XLOOKUP(B8714,Lookup_table!B:B,Lookup_table!C:C)</f>
        <v>AI</v>
      </c>
      <c r="D8714" t="s">
        <v>22</v>
      </c>
      <c r="E8714" t="s">
        <v>32</v>
      </c>
      <c r="F8714" t="s">
        <v>51</v>
      </c>
      <c r="G8714" t="s">
        <v>17</v>
      </c>
      <c r="H8714" t="str">
        <f t="shared" si="544"/>
        <v>Remote</v>
      </c>
      <c r="I8714" t="s">
        <v>18</v>
      </c>
      <c r="J8714" t="str">
        <f t="shared" si="545"/>
        <v>7+ yrs</v>
      </c>
      <c r="K8714">
        <f t="shared" ca="1" si="547"/>
        <v>12</v>
      </c>
      <c r="L8714" t="s">
        <v>39</v>
      </c>
      <c r="M8714">
        <v>0</v>
      </c>
      <c r="N8714">
        <v>0</v>
      </c>
      <c r="O8714">
        <v>1</v>
      </c>
      <c r="P8714">
        <v>0</v>
      </c>
      <c r="Q8714">
        <v>0</v>
      </c>
      <c r="R8714">
        <f>SUM(M8714:N8714:O8714:P8714:Q8714)</f>
        <v>1</v>
      </c>
      <c r="S8714" s="1">
        <v>177364</v>
      </c>
      <c r="T8714" s="1" t="str">
        <f t="shared" si="546"/>
        <v>High</v>
      </c>
      <c r="U8714">
        <v>11</v>
      </c>
      <c r="V8714">
        <v>2022</v>
      </c>
      <c r="W8714" t="s">
        <v>20</v>
      </c>
      <c r="X8714">
        <v>2</v>
      </c>
    </row>
    <row r="8715" spans="1:24" x14ac:dyDescent="0.3">
      <c r="A8715">
        <v>8714</v>
      </c>
      <c r="B8715" t="s">
        <v>21</v>
      </c>
      <c r="C8715" t="str">
        <f>_xlfn.XLOOKUP(B8715,Lookup_table!B:B,Lookup_table!C:C)</f>
        <v>AI</v>
      </c>
      <c r="D8715" t="s">
        <v>34</v>
      </c>
      <c r="E8715" t="s">
        <v>42</v>
      </c>
      <c r="F8715" t="s">
        <v>29</v>
      </c>
      <c r="G8715" t="s">
        <v>25</v>
      </c>
      <c r="H8715" t="str">
        <f t="shared" si="544"/>
        <v>Onsite/Hybrid</v>
      </c>
      <c r="I8715" t="s">
        <v>35</v>
      </c>
      <c r="J8715" t="str">
        <f t="shared" si="545"/>
        <v>0-2 yrs</v>
      </c>
      <c r="K8715">
        <f t="shared" ca="1" si="547"/>
        <v>2</v>
      </c>
      <c r="L8715" t="s">
        <v>39</v>
      </c>
      <c r="M8715">
        <v>0</v>
      </c>
      <c r="N8715">
        <v>0</v>
      </c>
      <c r="O8715">
        <v>0</v>
      </c>
      <c r="P8715">
        <v>1</v>
      </c>
      <c r="Q8715">
        <v>0</v>
      </c>
      <c r="R8715">
        <f>SUM(M8715:N8715:O8715:P8715:Q8715)</f>
        <v>1</v>
      </c>
      <c r="S8715" s="1">
        <v>104306</v>
      </c>
      <c r="T8715" s="1" t="str">
        <f t="shared" si="546"/>
        <v>Medium</v>
      </c>
      <c r="U8715">
        <v>6</v>
      </c>
      <c r="V8715">
        <v>2026</v>
      </c>
      <c r="W8715" t="s">
        <v>34</v>
      </c>
      <c r="X8715">
        <v>4</v>
      </c>
    </row>
    <row r="8716" spans="1:24" x14ac:dyDescent="0.3">
      <c r="A8716">
        <v>8715</v>
      </c>
      <c r="B8716" t="s">
        <v>33</v>
      </c>
      <c r="C8716" t="str">
        <f>_xlfn.XLOOKUP(B8716,Lookup_table!B:B,Lookup_table!C:C)</f>
        <v>Data</v>
      </c>
      <c r="D8716" t="s">
        <v>14</v>
      </c>
      <c r="E8716" t="s">
        <v>42</v>
      </c>
      <c r="F8716" t="s">
        <v>44</v>
      </c>
      <c r="G8716" t="s">
        <v>30</v>
      </c>
      <c r="H8716" t="str">
        <f t="shared" si="544"/>
        <v>Onsite/Hybrid</v>
      </c>
      <c r="I8716" t="s">
        <v>18</v>
      </c>
      <c r="J8716" t="str">
        <f t="shared" si="545"/>
        <v>7+ yrs</v>
      </c>
      <c r="K8716">
        <f t="shared" ca="1" si="547"/>
        <v>15</v>
      </c>
      <c r="L8716" t="s">
        <v>19</v>
      </c>
      <c r="M8716">
        <v>0</v>
      </c>
      <c r="N8716">
        <v>1</v>
      </c>
      <c r="O8716">
        <v>1</v>
      </c>
      <c r="P8716">
        <v>0</v>
      </c>
      <c r="Q8716">
        <v>0</v>
      </c>
      <c r="R8716">
        <f>SUM(M8716:N8716:O8716:P8716:Q8716)</f>
        <v>2</v>
      </c>
      <c r="S8716" s="1">
        <v>114923</v>
      </c>
      <c r="T8716" s="1" t="str">
        <f t="shared" si="546"/>
        <v>Medium</v>
      </c>
      <c r="U8716">
        <v>12</v>
      </c>
      <c r="V8716">
        <v>2020</v>
      </c>
      <c r="W8716" t="s">
        <v>34</v>
      </c>
      <c r="X8716">
        <v>4</v>
      </c>
    </row>
    <row r="8717" spans="1:24" x14ac:dyDescent="0.3">
      <c r="A8717">
        <v>8716</v>
      </c>
      <c r="B8717" t="s">
        <v>41</v>
      </c>
      <c r="C8717" t="str">
        <f>_xlfn.XLOOKUP(B8717,Lookup_table!B:B,Lookup_table!C:C)</f>
        <v>Data</v>
      </c>
      <c r="D8717" t="s">
        <v>34</v>
      </c>
      <c r="E8717" t="s">
        <v>40</v>
      </c>
      <c r="F8717" t="s">
        <v>52</v>
      </c>
      <c r="G8717" t="s">
        <v>17</v>
      </c>
      <c r="H8717" t="str">
        <f t="shared" si="544"/>
        <v>Remote</v>
      </c>
      <c r="I8717" t="s">
        <v>18</v>
      </c>
      <c r="J8717" t="str">
        <f t="shared" si="545"/>
        <v>7+ yrs</v>
      </c>
      <c r="K8717">
        <f t="shared" ca="1" si="547"/>
        <v>14</v>
      </c>
      <c r="L8717" t="s">
        <v>19</v>
      </c>
      <c r="M8717">
        <v>1</v>
      </c>
      <c r="N8717">
        <v>1</v>
      </c>
      <c r="O8717">
        <v>0</v>
      </c>
      <c r="P8717">
        <v>0</v>
      </c>
      <c r="Q8717">
        <v>0</v>
      </c>
      <c r="R8717">
        <f>SUM(M8717:N8717:O8717:P8717:Q8717)</f>
        <v>2</v>
      </c>
      <c r="S8717" s="1">
        <v>101130</v>
      </c>
      <c r="T8717" s="1" t="str">
        <f t="shared" si="546"/>
        <v>Medium</v>
      </c>
      <c r="U8717">
        <v>6</v>
      </c>
      <c r="V8717">
        <v>2026</v>
      </c>
      <c r="W8717" t="s">
        <v>20</v>
      </c>
      <c r="X8717">
        <v>6</v>
      </c>
    </row>
    <row r="8718" spans="1:24" x14ac:dyDescent="0.3">
      <c r="A8718">
        <v>8717</v>
      </c>
      <c r="B8718" t="s">
        <v>31</v>
      </c>
      <c r="C8718" t="str">
        <f>_xlfn.XLOOKUP(B8718,Lookup_table!B:B,Lookup_table!C:C)</f>
        <v>Business</v>
      </c>
      <c r="D8718" t="s">
        <v>14</v>
      </c>
      <c r="E8718" t="s">
        <v>23</v>
      </c>
      <c r="F8718" t="s">
        <v>52</v>
      </c>
      <c r="G8718" t="s">
        <v>30</v>
      </c>
      <c r="H8718" t="str">
        <f t="shared" si="544"/>
        <v>Onsite/Hybrid</v>
      </c>
      <c r="I8718" t="s">
        <v>26</v>
      </c>
      <c r="J8718" t="str">
        <f t="shared" si="545"/>
        <v>3-6 yrs</v>
      </c>
      <c r="K8718">
        <f t="shared" ca="1" si="547"/>
        <v>6</v>
      </c>
      <c r="L8718" t="s">
        <v>27</v>
      </c>
      <c r="M8718">
        <v>0</v>
      </c>
      <c r="N8718">
        <v>1</v>
      </c>
      <c r="O8718">
        <v>0</v>
      </c>
      <c r="P8718">
        <v>1</v>
      </c>
      <c r="Q8718">
        <v>1</v>
      </c>
      <c r="R8718">
        <f>SUM(M8718:N8718:O8718:P8718:Q8718)</f>
        <v>3</v>
      </c>
      <c r="S8718" s="1">
        <v>95036</v>
      </c>
      <c r="T8718" s="1" t="str">
        <f t="shared" si="546"/>
        <v>Medium</v>
      </c>
      <c r="U8718">
        <v>6</v>
      </c>
      <c r="V8718">
        <v>2020</v>
      </c>
      <c r="W8718" t="s">
        <v>20</v>
      </c>
      <c r="X8718">
        <v>1</v>
      </c>
    </row>
    <row r="8719" spans="1:24" x14ac:dyDescent="0.3">
      <c r="A8719">
        <v>8718</v>
      </c>
      <c r="B8719" t="s">
        <v>21</v>
      </c>
      <c r="C8719" t="str">
        <f>_xlfn.XLOOKUP(B8719,Lookup_table!B:B,Lookup_table!C:C)</f>
        <v>AI</v>
      </c>
      <c r="D8719" t="s">
        <v>34</v>
      </c>
      <c r="E8719" t="s">
        <v>42</v>
      </c>
      <c r="F8719" t="s">
        <v>43</v>
      </c>
      <c r="G8719" t="s">
        <v>25</v>
      </c>
      <c r="H8719" t="str">
        <f t="shared" si="544"/>
        <v>Onsite/Hybrid</v>
      </c>
      <c r="I8719" t="s">
        <v>35</v>
      </c>
      <c r="J8719" t="str">
        <f t="shared" si="545"/>
        <v>0-2 yrs</v>
      </c>
      <c r="K8719">
        <f t="shared" ca="1" si="547"/>
        <v>2</v>
      </c>
      <c r="L8719" t="s">
        <v>19</v>
      </c>
      <c r="M8719">
        <v>0</v>
      </c>
      <c r="N8719">
        <v>1</v>
      </c>
      <c r="O8719">
        <v>0</v>
      </c>
      <c r="P8719">
        <v>1</v>
      </c>
      <c r="Q8719">
        <v>1</v>
      </c>
      <c r="R8719">
        <f>SUM(M8719:N8719:O8719:P8719:Q8719)</f>
        <v>3</v>
      </c>
      <c r="S8719" s="1">
        <v>112386</v>
      </c>
      <c r="T8719" s="1" t="str">
        <f t="shared" si="546"/>
        <v>Medium</v>
      </c>
      <c r="U8719">
        <v>11</v>
      </c>
      <c r="V8719">
        <v>2025</v>
      </c>
      <c r="W8719" t="s">
        <v>34</v>
      </c>
      <c r="X8719">
        <v>5</v>
      </c>
    </row>
    <row r="8720" spans="1:24" x14ac:dyDescent="0.3">
      <c r="A8720">
        <v>8719</v>
      </c>
      <c r="B8720" t="s">
        <v>33</v>
      </c>
      <c r="C8720" t="str">
        <f>_xlfn.XLOOKUP(B8720,Lookup_table!B:B,Lookup_table!C:C)</f>
        <v>Data</v>
      </c>
      <c r="D8720" t="s">
        <v>14</v>
      </c>
      <c r="E8720" t="s">
        <v>38</v>
      </c>
      <c r="F8720" t="s">
        <v>52</v>
      </c>
      <c r="G8720" t="s">
        <v>30</v>
      </c>
      <c r="H8720" t="str">
        <f t="shared" si="544"/>
        <v>Onsite/Hybrid</v>
      </c>
      <c r="I8720" t="s">
        <v>35</v>
      </c>
      <c r="J8720" t="str">
        <f t="shared" si="545"/>
        <v>0-2 yrs</v>
      </c>
      <c r="K8720">
        <f t="shared" ca="1" si="547"/>
        <v>2</v>
      </c>
      <c r="L8720" t="s">
        <v>39</v>
      </c>
      <c r="M8720">
        <v>0</v>
      </c>
      <c r="N8720">
        <v>0</v>
      </c>
      <c r="O8720">
        <v>1</v>
      </c>
      <c r="P8720">
        <v>1</v>
      </c>
      <c r="Q8720">
        <v>0</v>
      </c>
      <c r="R8720">
        <f>SUM(M8720:N8720:O8720:P8720:Q8720)</f>
        <v>2</v>
      </c>
      <c r="S8720" s="1">
        <v>83670</v>
      </c>
      <c r="T8720" s="1" t="str">
        <f t="shared" si="546"/>
        <v>Medium</v>
      </c>
      <c r="U8720">
        <v>11</v>
      </c>
      <c r="V8720">
        <v>2025</v>
      </c>
      <c r="W8720" t="s">
        <v>28</v>
      </c>
      <c r="X8720">
        <v>9</v>
      </c>
    </row>
    <row r="8721" spans="1:24" x14ac:dyDescent="0.3">
      <c r="A8721">
        <v>8720</v>
      </c>
      <c r="B8721" t="s">
        <v>31</v>
      </c>
      <c r="C8721" t="str">
        <f>_xlfn.XLOOKUP(B8721,Lookup_table!B:B,Lookup_table!C:C)</f>
        <v>Business</v>
      </c>
      <c r="D8721" t="s">
        <v>14</v>
      </c>
      <c r="E8721" t="s">
        <v>15</v>
      </c>
      <c r="F8721" t="s">
        <v>51</v>
      </c>
      <c r="G8721" t="s">
        <v>25</v>
      </c>
      <c r="H8721" t="str">
        <f t="shared" si="544"/>
        <v>Onsite/Hybrid</v>
      </c>
      <c r="I8721" t="s">
        <v>26</v>
      </c>
      <c r="J8721" t="str">
        <f t="shared" si="545"/>
        <v>3-6 yrs</v>
      </c>
      <c r="K8721">
        <f t="shared" ca="1" si="547"/>
        <v>4</v>
      </c>
      <c r="L8721" t="s">
        <v>27</v>
      </c>
      <c r="M8721">
        <v>0</v>
      </c>
      <c r="N8721">
        <v>0</v>
      </c>
      <c r="O8721">
        <v>1</v>
      </c>
      <c r="P8721">
        <v>1</v>
      </c>
      <c r="Q8721">
        <v>1</v>
      </c>
      <c r="R8721">
        <f>SUM(M8721:N8721:O8721:P8721:Q8721)</f>
        <v>3</v>
      </c>
      <c r="S8721" s="1">
        <v>115494</v>
      </c>
      <c r="T8721" s="1" t="str">
        <f t="shared" si="546"/>
        <v>Medium</v>
      </c>
      <c r="U8721">
        <v>6</v>
      </c>
      <c r="V8721">
        <v>2022</v>
      </c>
      <c r="W8721" t="s">
        <v>28</v>
      </c>
      <c r="X8721">
        <v>4</v>
      </c>
    </row>
    <row r="8722" spans="1:24" x14ac:dyDescent="0.3">
      <c r="A8722">
        <v>8721</v>
      </c>
      <c r="B8722" t="s">
        <v>21</v>
      </c>
      <c r="C8722" t="str">
        <f>_xlfn.XLOOKUP(B8722,Lookup_table!B:B,Lookup_table!C:C)</f>
        <v>AI</v>
      </c>
      <c r="D8722" t="s">
        <v>37</v>
      </c>
      <c r="E8722" t="s">
        <v>15</v>
      </c>
      <c r="F8722" t="s">
        <v>24</v>
      </c>
      <c r="G8722" t="s">
        <v>30</v>
      </c>
      <c r="H8722" t="str">
        <f t="shared" si="544"/>
        <v>Onsite/Hybrid</v>
      </c>
      <c r="I8722" t="s">
        <v>18</v>
      </c>
      <c r="J8722" t="str">
        <f t="shared" si="545"/>
        <v>7+ yrs</v>
      </c>
      <c r="K8722">
        <f t="shared" ca="1" si="547"/>
        <v>8</v>
      </c>
      <c r="L8722" t="s">
        <v>19</v>
      </c>
      <c r="M8722">
        <v>1</v>
      </c>
      <c r="N8722">
        <v>1</v>
      </c>
      <c r="O8722">
        <v>1</v>
      </c>
      <c r="P8722">
        <v>0</v>
      </c>
      <c r="Q8722">
        <v>0</v>
      </c>
      <c r="R8722">
        <f>SUM(M8722:N8722:O8722:P8722:Q8722)</f>
        <v>3</v>
      </c>
      <c r="S8722" s="1">
        <v>151968</v>
      </c>
      <c r="T8722" s="1" t="str">
        <f t="shared" si="546"/>
        <v>High</v>
      </c>
      <c r="U8722">
        <v>7</v>
      </c>
      <c r="V8722">
        <v>2023</v>
      </c>
      <c r="W8722" t="s">
        <v>34</v>
      </c>
      <c r="X8722">
        <v>5</v>
      </c>
    </row>
    <row r="8723" spans="1:24" x14ac:dyDescent="0.3">
      <c r="A8723">
        <v>8722</v>
      </c>
      <c r="B8723" t="s">
        <v>41</v>
      </c>
      <c r="C8723" t="str">
        <f>_xlfn.XLOOKUP(B8723,Lookup_table!B:B,Lookup_table!C:C)</f>
        <v>Data</v>
      </c>
      <c r="D8723" t="s">
        <v>34</v>
      </c>
      <c r="E8723" t="s">
        <v>23</v>
      </c>
      <c r="F8723" t="s">
        <v>16</v>
      </c>
      <c r="G8723" t="s">
        <v>25</v>
      </c>
      <c r="H8723" t="str">
        <f t="shared" si="544"/>
        <v>Onsite/Hybrid</v>
      </c>
      <c r="I8723" t="s">
        <v>35</v>
      </c>
      <c r="J8723" t="str">
        <f t="shared" si="545"/>
        <v>0-2 yrs</v>
      </c>
      <c r="K8723">
        <f t="shared" ca="1" si="547"/>
        <v>2</v>
      </c>
      <c r="L8723" t="s">
        <v>19</v>
      </c>
      <c r="M8723">
        <v>1</v>
      </c>
      <c r="N8723">
        <v>1</v>
      </c>
      <c r="O8723">
        <v>1</v>
      </c>
      <c r="P8723">
        <v>1</v>
      </c>
      <c r="Q8723">
        <v>0</v>
      </c>
      <c r="R8723">
        <f>SUM(M8723:N8723:O8723:P8723:Q8723)</f>
        <v>4</v>
      </c>
      <c r="S8723" s="1">
        <v>83912</v>
      </c>
      <c r="T8723" s="1" t="str">
        <f t="shared" si="546"/>
        <v>Medium</v>
      </c>
      <c r="U8723">
        <v>2</v>
      </c>
      <c r="V8723">
        <v>2020</v>
      </c>
      <c r="W8723" t="s">
        <v>28</v>
      </c>
      <c r="X8723">
        <v>9</v>
      </c>
    </row>
    <row r="8724" spans="1:24" x14ac:dyDescent="0.3">
      <c r="A8724">
        <v>8723</v>
      </c>
      <c r="B8724" t="s">
        <v>21</v>
      </c>
      <c r="C8724" t="str">
        <f>_xlfn.XLOOKUP(B8724,Lookup_table!B:B,Lookup_table!C:C)</f>
        <v>AI</v>
      </c>
      <c r="D8724" t="s">
        <v>22</v>
      </c>
      <c r="E8724" t="s">
        <v>32</v>
      </c>
      <c r="F8724" t="s">
        <v>44</v>
      </c>
      <c r="G8724" t="s">
        <v>25</v>
      </c>
      <c r="H8724" t="str">
        <f t="shared" si="544"/>
        <v>Onsite/Hybrid</v>
      </c>
      <c r="I8724" t="s">
        <v>18</v>
      </c>
      <c r="J8724" t="str">
        <f t="shared" si="545"/>
        <v>7+ yrs</v>
      </c>
      <c r="K8724">
        <f t="shared" ca="1" si="547"/>
        <v>7</v>
      </c>
      <c r="L8724" t="s">
        <v>19</v>
      </c>
      <c r="M8724">
        <v>1</v>
      </c>
      <c r="N8724">
        <v>1</v>
      </c>
      <c r="O8724">
        <v>0</v>
      </c>
      <c r="P8724">
        <v>1</v>
      </c>
      <c r="Q8724">
        <v>1</v>
      </c>
      <c r="R8724">
        <f>SUM(M8724:N8724:O8724:P8724:Q8724)</f>
        <v>4</v>
      </c>
      <c r="S8724" s="1">
        <v>187828</v>
      </c>
      <c r="T8724" s="1" t="str">
        <f t="shared" si="546"/>
        <v>High</v>
      </c>
      <c r="U8724">
        <v>11</v>
      </c>
      <c r="V8724">
        <v>2026</v>
      </c>
      <c r="W8724" t="s">
        <v>20</v>
      </c>
      <c r="X8724">
        <v>6</v>
      </c>
    </row>
    <row r="8725" spans="1:24" x14ac:dyDescent="0.3">
      <c r="A8725">
        <v>8724</v>
      </c>
      <c r="B8725" t="s">
        <v>50</v>
      </c>
      <c r="C8725" t="str">
        <f>_xlfn.XLOOKUP(B8725,Lookup_table!B:B,Lookup_table!C:C)</f>
        <v>AI</v>
      </c>
      <c r="D8725" t="s">
        <v>37</v>
      </c>
      <c r="E8725" t="s">
        <v>23</v>
      </c>
      <c r="F8725" t="s">
        <v>43</v>
      </c>
      <c r="G8725" t="s">
        <v>30</v>
      </c>
      <c r="H8725" t="str">
        <f t="shared" si="544"/>
        <v>Onsite/Hybrid</v>
      </c>
      <c r="I8725" t="s">
        <v>35</v>
      </c>
      <c r="J8725" t="str">
        <f t="shared" si="545"/>
        <v>0-2 yrs</v>
      </c>
      <c r="K8725">
        <f t="shared" ca="1" si="547"/>
        <v>1</v>
      </c>
      <c r="L8725" t="s">
        <v>19</v>
      </c>
      <c r="M8725">
        <v>0</v>
      </c>
      <c r="N8725">
        <v>1</v>
      </c>
      <c r="O8725">
        <v>1</v>
      </c>
      <c r="P8725">
        <v>1</v>
      </c>
      <c r="Q8725">
        <v>1</v>
      </c>
      <c r="R8725">
        <f>SUM(M8725:N8725:O8725:P8725:Q8725)</f>
        <v>4</v>
      </c>
      <c r="S8725" s="1">
        <v>130663</v>
      </c>
      <c r="T8725" s="1" t="str">
        <f t="shared" si="546"/>
        <v>High</v>
      </c>
      <c r="U8725">
        <v>8</v>
      </c>
      <c r="V8725">
        <v>2026</v>
      </c>
      <c r="W8725" t="s">
        <v>28</v>
      </c>
      <c r="X8725">
        <v>7</v>
      </c>
    </row>
    <row r="8726" spans="1:24" x14ac:dyDescent="0.3">
      <c r="A8726">
        <v>8725</v>
      </c>
      <c r="B8726" t="s">
        <v>41</v>
      </c>
      <c r="C8726" t="str">
        <f>_xlfn.XLOOKUP(B8726,Lookup_table!B:B,Lookup_table!C:C)</f>
        <v>Data</v>
      </c>
      <c r="D8726" t="s">
        <v>22</v>
      </c>
      <c r="E8726" t="s">
        <v>40</v>
      </c>
      <c r="F8726" t="s">
        <v>29</v>
      </c>
      <c r="G8726" t="s">
        <v>25</v>
      </c>
      <c r="H8726" t="str">
        <f t="shared" si="544"/>
        <v>Onsite/Hybrid</v>
      </c>
      <c r="I8726" t="s">
        <v>18</v>
      </c>
      <c r="J8726" t="str">
        <f t="shared" si="545"/>
        <v>7+ yrs</v>
      </c>
      <c r="K8726">
        <f t="shared" ca="1" si="547"/>
        <v>14</v>
      </c>
      <c r="L8726" t="s">
        <v>19</v>
      </c>
      <c r="M8726">
        <v>1</v>
      </c>
      <c r="N8726">
        <v>0</v>
      </c>
      <c r="O8726">
        <v>1</v>
      </c>
      <c r="P8726">
        <v>1</v>
      </c>
      <c r="Q8726">
        <v>0</v>
      </c>
      <c r="R8726">
        <f>SUM(M8726:N8726:O8726:P8726:Q8726)</f>
        <v>3</v>
      </c>
      <c r="S8726" s="1">
        <v>152310</v>
      </c>
      <c r="T8726" s="1" t="str">
        <f t="shared" si="546"/>
        <v>High</v>
      </c>
      <c r="U8726">
        <v>5</v>
      </c>
      <c r="V8726">
        <v>2024</v>
      </c>
      <c r="W8726" t="s">
        <v>28</v>
      </c>
      <c r="X8726">
        <v>4</v>
      </c>
    </row>
    <row r="8727" spans="1:24" x14ac:dyDescent="0.3">
      <c r="A8727">
        <v>8726</v>
      </c>
      <c r="B8727" t="s">
        <v>33</v>
      </c>
      <c r="C8727" t="str">
        <f>_xlfn.XLOOKUP(B8727,Lookup_table!B:B,Lookup_table!C:C)</f>
        <v>Data</v>
      </c>
      <c r="D8727" t="s">
        <v>22</v>
      </c>
      <c r="E8727" t="s">
        <v>38</v>
      </c>
      <c r="F8727" t="s">
        <v>24</v>
      </c>
      <c r="G8727" t="s">
        <v>17</v>
      </c>
      <c r="H8727" t="str">
        <f t="shared" si="544"/>
        <v>Remote</v>
      </c>
      <c r="I8727" t="s">
        <v>18</v>
      </c>
      <c r="J8727" t="str">
        <f t="shared" si="545"/>
        <v>7+ yrs</v>
      </c>
      <c r="K8727">
        <f t="shared" ca="1" si="547"/>
        <v>12</v>
      </c>
      <c r="L8727" t="s">
        <v>27</v>
      </c>
      <c r="M8727">
        <v>0</v>
      </c>
      <c r="N8727">
        <v>0</v>
      </c>
      <c r="O8727">
        <v>0</v>
      </c>
      <c r="P8727">
        <v>1</v>
      </c>
      <c r="Q8727">
        <v>0</v>
      </c>
      <c r="R8727">
        <f>SUM(M8727:N8727:O8727:P8727:Q8727)</f>
        <v>1</v>
      </c>
      <c r="S8727" s="1">
        <v>136213</v>
      </c>
      <c r="T8727" s="1" t="str">
        <f t="shared" si="546"/>
        <v>High</v>
      </c>
      <c r="U8727">
        <v>3</v>
      </c>
      <c r="V8727">
        <v>2023</v>
      </c>
      <c r="W8727" t="s">
        <v>28</v>
      </c>
      <c r="X8727">
        <v>7</v>
      </c>
    </row>
    <row r="8728" spans="1:24" x14ac:dyDescent="0.3">
      <c r="A8728">
        <v>8727</v>
      </c>
      <c r="B8728" t="s">
        <v>41</v>
      </c>
      <c r="C8728" t="str">
        <f>_xlfn.XLOOKUP(B8728,Lookup_table!B:B,Lookup_table!C:C)</f>
        <v>Data</v>
      </c>
      <c r="D8728" t="s">
        <v>34</v>
      </c>
      <c r="E8728" t="s">
        <v>15</v>
      </c>
      <c r="F8728" t="s">
        <v>52</v>
      </c>
      <c r="G8728" t="s">
        <v>30</v>
      </c>
      <c r="H8728" t="str">
        <f t="shared" si="544"/>
        <v>Onsite/Hybrid</v>
      </c>
      <c r="I8728" t="s">
        <v>35</v>
      </c>
      <c r="J8728" t="str">
        <f t="shared" si="545"/>
        <v>0-2 yrs</v>
      </c>
      <c r="K8728">
        <f t="shared" ca="1" si="547"/>
        <v>0</v>
      </c>
      <c r="L8728" t="s">
        <v>19</v>
      </c>
      <c r="M8728">
        <v>1</v>
      </c>
      <c r="N8728">
        <v>1</v>
      </c>
      <c r="O8728">
        <v>1</v>
      </c>
      <c r="P8728">
        <v>0</v>
      </c>
      <c r="Q8728">
        <v>0</v>
      </c>
      <c r="R8728">
        <f>SUM(M8728:N8728:O8728:P8728:Q8728)</f>
        <v>3</v>
      </c>
      <c r="S8728" s="1">
        <v>63710</v>
      </c>
      <c r="T8728" s="1" t="str">
        <f t="shared" si="546"/>
        <v>Low</v>
      </c>
      <c r="U8728">
        <v>10</v>
      </c>
      <c r="V8728">
        <v>2021</v>
      </c>
      <c r="W8728" t="s">
        <v>20</v>
      </c>
      <c r="X8728">
        <v>6</v>
      </c>
    </row>
    <row r="8729" spans="1:24" x14ac:dyDescent="0.3">
      <c r="A8729">
        <v>8728</v>
      </c>
      <c r="B8729" t="s">
        <v>36</v>
      </c>
      <c r="C8729" t="str">
        <f>_xlfn.XLOOKUP(B8729,Lookup_table!B:B,Lookup_table!C:C)</f>
        <v>Data</v>
      </c>
      <c r="D8729" t="s">
        <v>37</v>
      </c>
      <c r="E8729" t="s">
        <v>42</v>
      </c>
      <c r="F8729" t="s">
        <v>51</v>
      </c>
      <c r="G8729" t="s">
        <v>17</v>
      </c>
      <c r="H8729" t="str">
        <f t="shared" si="544"/>
        <v>Remote</v>
      </c>
      <c r="I8729" t="s">
        <v>26</v>
      </c>
      <c r="J8729" t="str">
        <f t="shared" si="545"/>
        <v>3-6 yrs</v>
      </c>
      <c r="K8729">
        <f t="shared" ca="1" si="547"/>
        <v>5</v>
      </c>
      <c r="L8729" t="s">
        <v>19</v>
      </c>
      <c r="M8729">
        <v>0</v>
      </c>
      <c r="N8729">
        <v>1</v>
      </c>
      <c r="O8729">
        <v>0</v>
      </c>
      <c r="P8729">
        <v>1</v>
      </c>
      <c r="Q8729">
        <v>0</v>
      </c>
      <c r="R8729">
        <f>SUM(M8729:N8729:O8729:P8729:Q8729)</f>
        <v>2</v>
      </c>
      <c r="S8729" s="1">
        <v>88978</v>
      </c>
      <c r="T8729" s="1" t="str">
        <f t="shared" si="546"/>
        <v>Medium</v>
      </c>
      <c r="U8729">
        <v>4</v>
      </c>
      <c r="V8729">
        <v>2022</v>
      </c>
      <c r="W8729" t="s">
        <v>28</v>
      </c>
      <c r="X8729">
        <v>7</v>
      </c>
    </row>
    <row r="8730" spans="1:24" x14ac:dyDescent="0.3">
      <c r="A8730">
        <v>8729</v>
      </c>
      <c r="B8730" t="s">
        <v>31</v>
      </c>
      <c r="C8730" t="str">
        <f>_xlfn.XLOOKUP(B8730,Lookup_table!B:B,Lookup_table!C:C)</f>
        <v>Business</v>
      </c>
      <c r="D8730" t="s">
        <v>22</v>
      </c>
      <c r="E8730" t="s">
        <v>15</v>
      </c>
      <c r="F8730" t="s">
        <v>44</v>
      </c>
      <c r="G8730" t="s">
        <v>25</v>
      </c>
      <c r="H8730" t="str">
        <f t="shared" si="544"/>
        <v>Onsite/Hybrid</v>
      </c>
      <c r="I8730" t="s">
        <v>35</v>
      </c>
      <c r="J8730" t="str">
        <f t="shared" si="545"/>
        <v>0-2 yrs</v>
      </c>
      <c r="K8730">
        <f t="shared" ca="1" si="547"/>
        <v>0</v>
      </c>
      <c r="L8730" t="s">
        <v>39</v>
      </c>
      <c r="M8730">
        <v>0</v>
      </c>
      <c r="N8730">
        <v>0</v>
      </c>
      <c r="O8730">
        <v>0</v>
      </c>
      <c r="P8730">
        <v>1</v>
      </c>
      <c r="Q8730">
        <v>1</v>
      </c>
      <c r="R8730">
        <f>SUM(M8730:N8730:O8730:P8730:Q8730)</f>
        <v>2</v>
      </c>
      <c r="S8730" s="1">
        <v>95859</v>
      </c>
      <c r="T8730" s="1" t="str">
        <f t="shared" si="546"/>
        <v>Medium</v>
      </c>
      <c r="U8730">
        <v>7</v>
      </c>
      <c r="V8730">
        <v>2026</v>
      </c>
      <c r="W8730" t="s">
        <v>20</v>
      </c>
      <c r="X8730">
        <v>1</v>
      </c>
    </row>
    <row r="8731" spans="1:24" x14ac:dyDescent="0.3">
      <c r="A8731">
        <v>8730</v>
      </c>
      <c r="B8731" t="s">
        <v>50</v>
      </c>
      <c r="C8731" t="str">
        <f>_xlfn.XLOOKUP(B8731,Lookup_table!B:B,Lookup_table!C:C)</f>
        <v>AI</v>
      </c>
      <c r="D8731" t="s">
        <v>34</v>
      </c>
      <c r="E8731" t="s">
        <v>38</v>
      </c>
      <c r="F8731" t="s">
        <v>44</v>
      </c>
      <c r="G8731" t="s">
        <v>25</v>
      </c>
      <c r="H8731" t="str">
        <f t="shared" si="544"/>
        <v>Onsite/Hybrid</v>
      </c>
      <c r="I8731" t="s">
        <v>35</v>
      </c>
      <c r="J8731" t="str">
        <f t="shared" si="545"/>
        <v>0-2 yrs</v>
      </c>
      <c r="K8731">
        <f t="shared" ca="1" si="547"/>
        <v>0</v>
      </c>
      <c r="L8731" t="s">
        <v>19</v>
      </c>
      <c r="M8731">
        <v>1</v>
      </c>
      <c r="N8731">
        <v>0</v>
      </c>
      <c r="O8731">
        <v>1</v>
      </c>
      <c r="P8731">
        <v>1</v>
      </c>
      <c r="Q8731">
        <v>0</v>
      </c>
      <c r="R8731">
        <f>SUM(M8731:N8731:O8731:P8731:Q8731)</f>
        <v>3</v>
      </c>
      <c r="S8731" s="1">
        <v>120159</v>
      </c>
      <c r="T8731" s="1" t="str">
        <f t="shared" si="546"/>
        <v>High</v>
      </c>
      <c r="U8731">
        <v>12</v>
      </c>
      <c r="V8731">
        <v>2022</v>
      </c>
      <c r="W8731" t="s">
        <v>28</v>
      </c>
      <c r="X8731">
        <v>9</v>
      </c>
    </row>
    <row r="8732" spans="1:24" x14ac:dyDescent="0.3">
      <c r="A8732">
        <v>8731</v>
      </c>
      <c r="B8732" t="s">
        <v>36</v>
      </c>
      <c r="C8732" t="str">
        <f>_xlfn.XLOOKUP(B8732,Lookup_table!B:B,Lookup_table!C:C)</f>
        <v>Data</v>
      </c>
      <c r="D8732" t="s">
        <v>34</v>
      </c>
      <c r="E8732" t="s">
        <v>23</v>
      </c>
      <c r="F8732" t="s">
        <v>16</v>
      </c>
      <c r="G8732" t="s">
        <v>25</v>
      </c>
      <c r="H8732" t="str">
        <f t="shared" si="544"/>
        <v>Onsite/Hybrid</v>
      </c>
      <c r="I8732" t="s">
        <v>26</v>
      </c>
      <c r="J8732" t="str">
        <f t="shared" si="545"/>
        <v>3-6 yrs</v>
      </c>
      <c r="K8732">
        <f t="shared" ca="1" si="547"/>
        <v>4</v>
      </c>
      <c r="L8732" t="s">
        <v>39</v>
      </c>
      <c r="M8732">
        <v>0</v>
      </c>
      <c r="N8732">
        <v>0</v>
      </c>
      <c r="O8732">
        <v>1</v>
      </c>
      <c r="P8732">
        <v>0</v>
      </c>
      <c r="Q8732">
        <v>0</v>
      </c>
      <c r="R8732">
        <f>SUM(M8732:N8732:O8732:P8732:Q8732)</f>
        <v>1</v>
      </c>
      <c r="S8732" s="1">
        <v>85489</v>
      </c>
      <c r="T8732" s="1" t="str">
        <f t="shared" si="546"/>
        <v>Medium</v>
      </c>
      <c r="U8732">
        <v>9</v>
      </c>
      <c r="V8732">
        <v>2025</v>
      </c>
      <c r="W8732" t="s">
        <v>34</v>
      </c>
      <c r="X8732">
        <v>5</v>
      </c>
    </row>
    <row r="8733" spans="1:24" x14ac:dyDescent="0.3">
      <c r="A8733">
        <v>8732</v>
      </c>
      <c r="B8733" t="s">
        <v>21</v>
      </c>
      <c r="C8733" t="str">
        <f>_xlfn.XLOOKUP(B8733,Lookup_table!B:B,Lookup_table!C:C)</f>
        <v>AI</v>
      </c>
      <c r="D8733" t="s">
        <v>14</v>
      </c>
      <c r="E8733" t="s">
        <v>32</v>
      </c>
      <c r="F8733" t="s">
        <v>52</v>
      </c>
      <c r="G8733" t="s">
        <v>25</v>
      </c>
      <c r="H8733" t="str">
        <f t="shared" si="544"/>
        <v>Onsite/Hybrid</v>
      </c>
      <c r="I8733" t="s">
        <v>35</v>
      </c>
      <c r="J8733" t="str">
        <f t="shared" si="545"/>
        <v>0-2 yrs</v>
      </c>
      <c r="K8733">
        <f t="shared" ca="1" si="547"/>
        <v>1</v>
      </c>
      <c r="L8733" t="s">
        <v>39</v>
      </c>
      <c r="M8733">
        <v>1</v>
      </c>
      <c r="N8733">
        <v>1</v>
      </c>
      <c r="O8733">
        <v>0</v>
      </c>
      <c r="P8733">
        <v>0</v>
      </c>
      <c r="Q8733">
        <v>1</v>
      </c>
      <c r="R8733">
        <f>SUM(M8733:N8733:O8733:P8733:Q8733)</f>
        <v>3</v>
      </c>
      <c r="S8733" s="1">
        <v>98162</v>
      </c>
      <c r="T8733" s="1" t="str">
        <f t="shared" si="546"/>
        <v>Medium</v>
      </c>
      <c r="U8733">
        <v>1</v>
      </c>
      <c r="V8733">
        <v>2022</v>
      </c>
      <c r="W8733" t="s">
        <v>20</v>
      </c>
      <c r="X8733">
        <v>1</v>
      </c>
    </row>
    <row r="8734" spans="1:24" x14ac:dyDescent="0.3">
      <c r="A8734">
        <v>8733</v>
      </c>
      <c r="B8734" t="s">
        <v>33</v>
      </c>
      <c r="C8734" t="str">
        <f>_xlfn.XLOOKUP(B8734,Lookup_table!B:B,Lookup_table!C:C)</f>
        <v>Data</v>
      </c>
      <c r="D8734" t="s">
        <v>34</v>
      </c>
      <c r="E8734" t="s">
        <v>32</v>
      </c>
      <c r="F8734" t="s">
        <v>51</v>
      </c>
      <c r="G8734" t="s">
        <v>25</v>
      </c>
      <c r="H8734" t="str">
        <f t="shared" si="544"/>
        <v>Onsite/Hybrid</v>
      </c>
      <c r="I8734" t="s">
        <v>18</v>
      </c>
      <c r="J8734" t="str">
        <f t="shared" si="545"/>
        <v>7+ yrs</v>
      </c>
      <c r="K8734">
        <f t="shared" ca="1" si="547"/>
        <v>15</v>
      </c>
      <c r="L8734" t="s">
        <v>27</v>
      </c>
      <c r="M8734">
        <v>1</v>
      </c>
      <c r="N8734">
        <v>1</v>
      </c>
      <c r="O8734">
        <v>1</v>
      </c>
      <c r="P8734">
        <v>0</v>
      </c>
      <c r="Q8734">
        <v>1</v>
      </c>
      <c r="R8734">
        <f>SUM(M8734:N8734:O8734:P8734:Q8734)</f>
        <v>4</v>
      </c>
      <c r="S8734" s="1">
        <v>125950</v>
      </c>
      <c r="T8734" s="1" t="str">
        <f t="shared" si="546"/>
        <v>High</v>
      </c>
      <c r="U8734">
        <v>12</v>
      </c>
      <c r="V8734">
        <v>2025</v>
      </c>
      <c r="W8734" t="s">
        <v>34</v>
      </c>
      <c r="X8734">
        <v>4</v>
      </c>
    </row>
    <row r="8735" spans="1:24" x14ac:dyDescent="0.3">
      <c r="A8735">
        <v>8734</v>
      </c>
      <c r="B8735" t="s">
        <v>50</v>
      </c>
      <c r="C8735" t="str">
        <f>_xlfn.XLOOKUP(B8735,Lookup_table!B:B,Lookup_table!C:C)</f>
        <v>AI</v>
      </c>
      <c r="D8735" t="s">
        <v>22</v>
      </c>
      <c r="E8735" t="s">
        <v>15</v>
      </c>
      <c r="F8735" t="s">
        <v>24</v>
      </c>
      <c r="G8735" t="s">
        <v>25</v>
      </c>
      <c r="H8735" t="str">
        <f t="shared" si="544"/>
        <v>Onsite/Hybrid</v>
      </c>
      <c r="I8735" t="s">
        <v>18</v>
      </c>
      <c r="J8735" t="str">
        <f t="shared" si="545"/>
        <v>7+ yrs</v>
      </c>
      <c r="K8735">
        <f t="shared" ca="1" si="547"/>
        <v>11</v>
      </c>
      <c r="L8735" t="s">
        <v>19</v>
      </c>
      <c r="M8735">
        <v>1</v>
      </c>
      <c r="N8735">
        <v>0</v>
      </c>
      <c r="O8735">
        <v>0</v>
      </c>
      <c r="P8735">
        <v>1</v>
      </c>
      <c r="Q8735">
        <v>1</v>
      </c>
      <c r="R8735">
        <f>SUM(M8735:N8735:O8735:P8735:Q8735)</f>
        <v>3</v>
      </c>
      <c r="S8735" s="1">
        <v>185649</v>
      </c>
      <c r="T8735" s="1" t="str">
        <f t="shared" si="546"/>
        <v>High</v>
      </c>
      <c r="U8735">
        <v>1</v>
      </c>
      <c r="V8735">
        <v>2021</v>
      </c>
      <c r="W8735" t="s">
        <v>34</v>
      </c>
      <c r="X8735">
        <v>3</v>
      </c>
    </row>
    <row r="8736" spans="1:24" x14ac:dyDescent="0.3">
      <c r="A8736">
        <v>8735</v>
      </c>
      <c r="B8736" t="s">
        <v>50</v>
      </c>
      <c r="C8736" t="str">
        <f>_xlfn.XLOOKUP(B8736,Lookup_table!B:B,Lookup_table!C:C)</f>
        <v>AI</v>
      </c>
      <c r="D8736" t="s">
        <v>37</v>
      </c>
      <c r="E8736" t="s">
        <v>23</v>
      </c>
      <c r="F8736" t="s">
        <v>29</v>
      </c>
      <c r="G8736" t="s">
        <v>30</v>
      </c>
      <c r="H8736" t="str">
        <f t="shared" si="544"/>
        <v>Onsite/Hybrid</v>
      </c>
      <c r="I8736" t="s">
        <v>26</v>
      </c>
      <c r="J8736" t="str">
        <f t="shared" si="545"/>
        <v>3-6 yrs</v>
      </c>
      <c r="K8736">
        <f t="shared" ca="1" si="547"/>
        <v>3</v>
      </c>
      <c r="L8736" t="s">
        <v>19</v>
      </c>
      <c r="M8736">
        <v>1</v>
      </c>
      <c r="N8736">
        <v>0</v>
      </c>
      <c r="O8736">
        <v>1</v>
      </c>
      <c r="P8736">
        <v>1</v>
      </c>
      <c r="Q8736">
        <v>0</v>
      </c>
      <c r="R8736">
        <f>SUM(M8736:N8736:O8736:P8736:Q8736)</f>
        <v>3</v>
      </c>
      <c r="S8736" s="1">
        <v>149704</v>
      </c>
      <c r="T8736" s="1" t="str">
        <f t="shared" si="546"/>
        <v>High</v>
      </c>
      <c r="U8736">
        <v>9</v>
      </c>
      <c r="V8736">
        <v>2021</v>
      </c>
      <c r="W8736" t="s">
        <v>28</v>
      </c>
      <c r="X8736">
        <v>7</v>
      </c>
    </row>
    <row r="8737" spans="1:24" x14ac:dyDescent="0.3">
      <c r="A8737">
        <v>8736</v>
      </c>
      <c r="B8737" t="s">
        <v>33</v>
      </c>
      <c r="C8737" t="str">
        <f>_xlfn.XLOOKUP(B8737,Lookup_table!B:B,Lookup_table!C:C)</f>
        <v>Data</v>
      </c>
      <c r="D8737" t="s">
        <v>14</v>
      </c>
      <c r="E8737" t="s">
        <v>23</v>
      </c>
      <c r="F8737" t="s">
        <v>29</v>
      </c>
      <c r="G8737" t="s">
        <v>30</v>
      </c>
      <c r="H8737" t="str">
        <f t="shared" si="544"/>
        <v>Onsite/Hybrid</v>
      </c>
      <c r="I8737" t="s">
        <v>35</v>
      </c>
      <c r="J8737" t="str">
        <f t="shared" si="545"/>
        <v>0-2 yrs</v>
      </c>
      <c r="K8737">
        <f t="shared" ca="1" si="547"/>
        <v>0</v>
      </c>
      <c r="L8737" t="s">
        <v>27</v>
      </c>
      <c r="M8737">
        <v>0</v>
      </c>
      <c r="N8737">
        <v>0</v>
      </c>
      <c r="O8737">
        <v>0</v>
      </c>
      <c r="P8737">
        <v>0</v>
      </c>
      <c r="Q8737">
        <v>1</v>
      </c>
      <c r="R8737">
        <f>SUM(M8737:N8737:O8737:P8737:Q8737)</f>
        <v>1</v>
      </c>
      <c r="S8737" s="1">
        <v>62597</v>
      </c>
      <c r="T8737" s="1" t="str">
        <f t="shared" si="546"/>
        <v>Low</v>
      </c>
      <c r="U8737">
        <v>8</v>
      </c>
      <c r="V8737">
        <v>2024</v>
      </c>
      <c r="W8737" t="s">
        <v>34</v>
      </c>
      <c r="X8737">
        <v>3</v>
      </c>
    </row>
    <row r="8738" spans="1:24" x14ac:dyDescent="0.3">
      <c r="A8738">
        <v>8737</v>
      </c>
      <c r="B8738" t="s">
        <v>33</v>
      </c>
      <c r="C8738" t="str">
        <f>_xlfn.XLOOKUP(B8738,Lookup_table!B:B,Lookup_table!C:C)</f>
        <v>Data</v>
      </c>
      <c r="D8738" t="s">
        <v>14</v>
      </c>
      <c r="E8738" t="s">
        <v>38</v>
      </c>
      <c r="F8738" t="s">
        <v>44</v>
      </c>
      <c r="G8738" t="s">
        <v>30</v>
      </c>
      <c r="H8738" t="str">
        <f t="shared" si="544"/>
        <v>Onsite/Hybrid</v>
      </c>
      <c r="I8738" t="s">
        <v>18</v>
      </c>
      <c r="J8738" t="str">
        <f t="shared" si="545"/>
        <v>7+ yrs</v>
      </c>
      <c r="K8738">
        <f t="shared" ca="1" si="547"/>
        <v>13</v>
      </c>
      <c r="L8738" t="s">
        <v>39</v>
      </c>
      <c r="M8738">
        <v>1</v>
      </c>
      <c r="N8738">
        <v>0</v>
      </c>
      <c r="O8738">
        <v>1</v>
      </c>
      <c r="P8738">
        <v>0</v>
      </c>
      <c r="Q8738">
        <v>1</v>
      </c>
      <c r="R8738">
        <f>SUM(M8738:N8738:O8738:P8738:Q8738)</f>
        <v>3</v>
      </c>
      <c r="S8738" s="1">
        <v>120280</v>
      </c>
      <c r="T8738" s="1" t="str">
        <f t="shared" si="546"/>
        <v>High</v>
      </c>
      <c r="U8738">
        <v>11</v>
      </c>
      <c r="V8738">
        <v>2022</v>
      </c>
      <c r="W8738" t="s">
        <v>28</v>
      </c>
      <c r="X8738">
        <v>7</v>
      </c>
    </row>
    <row r="8739" spans="1:24" x14ac:dyDescent="0.3">
      <c r="A8739">
        <v>8738</v>
      </c>
      <c r="B8739" t="s">
        <v>31</v>
      </c>
      <c r="C8739" t="str">
        <f>_xlfn.XLOOKUP(B8739,Lookup_table!B:B,Lookup_table!C:C)</f>
        <v>Business</v>
      </c>
      <c r="D8739" t="s">
        <v>34</v>
      </c>
      <c r="E8739" t="s">
        <v>23</v>
      </c>
      <c r="F8739" t="s">
        <v>52</v>
      </c>
      <c r="G8739" t="s">
        <v>25</v>
      </c>
      <c r="H8739" t="str">
        <f t="shared" si="544"/>
        <v>Onsite/Hybrid</v>
      </c>
      <c r="I8739" t="s">
        <v>26</v>
      </c>
      <c r="J8739" t="str">
        <f t="shared" si="545"/>
        <v>3-6 yrs</v>
      </c>
      <c r="K8739">
        <f t="shared" ca="1" si="547"/>
        <v>6</v>
      </c>
      <c r="L8739" t="s">
        <v>19</v>
      </c>
      <c r="M8739">
        <v>0</v>
      </c>
      <c r="N8739">
        <v>1</v>
      </c>
      <c r="O8739">
        <v>0</v>
      </c>
      <c r="P8739">
        <v>0</v>
      </c>
      <c r="Q8739">
        <v>1</v>
      </c>
      <c r="R8739">
        <f>SUM(M8739:N8739:O8739:P8739:Q8739)</f>
        <v>2</v>
      </c>
      <c r="S8739" s="1">
        <v>86290</v>
      </c>
      <c r="T8739" s="1" t="str">
        <f t="shared" si="546"/>
        <v>Medium</v>
      </c>
      <c r="U8739">
        <v>9</v>
      </c>
      <c r="V8739">
        <v>2020</v>
      </c>
      <c r="W8739" t="s">
        <v>34</v>
      </c>
      <c r="X8739">
        <v>5</v>
      </c>
    </row>
    <row r="8740" spans="1:24" x14ac:dyDescent="0.3">
      <c r="A8740">
        <v>8739</v>
      </c>
      <c r="B8740" t="s">
        <v>33</v>
      </c>
      <c r="C8740" t="str">
        <f>_xlfn.XLOOKUP(B8740,Lookup_table!B:B,Lookup_table!C:C)</f>
        <v>Data</v>
      </c>
      <c r="D8740" t="s">
        <v>14</v>
      </c>
      <c r="E8740" t="s">
        <v>40</v>
      </c>
      <c r="F8740" t="s">
        <v>43</v>
      </c>
      <c r="G8740" t="s">
        <v>25</v>
      </c>
      <c r="H8740" t="str">
        <f t="shared" si="544"/>
        <v>Onsite/Hybrid</v>
      </c>
      <c r="I8740" t="s">
        <v>18</v>
      </c>
      <c r="J8740" t="str">
        <f t="shared" si="545"/>
        <v>7+ yrs</v>
      </c>
      <c r="K8740">
        <f t="shared" ca="1" si="547"/>
        <v>15</v>
      </c>
      <c r="L8740" t="s">
        <v>39</v>
      </c>
      <c r="M8740">
        <v>1</v>
      </c>
      <c r="N8740">
        <v>0</v>
      </c>
      <c r="O8740">
        <v>1</v>
      </c>
      <c r="P8740">
        <v>0</v>
      </c>
      <c r="Q8740">
        <v>1</v>
      </c>
      <c r="R8740">
        <f>SUM(M8740:N8740:O8740:P8740:Q8740)</f>
        <v>3</v>
      </c>
      <c r="S8740" s="1">
        <v>127375</v>
      </c>
      <c r="T8740" s="1" t="str">
        <f t="shared" si="546"/>
        <v>High</v>
      </c>
      <c r="U8740">
        <v>8</v>
      </c>
      <c r="V8740">
        <v>2023</v>
      </c>
      <c r="W8740" t="s">
        <v>34</v>
      </c>
      <c r="X8740">
        <v>6</v>
      </c>
    </row>
    <row r="8741" spans="1:24" x14ac:dyDescent="0.3">
      <c r="A8741">
        <v>8740</v>
      </c>
      <c r="B8741" t="s">
        <v>33</v>
      </c>
      <c r="C8741" t="str">
        <f>_xlfn.XLOOKUP(B8741,Lookup_table!B:B,Lookup_table!C:C)</f>
        <v>Data</v>
      </c>
      <c r="D8741" t="s">
        <v>22</v>
      </c>
      <c r="E8741" t="s">
        <v>40</v>
      </c>
      <c r="F8741" t="s">
        <v>29</v>
      </c>
      <c r="G8741" t="s">
        <v>17</v>
      </c>
      <c r="H8741" t="str">
        <f t="shared" si="544"/>
        <v>Remote</v>
      </c>
      <c r="I8741" t="s">
        <v>26</v>
      </c>
      <c r="J8741" t="str">
        <f t="shared" si="545"/>
        <v>3-6 yrs</v>
      </c>
      <c r="K8741">
        <f t="shared" ca="1" si="547"/>
        <v>4</v>
      </c>
      <c r="L8741" t="s">
        <v>27</v>
      </c>
      <c r="M8741">
        <v>0</v>
      </c>
      <c r="N8741">
        <v>1</v>
      </c>
      <c r="O8741">
        <v>1</v>
      </c>
      <c r="P8741">
        <v>0</v>
      </c>
      <c r="Q8741">
        <v>0</v>
      </c>
      <c r="R8741">
        <f>SUM(M8741:N8741:O8741:P8741:Q8741)</f>
        <v>2</v>
      </c>
      <c r="S8741" s="1">
        <v>105786</v>
      </c>
      <c r="T8741" s="1" t="str">
        <f t="shared" si="546"/>
        <v>Medium</v>
      </c>
      <c r="U8741">
        <v>5</v>
      </c>
      <c r="V8741">
        <v>2021</v>
      </c>
      <c r="W8741" t="s">
        <v>28</v>
      </c>
      <c r="X8741">
        <v>7</v>
      </c>
    </row>
    <row r="8742" spans="1:24" x14ac:dyDescent="0.3">
      <c r="A8742">
        <v>8741</v>
      </c>
      <c r="B8742" t="s">
        <v>31</v>
      </c>
      <c r="C8742" t="str">
        <f>_xlfn.XLOOKUP(B8742,Lookup_table!B:B,Lookup_table!C:C)</f>
        <v>Business</v>
      </c>
      <c r="D8742" t="s">
        <v>22</v>
      </c>
      <c r="E8742" t="s">
        <v>38</v>
      </c>
      <c r="F8742" t="s">
        <v>24</v>
      </c>
      <c r="G8742" t="s">
        <v>17</v>
      </c>
      <c r="H8742" t="str">
        <f t="shared" si="544"/>
        <v>Remote</v>
      </c>
      <c r="I8742" t="s">
        <v>26</v>
      </c>
      <c r="J8742" t="str">
        <f t="shared" si="545"/>
        <v>3-6 yrs</v>
      </c>
      <c r="K8742">
        <f t="shared" ca="1" si="547"/>
        <v>5</v>
      </c>
      <c r="L8742" t="s">
        <v>19</v>
      </c>
      <c r="M8742">
        <v>0</v>
      </c>
      <c r="N8742">
        <v>0</v>
      </c>
      <c r="O8742">
        <v>1</v>
      </c>
      <c r="P8742">
        <v>1</v>
      </c>
      <c r="Q8742">
        <v>0</v>
      </c>
      <c r="R8742">
        <f>SUM(M8742:N8742:O8742:P8742:Q8742)</f>
        <v>2</v>
      </c>
      <c r="S8742" s="1">
        <v>128017</v>
      </c>
      <c r="T8742" s="1" t="str">
        <f t="shared" si="546"/>
        <v>High</v>
      </c>
      <c r="U8742">
        <v>2</v>
      </c>
      <c r="V8742">
        <v>2020</v>
      </c>
      <c r="W8742" t="s">
        <v>28</v>
      </c>
      <c r="X8742">
        <v>7</v>
      </c>
    </row>
    <row r="8743" spans="1:24" x14ac:dyDescent="0.3">
      <c r="A8743">
        <v>8742</v>
      </c>
      <c r="B8743" t="s">
        <v>31</v>
      </c>
      <c r="C8743" t="str">
        <f>_xlfn.XLOOKUP(B8743,Lookup_table!B:B,Lookup_table!C:C)</f>
        <v>Business</v>
      </c>
      <c r="D8743" t="s">
        <v>14</v>
      </c>
      <c r="E8743" t="s">
        <v>38</v>
      </c>
      <c r="F8743" t="s">
        <v>24</v>
      </c>
      <c r="G8743" t="s">
        <v>17</v>
      </c>
      <c r="H8743" t="str">
        <f t="shared" si="544"/>
        <v>Remote</v>
      </c>
      <c r="I8743" t="s">
        <v>18</v>
      </c>
      <c r="J8743" t="str">
        <f t="shared" si="545"/>
        <v>7+ yrs</v>
      </c>
      <c r="K8743">
        <f t="shared" ca="1" si="547"/>
        <v>12</v>
      </c>
      <c r="L8743" t="s">
        <v>39</v>
      </c>
      <c r="M8743">
        <v>0</v>
      </c>
      <c r="N8743">
        <v>1</v>
      </c>
      <c r="O8743">
        <v>1</v>
      </c>
      <c r="P8743">
        <v>1</v>
      </c>
      <c r="Q8743">
        <v>1</v>
      </c>
      <c r="R8743">
        <f>SUM(M8743:N8743:O8743:P8743:Q8743)</f>
        <v>4</v>
      </c>
      <c r="S8743" s="1">
        <v>135543</v>
      </c>
      <c r="T8743" s="1" t="str">
        <f t="shared" si="546"/>
        <v>High</v>
      </c>
      <c r="U8743">
        <v>2</v>
      </c>
      <c r="V8743">
        <v>2026</v>
      </c>
      <c r="W8743" t="s">
        <v>28</v>
      </c>
      <c r="X8743">
        <v>3</v>
      </c>
    </row>
    <row r="8744" spans="1:24" x14ac:dyDescent="0.3">
      <c r="A8744">
        <v>8743</v>
      </c>
      <c r="B8744" t="s">
        <v>50</v>
      </c>
      <c r="C8744" t="str">
        <f>_xlfn.XLOOKUP(B8744,Lookup_table!B:B,Lookup_table!C:C)</f>
        <v>AI</v>
      </c>
      <c r="D8744" t="s">
        <v>37</v>
      </c>
      <c r="E8744" t="s">
        <v>15</v>
      </c>
      <c r="F8744" t="s">
        <v>52</v>
      </c>
      <c r="G8744" t="s">
        <v>30</v>
      </c>
      <c r="H8744" t="str">
        <f t="shared" si="544"/>
        <v>Onsite/Hybrid</v>
      </c>
      <c r="I8744" t="s">
        <v>35</v>
      </c>
      <c r="J8744" t="str">
        <f t="shared" si="545"/>
        <v>0-2 yrs</v>
      </c>
      <c r="K8744">
        <f t="shared" ca="1" si="547"/>
        <v>0</v>
      </c>
      <c r="L8744" t="s">
        <v>27</v>
      </c>
      <c r="M8744">
        <v>0</v>
      </c>
      <c r="N8744">
        <v>0</v>
      </c>
      <c r="O8744">
        <v>0</v>
      </c>
      <c r="P8744">
        <v>1</v>
      </c>
      <c r="Q8744">
        <v>1</v>
      </c>
      <c r="R8744">
        <f>SUM(M8744:N8744:O8744:P8744:Q8744)</f>
        <v>2</v>
      </c>
      <c r="S8744" s="1">
        <v>114363</v>
      </c>
      <c r="T8744" s="1" t="str">
        <f t="shared" si="546"/>
        <v>Medium</v>
      </c>
      <c r="U8744">
        <v>2</v>
      </c>
      <c r="V8744">
        <v>2023</v>
      </c>
      <c r="W8744" t="s">
        <v>34</v>
      </c>
      <c r="X8744">
        <v>6</v>
      </c>
    </row>
    <row r="8745" spans="1:24" x14ac:dyDescent="0.3">
      <c r="A8745">
        <v>8744</v>
      </c>
      <c r="B8745" t="s">
        <v>21</v>
      </c>
      <c r="C8745" t="str">
        <f>_xlfn.XLOOKUP(B8745,Lookup_table!B:B,Lookup_table!C:C)</f>
        <v>AI</v>
      </c>
      <c r="D8745" t="s">
        <v>37</v>
      </c>
      <c r="E8745" t="s">
        <v>15</v>
      </c>
      <c r="F8745" t="s">
        <v>52</v>
      </c>
      <c r="G8745" t="s">
        <v>17</v>
      </c>
      <c r="H8745" t="str">
        <f t="shared" si="544"/>
        <v>Remote</v>
      </c>
      <c r="I8745" t="s">
        <v>18</v>
      </c>
      <c r="J8745" t="str">
        <f t="shared" si="545"/>
        <v>7+ yrs</v>
      </c>
      <c r="K8745">
        <f t="shared" ca="1" si="547"/>
        <v>8</v>
      </c>
      <c r="L8745" t="s">
        <v>39</v>
      </c>
      <c r="M8745">
        <v>0</v>
      </c>
      <c r="N8745">
        <v>0</v>
      </c>
      <c r="O8745">
        <v>0</v>
      </c>
      <c r="P8745">
        <v>0</v>
      </c>
      <c r="Q8745">
        <v>0</v>
      </c>
      <c r="R8745">
        <f>SUM(M8745:N8745:O8745:P8745:Q8745)</f>
        <v>0</v>
      </c>
      <c r="S8745" s="1">
        <v>141161</v>
      </c>
      <c r="T8745" s="1" t="str">
        <f t="shared" si="546"/>
        <v>High</v>
      </c>
      <c r="U8745">
        <v>4</v>
      </c>
      <c r="V8745">
        <v>2026</v>
      </c>
      <c r="W8745" t="s">
        <v>28</v>
      </c>
      <c r="X8745">
        <v>7</v>
      </c>
    </row>
    <row r="8746" spans="1:24" x14ac:dyDescent="0.3">
      <c r="A8746">
        <v>8745</v>
      </c>
      <c r="B8746" t="s">
        <v>50</v>
      </c>
      <c r="C8746" t="str">
        <f>_xlfn.XLOOKUP(B8746,Lookup_table!B:B,Lookup_table!C:C)</f>
        <v>AI</v>
      </c>
      <c r="D8746" t="s">
        <v>37</v>
      </c>
      <c r="E8746" t="s">
        <v>40</v>
      </c>
      <c r="F8746" t="s">
        <v>44</v>
      </c>
      <c r="G8746" t="s">
        <v>30</v>
      </c>
      <c r="H8746" t="str">
        <f t="shared" si="544"/>
        <v>Onsite/Hybrid</v>
      </c>
      <c r="I8746" t="s">
        <v>26</v>
      </c>
      <c r="J8746" t="str">
        <f t="shared" si="545"/>
        <v>3-6 yrs</v>
      </c>
      <c r="K8746">
        <f t="shared" ca="1" si="547"/>
        <v>3</v>
      </c>
      <c r="L8746" t="s">
        <v>19</v>
      </c>
      <c r="M8746">
        <v>0</v>
      </c>
      <c r="N8746">
        <v>0</v>
      </c>
      <c r="O8746">
        <v>0</v>
      </c>
      <c r="P8746">
        <v>0</v>
      </c>
      <c r="Q8746">
        <v>1</v>
      </c>
      <c r="R8746">
        <f>SUM(M8746:N8746:O8746:P8746:Q8746)</f>
        <v>1</v>
      </c>
      <c r="S8746" s="1">
        <v>124443</v>
      </c>
      <c r="T8746" s="1" t="str">
        <f t="shared" si="546"/>
        <v>High</v>
      </c>
      <c r="U8746">
        <v>2</v>
      </c>
      <c r="V8746">
        <v>2023</v>
      </c>
      <c r="W8746" t="s">
        <v>34</v>
      </c>
      <c r="X8746">
        <v>2</v>
      </c>
    </row>
    <row r="8747" spans="1:24" x14ac:dyDescent="0.3">
      <c r="A8747">
        <v>8746</v>
      </c>
      <c r="B8747" t="s">
        <v>33</v>
      </c>
      <c r="C8747" t="str">
        <f>_xlfn.XLOOKUP(B8747,Lookup_table!B:B,Lookup_table!C:C)</f>
        <v>Data</v>
      </c>
      <c r="D8747" t="s">
        <v>22</v>
      </c>
      <c r="E8747" t="s">
        <v>32</v>
      </c>
      <c r="F8747" t="s">
        <v>52</v>
      </c>
      <c r="G8747" t="s">
        <v>25</v>
      </c>
      <c r="H8747" t="str">
        <f t="shared" si="544"/>
        <v>Onsite/Hybrid</v>
      </c>
      <c r="I8747" t="s">
        <v>35</v>
      </c>
      <c r="J8747" t="str">
        <f t="shared" si="545"/>
        <v>0-2 yrs</v>
      </c>
      <c r="K8747">
        <f t="shared" ca="1" si="547"/>
        <v>2</v>
      </c>
      <c r="L8747" t="s">
        <v>39</v>
      </c>
      <c r="M8747">
        <v>1</v>
      </c>
      <c r="N8747">
        <v>0</v>
      </c>
      <c r="O8747">
        <v>0</v>
      </c>
      <c r="P8747">
        <v>0</v>
      </c>
      <c r="Q8747">
        <v>1</v>
      </c>
      <c r="R8747">
        <f>SUM(M8747:N8747:O8747:P8747:Q8747)</f>
        <v>2</v>
      </c>
      <c r="S8747" s="1">
        <v>77299</v>
      </c>
      <c r="T8747" s="1" t="str">
        <f t="shared" si="546"/>
        <v>Medium</v>
      </c>
      <c r="U8747">
        <v>11</v>
      </c>
      <c r="V8747">
        <v>2020</v>
      </c>
      <c r="W8747" t="s">
        <v>28</v>
      </c>
      <c r="X8747">
        <v>7</v>
      </c>
    </row>
    <row r="8748" spans="1:24" x14ac:dyDescent="0.3">
      <c r="A8748">
        <v>8747</v>
      </c>
      <c r="B8748" t="s">
        <v>50</v>
      </c>
      <c r="C8748" t="str">
        <f>_xlfn.XLOOKUP(B8748,Lookup_table!B:B,Lookup_table!C:C)</f>
        <v>AI</v>
      </c>
      <c r="D8748" t="s">
        <v>37</v>
      </c>
      <c r="E8748" t="s">
        <v>15</v>
      </c>
      <c r="F8748" t="s">
        <v>16</v>
      </c>
      <c r="G8748" t="s">
        <v>25</v>
      </c>
      <c r="H8748" t="str">
        <f t="shared" si="544"/>
        <v>Onsite/Hybrid</v>
      </c>
      <c r="I8748" t="s">
        <v>26</v>
      </c>
      <c r="J8748" t="str">
        <f t="shared" si="545"/>
        <v>3-6 yrs</v>
      </c>
      <c r="K8748">
        <f t="shared" ca="1" si="547"/>
        <v>4</v>
      </c>
      <c r="L8748" t="s">
        <v>27</v>
      </c>
      <c r="M8748">
        <v>1</v>
      </c>
      <c r="N8748">
        <v>0</v>
      </c>
      <c r="O8748">
        <v>1</v>
      </c>
      <c r="P8748">
        <v>1</v>
      </c>
      <c r="Q8748">
        <v>1</v>
      </c>
      <c r="R8748">
        <f>SUM(M8748:N8748:O8748:P8748:Q8748)</f>
        <v>4</v>
      </c>
      <c r="S8748" s="1">
        <v>151285</v>
      </c>
      <c r="T8748" s="1" t="str">
        <f t="shared" si="546"/>
        <v>High</v>
      </c>
      <c r="U8748">
        <v>5</v>
      </c>
      <c r="V8748">
        <v>2022</v>
      </c>
      <c r="W8748" t="s">
        <v>28</v>
      </c>
      <c r="X8748">
        <v>4</v>
      </c>
    </row>
    <row r="8749" spans="1:24" x14ac:dyDescent="0.3">
      <c r="A8749">
        <v>8748</v>
      </c>
      <c r="B8749" t="s">
        <v>36</v>
      </c>
      <c r="C8749" t="str">
        <f>_xlfn.XLOOKUP(B8749,Lookup_table!B:B,Lookup_table!C:C)</f>
        <v>Data</v>
      </c>
      <c r="D8749" t="s">
        <v>34</v>
      </c>
      <c r="E8749" t="s">
        <v>15</v>
      </c>
      <c r="F8749" t="s">
        <v>51</v>
      </c>
      <c r="G8749" t="s">
        <v>17</v>
      </c>
      <c r="H8749" t="str">
        <f t="shared" si="544"/>
        <v>Remote</v>
      </c>
      <c r="I8749" t="s">
        <v>35</v>
      </c>
      <c r="J8749" t="str">
        <f t="shared" si="545"/>
        <v>0-2 yrs</v>
      </c>
      <c r="K8749">
        <f t="shared" ca="1" si="547"/>
        <v>0</v>
      </c>
      <c r="L8749" t="s">
        <v>39</v>
      </c>
      <c r="M8749">
        <v>0</v>
      </c>
      <c r="N8749">
        <v>0</v>
      </c>
      <c r="O8749">
        <v>1</v>
      </c>
      <c r="P8749">
        <v>0</v>
      </c>
      <c r="Q8749">
        <v>0</v>
      </c>
      <c r="R8749">
        <f>SUM(M8749:N8749:O8749:P8749:Q8749)</f>
        <v>1</v>
      </c>
      <c r="S8749" s="1">
        <v>64190</v>
      </c>
      <c r="T8749" s="1" t="str">
        <f t="shared" si="546"/>
        <v>Low</v>
      </c>
      <c r="U8749">
        <v>6</v>
      </c>
      <c r="V8749">
        <v>2026</v>
      </c>
      <c r="W8749" t="s">
        <v>34</v>
      </c>
      <c r="X8749">
        <v>1</v>
      </c>
    </row>
    <row r="8750" spans="1:24" x14ac:dyDescent="0.3">
      <c r="A8750">
        <v>8749</v>
      </c>
      <c r="B8750" t="s">
        <v>33</v>
      </c>
      <c r="C8750" t="str">
        <f>_xlfn.XLOOKUP(B8750,Lookup_table!B:B,Lookup_table!C:C)</f>
        <v>Data</v>
      </c>
      <c r="D8750" t="s">
        <v>14</v>
      </c>
      <c r="E8750" t="s">
        <v>38</v>
      </c>
      <c r="F8750" t="s">
        <v>24</v>
      </c>
      <c r="G8750" t="s">
        <v>25</v>
      </c>
      <c r="H8750" t="str">
        <f t="shared" si="544"/>
        <v>Onsite/Hybrid</v>
      </c>
      <c r="I8750" t="s">
        <v>35</v>
      </c>
      <c r="J8750" t="str">
        <f t="shared" si="545"/>
        <v>0-2 yrs</v>
      </c>
      <c r="K8750">
        <f t="shared" ca="1" si="547"/>
        <v>0</v>
      </c>
      <c r="L8750" t="s">
        <v>19</v>
      </c>
      <c r="M8750">
        <v>0</v>
      </c>
      <c r="N8750">
        <v>0</v>
      </c>
      <c r="O8750">
        <v>1</v>
      </c>
      <c r="P8750">
        <v>1</v>
      </c>
      <c r="Q8750">
        <v>1</v>
      </c>
      <c r="R8750">
        <f>SUM(M8750:N8750:O8750:P8750:Q8750)</f>
        <v>3</v>
      </c>
      <c r="S8750" s="1">
        <v>85819</v>
      </c>
      <c r="T8750" s="1" t="str">
        <f t="shared" si="546"/>
        <v>Medium</v>
      </c>
      <c r="U8750">
        <v>5</v>
      </c>
      <c r="V8750">
        <v>2021</v>
      </c>
      <c r="W8750" t="s">
        <v>28</v>
      </c>
      <c r="X8750">
        <v>3</v>
      </c>
    </row>
    <row r="8751" spans="1:24" x14ac:dyDescent="0.3">
      <c r="A8751">
        <v>8750</v>
      </c>
      <c r="B8751" t="s">
        <v>50</v>
      </c>
      <c r="C8751" t="str">
        <f>_xlfn.XLOOKUP(B8751,Lookup_table!B:B,Lookup_table!C:C)</f>
        <v>AI</v>
      </c>
      <c r="D8751" t="s">
        <v>34</v>
      </c>
      <c r="E8751" t="s">
        <v>23</v>
      </c>
      <c r="F8751" t="s">
        <v>43</v>
      </c>
      <c r="G8751" t="s">
        <v>17</v>
      </c>
      <c r="H8751" t="str">
        <f t="shared" si="544"/>
        <v>Remote</v>
      </c>
      <c r="I8751" t="s">
        <v>35</v>
      </c>
      <c r="J8751" t="str">
        <f t="shared" si="545"/>
        <v>0-2 yrs</v>
      </c>
      <c r="K8751">
        <f t="shared" ca="1" si="547"/>
        <v>1</v>
      </c>
      <c r="L8751" t="s">
        <v>27</v>
      </c>
      <c r="M8751">
        <v>0</v>
      </c>
      <c r="N8751">
        <v>1</v>
      </c>
      <c r="O8751">
        <v>1</v>
      </c>
      <c r="P8751">
        <v>1</v>
      </c>
      <c r="Q8751">
        <v>0</v>
      </c>
      <c r="R8751">
        <f>SUM(M8751:N8751:O8751:P8751:Q8751)</f>
        <v>3</v>
      </c>
      <c r="S8751" s="1">
        <v>120207</v>
      </c>
      <c r="T8751" s="1" t="str">
        <f t="shared" si="546"/>
        <v>High</v>
      </c>
      <c r="U8751">
        <v>10</v>
      </c>
      <c r="V8751">
        <v>2026</v>
      </c>
      <c r="W8751" t="s">
        <v>28</v>
      </c>
      <c r="X8751">
        <v>8</v>
      </c>
    </row>
    <row r="8752" spans="1:24" x14ac:dyDescent="0.3">
      <c r="A8752">
        <v>8751</v>
      </c>
      <c r="B8752" t="s">
        <v>50</v>
      </c>
      <c r="C8752" t="str">
        <f>_xlfn.XLOOKUP(B8752,Lookup_table!B:B,Lookup_table!C:C)</f>
        <v>AI</v>
      </c>
      <c r="D8752" t="s">
        <v>22</v>
      </c>
      <c r="E8752" t="s">
        <v>15</v>
      </c>
      <c r="F8752" t="s">
        <v>44</v>
      </c>
      <c r="G8752" t="s">
        <v>30</v>
      </c>
      <c r="H8752" t="str">
        <f t="shared" si="544"/>
        <v>Onsite/Hybrid</v>
      </c>
      <c r="I8752" t="s">
        <v>35</v>
      </c>
      <c r="J8752" t="str">
        <f t="shared" si="545"/>
        <v>0-2 yrs</v>
      </c>
      <c r="K8752">
        <f t="shared" ca="1" si="547"/>
        <v>2</v>
      </c>
      <c r="L8752" t="s">
        <v>39</v>
      </c>
      <c r="M8752">
        <v>1</v>
      </c>
      <c r="N8752">
        <v>1</v>
      </c>
      <c r="O8752">
        <v>0</v>
      </c>
      <c r="P8752">
        <v>0</v>
      </c>
      <c r="Q8752">
        <v>1</v>
      </c>
      <c r="R8752">
        <f>SUM(M8752:N8752:O8752:P8752:Q8752)</f>
        <v>3</v>
      </c>
      <c r="S8752" s="1">
        <v>122598</v>
      </c>
      <c r="T8752" s="1" t="str">
        <f t="shared" si="546"/>
        <v>High</v>
      </c>
      <c r="U8752">
        <v>1</v>
      </c>
      <c r="V8752">
        <v>2020</v>
      </c>
      <c r="W8752" t="s">
        <v>28</v>
      </c>
      <c r="X8752">
        <v>8</v>
      </c>
    </row>
    <row r="8753" spans="1:24" x14ac:dyDescent="0.3">
      <c r="A8753">
        <v>8752</v>
      </c>
      <c r="B8753" t="s">
        <v>21</v>
      </c>
      <c r="C8753" t="str">
        <f>_xlfn.XLOOKUP(B8753,Lookup_table!B:B,Lookup_table!C:C)</f>
        <v>AI</v>
      </c>
      <c r="D8753" t="s">
        <v>22</v>
      </c>
      <c r="E8753" t="s">
        <v>42</v>
      </c>
      <c r="F8753" t="s">
        <v>51</v>
      </c>
      <c r="G8753" t="s">
        <v>25</v>
      </c>
      <c r="H8753" t="str">
        <f t="shared" si="544"/>
        <v>Onsite/Hybrid</v>
      </c>
      <c r="I8753" t="s">
        <v>18</v>
      </c>
      <c r="J8753" t="str">
        <f t="shared" si="545"/>
        <v>7+ yrs</v>
      </c>
      <c r="K8753">
        <f t="shared" ca="1" si="547"/>
        <v>14</v>
      </c>
      <c r="L8753" t="s">
        <v>27</v>
      </c>
      <c r="M8753">
        <v>1</v>
      </c>
      <c r="N8753">
        <v>1</v>
      </c>
      <c r="O8753">
        <v>0</v>
      </c>
      <c r="P8753">
        <v>0</v>
      </c>
      <c r="Q8753">
        <v>1</v>
      </c>
      <c r="R8753">
        <f>SUM(M8753:N8753:O8753:P8753:Q8753)</f>
        <v>3</v>
      </c>
      <c r="S8753" s="1">
        <v>169490</v>
      </c>
      <c r="T8753" s="1" t="str">
        <f t="shared" si="546"/>
        <v>High</v>
      </c>
      <c r="U8753">
        <v>8</v>
      </c>
      <c r="V8753">
        <v>2020</v>
      </c>
      <c r="W8753" t="s">
        <v>34</v>
      </c>
      <c r="X8753">
        <v>4</v>
      </c>
    </row>
    <row r="8754" spans="1:24" x14ac:dyDescent="0.3">
      <c r="A8754">
        <v>8753</v>
      </c>
      <c r="B8754" t="s">
        <v>36</v>
      </c>
      <c r="C8754" t="str">
        <f>_xlfn.XLOOKUP(B8754,Lookup_table!B:B,Lookup_table!C:C)</f>
        <v>Data</v>
      </c>
      <c r="D8754" t="s">
        <v>37</v>
      </c>
      <c r="E8754" t="s">
        <v>15</v>
      </c>
      <c r="F8754" t="s">
        <v>52</v>
      </c>
      <c r="G8754" t="s">
        <v>25</v>
      </c>
      <c r="H8754" t="str">
        <f t="shared" si="544"/>
        <v>Onsite/Hybrid</v>
      </c>
      <c r="I8754" t="s">
        <v>35</v>
      </c>
      <c r="J8754" t="str">
        <f t="shared" si="545"/>
        <v>0-2 yrs</v>
      </c>
      <c r="K8754">
        <f t="shared" ca="1" si="547"/>
        <v>0</v>
      </c>
      <c r="L8754" t="s">
        <v>39</v>
      </c>
      <c r="M8754">
        <v>0</v>
      </c>
      <c r="N8754">
        <v>1</v>
      </c>
      <c r="O8754">
        <v>0</v>
      </c>
      <c r="P8754">
        <v>1</v>
      </c>
      <c r="Q8754">
        <v>0</v>
      </c>
      <c r="R8754">
        <f>SUM(M8754:N8754:O8754:P8754:Q8754)</f>
        <v>2</v>
      </c>
      <c r="S8754" s="1">
        <v>61100</v>
      </c>
      <c r="T8754" s="1" t="str">
        <f t="shared" si="546"/>
        <v>Low</v>
      </c>
      <c r="U8754">
        <v>8</v>
      </c>
      <c r="V8754">
        <v>2025</v>
      </c>
      <c r="W8754" t="s">
        <v>20</v>
      </c>
      <c r="X8754">
        <v>2</v>
      </c>
    </row>
    <row r="8755" spans="1:24" x14ac:dyDescent="0.3">
      <c r="A8755">
        <v>8754</v>
      </c>
      <c r="B8755" t="s">
        <v>50</v>
      </c>
      <c r="C8755" t="str">
        <f>_xlfn.XLOOKUP(B8755,Lookup_table!B:B,Lookup_table!C:C)</f>
        <v>AI</v>
      </c>
      <c r="D8755" t="s">
        <v>22</v>
      </c>
      <c r="E8755" t="s">
        <v>23</v>
      </c>
      <c r="F8755" t="s">
        <v>52</v>
      </c>
      <c r="G8755" t="s">
        <v>25</v>
      </c>
      <c r="H8755" t="str">
        <f t="shared" si="544"/>
        <v>Onsite/Hybrid</v>
      </c>
      <c r="I8755" t="s">
        <v>35</v>
      </c>
      <c r="J8755" t="str">
        <f t="shared" si="545"/>
        <v>0-2 yrs</v>
      </c>
      <c r="K8755">
        <f t="shared" ca="1" si="547"/>
        <v>1</v>
      </c>
      <c r="L8755" t="s">
        <v>19</v>
      </c>
      <c r="M8755">
        <v>0</v>
      </c>
      <c r="N8755">
        <v>1</v>
      </c>
      <c r="O8755">
        <v>1</v>
      </c>
      <c r="P8755">
        <v>0</v>
      </c>
      <c r="Q8755">
        <v>0</v>
      </c>
      <c r="R8755">
        <f>SUM(M8755:N8755:O8755:P8755:Q8755)</f>
        <v>2</v>
      </c>
      <c r="S8755" s="1">
        <v>126033</v>
      </c>
      <c r="T8755" s="1" t="str">
        <f t="shared" si="546"/>
        <v>High</v>
      </c>
      <c r="U8755">
        <v>9</v>
      </c>
      <c r="V8755">
        <v>2020</v>
      </c>
      <c r="W8755" t="s">
        <v>34</v>
      </c>
      <c r="X8755">
        <v>5</v>
      </c>
    </row>
    <row r="8756" spans="1:24" x14ac:dyDescent="0.3">
      <c r="A8756">
        <v>8755</v>
      </c>
      <c r="B8756" t="s">
        <v>36</v>
      </c>
      <c r="C8756" t="str">
        <f>_xlfn.XLOOKUP(B8756,Lookup_table!B:B,Lookup_table!C:C)</f>
        <v>Data</v>
      </c>
      <c r="D8756" t="s">
        <v>37</v>
      </c>
      <c r="E8756" t="s">
        <v>32</v>
      </c>
      <c r="F8756" t="s">
        <v>51</v>
      </c>
      <c r="G8756" t="s">
        <v>17</v>
      </c>
      <c r="H8756" t="str">
        <f t="shared" si="544"/>
        <v>Remote</v>
      </c>
      <c r="I8756" t="s">
        <v>26</v>
      </c>
      <c r="J8756" t="str">
        <f t="shared" si="545"/>
        <v>3-6 yrs</v>
      </c>
      <c r="K8756">
        <f t="shared" ca="1" si="547"/>
        <v>6</v>
      </c>
      <c r="L8756" t="s">
        <v>19</v>
      </c>
      <c r="M8756">
        <v>0</v>
      </c>
      <c r="N8756">
        <v>0</v>
      </c>
      <c r="O8756">
        <v>0</v>
      </c>
      <c r="P8756">
        <v>0</v>
      </c>
      <c r="Q8756">
        <v>1</v>
      </c>
      <c r="R8756">
        <f>SUM(M8756:N8756:O8756:P8756:Q8756)</f>
        <v>1</v>
      </c>
      <c r="S8756" s="1">
        <v>81485</v>
      </c>
      <c r="T8756" s="1" t="str">
        <f t="shared" si="546"/>
        <v>Medium</v>
      </c>
      <c r="U8756">
        <v>4</v>
      </c>
      <c r="V8756">
        <v>2024</v>
      </c>
      <c r="W8756" t="s">
        <v>34</v>
      </c>
      <c r="X8756">
        <v>2</v>
      </c>
    </row>
    <row r="8757" spans="1:24" x14ac:dyDescent="0.3">
      <c r="A8757">
        <v>8756</v>
      </c>
      <c r="B8757" t="s">
        <v>33</v>
      </c>
      <c r="C8757" t="str">
        <f>_xlfn.XLOOKUP(B8757,Lookup_table!B:B,Lookup_table!C:C)</f>
        <v>Data</v>
      </c>
      <c r="D8757" t="s">
        <v>22</v>
      </c>
      <c r="E8757" t="s">
        <v>23</v>
      </c>
      <c r="F8757" t="s">
        <v>51</v>
      </c>
      <c r="G8757" t="s">
        <v>25</v>
      </c>
      <c r="H8757" t="str">
        <f t="shared" si="544"/>
        <v>Onsite/Hybrid</v>
      </c>
      <c r="I8757" t="s">
        <v>26</v>
      </c>
      <c r="J8757" t="str">
        <f t="shared" si="545"/>
        <v>3-6 yrs</v>
      </c>
      <c r="K8757">
        <f t="shared" ca="1" si="547"/>
        <v>3</v>
      </c>
      <c r="L8757" t="s">
        <v>27</v>
      </c>
      <c r="M8757">
        <v>0</v>
      </c>
      <c r="N8757">
        <v>1</v>
      </c>
      <c r="O8757">
        <v>0</v>
      </c>
      <c r="P8757">
        <v>0</v>
      </c>
      <c r="Q8757">
        <v>0</v>
      </c>
      <c r="R8757">
        <f>SUM(M8757:N8757:O8757:P8757:Q8757)</f>
        <v>1</v>
      </c>
      <c r="S8757" s="1">
        <v>91972</v>
      </c>
      <c r="T8757" s="1" t="str">
        <f t="shared" si="546"/>
        <v>Medium</v>
      </c>
      <c r="U8757">
        <v>5</v>
      </c>
      <c r="V8757">
        <v>2025</v>
      </c>
      <c r="W8757" t="s">
        <v>28</v>
      </c>
      <c r="X8757">
        <v>7</v>
      </c>
    </row>
    <row r="8758" spans="1:24" x14ac:dyDescent="0.3">
      <c r="A8758">
        <v>8757</v>
      </c>
      <c r="B8758" t="s">
        <v>36</v>
      </c>
      <c r="C8758" t="str">
        <f>_xlfn.XLOOKUP(B8758,Lookup_table!B:B,Lookup_table!C:C)</f>
        <v>Data</v>
      </c>
      <c r="D8758" t="s">
        <v>34</v>
      </c>
      <c r="E8758" t="s">
        <v>40</v>
      </c>
      <c r="F8758" t="s">
        <v>52</v>
      </c>
      <c r="G8758" t="s">
        <v>25</v>
      </c>
      <c r="H8758" t="str">
        <f t="shared" si="544"/>
        <v>Onsite/Hybrid</v>
      </c>
      <c r="I8758" t="s">
        <v>26</v>
      </c>
      <c r="J8758" t="str">
        <f t="shared" si="545"/>
        <v>3-6 yrs</v>
      </c>
      <c r="K8758">
        <f t="shared" ca="1" si="547"/>
        <v>5</v>
      </c>
      <c r="L8758" t="s">
        <v>19</v>
      </c>
      <c r="M8758">
        <v>0</v>
      </c>
      <c r="N8758">
        <v>0</v>
      </c>
      <c r="O8758">
        <v>1</v>
      </c>
      <c r="P8758">
        <v>1</v>
      </c>
      <c r="Q8758">
        <v>0</v>
      </c>
      <c r="R8758">
        <f>SUM(M8758:N8758:O8758:P8758:Q8758)</f>
        <v>2</v>
      </c>
      <c r="S8758" s="1">
        <v>102061</v>
      </c>
      <c r="T8758" s="1" t="str">
        <f t="shared" si="546"/>
        <v>Medium</v>
      </c>
      <c r="U8758">
        <v>10</v>
      </c>
      <c r="V8758">
        <v>2024</v>
      </c>
      <c r="W8758" t="s">
        <v>28</v>
      </c>
      <c r="X8758">
        <v>9</v>
      </c>
    </row>
    <row r="8759" spans="1:24" x14ac:dyDescent="0.3">
      <c r="A8759">
        <v>8758</v>
      </c>
      <c r="B8759" t="s">
        <v>31</v>
      </c>
      <c r="C8759" t="str">
        <f>_xlfn.XLOOKUP(B8759,Lookup_table!B:B,Lookup_table!C:C)</f>
        <v>Business</v>
      </c>
      <c r="D8759" t="s">
        <v>14</v>
      </c>
      <c r="E8759" t="s">
        <v>23</v>
      </c>
      <c r="F8759" t="s">
        <v>16</v>
      </c>
      <c r="G8759" t="s">
        <v>17</v>
      </c>
      <c r="H8759" t="str">
        <f t="shared" si="544"/>
        <v>Remote</v>
      </c>
      <c r="I8759" t="s">
        <v>35</v>
      </c>
      <c r="J8759" t="str">
        <f t="shared" si="545"/>
        <v>0-2 yrs</v>
      </c>
      <c r="K8759">
        <f t="shared" ca="1" si="547"/>
        <v>1</v>
      </c>
      <c r="L8759" t="s">
        <v>27</v>
      </c>
      <c r="M8759">
        <v>1</v>
      </c>
      <c r="N8759">
        <v>0</v>
      </c>
      <c r="O8759">
        <v>1</v>
      </c>
      <c r="P8759">
        <v>0</v>
      </c>
      <c r="Q8759">
        <v>1</v>
      </c>
      <c r="R8759">
        <f>SUM(M8759:N8759:O8759:P8759:Q8759)</f>
        <v>3</v>
      </c>
      <c r="S8759" s="1">
        <v>71468</v>
      </c>
      <c r="T8759" s="1" t="str">
        <f t="shared" si="546"/>
        <v>Medium</v>
      </c>
      <c r="U8759">
        <v>8</v>
      </c>
      <c r="V8759">
        <v>2026</v>
      </c>
      <c r="W8759" t="s">
        <v>34</v>
      </c>
      <c r="X8759">
        <v>4</v>
      </c>
    </row>
    <row r="8760" spans="1:24" x14ac:dyDescent="0.3">
      <c r="A8760">
        <v>8759</v>
      </c>
      <c r="B8760" t="s">
        <v>21</v>
      </c>
      <c r="C8760" t="str">
        <f>_xlfn.XLOOKUP(B8760,Lookup_table!B:B,Lookup_table!C:C)</f>
        <v>AI</v>
      </c>
      <c r="D8760" t="s">
        <v>37</v>
      </c>
      <c r="E8760" t="s">
        <v>23</v>
      </c>
      <c r="F8760" t="s">
        <v>51</v>
      </c>
      <c r="G8760" t="s">
        <v>30</v>
      </c>
      <c r="H8760" t="str">
        <f t="shared" si="544"/>
        <v>Onsite/Hybrid</v>
      </c>
      <c r="I8760" t="s">
        <v>35</v>
      </c>
      <c r="J8760" t="str">
        <f t="shared" si="545"/>
        <v>0-2 yrs</v>
      </c>
      <c r="K8760">
        <f t="shared" ca="1" si="547"/>
        <v>1</v>
      </c>
      <c r="L8760" t="s">
        <v>27</v>
      </c>
      <c r="M8760">
        <v>0</v>
      </c>
      <c r="N8760">
        <v>1</v>
      </c>
      <c r="O8760">
        <v>1</v>
      </c>
      <c r="P8760">
        <v>0</v>
      </c>
      <c r="Q8760">
        <v>1</v>
      </c>
      <c r="R8760">
        <f>SUM(M8760:N8760:O8760:P8760:Q8760)</f>
        <v>3</v>
      </c>
      <c r="S8760" s="1">
        <v>117954</v>
      </c>
      <c r="T8760" s="1" t="str">
        <f t="shared" si="546"/>
        <v>Medium</v>
      </c>
      <c r="U8760">
        <v>6</v>
      </c>
      <c r="V8760">
        <v>2023</v>
      </c>
      <c r="W8760" t="s">
        <v>34</v>
      </c>
      <c r="X8760">
        <v>4</v>
      </c>
    </row>
    <row r="8761" spans="1:24" x14ac:dyDescent="0.3">
      <c r="A8761">
        <v>8760</v>
      </c>
      <c r="B8761" t="s">
        <v>36</v>
      </c>
      <c r="C8761" t="str">
        <f>_xlfn.XLOOKUP(B8761,Lookup_table!B:B,Lookup_table!C:C)</f>
        <v>Data</v>
      </c>
      <c r="D8761" t="s">
        <v>14</v>
      </c>
      <c r="E8761" t="s">
        <v>42</v>
      </c>
      <c r="F8761" t="s">
        <v>16</v>
      </c>
      <c r="G8761" t="s">
        <v>30</v>
      </c>
      <c r="H8761" t="str">
        <f t="shared" si="544"/>
        <v>Onsite/Hybrid</v>
      </c>
      <c r="I8761" t="s">
        <v>18</v>
      </c>
      <c r="J8761" t="str">
        <f t="shared" si="545"/>
        <v>7+ yrs</v>
      </c>
      <c r="K8761">
        <f t="shared" ca="1" si="547"/>
        <v>14</v>
      </c>
      <c r="L8761" t="s">
        <v>19</v>
      </c>
      <c r="M8761">
        <v>0</v>
      </c>
      <c r="N8761">
        <v>0</v>
      </c>
      <c r="O8761">
        <v>0</v>
      </c>
      <c r="P8761">
        <v>1</v>
      </c>
      <c r="Q8761">
        <v>0</v>
      </c>
      <c r="R8761">
        <f>SUM(M8761:N8761:O8761:P8761:Q8761)</f>
        <v>1</v>
      </c>
      <c r="S8761" s="1">
        <v>113277</v>
      </c>
      <c r="T8761" s="1" t="str">
        <f t="shared" si="546"/>
        <v>Medium</v>
      </c>
      <c r="U8761">
        <v>5</v>
      </c>
      <c r="V8761">
        <v>2020</v>
      </c>
      <c r="W8761" t="s">
        <v>20</v>
      </c>
      <c r="X8761">
        <v>6</v>
      </c>
    </row>
    <row r="8762" spans="1:24" x14ac:dyDescent="0.3">
      <c r="A8762">
        <v>8761</v>
      </c>
      <c r="B8762" t="s">
        <v>50</v>
      </c>
      <c r="C8762" t="str">
        <f>_xlfn.XLOOKUP(B8762,Lookup_table!B:B,Lookup_table!C:C)</f>
        <v>AI</v>
      </c>
      <c r="D8762" t="s">
        <v>34</v>
      </c>
      <c r="E8762" t="s">
        <v>40</v>
      </c>
      <c r="F8762" t="s">
        <v>24</v>
      </c>
      <c r="G8762" t="s">
        <v>25</v>
      </c>
      <c r="H8762" t="str">
        <f t="shared" si="544"/>
        <v>Onsite/Hybrid</v>
      </c>
      <c r="I8762" t="s">
        <v>35</v>
      </c>
      <c r="J8762" t="str">
        <f t="shared" si="545"/>
        <v>0-2 yrs</v>
      </c>
      <c r="K8762">
        <f t="shared" ca="1" si="547"/>
        <v>1</v>
      </c>
      <c r="L8762" t="s">
        <v>39</v>
      </c>
      <c r="M8762">
        <v>1</v>
      </c>
      <c r="N8762">
        <v>0</v>
      </c>
      <c r="O8762">
        <v>0</v>
      </c>
      <c r="P8762">
        <v>0</v>
      </c>
      <c r="Q8762">
        <v>0</v>
      </c>
      <c r="R8762">
        <f>SUM(M8762:N8762:O8762:P8762:Q8762)</f>
        <v>1</v>
      </c>
      <c r="S8762" s="1">
        <v>94303</v>
      </c>
      <c r="T8762" s="1" t="str">
        <f t="shared" si="546"/>
        <v>Medium</v>
      </c>
      <c r="U8762">
        <v>7</v>
      </c>
      <c r="V8762">
        <v>2021</v>
      </c>
      <c r="W8762" t="s">
        <v>20</v>
      </c>
      <c r="X8762">
        <v>2</v>
      </c>
    </row>
    <row r="8763" spans="1:24" x14ac:dyDescent="0.3">
      <c r="A8763">
        <v>8762</v>
      </c>
      <c r="B8763" t="s">
        <v>21</v>
      </c>
      <c r="C8763" t="str">
        <f>_xlfn.XLOOKUP(B8763,Lookup_table!B:B,Lookup_table!C:C)</f>
        <v>AI</v>
      </c>
      <c r="D8763" t="s">
        <v>14</v>
      </c>
      <c r="E8763" t="s">
        <v>23</v>
      </c>
      <c r="F8763" t="s">
        <v>16</v>
      </c>
      <c r="G8763" t="s">
        <v>25</v>
      </c>
      <c r="H8763" t="str">
        <f t="shared" si="544"/>
        <v>Onsite/Hybrid</v>
      </c>
      <c r="I8763" t="s">
        <v>26</v>
      </c>
      <c r="J8763" t="str">
        <f t="shared" si="545"/>
        <v>3-6 yrs</v>
      </c>
      <c r="K8763">
        <f t="shared" ca="1" si="547"/>
        <v>3</v>
      </c>
      <c r="L8763" t="s">
        <v>39</v>
      </c>
      <c r="M8763">
        <v>0</v>
      </c>
      <c r="N8763">
        <v>1</v>
      </c>
      <c r="O8763">
        <v>0</v>
      </c>
      <c r="P8763">
        <v>0</v>
      </c>
      <c r="Q8763">
        <v>0</v>
      </c>
      <c r="R8763">
        <f>SUM(M8763:N8763:O8763:P8763:Q8763)</f>
        <v>1</v>
      </c>
      <c r="S8763" s="1">
        <v>114506</v>
      </c>
      <c r="T8763" s="1" t="str">
        <f t="shared" si="546"/>
        <v>Medium</v>
      </c>
      <c r="U8763">
        <v>11</v>
      </c>
      <c r="V8763">
        <v>2025</v>
      </c>
      <c r="W8763" t="s">
        <v>28</v>
      </c>
      <c r="X8763">
        <v>7</v>
      </c>
    </row>
    <row r="8764" spans="1:24" x14ac:dyDescent="0.3">
      <c r="A8764">
        <v>8763</v>
      </c>
      <c r="B8764" t="s">
        <v>50</v>
      </c>
      <c r="C8764" t="str">
        <f>_xlfn.XLOOKUP(B8764,Lookup_table!B:B,Lookup_table!C:C)</f>
        <v>AI</v>
      </c>
      <c r="D8764" t="s">
        <v>22</v>
      </c>
      <c r="E8764" t="s">
        <v>32</v>
      </c>
      <c r="F8764" t="s">
        <v>52</v>
      </c>
      <c r="G8764" t="s">
        <v>30</v>
      </c>
      <c r="H8764" t="str">
        <f t="shared" si="544"/>
        <v>Onsite/Hybrid</v>
      </c>
      <c r="I8764" t="s">
        <v>35</v>
      </c>
      <c r="J8764" t="str">
        <f t="shared" si="545"/>
        <v>0-2 yrs</v>
      </c>
      <c r="K8764">
        <f t="shared" ca="1" si="547"/>
        <v>1</v>
      </c>
      <c r="L8764" t="s">
        <v>39</v>
      </c>
      <c r="M8764">
        <v>0</v>
      </c>
      <c r="N8764">
        <v>1</v>
      </c>
      <c r="O8764">
        <v>0</v>
      </c>
      <c r="P8764">
        <v>0</v>
      </c>
      <c r="Q8764">
        <v>1</v>
      </c>
      <c r="R8764">
        <f>SUM(M8764:N8764:O8764:P8764:Q8764)</f>
        <v>2</v>
      </c>
      <c r="S8764" s="1">
        <v>123368</v>
      </c>
      <c r="T8764" s="1" t="str">
        <f t="shared" si="546"/>
        <v>High</v>
      </c>
      <c r="U8764">
        <v>11</v>
      </c>
      <c r="V8764">
        <v>2020</v>
      </c>
      <c r="W8764" t="s">
        <v>28</v>
      </c>
      <c r="X8764">
        <v>7</v>
      </c>
    </row>
    <row r="8765" spans="1:24" x14ac:dyDescent="0.3">
      <c r="A8765">
        <v>8764</v>
      </c>
      <c r="B8765" t="s">
        <v>41</v>
      </c>
      <c r="C8765" t="str">
        <f>_xlfn.XLOOKUP(B8765,Lookup_table!B:B,Lookup_table!C:C)</f>
        <v>Data</v>
      </c>
      <c r="D8765" t="s">
        <v>14</v>
      </c>
      <c r="E8765" t="s">
        <v>15</v>
      </c>
      <c r="F8765" t="s">
        <v>16</v>
      </c>
      <c r="G8765" t="s">
        <v>17</v>
      </c>
      <c r="H8765" t="str">
        <f t="shared" si="544"/>
        <v>Remote</v>
      </c>
      <c r="I8765" t="s">
        <v>35</v>
      </c>
      <c r="J8765" t="str">
        <f t="shared" si="545"/>
        <v>0-2 yrs</v>
      </c>
      <c r="K8765">
        <f t="shared" ca="1" si="547"/>
        <v>2</v>
      </c>
      <c r="L8765" t="s">
        <v>19</v>
      </c>
      <c r="M8765">
        <v>0</v>
      </c>
      <c r="N8765">
        <v>1</v>
      </c>
      <c r="O8765">
        <v>1</v>
      </c>
      <c r="P8765">
        <v>1</v>
      </c>
      <c r="Q8765">
        <v>1</v>
      </c>
      <c r="R8765">
        <f>SUM(M8765:N8765:O8765:P8765:Q8765)</f>
        <v>4</v>
      </c>
      <c r="S8765" s="1">
        <v>89227</v>
      </c>
      <c r="T8765" s="1" t="str">
        <f t="shared" si="546"/>
        <v>Medium</v>
      </c>
      <c r="U8765">
        <v>8</v>
      </c>
      <c r="V8765">
        <v>2024</v>
      </c>
      <c r="W8765" t="s">
        <v>28</v>
      </c>
      <c r="X8765">
        <v>3</v>
      </c>
    </row>
    <row r="8766" spans="1:24" x14ac:dyDescent="0.3">
      <c r="A8766">
        <v>8765</v>
      </c>
      <c r="B8766" t="s">
        <v>21</v>
      </c>
      <c r="C8766" t="str">
        <f>_xlfn.XLOOKUP(B8766,Lookup_table!B:B,Lookup_table!C:C)</f>
        <v>AI</v>
      </c>
      <c r="D8766" t="s">
        <v>22</v>
      </c>
      <c r="E8766" t="s">
        <v>32</v>
      </c>
      <c r="F8766" t="s">
        <v>16</v>
      </c>
      <c r="G8766" t="s">
        <v>25</v>
      </c>
      <c r="H8766" t="str">
        <f t="shared" si="544"/>
        <v>Onsite/Hybrid</v>
      </c>
      <c r="I8766" t="s">
        <v>18</v>
      </c>
      <c r="J8766" t="str">
        <f t="shared" si="545"/>
        <v>7+ yrs</v>
      </c>
      <c r="K8766">
        <f t="shared" ca="1" si="547"/>
        <v>7</v>
      </c>
      <c r="L8766" t="s">
        <v>27</v>
      </c>
      <c r="M8766">
        <v>1</v>
      </c>
      <c r="N8766">
        <v>0</v>
      </c>
      <c r="O8766">
        <v>1</v>
      </c>
      <c r="P8766">
        <v>1</v>
      </c>
      <c r="Q8766">
        <v>0</v>
      </c>
      <c r="R8766">
        <f>SUM(M8766:N8766:O8766:P8766:Q8766)</f>
        <v>3</v>
      </c>
      <c r="S8766" s="1">
        <v>186642</v>
      </c>
      <c r="T8766" s="1" t="str">
        <f t="shared" si="546"/>
        <v>High</v>
      </c>
      <c r="U8766">
        <v>7</v>
      </c>
      <c r="V8766">
        <v>2024</v>
      </c>
      <c r="W8766" t="s">
        <v>28</v>
      </c>
      <c r="X8766">
        <v>2</v>
      </c>
    </row>
    <row r="8767" spans="1:24" x14ac:dyDescent="0.3">
      <c r="A8767">
        <v>8766</v>
      </c>
      <c r="B8767" t="s">
        <v>41</v>
      </c>
      <c r="C8767" t="str">
        <f>_xlfn.XLOOKUP(B8767,Lookup_table!B:B,Lookup_table!C:C)</f>
        <v>Data</v>
      </c>
      <c r="D8767" t="s">
        <v>34</v>
      </c>
      <c r="E8767" t="s">
        <v>32</v>
      </c>
      <c r="F8767" t="s">
        <v>24</v>
      </c>
      <c r="G8767" t="s">
        <v>30</v>
      </c>
      <c r="H8767" t="str">
        <f t="shared" si="544"/>
        <v>Onsite/Hybrid</v>
      </c>
      <c r="I8767" t="s">
        <v>18</v>
      </c>
      <c r="J8767" t="str">
        <f t="shared" si="545"/>
        <v>7+ yrs</v>
      </c>
      <c r="K8767">
        <f t="shared" ca="1" si="547"/>
        <v>14</v>
      </c>
      <c r="L8767" t="s">
        <v>27</v>
      </c>
      <c r="M8767">
        <v>0</v>
      </c>
      <c r="N8767">
        <v>1</v>
      </c>
      <c r="O8767">
        <v>1</v>
      </c>
      <c r="P8767">
        <v>1</v>
      </c>
      <c r="Q8767">
        <v>0</v>
      </c>
      <c r="R8767">
        <f>SUM(M8767:N8767:O8767:P8767:Q8767)</f>
        <v>3</v>
      </c>
      <c r="S8767" s="1">
        <v>134347</v>
      </c>
      <c r="T8767" s="1" t="str">
        <f t="shared" si="546"/>
        <v>High</v>
      </c>
      <c r="U8767">
        <v>7</v>
      </c>
      <c r="V8767">
        <v>2021</v>
      </c>
      <c r="W8767" t="s">
        <v>28</v>
      </c>
      <c r="X8767">
        <v>8</v>
      </c>
    </row>
    <row r="8768" spans="1:24" x14ac:dyDescent="0.3">
      <c r="A8768">
        <v>8767</v>
      </c>
      <c r="B8768" t="s">
        <v>36</v>
      </c>
      <c r="C8768" t="str">
        <f>_xlfn.XLOOKUP(B8768,Lookup_table!B:B,Lookup_table!C:C)</f>
        <v>Data</v>
      </c>
      <c r="D8768" t="s">
        <v>14</v>
      </c>
      <c r="E8768" t="s">
        <v>23</v>
      </c>
      <c r="F8768" t="s">
        <v>43</v>
      </c>
      <c r="G8768" t="s">
        <v>30</v>
      </c>
      <c r="H8768" t="str">
        <f t="shared" si="544"/>
        <v>Onsite/Hybrid</v>
      </c>
      <c r="I8768" t="s">
        <v>35</v>
      </c>
      <c r="J8768" t="str">
        <f t="shared" si="545"/>
        <v>0-2 yrs</v>
      </c>
      <c r="K8768">
        <f t="shared" ca="1" si="547"/>
        <v>0</v>
      </c>
      <c r="L8768" t="s">
        <v>39</v>
      </c>
      <c r="M8768">
        <v>1</v>
      </c>
      <c r="N8768">
        <v>0</v>
      </c>
      <c r="O8768">
        <v>1</v>
      </c>
      <c r="P8768">
        <v>0</v>
      </c>
      <c r="Q8768">
        <v>1</v>
      </c>
      <c r="R8768">
        <f>SUM(M8768:N8768:O8768:P8768:Q8768)</f>
        <v>3</v>
      </c>
      <c r="S8768" s="1">
        <v>71501</v>
      </c>
      <c r="T8768" s="1" t="str">
        <f t="shared" si="546"/>
        <v>Medium</v>
      </c>
      <c r="U8768">
        <v>4</v>
      </c>
      <c r="V8768">
        <v>2021</v>
      </c>
      <c r="W8768" t="s">
        <v>20</v>
      </c>
      <c r="X8768">
        <v>6</v>
      </c>
    </row>
    <row r="8769" spans="1:24" x14ac:dyDescent="0.3">
      <c r="A8769">
        <v>8768</v>
      </c>
      <c r="B8769" t="s">
        <v>50</v>
      </c>
      <c r="C8769" t="str">
        <f>_xlfn.XLOOKUP(B8769,Lookup_table!B:B,Lookup_table!C:C)</f>
        <v>AI</v>
      </c>
      <c r="D8769" t="s">
        <v>14</v>
      </c>
      <c r="E8769" t="s">
        <v>32</v>
      </c>
      <c r="F8769" t="s">
        <v>16</v>
      </c>
      <c r="G8769" t="s">
        <v>30</v>
      </c>
      <c r="H8769" t="str">
        <f t="shared" si="544"/>
        <v>Onsite/Hybrid</v>
      </c>
      <c r="I8769" t="s">
        <v>18</v>
      </c>
      <c r="J8769" t="str">
        <f t="shared" si="545"/>
        <v>7+ yrs</v>
      </c>
      <c r="K8769">
        <f t="shared" ca="1" si="547"/>
        <v>12</v>
      </c>
      <c r="L8769" t="s">
        <v>19</v>
      </c>
      <c r="M8769">
        <v>1</v>
      </c>
      <c r="N8769">
        <v>1</v>
      </c>
      <c r="O8769">
        <v>0</v>
      </c>
      <c r="P8769">
        <v>0</v>
      </c>
      <c r="Q8769">
        <v>0</v>
      </c>
      <c r="R8769">
        <f>SUM(M8769:N8769:O8769:P8769:Q8769)</f>
        <v>2</v>
      </c>
      <c r="S8769" s="1">
        <v>139314</v>
      </c>
      <c r="T8769" s="1" t="str">
        <f t="shared" si="546"/>
        <v>High</v>
      </c>
      <c r="U8769">
        <v>4</v>
      </c>
      <c r="V8769">
        <v>2020</v>
      </c>
      <c r="W8769" t="s">
        <v>28</v>
      </c>
      <c r="X8769">
        <v>8</v>
      </c>
    </row>
    <row r="8770" spans="1:24" x14ac:dyDescent="0.3">
      <c r="A8770">
        <v>8769</v>
      </c>
      <c r="B8770" t="s">
        <v>41</v>
      </c>
      <c r="C8770" t="str">
        <f>_xlfn.XLOOKUP(B8770,Lookup_table!B:B,Lookup_table!C:C)</f>
        <v>Data</v>
      </c>
      <c r="D8770" t="s">
        <v>14</v>
      </c>
      <c r="E8770" t="s">
        <v>38</v>
      </c>
      <c r="F8770" t="s">
        <v>24</v>
      </c>
      <c r="G8770" t="s">
        <v>30</v>
      </c>
      <c r="H8770" t="str">
        <f t="shared" ref="H8770:H8833" si="548">IF(G8770="Remote","Remote","Onsite/Hybrid")</f>
        <v>Onsite/Hybrid</v>
      </c>
      <c r="I8770" t="s">
        <v>35</v>
      </c>
      <c r="J8770" t="str">
        <f t="shared" ref="J8770:J8833" si="549">IF(I8770="Entry","0-2 yrs",IF(I8770="Mid","3-6 yrs","7+ yrs"))</f>
        <v>0-2 yrs</v>
      </c>
      <c r="K8770">
        <f t="shared" ca="1" si="547"/>
        <v>2</v>
      </c>
      <c r="L8770" t="s">
        <v>19</v>
      </c>
      <c r="M8770">
        <v>0</v>
      </c>
      <c r="N8770">
        <v>1</v>
      </c>
      <c r="O8770">
        <v>1</v>
      </c>
      <c r="P8770">
        <v>1</v>
      </c>
      <c r="Q8770">
        <v>0</v>
      </c>
      <c r="R8770">
        <f>SUM(M8770:N8770:O8770:P8770:Q8770)</f>
        <v>3</v>
      </c>
      <c r="S8770" s="1">
        <v>80223</v>
      </c>
      <c r="T8770" s="1" t="str">
        <f t="shared" ref="T8770:T8833" si="550">IF(S8770&lt;=70000,"Low",IF(S8770&lt;=120000,"Medium","High"))</f>
        <v>Medium</v>
      </c>
      <c r="U8770">
        <v>7</v>
      </c>
      <c r="V8770">
        <v>2022</v>
      </c>
      <c r="W8770" t="s">
        <v>28</v>
      </c>
      <c r="X8770">
        <v>8</v>
      </c>
    </row>
    <row r="8771" spans="1:24" x14ac:dyDescent="0.3">
      <c r="A8771">
        <v>8770</v>
      </c>
      <c r="B8771" t="s">
        <v>33</v>
      </c>
      <c r="C8771" t="str">
        <f>_xlfn.XLOOKUP(B8771,Lookup_table!B:B,Lookup_table!C:C)</f>
        <v>Data</v>
      </c>
      <c r="D8771" t="s">
        <v>37</v>
      </c>
      <c r="E8771" t="s">
        <v>32</v>
      </c>
      <c r="F8771" t="s">
        <v>29</v>
      </c>
      <c r="G8771" t="s">
        <v>25</v>
      </c>
      <c r="H8771" t="str">
        <f t="shared" si="548"/>
        <v>Onsite/Hybrid</v>
      </c>
      <c r="I8771" t="s">
        <v>26</v>
      </c>
      <c r="J8771" t="str">
        <f t="shared" si="549"/>
        <v>3-6 yrs</v>
      </c>
      <c r="K8771">
        <f t="shared" ref="K8771:K8834" ca="1" si="551">IF(J8771="0-2 yrs",RANDBETWEEN(0,2),IF(J8771="3-6 yrs", RANDBETWEEN(3,6),IF(J8771="7+ yrs", RANDBETWEEN(7,15)," ")))</f>
        <v>3</v>
      </c>
      <c r="L8771" t="s">
        <v>39</v>
      </c>
      <c r="M8771">
        <v>0</v>
      </c>
      <c r="N8771">
        <v>1</v>
      </c>
      <c r="O8771">
        <v>0</v>
      </c>
      <c r="P8771">
        <v>0</v>
      </c>
      <c r="Q8771">
        <v>1</v>
      </c>
      <c r="R8771">
        <f>SUM(M8771:N8771:O8771:P8771:Q8771)</f>
        <v>2</v>
      </c>
      <c r="S8771" s="1">
        <v>80845</v>
      </c>
      <c r="T8771" s="1" t="str">
        <f t="shared" si="550"/>
        <v>Medium</v>
      </c>
      <c r="U8771">
        <v>9</v>
      </c>
      <c r="V8771">
        <v>2024</v>
      </c>
      <c r="W8771" t="s">
        <v>34</v>
      </c>
      <c r="X8771">
        <v>2</v>
      </c>
    </row>
    <row r="8772" spans="1:24" x14ac:dyDescent="0.3">
      <c r="A8772">
        <v>8771</v>
      </c>
      <c r="B8772" t="s">
        <v>50</v>
      </c>
      <c r="C8772" t="str">
        <f>_xlfn.XLOOKUP(B8772,Lookup_table!B:B,Lookup_table!C:C)</f>
        <v>AI</v>
      </c>
      <c r="D8772" t="s">
        <v>37</v>
      </c>
      <c r="E8772" t="s">
        <v>42</v>
      </c>
      <c r="F8772" t="s">
        <v>29</v>
      </c>
      <c r="G8772" t="s">
        <v>30</v>
      </c>
      <c r="H8772" t="str">
        <f t="shared" si="548"/>
        <v>Onsite/Hybrid</v>
      </c>
      <c r="I8772" t="s">
        <v>18</v>
      </c>
      <c r="J8772" t="str">
        <f t="shared" si="549"/>
        <v>7+ yrs</v>
      </c>
      <c r="K8772">
        <f t="shared" ca="1" si="551"/>
        <v>13</v>
      </c>
      <c r="L8772" t="s">
        <v>27</v>
      </c>
      <c r="M8772">
        <v>1</v>
      </c>
      <c r="N8772">
        <v>0</v>
      </c>
      <c r="O8772">
        <v>0</v>
      </c>
      <c r="P8772">
        <v>1</v>
      </c>
      <c r="Q8772">
        <v>1</v>
      </c>
      <c r="R8772">
        <f>SUM(M8772:N8772:O8772:P8772:Q8772)</f>
        <v>3</v>
      </c>
      <c r="S8772" s="1">
        <v>168083</v>
      </c>
      <c r="T8772" s="1" t="str">
        <f t="shared" si="550"/>
        <v>High</v>
      </c>
      <c r="U8772">
        <v>5</v>
      </c>
      <c r="V8772">
        <v>2023</v>
      </c>
      <c r="W8772" t="s">
        <v>28</v>
      </c>
      <c r="X8772">
        <v>9</v>
      </c>
    </row>
    <row r="8773" spans="1:24" x14ac:dyDescent="0.3">
      <c r="A8773">
        <v>8772</v>
      </c>
      <c r="B8773" t="s">
        <v>50</v>
      </c>
      <c r="C8773" t="str">
        <f>_xlfn.XLOOKUP(B8773,Lookup_table!B:B,Lookup_table!C:C)</f>
        <v>AI</v>
      </c>
      <c r="D8773" t="s">
        <v>22</v>
      </c>
      <c r="E8773" t="s">
        <v>40</v>
      </c>
      <c r="F8773" t="s">
        <v>24</v>
      </c>
      <c r="G8773" t="s">
        <v>25</v>
      </c>
      <c r="H8773" t="str">
        <f t="shared" si="548"/>
        <v>Onsite/Hybrid</v>
      </c>
      <c r="I8773" t="s">
        <v>35</v>
      </c>
      <c r="J8773" t="str">
        <f t="shared" si="549"/>
        <v>0-2 yrs</v>
      </c>
      <c r="K8773">
        <f t="shared" ca="1" si="551"/>
        <v>2</v>
      </c>
      <c r="L8773" t="s">
        <v>39</v>
      </c>
      <c r="M8773">
        <v>0</v>
      </c>
      <c r="N8773">
        <v>0</v>
      </c>
      <c r="O8773">
        <v>1</v>
      </c>
      <c r="P8773">
        <v>0</v>
      </c>
      <c r="Q8773">
        <v>0</v>
      </c>
      <c r="R8773">
        <f>SUM(M8773:N8773:O8773:P8773:Q8773)</f>
        <v>1</v>
      </c>
      <c r="S8773" s="1">
        <v>123011</v>
      </c>
      <c r="T8773" s="1" t="str">
        <f t="shared" si="550"/>
        <v>High</v>
      </c>
      <c r="U8773">
        <v>2</v>
      </c>
      <c r="V8773">
        <v>2025</v>
      </c>
      <c r="W8773" t="s">
        <v>34</v>
      </c>
      <c r="X8773">
        <v>3</v>
      </c>
    </row>
    <row r="8774" spans="1:24" x14ac:dyDescent="0.3">
      <c r="A8774">
        <v>8773</v>
      </c>
      <c r="B8774" t="s">
        <v>41</v>
      </c>
      <c r="C8774" t="str">
        <f>_xlfn.XLOOKUP(B8774,Lookup_table!B:B,Lookup_table!C:C)</f>
        <v>Data</v>
      </c>
      <c r="D8774" t="s">
        <v>34</v>
      </c>
      <c r="E8774" t="s">
        <v>32</v>
      </c>
      <c r="F8774" t="s">
        <v>51</v>
      </c>
      <c r="G8774" t="s">
        <v>30</v>
      </c>
      <c r="H8774" t="str">
        <f t="shared" si="548"/>
        <v>Onsite/Hybrid</v>
      </c>
      <c r="I8774" t="s">
        <v>18</v>
      </c>
      <c r="J8774" t="str">
        <f t="shared" si="549"/>
        <v>7+ yrs</v>
      </c>
      <c r="K8774">
        <f t="shared" ca="1" si="551"/>
        <v>13</v>
      </c>
      <c r="L8774" t="s">
        <v>27</v>
      </c>
      <c r="M8774">
        <v>1</v>
      </c>
      <c r="N8774">
        <v>0</v>
      </c>
      <c r="O8774">
        <v>0</v>
      </c>
      <c r="P8774">
        <v>1</v>
      </c>
      <c r="Q8774">
        <v>1</v>
      </c>
      <c r="R8774">
        <f>SUM(M8774:N8774:O8774:P8774:Q8774)</f>
        <v>3</v>
      </c>
      <c r="S8774" s="1">
        <v>123879</v>
      </c>
      <c r="T8774" s="1" t="str">
        <f t="shared" si="550"/>
        <v>High</v>
      </c>
      <c r="U8774">
        <v>12</v>
      </c>
      <c r="V8774">
        <v>2021</v>
      </c>
      <c r="W8774" t="s">
        <v>28</v>
      </c>
      <c r="X8774">
        <v>7</v>
      </c>
    </row>
    <row r="8775" spans="1:24" x14ac:dyDescent="0.3">
      <c r="A8775">
        <v>8774</v>
      </c>
      <c r="B8775" t="s">
        <v>21</v>
      </c>
      <c r="C8775" t="str">
        <f>_xlfn.XLOOKUP(B8775,Lookup_table!B:B,Lookup_table!C:C)</f>
        <v>AI</v>
      </c>
      <c r="D8775" t="s">
        <v>34</v>
      </c>
      <c r="E8775" t="s">
        <v>38</v>
      </c>
      <c r="F8775" t="s">
        <v>44</v>
      </c>
      <c r="G8775" t="s">
        <v>30</v>
      </c>
      <c r="H8775" t="str">
        <f t="shared" si="548"/>
        <v>Onsite/Hybrid</v>
      </c>
      <c r="I8775" t="s">
        <v>26</v>
      </c>
      <c r="J8775" t="str">
        <f t="shared" si="549"/>
        <v>3-6 yrs</v>
      </c>
      <c r="K8775">
        <f t="shared" ca="1" si="551"/>
        <v>4</v>
      </c>
      <c r="L8775" t="s">
        <v>19</v>
      </c>
      <c r="M8775">
        <v>1</v>
      </c>
      <c r="N8775">
        <v>0</v>
      </c>
      <c r="O8775">
        <v>0</v>
      </c>
      <c r="P8775">
        <v>0</v>
      </c>
      <c r="Q8775">
        <v>1</v>
      </c>
      <c r="R8775">
        <f>SUM(M8775:N8775:O8775:P8775:Q8775)</f>
        <v>2</v>
      </c>
      <c r="S8775" s="1">
        <v>123245</v>
      </c>
      <c r="T8775" s="1" t="str">
        <f t="shared" si="550"/>
        <v>High</v>
      </c>
      <c r="U8775">
        <v>2</v>
      </c>
      <c r="V8775">
        <v>2025</v>
      </c>
      <c r="W8775" t="s">
        <v>34</v>
      </c>
      <c r="X8775">
        <v>2</v>
      </c>
    </row>
    <row r="8776" spans="1:24" x14ac:dyDescent="0.3">
      <c r="A8776">
        <v>8775</v>
      </c>
      <c r="B8776" t="s">
        <v>21</v>
      </c>
      <c r="C8776" t="str">
        <f>_xlfn.XLOOKUP(B8776,Lookup_table!B:B,Lookup_table!C:C)</f>
        <v>AI</v>
      </c>
      <c r="D8776" t="s">
        <v>34</v>
      </c>
      <c r="E8776" t="s">
        <v>32</v>
      </c>
      <c r="F8776" t="s">
        <v>51</v>
      </c>
      <c r="G8776" t="s">
        <v>30</v>
      </c>
      <c r="H8776" t="str">
        <f t="shared" si="548"/>
        <v>Onsite/Hybrid</v>
      </c>
      <c r="I8776" t="s">
        <v>35</v>
      </c>
      <c r="J8776" t="str">
        <f t="shared" si="549"/>
        <v>0-2 yrs</v>
      </c>
      <c r="K8776">
        <f t="shared" ca="1" si="551"/>
        <v>0</v>
      </c>
      <c r="L8776" t="s">
        <v>27</v>
      </c>
      <c r="M8776">
        <v>1</v>
      </c>
      <c r="N8776">
        <v>0</v>
      </c>
      <c r="O8776">
        <v>1</v>
      </c>
      <c r="P8776">
        <v>1</v>
      </c>
      <c r="Q8776">
        <v>1</v>
      </c>
      <c r="R8776">
        <f>SUM(M8776:N8776:O8776:P8776:Q8776)</f>
        <v>4</v>
      </c>
      <c r="S8776" s="1">
        <v>126619</v>
      </c>
      <c r="T8776" s="1" t="str">
        <f t="shared" si="550"/>
        <v>High</v>
      </c>
      <c r="U8776">
        <v>6</v>
      </c>
      <c r="V8776">
        <v>2020</v>
      </c>
      <c r="W8776" t="s">
        <v>28</v>
      </c>
      <c r="X8776">
        <v>8</v>
      </c>
    </row>
    <row r="8777" spans="1:24" x14ac:dyDescent="0.3">
      <c r="A8777">
        <v>8776</v>
      </c>
      <c r="B8777" t="s">
        <v>50</v>
      </c>
      <c r="C8777" t="str">
        <f>_xlfn.XLOOKUP(B8777,Lookup_table!B:B,Lookup_table!C:C)</f>
        <v>AI</v>
      </c>
      <c r="D8777" t="s">
        <v>22</v>
      </c>
      <c r="E8777" t="s">
        <v>40</v>
      </c>
      <c r="F8777" t="s">
        <v>43</v>
      </c>
      <c r="G8777" t="s">
        <v>17</v>
      </c>
      <c r="H8777" t="str">
        <f t="shared" si="548"/>
        <v>Remote</v>
      </c>
      <c r="I8777" t="s">
        <v>26</v>
      </c>
      <c r="J8777" t="str">
        <f t="shared" si="549"/>
        <v>3-6 yrs</v>
      </c>
      <c r="K8777">
        <f t="shared" ca="1" si="551"/>
        <v>5</v>
      </c>
      <c r="L8777" t="s">
        <v>19</v>
      </c>
      <c r="M8777">
        <v>0</v>
      </c>
      <c r="N8777">
        <v>1</v>
      </c>
      <c r="O8777">
        <v>0</v>
      </c>
      <c r="P8777">
        <v>0</v>
      </c>
      <c r="Q8777">
        <v>1</v>
      </c>
      <c r="R8777">
        <f>SUM(M8777:N8777:O8777:P8777:Q8777)</f>
        <v>2</v>
      </c>
      <c r="S8777" s="1">
        <v>140558</v>
      </c>
      <c r="T8777" s="1" t="str">
        <f t="shared" si="550"/>
        <v>High</v>
      </c>
      <c r="U8777">
        <v>6</v>
      </c>
      <c r="V8777">
        <v>2020</v>
      </c>
      <c r="W8777" t="s">
        <v>34</v>
      </c>
      <c r="X8777">
        <v>3</v>
      </c>
    </row>
    <row r="8778" spans="1:24" x14ac:dyDescent="0.3">
      <c r="A8778">
        <v>8777</v>
      </c>
      <c r="B8778" t="s">
        <v>50</v>
      </c>
      <c r="C8778" t="str">
        <f>_xlfn.XLOOKUP(B8778,Lookup_table!B:B,Lookup_table!C:C)</f>
        <v>AI</v>
      </c>
      <c r="D8778" t="s">
        <v>34</v>
      </c>
      <c r="E8778" t="s">
        <v>42</v>
      </c>
      <c r="F8778" t="s">
        <v>44</v>
      </c>
      <c r="G8778" t="s">
        <v>25</v>
      </c>
      <c r="H8778" t="str">
        <f t="shared" si="548"/>
        <v>Onsite/Hybrid</v>
      </c>
      <c r="I8778" t="s">
        <v>35</v>
      </c>
      <c r="J8778" t="str">
        <f t="shared" si="549"/>
        <v>0-2 yrs</v>
      </c>
      <c r="K8778">
        <f t="shared" ca="1" si="551"/>
        <v>1</v>
      </c>
      <c r="L8778" t="s">
        <v>27</v>
      </c>
      <c r="M8778">
        <v>1</v>
      </c>
      <c r="N8778">
        <v>0</v>
      </c>
      <c r="O8778">
        <v>0</v>
      </c>
      <c r="P8778">
        <v>1</v>
      </c>
      <c r="Q8778">
        <v>1</v>
      </c>
      <c r="R8778">
        <f>SUM(M8778:N8778:O8778:P8778:Q8778)</f>
        <v>3</v>
      </c>
      <c r="S8778" s="1">
        <v>116589</v>
      </c>
      <c r="T8778" s="1" t="str">
        <f t="shared" si="550"/>
        <v>Medium</v>
      </c>
      <c r="U8778">
        <v>2</v>
      </c>
      <c r="V8778">
        <v>2023</v>
      </c>
      <c r="W8778" t="s">
        <v>34</v>
      </c>
      <c r="X8778">
        <v>2</v>
      </c>
    </row>
    <row r="8779" spans="1:24" x14ac:dyDescent="0.3">
      <c r="A8779">
        <v>8778</v>
      </c>
      <c r="B8779" t="s">
        <v>41</v>
      </c>
      <c r="C8779" t="str">
        <f>_xlfn.XLOOKUP(B8779,Lookup_table!B:B,Lookup_table!C:C)</f>
        <v>Data</v>
      </c>
      <c r="D8779" t="s">
        <v>37</v>
      </c>
      <c r="E8779" t="s">
        <v>38</v>
      </c>
      <c r="F8779" t="s">
        <v>43</v>
      </c>
      <c r="G8779" t="s">
        <v>17</v>
      </c>
      <c r="H8779" t="str">
        <f t="shared" si="548"/>
        <v>Remote</v>
      </c>
      <c r="I8779" t="s">
        <v>18</v>
      </c>
      <c r="J8779" t="str">
        <f t="shared" si="549"/>
        <v>7+ yrs</v>
      </c>
      <c r="K8779">
        <f t="shared" ca="1" si="551"/>
        <v>8</v>
      </c>
      <c r="L8779" t="s">
        <v>19</v>
      </c>
      <c r="M8779">
        <v>0</v>
      </c>
      <c r="N8779">
        <v>1</v>
      </c>
      <c r="O8779">
        <v>0</v>
      </c>
      <c r="P8779">
        <v>1</v>
      </c>
      <c r="Q8779">
        <v>0</v>
      </c>
      <c r="R8779">
        <f>SUM(M8779:N8779:O8779:P8779:Q8779)</f>
        <v>2</v>
      </c>
      <c r="S8779" s="1">
        <v>112217</v>
      </c>
      <c r="T8779" s="1" t="str">
        <f t="shared" si="550"/>
        <v>Medium</v>
      </c>
      <c r="U8779">
        <v>9</v>
      </c>
      <c r="V8779">
        <v>2023</v>
      </c>
      <c r="W8779" t="s">
        <v>28</v>
      </c>
      <c r="X8779">
        <v>9</v>
      </c>
    </row>
    <row r="8780" spans="1:24" x14ac:dyDescent="0.3">
      <c r="A8780">
        <v>8779</v>
      </c>
      <c r="B8780" t="s">
        <v>33</v>
      </c>
      <c r="C8780" t="str">
        <f>_xlfn.XLOOKUP(B8780,Lookup_table!B:B,Lookup_table!C:C)</f>
        <v>Data</v>
      </c>
      <c r="D8780" t="s">
        <v>34</v>
      </c>
      <c r="E8780" t="s">
        <v>42</v>
      </c>
      <c r="F8780" t="s">
        <v>52</v>
      </c>
      <c r="G8780" t="s">
        <v>25</v>
      </c>
      <c r="H8780" t="str">
        <f t="shared" si="548"/>
        <v>Onsite/Hybrid</v>
      </c>
      <c r="I8780" t="s">
        <v>26</v>
      </c>
      <c r="J8780" t="str">
        <f t="shared" si="549"/>
        <v>3-6 yrs</v>
      </c>
      <c r="K8780">
        <f t="shared" ca="1" si="551"/>
        <v>4</v>
      </c>
      <c r="L8780" t="s">
        <v>39</v>
      </c>
      <c r="M8780">
        <v>0</v>
      </c>
      <c r="N8780">
        <v>1</v>
      </c>
      <c r="O8780">
        <v>0</v>
      </c>
      <c r="P8780">
        <v>1</v>
      </c>
      <c r="Q8780">
        <v>0</v>
      </c>
      <c r="R8780">
        <f>SUM(M8780:N8780:O8780:P8780:Q8780)</f>
        <v>2</v>
      </c>
      <c r="S8780" s="1">
        <v>86683</v>
      </c>
      <c r="T8780" s="1" t="str">
        <f t="shared" si="550"/>
        <v>Medium</v>
      </c>
      <c r="U8780">
        <v>2</v>
      </c>
      <c r="V8780">
        <v>2022</v>
      </c>
      <c r="W8780" t="s">
        <v>34</v>
      </c>
      <c r="X8780">
        <v>6</v>
      </c>
    </row>
    <row r="8781" spans="1:24" x14ac:dyDescent="0.3">
      <c r="A8781">
        <v>8780</v>
      </c>
      <c r="B8781" t="s">
        <v>21</v>
      </c>
      <c r="C8781" t="str">
        <f>_xlfn.XLOOKUP(B8781,Lookup_table!B:B,Lookup_table!C:C)</f>
        <v>AI</v>
      </c>
      <c r="D8781" t="s">
        <v>14</v>
      </c>
      <c r="E8781" t="s">
        <v>15</v>
      </c>
      <c r="F8781" t="s">
        <v>51</v>
      </c>
      <c r="G8781" t="s">
        <v>17</v>
      </c>
      <c r="H8781" t="str">
        <f t="shared" si="548"/>
        <v>Remote</v>
      </c>
      <c r="I8781" t="s">
        <v>26</v>
      </c>
      <c r="J8781" t="str">
        <f t="shared" si="549"/>
        <v>3-6 yrs</v>
      </c>
      <c r="K8781">
        <f t="shared" ca="1" si="551"/>
        <v>4</v>
      </c>
      <c r="L8781" t="s">
        <v>19</v>
      </c>
      <c r="M8781">
        <v>1</v>
      </c>
      <c r="N8781">
        <v>0</v>
      </c>
      <c r="O8781">
        <v>1</v>
      </c>
      <c r="P8781">
        <v>1</v>
      </c>
      <c r="Q8781">
        <v>0</v>
      </c>
      <c r="R8781">
        <f>SUM(M8781:N8781:O8781:P8781:Q8781)</f>
        <v>3</v>
      </c>
      <c r="S8781" s="1">
        <v>147287</v>
      </c>
      <c r="T8781" s="1" t="str">
        <f t="shared" si="550"/>
        <v>High</v>
      </c>
      <c r="U8781">
        <v>4</v>
      </c>
      <c r="V8781">
        <v>2024</v>
      </c>
      <c r="W8781" t="s">
        <v>28</v>
      </c>
      <c r="X8781">
        <v>7</v>
      </c>
    </row>
    <row r="8782" spans="1:24" x14ac:dyDescent="0.3">
      <c r="A8782">
        <v>8781</v>
      </c>
      <c r="B8782" t="s">
        <v>21</v>
      </c>
      <c r="C8782" t="str">
        <f>_xlfn.XLOOKUP(B8782,Lookup_table!B:B,Lookup_table!C:C)</f>
        <v>AI</v>
      </c>
      <c r="D8782" t="s">
        <v>37</v>
      </c>
      <c r="E8782" t="s">
        <v>38</v>
      </c>
      <c r="F8782" t="s">
        <v>52</v>
      </c>
      <c r="G8782" t="s">
        <v>17</v>
      </c>
      <c r="H8782" t="str">
        <f t="shared" si="548"/>
        <v>Remote</v>
      </c>
      <c r="I8782" t="s">
        <v>18</v>
      </c>
      <c r="J8782" t="str">
        <f t="shared" si="549"/>
        <v>7+ yrs</v>
      </c>
      <c r="K8782">
        <f t="shared" ca="1" si="551"/>
        <v>12</v>
      </c>
      <c r="L8782" t="s">
        <v>39</v>
      </c>
      <c r="M8782">
        <v>1</v>
      </c>
      <c r="N8782">
        <v>0</v>
      </c>
      <c r="O8782">
        <v>1</v>
      </c>
      <c r="P8782">
        <v>0</v>
      </c>
      <c r="Q8782">
        <v>1</v>
      </c>
      <c r="R8782">
        <f>SUM(M8782:N8782:O8782:P8782:Q8782)</f>
        <v>3</v>
      </c>
      <c r="S8782" s="1">
        <v>164146</v>
      </c>
      <c r="T8782" s="1" t="str">
        <f t="shared" si="550"/>
        <v>High</v>
      </c>
      <c r="U8782">
        <v>12</v>
      </c>
      <c r="V8782">
        <v>2021</v>
      </c>
      <c r="W8782" t="s">
        <v>20</v>
      </c>
      <c r="X8782">
        <v>2</v>
      </c>
    </row>
    <row r="8783" spans="1:24" x14ac:dyDescent="0.3">
      <c r="A8783">
        <v>8782</v>
      </c>
      <c r="B8783" t="s">
        <v>31</v>
      </c>
      <c r="C8783" t="str">
        <f>_xlfn.XLOOKUP(B8783,Lookup_table!B:B,Lookup_table!C:C)</f>
        <v>Business</v>
      </c>
      <c r="D8783" t="s">
        <v>34</v>
      </c>
      <c r="E8783" t="s">
        <v>38</v>
      </c>
      <c r="F8783" t="s">
        <v>16</v>
      </c>
      <c r="G8783" t="s">
        <v>30</v>
      </c>
      <c r="H8783" t="str">
        <f t="shared" si="548"/>
        <v>Onsite/Hybrid</v>
      </c>
      <c r="I8783" t="s">
        <v>35</v>
      </c>
      <c r="J8783" t="str">
        <f t="shared" si="549"/>
        <v>0-2 yrs</v>
      </c>
      <c r="K8783">
        <f t="shared" ca="1" si="551"/>
        <v>2</v>
      </c>
      <c r="L8783" t="s">
        <v>19</v>
      </c>
      <c r="M8783">
        <v>1</v>
      </c>
      <c r="N8783">
        <v>1</v>
      </c>
      <c r="O8783">
        <v>1</v>
      </c>
      <c r="P8783">
        <v>0</v>
      </c>
      <c r="Q8783">
        <v>1</v>
      </c>
      <c r="R8783">
        <f>SUM(M8783:N8783:O8783:P8783:Q8783)</f>
        <v>4</v>
      </c>
      <c r="S8783" s="1">
        <v>71427</v>
      </c>
      <c r="T8783" s="1" t="str">
        <f t="shared" si="550"/>
        <v>Medium</v>
      </c>
      <c r="U8783">
        <v>9</v>
      </c>
      <c r="V8783">
        <v>2023</v>
      </c>
      <c r="W8783" t="s">
        <v>28</v>
      </c>
      <c r="X8783">
        <v>9</v>
      </c>
    </row>
    <row r="8784" spans="1:24" x14ac:dyDescent="0.3">
      <c r="A8784">
        <v>8783</v>
      </c>
      <c r="B8784" t="s">
        <v>31</v>
      </c>
      <c r="C8784" t="str">
        <f>_xlfn.XLOOKUP(B8784,Lookup_table!B:B,Lookup_table!C:C)</f>
        <v>Business</v>
      </c>
      <c r="D8784" t="s">
        <v>34</v>
      </c>
      <c r="E8784" t="s">
        <v>42</v>
      </c>
      <c r="F8784" t="s">
        <v>51</v>
      </c>
      <c r="G8784" t="s">
        <v>25</v>
      </c>
      <c r="H8784" t="str">
        <f t="shared" si="548"/>
        <v>Onsite/Hybrid</v>
      </c>
      <c r="I8784" t="s">
        <v>26</v>
      </c>
      <c r="J8784" t="str">
        <f t="shared" si="549"/>
        <v>3-6 yrs</v>
      </c>
      <c r="K8784">
        <f t="shared" ca="1" si="551"/>
        <v>4</v>
      </c>
      <c r="L8784" t="s">
        <v>27</v>
      </c>
      <c r="M8784">
        <v>0</v>
      </c>
      <c r="N8784">
        <v>1</v>
      </c>
      <c r="O8784">
        <v>0</v>
      </c>
      <c r="P8784">
        <v>1</v>
      </c>
      <c r="Q8784">
        <v>1</v>
      </c>
      <c r="R8784">
        <f>SUM(M8784:N8784:O8784:P8784:Q8784)</f>
        <v>3</v>
      </c>
      <c r="S8784" s="1">
        <v>100667</v>
      </c>
      <c r="T8784" s="1" t="str">
        <f t="shared" si="550"/>
        <v>Medium</v>
      </c>
      <c r="U8784">
        <v>6</v>
      </c>
      <c r="V8784">
        <v>2024</v>
      </c>
      <c r="W8784" t="s">
        <v>20</v>
      </c>
      <c r="X8784">
        <v>2</v>
      </c>
    </row>
    <row r="8785" spans="1:24" x14ac:dyDescent="0.3">
      <c r="A8785">
        <v>8784</v>
      </c>
      <c r="B8785" t="s">
        <v>50</v>
      </c>
      <c r="C8785" t="str">
        <f>_xlfn.XLOOKUP(B8785,Lookup_table!B:B,Lookup_table!C:C)</f>
        <v>AI</v>
      </c>
      <c r="D8785" t="s">
        <v>14</v>
      </c>
      <c r="E8785" t="s">
        <v>23</v>
      </c>
      <c r="F8785" t="s">
        <v>16</v>
      </c>
      <c r="G8785" t="s">
        <v>30</v>
      </c>
      <c r="H8785" t="str">
        <f t="shared" si="548"/>
        <v>Onsite/Hybrid</v>
      </c>
      <c r="I8785" t="s">
        <v>35</v>
      </c>
      <c r="J8785" t="str">
        <f t="shared" si="549"/>
        <v>0-2 yrs</v>
      </c>
      <c r="K8785">
        <f t="shared" ca="1" si="551"/>
        <v>2</v>
      </c>
      <c r="L8785" t="s">
        <v>27</v>
      </c>
      <c r="M8785">
        <v>1</v>
      </c>
      <c r="N8785">
        <v>1</v>
      </c>
      <c r="O8785">
        <v>1</v>
      </c>
      <c r="P8785">
        <v>1</v>
      </c>
      <c r="Q8785">
        <v>1</v>
      </c>
      <c r="R8785">
        <f>SUM(M8785:N8785:O8785:P8785:Q8785)</f>
        <v>5</v>
      </c>
      <c r="S8785" s="1">
        <v>130167</v>
      </c>
      <c r="T8785" s="1" t="str">
        <f t="shared" si="550"/>
        <v>High</v>
      </c>
      <c r="U8785">
        <v>9</v>
      </c>
      <c r="V8785">
        <v>2022</v>
      </c>
      <c r="W8785" t="s">
        <v>28</v>
      </c>
      <c r="X8785">
        <v>1</v>
      </c>
    </row>
    <row r="8786" spans="1:24" x14ac:dyDescent="0.3">
      <c r="A8786">
        <v>8785</v>
      </c>
      <c r="B8786" t="s">
        <v>50</v>
      </c>
      <c r="C8786" t="str">
        <f>_xlfn.XLOOKUP(B8786,Lookup_table!B:B,Lookup_table!C:C)</f>
        <v>AI</v>
      </c>
      <c r="D8786" t="s">
        <v>22</v>
      </c>
      <c r="E8786" t="s">
        <v>38</v>
      </c>
      <c r="F8786" t="s">
        <v>29</v>
      </c>
      <c r="G8786" t="s">
        <v>25</v>
      </c>
      <c r="H8786" t="str">
        <f t="shared" si="548"/>
        <v>Onsite/Hybrid</v>
      </c>
      <c r="I8786" t="s">
        <v>26</v>
      </c>
      <c r="J8786" t="str">
        <f t="shared" si="549"/>
        <v>3-6 yrs</v>
      </c>
      <c r="K8786">
        <f t="shared" ca="1" si="551"/>
        <v>6</v>
      </c>
      <c r="L8786" t="s">
        <v>27</v>
      </c>
      <c r="M8786">
        <v>0</v>
      </c>
      <c r="N8786">
        <v>0</v>
      </c>
      <c r="O8786">
        <v>1</v>
      </c>
      <c r="P8786">
        <v>0</v>
      </c>
      <c r="Q8786">
        <v>0</v>
      </c>
      <c r="R8786">
        <f>SUM(M8786:N8786:O8786:P8786:Q8786)</f>
        <v>1</v>
      </c>
      <c r="S8786" s="1">
        <v>149693</v>
      </c>
      <c r="T8786" s="1" t="str">
        <f t="shared" si="550"/>
        <v>High</v>
      </c>
      <c r="U8786">
        <v>6</v>
      </c>
      <c r="V8786">
        <v>2022</v>
      </c>
      <c r="W8786" t="s">
        <v>20</v>
      </c>
      <c r="X8786">
        <v>4</v>
      </c>
    </row>
    <row r="8787" spans="1:24" x14ac:dyDescent="0.3">
      <c r="A8787">
        <v>8786</v>
      </c>
      <c r="B8787" t="s">
        <v>41</v>
      </c>
      <c r="C8787" t="str">
        <f>_xlfn.XLOOKUP(B8787,Lookup_table!B:B,Lookup_table!C:C)</f>
        <v>Data</v>
      </c>
      <c r="D8787" t="s">
        <v>34</v>
      </c>
      <c r="E8787" t="s">
        <v>40</v>
      </c>
      <c r="F8787" t="s">
        <v>24</v>
      </c>
      <c r="G8787" t="s">
        <v>30</v>
      </c>
      <c r="H8787" t="str">
        <f t="shared" si="548"/>
        <v>Onsite/Hybrid</v>
      </c>
      <c r="I8787" t="s">
        <v>26</v>
      </c>
      <c r="J8787" t="str">
        <f t="shared" si="549"/>
        <v>3-6 yrs</v>
      </c>
      <c r="K8787">
        <f t="shared" ca="1" si="551"/>
        <v>4</v>
      </c>
      <c r="L8787" t="s">
        <v>27</v>
      </c>
      <c r="M8787">
        <v>1</v>
      </c>
      <c r="N8787">
        <v>0</v>
      </c>
      <c r="O8787">
        <v>1</v>
      </c>
      <c r="P8787">
        <v>0</v>
      </c>
      <c r="Q8787">
        <v>1</v>
      </c>
      <c r="R8787">
        <f>SUM(M8787:N8787:O8787:P8787:Q8787)</f>
        <v>3</v>
      </c>
      <c r="S8787" s="1">
        <v>98231</v>
      </c>
      <c r="T8787" s="1" t="str">
        <f t="shared" si="550"/>
        <v>Medium</v>
      </c>
      <c r="U8787">
        <v>3</v>
      </c>
      <c r="V8787">
        <v>2020</v>
      </c>
      <c r="W8787" t="s">
        <v>34</v>
      </c>
      <c r="X8787">
        <v>6</v>
      </c>
    </row>
    <row r="8788" spans="1:24" x14ac:dyDescent="0.3">
      <c r="A8788">
        <v>8787</v>
      </c>
      <c r="B8788" t="s">
        <v>41</v>
      </c>
      <c r="C8788" t="str">
        <f>_xlfn.XLOOKUP(B8788,Lookup_table!B:B,Lookup_table!C:C)</f>
        <v>Data</v>
      </c>
      <c r="D8788" t="s">
        <v>34</v>
      </c>
      <c r="E8788" t="s">
        <v>42</v>
      </c>
      <c r="F8788" t="s">
        <v>16</v>
      </c>
      <c r="G8788" t="s">
        <v>25</v>
      </c>
      <c r="H8788" t="str">
        <f t="shared" si="548"/>
        <v>Onsite/Hybrid</v>
      </c>
      <c r="I8788" t="s">
        <v>26</v>
      </c>
      <c r="J8788" t="str">
        <f t="shared" si="549"/>
        <v>3-6 yrs</v>
      </c>
      <c r="K8788">
        <f t="shared" ca="1" si="551"/>
        <v>6</v>
      </c>
      <c r="L8788" t="s">
        <v>19</v>
      </c>
      <c r="M8788">
        <v>0</v>
      </c>
      <c r="N8788">
        <v>1</v>
      </c>
      <c r="O8788">
        <v>0</v>
      </c>
      <c r="P8788">
        <v>0</v>
      </c>
      <c r="Q8788">
        <v>1</v>
      </c>
      <c r="R8788">
        <f>SUM(M8788:N8788:O8788:P8788:Q8788)</f>
        <v>2</v>
      </c>
      <c r="S8788" s="1">
        <v>86025</v>
      </c>
      <c r="T8788" s="1" t="str">
        <f t="shared" si="550"/>
        <v>Medium</v>
      </c>
      <c r="U8788">
        <v>10</v>
      </c>
      <c r="V8788">
        <v>2023</v>
      </c>
      <c r="W8788" t="s">
        <v>20</v>
      </c>
      <c r="X8788">
        <v>4</v>
      </c>
    </row>
    <row r="8789" spans="1:24" x14ac:dyDescent="0.3">
      <c r="A8789">
        <v>8788</v>
      </c>
      <c r="B8789" t="s">
        <v>21</v>
      </c>
      <c r="C8789" t="str">
        <f>_xlfn.XLOOKUP(B8789,Lookup_table!B:B,Lookup_table!C:C)</f>
        <v>AI</v>
      </c>
      <c r="D8789" t="s">
        <v>34</v>
      </c>
      <c r="E8789" t="s">
        <v>38</v>
      </c>
      <c r="F8789" t="s">
        <v>29</v>
      </c>
      <c r="G8789" t="s">
        <v>25</v>
      </c>
      <c r="H8789" t="str">
        <f t="shared" si="548"/>
        <v>Onsite/Hybrid</v>
      </c>
      <c r="I8789" t="s">
        <v>35</v>
      </c>
      <c r="J8789" t="str">
        <f t="shared" si="549"/>
        <v>0-2 yrs</v>
      </c>
      <c r="K8789">
        <f t="shared" ca="1" si="551"/>
        <v>1</v>
      </c>
      <c r="L8789" t="s">
        <v>39</v>
      </c>
      <c r="M8789">
        <v>1</v>
      </c>
      <c r="N8789">
        <v>1</v>
      </c>
      <c r="O8789">
        <v>0</v>
      </c>
      <c r="P8789">
        <v>0</v>
      </c>
      <c r="Q8789">
        <v>1</v>
      </c>
      <c r="R8789">
        <f>SUM(M8789:N8789:O8789:P8789:Q8789)</f>
        <v>3</v>
      </c>
      <c r="S8789" s="1">
        <v>98046</v>
      </c>
      <c r="T8789" s="1" t="str">
        <f t="shared" si="550"/>
        <v>Medium</v>
      </c>
      <c r="U8789">
        <v>8</v>
      </c>
      <c r="V8789">
        <v>2020</v>
      </c>
      <c r="W8789" t="s">
        <v>34</v>
      </c>
      <c r="X8789">
        <v>1</v>
      </c>
    </row>
    <row r="8790" spans="1:24" x14ac:dyDescent="0.3">
      <c r="A8790">
        <v>8789</v>
      </c>
      <c r="B8790" t="s">
        <v>31</v>
      </c>
      <c r="C8790" t="str">
        <f>_xlfn.XLOOKUP(B8790,Lookup_table!B:B,Lookup_table!C:C)</f>
        <v>Business</v>
      </c>
      <c r="D8790" t="s">
        <v>37</v>
      </c>
      <c r="E8790" t="s">
        <v>32</v>
      </c>
      <c r="F8790" t="s">
        <v>43</v>
      </c>
      <c r="G8790" t="s">
        <v>30</v>
      </c>
      <c r="H8790" t="str">
        <f t="shared" si="548"/>
        <v>Onsite/Hybrid</v>
      </c>
      <c r="I8790" t="s">
        <v>35</v>
      </c>
      <c r="J8790" t="str">
        <f t="shared" si="549"/>
        <v>0-2 yrs</v>
      </c>
      <c r="K8790">
        <f t="shared" ca="1" si="551"/>
        <v>2</v>
      </c>
      <c r="L8790" t="s">
        <v>39</v>
      </c>
      <c r="M8790">
        <v>1</v>
      </c>
      <c r="N8790">
        <v>1</v>
      </c>
      <c r="O8790">
        <v>1</v>
      </c>
      <c r="P8790">
        <v>0</v>
      </c>
      <c r="Q8790">
        <v>0</v>
      </c>
      <c r="R8790">
        <f>SUM(M8790:N8790:O8790:P8790:Q8790)</f>
        <v>3</v>
      </c>
      <c r="S8790" s="1">
        <v>61519</v>
      </c>
      <c r="T8790" s="1" t="str">
        <f t="shared" si="550"/>
        <v>Low</v>
      </c>
      <c r="U8790">
        <v>3</v>
      </c>
      <c r="V8790">
        <v>2021</v>
      </c>
      <c r="W8790" t="s">
        <v>34</v>
      </c>
      <c r="X8790">
        <v>3</v>
      </c>
    </row>
    <row r="8791" spans="1:24" x14ac:dyDescent="0.3">
      <c r="A8791">
        <v>8790</v>
      </c>
      <c r="B8791" t="s">
        <v>41</v>
      </c>
      <c r="C8791" t="str">
        <f>_xlfn.XLOOKUP(B8791,Lookup_table!B:B,Lookup_table!C:C)</f>
        <v>Data</v>
      </c>
      <c r="D8791" t="s">
        <v>14</v>
      </c>
      <c r="E8791" t="s">
        <v>40</v>
      </c>
      <c r="F8791" t="s">
        <v>29</v>
      </c>
      <c r="G8791" t="s">
        <v>17</v>
      </c>
      <c r="H8791" t="str">
        <f t="shared" si="548"/>
        <v>Remote</v>
      </c>
      <c r="I8791" t="s">
        <v>35</v>
      </c>
      <c r="J8791" t="str">
        <f t="shared" si="549"/>
        <v>0-2 yrs</v>
      </c>
      <c r="K8791">
        <f t="shared" ca="1" si="551"/>
        <v>0</v>
      </c>
      <c r="L8791" t="s">
        <v>39</v>
      </c>
      <c r="M8791">
        <v>1</v>
      </c>
      <c r="N8791">
        <v>0</v>
      </c>
      <c r="O8791">
        <v>1</v>
      </c>
      <c r="P8791">
        <v>1</v>
      </c>
      <c r="Q8791">
        <v>1</v>
      </c>
      <c r="R8791">
        <f>SUM(M8791:N8791:O8791:P8791:Q8791)</f>
        <v>4</v>
      </c>
      <c r="S8791" s="1">
        <v>85093</v>
      </c>
      <c r="T8791" s="1" t="str">
        <f t="shared" si="550"/>
        <v>Medium</v>
      </c>
      <c r="U8791">
        <v>6</v>
      </c>
      <c r="V8791">
        <v>2025</v>
      </c>
      <c r="W8791" t="s">
        <v>28</v>
      </c>
      <c r="X8791">
        <v>4</v>
      </c>
    </row>
    <row r="8792" spans="1:24" x14ac:dyDescent="0.3">
      <c r="A8792">
        <v>8791</v>
      </c>
      <c r="B8792" t="s">
        <v>50</v>
      </c>
      <c r="C8792" t="str">
        <f>_xlfn.XLOOKUP(B8792,Lookup_table!B:B,Lookup_table!C:C)</f>
        <v>AI</v>
      </c>
      <c r="D8792" t="s">
        <v>34</v>
      </c>
      <c r="E8792" t="s">
        <v>42</v>
      </c>
      <c r="F8792" t="s">
        <v>29</v>
      </c>
      <c r="G8792" t="s">
        <v>30</v>
      </c>
      <c r="H8792" t="str">
        <f t="shared" si="548"/>
        <v>Onsite/Hybrid</v>
      </c>
      <c r="I8792" t="s">
        <v>26</v>
      </c>
      <c r="J8792" t="str">
        <f t="shared" si="549"/>
        <v>3-6 yrs</v>
      </c>
      <c r="K8792">
        <f t="shared" ca="1" si="551"/>
        <v>3</v>
      </c>
      <c r="L8792" t="s">
        <v>27</v>
      </c>
      <c r="M8792">
        <v>0</v>
      </c>
      <c r="N8792">
        <v>1</v>
      </c>
      <c r="O8792">
        <v>1</v>
      </c>
      <c r="P8792">
        <v>1</v>
      </c>
      <c r="Q8792">
        <v>0</v>
      </c>
      <c r="R8792">
        <f>SUM(M8792:N8792:O8792:P8792:Q8792)</f>
        <v>3</v>
      </c>
      <c r="S8792" s="1">
        <v>140823</v>
      </c>
      <c r="T8792" s="1" t="str">
        <f t="shared" si="550"/>
        <v>High</v>
      </c>
      <c r="U8792">
        <v>8</v>
      </c>
      <c r="V8792">
        <v>2025</v>
      </c>
      <c r="W8792" t="s">
        <v>28</v>
      </c>
      <c r="X8792">
        <v>1</v>
      </c>
    </row>
    <row r="8793" spans="1:24" x14ac:dyDescent="0.3">
      <c r="A8793">
        <v>8792</v>
      </c>
      <c r="B8793" t="s">
        <v>31</v>
      </c>
      <c r="C8793" t="str">
        <f>_xlfn.XLOOKUP(B8793,Lookup_table!B:B,Lookup_table!C:C)</f>
        <v>Business</v>
      </c>
      <c r="D8793" t="s">
        <v>14</v>
      </c>
      <c r="E8793" t="s">
        <v>23</v>
      </c>
      <c r="F8793" t="s">
        <v>51</v>
      </c>
      <c r="G8793" t="s">
        <v>30</v>
      </c>
      <c r="H8793" t="str">
        <f t="shared" si="548"/>
        <v>Onsite/Hybrid</v>
      </c>
      <c r="I8793" t="s">
        <v>18</v>
      </c>
      <c r="J8793" t="str">
        <f t="shared" si="549"/>
        <v>7+ yrs</v>
      </c>
      <c r="K8793">
        <f t="shared" ca="1" si="551"/>
        <v>7</v>
      </c>
      <c r="L8793" t="s">
        <v>39</v>
      </c>
      <c r="M8793">
        <v>1</v>
      </c>
      <c r="N8793">
        <v>1</v>
      </c>
      <c r="O8793">
        <v>1</v>
      </c>
      <c r="P8793">
        <v>0</v>
      </c>
      <c r="Q8793">
        <v>0</v>
      </c>
      <c r="R8793">
        <f>SUM(M8793:N8793:O8793:P8793:Q8793)</f>
        <v>3</v>
      </c>
      <c r="S8793" s="1">
        <v>115964</v>
      </c>
      <c r="T8793" s="1" t="str">
        <f t="shared" si="550"/>
        <v>Medium</v>
      </c>
      <c r="U8793">
        <v>9</v>
      </c>
      <c r="V8793">
        <v>2023</v>
      </c>
      <c r="W8793" t="s">
        <v>28</v>
      </c>
      <c r="X8793">
        <v>7</v>
      </c>
    </row>
    <row r="8794" spans="1:24" x14ac:dyDescent="0.3">
      <c r="A8794">
        <v>8793</v>
      </c>
      <c r="B8794" t="s">
        <v>41</v>
      </c>
      <c r="C8794" t="str">
        <f>_xlfn.XLOOKUP(B8794,Lookup_table!B:B,Lookup_table!C:C)</f>
        <v>Data</v>
      </c>
      <c r="D8794" t="s">
        <v>34</v>
      </c>
      <c r="E8794" t="s">
        <v>23</v>
      </c>
      <c r="F8794" t="s">
        <v>44</v>
      </c>
      <c r="G8794" t="s">
        <v>25</v>
      </c>
      <c r="H8794" t="str">
        <f t="shared" si="548"/>
        <v>Onsite/Hybrid</v>
      </c>
      <c r="I8794" t="s">
        <v>35</v>
      </c>
      <c r="J8794" t="str">
        <f t="shared" si="549"/>
        <v>0-2 yrs</v>
      </c>
      <c r="K8794">
        <f t="shared" ca="1" si="551"/>
        <v>1</v>
      </c>
      <c r="L8794" t="s">
        <v>39</v>
      </c>
      <c r="M8794">
        <v>0</v>
      </c>
      <c r="N8794">
        <v>1</v>
      </c>
      <c r="O8794">
        <v>1</v>
      </c>
      <c r="P8794">
        <v>0</v>
      </c>
      <c r="Q8794">
        <v>0</v>
      </c>
      <c r="R8794">
        <f>SUM(M8794:N8794:O8794:P8794:Q8794)</f>
        <v>2</v>
      </c>
      <c r="S8794" s="1">
        <v>69599</v>
      </c>
      <c r="T8794" s="1" t="str">
        <f t="shared" si="550"/>
        <v>Low</v>
      </c>
      <c r="U8794">
        <v>6</v>
      </c>
      <c r="V8794">
        <v>2024</v>
      </c>
      <c r="W8794" t="s">
        <v>20</v>
      </c>
      <c r="X8794">
        <v>2</v>
      </c>
    </row>
    <row r="8795" spans="1:24" x14ac:dyDescent="0.3">
      <c r="A8795">
        <v>8794</v>
      </c>
      <c r="B8795" t="s">
        <v>21</v>
      </c>
      <c r="C8795" t="str">
        <f>_xlfn.XLOOKUP(B8795,Lookup_table!B:B,Lookup_table!C:C)</f>
        <v>AI</v>
      </c>
      <c r="D8795" t="s">
        <v>37</v>
      </c>
      <c r="E8795" t="s">
        <v>32</v>
      </c>
      <c r="F8795" t="s">
        <v>43</v>
      </c>
      <c r="G8795" t="s">
        <v>17</v>
      </c>
      <c r="H8795" t="str">
        <f t="shared" si="548"/>
        <v>Remote</v>
      </c>
      <c r="I8795" t="s">
        <v>35</v>
      </c>
      <c r="J8795" t="str">
        <f t="shared" si="549"/>
        <v>0-2 yrs</v>
      </c>
      <c r="K8795">
        <f t="shared" ca="1" si="551"/>
        <v>1</v>
      </c>
      <c r="L8795" t="s">
        <v>27</v>
      </c>
      <c r="M8795">
        <v>1</v>
      </c>
      <c r="N8795">
        <v>0</v>
      </c>
      <c r="O8795">
        <v>1</v>
      </c>
      <c r="P8795">
        <v>1</v>
      </c>
      <c r="Q8795">
        <v>1</v>
      </c>
      <c r="R8795">
        <f>SUM(M8795:N8795:O8795:P8795:Q8795)</f>
        <v>4</v>
      </c>
      <c r="S8795" s="1">
        <v>133116</v>
      </c>
      <c r="T8795" s="1" t="str">
        <f t="shared" si="550"/>
        <v>High</v>
      </c>
      <c r="U8795">
        <v>4</v>
      </c>
      <c r="V8795">
        <v>2021</v>
      </c>
      <c r="W8795" t="s">
        <v>28</v>
      </c>
      <c r="X8795">
        <v>7</v>
      </c>
    </row>
    <row r="8796" spans="1:24" x14ac:dyDescent="0.3">
      <c r="A8796">
        <v>8795</v>
      </c>
      <c r="B8796" t="s">
        <v>36</v>
      </c>
      <c r="C8796" t="str">
        <f>_xlfn.XLOOKUP(B8796,Lookup_table!B:B,Lookup_table!C:C)</f>
        <v>Data</v>
      </c>
      <c r="D8796" t="s">
        <v>22</v>
      </c>
      <c r="E8796" t="s">
        <v>40</v>
      </c>
      <c r="F8796" t="s">
        <v>52</v>
      </c>
      <c r="G8796" t="s">
        <v>17</v>
      </c>
      <c r="H8796" t="str">
        <f t="shared" si="548"/>
        <v>Remote</v>
      </c>
      <c r="I8796" t="s">
        <v>18</v>
      </c>
      <c r="J8796" t="str">
        <f t="shared" si="549"/>
        <v>7+ yrs</v>
      </c>
      <c r="K8796">
        <f t="shared" ca="1" si="551"/>
        <v>7</v>
      </c>
      <c r="L8796" t="s">
        <v>19</v>
      </c>
      <c r="M8796">
        <v>0</v>
      </c>
      <c r="N8796">
        <v>0</v>
      </c>
      <c r="O8796">
        <v>0</v>
      </c>
      <c r="P8796">
        <v>1</v>
      </c>
      <c r="Q8796">
        <v>0</v>
      </c>
      <c r="R8796">
        <f>SUM(M8796:N8796:O8796:P8796:Q8796)</f>
        <v>1</v>
      </c>
      <c r="S8796" s="1">
        <v>137776</v>
      </c>
      <c r="T8796" s="1" t="str">
        <f t="shared" si="550"/>
        <v>High</v>
      </c>
      <c r="U8796">
        <v>10</v>
      </c>
      <c r="V8796">
        <v>2022</v>
      </c>
      <c r="W8796" t="s">
        <v>28</v>
      </c>
      <c r="X8796">
        <v>8</v>
      </c>
    </row>
    <row r="8797" spans="1:24" x14ac:dyDescent="0.3">
      <c r="A8797">
        <v>8796</v>
      </c>
      <c r="B8797" t="s">
        <v>31</v>
      </c>
      <c r="C8797" t="str">
        <f>_xlfn.XLOOKUP(B8797,Lookup_table!B:B,Lookup_table!C:C)</f>
        <v>Business</v>
      </c>
      <c r="D8797" t="s">
        <v>22</v>
      </c>
      <c r="E8797" t="s">
        <v>42</v>
      </c>
      <c r="F8797" t="s">
        <v>52</v>
      </c>
      <c r="G8797" t="s">
        <v>17</v>
      </c>
      <c r="H8797" t="str">
        <f t="shared" si="548"/>
        <v>Remote</v>
      </c>
      <c r="I8797" t="s">
        <v>35</v>
      </c>
      <c r="J8797" t="str">
        <f t="shared" si="549"/>
        <v>0-2 yrs</v>
      </c>
      <c r="K8797">
        <f t="shared" ca="1" si="551"/>
        <v>1</v>
      </c>
      <c r="L8797" t="s">
        <v>27</v>
      </c>
      <c r="M8797">
        <v>0</v>
      </c>
      <c r="N8797">
        <v>1</v>
      </c>
      <c r="O8797">
        <v>1</v>
      </c>
      <c r="P8797">
        <v>1</v>
      </c>
      <c r="Q8797">
        <v>0</v>
      </c>
      <c r="R8797">
        <f>SUM(M8797:N8797:O8797:P8797:Q8797)</f>
        <v>3</v>
      </c>
      <c r="S8797" s="1">
        <v>100036</v>
      </c>
      <c r="T8797" s="1" t="str">
        <f t="shared" si="550"/>
        <v>Medium</v>
      </c>
      <c r="U8797">
        <v>11</v>
      </c>
      <c r="V8797">
        <v>2020</v>
      </c>
      <c r="W8797" t="s">
        <v>28</v>
      </c>
      <c r="X8797">
        <v>9</v>
      </c>
    </row>
    <row r="8798" spans="1:24" x14ac:dyDescent="0.3">
      <c r="A8798">
        <v>8797</v>
      </c>
      <c r="B8798" t="s">
        <v>21</v>
      </c>
      <c r="C8798" t="str">
        <f>_xlfn.XLOOKUP(B8798,Lookup_table!B:B,Lookup_table!C:C)</f>
        <v>AI</v>
      </c>
      <c r="D8798" t="s">
        <v>34</v>
      </c>
      <c r="E8798" t="s">
        <v>15</v>
      </c>
      <c r="F8798" t="s">
        <v>16</v>
      </c>
      <c r="G8798" t="s">
        <v>17</v>
      </c>
      <c r="H8798" t="str">
        <f t="shared" si="548"/>
        <v>Remote</v>
      </c>
      <c r="I8798" t="s">
        <v>35</v>
      </c>
      <c r="J8798" t="str">
        <f t="shared" si="549"/>
        <v>0-2 yrs</v>
      </c>
      <c r="K8798">
        <f t="shared" ca="1" si="551"/>
        <v>1</v>
      </c>
      <c r="L8798" t="s">
        <v>27</v>
      </c>
      <c r="M8798">
        <v>1</v>
      </c>
      <c r="N8798">
        <v>0</v>
      </c>
      <c r="O8798">
        <v>0</v>
      </c>
      <c r="P8798">
        <v>0</v>
      </c>
      <c r="Q8798">
        <v>1</v>
      </c>
      <c r="R8798">
        <f>SUM(M8798:N8798:O8798:P8798:Q8798)</f>
        <v>2</v>
      </c>
      <c r="S8798" s="1">
        <v>101377</v>
      </c>
      <c r="T8798" s="1" t="str">
        <f t="shared" si="550"/>
        <v>Medium</v>
      </c>
      <c r="U8798">
        <v>3</v>
      </c>
      <c r="V8798">
        <v>2023</v>
      </c>
      <c r="W8798" t="s">
        <v>20</v>
      </c>
      <c r="X8798">
        <v>6</v>
      </c>
    </row>
    <row r="8799" spans="1:24" x14ac:dyDescent="0.3">
      <c r="A8799">
        <v>8798</v>
      </c>
      <c r="B8799" t="s">
        <v>50</v>
      </c>
      <c r="C8799" t="str">
        <f>_xlfn.XLOOKUP(B8799,Lookup_table!B:B,Lookup_table!C:C)</f>
        <v>AI</v>
      </c>
      <c r="D8799" t="s">
        <v>14</v>
      </c>
      <c r="E8799" t="s">
        <v>42</v>
      </c>
      <c r="F8799" t="s">
        <v>44</v>
      </c>
      <c r="G8799" t="s">
        <v>17</v>
      </c>
      <c r="H8799" t="str">
        <f t="shared" si="548"/>
        <v>Remote</v>
      </c>
      <c r="I8799" t="s">
        <v>26</v>
      </c>
      <c r="J8799" t="str">
        <f t="shared" si="549"/>
        <v>3-6 yrs</v>
      </c>
      <c r="K8799">
        <f t="shared" ca="1" si="551"/>
        <v>3</v>
      </c>
      <c r="L8799" t="s">
        <v>27</v>
      </c>
      <c r="M8799">
        <v>1</v>
      </c>
      <c r="N8799">
        <v>1</v>
      </c>
      <c r="O8799">
        <v>0</v>
      </c>
      <c r="P8799">
        <v>0</v>
      </c>
      <c r="Q8799">
        <v>1</v>
      </c>
      <c r="R8799">
        <f>SUM(M8799:N8799:O8799:P8799:Q8799)</f>
        <v>3</v>
      </c>
      <c r="S8799" s="1">
        <v>127871</v>
      </c>
      <c r="T8799" s="1" t="str">
        <f t="shared" si="550"/>
        <v>High</v>
      </c>
      <c r="U8799">
        <v>12</v>
      </c>
      <c r="V8799">
        <v>2026</v>
      </c>
      <c r="W8799" t="s">
        <v>20</v>
      </c>
      <c r="X8799">
        <v>4</v>
      </c>
    </row>
    <row r="8800" spans="1:24" x14ac:dyDescent="0.3">
      <c r="A8800">
        <v>8799</v>
      </c>
      <c r="B8800" t="s">
        <v>36</v>
      </c>
      <c r="C8800" t="str">
        <f>_xlfn.XLOOKUP(B8800,Lookup_table!B:B,Lookup_table!C:C)</f>
        <v>Data</v>
      </c>
      <c r="D8800" t="s">
        <v>22</v>
      </c>
      <c r="E8800" t="s">
        <v>38</v>
      </c>
      <c r="F8800" t="s">
        <v>29</v>
      </c>
      <c r="G8800" t="s">
        <v>17</v>
      </c>
      <c r="H8800" t="str">
        <f t="shared" si="548"/>
        <v>Remote</v>
      </c>
      <c r="I8800" t="s">
        <v>35</v>
      </c>
      <c r="J8800" t="str">
        <f t="shared" si="549"/>
        <v>0-2 yrs</v>
      </c>
      <c r="K8800">
        <f t="shared" ca="1" si="551"/>
        <v>0</v>
      </c>
      <c r="L8800" t="s">
        <v>27</v>
      </c>
      <c r="M8800">
        <v>0</v>
      </c>
      <c r="N8800">
        <v>1</v>
      </c>
      <c r="O8800">
        <v>1</v>
      </c>
      <c r="P8800">
        <v>0</v>
      </c>
      <c r="Q8800">
        <v>0</v>
      </c>
      <c r="R8800">
        <f>SUM(M8800:N8800:O8800:P8800:Q8800)</f>
        <v>2</v>
      </c>
      <c r="S8800" s="1">
        <v>81999</v>
      </c>
      <c r="T8800" s="1" t="str">
        <f t="shared" si="550"/>
        <v>Medium</v>
      </c>
      <c r="U8800">
        <v>12</v>
      </c>
      <c r="V8800">
        <v>2021</v>
      </c>
      <c r="W8800" t="s">
        <v>28</v>
      </c>
      <c r="X8800">
        <v>9</v>
      </c>
    </row>
    <row r="8801" spans="1:24" x14ac:dyDescent="0.3">
      <c r="A8801">
        <v>8800</v>
      </c>
      <c r="B8801" t="s">
        <v>50</v>
      </c>
      <c r="C8801" t="str">
        <f>_xlfn.XLOOKUP(B8801,Lookup_table!B:B,Lookup_table!C:C)</f>
        <v>AI</v>
      </c>
      <c r="D8801" t="s">
        <v>14</v>
      </c>
      <c r="E8801" t="s">
        <v>40</v>
      </c>
      <c r="F8801" t="s">
        <v>16</v>
      </c>
      <c r="G8801" t="s">
        <v>30</v>
      </c>
      <c r="H8801" t="str">
        <f t="shared" si="548"/>
        <v>Onsite/Hybrid</v>
      </c>
      <c r="I8801" t="s">
        <v>26</v>
      </c>
      <c r="J8801" t="str">
        <f t="shared" si="549"/>
        <v>3-6 yrs</v>
      </c>
      <c r="K8801">
        <f t="shared" ca="1" si="551"/>
        <v>3</v>
      </c>
      <c r="L8801" t="s">
        <v>27</v>
      </c>
      <c r="M8801">
        <v>1</v>
      </c>
      <c r="N8801">
        <v>0</v>
      </c>
      <c r="O8801">
        <v>0</v>
      </c>
      <c r="P8801">
        <v>1</v>
      </c>
      <c r="Q8801">
        <v>0</v>
      </c>
      <c r="R8801">
        <f>SUM(M8801:N8801:O8801:P8801:Q8801)</f>
        <v>2</v>
      </c>
      <c r="S8801" s="1">
        <v>134201</v>
      </c>
      <c r="T8801" s="1" t="str">
        <f t="shared" si="550"/>
        <v>High</v>
      </c>
      <c r="U8801">
        <v>5</v>
      </c>
      <c r="V8801">
        <v>2024</v>
      </c>
      <c r="W8801" t="s">
        <v>20</v>
      </c>
      <c r="X8801">
        <v>6</v>
      </c>
    </row>
    <row r="8802" spans="1:24" x14ac:dyDescent="0.3">
      <c r="A8802">
        <v>8801</v>
      </c>
      <c r="B8802" t="s">
        <v>33</v>
      </c>
      <c r="C8802" t="str">
        <f>_xlfn.XLOOKUP(B8802,Lookup_table!B:B,Lookup_table!C:C)</f>
        <v>Data</v>
      </c>
      <c r="D8802" t="s">
        <v>37</v>
      </c>
      <c r="E8802" t="s">
        <v>38</v>
      </c>
      <c r="F8802" t="s">
        <v>44</v>
      </c>
      <c r="G8802" t="s">
        <v>30</v>
      </c>
      <c r="H8802" t="str">
        <f t="shared" si="548"/>
        <v>Onsite/Hybrid</v>
      </c>
      <c r="I8802" t="s">
        <v>26</v>
      </c>
      <c r="J8802" t="str">
        <f t="shared" si="549"/>
        <v>3-6 yrs</v>
      </c>
      <c r="K8802">
        <f t="shared" ca="1" si="551"/>
        <v>4</v>
      </c>
      <c r="L8802" t="s">
        <v>19</v>
      </c>
      <c r="M8802">
        <v>1</v>
      </c>
      <c r="N8802">
        <v>0</v>
      </c>
      <c r="O8802">
        <v>0</v>
      </c>
      <c r="P8802">
        <v>0</v>
      </c>
      <c r="Q8802">
        <v>1</v>
      </c>
      <c r="R8802">
        <f>SUM(M8802:N8802:O8802:P8802:Q8802)</f>
        <v>2</v>
      </c>
      <c r="S8802" s="1">
        <v>81878</v>
      </c>
      <c r="T8802" s="1" t="str">
        <f t="shared" si="550"/>
        <v>Medium</v>
      </c>
      <c r="U8802">
        <v>10</v>
      </c>
      <c r="V8802">
        <v>2020</v>
      </c>
      <c r="W8802" t="s">
        <v>34</v>
      </c>
      <c r="X8802">
        <v>3</v>
      </c>
    </row>
    <row r="8803" spans="1:24" x14ac:dyDescent="0.3">
      <c r="A8803">
        <v>8802</v>
      </c>
      <c r="B8803" t="s">
        <v>36</v>
      </c>
      <c r="C8803" t="str">
        <f>_xlfn.XLOOKUP(B8803,Lookup_table!B:B,Lookup_table!C:C)</f>
        <v>Data</v>
      </c>
      <c r="D8803" t="s">
        <v>14</v>
      </c>
      <c r="E8803" t="s">
        <v>23</v>
      </c>
      <c r="F8803" t="s">
        <v>16</v>
      </c>
      <c r="G8803" t="s">
        <v>30</v>
      </c>
      <c r="H8803" t="str">
        <f t="shared" si="548"/>
        <v>Onsite/Hybrid</v>
      </c>
      <c r="I8803" t="s">
        <v>35</v>
      </c>
      <c r="J8803" t="str">
        <f t="shared" si="549"/>
        <v>0-2 yrs</v>
      </c>
      <c r="K8803">
        <f t="shared" ca="1" si="551"/>
        <v>1</v>
      </c>
      <c r="L8803" t="s">
        <v>39</v>
      </c>
      <c r="M8803">
        <v>1</v>
      </c>
      <c r="N8803">
        <v>0</v>
      </c>
      <c r="O8803">
        <v>1</v>
      </c>
      <c r="P8803">
        <v>1</v>
      </c>
      <c r="Q8803">
        <v>0</v>
      </c>
      <c r="R8803">
        <f>SUM(M8803:N8803:O8803:P8803:Q8803)</f>
        <v>3</v>
      </c>
      <c r="S8803" s="1">
        <v>76365</v>
      </c>
      <c r="T8803" s="1" t="str">
        <f t="shared" si="550"/>
        <v>Medium</v>
      </c>
      <c r="U8803">
        <v>6</v>
      </c>
      <c r="V8803">
        <v>2020</v>
      </c>
      <c r="W8803" t="s">
        <v>28</v>
      </c>
      <c r="X8803">
        <v>1</v>
      </c>
    </row>
    <row r="8804" spans="1:24" x14ac:dyDescent="0.3">
      <c r="A8804">
        <v>8803</v>
      </c>
      <c r="B8804" t="s">
        <v>21</v>
      </c>
      <c r="C8804" t="str">
        <f>_xlfn.XLOOKUP(B8804,Lookup_table!B:B,Lookup_table!C:C)</f>
        <v>AI</v>
      </c>
      <c r="D8804" t="s">
        <v>37</v>
      </c>
      <c r="E8804" t="s">
        <v>42</v>
      </c>
      <c r="F8804" t="s">
        <v>29</v>
      </c>
      <c r="G8804" t="s">
        <v>30</v>
      </c>
      <c r="H8804" t="str">
        <f t="shared" si="548"/>
        <v>Onsite/Hybrid</v>
      </c>
      <c r="I8804" t="s">
        <v>35</v>
      </c>
      <c r="J8804" t="str">
        <f t="shared" si="549"/>
        <v>0-2 yrs</v>
      </c>
      <c r="K8804">
        <f t="shared" ca="1" si="551"/>
        <v>2</v>
      </c>
      <c r="L8804" t="s">
        <v>19</v>
      </c>
      <c r="M8804">
        <v>1</v>
      </c>
      <c r="N8804">
        <v>0</v>
      </c>
      <c r="O8804">
        <v>1</v>
      </c>
      <c r="P8804">
        <v>1</v>
      </c>
      <c r="Q8804">
        <v>1</v>
      </c>
      <c r="R8804">
        <f>SUM(M8804:N8804:O8804:P8804:Q8804)</f>
        <v>4</v>
      </c>
      <c r="S8804" s="1">
        <v>128955</v>
      </c>
      <c r="T8804" s="1" t="str">
        <f t="shared" si="550"/>
        <v>High</v>
      </c>
      <c r="U8804">
        <v>5</v>
      </c>
      <c r="V8804">
        <v>2025</v>
      </c>
      <c r="W8804" t="s">
        <v>28</v>
      </c>
      <c r="X8804">
        <v>9</v>
      </c>
    </row>
    <row r="8805" spans="1:24" x14ac:dyDescent="0.3">
      <c r="A8805">
        <v>8804</v>
      </c>
      <c r="B8805" t="s">
        <v>21</v>
      </c>
      <c r="C8805" t="str">
        <f>_xlfn.XLOOKUP(B8805,Lookup_table!B:B,Lookup_table!C:C)</f>
        <v>AI</v>
      </c>
      <c r="D8805" t="s">
        <v>34</v>
      </c>
      <c r="E8805" t="s">
        <v>23</v>
      </c>
      <c r="F8805" t="s">
        <v>44</v>
      </c>
      <c r="G8805" t="s">
        <v>17</v>
      </c>
      <c r="H8805" t="str">
        <f t="shared" si="548"/>
        <v>Remote</v>
      </c>
      <c r="I8805" t="s">
        <v>18</v>
      </c>
      <c r="J8805" t="str">
        <f t="shared" si="549"/>
        <v>7+ yrs</v>
      </c>
      <c r="K8805">
        <f t="shared" ca="1" si="551"/>
        <v>9</v>
      </c>
      <c r="L8805" t="s">
        <v>19</v>
      </c>
      <c r="M8805">
        <v>0</v>
      </c>
      <c r="N8805">
        <v>1</v>
      </c>
      <c r="O8805">
        <v>1</v>
      </c>
      <c r="P8805">
        <v>1</v>
      </c>
      <c r="Q8805">
        <v>1</v>
      </c>
      <c r="R8805">
        <f>SUM(M8805:N8805:O8805:P8805:Q8805)</f>
        <v>4</v>
      </c>
      <c r="S8805" s="1">
        <v>182171</v>
      </c>
      <c r="T8805" s="1" t="str">
        <f t="shared" si="550"/>
        <v>High</v>
      </c>
      <c r="U8805">
        <v>4</v>
      </c>
      <c r="V8805">
        <v>2026</v>
      </c>
      <c r="W8805" t="s">
        <v>28</v>
      </c>
      <c r="X8805">
        <v>3</v>
      </c>
    </row>
    <row r="8806" spans="1:24" x14ac:dyDescent="0.3">
      <c r="A8806">
        <v>8805</v>
      </c>
      <c r="B8806" t="s">
        <v>31</v>
      </c>
      <c r="C8806" t="str">
        <f>_xlfn.XLOOKUP(B8806,Lookup_table!B:B,Lookup_table!C:C)</f>
        <v>Business</v>
      </c>
      <c r="D8806" t="s">
        <v>34</v>
      </c>
      <c r="E8806" t="s">
        <v>23</v>
      </c>
      <c r="F8806" t="s">
        <v>16</v>
      </c>
      <c r="G8806" t="s">
        <v>25</v>
      </c>
      <c r="H8806" t="str">
        <f t="shared" si="548"/>
        <v>Onsite/Hybrid</v>
      </c>
      <c r="I8806" t="s">
        <v>18</v>
      </c>
      <c r="J8806" t="str">
        <f t="shared" si="549"/>
        <v>7+ yrs</v>
      </c>
      <c r="K8806">
        <f t="shared" ca="1" si="551"/>
        <v>11</v>
      </c>
      <c r="L8806" t="s">
        <v>39</v>
      </c>
      <c r="M8806">
        <v>1</v>
      </c>
      <c r="N8806">
        <v>0</v>
      </c>
      <c r="O8806">
        <v>0</v>
      </c>
      <c r="P8806">
        <v>1</v>
      </c>
      <c r="Q8806">
        <v>1</v>
      </c>
      <c r="R8806">
        <f>SUM(M8806:N8806:O8806:P8806:Q8806)</f>
        <v>3</v>
      </c>
      <c r="S8806" s="1">
        <v>129244</v>
      </c>
      <c r="T8806" s="1" t="str">
        <f t="shared" si="550"/>
        <v>High</v>
      </c>
      <c r="U8806">
        <v>5</v>
      </c>
      <c r="V8806">
        <v>2021</v>
      </c>
      <c r="W8806" t="s">
        <v>20</v>
      </c>
      <c r="X8806">
        <v>3</v>
      </c>
    </row>
    <row r="8807" spans="1:24" x14ac:dyDescent="0.3">
      <c r="A8807">
        <v>8806</v>
      </c>
      <c r="B8807" t="s">
        <v>21</v>
      </c>
      <c r="C8807" t="str">
        <f>_xlfn.XLOOKUP(B8807,Lookup_table!B:B,Lookup_table!C:C)</f>
        <v>AI</v>
      </c>
      <c r="D8807" t="s">
        <v>14</v>
      </c>
      <c r="E8807" t="s">
        <v>42</v>
      </c>
      <c r="F8807" t="s">
        <v>24</v>
      </c>
      <c r="G8807" t="s">
        <v>25</v>
      </c>
      <c r="H8807" t="str">
        <f t="shared" si="548"/>
        <v>Onsite/Hybrid</v>
      </c>
      <c r="I8807" t="s">
        <v>18</v>
      </c>
      <c r="J8807" t="str">
        <f t="shared" si="549"/>
        <v>7+ yrs</v>
      </c>
      <c r="K8807">
        <f t="shared" ca="1" si="551"/>
        <v>13</v>
      </c>
      <c r="L8807" t="s">
        <v>19</v>
      </c>
      <c r="M8807">
        <v>0</v>
      </c>
      <c r="N8807">
        <v>0</v>
      </c>
      <c r="O8807">
        <v>1</v>
      </c>
      <c r="P8807">
        <v>1</v>
      </c>
      <c r="Q8807">
        <v>0</v>
      </c>
      <c r="R8807">
        <f>SUM(M8807:N8807:O8807:P8807:Q8807)</f>
        <v>2</v>
      </c>
      <c r="S8807" s="1">
        <v>168117</v>
      </c>
      <c r="T8807" s="1" t="str">
        <f t="shared" si="550"/>
        <v>High</v>
      </c>
      <c r="U8807">
        <v>12</v>
      </c>
      <c r="V8807">
        <v>2020</v>
      </c>
      <c r="W8807" t="s">
        <v>28</v>
      </c>
      <c r="X8807">
        <v>6</v>
      </c>
    </row>
    <row r="8808" spans="1:24" x14ac:dyDescent="0.3">
      <c r="A8808">
        <v>8807</v>
      </c>
      <c r="B8808" t="s">
        <v>31</v>
      </c>
      <c r="C8808" t="str">
        <f>_xlfn.XLOOKUP(B8808,Lookup_table!B:B,Lookup_table!C:C)</f>
        <v>Business</v>
      </c>
      <c r="D8808" t="s">
        <v>14</v>
      </c>
      <c r="E8808" t="s">
        <v>23</v>
      </c>
      <c r="F8808" t="s">
        <v>52</v>
      </c>
      <c r="G8808" t="s">
        <v>25</v>
      </c>
      <c r="H8808" t="str">
        <f t="shared" si="548"/>
        <v>Onsite/Hybrid</v>
      </c>
      <c r="I8808" t="s">
        <v>18</v>
      </c>
      <c r="J8808" t="str">
        <f t="shared" si="549"/>
        <v>7+ yrs</v>
      </c>
      <c r="K8808">
        <f t="shared" ca="1" si="551"/>
        <v>14</v>
      </c>
      <c r="L8808" t="s">
        <v>27</v>
      </c>
      <c r="M8808">
        <v>1</v>
      </c>
      <c r="N8808">
        <v>1</v>
      </c>
      <c r="O8808">
        <v>0</v>
      </c>
      <c r="P8808">
        <v>1</v>
      </c>
      <c r="Q8808">
        <v>1</v>
      </c>
      <c r="R8808">
        <f>SUM(M8808:N8808:O8808:P8808:Q8808)</f>
        <v>4</v>
      </c>
      <c r="S8808" s="1">
        <v>121177</v>
      </c>
      <c r="T8808" s="1" t="str">
        <f t="shared" si="550"/>
        <v>High</v>
      </c>
      <c r="U8808">
        <v>1</v>
      </c>
      <c r="V8808">
        <v>2025</v>
      </c>
      <c r="W8808" t="s">
        <v>20</v>
      </c>
      <c r="X8808">
        <v>4</v>
      </c>
    </row>
    <row r="8809" spans="1:24" x14ac:dyDescent="0.3">
      <c r="A8809">
        <v>8808</v>
      </c>
      <c r="B8809" t="s">
        <v>41</v>
      </c>
      <c r="C8809" t="str">
        <f>_xlfn.XLOOKUP(B8809,Lookup_table!B:B,Lookup_table!C:C)</f>
        <v>Data</v>
      </c>
      <c r="D8809" t="s">
        <v>14</v>
      </c>
      <c r="E8809" t="s">
        <v>32</v>
      </c>
      <c r="F8809" t="s">
        <v>16</v>
      </c>
      <c r="G8809" t="s">
        <v>30</v>
      </c>
      <c r="H8809" t="str">
        <f t="shared" si="548"/>
        <v>Onsite/Hybrid</v>
      </c>
      <c r="I8809" t="s">
        <v>18</v>
      </c>
      <c r="J8809" t="str">
        <f t="shared" si="549"/>
        <v>7+ yrs</v>
      </c>
      <c r="K8809">
        <f t="shared" ca="1" si="551"/>
        <v>8</v>
      </c>
      <c r="L8809" t="s">
        <v>19</v>
      </c>
      <c r="M8809">
        <v>0</v>
      </c>
      <c r="N8809">
        <v>0</v>
      </c>
      <c r="O8809">
        <v>1</v>
      </c>
      <c r="P8809">
        <v>0</v>
      </c>
      <c r="Q8809">
        <v>1</v>
      </c>
      <c r="R8809">
        <f>SUM(M8809:N8809:O8809:P8809:Q8809)</f>
        <v>2</v>
      </c>
      <c r="S8809" s="1">
        <v>123629</v>
      </c>
      <c r="T8809" s="1" t="str">
        <f t="shared" si="550"/>
        <v>High</v>
      </c>
      <c r="U8809">
        <v>9</v>
      </c>
      <c r="V8809">
        <v>2020</v>
      </c>
      <c r="W8809" t="s">
        <v>34</v>
      </c>
      <c r="X8809">
        <v>6</v>
      </c>
    </row>
    <row r="8810" spans="1:24" x14ac:dyDescent="0.3">
      <c r="A8810">
        <v>8809</v>
      </c>
      <c r="B8810" t="s">
        <v>41</v>
      </c>
      <c r="C8810" t="str">
        <f>_xlfn.XLOOKUP(B8810,Lookup_table!B:B,Lookup_table!C:C)</f>
        <v>Data</v>
      </c>
      <c r="D8810" t="s">
        <v>22</v>
      </c>
      <c r="E8810" t="s">
        <v>15</v>
      </c>
      <c r="F8810" t="s">
        <v>44</v>
      </c>
      <c r="G8810" t="s">
        <v>30</v>
      </c>
      <c r="H8810" t="str">
        <f t="shared" si="548"/>
        <v>Onsite/Hybrid</v>
      </c>
      <c r="I8810" t="s">
        <v>26</v>
      </c>
      <c r="J8810" t="str">
        <f t="shared" si="549"/>
        <v>3-6 yrs</v>
      </c>
      <c r="K8810">
        <f t="shared" ca="1" si="551"/>
        <v>5</v>
      </c>
      <c r="L8810" t="s">
        <v>39</v>
      </c>
      <c r="M8810">
        <v>0</v>
      </c>
      <c r="N8810">
        <v>0</v>
      </c>
      <c r="O8810">
        <v>1</v>
      </c>
      <c r="P8810">
        <v>0</v>
      </c>
      <c r="Q8810">
        <v>0</v>
      </c>
      <c r="R8810">
        <f>SUM(M8810:N8810:O8810:P8810:Q8810)</f>
        <v>1</v>
      </c>
      <c r="S8810" s="1">
        <v>106127</v>
      </c>
      <c r="T8810" s="1" t="str">
        <f t="shared" si="550"/>
        <v>Medium</v>
      </c>
      <c r="U8810">
        <v>2</v>
      </c>
      <c r="V8810">
        <v>2026</v>
      </c>
      <c r="W8810" t="s">
        <v>34</v>
      </c>
      <c r="X8810">
        <v>6</v>
      </c>
    </row>
    <row r="8811" spans="1:24" x14ac:dyDescent="0.3">
      <c r="A8811">
        <v>8810</v>
      </c>
      <c r="B8811" t="s">
        <v>33</v>
      </c>
      <c r="C8811" t="str">
        <f>_xlfn.XLOOKUP(B8811,Lookup_table!B:B,Lookup_table!C:C)</f>
        <v>Data</v>
      </c>
      <c r="D8811" t="s">
        <v>34</v>
      </c>
      <c r="E8811" t="s">
        <v>42</v>
      </c>
      <c r="F8811" t="s">
        <v>24</v>
      </c>
      <c r="G8811" t="s">
        <v>30</v>
      </c>
      <c r="H8811" t="str">
        <f t="shared" si="548"/>
        <v>Onsite/Hybrid</v>
      </c>
      <c r="I8811" t="s">
        <v>18</v>
      </c>
      <c r="J8811" t="str">
        <f t="shared" si="549"/>
        <v>7+ yrs</v>
      </c>
      <c r="K8811">
        <f t="shared" ca="1" si="551"/>
        <v>10</v>
      </c>
      <c r="L8811" t="s">
        <v>19</v>
      </c>
      <c r="M8811">
        <v>0</v>
      </c>
      <c r="N8811">
        <v>0</v>
      </c>
      <c r="O8811">
        <v>0</v>
      </c>
      <c r="P8811">
        <v>0</v>
      </c>
      <c r="Q8811">
        <v>1</v>
      </c>
      <c r="R8811">
        <f>SUM(M8811:N8811:O8811:P8811:Q8811)</f>
        <v>1</v>
      </c>
      <c r="S8811" s="1">
        <v>109470</v>
      </c>
      <c r="T8811" s="1" t="str">
        <f t="shared" si="550"/>
        <v>Medium</v>
      </c>
      <c r="U8811">
        <v>5</v>
      </c>
      <c r="V8811">
        <v>2026</v>
      </c>
      <c r="W8811" t="s">
        <v>28</v>
      </c>
      <c r="X8811">
        <v>7</v>
      </c>
    </row>
    <row r="8812" spans="1:24" x14ac:dyDescent="0.3">
      <c r="A8812">
        <v>8811</v>
      </c>
      <c r="B8812" t="s">
        <v>41</v>
      </c>
      <c r="C8812" t="str">
        <f>_xlfn.XLOOKUP(B8812,Lookup_table!B:B,Lookup_table!C:C)</f>
        <v>Data</v>
      </c>
      <c r="D8812" t="s">
        <v>22</v>
      </c>
      <c r="E8812" t="s">
        <v>42</v>
      </c>
      <c r="F8812" t="s">
        <v>52</v>
      </c>
      <c r="G8812" t="s">
        <v>25</v>
      </c>
      <c r="H8812" t="str">
        <f t="shared" si="548"/>
        <v>Onsite/Hybrid</v>
      </c>
      <c r="I8812" t="s">
        <v>18</v>
      </c>
      <c r="J8812" t="str">
        <f t="shared" si="549"/>
        <v>7+ yrs</v>
      </c>
      <c r="K8812">
        <f t="shared" ca="1" si="551"/>
        <v>10</v>
      </c>
      <c r="L8812" t="s">
        <v>19</v>
      </c>
      <c r="M8812">
        <v>0</v>
      </c>
      <c r="N8812">
        <v>0</v>
      </c>
      <c r="O8812">
        <v>0</v>
      </c>
      <c r="P8812">
        <v>0</v>
      </c>
      <c r="Q8812">
        <v>0</v>
      </c>
      <c r="R8812">
        <f>SUM(M8812:N8812:O8812:P8812:Q8812)</f>
        <v>0</v>
      </c>
      <c r="S8812" s="1">
        <v>123775</v>
      </c>
      <c r="T8812" s="1" t="str">
        <f t="shared" si="550"/>
        <v>High</v>
      </c>
      <c r="U8812">
        <v>5</v>
      </c>
      <c r="V8812">
        <v>2023</v>
      </c>
      <c r="W8812" t="s">
        <v>20</v>
      </c>
      <c r="X8812">
        <v>6</v>
      </c>
    </row>
    <row r="8813" spans="1:24" x14ac:dyDescent="0.3">
      <c r="A8813">
        <v>8812</v>
      </c>
      <c r="B8813" t="s">
        <v>50</v>
      </c>
      <c r="C8813" t="str">
        <f>_xlfn.XLOOKUP(B8813,Lookup_table!B:B,Lookup_table!C:C)</f>
        <v>AI</v>
      </c>
      <c r="D8813" t="s">
        <v>14</v>
      </c>
      <c r="E8813" t="s">
        <v>15</v>
      </c>
      <c r="F8813" t="s">
        <v>29</v>
      </c>
      <c r="G8813" t="s">
        <v>25</v>
      </c>
      <c r="H8813" t="str">
        <f t="shared" si="548"/>
        <v>Onsite/Hybrid</v>
      </c>
      <c r="I8813" t="s">
        <v>26</v>
      </c>
      <c r="J8813" t="str">
        <f t="shared" si="549"/>
        <v>3-6 yrs</v>
      </c>
      <c r="K8813">
        <f t="shared" ca="1" si="551"/>
        <v>6</v>
      </c>
      <c r="L8813" t="s">
        <v>39</v>
      </c>
      <c r="M8813">
        <v>0</v>
      </c>
      <c r="N8813">
        <v>1</v>
      </c>
      <c r="O8813">
        <v>0</v>
      </c>
      <c r="P8813">
        <v>0</v>
      </c>
      <c r="Q8813">
        <v>0</v>
      </c>
      <c r="R8813">
        <f>SUM(M8813:N8813:O8813:P8813:Q8813)</f>
        <v>1</v>
      </c>
      <c r="S8813" s="1">
        <v>110621</v>
      </c>
      <c r="T8813" s="1" t="str">
        <f t="shared" si="550"/>
        <v>Medium</v>
      </c>
      <c r="U8813">
        <v>10</v>
      </c>
      <c r="V8813">
        <v>2023</v>
      </c>
      <c r="W8813" t="s">
        <v>20</v>
      </c>
      <c r="X8813">
        <v>4</v>
      </c>
    </row>
    <row r="8814" spans="1:24" x14ac:dyDescent="0.3">
      <c r="A8814">
        <v>8813</v>
      </c>
      <c r="B8814" t="s">
        <v>36</v>
      </c>
      <c r="C8814" t="str">
        <f>_xlfn.XLOOKUP(B8814,Lookup_table!B:B,Lookup_table!C:C)</f>
        <v>Data</v>
      </c>
      <c r="D8814" t="s">
        <v>34</v>
      </c>
      <c r="E8814" t="s">
        <v>32</v>
      </c>
      <c r="F8814" t="s">
        <v>44</v>
      </c>
      <c r="G8814" t="s">
        <v>25</v>
      </c>
      <c r="H8814" t="str">
        <f t="shared" si="548"/>
        <v>Onsite/Hybrid</v>
      </c>
      <c r="I8814" t="s">
        <v>26</v>
      </c>
      <c r="J8814" t="str">
        <f t="shared" si="549"/>
        <v>3-6 yrs</v>
      </c>
      <c r="K8814">
        <f t="shared" ca="1" si="551"/>
        <v>5</v>
      </c>
      <c r="L8814" t="s">
        <v>39</v>
      </c>
      <c r="M8814">
        <v>1</v>
      </c>
      <c r="N8814">
        <v>0</v>
      </c>
      <c r="O8814">
        <v>1</v>
      </c>
      <c r="P8814">
        <v>1</v>
      </c>
      <c r="Q8814">
        <v>0</v>
      </c>
      <c r="R8814">
        <f>SUM(M8814:N8814:O8814:P8814:Q8814)</f>
        <v>3</v>
      </c>
      <c r="S8814" s="1">
        <v>107599</v>
      </c>
      <c r="T8814" s="1" t="str">
        <f t="shared" si="550"/>
        <v>Medium</v>
      </c>
      <c r="U8814">
        <v>7</v>
      </c>
      <c r="V8814">
        <v>2023</v>
      </c>
      <c r="W8814" t="s">
        <v>28</v>
      </c>
      <c r="X8814">
        <v>5</v>
      </c>
    </row>
    <row r="8815" spans="1:24" x14ac:dyDescent="0.3">
      <c r="A8815">
        <v>8814</v>
      </c>
      <c r="B8815" t="s">
        <v>50</v>
      </c>
      <c r="C8815" t="str">
        <f>_xlfn.XLOOKUP(B8815,Lookup_table!B:B,Lookup_table!C:C)</f>
        <v>AI</v>
      </c>
      <c r="D8815" t="s">
        <v>14</v>
      </c>
      <c r="E8815" t="s">
        <v>15</v>
      </c>
      <c r="F8815" t="s">
        <v>51</v>
      </c>
      <c r="G8815" t="s">
        <v>17</v>
      </c>
      <c r="H8815" t="str">
        <f t="shared" si="548"/>
        <v>Remote</v>
      </c>
      <c r="I8815" t="s">
        <v>18</v>
      </c>
      <c r="J8815" t="str">
        <f t="shared" si="549"/>
        <v>7+ yrs</v>
      </c>
      <c r="K8815">
        <f t="shared" ca="1" si="551"/>
        <v>15</v>
      </c>
      <c r="L8815" t="s">
        <v>39</v>
      </c>
      <c r="M8815">
        <v>1</v>
      </c>
      <c r="N8815">
        <v>0</v>
      </c>
      <c r="O8815">
        <v>1</v>
      </c>
      <c r="P8815">
        <v>1</v>
      </c>
      <c r="Q8815">
        <v>0</v>
      </c>
      <c r="R8815">
        <f>SUM(M8815:N8815:O8815:P8815:Q8815)</f>
        <v>3</v>
      </c>
      <c r="S8815" s="1">
        <v>174226</v>
      </c>
      <c r="T8815" s="1" t="str">
        <f t="shared" si="550"/>
        <v>High</v>
      </c>
      <c r="U8815">
        <v>11</v>
      </c>
      <c r="V8815">
        <v>2025</v>
      </c>
      <c r="W8815" t="s">
        <v>28</v>
      </c>
      <c r="X8815">
        <v>8</v>
      </c>
    </row>
    <row r="8816" spans="1:24" x14ac:dyDescent="0.3">
      <c r="A8816">
        <v>8815</v>
      </c>
      <c r="B8816" t="s">
        <v>21</v>
      </c>
      <c r="C8816" t="str">
        <f>_xlfn.XLOOKUP(B8816,Lookup_table!B:B,Lookup_table!C:C)</f>
        <v>AI</v>
      </c>
      <c r="D8816" t="s">
        <v>34</v>
      </c>
      <c r="E8816" t="s">
        <v>32</v>
      </c>
      <c r="F8816" t="s">
        <v>43</v>
      </c>
      <c r="G8816" t="s">
        <v>17</v>
      </c>
      <c r="H8816" t="str">
        <f t="shared" si="548"/>
        <v>Remote</v>
      </c>
      <c r="I8816" t="s">
        <v>26</v>
      </c>
      <c r="J8816" t="str">
        <f t="shared" si="549"/>
        <v>3-6 yrs</v>
      </c>
      <c r="K8816">
        <f t="shared" ca="1" si="551"/>
        <v>4</v>
      </c>
      <c r="L8816" t="s">
        <v>39</v>
      </c>
      <c r="M8816">
        <v>0</v>
      </c>
      <c r="N8816">
        <v>1</v>
      </c>
      <c r="O8816">
        <v>0</v>
      </c>
      <c r="P8816">
        <v>0</v>
      </c>
      <c r="Q8816">
        <v>1</v>
      </c>
      <c r="R8816">
        <f>SUM(M8816:N8816:O8816:P8816:Q8816)</f>
        <v>2</v>
      </c>
      <c r="S8816" s="1">
        <v>128755</v>
      </c>
      <c r="T8816" s="1" t="str">
        <f t="shared" si="550"/>
        <v>High</v>
      </c>
      <c r="U8816">
        <v>7</v>
      </c>
      <c r="V8816">
        <v>2026</v>
      </c>
      <c r="W8816" t="s">
        <v>28</v>
      </c>
      <c r="X8816">
        <v>8</v>
      </c>
    </row>
    <row r="8817" spans="1:24" x14ac:dyDescent="0.3">
      <c r="A8817">
        <v>8816</v>
      </c>
      <c r="B8817" t="s">
        <v>36</v>
      </c>
      <c r="C8817" t="str">
        <f>_xlfn.XLOOKUP(B8817,Lookup_table!B:B,Lookup_table!C:C)</f>
        <v>Data</v>
      </c>
      <c r="D8817" t="s">
        <v>14</v>
      </c>
      <c r="E8817" t="s">
        <v>15</v>
      </c>
      <c r="F8817" t="s">
        <v>51</v>
      </c>
      <c r="G8817" t="s">
        <v>17</v>
      </c>
      <c r="H8817" t="str">
        <f t="shared" si="548"/>
        <v>Remote</v>
      </c>
      <c r="I8817" t="s">
        <v>18</v>
      </c>
      <c r="J8817" t="str">
        <f t="shared" si="549"/>
        <v>7+ yrs</v>
      </c>
      <c r="K8817">
        <f t="shared" ca="1" si="551"/>
        <v>13</v>
      </c>
      <c r="L8817" t="s">
        <v>19</v>
      </c>
      <c r="M8817">
        <v>0</v>
      </c>
      <c r="N8817">
        <v>0</v>
      </c>
      <c r="O8817">
        <v>1</v>
      </c>
      <c r="P8817">
        <v>0</v>
      </c>
      <c r="Q8817">
        <v>0</v>
      </c>
      <c r="R8817">
        <f>SUM(M8817:N8817:O8817:P8817:Q8817)</f>
        <v>1</v>
      </c>
      <c r="S8817" s="1">
        <v>119856</v>
      </c>
      <c r="T8817" s="1" t="str">
        <f t="shared" si="550"/>
        <v>Medium</v>
      </c>
      <c r="U8817">
        <v>8</v>
      </c>
      <c r="V8817">
        <v>2020</v>
      </c>
      <c r="W8817" t="s">
        <v>28</v>
      </c>
      <c r="X8817">
        <v>7</v>
      </c>
    </row>
    <row r="8818" spans="1:24" x14ac:dyDescent="0.3">
      <c r="A8818">
        <v>8817</v>
      </c>
      <c r="B8818" t="s">
        <v>50</v>
      </c>
      <c r="C8818" t="str">
        <f>_xlfn.XLOOKUP(B8818,Lookup_table!B:B,Lookup_table!C:C)</f>
        <v>AI</v>
      </c>
      <c r="D8818" t="s">
        <v>14</v>
      </c>
      <c r="E8818" t="s">
        <v>15</v>
      </c>
      <c r="F8818" t="s">
        <v>43</v>
      </c>
      <c r="G8818" t="s">
        <v>25</v>
      </c>
      <c r="H8818" t="str">
        <f t="shared" si="548"/>
        <v>Onsite/Hybrid</v>
      </c>
      <c r="I8818" t="s">
        <v>18</v>
      </c>
      <c r="J8818" t="str">
        <f t="shared" si="549"/>
        <v>7+ yrs</v>
      </c>
      <c r="K8818">
        <f t="shared" ca="1" si="551"/>
        <v>15</v>
      </c>
      <c r="L8818" t="s">
        <v>39</v>
      </c>
      <c r="M8818">
        <v>0</v>
      </c>
      <c r="N8818">
        <v>0</v>
      </c>
      <c r="O8818">
        <v>0</v>
      </c>
      <c r="P8818">
        <v>1</v>
      </c>
      <c r="Q8818">
        <v>0</v>
      </c>
      <c r="R8818">
        <f>SUM(M8818:N8818:O8818:P8818:Q8818)</f>
        <v>1</v>
      </c>
      <c r="S8818" s="1">
        <v>155920</v>
      </c>
      <c r="T8818" s="1" t="str">
        <f t="shared" si="550"/>
        <v>High</v>
      </c>
      <c r="U8818">
        <v>11</v>
      </c>
      <c r="V8818">
        <v>2021</v>
      </c>
      <c r="W8818" t="s">
        <v>20</v>
      </c>
      <c r="X8818">
        <v>2</v>
      </c>
    </row>
    <row r="8819" spans="1:24" x14ac:dyDescent="0.3">
      <c r="A8819">
        <v>8818</v>
      </c>
      <c r="B8819" t="s">
        <v>50</v>
      </c>
      <c r="C8819" t="str">
        <f>_xlfn.XLOOKUP(B8819,Lookup_table!B:B,Lookup_table!C:C)</f>
        <v>AI</v>
      </c>
      <c r="D8819" t="s">
        <v>22</v>
      </c>
      <c r="E8819" t="s">
        <v>32</v>
      </c>
      <c r="F8819" t="s">
        <v>52</v>
      </c>
      <c r="G8819" t="s">
        <v>17</v>
      </c>
      <c r="H8819" t="str">
        <f t="shared" si="548"/>
        <v>Remote</v>
      </c>
      <c r="I8819" t="s">
        <v>35</v>
      </c>
      <c r="J8819" t="str">
        <f t="shared" si="549"/>
        <v>0-2 yrs</v>
      </c>
      <c r="K8819">
        <f t="shared" ca="1" si="551"/>
        <v>0</v>
      </c>
      <c r="L8819" t="s">
        <v>27</v>
      </c>
      <c r="M8819">
        <v>0</v>
      </c>
      <c r="N8819">
        <v>1</v>
      </c>
      <c r="O8819">
        <v>0</v>
      </c>
      <c r="P8819">
        <v>1</v>
      </c>
      <c r="Q8819">
        <v>0</v>
      </c>
      <c r="R8819">
        <f>SUM(M8819:N8819:O8819:P8819:Q8819)</f>
        <v>2</v>
      </c>
      <c r="S8819" s="1">
        <v>123845</v>
      </c>
      <c r="T8819" s="1" t="str">
        <f t="shared" si="550"/>
        <v>High</v>
      </c>
      <c r="U8819">
        <v>6</v>
      </c>
      <c r="V8819">
        <v>2021</v>
      </c>
      <c r="W8819" t="s">
        <v>34</v>
      </c>
      <c r="X8819">
        <v>2</v>
      </c>
    </row>
    <row r="8820" spans="1:24" x14ac:dyDescent="0.3">
      <c r="A8820">
        <v>8819</v>
      </c>
      <c r="B8820" t="s">
        <v>33</v>
      </c>
      <c r="C8820" t="str">
        <f>_xlfn.XLOOKUP(B8820,Lookup_table!B:B,Lookup_table!C:C)</f>
        <v>Data</v>
      </c>
      <c r="D8820" t="s">
        <v>34</v>
      </c>
      <c r="E8820" t="s">
        <v>32</v>
      </c>
      <c r="F8820" t="s">
        <v>52</v>
      </c>
      <c r="G8820" t="s">
        <v>25</v>
      </c>
      <c r="H8820" t="str">
        <f t="shared" si="548"/>
        <v>Onsite/Hybrid</v>
      </c>
      <c r="I8820" t="s">
        <v>18</v>
      </c>
      <c r="J8820" t="str">
        <f t="shared" si="549"/>
        <v>7+ yrs</v>
      </c>
      <c r="K8820">
        <f t="shared" ca="1" si="551"/>
        <v>7</v>
      </c>
      <c r="L8820" t="s">
        <v>19</v>
      </c>
      <c r="M8820">
        <v>0</v>
      </c>
      <c r="N8820">
        <v>0</v>
      </c>
      <c r="O8820">
        <v>1</v>
      </c>
      <c r="P8820">
        <v>1</v>
      </c>
      <c r="Q8820">
        <v>0</v>
      </c>
      <c r="R8820">
        <f>SUM(M8820:N8820:O8820:P8820:Q8820)</f>
        <v>2</v>
      </c>
      <c r="S8820" s="1">
        <v>128666</v>
      </c>
      <c r="T8820" s="1" t="str">
        <f t="shared" si="550"/>
        <v>High</v>
      </c>
      <c r="U8820">
        <v>11</v>
      </c>
      <c r="V8820">
        <v>2026</v>
      </c>
      <c r="W8820" t="s">
        <v>28</v>
      </c>
      <c r="X8820">
        <v>5</v>
      </c>
    </row>
    <row r="8821" spans="1:24" x14ac:dyDescent="0.3">
      <c r="A8821">
        <v>8820</v>
      </c>
      <c r="B8821" t="s">
        <v>41</v>
      </c>
      <c r="C8821" t="str">
        <f>_xlfn.XLOOKUP(B8821,Lookup_table!B:B,Lookup_table!C:C)</f>
        <v>Data</v>
      </c>
      <c r="D8821" t="s">
        <v>34</v>
      </c>
      <c r="E8821" t="s">
        <v>42</v>
      </c>
      <c r="F8821" t="s">
        <v>16</v>
      </c>
      <c r="G8821" t="s">
        <v>30</v>
      </c>
      <c r="H8821" t="str">
        <f t="shared" si="548"/>
        <v>Onsite/Hybrid</v>
      </c>
      <c r="I8821" t="s">
        <v>26</v>
      </c>
      <c r="J8821" t="str">
        <f t="shared" si="549"/>
        <v>3-6 yrs</v>
      </c>
      <c r="K8821">
        <f t="shared" ca="1" si="551"/>
        <v>6</v>
      </c>
      <c r="L8821" t="s">
        <v>19</v>
      </c>
      <c r="M8821">
        <v>1</v>
      </c>
      <c r="N8821">
        <v>0</v>
      </c>
      <c r="O8821">
        <v>1</v>
      </c>
      <c r="P8821">
        <v>1</v>
      </c>
      <c r="Q8821">
        <v>0</v>
      </c>
      <c r="R8821">
        <f>SUM(M8821:N8821:O8821:P8821:Q8821)</f>
        <v>3</v>
      </c>
      <c r="S8821" s="1">
        <v>109941</v>
      </c>
      <c r="T8821" s="1" t="str">
        <f t="shared" si="550"/>
        <v>Medium</v>
      </c>
      <c r="U8821">
        <v>9</v>
      </c>
      <c r="V8821">
        <v>2020</v>
      </c>
      <c r="W8821" t="s">
        <v>28</v>
      </c>
      <c r="X8821">
        <v>1</v>
      </c>
    </row>
    <row r="8822" spans="1:24" x14ac:dyDescent="0.3">
      <c r="A8822">
        <v>8821</v>
      </c>
      <c r="B8822" t="s">
        <v>31</v>
      </c>
      <c r="C8822" t="str">
        <f>_xlfn.XLOOKUP(B8822,Lookup_table!B:B,Lookup_table!C:C)</f>
        <v>Business</v>
      </c>
      <c r="D8822" t="s">
        <v>22</v>
      </c>
      <c r="E8822" t="s">
        <v>23</v>
      </c>
      <c r="F8822" t="s">
        <v>51</v>
      </c>
      <c r="G8822" t="s">
        <v>30</v>
      </c>
      <c r="H8822" t="str">
        <f t="shared" si="548"/>
        <v>Onsite/Hybrid</v>
      </c>
      <c r="I8822" t="s">
        <v>26</v>
      </c>
      <c r="J8822" t="str">
        <f t="shared" si="549"/>
        <v>3-6 yrs</v>
      </c>
      <c r="K8822">
        <f t="shared" ca="1" si="551"/>
        <v>6</v>
      </c>
      <c r="L8822" t="s">
        <v>27</v>
      </c>
      <c r="M8822">
        <v>0</v>
      </c>
      <c r="N8822">
        <v>1</v>
      </c>
      <c r="O8822">
        <v>0</v>
      </c>
      <c r="P8822">
        <v>1</v>
      </c>
      <c r="Q8822">
        <v>0</v>
      </c>
      <c r="R8822">
        <f>SUM(M8822:N8822:O8822:P8822:Q8822)</f>
        <v>2</v>
      </c>
      <c r="S8822" s="1">
        <v>110386</v>
      </c>
      <c r="T8822" s="1" t="str">
        <f t="shared" si="550"/>
        <v>Medium</v>
      </c>
      <c r="U8822">
        <v>7</v>
      </c>
      <c r="V8822">
        <v>2025</v>
      </c>
      <c r="W8822" t="s">
        <v>28</v>
      </c>
      <c r="X8822">
        <v>7</v>
      </c>
    </row>
    <row r="8823" spans="1:24" x14ac:dyDescent="0.3">
      <c r="A8823">
        <v>8822</v>
      </c>
      <c r="B8823" t="s">
        <v>41</v>
      </c>
      <c r="C8823" t="str">
        <f>_xlfn.XLOOKUP(B8823,Lookup_table!B:B,Lookup_table!C:C)</f>
        <v>Data</v>
      </c>
      <c r="D8823" t="s">
        <v>14</v>
      </c>
      <c r="E8823" t="s">
        <v>32</v>
      </c>
      <c r="F8823" t="s">
        <v>16</v>
      </c>
      <c r="G8823" t="s">
        <v>17</v>
      </c>
      <c r="H8823" t="str">
        <f t="shared" si="548"/>
        <v>Remote</v>
      </c>
      <c r="I8823" t="s">
        <v>18</v>
      </c>
      <c r="J8823" t="str">
        <f t="shared" si="549"/>
        <v>7+ yrs</v>
      </c>
      <c r="K8823">
        <f t="shared" ca="1" si="551"/>
        <v>15</v>
      </c>
      <c r="L8823" t="s">
        <v>39</v>
      </c>
      <c r="M8823">
        <v>0</v>
      </c>
      <c r="N8823">
        <v>0</v>
      </c>
      <c r="O8823">
        <v>0</v>
      </c>
      <c r="P8823">
        <v>1</v>
      </c>
      <c r="Q8823">
        <v>1</v>
      </c>
      <c r="R8823">
        <f>SUM(M8823:N8823:O8823:P8823:Q8823)</f>
        <v>2</v>
      </c>
      <c r="S8823" s="1">
        <v>121273</v>
      </c>
      <c r="T8823" s="1" t="str">
        <f t="shared" si="550"/>
        <v>High</v>
      </c>
      <c r="U8823">
        <v>6</v>
      </c>
      <c r="V8823">
        <v>2023</v>
      </c>
      <c r="W8823" t="s">
        <v>20</v>
      </c>
      <c r="X8823">
        <v>4</v>
      </c>
    </row>
    <row r="8824" spans="1:24" x14ac:dyDescent="0.3">
      <c r="A8824">
        <v>8823</v>
      </c>
      <c r="B8824" t="s">
        <v>31</v>
      </c>
      <c r="C8824" t="str">
        <f>_xlfn.XLOOKUP(B8824,Lookup_table!B:B,Lookup_table!C:C)</f>
        <v>Business</v>
      </c>
      <c r="D8824" t="s">
        <v>37</v>
      </c>
      <c r="E8824" t="s">
        <v>32</v>
      </c>
      <c r="F8824" t="s">
        <v>52</v>
      </c>
      <c r="G8824" t="s">
        <v>17</v>
      </c>
      <c r="H8824" t="str">
        <f t="shared" si="548"/>
        <v>Remote</v>
      </c>
      <c r="I8824" t="s">
        <v>18</v>
      </c>
      <c r="J8824" t="str">
        <f t="shared" si="549"/>
        <v>7+ yrs</v>
      </c>
      <c r="K8824">
        <f t="shared" ca="1" si="551"/>
        <v>14</v>
      </c>
      <c r="L8824" t="s">
        <v>27</v>
      </c>
      <c r="M8824">
        <v>0</v>
      </c>
      <c r="N8824">
        <v>1</v>
      </c>
      <c r="O8824">
        <v>1</v>
      </c>
      <c r="P8824">
        <v>1</v>
      </c>
      <c r="Q8824">
        <v>1</v>
      </c>
      <c r="R8824">
        <f>SUM(M8824:N8824:O8824:P8824:Q8824)</f>
        <v>4</v>
      </c>
      <c r="S8824" s="1">
        <v>138667</v>
      </c>
      <c r="T8824" s="1" t="str">
        <f t="shared" si="550"/>
        <v>High</v>
      </c>
      <c r="U8824">
        <v>4</v>
      </c>
      <c r="V8824">
        <v>2022</v>
      </c>
      <c r="W8824" t="s">
        <v>28</v>
      </c>
      <c r="X8824">
        <v>3</v>
      </c>
    </row>
    <row r="8825" spans="1:24" x14ac:dyDescent="0.3">
      <c r="A8825">
        <v>8824</v>
      </c>
      <c r="B8825" t="s">
        <v>21</v>
      </c>
      <c r="C8825" t="str">
        <f>_xlfn.XLOOKUP(B8825,Lookup_table!B:B,Lookup_table!C:C)</f>
        <v>AI</v>
      </c>
      <c r="D8825" t="s">
        <v>14</v>
      </c>
      <c r="E8825" t="s">
        <v>38</v>
      </c>
      <c r="F8825" t="s">
        <v>51</v>
      </c>
      <c r="G8825" t="s">
        <v>30</v>
      </c>
      <c r="H8825" t="str">
        <f t="shared" si="548"/>
        <v>Onsite/Hybrid</v>
      </c>
      <c r="I8825" t="s">
        <v>26</v>
      </c>
      <c r="J8825" t="str">
        <f t="shared" si="549"/>
        <v>3-6 yrs</v>
      </c>
      <c r="K8825">
        <f t="shared" ca="1" si="551"/>
        <v>5</v>
      </c>
      <c r="L8825" t="s">
        <v>39</v>
      </c>
      <c r="M8825">
        <v>1</v>
      </c>
      <c r="N8825">
        <v>0</v>
      </c>
      <c r="O8825">
        <v>0</v>
      </c>
      <c r="P8825">
        <v>1</v>
      </c>
      <c r="Q8825">
        <v>0</v>
      </c>
      <c r="R8825">
        <f>SUM(M8825:N8825:O8825:P8825:Q8825)</f>
        <v>2</v>
      </c>
      <c r="S8825" s="1">
        <v>130992</v>
      </c>
      <c r="T8825" s="1" t="str">
        <f t="shared" si="550"/>
        <v>High</v>
      </c>
      <c r="U8825">
        <v>1</v>
      </c>
      <c r="V8825">
        <v>2020</v>
      </c>
      <c r="W8825" t="s">
        <v>34</v>
      </c>
      <c r="X8825">
        <v>6</v>
      </c>
    </row>
    <row r="8826" spans="1:24" x14ac:dyDescent="0.3">
      <c r="A8826">
        <v>8825</v>
      </c>
      <c r="B8826" t="s">
        <v>41</v>
      </c>
      <c r="C8826" t="str">
        <f>_xlfn.XLOOKUP(B8826,Lookup_table!B:B,Lookup_table!C:C)</f>
        <v>Data</v>
      </c>
      <c r="D8826" t="s">
        <v>37</v>
      </c>
      <c r="E8826" t="s">
        <v>15</v>
      </c>
      <c r="F8826" t="s">
        <v>29</v>
      </c>
      <c r="G8826" t="s">
        <v>25</v>
      </c>
      <c r="H8826" t="str">
        <f t="shared" si="548"/>
        <v>Onsite/Hybrid</v>
      </c>
      <c r="I8826" t="s">
        <v>18</v>
      </c>
      <c r="J8826" t="str">
        <f t="shared" si="549"/>
        <v>7+ yrs</v>
      </c>
      <c r="K8826">
        <f t="shared" ca="1" si="551"/>
        <v>7</v>
      </c>
      <c r="L8826" t="s">
        <v>27</v>
      </c>
      <c r="M8826">
        <v>0</v>
      </c>
      <c r="N8826">
        <v>1</v>
      </c>
      <c r="O8826">
        <v>1</v>
      </c>
      <c r="P8826">
        <v>0</v>
      </c>
      <c r="Q8826">
        <v>1</v>
      </c>
      <c r="R8826">
        <f>SUM(M8826:N8826:O8826:P8826:Q8826)</f>
        <v>3</v>
      </c>
      <c r="S8826" s="1">
        <v>120125</v>
      </c>
      <c r="T8826" s="1" t="str">
        <f t="shared" si="550"/>
        <v>High</v>
      </c>
      <c r="U8826">
        <v>1</v>
      </c>
      <c r="V8826">
        <v>2025</v>
      </c>
      <c r="W8826" t="s">
        <v>34</v>
      </c>
      <c r="X8826">
        <v>2</v>
      </c>
    </row>
    <row r="8827" spans="1:24" x14ac:dyDescent="0.3">
      <c r="A8827">
        <v>8826</v>
      </c>
      <c r="B8827" t="s">
        <v>50</v>
      </c>
      <c r="C8827" t="str">
        <f>_xlfn.XLOOKUP(B8827,Lookup_table!B:B,Lookup_table!C:C)</f>
        <v>AI</v>
      </c>
      <c r="D8827" t="s">
        <v>22</v>
      </c>
      <c r="E8827" t="s">
        <v>32</v>
      </c>
      <c r="F8827" t="s">
        <v>52</v>
      </c>
      <c r="G8827" t="s">
        <v>30</v>
      </c>
      <c r="H8827" t="str">
        <f t="shared" si="548"/>
        <v>Onsite/Hybrid</v>
      </c>
      <c r="I8827" t="s">
        <v>35</v>
      </c>
      <c r="J8827" t="str">
        <f t="shared" si="549"/>
        <v>0-2 yrs</v>
      </c>
      <c r="K8827">
        <f t="shared" ca="1" si="551"/>
        <v>0</v>
      </c>
      <c r="L8827" t="s">
        <v>27</v>
      </c>
      <c r="M8827">
        <v>0</v>
      </c>
      <c r="N8827">
        <v>1</v>
      </c>
      <c r="O8827">
        <v>1</v>
      </c>
      <c r="P8827">
        <v>1</v>
      </c>
      <c r="Q8827">
        <v>0</v>
      </c>
      <c r="R8827">
        <f>SUM(M8827:N8827:O8827:P8827:Q8827)</f>
        <v>3</v>
      </c>
      <c r="S8827" s="1">
        <v>141040</v>
      </c>
      <c r="T8827" s="1" t="str">
        <f t="shared" si="550"/>
        <v>High</v>
      </c>
      <c r="U8827">
        <v>10</v>
      </c>
      <c r="V8827">
        <v>2026</v>
      </c>
      <c r="W8827" t="s">
        <v>28</v>
      </c>
      <c r="X8827">
        <v>9</v>
      </c>
    </row>
    <row r="8828" spans="1:24" x14ac:dyDescent="0.3">
      <c r="A8828">
        <v>8827</v>
      </c>
      <c r="B8828" t="s">
        <v>31</v>
      </c>
      <c r="C8828" t="str">
        <f>_xlfn.XLOOKUP(B8828,Lookup_table!B:B,Lookup_table!C:C)</f>
        <v>Business</v>
      </c>
      <c r="D8828" t="s">
        <v>34</v>
      </c>
      <c r="E8828" t="s">
        <v>23</v>
      </c>
      <c r="F8828" t="s">
        <v>52</v>
      </c>
      <c r="G8828" t="s">
        <v>25</v>
      </c>
      <c r="H8828" t="str">
        <f t="shared" si="548"/>
        <v>Onsite/Hybrid</v>
      </c>
      <c r="I8828" t="s">
        <v>35</v>
      </c>
      <c r="J8828" t="str">
        <f t="shared" si="549"/>
        <v>0-2 yrs</v>
      </c>
      <c r="K8828">
        <f t="shared" ca="1" si="551"/>
        <v>2</v>
      </c>
      <c r="L8828" t="s">
        <v>39</v>
      </c>
      <c r="M8828">
        <v>1</v>
      </c>
      <c r="N8828">
        <v>0</v>
      </c>
      <c r="O8828">
        <v>0</v>
      </c>
      <c r="P8828">
        <v>0</v>
      </c>
      <c r="Q8828">
        <v>1</v>
      </c>
      <c r="R8828">
        <f>SUM(M8828:N8828:O8828:P8828:Q8828)</f>
        <v>2</v>
      </c>
      <c r="S8828" s="1">
        <v>56002</v>
      </c>
      <c r="T8828" s="1" t="str">
        <f t="shared" si="550"/>
        <v>Low</v>
      </c>
      <c r="U8828">
        <v>2</v>
      </c>
      <c r="V8828">
        <v>2022</v>
      </c>
      <c r="W8828" t="s">
        <v>34</v>
      </c>
      <c r="X8828">
        <v>1</v>
      </c>
    </row>
    <row r="8829" spans="1:24" x14ac:dyDescent="0.3">
      <c r="A8829">
        <v>8828</v>
      </c>
      <c r="B8829" t="s">
        <v>31</v>
      </c>
      <c r="C8829" t="str">
        <f>_xlfn.XLOOKUP(B8829,Lookup_table!B:B,Lookup_table!C:C)</f>
        <v>Business</v>
      </c>
      <c r="D8829" t="s">
        <v>34</v>
      </c>
      <c r="E8829" t="s">
        <v>40</v>
      </c>
      <c r="F8829" t="s">
        <v>29</v>
      </c>
      <c r="G8829" t="s">
        <v>30</v>
      </c>
      <c r="H8829" t="str">
        <f t="shared" si="548"/>
        <v>Onsite/Hybrid</v>
      </c>
      <c r="I8829" t="s">
        <v>35</v>
      </c>
      <c r="J8829" t="str">
        <f t="shared" si="549"/>
        <v>0-2 yrs</v>
      </c>
      <c r="K8829">
        <f t="shared" ca="1" si="551"/>
        <v>1</v>
      </c>
      <c r="L8829" t="s">
        <v>19</v>
      </c>
      <c r="M8829">
        <v>0</v>
      </c>
      <c r="N8829">
        <v>1</v>
      </c>
      <c r="O8829">
        <v>0</v>
      </c>
      <c r="P8829">
        <v>1</v>
      </c>
      <c r="Q8829">
        <v>1</v>
      </c>
      <c r="R8829">
        <f>SUM(M8829:N8829:O8829:P8829:Q8829)</f>
        <v>3</v>
      </c>
      <c r="S8829" s="1">
        <v>74771</v>
      </c>
      <c r="T8829" s="1" t="str">
        <f t="shared" si="550"/>
        <v>Medium</v>
      </c>
      <c r="U8829">
        <v>8</v>
      </c>
      <c r="V8829">
        <v>2021</v>
      </c>
      <c r="W8829" t="s">
        <v>20</v>
      </c>
      <c r="X8829">
        <v>4</v>
      </c>
    </row>
    <row r="8830" spans="1:24" x14ac:dyDescent="0.3">
      <c r="A8830">
        <v>8829</v>
      </c>
      <c r="B8830" t="s">
        <v>41</v>
      </c>
      <c r="C8830" t="str">
        <f>_xlfn.XLOOKUP(B8830,Lookup_table!B:B,Lookup_table!C:C)</f>
        <v>Data</v>
      </c>
      <c r="D8830" t="s">
        <v>14</v>
      </c>
      <c r="E8830" t="s">
        <v>32</v>
      </c>
      <c r="F8830" t="s">
        <v>51</v>
      </c>
      <c r="G8830" t="s">
        <v>17</v>
      </c>
      <c r="H8830" t="str">
        <f t="shared" si="548"/>
        <v>Remote</v>
      </c>
      <c r="I8830" t="s">
        <v>18</v>
      </c>
      <c r="J8830" t="str">
        <f t="shared" si="549"/>
        <v>7+ yrs</v>
      </c>
      <c r="K8830">
        <f t="shared" ca="1" si="551"/>
        <v>7</v>
      </c>
      <c r="L8830" t="s">
        <v>39</v>
      </c>
      <c r="M8830">
        <v>0</v>
      </c>
      <c r="N8830">
        <v>0</v>
      </c>
      <c r="O8830">
        <v>0</v>
      </c>
      <c r="P8830">
        <v>0</v>
      </c>
      <c r="Q8830">
        <v>1</v>
      </c>
      <c r="R8830">
        <f>SUM(M8830:N8830:O8830:P8830:Q8830)</f>
        <v>1</v>
      </c>
      <c r="S8830" s="1">
        <v>110481</v>
      </c>
      <c r="T8830" s="1" t="str">
        <f t="shared" si="550"/>
        <v>Medium</v>
      </c>
      <c r="U8830">
        <v>6</v>
      </c>
      <c r="V8830">
        <v>2024</v>
      </c>
      <c r="W8830" t="s">
        <v>28</v>
      </c>
      <c r="X8830">
        <v>9</v>
      </c>
    </row>
    <row r="8831" spans="1:24" x14ac:dyDescent="0.3">
      <c r="A8831">
        <v>8830</v>
      </c>
      <c r="B8831" t="s">
        <v>36</v>
      </c>
      <c r="C8831" t="str">
        <f>_xlfn.XLOOKUP(B8831,Lookup_table!B:B,Lookup_table!C:C)</f>
        <v>Data</v>
      </c>
      <c r="D8831" t="s">
        <v>34</v>
      </c>
      <c r="E8831" t="s">
        <v>32</v>
      </c>
      <c r="F8831" t="s">
        <v>16</v>
      </c>
      <c r="G8831" t="s">
        <v>30</v>
      </c>
      <c r="H8831" t="str">
        <f t="shared" si="548"/>
        <v>Onsite/Hybrid</v>
      </c>
      <c r="I8831" t="s">
        <v>35</v>
      </c>
      <c r="J8831" t="str">
        <f t="shared" si="549"/>
        <v>0-2 yrs</v>
      </c>
      <c r="K8831">
        <f t="shared" ca="1" si="551"/>
        <v>1</v>
      </c>
      <c r="L8831" t="s">
        <v>19</v>
      </c>
      <c r="M8831">
        <v>0</v>
      </c>
      <c r="N8831">
        <v>0</v>
      </c>
      <c r="O8831">
        <v>1</v>
      </c>
      <c r="P8831">
        <v>1</v>
      </c>
      <c r="Q8831">
        <v>0</v>
      </c>
      <c r="R8831">
        <f>SUM(M8831:N8831:O8831:P8831:Q8831)</f>
        <v>2</v>
      </c>
      <c r="S8831" s="1">
        <v>84590</v>
      </c>
      <c r="T8831" s="1" t="str">
        <f t="shared" si="550"/>
        <v>Medium</v>
      </c>
      <c r="U8831">
        <v>3</v>
      </c>
      <c r="V8831">
        <v>2026</v>
      </c>
      <c r="W8831" t="s">
        <v>28</v>
      </c>
      <c r="X8831">
        <v>8</v>
      </c>
    </row>
    <row r="8832" spans="1:24" x14ac:dyDescent="0.3">
      <c r="A8832">
        <v>8831</v>
      </c>
      <c r="B8832" t="s">
        <v>41</v>
      </c>
      <c r="C8832" t="str">
        <f>_xlfn.XLOOKUP(B8832,Lookup_table!B:B,Lookup_table!C:C)</f>
        <v>Data</v>
      </c>
      <c r="D8832" t="s">
        <v>34</v>
      </c>
      <c r="E8832" t="s">
        <v>15</v>
      </c>
      <c r="F8832" t="s">
        <v>44</v>
      </c>
      <c r="G8832" t="s">
        <v>30</v>
      </c>
      <c r="H8832" t="str">
        <f t="shared" si="548"/>
        <v>Onsite/Hybrid</v>
      </c>
      <c r="I8832" t="s">
        <v>18</v>
      </c>
      <c r="J8832" t="str">
        <f t="shared" si="549"/>
        <v>7+ yrs</v>
      </c>
      <c r="K8832">
        <f t="shared" ca="1" si="551"/>
        <v>13</v>
      </c>
      <c r="L8832" t="s">
        <v>27</v>
      </c>
      <c r="M8832">
        <v>0</v>
      </c>
      <c r="N8832">
        <v>0</v>
      </c>
      <c r="O8832">
        <v>0</v>
      </c>
      <c r="P8832">
        <v>1</v>
      </c>
      <c r="Q8832">
        <v>1</v>
      </c>
      <c r="R8832">
        <f>SUM(M8832:N8832:O8832:P8832:Q8832)</f>
        <v>2</v>
      </c>
      <c r="S8832" s="1">
        <v>124507</v>
      </c>
      <c r="T8832" s="1" t="str">
        <f t="shared" si="550"/>
        <v>High</v>
      </c>
      <c r="U8832">
        <v>11</v>
      </c>
      <c r="V8832">
        <v>2023</v>
      </c>
      <c r="W8832" t="s">
        <v>34</v>
      </c>
      <c r="X8832">
        <v>5</v>
      </c>
    </row>
    <row r="8833" spans="1:24" x14ac:dyDescent="0.3">
      <c r="A8833">
        <v>8832</v>
      </c>
      <c r="B8833" t="s">
        <v>50</v>
      </c>
      <c r="C8833" t="str">
        <f>_xlfn.XLOOKUP(B8833,Lookup_table!B:B,Lookup_table!C:C)</f>
        <v>AI</v>
      </c>
      <c r="D8833" t="s">
        <v>37</v>
      </c>
      <c r="E8833" t="s">
        <v>38</v>
      </c>
      <c r="F8833" t="s">
        <v>16</v>
      </c>
      <c r="G8833" t="s">
        <v>25</v>
      </c>
      <c r="H8833" t="str">
        <f t="shared" si="548"/>
        <v>Onsite/Hybrid</v>
      </c>
      <c r="I8833" t="s">
        <v>35</v>
      </c>
      <c r="J8833" t="str">
        <f t="shared" si="549"/>
        <v>0-2 yrs</v>
      </c>
      <c r="K8833">
        <f t="shared" ca="1" si="551"/>
        <v>2</v>
      </c>
      <c r="L8833" t="s">
        <v>19</v>
      </c>
      <c r="M8833">
        <v>0</v>
      </c>
      <c r="N8833">
        <v>1</v>
      </c>
      <c r="O8833">
        <v>1</v>
      </c>
      <c r="P8833">
        <v>1</v>
      </c>
      <c r="Q8833">
        <v>0</v>
      </c>
      <c r="R8833">
        <f>SUM(M8833:N8833:O8833:P8833:Q8833)</f>
        <v>3</v>
      </c>
      <c r="S8833" s="1">
        <v>120041</v>
      </c>
      <c r="T8833" s="1" t="str">
        <f t="shared" si="550"/>
        <v>High</v>
      </c>
      <c r="U8833">
        <v>8</v>
      </c>
      <c r="V8833">
        <v>2023</v>
      </c>
      <c r="W8833" t="s">
        <v>28</v>
      </c>
      <c r="X8833">
        <v>7</v>
      </c>
    </row>
    <row r="8834" spans="1:24" x14ac:dyDescent="0.3">
      <c r="A8834">
        <v>8833</v>
      </c>
      <c r="B8834" t="s">
        <v>21</v>
      </c>
      <c r="C8834" t="str">
        <f>_xlfn.XLOOKUP(B8834,Lookup_table!B:B,Lookup_table!C:C)</f>
        <v>AI</v>
      </c>
      <c r="D8834" t="s">
        <v>34</v>
      </c>
      <c r="E8834" t="s">
        <v>38</v>
      </c>
      <c r="F8834" t="s">
        <v>24</v>
      </c>
      <c r="G8834" t="s">
        <v>17</v>
      </c>
      <c r="H8834" t="str">
        <f t="shared" ref="H8834:H8897" si="552">IF(G8834="Remote","Remote","Onsite/Hybrid")</f>
        <v>Remote</v>
      </c>
      <c r="I8834" t="s">
        <v>26</v>
      </c>
      <c r="J8834" t="str">
        <f t="shared" ref="J8834:J8897" si="553">IF(I8834="Entry","0-2 yrs",IF(I8834="Mid","3-6 yrs","7+ yrs"))</f>
        <v>3-6 yrs</v>
      </c>
      <c r="K8834">
        <f t="shared" ca="1" si="551"/>
        <v>5</v>
      </c>
      <c r="L8834" t="s">
        <v>19</v>
      </c>
      <c r="M8834">
        <v>0</v>
      </c>
      <c r="N8834">
        <v>0</v>
      </c>
      <c r="O8834">
        <v>1</v>
      </c>
      <c r="P8834">
        <v>0</v>
      </c>
      <c r="Q8834">
        <v>0</v>
      </c>
      <c r="R8834">
        <f>SUM(M8834:N8834:O8834:P8834:Q8834)</f>
        <v>1</v>
      </c>
      <c r="S8834" s="1">
        <v>132702</v>
      </c>
      <c r="T8834" s="1" t="str">
        <f t="shared" ref="T8834:T8897" si="554">IF(S8834&lt;=70000,"Low",IF(S8834&lt;=120000,"Medium","High"))</f>
        <v>High</v>
      </c>
      <c r="U8834">
        <v>11</v>
      </c>
      <c r="V8834">
        <v>2026</v>
      </c>
      <c r="W8834" t="s">
        <v>28</v>
      </c>
      <c r="X8834">
        <v>7</v>
      </c>
    </row>
    <row r="8835" spans="1:24" x14ac:dyDescent="0.3">
      <c r="A8835">
        <v>8834</v>
      </c>
      <c r="B8835" t="s">
        <v>41</v>
      </c>
      <c r="C8835" t="str">
        <f>_xlfn.XLOOKUP(B8835,Lookup_table!B:B,Lookup_table!C:C)</f>
        <v>Data</v>
      </c>
      <c r="D8835" t="s">
        <v>37</v>
      </c>
      <c r="E8835" t="s">
        <v>42</v>
      </c>
      <c r="F8835" t="s">
        <v>51</v>
      </c>
      <c r="G8835" t="s">
        <v>30</v>
      </c>
      <c r="H8835" t="str">
        <f t="shared" si="552"/>
        <v>Onsite/Hybrid</v>
      </c>
      <c r="I8835" t="s">
        <v>26</v>
      </c>
      <c r="J8835" t="str">
        <f t="shared" si="553"/>
        <v>3-6 yrs</v>
      </c>
      <c r="K8835">
        <f t="shared" ref="K8835:K8898" ca="1" si="555">IF(J8835="0-2 yrs",RANDBETWEEN(0,2),IF(J8835="3-6 yrs", RANDBETWEEN(3,6),IF(J8835="7+ yrs", RANDBETWEEN(7,15)," ")))</f>
        <v>5</v>
      </c>
      <c r="L8835" t="s">
        <v>27</v>
      </c>
      <c r="M8835">
        <v>1</v>
      </c>
      <c r="N8835">
        <v>0</v>
      </c>
      <c r="O8835">
        <v>1</v>
      </c>
      <c r="P8835">
        <v>1</v>
      </c>
      <c r="Q8835">
        <v>0</v>
      </c>
      <c r="R8835">
        <f>SUM(M8835:N8835:O8835:P8835:Q8835)</f>
        <v>3</v>
      </c>
      <c r="S8835" s="1">
        <v>104392</v>
      </c>
      <c r="T8835" s="1" t="str">
        <f t="shared" si="554"/>
        <v>Medium</v>
      </c>
      <c r="U8835">
        <v>3</v>
      </c>
      <c r="V8835">
        <v>2026</v>
      </c>
      <c r="W8835" t="s">
        <v>28</v>
      </c>
      <c r="X8835">
        <v>1</v>
      </c>
    </row>
    <row r="8836" spans="1:24" x14ac:dyDescent="0.3">
      <c r="A8836">
        <v>8835</v>
      </c>
      <c r="B8836" t="s">
        <v>50</v>
      </c>
      <c r="C8836" t="str">
        <f>_xlfn.XLOOKUP(B8836,Lookup_table!B:B,Lookup_table!C:C)</f>
        <v>AI</v>
      </c>
      <c r="D8836" t="s">
        <v>37</v>
      </c>
      <c r="E8836" t="s">
        <v>23</v>
      </c>
      <c r="F8836" t="s">
        <v>16</v>
      </c>
      <c r="G8836" t="s">
        <v>30</v>
      </c>
      <c r="H8836" t="str">
        <f t="shared" si="552"/>
        <v>Onsite/Hybrid</v>
      </c>
      <c r="I8836" t="s">
        <v>18</v>
      </c>
      <c r="J8836" t="str">
        <f t="shared" si="553"/>
        <v>7+ yrs</v>
      </c>
      <c r="K8836">
        <f t="shared" ca="1" si="555"/>
        <v>8</v>
      </c>
      <c r="L8836" t="s">
        <v>39</v>
      </c>
      <c r="M8836">
        <v>0</v>
      </c>
      <c r="N8836">
        <v>1</v>
      </c>
      <c r="O8836">
        <v>0</v>
      </c>
      <c r="P8836">
        <v>1</v>
      </c>
      <c r="Q8836">
        <v>0</v>
      </c>
      <c r="R8836">
        <f>SUM(M8836:N8836:O8836:P8836:Q8836)</f>
        <v>2</v>
      </c>
      <c r="S8836" s="1">
        <v>151718</v>
      </c>
      <c r="T8836" s="1" t="str">
        <f t="shared" si="554"/>
        <v>High</v>
      </c>
      <c r="U8836">
        <v>11</v>
      </c>
      <c r="V8836">
        <v>2020</v>
      </c>
      <c r="W8836" t="s">
        <v>28</v>
      </c>
      <c r="X8836">
        <v>9</v>
      </c>
    </row>
    <row r="8837" spans="1:24" x14ac:dyDescent="0.3">
      <c r="A8837">
        <v>8836</v>
      </c>
      <c r="B8837" t="s">
        <v>41</v>
      </c>
      <c r="C8837" t="str">
        <f>_xlfn.XLOOKUP(B8837,Lookup_table!B:B,Lookup_table!C:C)</f>
        <v>Data</v>
      </c>
      <c r="D8837" t="s">
        <v>22</v>
      </c>
      <c r="E8837" t="s">
        <v>32</v>
      </c>
      <c r="F8837" t="s">
        <v>43</v>
      </c>
      <c r="G8837" t="s">
        <v>30</v>
      </c>
      <c r="H8837" t="str">
        <f t="shared" si="552"/>
        <v>Onsite/Hybrid</v>
      </c>
      <c r="I8837" t="s">
        <v>35</v>
      </c>
      <c r="J8837" t="str">
        <f t="shared" si="553"/>
        <v>0-2 yrs</v>
      </c>
      <c r="K8837">
        <f t="shared" ca="1" si="555"/>
        <v>0</v>
      </c>
      <c r="L8837" t="s">
        <v>27</v>
      </c>
      <c r="M8837">
        <v>0</v>
      </c>
      <c r="N8837">
        <v>0</v>
      </c>
      <c r="O8837">
        <v>0</v>
      </c>
      <c r="P8837">
        <v>0</v>
      </c>
      <c r="Q8837">
        <v>1</v>
      </c>
      <c r="R8837">
        <f>SUM(M8837:N8837:O8837:P8837:Q8837)</f>
        <v>1</v>
      </c>
      <c r="S8837" s="1">
        <v>81153</v>
      </c>
      <c r="T8837" s="1" t="str">
        <f t="shared" si="554"/>
        <v>Medium</v>
      </c>
      <c r="U8837">
        <v>1</v>
      </c>
      <c r="V8837">
        <v>2024</v>
      </c>
      <c r="W8837" t="s">
        <v>28</v>
      </c>
      <c r="X8837">
        <v>8</v>
      </c>
    </row>
    <row r="8838" spans="1:24" x14ac:dyDescent="0.3">
      <c r="A8838">
        <v>8837</v>
      </c>
      <c r="B8838" t="s">
        <v>21</v>
      </c>
      <c r="C8838" t="str">
        <f>_xlfn.XLOOKUP(B8838,Lookup_table!B:B,Lookup_table!C:C)</f>
        <v>AI</v>
      </c>
      <c r="D8838" t="s">
        <v>22</v>
      </c>
      <c r="E8838" t="s">
        <v>40</v>
      </c>
      <c r="F8838" t="s">
        <v>24</v>
      </c>
      <c r="G8838" t="s">
        <v>30</v>
      </c>
      <c r="H8838" t="str">
        <f t="shared" si="552"/>
        <v>Onsite/Hybrid</v>
      </c>
      <c r="I8838" t="s">
        <v>26</v>
      </c>
      <c r="J8838" t="str">
        <f t="shared" si="553"/>
        <v>3-6 yrs</v>
      </c>
      <c r="K8838">
        <f t="shared" ca="1" si="555"/>
        <v>3</v>
      </c>
      <c r="L8838" t="s">
        <v>19</v>
      </c>
      <c r="M8838">
        <v>0</v>
      </c>
      <c r="N8838">
        <v>1</v>
      </c>
      <c r="O8838">
        <v>0</v>
      </c>
      <c r="P8838">
        <v>1</v>
      </c>
      <c r="Q8838">
        <v>0</v>
      </c>
      <c r="R8838">
        <f>SUM(M8838:N8838:O8838:P8838:Q8838)</f>
        <v>2</v>
      </c>
      <c r="S8838" s="1">
        <v>146168</v>
      </c>
      <c r="T8838" s="1" t="str">
        <f t="shared" si="554"/>
        <v>High</v>
      </c>
      <c r="U8838">
        <v>6</v>
      </c>
      <c r="V8838">
        <v>2023</v>
      </c>
      <c r="W8838" t="s">
        <v>34</v>
      </c>
      <c r="X8838">
        <v>3</v>
      </c>
    </row>
    <row r="8839" spans="1:24" x14ac:dyDescent="0.3">
      <c r="A8839">
        <v>8838</v>
      </c>
      <c r="B8839" t="s">
        <v>21</v>
      </c>
      <c r="C8839" t="str">
        <f>_xlfn.XLOOKUP(B8839,Lookup_table!B:B,Lookup_table!C:C)</f>
        <v>AI</v>
      </c>
      <c r="D8839" t="s">
        <v>34</v>
      </c>
      <c r="E8839" t="s">
        <v>42</v>
      </c>
      <c r="F8839" t="s">
        <v>16</v>
      </c>
      <c r="G8839" t="s">
        <v>25</v>
      </c>
      <c r="H8839" t="str">
        <f t="shared" si="552"/>
        <v>Onsite/Hybrid</v>
      </c>
      <c r="I8839" t="s">
        <v>18</v>
      </c>
      <c r="J8839" t="str">
        <f t="shared" si="553"/>
        <v>7+ yrs</v>
      </c>
      <c r="K8839">
        <f t="shared" ca="1" si="555"/>
        <v>13</v>
      </c>
      <c r="L8839" t="s">
        <v>19</v>
      </c>
      <c r="M8839">
        <v>0</v>
      </c>
      <c r="N8839">
        <v>1</v>
      </c>
      <c r="O8839">
        <v>1</v>
      </c>
      <c r="P8839">
        <v>1</v>
      </c>
      <c r="Q8839">
        <v>1</v>
      </c>
      <c r="R8839">
        <f>SUM(M8839:N8839:O8839:P8839:Q8839)</f>
        <v>4</v>
      </c>
      <c r="S8839" s="1">
        <v>176852</v>
      </c>
      <c r="T8839" s="1" t="str">
        <f t="shared" si="554"/>
        <v>High</v>
      </c>
      <c r="U8839">
        <v>7</v>
      </c>
      <c r="V8839">
        <v>2020</v>
      </c>
      <c r="W8839" t="s">
        <v>28</v>
      </c>
      <c r="X8839">
        <v>4</v>
      </c>
    </row>
    <row r="8840" spans="1:24" x14ac:dyDescent="0.3">
      <c r="A8840">
        <v>8839</v>
      </c>
      <c r="B8840" t="s">
        <v>41</v>
      </c>
      <c r="C8840" t="str">
        <f>_xlfn.XLOOKUP(B8840,Lookup_table!B:B,Lookup_table!C:C)</f>
        <v>Data</v>
      </c>
      <c r="D8840" t="s">
        <v>34</v>
      </c>
      <c r="E8840" t="s">
        <v>32</v>
      </c>
      <c r="F8840" t="s">
        <v>43</v>
      </c>
      <c r="G8840" t="s">
        <v>30</v>
      </c>
      <c r="H8840" t="str">
        <f t="shared" si="552"/>
        <v>Onsite/Hybrid</v>
      </c>
      <c r="I8840" t="s">
        <v>35</v>
      </c>
      <c r="J8840" t="str">
        <f t="shared" si="553"/>
        <v>0-2 yrs</v>
      </c>
      <c r="K8840">
        <f t="shared" ca="1" si="555"/>
        <v>0</v>
      </c>
      <c r="L8840" t="s">
        <v>19</v>
      </c>
      <c r="M8840">
        <v>1</v>
      </c>
      <c r="N8840">
        <v>1</v>
      </c>
      <c r="O8840">
        <v>1</v>
      </c>
      <c r="P8840">
        <v>1</v>
      </c>
      <c r="Q8840">
        <v>1</v>
      </c>
      <c r="R8840">
        <f>SUM(M8840:N8840:O8840:P8840:Q8840)</f>
        <v>5</v>
      </c>
      <c r="S8840" s="1">
        <v>85548</v>
      </c>
      <c r="T8840" s="1" t="str">
        <f t="shared" si="554"/>
        <v>Medium</v>
      </c>
      <c r="U8840">
        <v>12</v>
      </c>
      <c r="V8840">
        <v>2026</v>
      </c>
      <c r="W8840" t="s">
        <v>28</v>
      </c>
      <c r="X8840">
        <v>1</v>
      </c>
    </row>
    <row r="8841" spans="1:24" x14ac:dyDescent="0.3">
      <c r="A8841">
        <v>8840</v>
      </c>
      <c r="B8841" t="s">
        <v>36</v>
      </c>
      <c r="C8841" t="str">
        <f>_xlfn.XLOOKUP(B8841,Lookup_table!B:B,Lookup_table!C:C)</f>
        <v>Data</v>
      </c>
      <c r="D8841" t="s">
        <v>14</v>
      </c>
      <c r="E8841" t="s">
        <v>32</v>
      </c>
      <c r="F8841" t="s">
        <v>52</v>
      </c>
      <c r="G8841" t="s">
        <v>30</v>
      </c>
      <c r="H8841" t="str">
        <f t="shared" si="552"/>
        <v>Onsite/Hybrid</v>
      </c>
      <c r="I8841" t="s">
        <v>35</v>
      </c>
      <c r="J8841" t="str">
        <f t="shared" si="553"/>
        <v>0-2 yrs</v>
      </c>
      <c r="K8841">
        <f t="shared" ca="1" si="555"/>
        <v>1</v>
      </c>
      <c r="L8841" t="s">
        <v>19</v>
      </c>
      <c r="M8841">
        <v>1</v>
      </c>
      <c r="N8841">
        <v>1</v>
      </c>
      <c r="O8841">
        <v>1</v>
      </c>
      <c r="P8841">
        <v>1</v>
      </c>
      <c r="Q8841">
        <v>1</v>
      </c>
      <c r="R8841">
        <f>SUM(M8841:N8841:O8841:P8841:Q8841)</f>
        <v>5</v>
      </c>
      <c r="S8841" s="1">
        <v>87011</v>
      </c>
      <c r="T8841" s="1" t="str">
        <f t="shared" si="554"/>
        <v>Medium</v>
      </c>
      <c r="U8841">
        <v>12</v>
      </c>
      <c r="V8841">
        <v>2021</v>
      </c>
      <c r="W8841" t="s">
        <v>28</v>
      </c>
      <c r="X8841">
        <v>9</v>
      </c>
    </row>
    <row r="8842" spans="1:24" x14ac:dyDescent="0.3">
      <c r="A8842">
        <v>8841</v>
      </c>
      <c r="B8842" t="s">
        <v>50</v>
      </c>
      <c r="C8842" t="str">
        <f>_xlfn.XLOOKUP(B8842,Lookup_table!B:B,Lookup_table!C:C)</f>
        <v>AI</v>
      </c>
      <c r="D8842" t="s">
        <v>37</v>
      </c>
      <c r="E8842" t="s">
        <v>15</v>
      </c>
      <c r="F8842" t="s">
        <v>16</v>
      </c>
      <c r="G8842" t="s">
        <v>25</v>
      </c>
      <c r="H8842" t="str">
        <f t="shared" si="552"/>
        <v>Onsite/Hybrid</v>
      </c>
      <c r="I8842" t="s">
        <v>18</v>
      </c>
      <c r="J8842" t="str">
        <f t="shared" si="553"/>
        <v>7+ yrs</v>
      </c>
      <c r="K8842">
        <f t="shared" ca="1" si="555"/>
        <v>14</v>
      </c>
      <c r="L8842" t="s">
        <v>39</v>
      </c>
      <c r="M8842">
        <v>1</v>
      </c>
      <c r="N8842">
        <v>1</v>
      </c>
      <c r="O8842">
        <v>1</v>
      </c>
      <c r="P8842">
        <v>1</v>
      </c>
      <c r="Q8842">
        <v>0</v>
      </c>
      <c r="R8842">
        <f>SUM(M8842:N8842:O8842:P8842:Q8842)</f>
        <v>4</v>
      </c>
      <c r="S8842" s="1">
        <v>169929</v>
      </c>
      <c r="T8842" s="1" t="str">
        <f t="shared" si="554"/>
        <v>High</v>
      </c>
      <c r="U8842">
        <v>11</v>
      </c>
      <c r="V8842">
        <v>2020</v>
      </c>
      <c r="W8842" t="s">
        <v>28</v>
      </c>
      <c r="X8842">
        <v>9</v>
      </c>
    </row>
    <row r="8843" spans="1:24" x14ac:dyDescent="0.3">
      <c r="A8843">
        <v>8842</v>
      </c>
      <c r="B8843" t="s">
        <v>21</v>
      </c>
      <c r="C8843" t="str">
        <f>_xlfn.XLOOKUP(B8843,Lookup_table!B:B,Lookup_table!C:C)</f>
        <v>AI</v>
      </c>
      <c r="D8843" t="s">
        <v>22</v>
      </c>
      <c r="E8843" t="s">
        <v>23</v>
      </c>
      <c r="F8843" t="s">
        <v>51</v>
      </c>
      <c r="G8843" t="s">
        <v>17</v>
      </c>
      <c r="H8843" t="str">
        <f t="shared" si="552"/>
        <v>Remote</v>
      </c>
      <c r="I8843" t="s">
        <v>35</v>
      </c>
      <c r="J8843" t="str">
        <f t="shared" si="553"/>
        <v>0-2 yrs</v>
      </c>
      <c r="K8843">
        <f t="shared" ca="1" si="555"/>
        <v>1</v>
      </c>
      <c r="L8843" t="s">
        <v>19</v>
      </c>
      <c r="M8843">
        <v>0</v>
      </c>
      <c r="N8843">
        <v>0</v>
      </c>
      <c r="O8843">
        <v>1</v>
      </c>
      <c r="P8843">
        <v>1</v>
      </c>
      <c r="Q8843">
        <v>0</v>
      </c>
      <c r="R8843">
        <f>SUM(M8843:N8843:O8843:P8843:Q8843)</f>
        <v>2</v>
      </c>
      <c r="S8843" s="1">
        <v>139347</v>
      </c>
      <c r="T8843" s="1" t="str">
        <f t="shared" si="554"/>
        <v>High</v>
      </c>
      <c r="U8843">
        <v>3</v>
      </c>
      <c r="V8843">
        <v>2020</v>
      </c>
      <c r="W8843" t="s">
        <v>28</v>
      </c>
      <c r="X8843">
        <v>8</v>
      </c>
    </row>
    <row r="8844" spans="1:24" x14ac:dyDescent="0.3">
      <c r="A8844">
        <v>8843</v>
      </c>
      <c r="B8844" t="s">
        <v>21</v>
      </c>
      <c r="C8844" t="str">
        <f>_xlfn.XLOOKUP(B8844,Lookup_table!B:B,Lookup_table!C:C)</f>
        <v>AI</v>
      </c>
      <c r="D8844" t="s">
        <v>22</v>
      </c>
      <c r="E8844" t="s">
        <v>15</v>
      </c>
      <c r="F8844" t="s">
        <v>43</v>
      </c>
      <c r="G8844" t="s">
        <v>17</v>
      </c>
      <c r="H8844" t="str">
        <f t="shared" si="552"/>
        <v>Remote</v>
      </c>
      <c r="I8844" t="s">
        <v>26</v>
      </c>
      <c r="J8844" t="str">
        <f t="shared" si="553"/>
        <v>3-6 yrs</v>
      </c>
      <c r="K8844">
        <f t="shared" ca="1" si="555"/>
        <v>6</v>
      </c>
      <c r="L8844" t="s">
        <v>19</v>
      </c>
      <c r="M8844">
        <v>1</v>
      </c>
      <c r="N8844">
        <v>1</v>
      </c>
      <c r="O8844">
        <v>0</v>
      </c>
      <c r="P8844">
        <v>1</v>
      </c>
      <c r="Q8844">
        <v>1</v>
      </c>
      <c r="R8844">
        <f>SUM(M8844:N8844:O8844:P8844:Q8844)</f>
        <v>4</v>
      </c>
      <c r="S8844" s="1">
        <v>155874</v>
      </c>
      <c r="T8844" s="1" t="str">
        <f t="shared" si="554"/>
        <v>High</v>
      </c>
      <c r="U8844">
        <v>8</v>
      </c>
      <c r="V8844">
        <v>2024</v>
      </c>
      <c r="W8844" t="s">
        <v>34</v>
      </c>
      <c r="X8844">
        <v>5</v>
      </c>
    </row>
    <row r="8845" spans="1:24" x14ac:dyDescent="0.3">
      <c r="A8845">
        <v>8844</v>
      </c>
      <c r="B8845" t="s">
        <v>50</v>
      </c>
      <c r="C8845" t="str">
        <f>_xlfn.XLOOKUP(B8845,Lookup_table!B:B,Lookup_table!C:C)</f>
        <v>AI</v>
      </c>
      <c r="D8845" t="s">
        <v>37</v>
      </c>
      <c r="E8845" t="s">
        <v>42</v>
      </c>
      <c r="F8845" t="s">
        <v>51</v>
      </c>
      <c r="G8845" t="s">
        <v>30</v>
      </c>
      <c r="H8845" t="str">
        <f t="shared" si="552"/>
        <v>Onsite/Hybrid</v>
      </c>
      <c r="I8845" t="s">
        <v>18</v>
      </c>
      <c r="J8845" t="str">
        <f t="shared" si="553"/>
        <v>7+ yrs</v>
      </c>
      <c r="K8845">
        <f t="shared" ca="1" si="555"/>
        <v>13</v>
      </c>
      <c r="L8845" t="s">
        <v>27</v>
      </c>
      <c r="M8845">
        <v>0</v>
      </c>
      <c r="N8845">
        <v>1</v>
      </c>
      <c r="O8845">
        <v>0</v>
      </c>
      <c r="P8845">
        <v>0</v>
      </c>
      <c r="Q8845">
        <v>1</v>
      </c>
      <c r="R8845">
        <f>SUM(M8845:N8845:O8845:P8845:Q8845)</f>
        <v>2</v>
      </c>
      <c r="S8845" s="1">
        <v>152254</v>
      </c>
      <c r="T8845" s="1" t="str">
        <f t="shared" si="554"/>
        <v>High</v>
      </c>
      <c r="U8845">
        <v>1</v>
      </c>
      <c r="V8845">
        <v>2022</v>
      </c>
      <c r="W8845" t="s">
        <v>28</v>
      </c>
      <c r="X8845">
        <v>7</v>
      </c>
    </row>
    <row r="8846" spans="1:24" x14ac:dyDescent="0.3">
      <c r="A8846">
        <v>8845</v>
      </c>
      <c r="B8846" t="s">
        <v>33</v>
      </c>
      <c r="C8846" t="str">
        <f>_xlfn.XLOOKUP(B8846,Lookup_table!B:B,Lookup_table!C:C)</f>
        <v>Data</v>
      </c>
      <c r="D8846" t="s">
        <v>37</v>
      </c>
      <c r="E8846" t="s">
        <v>42</v>
      </c>
      <c r="F8846" t="s">
        <v>44</v>
      </c>
      <c r="G8846" t="s">
        <v>17</v>
      </c>
      <c r="H8846" t="str">
        <f t="shared" si="552"/>
        <v>Remote</v>
      </c>
      <c r="I8846" t="s">
        <v>26</v>
      </c>
      <c r="J8846" t="str">
        <f t="shared" si="553"/>
        <v>3-6 yrs</v>
      </c>
      <c r="K8846">
        <f t="shared" ca="1" si="555"/>
        <v>3</v>
      </c>
      <c r="L8846" t="s">
        <v>19</v>
      </c>
      <c r="M8846">
        <v>1</v>
      </c>
      <c r="N8846">
        <v>1</v>
      </c>
      <c r="O8846">
        <v>0</v>
      </c>
      <c r="P8846">
        <v>1</v>
      </c>
      <c r="Q8846">
        <v>1</v>
      </c>
      <c r="R8846">
        <f>SUM(M8846:N8846:O8846:P8846:Q8846)</f>
        <v>4</v>
      </c>
      <c r="S8846" s="1">
        <v>97451</v>
      </c>
      <c r="T8846" s="1" t="str">
        <f t="shared" si="554"/>
        <v>Medium</v>
      </c>
      <c r="U8846">
        <v>2</v>
      </c>
      <c r="V8846">
        <v>2025</v>
      </c>
      <c r="W8846" t="s">
        <v>28</v>
      </c>
      <c r="X8846">
        <v>7</v>
      </c>
    </row>
    <row r="8847" spans="1:24" x14ac:dyDescent="0.3">
      <c r="A8847">
        <v>8846</v>
      </c>
      <c r="B8847" t="s">
        <v>33</v>
      </c>
      <c r="C8847" t="str">
        <f>_xlfn.XLOOKUP(B8847,Lookup_table!B:B,Lookup_table!C:C)</f>
        <v>Data</v>
      </c>
      <c r="D8847" t="s">
        <v>22</v>
      </c>
      <c r="E8847" t="s">
        <v>38</v>
      </c>
      <c r="F8847" t="s">
        <v>43</v>
      </c>
      <c r="G8847" t="s">
        <v>17</v>
      </c>
      <c r="H8847" t="str">
        <f t="shared" si="552"/>
        <v>Remote</v>
      </c>
      <c r="I8847" t="s">
        <v>26</v>
      </c>
      <c r="J8847" t="str">
        <f t="shared" si="553"/>
        <v>3-6 yrs</v>
      </c>
      <c r="K8847">
        <f t="shared" ca="1" si="555"/>
        <v>5</v>
      </c>
      <c r="L8847" t="s">
        <v>39</v>
      </c>
      <c r="M8847">
        <v>1</v>
      </c>
      <c r="N8847">
        <v>0</v>
      </c>
      <c r="O8847">
        <v>0</v>
      </c>
      <c r="P8847">
        <v>1</v>
      </c>
      <c r="Q8847">
        <v>1</v>
      </c>
      <c r="R8847">
        <f>SUM(M8847:N8847:O8847:P8847:Q8847)</f>
        <v>3</v>
      </c>
      <c r="S8847" s="1">
        <v>115716</v>
      </c>
      <c r="T8847" s="1" t="str">
        <f t="shared" si="554"/>
        <v>Medium</v>
      </c>
      <c r="U8847">
        <v>9</v>
      </c>
      <c r="V8847">
        <v>2025</v>
      </c>
      <c r="W8847" t="s">
        <v>28</v>
      </c>
      <c r="X8847">
        <v>7</v>
      </c>
    </row>
    <row r="8848" spans="1:24" x14ac:dyDescent="0.3">
      <c r="A8848">
        <v>8847</v>
      </c>
      <c r="B8848" t="s">
        <v>36</v>
      </c>
      <c r="C8848" t="str">
        <f>_xlfn.XLOOKUP(B8848,Lookup_table!B:B,Lookup_table!C:C)</f>
        <v>Data</v>
      </c>
      <c r="D8848" t="s">
        <v>34</v>
      </c>
      <c r="E8848" t="s">
        <v>38</v>
      </c>
      <c r="F8848" t="s">
        <v>51</v>
      </c>
      <c r="G8848" t="s">
        <v>30</v>
      </c>
      <c r="H8848" t="str">
        <f t="shared" si="552"/>
        <v>Onsite/Hybrid</v>
      </c>
      <c r="I8848" t="s">
        <v>18</v>
      </c>
      <c r="J8848" t="str">
        <f t="shared" si="553"/>
        <v>7+ yrs</v>
      </c>
      <c r="K8848">
        <f t="shared" ca="1" si="555"/>
        <v>7</v>
      </c>
      <c r="L8848" t="s">
        <v>39</v>
      </c>
      <c r="M8848">
        <v>1</v>
      </c>
      <c r="N8848">
        <v>1</v>
      </c>
      <c r="O8848">
        <v>1</v>
      </c>
      <c r="P8848">
        <v>0</v>
      </c>
      <c r="Q8848">
        <v>0</v>
      </c>
      <c r="R8848">
        <f>SUM(M8848:N8848:O8848:P8848:Q8848)</f>
        <v>3</v>
      </c>
      <c r="S8848" s="1">
        <v>114669</v>
      </c>
      <c r="T8848" s="1" t="str">
        <f t="shared" si="554"/>
        <v>Medium</v>
      </c>
      <c r="U8848">
        <v>1</v>
      </c>
      <c r="V8848">
        <v>2020</v>
      </c>
      <c r="W8848" t="s">
        <v>28</v>
      </c>
      <c r="X8848">
        <v>7</v>
      </c>
    </row>
    <row r="8849" spans="1:24" x14ac:dyDescent="0.3">
      <c r="A8849">
        <v>8848</v>
      </c>
      <c r="B8849" t="s">
        <v>21</v>
      </c>
      <c r="C8849" t="str">
        <f>_xlfn.XLOOKUP(B8849,Lookup_table!B:B,Lookup_table!C:C)</f>
        <v>AI</v>
      </c>
      <c r="D8849" t="s">
        <v>34</v>
      </c>
      <c r="E8849" t="s">
        <v>23</v>
      </c>
      <c r="F8849" t="s">
        <v>16</v>
      </c>
      <c r="G8849" t="s">
        <v>30</v>
      </c>
      <c r="H8849" t="str">
        <f t="shared" si="552"/>
        <v>Onsite/Hybrid</v>
      </c>
      <c r="I8849" t="s">
        <v>26</v>
      </c>
      <c r="J8849" t="str">
        <f t="shared" si="553"/>
        <v>3-6 yrs</v>
      </c>
      <c r="K8849">
        <f t="shared" ca="1" si="555"/>
        <v>4</v>
      </c>
      <c r="L8849" t="s">
        <v>39</v>
      </c>
      <c r="M8849">
        <v>0</v>
      </c>
      <c r="N8849">
        <v>1</v>
      </c>
      <c r="O8849">
        <v>1</v>
      </c>
      <c r="P8849">
        <v>1</v>
      </c>
      <c r="Q8849">
        <v>1</v>
      </c>
      <c r="R8849">
        <f>SUM(M8849:N8849:O8849:P8849:Q8849)</f>
        <v>4</v>
      </c>
      <c r="S8849" s="1">
        <v>159795</v>
      </c>
      <c r="T8849" s="1" t="str">
        <f t="shared" si="554"/>
        <v>High</v>
      </c>
      <c r="U8849">
        <v>12</v>
      </c>
      <c r="V8849">
        <v>2020</v>
      </c>
      <c r="W8849" t="s">
        <v>28</v>
      </c>
      <c r="X8849">
        <v>4</v>
      </c>
    </row>
    <row r="8850" spans="1:24" x14ac:dyDescent="0.3">
      <c r="A8850">
        <v>8849</v>
      </c>
      <c r="B8850" t="s">
        <v>36</v>
      </c>
      <c r="C8850" t="str">
        <f>_xlfn.XLOOKUP(B8850,Lookup_table!B:B,Lookup_table!C:C)</f>
        <v>Data</v>
      </c>
      <c r="D8850" t="s">
        <v>34</v>
      </c>
      <c r="E8850" t="s">
        <v>42</v>
      </c>
      <c r="F8850" t="s">
        <v>44</v>
      </c>
      <c r="G8850" t="s">
        <v>17</v>
      </c>
      <c r="H8850" t="str">
        <f t="shared" si="552"/>
        <v>Remote</v>
      </c>
      <c r="I8850" t="s">
        <v>18</v>
      </c>
      <c r="J8850" t="str">
        <f t="shared" si="553"/>
        <v>7+ yrs</v>
      </c>
      <c r="K8850">
        <f t="shared" ca="1" si="555"/>
        <v>13</v>
      </c>
      <c r="L8850" t="s">
        <v>27</v>
      </c>
      <c r="M8850">
        <v>1</v>
      </c>
      <c r="N8850">
        <v>0</v>
      </c>
      <c r="O8850">
        <v>1</v>
      </c>
      <c r="P8850">
        <v>0</v>
      </c>
      <c r="Q8850">
        <v>0</v>
      </c>
      <c r="R8850">
        <f>SUM(M8850:N8850:O8850:P8850:Q8850)</f>
        <v>2</v>
      </c>
      <c r="S8850" s="1">
        <v>111814</v>
      </c>
      <c r="T8850" s="1" t="str">
        <f t="shared" si="554"/>
        <v>Medium</v>
      </c>
      <c r="U8850">
        <v>12</v>
      </c>
      <c r="V8850">
        <v>2020</v>
      </c>
      <c r="W8850" t="s">
        <v>28</v>
      </c>
      <c r="X8850">
        <v>8</v>
      </c>
    </row>
    <row r="8851" spans="1:24" x14ac:dyDescent="0.3">
      <c r="A8851">
        <v>8850</v>
      </c>
      <c r="B8851" t="s">
        <v>33</v>
      </c>
      <c r="C8851" t="str">
        <f>_xlfn.XLOOKUP(B8851,Lookup_table!B:B,Lookup_table!C:C)</f>
        <v>Data</v>
      </c>
      <c r="D8851" t="s">
        <v>14</v>
      </c>
      <c r="E8851" t="s">
        <v>32</v>
      </c>
      <c r="F8851" t="s">
        <v>16</v>
      </c>
      <c r="G8851" t="s">
        <v>30</v>
      </c>
      <c r="H8851" t="str">
        <f t="shared" si="552"/>
        <v>Onsite/Hybrid</v>
      </c>
      <c r="I8851" t="s">
        <v>18</v>
      </c>
      <c r="J8851" t="str">
        <f t="shared" si="553"/>
        <v>7+ yrs</v>
      </c>
      <c r="K8851">
        <f t="shared" ca="1" si="555"/>
        <v>9</v>
      </c>
      <c r="L8851" t="s">
        <v>19</v>
      </c>
      <c r="M8851">
        <v>0</v>
      </c>
      <c r="N8851">
        <v>1</v>
      </c>
      <c r="O8851">
        <v>0</v>
      </c>
      <c r="P8851">
        <v>0</v>
      </c>
      <c r="Q8851">
        <v>1</v>
      </c>
      <c r="R8851">
        <f>SUM(M8851:N8851:O8851:P8851:Q8851)</f>
        <v>2</v>
      </c>
      <c r="S8851" s="1">
        <v>108599</v>
      </c>
      <c r="T8851" s="1" t="str">
        <f t="shared" si="554"/>
        <v>Medium</v>
      </c>
      <c r="U8851">
        <v>1</v>
      </c>
      <c r="V8851">
        <v>2022</v>
      </c>
      <c r="W8851" t="s">
        <v>28</v>
      </c>
      <c r="X8851">
        <v>7</v>
      </c>
    </row>
    <row r="8852" spans="1:24" x14ac:dyDescent="0.3">
      <c r="A8852">
        <v>8851</v>
      </c>
      <c r="B8852" t="s">
        <v>21</v>
      </c>
      <c r="C8852" t="str">
        <f>_xlfn.XLOOKUP(B8852,Lookup_table!B:B,Lookup_table!C:C)</f>
        <v>AI</v>
      </c>
      <c r="D8852" t="s">
        <v>22</v>
      </c>
      <c r="E8852" t="s">
        <v>32</v>
      </c>
      <c r="F8852" t="s">
        <v>24</v>
      </c>
      <c r="G8852" t="s">
        <v>25</v>
      </c>
      <c r="H8852" t="str">
        <f t="shared" si="552"/>
        <v>Onsite/Hybrid</v>
      </c>
      <c r="I8852" t="s">
        <v>18</v>
      </c>
      <c r="J8852" t="str">
        <f t="shared" si="553"/>
        <v>7+ yrs</v>
      </c>
      <c r="K8852">
        <f t="shared" ca="1" si="555"/>
        <v>13</v>
      </c>
      <c r="L8852" t="s">
        <v>39</v>
      </c>
      <c r="M8852">
        <v>0</v>
      </c>
      <c r="N8852">
        <v>1</v>
      </c>
      <c r="O8852">
        <v>1</v>
      </c>
      <c r="P8852">
        <v>1</v>
      </c>
      <c r="Q8852">
        <v>1</v>
      </c>
      <c r="R8852">
        <f>SUM(M8852:N8852:O8852:P8852:Q8852)</f>
        <v>4</v>
      </c>
      <c r="S8852" s="1">
        <v>195572</v>
      </c>
      <c r="T8852" s="1" t="str">
        <f t="shared" si="554"/>
        <v>High</v>
      </c>
      <c r="U8852">
        <v>1</v>
      </c>
      <c r="V8852">
        <v>2020</v>
      </c>
      <c r="W8852" t="s">
        <v>28</v>
      </c>
      <c r="X8852">
        <v>4</v>
      </c>
    </row>
    <row r="8853" spans="1:24" x14ac:dyDescent="0.3">
      <c r="A8853">
        <v>8852</v>
      </c>
      <c r="B8853" t="s">
        <v>33</v>
      </c>
      <c r="C8853" t="str">
        <f>_xlfn.XLOOKUP(B8853,Lookup_table!B:B,Lookup_table!C:C)</f>
        <v>Data</v>
      </c>
      <c r="D8853" t="s">
        <v>34</v>
      </c>
      <c r="E8853" t="s">
        <v>23</v>
      </c>
      <c r="F8853" t="s">
        <v>43</v>
      </c>
      <c r="G8853" t="s">
        <v>30</v>
      </c>
      <c r="H8853" t="str">
        <f t="shared" si="552"/>
        <v>Onsite/Hybrid</v>
      </c>
      <c r="I8853" t="s">
        <v>18</v>
      </c>
      <c r="J8853" t="str">
        <f t="shared" si="553"/>
        <v>7+ yrs</v>
      </c>
      <c r="K8853">
        <f t="shared" ca="1" si="555"/>
        <v>15</v>
      </c>
      <c r="L8853" t="s">
        <v>39</v>
      </c>
      <c r="M8853">
        <v>0</v>
      </c>
      <c r="N8853">
        <v>1</v>
      </c>
      <c r="O8853">
        <v>0</v>
      </c>
      <c r="P8853">
        <v>1</v>
      </c>
      <c r="Q8853">
        <v>0</v>
      </c>
      <c r="R8853">
        <f>SUM(M8853:N8853:O8853:P8853:Q8853)</f>
        <v>2</v>
      </c>
      <c r="S8853" s="1">
        <v>119775</v>
      </c>
      <c r="T8853" s="1" t="str">
        <f t="shared" si="554"/>
        <v>Medium</v>
      </c>
      <c r="U8853">
        <v>1</v>
      </c>
      <c r="V8853">
        <v>2024</v>
      </c>
      <c r="W8853" t="s">
        <v>34</v>
      </c>
      <c r="X8853">
        <v>3</v>
      </c>
    </row>
    <row r="8854" spans="1:24" x14ac:dyDescent="0.3">
      <c r="A8854">
        <v>8853</v>
      </c>
      <c r="B8854" t="s">
        <v>41</v>
      </c>
      <c r="C8854" t="str">
        <f>_xlfn.XLOOKUP(B8854,Lookup_table!B:B,Lookup_table!C:C)</f>
        <v>Data</v>
      </c>
      <c r="D8854" t="s">
        <v>34</v>
      </c>
      <c r="E8854" t="s">
        <v>40</v>
      </c>
      <c r="F8854" t="s">
        <v>52</v>
      </c>
      <c r="G8854" t="s">
        <v>17</v>
      </c>
      <c r="H8854" t="str">
        <f t="shared" si="552"/>
        <v>Remote</v>
      </c>
      <c r="I8854" t="s">
        <v>18</v>
      </c>
      <c r="J8854" t="str">
        <f t="shared" si="553"/>
        <v>7+ yrs</v>
      </c>
      <c r="K8854">
        <f t="shared" ca="1" si="555"/>
        <v>7</v>
      </c>
      <c r="L8854" t="s">
        <v>19</v>
      </c>
      <c r="M8854">
        <v>0</v>
      </c>
      <c r="N8854">
        <v>0</v>
      </c>
      <c r="O8854">
        <v>1</v>
      </c>
      <c r="P8854">
        <v>1</v>
      </c>
      <c r="Q8854">
        <v>1</v>
      </c>
      <c r="R8854">
        <f>SUM(M8854:N8854:O8854:P8854:Q8854)</f>
        <v>3</v>
      </c>
      <c r="S8854" s="1">
        <v>137621</v>
      </c>
      <c r="T8854" s="1" t="str">
        <f t="shared" si="554"/>
        <v>High</v>
      </c>
      <c r="U8854">
        <v>11</v>
      </c>
      <c r="V8854">
        <v>2023</v>
      </c>
      <c r="W8854" t="s">
        <v>28</v>
      </c>
      <c r="X8854">
        <v>2</v>
      </c>
    </row>
    <row r="8855" spans="1:24" x14ac:dyDescent="0.3">
      <c r="A8855">
        <v>8854</v>
      </c>
      <c r="B8855" t="s">
        <v>33</v>
      </c>
      <c r="C8855" t="str">
        <f>_xlfn.XLOOKUP(B8855,Lookup_table!B:B,Lookup_table!C:C)</f>
        <v>Data</v>
      </c>
      <c r="D8855" t="s">
        <v>22</v>
      </c>
      <c r="E8855" t="s">
        <v>38</v>
      </c>
      <c r="F8855" t="s">
        <v>51</v>
      </c>
      <c r="G8855" t="s">
        <v>25</v>
      </c>
      <c r="H8855" t="str">
        <f t="shared" si="552"/>
        <v>Onsite/Hybrid</v>
      </c>
      <c r="I8855" t="s">
        <v>26</v>
      </c>
      <c r="J8855" t="str">
        <f t="shared" si="553"/>
        <v>3-6 yrs</v>
      </c>
      <c r="K8855">
        <f t="shared" ca="1" si="555"/>
        <v>6</v>
      </c>
      <c r="L8855" t="s">
        <v>19</v>
      </c>
      <c r="M8855">
        <v>0</v>
      </c>
      <c r="N8855">
        <v>0</v>
      </c>
      <c r="O8855">
        <v>0</v>
      </c>
      <c r="P8855">
        <v>1</v>
      </c>
      <c r="Q8855">
        <v>0</v>
      </c>
      <c r="R8855">
        <f>SUM(M8855:N8855:O8855:P8855:Q8855)</f>
        <v>1</v>
      </c>
      <c r="S8855" s="1">
        <v>106051</v>
      </c>
      <c r="T8855" s="1" t="str">
        <f t="shared" si="554"/>
        <v>Medium</v>
      </c>
      <c r="U8855">
        <v>11</v>
      </c>
      <c r="V8855">
        <v>2026</v>
      </c>
      <c r="W8855" t="s">
        <v>28</v>
      </c>
      <c r="X8855">
        <v>8</v>
      </c>
    </row>
    <row r="8856" spans="1:24" x14ac:dyDescent="0.3">
      <c r="A8856">
        <v>8855</v>
      </c>
      <c r="B8856" t="s">
        <v>50</v>
      </c>
      <c r="C8856" t="str">
        <f>_xlfn.XLOOKUP(B8856,Lookup_table!B:B,Lookup_table!C:C)</f>
        <v>AI</v>
      </c>
      <c r="D8856" t="s">
        <v>37</v>
      </c>
      <c r="E8856" t="s">
        <v>32</v>
      </c>
      <c r="F8856" t="s">
        <v>24</v>
      </c>
      <c r="G8856" t="s">
        <v>17</v>
      </c>
      <c r="H8856" t="str">
        <f t="shared" si="552"/>
        <v>Remote</v>
      </c>
      <c r="I8856" t="s">
        <v>18</v>
      </c>
      <c r="J8856" t="str">
        <f t="shared" si="553"/>
        <v>7+ yrs</v>
      </c>
      <c r="K8856">
        <f t="shared" ca="1" si="555"/>
        <v>10</v>
      </c>
      <c r="L8856" t="s">
        <v>27</v>
      </c>
      <c r="M8856">
        <v>0</v>
      </c>
      <c r="N8856">
        <v>0</v>
      </c>
      <c r="O8856">
        <v>0</v>
      </c>
      <c r="P8856">
        <v>1</v>
      </c>
      <c r="Q8856">
        <v>1</v>
      </c>
      <c r="R8856">
        <f>SUM(M8856:N8856:O8856:P8856:Q8856)</f>
        <v>2</v>
      </c>
      <c r="S8856" s="1">
        <v>167470</v>
      </c>
      <c r="T8856" s="1" t="str">
        <f t="shared" si="554"/>
        <v>High</v>
      </c>
      <c r="U8856">
        <v>6</v>
      </c>
      <c r="V8856">
        <v>2020</v>
      </c>
      <c r="W8856" t="s">
        <v>28</v>
      </c>
      <c r="X8856">
        <v>9</v>
      </c>
    </row>
    <row r="8857" spans="1:24" x14ac:dyDescent="0.3">
      <c r="A8857">
        <v>8856</v>
      </c>
      <c r="B8857" t="s">
        <v>50</v>
      </c>
      <c r="C8857" t="str">
        <f>_xlfn.XLOOKUP(B8857,Lookup_table!B:B,Lookup_table!C:C)</f>
        <v>AI</v>
      </c>
      <c r="D8857" t="s">
        <v>14</v>
      </c>
      <c r="E8857" t="s">
        <v>42</v>
      </c>
      <c r="F8857" t="s">
        <v>43</v>
      </c>
      <c r="G8857" t="s">
        <v>25</v>
      </c>
      <c r="H8857" t="str">
        <f t="shared" si="552"/>
        <v>Onsite/Hybrid</v>
      </c>
      <c r="I8857" t="s">
        <v>18</v>
      </c>
      <c r="J8857" t="str">
        <f t="shared" si="553"/>
        <v>7+ yrs</v>
      </c>
      <c r="K8857">
        <f t="shared" ca="1" si="555"/>
        <v>15</v>
      </c>
      <c r="L8857" t="s">
        <v>39</v>
      </c>
      <c r="M8857">
        <v>0</v>
      </c>
      <c r="N8857">
        <v>0</v>
      </c>
      <c r="O8857">
        <v>0</v>
      </c>
      <c r="P8857">
        <v>1</v>
      </c>
      <c r="Q8857">
        <v>1</v>
      </c>
      <c r="R8857">
        <f>SUM(M8857:N8857:O8857:P8857:Q8857)</f>
        <v>2</v>
      </c>
      <c r="S8857" s="1">
        <v>166814</v>
      </c>
      <c r="T8857" s="1" t="str">
        <f t="shared" si="554"/>
        <v>High</v>
      </c>
      <c r="U8857">
        <v>12</v>
      </c>
      <c r="V8857">
        <v>2026</v>
      </c>
      <c r="W8857" t="s">
        <v>28</v>
      </c>
      <c r="X8857">
        <v>8</v>
      </c>
    </row>
    <row r="8858" spans="1:24" x14ac:dyDescent="0.3">
      <c r="A8858">
        <v>8857</v>
      </c>
      <c r="B8858" t="s">
        <v>41</v>
      </c>
      <c r="C8858" t="str">
        <f>_xlfn.XLOOKUP(B8858,Lookup_table!B:B,Lookup_table!C:C)</f>
        <v>Data</v>
      </c>
      <c r="D8858" t="s">
        <v>22</v>
      </c>
      <c r="E8858" t="s">
        <v>40</v>
      </c>
      <c r="F8858" t="s">
        <v>44</v>
      </c>
      <c r="G8858" t="s">
        <v>30</v>
      </c>
      <c r="H8858" t="str">
        <f t="shared" si="552"/>
        <v>Onsite/Hybrid</v>
      </c>
      <c r="I8858" t="s">
        <v>26</v>
      </c>
      <c r="J8858" t="str">
        <f t="shared" si="553"/>
        <v>3-6 yrs</v>
      </c>
      <c r="K8858">
        <f t="shared" ca="1" si="555"/>
        <v>5</v>
      </c>
      <c r="L8858" t="s">
        <v>39</v>
      </c>
      <c r="M8858">
        <v>0</v>
      </c>
      <c r="N8858">
        <v>0</v>
      </c>
      <c r="O8858">
        <v>0</v>
      </c>
      <c r="P8858">
        <v>0</v>
      </c>
      <c r="Q8858">
        <v>1</v>
      </c>
      <c r="R8858">
        <f>SUM(M8858:N8858:O8858:P8858:Q8858)</f>
        <v>1</v>
      </c>
      <c r="S8858" s="1">
        <v>101135</v>
      </c>
      <c r="T8858" s="1" t="str">
        <f t="shared" si="554"/>
        <v>Medium</v>
      </c>
      <c r="U8858">
        <v>12</v>
      </c>
      <c r="V8858">
        <v>2026</v>
      </c>
      <c r="W8858" t="s">
        <v>20</v>
      </c>
      <c r="X8858">
        <v>1</v>
      </c>
    </row>
    <row r="8859" spans="1:24" x14ac:dyDescent="0.3">
      <c r="A8859">
        <v>8858</v>
      </c>
      <c r="B8859" t="s">
        <v>41</v>
      </c>
      <c r="C8859" t="str">
        <f>_xlfn.XLOOKUP(B8859,Lookup_table!B:B,Lookup_table!C:C)</f>
        <v>Data</v>
      </c>
      <c r="D8859" t="s">
        <v>34</v>
      </c>
      <c r="E8859" t="s">
        <v>32</v>
      </c>
      <c r="F8859" t="s">
        <v>43</v>
      </c>
      <c r="G8859" t="s">
        <v>25</v>
      </c>
      <c r="H8859" t="str">
        <f t="shared" si="552"/>
        <v>Onsite/Hybrid</v>
      </c>
      <c r="I8859" t="s">
        <v>18</v>
      </c>
      <c r="J8859" t="str">
        <f t="shared" si="553"/>
        <v>7+ yrs</v>
      </c>
      <c r="K8859">
        <f t="shared" ca="1" si="555"/>
        <v>8</v>
      </c>
      <c r="L8859" t="s">
        <v>19</v>
      </c>
      <c r="M8859">
        <v>1</v>
      </c>
      <c r="N8859">
        <v>0</v>
      </c>
      <c r="O8859">
        <v>0</v>
      </c>
      <c r="P8859">
        <v>0</v>
      </c>
      <c r="Q8859">
        <v>0</v>
      </c>
      <c r="R8859">
        <f>SUM(M8859:N8859:O8859:P8859:Q8859)</f>
        <v>1</v>
      </c>
      <c r="S8859" s="1">
        <v>95202</v>
      </c>
      <c r="T8859" s="1" t="str">
        <f t="shared" si="554"/>
        <v>Medium</v>
      </c>
      <c r="U8859">
        <v>8</v>
      </c>
      <c r="V8859">
        <v>2020</v>
      </c>
      <c r="W8859" t="s">
        <v>20</v>
      </c>
      <c r="X8859">
        <v>3</v>
      </c>
    </row>
    <row r="8860" spans="1:24" x14ac:dyDescent="0.3">
      <c r="A8860">
        <v>8859</v>
      </c>
      <c r="B8860" t="s">
        <v>31</v>
      </c>
      <c r="C8860" t="str">
        <f>_xlfn.XLOOKUP(B8860,Lookup_table!B:B,Lookup_table!C:C)</f>
        <v>Business</v>
      </c>
      <c r="D8860" t="s">
        <v>22</v>
      </c>
      <c r="E8860" t="s">
        <v>40</v>
      </c>
      <c r="F8860" t="s">
        <v>29</v>
      </c>
      <c r="G8860" t="s">
        <v>25</v>
      </c>
      <c r="H8860" t="str">
        <f t="shared" si="552"/>
        <v>Onsite/Hybrid</v>
      </c>
      <c r="I8860" t="s">
        <v>18</v>
      </c>
      <c r="J8860" t="str">
        <f t="shared" si="553"/>
        <v>7+ yrs</v>
      </c>
      <c r="K8860">
        <f t="shared" ca="1" si="555"/>
        <v>15</v>
      </c>
      <c r="L8860" t="s">
        <v>19</v>
      </c>
      <c r="M8860">
        <v>0</v>
      </c>
      <c r="N8860">
        <v>0</v>
      </c>
      <c r="O8860">
        <v>0</v>
      </c>
      <c r="P8860">
        <v>0</v>
      </c>
      <c r="Q8860">
        <v>1</v>
      </c>
      <c r="R8860">
        <f>SUM(M8860:N8860:O8860:P8860:Q8860)</f>
        <v>1</v>
      </c>
      <c r="S8860" s="1">
        <v>131958</v>
      </c>
      <c r="T8860" s="1" t="str">
        <f t="shared" si="554"/>
        <v>High</v>
      </c>
      <c r="U8860">
        <v>5</v>
      </c>
      <c r="V8860">
        <v>2024</v>
      </c>
      <c r="W8860" t="s">
        <v>34</v>
      </c>
      <c r="X8860">
        <v>3</v>
      </c>
    </row>
    <row r="8861" spans="1:24" x14ac:dyDescent="0.3">
      <c r="A8861">
        <v>8860</v>
      </c>
      <c r="B8861" t="s">
        <v>41</v>
      </c>
      <c r="C8861" t="str">
        <f>_xlfn.XLOOKUP(B8861,Lookup_table!B:B,Lookup_table!C:C)</f>
        <v>Data</v>
      </c>
      <c r="D8861" t="s">
        <v>22</v>
      </c>
      <c r="E8861" t="s">
        <v>32</v>
      </c>
      <c r="F8861" t="s">
        <v>24</v>
      </c>
      <c r="G8861" t="s">
        <v>17</v>
      </c>
      <c r="H8861" t="str">
        <f t="shared" si="552"/>
        <v>Remote</v>
      </c>
      <c r="I8861" t="s">
        <v>35</v>
      </c>
      <c r="J8861" t="str">
        <f t="shared" si="553"/>
        <v>0-2 yrs</v>
      </c>
      <c r="K8861">
        <f t="shared" ca="1" si="555"/>
        <v>1</v>
      </c>
      <c r="L8861" t="s">
        <v>39</v>
      </c>
      <c r="M8861">
        <v>1</v>
      </c>
      <c r="N8861">
        <v>0</v>
      </c>
      <c r="O8861">
        <v>0</v>
      </c>
      <c r="P8861">
        <v>0</v>
      </c>
      <c r="Q8861">
        <v>1</v>
      </c>
      <c r="R8861">
        <f>SUM(M8861:N8861:O8861:P8861:Q8861)</f>
        <v>2</v>
      </c>
      <c r="S8861" s="1">
        <v>80885</v>
      </c>
      <c r="T8861" s="1" t="str">
        <f t="shared" si="554"/>
        <v>Medium</v>
      </c>
      <c r="U8861">
        <v>4</v>
      </c>
      <c r="V8861">
        <v>2025</v>
      </c>
      <c r="W8861" t="s">
        <v>34</v>
      </c>
      <c r="X8861">
        <v>6</v>
      </c>
    </row>
    <row r="8862" spans="1:24" x14ac:dyDescent="0.3">
      <c r="A8862">
        <v>8861</v>
      </c>
      <c r="B8862" t="s">
        <v>50</v>
      </c>
      <c r="C8862" t="str">
        <f>_xlfn.XLOOKUP(B8862,Lookup_table!B:B,Lookup_table!C:C)</f>
        <v>AI</v>
      </c>
      <c r="D8862" t="s">
        <v>14</v>
      </c>
      <c r="E8862" t="s">
        <v>23</v>
      </c>
      <c r="F8862" t="s">
        <v>52</v>
      </c>
      <c r="G8862" t="s">
        <v>30</v>
      </c>
      <c r="H8862" t="str">
        <f t="shared" si="552"/>
        <v>Onsite/Hybrid</v>
      </c>
      <c r="I8862" t="s">
        <v>35</v>
      </c>
      <c r="J8862" t="str">
        <f t="shared" si="553"/>
        <v>0-2 yrs</v>
      </c>
      <c r="K8862">
        <f t="shared" ca="1" si="555"/>
        <v>2</v>
      </c>
      <c r="L8862" t="s">
        <v>27</v>
      </c>
      <c r="M8862">
        <v>0</v>
      </c>
      <c r="N8862">
        <v>1</v>
      </c>
      <c r="O8862">
        <v>1</v>
      </c>
      <c r="P8862">
        <v>1</v>
      </c>
      <c r="Q8862">
        <v>1</v>
      </c>
      <c r="R8862">
        <f>SUM(M8862:N8862:O8862:P8862:Q8862)</f>
        <v>4</v>
      </c>
      <c r="S8862" s="1">
        <v>130065</v>
      </c>
      <c r="T8862" s="1" t="str">
        <f t="shared" si="554"/>
        <v>High</v>
      </c>
      <c r="U8862">
        <v>1</v>
      </c>
      <c r="V8862">
        <v>2023</v>
      </c>
      <c r="W8862" t="s">
        <v>28</v>
      </c>
      <c r="X8862">
        <v>2</v>
      </c>
    </row>
    <row r="8863" spans="1:24" x14ac:dyDescent="0.3">
      <c r="A8863">
        <v>8862</v>
      </c>
      <c r="B8863" t="s">
        <v>33</v>
      </c>
      <c r="C8863" t="str">
        <f>_xlfn.XLOOKUP(B8863,Lookup_table!B:B,Lookup_table!C:C)</f>
        <v>Data</v>
      </c>
      <c r="D8863" t="s">
        <v>34</v>
      </c>
      <c r="E8863" t="s">
        <v>40</v>
      </c>
      <c r="F8863" t="s">
        <v>29</v>
      </c>
      <c r="G8863" t="s">
        <v>25</v>
      </c>
      <c r="H8863" t="str">
        <f t="shared" si="552"/>
        <v>Onsite/Hybrid</v>
      </c>
      <c r="I8863" t="s">
        <v>26</v>
      </c>
      <c r="J8863" t="str">
        <f t="shared" si="553"/>
        <v>3-6 yrs</v>
      </c>
      <c r="K8863">
        <f t="shared" ca="1" si="555"/>
        <v>4</v>
      </c>
      <c r="L8863" t="s">
        <v>27</v>
      </c>
      <c r="M8863">
        <v>0</v>
      </c>
      <c r="N8863">
        <v>0</v>
      </c>
      <c r="O8863">
        <v>1</v>
      </c>
      <c r="P8863">
        <v>1</v>
      </c>
      <c r="Q8863">
        <v>1</v>
      </c>
      <c r="R8863">
        <f>SUM(M8863:N8863:O8863:P8863:Q8863)</f>
        <v>3</v>
      </c>
      <c r="S8863" s="1">
        <v>115688</v>
      </c>
      <c r="T8863" s="1" t="str">
        <f t="shared" si="554"/>
        <v>Medium</v>
      </c>
      <c r="U8863">
        <v>10</v>
      </c>
      <c r="V8863">
        <v>2024</v>
      </c>
      <c r="W8863" t="s">
        <v>28</v>
      </c>
      <c r="X8863">
        <v>7</v>
      </c>
    </row>
    <row r="8864" spans="1:24" x14ac:dyDescent="0.3">
      <c r="A8864">
        <v>8863</v>
      </c>
      <c r="B8864" t="s">
        <v>21</v>
      </c>
      <c r="C8864" t="str">
        <f>_xlfn.XLOOKUP(B8864,Lookup_table!B:B,Lookup_table!C:C)</f>
        <v>AI</v>
      </c>
      <c r="D8864" t="s">
        <v>34</v>
      </c>
      <c r="E8864" t="s">
        <v>32</v>
      </c>
      <c r="F8864" t="s">
        <v>16</v>
      </c>
      <c r="G8864" t="s">
        <v>25</v>
      </c>
      <c r="H8864" t="str">
        <f t="shared" si="552"/>
        <v>Onsite/Hybrid</v>
      </c>
      <c r="I8864" t="s">
        <v>26</v>
      </c>
      <c r="J8864" t="str">
        <f t="shared" si="553"/>
        <v>3-6 yrs</v>
      </c>
      <c r="K8864">
        <f t="shared" ca="1" si="555"/>
        <v>5</v>
      </c>
      <c r="L8864" t="s">
        <v>39</v>
      </c>
      <c r="M8864">
        <v>1</v>
      </c>
      <c r="N8864">
        <v>0</v>
      </c>
      <c r="O8864">
        <v>1</v>
      </c>
      <c r="P8864">
        <v>1</v>
      </c>
      <c r="Q8864">
        <v>0</v>
      </c>
      <c r="R8864">
        <f>SUM(M8864:N8864:O8864:P8864:Q8864)</f>
        <v>3</v>
      </c>
      <c r="S8864" s="1">
        <v>145445</v>
      </c>
      <c r="T8864" s="1" t="str">
        <f t="shared" si="554"/>
        <v>High</v>
      </c>
      <c r="U8864">
        <v>9</v>
      </c>
      <c r="V8864">
        <v>2025</v>
      </c>
      <c r="W8864" t="s">
        <v>28</v>
      </c>
      <c r="X8864">
        <v>7</v>
      </c>
    </row>
    <row r="8865" spans="1:24" x14ac:dyDescent="0.3">
      <c r="A8865">
        <v>8864</v>
      </c>
      <c r="B8865" t="s">
        <v>33</v>
      </c>
      <c r="C8865" t="str">
        <f>_xlfn.XLOOKUP(B8865,Lookup_table!B:B,Lookup_table!C:C)</f>
        <v>Data</v>
      </c>
      <c r="D8865" t="s">
        <v>22</v>
      </c>
      <c r="E8865" t="s">
        <v>23</v>
      </c>
      <c r="F8865" t="s">
        <v>43</v>
      </c>
      <c r="G8865" t="s">
        <v>30</v>
      </c>
      <c r="H8865" t="str">
        <f t="shared" si="552"/>
        <v>Onsite/Hybrid</v>
      </c>
      <c r="I8865" t="s">
        <v>18</v>
      </c>
      <c r="J8865" t="str">
        <f t="shared" si="553"/>
        <v>7+ yrs</v>
      </c>
      <c r="K8865">
        <f t="shared" ca="1" si="555"/>
        <v>10</v>
      </c>
      <c r="L8865" t="s">
        <v>27</v>
      </c>
      <c r="M8865">
        <v>1</v>
      </c>
      <c r="N8865">
        <v>1</v>
      </c>
      <c r="O8865">
        <v>0</v>
      </c>
      <c r="P8865">
        <v>0</v>
      </c>
      <c r="Q8865">
        <v>1</v>
      </c>
      <c r="R8865">
        <f>SUM(M8865:N8865:O8865:P8865:Q8865)</f>
        <v>3</v>
      </c>
      <c r="S8865" s="1">
        <v>126469</v>
      </c>
      <c r="T8865" s="1" t="str">
        <f t="shared" si="554"/>
        <v>High</v>
      </c>
      <c r="U8865">
        <v>12</v>
      </c>
      <c r="V8865">
        <v>2021</v>
      </c>
      <c r="W8865" t="s">
        <v>20</v>
      </c>
      <c r="X8865">
        <v>6</v>
      </c>
    </row>
    <row r="8866" spans="1:24" x14ac:dyDescent="0.3">
      <c r="A8866">
        <v>8865</v>
      </c>
      <c r="B8866" t="s">
        <v>41</v>
      </c>
      <c r="C8866" t="str">
        <f>_xlfn.XLOOKUP(B8866,Lookup_table!B:B,Lookup_table!C:C)</f>
        <v>Data</v>
      </c>
      <c r="D8866" t="s">
        <v>37</v>
      </c>
      <c r="E8866" t="s">
        <v>15</v>
      </c>
      <c r="F8866" t="s">
        <v>52</v>
      </c>
      <c r="G8866" t="s">
        <v>17</v>
      </c>
      <c r="H8866" t="str">
        <f t="shared" si="552"/>
        <v>Remote</v>
      </c>
      <c r="I8866" t="s">
        <v>26</v>
      </c>
      <c r="J8866" t="str">
        <f t="shared" si="553"/>
        <v>3-6 yrs</v>
      </c>
      <c r="K8866">
        <f t="shared" ca="1" si="555"/>
        <v>3</v>
      </c>
      <c r="L8866" t="s">
        <v>39</v>
      </c>
      <c r="M8866">
        <v>1</v>
      </c>
      <c r="N8866">
        <v>1</v>
      </c>
      <c r="O8866">
        <v>0</v>
      </c>
      <c r="P8866">
        <v>0</v>
      </c>
      <c r="Q8866">
        <v>0</v>
      </c>
      <c r="R8866">
        <f>SUM(M8866:N8866:O8866:P8866:Q8866)</f>
        <v>2</v>
      </c>
      <c r="S8866" s="1">
        <v>75823</v>
      </c>
      <c r="T8866" s="1" t="str">
        <f t="shared" si="554"/>
        <v>Medium</v>
      </c>
      <c r="U8866">
        <v>5</v>
      </c>
      <c r="V8866">
        <v>2024</v>
      </c>
      <c r="W8866" t="s">
        <v>34</v>
      </c>
      <c r="X8866">
        <v>5</v>
      </c>
    </row>
    <row r="8867" spans="1:24" x14ac:dyDescent="0.3">
      <c r="A8867">
        <v>8866</v>
      </c>
      <c r="B8867" t="s">
        <v>33</v>
      </c>
      <c r="C8867" t="str">
        <f>_xlfn.XLOOKUP(B8867,Lookup_table!B:B,Lookup_table!C:C)</f>
        <v>Data</v>
      </c>
      <c r="D8867" t="s">
        <v>37</v>
      </c>
      <c r="E8867" t="s">
        <v>42</v>
      </c>
      <c r="F8867" t="s">
        <v>16</v>
      </c>
      <c r="G8867" t="s">
        <v>25</v>
      </c>
      <c r="H8867" t="str">
        <f t="shared" si="552"/>
        <v>Onsite/Hybrid</v>
      </c>
      <c r="I8867" t="s">
        <v>26</v>
      </c>
      <c r="J8867" t="str">
        <f t="shared" si="553"/>
        <v>3-6 yrs</v>
      </c>
      <c r="K8867">
        <f t="shared" ca="1" si="555"/>
        <v>4</v>
      </c>
      <c r="L8867" t="s">
        <v>19</v>
      </c>
      <c r="M8867">
        <v>1</v>
      </c>
      <c r="N8867">
        <v>1</v>
      </c>
      <c r="O8867">
        <v>0</v>
      </c>
      <c r="P8867">
        <v>1</v>
      </c>
      <c r="Q8867">
        <v>0</v>
      </c>
      <c r="R8867">
        <f>SUM(M8867:N8867:O8867:P8867:Q8867)</f>
        <v>3</v>
      </c>
      <c r="S8867" s="1">
        <v>87708</v>
      </c>
      <c r="T8867" s="1" t="str">
        <f t="shared" si="554"/>
        <v>Medium</v>
      </c>
      <c r="U8867">
        <v>4</v>
      </c>
      <c r="V8867">
        <v>2021</v>
      </c>
      <c r="W8867" t="s">
        <v>34</v>
      </c>
      <c r="X8867">
        <v>1</v>
      </c>
    </row>
    <row r="8868" spans="1:24" x14ac:dyDescent="0.3">
      <c r="A8868">
        <v>8867</v>
      </c>
      <c r="B8868" t="s">
        <v>31</v>
      </c>
      <c r="C8868" t="str">
        <f>_xlfn.XLOOKUP(B8868,Lookup_table!B:B,Lookup_table!C:C)</f>
        <v>Business</v>
      </c>
      <c r="D8868" t="s">
        <v>37</v>
      </c>
      <c r="E8868" t="s">
        <v>15</v>
      </c>
      <c r="F8868" t="s">
        <v>51</v>
      </c>
      <c r="G8868" t="s">
        <v>25</v>
      </c>
      <c r="H8868" t="str">
        <f t="shared" si="552"/>
        <v>Onsite/Hybrid</v>
      </c>
      <c r="I8868" t="s">
        <v>18</v>
      </c>
      <c r="J8868" t="str">
        <f t="shared" si="553"/>
        <v>7+ yrs</v>
      </c>
      <c r="K8868">
        <f t="shared" ca="1" si="555"/>
        <v>10</v>
      </c>
      <c r="L8868" t="s">
        <v>39</v>
      </c>
      <c r="M8868">
        <v>1</v>
      </c>
      <c r="N8868">
        <v>0</v>
      </c>
      <c r="O8868">
        <v>0</v>
      </c>
      <c r="P8868">
        <v>0</v>
      </c>
      <c r="Q8868">
        <v>0</v>
      </c>
      <c r="R8868">
        <f>SUM(M8868:N8868:O8868:P8868:Q8868)</f>
        <v>1</v>
      </c>
      <c r="S8868" s="1">
        <v>104316</v>
      </c>
      <c r="T8868" s="1" t="str">
        <f t="shared" si="554"/>
        <v>Medium</v>
      </c>
      <c r="U8868">
        <v>3</v>
      </c>
      <c r="V8868">
        <v>2020</v>
      </c>
      <c r="W8868" t="s">
        <v>20</v>
      </c>
      <c r="X8868">
        <v>1</v>
      </c>
    </row>
    <row r="8869" spans="1:24" x14ac:dyDescent="0.3">
      <c r="A8869">
        <v>8868</v>
      </c>
      <c r="B8869" t="s">
        <v>50</v>
      </c>
      <c r="C8869" t="str">
        <f>_xlfn.XLOOKUP(B8869,Lookup_table!B:B,Lookup_table!C:C)</f>
        <v>AI</v>
      </c>
      <c r="D8869" t="s">
        <v>22</v>
      </c>
      <c r="E8869" t="s">
        <v>42</v>
      </c>
      <c r="F8869" t="s">
        <v>16</v>
      </c>
      <c r="G8869" t="s">
        <v>25</v>
      </c>
      <c r="H8869" t="str">
        <f t="shared" si="552"/>
        <v>Onsite/Hybrid</v>
      </c>
      <c r="I8869" t="s">
        <v>18</v>
      </c>
      <c r="J8869" t="str">
        <f t="shared" si="553"/>
        <v>7+ yrs</v>
      </c>
      <c r="K8869">
        <f t="shared" ca="1" si="555"/>
        <v>14</v>
      </c>
      <c r="L8869" t="s">
        <v>19</v>
      </c>
      <c r="M8869">
        <v>1</v>
      </c>
      <c r="N8869">
        <v>0</v>
      </c>
      <c r="O8869">
        <v>0</v>
      </c>
      <c r="P8869">
        <v>1</v>
      </c>
      <c r="Q8869">
        <v>1</v>
      </c>
      <c r="R8869">
        <f>SUM(M8869:N8869:O8869:P8869:Q8869)</f>
        <v>3</v>
      </c>
      <c r="S8869" s="1">
        <v>184957</v>
      </c>
      <c r="T8869" s="1" t="str">
        <f t="shared" si="554"/>
        <v>High</v>
      </c>
      <c r="U8869">
        <v>7</v>
      </c>
      <c r="V8869">
        <v>2024</v>
      </c>
      <c r="W8869" t="s">
        <v>28</v>
      </c>
      <c r="X8869">
        <v>8</v>
      </c>
    </row>
    <row r="8870" spans="1:24" x14ac:dyDescent="0.3">
      <c r="A8870">
        <v>8869</v>
      </c>
      <c r="B8870" t="s">
        <v>31</v>
      </c>
      <c r="C8870" t="str">
        <f>_xlfn.XLOOKUP(B8870,Lookup_table!B:B,Lookup_table!C:C)</f>
        <v>Business</v>
      </c>
      <c r="D8870" t="s">
        <v>37</v>
      </c>
      <c r="E8870" t="s">
        <v>42</v>
      </c>
      <c r="F8870" t="s">
        <v>44</v>
      </c>
      <c r="G8870" t="s">
        <v>17</v>
      </c>
      <c r="H8870" t="str">
        <f t="shared" si="552"/>
        <v>Remote</v>
      </c>
      <c r="I8870" t="s">
        <v>18</v>
      </c>
      <c r="J8870" t="str">
        <f t="shared" si="553"/>
        <v>7+ yrs</v>
      </c>
      <c r="K8870">
        <f t="shared" ca="1" si="555"/>
        <v>14</v>
      </c>
      <c r="L8870" t="s">
        <v>39</v>
      </c>
      <c r="M8870">
        <v>0</v>
      </c>
      <c r="N8870">
        <v>1</v>
      </c>
      <c r="O8870">
        <v>1</v>
      </c>
      <c r="P8870">
        <v>1</v>
      </c>
      <c r="Q8870">
        <v>0</v>
      </c>
      <c r="R8870">
        <f>SUM(M8870:N8870:O8870:P8870:Q8870)</f>
        <v>3</v>
      </c>
      <c r="S8870" s="1">
        <v>125693</v>
      </c>
      <c r="T8870" s="1" t="str">
        <f t="shared" si="554"/>
        <v>High</v>
      </c>
      <c r="U8870">
        <v>7</v>
      </c>
      <c r="V8870">
        <v>2021</v>
      </c>
      <c r="W8870" t="s">
        <v>28</v>
      </c>
      <c r="X8870">
        <v>2</v>
      </c>
    </row>
    <row r="8871" spans="1:24" x14ac:dyDescent="0.3">
      <c r="A8871">
        <v>8870</v>
      </c>
      <c r="B8871" t="s">
        <v>50</v>
      </c>
      <c r="C8871" t="str">
        <f>_xlfn.XLOOKUP(B8871,Lookup_table!B:B,Lookup_table!C:C)</f>
        <v>AI</v>
      </c>
      <c r="D8871" t="s">
        <v>34</v>
      </c>
      <c r="E8871" t="s">
        <v>42</v>
      </c>
      <c r="F8871" t="s">
        <v>51</v>
      </c>
      <c r="G8871" t="s">
        <v>30</v>
      </c>
      <c r="H8871" t="str">
        <f t="shared" si="552"/>
        <v>Onsite/Hybrid</v>
      </c>
      <c r="I8871" t="s">
        <v>35</v>
      </c>
      <c r="J8871" t="str">
        <f t="shared" si="553"/>
        <v>0-2 yrs</v>
      </c>
      <c r="K8871">
        <f t="shared" ca="1" si="555"/>
        <v>0</v>
      </c>
      <c r="L8871" t="s">
        <v>19</v>
      </c>
      <c r="M8871">
        <v>0</v>
      </c>
      <c r="N8871">
        <v>0</v>
      </c>
      <c r="O8871">
        <v>0</v>
      </c>
      <c r="P8871">
        <v>1</v>
      </c>
      <c r="Q8871">
        <v>1</v>
      </c>
      <c r="R8871">
        <f>SUM(M8871:N8871:O8871:P8871:Q8871)</f>
        <v>2</v>
      </c>
      <c r="S8871" s="1">
        <v>119852</v>
      </c>
      <c r="T8871" s="1" t="str">
        <f t="shared" si="554"/>
        <v>Medium</v>
      </c>
      <c r="U8871">
        <v>2</v>
      </c>
      <c r="V8871">
        <v>2023</v>
      </c>
      <c r="W8871" t="s">
        <v>20</v>
      </c>
      <c r="X8871">
        <v>1</v>
      </c>
    </row>
    <row r="8872" spans="1:24" x14ac:dyDescent="0.3">
      <c r="A8872">
        <v>8871</v>
      </c>
      <c r="B8872" t="s">
        <v>50</v>
      </c>
      <c r="C8872" t="str">
        <f>_xlfn.XLOOKUP(B8872,Lookup_table!B:B,Lookup_table!C:C)</f>
        <v>AI</v>
      </c>
      <c r="D8872" t="s">
        <v>22</v>
      </c>
      <c r="E8872" t="s">
        <v>15</v>
      </c>
      <c r="F8872" t="s">
        <v>44</v>
      </c>
      <c r="G8872" t="s">
        <v>17</v>
      </c>
      <c r="H8872" t="str">
        <f t="shared" si="552"/>
        <v>Remote</v>
      </c>
      <c r="I8872" t="s">
        <v>35</v>
      </c>
      <c r="J8872" t="str">
        <f t="shared" si="553"/>
        <v>0-2 yrs</v>
      </c>
      <c r="K8872">
        <f t="shared" ca="1" si="555"/>
        <v>2</v>
      </c>
      <c r="L8872" t="s">
        <v>19</v>
      </c>
      <c r="M8872">
        <v>0</v>
      </c>
      <c r="N8872">
        <v>1</v>
      </c>
      <c r="O8872">
        <v>1</v>
      </c>
      <c r="P8872">
        <v>0</v>
      </c>
      <c r="Q8872">
        <v>1</v>
      </c>
      <c r="R8872">
        <f>SUM(M8872:N8872:O8872:P8872:Q8872)</f>
        <v>3</v>
      </c>
      <c r="S8872" s="1">
        <v>135908</v>
      </c>
      <c r="T8872" s="1" t="str">
        <f t="shared" si="554"/>
        <v>High</v>
      </c>
      <c r="U8872">
        <v>1</v>
      </c>
      <c r="V8872">
        <v>2024</v>
      </c>
      <c r="W8872" t="s">
        <v>28</v>
      </c>
      <c r="X8872">
        <v>9</v>
      </c>
    </row>
    <row r="8873" spans="1:24" x14ac:dyDescent="0.3">
      <c r="A8873">
        <v>8872</v>
      </c>
      <c r="B8873" t="s">
        <v>21</v>
      </c>
      <c r="C8873" t="str">
        <f>_xlfn.XLOOKUP(B8873,Lookup_table!B:B,Lookup_table!C:C)</f>
        <v>AI</v>
      </c>
      <c r="D8873" t="s">
        <v>14</v>
      </c>
      <c r="E8873" t="s">
        <v>32</v>
      </c>
      <c r="F8873" t="s">
        <v>51</v>
      </c>
      <c r="G8873" t="s">
        <v>30</v>
      </c>
      <c r="H8873" t="str">
        <f t="shared" si="552"/>
        <v>Onsite/Hybrid</v>
      </c>
      <c r="I8873" t="s">
        <v>18</v>
      </c>
      <c r="J8873" t="str">
        <f t="shared" si="553"/>
        <v>7+ yrs</v>
      </c>
      <c r="K8873">
        <f t="shared" ca="1" si="555"/>
        <v>9</v>
      </c>
      <c r="L8873" t="s">
        <v>39</v>
      </c>
      <c r="M8873">
        <v>1</v>
      </c>
      <c r="N8873">
        <v>1</v>
      </c>
      <c r="O8873">
        <v>0</v>
      </c>
      <c r="P8873">
        <v>0</v>
      </c>
      <c r="Q8873">
        <v>0</v>
      </c>
      <c r="R8873">
        <f>SUM(M8873:N8873:O8873:P8873:Q8873)</f>
        <v>2</v>
      </c>
      <c r="S8873" s="1">
        <v>143073</v>
      </c>
      <c r="T8873" s="1" t="str">
        <f t="shared" si="554"/>
        <v>High</v>
      </c>
      <c r="U8873">
        <v>6</v>
      </c>
      <c r="V8873">
        <v>2020</v>
      </c>
      <c r="W8873" t="s">
        <v>34</v>
      </c>
      <c r="X8873">
        <v>1</v>
      </c>
    </row>
    <row r="8874" spans="1:24" x14ac:dyDescent="0.3">
      <c r="A8874">
        <v>8873</v>
      </c>
      <c r="B8874" t="s">
        <v>21</v>
      </c>
      <c r="C8874" t="str">
        <f>_xlfn.XLOOKUP(B8874,Lookup_table!B:B,Lookup_table!C:C)</f>
        <v>AI</v>
      </c>
      <c r="D8874" t="s">
        <v>37</v>
      </c>
      <c r="E8874" t="s">
        <v>40</v>
      </c>
      <c r="F8874" t="s">
        <v>43</v>
      </c>
      <c r="G8874" t="s">
        <v>30</v>
      </c>
      <c r="H8874" t="str">
        <f t="shared" si="552"/>
        <v>Onsite/Hybrid</v>
      </c>
      <c r="I8874" t="s">
        <v>26</v>
      </c>
      <c r="J8874" t="str">
        <f t="shared" si="553"/>
        <v>3-6 yrs</v>
      </c>
      <c r="K8874">
        <f t="shared" ca="1" si="555"/>
        <v>4</v>
      </c>
      <c r="L8874" t="s">
        <v>39</v>
      </c>
      <c r="M8874">
        <v>1</v>
      </c>
      <c r="N8874">
        <v>1</v>
      </c>
      <c r="O8874">
        <v>0</v>
      </c>
      <c r="P8874">
        <v>0</v>
      </c>
      <c r="Q8874">
        <v>1</v>
      </c>
      <c r="R8874">
        <f>SUM(M8874:N8874:O8874:P8874:Q8874)</f>
        <v>3</v>
      </c>
      <c r="S8874" s="1">
        <v>122405</v>
      </c>
      <c r="T8874" s="1" t="str">
        <f t="shared" si="554"/>
        <v>High</v>
      </c>
      <c r="U8874">
        <v>10</v>
      </c>
      <c r="V8874">
        <v>2020</v>
      </c>
      <c r="W8874" t="s">
        <v>34</v>
      </c>
      <c r="X8874">
        <v>5</v>
      </c>
    </row>
    <row r="8875" spans="1:24" x14ac:dyDescent="0.3">
      <c r="A8875">
        <v>8874</v>
      </c>
      <c r="B8875" t="s">
        <v>33</v>
      </c>
      <c r="C8875" t="str">
        <f>_xlfn.XLOOKUP(B8875,Lookup_table!B:B,Lookup_table!C:C)</f>
        <v>Data</v>
      </c>
      <c r="D8875" t="s">
        <v>34</v>
      </c>
      <c r="E8875" t="s">
        <v>32</v>
      </c>
      <c r="F8875" t="s">
        <v>16</v>
      </c>
      <c r="G8875" t="s">
        <v>17</v>
      </c>
      <c r="H8875" t="str">
        <f t="shared" si="552"/>
        <v>Remote</v>
      </c>
      <c r="I8875" t="s">
        <v>18</v>
      </c>
      <c r="J8875" t="str">
        <f t="shared" si="553"/>
        <v>7+ yrs</v>
      </c>
      <c r="K8875">
        <f t="shared" ca="1" si="555"/>
        <v>8</v>
      </c>
      <c r="L8875" t="s">
        <v>27</v>
      </c>
      <c r="M8875">
        <v>1</v>
      </c>
      <c r="N8875">
        <v>1</v>
      </c>
      <c r="O8875">
        <v>0</v>
      </c>
      <c r="P8875">
        <v>0</v>
      </c>
      <c r="Q8875">
        <v>0</v>
      </c>
      <c r="R8875">
        <f>SUM(M8875:N8875:O8875:P8875:Q8875)</f>
        <v>2</v>
      </c>
      <c r="S8875" s="1">
        <v>96116</v>
      </c>
      <c r="T8875" s="1" t="str">
        <f t="shared" si="554"/>
        <v>Medium</v>
      </c>
      <c r="U8875">
        <v>11</v>
      </c>
      <c r="V8875">
        <v>2020</v>
      </c>
      <c r="W8875" t="s">
        <v>34</v>
      </c>
      <c r="X8875">
        <v>1</v>
      </c>
    </row>
    <row r="8876" spans="1:24" x14ac:dyDescent="0.3">
      <c r="A8876">
        <v>8875</v>
      </c>
      <c r="B8876" t="s">
        <v>50</v>
      </c>
      <c r="C8876" t="str">
        <f>_xlfn.XLOOKUP(B8876,Lookup_table!B:B,Lookup_table!C:C)</f>
        <v>AI</v>
      </c>
      <c r="D8876" t="s">
        <v>37</v>
      </c>
      <c r="E8876" t="s">
        <v>40</v>
      </c>
      <c r="F8876" t="s">
        <v>52</v>
      </c>
      <c r="G8876" t="s">
        <v>17</v>
      </c>
      <c r="H8876" t="str">
        <f t="shared" si="552"/>
        <v>Remote</v>
      </c>
      <c r="I8876" t="s">
        <v>26</v>
      </c>
      <c r="J8876" t="str">
        <f t="shared" si="553"/>
        <v>3-6 yrs</v>
      </c>
      <c r="K8876">
        <f t="shared" ca="1" si="555"/>
        <v>6</v>
      </c>
      <c r="L8876" t="s">
        <v>27</v>
      </c>
      <c r="M8876">
        <v>1</v>
      </c>
      <c r="N8876">
        <v>1</v>
      </c>
      <c r="O8876">
        <v>0</v>
      </c>
      <c r="P8876">
        <v>1</v>
      </c>
      <c r="Q8876">
        <v>1</v>
      </c>
      <c r="R8876">
        <f>SUM(M8876:N8876:O8876:P8876:Q8876)</f>
        <v>4</v>
      </c>
      <c r="S8876" s="1">
        <v>143390</v>
      </c>
      <c r="T8876" s="1" t="str">
        <f t="shared" si="554"/>
        <v>High</v>
      </c>
      <c r="U8876">
        <v>1</v>
      </c>
      <c r="V8876">
        <v>2024</v>
      </c>
      <c r="W8876" t="s">
        <v>34</v>
      </c>
      <c r="X8876">
        <v>4</v>
      </c>
    </row>
    <row r="8877" spans="1:24" x14ac:dyDescent="0.3">
      <c r="A8877">
        <v>8876</v>
      </c>
      <c r="B8877" t="s">
        <v>31</v>
      </c>
      <c r="C8877" t="str">
        <f>_xlfn.XLOOKUP(B8877,Lookup_table!B:B,Lookup_table!C:C)</f>
        <v>Business</v>
      </c>
      <c r="D8877" t="s">
        <v>34</v>
      </c>
      <c r="E8877" t="s">
        <v>23</v>
      </c>
      <c r="F8877" t="s">
        <v>16</v>
      </c>
      <c r="G8877" t="s">
        <v>25</v>
      </c>
      <c r="H8877" t="str">
        <f t="shared" si="552"/>
        <v>Onsite/Hybrid</v>
      </c>
      <c r="I8877" t="s">
        <v>26</v>
      </c>
      <c r="J8877" t="str">
        <f t="shared" si="553"/>
        <v>3-6 yrs</v>
      </c>
      <c r="K8877">
        <f t="shared" ca="1" si="555"/>
        <v>6</v>
      </c>
      <c r="L8877" t="s">
        <v>19</v>
      </c>
      <c r="M8877">
        <v>1</v>
      </c>
      <c r="N8877">
        <v>1</v>
      </c>
      <c r="O8877">
        <v>0</v>
      </c>
      <c r="P8877">
        <v>0</v>
      </c>
      <c r="Q8877">
        <v>1</v>
      </c>
      <c r="R8877">
        <f>SUM(M8877:N8877:O8877:P8877:Q8877)</f>
        <v>3</v>
      </c>
      <c r="S8877" s="1">
        <v>81115</v>
      </c>
      <c r="T8877" s="1" t="str">
        <f t="shared" si="554"/>
        <v>Medium</v>
      </c>
      <c r="U8877">
        <v>10</v>
      </c>
      <c r="V8877">
        <v>2020</v>
      </c>
      <c r="W8877" t="s">
        <v>28</v>
      </c>
      <c r="X8877">
        <v>8</v>
      </c>
    </row>
    <row r="8878" spans="1:24" x14ac:dyDescent="0.3">
      <c r="A8878">
        <v>8877</v>
      </c>
      <c r="B8878" t="s">
        <v>31</v>
      </c>
      <c r="C8878" t="str">
        <f>_xlfn.XLOOKUP(B8878,Lookup_table!B:B,Lookup_table!C:C)</f>
        <v>Business</v>
      </c>
      <c r="D8878" t="s">
        <v>34</v>
      </c>
      <c r="E8878" t="s">
        <v>32</v>
      </c>
      <c r="F8878" t="s">
        <v>43</v>
      </c>
      <c r="G8878" t="s">
        <v>17</v>
      </c>
      <c r="H8878" t="str">
        <f t="shared" si="552"/>
        <v>Remote</v>
      </c>
      <c r="I8878" t="s">
        <v>18</v>
      </c>
      <c r="J8878" t="str">
        <f t="shared" si="553"/>
        <v>7+ yrs</v>
      </c>
      <c r="K8878">
        <f t="shared" ca="1" si="555"/>
        <v>7</v>
      </c>
      <c r="L8878" t="s">
        <v>19</v>
      </c>
      <c r="M8878">
        <v>1</v>
      </c>
      <c r="N8878">
        <v>1</v>
      </c>
      <c r="O8878">
        <v>1</v>
      </c>
      <c r="P8878">
        <v>0</v>
      </c>
      <c r="Q8878">
        <v>0</v>
      </c>
      <c r="R8878">
        <f>SUM(M8878:N8878:O8878:P8878:Q8878)</f>
        <v>3</v>
      </c>
      <c r="S8878" s="1">
        <v>112038</v>
      </c>
      <c r="T8878" s="1" t="str">
        <f t="shared" si="554"/>
        <v>Medium</v>
      </c>
      <c r="U8878">
        <v>10</v>
      </c>
      <c r="V8878">
        <v>2025</v>
      </c>
      <c r="W8878" t="s">
        <v>34</v>
      </c>
      <c r="X8878">
        <v>3</v>
      </c>
    </row>
    <row r="8879" spans="1:24" x14ac:dyDescent="0.3">
      <c r="A8879">
        <v>8878</v>
      </c>
      <c r="B8879" t="s">
        <v>33</v>
      </c>
      <c r="C8879" t="str">
        <f>_xlfn.XLOOKUP(B8879,Lookup_table!B:B,Lookup_table!C:C)</f>
        <v>Data</v>
      </c>
      <c r="D8879" t="s">
        <v>34</v>
      </c>
      <c r="E8879" t="s">
        <v>40</v>
      </c>
      <c r="F8879" t="s">
        <v>16</v>
      </c>
      <c r="G8879" t="s">
        <v>25</v>
      </c>
      <c r="H8879" t="str">
        <f t="shared" si="552"/>
        <v>Onsite/Hybrid</v>
      </c>
      <c r="I8879" t="s">
        <v>35</v>
      </c>
      <c r="J8879" t="str">
        <f t="shared" si="553"/>
        <v>0-2 yrs</v>
      </c>
      <c r="K8879">
        <f t="shared" ca="1" si="555"/>
        <v>0</v>
      </c>
      <c r="L8879" t="s">
        <v>19</v>
      </c>
      <c r="M8879">
        <v>0</v>
      </c>
      <c r="N8879">
        <v>0</v>
      </c>
      <c r="O8879">
        <v>1</v>
      </c>
      <c r="P8879">
        <v>1</v>
      </c>
      <c r="Q8879">
        <v>0</v>
      </c>
      <c r="R8879">
        <f>SUM(M8879:N8879:O8879:P8879:Q8879)</f>
        <v>2</v>
      </c>
      <c r="S8879" s="1">
        <v>75178</v>
      </c>
      <c r="T8879" s="1" t="str">
        <f t="shared" si="554"/>
        <v>Medium</v>
      </c>
      <c r="U8879">
        <v>12</v>
      </c>
      <c r="V8879">
        <v>2022</v>
      </c>
      <c r="W8879" t="s">
        <v>28</v>
      </c>
      <c r="X8879">
        <v>3</v>
      </c>
    </row>
    <row r="8880" spans="1:24" x14ac:dyDescent="0.3">
      <c r="A8880">
        <v>8879</v>
      </c>
      <c r="B8880" t="s">
        <v>31</v>
      </c>
      <c r="C8880" t="str">
        <f>_xlfn.XLOOKUP(B8880,Lookup_table!B:B,Lookup_table!C:C)</f>
        <v>Business</v>
      </c>
      <c r="D8880" t="s">
        <v>37</v>
      </c>
      <c r="E8880" t="s">
        <v>38</v>
      </c>
      <c r="F8880" t="s">
        <v>51</v>
      </c>
      <c r="G8880" t="s">
        <v>25</v>
      </c>
      <c r="H8880" t="str">
        <f t="shared" si="552"/>
        <v>Onsite/Hybrid</v>
      </c>
      <c r="I8880" t="s">
        <v>26</v>
      </c>
      <c r="J8880" t="str">
        <f t="shared" si="553"/>
        <v>3-6 yrs</v>
      </c>
      <c r="K8880">
        <f t="shared" ca="1" si="555"/>
        <v>5</v>
      </c>
      <c r="L8880" t="s">
        <v>19</v>
      </c>
      <c r="M8880">
        <v>0</v>
      </c>
      <c r="N8880">
        <v>0</v>
      </c>
      <c r="O8880">
        <v>0</v>
      </c>
      <c r="P8880">
        <v>0</v>
      </c>
      <c r="Q8880">
        <v>0</v>
      </c>
      <c r="R8880">
        <f>SUM(M8880:N8880:O8880:P8880:Q8880)</f>
        <v>0</v>
      </c>
      <c r="S8880" s="1">
        <v>70537</v>
      </c>
      <c r="T8880" s="1" t="str">
        <f t="shared" si="554"/>
        <v>Medium</v>
      </c>
      <c r="U8880">
        <v>4</v>
      </c>
      <c r="V8880">
        <v>2024</v>
      </c>
      <c r="W8880" t="s">
        <v>20</v>
      </c>
      <c r="X8880">
        <v>3</v>
      </c>
    </row>
    <row r="8881" spans="1:24" x14ac:dyDescent="0.3">
      <c r="A8881">
        <v>8880</v>
      </c>
      <c r="B8881" t="s">
        <v>21</v>
      </c>
      <c r="C8881" t="str">
        <f>_xlfn.XLOOKUP(B8881,Lookup_table!B:B,Lookup_table!C:C)</f>
        <v>AI</v>
      </c>
      <c r="D8881" t="s">
        <v>34</v>
      </c>
      <c r="E8881" t="s">
        <v>42</v>
      </c>
      <c r="F8881" t="s">
        <v>29</v>
      </c>
      <c r="G8881" t="s">
        <v>17</v>
      </c>
      <c r="H8881" t="str">
        <f t="shared" si="552"/>
        <v>Remote</v>
      </c>
      <c r="I8881" t="s">
        <v>35</v>
      </c>
      <c r="J8881" t="str">
        <f t="shared" si="553"/>
        <v>0-2 yrs</v>
      </c>
      <c r="K8881">
        <f t="shared" ca="1" si="555"/>
        <v>2</v>
      </c>
      <c r="L8881" t="s">
        <v>27</v>
      </c>
      <c r="M8881">
        <v>1</v>
      </c>
      <c r="N8881">
        <v>1</v>
      </c>
      <c r="O8881">
        <v>1</v>
      </c>
      <c r="P8881">
        <v>1</v>
      </c>
      <c r="Q8881">
        <v>1</v>
      </c>
      <c r="R8881">
        <f>SUM(M8881:N8881:O8881:P8881:Q8881)</f>
        <v>5</v>
      </c>
      <c r="S8881" s="1">
        <v>128887</v>
      </c>
      <c r="T8881" s="1" t="str">
        <f t="shared" si="554"/>
        <v>High</v>
      </c>
      <c r="U8881">
        <v>11</v>
      </c>
      <c r="V8881">
        <v>2021</v>
      </c>
      <c r="W8881" t="s">
        <v>28</v>
      </c>
      <c r="X8881">
        <v>5</v>
      </c>
    </row>
    <row r="8882" spans="1:24" x14ac:dyDescent="0.3">
      <c r="A8882">
        <v>8881</v>
      </c>
      <c r="B8882" t="s">
        <v>33</v>
      </c>
      <c r="C8882" t="str">
        <f>_xlfn.XLOOKUP(B8882,Lookup_table!B:B,Lookup_table!C:C)</f>
        <v>Data</v>
      </c>
      <c r="D8882" t="s">
        <v>14</v>
      </c>
      <c r="E8882" t="s">
        <v>42</v>
      </c>
      <c r="F8882" t="s">
        <v>44</v>
      </c>
      <c r="G8882" t="s">
        <v>17</v>
      </c>
      <c r="H8882" t="str">
        <f t="shared" si="552"/>
        <v>Remote</v>
      </c>
      <c r="I8882" t="s">
        <v>18</v>
      </c>
      <c r="J8882" t="str">
        <f t="shared" si="553"/>
        <v>7+ yrs</v>
      </c>
      <c r="K8882">
        <f t="shared" ca="1" si="555"/>
        <v>9</v>
      </c>
      <c r="L8882" t="s">
        <v>19</v>
      </c>
      <c r="M8882">
        <v>0</v>
      </c>
      <c r="N8882">
        <v>1</v>
      </c>
      <c r="O8882">
        <v>0</v>
      </c>
      <c r="P8882">
        <v>0</v>
      </c>
      <c r="Q8882">
        <v>0</v>
      </c>
      <c r="R8882">
        <f>SUM(M8882:N8882:O8882:P8882:Q8882)</f>
        <v>1</v>
      </c>
      <c r="S8882" s="1">
        <v>98581</v>
      </c>
      <c r="T8882" s="1" t="str">
        <f t="shared" si="554"/>
        <v>Medium</v>
      </c>
      <c r="U8882">
        <v>1</v>
      </c>
      <c r="V8882">
        <v>2026</v>
      </c>
      <c r="W8882" t="s">
        <v>34</v>
      </c>
      <c r="X8882">
        <v>4</v>
      </c>
    </row>
    <row r="8883" spans="1:24" x14ac:dyDescent="0.3">
      <c r="A8883">
        <v>8882</v>
      </c>
      <c r="B8883" t="s">
        <v>31</v>
      </c>
      <c r="C8883" t="str">
        <f>_xlfn.XLOOKUP(B8883,Lookup_table!B:B,Lookup_table!C:C)</f>
        <v>Business</v>
      </c>
      <c r="D8883" t="s">
        <v>14</v>
      </c>
      <c r="E8883" t="s">
        <v>40</v>
      </c>
      <c r="F8883" t="s">
        <v>52</v>
      </c>
      <c r="G8883" t="s">
        <v>25</v>
      </c>
      <c r="H8883" t="str">
        <f t="shared" si="552"/>
        <v>Onsite/Hybrid</v>
      </c>
      <c r="I8883" t="s">
        <v>26</v>
      </c>
      <c r="J8883" t="str">
        <f t="shared" si="553"/>
        <v>3-6 yrs</v>
      </c>
      <c r="K8883">
        <f t="shared" ca="1" si="555"/>
        <v>3</v>
      </c>
      <c r="L8883" t="s">
        <v>19</v>
      </c>
      <c r="M8883">
        <v>0</v>
      </c>
      <c r="N8883">
        <v>0</v>
      </c>
      <c r="O8883">
        <v>0</v>
      </c>
      <c r="P8883">
        <v>1</v>
      </c>
      <c r="Q8883">
        <v>0</v>
      </c>
      <c r="R8883">
        <f>SUM(M8883:N8883:O8883:P8883:Q8883)</f>
        <v>1</v>
      </c>
      <c r="S8883" s="1">
        <v>86062</v>
      </c>
      <c r="T8883" s="1" t="str">
        <f t="shared" si="554"/>
        <v>Medium</v>
      </c>
      <c r="U8883">
        <v>11</v>
      </c>
      <c r="V8883">
        <v>2020</v>
      </c>
      <c r="W8883" t="s">
        <v>28</v>
      </c>
      <c r="X8883">
        <v>8</v>
      </c>
    </row>
    <row r="8884" spans="1:24" x14ac:dyDescent="0.3">
      <c r="A8884">
        <v>8883</v>
      </c>
      <c r="B8884" t="s">
        <v>33</v>
      </c>
      <c r="C8884" t="str">
        <f>_xlfn.XLOOKUP(B8884,Lookup_table!B:B,Lookup_table!C:C)</f>
        <v>Data</v>
      </c>
      <c r="D8884" t="s">
        <v>14</v>
      </c>
      <c r="E8884" t="s">
        <v>32</v>
      </c>
      <c r="F8884" t="s">
        <v>43</v>
      </c>
      <c r="G8884" t="s">
        <v>17</v>
      </c>
      <c r="H8884" t="str">
        <f t="shared" si="552"/>
        <v>Remote</v>
      </c>
      <c r="I8884" t="s">
        <v>26</v>
      </c>
      <c r="J8884" t="str">
        <f t="shared" si="553"/>
        <v>3-6 yrs</v>
      </c>
      <c r="K8884">
        <f t="shared" ca="1" si="555"/>
        <v>3</v>
      </c>
      <c r="L8884" t="s">
        <v>27</v>
      </c>
      <c r="M8884">
        <v>1</v>
      </c>
      <c r="N8884">
        <v>1</v>
      </c>
      <c r="O8884">
        <v>0</v>
      </c>
      <c r="P8884">
        <v>1</v>
      </c>
      <c r="Q8884">
        <v>1</v>
      </c>
      <c r="R8884">
        <f>SUM(M8884:N8884:O8884:P8884:Q8884)</f>
        <v>4</v>
      </c>
      <c r="S8884" s="1">
        <v>104038</v>
      </c>
      <c r="T8884" s="1" t="str">
        <f t="shared" si="554"/>
        <v>Medium</v>
      </c>
      <c r="U8884">
        <v>11</v>
      </c>
      <c r="V8884">
        <v>2021</v>
      </c>
      <c r="W8884" t="s">
        <v>28</v>
      </c>
      <c r="X8884">
        <v>9</v>
      </c>
    </row>
    <row r="8885" spans="1:24" x14ac:dyDescent="0.3">
      <c r="A8885">
        <v>8884</v>
      </c>
      <c r="B8885" t="s">
        <v>50</v>
      </c>
      <c r="C8885" t="str">
        <f>_xlfn.XLOOKUP(B8885,Lookup_table!B:B,Lookup_table!C:C)</f>
        <v>AI</v>
      </c>
      <c r="D8885" t="s">
        <v>14</v>
      </c>
      <c r="E8885" t="s">
        <v>32</v>
      </c>
      <c r="F8885" t="s">
        <v>43</v>
      </c>
      <c r="G8885" t="s">
        <v>17</v>
      </c>
      <c r="H8885" t="str">
        <f t="shared" si="552"/>
        <v>Remote</v>
      </c>
      <c r="I8885" t="s">
        <v>26</v>
      </c>
      <c r="J8885" t="str">
        <f t="shared" si="553"/>
        <v>3-6 yrs</v>
      </c>
      <c r="K8885">
        <f t="shared" ca="1" si="555"/>
        <v>4</v>
      </c>
      <c r="L8885" t="s">
        <v>19</v>
      </c>
      <c r="M8885">
        <v>1</v>
      </c>
      <c r="N8885">
        <v>1</v>
      </c>
      <c r="O8885">
        <v>1</v>
      </c>
      <c r="P8885">
        <v>1</v>
      </c>
      <c r="Q8885">
        <v>1</v>
      </c>
      <c r="R8885">
        <f>SUM(M8885:N8885:O8885:P8885:Q8885)</f>
        <v>5</v>
      </c>
      <c r="S8885" s="1">
        <v>151963</v>
      </c>
      <c r="T8885" s="1" t="str">
        <f t="shared" si="554"/>
        <v>High</v>
      </c>
      <c r="U8885">
        <v>11</v>
      </c>
      <c r="V8885">
        <v>2026</v>
      </c>
      <c r="W8885" t="s">
        <v>28</v>
      </c>
      <c r="X8885">
        <v>2</v>
      </c>
    </row>
    <row r="8886" spans="1:24" x14ac:dyDescent="0.3">
      <c r="A8886">
        <v>8885</v>
      </c>
      <c r="B8886" t="s">
        <v>21</v>
      </c>
      <c r="C8886" t="str">
        <f>_xlfn.XLOOKUP(B8886,Lookup_table!B:B,Lookup_table!C:C)</f>
        <v>AI</v>
      </c>
      <c r="D8886" t="s">
        <v>22</v>
      </c>
      <c r="E8886" t="s">
        <v>32</v>
      </c>
      <c r="F8886" t="s">
        <v>52</v>
      </c>
      <c r="G8886" t="s">
        <v>17</v>
      </c>
      <c r="H8886" t="str">
        <f t="shared" si="552"/>
        <v>Remote</v>
      </c>
      <c r="I8886" t="s">
        <v>35</v>
      </c>
      <c r="J8886" t="str">
        <f t="shared" si="553"/>
        <v>0-2 yrs</v>
      </c>
      <c r="K8886">
        <f t="shared" ca="1" si="555"/>
        <v>0</v>
      </c>
      <c r="L8886" t="s">
        <v>39</v>
      </c>
      <c r="M8886">
        <v>1</v>
      </c>
      <c r="N8886">
        <v>0</v>
      </c>
      <c r="O8886">
        <v>1</v>
      </c>
      <c r="P8886">
        <v>0</v>
      </c>
      <c r="Q8886">
        <v>1</v>
      </c>
      <c r="R8886">
        <f>SUM(M8886:N8886:O8886:P8886:Q8886)</f>
        <v>3</v>
      </c>
      <c r="S8886" s="1">
        <v>135733</v>
      </c>
      <c r="T8886" s="1" t="str">
        <f t="shared" si="554"/>
        <v>High</v>
      </c>
      <c r="U8886">
        <v>4</v>
      </c>
      <c r="V8886">
        <v>2020</v>
      </c>
      <c r="W8886" t="s">
        <v>34</v>
      </c>
      <c r="X8886">
        <v>3</v>
      </c>
    </row>
    <row r="8887" spans="1:24" x14ac:dyDescent="0.3">
      <c r="A8887">
        <v>8886</v>
      </c>
      <c r="B8887" t="s">
        <v>33</v>
      </c>
      <c r="C8887" t="str">
        <f>_xlfn.XLOOKUP(B8887,Lookup_table!B:B,Lookup_table!C:C)</f>
        <v>Data</v>
      </c>
      <c r="D8887" t="s">
        <v>14</v>
      </c>
      <c r="E8887" t="s">
        <v>42</v>
      </c>
      <c r="F8887" t="s">
        <v>51</v>
      </c>
      <c r="G8887" t="s">
        <v>17</v>
      </c>
      <c r="H8887" t="str">
        <f t="shared" si="552"/>
        <v>Remote</v>
      </c>
      <c r="I8887" t="s">
        <v>18</v>
      </c>
      <c r="J8887" t="str">
        <f t="shared" si="553"/>
        <v>7+ yrs</v>
      </c>
      <c r="K8887">
        <f t="shared" ca="1" si="555"/>
        <v>10</v>
      </c>
      <c r="L8887" t="s">
        <v>19</v>
      </c>
      <c r="M8887">
        <v>0</v>
      </c>
      <c r="N8887">
        <v>0</v>
      </c>
      <c r="O8887">
        <v>1</v>
      </c>
      <c r="P8887">
        <v>0</v>
      </c>
      <c r="Q8887">
        <v>0</v>
      </c>
      <c r="R8887">
        <f>SUM(M8887:N8887:O8887:P8887:Q8887)</f>
        <v>1</v>
      </c>
      <c r="S8887" s="1">
        <v>118380</v>
      </c>
      <c r="T8887" s="1" t="str">
        <f t="shared" si="554"/>
        <v>Medium</v>
      </c>
      <c r="U8887">
        <v>7</v>
      </c>
      <c r="V8887">
        <v>2025</v>
      </c>
      <c r="W8887" t="s">
        <v>20</v>
      </c>
      <c r="X8887">
        <v>5</v>
      </c>
    </row>
    <row r="8888" spans="1:24" x14ac:dyDescent="0.3">
      <c r="A8888">
        <v>8887</v>
      </c>
      <c r="B8888" t="s">
        <v>36</v>
      </c>
      <c r="C8888" t="str">
        <f>_xlfn.XLOOKUP(B8888,Lookup_table!B:B,Lookup_table!C:C)</f>
        <v>Data</v>
      </c>
      <c r="D8888" t="s">
        <v>37</v>
      </c>
      <c r="E8888" t="s">
        <v>32</v>
      </c>
      <c r="F8888" t="s">
        <v>16</v>
      </c>
      <c r="G8888" t="s">
        <v>30</v>
      </c>
      <c r="H8888" t="str">
        <f t="shared" si="552"/>
        <v>Onsite/Hybrid</v>
      </c>
      <c r="I8888" t="s">
        <v>26</v>
      </c>
      <c r="J8888" t="str">
        <f t="shared" si="553"/>
        <v>3-6 yrs</v>
      </c>
      <c r="K8888">
        <f t="shared" ca="1" si="555"/>
        <v>6</v>
      </c>
      <c r="L8888" t="s">
        <v>39</v>
      </c>
      <c r="M8888">
        <v>1</v>
      </c>
      <c r="N8888">
        <v>1</v>
      </c>
      <c r="O8888">
        <v>0</v>
      </c>
      <c r="P8888">
        <v>1</v>
      </c>
      <c r="Q8888">
        <v>0</v>
      </c>
      <c r="R8888">
        <f>SUM(M8888:N8888:O8888:P8888:Q8888)</f>
        <v>3</v>
      </c>
      <c r="S8888" s="1">
        <v>88613</v>
      </c>
      <c r="T8888" s="1" t="str">
        <f t="shared" si="554"/>
        <v>Medium</v>
      </c>
      <c r="U8888">
        <v>12</v>
      </c>
      <c r="V8888">
        <v>2025</v>
      </c>
      <c r="W8888" t="s">
        <v>28</v>
      </c>
      <c r="X8888">
        <v>9</v>
      </c>
    </row>
    <row r="8889" spans="1:24" x14ac:dyDescent="0.3">
      <c r="A8889">
        <v>8888</v>
      </c>
      <c r="B8889" t="s">
        <v>36</v>
      </c>
      <c r="C8889" t="str">
        <f>_xlfn.XLOOKUP(B8889,Lookup_table!B:B,Lookup_table!C:C)</f>
        <v>Data</v>
      </c>
      <c r="D8889" t="s">
        <v>14</v>
      </c>
      <c r="E8889" t="s">
        <v>23</v>
      </c>
      <c r="F8889" t="s">
        <v>43</v>
      </c>
      <c r="G8889" t="s">
        <v>17</v>
      </c>
      <c r="H8889" t="str">
        <f t="shared" si="552"/>
        <v>Remote</v>
      </c>
      <c r="I8889" t="s">
        <v>18</v>
      </c>
      <c r="J8889" t="str">
        <f t="shared" si="553"/>
        <v>7+ yrs</v>
      </c>
      <c r="K8889">
        <f t="shared" ca="1" si="555"/>
        <v>7</v>
      </c>
      <c r="L8889" t="s">
        <v>27</v>
      </c>
      <c r="M8889">
        <v>0</v>
      </c>
      <c r="N8889">
        <v>1</v>
      </c>
      <c r="O8889">
        <v>1</v>
      </c>
      <c r="P8889">
        <v>1</v>
      </c>
      <c r="Q8889">
        <v>1</v>
      </c>
      <c r="R8889">
        <f>SUM(M8889:N8889:O8889:P8889:Q8889)</f>
        <v>4</v>
      </c>
      <c r="S8889" s="1">
        <v>135003</v>
      </c>
      <c r="T8889" s="1" t="str">
        <f t="shared" si="554"/>
        <v>High</v>
      </c>
      <c r="U8889">
        <v>1</v>
      </c>
      <c r="V8889">
        <v>2022</v>
      </c>
      <c r="W8889" t="s">
        <v>28</v>
      </c>
      <c r="X8889">
        <v>7</v>
      </c>
    </row>
    <row r="8890" spans="1:24" x14ac:dyDescent="0.3">
      <c r="A8890">
        <v>8889</v>
      </c>
      <c r="B8890" t="s">
        <v>33</v>
      </c>
      <c r="C8890" t="str">
        <f>_xlfn.XLOOKUP(B8890,Lookup_table!B:B,Lookup_table!C:C)</f>
        <v>Data</v>
      </c>
      <c r="D8890" t="s">
        <v>14</v>
      </c>
      <c r="E8890" t="s">
        <v>15</v>
      </c>
      <c r="F8890" t="s">
        <v>52</v>
      </c>
      <c r="G8890" t="s">
        <v>30</v>
      </c>
      <c r="H8890" t="str">
        <f t="shared" si="552"/>
        <v>Onsite/Hybrid</v>
      </c>
      <c r="I8890" t="s">
        <v>26</v>
      </c>
      <c r="J8890" t="str">
        <f t="shared" si="553"/>
        <v>3-6 yrs</v>
      </c>
      <c r="K8890">
        <f t="shared" ca="1" si="555"/>
        <v>6</v>
      </c>
      <c r="L8890" t="s">
        <v>19</v>
      </c>
      <c r="M8890">
        <v>0</v>
      </c>
      <c r="N8890">
        <v>0</v>
      </c>
      <c r="O8890">
        <v>1</v>
      </c>
      <c r="P8890">
        <v>0</v>
      </c>
      <c r="Q8890">
        <v>1</v>
      </c>
      <c r="R8890">
        <f>SUM(M8890:N8890:O8890:P8890:Q8890)</f>
        <v>2</v>
      </c>
      <c r="S8890" s="1">
        <v>99627</v>
      </c>
      <c r="T8890" s="1" t="str">
        <f t="shared" si="554"/>
        <v>Medium</v>
      </c>
      <c r="U8890">
        <v>6</v>
      </c>
      <c r="V8890">
        <v>2023</v>
      </c>
      <c r="W8890" t="s">
        <v>20</v>
      </c>
      <c r="X8890">
        <v>4</v>
      </c>
    </row>
    <row r="8891" spans="1:24" x14ac:dyDescent="0.3">
      <c r="A8891">
        <v>8890</v>
      </c>
      <c r="B8891" t="s">
        <v>50</v>
      </c>
      <c r="C8891" t="str">
        <f>_xlfn.XLOOKUP(B8891,Lookup_table!B:B,Lookup_table!C:C)</f>
        <v>AI</v>
      </c>
      <c r="D8891" t="s">
        <v>34</v>
      </c>
      <c r="E8891" t="s">
        <v>15</v>
      </c>
      <c r="F8891" t="s">
        <v>43</v>
      </c>
      <c r="G8891" t="s">
        <v>25</v>
      </c>
      <c r="H8891" t="str">
        <f t="shared" si="552"/>
        <v>Onsite/Hybrid</v>
      </c>
      <c r="I8891" t="s">
        <v>26</v>
      </c>
      <c r="J8891" t="str">
        <f t="shared" si="553"/>
        <v>3-6 yrs</v>
      </c>
      <c r="K8891">
        <f t="shared" ca="1" si="555"/>
        <v>3</v>
      </c>
      <c r="L8891" t="s">
        <v>19</v>
      </c>
      <c r="M8891">
        <v>0</v>
      </c>
      <c r="N8891">
        <v>0</v>
      </c>
      <c r="O8891">
        <v>0</v>
      </c>
      <c r="P8891">
        <v>1</v>
      </c>
      <c r="Q8891">
        <v>0</v>
      </c>
      <c r="R8891">
        <f>SUM(M8891:N8891:O8891:P8891:Q8891)</f>
        <v>1</v>
      </c>
      <c r="S8891" s="1">
        <v>128042</v>
      </c>
      <c r="T8891" s="1" t="str">
        <f t="shared" si="554"/>
        <v>High</v>
      </c>
      <c r="U8891">
        <v>9</v>
      </c>
      <c r="V8891">
        <v>2021</v>
      </c>
      <c r="W8891" t="s">
        <v>28</v>
      </c>
      <c r="X8891">
        <v>9</v>
      </c>
    </row>
    <row r="8892" spans="1:24" x14ac:dyDescent="0.3">
      <c r="A8892">
        <v>8891</v>
      </c>
      <c r="B8892" t="s">
        <v>31</v>
      </c>
      <c r="C8892" t="str">
        <f>_xlfn.XLOOKUP(B8892,Lookup_table!B:B,Lookup_table!C:C)</f>
        <v>Business</v>
      </c>
      <c r="D8892" t="s">
        <v>37</v>
      </c>
      <c r="E8892" t="s">
        <v>23</v>
      </c>
      <c r="F8892" t="s">
        <v>29</v>
      </c>
      <c r="G8892" t="s">
        <v>30</v>
      </c>
      <c r="H8892" t="str">
        <f t="shared" si="552"/>
        <v>Onsite/Hybrid</v>
      </c>
      <c r="I8892" t="s">
        <v>26</v>
      </c>
      <c r="J8892" t="str">
        <f t="shared" si="553"/>
        <v>3-6 yrs</v>
      </c>
      <c r="K8892">
        <f t="shared" ca="1" si="555"/>
        <v>5</v>
      </c>
      <c r="L8892" t="s">
        <v>39</v>
      </c>
      <c r="M8892">
        <v>0</v>
      </c>
      <c r="N8892">
        <v>1</v>
      </c>
      <c r="O8892">
        <v>0</v>
      </c>
      <c r="P8892">
        <v>1</v>
      </c>
      <c r="Q8892">
        <v>0</v>
      </c>
      <c r="R8892">
        <f>SUM(M8892:N8892:O8892:P8892:Q8892)</f>
        <v>2</v>
      </c>
      <c r="S8892" s="1">
        <v>88680</v>
      </c>
      <c r="T8892" s="1" t="str">
        <f t="shared" si="554"/>
        <v>Medium</v>
      </c>
      <c r="U8892">
        <v>11</v>
      </c>
      <c r="V8892">
        <v>2021</v>
      </c>
      <c r="W8892" t="s">
        <v>20</v>
      </c>
      <c r="X8892">
        <v>3</v>
      </c>
    </row>
    <row r="8893" spans="1:24" x14ac:dyDescent="0.3">
      <c r="A8893">
        <v>8892</v>
      </c>
      <c r="B8893" t="s">
        <v>50</v>
      </c>
      <c r="C8893" t="str">
        <f>_xlfn.XLOOKUP(B8893,Lookup_table!B:B,Lookup_table!C:C)</f>
        <v>AI</v>
      </c>
      <c r="D8893" t="s">
        <v>14</v>
      </c>
      <c r="E8893" t="s">
        <v>15</v>
      </c>
      <c r="F8893" t="s">
        <v>16</v>
      </c>
      <c r="G8893" t="s">
        <v>30</v>
      </c>
      <c r="H8893" t="str">
        <f t="shared" si="552"/>
        <v>Onsite/Hybrid</v>
      </c>
      <c r="I8893" t="s">
        <v>18</v>
      </c>
      <c r="J8893" t="str">
        <f t="shared" si="553"/>
        <v>7+ yrs</v>
      </c>
      <c r="K8893">
        <f t="shared" ca="1" si="555"/>
        <v>14</v>
      </c>
      <c r="L8893" t="s">
        <v>27</v>
      </c>
      <c r="M8893">
        <v>1</v>
      </c>
      <c r="N8893">
        <v>0</v>
      </c>
      <c r="O8893">
        <v>0</v>
      </c>
      <c r="P8893">
        <v>0</v>
      </c>
      <c r="Q8893">
        <v>1</v>
      </c>
      <c r="R8893">
        <f>SUM(M8893:N8893:O8893:P8893:Q8893)</f>
        <v>2</v>
      </c>
      <c r="S8893" s="1">
        <v>145375</v>
      </c>
      <c r="T8893" s="1" t="str">
        <f t="shared" si="554"/>
        <v>High</v>
      </c>
      <c r="U8893">
        <v>9</v>
      </c>
      <c r="V8893">
        <v>2024</v>
      </c>
      <c r="W8893" t="s">
        <v>20</v>
      </c>
      <c r="X8893">
        <v>2</v>
      </c>
    </row>
    <row r="8894" spans="1:24" x14ac:dyDescent="0.3">
      <c r="A8894">
        <v>8893</v>
      </c>
      <c r="B8894" t="s">
        <v>21</v>
      </c>
      <c r="C8894" t="str">
        <f>_xlfn.XLOOKUP(B8894,Lookup_table!B:B,Lookup_table!C:C)</f>
        <v>AI</v>
      </c>
      <c r="D8894" t="s">
        <v>14</v>
      </c>
      <c r="E8894" t="s">
        <v>38</v>
      </c>
      <c r="F8894" t="s">
        <v>52</v>
      </c>
      <c r="G8894" t="s">
        <v>17</v>
      </c>
      <c r="H8894" t="str">
        <f t="shared" si="552"/>
        <v>Remote</v>
      </c>
      <c r="I8894" t="s">
        <v>18</v>
      </c>
      <c r="J8894" t="str">
        <f t="shared" si="553"/>
        <v>7+ yrs</v>
      </c>
      <c r="K8894">
        <f t="shared" ca="1" si="555"/>
        <v>14</v>
      </c>
      <c r="L8894" t="s">
        <v>27</v>
      </c>
      <c r="M8894">
        <v>1</v>
      </c>
      <c r="N8894">
        <v>1</v>
      </c>
      <c r="O8894">
        <v>1</v>
      </c>
      <c r="P8894">
        <v>1</v>
      </c>
      <c r="Q8894">
        <v>0</v>
      </c>
      <c r="R8894">
        <f>SUM(M8894:N8894:O8894:P8894:Q8894)</f>
        <v>4</v>
      </c>
      <c r="S8894" s="1">
        <v>170125</v>
      </c>
      <c r="T8894" s="1" t="str">
        <f t="shared" si="554"/>
        <v>High</v>
      </c>
      <c r="U8894">
        <v>3</v>
      </c>
      <c r="V8894">
        <v>2021</v>
      </c>
      <c r="W8894" t="s">
        <v>28</v>
      </c>
      <c r="X8894">
        <v>6</v>
      </c>
    </row>
    <row r="8895" spans="1:24" x14ac:dyDescent="0.3">
      <c r="A8895">
        <v>8894</v>
      </c>
      <c r="B8895" t="s">
        <v>33</v>
      </c>
      <c r="C8895" t="str">
        <f>_xlfn.XLOOKUP(B8895,Lookup_table!B:B,Lookup_table!C:C)</f>
        <v>Data</v>
      </c>
      <c r="D8895" t="s">
        <v>22</v>
      </c>
      <c r="E8895" t="s">
        <v>32</v>
      </c>
      <c r="F8895" t="s">
        <v>16</v>
      </c>
      <c r="G8895" t="s">
        <v>30</v>
      </c>
      <c r="H8895" t="str">
        <f t="shared" si="552"/>
        <v>Onsite/Hybrid</v>
      </c>
      <c r="I8895" t="s">
        <v>18</v>
      </c>
      <c r="J8895" t="str">
        <f t="shared" si="553"/>
        <v>7+ yrs</v>
      </c>
      <c r="K8895">
        <f t="shared" ca="1" si="555"/>
        <v>8</v>
      </c>
      <c r="L8895" t="s">
        <v>19</v>
      </c>
      <c r="M8895">
        <v>1</v>
      </c>
      <c r="N8895">
        <v>0</v>
      </c>
      <c r="O8895">
        <v>1</v>
      </c>
      <c r="P8895">
        <v>1</v>
      </c>
      <c r="Q8895">
        <v>1</v>
      </c>
      <c r="R8895">
        <f>SUM(M8895:N8895:O8895:P8895:Q8895)</f>
        <v>4</v>
      </c>
      <c r="S8895" s="1">
        <v>155087</v>
      </c>
      <c r="T8895" s="1" t="str">
        <f t="shared" si="554"/>
        <v>High</v>
      </c>
      <c r="U8895">
        <v>1</v>
      </c>
      <c r="V8895">
        <v>2020</v>
      </c>
      <c r="W8895" t="s">
        <v>28</v>
      </c>
      <c r="X8895">
        <v>7</v>
      </c>
    </row>
    <row r="8896" spans="1:24" x14ac:dyDescent="0.3">
      <c r="A8896">
        <v>8895</v>
      </c>
      <c r="B8896" t="s">
        <v>50</v>
      </c>
      <c r="C8896" t="str">
        <f>_xlfn.XLOOKUP(B8896,Lookup_table!B:B,Lookup_table!C:C)</f>
        <v>AI</v>
      </c>
      <c r="D8896" t="s">
        <v>34</v>
      </c>
      <c r="E8896" t="s">
        <v>42</v>
      </c>
      <c r="F8896" t="s">
        <v>43</v>
      </c>
      <c r="G8896" t="s">
        <v>25</v>
      </c>
      <c r="H8896" t="str">
        <f t="shared" si="552"/>
        <v>Onsite/Hybrid</v>
      </c>
      <c r="I8896" t="s">
        <v>18</v>
      </c>
      <c r="J8896" t="str">
        <f t="shared" si="553"/>
        <v>7+ yrs</v>
      </c>
      <c r="K8896">
        <f t="shared" ca="1" si="555"/>
        <v>14</v>
      </c>
      <c r="L8896" t="s">
        <v>39</v>
      </c>
      <c r="M8896">
        <v>0</v>
      </c>
      <c r="N8896">
        <v>0</v>
      </c>
      <c r="O8896">
        <v>1</v>
      </c>
      <c r="P8896">
        <v>1</v>
      </c>
      <c r="Q8896">
        <v>1</v>
      </c>
      <c r="R8896">
        <f>SUM(M8896:N8896:O8896:P8896:Q8896)</f>
        <v>3</v>
      </c>
      <c r="S8896" s="1">
        <v>176577</v>
      </c>
      <c r="T8896" s="1" t="str">
        <f t="shared" si="554"/>
        <v>High</v>
      </c>
      <c r="U8896">
        <v>10</v>
      </c>
      <c r="V8896">
        <v>2024</v>
      </c>
      <c r="W8896" t="s">
        <v>28</v>
      </c>
      <c r="X8896">
        <v>3</v>
      </c>
    </row>
    <row r="8897" spans="1:24" x14ac:dyDescent="0.3">
      <c r="A8897">
        <v>8896</v>
      </c>
      <c r="B8897" t="s">
        <v>21</v>
      </c>
      <c r="C8897" t="str">
        <f>_xlfn.XLOOKUP(B8897,Lookup_table!B:B,Lookup_table!C:C)</f>
        <v>AI</v>
      </c>
      <c r="D8897" t="s">
        <v>37</v>
      </c>
      <c r="E8897" t="s">
        <v>32</v>
      </c>
      <c r="F8897" t="s">
        <v>29</v>
      </c>
      <c r="G8897" t="s">
        <v>30</v>
      </c>
      <c r="H8897" t="str">
        <f t="shared" si="552"/>
        <v>Onsite/Hybrid</v>
      </c>
      <c r="I8897" t="s">
        <v>26</v>
      </c>
      <c r="J8897" t="str">
        <f t="shared" si="553"/>
        <v>3-6 yrs</v>
      </c>
      <c r="K8897">
        <f t="shared" ca="1" si="555"/>
        <v>4</v>
      </c>
      <c r="L8897" t="s">
        <v>39</v>
      </c>
      <c r="M8897">
        <v>1</v>
      </c>
      <c r="N8897">
        <v>0</v>
      </c>
      <c r="O8897">
        <v>1</v>
      </c>
      <c r="P8897">
        <v>0</v>
      </c>
      <c r="Q8897">
        <v>0</v>
      </c>
      <c r="R8897">
        <f>SUM(M8897:N8897:O8897:P8897:Q8897)</f>
        <v>2</v>
      </c>
      <c r="S8897" s="1">
        <v>133954</v>
      </c>
      <c r="T8897" s="1" t="str">
        <f t="shared" si="554"/>
        <v>High</v>
      </c>
      <c r="U8897">
        <v>3</v>
      </c>
      <c r="V8897">
        <v>2022</v>
      </c>
      <c r="W8897" t="s">
        <v>28</v>
      </c>
      <c r="X8897">
        <v>9</v>
      </c>
    </row>
    <row r="8898" spans="1:24" x14ac:dyDescent="0.3">
      <c r="A8898">
        <v>8897</v>
      </c>
      <c r="B8898" t="s">
        <v>21</v>
      </c>
      <c r="C8898" t="str">
        <f>_xlfn.XLOOKUP(B8898,Lookup_table!B:B,Lookup_table!C:C)</f>
        <v>AI</v>
      </c>
      <c r="D8898" t="s">
        <v>22</v>
      </c>
      <c r="E8898" t="s">
        <v>42</v>
      </c>
      <c r="F8898" t="s">
        <v>24</v>
      </c>
      <c r="G8898" t="s">
        <v>25</v>
      </c>
      <c r="H8898" t="str">
        <f t="shared" ref="H8898:H8961" si="556">IF(G8898="Remote","Remote","Onsite/Hybrid")</f>
        <v>Onsite/Hybrid</v>
      </c>
      <c r="I8898" t="s">
        <v>35</v>
      </c>
      <c r="J8898" t="str">
        <f t="shared" ref="J8898:J8961" si="557">IF(I8898="Entry","0-2 yrs",IF(I8898="Mid","3-6 yrs","7+ yrs"))</f>
        <v>0-2 yrs</v>
      </c>
      <c r="K8898">
        <f t="shared" ca="1" si="555"/>
        <v>2</v>
      </c>
      <c r="L8898" t="s">
        <v>19</v>
      </c>
      <c r="M8898">
        <v>1</v>
      </c>
      <c r="N8898">
        <v>0</v>
      </c>
      <c r="O8898">
        <v>0</v>
      </c>
      <c r="P8898">
        <v>1</v>
      </c>
      <c r="Q8898">
        <v>1</v>
      </c>
      <c r="R8898">
        <f>SUM(M8898:N8898:O8898:P8898:Q8898)</f>
        <v>3</v>
      </c>
      <c r="S8898" s="1">
        <v>138866</v>
      </c>
      <c r="T8898" s="1" t="str">
        <f t="shared" ref="T8898:T8961" si="558">IF(S8898&lt;=70000,"Low",IF(S8898&lt;=120000,"Medium","High"))</f>
        <v>High</v>
      </c>
      <c r="U8898">
        <v>10</v>
      </c>
      <c r="V8898">
        <v>2021</v>
      </c>
      <c r="W8898" t="s">
        <v>28</v>
      </c>
      <c r="X8898">
        <v>9</v>
      </c>
    </row>
    <row r="8899" spans="1:24" x14ac:dyDescent="0.3">
      <c r="A8899">
        <v>8898</v>
      </c>
      <c r="B8899" t="s">
        <v>41</v>
      </c>
      <c r="C8899" t="str">
        <f>_xlfn.XLOOKUP(B8899,Lookup_table!B:B,Lookup_table!C:C)</f>
        <v>Data</v>
      </c>
      <c r="D8899" t="s">
        <v>22</v>
      </c>
      <c r="E8899" t="s">
        <v>38</v>
      </c>
      <c r="F8899" t="s">
        <v>44</v>
      </c>
      <c r="G8899" t="s">
        <v>25</v>
      </c>
      <c r="H8899" t="str">
        <f t="shared" si="556"/>
        <v>Onsite/Hybrid</v>
      </c>
      <c r="I8899" t="s">
        <v>35</v>
      </c>
      <c r="J8899" t="str">
        <f t="shared" si="557"/>
        <v>0-2 yrs</v>
      </c>
      <c r="K8899">
        <f t="shared" ref="K8899:K8962" ca="1" si="559">IF(J8899="0-2 yrs",RANDBETWEEN(0,2),IF(J8899="3-6 yrs", RANDBETWEEN(3,6),IF(J8899="7+ yrs", RANDBETWEEN(7,15)," ")))</f>
        <v>1</v>
      </c>
      <c r="L8899" t="s">
        <v>39</v>
      </c>
      <c r="M8899">
        <v>0</v>
      </c>
      <c r="N8899">
        <v>1</v>
      </c>
      <c r="O8899">
        <v>1</v>
      </c>
      <c r="P8899">
        <v>0</v>
      </c>
      <c r="Q8899">
        <v>0</v>
      </c>
      <c r="R8899">
        <f>SUM(M8899:N8899:O8899:P8899:Q8899)</f>
        <v>2</v>
      </c>
      <c r="S8899" s="1">
        <v>87099</v>
      </c>
      <c r="T8899" s="1" t="str">
        <f t="shared" si="558"/>
        <v>Medium</v>
      </c>
      <c r="U8899">
        <v>9</v>
      </c>
      <c r="V8899">
        <v>2020</v>
      </c>
      <c r="W8899" t="s">
        <v>20</v>
      </c>
      <c r="X8899">
        <v>4</v>
      </c>
    </row>
    <row r="8900" spans="1:24" x14ac:dyDescent="0.3">
      <c r="A8900">
        <v>8899</v>
      </c>
      <c r="B8900" t="s">
        <v>50</v>
      </c>
      <c r="C8900" t="str">
        <f>_xlfn.XLOOKUP(B8900,Lookup_table!B:B,Lookup_table!C:C)</f>
        <v>AI</v>
      </c>
      <c r="D8900" t="s">
        <v>14</v>
      </c>
      <c r="E8900" t="s">
        <v>23</v>
      </c>
      <c r="F8900" t="s">
        <v>43</v>
      </c>
      <c r="G8900" t="s">
        <v>30</v>
      </c>
      <c r="H8900" t="str">
        <f t="shared" si="556"/>
        <v>Onsite/Hybrid</v>
      </c>
      <c r="I8900" t="s">
        <v>18</v>
      </c>
      <c r="J8900" t="str">
        <f t="shared" si="557"/>
        <v>7+ yrs</v>
      </c>
      <c r="K8900">
        <f t="shared" ca="1" si="559"/>
        <v>9</v>
      </c>
      <c r="L8900" t="s">
        <v>39</v>
      </c>
      <c r="M8900">
        <v>1</v>
      </c>
      <c r="N8900">
        <v>1</v>
      </c>
      <c r="O8900">
        <v>1</v>
      </c>
      <c r="P8900">
        <v>0</v>
      </c>
      <c r="Q8900">
        <v>1</v>
      </c>
      <c r="R8900">
        <f>SUM(M8900:N8900:O8900:P8900:Q8900)</f>
        <v>4</v>
      </c>
      <c r="S8900" s="1">
        <v>167302</v>
      </c>
      <c r="T8900" s="1" t="str">
        <f t="shared" si="558"/>
        <v>High</v>
      </c>
      <c r="U8900">
        <v>4</v>
      </c>
      <c r="V8900">
        <v>2023</v>
      </c>
      <c r="W8900" t="s">
        <v>20</v>
      </c>
      <c r="X8900">
        <v>2</v>
      </c>
    </row>
    <row r="8901" spans="1:24" x14ac:dyDescent="0.3">
      <c r="A8901">
        <v>8900</v>
      </c>
      <c r="B8901" t="s">
        <v>33</v>
      </c>
      <c r="C8901" t="str">
        <f>_xlfn.XLOOKUP(B8901,Lookup_table!B:B,Lookup_table!C:C)</f>
        <v>Data</v>
      </c>
      <c r="D8901" t="s">
        <v>22</v>
      </c>
      <c r="E8901" t="s">
        <v>40</v>
      </c>
      <c r="F8901" t="s">
        <v>43</v>
      </c>
      <c r="G8901" t="s">
        <v>25</v>
      </c>
      <c r="H8901" t="str">
        <f t="shared" si="556"/>
        <v>Onsite/Hybrid</v>
      </c>
      <c r="I8901" t="s">
        <v>26</v>
      </c>
      <c r="J8901" t="str">
        <f t="shared" si="557"/>
        <v>3-6 yrs</v>
      </c>
      <c r="K8901">
        <f t="shared" ca="1" si="559"/>
        <v>6</v>
      </c>
      <c r="L8901" t="s">
        <v>19</v>
      </c>
      <c r="M8901">
        <v>1</v>
      </c>
      <c r="N8901">
        <v>0</v>
      </c>
      <c r="O8901">
        <v>0</v>
      </c>
      <c r="P8901">
        <v>1</v>
      </c>
      <c r="Q8901">
        <v>0</v>
      </c>
      <c r="R8901">
        <f>SUM(M8901:N8901:O8901:P8901:Q8901)</f>
        <v>2</v>
      </c>
      <c r="S8901" s="1">
        <v>108174</v>
      </c>
      <c r="T8901" s="1" t="str">
        <f t="shared" si="558"/>
        <v>Medium</v>
      </c>
      <c r="U8901">
        <v>5</v>
      </c>
      <c r="V8901">
        <v>2026</v>
      </c>
      <c r="W8901" t="s">
        <v>34</v>
      </c>
      <c r="X8901">
        <v>1</v>
      </c>
    </row>
    <row r="8902" spans="1:24" x14ac:dyDescent="0.3">
      <c r="A8902">
        <v>8901</v>
      </c>
      <c r="B8902" t="s">
        <v>33</v>
      </c>
      <c r="C8902" t="str">
        <f>_xlfn.XLOOKUP(B8902,Lookup_table!B:B,Lookup_table!C:C)</f>
        <v>Data</v>
      </c>
      <c r="D8902" t="s">
        <v>14</v>
      </c>
      <c r="E8902" t="s">
        <v>32</v>
      </c>
      <c r="F8902" t="s">
        <v>51</v>
      </c>
      <c r="G8902" t="s">
        <v>17</v>
      </c>
      <c r="H8902" t="str">
        <f t="shared" si="556"/>
        <v>Remote</v>
      </c>
      <c r="I8902" t="s">
        <v>35</v>
      </c>
      <c r="J8902" t="str">
        <f t="shared" si="557"/>
        <v>0-2 yrs</v>
      </c>
      <c r="K8902">
        <f t="shared" ca="1" si="559"/>
        <v>1</v>
      </c>
      <c r="L8902" t="s">
        <v>19</v>
      </c>
      <c r="M8902">
        <v>0</v>
      </c>
      <c r="N8902">
        <v>0</v>
      </c>
      <c r="O8902">
        <v>0</v>
      </c>
      <c r="P8902">
        <v>0</v>
      </c>
      <c r="Q8902">
        <v>1</v>
      </c>
      <c r="R8902">
        <f>SUM(M8902:N8902:O8902:P8902:Q8902)</f>
        <v>1</v>
      </c>
      <c r="S8902" s="1">
        <v>55292</v>
      </c>
      <c r="T8902" s="1" t="str">
        <f t="shared" si="558"/>
        <v>Low</v>
      </c>
      <c r="U8902">
        <v>10</v>
      </c>
      <c r="V8902">
        <v>2020</v>
      </c>
      <c r="W8902" t="s">
        <v>20</v>
      </c>
      <c r="X8902">
        <v>4</v>
      </c>
    </row>
    <row r="8903" spans="1:24" x14ac:dyDescent="0.3">
      <c r="A8903">
        <v>8902</v>
      </c>
      <c r="B8903" t="s">
        <v>33</v>
      </c>
      <c r="C8903" t="str">
        <f>_xlfn.XLOOKUP(B8903,Lookup_table!B:B,Lookup_table!C:C)</f>
        <v>Data</v>
      </c>
      <c r="D8903" t="s">
        <v>22</v>
      </c>
      <c r="E8903" t="s">
        <v>38</v>
      </c>
      <c r="F8903" t="s">
        <v>43</v>
      </c>
      <c r="G8903" t="s">
        <v>30</v>
      </c>
      <c r="H8903" t="str">
        <f t="shared" si="556"/>
        <v>Onsite/Hybrid</v>
      </c>
      <c r="I8903" t="s">
        <v>35</v>
      </c>
      <c r="J8903" t="str">
        <f t="shared" si="557"/>
        <v>0-2 yrs</v>
      </c>
      <c r="K8903">
        <f t="shared" ca="1" si="559"/>
        <v>0</v>
      </c>
      <c r="L8903" t="s">
        <v>19</v>
      </c>
      <c r="M8903">
        <v>1</v>
      </c>
      <c r="N8903">
        <v>0</v>
      </c>
      <c r="O8903">
        <v>0</v>
      </c>
      <c r="P8903">
        <v>1</v>
      </c>
      <c r="Q8903">
        <v>0</v>
      </c>
      <c r="R8903">
        <f>SUM(M8903:N8903:O8903:P8903:Q8903)</f>
        <v>2</v>
      </c>
      <c r="S8903" s="1">
        <v>87357</v>
      </c>
      <c r="T8903" s="1" t="str">
        <f t="shared" si="558"/>
        <v>Medium</v>
      </c>
      <c r="U8903">
        <v>10</v>
      </c>
      <c r="V8903">
        <v>2021</v>
      </c>
      <c r="W8903" t="s">
        <v>28</v>
      </c>
      <c r="X8903">
        <v>7</v>
      </c>
    </row>
    <row r="8904" spans="1:24" x14ac:dyDescent="0.3">
      <c r="A8904">
        <v>8903</v>
      </c>
      <c r="B8904" t="s">
        <v>50</v>
      </c>
      <c r="C8904" t="str">
        <f>_xlfn.XLOOKUP(B8904,Lookup_table!B:B,Lookup_table!C:C)</f>
        <v>AI</v>
      </c>
      <c r="D8904" t="s">
        <v>37</v>
      </c>
      <c r="E8904" t="s">
        <v>15</v>
      </c>
      <c r="F8904" t="s">
        <v>16</v>
      </c>
      <c r="G8904" t="s">
        <v>17</v>
      </c>
      <c r="H8904" t="str">
        <f t="shared" si="556"/>
        <v>Remote</v>
      </c>
      <c r="I8904" t="s">
        <v>35</v>
      </c>
      <c r="J8904" t="str">
        <f t="shared" si="557"/>
        <v>0-2 yrs</v>
      </c>
      <c r="K8904">
        <f t="shared" ca="1" si="559"/>
        <v>0</v>
      </c>
      <c r="L8904" t="s">
        <v>19</v>
      </c>
      <c r="M8904">
        <v>0</v>
      </c>
      <c r="N8904">
        <v>1</v>
      </c>
      <c r="O8904">
        <v>1</v>
      </c>
      <c r="P8904">
        <v>0</v>
      </c>
      <c r="Q8904">
        <v>1</v>
      </c>
      <c r="R8904">
        <f>SUM(M8904:N8904:O8904:P8904:Q8904)</f>
        <v>3</v>
      </c>
      <c r="S8904" s="1">
        <v>118183</v>
      </c>
      <c r="T8904" s="1" t="str">
        <f t="shared" si="558"/>
        <v>Medium</v>
      </c>
      <c r="U8904">
        <v>2</v>
      </c>
      <c r="V8904">
        <v>2020</v>
      </c>
      <c r="W8904" t="s">
        <v>28</v>
      </c>
      <c r="X8904">
        <v>7</v>
      </c>
    </row>
    <row r="8905" spans="1:24" x14ac:dyDescent="0.3">
      <c r="A8905">
        <v>8904</v>
      </c>
      <c r="B8905" t="s">
        <v>33</v>
      </c>
      <c r="C8905" t="str">
        <f>_xlfn.XLOOKUP(B8905,Lookup_table!B:B,Lookup_table!C:C)</f>
        <v>Data</v>
      </c>
      <c r="D8905" t="s">
        <v>37</v>
      </c>
      <c r="E8905" t="s">
        <v>38</v>
      </c>
      <c r="F8905" t="s">
        <v>51</v>
      </c>
      <c r="G8905" t="s">
        <v>30</v>
      </c>
      <c r="H8905" t="str">
        <f t="shared" si="556"/>
        <v>Onsite/Hybrid</v>
      </c>
      <c r="I8905" t="s">
        <v>26</v>
      </c>
      <c r="J8905" t="str">
        <f t="shared" si="557"/>
        <v>3-6 yrs</v>
      </c>
      <c r="K8905">
        <f t="shared" ca="1" si="559"/>
        <v>6</v>
      </c>
      <c r="L8905" t="s">
        <v>19</v>
      </c>
      <c r="M8905">
        <v>0</v>
      </c>
      <c r="N8905">
        <v>0</v>
      </c>
      <c r="O8905">
        <v>0</v>
      </c>
      <c r="P8905">
        <v>1</v>
      </c>
      <c r="Q8905">
        <v>1</v>
      </c>
      <c r="R8905">
        <f>SUM(M8905:N8905:O8905:P8905:Q8905)</f>
        <v>2</v>
      </c>
      <c r="S8905" s="1">
        <v>96675</v>
      </c>
      <c r="T8905" s="1" t="str">
        <f t="shared" si="558"/>
        <v>Medium</v>
      </c>
      <c r="U8905">
        <v>10</v>
      </c>
      <c r="V8905">
        <v>2025</v>
      </c>
      <c r="W8905" t="s">
        <v>34</v>
      </c>
      <c r="X8905">
        <v>3</v>
      </c>
    </row>
    <row r="8906" spans="1:24" x14ac:dyDescent="0.3">
      <c r="A8906">
        <v>8905</v>
      </c>
      <c r="B8906" t="s">
        <v>33</v>
      </c>
      <c r="C8906" t="str">
        <f>_xlfn.XLOOKUP(B8906,Lookup_table!B:B,Lookup_table!C:C)</f>
        <v>Data</v>
      </c>
      <c r="D8906" t="s">
        <v>14</v>
      </c>
      <c r="E8906" t="s">
        <v>38</v>
      </c>
      <c r="F8906" t="s">
        <v>44</v>
      </c>
      <c r="G8906" t="s">
        <v>25</v>
      </c>
      <c r="H8906" t="str">
        <f t="shared" si="556"/>
        <v>Onsite/Hybrid</v>
      </c>
      <c r="I8906" t="s">
        <v>18</v>
      </c>
      <c r="J8906" t="str">
        <f t="shared" si="557"/>
        <v>7+ yrs</v>
      </c>
      <c r="K8906">
        <f t="shared" ca="1" si="559"/>
        <v>11</v>
      </c>
      <c r="L8906" t="s">
        <v>27</v>
      </c>
      <c r="M8906">
        <v>1</v>
      </c>
      <c r="N8906">
        <v>1</v>
      </c>
      <c r="O8906">
        <v>0</v>
      </c>
      <c r="P8906">
        <v>0</v>
      </c>
      <c r="Q8906">
        <v>1</v>
      </c>
      <c r="R8906">
        <f>SUM(M8906:N8906:O8906:P8906:Q8906)</f>
        <v>3</v>
      </c>
      <c r="S8906" s="1">
        <v>108710</v>
      </c>
      <c r="T8906" s="1" t="str">
        <f t="shared" si="558"/>
        <v>Medium</v>
      </c>
      <c r="U8906">
        <v>1</v>
      </c>
      <c r="V8906">
        <v>2020</v>
      </c>
      <c r="W8906" t="s">
        <v>28</v>
      </c>
      <c r="X8906">
        <v>9</v>
      </c>
    </row>
    <row r="8907" spans="1:24" x14ac:dyDescent="0.3">
      <c r="A8907">
        <v>8906</v>
      </c>
      <c r="B8907" t="s">
        <v>33</v>
      </c>
      <c r="C8907" t="str">
        <f>_xlfn.XLOOKUP(B8907,Lookup_table!B:B,Lookup_table!C:C)</f>
        <v>Data</v>
      </c>
      <c r="D8907" t="s">
        <v>22</v>
      </c>
      <c r="E8907" t="s">
        <v>15</v>
      </c>
      <c r="F8907" t="s">
        <v>29</v>
      </c>
      <c r="G8907" t="s">
        <v>30</v>
      </c>
      <c r="H8907" t="str">
        <f t="shared" si="556"/>
        <v>Onsite/Hybrid</v>
      </c>
      <c r="I8907" t="s">
        <v>26</v>
      </c>
      <c r="J8907" t="str">
        <f t="shared" si="557"/>
        <v>3-6 yrs</v>
      </c>
      <c r="K8907">
        <f t="shared" ca="1" si="559"/>
        <v>4</v>
      </c>
      <c r="L8907" t="s">
        <v>39</v>
      </c>
      <c r="M8907">
        <v>0</v>
      </c>
      <c r="N8907">
        <v>1</v>
      </c>
      <c r="O8907">
        <v>0</v>
      </c>
      <c r="P8907">
        <v>0</v>
      </c>
      <c r="Q8907">
        <v>0</v>
      </c>
      <c r="R8907">
        <f>SUM(M8907:N8907:O8907:P8907:Q8907)</f>
        <v>1</v>
      </c>
      <c r="S8907" s="1">
        <v>98427</v>
      </c>
      <c r="T8907" s="1" t="str">
        <f t="shared" si="558"/>
        <v>Medium</v>
      </c>
      <c r="U8907">
        <v>11</v>
      </c>
      <c r="V8907">
        <v>2025</v>
      </c>
      <c r="W8907" t="s">
        <v>28</v>
      </c>
      <c r="X8907">
        <v>9</v>
      </c>
    </row>
    <row r="8908" spans="1:24" x14ac:dyDescent="0.3">
      <c r="A8908">
        <v>8907</v>
      </c>
      <c r="B8908" t="s">
        <v>50</v>
      </c>
      <c r="C8908" t="str">
        <f>_xlfn.XLOOKUP(B8908,Lookup_table!B:B,Lookup_table!C:C)</f>
        <v>AI</v>
      </c>
      <c r="D8908" t="s">
        <v>14</v>
      </c>
      <c r="E8908" t="s">
        <v>32</v>
      </c>
      <c r="F8908" t="s">
        <v>29</v>
      </c>
      <c r="G8908" t="s">
        <v>25</v>
      </c>
      <c r="H8908" t="str">
        <f t="shared" si="556"/>
        <v>Onsite/Hybrid</v>
      </c>
      <c r="I8908" t="s">
        <v>26</v>
      </c>
      <c r="J8908" t="str">
        <f t="shared" si="557"/>
        <v>3-6 yrs</v>
      </c>
      <c r="K8908">
        <f t="shared" ca="1" si="559"/>
        <v>5</v>
      </c>
      <c r="L8908" t="s">
        <v>19</v>
      </c>
      <c r="M8908">
        <v>0</v>
      </c>
      <c r="N8908">
        <v>1</v>
      </c>
      <c r="O8908">
        <v>1</v>
      </c>
      <c r="P8908">
        <v>0</v>
      </c>
      <c r="Q8908">
        <v>0</v>
      </c>
      <c r="R8908">
        <f>SUM(M8908:N8908:O8908:P8908:Q8908)</f>
        <v>2</v>
      </c>
      <c r="S8908" s="1">
        <v>131805</v>
      </c>
      <c r="T8908" s="1" t="str">
        <f t="shared" si="558"/>
        <v>High</v>
      </c>
      <c r="U8908">
        <v>12</v>
      </c>
      <c r="V8908">
        <v>2025</v>
      </c>
      <c r="W8908" t="s">
        <v>20</v>
      </c>
      <c r="X8908">
        <v>6</v>
      </c>
    </row>
    <row r="8909" spans="1:24" x14ac:dyDescent="0.3">
      <c r="A8909">
        <v>8908</v>
      </c>
      <c r="B8909" t="s">
        <v>33</v>
      </c>
      <c r="C8909" t="str">
        <f>_xlfn.XLOOKUP(B8909,Lookup_table!B:B,Lookup_table!C:C)</f>
        <v>Data</v>
      </c>
      <c r="D8909" t="s">
        <v>37</v>
      </c>
      <c r="E8909" t="s">
        <v>42</v>
      </c>
      <c r="F8909" t="s">
        <v>24</v>
      </c>
      <c r="G8909" t="s">
        <v>30</v>
      </c>
      <c r="H8909" t="str">
        <f t="shared" si="556"/>
        <v>Onsite/Hybrid</v>
      </c>
      <c r="I8909" t="s">
        <v>26</v>
      </c>
      <c r="J8909" t="str">
        <f t="shared" si="557"/>
        <v>3-6 yrs</v>
      </c>
      <c r="K8909">
        <f t="shared" ca="1" si="559"/>
        <v>4</v>
      </c>
      <c r="L8909" t="s">
        <v>27</v>
      </c>
      <c r="M8909">
        <v>1</v>
      </c>
      <c r="N8909">
        <v>0</v>
      </c>
      <c r="O8909">
        <v>1</v>
      </c>
      <c r="P8909">
        <v>1</v>
      </c>
      <c r="Q8909">
        <v>0</v>
      </c>
      <c r="R8909">
        <f>SUM(M8909:N8909:O8909:P8909:Q8909)</f>
        <v>3</v>
      </c>
      <c r="S8909" s="1">
        <v>102001</v>
      </c>
      <c r="T8909" s="1" t="str">
        <f t="shared" si="558"/>
        <v>Medium</v>
      </c>
      <c r="U8909">
        <v>10</v>
      </c>
      <c r="V8909">
        <v>2022</v>
      </c>
      <c r="W8909" t="s">
        <v>28</v>
      </c>
      <c r="X8909">
        <v>9</v>
      </c>
    </row>
    <row r="8910" spans="1:24" x14ac:dyDescent="0.3">
      <c r="A8910">
        <v>8909</v>
      </c>
      <c r="B8910" t="s">
        <v>33</v>
      </c>
      <c r="C8910" t="str">
        <f>_xlfn.XLOOKUP(B8910,Lookup_table!B:B,Lookup_table!C:C)</f>
        <v>Data</v>
      </c>
      <c r="D8910" t="s">
        <v>22</v>
      </c>
      <c r="E8910" t="s">
        <v>42</v>
      </c>
      <c r="F8910" t="s">
        <v>16</v>
      </c>
      <c r="G8910" t="s">
        <v>17</v>
      </c>
      <c r="H8910" t="str">
        <f t="shared" si="556"/>
        <v>Remote</v>
      </c>
      <c r="I8910" t="s">
        <v>35</v>
      </c>
      <c r="J8910" t="str">
        <f t="shared" si="557"/>
        <v>0-2 yrs</v>
      </c>
      <c r="K8910">
        <f t="shared" ca="1" si="559"/>
        <v>0</v>
      </c>
      <c r="L8910" t="s">
        <v>19</v>
      </c>
      <c r="M8910">
        <v>0</v>
      </c>
      <c r="N8910">
        <v>1</v>
      </c>
      <c r="O8910">
        <v>0</v>
      </c>
      <c r="P8910">
        <v>1</v>
      </c>
      <c r="Q8910">
        <v>1</v>
      </c>
      <c r="R8910">
        <f>SUM(M8910:N8910:O8910:P8910:Q8910)</f>
        <v>3</v>
      </c>
      <c r="S8910" s="1">
        <v>94406</v>
      </c>
      <c r="T8910" s="1" t="str">
        <f t="shared" si="558"/>
        <v>Medium</v>
      </c>
      <c r="U8910">
        <v>11</v>
      </c>
      <c r="V8910">
        <v>2026</v>
      </c>
      <c r="W8910" t="s">
        <v>20</v>
      </c>
      <c r="X8910">
        <v>5</v>
      </c>
    </row>
    <row r="8911" spans="1:24" x14ac:dyDescent="0.3">
      <c r="A8911">
        <v>8910</v>
      </c>
      <c r="B8911" t="s">
        <v>41</v>
      </c>
      <c r="C8911" t="str">
        <f>_xlfn.XLOOKUP(B8911,Lookup_table!B:B,Lookup_table!C:C)</f>
        <v>Data</v>
      </c>
      <c r="D8911" t="s">
        <v>37</v>
      </c>
      <c r="E8911" t="s">
        <v>23</v>
      </c>
      <c r="F8911" t="s">
        <v>52</v>
      </c>
      <c r="G8911" t="s">
        <v>30</v>
      </c>
      <c r="H8911" t="str">
        <f t="shared" si="556"/>
        <v>Onsite/Hybrid</v>
      </c>
      <c r="I8911" t="s">
        <v>18</v>
      </c>
      <c r="J8911" t="str">
        <f t="shared" si="557"/>
        <v>7+ yrs</v>
      </c>
      <c r="K8911">
        <f t="shared" ca="1" si="559"/>
        <v>10</v>
      </c>
      <c r="L8911" t="s">
        <v>39</v>
      </c>
      <c r="M8911">
        <v>0</v>
      </c>
      <c r="N8911">
        <v>0</v>
      </c>
      <c r="O8911">
        <v>1</v>
      </c>
      <c r="P8911">
        <v>1</v>
      </c>
      <c r="Q8911">
        <v>1</v>
      </c>
      <c r="R8911">
        <f>SUM(M8911:N8911:O8911:P8911:Q8911)</f>
        <v>3</v>
      </c>
      <c r="S8911" s="1">
        <v>135534</v>
      </c>
      <c r="T8911" s="1" t="str">
        <f t="shared" si="558"/>
        <v>High</v>
      </c>
      <c r="U8911">
        <v>3</v>
      </c>
      <c r="V8911">
        <v>2021</v>
      </c>
      <c r="W8911" t="s">
        <v>28</v>
      </c>
      <c r="X8911">
        <v>2</v>
      </c>
    </row>
    <row r="8912" spans="1:24" x14ac:dyDescent="0.3">
      <c r="A8912">
        <v>8911</v>
      </c>
      <c r="B8912" t="s">
        <v>41</v>
      </c>
      <c r="C8912" t="str">
        <f>_xlfn.XLOOKUP(B8912,Lookup_table!B:B,Lookup_table!C:C)</f>
        <v>Data</v>
      </c>
      <c r="D8912" t="s">
        <v>34</v>
      </c>
      <c r="E8912" t="s">
        <v>42</v>
      </c>
      <c r="F8912" t="s">
        <v>16</v>
      </c>
      <c r="G8912" t="s">
        <v>25</v>
      </c>
      <c r="H8912" t="str">
        <f t="shared" si="556"/>
        <v>Onsite/Hybrid</v>
      </c>
      <c r="I8912" t="s">
        <v>35</v>
      </c>
      <c r="J8912" t="str">
        <f t="shared" si="557"/>
        <v>0-2 yrs</v>
      </c>
      <c r="K8912">
        <f t="shared" ca="1" si="559"/>
        <v>2</v>
      </c>
      <c r="L8912" t="s">
        <v>27</v>
      </c>
      <c r="M8912">
        <v>1</v>
      </c>
      <c r="N8912">
        <v>0</v>
      </c>
      <c r="O8912">
        <v>1</v>
      </c>
      <c r="P8912">
        <v>1</v>
      </c>
      <c r="Q8912">
        <v>1</v>
      </c>
      <c r="R8912">
        <f>SUM(M8912:N8912:O8912:P8912:Q8912)</f>
        <v>4</v>
      </c>
      <c r="S8912" s="1">
        <v>88728</v>
      </c>
      <c r="T8912" s="1" t="str">
        <f t="shared" si="558"/>
        <v>Medium</v>
      </c>
      <c r="U8912">
        <v>10</v>
      </c>
      <c r="V8912">
        <v>2026</v>
      </c>
      <c r="W8912" t="s">
        <v>28</v>
      </c>
      <c r="X8912">
        <v>6</v>
      </c>
    </row>
    <row r="8913" spans="1:24" x14ac:dyDescent="0.3">
      <c r="A8913">
        <v>8912</v>
      </c>
      <c r="B8913" t="s">
        <v>50</v>
      </c>
      <c r="C8913" t="str">
        <f>_xlfn.XLOOKUP(B8913,Lookup_table!B:B,Lookup_table!C:C)</f>
        <v>AI</v>
      </c>
      <c r="D8913" t="s">
        <v>22</v>
      </c>
      <c r="E8913" t="s">
        <v>23</v>
      </c>
      <c r="F8913" t="s">
        <v>52</v>
      </c>
      <c r="G8913" t="s">
        <v>25</v>
      </c>
      <c r="H8913" t="str">
        <f t="shared" si="556"/>
        <v>Onsite/Hybrid</v>
      </c>
      <c r="I8913" t="s">
        <v>26</v>
      </c>
      <c r="J8913" t="str">
        <f t="shared" si="557"/>
        <v>3-6 yrs</v>
      </c>
      <c r="K8913">
        <f t="shared" ca="1" si="559"/>
        <v>4</v>
      </c>
      <c r="L8913" t="s">
        <v>19</v>
      </c>
      <c r="M8913">
        <v>1</v>
      </c>
      <c r="N8913">
        <v>1</v>
      </c>
      <c r="O8913">
        <v>1</v>
      </c>
      <c r="P8913">
        <v>0</v>
      </c>
      <c r="Q8913">
        <v>0</v>
      </c>
      <c r="R8913">
        <f>SUM(M8913:N8913:O8913:P8913:Q8913)</f>
        <v>3</v>
      </c>
      <c r="S8913" s="1">
        <v>146337</v>
      </c>
      <c r="T8913" s="1" t="str">
        <f t="shared" si="558"/>
        <v>High</v>
      </c>
      <c r="U8913">
        <v>1</v>
      </c>
      <c r="V8913">
        <v>2024</v>
      </c>
      <c r="W8913" t="s">
        <v>20</v>
      </c>
      <c r="X8913">
        <v>3</v>
      </c>
    </row>
    <row r="8914" spans="1:24" x14ac:dyDescent="0.3">
      <c r="A8914">
        <v>8913</v>
      </c>
      <c r="B8914" t="s">
        <v>31</v>
      </c>
      <c r="C8914" t="str">
        <f>_xlfn.XLOOKUP(B8914,Lookup_table!B:B,Lookup_table!C:C)</f>
        <v>Business</v>
      </c>
      <c r="D8914" t="s">
        <v>34</v>
      </c>
      <c r="E8914" t="s">
        <v>40</v>
      </c>
      <c r="F8914" t="s">
        <v>24</v>
      </c>
      <c r="G8914" t="s">
        <v>30</v>
      </c>
      <c r="H8914" t="str">
        <f t="shared" si="556"/>
        <v>Onsite/Hybrid</v>
      </c>
      <c r="I8914" t="s">
        <v>26</v>
      </c>
      <c r="J8914" t="str">
        <f t="shared" si="557"/>
        <v>3-6 yrs</v>
      </c>
      <c r="K8914">
        <f t="shared" ca="1" si="559"/>
        <v>6</v>
      </c>
      <c r="L8914" t="s">
        <v>27</v>
      </c>
      <c r="M8914">
        <v>0</v>
      </c>
      <c r="N8914">
        <v>0</v>
      </c>
      <c r="O8914">
        <v>1</v>
      </c>
      <c r="P8914">
        <v>0</v>
      </c>
      <c r="Q8914">
        <v>0</v>
      </c>
      <c r="R8914">
        <f>SUM(M8914:N8914:O8914:P8914:Q8914)</f>
        <v>1</v>
      </c>
      <c r="S8914" s="1">
        <v>86495</v>
      </c>
      <c r="T8914" s="1" t="str">
        <f t="shared" si="558"/>
        <v>Medium</v>
      </c>
      <c r="U8914">
        <v>9</v>
      </c>
      <c r="V8914">
        <v>2023</v>
      </c>
      <c r="W8914" t="s">
        <v>28</v>
      </c>
      <c r="X8914">
        <v>7</v>
      </c>
    </row>
    <row r="8915" spans="1:24" x14ac:dyDescent="0.3">
      <c r="A8915">
        <v>8914</v>
      </c>
      <c r="B8915" t="s">
        <v>41</v>
      </c>
      <c r="C8915" t="str">
        <f>_xlfn.XLOOKUP(B8915,Lookup_table!B:B,Lookup_table!C:C)</f>
        <v>Data</v>
      </c>
      <c r="D8915" t="s">
        <v>14</v>
      </c>
      <c r="E8915" t="s">
        <v>32</v>
      </c>
      <c r="F8915" t="s">
        <v>52</v>
      </c>
      <c r="G8915" t="s">
        <v>25</v>
      </c>
      <c r="H8915" t="str">
        <f t="shared" si="556"/>
        <v>Onsite/Hybrid</v>
      </c>
      <c r="I8915" t="s">
        <v>26</v>
      </c>
      <c r="J8915" t="str">
        <f t="shared" si="557"/>
        <v>3-6 yrs</v>
      </c>
      <c r="K8915">
        <f t="shared" ca="1" si="559"/>
        <v>6</v>
      </c>
      <c r="L8915" t="s">
        <v>19</v>
      </c>
      <c r="M8915">
        <v>1</v>
      </c>
      <c r="N8915">
        <v>0</v>
      </c>
      <c r="O8915">
        <v>1</v>
      </c>
      <c r="P8915">
        <v>0</v>
      </c>
      <c r="Q8915">
        <v>0</v>
      </c>
      <c r="R8915">
        <f>SUM(M8915:N8915:O8915:P8915:Q8915)</f>
        <v>2</v>
      </c>
      <c r="S8915" s="1">
        <v>90839</v>
      </c>
      <c r="T8915" s="1" t="str">
        <f t="shared" si="558"/>
        <v>Medium</v>
      </c>
      <c r="U8915">
        <v>9</v>
      </c>
      <c r="V8915">
        <v>2026</v>
      </c>
      <c r="W8915" t="s">
        <v>34</v>
      </c>
      <c r="X8915">
        <v>3</v>
      </c>
    </row>
    <row r="8916" spans="1:24" x14ac:dyDescent="0.3">
      <c r="A8916">
        <v>8915</v>
      </c>
      <c r="B8916" t="s">
        <v>21</v>
      </c>
      <c r="C8916" t="str">
        <f>_xlfn.XLOOKUP(B8916,Lookup_table!B:B,Lookup_table!C:C)</f>
        <v>AI</v>
      </c>
      <c r="D8916" t="s">
        <v>37</v>
      </c>
      <c r="E8916" t="s">
        <v>32</v>
      </c>
      <c r="F8916" t="s">
        <v>24</v>
      </c>
      <c r="G8916" t="s">
        <v>17</v>
      </c>
      <c r="H8916" t="str">
        <f t="shared" si="556"/>
        <v>Remote</v>
      </c>
      <c r="I8916" t="s">
        <v>26</v>
      </c>
      <c r="J8916" t="str">
        <f t="shared" si="557"/>
        <v>3-6 yrs</v>
      </c>
      <c r="K8916">
        <f t="shared" ca="1" si="559"/>
        <v>5</v>
      </c>
      <c r="L8916" t="s">
        <v>19</v>
      </c>
      <c r="M8916">
        <v>1</v>
      </c>
      <c r="N8916">
        <v>1</v>
      </c>
      <c r="O8916">
        <v>0</v>
      </c>
      <c r="P8916">
        <v>0</v>
      </c>
      <c r="Q8916">
        <v>0</v>
      </c>
      <c r="R8916">
        <f>SUM(M8916:N8916:O8916:P8916:Q8916)</f>
        <v>2</v>
      </c>
      <c r="S8916" s="1">
        <v>110760</v>
      </c>
      <c r="T8916" s="1" t="str">
        <f t="shared" si="558"/>
        <v>Medium</v>
      </c>
      <c r="U8916">
        <v>12</v>
      </c>
      <c r="V8916">
        <v>2021</v>
      </c>
      <c r="W8916" t="s">
        <v>20</v>
      </c>
      <c r="X8916">
        <v>2</v>
      </c>
    </row>
    <row r="8917" spans="1:24" x14ac:dyDescent="0.3">
      <c r="A8917">
        <v>8916</v>
      </c>
      <c r="B8917" t="s">
        <v>36</v>
      </c>
      <c r="C8917" t="str">
        <f>_xlfn.XLOOKUP(B8917,Lookup_table!B:B,Lookup_table!C:C)</f>
        <v>Data</v>
      </c>
      <c r="D8917" t="s">
        <v>22</v>
      </c>
      <c r="E8917" t="s">
        <v>23</v>
      </c>
      <c r="F8917" t="s">
        <v>29</v>
      </c>
      <c r="G8917" t="s">
        <v>25</v>
      </c>
      <c r="H8917" t="str">
        <f t="shared" si="556"/>
        <v>Onsite/Hybrid</v>
      </c>
      <c r="I8917" t="s">
        <v>26</v>
      </c>
      <c r="J8917" t="str">
        <f t="shared" si="557"/>
        <v>3-6 yrs</v>
      </c>
      <c r="K8917">
        <f t="shared" ca="1" si="559"/>
        <v>4</v>
      </c>
      <c r="L8917" t="s">
        <v>27</v>
      </c>
      <c r="M8917">
        <v>0</v>
      </c>
      <c r="N8917">
        <v>0</v>
      </c>
      <c r="O8917">
        <v>0</v>
      </c>
      <c r="P8917">
        <v>0</v>
      </c>
      <c r="Q8917">
        <v>1</v>
      </c>
      <c r="R8917">
        <f>SUM(M8917:N8917:O8917:P8917:Q8917)</f>
        <v>1</v>
      </c>
      <c r="S8917" s="1">
        <v>101767</v>
      </c>
      <c r="T8917" s="1" t="str">
        <f t="shared" si="558"/>
        <v>Medium</v>
      </c>
      <c r="U8917">
        <v>9</v>
      </c>
      <c r="V8917">
        <v>2022</v>
      </c>
      <c r="W8917" t="s">
        <v>34</v>
      </c>
      <c r="X8917">
        <v>1</v>
      </c>
    </row>
    <row r="8918" spans="1:24" x14ac:dyDescent="0.3">
      <c r="A8918">
        <v>8917</v>
      </c>
      <c r="B8918" t="s">
        <v>36</v>
      </c>
      <c r="C8918" t="str">
        <f>_xlfn.XLOOKUP(B8918,Lookup_table!B:B,Lookup_table!C:C)</f>
        <v>Data</v>
      </c>
      <c r="D8918" t="s">
        <v>22</v>
      </c>
      <c r="E8918" t="s">
        <v>32</v>
      </c>
      <c r="F8918" t="s">
        <v>16</v>
      </c>
      <c r="G8918" t="s">
        <v>17</v>
      </c>
      <c r="H8918" t="str">
        <f t="shared" si="556"/>
        <v>Remote</v>
      </c>
      <c r="I8918" t="s">
        <v>35</v>
      </c>
      <c r="J8918" t="str">
        <f t="shared" si="557"/>
        <v>0-2 yrs</v>
      </c>
      <c r="K8918">
        <f t="shared" ca="1" si="559"/>
        <v>1</v>
      </c>
      <c r="L8918" t="s">
        <v>27</v>
      </c>
      <c r="M8918">
        <v>1</v>
      </c>
      <c r="N8918">
        <v>1</v>
      </c>
      <c r="O8918">
        <v>1</v>
      </c>
      <c r="P8918">
        <v>1</v>
      </c>
      <c r="Q8918">
        <v>1</v>
      </c>
      <c r="R8918">
        <f>SUM(M8918:N8918:O8918:P8918:Q8918)</f>
        <v>5</v>
      </c>
      <c r="S8918" s="1">
        <v>106944</v>
      </c>
      <c r="T8918" s="1" t="str">
        <f t="shared" si="558"/>
        <v>Medium</v>
      </c>
      <c r="U8918">
        <v>8</v>
      </c>
      <c r="V8918">
        <v>2026</v>
      </c>
      <c r="W8918" t="s">
        <v>28</v>
      </c>
      <c r="X8918">
        <v>6</v>
      </c>
    </row>
    <row r="8919" spans="1:24" x14ac:dyDescent="0.3">
      <c r="A8919">
        <v>8918</v>
      </c>
      <c r="B8919" t="s">
        <v>31</v>
      </c>
      <c r="C8919" t="str">
        <f>_xlfn.XLOOKUP(B8919,Lookup_table!B:B,Lookup_table!C:C)</f>
        <v>Business</v>
      </c>
      <c r="D8919" t="s">
        <v>14</v>
      </c>
      <c r="E8919" t="s">
        <v>23</v>
      </c>
      <c r="F8919" t="s">
        <v>44</v>
      </c>
      <c r="G8919" t="s">
        <v>25</v>
      </c>
      <c r="H8919" t="str">
        <f t="shared" si="556"/>
        <v>Onsite/Hybrid</v>
      </c>
      <c r="I8919" t="s">
        <v>35</v>
      </c>
      <c r="J8919" t="str">
        <f t="shared" si="557"/>
        <v>0-2 yrs</v>
      </c>
      <c r="K8919">
        <f t="shared" ca="1" si="559"/>
        <v>0</v>
      </c>
      <c r="L8919" t="s">
        <v>27</v>
      </c>
      <c r="M8919">
        <v>1</v>
      </c>
      <c r="N8919">
        <v>0</v>
      </c>
      <c r="O8919">
        <v>1</v>
      </c>
      <c r="P8919">
        <v>0</v>
      </c>
      <c r="Q8919">
        <v>1</v>
      </c>
      <c r="R8919">
        <f>SUM(M8919:N8919:O8919:P8919:Q8919)</f>
        <v>3</v>
      </c>
      <c r="S8919" s="1">
        <v>74865</v>
      </c>
      <c r="T8919" s="1" t="str">
        <f t="shared" si="558"/>
        <v>Medium</v>
      </c>
      <c r="U8919">
        <v>11</v>
      </c>
      <c r="V8919">
        <v>2026</v>
      </c>
      <c r="W8919" t="s">
        <v>28</v>
      </c>
      <c r="X8919">
        <v>8</v>
      </c>
    </row>
    <row r="8920" spans="1:24" x14ac:dyDescent="0.3">
      <c r="A8920">
        <v>8919</v>
      </c>
      <c r="B8920" t="s">
        <v>41</v>
      </c>
      <c r="C8920" t="str">
        <f>_xlfn.XLOOKUP(B8920,Lookup_table!B:B,Lookup_table!C:C)</f>
        <v>Data</v>
      </c>
      <c r="D8920" t="s">
        <v>37</v>
      </c>
      <c r="E8920" t="s">
        <v>15</v>
      </c>
      <c r="F8920" t="s">
        <v>52</v>
      </c>
      <c r="G8920" t="s">
        <v>25</v>
      </c>
      <c r="H8920" t="str">
        <f t="shared" si="556"/>
        <v>Onsite/Hybrid</v>
      </c>
      <c r="I8920" t="s">
        <v>35</v>
      </c>
      <c r="J8920" t="str">
        <f t="shared" si="557"/>
        <v>0-2 yrs</v>
      </c>
      <c r="K8920">
        <f t="shared" ca="1" si="559"/>
        <v>1</v>
      </c>
      <c r="L8920" t="s">
        <v>39</v>
      </c>
      <c r="M8920">
        <v>0</v>
      </c>
      <c r="N8920">
        <v>0</v>
      </c>
      <c r="O8920">
        <v>0</v>
      </c>
      <c r="P8920">
        <v>0</v>
      </c>
      <c r="Q8920">
        <v>1</v>
      </c>
      <c r="R8920">
        <f>SUM(M8920:N8920:O8920:P8920:Q8920)</f>
        <v>1</v>
      </c>
      <c r="S8920" s="1">
        <v>56499</v>
      </c>
      <c r="T8920" s="1" t="str">
        <f t="shared" si="558"/>
        <v>Low</v>
      </c>
      <c r="U8920">
        <v>1</v>
      </c>
      <c r="V8920">
        <v>2022</v>
      </c>
      <c r="W8920" t="s">
        <v>34</v>
      </c>
      <c r="X8920">
        <v>2</v>
      </c>
    </row>
    <row r="8921" spans="1:24" x14ac:dyDescent="0.3">
      <c r="A8921">
        <v>8920</v>
      </c>
      <c r="B8921" t="s">
        <v>36</v>
      </c>
      <c r="C8921" t="str">
        <f>_xlfn.XLOOKUP(B8921,Lookup_table!B:B,Lookup_table!C:C)</f>
        <v>Data</v>
      </c>
      <c r="D8921" t="s">
        <v>22</v>
      </c>
      <c r="E8921" t="s">
        <v>32</v>
      </c>
      <c r="F8921" t="s">
        <v>16</v>
      </c>
      <c r="G8921" t="s">
        <v>25</v>
      </c>
      <c r="H8921" t="str">
        <f t="shared" si="556"/>
        <v>Onsite/Hybrid</v>
      </c>
      <c r="I8921" t="s">
        <v>26</v>
      </c>
      <c r="J8921" t="str">
        <f t="shared" si="557"/>
        <v>3-6 yrs</v>
      </c>
      <c r="K8921">
        <f t="shared" ca="1" si="559"/>
        <v>6</v>
      </c>
      <c r="L8921" t="s">
        <v>27</v>
      </c>
      <c r="M8921">
        <v>1</v>
      </c>
      <c r="N8921">
        <v>0</v>
      </c>
      <c r="O8921">
        <v>0</v>
      </c>
      <c r="P8921">
        <v>0</v>
      </c>
      <c r="Q8921">
        <v>0</v>
      </c>
      <c r="R8921">
        <f>SUM(M8921:N8921:O8921:P8921:Q8921)</f>
        <v>1</v>
      </c>
      <c r="S8921" s="1">
        <v>96293</v>
      </c>
      <c r="T8921" s="1" t="str">
        <f t="shared" si="558"/>
        <v>Medium</v>
      </c>
      <c r="U8921">
        <v>10</v>
      </c>
      <c r="V8921">
        <v>2020</v>
      </c>
      <c r="W8921" t="s">
        <v>28</v>
      </c>
      <c r="X8921">
        <v>9</v>
      </c>
    </row>
    <row r="8922" spans="1:24" x14ac:dyDescent="0.3">
      <c r="A8922">
        <v>8921</v>
      </c>
      <c r="B8922" t="s">
        <v>36</v>
      </c>
      <c r="C8922" t="str">
        <f>_xlfn.XLOOKUP(B8922,Lookup_table!B:B,Lookup_table!C:C)</f>
        <v>Data</v>
      </c>
      <c r="D8922" t="s">
        <v>37</v>
      </c>
      <c r="E8922" t="s">
        <v>42</v>
      </c>
      <c r="F8922" t="s">
        <v>43</v>
      </c>
      <c r="G8922" t="s">
        <v>17</v>
      </c>
      <c r="H8922" t="str">
        <f t="shared" si="556"/>
        <v>Remote</v>
      </c>
      <c r="I8922" t="s">
        <v>18</v>
      </c>
      <c r="J8922" t="str">
        <f t="shared" si="557"/>
        <v>7+ yrs</v>
      </c>
      <c r="K8922">
        <f t="shared" ca="1" si="559"/>
        <v>9</v>
      </c>
      <c r="L8922" t="s">
        <v>39</v>
      </c>
      <c r="M8922">
        <v>1</v>
      </c>
      <c r="N8922">
        <v>1</v>
      </c>
      <c r="O8922">
        <v>1</v>
      </c>
      <c r="P8922">
        <v>1</v>
      </c>
      <c r="Q8922">
        <v>1</v>
      </c>
      <c r="R8922">
        <f>SUM(M8922:N8922:O8922:P8922:Q8922)</f>
        <v>5</v>
      </c>
      <c r="S8922" s="1">
        <v>137063</v>
      </c>
      <c r="T8922" s="1" t="str">
        <f t="shared" si="558"/>
        <v>High</v>
      </c>
      <c r="U8922">
        <v>8</v>
      </c>
      <c r="V8922">
        <v>2021</v>
      </c>
      <c r="W8922" t="s">
        <v>28</v>
      </c>
      <c r="X8922">
        <v>2</v>
      </c>
    </row>
    <row r="8923" spans="1:24" x14ac:dyDescent="0.3">
      <c r="A8923">
        <v>8922</v>
      </c>
      <c r="B8923" t="s">
        <v>33</v>
      </c>
      <c r="C8923" t="str">
        <f>_xlfn.XLOOKUP(B8923,Lookup_table!B:B,Lookup_table!C:C)</f>
        <v>Data</v>
      </c>
      <c r="D8923" t="s">
        <v>37</v>
      </c>
      <c r="E8923" t="s">
        <v>40</v>
      </c>
      <c r="F8923" t="s">
        <v>24</v>
      </c>
      <c r="G8923" t="s">
        <v>30</v>
      </c>
      <c r="H8923" t="str">
        <f t="shared" si="556"/>
        <v>Onsite/Hybrid</v>
      </c>
      <c r="I8923" t="s">
        <v>35</v>
      </c>
      <c r="J8923" t="str">
        <f t="shared" si="557"/>
        <v>0-2 yrs</v>
      </c>
      <c r="K8923">
        <f t="shared" ca="1" si="559"/>
        <v>1</v>
      </c>
      <c r="L8923" t="s">
        <v>27</v>
      </c>
      <c r="M8923">
        <v>0</v>
      </c>
      <c r="N8923">
        <v>0</v>
      </c>
      <c r="O8923">
        <v>1</v>
      </c>
      <c r="P8923">
        <v>1</v>
      </c>
      <c r="Q8923">
        <v>1</v>
      </c>
      <c r="R8923">
        <f>SUM(M8923:N8923:O8923:P8923:Q8923)</f>
        <v>3</v>
      </c>
      <c r="S8923" s="1">
        <v>89147</v>
      </c>
      <c r="T8923" s="1" t="str">
        <f t="shared" si="558"/>
        <v>Medium</v>
      </c>
      <c r="U8923">
        <v>5</v>
      </c>
      <c r="V8923">
        <v>2022</v>
      </c>
      <c r="W8923" t="s">
        <v>28</v>
      </c>
      <c r="X8923">
        <v>8</v>
      </c>
    </row>
    <row r="8924" spans="1:24" x14ac:dyDescent="0.3">
      <c r="A8924">
        <v>8923</v>
      </c>
      <c r="B8924" t="s">
        <v>50</v>
      </c>
      <c r="C8924" t="str">
        <f>_xlfn.XLOOKUP(B8924,Lookup_table!B:B,Lookup_table!C:C)</f>
        <v>AI</v>
      </c>
      <c r="D8924" t="s">
        <v>34</v>
      </c>
      <c r="E8924" t="s">
        <v>23</v>
      </c>
      <c r="F8924" t="s">
        <v>24</v>
      </c>
      <c r="G8924" t="s">
        <v>17</v>
      </c>
      <c r="H8924" t="str">
        <f t="shared" si="556"/>
        <v>Remote</v>
      </c>
      <c r="I8924" t="s">
        <v>18</v>
      </c>
      <c r="J8924" t="str">
        <f t="shared" si="557"/>
        <v>7+ yrs</v>
      </c>
      <c r="K8924">
        <f t="shared" ca="1" si="559"/>
        <v>11</v>
      </c>
      <c r="L8924" t="s">
        <v>19</v>
      </c>
      <c r="M8924">
        <v>1</v>
      </c>
      <c r="N8924">
        <v>1</v>
      </c>
      <c r="O8924">
        <v>0</v>
      </c>
      <c r="P8924">
        <v>0</v>
      </c>
      <c r="Q8924">
        <v>1</v>
      </c>
      <c r="R8924">
        <f>SUM(M8924:N8924:O8924:P8924:Q8924)</f>
        <v>3</v>
      </c>
      <c r="S8924" s="1">
        <v>148006</v>
      </c>
      <c r="T8924" s="1" t="str">
        <f t="shared" si="558"/>
        <v>High</v>
      </c>
      <c r="U8924">
        <v>8</v>
      </c>
      <c r="V8924">
        <v>2021</v>
      </c>
      <c r="W8924" t="s">
        <v>28</v>
      </c>
      <c r="X8924">
        <v>8</v>
      </c>
    </row>
    <row r="8925" spans="1:24" x14ac:dyDescent="0.3">
      <c r="A8925">
        <v>8924</v>
      </c>
      <c r="B8925" t="s">
        <v>31</v>
      </c>
      <c r="C8925" t="str">
        <f>_xlfn.XLOOKUP(B8925,Lookup_table!B:B,Lookup_table!C:C)</f>
        <v>Business</v>
      </c>
      <c r="D8925" t="s">
        <v>22</v>
      </c>
      <c r="E8925" t="s">
        <v>32</v>
      </c>
      <c r="F8925" t="s">
        <v>52</v>
      </c>
      <c r="G8925" t="s">
        <v>30</v>
      </c>
      <c r="H8925" t="str">
        <f t="shared" si="556"/>
        <v>Onsite/Hybrid</v>
      </c>
      <c r="I8925" t="s">
        <v>26</v>
      </c>
      <c r="J8925" t="str">
        <f t="shared" si="557"/>
        <v>3-6 yrs</v>
      </c>
      <c r="K8925">
        <f t="shared" ca="1" si="559"/>
        <v>6</v>
      </c>
      <c r="L8925" t="s">
        <v>27</v>
      </c>
      <c r="M8925">
        <v>0</v>
      </c>
      <c r="N8925">
        <v>1</v>
      </c>
      <c r="O8925">
        <v>0</v>
      </c>
      <c r="P8925">
        <v>0</v>
      </c>
      <c r="Q8925">
        <v>0</v>
      </c>
      <c r="R8925">
        <f>SUM(M8925:N8925:O8925:P8925:Q8925)</f>
        <v>1</v>
      </c>
      <c r="S8925" s="1">
        <v>95939</v>
      </c>
      <c r="T8925" s="1" t="str">
        <f t="shared" si="558"/>
        <v>Medium</v>
      </c>
      <c r="U8925">
        <v>11</v>
      </c>
      <c r="V8925">
        <v>2021</v>
      </c>
      <c r="W8925" t="s">
        <v>28</v>
      </c>
      <c r="X8925">
        <v>8</v>
      </c>
    </row>
    <row r="8926" spans="1:24" x14ac:dyDescent="0.3">
      <c r="A8926">
        <v>8925</v>
      </c>
      <c r="B8926" t="s">
        <v>36</v>
      </c>
      <c r="C8926" t="str">
        <f>_xlfn.XLOOKUP(B8926,Lookup_table!B:B,Lookup_table!C:C)</f>
        <v>Data</v>
      </c>
      <c r="D8926" t="s">
        <v>34</v>
      </c>
      <c r="E8926" t="s">
        <v>32</v>
      </c>
      <c r="F8926" t="s">
        <v>44</v>
      </c>
      <c r="G8926" t="s">
        <v>17</v>
      </c>
      <c r="H8926" t="str">
        <f t="shared" si="556"/>
        <v>Remote</v>
      </c>
      <c r="I8926" t="s">
        <v>26</v>
      </c>
      <c r="J8926" t="str">
        <f t="shared" si="557"/>
        <v>3-6 yrs</v>
      </c>
      <c r="K8926">
        <f t="shared" ca="1" si="559"/>
        <v>4</v>
      </c>
      <c r="L8926" t="s">
        <v>27</v>
      </c>
      <c r="M8926">
        <v>1</v>
      </c>
      <c r="N8926">
        <v>1</v>
      </c>
      <c r="O8926">
        <v>0</v>
      </c>
      <c r="P8926">
        <v>1</v>
      </c>
      <c r="Q8926">
        <v>1</v>
      </c>
      <c r="R8926">
        <f>SUM(M8926:N8926:O8926:P8926:Q8926)</f>
        <v>4</v>
      </c>
      <c r="S8926" s="1">
        <v>100831</v>
      </c>
      <c r="T8926" s="1" t="str">
        <f t="shared" si="558"/>
        <v>Medium</v>
      </c>
      <c r="U8926">
        <v>9</v>
      </c>
      <c r="V8926">
        <v>2025</v>
      </c>
      <c r="W8926" t="s">
        <v>28</v>
      </c>
      <c r="X8926">
        <v>9</v>
      </c>
    </row>
    <row r="8927" spans="1:24" x14ac:dyDescent="0.3">
      <c r="A8927">
        <v>8926</v>
      </c>
      <c r="B8927" t="s">
        <v>36</v>
      </c>
      <c r="C8927" t="str">
        <f>_xlfn.XLOOKUP(B8927,Lookup_table!B:B,Lookup_table!C:C)</f>
        <v>Data</v>
      </c>
      <c r="D8927" t="s">
        <v>22</v>
      </c>
      <c r="E8927" t="s">
        <v>42</v>
      </c>
      <c r="F8927" t="s">
        <v>24</v>
      </c>
      <c r="G8927" t="s">
        <v>30</v>
      </c>
      <c r="H8927" t="str">
        <f t="shared" si="556"/>
        <v>Onsite/Hybrid</v>
      </c>
      <c r="I8927" t="s">
        <v>18</v>
      </c>
      <c r="J8927" t="str">
        <f t="shared" si="557"/>
        <v>7+ yrs</v>
      </c>
      <c r="K8927">
        <f t="shared" ca="1" si="559"/>
        <v>11</v>
      </c>
      <c r="L8927" t="s">
        <v>19</v>
      </c>
      <c r="M8927">
        <v>0</v>
      </c>
      <c r="N8927">
        <v>1</v>
      </c>
      <c r="O8927">
        <v>1</v>
      </c>
      <c r="P8927">
        <v>1</v>
      </c>
      <c r="Q8927">
        <v>1</v>
      </c>
      <c r="R8927">
        <f>SUM(M8927:N8927:O8927:P8927:Q8927)</f>
        <v>4</v>
      </c>
      <c r="S8927" s="1">
        <v>161481</v>
      </c>
      <c r="T8927" s="1" t="str">
        <f t="shared" si="558"/>
        <v>High</v>
      </c>
      <c r="U8927">
        <v>2</v>
      </c>
      <c r="V8927">
        <v>2023</v>
      </c>
      <c r="W8927" t="s">
        <v>28</v>
      </c>
      <c r="X8927">
        <v>9</v>
      </c>
    </row>
    <row r="8928" spans="1:24" x14ac:dyDescent="0.3">
      <c r="A8928">
        <v>8927</v>
      </c>
      <c r="B8928" t="s">
        <v>31</v>
      </c>
      <c r="C8928" t="str">
        <f>_xlfn.XLOOKUP(B8928,Lookup_table!B:B,Lookup_table!C:C)</f>
        <v>Business</v>
      </c>
      <c r="D8928" t="s">
        <v>34</v>
      </c>
      <c r="E8928" t="s">
        <v>38</v>
      </c>
      <c r="F8928" t="s">
        <v>44</v>
      </c>
      <c r="G8928" t="s">
        <v>30</v>
      </c>
      <c r="H8928" t="str">
        <f t="shared" si="556"/>
        <v>Onsite/Hybrid</v>
      </c>
      <c r="I8928" t="s">
        <v>18</v>
      </c>
      <c r="J8928" t="str">
        <f t="shared" si="557"/>
        <v>7+ yrs</v>
      </c>
      <c r="K8928">
        <f t="shared" ca="1" si="559"/>
        <v>11</v>
      </c>
      <c r="L8928" t="s">
        <v>19</v>
      </c>
      <c r="M8928">
        <v>0</v>
      </c>
      <c r="N8928">
        <v>1</v>
      </c>
      <c r="O8928">
        <v>0</v>
      </c>
      <c r="P8928">
        <v>1</v>
      </c>
      <c r="Q8928">
        <v>0</v>
      </c>
      <c r="R8928">
        <f>SUM(M8928:N8928:O8928:P8928:Q8928)</f>
        <v>2</v>
      </c>
      <c r="S8928" s="1">
        <v>117225</v>
      </c>
      <c r="T8928" s="1" t="str">
        <f t="shared" si="558"/>
        <v>Medium</v>
      </c>
      <c r="U8928">
        <v>5</v>
      </c>
      <c r="V8928">
        <v>2024</v>
      </c>
      <c r="W8928" t="s">
        <v>34</v>
      </c>
      <c r="X8928">
        <v>4</v>
      </c>
    </row>
    <row r="8929" spans="1:24" x14ac:dyDescent="0.3">
      <c r="A8929">
        <v>8928</v>
      </c>
      <c r="B8929" t="s">
        <v>33</v>
      </c>
      <c r="C8929" t="str">
        <f>_xlfn.XLOOKUP(B8929,Lookup_table!B:B,Lookup_table!C:C)</f>
        <v>Data</v>
      </c>
      <c r="D8929" t="s">
        <v>34</v>
      </c>
      <c r="E8929" t="s">
        <v>40</v>
      </c>
      <c r="F8929" t="s">
        <v>16</v>
      </c>
      <c r="G8929" t="s">
        <v>30</v>
      </c>
      <c r="H8929" t="str">
        <f t="shared" si="556"/>
        <v>Onsite/Hybrid</v>
      </c>
      <c r="I8929" t="s">
        <v>26</v>
      </c>
      <c r="J8929" t="str">
        <f t="shared" si="557"/>
        <v>3-6 yrs</v>
      </c>
      <c r="K8929">
        <f t="shared" ca="1" si="559"/>
        <v>6</v>
      </c>
      <c r="L8929" t="s">
        <v>19</v>
      </c>
      <c r="M8929">
        <v>1</v>
      </c>
      <c r="N8929">
        <v>0</v>
      </c>
      <c r="O8929">
        <v>1</v>
      </c>
      <c r="P8929">
        <v>1</v>
      </c>
      <c r="Q8929">
        <v>1</v>
      </c>
      <c r="R8929">
        <f>SUM(M8929:N8929:O8929:P8929:Q8929)</f>
        <v>4</v>
      </c>
      <c r="S8929" s="1">
        <v>111660</v>
      </c>
      <c r="T8929" s="1" t="str">
        <f t="shared" si="558"/>
        <v>Medium</v>
      </c>
      <c r="U8929">
        <v>1</v>
      </c>
      <c r="V8929">
        <v>2025</v>
      </c>
      <c r="W8929" t="s">
        <v>28</v>
      </c>
      <c r="X8929">
        <v>5</v>
      </c>
    </row>
    <row r="8930" spans="1:24" x14ac:dyDescent="0.3">
      <c r="A8930">
        <v>8929</v>
      </c>
      <c r="B8930" t="s">
        <v>33</v>
      </c>
      <c r="C8930" t="str">
        <f>_xlfn.XLOOKUP(B8930,Lookup_table!B:B,Lookup_table!C:C)</f>
        <v>Data</v>
      </c>
      <c r="D8930" t="s">
        <v>22</v>
      </c>
      <c r="E8930" t="s">
        <v>32</v>
      </c>
      <c r="F8930" t="s">
        <v>29</v>
      </c>
      <c r="G8930" t="s">
        <v>25</v>
      </c>
      <c r="H8930" t="str">
        <f t="shared" si="556"/>
        <v>Onsite/Hybrid</v>
      </c>
      <c r="I8930" t="s">
        <v>35</v>
      </c>
      <c r="J8930" t="str">
        <f t="shared" si="557"/>
        <v>0-2 yrs</v>
      </c>
      <c r="K8930">
        <f t="shared" ca="1" si="559"/>
        <v>1</v>
      </c>
      <c r="L8930" t="s">
        <v>27</v>
      </c>
      <c r="M8930">
        <v>0</v>
      </c>
      <c r="N8930">
        <v>0</v>
      </c>
      <c r="O8930">
        <v>0</v>
      </c>
      <c r="P8930">
        <v>1</v>
      </c>
      <c r="Q8930">
        <v>1</v>
      </c>
      <c r="R8930">
        <f>SUM(M8930:N8930:O8930:P8930:Q8930)</f>
        <v>2</v>
      </c>
      <c r="S8930" s="1">
        <v>91798</v>
      </c>
      <c r="T8930" s="1" t="str">
        <f t="shared" si="558"/>
        <v>Medium</v>
      </c>
      <c r="U8930">
        <v>3</v>
      </c>
      <c r="V8930">
        <v>2020</v>
      </c>
      <c r="W8930" t="s">
        <v>20</v>
      </c>
      <c r="X8930">
        <v>6</v>
      </c>
    </row>
    <row r="8931" spans="1:24" x14ac:dyDescent="0.3">
      <c r="A8931">
        <v>8930</v>
      </c>
      <c r="B8931" t="s">
        <v>31</v>
      </c>
      <c r="C8931" t="str">
        <f>_xlfn.XLOOKUP(B8931,Lookup_table!B:B,Lookup_table!C:C)</f>
        <v>Business</v>
      </c>
      <c r="D8931" t="s">
        <v>37</v>
      </c>
      <c r="E8931" t="s">
        <v>38</v>
      </c>
      <c r="F8931" t="s">
        <v>44</v>
      </c>
      <c r="G8931" t="s">
        <v>30</v>
      </c>
      <c r="H8931" t="str">
        <f t="shared" si="556"/>
        <v>Onsite/Hybrid</v>
      </c>
      <c r="I8931" t="s">
        <v>35</v>
      </c>
      <c r="J8931" t="str">
        <f t="shared" si="557"/>
        <v>0-2 yrs</v>
      </c>
      <c r="K8931">
        <f t="shared" ca="1" si="559"/>
        <v>0</v>
      </c>
      <c r="L8931" t="s">
        <v>19</v>
      </c>
      <c r="M8931">
        <v>1</v>
      </c>
      <c r="N8931">
        <v>0</v>
      </c>
      <c r="O8931">
        <v>1</v>
      </c>
      <c r="P8931">
        <v>1</v>
      </c>
      <c r="Q8931">
        <v>0</v>
      </c>
      <c r="R8931">
        <f>SUM(M8931:N8931:O8931:P8931:Q8931)</f>
        <v>3</v>
      </c>
      <c r="S8931" s="1">
        <v>84378</v>
      </c>
      <c r="T8931" s="1" t="str">
        <f t="shared" si="558"/>
        <v>Medium</v>
      </c>
      <c r="U8931">
        <v>8</v>
      </c>
      <c r="V8931">
        <v>2026</v>
      </c>
      <c r="W8931" t="s">
        <v>28</v>
      </c>
      <c r="X8931">
        <v>2</v>
      </c>
    </row>
    <row r="8932" spans="1:24" x14ac:dyDescent="0.3">
      <c r="A8932">
        <v>8931</v>
      </c>
      <c r="B8932" t="s">
        <v>31</v>
      </c>
      <c r="C8932" t="str">
        <f>_xlfn.XLOOKUP(B8932,Lookup_table!B:B,Lookup_table!C:C)</f>
        <v>Business</v>
      </c>
      <c r="D8932" t="s">
        <v>14</v>
      </c>
      <c r="E8932" t="s">
        <v>23</v>
      </c>
      <c r="F8932" t="s">
        <v>16</v>
      </c>
      <c r="G8932" t="s">
        <v>30</v>
      </c>
      <c r="H8932" t="str">
        <f t="shared" si="556"/>
        <v>Onsite/Hybrid</v>
      </c>
      <c r="I8932" t="s">
        <v>35</v>
      </c>
      <c r="J8932" t="str">
        <f t="shared" si="557"/>
        <v>0-2 yrs</v>
      </c>
      <c r="K8932">
        <f t="shared" ca="1" si="559"/>
        <v>1</v>
      </c>
      <c r="L8932" t="s">
        <v>39</v>
      </c>
      <c r="M8932">
        <v>0</v>
      </c>
      <c r="N8932">
        <v>1</v>
      </c>
      <c r="O8932">
        <v>0</v>
      </c>
      <c r="P8932">
        <v>0</v>
      </c>
      <c r="Q8932">
        <v>1</v>
      </c>
      <c r="R8932">
        <f>SUM(M8932:N8932:O8932:P8932:Q8932)</f>
        <v>2</v>
      </c>
      <c r="S8932" s="1">
        <v>55909</v>
      </c>
      <c r="T8932" s="1" t="str">
        <f t="shared" si="558"/>
        <v>Low</v>
      </c>
      <c r="U8932">
        <v>1</v>
      </c>
      <c r="V8932">
        <v>2025</v>
      </c>
      <c r="W8932" t="s">
        <v>28</v>
      </c>
      <c r="X8932">
        <v>8</v>
      </c>
    </row>
    <row r="8933" spans="1:24" x14ac:dyDescent="0.3">
      <c r="A8933">
        <v>8932</v>
      </c>
      <c r="B8933" t="s">
        <v>33</v>
      </c>
      <c r="C8933" t="str">
        <f>_xlfn.XLOOKUP(B8933,Lookup_table!B:B,Lookup_table!C:C)</f>
        <v>Data</v>
      </c>
      <c r="D8933" t="s">
        <v>14</v>
      </c>
      <c r="E8933" t="s">
        <v>23</v>
      </c>
      <c r="F8933" t="s">
        <v>44</v>
      </c>
      <c r="G8933" t="s">
        <v>17</v>
      </c>
      <c r="H8933" t="str">
        <f t="shared" si="556"/>
        <v>Remote</v>
      </c>
      <c r="I8933" t="s">
        <v>26</v>
      </c>
      <c r="J8933" t="str">
        <f t="shared" si="557"/>
        <v>3-6 yrs</v>
      </c>
      <c r="K8933">
        <f t="shared" ca="1" si="559"/>
        <v>3</v>
      </c>
      <c r="L8933" t="s">
        <v>19</v>
      </c>
      <c r="M8933">
        <v>0</v>
      </c>
      <c r="N8933">
        <v>1</v>
      </c>
      <c r="O8933">
        <v>1</v>
      </c>
      <c r="P8933">
        <v>1</v>
      </c>
      <c r="Q8933">
        <v>1</v>
      </c>
      <c r="R8933">
        <f>SUM(M8933:N8933:O8933:P8933:Q8933)</f>
        <v>4</v>
      </c>
      <c r="S8933" s="1">
        <v>110324</v>
      </c>
      <c r="T8933" s="1" t="str">
        <f t="shared" si="558"/>
        <v>Medium</v>
      </c>
      <c r="U8933">
        <v>9</v>
      </c>
      <c r="V8933">
        <v>2022</v>
      </c>
      <c r="W8933" t="s">
        <v>28</v>
      </c>
      <c r="X8933">
        <v>3</v>
      </c>
    </row>
    <row r="8934" spans="1:24" x14ac:dyDescent="0.3">
      <c r="A8934">
        <v>8933</v>
      </c>
      <c r="B8934" t="s">
        <v>33</v>
      </c>
      <c r="C8934" t="str">
        <f>_xlfn.XLOOKUP(B8934,Lookup_table!B:B,Lookup_table!C:C)</f>
        <v>Data</v>
      </c>
      <c r="D8934" t="s">
        <v>37</v>
      </c>
      <c r="E8934" t="s">
        <v>42</v>
      </c>
      <c r="F8934" t="s">
        <v>44</v>
      </c>
      <c r="G8934" t="s">
        <v>30</v>
      </c>
      <c r="H8934" t="str">
        <f t="shared" si="556"/>
        <v>Onsite/Hybrid</v>
      </c>
      <c r="I8934" t="s">
        <v>35</v>
      </c>
      <c r="J8934" t="str">
        <f t="shared" si="557"/>
        <v>0-2 yrs</v>
      </c>
      <c r="K8934">
        <f t="shared" ca="1" si="559"/>
        <v>1</v>
      </c>
      <c r="L8934" t="s">
        <v>19</v>
      </c>
      <c r="M8934">
        <v>0</v>
      </c>
      <c r="N8934">
        <v>1</v>
      </c>
      <c r="O8934">
        <v>1</v>
      </c>
      <c r="P8934">
        <v>0</v>
      </c>
      <c r="Q8934">
        <v>0</v>
      </c>
      <c r="R8934">
        <f>SUM(M8934:N8934:O8934:P8934:Q8934)</f>
        <v>2</v>
      </c>
      <c r="S8934" s="1">
        <v>61995</v>
      </c>
      <c r="T8934" s="1" t="str">
        <f t="shared" si="558"/>
        <v>Low</v>
      </c>
      <c r="U8934">
        <v>1</v>
      </c>
      <c r="V8934">
        <v>2022</v>
      </c>
      <c r="W8934" t="s">
        <v>20</v>
      </c>
      <c r="X8934">
        <v>2</v>
      </c>
    </row>
    <row r="8935" spans="1:24" x14ac:dyDescent="0.3">
      <c r="A8935">
        <v>8934</v>
      </c>
      <c r="B8935" t="s">
        <v>31</v>
      </c>
      <c r="C8935" t="str">
        <f>_xlfn.XLOOKUP(B8935,Lookup_table!B:B,Lookup_table!C:C)</f>
        <v>Business</v>
      </c>
      <c r="D8935" t="s">
        <v>14</v>
      </c>
      <c r="E8935" t="s">
        <v>42</v>
      </c>
      <c r="F8935" t="s">
        <v>51</v>
      </c>
      <c r="G8935" t="s">
        <v>17</v>
      </c>
      <c r="H8935" t="str">
        <f t="shared" si="556"/>
        <v>Remote</v>
      </c>
      <c r="I8935" t="s">
        <v>35</v>
      </c>
      <c r="J8935" t="str">
        <f t="shared" si="557"/>
        <v>0-2 yrs</v>
      </c>
      <c r="K8935">
        <f t="shared" ca="1" si="559"/>
        <v>0</v>
      </c>
      <c r="L8935" t="s">
        <v>19</v>
      </c>
      <c r="M8935">
        <v>0</v>
      </c>
      <c r="N8935">
        <v>1</v>
      </c>
      <c r="O8935">
        <v>1</v>
      </c>
      <c r="P8935">
        <v>0</v>
      </c>
      <c r="Q8935">
        <v>1</v>
      </c>
      <c r="R8935">
        <f>SUM(M8935:N8935:O8935:P8935:Q8935)</f>
        <v>3</v>
      </c>
      <c r="S8935" s="1">
        <v>73746</v>
      </c>
      <c r="T8935" s="1" t="str">
        <f t="shared" si="558"/>
        <v>Medium</v>
      </c>
      <c r="U8935">
        <v>4</v>
      </c>
      <c r="V8935">
        <v>2021</v>
      </c>
      <c r="W8935" t="s">
        <v>20</v>
      </c>
      <c r="X8935">
        <v>5</v>
      </c>
    </row>
    <row r="8936" spans="1:24" x14ac:dyDescent="0.3">
      <c r="A8936">
        <v>8935</v>
      </c>
      <c r="B8936" t="s">
        <v>36</v>
      </c>
      <c r="C8936" t="str">
        <f>_xlfn.XLOOKUP(B8936,Lookup_table!B:B,Lookup_table!C:C)</f>
        <v>Data</v>
      </c>
      <c r="D8936" t="s">
        <v>22</v>
      </c>
      <c r="E8936" t="s">
        <v>32</v>
      </c>
      <c r="F8936" t="s">
        <v>16</v>
      </c>
      <c r="G8936" t="s">
        <v>30</v>
      </c>
      <c r="H8936" t="str">
        <f t="shared" si="556"/>
        <v>Onsite/Hybrid</v>
      </c>
      <c r="I8936" t="s">
        <v>18</v>
      </c>
      <c r="J8936" t="str">
        <f t="shared" si="557"/>
        <v>7+ yrs</v>
      </c>
      <c r="K8936">
        <f t="shared" ca="1" si="559"/>
        <v>8</v>
      </c>
      <c r="L8936" t="s">
        <v>27</v>
      </c>
      <c r="M8936">
        <v>1</v>
      </c>
      <c r="N8936">
        <v>1</v>
      </c>
      <c r="O8936">
        <v>1</v>
      </c>
      <c r="P8936">
        <v>0</v>
      </c>
      <c r="Q8936">
        <v>1</v>
      </c>
      <c r="R8936">
        <f>SUM(M8936:N8936:O8936:P8936:Q8936)</f>
        <v>4</v>
      </c>
      <c r="S8936" s="1">
        <v>148117</v>
      </c>
      <c r="T8936" s="1" t="str">
        <f t="shared" si="558"/>
        <v>High</v>
      </c>
      <c r="U8936">
        <v>9</v>
      </c>
      <c r="V8936">
        <v>2025</v>
      </c>
      <c r="W8936" t="s">
        <v>28</v>
      </c>
      <c r="X8936">
        <v>8</v>
      </c>
    </row>
    <row r="8937" spans="1:24" x14ac:dyDescent="0.3">
      <c r="A8937">
        <v>8936</v>
      </c>
      <c r="B8937" t="s">
        <v>33</v>
      </c>
      <c r="C8937" t="str">
        <f>_xlfn.XLOOKUP(B8937,Lookup_table!B:B,Lookup_table!C:C)</f>
        <v>Data</v>
      </c>
      <c r="D8937" t="s">
        <v>34</v>
      </c>
      <c r="E8937" t="s">
        <v>38</v>
      </c>
      <c r="F8937" t="s">
        <v>43</v>
      </c>
      <c r="G8937" t="s">
        <v>30</v>
      </c>
      <c r="H8937" t="str">
        <f t="shared" si="556"/>
        <v>Onsite/Hybrid</v>
      </c>
      <c r="I8937" t="s">
        <v>18</v>
      </c>
      <c r="J8937" t="str">
        <f t="shared" si="557"/>
        <v>7+ yrs</v>
      </c>
      <c r="K8937">
        <f t="shared" ca="1" si="559"/>
        <v>10</v>
      </c>
      <c r="L8937" t="s">
        <v>19</v>
      </c>
      <c r="M8937">
        <v>0</v>
      </c>
      <c r="N8937">
        <v>0</v>
      </c>
      <c r="O8937">
        <v>1</v>
      </c>
      <c r="P8937">
        <v>0</v>
      </c>
      <c r="Q8937">
        <v>0</v>
      </c>
      <c r="R8937">
        <f>SUM(M8937:N8937:O8937:P8937:Q8937)</f>
        <v>1</v>
      </c>
      <c r="S8937" s="1">
        <v>111657</v>
      </c>
      <c r="T8937" s="1" t="str">
        <f t="shared" si="558"/>
        <v>Medium</v>
      </c>
      <c r="U8937">
        <v>2</v>
      </c>
      <c r="V8937">
        <v>2023</v>
      </c>
      <c r="W8937" t="s">
        <v>28</v>
      </c>
      <c r="X8937">
        <v>7</v>
      </c>
    </row>
    <row r="8938" spans="1:24" x14ac:dyDescent="0.3">
      <c r="A8938">
        <v>8937</v>
      </c>
      <c r="B8938" t="s">
        <v>41</v>
      </c>
      <c r="C8938" t="str">
        <f>_xlfn.XLOOKUP(B8938,Lookup_table!B:B,Lookup_table!C:C)</f>
        <v>Data</v>
      </c>
      <c r="D8938" t="s">
        <v>34</v>
      </c>
      <c r="E8938" t="s">
        <v>42</v>
      </c>
      <c r="F8938" t="s">
        <v>29</v>
      </c>
      <c r="G8938" t="s">
        <v>25</v>
      </c>
      <c r="H8938" t="str">
        <f t="shared" si="556"/>
        <v>Onsite/Hybrid</v>
      </c>
      <c r="I8938" t="s">
        <v>18</v>
      </c>
      <c r="J8938" t="str">
        <f t="shared" si="557"/>
        <v>7+ yrs</v>
      </c>
      <c r="K8938">
        <f t="shared" ca="1" si="559"/>
        <v>10</v>
      </c>
      <c r="L8938" t="s">
        <v>27</v>
      </c>
      <c r="M8938">
        <v>1</v>
      </c>
      <c r="N8938">
        <v>1</v>
      </c>
      <c r="O8938">
        <v>1</v>
      </c>
      <c r="P8938">
        <v>1</v>
      </c>
      <c r="Q8938">
        <v>0</v>
      </c>
      <c r="R8938">
        <f>SUM(M8938:N8938:O8938:P8938:Q8938)</f>
        <v>4</v>
      </c>
      <c r="S8938" s="1">
        <v>125791</v>
      </c>
      <c r="T8938" s="1" t="str">
        <f t="shared" si="558"/>
        <v>High</v>
      </c>
      <c r="U8938">
        <v>11</v>
      </c>
      <c r="V8938">
        <v>2020</v>
      </c>
      <c r="W8938" t="s">
        <v>28</v>
      </c>
      <c r="X8938">
        <v>3</v>
      </c>
    </row>
    <row r="8939" spans="1:24" x14ac:dyDescent="0.3">
      <c r="A8939">
        <v>8938</v>
      </c>
      <c r="B8939" t="s">
        <v>21</v>
      </c>
      <c r="C8939" t="str">
        <f>_xlfn.XLOOKUP(B8939,Lookup_table!B:B,Lookup_table!C:C)</f>
        <v>AI</v>
      </c>
      <c r="D8939" t="s">
        <v>22</v>
      </c>
      <c r="E8939" t="s">
        <v>15</v>
      </c>
      <c r="F8939" t="s">
        <v>51</v>
      </c>
      <c r="G8939" t="s">
        <v>25</v>
      </c>
      <c r="H8939" t="str">
        <f t="shared" si="556"/>
        <v>Onsite/Hybrid</v>
      </c>
      <c r="I8939" t="s">
        <v>18</v>
      </c>
      <c r="J8939" t="str">
        <f t="shared" si="557"/>
        <v>7+ yrs</v>
      </c>
      <c r="K8939">
        <f t="shared" ca="1" si="559"/>
        <v>12</v>
      </c>
      <c r="L8939" t="s">
        <v>27</v>
      </c>
      <c r="M8939">
        <v>0</v>
      </c>
      <c r="N8939">
        <v>0</v>
      </c>
      <c r="O8939">
        <v>0</v>
      </c>
      <c r="P8939">
        <v>1</v>
      </c>
      <c r="Q8939">
        <v>0</v>
      </c>
      <c r="R8939">
        <f>SUM(M8939:N8939:O8939:P8939:Q8939)</f>
        <v>1</v>
      </c>
      <c r="S8939" s="1">
        <v>176482</v>
      </c>
      <c r="T8939" s="1" t="str">
        <f t="shared" si="558"/>
        <v>High</v>
      </c>
      <c r="U8939">
        <v>3</v>
      </c>
      <c r="V8939">
        <v>2020</v>
      </c>
      <c r="W8939" t="s">
        <v>28</v>
      </c>
      <c r="X8939">
        <v>7</v>
      </c>
    </row>
    <row r="8940" spans="1:24" x14ac:dyDescent="0.3">
      <c r="A8940">
        <v>8939</v>
      </c>
      <c r="B8940" t="s">
        <v>31</v>
      </c>
      <c r="C8940" t="str">
        <f>_xlfn.XLOOKUP(B8940,Lookup_table!B:B,Lookup_table!C:C)</f>
        <v>Business</v>
      </c>
      <c r="D8940" t="s">
        <v>22</v>
      </c>
      <c r="E8940" t="s">
        <v>23</v>
      </c>
      <c r="F8940" t="s">
        <v>44</v>
      </c>
      <c r="G8940" t="s">
        <v>30</v>
      </c>
      <c r="H8940" t="str">
        <f t="shared" si="556"/>
        <v>Onsite/Hybrid</v>
      </c>
      <c r="I8940" t="s">
        <v>18</v>
      </c>
      <c r="J8940" t="str">
        <f t="shared" si="557"/>
        <v>7+ yrs</v>
      </c>
      <c r="K8940">
        <f t="shared" ca="1" si="559"/>
        <v>11</v>
      </c>
      <c r="L8940" t="s">
        <v>27</v>
      </c>
      <c r="M8940">
        <v>0</v>
      </c>
      <c r="N8940">
        <v>0</v>
      </c>
      <c r="O8940">
        <v>1</v>
      </c>
      <c r="P8940">
        <v>1</v>
      </c>
      <c r="Q8940">
        <v>1</v>
      </c>
      <c r="R8940">
        <f>SUM(M8940:N8940:O8940:P8940:Q8940)</f>
        <v>3</v>
      </c>
      <c r="S8940" s="1">
        <v>161386</v>
      </c>
      <c r="T8940" s="1" t="str">
        <f t="shared" si="558"/>
        <v>High</v>
      </c>
      <c r="U8940">
        <v>10</v>
      </c>
      <c r="V8940">
        <v>2023</v>
      </c>
      <c r="W8940" t="s">
        <v>28</v>
      </c>
      <c r="X8940">
        <v>9</v>
      </c>
    </row>
    <row r="8941" spans="1:24" x14ac:dyDescent="0.3">
      <c r="A8941">
        <v>8940</v>
      </c>
      <c r="B8941" t="s">
        <v>41</v>
      </c>
      <c r="C8941" t="str">
        <f>_xlfn.XLOOKUP(B8941,Lookup_table!B:B,Lookup_table!C:C)</f>
        <v>Data</v>
      </c>
      <c r="D8941" t="s">
        <v>14</v>
      </c>
      <c r="E8941" t="s">
        <v>32</v>
      </c>
      <c r="F8941" t="s">
        <v>43</v>
      </c>
      <c r="G8941" t="s">
        <v>17</v>
      </c>
      <c r="H8941" t="str">
        <f t="shared" si="556"/>
        <v>Remote</v>
      </c>
      <c r="I8941" t="s">
        <v>18</v>
      </c>
      <c r="J8941" t="str">
        <f t="shared" si="557"/>
        <v>7+ yrs</v>
      </c>
      <c r="K8941">
        <f t="shared" ca="1" si="559"/>
        <v>9</v>
      </c>
      <c r="L8941" t="s">
        <v>27</v>
      </c>
      <c r="M8941">
        <v>1</v>
      </c>
      <c r="N8941">
        <v>0</v>
      </c>
      <c r="O8941">
        <v>1</v>
      </c>
      <c r="P8941">
        <v>1</v>
      </c>
      <c r="Q8941">
        <v>1</v>
      </c>
      <c r="R8941">
        <f>SUM(M8941:N8941:O8941:P8941:Q8941)</f>
        <v>4</v>
      </c>
      <c r="S8941" s="1">
        <v>141277</v>
      </c>
      <c r="T8941" s="1" t="str">
        <f t="shared" si="558"/>
        <v>High</v>
      </c>
      <c r="U8941">
        <v>11</v>
      </c>
      <c r="V8941">
        <v>2024</v>
      </c>
      <c r="W8941" t="s">
        <v>28</v>
      </c>
      <c r="X8941">
        <v>6</v>
      </c>
    </row>
    <row r="8942" spans="1:24" x14ac:dyDescent="0.3">
      <c r="A8942">
        <v>8941</v>
      </c>
      <c r="B8942" t="s">
        <v>21</v>
      </c>
      <c r="C8942" t="str">
        <f>_xlfn.XLOOKUP(B8942,Lookup_table!B:B,Lookup_table!C:C)</f>
        <v>AI</v>
      </c>
      <c r="D8942" t="s">
        <v>34</v>
      </c>
      <c r="E8942" t="s">
        <v>38</v>
      </c>
      <c r="F8942" t="s">
        <v>52</v>
      </c>
      <c r="G8942" t="s">
        <v>25</v>
      </c>
      <c r="H8942" t="str">
        <f t="shared" si="556"/>
        <v>Onsite/Hybrid</v>
      </c>
      <c r="I8942" t="s">
        <v>35</v>
      </c>
      <c r="J8942" t="str">
        <f t="shared" si="557"/>
        <v>0-2 yrs</v>
      </c>
      <c r="K8942">
        <f t="shared" ca="1" si="559"/>
        <v>1</v>
      </c>
      <c r="L8942" t="s">
        <v>19</v>
      </c>
      <c r="M8942">
        <v>1</v>
      </c>
      <c r="N8942">
        <v>1</v>
      </c>
      <c r="O8942">
        <v>0</v>
      </c>
      <c r="P8942">
        <v>0</v>
      </c>
      <c r="Q8942">
        <v>1</v>
      </c>
      <c r="R8942">
        <f>SUM(M8942:N8942:O8942:P8942:Q8942)</f>
        <v>3</v>
      </c>
      <c r="S8942" s="1">
        <v>103638</v>
      </c>
      <c r="T8942" s="1" t="str">
        <f t="shared" si="558"/>
        <v>Medium</v>
      </c>
      <c r="U8942">
        <v>4</v>
      </c>
      <c r="V8942">
        <v>2020</v>
      </c>
      <c r="W8942" t="s">
        <v>20</v>
      </c>
      <c r="X8942">
        <v>4</v>
      </c>
    </row>
    <row r="8943" spans="1:24" x14ac:dyDescent="0.3">
      <c r="A8943">
        <v>8942</v>
      </c>
      <c r="B8943" t="s">
        <v>31</v>
      </c>
      <c r="C8943" t="str">
        <f>_xlfn.XLOOKUP(B8943,Lookup_table!B:B,Lookup_table!C:C)</f>
        <v>Business</v>
      </c>
      <c r="D8943" t="s">
        <v>37</v>
      </c>
      <c r="E8943" t="s">
        <v>42</v>
      </c>
      <c r="F8943" t="s">
        <v>29</v>
      </c>
      <c r="G8943" t="s">
        <v>30</v>
      </c>
      <c r="H8943" t="str">
        <f t="shared" si="556"/>
        <v>Onsite/Hybrid</v>
      </c>
      <c r="I8943" t="s">
        <v>26</v>
      </c>
      <c r="J8943" t="str">
        <f t="shared" si="557"/>
        <v>3-6 yrs</v>
      </c>
      <c r="K8943">
        <f t="shared" ca="1" si="559"/>
        <v>4</v>
      </c>
      <c r="L8943" t="s">
        <v>27</v>
      </c>
      <c r="M8943">
        <v>1</v>
      </c>
      <c r="N8943">
        <v>1</v>
      </c>
      <c r="O8943">
        <v>1</v>
      </c>
      <c r="P8943">
        <v>0</v>
      </c>
      <c r="Q8943">
        <v>1</v>
      </c>
      <c r="R8943">
        <f>SUM(M8943:N8943:O8943:P8943:Q8943)</f>
        <v>4</v>
      </c>
      <c r="S8943" s="1">
        <v>97901</v>
      </c>
      <c r="T8943" s="1" t="str">
        <f t="shared" si="558"/>
        <v>Medium</v>
      </c>
      <c r="U8943">
        <v>2</v>
      </c>
      <c r="V8943">
        <v>2024</v>
      </c>
      <c r="W8943" t="s">
        <v>28</v>
      </c>
      <c r="X8943">
        <v>9</v>
      </c>
    </row>
    <row r="8944" spans="1:24" x14ac:dyDescent="0.3">
      <c r="A8944">
        <v>8943</v>
      </c>
      <c r="B8944" t="s">
        <v>41</v>
      </c>
      <c r="C8944" t="str">
        <f>_xlfn.XLOOKUP(B8944,Lookup_table!B:B,Lookup_table!C:C)</f>
        <v>Data</v>
      </c>
      <c r="D8944" t="s">
        <v>14</v>
      </c>
      <c r="E8944" t="s">
        <v>32</v>
      </c>
      <c r="F8944" t="s">
        <v>24</v>
      </c>
      <c r="G8944" t="s">
        <v>25</v>
      </c>
      <c r="H8944" t="str">
        <f t="shared" si="556"/>
        <v>Onsite/Hybrid</v>
      </c>
      <c r="I8944" t="s">
        <v>18</v>
      </c>
      <c r="J8944" t="str">
        <f t="shared" si="557"/>
        <v>7+ yrs</v>
      </c>
      <c r="K8944">
        <f t="shared" ca="1" si="559"/>
        <v>8</v>
      </c>
      <c r="L8944" t="s">
        <v>27</v>
      </c>
      <c r="M8944">
        <v>1</v>
      </c>
      <c r="N8944">
        <v>0</v>
      </c>
      <c r="O8944">
        <v>1</v>
      </c>
      <c r="P8944">
        <v>1</v>
      </c>
      <c r="Q8944">
        <v>1</v>
      </c>
      <c r="R8944">
        <f>SUM(M8944:N8944:O8944:P8944:Q8944)</f>
        <v>4</v>
      </c>
      <c r="S8944" s="1">
        <v>140859</v>
      </c>
      <c r="T8944" s="1" t="str">
        <f t="shared" si="558"/>
        <v>High</v>
      </c>
      <c r="U8944">
        <v>3</v>
      </c>
      <c r="V8944">
        <v>2026</v>
      </c>
      <c r="W8944" t="s">
        <v>28</v>
      </c>
      <c r="X8944">
        <v>4</v>
      </c>
    </row>
    <row r="8945" spans="1:24" x14ac:dyDescent="0.3">
      <c r="A8945">
        <v>8944</v>
      </c>
      <c r="B8945" t="s">
        <v>50</v>
      </c>
      <c r="C8945" t="str">
        <f>_xlfn.XLOOKUP(B8945,Lookup_table!B:B,Lookup_table!C:C)</f>
        <v>AI</v>
      </c>
      <c r="D8945" t="s">
        <v>37</v>
      </c>
      <c r="E8945" t="s">
        <v>38</v>
      </c>
      <c r="F8945" t="s">
        <v>43</v>
      </c>
      <c r="G8945" t="s">
        <v>30</v>
      </c>
      <c r="H8945" t="str">
        <f t="shared" si="556"/>
        <v>Onsite/Hybrid</v>
      </c>
      <c r="I8945" t="s">
        <v>18</v>
      </c>
      <c r="J8945" t="str">
        <f t="shared" si="557"/>
        <v>7+ yrs</v>
      </c>
      <c r="K8945">
        <f t="shared" ca="1" si="559"/>
        <v>9</v>
      </c>
      <c r="L8945" t="s">
        <v>39</v>
      </c>
      <c r="M8945">
        <v>0</v>
      </c>
      <c r="N8945">
        <v>0</v>
      </c>
      <c r="O8945">
        <v>0</v>
      </c>
      <c r="P8945">
        <v>1</v>
      </c>
      <c r="Q8945">
        <v>0</v>
      </c>
      <c r="R8945">
        <f>SUM(M8945:N8945:O8945:P8945:Q8945)</f>
        <v>1</v>
      </c>
      <c r="S8945" s="1">
        <v>153231</v>
      </c>
      <c r="T8945" s="1" t="str">
        <f t="shared" si="558"/>
        <v>High</v>
      </c>
      <c r="U8945">
        <v>9</v>
      </c>
      <c r="V8945">
        <v>2022</v>
      </c>
      <c r="W8945" t="s">
        <v>20</v>
      </c>
      <c r="X8945">
        <v>1</v>
      </c>
    </row>
    <row r="8946" spans="1:24" x14ac:dyDescent="0.3">
      <c r="A8946">
        <v>8945</v>
      </c>
      <c r="B8946" t="s">
        <v>36</v>
      </c>
      <c r="C8946" t="str">
        <f>_xlfn.XLOOKUP(B8946,Lookup_table!B:B,Lookup_table!C:C)</f>
        <v>Data</v>
      </c>
      <c r="D8946" t="s">
        <v>34</v>
      </c>
      <c r="E8946" t="s">
        <v>38</v>
      </c>
      <c r="F8946" t="s">
        <v>16</v>
      </c>
      <c r="G8946" t="s">
        <v>25</v>
      </c>
      <c r="H8946" t="str">
        <f t="shared" si="556"/>
        <v>Onsite/Hybrid</v>
      </c>
      <c r="I8946" t="s">
        <v>26</v>
      </c>
      <c r="J8946" t="str">
        <f t="shared" si="557"/>
        <v>3-6 yrs</v>
      </c>
      <c r="K8946">
        <f t="shared" ca="1" si="559"/>
        <v>3</v>
      </c>
      <c r="L8946" t="s">
        <v>39</v>
      </c>
      <c r="M8946">
        <v>1</v>
      </c>
      <c r="N8946">
        <v>0</v>
      </c>
      <c r="O8946">
        <v>1</v>
      </c>
      <c r="P8946">
        <v>0</v>
      </c>
      <c r="Q8946">
        <v>0</v>
      </c>
      <c r="R8946">
        <f>SUM(M8946:N8946:O8946:P8946:Q8946)</f>
        <v>2</v>
      </c>
      <c r="S8946" s="1">
        <v>92852</v>
      </c>
      <c r="T8946" s="1" t="str">
        <f t="shared" si="558"/>
        <v>Medium</v>
      </c>
      <c r="U8946">
        <v>10</v>
      </c>
      <c r="V8946">
        <v>2026</v>
      </c>
      <c r="W8946" t="s">
        <v>20</v>
      </c>
      <c r="X8946">
        <v>4</v>
      </c>
    </row>
    <row r="8947" spans="1:24" x14ac:dyDescent="0.3">
      <c r="A8947">
        <v>8946</v>
      </c>
      <c r="B8947" t="s">
        <v>50</v>
      </c>
      <c r="C8947" t="str">
        <f>_xlfn.XLOOKUP(B8947,Lookup_table!B:B,Lookup_table!C:C)</f>
        <v>AI</v>
      </c>
      <c r="D8947" t="s">
        <v>14</v>
      </c>
      <c r="E8947" t="s">
        <v>38</v>
      </c>
      <c r="F8947" t="s">
        <v>43</v>
      </c>
      <c r="G8947" t="s">
        <v>17</v>
      </c>
      <c r="H8947" t="str">
        <f t="shared" si="556"/>
        <v>Remote</v>
      </c>
      <c r="I8947" t="s">
        <v>18</v>
      </c>
      <c r="J8947" t="str">
        <f t="shared" si="557"/>
        <v>7+ yrs</v>
      </c>
      <c r="K8947">
        <f t="shared" ca="1" si="559"/>
        <v>12</v>
      </c>
      <c r="L8947" t="s">
        <v>19</v>
      </c>
      <c r="M8947">
        <v>1</v>
      </c>
      <c r="N8947">
        <v>0</v>
      </c>
      <c r="O8947">
        <v>1</v>
      </c>
      <c r="P8947">
        <v>1</v>
      </c>
      <c r="Q8947">
        <v>0</v>
      </c>
      <c r="R8947">
        <f>SUM(M8947:N8947:O8947:P8947:Q8947)</f>
        <v>3</v>
      </c>
      <c r="S8947" s="1">
        <v>166284</v>
      </c>
      <c r="T8947" s="1" t="str">
        <f t="shared" si="558"/>
        <v>High</v>
      </c>
      <c r="U8947">
        <v>2</v>
      </c>
      <c r="V8947">
        <v>2026</v>
      </c>
      <c r="W8947" t="s">
        <v>28</v>
      </c>
      <c r="X8947">
        <v>2</v>
      </c>
    </row>
    <row r="8948" spans="1:24" x14ac:dyDescent="0.3">
      <c r="A8948">
        <v>8947</v>
      </c>
      <c r="B8948" t="s">
        <v>41</v>
      </c>
      <c r="C8948" t="str">
        <f>_xlfn.XLOOKUP(B8948,Lookup_table!B:B,Lookup_table!C:C)</f>
        <v>Data</v>
      </c>
      <c r="D8948" t="s">
        <v>34</v>
      </c>
      <c r="E8948" t="s">
        <v>15</v>
      </c>
      <c r="F8948" t="s">
        <v>44</v>
      </c>
      <c r="G8948" t="s">
        <v>30</v>
      </c>
      <c r="H8948" t="str">
        <f t="shared" si="556"/>
        <v>Onsite/Hybrid</v>
      </c>
      <c r="I8948" t="s">
        <v>35</v>
      </c>
      <c r="J8948" t="str">
        <f t="shared" si="557"/>
        <v>0-2 yrs</v>
      </c>
      <c r="K8948">
        <f t="shared" ca="1" si="559"/>
        <v>2</v>
      </c>
      <c r="L8948" t="s">
        <v>27</v>
      </c>
      <c r="M8948">
        <v>1</v>
      </c>
      <c r="N8948">
        <v>1</v>
      </c>
      <c r="O8948">
        <v>1</v>
      </c>
      <c r="P8948">
        <v>1</v>
      </c>
      <c r="Q8948">
        <v>1</v>
      </c>
      <c r="R8948">
        <f>SUM(M8948:N8948:O8948:P8948:Q8948)</f>
        <v>5</v>
      </c>
      <c r="S8948" s="1">
        <v>90758</v>
      </c>
      <c r="T8948" s="1" t="str">
        <f t="shared" si="558"/>
        <v>Medium</v>
      </c>
      <c r="U8948">
        <v>10</v>
      </c>
      <c r="V8948">
        <v>2020</v>
      </c>
      <c r="W8948" t="s">
        <v>28</v>
      </c>
      <c r="X8948">
        <v>5</v>
      </c>
    </row>
    <row r="8949" spans="1:24" x14ac:dyDescent="0.3">
      <c r="A8949">
        <v>8948</v>
      </c>
      <c r="B8949" t="s">
        <v>21</v>
      </c>
      <c r="C8949" t="str">
        <f>_xlfn.XLOOKUP(B8949,Lookup_table!B:B,Lookup_table!C:C)</f>
        <v>AI</v>
      </c>
      <c r="D8949" t="s">
        <v>37</v>
      </c>
      <c r="E8949" t="s">
        <v>42</v>
      </c>
      <c r="F8949" t="s">
        <v>16</v>
      </c>
      <c r="G8949" t="s">
        <v>17</v>
      </c>
      <c r="H8949" t="str">
        <f t="shared" si="556"/>
        <v>Remote</v>
      </c>
      <c r="I8949" t="s">
        <v>35</v>
      </c>
      <c r="J8949" t="str">
        <f t="shared" si="557"/>
        <v>0-2 yrs</v>
      </c>
      <c r="K8949">
        <f t="shared" ca="1" si="559"/>
        <v>1</v>
      </c>
      <c r="L8949" t="s">
        <v>39</v>
      </c>
      <c r="M8949">
        <v>0</v>
      </c>
      <c r="N8949">
        <v>1</v>
      </c>
      <c r="O8949">
        <v>1</v>
      </c>
      <c r="P8949">
        <v>1</v>
      </c>
      <c r="Q8949">
        <v>1</v>
      </c>
      <c r="R8949">
        <f>SUM(M8949:N8949:O8949:P8949:Q8949)</f>
        <v>4</v>
      </c>
      <c r="S8949" s="1">
        <v>129246</v>
      </c>
      <c r="T8949" s="1" t="str">
        <f t="shared" si="558"/>
        <v>High</v>
      </c>
      <c r="U8949">
        <v>5</v>
      </c>
      <c r="V8949">
        <v>2026</v>
      </c>
      <c r="W8949" t="s">
        <v>28</v>
      </c>
      <c r="X8949">
        <v>5</v>
      </c>
    </row>
    <row r="8950" spans="1:24" x14ac:dyDescent="0.3">
      <c r="A8950">
        <v>8949</v>
      </c>
      <c r="B8950" t="s">
        <v>50</v>
      </c>
      <c r="C8950" t="str">
        <f>_xlfn.XLOOKUP(B8950,Lookup_table!B:B,Lookup_table!C:C)</f>
        <v>AI</v>
      </c>
      <c r="D8950" t="s">
        <v>14</v>
      </c>
      <c r="E8950" t="s">
        <v>23</v>
      </c>
      <c r="F8950" t="s">
        <v>52</v>
      </c>
      <c r="G8950" t="s">
        <v>30</v>
      </c>
      <c r="H8950" t="str">
        <f t="shared" si="556"/>
        <v>Onsite/Hybrid</v>
      </c>
      <c r="I8950" t="s">
        <v>26</v>
      </c>
      <c r="J8950" t="str">
        <f t="shared" si="557"/>
        <v>3-6 yrs</v>
      </c>
      <c r="K8950">
        <f t="shared" ca="1" si="559"/>
        <v>6</v>
      </c>
      <c r="L8950" t="s">
        <v>19</v>
      </c>
      <c r="M8950">
        <v>0</v>
      </c>
      <c r="N8950">
        <v>0</v>
      </c>
      <c r="O8950">
        <v>1</v>
      </c>
      <c r="P8950">
        <v>0</v>
      </c>
      <c r="Q8950">
        <v>1</v>
      </c>
      <c r="R8950">
        <f>SUM(M8950:N8950:O8950:P8950:Q8950)</f>
        <v>2</v>
      </c>
      <c r="S8950" s="1">
        <v>137490</v>
      </c>
      <c r="T8950" s="1" t="str">
        <f t="shared" si="558"/>
        <v>High</v>
      </c>
      <c r="U8950">
        <v>4</v>
      </c>
      <c r="V8950">
        <v>2025</v>
      </c>
      <c r="W8950" t="s">
        <v>20</v>
      </c>
      <c r="X8950">
        <v>1</v>
      </c>
    </row>
    <row r="8951" spans="1:24" x14ac:dyDescent="0.3">
      <c r="A8951">
        <v>8950</v>
      </c>
      <c r="B8951" t="s">
        <v>33</v>
      </c>
      <c r="C8951" t="str">
        <f>_xlfn.XLOOKUP(B8951,Lookup_table!B:B,Lookup_table!C:C)</f>
        <v>Data</v>
      </c>
      <c r="D8951" t="s">
        <v>34</v>
      </c>
      <c r="E8951" t="s">
        <v>40</v>
      </c>
      <c r="F8951" t="s">
        <v>51</v>
      </c>
      <c r="G8951" t="s">
        <v>30</v>
      </c>
      <c r="H8951" t="str">
        <f t="shared" si="556"/>
        <v>Onsite/Hybrid</v>
      </c>
      <c r="I8951" t="s">
        <v>18</v>
      </c>
      <c r="J8951" t="str">
        <f t="shared" si="557"/>
        <v>7+ yrs</v>
      </c>
      <c r="K8951">
        <f t="shared" ca="1" si="559"/>
        <v>12</v>
      </c>
      <c r="L8951" t="s">
        <v>39</v>
      </c>
      <c r="M8951">
        <v>0</v>
      </c>
      <c r="N8951">
        <v>0</v>
      </c>
      <c r="O8951">
        <v>0</v>
      </c>
      <c r="P8951">
        <v>1</v>
      </c>
      <c r="Q8951">
        <v>0</v>
      </c>
      <c r="R8951">
        <f>SUM(M8951:N8951:O8951:P8951:Q8951)</f>
        <v>1</v>
      </c>
      <c r="S8951" s="1">
        <v>118080</v>
      </c>
      <c r="T8951" s="1" t="str">
        <f t="shared" si="558"/>
        <v>Medium</v>
      </c>
      <c r="U8951">
        <v>8</v>
      </c>
      <c r="V8951">
        <v>2020</v>
      </c>
      <c r="W8951" t="s">
        <v>20</v>
      </c>
      <c r="X8951">
        <v>5</v>
      </c>
    </row>
    <row r="8952" spans="1:24" x14ac:dyDescent="0.3">
      <c r="A8952">
        <v>8951</v>
      </c>
      <c r="B8952" t="s">
        <v>36</v>
      </c>
      <c r="C8952" t="str">
        <f>_xlfn.XLOOKUP(B8952,Lookup_table!B:B,Lookup_table!C:C)</f>
        <v>Data</v>
      </c>
      <c r="D8952" t="s">
        <v>14</v>
      </c>
      <c r="E8952" t="s">
        <v>23</v>
      </c>
      <c r="F8952" t="s">
        <v>44</v>
      </c>
      <c r="G8952" t="s">
        <v>17</v>
      </c>
      <c r="H8952" t="str">
        <f t="shared" si="556"/>
        <v>Remote</v>
      </c>
      <c r="I8952" t="s">
        <v>18</v>
      </c>
      <c r="J8952" t="str">
        <f t="shared" si="557"/>
        <v>7+ yrs</v>
      </c>
      <c r="K8952">
        <f t="shared" ca="1" si="559"/>
        <v>15</v>
      </c>
      <c r="L8952" t="s">
        <v>39</v>
      </c>
      <c r="M8952">
        <v>0</v>
      </c>
      <c r="N8952">
        <v>1</v>
      </c>
      <c r="O8952">
        <v>1</v>
      </c>
      <c r="P8952">
        <v>1</v>
      </c>
      <c r="Q8952">
        <v>1</v>
      </c>
      <c r="R8952">
        <f>SUM(M8952:N8952:O8952:P8952:Q8952)</f>
        <v>4</v>
      </c>
      <c r="S8952" s="1">
        <v>140588</v>
      </c>
      <c r="T8952" s="1" t="str">
        <f t="shared" si="558"/>
        <v>High</v>
      </c>
      <c r="U8952">
        <v>5</v>
      </c>
      <c r="V8952">
        <v>2023</v>
      </c>
      <c r="W8952" t="s">
        <v>28</v>
      </c>
      <c r="X8952">
        <v>3</v>
      </c>
    </row>
    <row r="8953" spans="1:24" x14ac:dyDescent="0.3">
      <c r="A8953">
        <v>8952</v>
      </c>
      <c r="B8953" t="s">
        <v>21</v>
      </c>
      <c r="C8953" t="str">
        <f>_xlfn.XLOOKUP(B8953,Lookup_table!B:B,Lookup_table!C:C)</f>
        <v>AI</v>
      </c>
      <c r="D8953" t="s">
        <v>22</v>
      </c>
      <c r="E8953" t="s">
        <v>42</v>
      </c>
      <c r="F8953" t="s">
        <v>43</v>
      </c>
      <c r="G8953" t="s">
        <v>25</v>
      </c>
      <c r="H8953" t="str">
        <f t="shared" si="556"/>
        <v>Onsite/Hybrid</v>
      </c>
      <c r="I8953" t="s">
        <v>35</v>
      </c>
      <c r="J8953" t="str">
        <f t="shared" si="557"/>
        <v>0-2 yrs</v>
      </c>
      <c r="K8953">
        <f t="shared" ca="1" si="559"/>
        <v>1</v>
      </c>
      <c r="L8953" t="s">
        <v>27</v>
      </c>
      <c r="M8953">
        <v>1</v>
      </c>
      <c r="N8953">
        <v>0</v>
      </c>
      <c r="O8953">
        <v>1</v>
      </c>
      <c r="P8953">
        <v>1</v>
      </c>
      <c r="Q8953">
        <v>1</v>
      </c>
      <c r="R8953">
        <f>SUM(M8953:N8953:O8953:P8953:Q8953)</f>
        <v>4</v>
      </c>
      <c r="S8953" s="1">
        <v>147230</v>
      </c>
      <c r="T8953" s="1" t="str">
        <f t="shared" si="558"/>
        <v>High</v>
      </c>
      <c r="U8953">
        <v>1</v>
      </c>
      <c r="V8953">
        <v>2025</v>
      </c>
      <c r="W8953" t="s">
        <v>28</v>
      </c>
      <c r="X8953">
        <v>8</v>
      </c>
    </row>
    <row r="8954" spans="1:24" x14ac:dyDescent="0.3">
      <c r="A8954">
        <v>8953</v>
      </c>
      <c r="B8954" t="s">
        <v>36</v>
      </c>
      <c r="C8954" t="str">
        <f>_xlfn.XLOOKUP(B8954,Lookup_table!B:B,Lookup_table!C:C)</f>
        <v>Data</v>
      </c>
      <c r="D8954" t="s">
        <v>37</v>
      </c>
      <c r="E8954" t="s">
        <v>32</v>
      </c>
      <c r="F8954" t="s">
        <v>29</v>
      </c>
      <c r="G8954" t="s">
        <v>25</v>
      </c>
      <c r="H8954" t="str">
        <f t="shared" si="556"/>
        <v>Onsite/Hybrid</v>
      </c>
      <c r="I8954" t="s">
        <v>26</v>
      </c>
      <c r="J8954" t="str">
        <f t="shared" si="557"/>
        <v>3-6 yrs</v>
      </c>
      <c r="K8954">
        <f t="shared" ca="1" si="559"/>
        <v>6</v>
      </c>
      <c r="L8954" t="s">
        <v>19</v>
      </c>
      <c r="M8954">
        <v>0</v>
      </c>
      <c r="N8954">
        <v>0</v>
      </c>
      <c r="O8954">
        <v>1</v>
      </c>
      <c r="P8954">
        <v>0</v>
      </c>
      <c r="Q8954">
        <v>0</v>
      </c>
      <c r="R8954">
        <f>SUM(M8954:N8954:O8954:P8954:Q8954)</f>
        <v>1</v>
      </c>
      <c r="S8954" s="1">
        <v>87104</v>
      </c>
      <c r="T8954" s="1" t="str">
        <f t="shared" si="558"/>
        <v>Medium</v>
      </c>
      <c r="U8954">
        <v>1</v>
      </c>
      <c r="V8954">
        <v>2022</v>
      </c>
      <c r="W8954" t="s">
        <v>28</v>
      </c>
      <c r="X8954">
        <v>8</v>
      </c>
    </row>
    <row r="8955" spans="1:24" x14ac:dyDescent="0.3">
      <c r="A8955">
        <v>8954</v>
      </c>
      <c r="B8955" t="s">
        <v>21</v>
      </c>
      <c r="C8955" t="str">
        <f>_xlfn.XLOOKUP(B8955,Lookup_table!B:B,Lookup_table!C:C)</f>
        <v>AI</v>
      </c>
      <c r="D8955" t="s">
        <v>34</v>
      </c>
      <c r="E8955" t="s">
        <v>38</v>
      </c>
      <c r="F8955" t="s">
        <v>43</v>
      </c>
      <c r="G8955" t="s">
        <v>25</v>
      </c>
      <c r="H8955" t="str">
        <f t="shared" si="556"/>
        <v>Onsite/Hybrid</v>
      </c>
      <c r="I8955" t="s">
        <v>35</v>
      </c>
      <c r="J8955" t="str">
        <f t="shared" si="557"/>
        <v>0-2 yrs</v>
      </c>
      <c r="K8955">
        <f t="shared" ca="1" si="559"/>
        <v>2</v>
      </c>
      <c r="L8955" t="s">
        <v>39</v>
      </c>
      <c r="M8955">
        <v>1</v>
      </c>
      <c r="N8955">
        <v>0</v>
      </c>
      <c r="O8955">
        <v>1</v>
      </c>
      <c r="P8955">
        <v>0</v>
      </c>
      <c r="Q8955">
        <v>1</v>
      </c>
      <c r="R8955">
        <f>SUM(M8955:N8955:O8955:P8955:Q8955)</f>
        <v>3</v>
      </c>
      <c r="S8955" s="1">
        <v>114588</v>
      </c>
      <c r="T8955" s="1" t="str">
        <f t="shared" si="558"/>
        <v>Medium</v>
      </c>
      <c r="U8955">
        <v>6</v>
      </c>
      <c r="V8955">
        <v>2025</v>
      </c>
      <c r="W8955" t="s">
        <v>28</v>
      </c>
      <c r="X8955">
        <v>7</v>
      </c>
    </row>
    <row r="8956" spans="1:24" x14ac:dyDescent="0.3">
      <c r="A8956">
        <v>8955</v>
      </c>
      <c r="B8956" t="s">
        <v>36</v>
      </c>
      <c r="C8956" t="str">
        <f>_xlfn.XLOOKUP(B8956,Lookup_table!B:B,Lookup_table!C:C)</f>
        <v>Data</v>
      </c>
      <c r="D8956" t="s">
        <v>22</v>
      </c>
      <c r="E8956" t="s">
        <v>15</v>
      </c>
      <c r="F8956" t="s">
        <v>43</v>
      </c>
      <c r="G8956" t="s">
        <v>17</v>
      </c>
      <c r="H8956" t="str">
        <f t="shared" si="556"/>
        <v>Remote</v>
      </c>
      <c r="I8956" t="s">
        <v>26</v>
      </c>
      <c r="J8956" t="str">
        <f t="shared" si="557"/>
        <v>3-6 yrs</v>
      </c>
      <c r="K8956">
        <f t="shared" ca="1" si="559"/>
        <v>4</v>
      </c>
      <c r="L8956" t="s">
        <v>27</v>
      </c>
      <c r="M8956">
        <v>0</v>
      </c>
      <c r="N8956">
        <v>1</v>
      </c>
      <c r="O8956">
        <v>1</v>
      </c>
      <c r="P8956">
        <v>1</v>
      </c>
      <c r="Q8956">
        <v>0</v>
      </c>
      <c r="R8956">
        <f>SUM(M8956:N8956:O8956:P8956:Q8956)</f>
        <v>3</v>
      </c>
      <c r="S8956" s="1">
        <v>121207</v>
      </c>
      <c r="T8956" s="1" t="str">
        <f t="shared" si="558"/>
        <v>High</v>
      </c>
      <c r="U8956">
        <v>4</v>
      </c>
      <c r="V8956">
        <v>2026</v>
      </c>
      <c r="W8956" t="s">
        <v>28</v>
      </c>
      <c r="X8956">
        <v>1</v>
      </c>
    </row>
    <row r="8957" spans="1:24" x14ac:dyDescent="0.3">
      <c r="A8957">
        <v>8956</v>
      </c>
      <c r="B8957" t="s">
        <v>36</v>
      </c>
      <c r="C8957" t="str">
        <f>_xlfn.XLOOKUP(B8957,Lookup_table!B:B,Lookup_table!C:C)</f>
        <v>Data</v>
      </c>
      <c r="D8957" t="s">
        <v>14</v>
      </c>
      <c r="E8957" t="s">
        <v>42</v>
      </c>
      <c r="F8957" t="s">
        <v>52</v>
      </c>
      <c r="G8957" t="s">
        <v>17</v>
      </c>
      <c r="H8957" t="str">
        <f t="shared" si="556"/>
        <v>Remote</v>
      </c>
      <c r="I8957" t="s">
        <v>18</v>
      </c>
      <c r="J8957" t="str">
        <f t="shared" si="557"/>
        <v>7+ yrs</v>
      </c>
      <c r="K8957">
        <f t="shared" ca="1" si="559"/>
        <v>9</v>
      </c>
      <c r="L8957" t="s">
        <v>27</v>
      </c>
      <c r="M8957">
        <v>0</v>
      </c>
      <c r="N8957">
        <v>1</v>
      </c>
      <c r="O8957">
        <v>1</v>
      </c>
      <c r="P8957">
        <v>1</v>
      </c>
      <c r="Q8957">
        <v>0</v>
      </c>
      <c r="R8957">
        <f>SUM(M8957:N8957:O8957:P8957:Q8957)</f>
        <v>3</v>
      </c>
      <c r="S8957" s="1">
        <v>126612</v>
      </c>
      <c r="T8957" s="1" t="str">
        <f t="shared" si="558"/>
        <v>High</v>
      </c>
      <c r="U8957">
        <v>11</v>
      </c>
      <c r="V8957">
        <v>2025</v>
      </c>
      <c r="W8957" t="s">
        <v>28</v>
      </c>
      <c r="X8957">
        <v>7</v>
      </c>
    </row>
    <row r="8958" spans="1:24" x14ac:dyDescent="0.3">
      <c r="A8958">
        <v>8957</v>
      </c>
      <c r="B8958" t="s">
        <v>21</v>
      </c>
      <c r="C8958" t="str">
        <f>_xlfn.XLOOKUP(B8958,Lookup_table!B:B,Lookup_table!C:C)</f>
        <v>AI</v>
      </c>
      <c r="D8958" t="s">
        <v>14</v>
      </c>
      <c r="E8958" t="s">
        <v>38</v>
      </c>
      <c r="F8958" t="s">
        <v>43</v>
      </c>
      <c r="G8958" t="s">
        <v>25</v>
      </c>
      <c r="H8958" t="str">
        <f t="shared" si="556"/>
        <v>Onsite/Hybrid</v>
      </c>
      <c r="I8958" t="s">
        <v>35</v>
      </c>
      <c r="J8958" t="str">
        <f t="shared" si="557"/>
        <v>0-2 yrs</v>
      </c>
      <c r="K8958">
        <f t="shared" ca="1" si="559"/>
        <v>0</v>
      </c>
      <c r="L8958" t="s">
        <v>39</v>
      </c>
      <c r="M8958">
        <v>1</v>
      </c>
      <c r="N8958">
        <v>0</v>
      </c>
      <c r="O8958">
        <v>0</v>
      </c>
      <c r="P8958">
        <v>0</v>
      </c>
      <c r="Q8958">
        <v>0</v>
      </c>
      <c r="R8958">
        <f>SUM(M8958:N8958:O8958:P8958:Q8958)</f>
        <v>1</v>
      </c>
      <c r="S8958" s="1">
        <v>85518</v>
      </c>
      <c r="T8958" s="1" t="str">
        <f t="shared" si="558"/>
        <v>Medium</v>
      </c>
      <c r="U8958">
        <v>1</v>
      </c>
      <c r="V8958">
        <v>2026</v>
      </c>
      <c r="W8958" t="s">
        <v>20</v>
      </c>
      <c r="X8958">
        <v>2</v>
      </c>
    </row>
    <row r="8959" spans="1:24" x14ac:dyDescent="0.3">
      <c r="A8959">
        <v>8958</v>
      </c>
      <c r="B8959" t="s">
        <v>33</v>
      </c>
      <c r="C8959" t="str">
        <f>_xlfn.XLOOKUP(B8959,Lookup_table!B:B,Lookup_table!C:C)</f>
        <v>Data</v>
      </c>
      <c r="D8959" t="s">
        <v>14</v>
      </c>
      <c r="E8959" t="s">
        <v>42</v>
      </c>
      <c r="F8959" t="s">
        <v>43</v>
      </c>
      <c r="G8959" t="s">
        <v>25</v>
      </c>
      <c r="H8959" t="str">
        <f t="shared" si="556"/>
        <v>Onsite/Hybrid</v>
      </c>
      <c r="I8959" t="s">
        <v>26</v>
      </c>
      <c r="J8959" t="str">
        <f t="shared" si="557"/>
        <v>3-6 yrs</v>
      </c>
      <c r="K8959">
        <f t="shared" ca="1" si="559"/>
        <v>5</v>
      </c>
      <c r="L8959" t="s">
        <v>19</v>
      </c>
      <c r="M8959">
        <v>1</v>
      </c>
      <c r="N8959">
        <v>0</v>
      </c>
      <c r="O8959">
        <v>1</v>
      </c>
      <c r="P8959">
        <v>1</v>
      </c>
      <c r="Q8959">
        <v>1</v>
      </c>
      <c r="R8959">
        <f>SUM(M8959:N8959:O8959:P8959:Q8959)</f>
        <v>4</v>
      </c>
      <c r="S8959" s="1">
        <v>115212</v>
      </c>
      <c r="T8959" s="1" t="str">
        <f t="shared" si="558"/>
        <v>Medium</v>
      </c>
      <c r="U8959">
        <v>2</v>
      </c>
      <c r="V8959">
        <v>2025</v>
      </c>
      <c r="W8959" t="s">
        <v>28</v>
      </c>
      <c r="X8959">
        <v>4</v>
      </c>
    </row>
    <row r="8960" spans="1:24" x14ac:dyDescent="0.3">
      <c r="A8960">
        <v>8959</v>
      </c>
      <c r="B8960" t="s">
        <v>33</v>
      </c>
      <c r="C8960" t="str">
        <f>_xlfn.XLOOKUP(B8960,Lookup_table!B:B,Lookup_table!C:C)</f>
        <v>Data</v>
      </c>
      <c r="D8960" t="s">
        <v>14</v>
      </c>
      <c r="E8960" t="s">
        <v>23</v>
      </c>
      <c r="F8960" t="s">
        <v>43</v>
      </c>
      <c r="G8960" t="s">
        <v>30</v>
      </c>
      <c r="H8960" t="str">
        <f t="shared" si="556"/>
        <v>Onsite/Hybrid</v>
      </c>
      <c r="I8960" t="s">
        <v>18</v>
      </c>
      <c r="J8960" t="str">
        <f t="shared" si="557"/>
        <v>7+ yrs</v>
      </c>
      <c r="K8960">
        <f t="shared" ca="1" si="559"/>
        <v>15</v>
      </c>
      <c r="L8960" t="s">
        <v>27</v>
      </c>
      <c r="M8960">
        <v>0</v>
      </c>
      <c r="N8960">
        <v>0</v>
      </c>
      <c r="O8960">
        <v>1</v>
      </c>
      <c r="P8960">
        <v>1</v>
      </c>
      <c r="Q8960">
        <v>1</v>
      </c>
      <c r="R8960">
        <f>SUM(M8960:N8960:O8960:P8960:Q8960)</f>
        <v>3</v>
      </c>
      <c r="S8960" s="1">
        <v>144135</v>
      </c>
      <c r="T8960" s="1" t="str">
        <f t="shared" si="558"/>
        <v>High</v>
      </c>
      <c r="U8960">
        <v>12</v>
      </c>
      <c r="V8960">
        <v>2020</v>
      </c>
      <c r="W8960" t="s">
        <v>28</v>
      </c>
      <c r="X8960">
        <v>9</v>
      </c>
    </row>
    <row r="8961" spans="1:24" x14ac:dyDescent="0.3">
      <c r="A8961">
        <v>8960</v>
      </c>
      <c r="B8961" t="s">
        <v>50</v>
      </c>
      <c r="C8961" t="str">
        <f>_xlfn.XLOOKUP(B8961,Lookup_table!B:B,Lookup_table!C:C)</f>
        <v>AI</v>
      </c>
      <c r="D8961" t="s">
        <v>34</v>
      </c>
      <c r="E8961" t="s">
        <v>32</v>
      </c>
      <c r="F8961" t="s">
        <v>44</v>
      </c>
      <c r="G8961" t="s">
        <v>30</v>
      </c>
      <c r="H8961" t="str">
        <f t="shared" si="556"/>
        <v>Onsite/Hybrid</v>
      </c>
      <c r="I8961" t="s">
        <v>35</v>
      </c>
      <c r="J8961" t="str">
        <f t="shared" si="557"/>
        <v>0-2 yrs</v>
      </c>
      <c r="K8961">
        <f t="shared" ca="1" si="559"/>
        <v>1</v>
      </c>
      <c r="L8961" t="s">
        <v>19</v>
      </c>
      <c r="M8961">
        <v>1</v>
      </c>
      <c r="N8961">
        <v>0</v>
      </c>
      <c r="O8961">
        <v>0</v>
      </c>
      <c r="P8961">
        <v>0</v>
      </c>
      <c r="Q8961">
        <v>0</v>
      </c>
      <c r="R8961">
        <f>SUM(M8961:N8961:O8961:P8961:Q8961)</f>
        <v>1</v>
      </c>
      <c r="S8961" s="1">
        <v>85442</v>
      </c>
      <c r="T8961" s="1" t="str">
        <f t="shared" si="558"/>
        <v>Medium</v>
      </c>
      <c r="U8961">
        <v>12</v>
      </c>
      <c r="V8961">
        <v>2020</v>
      </c>
      <c r="W8961" t="s">
        <v>20</v>
      </c>
      <c r="X8961">
        <v>3</v>
      </c>
    </row>
    <row r="8962" spans="1:24" x14ac:dyDescent="0.3">
      <c r="A8962">
        <v>8961</v>
      </c>
      <c r="B8962" t="s">
        <v>31</v>
      </c>
      <c r="C8962" t="str">
        <f>_xlfn.XLOOKUP(B8962,Lookup_table!B:B,Lookup_table!C:C)</f>
        <v>Business</v>
      </c>
      <c r="D8962" t="s">
        <v>37</v>
      </c>
      <c r="E8962" t="s">
        <v>38</v>
      </c>
      <c r="F8962" t="s">
        <v>16</v>
      </c>
      <c r="G8962" t="s">
        <v>25</v>
      </c>
      <c r="H8962" t="str">
        <f t="shared" ref="H8962:H9025" si="560">IF(G8962="Remote","Remote","Onsite/Hybrid")</f>
        <v>Onsite/Hybrid</v>
      </c>
      <c r="I8962" t="s">
        <v>26</v>
      </c>
      <c r="J8962" t="str">
        <f t="shared" ref="J8962:J9025" si="561">IF(I8962="Entry","0-2 yrs",IF(I8962="Mid","3-6 yrs","7+ yrs"))</f>
        <v>3-6 yrs</v>
      </c>
      <c r="K8962">
        <f t="shared" ca="1" si="559"/>
        <v>3</v>
      </c>
      <c r="L8962" t="s">
        <v>19</v>
      </c>
      <c r="M8962">
        <v>1</v>
      </c>
      <c r="N8962">
        <v>0</v>
      </c>
      <c r="O8962">
        <v>1</v>
      </c>
      <c r="P8962">
        <v>1</v>
      </c>
      <c r="Q8962">
        <v>1</v>
      </c>
      <c r="R8962">
        <f>SUM(M8962:N8962:O8962:P8962:Q8962)</f>
        <v>4</v>
      </c>
      <c r="S8962" s="1">
        <v>119679</v>
      </c>
      <c r="T8962" s="1" t="str">
        <f t="shared" ref="T8962:T9025" si="562">IF(S8962&lt;=70000,"Low",IF(S8962&lt;=120000,"Medium","High"))</f>
        <v>Medium</v>
      </c>
      <c r="U8962">
        <v>1</v>
      </c>
      <c r="V8962">
        <v>2021</v>
      </c>
      <c r="W8962" t="s">
        <v>28</v>
      </c>
      <c r="X8962">
        <v>9</v>
      </c>
    </row>
    <row r="8963" spans="1:24" x14ac:dyDescent="0.3">
      <c r="A8963">
        <v>8962</v>
      </c>
      <c r="B8963" t="s">
        <v>50</v>
      </c>
      <c r="C8963" t="str">
        <f>_xlfn.XLOOKUP(B8963,Lookup_table!B:B,Lookup_table!C:C)</f>
        <v>AI</v>
      </c>
      <c r="D8963" t="s">
        <v>34</v>
      </c>
      <c r="E8963" t="s">
        <v>32</v>
      </c>
      <c r="F8963" t="s">
        <v>51</v>
      </c>
      <c r="G8963" t="s">
        <v>25</v>
      </c>
      <c r="H8963" t="str">
        <f t="shared" si="560"/>
        <v>Onsite/Hybrid</v>
      </c>
      <c r="I8963" t="s">
        <v>26</v>
      </c>
      <c r="J8963" t="str">
        <f t="shared" si="561"/>
        <v>3-6 yrs</v>
      </c>
      <c r="K8963">
        <f t="shared" ref="K8963:K9026" ca="1" si="563">IF(J8963="0-2 yrs",RANDBETWEEN(0,2),IF(J8963="3-6 yrs", RANDBETWEEN(3,6),IF(J8963="7+ yrs", RANDBETWEEN(7,15)," ")))</f>
        <v>6</v>
      </c>
      <c r="L8963" t="s">
        <v>27</v>
      </c>
      <c r="M8963">
        <v>0</v>
      </c>
      <c r="N8963">
        <v>1</v>
      </c>
      <c r="O8963">
        <v>0</v>
      </c>
      <c r="P8963">
        <v>1</v>
      </c>
      <c r="Q8963">
        <v>0</v>
      </c>
      <c r="R8963">
        <f>SUM(M8963:N8963:O8963:P8963:Q8963)</f>
        <v>2</v>
      </c>
      <c r="S8963" s="1">
        <v>131052</v>
      </c>
      <c r="T8963" s="1" t="str">
        <f t="shared" si="562"/>
        <v>High</v>
      </c>
      <c r="U8963">
        <v>10</v>
      </c>
      <c r="V8963">
        <v>2025</v>
      </c>
      <c r="W8963" t="s">
        <v>34</v>
      </c>
      <c r="X8963">
        <v>5</v>
      </c>
    </row>
    <row r="8964" spans="1:24" x14ac:dyDescent="0.3">
      <c r="A8964">
        <v>8963</v>
      </c>
      <c r="B8964" t="s">
        <v>36</v>
      </c>
      <c r="C8964" t="str">
        <f>_xlfn.XLOOKUP(B8964,Lookup_table!B:B,Lookup_table!C:C)</f>
        <v>Data</v>
      </c>
      <c r="D8964" t="s">
        <v>14</v>
      </c>
      <c r="E8964" t="s">
        <v>40</v>
      </c>
      <c r="F8964" t="s">
        <v>29</v>
      </c>
      <c r="G8964" t="s">
        <v>30</v>
      </c>
      <c r="H8964" t="str">
        <f t="shared" si="560"/>
        <v>Onsite/Hybrid</v>
      </c>
      <c r="I8964" t="s">
        <v>18</v>
      </c>
      <c r="J8964" t="str">
        <f t="shared" si="561"/>
        <v>7+ yrs</v>
      </c>
      <c r="K8964">
        <f t="shared" ca="1" si="563"/>
        <v>10</v>
      </c>
      <c r="L8964" t="s">
        <v>27</v>
      </c>
      <c r="M8964">
        <v>0</v>
      </c>
      <c r="N8964">
        <v>0</v>
      </c>
      <c r="O8964">
        <v>0</v>
      </c>
      <c r="P8964">
        <v>1</v>
      </c>
      <c r="Q8964">
        <v>1</v>
      </c>
      <c r="R8964">
        <f>SUM(M8964:N8964:O8964:P8964:Q8964)</f>
        <v>2</v>
      </c>
      <c r="S8964" s="1">
        <v>127625</v>
      </c>
      <c r="T8964" s="1" t="str">
        <f t="shared" si="562"/>
        <v>High</v>
      </c>
      <c r="U8964">
        <v>7</v>
      </c>
      <c r="V8964">
        <v>2021</v>
      </c>
      <c r="W8964" t="s">
        <v>20</v>
      </c>
      <c r="X8964">
        <v>4</v>
      </c>
    </row>
    <row r="8965" spans="1:24" x14ac:dyDescent="0.3">
      <c r="A8965">
        <v>8964</v>
      </c>
      <c r="B8965" t="s">
        <v>50</v>
      </c>
      <c r="C8965" t="str">
        <f>_xlfn.XLOOKUP(B8965,Lookup_table!B:B,Lookup_table!C:C)</f>
        <v>AI</v>
      </c>
      <c r="D8965" t="s">
        <v>14</v>
      </c>
      <c r="E8965" t="s">
        <v>23</v>
      </c>
      <c r="F8965" t="s">
        <v>52</v>
      </c>
      <c r="G8965" t="s">
        <v>30</v>
      </c>
      <c r="H8965" t="str">
        <f t="shared" si="560"/>
        <v>Onsite/Hybrid</v>
      </c>
      <c r="I8965" t="s">
        <v>26</v>
      </c>
      <c r="J8965" t="str">
        <f t="shared" si="561"/>
        <v>3-6 yrs</v>
      </c>
      <c r="K8965">
        <f t="shared" ca="1" si="563"/>
        <v>6</v>
      </c>
      <c r="L8965" t="s">
        <v>19</v>
      </c>
      <c r="M8965">
        <v>1</v>
      </c>
      <c r="N8965">
        <v>0</v>
      </c>
      <c r="O8965">
        <v>0</v>
      </c>
      <c r="P8965">
        <v>1</v>
      </c>
      <c r="Q8965">
        <v>1</v>
      </c>
      <c r="R8965">
        <f>SUM(M8965:N8965:O8965:P8965:Q8965)</f>
        <v>3</v>
      </c>
      <c r="S8965" s="1">
        <v>143385</v>
      </c>
      <c r="T8965" s="1" t="str">
        <f t="shared" si="562"/>
        <v>High</v>
      </c>
      <c r="U8965">
        <v>2</v>
      </c>
      <c r="V8965">
        <v>2021</v>
      </c>
      <c r="W8965" t="s">
        <v>34</v>
      </c>
      <c r="X8965">
        <v>5</v>
      </c>
    </row>
    <row r="8966" spans="1:24" x14ac:dyDescent="0.3">
      <c r="A8966">
        <v>8965</v>
      </c>
      <c r="B8966" t="s">
        <v>33</v>
      </c>
      <c r="C8966" t="str">
        <f>_xlfn.XLOOKUP(B8966,Lookup_table!B:B,Lookup_table!C:C)</f>
        <v>Data</v>
      </c>
      <c r="D8966" t="s">
        <v>14</v>
      </c>
      <c r="E8966" t="s">
        <v>38</v>
      </c>
      <c r="F8966" t="s">
        <v>43</v>
      </c>
      <c r="G8966" t="s">
        <v>17</v>
      </c>
      <c r="H8966" t="str">
        <f t="shared" si="560"/>
        <v>Remote</v>
      </c>
      <c r="I8966" t="s">
        <v>18</v>
      </c>
      <c r="J8966" t="str">
        <f t="shared" si="561"/>
        <v>7+ yrs</v>
      </c>
      <c r="K8966">
        <f t="shared" ca="1" si="563"/>
        <v>15</v>
      </c>
      <c r="L8966" t="s">
        <v>39</v>
      </c>
      <c r="M8966">
        <v>0</v>
      </c>
      <c r="N8966">
        <v>1</v>
      </c>
      <c r="O8966">
        <v>0</v>
      </c>
      <c r="P8966">
        <v>1</v>
      </c>
      <c r="Q8966">
        <v>1</v>
      </c>
      <c r="R8966">
        <f>SUM(M8966:N8966:O8966:P8966:Q8966)</f>
        <v>3</v>
      </c>
      <c r="S8966" s="1">
        <v>126446</v>
      </c>
      <c r="T8966" s="1" t="str">
        <f t="shared" si="562"/>
        <v>High</v>
      </c>
      <c r="U8966">
        <v>9</v>
      </c>
      <c r="V8966">
        <v>2023</v>
      </c>
      <c r="W8966" t="s">
        <v>28</v>
      </c>
      <c r="X8966">
        <v>7</v>
      </c>
    </row>
    <row r="8967" spans="1:24" x14ac:dyDescent="0.3">
      <c r="A8967">
        <v>8966</v>
      </c>
      <c r="B8967" t="s">
        <v>41</v>
      </c>
      <c r="C8967" t="str">
        <f>_xlfn.XLOOKUP(B8967,Lookup_table!B:B,Lookup_table!C:C)</f>
        <v>Data</v>
      </c>
      <c r="D8967" t="s">
        <v>34</v>
      </c>
      <c r="E8967" t="s">
        <v>38</v>
      </c>
      <c r="F8967" t="s">
        <v>44</v>
      </c>
      <c r="G8967" t="s">
        <v>25</v>
      </c>
      <c r="H8967" t="str">
        <f t="shared" si="560"/>
        <v>Onsite/Hybrid</v>
      </c>
      <c r="I8967" t="s">
        <v>26</v>
      </c>
      <c r="J8967" t="str">
        <f t="shared" si="561"/>
        <v>3-6 yrs</v>
      </c>
      <c r="K8967">
        <f t="shared" ca="1" si="563"/>
        <v>4</v>
      </c>
      <c r="L8967" t="s">
        <v>19</v>
      </c>
      <c r="M8967">
        <v>1</v>
      </c>
      <c r="N8967">
        <v>0</v>
      </c>
      <c r="O8967">
        <v>0</v>
      </c>
      <c r="P8967">
        <v>0</v>
      </c>
      <c r="Q8967">
        <v>0</v>
      </c>
      <c r="R8967">
        <f>SUM(M8967:N8967:O8967:P8967:Q8967)</f>
        <v>1</v>
      </c>
      <c r="S8967" s="1">
        <v>70994</v>
      </c>
      <c r="T8967" s="1" t="str">
        <f t="shared" si="562"/>
        <v>Medium</v>
      </c>
      <c r="U8967">
        <v>4</v>
      </c>
      <c r="V8967">
        <v>2026</v>
      </c>
      <c r="W8967" t="s">
        <v>20</v>
      </c>
      <c r="X8967">
        <v>1</v>
      </c>
    </row>
    <row r="8968" spans="1:24" x14ac:dyDescent="0.3">
      <c r="A8968">
        <v>8967</v>
      </c>
      <c r="B8968" t="s">
        <v>41</v>
      </c>
      <c r="C8968" t="str">
        <f>_xlfn.XLOOKUP(B8968,Lookup_table!B:B,Lookup_table!C:C)</f>
        <v>Data</v>
      </c>
      <c r="D8968" t="s">
        <v>37</v>
      </c>
      <c r="E8968" t="s">
        <v>32</v>
      </c>
      <c r="F8968" t="s">
        <v>52</v>
      </c>
      <c r="G8968" t="s">
        <v>25</v>
      </c>
      <c r="H8968" t="str">
        <f t="shared" si="560"/>
        <v>Onsite/Hybrid</v>
      </c>
      <c r="I8968" t="s">
        <v>35</v>
      </c>
      <c r="J8968" t="str">
        <f t="shared" si="561"/>
        <v>0-2 yrs</v>
      </c>
      <c r="K8968">
        <f t="shared" ca="1" si="563"/>
        <v>2</v>
      </c>
      <c r="L8968" t="s">
        <v>27</v>
      </c>
      <c r="M8968">
        <v>1</v>
      </c>
      <c r="N8968">
        <v>1</v>
      </c>
      <c r="O8968">
        <v>1</v>
      </c>
      <c r="P8968">
        <v>1</v>
      </c>
      <c r="Q8968">
        <v>1</v>
      </c>
      <c r="R8968">
        <f>SUM(M8968:N8968:O8968:P8968:Q8968)</f>
        <v>5</v>
      </c>
      <c r="S8968" s="1">
        <v>91026</v>
      </c>
      <c r="T8968" s="1" t="str">
        <f t="shared" si="562"/>
        <v>Medium</v>
      </c>
      <c r="U8968">
        <v>9</v>
      </c>
      <c r="V8968">
        <v>2021</v>
      </c>
      <c r="W8968" t="s">
        <v>28</v>
      </c>
      <c r="X8968">
        <v>2</v>
      </c>
    </row>
    <row r="8969" spans="1:24" x14ac:dyDescent="0.3">
      <c r="A8969">
        <v>8968</v>
      </c>
      <c r="B8969" t="s">
        <v>50</v>
      </c>
      <c r="C8969" t="str">
        <f>_xlfn.XLOOKUP(B8969,Lookup_table!B:B,Lookup_table!C:C)</f>
        <v>AI</v>
      </c>
      <c r="D8969" t="s">
        <v>14</v>
      </c>
      <c r="E8969" t="s">
        <v>15</v>
      </c>
      <c r="F8969" t="s">
        <v>52</v>
      </c>
      <c r="G8969" t="s">
        <v>25</v>
      </c>
      <c r="H8969" t="str">
        <f t="shared" si="560"/>
        <v>Onsite/Hybrid</v>
      </c>
      <c r="I8969" t="s">
        <v>35</v>
      </c>
      <c r="J8969" t="str">
        <f t="shared" si="561"/>
        <v>0-2 yrs</v>
      </c>
      <c r="K8969">
        <f t="shared" ca="1" si="563"/>
        <v>2</v>
      </c>
      <c r="L8969" t="s">
        <v>19</v>
      </c>
      <c r="M8969">
        <v>0</v>
      </c>
      <c r="N8969">
        <v>1</v>
      </c>
      <c r="O8969">
        <v>1</v>
      </c>
      <c r="P8969">
        <v>1</v>
      </c>
      <c r="Q8969">
        <v>0</v>
      </c>
      <c r="R8969">
        <f>SUM(M8969:N8969:O8969:P8969:Q8969)</f>
        <v>3</v>
      </c>
      <c r="S8969" s="1">
        <v>124939</v>
      </c>
      <c r="T8969" s="1" t="str">
        <f t="shared" si="562"/>
        <v>High</v>
      </c>
      <c r="U8969">
        <v>8</v>
      </c>
      <c r="V8969">
        <v>2026</v>
      </c>
      <c r="W8969" t="s">
        <v>28</v>
      </c>
      <c r="X8969">
        <v>5</v>
      </c>
    </row>
    <row r="8970" spans="1:24" x14ac:dyDescent="0.3">
      <c r="A8970">
        <v>8969</v>
      </c>
      <c r="B8970" t="s">
        <v>21</v>
      </c>
      <c r="C8970" t="str">
        <f>_xlfn.XLOOKUP(B8970,Lookup_table!B:B,Lookup_table!C:C)</f>
        <v>AI</v>
      </c>
      <c r="D8970" t="s">
        <v>37</v>
      </c>
      <c r="E8970" t="s">
        <v>32</v>
      </c>
      <c r="F8970" t="s">
        <v>29</v>
      </c>
      <c r="G8970" t="s">
        <v>17</v>
      </c>
      <c r="H8970" t="str">
        <f t="shared" si="560"/>
        <v>Remote</v>
      </c>
      <c r="I8970" t="s">
        <v>26</v>
      </c>
      <c r="J8970" t="str">
        <f t="shared" si="561"/>
        <v>3-6 yrs</v>
      </c>
      <c r="K8970">
        <f t="shared" ca="1" si="563"/>
        <v>3</v>
      </c>
      <c r="L8970" t="s">
        <v>39</v>
      </c>
      <c r="M8970">
        <v>0</v>
      </c>
      <c r="N8970">
        <v>1</v>
      </c>
      <c r="O8970">
        <v>0</v>
      </c>
      <c r="P8970">
        <v>0</v>
      </c>
      <c r="Q8970">
        <v>1</v>
      </c>
      <c r="R8970">
        <f>SUM(M8970:N8970:O8970:P8970:Q8970)</f>
        <v>2</v>
      </c>
      <c r="S8970" s="1">
        <v>123960</v>
      </c>
      <c r="T8970" s="1" t="str">
        <f t="shared" si="562"/>
        <v>High</v>
      </c>
      <c r="U8970">
        <v>4</v>
      </c>
      <c r="V8970">
        <v>2021</v>
      </c>
      <c r="W8970" t="s">
        <v>20</v>
      </c>
      <c r="X8970">
        <v>3</v>
      </c>
    </row>
    <row r="8971" spans="1:24" x14ac:dyDescent="0.3">
      <c r="A8971">
        <v>8970</v>
      </c>
      <c r="B8971" t="s">
        <v>36</v>
      </c>
      <c r="C8971" t="str">
        <f>_xlfn.XLOOKUP(B8971,Lookup_table!B:B,Lookup_table!C:C)</f>
        <v>Data</v>
      </c>
      <c r="D8971" t="s">
        <v>14</v>
      </c>
      <c r="E8971" t="s">
        <v>40</v>
      </c>
      <c r="F8971" t="s">
        <v>29</v>
      </c>
      <c r="G8971" t="s">
        <v>25</v>
      </c>
      <c r="H8971" t="str">
        <f t="shared" si="560"/>
        <v>Onsite/Hybrid</v>
      </c>
      <c r="I8971" t="s">
        <v>35</v>
      </c>
      <c r="J8971" t="str">
        <f t="shared" si="561"/>
        <v>0-2 yrs</v>
      </c>
      <c r="K8971">
        <f t="shared" ca="1" si="563"/>
        <v>1</v>
      </c>
      <c r="L8971" t="s">
        <v>39</v>
      </c>
      <c r="M8971">
        <v>1</v>
      </c>
      <c r="N8971">
        <v>0</v>
      </c>
      <c r="O8971">
        <v>0</v>
      </c>
      <c r="P8971">
        <v>1</v>
      </c>
      <c r="Q8971">
        <v>1</v>
      </c>
      <c r="R8971">
        <f>SUM(M8971:N8971:O8971:P8971:Q8971)</f>
        <v>3</v>
      </c>
      <c r="S8971" s="1">
        <v>72929</v>
      </c>
      <c r="T8971" s="1" t="str">
        <f t="shared" si="562"/>
        <v>Medium</v>
      </c>
      <c r="U8971">
        <v>4</v>
      </c>
      <c r="V8971">
        <v>2022</v>
      </c>
      <c r="W8971" t="s">
        <v>20</v>
      </c>
      <c r="X8971">
        <v>3</v>
      </c>
    </row>
    <row r="8972" spans="1:24" x14ac:dyDescent="0.3">
      <c r="A8972">
        <v>8971</v>
      </c>
      <c r="B8972" t="s">
        <v>33</v>
      </c>
      <c r="C8972" t="str">
        <f>_xlfn.XLOOKUP(B8972,Lookup_table!B:B,Lookup_table!C:C)</f>
        <v>Data</v>
      </c>
      <c r="D8972" t="s">
        <v>22</v>
      </c>
      <c r="E8972" t="s">
        <v>42</v>
      </c>
      <c r="F8972" t="s">
        <v>43</v>
      </c>
      <c r="G8972" t="s">
        <v>17</v>
      </c>
      <c r="H8972" t="str">
        <f t="shared" si="560"/>
        <v>Remote</v>
      </c>
      <c r="I8972" t="s">
        <v>18</v>
      </c>
      <c r="J8972" t="str">
        <f t="shared" si="561"/>
        <v>7+ yrs</v>
      </c>
      <c r="K8972">
        <f t="shared" ca="1" si="563"/>
        <v>11</v>
      </c>
      <c r="L8972" t="s">
        <v>19</v>
      </c>
      <c r="M8972">
        <v>0</v>
      </c>
      <c r="N8972">
        <v>1</v>
      </c>
      <c r="O8972">
        <v>1</v>
      </c>
      <c r="P8972">
        <v>0</v>
      </c>
      <c r="Q8972">
        <v>0</v>
      </c>
      <c r="R8972">
        <f>SUM(M8972:N8972:O8972:P8972:Q8972)</f>
        <v>2</v>
      </c>
      <c r="S8972" s="1">
        <v>133161</v>
      </c>
      <c r="T8972" s="1" t="str">
        <f t="shared" si="562"/>
        <v>High</v>
      </c>
      <c r="U8972">
        <v>12</v>
      </c>
      <c r="V8972">
        <v>2023</v>
      </c>
      <c r="W8972" t="s">
        <v>34</v>
      </c>
      <c r="X8972">
        <v>3</v>
      </c>
    </row>
    <row r="8973" spans="1:24" x14ac:dyDescent="0.3">
      <c r="A8973">
        <v>8972</v>
      </c>
      <c r="B8973" t="s">
        <v>41</v>
      </c>
      <c r="C8973" t="str">
        <f>_xlfn.XLOOKUP(B8973,Lookup_table!B:B,Lookup_table!C:C)</f>
        <v>Data</v>
      </c>
      <c r="D8973" t="s">
        <v>37</v>
      </c>
      <c r="E8973" t="s">
        <v>32</v>
      </c>
      <c r="F8973" t="s">
        <v>16</v>
      </c>
      <c r="G8973" t="s">
        <v>17</v>
      </c>
      <c r="H8973" t="str">
        <f t="shared" si="560"/>
        <v>Remote</v>
      </c>
      <c r="I8973" t="s">
        <v>26</v>
      </c>
      <c r="J8973" t="str">
        <f t="shared" si="561"/>
        <v>3-6 yrs</v>
      </c>
      <c r="K8973">
        <f t="shared" ca="1" si="563"/>
        <v>6</v>
      </c>
      <c r="L8973" t="s">
        <v>27</v>
      </c>
      <c r="M8973">
        <v>0</v>
      </c>
      <c r="N8973">
        <v>0</v>
      </c>
      <c r="O8973">
        <v>1</v>
      </c>
      <c r="P8973">
        <v>1</v>
      </c>
      <c r="Q8973">
        <v>0</v>
      </c>
      <c r="R8973">
        <f>SUM(M8973:N8973:O8973:P8973:Q8973)</f>
        <v>2</v>
      </c>
      <c r="S8973" s="1">
        <v>109686</v>
      </c>
      <c r="T8973" s="1" t="str">
        <f t="shared" si="562"/>
        <v>Medium</v>
      </c>
      <c r="U8973">
        <v>1</v>
      </c>
      <c r="V8973">
        <v>2026</v>
      </c>
      <c r="W8973" t="s">
        <v>28</v>
      </c>
      <c r="X8973">
        <v>5</v>
      </c>
    </row>
    <row r="8974" spans="1:24" x14ac:dyDescent="0.3">
      <c r="A8974">
        <v>8973</v>
      </c>
      <c r="B8974" t="s">
        <v>36</v>
      </c>
      <c r="C8974" t="str">
        <f>_xlfn.XLOOKUP(B8974,Lookup_table!B:B,Lookup_table!C:C)</f>
        <v>Data</v>
      </c>
      <c r="D8974" t="s">
        <v>22</v>
      </c>
      <c r="E8974" t="s">
        <v>15</v>
      </c>
      <c r="F8974" t="s">
        <v>44</v>
      </c>
      <c r="G8974" t="s">
        <v>30</v>
      </c>
      <c r="H8974" t="str">
        <f t="shared" si="560"/>
        <v>Onsite/Hybrid</v>
      </c>
      <c r="I8974" t="s">
        <v>18</v>
      </c>
      <c r="J8974" t="str">
        <f t="shared" si="561"/>
        <v>7+ yrs</v>
      </c>
      <c r="K8974">
        <f t="shared" ca="1" si="563"/>
        <v>13</v>
      </c>
      <c r="L8974" t="s">
        <v>39</v>
      </c>
      <c r="M8974">
        <v>0</v>
      </c>
      <c r="N8974">
        <v>1</v>
      </c>
      <c r="O8974">
        <v>1</v>
      </c>
      <c r="P8974">
        <v>0</v>
      </c>
      <c r="Q8974">
        <v>0</v>
      </c>
      <c r="R8974">
        <f>SUM(M8974:N8974:O8974:P8974:Q8974)</f>
        <v>2</v>
      </c>
      <c r="S8974" s="1">
        <v>136328</v>
      </c>
      <c r="T8974" s="1" t="str">
        <f t="shared" si="562"/>
        <v>High</v>
      </c>
      <c r="U8974">
        <v>2</v>
      </c>
      <c r="V8974">
        <v>2025</v>
      </c>
      <c r="W8974" t="s">
        <v>20</v>
      </c>
      <c r="X8974">
        <v>6</v>
      </c>
    </row>
    <row r="8975" spans="1:24" x14ac:dyDescent="0.3">
      <c r="A8975">
        <v>8974</v>
      </c>
      <c r="B8975" t="s">
        <v>41</v>
      </c>
      <c r="C8975" t="str">
        <f>_xlfn.XLOOKUP(B8975,Lookup_table!B:B,Lookup_table!C:C)</f>
        <v>Data</v>
      </c>
      <c r="D8975" t="s">
        <v>14</v>
      </c>
      <c r="E8975" t="s">
        <v>15</v>
      </c>
      <c r="F8975" t="s">
        <v>52</v>
      </c>
      <c r="G8975" t="s">
        <v>17</v>
      </c>
      <c r="H8975" t="str">
        <f t="shared" si="560"/>
        <v>Remote</v>
      </c>
      <c r="I8975" t="s">
        <v>35</v>
      </c>
      <c r="J8975" t="str">
        <f t="shared" si="561"/>
        <v>0-2 yrs</v>
      </c>
      <c r="K8975">
        <f t="shared" ca="1" si="563"/>
        <v>1</v>
      </c>
      <c r="L8975" t="s">
        <v>19</v>
      </c>
      <c r="M8975">
        <v>1</v>
      </c>
      <c r="N8975">
        <v>0</v>
      </c>
      <c r="O8975">
        <v>1</v>
      </c>
      <c r="P8975">
        <v>1</v>
      </c>
      <c r="Q8975">
        <v>1</v>
      </c>
      <c r="R8975">
        <f>SUM(M8975:N8975:O8975:P8975:Q8975)</f>
        <v>4</v>
      </c>
      <c r="S8975" s="1">
        <v>94152</v>
      </c>
      <c r="T8975" s="1" t="str">
        <f t="shared" si="562"/>
        <v>Medium</v>
      </c>
      <c r="U8975">
        <v>7</v>
      </c>
      <c r="V8975">
        <v>2020</v>
      </c>
      <c r="W8975" t="s">
        <v>28</v>
      </c>
      <c r="X8975">
        <v>1</v>
      </c>
    </row>
    <row r="8976" spans="1:24" x14ac:dyDescent="0.3">
      <c r="A8976">
        <v>8975</v>
      </c>
      <c r="B8976" t="s">
        <v>50</v>
      </c>
      <c r="C8976" t="str">
        <f>_xlfn.XLOOKUP(B8976,Lookup_table!B:B,Lookup_table!C:C)</f>
        <v>AI</v>
      </c>
      <c r="D8976" t="s">
        <v>14</v>
      </c>
      <c r="E8976" t="s">
        <v>40</v>
      </c>
      <c r="F8976" t="s">
        <v>29</v>
      </c>
      <c r="G8976" t="s">
        <v>17</v>
      </c>
      <c r="H8976" t="str">
        <f t="shared" si="560"/>
        <v>Remote</v>
      </c>
      <c r="I8976" t="s">
        <v>26</v>
      </c>
      <c r="J8976" t="str">
        <f t="shared" si="561"/>
        <v>3-6 yrs</v>
      </c>
      <c r="K8976">
        <f t="shared" ca="1" si="563"/>
        <v>4</v>
      </c>
      <c r="L8976" t="s">
        <v>19</v>
      </c>
      <c r="M8976">
        <v>1</v>
      </c>
      <c r="N8976">
        <v>1</v>
      </c>
      <c r="O8976">
        <v>0</v>
      </c>
      <c r="P8976">
        <v>1</v>
      </c>
      <c r="Q8976">
        <v>1</v>
      </c>
      <c r="R8976">
        <f>SUM(M8976:N8976:O8976:P8976:Q8976)</f>
        <v>4</v>
      </c>
      <c r="S8976" s="1">
        <v>136776</v>
      </c>
      <c r="T8976" s="1" t="str">
        <f t="shared" si="562"/>
        <v>High</v>
      </c>
      <c r="U8976">
        <v>5</v>
      </c>
      <c r="V8976">
        <v>2021</v>
      </c>
      <c r="W8976" t="s">
        <v>20</v>
      </c>
      <c r="X8976">
        <v>2</v>
      </c>
    </row>
    <row r="8977" spans="1:24" x14ac:dyDescent="0.3">
      <c r="A8977">
        <v>8976</v>
      </c>
      <c r="B8977" t="s">
        <v>21</v>
      </c>
      <c r="C8977" t="str">
        <f>_xlfn.XLOOKUP(B8977,Lookup_table!B:B,Lookup_table!C:C)</f>
        <v>AI</v>
      </c>
      <c r="D8977" t="s">
        <v>37</v>
      </c>
      <c r="E8977" t="s">
        <v>40</v>
      </c>
      <c r="F8977" t="s">
        <v>24</v>
      </c>
      <c r="G8977" t="s">
        <v>30</v>
      </c>
      <c r="H8977" t="str">
        <f t="shared" si="560"/>
        <v>Onsite/Hybrid</v>
      </c>
      <c r="I8977" t="s">
        <v>26</v>
      </c>
      <c r="J8977" t="str">
        <f t="shared" si="561"/>
        <v>3-6 yrs</v>
      </c>
      <c r="K8977">
        <f t="shared" ca="1" si="563"/>
        <v>4</v>
      </c>
      <c r="L8977" t="s">
        <v>27</v>
      </c>
      <c r="M8977">
        <v>1</v>
      </c>
      <c r="N8977">
        <v>0</v>
      </c>
      <c r="O8977">
        <v>0</v>
      </c>
      <c r="P8977">
        <v>0</v>
      </c>
      <c r="Q8977">
        <v>0</v>
      </c>
      <c r="R8977">
        <f>SUM(M8977:N8977:O8977:P8977:Q8977)</f>
        <v>1</v>
      </c>
      <c r="S8977" s="1">
        <v>118813</v>
      </c>
      <c r="T8977" s="1" t="str">
        <f t="shared" si="562"/>
        <v>Medium</v>
      </c>
      <c r="U8977">
        <v>6</v>
      </c>
      <c r="V8977">
        <v>2026</v>
      </c>
      <c r="W8977" t="s">
        <v>28</v>
      </c>
      <c r="X8977">
        <v>7</v>
      </c>
    </row>
    <row r="8978" spans="1:24" x14ac:dyDescent="0.3">
      <c r="A8978">
        <v>8977</v>
      </c>
      <c r="B8978" t="s">
        <v>33</v>
      </c>
      <c r="C8978" t="str">
        <f>_xlfn.XLOOKUP(B8978,Lookup_table!B:B,Lookup_table!C:C)</f>
        <v>Data</v>
      </c>
      <c r="D8978" t="s">
        <v>37</v>
      </c>
      <c r="E8978" t="s">
        <v>42</v>
      </c>
      <c r="F8978" t="s">
        <v>51</v>
      </c>
      <c r="G8978" t="s">
        <v>30</v>
      </c>
      <c r="H8978" t="str">
        <f t="shared" si="560"/>
        <v>Onsite/Hybrid</v>
      </c>
      <c r="I8978" t="s">
        <v>26</v>
      </c>
      <c r="J8978" t="str">
        <f t="shared" si="561"/>
        <v>3-6 yrs</v>
      </c>
      <c r="K8978">
        <f t="shared" ca="1" si="563"/>
        <v>6</v>
      </c>
      <c r="L8978" t="s">
        <v>27</v>
      </c>
      <c r="M8978">
        <v>0</v>
      </c>
      <c r="N8978">
        <v>0</v>
      </c>
      <c r="O8978">
        <v>1</v>
      </c>
      <c r="P8978">
        <v>1</v>
      </c>
      <c r="Q8978">
        <v>1</v>
      </c>
      <c r="R8978">
        <f>SUM(M8978:N8978:O8978:P8978:Q8978)</f>
        <v>3</v>
      </c>
      <c r="S8978" s="1">
        <v>115510</v>
      </c>
      <c r="T8978" s="1" t="str">
        <f t="shared" si="562"/>
        <v>Medium</v>
      </c>
      <c r="U8978">
        <v>12</v>
      </c>
      <c r="V8978">
        <v>2020</v>
      </c>
      <c r="W8978" t="s">
        <v>28</v>
      </c>
      <c r="X8978">
        <v>4</v>
      </c>
    </row>
    <row r="8979" spans="1:24" x14ac:dyDescent="0.3">
      <c r="A8979">
        <v>8978</v>
      </c>
      <c r="B8979" t="s">
        <v>50</v>
      </c>
      <c r="C8979" t="str">
        <f>_xlfn.XLOOKUP(B8979,Lookup_table!B:B,Lookup_table!C:C)</f>
        <v>AI</v>
      </c>
      <c r="D8979" t="s">
        <v>14</v>
      </c>
      <c r="E8979" t="s">
        <v>38</v>
      </c>
      <c r="F8979" t="s">
        <v>24</v>
      </c>
      <c r="G8979" t="s">
        <v>30</v>
      </c>
      <c r="H8979" t="str">
        <f t="shared" si="560"/>
        <v>Onsite/Hybrid</v>
      </c>
      <c r="I8979" t="s">
        <v>18</v>
      </c>
      <c r="J8979" t="str">
        <f t="shared" si="561"/>
        <v>7+ yrs</v>
      </c>
      <c r="K8979">
        <f t="shared" ca="1" si="563"/>
        <v>7</v>
      </c>
      <c r="L8979" t="s">
        <v>19</v>
      </c>
      <c r="M8979">
        <v>0</v>
      </c>
      <c r="N8979">
        <v>0</v>
      </c>
      <c r="O8979">
        <v>1</v>
      </c>
      <c r="P8979">
        <v>0</v>
      </c>
      <c r="Q8979">
        <v>1</v>
      </c>
      <c r="R8979">
        <f>SUM(M8979:N8979:O8979:P8979:Q8979)</f>
        <v>2</v>
      </c>
      <c r="S8979" s="1">
        <v>165948</v>
      </c>
      <c r="T8979" s="1" t="str">
        <f t="shared" si="562"/>
        <v>High</v>
      </c>
      <c r="U8979">
        <v>12</v>
      </c>
      <c r="V8979">
        <v>2021</v>
      </c>
      <c r="W8979" t="s">
        <v>34</v>
      </c>
      <c r="X8979">
        <v>3</v>
      </c>
    </row>
    <row r="8980" spans="1:24" x14ac:dyDescent="0.3">
      <c r="A8980">
        <v>8979</v>
      </c>
      <c r="B8980" t="s">
        <v>33</v>
      </c>
      <c r="C8980" t="str">
        <f>_xlfn.XLOOKUP(B8980,Lookup_table!B:B,Lookup_table!C:C)</f>
        <v>Data</v>
      </c>
      <c r="D8980" t="s">
        <v>34</v>
      </c>
      <c r="E8980" t="s">
        <v>40</v>
      </c>
      <c r="F8980" t="s">
        <v>29</v>
      </c>
      <c r="G8980" t="s">
        <v>17</v>
      </c>
      <c r="H8980" t="str">
        <f t="shared" si="560"/>
        <v>Remote</v>
      </c>
      <c r="I8980" t="s">
        <v>26</v>
      </c>
      <c r="J8980" t="str">
        <f t="shared" si="561"/>
        <v>3-6 yrs</v>
      </c>
      <c r="K8980">
        <f t="shared" ca="1" si="563"/>
        <v>6</v>
      </c>
      <c r="L8980" t="s">
        <v>27</v>
      </c>
      <c r="M8980">
        <v>0</v>
      </c>
      <c r="N8980">
        <v>0</v>
      </c>
      <c r="O8980">
        <v>1</v>
      </c>
      <c r="P8980">
        <v>1</v>
      </c>
      <c r="Q8980">
        <v>1</v>
      </c>
      <c r="R8980">
        <f>SUM(M8980:N8980:O8980:P8980:Q8980)</f>
        <v>3</v>
      </c>
      <c r="S8980" s="1">
        <v>114771</v>
      </c>
      <c r="T8980" s="1" t="str">
        <f t="shared" si="562"/>
        <v>Medium</v>
      </c>
      <c r="U8980">
        <v>9</v>
      </c>
      <c r="V8980">
        <v>2021</v>
      </c>
      <c r="W8980" t="s">
        <v>28</v>
      </c>
      <c r="X8980">
        <v>3</v>
      </c>
    </row>
    <row r="8981" spans="1:24" x14ac:dyDescent="0.3">
      <c r="A8981">
        <v>8980</v>
      </c>
      <c r="B8981" t="s">
        <v>31</v>
      </c>
      <c r="C8981" t="str">
        <f>_xlfn.XLOOKUP(B8981,Lookup_table!B:B,Lookup_table!C:C)</f>
        <v>Business</v>
      </c>
      <c r="D8981" t="s">
        <v>37</v>
      </c>
      <c r="E8981" t="s">
        <v>40</v>
      </c>
      <c r="F8981" t="s">
        <v>51</v>
      </c>
      <c r="G8981" t="s">
        <v>30</v>
      </c>
      <c r="H8981" t="str">
        <f t="shared" si="560"/>
        <v>Onsite/Hybrid</v>
      </c>
      <c r="I8981" t="s">
        <v>35</v>
      </c>
      <c r="J8981" t="str">
        <f t="shared" si="561"/>
        <v>0-2 yrs</v>
      </c>
      <c r="K8981">
        <f t="shared" ca="1" si="563"/>
        <v>2</v>
      </c>
      <c r="L8981" t="s">
        <v>27</v>
      </c>
      <c r="M8981">
        <v>1</v>
      </c>
      <c r="N8981">
        <v>1</v>
      </c>
      <c r="O8981">
        <v>1</v>
      </c>
      <c r="P8981">
        <v>1</v>
      </c>
      <c r="Q8981">
        <v>0</v>
      </c>
      <c r="R8981">
        <f>SUM(M8981:N8981:O8981:P8981:Q8981)</f>
        <v>4</v>
      </c>
      <c r="S8981" s="1">
        <v>81381</v>
      </c>
      <c r="T8981" s="1" t="str">
        <f t="shared" si="562"/>
        <v>Medium</v>
      </c>
      <c r="U8981">
        <v>8</v>
      </c>
      <c r="V8981">
        <v>2021</v>
      </c>
      <c r="W8981" t="s">
        <v>28</v>
      </c>
      <c r="X8981">
        <v>9</v>
      </c>
    </row>
    <row r="8982" spans="1:24" x14ac:dyDescent="0.3">
      <c r="A8982">
        <v>8981</v>
      </c>
      <c r="B8982" t="s">
        <v>36</v>
      </c>
      <c r="C8982" t="str">
        <f>_xlfn.XLOOKUP(B8982,Lookup_table!B:B,Lookup_table!C:C)</f>
        <v>Data</v>
      </c>
      <c r="D8982" t="s">
        <v>14</v>
      </c>
      <c r="E8982" t="s">
        <v>38</v>
      </c>
      <c r="F8982" t="s">
        <v>29</v>
      </c>
      <c r="G8982" t="s">
        <v>17</v>
      </c>
      <c r="H8982" t="str">
        <f t="shared" si="560"/>
        <v>Remote</v>
      </c>
      <c r="I8982" t="s">
        <v>18</v>
      </c>
      <c r="J8982" t="str">
        <f t="shared" si="561"/>
        <v>7+ yrs</v>
      </c>
      <c r="K8982">
        <f t="shared" ca="1" si="563"/>
        <v>11</v>
      </c>
      <c r="L8982" t="s">
        <v>27</v>
      </c>
      <c r="M8982">
        <v>1</v>
      </c>
      <c r="N8982">
        <v>0</v>
      </c>
      <c r="O8982">
        <v>1</v>
      </c>
      <c r="P8982">
        <v>1</v>
      </c>
      <c r="Q8982">
        <v>1</v>
      </c>
      <c r="R8982">
        <f>SUM(M8982:N8982:O8982:P8982:Q8982)</f>
        <v>4</v>
      </c>
      <c r="S8982" s="1">
        <v>140904</v>
      </c>
      <c r="T8982" s="1" t="str">
        <f t="shared" si="562"/>
        <v>High</v>
      </c>
      <c r="U8982">
        <v>4</v>
      </c>
      <c r="V8982">
        <v>2020</v>
      </c>
      <c r="W8982" t="s">
        <v>28</v>
      </c>
      <c r="X8982">
        <v>4</v>
      </c>
    </row>
    <row r="8983" spans="1:24" x14ac:dyDescent="0.3">
      <c r="A8983">
        <v>8982</v>
      </c>
      <c r="B8983" t="s">
        <v>50</v>
      </c>
      <c r="C8983" t="str">
        <f>_xlfn.XLOOKUP(B8983,Lookup_table!B:B,Lookup_table!C:C)</f>
        <v>AI</v>
      </c>
      <c r="D8983" t="s">
        <v>22</v>
      </c>
      <c r="E8983" t="s">
        <v>32</v>
      </c>
      <c r="F8983" t="s">
        <v>43</v>
      </c>
      <c r="G8983" t="s">
        <v>17</v>
      </c>
      <c r="H8983" t="str">
        <f t="shared" si="560"/>
        <v>Remote</v>
      </c>
      <c r="I8983" t="s">
        <v>35</v>
      </c>
      <c r="J8983" t="str">
        <f t="shared" si="561"/>
        <v>0-2 yrs</v>
      </c>
      <c r="K8983">
        <f t="shared" ca="1" si="563"/>
        <v>1</v>
      </c>
      <c r="L8983" t="s">
        <v>19</v>
      </c>
      <c r="M8983">
        <v>0</v>
      </c>
      <c r="N8983">
        <v>1</v>
      </c>
      <c r="O8983">
        <v>1</v>
      </c>
      <c r="P8983">
        <v>0</v>
      </c>
      <c r="Q8983">
        <v>1</v>
      </c>
      <c r="R8983">
        <f>SUM(M8983:N8983:O8983:P8983:Q8983)</f>
        <v>3</v>
      </c>
      <c r="S8983" s="1">
        <v>132339</v>
      </c>
      <c r="T8983" s="1" t="str">
        <f t="shared" si="562"/>
        <v>High</v>
      </c>
      <c r="U8983">
        <v>7</v>
      </c>
      <c r="V8983">
        <v>2024</v>
      </c>
      <c r="W8983" t="s">
        <v>34</v>
      </c>
      <c r="X8983">
        <v>1</v>
      </c>
    </row>
    <row r="8984" spans="1:24" x14ac:dyDescent="0.3">
      <c r="A8984">
        <v>8983</v>
      </c>
      <c r="B8984" t="s">
        <v>36</v>
      </c>
      <c r="C8984" t="str">
        <f>_xlfn.XLOOKUP(B8984,Lookup_table!B:B,Lookup_table!C:C)</f>
        <v>Data</v>
      </c>
      <c r="D8984" t="s">
        <v>14</v>
      </c>
      <c r="E8984" t="s">
        <v>38</v>
      </c>
      <c r="F8984" t="s">
        <v>51</v>
      </c>
      <c r="G8984" t="s">
        <v>25</v>
      </c>
      <c r="H8984" t="str">
        <f t="shared" si="560"/>
        <v>Onsite/Hybrid</v>
      </c>
      <c r="I8984" t="s">
        <v>26</v>
      </c>
      <c r="J8984" t="str">
        <f t="shared" si="561"/>
        <v>3-6 yrs</v>
      </c>
      <c r="K8984">
        <f t="shared" ca="1" si="563"/>
        <v>6</v>
      </c>
      <c r="L8984" t="s">
        <v>27</v>
      </c>
      <c r="M8984">
        <v>1</v>
      </c>
      <c r="N8984">
        <v>1</v>
      </c>
      <c r="O8984">
        <v>1</v>
      </c>
      <c r="P8984">
        <v>0</v>
      </c>
      <c r="Q8984">
        <v>1</v>
      </c>
      <c r="R8984">
        <f>SUM(M8984:N8984:O8984:P8984:Q8984)</f>
        <v>4</v>
      </c>
      <c r="S8984" s="1">
        <v>101197</v>
      </c>
      <c r="T8984" s="1" t="str">
        <f t="shared" si="562"/>
        <v>Medium</v>
      </c>
      <c r="U8984">
        <v>12</v>
      </c>
      <c r="V8984">
        <v>2024</v>
      </c>
      <c r="W8984" t="s">
        <v>20</v>
      </c>
      <c r="X8984">
        <v>2</v>
      </c>
    </row>
    <row r="8985" spans="1:24" x14ac:dyDescent="0.3">
      <c r="A8985">
        <v>8984</v>
      </c>
      <c r="B8985" t="s">
        <v>31</v>
      </c>
      <c r="C8985" t="str">
        <f>_xlfn.XLOOKUP(B8985,Lookup_table!B:B,Lookup_table!C:C)</f>
        <v>Business</v>
      </c>
      <c r="D8985" t="s">
        <v>37</v>
      </c>
      <c r="E8985" t="s">
        <v>38</v>
      </c>
      <c r="F8985" t="s">
        <v>24</v>
      </c>
      <c r="G8985" t="s">
        <v>17</v>
      </c>
      <c r="H8985" t="str">
        <f t="shared" si="560"/>
        <v>Remote</v>
      </c>
      <c r="I8985" t="s">
        <v>35</v>
      </c>
      <c r="J8985" t="str">
        <f t="shared" si="561"/>
        <v>0-2 yrs</v>
      </c>
      <c r="K8985">
        <f t="shared" ca="1" si="563"/>
        <v>0</v>
      </c>
      <c r="L8985" t="s">
        <v>19</v>
      </c>
      <c r="M8985">
        <v>1</v>
      </c>
      <c r="N8985">
        <v>0</v>
      </c>
      <c r="O8985">
        <v>0</v>
      </c>
      <c r="P8985">
        <v>1</v>
      </c>
      <c r="Q8985">
        <v>0</v>
      </c>
      <c r="R8985">
        <f>SUM(M8985:N8985:O8985:P8985:Q8985)</f>
        <v>2</v>
      </c>
      <c r="S8985" s="1">
        <v>69243</v>
      </c>
      <c r="T8985" s="1" t="str">
        <f t="shared" si="562"/>
        <v>Low</v>
      </c>
      <c r="U8985">
        <v>10</v>
      </c>
      <c r="V8985">
        <v>2026</v>
      </c>
      <c r="W8985" t="s">
        <v>28</v>
      </c>
      <c r="X8985">
        <v>8</v>
      </c>
    </row>
    <row r="8986" spans="1:24" x14ac:dyDescent="0.3">
      <c r="A8986">
        <v>8985</v>
      </c>
      <c r="B8986" t="s">
        <v>41</v>
      </c>
      <c r="C8986" t="str">
        <f>_xlfn.XLOOKUP(B8986,Lookup_table!B:B,Lookup_table!C:C)</f>
        <v>Data</v>
      </c>
      <c r="D8986" t="s">
        <v>37</v>
      </c>
      <c r="E8986" t="s">
        <v>40</v>
      </c>
      <c r="F8986" t="s">
        <v>44</v>
      </c>
      <c r="G8986" t="s">
        <v>25</v>
      </c>
      <c r="H8986" t="str">
        <f t="shared" si="560"/>
        <v>Onsite/Hybrid</v>
      </c>
      <c r="I8986" t="s">
        <v>35</v>
      </c>
      <c r="J8986" t="str">
        <f t="shared" si="561"/>
        <v>0-2 yrs</v>
      </c>
      <c r="K8986">
        <f t="shared" ca="1" si="563"/>
        <v>2</v>
      </c>
      <c r="L8986" t="s">
        <v>19</v>
      </c>
      <c r="M8986">
        <v>1</v>
      </c>
      <c r="N8986">
        <v>1</v>
      </c>
      <c r="O8986">
        <v>1</v>
      </c>
      <c r="P8986">
        <v>1</v>
      </c>
      <c r="Q8986">
        <v>1</v>
      </c>
      <c r="R8986">
        <f>SUM(M8986:N8986:O8986:P8986:Q8986)</f>
        <v>5</v>
      </c>
      <c r="S8986" s="1">
        <v>89989</v>
      </c>
      <c r="T8986" s="1" t="str">
        <f t="shared" si="562"/>
        <v>Medium</v>
      </c>
      <c r="U8986">
        <v>6</v>
      </c>
      <c r="V8986">
        <v>2023</v>
      </c>
      <c r="W8986" t="s">
        <v>28</v>
      </c>
      <c r="X8986">
        <v>9</v>
      </c>
    </row>
    <row r="8987" spans="1:24" x14ac:dyDescent="0.3">
      <c r="A8987">
        <v>8986</v>
      </c>
      <c r="B8987" t="s">
        <v>21</v>
      </c>
      <c r="C8987" t="str">
        <f>_xlfn.XLOOKUP(B8987,Lookup_table!B:B,Lookup_table!C:C)</f>
        <v>AI</v>
      </c>
      <c r="D8987" t="s">
        <v>37</v>
      </c>
      <c r="E8987" t="s">
        <v>15</v>
      </c>
      <c r="F8987" t="s">
        <v>29</v>
      </c>
      <c r="G8987" t="s">
        <v>30</v>
      </c>
      <c r="H8987" t="str">
        <f t="shared" si="560"/>
        <v>Onsite/Hybrid</v>
      </c>
      <c r="I8987" t="s">
        <v>35</v>
      </c>
      <c r="J8987" t="str">
        <f t="shared" si="561"/>
        <v>0-2 yrs</v>
      </c>
      <c r="K8987">
        <f t="shared" ca="1" si="563"/>
        <v>2</v>
      </c>
      <c r="L8987" t="s">
        <v>39</v>
      </c>
      <c r="M8987">
        <v>0</v>
      </c>
      <c r="N8987">
        <v>1</v>
      </c>
      <c r="O8987">
        <v>0</v>
      </c>
      <c r="P8987">
        <v>1</v>
      </c>
      <c r="Q8987">
        <v>0</v>
      </c>
      <c r="R8987">
        <f>SUM(M8987:N8987:O8987:P8987:Q8987)</f>
        <v>2</v>
      </c>
      <c r="S8987" s="1">
        <v>109710</v>
      </c>
      <c r="T8987" s="1" t="str">
        <f t="shared" si="562"/>
        <v>Medium</v>
      </c>
      <c r="U8987">
        <v>3</v>
      </c>
      <c r="V8987">
        <v>2023</v>
      </c>
      <c r="W8987" t="s">
        <v>28</v>
      </c>
      <c r="X8987">
        <v>7</v>
      </c>
    </row>
    <row r="8988" spans="1:24" x14ac:dyDescent="0.3">
      <c r="A8988">
        <v>8987</v>
      </c>
      <c r="B8988" t="s">
        <v>36</v>
      </c>
      <c r="C8988" t="str">
        <f>_xlfn.XLOOKUP(B8988,Lookup_table!B:B,Lookup_table!C:C)</f>
        <v>Data</v>
      </c>
      <c r="D8988" t="s">
        <v>14</v>
      </c>
      <c r="E8988" t="s">
        <v>15</v>
      </c>
      <c r="F8988" t="s">
        <v>52</v>
      </c>
      <c r="G8988" t="s">
        <v>25</v>
      </c>
      <c r="H8988" t="str">
        <f t="shared" si="560"/>
        <v>Onsite/Hybrid</v>
      </c>
      <c r="I8988" t="s">
        <v>35</v>
      </c>
      <c r="J8988" t="str">
        <f t="shared" si="561"/>
        <v>0-2 yrs</v>
      </c>
      <c r="K8988">
        <f t="shared" ca="1" si="563"/>
        <v>0</v>
      </c>
      <c r="L8988" t="s">
        <v>19</v>
      </c>
      <c r="M8988">
        <v>1</v>
      </c>
      <c r="N8988">
        <v>1</v>
      </c>
      <c r="O8988">
        <v>1</v>
      </c>
      <c r="P8988">
        <v>1</v>
      </c>
      <c r="Q8988">
        <v>0</v>
      </c>
      <c r="R8988">
        <f>SUM(M8988:N8988:O8988:P8988:Q8988)</f>
        <v>4</v>
      </c>
      <c r="S8988" s="1">
        <v>77340</v>
      </c>
      <c r="T8988" s="1" t="str">
        <f t="shared" si="562"/>
        <v>Medium</v>
      </c>
      <c r="U8988">
        <v>11</v>
      </c>
      <c r="V8988">
        <v>2020</v>
      </c>
      <c r="W8988" t="s">
        <v>28</v>
      </c>
      <c r="X8988">
        <v>5</v>
      </c>
    </row>
    <row r="8989" spans="1:24" x14ac:dyDescent="0.3">
      <c r="A8989">
        <v>8988</v>
      </c>
      <c r="B8989" t="s">
        <v>31</v>
      </c>
      <c r="C8989" t="str">
        <f>_xlfn.XLOOKUP(B8989,Lookup_table!B:B,Lookup_table!C:C)</f>
        <v>Business</v>
      </c>
      <c r="D8989" t="s">
        <v>14</v>
      </c>
      <c r="E8989" t="s">
        <v>42</v>
      </c>
      <c r="F8989" t="s">
        <v>29</v>
      </c>
      <c r="G8989" t="s">
        <v>17</v>
      </c>
      <c r="H8989" t="str">
        <f t="shared" si="560"/>
        <v>Remote</v>
      </c>
      <c r="I8989" t="s">
        <v>35</v>
      </c>
      <c r="J8989" t="str">
        <f t="shared" si="561"/>
        <v>0-2 yrs</v>
      </c>
      <c r="K8989">
        <f t="shared" ca="1" si="563"/>
        <v>1</v>
      </c>
      <c r="L8989" t="s">
        <v>27</v>
      </c>
      <c r="M8989">
        <v>0</v>
      </c>
      <c r="N8989">
        <v>0</v>
      </c>
      <c r="O8989">
        <v>0</v>
      </c>
      <c r="P8989">
        <v>1</v>
      </c>
      <c r="Q8989">
        <v>0</v>
      </c>
      <c r="R8989">
        <f>SUM(M8989:N8989:O8989:P8989:Q8989)</f>
        <v>1</v>
      </c>
      <c r="S8989" s="1">
        <v>63254</v>
      </c>
      <c r="T8989" s="1" t="str">
        <f t="shared" si="562"/>
        <v>Low</v>
      </c>
      <c r="U8989">
        <v>8</v>
      </c>
      <c r="V8989">
        <v>2026</v>
      </c>
      <c r="W8989" t="s">
        <v>20</v>
      </c>
      <c r="X8989">
        <v>3</v>
      </c>
    </row>
    <row r="8990" spans="1:24" x14ac:dyDescent="0.3">
      <c r="A8990">
        <v>8989</v>
      </c>
      <c r="B8990" t="s">
        <v>33</v>
      </c>
      <c r="C8990" t="str">
        <f>_xlfn.XLOOKUP(B8990,Lookup_table!B:B,Lookup_table!C:C)</f>
        <v>Data</v>
      </c>
      <c r="D8990" t="s">
        <v>22</v>
      </c>
      <c r="E8990" t="s">
        <v>23</v>
      </c>
      <c r="F8990" t="s">
        <v>51</v>
      </c>
      <c r="G8990" t="s">
        <v>25</v>
      </c>
      <c r="H8990" t="str">
        <f t="shared" si="560"/>
        <v>Onsite/Hybrid</v>
      </c>
      <c r="I8990" t="s">
        <v>35</v>
      </c>
      <c r="J8990" t="str">
        <f t="shared" si="561"/>
        <v>0-2 yrs</v>
      </c>
      <c r="K8990">
        <f t="shared" ca="1" si="563"/>
        <v>0</v>
      </c>
      <c r="L8990" t="s">
        <v>39</v>
      </c>
      <c r="M8990">
        <v>1</v>
      </c>
      <c r="N8990">
        <v>1</v>
      </c>
      <c r="O8990">
        <v>1</v>
      </c>
      <c r="P8990">
        <v>0</v>
      </c>
      <c r="Q8990">
        <v>0</v>
      </c>
      <c r="R8990">
        <f>SUM(M8990:N8990:O8990:P8990:Q8990)</f>
        <v>3</v>
      </c>
      <c r="S8990" s="1">
        <v>87843</v>
      </c>
      <c r="T8990" s="1" t="str">
        <f t="shared" si="562"/>
        <v>Medium</v>
      </c>
      <c r="U8990">
        <v>6</v>
      </c>
      <c r="V8990">
        <v>2020</v>
      </c>
      <c r="W8990" t="s">
        <v>28</v>
      </c>
      <c r="X8990">
        <v>9</v>
      </c>
    </row>
    <row r="8991" spans="1:24" x14ac:dyDescent="0.3">
      <c r="A8991">
        <v>8990</v>
      </c>
      <c r="B8991" t="s">
        <v>41</v>
      </c>
      <c r="C8991" t="str">
        <f>_xlfn.XLOOKUP(B8991,Lookup_table!B:B,Lookup_table!C:C)</f>
        <v>Data</v>
      </c>
      <c r="D8991" t="s">
        <v>22</v>
      </c>
      <c r="E8991" t="s">
        <v>42</v>
      </c>
      <c r="F8991" t="s">
        <v>51</v>
      </c>
      <c r="G8991" t="s">
        <v>25</v>
      </c>
      <c r="H8991" t="str">
        <f t="shared" si="560"/>
        <v>Onsite/Hybrid</v>
      </c>
      <c r="I8991" t="s">
        <v>35</v>
      </c>
      <c r="J8991" t="str">
        <f t="shared" si="561"/>
        <v>0-2 yrs</v>
      </c>
      <c r="K8991">
        <f t="shared" ca="1" si="563"/>
        <v>0</v>
      </c>
      <c r="L8991" t="s">
        <v>19</v>
      </c>
      <c r="M8991">
        <v>1</v>
      </c>
      <c r="N8991">
        <v>1</v>
      </c>
      <c r="O8991">
        <v>1</v>
      </c>
      <c r="P8991">
        <v>1</v>
      </c>
      <c r="Q8991">
        <v>0</v>
      </c>
      <c r="R8991">
        <f>SUM(M8991:N8991:O8991:P8991:Q8991)</f>
        <v>4</v>
      </c>
      <c r="S8991" s="1">
        <v>104429</v>
      </c>
      <c r="T8991" s="1" t="str">
        <f t="shared" si="562"/>
        <v>Medium</v>
      </c>
      <c r="U8991">
        <v>8</v>
      </c>
      <c r="V8991">
        <v>2021</v>
      </c>
      <c r="W8991" t="s">
        <v>28</v>
      </c>
      <c r="X8991">
        <v>1</v>
      </c>
    </row>
    <row r="8992" spans="1:24" x14ac:dyDescent="0.3">
      <c r="A8992">
        <v>8991</v>
      </c>
      <c r="B8992" t="s">
        <v>41</v>
      </c>
      <c r="C8992" t="str">
        <f>_xlfn.XLOOKUP(B8992,Lookup_table!B:B,Lookup_table!C:C)</f>
        <v>Data</v>
      </c>
      <c r="D8992" t="s">
        <v>37</v>
      </c>
      <c r="E8992" t="s">
        <v>32</v>
      </c>
      <c r="F8992" t="s">
        <v>16</v>
      </c>
      <c r="G8992" t="s">
        <v>30</v>
      </c>
      <c r="H8992" t="str">
        <f t="shared" si="560"/>
        <v>Onsite/Hybrid</v>
      </c>
      <c r="I8992" t="s">
        <v>35</v>
      </c>
      <c r="J8992" t="str">
        <f t="shared" si="561"/>
        <v>0-2 yrs</v>
      </c>
      <c r="K8992">
        <f t="shared" ca="1" si="563"/>
        <v>2</v>
      </c>
      <c r="L8992" t="s">
        <v>19</v>
      </c>
      <c r="M8992">
        <v>0</v>
      </c>
      <c r="N8992">
        <v>0</v>
      </c>
      <c r="O8992">
        <v>1</v>
      </c>
      <c r="P8992">
        <v>1</v>
      </c>
      <c r="Q8992">
        <v>0</v>
      </c>
      <c r="R8992">
        <f>SUM(M8992:N8992:O8992:P8992:Q8992)</f>
        <v>2</v>
      </c>
      <c r="S8992" s="1">
        <v>83703</v>
      </c>
      <c r="T8992" s="1" t="str">
        <f t="shared" si="562"/>
        <v>Medium</v>
      </c>
      <c r="U8992">
        <v>10</v>
      </c>
      <c r="V8992">
        <v>2022</v>
      </c>
      <c r="W8992" t="s">
        <v>28</v>
      </c>
      <c r="X8992">
        <v>2</v>
      </c>
    </row>
    <row r="8993" spans="1:24" x14ac:dyDescent="0.3">
      <c r="A8993">
        <v>8992</v>
      </c>
      <c r="B8993" t="s">
        <v>36</v>
      </c>
      <c r="C8993" t="str">
        <f>_xlfn.XLOOKUP(B8993,Lookup_table!B:B,Lookup_table!C:C)</f>
        <v>Data</v>
      </c>
      <c r="D8993" t="s">
        <v>14</v>
      </c>
      <c r="E8993" t="s">
        <v>40</v>
      </c>
      <c r="F8993" t="s">
        <v>29</v>
      </c>
      <c r="G8993" t="s">
        <v>17</v>
      </c>
      <c r="H8993" t="str">
        <f t="shared" si="560"/>
        <v>Remote</v>
      </c>
      <c r="I8993" t="s">
        <v>26</v>
      </c>
      <c r="J8993" t="str">
        <f t="shared" si="561"/>
        <v>3-6 yrs</v>
      </c>
      <c r="K8993">
        <f t="shared" ca="1" si="563"/>
        <v>5</v>
      </c>
      <c r="L8993" t="s">
        <v>27</v>
      </c>
      <c r="M8993">
        <v>0</v>
      </c>
      <c r="N8993">
        <v>1</v>
      </c>
      <c r="O8993">
        <v>0</v>
      </c>
      <c r="P8993">
        <v>1</v>
      </c>
      <c r="Q8993">
        <v>0</v>
      </c>
      <c r="R8993">
        <f>SUM(M8993:N8993:O8993:P8993:Q8993)</f>
        <v>2</v>
      </c>
      <c r="S8993" s="1">
        <v>85601</v>
      </c>
      <c r="T8993" s="1" t="str">
        <f t="shared" si="562"/>
        <v>Medium</v>
      </c>
      <c r="U8993">
        <v>10</v>
      </c>
      <c r="V8993">
        <v>2025</v>
      </c>
      <c r="W8993" t="s">
        <v>20</v>
      </c>
      <c r="X8993">
        <v>4</v>
      </c>
    </row>
    <row r="8994" spans="1:24" x14ac:dyDescent="0.3">
      <c r="A8994">
        <v>8993</v>
      </c>
      <c r="B8994" t="s">
        <v>36</v>
      </c>
      <c r="C8994" t="str">
        <f>_xlfn.XLOOKUP(B8994,Lookup_table!B:B,Lookup_table!C:C)</f>
        <v>Data</v>
      </c>
      <c r="D8994" t="s">
        <v>37</v>
      </c>
      <c r="E8994" t="s">
        <v>42</v>
      </c>
      <c r="F8994" t="s">
        <v>16</v>
      </c>
      <c r="G8994" t="s">
        <v>25</v>
      </c>
      <c r="H8994" t="str">
        <f t="shared" si="560"/>
        <v>Onsite/Hybrid</v>
      </c>
      <c r="I8994" t="s">
        <v>35</v>
      </c>
      <c r="J8994" t="str">
        <f t="shared" si="561"/>
        <v>0-2 yrs</v>
      </c>
      <c r="K8994">
        <f t="shared" ca="1" si="563"/>
        <v>0</v>
      </c>
      <c r="L8994" t="s">
        <v>27</v>
      </c>
      <c r="M8994">
        <v>0</v>
      </c>
      <c r="N8994">
        <v>0</v>
      </c>
      <c r="O8994">
        <v>0</v>
      </c>
      <c r="P8994">
        <v>1</v>
      </c>
      <c r="Q8994">
        <v>0</v>
      </c>
      <c r="R8994">
        <f>SUM(M8994:N8994:O8994:P8994:Q8994)</f>
        <v>1</v>
      </c>
      <c r="S8994" s="1">
        <v>60890</v>
      </c>
      <c r="T8994" s="1" t="str">
        <f t="shared" si="562"/>
        <v>Low</v>
      </c>
      <c r="U8994">
        <v>3</v>
      </c>
      <c r="V8994">
        <v>2020</v>
      </c>
      <c r="W8994" t="s">
        <v>34</v>
      </c>
      <c r="X8994">
        <v>4</v>
      </c>
    </row>
    <row r="8995" spans="1:24" x14ac:dyDescent="0.3">
      <c r="A8995">
        <v>8994</v>
      </c>
      <c r="B8995" t="s">
        <v>31</v>
      </c>
      <c r="C8995" t="str">
        <f>_xlfn.XLOOKUP(B8995,Lookup_table!B:B,Lookup_table!C:C)</f>
        <v>Business</v>
      </c>
      <c r="D8995" t="s">
        <v>37</v>
      </c>
      <c r="E8995" t="s">
        <v>40</v>
      </c>
      <c r="F8995" t="s">
        <v>16</v>
      </c>
      <c r="G8995" t="s">
        <v>25</v>
      </c>
      <c r="H8995" t="str">
        <f t="shared" si="560"/>
        <v>Onsite/Hybrid</v>
      </c>
      <c r="I8995" t="s">
        <v>35</v>
      </c>
      <c r="J8995" t="str">
        <f t="shared" si="561"/>
        <v>0-2 yrs</v>
      </c>
      <c r="K8995">
        <f t="shared" ca="1" si="563"/>
        <v>1</v>
      </c>
      <c r="L8995" t="s">
        <v>27</v>
      </c>
      <c r="M8995">
        <v>0</v>
      </c>
      <c r="N8995">
        <v>0</v>
      </c>
      <c r="O8995">
        <v>0</v>
      </c>
      <c r="P8995">
        <v>0</v>
      </c>
      <c r="Q8995">
        <v>0</v>
      </c>
      <c r="R8995">
        <f>SUM(M8995:N8995:O8995:P8995:Q8995)</f>
        <v>0</v>
      </c>
      <c r="S8995" s="1">
        <v>51751</v>
      </c>
      <c r="T8995" s="1" t="str">
        <f t="shared" si="562"/>
        <v>Low</v>
      </c>
      <c r="U8995">
        <v>3</v>
      </c>
      <c r="V8995">
        <v>2025</v>
      </c>
      <c r="W8995" t="s">
        <v>34</v>
      </c>
      <c r="X8995">
        <v>1</v>
      </c>
    </row>
    <row r="8996" spans="1:24" x14ac:dyDescent="0.3">
      <c r="A8996">
        <v>8995</v>
      </c>
      <c r="B8996" t="s">
        <v>31</v>
      </c>
      <c r="C8996" t="str">
        <f>_xlfn.XLOOKUP(B8996,Lookup_table!B:B,Lookup_table!C:C)</f>
        <v>Business</v>
      </c>
      <c r="D8996" t="s">
        <v>14</v>
      </c>
      <c r="E8996" t="s">
        <v>32</v>
      </c>
      <c r="F8996" t="s">
        <v>16</v>
      </c>
      <c r="G8996" t="s">
        <v>25</v>
      </c>
      <c r="H8996" t="str">
        <f t="shared" si="560"/>
        <v>Onsite/Hybrid</v>
      </c>
      <c r="I8996" t="s">
        <v>26</v>
      </c>
      <c r="J8996" t="str">
        <f t="shared" si="561"/>
        <v>3-6 yrs</v>
      </c>
      <c r="K8996">
        <f t="shared" ca="1" si="563"/>
        <v>4</v>
      </c>
      <c r="L8996" t="s">
        <v>27</v>
      </c>
      <c r="M8996">
        <v>1</v>
      </c>
      <c r="N8996">
        <v>1</v>
      </c>
      <c r="O8996">
        <v>1</v>
      </c>
      <c r="P8996">
        <v>0</v>
      </c>
      <c r="Q8996">
        <v>1</v>
      </c>
      <c r="R8996">
        <f>SUM(M8996:N8996:O8996:P8996:Q8996)</f>
        <v>4</v>
      </c>
      <c r="S8996" s="1">
        <v>102706</v>
      </c>
      <c r="T8996" s="1" t="str">
        <f t="shared" si="562"/>
        <v>Medium</v>
      </c>
      <c r="U8996">
        <v>8</v>
      </c>
      <c r="V8996">
        <v>2021</v>
      </c>
      <c r="W8996" t="s">
        <v>28</v>
      </c>
      <c r="X8996">
        <v>9</v>
      </c>
    </row>
    <row r="8997" spans="1:24" x14ac:dyDescent="0.3">
      <c r="A8997">
        <v>8996</v>
      </c>
      <c r="B8997" t="s">
        <v>31</v>
      </c>
      <c r="C8997" t="str">
        <f>_xlfn.XLOOKUP(B8997,Lookup_table!B:B,Lookup_table!C:C)</f>
        <v>Business</v>
      </c>
      <c r="D8997" t="s">
        <v>22</v>
      </c>
      <c r="E8997" t="s">
        <v>38</v>
      </c>
      <c r="F8997" t="s">
        <v>16</v>
      </c>
      <c r="G8997" t="s">
        <v>17</v>
      </c>
      <c r="H8997" t="str">
        <f t="shared" si="560"/>
        <v>Remote</v>
      </c>
      <c r="I8997" t="s">
        <v>35</v>
      </c>
      <c r="J8997" t="str">
        <f t="shared" si="561"/>
        <v>0-2 yrs</v>
      </c>
      <c r="K8997">
        <f t="shared" ca="1" si="563"/>
        <v>2</v>
      </c>
      <c r="L8997" t="s">
        <v>39</v>
      </c>
      <c r="M8997">
        <v>1</v>
      </c>
      <c r="N8997">
        <v>0</v>
      </c>
      <c r="O8997">
        <v>1</v>
      </c>
      <c r="P8997">
        <v>0</v>
      </c>
      <c r="Q8997">
        <v>0</v>
      </c>
      <c r="R8997">
        <f>SUM(M8997:N8997:O8997:P8997:Q8997)</f>
        <v>2</v>
      </c>
      <c r="S8997" s="1">
        <v>82522</v>
      </c>
      <c r="T8997" s="1" t="str">
        <f t="shared" si="562"/>
        <v>Medium</v>
      </c>
      <c r="U8997">
        <v>8</v>
      </c>
      <c r="V8997">
        <v>2021</v>
      </c>
      <c r="W8997" t="s">
        <v>34</v>
      </c>
      <c r="X8997">
        <v>1</v>
      </c>
    </row>
    <row r="8998" spans="1:24" x14ac:dyDescent="0.3">
      <c r="A8998">
        <v>8997</v>
      </c>
      <c r="B8998" t="s">
        <v>41</v>
      </c>
      <c r="C8998" t="str">
        <f>_xlfn.XLOOKUP(B8998,Lookup_table!B:B,Lookup_table!C:C)</f>
        <v>Data</v>
      </c>
      <c r="D8998" t="s">
        <v>34</v>
      </c>
      <c r="E8998" t="s">
        <v>38</v>
      </c>
      <c r="F8998" t="s">
        <v>29</v>
      </c>
      <c r="G8998" t="s">
        <v>30</v>
      </c>
      <c r="H8998" t="str">
        <f t="shared" si="560"/>
        <v>Onsite/Hybrid</v>
      </c>
      <c r="I8998" t="s">
        <v>26</v>
      </c>
      <c r="J8998" t="str">
        <f t="shared" si="561"/>
        <v>3-6 yrs</v>
      </c>
      <c r="K8998">
        <f t="shared" ca="1" si="563"/>
        <v>6</v>
      </c>
      <c r="L8998" t="s">
        <v>27</v>
      </c>
      <c r="M8998">
        <v>1</v>
      </c>
      <c r="N8998">
        <v>0</v>
      </c>
      <c r="O8998">
        <v>0</v>
      </c>
      <c r="P8998">
        <v>1</v>
      </c>
      <c r="Q8998">
        <v>1</v>
      </c>
      <c r="R8998">
        <f>SUM(M8998:N8998:O8998:P8998:Q8998)</f>
        <v>3</v>
      </c>
      <c r="S8998" s="1">
        <v>103579</v>
      </c>
      <c r="T8998" s="1" t="str">
        <f t="shared" si="562"/>
        <v>Medium</v>
      </c>
      <c r="U8998">
        <v>5</v>
      </c>
      <c r="V8998">
        <v>2024</v>
      </c>
      <c r="W8998" t="s">
        <v>28</v>
      </c>
      <c r="X8998">
        <v>8</v>
      </c>
    </row>
    <row r="8999" spans="1:24" x14ac:dyDescent="0.3">
      <c r="A8999">
        <v>8998</v>
      </c>
      <c r="B8999" t="s">
        <v>41</v>
      </c>
      <c r="C8999" t="str">
        <f>_xlfn.XLOOKUP(B8999,Lookup_table!B:B,Lookup_table!C:C)</f>
        <v>Data</v>
      </c>
      <c r="D8999" t="s">
        <v>14</v>
      </c>
      <c r="E8999" t="s">
        <v>23</v>
      </c>
      <c r="F8999" t="s">
        <v>51</v>
      </c>
      <c r="G8999" t="s">
        <v>17</v>
      </c>
      <c r="H8999" t="str">
        <f t="shared" si="560"/>
        <v>Remote</v>
      </c>
      <c r="I8999" t="s">
        <v>18</v>
      </c>
      <c r="J8999" t="str">
        <f t="shared" si="561"/>
        <v>7+ yrs</v>
      </c>
      <c r="K8999">
        <f t="shared" ca="1" si="563"/>
        <v>7</v>
      </c>
      <c r="L8999" t="s">
        <v>27</v>
      </c>
      <c r="M8999">
        <v>0</v>
      </c>
      <c r="N8999">
        <v>0</v>
      </c>
      <c r="O8999">
        <v>1</v>
      </c>
      <c r="P8999">
        <v>0</v>
      </c>
      <c r="Q8999">
        <v>0</v>
      </c>
      <c r="R8999">
        <f>SUM(M8999:N8999:O8999:P8999:Q8999)</f>
        <v>1</v>
      </c>
      <c r="S8999" s="1">
        <v>119000</v>
      </c>
      <c r="T8999" s="1" t="str">
        <f t="shared" si="562"/>
        <v>Medium</v>
      </c>
      <c r="U8999">
        <v>10</v>
      </c>
      <c r="V8999">
        <v>2026</v>
      </c>
      <c r="W8999" t="s">
        <v>34</v>
      </c>
      <c r="X8999">
        <v>2</v>
      </c>
    </row>
    <row r="9000" spans="1:24" x14ac:dyDescent="0.3">
      <c r="A9000">
        <v>8999</v>
      </c>
      <c r="B9000" t="s">
        <v>50</v>
      </c>
      <c r="C9000" t="str">
        <f>_xlfn.XLOOKUP(B9000,Lookup_table!B:B,Lookup_table!C:C)</f>
        <v>AI</v>
      </c>
      <c r="D9000" t="s">
        <v>14</v>
      </c>
      <c r="E9000" t="s">
        <v>23</v>
      </c>
      <c r="F9000" t="s">
        <v>16</v>
      </c>
      <c r="G9000" t="s">
        <v>30</v>
      </c>
      <c r="H9000" t="str">
        <f t="shared" si="560"/>
        <v>Onsite/Hybrid</v>
      </c>
      <c r="I9000" t="s">
        <v>26</v>
      </c>
      <c r="J9000" t="str">
        <f t="shared" si="561"/>
        <v>3-6 yrs</v>
      </c>
      <c r="K9000">
        <f t="shared" ca="1" si="563"/>
        <v>4</v>
      </c>
      <c r="L9000" t="s">
        <v>39</v>
      </c>
      <c r="M9000">
        <v>1</v>
      </c>
      <c r="N9000">
        <v>0</v>
      </c>
      <c r="O9000">
        <v>0</v>
      </c>
      <c r="P9000">
        <v>1</v>
      </c>
      <c r="Q9000">
        <v>1</v>
      </c>
      <c r="R9000">
        <f>SUM(M9000:N9000:O9000:P9000:Q9000)</f>
        <v>3</v>
      </c>
      <c r="S9000" s="1">
        <v>141739</v>
      </c>
      <c r="T9000" s="1" t="str">
        <f t="shared" si="562"/>
        <v>High</v>
      </c>
      <c r="U9000">
        <v>2</v>
      </c>
      <c r="V9000">
        <v>2020</v>
      </c>
      <c r="W9000" t="s">
        <v>20</v>
      </c>
      <c r="X9000">
        <v>3</v>
      </c>
    </row>
    <row r="9001" spans="1:24" x14ac:dyDescent="0.3">
      <c r="A9001">
        <v>9000</v>
      </c>
      <c r="B9001" t="s">
        <v>33</v>
      </c>
      <c r="C9001" t="str">
        <f>_xlfn.XLOOKUP(B9001,Lookup_table!B:B,Lookup_table!C:C)</f>
        <v>Data</v>
      </c>
      <c r="D9001" t="s">
        <v>34</v>
      </c>
      <c r="E9001" t="s">
        <v>40</v>
      </c>
      <c r="F9001" t="s">
        <v>16</v>
      </c>
      <c r="G9001" t="s">
        <v>25</v>
      </c>
      <c r="H9001" t="str">
        <f t="shared" si="560"/>
        <v>Onsite/Hybrid</v>
      </c>
      <c r="I9001" t="s">
        <v>26</v>
      </c>
      <c r="J9001" t="str">
        <f t="shared" si="561"/>
        <v>3-6 yrs</v>
      </c>
      <c r="K9001">
        <f t="shared" ca="1" si="563"/>
        <v>4</v>
      </c>
      <c r="L9001" t="s">
        <v>27</v>
      </c>
      <c r="M9001">
        <v>0</v>
      </c>
      <c r="N9001">
        <v>1</v>
      </c>
      <c r="O9001">
        <v>0</v>
      </c>
      <c r="P9001">
        <v>0</v>
      </c>
      <c r="Q9001">
        <v>0</v>
      </c>
      <c r="R9001">
        <f>SUM(M9001:N9001:O9001:P9001:Q9001)</f>
        <v>1</v>
      </c>
      <c r="S9001" s="1">
        <v>72327</v>
      </c>
      <c r="T9001" s="1" t="str">
        <f t="shared" si="562"/>
        <v>Medium</v>
      </c>
      <c r="U9001">
        <v>3</v>
      </c>
      <c r="V9001">
        <v>2024</v>
      </c>
      <c r="W9001" t="s">
        <v>28</v>
      </c>
      <c r="X9001">
        <v>8</v>
      </c>
    </row>
    <row r="9002" spans="1:24" x14ac:dyDescent="0.3">
      <c r="A9002">
        <v>9001</v>
      </c>
      <c r="B9002" t="s">
        <v>50</v>
      </c>
      <c r="C9002" t="str">
        <f>_xlfn.XLOOKUP(B9002,Lookup_table!B:B,Lookup_table!C:C)</f>
        <v>AI</v>
      </c>
      <c r="D9002" t="s">
        <v>37</v>
      </c>
      <c r="E9002" t="s">
        <v>40</v>
      </c>
      <c r="F9002" t="s">
        <v>52</v>
      </c>
      <c r="G9002" t="s">
        <v>30</v>
      </c>
      <c r="H9002" t="str">
        <f t="shared" si="560"/>
        <v>Onsite/Hybrid</v>
      </c>
      <c r="I9002" t="s">
        <v>35</v>
      </c>
      <c r="J9002" t="str">
        <f t="shared" si="561"/>
        <v>0-2 yrs</v>
      </c>
      <c r="K9002">
        <f t="shared" ca="1" si="563"/>
        <v>2</v>
      </c>
      <c r="L9002" t="s">
        <v>27</v>
      </c>
      <c r="M9002">
        <v>0</v>
      </c>
      <c r="N9002">
        <v>0</v>
      </c>
      <c r="O9002">
        <v>0</v>
      </c>
      <c r="P9002">
        <v>1</v>
      </c>
      <c r="Q9002">
        <v>0</v>
      </c>
      <c r="R9002">
        <f>SUM(M9002:N9002:O9002:P9002:Q9002)</f>
        <v>1</v>
      </c>
      <c r="S9002" s="1">
        <v>102318</v>
      </c>
      <c r="T9002" s="1" t="str">
        <f t="shared" si="562"/>
        <v>Medium</v>
      </c>
      <c r="U9002">
        <v>11</v>
      </c>
      <c r="V9002">
        <v>2025</v>
      </c>
      <c r="W9002" t="s">
        <v>20</v>
      </c>
      <c r="X9002">
        <v>3</v>
      </c>
    </row>
    <row r="9003" spans="1:24" x14ac:dyDescent="0.3">
      <c r="A9003">
        <v>9002</v>
      </c>
      <c r="B9003" t="s">
        <v>31</v>
      </c>
      <c r="C9003" t="str">
        <f>_xlfn.XLOOKUP(B9003,Lookup_table!B:B,Lookup_table!C:C)</f>
        <v>Business</v>
      </c>
      <c r="D9003" t="s">
        <v>34</v>
      </c>
      <c r="E9003" t="s">
        <v>15</v>
      </c>
      <c r="F9003" t="s">
        <v>16</v>
      </c>
      <c r="G9003" t="s">
        <v>30</v>
      </c>
      <c r="H9003" t="str">
        <f t="shared" si="560"/>
        <v>Onsite/Hybrid</v>
      </c>
      <c r="I9003" t="s">
        <v>26</v>
      </c>
      <c r="J9003" t="str">
        <f t="shared" si="561"/>
        <v>3-6 yrs</v>
      </c>
      <c r="K9003">
        <f t="shared" ca="1" si="563"/>
        <v>6</v>
      </c>
      <c r="L9003" t="s">
        <v>27</v>
      </c>
      <c r="M9003">
        <v>0</v>
      </c>
      <c r="N9003">
        <v>1</v>
      </c>
      <c r="O9003">
        <v>1</v>
      </c>
      <c r="P9003">
        <v>0</v>
      </c>
      <c r="Q9003">
        <v>1</v>
      </c>
      <c r="R9003">
        <f>SUM(M9003:N9003:O9003:P9003:Q9003)</f>
        <v>3</v>
      </c>
      <c r="S9003" s="1">
        <v>103435</v>
      </c>
      <c r="T9003" s="1" t="str">
        <f t="shared" si="562"/>
        <v>Medium</v>
      </c>
      <c r="U9003">
        <v>4</v>
      </c>
      <c r="V9003">
        <v>2024</v>
      </c>
      <c r="W9003" t="s">
        <v>34</v>
      </c>
      <c r="X9003">
        <v>2</v>
      </c>
    </row>
    <row r="9004" spans="1:24" x14ac:dyDescent="0.3">
      <c r="A9004">
        <v>9003</v>
      </c>
      <c r="B9004" t="s">
        <v>31</v>
      </c>
      <c r="C9004" t="str">
        <f>_xlfn.XLOOKUP(B9004,Lookup_table!B:B,Lookup_table!C:C)</f>
        <v>Business</v>
      </c>
      <c r="D9004" t="s">
        <v>14</v>
      </c>
      <c r="E9004" t="s">
        <v>38</v>
      </c>
      <c r="F9004" t="s">
        <v>51</v>
      </c>
      <c r="G9004" t="s">
        <v>30</v>
      </c>
      <c r="H9004" t="str">
        <f t="shared" si="560"/>
        <v>Onsite/Hybrid</v>
      </c>
      <c r="I9004" t="s">
        <v>18</v>
      </c>
      <c r="J9004" t="str">
        <f t="shared" si="561"/>
        <v>7+ yrs</v>
      </c>
      <c r="K9004">
        <f t="shared" ca="1" si="563"/>
        <v>13</v>
      </c>
      <c r="L9004" t="s">
        <v>27</v>
      </c>
      <c r="M9004">
        <v>1</v>
      </c>
      <c r="N9004">
        <v>0</v>
      </c>
      <c r="O9004">
        <v>0</v>
      </c>
      <c r="P9004">
        <v>1</v>
      </c>
      <c r="Q9004">
        <v>0</v>
      </c>
      <c r="R9004">
        <f>SUM(M9004:N9004:O9004:P9004:Q9004)</f>
        <v>2</v>
      </c>
      <c r="S9004" s="1">
        <v>114520</v>
      </c>
      <c r="T9004" s="1" t="str">
        <f t="shared" si="562"/>
        <v>Medium</v>
      </c>
      <c r="U9004">
        <v>1</v>
      </c>
      <c r="V9004">
        <v>2023</v>
      </c>
      <c r="W9004" t="s">
        <v>28</v>
      </c>
      <c r="X9004">
        <v>9</v>
      </c>
    </row>
    <row r="9005" spans="1:24" x14ac:dyDescent="0.3">
      <c r="A9005">
        <v>9004</v>
      </c>
      <c r="B9005" t="s">
        <v>36</v>
      </c>
      <c r="C9005" t="str">
        <f>_xlfn.XLOOKUP(B9005,Lookup_table!B:B,Lookup_table!C:C)</f>
        <v>Data</v>
      </c>
      <c r="D9005" t="s">
        <v>37</v>
      </c>
      <c r="E9005" t="s">
        <v>32</v>
      </c>
      <c r="F9005" t="s">
        <v>51</v>
      </c>
      <c r="G9005" t="s">
        <v>17</v>
      </c>
      <c r="H9005" t="str">
        <f t="shared" si="560"/>
        <v>Remote</v>
      </c>
      <c r="I9005" t="s">
        <v>35</v>
      </c>
      <c r="J9005" t="str">
        <f t="shared" si="561"/>
        <v>0-2 yrs</v>
      </c>
      <c r="K9005">
        <f t="shared" ca="1" si="563"/>
        <v>1</v>
      </c>
      <c r="L9005" t="s">
        <v>27</v>
      </c>
      <c r="M9005">
        <v>1</v>
      </c>
      <c r="N9005">
        <v>1</v>
      </c>
      <c r="O9005">
        <v>0</v>
      </c>
      <c r="P9005">
        <v>0</v>
      </c>
      <c r="Q9005">
        <v>0</v>
      </c>
      <c r="R9005">
        <f>SUM(M9005:N9005:O9005:P9005:Q9005)</f>
        <v>2</v>
      </c>
      <c r="S9005" s="1">
        <v>45130</v>
      </c>
      <c r="T9005" s="1" t="str">
        <f t="shared" si="562"/>
        <v>Low</v>
      </c>
      <c r="U9005">
        <v>12</v>
      </c>
      <c r="V9005">
        <v>2024</v>
      </c>
      <c r="W9005" t="s">
        <v>28</v>
      </c>
      <c r="X9005">
        <v>8</v>
      </c>
    </row>
    <row r="9006" spans="1:24" x14ac:dyDescent="0.3">
      <c r="A9006">
        <v>9005</v>
      </c>
      <c r="B9006" t="s">
        <v>21</v>
      </c>
      <c r="C9006" t="str">
        <f>_xlfn.XLOOKUP(B9006,Lookup_table!B:B,Lookup_table!C:C)</f>
        <v>AI</v>
      </c>
      <c r="D9006" t="s">
        <v>22</v>
      </c>
      <c r="E9006" t="s">
        <v>42</v>
      </c>
      <c r="F9006" t="s">
        <v>52</v>
      </c>
      <c r="G9006" t="s">
        <v>30</v>
      </c>
      <c r="H9006" t="str">
        <f t="shared" si="560"/>
        <v>Onsite/Hybrid</v>
      </c>
      <c r="I9006" t="s">
        <v>18</v>
      </c>
      <c r="J9006" t="str">
        <f t="shared" si="561"/>
        <v>7+ yrs</v>
      </c>
      <c r="K9006">
        <f t="shared" ca="1" si="563"/>
        <v>12</v>
      </c>
      <c r="L9006" t="s">
        <v>39</v>
      </c>
      <c r="M9006">
        <v>0</v>
      </c>
      <c r="N9006">
        <v>0</v>
      </c>
      <c r="O9006">
        <v>0</v>
      </c>
      <c r="P9006">
        <v>1</v>
      </c>
      <c r="Q9006">
        <v>0</v>
      </c>
      <c r="R9006">
        <f>SUM(M9006:N9006:O9006:P9006:Q9006)</f>
        <v>1</v>
      </c>
      <c r="S9006" s="1">
        <v>175083</v>
      </c>
      <c r="T9006" s="1" t="str">
        <f t="shared" si="562"/>
        <v>High</v>
      </c>
      <c r="U9006">
        <v>12</v>
      </c>
      <c r="V9006">
        <v>2024</v>
      </c>
      <c r="W9006" t="s">
        <v>20</v>
      </c>
      <c r="X9006">
        <v>1</v>
      </c>
    </row>
    <row r="9007" spans="1:24" x14ac:dyDescent="0.3">
      <c r="A9007">
        <v>9006</v>
      </c>
      <c r="B9007" t="s">
        <v>50</v>
      </c>
      <c r="C9007" t="str">
        <f>_xlfn.XLOOKUP(B9007,Lookup_table!B:B,Lookup_table!C:C)</f>
        <v>AI</v>
      </c>
      <c r="D9007" t="s">
        <v>22</v>
      </c>
      <c r="E9007" t="s">
        <v>23</v>
      </c>
      <c r="F9007" t="s">
        <v>51</v>
      </c>
      <c r="G9007" t="s">
        <v>30</v>
      </c>
      <c r="H9007" t="str">
        <f t="shared" si="560"/>
        <v>Onsite/Hybrid</v>
      </c>
      <c r="I9007" t="s">
        <v>18</v>
      </c>
      <c r="J9007" t="str">
        <f t="shared" si="561"/>
        <v>7+ yrs</v>
      </c>
      <c r="K9007">
        <f t="shared" ca="1" si="563"/>
        <v>10</v>
      </c>
      <c r="L9007" t="s">
        <v>39</v>
      </c>
      <c r="M9007">
        <v>0</v>
      </c>
      <c r="N9007">
        <v>1</v>
      </c>
      <c r="O9007">
        <v>1</v>
      </c>
      <c r="P9007">
        <v>1</v>
      </c>
      <c r="Q9007">
        <v>1</v>
      </c>
      <c r="R9007">
        <f>SUM(M9007:N9007:O9007:P9007:Q9007)</f>
        <v>4</v>
      </c>
      <c r="S9007" s="1">
        <v>199130</v>
      </c>
      <c r="T9007" s="1" t="str">
        <f t="shared" si="562"/>
        <v>High</v>
      </c>
      <c r="U9007">
        <v>5</v>
      </c>
      <c r="V9007">
        <v>2023</v>
      </c>
      <c r="W9007" t="s">
        <v>28</v>
      </c>
      <c r="X9007">
        <v>4</v>
      </c>
    </row>
    <row r="9008" spans="1:24" x14ac:dyDescent="0.3">
      <c r="A9008">
        <v>9007</v>
      </c>
      <c r="B9008" t="s">
        <v>21</v>
      </c>
      <c r="C9008" t="str">
        <f>_xlfn.XLOOKUP(B9008,Lookup_table!B:B,Lookup_table!C:C)</f>
        <v>AI</v>
      </c>
      <c r="D9008" t="s">
        <v>34</v>
      </c>
      <c r="E9008" t="s">
        <v>40</v>
      </c>
      <c r="F9008" t="s">
        <v>51</v>
      </c>
      <c r="G9008" t="s">
        <v>30</v>
      </c>
      <c r="H9008" t="str">
        <f t="shared" si="560"/>
        <v>Onsite/Hybrid</v>
      </c>
      <c r="I9008" t="s">
        <v>26</v>
      </c>
      <c r="J9008" t="str">
        <f t="shared" si="561"/>
        <v>3-6 yrs</v>
      </c>
      <c r="K9008">
        <f t="shared" ca="1" si="563"/>
        <v>6</v>
      </c>
      <c r="L9008" t="s">
        <v>39</v>
      </c>
      <c r="M9008">
        <v>1</v>
      </c>
      <c r="N9008">
        <v>1</v>
      </c>
      <c r="O9008">
        <v>1</v>
      </c>
      <c r="P9008">
        <v>0</v>
      </c>
      <c r="Q9008">
        <v>0</v>
      </c>
      <c r="R9008">
        <f>SUM(M9008:N9008:O9008:P9008:Q9008)</f>
        <v>3</v>
      </c>
      <c r="S9008" s="1">
        <v>126397</v>
      </c>
      <c r="T9008" s="1" t="str">
        <f t="shared" si="562"/>
        <v>High</v>
      </c>
      <c r="U9008">
        <v>7</v>
      </c>
      <c r="V9008">
        <v>2021</v>
      </c>
      <c r="W9008" t="s">
        <v>20</v>
      </c>
      <c r="X9008">
        <v>4</v>
      </c>
    </row>
    <row r="9009" spans="1:24" x14ac:dyDescent="0.3">
      <c r="A9009">
        <v>9008</v>
      </c>
      <c r="B9009" t="s">
        <v>36</v>
      </c>
      <c r="C9009" t="str">
        <f>_xlfn.XLOOKUP(B9009,Lookup_table!B:B,Lookup_table!C:C)</f>
        <v>Data</v>
      </c>
      <c r="D9009" t="s">
        <v>14</v>
      </c>
      <c r="E9009" t="s">
        <v>15</v>
      </c>
      <c r="F9009" t="s">
        <v>52</v>
      </c>
      <c r="G9009" t="s">
        <v>30</v>
      </c>
      <c r="H9009" t="str">
        <f t="shared" si="560"/>
        <v>Onsite/Hybrid</v>
      </c>
      <c r="I9009" t="s">
        <v>35</v>
      </c>
      <c r="J9009" t="str">
        <f t="shared" si="561"/>
        <v>0-2 yrs</v>
      </c>
      <c r="K9009">
        <f t="shared" ca="1" si="563"/>
        <v>1</v>
      </c>
      <c r="L9009" t="s">
        <v>19</v>
      </c>
      <c r="M9009">
        <v>0</v>
      </c>
      <c r="N9009">
        <v>1</v>
      </c>
      <c r="O9009">
        <v>0</v>
      </c>
      <c r="P9009">
        <v>1</v>
      </c>
      <c r="Q9009">
        <v>1</v>
      </c>
      <c r="R9009">
        <f>SUM(M9009:N9009:O9009:P9009:Q9009)</f>
        <v>3</v>
      </c>
      <c r="S9009" s="1">
        <v>72649</v>
      </c>
      <c r="T9009" s="1" t="str">
        <f t="shared" si="562"/>
        <v>Medium</v>
      </c>
      <c r="U9009">
        <v>8</v>
      </c>
      <c r="V9009">
        <v>2025</v>
      </c>
      <c r="W9009" t="s">
        <v>28</v>
      </c>
      <c r="X9009">
        <v>8</v>
      </c>
    </row>
    <row r="9010" spans="1:24" x14ac:dyDescent="0.3">
      <c r="A9010">
        <v>9009</v>
      </c>
      <c r="B9010" t="s">
        <v>50</v>
      </c>
      <c r="C9010" t="str">
        <f>_xlfn.XLOOKUP(B9010,Lookup_table!B:B,Lookup_table!C:C)</f>
        <v>AI</v>
      </c>
      <c r="D9010" t="s">
        <v>22</v>
      </c>
      <c r="E9010" t="s">
        <v>32</v>
      </c>
      <c r="F9010" t="s">
        <v>52</v>
      </c>
      <c r="G9010" t="s">
        <v>17</v>
      </c>
      <c r="H9010" t="str">
        <f t="shared" si="560"/>
        <v>Remote</v>
      </c>
      <c r="I9010" t="s">
        <v>18</v>
      </c>
      <c r="J9010" t="str">
        <f t="shared" si="561"/>
        <v>7+ yrs</v>
      </c>
      <c r="K9010">
        <f t="shared" ca="1" si="563"/>
        <v>12</v>
      </c>
      <c r="L9010" t="s">
        <v>39</v>
      </c>
      <c r="M9010">
        <v>1</v>
      </c>
      <c r="N9010">
        <v>0</v>
      </c>
      <c r="O9010">
        <v>0</v>
      </c>
      <c r="P9010">
        <v>1</v>
      </c>
      <c r="Q9010">
        <v>0</v>
      </c>
      <c r="R9010">
        <f>SUM(M9010:N9010:O9010:P9010:Q9010)</f>
        <v>2</v>
      </c>
      <c r="S9010" s="1">
        <v>170075</v>
      </c>
      <c r="T9010" s="1" t="str">
        <f t="shared" si="562"/>
        <v>High</v>
      </c>
      <c r="U9010">
        <v>5</v>
      </c>
      <c r="V9010">
        <v>2023</v>
      </c>
      <c r="W9010" t="s">
        <v>34</v>
      </c>
      <c r="X9010">
        <v>4</v>
      </c>
    </row>
    <row r="9011" spans="1:24" x14ac:dyDescent="0.3">
      <c r="A9011">
        <v>9010</v>
      </c>
      <c r="B9011" t="s">
        <v>31</v>
      </c>
      <c r="C9011" t="str">
        <f>_xlfn.XLOOKUP(B9011,Lookup_table!B:B,Lookup_table!C:C)</f>
        <v>Business</v>
      </c>
      <c r="D9011" t="s">
        <v>37</v>
      </c>
      <c r="E9011" t="s">
        <v>38</v>
      </c>
      <c r="F9011" t="s">
        <v>16</v>
      </c>
      <c r="G9011" t="s">
        <v>30</v>
      </c>
      <c r="H9011" t="str">
        <f t="shared" si="560"/>
        <v>Onsite/Hybrid</v>
      </c>
      <c r="I9011" t="s">
        <v>18</v>
      </c>
      <c r="J9011" t="str">
        <f t="shared" si="561"/>
        <v>7+ yrs</v>
      </c>
      <c r="K9011">
        <f t="shared" ca="1" si="563"/>
        <v>14</v>
      </c>
      <c r="L9011" t="s">
        <v>19</v>
      </c>
      <c r="M9011">
        <v>1</v>
      </c>
      <c r="N9011">
        <v>0</v>
      </c>
      <c r="O9011">
        <v>1</v>
      </c>
      <c r="P9011">
        <v>0</v>
      </c>
      <c r="Q9011">
        <v>0</v>
      </c>
      <c r="R9011">
        <f>SUM(M9011:N9011:O9011:P9011:Q9011)</f>
        <v>2</v>
      </c>
      <c r="S9011" s="1">
        <v>117841</v>
      </c>
      <c r="T9011" s="1" t="str">
        <f t="shared" si="562"/>
        <v>Medium</v>
      </c>
      <c r="U9011">
        <v>2</v>
      </c>
      <c r="V9011">
        <v>2020</v>
      </c>
      <c r="W9011" t="s">
        <v>20</v>
      </c>
      <c r="X9011">
        <v>5</v>
      </c>
    </row>
    <row r="9012" spans="1:24" x14ac:dyDescent="0.3">
      <c r="A9012">
        <v>9011</v>
      </c>
      <c r="B9012" t="s">
        <v>21</v>
      </c>
      <c r="C9012" t="str">
        <f>_xlfn.XLOOKUP(B9012,Lookup_table!B:B,Lookup_table!C:C)</f>
        <v>AI</v>
      </c>
      <c r="D9012" t="s">
        <v>37</v>
      </c>
      <c r="E9012" t="s">
        <v>32</v>
      </c>
      <c r="F9012" t="s">
        <v>43</v>
      </c>
      <c r="G9012" t="s">
        <v>17</v>
      </c>
      <c r="H9012" t="str">
        <f t="shared" si="560"/>
        <v>Remote</v>
      </c>
      <c r="I9012" t="s">
        <v>26</v>
      </c>
      <c r="J9012" t="str">
        <f t="shared" si="561"/>
        <v>3-6 yrs</v>
      </c>
      <c r="K9012">
        <f t="shared" ca="1" si="563"/>
        <v>5</v>
      </c>
      <c r="L9012" t="s">
        <v>27</v>
      </c>
      <c r="M9012">
        <v>0</v>
      </c>
      <c r="N9012">
        <v>0</v>
      </c>
      <c r="O9012">
        <v>1</v>
      </c>
      <c r="P9012">
        <v>1</v>
      </c>
      <c r="Q9012">
        <v>0</v>
      </c>
      <c r="R9012">
        <f>SUM(M9012:N9012:O9012:P9012:Q9012)</f>
        <v>2</v>
      </c>
      <c r="S9012" s="1">
        <v>142859</v>
      </c>
      <c r="T9012" s="1" t="str">
        <f t="shared" si="562"/>
        <v>High</v>
      </c>
      <c r="U9012">
        <v>3</v>
      </c>
      <c r="V9012">
        <v>2025</v>
      </c>
      <c r="W9012" t="s">
        <v>28</v>
      </c>
      <c r="X9012">
        <v>2</v>
      </c>
    </row>
    <row r="9013" spans="1:24" x14ac:dyDescent="0.3">
      <c r="A9013">
        <v>9012</v>
      </c>
      <c r="B9013" t="s">
        <v>21</v>
      </c>
      <c r="C9013" t="str">
        <f>_xlfn.XLOOKUP(B9013,Lookup_table!B:B,Lookup_table!C:C)</f>
        <v>AI</v>
      </c>
      <c r="D9013" t="s">
        <v>14</v>
      </c>
      <c r="E9013" t="s">
        <v>40</v>
      </c>
      <c r="F9013" t="s">
        <v>29</v>
      </c>
      <c r="G9013" t="s">
        <v>17</v>
      </c>
      <c r="H9013" t="str">
        <f t="shared" si="560"/>
        <v>Remote</v>
      </c>
      <c r="I9013" t="s">
        <v>18</v>
      </c>
      <c r="J9013" t="str">
        <f t="shared" si="561"/>
        <v>7+ yrs</v>
      </c>
      <c r="K9013">
        <f t="shared" ca="1" si="563"/>
        <v>10</v>
      </c>
      <c r="L9013" t="s">
        <v>19</v>
      </c>
      <c r="M9013">
        <v>0</v>
      </c>
      <c r="N9013">
        <v>0</v>
      </c>
      <c r="O9013">
        <v>1</v>
      </c>
      <c r="P9013">
        <v>0</v>
      </c>
      <c r="Q9013">
        <v>1</v>
      </c>
      <c r="R9013">
        <f>SUM(M9013:N9013:O9013:P9013:Q9013)</f>
        <v>2</v>
      </c>
      <c r="S9013" s="1">
        <v>162422</v>
      </c>
      <c r="T9013" s="1" t="str">
        <f t="shared" si="562"/>
        <v>High</v>
      </c>
      <c r="U9013">
        <v>7</v>
      </c>
      <c r="V9013">
        <v>2025</v>
      </c>
      <c r="W9013" t="s">
        <v>28</v>
      </c>
      <c r="X9013">
        <v>9</v>
      </c>
    </row>
    <row r="9014" spans="1:24" x14ac:dyDescent="0.3">
      <c r="A9014">
        <v>9013</v>
      </c>
      <c r="B9014" t="s">
        <v>41</v>
      </c>
      <c r="C9014" t="str">
        <f>_xlfn.XLOOKUP(B9014,Lookup_table!B:B,Lookup_table!C:C)</f>
        <v>Data</v>
      </c>
      <c r="D9014" t="s">
        <v>34</v>
      </c>
      <c r="E9014" t="s">
        <v>32</v>
      </c>
      <c r="F9014" t="s">
        <v>44</v>
      </c>
      <c r="G9014" t="s">
        <v>30</v>
      </c>
      <c r="H9014" t="str">
        <f t="shared" si="560"/>
        <v>Onsite/Hybrid</v>
      </c>
      <c r="I9014" t="s">
        <v>18</v>
      </c>
      <c r="J9014" t="str">
        <f t="shared" si="561"/>
        <v>7+ yrs</v>
      </c>
      <c r="K9014">
        <f t="shared" ca="1" si="563"/>
        <v>10</v>
      </c>
      <c r="L9014" t="s">
        <v>19</v>
      </c>
      <c r="M9014">
        <v>1</v>
      </c>
      <c r="N9014">
        <v>1</v>
      </c>
      <c r="O9014">
        <v>0</v>
      </c>
      <c r="P9014">
        <v>1</v>
      </c>
      <c r="Q9014">
        <v>1</v>
      </c>
      <c r="R9014">
        <f>SUM(M9014:N9014:O9014:P9014:Q9014)</f>
        <v>4</v>
      </c>
      <c r="S9014" s="1">
        <v>122353</v>
      </c>
      <c r="T9014" s="1" t="str">
        <f t="shared" si="562"/>
        <v>High</v>
      </c>
      <c r="U9014">
        <v>3</v>
      </c>
      <c r="V9014">
        <v>2022</v>
      </c>
      <c r="W9014" t="s">
        <v>20</v>
      </c>
      <c r="X9014">
        <v>4</v>
      </c>
    </row>
    <row r="9015" spans="1:24" x14ac:dyDescent="0.3">
      <c r="A9015">
        <v>9014</v>
      </c>
      <c r="B9015" t="s">
        <v>41</v>
      </c>
      <c r="C9015" t="str">
        <f>_xlfn.XLOOKUP(B9015,Lookup_table!B:B,Lookup_table!C:C)</f>
        <v>Data</v>
      </c>
      <c r="D9015" t="s">
        <v>34</v>
      </c>
      <c r="E9015" t="s">
        <v>38</v>
      </c>
      <c r="F9015" t="s">
        <v>52</v>
      </c>
      <c r="G9015" t="s">
        <v>30</v>
      </c>
      <c r="H9015" t="str">
        <f t="shared" si="560"/>
        <v>Onsite/Hybrid</v>
      </c>
      <c r="I9015" t="s">
        <v>35</v>
      </c>
      <c r="J9015" t="str">
        <f t="shared" si="561"/>
        <v>0-2 yrs</v>
      </c>
      <c r="K9015">
        <f t="shared" ca="1" si="563"/>
        <v>0</v>
      </c>
      <c r="L9015" t="s">
        <v>39</v>
      </c>
      <c r="M9015">
        <v>0</v>
      </c>
      <c r="N9015">
        <v>1</v>
      </c>
      <c r="O9015">
        <v>1</v>
      </c>
      <c r="P9015">
        <v>0</v>
      </c>
      <c r="Q9015">
        <v>0</v>
      </c>
      <c r="R9015">
        <f>SUM(M9015:N9015:O9015:P9015:Q9015)</f>
        <v>2</v>
      </c>
      <c r="S9015" s="1">
        <v>66468</v>
      </c>
      <c r="T9015" s="1" t="str">
        <f t="shared" si="562"/>
        <v>Low</v>
      </c>
      <c r="U9015">
        <v>7</v>
      </c>
      <c r="V9015">
        <v>2022</v>
      </c>
      <c r="W9015" t="s">
        <v>34</v>
      </c>
      <c r="X9015">
        <v>4</v>
      </c>
    </row>
    <row r="9016" spans="1:24" x14ac:dyDescent="0.3">
      <c r="A9016">
        <v>9015</v>
      </c>
      <c r="B9016" t="s">
        <v>36</v>
      </c>
      <c r="C9016" t="str">
        <f>_xlfn.XLOOKUP(B9016,Lookup_table!B:B,Lookup_table!C:C)</f>
        <v>Data</v>
      </c>
      <c r="D9016" t="s">
        <v>37</v>
      </c>
      <c r="E9016" t="s">
        <v>40</v>
      </c>
      <c r="F9016" t="s">
        <v>52</v>
      </c>
      <c r="G9016" t="s">
        <v>17</v>
      </c>
      <c r="H9016" t="str">
        <f t="shared" si="560"/>
        <v>Remote</v>
      </c>
      <c r="I9016" t="s">
        <v>35</v>
      </c>
      <c r="J9016" t="str">
        <f t="shared" si="561"/>
        <v>0-2 yrs</v>
      </c>
      <c r="K9016">
        <f t="shared" ca="1" si="563"/>
        <v>1</v>
      </c>
      <c r="L9016" t="s">
        <v>19</v>
      </c>
      <c r="M9016">
        <v>1</v>
      </c>
      <c r="N9016">
        <v>0</v>
      </c>
      <c r="O9016">
        <v>1</v>
      </c>
      <c r="P9016">
        <v>1</v>
      </c>
      <c r="Q9016">
        <v>1</v>
      </c>
      <c r="R9016">
        <f>SUM(M9016:N9016:O9016:P9016:Q9016)</f>
        <v>4</v>
      </c>
      <c r="S9016" s="1">
        <v>86733</v>
      </c>
      <c r="T9016" s="1" t="str">
        <f t="shared" si="562"/>
        <v>Medium</v>
      </c>
      <c r="U9016">
        <v>10</v>
      </c>
      <c r="V9016">
        <v>2025</v>
      </c>
      <c r="W9016" t="s">
        <v>28</v>
      </c>
      <c r="X9016">
        <v>7</v>
      </c>
    </row>
    <row r="9017" spans="1:24" x14ac:dyDescent="0.3">
      <c r="A9017">
        <v>9016</v>
      </c>
      <c r="B9017" t="s">
        <v>33</v>
      </c>
      <c r="C9017" t="str">
        <f>_xlfn.XLOOKUP(B9017,Lookup_table!B:B,Lookup_table!C:C)</f>
        <v>Data</v>
      </c>
      <c r="D9017" t="s">
        <v>14</v>
      </c>
      <c r="E9017" t="s">
        <v>15</v>
      </c>
      <c r="F9017" t="s">
        <v>44</v>
      </c>
      <c r="G9017" t="s">
        <v>17</v>
      </c>
      <c r="H9017" t="str">
        <f t="shared" si="560"/>
        <v>Remote</v>
      </c>
      <c r="I9017" t="s">
        <v>26</v>
      </c>
      <c r="J9017" t="str">
        <f t="shared" si="561"/>
        <v>3-6 yrs</v>
      </c>
      <c r="K9017">
        <f t="shared" ca="1" si="563"/>
        <v>6</v>
      </c>
      <c r="L9017" t="s">
        <v>19</v>
      </c>
      <c r="M9017">
        <v>0</v>
      </c>
      <c r="N9017">
        <v>0</v>
      </c>
      <c r="O9017">
        <v>1</v>
      </c>
      <c r="P9017">
        <v>0</v>
      </c>
      <c r="Q9017">
        <v>0</v>
      </c>
      <c r="R9017">
        <f>SUM(M9017:N9017:O9017:P9017:Q9017)</f>
        <v>1</v>
      </c>
      <c r="S9017" s="1">
        <v>86419</v>
      </c>
      <c r="T9017" s="1" t="str">
        <f t="shared" si="562"/>
        <v>Medium</v>
      </c>
      <c r="U9017">
        <v>1</v>
      </c>
      <c r="V9017">
        <v>2026</v>
      </c>
      <c r="W9017" t="s">
        <v>20</v>
      </c>
      <c r="X9017">
        <v>3</v>
      </c>
    </row>
    <row r="9018" spans="1:24" x14ac:dyDescent="0.3">
      <c r="A9018">
        <v>9017</v>
      </c>
      <c r="B9018" t="s">
        <v>41</v>
      </c>
      <c r="C9018" t="str">
        <f>_xlfn.XLOOKUP(B9018,Lookup_table!B:B,Lookup_table!C:C)</f>
        <v>Data</v>
      </c>
      <c r="D9018" t="s">
        <v>14</v>
      </c>
      <c r="E9018" t="s">
        <v>40</v>
      </c>
      <c r="F9018" t="s">
        <v>16</v>
      </c>
      <c r="G9018" t="s">
        <v>17</v>
      </c>
      <c r="H9018" t="str">
        <f t="shared" si="560"/>
        <v>Remote</v>
      </c>
      <c r="I9018" t="s">
        <v>35</v>
      </c>
      <c r="J9018" t="str">
        <f t="shared" si="561"/>
        <v>0-2 yrs</v>
      </c>
      <c r="K9018">
        <f t="shared" ca="1" si="563"/>
        <v>1</v>
      </c>
      <c r="L9018" t="s">
        <v>39</v>
      </c>
      <c r="M9018">
        <v>0</v>
      </c>
      <c r="N9018">
        <v>1</v>
      </c>
      <c r="O9018">
        <v>0</v>
      </c>
      <c r="P9018">
        <v>1</v>
      </c>
      <c r="Q9018">
        <v>1</v>
      </c>
      <c r="R9018">
        <f>SUM(M9018:N9018:O9018:P9018:Q9018)</f>
        <v>3</v>
      </c>
      <c r="S9018" s="1">
        <v>79228</v>
      </c>
      <c r="T9018" s="1" t="str">
        <f t="shared" si="562"/>
        <v>Medium</v>
      </c>
      <c r="U9018">
        <v>12</v>
      </c>
      <c r="V9018">
        <v>2020</v>
      </c>
      <c r="W9018" t="s">
        <v>34</v>
      </c>
      <c r="X9018">
        <v>4</v>
      </c>
    </row>
    <row r="9019" spans="1:24" x14ac:dyDescent="0.3">
      <c r="A9019">
        <v>9018</v>
      </c>
      <c r="B9019" t="s">
        <v>50</v>
      </c>
      <c r="C9019" t="str">
        <f>_xlfn.XLOOKUP(B9019,Lookup_table!B:B,Lookup_table!C:C)</f>
        <v>AI</v>
      </c>
      <c r="D9019" t="s">
        <v>22</v>
      </c>
      <c r="E9019" t="s">
        <v>38</v>
      </c>
      <c r="F9019" t="s">
        <v>52</v>
      </c>
      <c r="G9019" t="s">
        <v>25</v>
      </c>
      <c r="H9019" t="str">
        <f t="shared" si="560"/>
        <v>Onsite/Hybrid</v>
      </c>
      <c r="I9019" t="s">
        <v>18</v>
      </c>
      <c r="J9019" t="str">
        <f t="shared" si="561"/>
        <v>7+ yrs</v>
      </c>
      <c r="K9019">
        <f t="shared" ca="1" si="563"/>
        <v>11</v>
      </c>
      <c r="L9019" t="s">
        <v>19</v>
      </c>
      <c r="M9019">
        <v>0</v>
      </c>
      <c r="N9019">
        <v>0</v>
      </c>
      <c r="O9019">
        <v>1</v>
      </c>
      <c r="P9019">
        <v>0</v>
      </c>
      <c r="Q9019">
        <v>1</v>
      </c>
      <c r="R9019">
        <f>SUM(M9019:N9019:O9019:P9019:Q9019)</f>
        <v>2</v>
      </c>
      <c r="S9019" s="1">
        <v>185731</v>
      </c>
      <c r="T9019" s="1" t="str">
        <f t="shared" si="562"/>
        <v>High</v>
      </c>
      <c r="U9019">
        <v>3</v>
      </c>
      <c r="V9019">
        <v>2024</v>
      </c>
      <c r="W9019" t="s">
        <v>28</v>
      </c>
      <c r="X9019">
        <v>8</v>
      </c>
    </row>
    <row r="9020" spans="1:24" x14ac:dyDescent="0.3">
      <c r="A9020">
        <v>9019</v>
      </c>
      <c r="B9020" t="s">
        <v>50</v>
      </c>
      <c r="C9020" t="str">
        <f>_xlfn.XLOOKUP(B9020,Lookup_table!B:B,Lookup_table!C:C)</f>
        <v>AI</v>
      </c>
      <c r="D9020" t="s">
        <v>34</v>
      </c>
      <c r="E9020" t="s">
        <v>23</v>
      </c>
      <c r="F9020" t="s">
        <v>52</v>
      </c>
      <c r="G9020" t="s">
        <v>30</v>
      </c>
      <c r="H9020" t="str">
        <f t="shared" si="560"/>
        <v>Onsite/Hybrid</v>
      </c>
      <c r="I9020" t="s">
        <v>35</v>
      </c>
      <c r="J9020" t="str">
        <f t="shared" si="561"/>
        <v>0-2 yrs</v>
      </c>
      <c r="K9020">
        <f t="shared" ca="1" si="563"/>
        <v>1</v>
      </c>
      <c r="L9020" t="s">
        <v>19</v>
      </c>
      <c r="M9020">
        <v>1</v>
      </c>
      <c r="N9020">
        <v>0</v>
      </c>
      <c r="O9020">
        <v>0</v>
      </c>
      <c r="P9020">
        <v>1</v>
      </c>
      <c r="Q9020">
        <v>1</v>
      </c>
      <c r="R9020">
        <f>SUM(M9020:N9020:O9020:P9020:Q9020)</f>
        <v>3</v>
      </c>
      <c r="S9020" s="1">
        <v>111181</v>
      </c>
      <c r="T9020" s="1" t="str">
        <f t="shared" si="562"/>
        <v>Medium</v>
      </c>
      <c r="U9020">
        <v>6</v>
      </c>
      <c r="V9020">
        <v>2026</v>
      </c>
      <c r="W9020" t="s">
        <v>28</v>
      </c>
      <c r="X9020">
        <v>9</v>
      </c>
    </row>
    <row r="9021" spans="1:24" x14ac:dyDescent="0.3">
      <c r="A9021">
        <v>9020</v>
      </c>
      <c r="B9021" t="s">
        <v>33</v>
      </c>
      <c r="C9021" t="str">
        <f>_xlfn.XLOOKUP(B9021,Lookup_table!B:B,Lookup_table!C:C)</f>
        <v>Data</v>
      </c>
      <c r="D9021" t="s">
        <v>34</v>
      </c>
      <c r="E9021" t="s">
        <v>40</v>
      </c>
      <c r="F9021" t="s">
        <v>52</v>
      </c>
      <c r="G9021" t="s">
        <v>30</v>
      </c>
      <c r="H9021" t="str">
        <f t="shared" si="560"/>
        <v>Onsite/Hybrid</v>
      </c>
      <c r="I9021" t="s">
        <v>18</v>
      </c>
      <c r="J9021" t="str">
        <f t="shared" si="561"/>
        <v>7+ yrs</v>
      </c>
      <c r="K9021">
        <f t="shared" ca="1" si="563"/>
        <v>15</v>
      </c>
      <c r="L9021" t="s">
        <v>27</v>
      </c>
      <c r="M9021">
        <v>1</v>
      </c>
      <c r="N9021">
        <v>0</v>
      </c>
      <c r="O9021">
        <v>0</v>
      </c>
      <c r="P9021">
        <v>0</v>
      </c>
      <c r="Q9021">
        <v>1</v>
      </c>
      <c r="R9021">
        <f>SUM(M9021:N9021:O9021:P9021:Q9021)</f>
        <v>2</v>
      </c>
      <c r="S9021" s="1">
        <v>110975</v>
      </c>
      <c r="T9021" s="1" t="str">
        <f t="shared" si="562"/>
        <v>Medium</v>
      </c>
      <c r="U9021">
        <v>10</v>
      </c>
      <c r="V9021">
        <v>2026</v>
      </c>
      <c r="W9021" t="s">
        <v>34</v>
      </c>
      <c r="X9021">
        <v>3</v>
      </c>
    </row>
    <row r="9022" spans="1:24" x14ac:dyDescent="0.3">
      <c r="A9022">
        <v>9021</v>
      </c>
      <c r="B9022" t="s">
        <v>50</v>
      </c>
      <c r="C9022" t="str">
        <f>_xlfn.XLOOKUP(B9022,Lookup_table!B:B,Lookup_table!C:C)</f>
        <v>AI</v>
      </c>
      <c r="D9022" t="s">
        <v>34</v>
      </c>
      <c r="E9022" t="s">
        <v>23</v>
      </c>
      <c r="F9022" t="s">
        <v>52</v>
      </c>
      <c r="G9022" t="s">
        <v>25</v>
      </c>
      <c r="H9022" t="str">
        <f t="shared" si="560"/>
        <v>Onsite/Hybrid</v>
      </c>
      <c r="I9022" t="s">
        <v>18</v>
      </c>
      <c r="J9022" t="str">
        <f t="shared" si="561"/>
        <v>7+ yrs</v>
      </c>
      <c r="K9022">
        <f t="shared" ca="1" si="563"/>
        <v>9</v>
      </c>
      <c r="L9022" t="s">
        <v>19</v>
      </c>
      <c r="M9022">
        <v>1</v>
      </c>
      <c r="N9022">
        <v>0</v>
      </c>
      <c r="O9022">
        <v>0</v>
      </c>
      <c r="P9022">
        <v>0</v>
      </c>
      <c r="Q9022">
        <v>1</v>
      </c>
      <c r="R9022">
        <f>SUM(M9022:N9022:O9022:P9022:Q9022)</f>
        <v>2</v>
      </c>
      <c r="S9022" s="1">
        <v>153901</v>
      </c>
      <c r="T9022" s="1" t="str">
        <f t="shared" si="562"/>
        <v>High</v>
      </c>
      <c r="U9022">
        <v>6</v>
      </c>
      <c r="V9022">
        <v>2022</v>
      </c>
      <c r="W9022" t="s">
        <v>20</v>
      </c>
      <c r="X9022">
        <v>1</v>
      </c>
    </row>
    <row r="9023" spans="1:24" x14ac:dyDescent="0.3">
      <c r="A9023">
        <v>9022</v>
      </c>
      <c r="B9023" t="s">
        <v>41</v>
      </c>
      <c r="C9023" t="str">
        <f>_xlfn.XLOOKUP(B9023,Lookup_table!B:B,Lookup_table!C:C)</f>
        <v>Data</v>
      </c>
      <c r="D9023" t="s">
        <v>34</v>
      </c>
      <c r="E9023" t="s">
        <v>42</v>
      </c>
      <c r="F9023" t="s">
        <v>29</v>
      </c>
      <c r="G9023" t="s">
        <v>17</v>
      </c>
      <c r="H9023" t="str">
        <f t="shared" si="560"/>
        <v>Remote</v>
      </c>
      <c r="I9023" t="s">
        <v>26</v>
      </c>
      <c r="J9023" t="str">
        <f t="shared" si="561"/>
        <v>3-6 yrs</v>
      </c>
      <c r="K9023">
        <f t="shared" ca="1" si="563"/>
        <v>5</v>
      </c>
      <c r="L9023" t="s">
        <v>27</v>
      </c>
      <c r="M9023">
        <v>0</v>
      </c>
      <c r="N9023">
        <v>0</v>
      </c>
      <c r="O9023">
        <v>0</v>
      </c>
      <c r="P9023">
        <v>0</v>
      </c>
      <c r="Q9023">
        <v>1</v>
      </c>
      <c r="R9023">
        <f>SUM(M9023:N9023:O9023:P9023:Q9023)</f>
        <v>1</v>
      </c>
      <c r="S9023" s="1">
        <v>87229</v>
      </c>
      <c r="T9023" s="1" t="str">
        <f t="shared" si="562"/>
        <v>Medium</v>
      </c>
      <c r="U9023">
        <v>8</v>
      </c>
      <c r="V9023">
        <v>2023</v>
      </c>
      <c r="W9023" t="s">
        <v>20</v>
      </c>
      <c r="X9023">
        <v>2</v>
      </c>
    </row>
    <row r="9024" spans="1:24" x14ac:dyDescent="0.3">
      <c r="A9024">
        <v>9023</v>
      </c>
      <c r="B9024" t="s">
        <v>21</v>
      </c>
      <c r="C9024" t="str">
        <f>_xlfn.XLOOKUP(B9024,Lookup_table!B:B,Lookup_table!C:C)</f>
        <v>AI</v>
      </c>
      <c r="D9024" t="s">
        <v>34</v>
      </c>
      <c r="E9024" t="s">
        <v>42</v>
      </c>
      <c r="F9024" t="s">
        <v>29</v>
      </c>
      <c r="G9024" t="s">
        <v>25</v>
      </c>
      <c r="H9024" t="str">
        <f t="shared" si="560"/>
        <v>Onsite/Hybrid</v>
      </c>
      <c r="I9024" t="s">
        <v>35</v>
      </c>
      <c r="J9024" t="str">
        <f t="shared" si="561"/>
        <v>0-2 yrs</v>
      </c>
      <c r="K9024">
        <f t="shared" ca="1" si="563"/>
        <v>0</v>
      </c>
      <c r="L9024" t="s">
        <v>27</v>
      </c>
      <c r="M9024">
        <v>1</v>
      </c>
      <c r="N9024">
        <v>0</v>
      </c>
      <c r="O9024">
        <v>1</v>
      </c>
      <c r="P9024">
        <v>0</v>
      </c>
      <c r="Q9024">
        <v>1</v>
      </c>
      <c r="R9024">
        <f>SUM(M9024:N9024:O9024:P9024:Q9024)</f>
        <v>3</v>
      </c>
      <c r="S9024" s="1">
        <v>115583</v>
      </c>
      <c r="T9024" s="1" t="str">
        <f t="shared" si="562"/>
        <v>Medium</v>
      </c>
      <c r="U9024">
        <v>9</v>
      </c>
      <c r="V9024">
        <v>2023</v>
      </c>
      <c r="W9024" t="s">
        <v>20</v>
      </c>
      <c r="X9024">
        <v>6</v>
      </c>
    </row>
    <row r="9025" spans="1:24" x14ac:dyDescent="0.3">
      <c r="A9025">
        <v>9024</v>
      </c>
      <c r="B9025" t="s">
        <v>36</v>
      </c>
      <c r="C9025" t="str">
        <f>_xlfn.XLOOKUP(B9025,Lookup_table!B:B,Lookup_table!C:C)</f>
        <v>Data</v>
      </c>
      <c r="D9025" t="s">
        <v>22</v>
      </c>
      <c r="E9025" t="s">
        <v>23</v>
      </c>
      <c r="F9025" t="s">
        <v>44</v>
      </c>
      <c r="G9025" t="s">
        <v>25</v>
      </c>
      <c r="H9025" t="str">
        <f t="shared" si="560"/>
        <v>Onsite/Hybrid</v>
      </c>
      <c r="I9025" t="s">
        <v>35</v>
      </c>
      <c r="J9025" t="str">
        <f t="shared" si="561"/>
        <v>0-2 yrs</v>
      </c>
      <c r="K9025">
        <f t="shared" ca="1" si="563"/>
        <v>0</v>
      </c>
      <c r="L9025" t="s">
        <v>19</v>
      </c>
      <c r="M9025">
        <v>0</v>
      </c>
      <c r="N9025">
        <v>1</v>
      </c>
      <c r="O9025">
        <v>1</v>
      </c>
      <c r="P9025">
        <v>1</v>
      </c>
      <c r="Q9025">
        <v>0</v>
      </c>
      <c r="R9025">
        <f>SUM(M9025:N9025:O9025:P9025:Q9025)</f>
        <v>3</v>
      </c>
      <c r="S9025" s="1">
        <v>95819</v>
      </c>
      <c r="T9025" s="1" t="str">
        <f t="shared" si="562"/>
        <v>Medium</v>
      </c>
      <c r="U9025">
        <v>2</v>
      </c>
      <c r="V9025">
        <v>2022</v>
      </c>
      <c r="W9025" t="s">
        <v>28</v>
      </c>
      <c r="X9025">
        <v>8</v>
      </c>
    </row>
    <row r="9026" spans="1:24" x14ac:dyDescent="0.3">
      <c r="A9026">
        <v>9025</v>
      </c>
      <c r="B9026" t="s">
        <v>31</v>
      </c>
      <c r="C9026" t="str">
        <f>_xlfn.XLOOKUP(B9026,Lookup_table!B:B,Lookup_table!C:C)</f>
        <v>Business</v>
      </c>
      <c r="D9026" t="s">
        <v>22</v>
      </c>
      <c r="E9026" t="s">
        <v>23</v>
      </c>
      <c r="F9026" t="s">
        <v>43</v>
      </c>
      <c r="G9026" t="s">
        <v>30</v>
      </c>
      <c r="H9026" t="str">
        <f t="shared" ref="H9026:H9089" si="564">IF(G9026="Remote","Remote","Onsite/Hybrid")</f>
        <v>Onsite/Hybrid</v>
      </c>
      <c r="I9026" t="s">
        <v>18</v>
      </c>
      <c r="J9026" t="str">
        <f t="shared" ref="J9026:J9089" si="565">IF(I9026="Entry","0-2 yrs",IF(I9026="Mid","3-6 yrs","7+ yrs"))</f>
        <v>7+ yrs</v>
      </c>
      <c r="K9026">
        <f t="shared" ca="1" si="563"/>
        <v>15</v>
      </c>
      <c r="L9026" t="s">
        <v>27</v>
      </c>
      <c r="M9026">
        <v>0</v>
      </c>
      <c r="N9026">
        <v>0</v>
      </c>
      <c r="O9026">
        <v>1</v>
      </c>
      <c r="P9026">
        <v>0</v>
      </c>
      <c r="Q9026">
        <v>1</v>
      </c>
      <c r="R9026">
        <f>SUM(M9026:N9026:O9026:P9026:Q9026)</f>
        <v>2</v>
      </c>
      <c r="S9026" s="1">
        <v>147405</v>
      </c>
      <c r="T9026" s="1" t="str">
        <f t="shared" ref="T9026:T9089" si="566">IF(S9026&lt;=70000,"Low",IF(S9026&lt;=120000,"Medium","High"))</f>
        <v>High</v>
      </c>
      <c r="U9026">
        <v>1</v>
      </c>
      <c r="V9026">
        <v>2025</v>
      </c>
      <c r="W9026" t="s">
        <v>20</v>
      </c>
      <c r="X9026">
        <v>4</v>
      </c>
    </row>
    <row r="9027" spans="1:24" x14ac:dyDescent="0.3">
      <c r="A9027">
        <v>9026</v>
      </c>
      <c r="B9027" t="s">
        <v>41</v>
      </c>
      <c r="C9027" t="str">
        <f>_xlfn.XLOOKUP(B9027,Lookup_table!B:B,Lookup_table!C:C)</f>
        <v>Data</v>
      </c>
      <c r="D9027" t="s">
        <v>14</v>
      </c>
      <c r="E9027" t="s">
        <v>32</v>
      </c>
      <c r="F9027" t="s">
        <v>29</v>
      </c>
      <c r="G9027" t="s">
        <v>30</v>
      </c>
      <c r="H9027" t="str">
        <f t="shared" si="564"/>
        <v>Onsite/Hybrid</v>
      </c>
      <c r="I9027" t="s">
        <v>26</v>
      </c>
      <c r="J9027" t="str">
        <f t="shared" si="565"/>
        <v>3-6 yrs</v>
      </c>
      <c r="K9027">
        <f t="shared" ref="K9027:K9090" ca="1" si="567">IF(J9027="0-2 yrs",RANDBETWEEN(0,2),IF(J9027="3-6 yrs", RANDBETWEEN(3,6),IF(J9027="7+ yrs", RANDBETWEEN(7,15)," ")))</f>
        <v>3</v>
      </c>
      <c r="L9027" t="s">
        <v>27</v>
      </c>
      <c r="M9027">
        <v>0</v>
      </c>
      <c r="N9027">
        <v>1</v>
      </c>
      <c r="O9027">
        <v>1</v>
      </c>
      <c r="P9027">
        <v>0</v>
      </c>
      <c r="Q9027">
        <v>1</v>
      </c>
      <c r="R9027">
        <f>SUM(M9027:N9027:O9027:P9027:Q9027)</f>
        <v>3</v>
      </c>
      <c r="S9027" s="1">
        <v>101630</v>
      </c>
      <c r="T9027" s="1" t="str">
        <f t="shared" si="566"/>
        <v>Medium</v>
      </c>
      <c r="U9027">
        <v>11</v>
      </c>
      <c r="V9027">
        <v>2022</v>
      </c>
      <c r="W9027" t="s">
        <v>28</v>
      </c>
      <c r="X9027">
        <v>8</v>
      </c>
    </row>
    <row r="9028" spans="1:24" x14ac:dyDescent="0.3">
      <c r="A9028">
        <v>9027</v>
      </c>
      <c r="B9028" t="s">
        <v>31</v>
      </c>
      <c r="C9028" t="str">
        <f>_xlfn.XLOOKUP(B9028,Lookup_table!B:B,Lookup_table!C:C)</f>
        <v>Business</v>
      </c>
      <c r="D9028" t="s">
        <v>14</v>
      </c>
      <c r="E9028" t="s">
        <v>38</v>
      </c>
      <c r="F9028" t="s">
        <v>24</v>
      </c>
      <c r="G9028" t="s">
        <v>25</v>
      </c>
      <c r="H9028" t="str">
        <f t="shared" si="564"/>
        <v>Onsite/Hybrid</v>
      </c>
      <c r="I9028" t="s">
        <v>26</v>
      </c>
      <c r="J9028" t="str">
        <f t="shared" si="565"/>
        <v>3-6 yrs</v>
      </c>
      <c r="K9028">
        <f t="shared" ca="1" si="567"/>
        <v>5</v>
      </c>
      <c r="L9028" t="s">
        <v>39</v>
      </c>
      <c r="M9028">
        <v>0</v>
      </c>
      <c r="N9028">
        <v>0</v>
      </c>
      <c r="O9028">
        <v>1</v>
      </c>
      <c r="P9028">
        <v>1</v>
      </c>
      <c r="Q9028">
        <v>0</v>
      </c>
      <c r="R9028">
        <f>SUM(M9028:N9028:O9028:P9028:Q9028)</f>
        <v>2</v>
      </c>
      <c r="S9028" s="1">
        <v>104582</v>
      </c>
      <c r="T9028" s="1" t="str">
        <f t="shared" si="566"/>
        <v>Medium</v>
      </c>
      <c r="U9028">
        <v>2</v>
      </c>
      <c r="V9028">
        <v>2021</v>
      </c>
      <c r="W9028" t="s">
        <v>28</v>
      </c>
      <c r="X9028">
        <v>4</v>
      </c>
    </row>
    <row r="9029" spans="1:24" x14ac:dyDescent="0.3">
      <c r="A9029">
        <v>9028</v>
      </c>
      <c r="B9029" t="s">
        <v>31</v>
      </c>
      <c r="C9029" t="str">
        <f>_xlfn.XLOOKUP(B9029,Lookup_table!B:B,Lookup_table!C:C)</f>
        <v>Business</v>
      </c>
      <c r="D9029" t="s">
        <v>22</v>
      </c>
      <c r="E9029" t="s">
        <v>23</v>
      </c>
      <c r="F9029" t="s">
        <v>51</v>
      </c>
      <c r="G9029" t="s">
        <v>17</v>
      </c>
      <c r="H9029" t="str">
        <f t="shared" si="564"/>
        <v>Remote</v>
      </c>
      <c r="I9029" t="s">
        <v>35</v>
      </c>
      <c r="J9029" t="str">
        <f t="shared" si="565"/>
        <v>0-2 yrs</v>
      </c>
      <c r="K9029">
        <f t="shared" ca="1" si="567"/>
        <v>0</v>
      </c>
      <c r="L9029" t="s">
        <v>19</v>
      </c>
      <c r="M9029">
        <v>0</v>
      </c>
      <c r="N9029">
        <v>1</v>
      </c>
      <c r="O9029">
        <v>1</v>
      </c>
      <c r="P9029">
        <v>1</v>
      </c>
      <c r="Q9029">
        <v>0</v>
      </c>
      <c r="R9029">
        <f>SUM(M9029:N9029:O9029:P9029:Q9029)</f>
        <v>3</v>
      </c>
      <c r="S9029" s="1">
        <v>96971</v>
      </c>
      <c r="T9029" s="1" t="str">
        <f t="shared" si="566"/>
        <v>Medium</v>
      </c>
      <c r="U9029">
        <v>4</v>
      </c>
      <c r="V9029">
        <v>2023</v>
      </c>
      <c r="W9029" t="s">
        <v>28</v>
      </c>
      <c r="X9029">
        <v>1</v>
      </c>
    </row>
    <row r="9030" spans="1:24" x14ac:dyDescent="0.3">
      <c r="A9030">
        <v>9029</v>
      </c>
      <c r="B9030" t="s">
        <v>41</v>
      </c>
      <c r="C9030" t="str">
        <f>_xlfn.XLOOKUP(B9030,Lookup_table!B:B,Lookup_table!C:C)</f>
        <v>Data</v>
      </c>
      <c r="D9030" t="s">
        <v>14</v>
      </c>
      <c r="E9030" t="s">
        <v>23</v>
      </c>
      <c r="F9030" t="s">
        <v>44</v>
      </c>
      <c r="G9030" t="s">
        <v>30</v>
      </c>
      <c r="H9030" t="str">
        <f t="shared" si="564"/>
        <v>Onsite/Hybrid</v>
      </c>
      <c r="I9030" t="s">
        <v>18</v>
      </c>
      <c r="J9030" t="str">
        <f t="shared" si="565"/>
        <v>7+ yrs</v>
      </c>
      <c r="K9030">
        <f t="shared" ca="1" si="567"/>
        <v>10</v>
      </c>
      <c r="L9030" t="s">
        <v>27</v>
      </c>
      <c r="M9030">
        <v>0</v>
      </c>
      <c r="N9030">
        <v>1</v>
      </c>
      <c r="O9030">
        <v>0</v>
      </c>
      <c r="P9030">
        <v>1</v>
      </c>
      <c r="Q9030">
        <v>1</v>
      </c>
      <c r="R9030">
        <f>SUM(M9030:N9030:O9030:P9030:Q9030)</f>
        <v>3</v>
      </c>
      <c r="S9030" s="1">
        <v>125019</v>
      </c>
      <c r="T9030" s="1" t="str">
        <f t="shared" si="566"/>
        <v>High</v>
      </c>
      <c r="U9030">
        <v>5</v>
      </c>
      <c r="V9030">
        <v>2026</v>
      </c>
      <c r="W9030" t="s">
        <v>34</v>
      </c>
      <c r="X9030">
        <v>5</v>
      </c>
    </row>
    <row r="9031" spans="1:24" x14ac:dyDescent="0.3">
      <c r="A9031">
        <v>9030</v>
      </c>
      <c r="B9031" t="s">
        <v>50</v>
      </c>
      <c r="C9031" t="str">
        <f>_xlfn.XLOOKUP(B9031,Lookup_table!B:B,Lookup_table!C:C)</f>
        <v>AI</v>
      </c>
      <c r="D9031" t="s">
        <v>22</v>
      </c>
      <c r="E9031" t="s">
        <v>32</v>
      </c>
      <c r="F9031" t="s">
        <v>44</v>
      </c>
      <c r="G9031" t="s">
        <v>25</v>
      </c>
      <c r="H9031" t="str">
        <f t="shared" si="564"/>
        <v>Onsite/Hybrid</v>
      </c>
      <c r="I9031" t="s">
        <v>18</v>
      </c>
      <c r="J9031" t="str">
        <f t="shared" si="565"/>
        <v>7+ yrs</v>
      </c>
      <c r="K9031">
        <f t="shared" ca="1" si="567"/>
        <v>7</v>
      </c>
      <c r="L9031" t="s">
        <v>19</v>
      </c>
      <c r="M9031">
        <v>1</v>
      </c>
      <c r="N9031">
        <v>1</v>
      </c>
      <c r="O9031">
        <v>1</v>
      </c>
      <c r="P9031">
        <v>0</v>
      </c>
      <c r="Q9031">
        <v>1</v>
      </c>
      <c r="R9031">
        <f>SUM(M9031:N9031:O9031:P9031:Q9031)</f>
        <v>4</v>
      </c>
      <c r="S9031" s="1">
        <v>187423</v>
      </c>
      <c r="T9031" s="1" t="str">
        <f t="shared" si="566"/>
        <v>High</v>
      </c>
      <c r="U9031">
        <v>10</v>
      </c>
      <c r="V9031">
        <v>2023</v>
      </c>
      <c r="W9031" t="s">
        <v>20</v>
      </c>
      <c r="X9031">
        <v>3</v>
      </c>
    </row>
    <row r="9032" spans="1:24" x14ac:dyDescent="0.3">
      <c r="A9032">
        <v>9031</v>
      </c>
      <c r="B9032" t="s">
        <v>21</v>
      </c>
      <c r="C9032" t="str">
        <f>_xlfn.XLOOKUP(B9032,Lookup_table!B:B,Lookup_table!C:C)</f>
        <v>AI</v>
      </c>
      <c r="D9032" t="s">
        <v>37</v>
      </c>
      <c r="E9032" t="s">
        <v>15</v>
      </c>
      <c r="F9032" t="s">
        <v>52</v>
      </c>
      <c r="G9032" t="s">
        <v>30</v>
      </c>
      <c r="H9032" t="str">
        <f t="shared" si="564"/>
        <v>Onsite/Hybrid</v>
      </c>
      <c r="I9032" t="s">
        <v>18</v>
      </c>
      <c r="J9032" t="str">
        <f t="shared" si="565"/>
        <v>7+ yrs</v>
      </c>
      <c r="K9032">
        <f t="shared" ca="1" si="567"/>
        <v>11</v>
      </c>
      <c r="L9032" t="s">
        <v>39</v>
      </c>
      <c r="M9032">
        <v>0</v>
      </c>
      <c r="N9032">
        <v>1</v>
      </c>
      <c r="O9032">
        <v>1</v>
      </c>
      <c r="P9032">
        <v>1</v>
      </c>
      <c r="Q9032">
        <v>1</v>
      </c>
      <c r="R9032">
        <f>SUM(M9032:N9032:O9032:P9032:Q9032)</f>
        <v>4</v>
      </c>
      <c r="S9032" s="1">
        <v>178870</v>
      </c>
      <c r="T9032" s="1" t="str">
        <f t="shared" si="566"/>
        <v>High</v>
      </c>
      <c r="U9032">
        <v>5</v>
      </c>
      <c r="V9032">
        <v>2023</v>
      </c>
      <c r="W9032" t="s">
        <v>28</v>
      </c>
      <c r="X9032">
        <v>6</v>
      </c>
    </row>
    <row r="9033" spans="1:24" x14ac:dyDescent="0.3">
      <c r="A9033">
        <v>9032</v>
      </c>
      <c r="B9033" t="s">
        <v>41</v>
      </c>
      <c r="C9033" t="str">
        <f>_xlfn.XLOOKUP(B9033,Lookup_table!B:B,Lookup_table!C:C)</f>
        <v>Data</v>
      </c>
      <c r="D9033" t="s">
        <v>22</v>
      </c>
      <c r="E9033" t="s">
        <v>15</v>
      </c>
      <c r="F9033" t="s">
        <v>43</v>
      </c>
      <c r="G9033" t="s">
        <v>17</v>
      </c>
      <c r="H9033" t="str">
        <f t="shared" si="564"/>
        <v>Remote</v>
      </c>
      <c r="I9033" t="s">
        <v>35</v>
      </c>
      <c r="J9033" t="str">
        <f t="shared" si="565"/>
        <v>0-2 yrs</v>
      </c>
      <c r="K9033">
        <f t="shared" ca="1" si="567"/>
        <v>0</v>
      </c>
      <c r="L9033" t="s">
        <v>19</v>
      </c>
      <c r="M9033">
        <v>0</v>
      </c>
      <c r="N9033">
        <v>1</v>
      </c>
      <c r="O9033">
        <v>0</v>
      </c>
      <c r="P9033">
        <v>0</v>
      </c>
      <c r="Q9033">
        <v>0</v>
      </c>
      <c r="R9033">
        <f>SUM(M9033:N9033:O9033:P9033:Q9033)</f>
        <v>1</v>
      </c>
      <c r="S9033" s="1">
        <v>70565</v>
      </c>
      <c r="T9033" s="1" t="str">
        <f t="shared" si="566"/>
        <v>Medium</v>
      </c>
      <c r="U9033">
        <v>3</v>
      </c>
      <c r="V9033">
        <v>2024</v>
      </c>
      <c r="W9033" t="s">
        <v>34</v>
      </c>
      <c r="X9033">
        <v>5</v>
      </c>
    </row>
    <row r="9034" spans="1:24" x14ac:dyDescent="0.3">
      <c r="A9034">
        <v>9033</v>
      </c>
      <c r="B9034" t="s">
        <v>33</v>
      </c>
      <c r="C9034" t="str">
        <f>_xlfn.XLOOKUP(B9034,Lookup_table!B:B,Lookup_table!C:C)</f>
        <v>Data</v>
      </c>
      <c r="D9034" t="s">
        <v>22</v>
      </c>
      <c r="E9034" t="s">
        <v>32</v>
      </c>
      <c r="F9034" t="s">
        <v>44</v>
      </c>
      <c r="G9034" t="s">
        <v>30</v>
      </c>
      <c r="H9034" t="str">
        <f t="shared" si="564"/>
        <v>Onsite/Hybrid</v>
      </c>
      <c r="I9034" t="s">
        <v>26</v>
      </c>
      <c r="J9034" t="str">
        <f t="shared" si="565"/>
        <v>3-6 yrs</v>
      </c>
      <c r="K9034">
        <f t="shared" ca="1" si="567"/>
        <v>4</v>
      </c>
      <c r="L9034" t="s">
        <v>27</v>
      </c>
      <c r="M9034">
        <v>1</v>
      </c>
      <c r="N9034">
        <v>0</v>
      </c>
      <c r="O9034">
        <v>0</v>
      </c>
      <c r="P9034">
        <v>1</v>
      </c>
      <c r="Q9034">
        <v>1</v>
      </c>
      <c r="R9034">
        <f>SUM(M9034:N9034:O9034:P9034:Q9034)</f>
        <v>3</v>
      </c>
      <c r="S9034" s="1">
        <v>120652</v>
      </c>
      <c r="T9034" s="1" t="str">
        <f t="shared" si="566"/>
        <v>High</v>
      </c>
      <c r="U9034">
        <v>9</v>
      </c>
      <c r="V9034">
        <v>2026</v>
      </c>
      <c r="W9034" t="s">
        <v>20</v>
      </c>
      <c r="X9034">
        <v>1</v>
      </c>
    </row>
    <row r="9035" spans="1:24" x14ac:dyDescent="0.3">
      <c r="A9035">
        <v>9034</v>
      </c>
      <c r="B9035" t="s">
        <v>36</v>
      </c>
      <c r="C9035" t="str">
        <f>_xlfn.XLOOKUP(B9035,Lookup_table!B:B,Lookup_table!C:C)</f>
        <v>Data</v>
      </c>
      <c r="D9035" t="s">
        <v>37</v>
      </c>
      <c r="E9035" t="s">
        <v>42</v>
      </c>
      <c r="F9035" t="s">
        <v>16</v>
      </c>
      <c r="G9035" t="s">
        <v>17</v>
      </c>
      <c r="H9035" t="str">
        <f t="shared" si="564"/>
        <v>Remote</v>
      </c>
      <c r="I9035" t="s">
        <v>26</v>
      </c>
      <c r="J9035" t="str">
        <f t="shared" si="565"/>
        <v>3-6 yrs</v>
      </c>
      <c r="K9035">
        <f t="shared" ca="1" si="567"/>
        <v>6</v>
      </c>
      <c r="L9035" t="s">
        <v>19</v>
      </c>
      <c r="M9035">
        <v>0</v>
      </c>
      <c r="N9035">
        <v>1</v>
      </c>
      <c r="O9035">
        <v>1</v>
      </c>
      <c r="P9035">
        <v>1</v>
      </c>
      <c r="Q9035">
        <v>1</v>
      </c>
      <c r="R9035">
        <f>SUM(M9035:N9035:O9035:P9035:Q9035)</f>
        <v>4</v>
      </c>
      <c r="S9035" s="1">
        <v>116360</v>
      </c>
      <c r="T9035" s="1" t="str">
        <f t="shared" si="566"/>
        <v>Medium</v>
      </c>
      <c r="U9035">
        <v>9</v>
      </c>
      <c r="V9035">
        <v>2026</v>
      </c>
      <c r="W9035" t="s">
        <v>28</v>
      </c>
      <c r="X9035">
        <v>3</v>
      </c>
    </row>
    <row r="9036" spans="1:24" x14ac:dyDescent="0.3">
      <c r="A9036">
        <v>9035</v>
      </c>
      <c r="B9036" t="s">
        <v>36</v>
      </c>
      <c r="C9036" t="str">
        <f>_xlfn.XLOOKUP(B9036,Lookup_table!B:B,Lookup_table!C:C)</f>
        <v>Data</v>
      </c>
      <c r="D9036" t="s">
        <v>37</v>
      </c>
      <c r="E9036" t="s">
        <v>42</v>
      </c>
      <c r="F9036" t="s">
        <v>44</v>
      </c>
      <c r="G9036" t="s">
        <v>25</v>
      </c>
      <c r="H9036" t="str">
        <f t="shared" si="564"/>
        <v>Onsite/Hybrid</v>
      </c>
      <c r="I9036" t="s">
        <v>18</v>
      </c>
      <c r="J9036" t="str">
        <f t="shared" si="565"/>
        <v>7+ yrs</v>
      </c>
      <c r="K9036">
        <f t="shared" ca="1" si="567"/>
        <v>15</v>
      </c>
      <c r="L9036" t="s">
        <v>27</v>
      </c>
      <c r="M9036">
        <v>0</v>
      </c>
      <c r="N9036">
        <v>1</v>
      </c>
      <c r="O9036">
        <v>1</v>
      </c>
      <c r="P9036">
        <v>1</v>
      </c>
      <c r="Q9036">
        <v>0</v>
      </c>
      <c r="R9036">
        <f>SUM(M9036:N9036:O9036:P9036:Q9036)</f>
        <v>3</v>
      </c>
      <c r="S9036" s="1">
        <v>128754</v>
      </c>
      <c r="T9036" s="1" t="str">
        <f t="shared" si="566"/>
        <v>High</v>
      </c>
      <c r="U9036">
        <v>3</v>
      </c>
      <c r="V9036">
        <v>2022</v>
      </c>
      <c r="W9036" t="s">
        <v>28</v>
      </c>
      <c r="X9036">
        <v>8</v>
      </c>
    </row>
    <row r="9037" spans="1:24" x14ac:dyDescent="0.3">
      <c r="A9037">
        <v>9036</v>
      </c>
      <c r="B9037" t="s">
        <v>31</v>
      </c>
      <c r="C9037" t="str">
        <f>_xlfn.XLOOKUP(B9037,Lookup_table!B:B,Lookup_table!C:C)</f>
        <v>Business</v>
      </c>
      <c r="D9037" t="s">
        <v>34</v>
      </c>
      <c r="E9037" t="s">
        <v>42</v>
      </c>
      <c r="F9037" t="s">
        <v>51</v>
      </c>
      <c r="G9037" t="s">
        <v>25</v>
      </c>
      <c r="H9037" t="str">
        <f t="shared" si="564"/>
        <v>Onsite/Hybrid</v>
      </c>
      <c r="I9037" t="s">
        <v>35</v>
      </c>
      <c r="J9037" t="str">
        <f t="shared" si="565"/>
        <v>0-2 yrs</v>
      </c>
      <c r="K9037">
        <f t="shared" ca="1" si="567"/>
        <v>1</v>
      </c>
      <c r="L9037" t="s">
        <v>27</v>
      </c>
      <c r="M9037">
        <v>1</v>
      </c>
      <c r="N9037">
        <v>1</v>
      </c>
      <c r="O9037">
        <v>1</v>
      </c>
      <c r="P9037">
        <v>1</v>
      </c>
      <c r="Q9037">
        <v>0</v>
      </c>
      <c r="R9037">
        <f>SUM(M9037:N9037:O9037:P9037:Q9037)</f>
        <v>4</v>
      </c>
      <c r="S9037" s="1">
        <v>79719</v>
      </c>
      <c r="T9037" s="1" t="str">
        <f t="shared" si="566"/>
        <v>Medium</v>
      </c>
      <c r="U9037">
        <v>10</v>
      </c>
      <c r="V9037">
        <v>2020</v>
      </c>
      <c r="W9037" t="s">
        <v>28</v>
      </c>
      <c r="X9037">
        <v>1</v>
      </c>
    </row>
    <row r="9038" spans="1:24" x14ac:dyDescent="0.3">
      <c r="A9038">
        <v>9037</v>
      </c>
      <c r="B9038" t="s">
        <v>50</v>
      </c>
      <c r="C9038" t="str">
        <f>_xlfn.XLOOKUP(B9038,Lookup_table!B:B,Lookup_table!C:C)</f>
        <v>AI</v>
      </c>
      <c r="D9038" t="s">
        <v>34</v>
      </c>
      <c r="E9038" t="s">
        <v>23</v>
      </c>
      <c r="F9038" t="s">
        <v>51</v>
      </c>
      <c r="G9038" t="s">
        <v>25</v>
      </c>
      <c r="H9038" t="str">
        <f t="shared" si="564"/>
        <v>Onsite/Hybrid</v>
      </c>
      <c r="I9038" t="s">
        <v>26</v>
      </c>
      <c r="J9038" t="str">
        <f t="shared" si="565"/>
        <v>3-6 yrs</v>
      </c>
      <c r="K9038">
        <f t="shared" ca="1" si="567"/>
        <v>5</v>
      </c>
      <c r="L9038" t="s">
        <v>19</v>
      </c>
      <c r="M9038">
        <v>1</v>
      </c>
      <c r="N9038">
        <v>1</v>
      </c>
      <c r="O9038">
        <v>1</v>
      </c>
      <c r="P9038">
        <v>0</v>
      </c>
      <c r="Q9038">
        <v>0</v>
      </c>
      <c r="R9038">
        <f>SUM(M9038:N9038:O9038:P9038:Q9038)</f>
        <v>3</v>
      </c>
      <c r="S9038" s="1">
        <v>129221</v>
      </c>
      <c r="T9038" s="1" t="str">
        <f t="shared" si="566"/>
        <v>High</v>
      </c>
      <c r="U9038">
        <v>5</v>
      </c>
      <c r="V9038">
        <v>2020</v>
      </c>
      <c r="W9038" t="s">
        <v>34</v>
      </c>
      <c r="X9038">
        <v>6</v>
      </c>
    </row>
    <row r="9039" spans="1:24" x14ac:dyDescent="0.3">
      <c r="A9039">
        <v>9038</v>
      </c>
      <c r="B9039" t="s">
        <v>33</v>
      </c>
      <c r="C9039" t="str">
        <f>_xlfn.XLOOKUP(B9039,Lookup_table!B:B,Lookup_table!C:C)</f>
        <v>Data</v>
      </c>
      <c r="D9039" t="s">
        <v>37</v>
      </c>
      <c r="E9039" t="s">
        <v>38</v>
      </c>
      <c r="F9039" t="s">
        <v>24</v>
      </c>
      <c r="G9039" t="s">
        <v>17</v>
      </c>
      <c r="H9039" t="str">
        <f t="shared" si="564"/>
        <v>Remote</v>
      </c>
      <c r="I9039" t="s">
        <v>18</v>
      </c>
      <c r="J9039" t="str">
        <f t="shared" si="565"/>
        <v>7+ yrs</v>
      </c>
      <c r="K9039">
        <f t="shared" ca="1" si="567"/>
        <v>9</v>
      </c>
      <c r="L9039" t="s">
        <v>39</v>
      </c>
      <c r="M9039">
        <v>1</v>
      </c>
      <c r="N9039">
        <v>0</v>
      </c>
      <c r="O9039">
        <v>1</v>
      </c>
      <c r="P9039">
        <v>1</v>
      </c>
      <c r="Q9039">
        <v>0</v>
      </c>
      <c r="R9039">
        <f>SUM(M9039:N9039:O9039:P9039:Q9039)</f>
        <v>3</v>
      </c>
      <c r="S9039" s="1">
        <v>127324</v>
      </c>
      <c r="T9039" s="1" t="str">
        <f t="shared" si="566"/>
        <v>High</v>
      </c>
      <c r="U9039">
        <v>3</v>
      </c>
      <c r="V9039">
        <v>2025</v>
      </c>
      <c r="W9039" t="s">
        <v>28</v>
      </c>
      <c r="X9039">
        <v>1</v>
      </c>
    </row>
    <row r="9040" spans="1:24" x14ac:dyDescent="0.3">
      <c r="A9040">
        <v>9039</v>
      </c>
      <c r="B9040" t="s">
        <v>50</v>
      </c>
      <c r="C9040" t="str">
        <f>_xlfn.XLOOKUP(B9040,Lookup_table!B:B,Lookup_table!C:C)</f>
        <v>AI</v>
      </c>
      <c r="D9040" t="s">
        <v>22</v>
      </c>
      <c r="E9040" t="s">
        <v>23</v>
      </c>
      <c r="F9040" t="s">
        <v>52</v>
      </c>
      <c r="G9040" t="s">
        <v>17</v>
      </c>
      <c r="H9040" t="str">
        <f t="shared" si="564"/>
        <v>Remote</v>
      </c>
      <c r="I9040" t="s">
        <v>26</v>
      </c>
      <c r="J9040" t="str">
        <f t="shared" si="565"/>
        <v>3-6 yrs</v>
      </c>
      <c r="K9040">
        <f t="shared" ca="1" si="567"/>
        <v>3</v>
      </c>
      <c r="L9040" t="s">
        <v>19</v>
      </c>
      <c r="M9040">
        <v>1</v>
      </c>
      <c r="N9040">
        <v>0</v>
      </c>
      <c r="O9040">
        <v>1</v>
      </c>
      <c r="P9040">
        <v>1</v>
      </c>
      <c r="Q9040">
        <v>1</v>
      </c>
      <c r="R9040">
        <f>SUM(M9040:N9040:O9040:P9040:Q9040)</f>
        <v>4</v>
      </c>
      <c r="S9040" s="1">
        <v>175860</v>
      </c>
      <c r="T9040" s="1" t="str">
        <f t="shared" si="566"/>
        <v>High</v>
      </c>
      <c r="U9040">
        <v>11</v>
      </c>
      <c r="V9040">
        <v>2021</v>
      </c>
      <c r="W9040" t="s">
        <v>28</v>
      </c>
      <c r="X9040">
        <v>2</v>
      </c>
    </row>
    <row r="9041" spans="1:24" x14ac:dyDescent="0.3">
      <c r="A9041">
        <v>9040</v>
      </c>
      <c r="B9041" t="s">
        <v>33</v>
      </c>
      <c r="C9041" t="str">
        <f>_xlfn.XLOOKUP(B9041,Lookup_table!B:B,Lookup_table!C:C)</f>
        <v>Data</v>
      </c>
      <c r="D9041" t="s">
        <v>37</v>
      </c>
      <c r="E9041" t="s">
        <v>23</v>
      </c>
      <c r="F9041" t="s">
        <v>29</v>
      </c>
      <c r="G9041" t="s">
        <v>17</v>
      </c>
      <c r="H9041" t="str">
        <f t="shared" si="564"/>
        <v>Remote</v>
      </c>
      <c r="I9041" t="s">
        <v>18</v>
      </c>
      <c r="J9041" t="str">
        <f t="shared" si="565"/>
        <v>7+ yrs</v>
      </c>
      <c r="K9041">
        <f t="shared" ca="1" si="567"/>
        <v>7</v>
      </c>
      <c r="L9041" t="s">
        <v>19</v>
      </c>
      <c r="M9041">
        <v>1</v>
      </c>
      <c r="N9041">
        <v>1</v>
      </c>
      <c r="O9041">
        <v>1</v>
      </c>
      <c r="P9041">
        <v>1</v>
      </c>
      <c r="Q9041">
        <v>1</v>
      </c>
      <c r="R9041">
        <f>SUM(M9041:N9041:O9041:P9041:Q9041)</f>
        <v>5</v>
      </c>
      <c r="S9041" s="1">
        <v>144682</v>
      </c>
      <c r="T9041" s="1" t="str">
        <f t="shared" si="566"/>
        <v>High</v>
      </c>
      <c r="U9041">
        <v>11</v>
      </c>
      <c r="V9041">
        <v>2025</v>
      </c>
      <c r="W9041" t="s">
        <v>28</v>
      </c>
      <c r="X9041">
        <v>3</v>
      </c>
    </row>
    <row r="9042" spans="1:24" x14ac:dyDescent="0.3">
      <c r="A9042">
        <v>9041</v>
      </c>
      <c r="B9042" t="s">
        <v>33</v>
      </c>
      <c r="C9042" t="str">
        <f>_xlfn.XLOOKUP(B9042,Lookup_table!B:B,Lookup_table!C:C)</f>
        <v>Data</v>
      </c>
      <c r="D9042" t="s">
        <v>37</v>
      </c>
      <c r="E9042" t="s">
        <v>40</v>
      </c>
      <c r="F9042" t="s">
        <v>16</v>
      </c>
      <c r="G9042" t="s">
        <v>30</v>
      </c>
      <c r="H9042" t="str">
        <f t="shared" si="564"/>
        <v>Onsite/Hybrid</v>
      </c>
      <c r="I9042" t="s">
        <v>35</v>
      </c>
      <c r="J9042" t="str">
        <f t="shared" si="565"/>
        <v>0-2 yrs</v>
      </c>
      <c r="K9042">
        <f t="shared" ca="1" si="567"/>
        <v>2</v>
      </c>
      <c r="L9042" t="s">
        <v>39</v>
      </c>
      <c r="M9042">
        <v>0</v>
      </c>
      <c r="N9042">
        <v>0</v>
      </c>
      <c r="O9042">
        <v>0</v>
      </c>
      <c r="P9042">
        <v>1</v>
      </c>
      <c r="Q9042">
        <v>1</v>
      </c>
      <c r="R9042">
        <f>SUM(M9042:N9042:O9042:P9042:Q9042)</f>
        <v>2</v>
      </c>
      <c r="S9042" s="1">
        <v>74284</v>
      </c>
      <c r="T9042" s="1" t="str">
        <f t="shared" si="566"/>
        <v>Medium</v>
      </c>
      <c r="U9042">
        <v>4</v>
      </c>
      <c r="V9042">
        <v>2022</v>
      </c>
      <c r="W9042" t="s">
        <v>34</v>
      </c>
      <c r="X9042">
        <v>2</v>
      </c>
    </row>
    <row r="9043" spans="1:24" x14ac:dyDescent="0.3">
      <c r="A9043">
        <v>9042</v>
      </c>
      <c r="B9043" t="s">
        <v>33</v>
      </c>
      <c r="C9043" t="str">
        <f>_xlfn.XLOOKUP(B9043,Lookup_table!B:B,Lookup_table!C:C)</f>
        <v>Data</v>
      </c>
      <c r="D9043" t="s">
        <v>34</v>
      </c>
      <c r="E9043" t="s">
        <v>42</v>
      </c>
      <c r="F9043" t="s">
        <v>52</v>
      </c>
      <c r="G9043" t="s">
        <v>25</v>
      </c>
      <c r="H9043" t="str">
        <f t="shared" si="564"/>
        <v>Onsite/Hybrid</v>
      </c>
      <c r="I9043" t="s">
        <v>18</v>
      </c>
      <c r="J9043" t="str">
        <f t="shared" si="565"/>
        <v>7+ yrs</v>
      </c>
      <c r="K9043">
        <f t="shared" ca="1" si="567"/>
        <v>10</v>
      </c>
      <c r="L9043" t="s">
        <v>39</v>
      </c>
      <c r="M9043">
        <v>1</v>
      </c>
      <c r="N9043">
        <v>0</v>
      </c>
      <c r="O9043">
        <v>0</v>
      </c>
      <c r="P9043">
        <v>0</v>
      </c>
      <c r="Q9043">
        <v>1</v>
      </c>
      <c r="R9043">
        <f>SUM(M9043:N9043:O9043:P9043:Q9043)</f>
        <v>2</v>
      </c>
      <c r="S9043" s="1">
        <v>111914</v>
      </c>
      <c r="T9043" s="1" t="str">
        <f t="shared" si="566"/>
        <v>Medium</v>
      </c>
      <c r="U9043">
        <v>7</v>
      </c>
      <c r="V9043">
        <v>2021</v>
      </c>
      <c r="W9043" t="s">
        <v>20</v>
      </c>
      <c r="X9043">
        <v>2</v>
      </c>
    </row>
    <row r="9044" spans="1:24" x14ac:dyDescent="0.3">
      <c r="A9044">
        <v>9043</v>
      </c>
      <c r="B9044" t="s">
        <v>31</v>
      </c>
      <c r="C9044" t="str">
        <f>_xlfn.XLOOKUP(B9044,Lookup_table!B:B,Lookup_table!C:C)</f>
        <v>Business</v>
      </c>
      <c r="D9044" t="s">
        <v>14</v>
      </c>
      <c r="E9044" t="s">
        <v>23</v>
      </c>
      <c r="F9044" t="s">
        <v>29</v>
      </c>
      <c r="G9044" t="s">
        <v>30</v>
      </c>
      <c r="H9044" t="str">
        <f t="shared" si="564"/>
        <v>Onsite/Hybrid</v>
      </c>
      <c r="I9044" t="s">
        <v>35</v>
      </c>
      <c r="J9044" t="str">
        <f t="shared" si="565"/>
        <v>0-2 yrs</v>
      </c>
      <c r="K9044">
        <f t="shared" ca="1" si="567"/>
        <v>2</v>
      </c>
      <c r="L9044" t="s">
        <v>39</v>
      </c>
      <c r="M9044">
        <v>0</v>
      </c>
      <c r="N9044">
        <v>0</v>
      </c>
      <c r="O9044">
        <v>1</v>
      </c>
      <c r="P9044">
        <v>0</v>
      </c>
      <c r="Q9044">
        <v>1</v>
      </c>
      <c r="R9044">
        <f>SUM(M9044:N9044:O9044:P9044:Q9044)</f>
        <v>2</v>
      </c>
      <c r="S9044" s="1">
        <v>79507</v>
      </c>
      <c r="T9044" s="1" t="str">
        <f t="shared" si="566"/>
        <v>Medium</v>
      </c>
      <c r="U9044">
        <v>5</v>
      </c>
      <c r="V9044">
        <v>2026</v>
      </c>
      <c r="W9044" t="s">
        <v>34</v>
      </c>
      <c r="X9044">
        <v>2</v>
      </c>
    </row>
    <row r="9045" spans="1:24" x14ac:dyDescent="0.3">
      <c r="A9045">
        <v>9044</v>
      </c>
      <c r="B9045" t="s">
        <v>31</v>
      </c>
      <c r="C9045" t="str">
        <f>_xlfn.XLOOKUP(B9045,Lookup_table!B:B,Lookup_table!C:C)</f>
        <v>Business</v>
      </c>
      <c r="D9045" t="s">
        <v>34</v>
      </c>
      <c r="E9045" t="s">
        <v>32</v>
      </c>
      <c r="F9045" t="s">
        <v>29</v>
      </c>
      <c r="G9045" t="s">
        <v>17</v>
      </c>
      <c r="H9045" t="str">
        <f t="shared" si="564"/>
        <v>Remote</v>
      </c>
      <c r="I9045" t="s">
        <v>18</v>
      </c>
      <c r="J9045" t="str">
        <f t="shared" si="565"/>
        <v>7+ yrs</v>
      </c>
      <c r="K9045">
        <f t="shared" ca="1" si="567"/>
        <v>11</v>
      </c>
      <c r="L9045" t="s">
        <v>19</v>
      </c>
      <c r="M9045">
        <v>1</v>
      </c>
      <c r="N9045">
        <v>1</v>
      </c>
      <c r="O9045">
        <v>1</v>
      </c>
      <c r="P9045">
        <v>0</v>
      </c>
      <c r="Q9045">
        <v>1</v>
      </c>
      <c r="R9045">
        <f>SUM(M9045:N9045:O9045:P9045:Q9045)</f>
        <v>4</v>
      </c>
      <c r="S9045" s="1">
        <v>120371</v>
      </c>
      <c r="T9045" s="1" t="str">
        <f t="shared" si="566"/>
        <v>High</v>
      </c>
      <c r="U9045">
        <v>8</v>
      </c>
      <c r="V9045">
        <v>2025</v>
      </c>
      <c r="W9045" t="s">
        <v>34</v>
      </c>
      <c r="X9045">
        <v>6</v>
      </c>
    </row>
    <row r="9046" spans="1:24" x14ac:dyDescent="0.3">
      <c r="A9046">
        <v>9045</v>
      </c>
      <c r="B9046" t="s">
        <v>36</v>
      </c>
      <c r="C9046" t="str">
        <f>_xlfn.XLOOKUP(B9046,Lookup_table!B:B,Lookup_table!C:C)</f>
        <v>Data</v>
      </c>
      <c r="D9046" t="s">
        <v>34</v>
      </c>
      <c r="E9046" t="s">
        <v>40</v>
      </c>
      <c r="F9046" t="s">
        <v>44</v>
      </c>
      <c r="G9046" t="s">
        <v>30</v>
      </c>
      <c r="H9046" t="str">
        <f t="shared" si="564"/>
        <v>Onsite/Hybrid</v>
      </c>
      <c r="I9046" t="s">
        <v>26</v>
      </c>
      <c r="J9046" t="str">
        <f t="shared" si="565"/>
        <v>3-6 yrs</v>
      </c>
      <c r="K9046">
        <f t="shared" ca="1" si="567"/>
        <v>4</v>
      </c>
      <c r="L9046" t="s">
        <v>27</v>
      </c>
      <c r="M9046">
        <v>0</v>
      </c>
      <c r="N9046">
        <v>0</v>
      </c>
      <c r="O9046">
        <v>0</v>
      </c>
      <c r="P9046">
        <v>1</v>
      </c>
      <c r="Q9046">
        <v>0</v>
      </c>
      <c r="R9046">
        <f>SUM(M9046:N9046:O9046:P9046:Q9046)</f>
        <v>1</v>
      </c>
      <c r="S9046" s="1">
        <v>86252</v>
      </c>
      <c r="T9046" s="1" t="str">
        <f t="shared" si="566"/>
        <v>Medium</v>
      </c>
      <c r="U9046">
        <v>4</v>
      </c>
      <c r="V9046">
        <v>2024</v>
      </c>
      <c r="W9046" t="s">
        <v>20</v>
      </c>
      <c r="X9046">
        <v>1</v>
      </c>
    </row>
    <row r="9047" spans="1:24" x14ac:dyDescent="0.3">
      <c r="A9047">
        <v>9046</v>
      </c>
      <c r="B9047" t="s">
        <v>33</v>
      </c>
      <c r="C9047" t="str">
        <f>_xlfn.XLOOKUP(B9047,Lookup_table!B:B,Lookup_table!C:C)</f>
        <v>Data</v>
      </c>
      <c r="D9047" t="s">
        <v>34</v>
      </c>
      <c r="E9047" t="s">
        <v>23</v>
      </c>
      <c r="F9047" t="s">
        <v>52</v>
      </c>
      <c r="G9047" t="s">
        <v>30</v>
      </c>
      <c r="H9047" t="str">
        <f t="shared" si="564"/>
        <v>Onsite/Hybrid</v>
      </c>
      <c r="I9047" t="s">
        <v>35</v>
      </c>
      <c r="J9047" t="str">
        <f t="shared" si="565"/>
        <v>0-2 yrs</v>
      </c>
      <c r="K9047">
        <f t="shared" ca="1" si="567"/>
        <v>2</v>
      </c>
      <c r="L9047" t="s">
        <v>19</v>
      </c>
      <c r="M9047">
        <v>0</v>
      </c>
      <c r="N9047">
        <v>1</v>
      </c>
      <c r="O9047">
        <v>1</v>
      </c>
      <c r="P9047">
        <v>0</v>
      </c>
      <c r="Q9047">
        <v>1</v>
      </c>
      <c r="R9047">
        <f>SUM(M9047:N9047:O9047:P9047:Q9047)</f>
        <v>3</v>
      </c>
      <c r="S9047" s="1">
        <v>76506</v>
      </c>
      <c r="T9047" s="1" t="str">
        <f t="shared" si="566"/>
        <v>Medium</v>
      </c>
      <c r="U9047">
        <v>2</v>
      </c>
      <c r="V9047">
        <v>2023</v>
      </c>
      <c r="W9047" t="s">
        <v>34</v>
      </c>
      <c r="X9047">
        <v>6</v>
      </c>
    </row>
    <row r="9048" spans="1:24" x14ac:dyDescent="0.3">
      <c r="A9048">
        <v>9047</v>
      </c>
      <c r="B9048" t="s">
        <v>36</v>
      </c>
      <c r="C9048" t="str">
        <f>_xlfn.XLOOKUP(B9048,Lookup_table!B:B,Lookup_table!C:C)</f>
        <v>Data</v>
      </c>
      <c r="D9048" t="s">
        <v>14</v>
      </c>
      <c r="E9048" t="s">
        <v>23</v>
      </c>
      <c r="F9048" t="s">
        <v>29</v>
      </c>
      <c r="G9048" t="s">
        <v>17</v>
      </c>
      <c r="H9048" t="str">
        <f t="shared" si="564"/>
        <v>Remote</v>
      </c>
      <c r="I9048" t="s">
        <v>26</v>
      </c>
      <c r="J9048" t="str">
        <f t="shared" si="565"/>
        <v>3-6 yrs</v>
      </c>
      <c r="K9048">
        <f t="shared" ca="1" si="567"/>
        <v>5</v>
      </c>
      <c r="L9048" t="s">
        <v>19</v>
      </c>
      <c r="M9048">
        <v>1</v>
      </c>
      <c r="N9048">
        <v>0</v>
      </c>
      <c r="O9048">
        <v>1</v>
      </c>
      <c r="P9048">
        <v>0</v>
      </c>
      <c r="Q9048">
        <v>1</v>
      </c>
      <c r="R9048">
        <f>SUM(M9048:N9048:O9048:P9048:Q9048)</f>
        <v>3</v>
      </c>
      <c r="S9048" s="1">
        <v>104976</v>
      </c>
      <c r="T9048" s="1" t="str">
        <f t="shared" si="566"/>
        <v>Medium</v>
      </c>
      <c r="U9048">
        <v>12</v>
      </c>
      <c r="V9048">
        <v>2021</v>
      </c>
      <c r="W9048" t="s">
        <v>20</v>
      </c>
      <c r="X9048">
        <v>5</v>
      </c>
    </row>
    <row r="9049" spans="1:24" x14ac:dyDescent="0.3">
      <c r="A9049">
        <v>9048</v>
      </c>
      <c r="B9049" t="s">
        <v>41</v>
      </c>
      <c r="C9049" t="str">
        <f>_xlfn.XLOOKUP(B9049,Lookup_table!B:B,Lookup_table!C:C)</f>
        <v>Data</v>
      </c>
      <c r="D9049" t="s">
        <v>22</v>
      </c>
      <c r="E9049" t="s">
        <v>23</v>
      </c>
      <c r="F9049" t="s">
        <v>16</v>
      </c>
      <c r="G9049" t="s">
        <v>25</v>
      </c>
      <c r="H9049" t="str">
        <f t="shared" si="564"/>
        <v>Onsite/Hybrid</v>
      </c>
      <c r="I9049" t="s">
        <v>26</v>
      </c>
      <c r="J9049" t="str">
        <f t="shared" si="565"/>
        <v>3-6 yrs</v>
      </c>
      <c r="K9049">
        <f t="shared" ca="1" si="567"/>
        <v>5</v>
      </c>
      <c r="L9049" t="s">
        <v>39</v>
      </c>
      <c r="M9049">
        <v>0</v>
      </c>
      <c r="N9049">
        <v>1</v>
      </c>
      <c r="O9049">
        <v>1</v>
      </c>
      <c r="P9049">
        <v>0</v>
      </c>
      <c r="Q9049">
        <v>0</v>
      </c>
      <c r="R9049">
        <f>SUM(M9049:N9049:O9049:P9049:Q9049)</f>
        <v>2</v>
      </c>
      <c r="S9049" s="1">
        <v>108320</v>
      </c>
      <c r="T9049" s="1" t="str">
        <f t="shared" si="566"/>
        <v>Medium</v>
      </c>
      <c r="U9049">
        <v>4</v>
      </c>
      <c r="V9049">
        <v>2020</v>
      </c>
      <c r="W9049" t="s">
        <v>20</v>
      </c>
      <c r="X9049">
        <v>1</v>
      </c>
    </row>
    <row r="9050" spans="1:24" x14ac:dyDescent="0.3">
      <c r="A9050">
        <v>9049</v>
      </c>
      <c r="B9050" t="s">
        <v>36</v>
      </c>
      <c r="C9050" t="str">
        <f>_xlfn.XLOOKUP(B9050,Lookup_table!B:B,Lookup_table!C:C)</f>
        <v>Data</v>
      </c>
      <c r="D9050" t="s">
        <v>14</v>
      </c>
      <c r="E9050" t="s">
        <v>23</v>
      </c>
      <c r="F9050" t="s">
        <v>24</v>
      </c>
      <c r="G9050" t="s">
        <v>30</v>
      </c>
      <c r="H9050" t="str">
        <f t="shared" si="564"/>
        <v>Onsite/Hybrid</v>
      </c>
      <c r="I9050" t="s">
        <v>26</v>
      </c>
      <c r="J9050" t="str">
        <f t="shared" si="565"/>
        <v>3-6 yrs</v>
      </c>
      <c r="K9050">
        <f t="shared" ca="1" si="567"/>
        <v>5</v>
      </c>
      <c r="L9050" t="s">
        <v>19</v>
      </c>
      <c r="M9050">
        <v>1</v>
      </c>
      <c r="N9050">
        <v>1</v>
      </c>
      <c r="O9050">
        <v>1</v>
      </c>
      <c r="P9050">
        <v>0</v>
      </c>
      <c r="Q9050">
        <v>0</v>
      </c>
      <c r="R9050">
        <f>SUM(M9050:N9050:O9050:P9050:Q9050)</f>
        <v>3</v>
      </c>
      <c r="S9050" s="1">
        <v>85748</v>
      </c>
      <c r="T9050" s="1" t="str">
        <f t="shared" si="566"/>
        <v>Medium</v>
      </c>
      <c r="U9050">
        <v>5</v>
      </c>
      <c r="V9050">
        <v>2023</v>
      </c>
      <c r="W9050" t="s">
        <v>28</v>
      </c>
      <c r="X9050">
        <v>8</v>
      </c>
    </row>
    <row r="9051" spans="1:24" x14ac:dyDescent="0.3">
      <c r="A9051">
        <v>9050</v>
      </c>
      <c r="B9051" t="s">
        <v>50</v>
      </c>
      <c r="C9051" t="str">
        <f>_xlfn.XLOOKUP(B9051,Lookup_table!B:B,Lookup_table!C:C)</f>
        <v>AI</v>
      </c>
      <c r="D9051" t="s">
        <v>14</v>
      </c>
      <c r="E9051" t="s">
        <v>42</v>
      </c>
      <c r="F9051" t="s">
        <v>24</v>
      </c>
      <c r="G9051" t="s">
        <v>17</v>
      </c>
      <c r="H9051" t="str">
        <f t="shared" si="564"/>
        <v>Remote</v>
      </c>
      <c r="I9051" t="s">
        <v>35</v>
      </c>
      <c r="J9051" t="str">
        <f t="shared" si="565"/>
        <v>0-2 yrs</v>
      </c>
      <c r="K9051">
        <f t="shared" ca="1" si="567"/>
        <v>0</v>
      </c>
      <c r="L9051" t="s">
        <v>27</v>
      </c>
      <c r="M9051">
        <v>0</v>
      </c>
      <c r="N9051">
        <v>0</v>
      </c>
      <c r="O9051">
        <v>1</v>
      </c>
      <c r="P9051">
        <v>1</v>
      </c>
      <c r="Q9051">
        <v>0</v>
      </c>
      <c r="R9051">
        <f>SUM(M9051:N9051:O9051:P9051:Q9051)</f>
        <v>2</v>
      </c>
      <c r="S9051" s="1">
        <v>121365</v>
      </c>
      <c r="T9051" s="1" t="str">
        <f t="shared" si="566"/>
        <v>High</v>
      </c>
      <c r="U9051">
        <v>10</v>
      </c>
      <c r="V9051">
        <v>2020</v>
      </c>
      <c r="W9051" t="s">
        <v>28</v>
      </c>
      <c r="X9051">
        <v>3</v>
      </c>
    </row>
    <row r="9052" spans="1:24" x14ac:dyDescent="0.3">
      <c r="A9052">
        <v>9051</v>
      </c>
      <c r="B9052" t="s">
        <v>31</v>
      </c>
      <c r="C9052" t="str">
        <f>_xlfn.XLOOKUP(B9052,Lookup_table!B:B,Lookup_table!C:C)</f>
        <v>Business</v>
      </c>
      <c r="D9052" t="s">
        <v>14</v>
      </c>
      <c r="E9052" t="s">
        <v>38</v>
      </c>
      <c r="F9052" t="s">
        <v>44</v>
      </c>
      <c r="G9052" t="s">
        <v>17</v>
      </c>
      <c r="H9052" t="str">
        <f t="shared" si="564"/>
        <v>Remote</v>
      </c>
      <c r="I9052" t="s">
        <v>35</v>
      </c>
      <c r="J9052" t="str">
        <f t="shared" si="565"/>
        <v>0-2 yrs</v>
      </c>
      <c r="K9052">
        <f t="shared" ca="1" si="567"/>
        <v>1</v>
      </c>
      <c r="L9052" t="s">
        <v>27</v>
      </c>
      <c r="M9052">
        <v>1</v>
      </c>
      <c r="N9052">
        <v>0</v>
      </c>
      <c r="O9052">
        <v>1</v>
      </c>
      <c r="P9052">
        <v>1</v>
      </c>
      <c r="Q9052">
        <v>1</v>
      </c>
      <c r="R9052">
        <f>SUM(M9052:N9052:O9052:P9052:Q9052)</f>
        <v>4</v>
      </c>
      <c r="S9052" s="1">
        <v>88111</v>
      </c>
      <c r="T9052" s="1" t="str">
        <f t="shared" si="566"/>
        <v>Medium</v>
      </c>
      <c r="U9052">
        <v>12</v>
      </c>
      <c r="V9052">
        <v>2024</v>
      </c>
      <c r="W9052" t="s">
        <v>28</v>
      </c>
      <c r="X9052">
        <v>7</v>
      </c>
    </row>
    <row r="9053" spans="1:24" x14ac:dyDescent="0.3">
      <c r="A9053">
        <v>9052</v>
      </c>
      <c r="B9053" t="s">
        <v>31</v>
      </c>
      <c r="C9053" t="str">
        <f>_xlfn.XLOOKUP(B9053,Lookup_table!B:B,Lookup_table!C:C)</f>
        <v>Business</v>
      </c>
      <c r="D9053" t="s">
        <v>22</v>
      </c>
      <c r="E9053" t="s">
        <v>38</v>
      </c>
      <c r="F9053" t="s">
        <v>24</v>
      </c>
      <c r="G9053" t="s">
        <v>25</v>
      </c>
      <c r="H9053" t="str">
        <f t="shared" si="564"/>
        <v>Onsite/Hybrid</v>
      </c>
      <c r="I9053" t="s">
        <v>26</v>
      </c>
      <c r="J9053" t="str">
        <f t="shared" si="565"/>
        <v>3-6 yrs</v>
      </c>
      <c r="K9053">
        <f t="shared" ca="1" si="567"/>
        <v>5</v>
      </c>
      <c r="L9053" t="s">
        <v>39</v>
      </c>
      <c r="M9053">
        <v>0</v>
      </c>
      <c r="N9053">
        <v>1</v>
      </c>
      <c r="O9053">
        <v>1</v>
      </c>
      <c r="P9053">
        <v>0</v>
      </c>
      <c r="Q9053">
        <v>0</v>
      </c>
      <c r="R9053">
        <f>SUM(M9053:N9053:O9053:P9053:Q9053)</f>
        <v>2</v>
      </c>
      <c r="S9053" s="1">
        <v>113007</v>
      </c>
      <c r="T9053" s="1" t="str">
        <f t="shared" si="566"/>
        <v>Medium</v>
      </c>
      <c r="U9053">
        <v>10</v>
      </c>
      <c r="V9053">
        <v>2022</v>
      </c>
      <c r="W9053" t="s">
        <v>20</v>
      </c>
      <c r="X9053">
        <v>5</v>
      </c>
    </row>
    <row r="9054" spans="1:24" x14ac:dyDescent="0.3">
      <c r="A9054">
        <v>9053</v>
      </c>
      <c r="B9054" t="s">
        <v>36</v>
      </c>
      <c r="C9054" t="str">
        <f>_xlfn.XLOOKUP(B9054,Lookup_table!B:B,Lookup_table!C:C)</f>
        <v>Data</v>
      </c>
      <c r="D9054" t="s">
        <v>37</v>
      </c>
      <c r="E9054" t="s">
        <v>15</v>
      </c>
      <c r="F9054" t="s">
        <v>29</v>
      </c>
      <c r="G9054" t="s">
        <v>25</v>
      </c>
      <c r="H9054" t="str">
        <f t="shared" si="564"/>
        <v>Onsite/Hybrid</v>
      </c>
      <c r="I9054" t="s">
        <v>35</v>
      </c>
      <c r="J9054" t="str">
        <f t="shared" si="565"/>
        <v>0-2 yrs</v>
      </c>
      <c r="K9054">
        <f t="shared" ca="1" si="567"/>
        <v>1</v>
      </c>
      <c r="L9054" t="s">
        <v>39</v>
      </c>
      <c r="M9054">
        <v>1</v>
      </c>
      <c r="N9054">
        <v>0</v>
      </c>
      <c r="O9054">
        <v>0</v>
      </c>
      <c r="P9054">
        <v>1</v>
      </c>
      <c r="Q9054">
        <v>0</v>
      </c>
      <c r="R9054">
        <f>SUM(M9054:N9054:O9054:P9054:Q9054)</f>
        <v>2</v>
      </c>
      <c r="S9054" s="1">
        <v>60196</v>
      </c>
      <c r="T9054" s="1" t="str">
        <f t="shared" si="566"/>
        <v>Low</v>
      </c>
      <c r="U9054">
        <v>6</v>
      </c>
      <c r="V9054">
        <v>2023</v>
      </c>
      <c r="W9054" t="s">
        <v>28</v>
      </c>
      <c r="X9054">
        <v>8</v>
      </c>
    </row>
    <row r="9055" spans="1:24" x14ac:dyDescent="0.3">
      <c r="A9055">
        <v>9054</v>
      </c>
      <c r="B9055" t="s">
        <v>31</v>
      </c>
      <c r="C9055" t="str">
        <f>_xlfn.XLOOKUP(B9055,Lookup_table!B:B,Lookup_table!C:C)</f>
        <v>Business</v>
      </c>
      <c r="D9055" t="s">
        <v>14</v>
      </c>
      <c r="E9055" t="s">
        <v>42</v>
      </c>
      <c r="F9055" t="s">
        <v>51</v>
      </c>
      <c r="G9055" t="s">
        <v>25</v>
      </c>
      <c r="H9055" t="str">
        <f t="shared" si="564"/>
        <v>Onsite/Hybrid</v>
      </c>
      <c r="I9055" t="s">
        <v>35</v>
      </c>
      <c r="J9055" t="str">
        <f t="shared" si="565"/>
        <v>0-2 yrs</v>
      </c>
      <c r="K9055">
        <f t="shared" ca="1" si="567"/>
        <v>1</v>
      </c>
      <c r="L9055" t="s">
        <v>27</v>
      </c>
      <c r="M9055">
        <v>1</v>
      </c>
      <c r="N9055">
        <v>0</v>
      </c>
      <c r="O9055">
        <v>0</v>
      </c>
      <c r="P9055">
        <v>0</v>
      </c>
      <c r="Q9055">
        <v>0</v>
      </c>
      <c r="R9055">
        <f>SUM(M9055:N9055:O9055:P9055:Q9055)</f>
        <v>1</v>
      </c>
      <c r="S9055" s="1">
        <v>46751</v>
      </c>
      <c r="T9055" s="1" t="str">
        <f t="shared" si="566"/>
        <v>Low</v>
      </c>
      <c r="U9055">
        <v>3</v>
      </c>
      <c r="V9055">
        <v>2026</v>
      </c>
      <c r="W9055" t="s">
        <v>28</v>
      </c>
      <c r="X9055">
        <v>8</v>
      </c>
    </row>
    <row r="9056" spans="1:24" x14ac:dyDescent="0.3">
      <c r="A9056">
        <v>9055</v>
      </c>
      <c r="B9056" t="s">
        <v>33</v>
      </c>
      <c r="C9056" t="str">
        <f>_xlfn.XLOOKUP(B9056,Lookup_table!B:B,Lookup_table!C:C)</f>
        <v>Data</v>
      </c>
      <c r="D9056" t="s">
        <v>22</v>
      </c>
      <c r="E9056" t="s">
        <v>15</v>
      </c>
      <c r="F9056" t="s">
        <v>44</v>
      </c>
      <c r="G9056" t="s">
        <v>25</v>
      </c>
      <c r="H9056" t="str">
        <f t="shared" si="564"/>
        <v>Onsite/Hybrid</v>
      </c>
      <c r="I9056" t="s">
        <v>26</v>
      </c>
      <c r="J9056" t="str">
        <f t="shared" si="565"/>
        <v>3-6 yrs</v>
      </c>
      <c r="K9056">
        <f t="shared" ca="1" si="567"/>
        <v>4</v>
      </c>
      <c r="L9056" t="s">
        <v>27</v>
      </c>
      <c r="M9056">
        <v>1</v>
      </c>
      <c r="N9056">
        <v>0</v>
      </c>
      <c r="O9056">
        <v>0</v>
      </c>
      <c r="P9056">
        <v>0</v>
      </c>
      <c r="Q9056">
        <v>0</v>
      </c>
      <c r="R9056">
        <f>SUM(M9056:N9056:O9056:P9056:Q9056)</f>
        <v>1</v>
      </c>
      <c r="S9056" s="1">
        <v>92314</v>
      </c>
      <c r="T9056" s="1" t="str">
        <f t="shared" si="566"/>
        <v>Medium</v>
      </c>
      <c r="U9056">
        <v>7</v>
      </c>
      <c r="V9056">
        <v>2021</v>
      </c>
      <c r="W9056" t="s">
        <v>20</v>
      </c>
      <c r="X9056">
        <v>6</v>
      </c>
    </row>
    <row r="9057" spans="1:24" x14ac:dyDescent="0.3">
      <c r="A9057">
        <v>9056</v>
      </c>
      <c r="B9057" t="s">
        <v>50</v>
      </c>
      <c r="C9057" t="str">
        <f>_xlfn.XLOOKUP(B9057,Lookup_table!B:B,Lookup_table!C:C)</f>
        <v>AI</v>
      </c>
      <c r="D9057" t="s">
        <v>14</v>
      </c>
      <c r="E9057" t="s">
        <v>40</v>
      </c>
      <c r="F9057" t="s">
        <v>24</v>
      </c>
      <c r="G9057" t="s">
        <v>17</v>
      </c>
      <c r="H9057" t="str">
        <f t="shared" si="564"/>
        <v>Remote</v>
      </c>
      <c r="I9057" t="s">
        <v>26</v>
      </c>
      <c r="J9057" t="str">
        <f t="shared" si="565"/>
        <v>3-6 yrs</v>
      </c>
      <c r="K9057">
        <f t="shared" ca="1" si="567"/>
        <v>6</v>
      </c>
      <c r="L9057" t="s">
        <v>19</v>
      </c>
      <c r="M9057">
        <v>1</v>
      </c>
      <c r="N9057">
        <v>0</v>
      </c>
      <c r="O9057">
        <v>1</v>
      </c>
      <c r="P9057">
        <v>1</v>
      </c>
      <c r="Q9057">
        <v>0</v>
      </c>
      <c r="R9057">
        <f>SUM(M9057:N9057:O9057:P9057:Q9057)</f>
        <v>3</v>
      </c>
      <c r="S9057" s="1">
        <v>142316</v>
      </c>
      <c r="T9057" s="1" t="str">
        <f t="shared" si="566"/>
        <v>High</v>
      </c>
      <c r="U9057">
        <v>6</v>
      </c>
      <c r="V9057">
        <v>2022</v>
      </c>
      <c r="W9057" t="s">
        <v>28</v>
      </c>
      <c r="X9057">
        <v>2</v>
      </c>
    </row>
    <row r="9058" spans="1:24" x14ac:dyDescent="0.3">
      <c r="A9058">
        <v>9057</v>
      </c>
      <c r="B9058" t="s">
        <v>33</v>
      </c>
      <c r="C9058" t="str">
        <f>_xlfn.XLOOKUP(B9058,Lookup_table!B:B,Lookup_table!C:C)</f>
        <v>Data</v>
      </c>
      <c r="D9058" t="s">
        <v>22</v>
      </c>
      <c r="E9058" t="s">
        <v>42</v>
      </c>
      <c r="F9058" t="s">
        <v>24</v>
      </c>
      <c r="G9058" t="s">
        <v>30</v>
      </c>
      <c r="H9058" t="str">
        <f t="shared" si="564"/>
        <v>Onsite/Hybrid</v>
      </c>
      <c r="I9058" t="s">
        <v>18</v>
      </c>
      <c r="J9058" t="str">
        <f t="shared" si="565"/>
        <v>7+ yrs</v>
      </c>
      <c r="K9058">
        <f t="shared" ca="1" si="567"/>
        <v>10</v>
      </c>
      <c r="L9058" t="s">
        <v>39</v>
      </c>
      <c r="M9058">
        <v>0</v>
      </c>
      <c r="N9058">
        <v>0</v>
      </c>
      <c r="O9058">
        <v>1</v>
      </c>
      <c r="P9058">
        <v>1</v>
      </c>
      <c r="Q9058">
        <v>0</v>
      </c>
      <c r="R9058">
        <f>SUM(M9058:N9058:O9058:P9058:Q9058)</f>
        <v>2</v>
      </c>
      <c r="S9058" s="1">
        <v>147175</v>
      </c>
      <c r="T9058" s="1" t="str">
        <f t="shared" si="566"/>
        <v>High</v>
      </c>
      <c r="U9058">
        <v>1</v>
      </c>
      <c r="V9058">
        <v>2023</v>
      </c>
      <c r="W9058" t="s">
        <v>28</v>
      </c>
      <c r="X9058">
        <v>8</v>
      </c>
    </row>
    <row r="9059" spans="1:24" x14ac:dyDescent="0.3">
      <c r="A9059">
        <v>9058</v>
      </c>
      <c r="B9059" t="s">
        <v>21</v>
      </c>
      <c r="C9059" t="str">
        <f>_xlfn.XLOOKUP(B9059,Lookup_table!B:B,Lookup_table!C:C)</f>
        <v>AI</v>
      </c>
      <c r="D9059" t="s">
        <v>22</v>
      </c>
      <c r="E9059" t="s">
        <v>42</v>
      </c>
      <c r="F9059" t="s">
        <v>43</v>
      </c>
      <c r="G9059" t="s">
        <v>17</v>
      </c>
      <c r="H9059" t="str">
        <f t="shared" si="564"/>
        <v>Remote</v>
      </c>
      <c r="I9059" t="s">
        <v>18</v>
      </c>
      <c r="J9059" t="str">
        <f t="shared" si="565"/>
        <v>7+ yrs</v>
      </c>
      <c r="K9059">
        <f t="shared" ca="1" si="567"/>
        <v>13</v>
      </c>
      <c r="L9059" t="s">
        <v>19</v>
      </c>
      <c r="M9059">
        <v>0</v>
      </c>
      <c r="N9059">
        <v>0</v>
      </c>
      <c r="O9059">
        <v>0</v>
      </c>
      <c r="P9059">
        <v>0</v>
      </c>
      <c r="Q9059">
        <v>0</v>
      </c>
      <c r="R9059">
        <f>SUM(M9059:N9059:O9059:P9059:Q9059)</f>
        <v>0</v>
      </c>
      <c r="S9059" s="1">
        <v>159645</v>
      </c>
      <c r="T9059" s="1" t="str">
        <f t="shared" si="566"/>
        <v>High</v>
      </c>
      <c r="U9059">
        <v>7</v>
      </c>
      <c r="V9059">
        <v>2021</v>
      </c>
      <c r="W9059" t="s">
        <v>20</v>
      </c>
      <c r="X9059">
        <v>6</v>
      </c>
    </row>
    <row r="9060" spans="1:24" x14ac:dyDescent="0.3">
      <c r="A9060">
        <v>9059</v>
      </c>
      <c r="B9060" t="s">
        <v>21</v>
      </c>
      <c r="C9060" t="str">
        <f>_xlfn.XLOOKUP(B9060,Lookup_table!B:B,Lookup_table!C:C)</f>
        <v>AI</v>
      </c>
      <c r="D9060" t="s">
        <v>37</v>
      </c>
      <c r="E9060" t="s">
        <v>42</v>
      </c>
      <c r="F9060" t="s">
        <v>16</v>
      </c>
      <c r="G9060" t="s">
        <v>30</v>
      </c>
      <c r="H9060" t="str">
        <f t="shared" si="564"/>
        <v>Onsite/Hybrid</v>
      </c>
      <c r="I9060" t="s">
        <v>18</v>
      </c>
      <c r="J9060" t="str">
        <f t="shared" si="565"/>
        <v>7+ yrs</v>
      </c>
      <c r="K9060">
        <f t="shared" ca="1" si="567"/>
        <v>10</v>
      </c>
      <c r="L9060" t="s">
        <v>19</v>
      </c>
      <c r="M9060">
        <v>1</v>
      </c>
      <c r="N9060">
        <v>0</v>
      </c>
      <c r="O9060">
        <v>0</v>
      </c>
      <c r="P9060">
        <v>1</v>
      </c>
      <c r="Q9060">
        <v>0</v>
      </c>
      <c r="R9060">
        <f>SUM(M9060:N9060:O9060:P9060:Q9060)</f>
        <v>2</v>
      </c>
      <c r="S9060" s="1">
        <v>156616</v>
      </c>
      <c r="T9060" s="1" t="str">
        <f t="shared" si="566"/>
        <v>High</v>
      </c>
      <c r="U9060">
        <v>10</v>
      </c>
      <c r="V9060">
        <v>2026</v>
      </c>
      <c r="W9060" t="s">
        <v>28</v>
      </c>
      <c r="X9060">
        <v>7</v>
      </c>
    </row>
    <row r="9061" spans="1:24" x14ac:dyDescent="0.3">
      <c r="A9061">
        <v>9060</v>
      </c>
      <c r="B9061" t="s">
        <v>50</v>
      </c>
      <c r="C9061" t="str">
        <f>_xlfn.XLOOKUP(B9061,Lookup_table!B:B,Lookup_table!C:C)</f>
        <v>AI</v>
      </c>
      <c r="D9061" t="s">
        <v>14</v>
      </c>
      <c r="E9061" t="s">
        <v>15</v>
      </c>
      <c r="F9061" t="s">
        <v>52</v>
      </c>
      <c r="G9061" t="s">
        <v>25</v>
      </c>
      <c r="H9061" t="str">
        <f t="shared" si="564"/>
        <v>Onsite/Hybrid</v>
      </c>
      <c r="I9061" t="s">
        <v>18</v>
      </c>
      <c r="J9061" t="str">
        <f t="shared" si="565"/>
        <v>7+ yrs</v>
      </c>
      <c r="K9061">
        <f t="shared" ca="1" si="567"/>
        <v>11</v>
      </c>
      <c r="L9061" t="s">
        <v>27</v>
      </c>
      <c r="M9061">
        <v>1</v>
      </c>
      <c r="N9061">
        <v>0</v>
      </c>
      <c r="O9061">
        <v>0</v>
      </c>
      <c r="P9061">
        <v>0</v>
      </c>
      <c r="Q9061">
        <v>0</v>
      </c>
      <c r="R9061">
        <f>SUM(M9061:N9061:O9061:P9061:Q9061)</f>
        <v>1</v>
      </c>
      <c r="S9061" s="1">
        <v>141710</v>
      </c>
      <c r="T9061" s="1" t="str">
        <f t="shared" si="566"/>
        <v>High</v>
      </c>
      <c r="U9061">
        <v>7</v>
      </c>
      <c r="V9061">
        <v>2022</v>
      </c>
      <c r="W9061" t="s">
        <v>28</v>
      </c>
      <c r="X9061">
        <v>9</v>
      </c>
    </row>
    <row r="9062" spans="1:24" x14ac:dyDescent="0.3">
      <c r="A9062">
        <v>9061</v>
      </c>
      <c r="B9062" t="s">
        <v>31</v>
      </c>
      <c r="C9062" t="str">
        <f>_xlfn.XLOOKUP(B9062,Lookup_table!B:B,Lookup_table!C:C)</f>
        <v>Business</v>
      </c>
      <c r="D9062" t="s">
        <v>22</v>
      </c>
      <c r="E9062" t="s">
        <v>32</v>
      </c>
      <c r="F9062" t="s">
        <v>43</v>
      </c>
      <c r="G9062" t="s">
        <v>17</v>
      </c>
      <c r="H9062" t="str">
        <f t="shared" si="564"/>
        <v>Remote</v>
      </c>
      <c r="I9062" t="s">
        <v>18</v>
      </c>
      <c r="J9062" t="str">
        <f t="shared" si="565"/>
        <v>7+ yrs</v>
      </c>
      <c r="K9062">
        <f t="shared" ca="1" si="567"/>
        <v>11</v>
      </c>
      <c r="L9062" t="s">
        <v>39</v>
      </c>
      <c r="M9062">
        <v>0</v>
      </c>
      <c r="N9062">
        <v>0</v>
      </c>
      <c r="O9062">
        <v>0</v>
      </c>
      <c r="P9062">
        <v>1</v>
      </c>
      <c r="Q9062">
        <v>0</v>
      </c>
      <c r="R9062">
        <f>SUM(M9062:N9062:O9062:P9062:Q9062)</f>
        <v>1</v>
      </c>
      <c r="S9062" s="1">
        <v>135732</v>
      </c>
      <c r="T9062" s="1" t="str">
        <f t="shared" si="566"/>
        <v>High</v>
      </c>
      <c r="U9062">
        <v>7</v>
      </c>
      <c r="V9062">
        <v>2022</v>
      </c>
      <c r="W9062" t="s">
        <v>28</v>
      </c>
      <c r="X9062">
        <v>7</v>
      </c>
    </row>
    <row r="9063" spans="1:24" x14ac:dyDescent="0.3">
      <c r="A9063">
        <v>9062</v>
      </c>
      <c r="B9063" t="s">
        <v>41</v>
      </c>
      <c r="C9063" t="str">
        <f>_xlfn.XLOOKUP(B9063,Lookup_table!B:B,Lookup_table!C:C)</f>
        <v>Data</v>
      </c>
      <c r="D9063" t="s">
        <v>34</v>
      </c>
      <c r="E9063" t="s">
        <v>42</v>
      </c>
      <c r="F9063" t="s">
        <v>16</v>
      </c>
      <c r="G9063" t="s">
        <v>25</v>
      </c>
      <c r="H9063" t="str">
        <f t="shared" si="564"/>
        <v>Onsite/Hybrid</v>
      </c>
      <c r="I9063" t="s">
        <v>26</v>
      </c>
      <c r="J9063" t="str">
        <f t="shared" si="565"/>
        <v>3-6 yrs</v>
      </c>
      <c r="K9063">
        <f t="shared" ca="1" si="567"/>
        <v>6</v>
      </c>
      <c r="L9063" t="s">
        <v>39</v>
      </c>
      <c r="M9063">
        <v>0</v>
      </c>
      <c r="N9063">
        <v>1</v>
      </c>
      <c r="O9063">
        <v>1</v>
      </c>
      <c r="P9063">
        <v>0</v>
      </c>
      <c r="Q9063">
        <v>1</v>
      </c>
      <c r="R9063">
        <f>SUM(M9063:N9063:O9063:P9063:Q9063)</f>
        <v>3</v>
      </c>
      <c r="S9063" s="1">
        <v>98941</v>
      </c>
      <c r="T9063" s="1" t="str">
        <f t="shared" si="566"/>
        <v>Medium</v>
      </c>
      <c r="U9063">
        <v>12</v>
      </c>
      <c r="V9063">
        <v>2026</v>
      </c>
      <c r="W9063" t="s">
        <v>20</v>
      </c>
      <c r="X9063">
        <v>5</v>
      </c>
    </row>
    <row r="9064" spans="1:24" x14ac:dyDescent="0.3">
      <c r="A9064">
        <v>9063</v>
      </c>
      <c r="B9064" t="s">
        <v>50</v>
      </c>
      <c r="C9064" t="str">
        <f>_xlfn.XLOOKUP(B9064,Lookup_table!B:B,Lookup_table!C:C)</f>
        <v>AI</v>
      </c>
      <c r="D9064" t="s">
        <v>37</v>
      </c>
      <c r="E9064" t="s">
        <v>23</v>
      </c>
      <c r="F9064" t="s">
        <v>51</v>
      </c>
      <c r="G9064" t="s">
        <v>17</v>
      </c>
      <c r="H9064" t="str">
        <f t="shared" si="564"/>
        <v>Remote</v>
      </c>
      <c r="I9064" t="s">
        <v>35</v>
      </c>
      <c r="J9064" t="str">
        <f t="shared" si="565"/>
        <v>0-2 yrs</v>
      </c>
      <c r="K9064">
        <f t="shared" ca="1" si="567"/>
        <v>2</v>
      </c>
      <c r="L9064" t="s">
        <v>19</v>
      </c>
      <c r="M9064">
        <v>1</v>
      </c>
      <c r="N9064">
        <v>0</v>
      </c>
      <c r="O9064">
        <v>1</v>
      </c>
      <c r="P9064">
        <v>1</v>
      </c>
      <c r="Q9064">
        <v>0</v>
      </c>
      <c r="R9064">
        <f>SUM(M9064:N9064:O9064:P9064:Q9064)</f>
        <v>3</v>
      </c>
      <c r="S9064" s="1">
        <v>115677</v>
      </c>
      <c r="T9064" s="1" t="str">
        <f t="shared" si="566"/>
        <v>Medium</v>
      </c>
      <c r="U9064">
        <v>12</v>
      </c>
      <c r="V9064">
        <v>2021</v>
      </c>
      <c r="W9064" t="s">
        <v>28</v>
      </c>
      <c r="X9064">
        <v>8</v>
      </c>
    </row>
    <row r="9065" spans="1:24" x14ac:dyDescent="0.3">
      <c r="A9065">
        <v>9064</v>
      </c>
      <c r="B9065" t="s">
        <v>36</v>
      </c>
      <c r="C9065" t="str">
        <f>_xlfn.XLOOKUP(B9065,Lookup_table!B:B,Lookup_table!C:C)</f>
        <v>Data</v>
      </c>
      <c r="D9065" t="s">
        <v>14</v>
      </c>
      <c r="E9065" t="s">
        <v>32</v>
      </c>
      <c r="F9065" t="s">
        <v>29</v>
      </c>
      <c r="G9065" t="s">
        <v>17</v>
      </c>
      <c r="H9065" t="str">
        <f t="shared" si="564"/>
        <v>Remote</v>
      </c>
      <c r="I9065" t="s">
        <v>18</v>
      </c>
      <c r="J9065" t="str">
        <f t="shared" si="565"/>
        <v>7+ yrs</v>
      </c>
      <c r="K9065">
        <f t="shared" ca="1" si="567"/>
        <v>8</v>
      </c>
      <c r="L9065" t="s">
        <v>39</v>
      </c>
      <c r="M9065">
        <v>1</v>
      </c>
      <c r="N9065">
        <v>1</v>
      </c>
      <c r="O9065">
        <v>0</v>
      </c>
      <c r="P9065">
        <v>0</v>
      </c>
      <c r="Q9065">
        <v>0</v>
      </c>
      <c r="R9065">
        <f>SUM(M9065:N9065:O9065:P9065:Q9065)</f>
        <v>2</v>
      </c>
      <c r="S9065" s="1">
        <v>96674</v>
      </c>
      <c r="T9065" s="1" t="str">
        <f t="shared" si="566"/>
        <v>Medium</v>
      </c>
      <c r="U9065">
        <v>9</v>
      </c>
      <c r="V9065">
        <v>2024</v>
      </c>
      <c r="W9065" t="s">
        <v>34</v>
      </c>
      <c r="X9065">
        <v>4</v>
      </c>
    </row>
    <row r="9066" spans="1:24" x14ac:dyDescent="0.3">
      <c r="A9066">
        <v>9065</v>
      </c>
      <c r="B9066" t="s">
        <v>31</v>
      </c>
      <c r="C9066" t="str">
        <f>_xlfn.XLOOKUP(B9066,Lookup_table!B:B,Lookup_table!C:C)</f>
        <v>Business</v>
      </c>
      <c r="D9066" t="s">
        <v>34</v>
      </c>
      <c r="E9066" t="s">
        <v>23</v>
      </c>
      <c r="F9066" t="s">
        <v>29</v>
      </c>
      <c r="G9066" t="s">
        <v>17</v>
      </c>
      <c r="H9066" t="str">
        <f t="shared" si="564"/>
        <v>Remote</v>
      </c>
      <c r="I9066" t="s">
        <v>35</v>
      </c>
      <c r="J9066" t="str">
        <f t="shared" si="565"/>
        <v>0-2 yrs</v>
      </c>
      <c r="K9066">
        <f t="shared" ca="1" si="567"/>
        <v>1</v>
      </c>
      <c r="L9066" t="s">
        <v>27</v>
      </c>
      <c r="M9066">
        <v>1</v>
      </c>
      <c r="N9066">
        <v>0</v>
      </c>
      <c r="O9066">
        <v>1</v>
      </c>
      <c r="P9066">
        <v>1</v>
      </c>
      <c r="Q9066">
        <v>1</v>
      </c>
      <c r="R9066">
        <f>SUM(M9066:N9066:O9066:P9066:Q9066)</f>
        <v>4</v>
      </c>
      <c r="S9066" s="1">
        <v>86582</v>
      </c>
      <c r="T9066" s="1" t="str">
        <f t="shared" si="566"/>
        <v>Medium</v>
      </c>
      <c r="U9066">
        <v>2</v>
      </c>
      <c r="V9066">
        <v>2026</v>
      </c>
      <c r="W9066" t="s">
        <v>28</v>
      </c>
      <c r="X9066">
        <v>7</v>
      </c>
    </row>
    <row r="9067" spans="1:24" x14ac:dyDescent="0.3">
      <c r="A9067">
        <v>9066</v>
      </c>
      <c r="B9067" t="s">
        <v>33</v>
      </c>
      <c r="C9067" t="str">
        <f>_xlfn.XLOOKUP(B9067,Lookup_table!B:B,Lookup_table!C:C)</f>
        <v>Data</v>
      </c>
      <c r="D9067" t="s">
        <v>37</v>
      </c>
      <c r="E9067" t="s">
        <v>38</v>
      </c>
      <c r="F9067" t="s">
        <v>24</v>
      </c>
      <c r="G9067" t="s">
        <v>17</v>
      </c>
      <c r="H9067" t="str">
        <f t="shared" si="564"/>
        <v>Remote</v>
      </c>
      <c r="I9067" t="s">
        <v>26</v>
      </c>
      <c r="J9067" t="str">
        <f t="shared" si="565"/>
        <v>3-6 yrs</v>
      </c>
      <c r="K9067">
        <f t="shared" ca="1" si="567"/>
        <v>6</v>
      </c>
      <c r="L9067" t="s">
        <v>27</v>
      </c>
      <c r="M9067">
        <v>0</v>
      </c>
      <c r="N9067">
        <v>1</v>
      </c>
      <c r="O9067">
        <v>1</v>
      </c>
      <c r="P9067">
        <v>1</v>
      </c>
      <c r="Q9067">
        <v>0</v>
      </c>
      <c r="R9067">
        <f>SUM(M9067:N9067:O9067:P9067:Q9067)</f>
        <v>3</v>
      </c>
      <c r="S9067" s="1">
        <v>106734</v>
      </c>
      <c r="T9067" s="1" t="str">
        <f t="shared" si="566"/>
        <v>Medium</v>
      </c>
      <c r="U9067">
        <v>1</v>
      </c>
      <c r="V9067">
        <v>2023</v>
      </c>
      <c r="W9067" t="s">
        <v>28</v>
      </c>
      <c r="X9067">
        <v>9</v>
      </c>
    </row>
    <row r="9068" spans="1:24" x14ac:dyDescent="0.3">
      <c r="A9068">
        <v>9067</v>
      </c>
      <c r="B9068" t="s">
        <v>41</v>
      </c>
      <c r="C9068" t="str">
        <f>_xlfn.XLOOKUP(B9068,Lookup_table!B:B,Lookup_table!C:C)</f>
        <v>Data</v>
      </c>
      <c r="D9068" t="s">
        <v>22</v>
      </c>
      <c r="E9068" t="s">
        <v>38</v>
      </c>
      <c r="F9068" t="s">
        <v>29</v>
      </c>
      <c r="G9068" t="s">
        <v>25</v>
      </c>
      <c r="H9068" t="str">
        <f t="shared" si="564"/>
        <v>Onsite/Hybrid</v>
      </c>
      <c r="I9068" t="s">
        <v>18</v>
      </c>
      <c r="J9068" t="str">
        <f t="shared" si="565"/>
        <v>7+ yrs</v>
      </c>
      <c r="K9068">
        <f t="shared" ca="1" si="567"/>
        <v>10</v>
      </c>
      <c r="L9068" t="s">
        <v>39</v>
      </c>
      <c r="M9068">
        <v>1</v>
      </c>
      <c r="N9068">
        <v>0</v>
      </c>
      <c r="O9068">
        <v>1</v>
      </c>
      <c r="P9068">
        <v>1</v>
      </c>
      <c r="Q9068">
        <v>0</v>
      </c>
      <c r="R9068">
        <f>SUM(M9068:N9068:O9068:P9068:Q9068)</f>
        <v>3</v>
      </c>
      <c r="S9068" s="1">
        <v>154803</v>
      </c>
      <c r="T9068" s="1" t="str">
        <f t="shared" si="566"/>
        <v>High</v>
      </c>
      <c r="U9068">
        <v>6</v>
      </c>
      <c r="V9068">
        <v>2021</v>
      </c>
      <c r="W9068" t="s">
        <v>28</v>
      </c>
      <c r="X9068">
        <v>3</v>
      </c>
    </row>
    <row r="9069" spans="1:24" x14ac:dyDescent="0.3">
      <c r="A9069">
        <v>9068</v>
      </c>
      <c r="B9069" t="s">
        <v>33</v>
      </c>
      <c r="C9069" t="str">
        <f>_xlfn.XLOOKUP(B9069,Lookup_table!B:B,Lookup_table!C:C)</f>
        <v>Data</v>
      </c>
      <c r="D9069" t="s">
        <v>14</v>
      </c>
      <c r="E9069" t="s">
        <v>38</v>
      </c>
      <c r="F9069" t="s">
        <v>16</v>
      </c>
      <c r="G9069" t="s">
        <v>17</v>
      </c>
      <c r="H9069" t="str">
        <f t="shared" si="564"/>
        <v>Remote</v>
      </c>
      <c r="I9069" t="s">
        <v>26</v>
      </c>
      <c r="J9069" t="str">
        <f t="shared" si="565"/>
        <v>3-6 yrs</v>
      </c>
      <c r="K9069">
        <f t="shared" ca="1" si="567"/>
        <v>5</v>
      </c>
      <c r="L9069" t="s">
        <v>39</v>
      </c>
      <c r="M9069">
        <v>1</v>
      </c>
      <c r="N9069">
        <v>1</v>
      </c>
      <c r="O9069">
        <v>1</v>
      </c>
      <c r="P9069">
        <v>1</v>
      </c>
      <c r="Q9069">
        <v>0</v>
      </c>
      <c r="R9069">
        <f>SUM(M9069:N9069:O9069:P9069:Q9069)</f>
        <v>4</v>
      </c>
      <c r="S9069" s="1">
        <v>101801</v>
      </c>
      <c r="T9069" s="1" t="str">
        <f t="shared" si="566"/>
        <v>Medium</v>
      </c>
      <c r="U9069">
        <v>10</v>
      </c>
      <c r="V9069">
        <v>2024</v>
      </c>
      <c r="W9069" t="s">
        <v>28</v>
      </c>
      <c r="X9069">
        <v>8</v>
      </c>
    </row>
    <row r="9070" spans="1:24" x14ac:dyDescent="0.3">
      <c r="A9070">
        <v>9069</v>
      </c>
      <c r="B9070" t="s">
        <v>36</v>
      </c>
      <c r="C9070" t="str">
        <f>_xlfn.XLOOKUP(B9070,Lookup_table!B:B,Lookup_table!C:C)</f>
        <v>Data</v>
      </c>
      <c r="D9070" t="s">
        <v>14</v>
      </c>
      <c r="E9070" t="s">
        <v>32</v>
      </c>
      <c r="F9070" t="s">
        <v>43</v>
      </c>
      <c r="G9070" t="s">
        <v>25</v>
      </c>
      <c r="H9070" t="str">
        <f t="shared" si="564"/>
        <v>Onsite/Hybrid</v>
      </c>
      <c r="I9070" t="s">
        <v>35</v>
      </c>
      <c r="J9070" t="str">
        <f t="shared" si="565"/>
        <v>0-2 yrs</v>
      </c>
      <c r="K9070">
        <f t="shared" ca="1" si="567"/>
        <v>0</v>
      </c>
      <c r="L9070" t="s">
        <v>27</v>
      </c>
      <c r="M9070">
        <v>1</v>
      </c>
      <c r="N9070">
        <v>1</v>
      </c>
      <c r="O9070">
        <v>1</v>
      </c>
      <c r="P9070">
        <v>1</v>
      </c>
      <c r="Q9070">
        <v>1</v>
      </c>
      <c r="R9070">
        <f>SUM(M9070:N9070:O9070:P9070:Q9070)</f>
        <v>5</v>
      </c>
      <c r="S9070" s="1">
        <v>88310</v>
      </c>
      <c r="T9070" s="1" t="str">
        <f t="shared" si="566"/>
        <v>Medium</v>
      </c>
      <c r="U9070">
        <v>1</v>
      </c>
      <c r="V9070">
        <v>2021</v>
      </c>
      <c r="W9070" t="s">
        <v>28</v>
      </c>
      <c r="X9070">
        <v>4</v>
      </c>
    </row>
    <row r="9071" spans="1:24" x14ac:dyDescent="0.3">
      <c r="A9071">
        <v>9070</v>
      </c>
      <c r="B9071" t="s">
        <v>50</v>
      </c>
      <c r="C9071" t="str">
        <f>_xlfn.XLOOKUP(B9071,Lookup_table!B:B,Lookup_table!C:C)</f>
        <v>AI</v>
      </c>
      <c r="D9071" t="s">
        <v>22</v>
      </c>
      <c r="E9071" t="s">
        <v>42</v>
      </c>
      <c r="F9071" t="s">
        <v>29</v>
      </c>
      <c r="G9071" t="s">
        <v>17</v>
      </c>
      <c r="H9071" t="str">
        <f t="shared" si="564"/>
        <v>Remote</v>
      </c>
      <c r="I9071" t="s">
        <v>35</v>
      </c>
      <c r="J9071" t="str">
        <f t="shared" si="565"/>
        <v>0-2 yrs</v>
      </c>
      <c r="K9071">
        <f t="shared" ca="1" si="567"/>
        <v>2</v>
      </c>
      <c r="L9071" t="s">
        <v>27</v>
      </c>
      <c r="M9071">
        <v>0</v>
      </c>
      <c r="N9071">
        <v>0</v>
      </c>
      <c r="O9071">
        <v>1</v>
      </c>
      <c r="P9071">
        <v>0</v>
      </c>
      <c r="Q9071">
        <v>1</v>
      </c>
      <c r="R9071">
        <f>SUM(M9071:N9071:O9071:P9071:Q9071)</f>
        <v>2</v>
      </c>
      <c r="S9071" s="1">
        <v>134521</v>
      </c>
      <c r="T9071" s="1" t="str">
        <f t="shared" si="566"/>
        <v>High</v>
      </c>
      <c r="U9071">
        <v>5</v>
      </c>
      <c r="V9071">
        <v>2020</v>
      </c>
      <c r="W9071" t="s">
        <v>28</v>
      </c>
      <c r="X9071">
        <v>8</v>
      </c>
    </row>
    <row r="9072" spans="1:24" x14ac:dyDescent="0.3">
      <c r="A9072">
        <v>9071</v>
      </c>
      <c r="B9072" t="s">
        <v>21</v>
      </c>
      <c r="C9072" t="str">
        <f>_xlfn.XLOOKUP(B9072,Lookup_table!B:B,Lookup_table!C:C)</f>
        <v>AI</v>
      </c>
      <c r="D9072" t="s">
        <v>37</v>
      </c>
      <c r="E9072" t="s">
        <v>40</v>
      </c>
      <c r="F9072" t="s">
        <v>16</v>
      </c>
      <c r="G9072" t="s">
        <v>17</v>
      </c>
      <c r="H9072" t="str">
        <f t="shared" si="564"/>
        <v>Remote</v>
      </c>
      <c r="I9072" t="s">
        <v>35</v>
      </c>
      <c r="J9072" t="str">
        <f t="shared" si="565"/>
        <v>0-2 yrs</v>
      </c>
      <c r="K9072">
        <f t="shared" ca="1" si="567"/>
        <v>1</v>
      </c>
      <c r="L9072" t="s">
        <v>27</v>
      </c>
      <c r="M9072">
        <v>0</v>
      </c>
      <c r="N9072">
        <v>1</v>
      </c>
      <c r="O9072">
        <v>0</v>
      </c>
      <c r="P9072">
        <v>1</v>
      </c>
      <c r="Q9072">
        <v>1</v>
      </c>
      <c r="R9072">
        <f>SUM(M9072:N9072:O9072:P9072:Q9072)</f>
        <v>3</v>
      </c>
      <c r="S9072" s="1">
        <v>117506</v>
      </c>
      <c r="T9072" s="1" t="str">
        <f t="shared" si="566"/>
        <v>Medium</v>
      </c>
      <c r="U9072">
        <v>3</v>
      </c>
      <c r="V9072">
        <v>2020</v>
      </c>
      <c r="W9072" t="s">
        <v>28</v>
      </c>
      <c r="X9072">
        <v>9</v>
      </c>
    </row>
    <row r="9073" spans="1:24" x14ac:dyDescent="0.3">
      <c r="A9073">
        <v>9072</v>
      </c>
      <c r="B9073" t="s">
        <v>41</v>
      </c>
      <c r="C9073" t="str">
        <f>_xlfn.XLOOKUP(B9073,Lookup_table!B:B,Lookup_table!C:C)</f>
        <v>Data</v>
      </c>
      <c r="D9073" t="s">
        <v>14</v>
      </c>
      <c r="E9073" t="s">
        <v>15</v>
      </c>
      <c r="F9073" t="s">
        <v>29</v>
      </c>
      <c r="G9073" t="s">
        <v>25</v>
      </c>
      <c r="H9073" t="str">
        <f t="shared" si="564"/>
        <v>Onsite/Hybrid</v>
      </c>
      <c r="I9073" t="s">
        <v>35</v>
      </c>
      <c r="J9073" t="str">
        <f t="shared" si="565"/>
        <v>0-2 yrs</v>
      </c>
      <c r="K9073">
        <f t="shared" ca="1" si="567"/>
        <v>0</v>
      </c>
      <c r="L9073" t="s">
        <v>39</v>
      </c>
      <c r="M9073">
        <v>0</v>
      </c>
      <c r="N9073">
        <v>1</v>
      </c>
      <c r="O9073">
        <v>0</v>
      </c>
      <c r="P9073">
        <v>1</v>
      </c>
      <c r="Q9073">
        <v>0</v>
      </c>
      <c r="R9073">
        <f>SUM(M9073:N9073:O9073:P9073:Q9073)</f>
        <v>2</v>
      </c>
      <c r="S9073" s="1">
        <v>63684</v>
      </c>
      <c r="T9073" s="1" t="str">
        <f t="shared" si="566"/>
        <v>Low</v>
      </c>
      <c r="U9073">
        <v>7</v>
      </c>
      <c r="V9073">
        <v>2021</v>
      </c>
      <c r="W9073" t="s">
        <v>28</v>
      </c>
      <c r="X9073">
        <v>7</v>
      </c>
    </row>
    <row r="9074" spans="1:24" x14ac:dyDescent="0.3">
      <c r="A9074">
        <v>9073</v>
      </c>
      <c r="B9074" t="s">
        <v>33</v>
      </c>
      <c r="C9074" t="str">
        <f>_xlfn.XLOOKUP(B9074,Lookup_table!B:B,Lookup_table!C:C)</f>
        <v>Data</v>
      </c>
      <c r="D9074" t="s">
        <v>34</v>
      </c>
      <c r="E9074" t="s">
        <v>42</v>
      </c>
      <c r="F9074" t="s">
        <v>43</v>
      </c>
      <c r="G9074" t="s">
        <v>17</v>
      </c>
      <c r="H9074" t="str">
        <f t="shared" si="564"/>
        <v>Remote</v>
      </c>
      <c r="I9074" t="s">
        <v>18</v>
      </c>
      <c r="J9074" t="str">
        <f t="shared" si="565"/>
        <v>7+ yrs</v>
      </c>
      <c r="K9074">
        <f t="shared" ca="1" si="567"/>
        <v>7</v>
      </c>
      <c r="L9074" t="s">
        <v>27</v>
      </c>
      <c r="M9074">
        <v>0</v>
      </c>
      <c r="N9074">
        <v>0</v>
      </c>
      <c r="O9074">
        <v>0</v>
      </c>
      <c r="P9074">
        <v>0</v>
      </c>
      <c r="Q9074">
        <v>0</v>
      </c>
      <c r="R9074">
        <f>SUM(M9074:N9074:O9074:P9074:Q9074)</f>
        <v>0</v>
      </c>
      <c r="S9074" s="1">
        <v>104861</v>
      </c>
      <c r="T9074" s="1" t="str">
        <f t="shared" si="566"/>
        <v>Medium</v>
      </c>
      <c r="U9074">
        <v>10</v>
      </c>
      <c r="V9074">
        <v>2023</v>
      </c>
      <c r="W9074" t="s">
        <v>34</v>
      </c>
      <c r="X9074">
        <v>2</v>
      </c>
    </row>
    <row r="9075" spans="1:24" x14ac:dyDescent="0.3">
      <c r="A9075">
        <v>9074</v>
      </c>
      <c r="B9075" t="s">
        <v>21</v>
      </c>
      <c r="C9075" t="str">
        <f>_xlfn.XLOOKUP(B9075,Lookup_table!B:B,Lookup_table!C:C)</f>
        <v>AI</v>
      </c>
      <c r="D9075" t="s">
        <v>22</v>
      </c>
      <c r="E9075" t="s">
        <v>23</v>
      </c>
      <c r="F9075" t="s">
        <v>52</v>
      </c>
      <c r="G9075" t="s">
        <v>17</v>
      </c>
      <c r="H9075" t="str">
        <f t="shared" si="564"/>
        <v>Remote</v>
      </c>
      <c r="I9075" t="s">
        <v>18</v>
      </c>
      <c r="J9075" t="str">
        <f t="shared" si="565"/>
        <v>7+ yrs</v>
      </c>
      <c r="K9075">
        <f t="shared" ca="1" si="567"/>
        <v>13</v>
      </c>
      <c r="L9075" t="s">
        <v>19</v>
      </c>
      <c r="M9075">
        <v>0</v>
      </c>
      <c r="N9075">
        <v>0</v>
      </c>
      <c r="O9075">
        <v>1</v>
      </c>
      <c r="P9075">
        <v>0</v>
      </c>
      <c r="Q9075">
        <v>0</v>
      </c>
      <c r="R9075">
        <f>SUM(M9075:N9075:O9075:P9075:Q9075)</f>
        <v>1</v>
      </c>
      <c r="S9075" s="1">
        <v>171273</v>
      </c>
      <c r="T9075" s="1" t="str">
        <f t="shared" si="566"/>
        <v>High</v>
      </c>
      <c r="U9075">
        <v>1</v>
      </c>
      <c r="V9075">
        <v>2024</v>
      </c>
      <c r="W9075" t="s">
        <v>28</v>
      </c>
      <c r="X9075">
        <v>8</v>
      </c>
    </row>
    <row r="9076" spans="1:24" x14ac:dyDescent="0.3">
      <c r="A9076">
        <v>9075</v>
      </c>
      <c r="B9076" t="s">
        <v>36</v>
      </c>
      <c r="C9076" t="str">
        <f>_xlfn.XLOOKUP(B9076,Lookup_table!B:B,Lookup_table!C:C)</f>
        <v>Data</v>
      </c>
      <c r="D9076" t="s">
        <v>34</v>
      </c>
      <c r="E9076" t="s">
        <v>42</v>
      </c>
      <c r="F9076" t="s">
        <v>44</v>
      </c>
      <c r="G9076" t="s">
        <v>17</v>
      </c>
      <c r="H9076" t="str">
        <f t="shared" si="564"/>
        <v>Remote</v>
      </c>
      <c r="I9076" t="s">
        <v>26</v>
      </c>
      <c r="J9076" t="str">
        <f t="shared" si="565"/>
        <v>3-6 yrs</v>
      </c>
      <c r="K9076">
        <f t="shared" ca="1" si="567"/>
        <v>4</v>
      </c>
      <c r="L9076" t="s">
        <v>39</v>
      </c>
      <c r="M9076">
        <v>1</v>
      </c>
      <c r="N9076">
        <v>1</v>
      </c>
      <c r="O9076">
        <v>0</v>
      </c>
      <c r="P9076">
        <v>0</v>
      </c>
      <c r="Q9076">
        <v>0</v>
      </c>
      <c r="R9076">
        <f>SUM(M9076:N9076:O9076:P9076:Q9076)</f>
        <v>2</v>
      </c>
      <c r="S9076" s="1">
        <v>77409</v>
      </c>
      <c r="T9076" s="1" t="str">
        <f t="shared" si="566"/>
        <v>Medium</v>
      </c>
      <c r="U9076">
        <v>12</v>
      </c>
      <c r="V9076">
        <v>2022</v>
      </c>
      <c r="W9076" t="s">
        <v>34</v>
      </c>
      <c r="X9076">
        <v>6</v>
      </c>
    </row>
    <row r="9077" spans="1:24" x14ac:dyDescent="0.3">
      <c r="A9077">
        <v>9076</v>
      </c>
      <c r="B9077" t="s">
        <v>33</v>
      </c>
      <c r="C9077" t="str">
        <f>_xlfn.XLOOKUP(B9077,Lookup_table!B:B,Lookup_table!C:C)</f>
        <v>Data</v>
      </c>
      <c r="D9077" t="s">
        <v>14</v>
      </c>
      <c r="E9077" t="s">
        <v>32</v>
      </c>
      <c r="F9077" t="s">
        <v>29</v>
      </c>
      <c r="G9077" t="s">
        <v>17</v>
      </c>
      <c r="H9077" t="str">
        <f t="shared" si="564"/>
        <v>Remote</v>
      </c>
      <c r="I9077" t="s">
        <v>18</v>
      </c>
      <c r="J9077" t="str">
        <f t="shared" si="565"/>
        <v>7+ yrs</v>
      </c>
      <c r="K9077">
        <f t="shared" ca="1" si="567"/>
        <v>11</v>
      </c>
      <c r="L9077" t="s">
        <v>19</v>
      </c>
      <c r="M9077">
        <v>1</v>
      </c>
      <c r="N9077">
        <v>0</v>
      </c>
      <c r="O9077">
        <v>0</v>
      </c>
      <c r="P9077">
        <v>0</v>
      </c>
      <c r="Q9077">
        <v>1</v>
      </c>
      <c r="R9077">
        <f>SUM(M9077:N9077:O9077:P9077:Q9077)</f>
        <v>2</v>
      </c>
      <c r="S9077" s="1">
        <v>108845</v>
      </c>
      <c r="T9077" s="1" t="str">
        <f t="shared" si="566"/>
        <v>Medium</v>
      </c>
      <c r="U9077">
        <v>1</v>
      </c>
      <c r="V9077">
        <v>2025</v>
      </c>
      <c r="W9077" t="s">
        <v>20</v>
      </c>
      <c r="X9077">
        <v>6</v>
      </c>
    </row>
    <row r="9078" spans="1:24" x14ac:dyDescent="0.3">
      <c r="A9078">
        <v>9077</v>
      </c>
      <c r="B9078" t="s">
        <v>36</v>
      </c>
      <c r="C9078" t="str">
        <f>_xlfn.XLOOKUP(B9078,Lookup_table!B:B,Lookup_table!C:C)</f>
        <v>Data</v>
      </c>
      <c r="D9078" t="s">
        <v>34</v>
      </c>
      <c r="E9078" t="s">
        <v>32</v>
      </c>
      <c r="F9078" t="s">
        <v>43</v>
      </c>
      <c r="G9078" t="s">
        <v>30</v>
      </c>
      <c r="H9078" t="str">
        <f t="shared" si="564"/>
        <v>Onsite/Hybrid</v>
      </c>
      <c r="I9078" t="s">
        <v>35</v>
      </c>
      <c r="J9078" t="str">
        <f t="shared" si="565"/>
        <v>0-2 yrs</v>
      </c>
      <c r="K9078">
        <f t="shared" ca="1" si="567"/>
        <v>1</v>
      </c>
      <c r="L9078" t="s">
        <v>39</v>
      </c>
      <c r="M9078">
        <v>0</v>
      </c>
      <c r="N9078">
        <v>0</v>
      </c>
      <c r="O9078">
        <v>0</v>
      </c>
      <c r="P9078">
        <v>1</v>
      </c>
      <c r="Q9078">
        <v>0</v>
      </c>
      <c r="R9078">
        <f>SUM(M9078:N9078:O9078:P9078:Q9078)</f>
        <v>1</v>
      </c>
      <c r="S9078" s="1">
        <v>64083</v>
      </c>
      <c r="T9078" s="1" t="str">
        <f t="shared" si="566"/>
        <v>Low</v>
      </c>
      <c r="U9078">
        <v>6</v>
      </c>
      <c r="V9078">
        <v>2026</v>
      </c>
      <c r="W9078" t="s">
        <v>20</v>
      </c>
      <c r="X9078">
        <v>6</v>
      </c>
    </row>
    <row r="9079" spans="1:24" x14ac:dyDescent="0.3">
      <c r="A9079">
        <v>9078</v>
      </c>
      <c r="B9079" t="s">
        <v>31</v>
      </c>
      <c r="C9079" t="str">
        <f>_xlfn.XLOOKUP(B9079,Lookup_table!B:B,Lookup_table!C:C)</f>
        <v>Business</v>
      </c>
      <c r="D9079" t="s">
        <v>22</v>
      </c>
      <c r="E9079" t="s">
        <v>40</v>
      </c>
      <c r="F9079" t="s">
        <v>29</v>
      </c>
      <c r="G9079" t="s">
        <v>25</v>
      </c>
      <c r="H9079" t="str">
        <f t="shared" si="564"/>
        <v>Onsite/Hybrid</v>
      </c>
      <c r="I9079" t="s">
        <v>26</v>
      </c>
      <c r="J9079" t="str">
        <f t="shared" si="565"/>
        <v>3-6 yrs</v>
      </c>
      <c r="K9079">
        <f t="shared" ca="1" si="567"/>
        <v>5</v>
      </c>
      <c r="L9079" t="s">
        <v>27</v>
      </c>
      <c r="M9079">
        <v>0</v>
      </c>
      <c r="N9079">
        <v>0</v>
      </c>
      <c r="O9079">
        <v>0</v>
      </c>
      <c r="P9079">
        <v>0</v>
      </c>
      <c r="Q9079">
        <v>0</v>
      </c>
      <c r="R9079">
        <f>SUM(M9079:N9079:O9079:P9079:Q9079)</f>
        <v>0</v>
      </c>
      <c r="S9079" s="1">
        <v>91226</v>
      </c>
      <c r="T9079" s="1" t="str">
        <f t="shared" si="566"/>
        <v>Medium</v>
      </c>
      <c r="U9079">
        <v>11</v>
      </c>
      <c r="V9079">
        <v>2025</v>
      </c>
      <c r="W9079" t="s">
        <v>34</v>
      </c>
      <c r="X9079">
        <v>2</v>
      </c>
    </row>
    <row r="9080" spans="1:24" x14ac:dyDescent="0.3">
      <c r="A9080">
        <v>9079</v>
      </c>
      <c r="B9080" t="s">
        <v>31</v>
      </c>
      <c r="C9080" t="str">
        <f>_xlfn.XLOOKUP(B9080,Lookup_table!B:B,Lookup_table!C:C)</f>
        <v>Business</v>
      </c>
      <c r="D9080" t="s">
        <v>34</v>
      </c>
      <c r="E9080" t="s">
        <v>40</v>
      </c>
      <c r="F9080" t="s">
        <v>16</v>
      </c>
      <c r="G9080" t="s">
        <v>25</v>
      </c>
      <c r="H9080" t="str">
        <f t="shared" si="564"/>
        <v>Onsite/Hybrid</v>
      </c>
      <c r="I9080" t="s">
        <v>26</v>
      </c>
      <c r="J9080" t="str">
        <f t="shared" si="565"/>
        <v>3-6 yrs</v>
      </c>
      <c r="K9080">
        <f t="shared" ca="1" si="567"/>
        <v>6</v>
      </c>
      <c r="L9080" t="s">
        <v>19</v>
      </c>
      <c r="M9080">
        <v>0</v>
      </c>
      <c r="N9080">
        <v>1</v>
      </c>
      <c r="O9080">
        <v>0</v>
      </c>
      <c r="P9080">
        <v>1</v>
      </c>
      <c r="Q9080">
        <v>0</v>
      </c>
      <c r="R9080">
        <f>SUM(M9080:N9080:O9080:P9080:Q9080)</f>
        <v>2</v>
      </c>
      <c r="S9080" s="1">
        <v>91652</v>
      </c>
      <c r="T9080" s="1" t="str">
        <f t="shared" si="566"/>
        <v>Medium</v>
      </c>
      <c r="U9080">
        <v>8</v>
      </c>
      <c r="V9080">
        <v>2020</v>
      </c>
      <c r="W9080" t="s">
        <v>20</v>
      </c>
      <c r="X9080">
        <v>5</v>
      </c>
    </row>
    <row r="9081" spans="1:24" x14ac:dyDescent="0.3">
      <c r="A9081">
        <v>9080</v>
      </c>
      <c r="B9081" t="s">
        <v>31</v>
      </c>
      <c r="C9081" t="str">
        <f>_xlfn.XLOOKUP(B9081,Lookup_table!B:B,Lookup_table!C:C)</f>
        <v>Business</v>
      </c>
      <c r="D9081" t="s">
        <v>14</v>
      </c>
      <c r="E9081" t="s">
        <v>40</v>
      </c>
      <c r="F9081" t="s">
        <v>51</v>
      </c>
      <c r="G9081" t="s">
        <v>30</v>
      </c>
      <c r="H9081" t="str">
        <f t="shared" si="564"/>
        <v>Onsite/Hybrid</v>
      </c>
      <c r="I9081" t="s">
        <v>18</v>
      </c>
      <c r="J9081" t="str">
        <f t="shared" si="565"/>
        <v>7+ yrs</v>
      </c>
      <c r="K9081">
        <f t="shared" ca="1" si="567"/>
        <v>9</v>
      </c>
      <c r="L9081" t="s">
        <v>27</v>
      </c>
      <c r="M9081">
        <v>1</v>
      </c>
      <c r="N9081">
        <v>0</v>
      </c>
      <c r="O9081">
        <v>1</v>
      </c>
      <c r="P9081">
        <v>1</v>
      </c>
      <c r="Q9081">
        <v>0</v>
      </c>
      <c r="R9081">
        <f>SUM(M9081:N9081:O9081:P9081:Q9081)</f>
        <v>3</v>
      </c>
      <c r="S9081" s="1">
        <v>126329</v>
      </c>
      <c r="T9081" s="1" t="str">
        <f t="shared" si="566"/>
        <v>High</v>
      </c>
      <c r="U9081">
        <v>8</v>
      </c>
      <c r="V9081">
        <v>2023</v>
      </c>
      <c r="W9081" t="s">
        <v>28</v>
      </c>
      <c r="X9081">
        <v>7</v>
      </c>
    </row>
    <row r="9082" spans="1:24" x14ac:dyDescent="0.3">
      <c r="A9082">
        <v>9081</v>
      </c>
      <c r="B9082" t="s">
        <v>21</v>
      </c>
      <c r="C9082" t="str">
        <f>_xlfn.XLOOKUP(B9082,Lookup_table!B:B,Lookup_table!C:C)</f>
        <v>AI</v>
      </c>
      <c r="D9082" t="s">
        <v>14</v>
      </c>
      <c r="E9082" t="s">
        <v>38</v>
      </c>
      <c r="F9082" t="s">
        <v>29</v>
      </c>
      <c r="G9082" t="s">
        <v>25</v>
      </c>
      <c r="H9082" t="str">
        <f t="shared" si="564"/>
        <v>Onsite/Hybrid</v>
      </c>
      <c r="I9082" t="s">
        <v>18</v>
      </c>
      <c r="J9082" t="str">
        <f t="shared" si="565"/>
        <v>7+ yrs</v>
      </c>
      <c r="K9082">
        <f t="shared" ca="1" si="567"/>
        <v>13</v>
      </c>
      <c r="L9082" t="s">
        <v>27</v>
      </c>
      <c r="M9082">
        <v>0</v>
      </c>
      <c r="N9082">
        <v>1</v>
      </c>
      <c r="O9082">
        <v>1</v>
      </c>
      <c r="P9082">
        <v>1</v>
      </c>
      <c r="Q9082">
        <v>1</v>
      </c>
      <c r="R9082">
        <f>SUM(M9082:N9082:O9082:P9082:Q9082)</f>
        <v>4</v>
      </c>
      <c r="S9082" s="1">
        <v>183571</v>
      </c>
      <c r="T9082" s="1" t="str">
        <f t="shared" si="566"/>
        <v>High</v>
      </c>
      <c r="U9082">
        <v>11</v>
      </c>
      <c r="V9082">
        <v>2023</v>
      </c>
      <c r="W9082" t="s">
        <v>28</v>
      </c>
      <c r="X9082">
        <v>7</v>
      </c>
    </row>
    <row r="9083" spans="1:24" x14ac:dyDescent="0.3">
      <c r="A9083">
        <v>9082</v>
      </c>
      <c r="B9083" t="s">
        <v>50</v>
      </c>
      <c r="C9083" t="str">
        <f>_xlfn.XLOOKUP(B9083,Lookup_table!B:B,Lookup_table!C:C)</f>
        <v>AI</v>
      </c>
      <c r="D9083" t="s">
        <v>22</v>
      </c>
      <c r="E9083" t="s">
        <v>42</v>
      </c>
      <c r="F9083" t="s">
        <v>44</v>
      </c>
      <c r="G9083" t="s">
        <v>17</v>
      </c>
      <c r="H9083" t="str">
        <f t="shared" si="564"/>
        <v>Remote</v>
      </c>
      <c r="I9083" t="s">
        <v>35</v>
      </c>
      <c r="J9083" t="str">
        <f t="shared" si="565"/>
        <v>0-2 yrs</v>
      </c>
      <c r="K9083">
        <f t="shared" ca="1" si="567"/>
        <v>2</v>
      </c>
      <c r="L9083" t="s">
        <v>19</v>
      </c>
      <c r="M9083">
        <v>0</v>
      </c>
      <c r="N9083">
        <v>1</v>
      </c>
      <c r="O9083">
        <v>0</v>
      </c>
      <c r="P9083">
        <v>1</v>
      </c>
      <c r="Q9083">
        <v>0</v>
      </c>
      <c r="R9083">
        <f>SUM(M9083:N9083:O9083:P9083:Q9083)</f>
        <v>2</v>
      </c>
      <c r="S9083" s="1">
        <v>126882</v>
      </c>
      <c r="T9083" s="1" t="str">
        <f t="shared" si="566"/>
        <v>High</v>
      </c>
      <c r="U9083">
        <v>7</v>
      </c>
      <c r="V9083">
        <v>2024</v>
      </c>
      <c r="W9083" t="s">
        <v>20</v>
      </c>
      <c r="X9083">
        <v>4</v>
      </c>
    </row>
    <row r="9084" spans="1:24" x14ac:dyDescent="0.3">
      <c r="A9084">
        <v>9083</v>
      </c>
      <c r="B9084" t="s">
        <v>31</v>
      </c>
      <c r="C9084" t="str">
        <f>_xlfn.XLOOKUP(B9084,Lookup_table!B:B,Lookup_table!C:C)</f>
        <v>Business</v>
      </c>
      <c r="D9084" t="s">
        <v>14</v>
      </c>
      <c r="E9084" t="s">
        <v>42</v>
      </c>
      <c r="F9084" t="s">
        <v>16</v>
      </c>
      <c r="G9084" t="s">
        <v>17</v>
      </c>
      <c r="H9084" t="str">
        <f t="shared" si="564"/>
        <v>Remote</v>
      </c>
      <c r="I9084" t="s">
        <v>35</v>
      </c>
      <c r="J9084" t="str">
        <f t="shared" si="565"/>
        <v>0-2 yrs</v>
      </c>
      <c r="K9084">
        <f t="shared" ca="1" si="567"/>
        <v>2</v>
      </c>
      <c r="L9084" t="s">
        <v>39</v>
      </c>
      <c r="M9084">
        <v>1</v>
      </c>
      <c r="N9084">
        <v>1</v>
      </c>
      <c r="O9084">
        <v>0</v>
      </c>
      <c r="P9084">
        <v>0</v>
      </c>
      <c r="Q9084">
        <v>0</v>
      </c>
      <c r="R9084">
        <f>SUM(M9084:N9084:O9084:P9084:Q9084)</f>
        <v>2</v>
      </c>
      <c r="S9084" s="1">
        <v>52224</v>
      </c>
      <c r="T9084" s="1" t="str">
        <f t="shared" si="566"/>
        <v>Low</v>
      </c>
      <c r="U9084">
        <v>6</v>
      </c>
      <c r="V9084">
        <v>2022</v>
      </c>
      <c r="W9084" t="s">
        <v>20</v>
      </c>
      <c r="X9084">
        <v>6</v>
      </c>
    </row>
    <row r="9085" spans="1:24" x14ac:dyDescent="0.3">
      <c r="A9085">
        <v>9084</v>
      </c>
      <c r="B9085" t="s">
        <v>36</v>
      </c>
      <c r="C9085" t="str">
        <f>_xlfn.XLOOKUP(B9085,Lookup_table!B:B,Lookup_table!C:C)</f>
        <v>Data</v>
      </c>
      <c r="D9085" t="s">
        <v>37</v>
      </c>
      <c r="E9085" t="s">
        <v>40</v>
      </c>
      <c r="F9085" t="s">
        <v>51</v>
      </c>
      <c r="G9085" t="s">
        <v>30</v>
      </c>
      <c r="H9085" t="str">
        <f t="shared" si="564"/>
        <v>Onsite/Hybrid</v>
      </c>
      <c r="I9085" t="s">
        <v>26</v>
      </c>
      <c r="J9085" t="str">
        <f t="shared" si="565"/>
        <v>3-6 yrs</v>
      </c>
      <c r="K9085">
        <f t="shared" ca="1" si="567"/>
        <v>3</v>
      </c>
      <c r="L9085" t="s">
        <v>27</v>
      </c>
      <c r="M9085">
        <v>0</v>
      </c>
      <c r="N9085">
        <v>1</v>
      </c>
      <c r="O9085">
        <v>1</v>
      </c>
      <c r="P9085">
        <v>0</v>
      </c>
      <c r="Q9085">
        <v>0</v>
      </c>
      <c r="R9085">
        <f>SUM(M9085:N9085:O9085:P9085:Q9085)</f>
        <v>2</v>
      </c>
      <c r="S9085" s="1">
        <v>94646</v>
      </c>
      <c r="T9085" s="1" t="str">
        <f t="shared" si="566"/>
        <v>Medium</v>
      </c>
      <c r="U9085">
        <v>5</v>
      </c>
      <c r="V9085">
        <v>2020</v>
      </c>
      <c r="W9085" t="s">
        <v>34</v>
      </c>
      <c r="X9085">
        <v>2</v>
      </c>
    </row>
    <row r="9086" spans="1:24" x14ac:dyDescent="0.3">
      <c r="A9086">
        <v>9085</v>
      </c>
      <c r="B9086" t="s">
        <v>50</v>
      </c>
      <c r="C9086" t="str">
        <f>_xlfn.XLOOKUP(B9086,Lookup_table!B:B,Lookup_table!C:C)</f>
        <v>AI</v>
      </c>
      <c r="D9086" t="s">
        <v>34</v>
      </c>
      <c r="E9086" t="s">
        <v>23</v>
      </c>
      <c r="F9086" t="s">
        <v>51</v>
      </c>
      <c r="G9086" t="s">
        <v>30</v>
      </c>
      <c r="H9086" t="str">
        <f t="shared" si="564"/>
        <v>Onsite/Hybrid</v>
      </c>
      <c r="I9086" t="s">
        <v>35</v>
      </c>
      <c r="J9086" t="str">
        <f t="shared" si="565"/>
        <v>0-2 yrs</v>
      </c>
      <c r="K9086">
        <f t="shared" ca="1" si="567"/>
        <v>0</v>
      </c>
      <c r="L9086" t="s">
        <v>39</v>
      </c>
      <c r="M9086">
        <v>1</v>
      </c>
      <c r="N9086">
        <v>1</v>
      </c>
      <c r="O9086">
        <v>1</v>
      </c>
      <c r="P9086">
        <v>1</v>
      </c>
      <c r="Q9086">
        <v>1</v>
      </c>
      <c r="R9086">
        <f>SUM(M9086:N9086:O9086:P9086:Q9086)</f>
        <v>5</v>
      </c>
      <c r="S9086" s="1">
        <v>128674</v>
      </c>
      <c r="T9086" s="1" t="str">
        <f t="shared" si="566"/>
        <v>High</v>
      </c>
      <c r="U9086">
        <v>8</v>
      </c>
      <c r="V9086">
        <v>2020</v>
      </c>
      <c r="W9086" t="s">
        <v>28</v>
      </c>
      <c r="X9086">
        <v>3</v>
      </c>
    </row>
    <row r="9087" spans="1:24" x14ac:dyDescent="0.3">
      <c r="A9087">
        <v>9086</v>
      </c>
      <c r="B9087" t="s">
        <v>36</v>
      </c>
      <c r="C9087" t="str">
        <f>_xlfn.XLOOKUP(B9087,Lookup_table!B:B,Lookup_table!C:C)</f>
        <v>Data</v>
      </c>
      <c r="D9087" t="s">
        <v>14</v>
      </c>
      <c r="E9087" t="s">
        <v>15</v>
      </c>
      <c r="F9087" t="s">
        <v>24</v>
      </c>
      <c r="G9087" t="s">
        <v>17</v>
      </c>
      <c r="H9087" t="str">
        <f t="shared" si="564"/>
        <v>Remote</v>
      </c>
      <c r="I9087" t="s">
        <v>35</v>
      </c>
      <c r="J9087" t="str">
        <f t="shared" si="565"/>
        <v>0-2 yrs</v>
      </c>
      <c r="K9087">
        <f t="shared" ca="1" si="567"/>
        <v>1</v>
      </c>
      <c r="L9087" t="s">
        <v>39</v>
      </c>
      <c r="M9087">
        <v>0</v>
      </c>
      <c r="N9087">
        <v>0</v>
      </c>
      <c r="O9087">
        <v>1</v>
      </c>
      <c r="P9087">
        <v>0</v>
      </c>
      <c r="Q9087">
        <v>1</v>
      </c>
      <c r="R9087">
        <f>SUM(M9087:N9087:O9087:P9087:Q9087)</f>
        <v>2</v>
      </c>
      <c r="S9087" s="1">
        <v>72687</v>
      </c>
      <c r="T9087" s="1" t="str">
        <f t="shared" si="566"/>
        <v>Medium</v>
      </c>
      <c r="U9087">
        <v>2</v>
      </c>
      <c r="V9087">
        <v>2026</v>
      </c>
      <c r="W9087" t="s">
        <v>28</v>
      </c>
      <c r="X9087">
        <v>8</v>
      </c>
    </row>
    <row r="9088" spans="1:24" x14ac:dyDescent="0.3">
      <c r="A9088">
        <v>9087</v>
      </c>
      <c r="B9088" t="s">
        <v>21</v>
      </c>
      <c r="C9088" t="str">
        <f>_xlfn.XLOOKUP(B9088,Lookup_table!B:B,Lookup_table!C:C)</f>
        <v>AI</v>
      </c>
      <c r="D9088" t="s">
        <v>37</v>
      </c>
      <c r="E9088" t="s">
        <v>42</v>
      </c>
      <c r="F9088" t="s">
        <v>16</v>
      </c>
      <c r="G9088" t="s">
        <v>25</v>
      </c>
      <c r="H9088" t="str">
        <f t="shared" si="564"/>
        <v>Onsite/Hybrid</v>
      </c>
      <c r="I9088" t="s">
        <v>18</v>
      </c>
      <c r="J9088" t="str">
        <f t="shared" si="565"/>
        <v>7+ yrs</v>
      </c>
      <c r="K9088">
        <f t="shared" ca="1" si="567"/>
        <v>12</v>
      </c>
      <c r="L9088" t="s">
        <v>39</v>
      </c>
      <c r="M9088">
        <v>0</v>
      </c>
      <c r="N9088">
        <v>1</v>
      </c>
      <c r="O9088">
        <v>1</v>
      </c>
      <c r="P9088">
        <v>0</v>
      </c>
      <c r="Q9088">
        <v>1</v>
      </c>
      <c r="R9088">
        <f>SUM(M9088:N9088:O9088:P9088:Q9088)</f>
        <v>3</v>
      </c>
      <c r="S9088" s="1">
        <v>166641</v>
      </c>
      <c r="T9088" s="1" t="str">
        <f t="shared" si="566"/>
        <v>High</v>
      </c>
      <c r="U9088">
        <v>8</v>
      </c>
      <c r="V9088">
        <v>2022</v>
      </c>
      <c r="W9088" t="s">
        <v>34</v>
      </c>
      <c r="X9088">
        <v>2</v>
      </c>
    </row>
    <row r="9089" spans="1:24" x14ac:dyDescent="0.3">
      <c r="A9089">
        <v>9088</v>
      </c>
      <c r="B9089" t="s">
        <v>21</v>
      </c>
      <c r="C9089" t="str">
        <f>_xlfn.XLOOKUP(B9089,Lookup_table!B:B,Lookup_table!C:C)</f>
        <v>AI</v>
      </c>
      <c r="D9089" t="s">
        <v>22</v>
      </c>
      <c r="E9089" t="s">
        <v>42</v>
      </c>
      <c r="F9089" t="s">
        <v>51</v>
      </c>
      <c r="G9089" t="s">
        <v>17</v>
      </c>
      <c r="H9089" t="str">
        <f t="shared" si="564"/>
        <v>Remote</v>
      </c>
      <c r="I9089" t="s">
        <v>18</v>
      </c>
      <c r="J9089" t="str">
        <f t="shared" si="565"/>
        <v>7+ yrs</v>
      </c>
      <c r="K9089">
        <f t="shared" ca="1" si="567"/>
        <v>15</v>
      </c>
      <c r="L9089" t="s">
        <v>27</v>
      </c>
      <c r="M9089">
        <v>1</v>
      </c>
      <c r="N9089">
        <v>0</v>
      </c>
      <c r="O9089">
        <v>0</v>
      </c>
      <c r="P9089">
        <v>0</v>
      </c>
      <c r="Q9089">
        <v>1</v>
      </c>
      <c r="R9089">
        <f>SUM(M9089:N9089:O9089:P9089:Q9089)</f>
        <v>2</v>
      </c>
      <c r="S9089" s="1">
        <v>168921</v>
      </c>
      <c r="T9089" s="1" t="str">
        <f t="shared" si="566"/>
        <v>High</v>
      </c>
      <c r="U9089">
        <v>2</v>
      </c>
      <c r="V9089">
        <v>2023</v>
      </c>
      <c r="W9089" t="s">
        <v>34</v>
      </c>
      <c r="X9089">
        <v>6</v>
      </c>
    </row>
    <row r="9090" spans="1:24" x14ac:dyDescent="0.3">
      <c r="A9090">
        <v>9089</v>
      </c>
      <c r="B9090" t="s">
        <v>50</v>
      </c>
      <c r="C9090" t="str">
        <f>_xlfn.XLOOKUP(B9090,Lookup_table!B:B,Lookup_table!C:C)</f>
        <v>AI</v>
      </c>
      <c r="D9090" t="s">
        <v>37</v>
      </c>
      <c r="E9090" t="s">
        <v>23</v>
      </c>
      <c r="F9090" t="s">
        <v>24</v>
      </c>
      <c r="G9090" t="s">
        <v>17</v>
      </c>
      <c r="H9090" t="str">
        <f t="shared" ref="H9090:H9153" si="568">IF(G9090="Remote","Remote","Onsite/Hybrid")</f>
        <v>Remote</v>
      </c>
      <c r="I9090" t="s">
        <v>35</v>
      </c>
      <c r="J9090" t="str">
        <f t="shared" ref="J9090:J9153" si="569">IF(I9090="Entry","0-2 yrs",IF(I9090="Mid","3-6 yrs","7+ yrs"))</f>
        <v>0-2 yrs</v>
      </c>
      <c r="K9090">
        <f t="shared" ca="1" si="567"/>
        <v>2</v>
      </c>
      <c r="L9090" t="s">
        <v>19</v>
      </c>
      <c r="M9090">
        <v>1</v>
      </c>
      <c r="N9090">
        <v>0</v>
      </c>
      <c r="O9090">
        <v>1</v>
      </c>
      <c r="P9090">
        <v>1</v>
      </c>
      <c r="Q9090">
        <v>0</v>
      </c>
      <c r="R9090">
        <f>SUM(M9090:N9090:O9090:P9090:Q9090)</f>
        <v>3</v>
      </c>
      <c r="S9090" s="1">
        <v>124012</v>
      </c>
      <c r="T9090" s="1" t="str">
        <f t="shared" ref="T9090:T9153" si="570">IF(S9090&lt;=70000,"Low",IF(S9090&lt;=120000,"Medium","High"))</f>
        <v>High</v>
      </c>
      <c r="U9090">
        <v>6</v>
      </c>
      <c r="V9090">
        <v>2020</v>
      </c>
      <c r="W9090" t="s">
        <v>28</v>
      </c>
      <c r="X9090">
        <v>3</v>
      </c>
    </row>
    <row r="9091" spans="1:24" x14ac:dyDescent="0.3">
      <c r="A9091">
        <v>9090</v>
      </c>
      <c r="B9091" t="s">
        <v>33</v>
      </c>
      <c r="C9091" t="str">
        <f>_xlfn.XLOOKUP(B9091,Lookup_table!B:B,Lookup_table!C:C)</f>
        <v>Data</v>
      </c>
      <c r="D9091" t="s">
        <v>37</v>
      </c>
      <c r="E9091" t="s">
        <v>42</v>
      </c>
      <c r="F9091" t="s">
        <v>43</v>
      </c>
      <c r="G9091" t="s">
        <v>25</v>
      </c>
      <c r="H9091" t="str">
        <f t="shared" si="568"/>
        <v>Onsite/Hybrid</v>
      </c>
      <c r="I9091" t="s">
        <v>35</v>
      </c>
      <c r="J9091" t="str">
        <f t="shared" si="569"/>
        <v>0-2 yrs</v>
      </c>
      <c r="K9091">
        <f t="shared" ref="K9091:K9154" ca="1" si="571">IF(J9091="0-2 yrs",RANDBETWEEN(0,2),IF(J9091="3-6 yrs", RANDBETWEEN(3,6),IF(J9091="7+ yrs", RANDBETWEEN(7,15)," ")))</f>
        <v>1</v>
      </c>
      <c r="L9091" t="s">
        <v>39</v>
      </c>
      <c r="M9091">
        <v>0</v>
      </c>
      <c r="N9091">
        <v>1</v>
      </c>
      <c r="O9091">
        <v>0</v>
      </c>
      <c r="P9091">
        <v>0</v>
      </c>
      <c r="Q9091">
        <v>1</v>
      </c>
      <c r="R9091">
        <f>SUM(M9091:N9091:O9091:P9091:Q9091)</f>
        <v>2</v>
      </c>
      <c r="S9091" s="1">
        <v>60443</v>
      </c>
      <c r="T9091" s="1" t="str">
        <f t="shared" si="570"/>
        <v>Low</v>
      </c>
      <c r="U9091">
        <v>4</v>
      </c>
      <c r="V9091">
        <v>2024</v>
      </c>
      <c r="W9091" t="s">
        <v>34</v>
      </c>
      <c r="X9091">
        <v>1</v>
      </c>
    </row>
    <row r="9092" spans="1:24" x14ac:dyDescent="0.3">
      <c r="A9092">
        <v>9091</v>
      </c>
      <c r="B9092" t="s">
        <v>50</v>
      </c>
      <c r="C9092" t="str">
        <f>_xlfn.XLOOKUP(B9092,Lookup_table!B:B,Lookup_table!C:C)</f>
        <v>AI</v>
      </c>
      <c r="D9092" t="s">
        <v>14</v>
      </c>
      <c r="E9092" t="s">
        <v>42</v>
      </c>
      <c r="F9092" t="s">
        <v>51</v>
      </c>
      <c r="G9092" t="s">
        <v>17</v>
      </c>
      <c r="H9092" t="str">
        <f t="shared" si="568"/>
        <v>Remote</v>
      </c>
      <c r="I9092" t="s">
        <v>35</v>
      </c>
      <c r="J9092" t="str">
        <f t="shared" si="569"/>
        <v>0-2 yrs</v>
      </c>
      <c r="K9092">
        <f t="shared" ca="1" si="571"/>
        <v>2</v>
      </c>
      <c r="L9092" t="s">
        <v>39</v>
      </c>
      <c r="M9092">
        <v>1</v>
      </c>
      <c r="N9092">
        <v>0</v>
      </c>
      <c r="O9092">
        <v>0</v>
      </c>
      <c r="P9092">
        <v>1</v>
      </c>
      <c r="Q9092">
        <v>0</v>
      </c>
      <c r="R9092">
        <f>SUM(M9092:N9092:O9092:P9092:Q9092)</f>
        <v>2</v>
      </c>
      <c r="S9092" s="1">
        <v>109853</v>
      </c>
      <c r="T9092" s="1" t="str">
        <f t="shared" si="570"/>
        <v>Medium</v>
      </c>
      <c r="U9092">
        <v>8</v>
      </c>
      <c r="V9092">
        <v>2021</v>
      </c>
      <c r="W9092" t="s">
        <v>34</v>
      </c>
      <c r="X9092">
        <v>6</v>
      </c>
    </row>
    <row r="9093" spans="1:24" x14ac:dyDescent="0.3">
      <c r="A9093">
        <v>9092</v>
      </c>
      <c r="B9093" t="s">
        <v>33</v>
      </c>
      <c r="C9093" t="str">
        <f>_xlfn.XLOOKUP(B9093,Lookup_table!B:B,Lookup_table!C:C)</f>
        <v>Data</v>
      </c>
      <c r="D9093" t="s">
        <v>14</v>
      </c>
      <c r="E9093" t="s">
        <v>40</v>
      </c>
      <c r="F9093" t="s">
        <v>29</v>
      </c>
      <c r="G9093" t="s">
        <v>30</v>
      </c>
      <c r="H9093" t="str">
        <f t="shared" si="568"/>
        <v>Onsite/Hybrid</v>
      </c>
      <c r="I9093" t="s">
        <v>18</v>
      </c>
      <c r="J9093" t="str">
        <f t="shared" si="569"/>
        <v>7+ yrs</v>
      </c>
      <c r="K9093">
        <f t="shared" ca="1" si="571"/>
        <v>9</v>
      </c>
      <c r="L9093" t="s">
        <v>27</v>
      </c>
      <c r="M9093">
        <v>0</v>
      </c>
      <c r="N9093">
        <v>1</v>
      </c>
      <c r="O9093">
        <v>1</v>
      </c>
      <c r="P9093">
        <v>1</v>
      </c>
      <c r="Q9093">
        <v>0</v>
      </c>
      <c r="R9093">
        <f>SUM(M9093:N9093:O9093:P9093:Q9093)</f>
        <v>3</v>
      </c>
      <c r="S9093" s="1">
        <v>131377</v>
      </c>
      <c r="T9093" s="1" t="str">
        <f t="shared" si="570"/>
        <v>High</v>
      </c>
      <c r="U9093">
        <v>4</v>
      </c>
      <c r="V9093">
        <v>2026</v>
      </c>
      <c r="W9093" t="s">
        <v>28</v>
      </c>
      <c r="X9093">
        <v>7</v>
      </c>
    </row>
    <row r="9094" spans="1:24" x14ac:dyDescent="0.3">
      <c r="A9094">
        <v>9093</v>
      </c>
      <c r="B9094" t="s">
        <v>36</v>
      </c>
      <c r="C9094" t="str">
        <f>_xlfn.XLOOKUP(B9094,Lookup_table!B:B,Lookup_table!C:C)</f>
        <v>Data</v>
      </c>
      <c r="D9094" t="s">
        <v>37</v>
      </c>
      <c r="E9094" t="s">
        <v>15</v>
      </c>
      <c r="F9094" t="s">
        <v>51</v>
      </c>
      <c r="G9094" t="s">
        <v>25</v>
      </c>
      <c r="H9094" t="str">
        <f t="shared" si="568"/>
        <v>Onsite/Hybrid</v>
      </c>
      <c r="I9094" t="s">
        <v>18</v>
      </c>
      <c r="J9094" t="str">
        <f t="shared" si="569"/>
        <v>7+ yrs</v>
      </c>
      <c r="K9094">
        <f t="shared" ca="1" si="571"/>
        <v>12</v>
      </c>
      <c r="L9094" t="s">
        <v>27</v>
      </c>
      <c r="M9094">
        <v>0</v>
      </c>
      <c r="N9094">
        <v>0</v>
      </c>
      <c r="O9094">
        <v>1</v>
      </c>
      <c r="P9094">
        <v>0</v>
      </c>
      <c r="Q9094">
        <v>0</v>
      </c>
      <c r="R9094">
        <f>SUM(M9094:N9094:O9094:P9094:Q9094)</f>
        <v>1</v>
      </c>
      <c r="S9094" s="1">
        <v>119671</v>
      </c>
      <c r="T9094" s="1" t="str">
        <f t="shared" si="570"/>
        <v>Medium</v>
      </c>
      <c r="U9094">
        <v>2</v>
      </c>
      <c r="V9094">
        <v>2021</v>
      </c>
      <c r="W9094" t="s">
        <v>34</v>
      </c>
      <c r="X9094">
        <v>4</v>
      </c>
    </row>
    <row r="9095" spans="1:24" x14ac:dyDescent="0.3">
      <c r="A9095">
        <v>9094</v>
      </c>
      <c r="B9095" t="s">
        <v>31</v>
      </c>
      <c r="C9095" t="str">
        <f>_xlfn.XLOOKUP(B9095,Lookup_table!B:B,Lookup_table!C:C)</f>
        <v>Business</v>
      </c>
      <c r="D9095" t="s">
        <v>37</v>
      </c>
      <c r="E9095" t="s">
        <v>32</v>
      </c>
      <c r="F9095" t="s">
        <v>16</v>
      </c>
      <c r="G9095" t="s">
        <v>17</v>
      </c>
      <c r="H9095" t="str">
        <f t="shared" si="568"/>
        <v>Remote</v>
      </c>
      <c r="I9095" t="s">
        <v>26</v>
      </c>
      <c r="J9095" t="str">
        <f t="shared" si="569"/>
        <v>3-6 yrs</v>
      </c>
      <c r="K9095">
        <f t="shared" ca="1" si="571"/>
        <v>6</v>
      </c>
      <c r="L9095" t="s">
        <v>19</v>
      </c>
      <c r="M9095">
        <v>1</v>
      </c>
      <c r="N9095">
        <v>1</v>
      </c>
      <c r="O9095">
        <v>1</v>
      </c>
      <c r="P9095">
        <v>1</v>
      </c>
      <c r="Q9095">
        <v>1</v>
      </c>
      <c r="R9095">
        <f>SUM(M9095:N9095:O9095:P9095:Q9095)</f>
        <v>5</v>
      </c>
      <c r="S9095" s="1">
        <v>114058</v>
      </c>
      <c r="T9095" s="1" t="str">
        <f t="shared" si="570"/>
        <v>Medium</v>
      </c>
      <c r="U9095">
        <v>6</v>
      </c>
      <c r="V9095">
        <v>2020</v>
      </c>
      <c r="W9095" t="s">
        <v>28</v>
      </c>
      <c r="X9095">
        <v>5</v>
      </c>
    </row>
    <row r="9096" spans="1:24" x14ac:dyDescent="0.3">
      <c r="A9096">
        <v>9095</v>
      </c>
      <c r="B9096" t="s">
        <v>41</v>
      </c>
      <c r="C9096" t="str">
        <f>_xlfn.XLOOKUP(B9096,Lookup_table!B:B,Lookup_table!C:C)</f>
        <v>Data</v>
      </c>
      <c r="D9096" t="s">
        <v>34</v>
      </c>
      <c r="E9096" t="s">
        <v>40</v>
      </c>
      <c r="F9096" t="s">
        <v>29</v>
      </c>
      <c r="G9096" t="s">
        <v>25</v>
      </c>
      <c r="H9096" t="str">
        <f t="shared" si="568"/>
        <v>Onsite/Hybrid</v>
      </c>
      <c r="I9096" t="s">
        <v>26</v>
      </c>
      <c r="J9096" t="str">
        <f t="shared" si="569"/>
        <v>3-6 yrs</v>
      </c>
      <c r="K9096">
        <f t="shared" ca="1" si="571"/>
        <v>5</v>
      </c>
      <c r="L9096" t="s">
        <v>27</v>
      </c>
      <c r="M9096">
        <v>1</v>
      </c>
      <c r="N9096">
        <v>1</v>
      </c>
      <c r="O9096">
        <v>0</v>
      </c>
      <c r="P9096">
        <v>1</v>
      </c>
      <c r="Q9096">
        <v>1</v>
      </c>
      <c r="R9096">
        <f>SUM(M9096:N9096:O9096:P9096:Q9096)</f>
        <v>4</v>
      </c>
      <c r="S9096" s="1">
        <v>98717</v>
      </c>
      <c r="T9096" s="1" t="str">
        <f t="shared" si="570"/>
        <v>Medium</v>
      </c>
      <c r="U9096">
        <v>8</v>
      </c>
      <c r="V9096">
        <v>2023</v>
      </c>
      <c r="W9096" t="s">
        <v>34</v>
      </c>
      <c r="X9096">
        <v>6</v>
      </c>
    </row>
    <row r="9097" spans="1:24" x14ac:dyDescent="0.3">
      <c r="A9097">
        <v>9096</v>
      </c>
      <c r="B9097" t="s">
        <v>36</v>
      </c>
      <c r="C9097" t="str">
        <f>_xlfn.XLOOKUP(B9097,Lookup_table!B:B,Lookup_table!C:C)</f>
        <v>Data</v>
      </c>
      <c r="D9097" t="s">
        <v>14</v>
      </c>
      <c r="E9097" t="s">
        <v>38</v>
      </c>
      <c r="F9097" t="s">
        <v>52</v>
      </c>
      <c r="G9097" t="s">
        <v>30</v>
      </c>
      <c r="H9097" t="str">
        <f t="shared" si="568"/>
        <v>Onsite/Hybrid</v>
      </c>
      <c r="I9097" t="s">
        <v>35</v>
      </c>
      <c r="J9097" t="str">
        <f t="shared" si="569"/>
        <v>0-2 yrs</v>
      </c>
      <c r="K9097">
        <f t="shared" ca="1" si="571"/>
        <v>0</v>
      </c>
      <c r="L9097" t="s">
        <v>27</v>
      </c>
      <c r="M9097">
        <v>1</v>
      </c>
      <c r="N9097">
        <v>0</v>
      </c>
      <c r="O9097">
        <v>1</v>
      </c>
      <c r="P9097">
        <v>0</v>
      </c>
      <c r="Q9097">
        <v>1</v>
      </c>
      <c r="R9097">
        <f>SUM(M9097:N9097:O9097:P9097:Q9097)</f>
        <v>3</v>
      </c>
      <c r="S9097" s="1">
        <v>71881</v>
      </c>
      <c r="T9097" s="1" t="str">
        <f t="shared" si="570"/>
        <v>Medium</v>
      </c>
      <c r="U9097">
        <v>8</v>
      </c>
      <c r="V9097">
        <v>2021</v>
      </c>
      <c r="W9097" t="s">
        <v>28</v>
      </c>
      <c r="X9097">
        <v>9</v>
      </c>
    </row>
    <row r="9098" spans="1:24" x14ac:dyDescent="0.3">
      <c r="A9098">
        <v>9097</v>
      </c>
      <c r="B9098" t="s">
        <v>50</v>
      </c>
      <c r="C9098" t="str">
        <f>_xlfn.XLOOKUP(B9098,Lookup_table!B:B,Lookup_table!C:C)</f>
        <v>AI</v>
      </c>
      <c r="D9098" t="s">
        <v>22</v>
      </c>
      <c r="E9098" t="s">
        <v>15</v>
      </c>
      <c r="F9098" t="s">
        <v>16</v>
      </c>
      <c r="G9098" t="s">
        <v>30</v>
      </c>
      <c r="H9098" t="str">
        <f t="shared" si="568"/>
        <v>Onsite/Hybrid</v>
      </c>
      <c r="I9098" t="s">
        <v>35</v>
      </c>
      <c r="J9098" t="str">
        <f t="shared" si="569"/>
        <v>0-2 yrs</v>
      </c>
      <c r="K9098">
        <f t="shared" ca="1" si="571"/>
        <v>2</v>
      </c>
      <c r="L9098" t="s">
        <v>27</v>
      </c>
      <c r="M9098">
        <v>1</v>
      </c>
      <c r="N9098">
        <v>1</v>
      </c>
      <c r="O9098">
        <v>0</v>
      </c>
      <c r="P9098">
        <v>1</v>
      </c>
      <c r="Q9098">
        <v>0</v>
      </c>
      <c r="R9098">
        <f>SUM(M9098:N9098:O9098:P9098:Q9098)</f>
        <v>3</v>
      </c>
      <c r="S9098" s="1">
        <v>123649</v>
      </c>
      <c r="T9098" s="1" t="str">
        <f t="shared" si="570"/>
        <v>High</v>
      </c>
      <c r="U9098">
        <v>5</v>
      </c>
      <c r="V9098">
        <v>2024</v>
      </c>
      <c r="W9098" t="s">
        <v>20</v>
      </c>
      <c r="X9098">
        <v>1</v>
      </c>
    </row>
    <row r="9099" spans="1:24" x14ac:dyDescent="0.3">
      <c r="A9099">
        <v>9098</v>
      </c>
      <c r="B9099" t="s">
        <v>41</v>
      </c>
      <c r="C9099" t="str">
        <f>_xlfn.XLOOKUP(B9099,Lookup_table!B:B,Lookup_table!C:C)</f>
        <v>Data</v>
      </c>
      <c r="D9099" t="s">
        <v>34</v>
      </c>
      <c r="E9099" t="s">
        <v>40</v>
      </c>
      <c r="F9099" t="s">
        <v>51</v>
      </c>
      <c r="G9099" t="s">
        <v>30</v>
      </c>
      <c r="H9099" t="str">
        <f t="shared" si="568"/>
        <v>Onsite/Hybrid</v>
      </c>
      <c r="I9099" t="s">
        <v>18</v>
      </c>
      <c r="J9099" t="str">
        <f t="shared" si="569"/>
        <v>7+ yrs</v>
      </c>
      <c r="K9099">
        <f t="shared" ca="1" si="571"/>
        <v>14</v>
      </c>
      <c r="L9099" t="s">
        <v>27</v>
      </c>
      <c r="M9099">
        <v>0</v>
      </c>
      <c r="N9099">
        <v>1</v>
      </c>
      <c r="O9099">
        <v>0</v>
      </c>
      <c r="P9099">
        <v>1</v>
      </c>
      <c r="Q9099">
        <v>0</v>
      </c>
      <c r="R9099">
        <f>SUM(M9099:N9099:O9099:P9099:Q9099)</f>
        <v>2</v>
      </c>
      <c r="S9099" s="1">
        <v>119793</v>
      </c>
      <c r="T9099" s="1" t="str">
        <f t="shared" si="570"/>
        <v>Medium</v>
      </c>
      <c r="U9099">
        <v>7</v>
      </c>
      <c r="V9099">
        <v>2021</v>
      </c>
      <c r="W9099" t="s">
        <v>28</v>
      </c>
      <c r="X9099">
        <v>9</v>
      </c>
    </row>
    <row r="9100" spans="1:24" x14ac:dyDescent="0.3">
      <c r="A9100">
        <v>9099</v>
      </c>
      <c r="B9100" t="s">
        <v>31</v>
      </c>
      <c r="C9100" t="str">
        <f>_xlfn.XLOOKUP(B9100,Lookup_table!B:B,Lookup_table!C:C)</f>
        <v>Business</v>
      </c>
      <c r="D9100" t="s">
        <v>22</v>
      </c>
      <c r="E9100" t="s">
        <v>42</v>
      </c>
      <c r="F9100" t="s">
        <v>51</v>
      </c>
      <c r="G9100" t="s">
        <v>17</v>
      </c>
      <c r="H9100" t="str">
        <f t="shared" si="568"/>
        <v>Remote</v>
      </c>
      <c r="I9100" t="s">
        <v>18</v>
      </c>
      <c r="J9100" t="str">
        <f t="shared" si="569"/>
        <v>7+ yrs</v>
      </c>
      <c r="K9100">
        <f t="shared" ca="1" si="571"/>
        <v>9</v>
      </c>
      <c r="L9100" t="s">
        <v>39</v>
      </c>
      <c r="M9100">
        <v>1</v>
      </c>
      <c r="N9100">
        <v>0</v>
      </c>
      <c r="O9100">
        <v>0</v>
      </c>
      <c r="P9100">
        <v>0</v>
      </c>
      <c r="Q9100">
        <v>0</v>
      </c>
      <c r="R9100">
        <f>SUM(M9100:N9100:O9100:P9100:Q9100)</f>
        <v>1</v>
      </c>
      <c r="S9100" s="1">
        <v>118233</v>
      </c>
      <c r="T9100" s="1" t="str">
        <f t="shared" si="570"/>
        <v>Medium</v>
      </c>
      <c r="U9100">
        <v>5</v>
      </c>
      <c r="V9100">
        <v>2024</v>
      </c>
      <c r="W9100" t="s">
        <v>20</v>
      </c>
      <c r="X9100">
        <v>3</v>
      </c>
    </row>
    <row r="9101" spans="1:24" x14ac:dyDescent="0.3">
      <c r="A9101">
        <v>9100</v>
      </c>
      <c r="B9101" t="s">
        <v>36</v>
      </c>
      <c r="C9101" t="str">
        <f>_xlfn.XLOOKUP(B9101,Lookup_table!B:B,Lookup_table!C:C)</f>
        <v>Data</v>
      </c>
      <c r="D9101" t="s">
        <v>37</v>
      </c>
      <c r="E9101" t="s">
        <v>15</v>
      </c>
      <c r="F9101" t="s">
        <v>51</v>
      </c>
      <c r="G9101" t="s">
        <v>30</v>
      </c>
      <c r="H9101" t="str">
        <f t="shared" si="568"/>
        <v>Onsite/Hybrid</v>
      </c>
      <c r="I9101" t="s">
        <v>35</v>
      </c>
      <c r="J9101" t="str">
        <f t="shared" si="569"/>
        <v>0-2 yrs</v>
      </c>
      <c r="K9101">
        <f t="shared" ca="1" si="571"/>
        <v>2</v>
      </c>
      <c r="L9101" t="s">
        <v>39</v>
      </c>
      <c r="M9101">
        <v>0</v>
      </c>
      <c r="N9101">
        <v>0</v>
      </c>
      <c r="O9101">
        <v>1</v>
      </c>
      <c r="P9101">
        <v>1</v>
      </c>
      <c r="Q9101">
        <v>0</v>
      </c>
      <c r="R9101">
        <f>SUM(M9101:N9101:O9101:P9101:Q9101)</f>
        <v>2</v>
      </c>
      <c r="S9101" s="1">
        <v>77075</v>
      </c>
      <c r="T9101" s="1" t="str">
        <f t="shared" si="570"/>
        <v>Medium</v>
      </c>
      <c r="U9101">
        <v>7</v>
      </c>
      <c r="V9101">
        <v>2023</v>
      </c>
      <c r="W9101" t="s">
        <v>28</v>
      </c>
      <c r="X9101">
        <v>1</v>
      </c>
    </row>
    <row r="9102" spans="1:24" x14ac:dyDescent="0.3">
      <c r="A9102">
        <v>9101</v>
      </c>
      <c r="B9102" t="s">
        <v>33</v>
      </c>
      <c r="C9102" t="str">
        <f>_xlfn.XLOOKUP(B9102,Lookup_table!B:B,Lookup_table!C:C)</f>
        <v>Data</v>
      </c>
      <c r="D9102" t="s">
        <v>22</v>
      </c>
      <c r="E9102" t="s">
        <v>23</v>
      </c>
      <c r="F9102" t="s">
        <v>51</v>
      </c>
      <c r="G9102" t="s">
        <v>17</v>
      </c>
      <c r="H9102" t="str">
        <f t="shared" si="568"/>
        <v>Remote</v>
      </c>
      <c r="I9102" t="s">
        <v>18</v>
      </c>
      <c r="J9102" t="str">
        <f t="shared" si="569"/>
        <v>7+ yrs</v>
      </c>
      <c r="K9102">
        <f t="shared" ca="1" si="571"/>
        <v>9</v>
      </c>
      <c r="L9102" t="s">
        <v>19</v>
      </c>
      <c r="M9102">
        <v>1</v>
      </c>
      <c r="N9102">
        <v>1</v>
      </c>
      <c r="O9102">
        <v>1</v>
      </c>
      <c r="P9102">
        <v>1</v>
      </c>
      <c r="Q9102">
        <v>0</v>
      </c>
      <c r="R9102">
        <f>SUM(M9102:N9102:O9102:P9102:Q9102)</f>
        <v>4</v>
      </c>
      <c r="S9102" s="1">
        <v>145752</v>
      </c>
      <c r="T9102" s="1" t="str">
        <f t="shared" si="570"/>
        <v>High</v>
      </c>
      <c r="U9102">
        <v>8</v>
      </c>
      <c r="V9102">
        <v>2020</v>
      </c>
      <c r="W9102" t="s">
        <v>28</v>
      </c>
      <c r="X9102">
        <v>2</v>
      </c>
    </row>
    <row r="9103" spans="1:24" x14ac:dyDescent="0.3">
      <c r="A9103">
        <v>9102</v>
      </c>
      <c r="B9103" t="s">
        <v>33</v>
      </c>
      <c r="C9103" t="str">
        <f>_xlfn.XLOOKUP(B9103,Lookup_table!B:B,Lookup_table!C:C)</f>
        <v>Data</v>
      </c>
      <c r="D9103" t="s">
        <v>22</v>
      </c>
      <c r="E9103" t="s">
        <v>23</v>
      </c>
      <c r="F9103" t="s">
        <v>52</v>
      </c>
      <c r="G9103" t="s">
        <v>25</v>
      </c>
      <c r="H9103" t="str">
        <f t="shared" si="568"/>
        <v>Onsite/Hybrid</v>
      </c>
      <c r="I9103" t="s">
        <v>26</v>
      </c>
      <c r="J9103" t="str">
        <f t="shared" si="569"/>
        <v>3-6 yrs</v>
      </c>
      <c r="K9103">
        <f t="shared" ca="1" si="571"/>
        <v>4</v>
      </c>
      <c r="L9103" t="s">
        <v>19</v>
      </c>
      <c r="M9103">
        <v>1</v>
      </c>
      <c r="N9103">
        <v>0</v>
      </c>
      <c r="O9103">
        <v>1</v>
      </c>
      <c r="P9103">
        <v>0</v>
      </c>
      <c r="Q9103">
        <v>1</v>
      </c>
      <c r="R9103">
        <f>SUM(M9103:N9103:O9103:P9103:Q9103)</f>
        <v>3</v>
      </c>
      <c r="S9103" s="1">
        <v>123121</v>
      </c>
      <c r="T9103" s="1" t="str">
        <f t="shared" si="570"/>
        <v>High</v>
      </c>
      <c r="U9103">
        <v>1</v>
      </c>
      <c r="V9103">
        <v>2025</v>
      </c>
      <c r="W9103" t="s">
        <v>34</v>
      </c>
      <c r="X9103">
        <v>3</v>
      </c>
    </row>
    <row r="9104" spans="1:24" x14ac:dyDescent="0.3">
      <c r="A9104">
        <v>9103</v>
      </c>
      <c r="B9104" t="s">
        <v>41</v>
      </c>
      <c r="C9104" t="str">
        <f>_xlfn.XLOOKUP(B9104,Lookup_table!B:B,Lookup_table!C:C)</f>
        <v>Data</v>
      </c>
      <c r="D9104" t="s">
        <v>37</v>
      </c>
      <c r="E9104" t="s">
        <v>40</v>
      </c>
      <c r="F9104" t="s">
        <v>29</v>
      </c>
      <c r="G9104" t="s">
        <v>17</v>
      </c>
      <c r="H9104" t="str">
        <f t="shared" si="568"/>
        <v>Remote</v>
      </c>
      <c r="I9104" t="s">
        <v>26</v>
      </c>
      <c r="J9104" t="str">
        <f t="shared" si="569"/>
        <v>3-6 yrs</v>
      </c>
      <c r="K9104">
        <f t="shared" ca="1" si="571"/>
        <v>5</v>
      </c>
      <c r="L9104" t="s">
        <v>19</v>
      </c>
      <c r="M9104">
        <v>0</v>
      </c>
      <c r="N9104">
        <v>0</v>
      </c>
      <c r="O9104">
        <v>1</v>
      </c>
      <c r="P9104">
        <v>0</v>
      </c>
      <c r="Q9104">
        <v>1</v>
      </c>
      <c r="R9104">
        <f>SUM(M9104:N9104:O9104:P9104:Q9104)</f>
        <v>2</v>
      </c>
      <c r="S9104" s="1">
        <v>100518</v>
      </c>
      <c r="T9104" s="1" t="str">
        <f t="shared" si="570"/>
        <v>Medium</v>
      </c>
      <c r="U9104">
        <v>2</v>
      </c>
      <c r="V9104">
        <v>2020</v>
      </c>
      <c r="W9104" t="s">
        <v>20</v>
      </c>
      <c r="X9104">
        <v>6</v>
      </c>
    </row>
    <row r="9105" spans="1:24" x14ac:dyDescent="0.3">
      <c r="A9105">
        <v>9104</v>
      </c>
      <c r="B9105" t="s">
        <v>50</v>
      </c>
      <c r="C9105" t="str">
        <f>_xlfn.XLOOKUP(B9105,Lookup_table!B:B,Lookup_table!C:C)</f>
        <v>AI</v>
      </c>
      <c r="D9105" t="s">
        <v>14</v>
      </c>
      <c r="E9105" t="s">
        <v>15</v>
      </c>
      <c r="F9105" t="s">
        <v>24</v>
      </c>
      <c r="G9105" t="s">
        <v>17</v>
      </c>
      <c r="H9105" t="str">
        <f t="shared" si="568"/>
        <v>Remote</v>
      </c>
      <c r="I9105" t="s">
        <v>35</v>
      </c>
      <c r="J9105" t="str">
        <f t="shared" si="569"/>
        <v>0-2 yrs</v>
      </c>
      <c r="K9105">
        <f t="shared" ca="1" si="571"/>
        <v>1</v>
      </c>
      <c r="L9105" t="s">
        <v>39</v>
      </c>
      <c r="M9105">
        <v>0</v>
      </c>
      <c r="N9105">
        <v>1</v>
      </c>
      <c r="O9105">
        <v>1</v>
      </c>
      <c r="P9105">
        <v>1</v>
      </c>
      <c r="Q9105">
        <v>0</v>
      </c>
      <c r="R9105">
        <f>SUM(M9105:N9105:O9105:P9105:Q9105)</f>
        <v>3</v>
      </c>
      <c r="S9105" s="1">
        <v>115632</v>
      </c>
      <c r="T9105" s="1" t="str">
        <f t="shared" si="570"/>
        <v>Medium</v>
      </c>
      <c r="U9105">
        <v>7</v>
      </c>
      <c r="V9105">
        <v>2022</v>
      </c>
      <c r="W9105" t="s">
        <v>28</v>
      </c>
      <c r="X9105">
        <v>8</v>
      </c>
    </row>
    <row r="9106" spans="1:24" x14ac:dyDescent="0.3">
      <c r="A9106">
        <v>9105</v>
      </c>
      <c r="B9106" t="s">
        <v>31</v>
      </c>
      <c r="C9106" t="str">
        <f>_xlfn.XLOOKUP(B9106,Lookup_table!B:B,Lookup_table!C:C)</f>
        <v>Business</v>
      </c>
      <c r="D9106" t="s">
        <v>34</v>
      </c>
      <c r="E9106" t="s">
        <v>23</v>
      </c>
      <c r="F9106" t="s">
        <v>24</v>
      </c>
      <c r="G9106" t="s">
        <v>25</v>
      </c>
      <c r="H9106" t="str">
        <f t="shared" si="568"/>
        <v>Onsite/Hybrid</v>
      </c>
      <c r="I9106" t="s">
        <v>35</v>
      </c>
      <c r="J9106" t="str">
        <f t="shared" si="569"/>
        <v>0-2 yrs</v>
      </c>
      <c r="K9106">
        <f t="shared" ca="1" si="571"/>
        <v>1</v>
      </c>
      <c r="L9106" t="s">
        <v>19</v>
      </c>
      <c r="M9106">
        <v>1</v>
      </c>
      <c r="N9106">
        <v>1</v>
      </c>
      <c r="O9106">
        <v>0</v>
      </c>
      <c r="P9106">
        <v>0</v>
      </c>
      <c r="Q9106">
        <v>1</v>
      </c>
      <c r="R9106">
        <f>SUM(M9106:N9106:O9106:P9106:Q9106)</f>
        <v>3</v>
      </c>
      <c r="S9106" s="1">
        <v>63543</v>
      </c>
      <c r="T9106" s="1" t="str">
        <f t="shared" si="570"/>
        <v>Low</v>
      </c>
      <c r="U9106">
        <v>8</v>
      </c>
      <c r="V9106">
        <v>2022</v>
      </c>
      <c r="W9106" t="s">
        <v>20</v>
      </c>
      <c r="X9106">
        <v>2</v>
      </c>
    </row>
    <row r="9107" spans="1:24" x14ac:dyDescent="0.3">
      <c r="A9107">
        <v>9106</v>
      </c>
      <c r="B9107" t="s">
        <v>31</v>
      </c>
      <c r="C9107" t="str">
        <f>_xlfn.XLOOKUP(B9107,Lookup_table!B:B,Lookup_table!C:C)</f>
        <v>Business</v>
      </c>
      <c r="D9107" t="s">
        <v>22</v>
      </c>
      <c r="E9107" t="s">
        <v>42</v>
      </c>
      <c r="F9107" t="s">
        <v>52</v>
      </c>
      <c r="G9107" t="s">
        <v>17</v>
      </c>
      <c r="H9107" t="str">
        <f t="shared" si="568"/>
        <v>Remote</v>
      </c>
      <c r="I9107" t="s">
        <v>35</v>
      </c>
      <c r="J9107" t="str">
        <f t="shared" si="569"/>
        <v>0-2 yrs</v>
      </c>
      <c r="K9107">
        <f t="shared" ca="1" si="571"/>
        <v>2</v>
      </c>
      <c r="L9107" t="s">
        <v>39</v>
      </c>
      <c r="M9107">
        <v>0</v>
      </c>
      <c r="N9107">
        <v>1</v>
      </c>
      <c r="O9107">
        <v>0</v>
      </c>
      <c r="P9107">
        <v>0</v>
      </c>
      <c r="Q9107">
        <v>1</v>
      </c>
      <c r="R9107">
        <f>SUM(M9107:N9107:O9107:P9107:Q9107)</f>
        <v>2</v>
      </c>
      <c r="S9107" s="1">
        <v>79100</v>
      </c>
      <c r="T9107" s="1" t="str">
        <f t="shared" si="570"/>
        <v>Medium</v>
      </c>
      <c r="U9107">
        <v>4</v>
      </c>
      <c r="V9107">
        <v>2024</v>
      </c>
      <c r="W9107" t="s">
        <v>20</v>
      </c>
      <c r="X9107">
        <v>1</v>
      </c>
    </row>
    <row r="9108" spans="1:24" x14ac:dyDescent="0.3">
      <c r="A9108">
        <v>9107</v>
      </c>
      <c r="B9108" t="s">
        <v>21</v>
      </c>
      <c r="C9108" t="str">
        <f>_xlfn.XLOOKUP(B9108,Lookup_table!B:B,Lookup_table!C:C)</f>
        <v>AI</v>
      </c>
      <c r="D9108" t="s">
        <v>22</v>
      </c>
      <c r="E9108" t="s">
        <v>42</v>
      </c>
      <c r="F9108" t="s">
        <v>51</v>
      </c>
      <c r="G9108" t="s">
        <v>17</v>
      </c>
      <c r="H9108" t="str">
        <f t="shared" si="568"/>
        <v>Remote</v>
      </c>
      <c r="I9108" t="s">
        <v>26</v>
      </c>
      <c r="J9108" t="str">
        <f t="shared" si="569"/>
        <v>3-6 yrs</v>
      </c>
      <c r="K9108">
        <f t="shared" ca="1" si="571"/>
        <v>3</v>
      </c>
      <c r="L9108" t="s">
        <v>39</v>
      </c>
      <c r="M9108">
        <v>0</v>
      </c>
      <c r="N9108">
        <v>1</v>
      </c>
      <c r="O9108">
        <v>1</v>
      </c>
      <c r="P9108">
        <v>0</v>
      </c>
      <c r="Q9108">
        <v>1</v>
      </c>
      <c r="R9108">
        <f>SUM(M9108:N9108:O9108:P9108:Q9108)</f>
        <v>3</v>
      </c>
      <c r="S9108" s="1">
        <v>158122</v>
      </c>
      <c r="T9108" s="1" t="str">
        <f t="shared" si="570"/>
        <v>High</v>
      </c>
      <c r="U9108">
        <v>9</v>
      </c>
      <c r="V9108">
        <v>2022</v>
      </c>
      <c r="W9108" t="s">
        <v>20</v>
      </c>
      <c r="X9108">
        <v>1</v>
      </c>
    </row>
    <row r="9109" spans="1:24" x14ac:dyDescent="0.3">
      <c r="A9109">
        <v>9108</v>
      </c>
      <c r="B9109" t="s">
        <v>21</v>
      </c>
      <c r="C9109" t="str">
        <f>_xlfn.XLOOKUP(B9109,Lookup_table!B:B,Lookup_table!C:C)</f>
        <v>AI</v>
      </c>
      <c r="D9109" t="s">
        <v>14</v>
      </c>
      <c r="E9109" t="s">
        <v>42</v>
      </c>
      <c r="F9109" t="s">
        <v>24</v>
      </c>
      <c r="G9109" t="s">
        <v>17</v>
      </c>
      <c r="H9109" t="str">
        <f t="shared" si="568"/>
        <v>Remote</v>
      </c>
      <c r="I9109" t="s">
        <v>18</v>
      </c>
      <c r="J9109" t="str">
        <f t="shared" si="569"/>
        <v>7+ yrs</v>
      </c>
      <c r="K9109">
        <f t="shared" ca="1" si="571"/>
        <v>13</v>
      </c>
      <c r="L9109" t="s">
        <v>19</v>
      </c>
      <c r="M9109">
        <v>1</v>
      </c>
      <c r="N9109">
        <v>0</v>
      </c>
      <c r="O9109">
        <v>1</v>
      </c>
      <c r="P9109">
        <v>0</v>
      </c>
      <c r="Q9109">
        <v>0</v>
      </c>
      <c r="R9109">
        <f>SUM(M9109:N9109:O9109:P9109:Q9109)</f>
        <v>2</v>
      </c>
      <c r="S9109" s="1">
        <v>150333</v>
      </c>
      <c r="T9109" s="1" t="str">
        <f t="shared" si="570"/>
        <v>High</v>
      </c>
      <c r="U9109">
        <v>4</v>
      </c>
      <c r="V9109">
        <v>2022</v>
      </c>
      <c r="W9109" t="s">
        <v>20</v>
      </c>
      <c r="X9109">
        <v>1</v>
      </c>
    </row>
    <row r="9110" spans="1:24" x14ac:dyDescent="0.3">
      <c r="A9110">
        <v>9109</v>
      </c>
      <c r="B9110" t="s">
        <v>36</v>
      </c>
      <c r="C9110" t="str">
        <f>_xlfn.XLOOKUP(B9110,Lookup_table!B:B,Lookup_table!C:C)</f>
        <v>Data</v>
      </c>
      <c r="D9110" t="s">
        <v>14</v>
      </c>
      <c r="E9110" t="s">
        <v>23</v>
      </c>
      <c r="F9110" t="s">
        <v>44</v>
      </c>
      <c r="G9110" t="s">
        <v>17</v>
      </c>
      <c r="H9110" t="str">
        <f t="shared" si="568"/>
        <v>Remote</v>
      </c>
      <c r="I9110" t="s">
        <v>26</v>
      </c>
      <c r="J9110" t="str">
        <f t="shared" si="569"/>
        <v>3-6 yrs</v>
      </c>
      <c r="K9110">
        <f t="shared" ca="1" si="571"/>
        <v>6</v>
      </c>
      <c r="L9110" t="s">
        <v>27</v>
      </c>
      <c r="M9110">
        <v>0</v>
      </c>
      <c r="N9110">
        <v>0</v>
      </c>
      <c r="O9110">
        <v>0</v>
      </c>
      <c r="P9110">
        <v>0</v>
      </c>
      <c r="Q9110">
        <v>1</v>
      </c>
      <c r="R9110">
        <f>SUM(M9110:N9110:O9110:P9110:Q9110)</f>
        <v>1</v>
      </c>
      <c r="S9110" s="1">
        <v>84365</v>
      </c>
      <c r="T9110" s="1" t="str">
        <f t="shared" si="570"/>
        <v>Medium</v>
      </c>
      <c r="U9110">
        <v>2</v>
      </c>
      <c r="V9110">
        <v>2025</v>
      </c>
      <c r="W9110" t="s">
        <v>34</v>
      </c>
      <c r="X9110">
        <v>1</v>
      </c>
    </row>
    <row r="9111" spans="1:24" x14ac:dyDescent="0.3">
      <c r="A9111">
        <v>9110</v>
      </c>
      <c r="B9111" t="s">
        <v>31</v>
      </c>
      <c r="C9111" t="str">
        <f>_xlfn.XLOOKUP(B9111,Lookup_table!B:B,Lookup_table!C:C)</f>
        <v>Business</v>
      </c>
      <c r="D9111" t="s">
        <v>22</v>
      </c>
      <c r="E9111" t="s">
        <v>15</v>
      </c>
      <c r="F9111" t="s">
        <v>44</v>
      </c>
      <c r="G9111" t="s">
        <v>17</v>
      </c>
      <c r="H9111" t="str">
        <f t="shared" si="568"/>
        <v>Remote</v>
      </c>
      <c r="I9111" t="s">
        <v>35</v>
      </c>
      <c r="J9111" t="str">
        <f t="shared" si="569"/>
        <v>0-2 yrs</v>
      </c>
      <c r="K9111">
        <f t="shared" ca="1" si="571"/>
        <v>0</v>
      </c>
      <c r="L9111" t="s">
        <v>27</v>
      </c>
      <c r="M9111">
        <v>0</v>
      </c>
      <c r="N9111">
        <v>0</v>
      </c>
      <c r="O9111">
        <v>1</v>
      </c>
      <c r="P9111">
        <v>1</v>
      </c>
      <c r="Q9111">
        <v>0</v>
      </c>
      <c r="R9111">
        <f>SUM(M9111:N9111:O9111:P9111:Q9111)</f>
        <v>2</v>
      </c>
      <c r="S9111" s="1">
        <v>99327</v>
      </c>
      <c r="T9111" s="1" t="str">
        <f t="shared" si="570"/>
        <v>Medium</v>
      </c>
      <c r="U9111">
        <v>8</v>
      </c>
      <c r="V9111">
        <v>2022</v>
      </c>
      <c r="W9111" t="s">
        <v>28</v>
      </c>
      <c r="X9111">
        <v>1</v>
      </c>
    </row>
    <row r="9112" spans="1:24" x14ac:dyDescent="0.3">
      <c r="A9112">
        <v>9111</v>
      </c>
      <c r="B9112" t="s">
        <v>36</v>
      </c>
      <c r="C9112" t="str">
        <f>_xlfn.XLOOKUP(B9112,Lookup_table!B:B,Lookup_table!C:C)</f>
        <v>Data</v>
      </c>
      <c r="D9112" t="s">
        <v>14</v>
      </c>
      <c r="E9112" t="s">
        <v>23</v>
      </c>
      <c r="F9112" t="s">
        <v>52</v>
      </c>
      <c r="G9112" t="s">
        <v>30</v>
      </c>
      <c r="H9112" t="str">
        <f t="shared" si="568"/>
        <v>Onsite/Hybrid</v>
      </c>
      <c r="I9112" t="s">
        <v>26</v>
      </c>
      <c r="J9112" t="str">
        <f t="shared" si="569"/>
        <v>3-6 yrs</v>
      </c>
      <c r="K9112">
        <f t="shared" ca="1" si="571"/>
        <v>6</v>
      </c>
      <c r="L9112" t="s">
        <v>39</v>
      </c>
      <c r="M9112">
        <v>0</v>
      </c>
      <c r="N9112">
        <v>1</v>
      </c>
      <c r="O9112">
        <v>1</v>
      </c>
      <c r="P9112">
        <v>1</v>
      </c>
      <c r="Q9112">
        <v>0</v>
      </c>
      <c r="R9112">
        <f>SUM(M9112:N9112:O9112:P9112:Q9112)</f>
        <v>3</v>
      </c>
      <c r="S9112" s="1">
        <v>109656</v>
      </c>
      <c r="T9112" s="1" t="str">
        <f t="shared" si="570"/>
        <v>Medium</v>
      </c>
      <c r="U9112">
        <v>8</v>
      </c>
      <c r="V9112">
        <v>2023</v>
      </c>
      <c r="W9112" t="s">
        <v>28</v>
      </c>
      <c r="X9112">
        <v>3</v>
      </c>
    </row>
    <row r="9113" spans="1:24" x14ac:dyDescent="0.3">
      <c r="A9113">
        <v>9112</v>
      </c>
      <c r="B9113" t="s">
        <v>41</v>
      </c>
      <c r="C9113" t="str">
        <f>_xlfn.XLOOKUP(B9113,Lookup_table!B:B,Lookup_table!C:C)</f>
        <v>Data</v>
      </c>
      <c r="D9113" t="s">
        <v>37</v>
      </c>
      <c r="E9113" t="s">
        <v>38</v>
      </c>
      <c r="F9113" t="s">
        <v>51</v>
      </c>
      <c r="G9113" t="s">
        <v>25</v>
      </c>
      <c r="H9113" t="str">
        <f t="shared" si="568"/>
        <v>Onsite/Hybrid</v>
      </c>
      <c r="I9113" t="s">
        <v>35</v>
      </c>
      <c r="J9113" t="str">
        <f t="shared" si="569"/>
        <v>0-2 yrs</v>
      </c>
      <c r="K9113">
        <f t="shared" ca="1" si="571"/>
        <v>2</v>
      </c>
      <c r="L9113" t="s">
        <v>39</v>
      </c>
      <c r="M9113">
        <v>0</v>
      </c>
      <c r="N9113">
        <v>0</v>
      </c>
      <c r="O9113">
        <v>1</v>
      </c>
      <c r="P9113">
        <v>1</v>
      </c>
      <c r="Q9113">
        <v>0</v>
      </c>
      <c r="R9113">
        <f>SUM(M9113:N9113:O9113:P9113:Q9113)</f>
        <v>2</v>
      </c>
      <c r="S9113" s="1">
        <v>76680</v>
      </c>
      <c r="T9113" s="1" t="str">
        <f t="shared" si="570"/>
        <v>Medium</v>
      </c>
      <c r="U9113">
        <v>2</v>
      </c>
      <c r="V9113">
        <v>2020</v>
      </c>
      <c r="W9113" t="s">
        <v>28</v>
      </c>
      <c r="X9113">
        <v>3</v>
      </c>
    </row>
    <row r="9114" spans="1:24" x14ac:dyDescent="0.3">
      <c r="A9114">
        <v>9113</v>
      </c>
      <c r="B9114" t="s">
        <v>41</v>
      </c>
      <c r="C9114" t="str">
        <f>_xlfn.XLOOKUP(B9114,Lookup_table!B:B,Lookup_table!C:C)</f>
        <v>Data</v>
      </c>
      <c r="D9114" t="s">
        <v>14</v>
      </c>
      <c r="E9114" t="s">
        <v>15</v>
      </c>
      <c r="F9114" t="s">
        <v>44</v>
      </c>
      <c r="G9114" t="s">
        <v>25</v>
      </c>
      <c r="H9114" t="str">
        <f t="shared" si="568"/>
        <v>Onsite/Hybrid</v>
      </c>
      <c r="I9114" t="s">
        <v>35</v>
      </c>
      <c r="J9114" t="str">
        <f t="shared" si="569"/>
        <v>0-2 yrs</v>
      </c>
      <c r="K9114">
        <f t="shared" ca="1" si="571"/>
        <v>0</v>
      </c>
      <c r="L9114" t="s">
        <v>19</v>
      </c>
      <c r="M9114">
        <v>1</v>
      </c>
      <c r="N9114">
        <v>1</v>
      </c>
      <c r="O9114">
        <v>1</v>
      </c>
      <c r="P9114">
        <v>1</v>
      </c>
      <c r="Q9114">
        <v>0</v>
      </c>
      <c r="R9114">
        <f>SUM(M9114:N9114:O9114:P9114:Q9114)</f>
        <v>4</v>
      </c>
      <c r="S9114" s="1">
        <v>81245</v>
      </c>
      <c r="T9114" s="1" t="str">
        <f t="shared" si="570"/>
        <v>Medium</v>
      </c>
      <c r="U9114">
        <v>6</v>
      </c>
      <c r="V9114">
        <v>2021</v>
      </c>
      <c r="W9114" t="s">
        <v>28</v>
      </c>
      <c r="X9114">
        <v>5</v>
      </c>
    </row>
    <row r="9115" spans="1:24" x14ac:dyDescent="0.3">
      <c r="A9115">
        <v>9114</v>
      </c>
      <c r="B9115" t="s">
        <v>41</v>
      </c>
      <c r="C9115" t="str">
        <f>_xlfn.XLOOKUP(B9115,Lookup_table!B:B,Lookup_table!C:C)</f>
        <v>Data</v>
      </c>
      <c r="D9115" t="s">
        <v>14</v>
      </c>
      <c r="E9115" t="s">
        <v>42</v>
      </c>
      <c r="F9115" t="s">
        <v>44</v>
      </c>
      <c r="G9115" t="s">
        <v>25</v>
      </c>
      <c r="H9115" t="str">
        <f t="shared" si="568"/>
        <v>Onsite/Hybrid</v>
      </c>
      <c r="I9115" t="s">
        <v>26</v>
      </c>
      <c r="J9115" t="str">
        <f t="shared" si="569"/>
        <v>3-6 yrs</v>
      </c>
      <c r="K9115">
        <f t="shared" ca="1" si="571"/>
        <v>4</v>
      </c>
      <c r="L9115" t="s">
        <v>39</v>
      </c>
      <c r="M9115">
        <v>1</v>
      </c>
      <c r="N9115">
        <v>0</v>
      </c>
      <c r="O9115">
        <v>1</v>
      </c>
      <c r="P9115">
        <v>1</v>
      </c>
      <c r="Q9115">
        <v>0</v>
      </c>
      <c r="R9115">
        <f>SUM(M9115:N9115:O9115:P9115:Q9115)</f>
        <v>3</v>
      </c>
      <c r="S9115" s="1">
        <v>102547</v>
      </c>
      <c r="T9115" s="1" t="str">
        <f t="shared" si="570"/>
        <v>Medium</v>
      </c>
      <c r="U9115">
        <v>6</v>
      </c>
      <c r="V9115">
        <v>2023</v>
      </c>
      <c r="W9115" t="s">
        <v>28</v>
      </c>
      <c r="X9115">
        <v>1</v>
      </c>
    </row>
    <row r="9116" spans="1:24" x14ac:dyDescent="0.3">
      <c r="A9116">
        <v>9115</v>
      </c>
      <c r="B9116" t="s">
        <v>31</v>
      </c>
      <c r="C9116" t="str">
        <f>_xlfn.XLOOKUP(B9116,Lookup_table!B:B,Lookup_table!C:C)</f>
        <v>Business</v>
      </c>
      <c r="D9116" t="s">
        <v>22</v>
      </c>
      <c r="E9116" t="s">
        <v>40</v>
      </c>
      <c r="F9116" t="s">
        <v>44</v>
      </c>
      <c r="G9116" t="s">
        <v>17</v>
      </c>
      <c r="H9116" t="str">
        <f t="shared" si="568"/>
        <v>Remote</v>
      </c>
      <c r="I9116" t="s">
        <v>18</v>
      </c>
      <c r="J9116" t="str">
        <f t="shared" si="569"/>
        <v>7+ yrs</v>
      </c>
      <c r="K9116">
        <f t="shared" ca="1" si="571"/>
        <v>7</v>
      </c>
      <c r="L9116" t="s">
        <v>27</v>
      </c>
      <c r="M9116">
        <v>0</v>
      </c>
      <c r="N9116">
        <v>0</v>
      </c>
      <c r="O9116">
        <v>1</v>
      </c>
      <c r="P9116">
        <v>0</v>
      </c>
      <c r="Q9116">
        <v>1</v>
      </c>
      <c r="R9116">
        <f>SUM(M9116:N9116:O9116:P9116:Q9116)</f>
        <v>2</v>
      </c>
      <c r="S9116" s="1">
        <v>149236</v>
      </c>
      <c r="T9116" s="1" t="str">
        <f t="shared" si="570"/>
        <v>High</v>
      </c>
      <c r="U9116">
        <v>11</v>
      </c>
      <c r="V9116">
        <v>2026</v>
      </c>
      <c r="W9116" t="s">
        <v>34</v>
      </c>
      <c r="X9116">
        <v>1</v>
      </c>
    </row>
    <row r="9117" spans="1:24" x14ac:dyDescent="0.3">
      <c r="A9117">
        <v>9116</v>
      </c>
      <c r="B9117" t="s">
        <v>50</v>
      </c>
      <c r="C9117" t="str">
        <f>_xlfn.XLOOKUP(B9117,Lookup_table!B:B,Lookup_table!C:C)</f>
        <v>AI</v>
      </c>
      <c r="D9117" t="s">
        <v>14</v>
      </c>
      <c r="E9117" t="s">
        <v>38</v>
      </c>
      <c r="F9117" t="s">
        <v>51</v>
      </c>
      <c r="G9117" t="s">
        <v>30</v>
      </c>
      <c r="H9117" t="str">
        <f t="shared" si="568"/>
        <v>Onsite/Hybrid</v>
      </c>
      <c r="I9117" t="s">
        <v>18</v>
      </c>
      <c r="J9117" t="str">
        <f t="shared" si="569"/>
        <v>7+ yrs</v>
      </c>
      <c r="K9117">
        <f t="shared" ca="1" si="571"/>
        <v>11</v>
      </c>
      <c r="L9117" t="s">
        <v>27</v>
      </c>
      <c r="M9117">
        <v>1</v>
      </c>
      <c r="N9117">
        <v>1</v>
      </c>
      <c r="O9117">
        <v>1</v>
      </c>
      <c r="P9117">
        <v>0</v>
      </c>
      <c r="Q9117">
        <v>1</v>
      </c>
      <c r="R9117">
        <f>SUM(M9117:N9117:O9117:P9117:Q9117)</f>
        <v>4</v>
      </c>
      <c r="S9117" s="1">
        <v>163653</v>
      </c>
      <c r="T9117" s="1" t="str">
        <f t="shared" si="570"/>
        <v>High</v>
      </c>
      <c r="U9117">
        <v>12</v>
      </c>
      <c r="V9117">
        <v>2024</v>
      </c>
      <c r="W9117" t="s">
        <v>28</v>
      </c>
      <c r="X9117">
        <v>9</v>
      </c>
    </row>
    <row r="9118" spans="1:24" x14ac:dyDescent="0.3">
      <c r="A9118">
        <v>9117</v>
      </c>
      <c r="B9118" t="s">
        <v>50</v>
      </c>
      <c r="C9118" t="str">
        <f>_xlfn.XLOOKUP(B9118,Lookup_table!B:B,Lookup_table!C:C)</f>
        <v>AI</v>
      </c>
      <c r="D9118" t="s">
        <v>34</v>
      </c>
      <c r="E9118" t="s">
        <v>32</v>
      </c>
      <c r="F9118" t="s">
        <v>51</v>
      </c>
      <c r="G9118" t="s">
        <v>25</v>
      </c>
      <c r="H9118" t="str">
        <f t="shared" si="568"/>
        <v>Onsite/Hybrid</v>
      </c>
      <c r="I9118" t="s">
        <v>35</v>
      </c>
      <c r="J9118" t="str">
        <f t="shared" si="569"/>
        <v>0-2 yrs</v>
      </c>
      <c r="K9118">
        <f t="shared" ca="1" si="571"/>
        <v>0</v>
      </c>
      <c r="L9118" t="s">
        <v>27</v>
      </c>
      <c r="M9118">
        <v>1</v>
      </c>
      <c r="N9118">
        <v>0</v>
      </c>
      <c r="O9118">
        <v>0</v>
      </c>
      <c r="P9118">
        <v>1</v>
      </c>
      <c r="Q9118">
        <v>1</v>
      </c>
      <c r="R9118">
        <f>SUM(M9118:N9118:O9118:P9118:Q9118)</f>
        <v>3</v>
      </c>
      <c r="S9118" s="1">
        <v>119619</v>
      </c>
      <c r="T9118" s="1" t="str">
        <f t="shared" si="570"/>
        <v>Medium</v>
      </c>
      <c r="U9118">
        <v>2</v>
      </c>
      <c r="V9118">
        <v>2025</v>
      </c>
      <c r="W9118" t="s">
        <v>28</v>
      </c>
      <c r="X9118">
        <v>9</v>
      </c>
    </row>
    <row r="9119" spans="1:24" x14ac:dyDescent="0.3">
      <c r="A9119">
        <v>9118</v>
      </c>
      <c r="B9119" t="s">
        <v>33</v>
      </c>
      <c r="C9119" t="str">
        <f>_xlfn.XLOOKUP(B9119,Lookup_table!B:B,Lookup_table!C:C)</f>
        <v>Data</v>
      </c>
      <c r="D9119" t="s">
        <v>22</v>
      </c>
      <c r="E9119" t="s">
        <v>40</v>
      </c>
      <c r="F9119" t="s">
        <v>29</v>
      </c>
      <c r="G9119" t="s">
        <v>17</v>
      </c>
      <c r="H9119" t="str">
        <f t="shared" si="568"/>
        <v>Remote</v>
      </c>
      <c r="I9119" t="s">
        <v>35</v>
      </c>
      <c r="J9119" t="str">
        <f t="shared" si="569"/>
        <v>0-2 yrs</v>
      </c>
      <c r="K9119">
        <f t="shared" ca="1" si="571"/>
        <v>1</v>
      </c>
      <c r="L9119" t="s">
        <v>27</v>
      </c>
      <c r="M9119">
        <v>0</v>
      </c>
      <c r="N9119">
        <v>1</v>
      </c>
      <c r="O9119">
        <v>0</v>
      </c>
      <c r="P9119">
        <v>1</v>
      </c>
      <c r="Q9119">
        <v>0</v>
      </c>
      <c r="R9119">
        <f>SUM(M9119:N9119:O9119:P9119:Q9119)</f>
        <v>2</v>
      </c>
      <c r="S9119" s="1">
        <v>80356</v>
      </c>
      <c r="T9119" s="1" t="str">
        <f t="shared" si="570"/>
        <v>Medium</v>
      </c>
      <c r="U9119">
        <v>7</v>
      </c>
      <c r="V9119">
        <v>2023</v>
      </c>
      <c r="W9119" t="s">
        <v>34</v>
      </c>
      <c r="X9119">
        <v>1</v>
      </c>
    </row>
    <row r="9120" spans="1:24" x14ac:dyDescent="0.3">
      <c r="A9120">
        <v>9119</v>
      </c>
      <c r="B9120" t="s">
        <v>31</v>
      </c>
      <c r="C9120" t="str">
        <f>_xlfn.XLOOKUP(B9120,Lookup_table!B:B,Lookup_table!C:C)</f>
        <v>Business</v>
      </c>
      <c r="D9120" t="s">
        <v>34</v>
      </c>
      <c r="E9120" t="s">
        <v>23</v>
      </c>
      <c r="F9120" t="s">
        <v>24</v>
      </c>
      <c r="G9120" t="s">
        <v>17</v>
      </c>
      <c r="H9120" t="str">
        <f t="shared" si="568"/>
        <v>Remote</v>
      </c>
      <c r="I9120" t="s">
        <v>26</v>
      </c>
      <c r="J9120" t="str">
        <f t="shared" si="569"/>
        <v>3-6 yrs</v>
      </c>
      <c r="K9120">
        <f t="shared" ca="1" si="571"/>
        <v>6</v>
      </c>
      <c r="L9120" t="s">
        <v>19</v>
      </c>
      <c r="M9120">
        <v>0</v>
      </c>
      <c r="N9120">
        <v>0</v>
      </c>
      <c r="O9120">
        <v>1</v>
      </c>
      <c r="P9120">
        <v>1</v>
      </c>
      <c r="Q9120">
        <v>0</v>
      </c>
      <c r="R9120">
        <f>SUM(M9120:N9120:O9120:P9120:Q9120)</f>
        <v>2</v>
      </c>
      <c r="S9120" s="1">
        <v>105844</v>
      </c>
      <c r="T9120" s="1" t="str">
        <f t="shared" si="570"/>
        <v>Medium</v>
      </c>
      <c r="U9120">
        <v>7</v>
      </c>
      <c r="V9120">
        <v>2022</v>
      </c>
      <c r="W9120" t="s">
        <v>28</v>
      </c>
      <c r="X9120">
        <v>1</v>
      </c>
    </row>
    <row r="9121" spans="1:24" x14ac:dyDescent="0.3">
      <c r="A9121">
        <v>9120</v>
      </c>
      <c r="B9121" t="s">
        <v>50</v>
      </c>
      <c r="C9121" t="str">
        <f>_xlfn.XLOOKUP(B9121,Lookup_table!B:B,Lookup_table!C:C)</f>
        <v>AI</v>
      </c>
      <c r="D9121" t="s">
        <v>14</v>
      </c>
      <c r="E9121" t="s">
        <v>15</v>
      </c>
      <c r="F9121" t="s">
        <v>16</v>
      </c>
      <c r="G9121" t="s">
        <v>25</v>
      </c>
      <c r="H9121" t="str">
        <f t="shared" si="568"/>
        <v>Onsite/Hybrid</v>
      </c>
      <c r="I9121" t="s">
        <v>35</v>
      </c>
      <c r="J9121" t="str">
        <f t="shared" si="569"/>
        <v>0-2 yrs</v>
      </c>
      <c r="K9121">
        <f t="shared" ca="1" si="571"/>
        <v>0</v>
      </c>
      <c r="L9121" t="s">
        <v>27</v>
      </c>
      <c r="M9121">
        <v>1</v>
      </c>
      <c r="N9121">
        <v>0</v>
      </c>
      <c r="O9121">
        <v>0</v>
      </c>
      <c r="P9121">
        <v>0</v>
      </c>
      <c r="Q9121">
        <v>0</v>
      </c>
      <c r="R9121">
        <f>SUM(M9121:N9121:O9121:P9121:Q9121)</f>
        <v>1</v>
      </c>
      <c r="S9121" s="1">
        <v>90476</v>
      </c>
      <c r="T9121" s="1" t="str">
        <f t="shared" si="570"/>
        <v>Medium</v>
      </c>
      <c r="U9121">
        <v>3</v>
      </c>
      <c r="V9121">
        <v>2025</v>
      </c>
      <c r="W9121" t="s">
        <v>20</v>
      </c>
      <c r="X9121">
        <v>2</v>
      </c>
    </row>
    <row r="9122" spans="1:24" x14ac:dyDescent="0.3">
      <c r="A9122">
        <v>9121</v>
      </c>
      <c r="B9122" t="s">
        <v>31</v>
      </c>
      <c r="C9122" t="str">
        <f>_xlfn.XLOOKUP(B9122,Lookup_table!B:B,Lookup_table!C:C)</f>
        <v>Business</v>
      </c>
      <c r="D9122" t="s">
        <v>37</v>
      </c>
      <c r="E9122" t="s">
        <v>38</v>
      </c>
      <c r="F9122" t="s">
        <v>44</v>
      </c>
      <c r="G9122" t="s">
        <v>25</v>
      </c>
      <c r="H9122" t="str">
        <f t="shared" si="568"/>
        <v>Onsite/Hybrid</v>
      </c>
      <c r="I9122" t="s">
        <v>26</v>
      </c>
      <c r="J9122" t="str">
        <f t="shared" si="569"/>
        <v>3-6 yrs</v>
      </c>
      <c r="K9122">
        <f t="shared" ca="1" si="571"/>
        <v>3</v>
      </c>
      <c r="L9122" t="s">
        <v>39</v>
      </c>
      <c r="M9122">
        <v>1</v>
      </c>
      <c r="N9122">
        <v>0</v>
      </c>
      <c r="O9122">
        <v>1</v>
      </c>
      <c r="P9122">
        <v>1</v>
      </c>
      <c r="Q9122">
        <v>1</v>
      </c>
      <c r="R9122">
        <f>SUM(M9122:N9122:O9122:P9122:Q9122)</f>
        <v>4</v>
      </c>
      <c r="S9122" s="1">
        <v>117428</v>
      </c>
      <c r="T9122" s="1" t="str">
        <f t="shared" si="570"/>
        <v>Medium</v>
      </c>
      <c r="U9122">
        <v>8</v>
      </c>
      <c r="V9122">
        <v>2025</v>
      </c>
      <c r="W9122" t="s">
        <v>28</v>
      </c>
      <c r="X9122">
        <v>1</v>
      </c>
    </row>
    <row r="9123" spans="1:24" x14ac:dyDescent="0.3">
      <c r="A9123">
        <v>9122</v>
      </c>
      <c r="B9123" t="s">
        <v>50</v>
      </c>
      <c r="C9123" t="str">
        <f>_xlfn.XLOOKUP(B9123,Lookup_table!B:B,Lookup_table!C:C)</f>
        <v>AI</v>
      </c>
      <c r="D9123" t="s">
        <v>34</v>
      </c>
      <c r="E9123" t="s">
        <v>15</v>
      </c>
      <c r="F9123" t="s">
        <v>51</v>
      </c>
      <c r="G9123" t="s">
        <v>17</v>
      </c>
      <c r="H9123" t="str">
        <f t="shared" si="568"/>
        <v>Remote</v>
      </c>
      <c r="I9123" t="s">
        <v>35</v>
      </c>
      <c r="J9123" t="str">
        <f t="shared" si="569"/>
        <v>0-2 yrs</v>
      </c>
      <c r="K9123">
        <f t="shared" ca="1" si="571"/>
        <v>0</v>
      </c>
      <c r="L9123" t="s">
        <v>39</v>
      </c>
      <c r="M9123">
        <v>1</v>
      </c>
      <c r="N9123">
        <v>1</v>
      </c>
      <c r="O9123">
        <v>0</v>
      </c>
      <c r="P9123">
        <v>1</v>
      </c>
      <c r="Q9123">
        <v>0</v>
      </c>
      <c r="R9123">
        <f>SUM(M9123:N9123:O9123:P9123:Q9123)</f>
        <v>3</v>
      </c>
      <c r="S9123" s="1">
        <v>101005</v>
      </c>
      <c r="T9123" s="1" t="str">
        <f t="shared" si="570"/>
        <v>Medium</v>
      </c>
      <c r="U9123">
        <v>11</v>
      </c>
      <c r="V9123">
        <v>2020</v>
      </c>
      <c r="W9123" t="s">
        <v>20</v>
      </c>
      <c r="X9123">
        <v>6</v>
      </c>
    </row>
    <row r="9124" spans="1:24" x14ac:dyDescent="0.3">
      <c r="A9124">
        <v>9123</v>
      </c>
      <c r="B9124" t="s">
        <v>21</v>
      </c>
      <c r="C9124" t="str">
        <f>_xlfn.XLOOKUP(B9124,Lookup_table!B:B,Lookup_table!C:C)</f>
        <v>AI</v>
      </c>
      <c r="D9124" t="s">
        <v>37</v>
      </c>
      <c r="E9124" t="s">
        <v>15</v>
      </c>
      <c r="F9124" t="s">
        <v>24</v>
      </c>
      <c r="G9124" t="s">
        <v>30</v>
      </c>
      <c r="H9124" t="str">
        <f t="shared" si="568"/>
        <v>Onsite/Hybrid</v>
      </c>
      <c r="I9124" t="s">
        <v>18</v>
      </c>
      <c r="J9124" t="str">
        <f t="shared" si="569"/>
        <v>7+ yrs</v>
      </c>
      <c r="K9124">
        <f t="shared" ca="1" si="571"/>
        <v>8</v>
      </c>
      <c r="L9124" t="s">
        <v>27</v>
      </c>
      <c r="M9124">
        <v>1</v>
      </c>
      <c r="N9124">
        <v>1</v>
      </c>
      <c r="O9124">
        <v>0</v>
      </c>
      <c r="P9124">
        <v>0</v>
      </c>
      <c r="Q9124">
        <v>0</v>
      </c>
      <c r="R9124">
        <f>SUM(M9124:N9124:O9124:P9124:Q9124)</f>
        <v>2</v>
      </c>
      <c r="S9124" s="1">
        <v>141636</v>
      </c>
      <c r="T9124" s="1" t="str">
        <f t="shared" si="570"/>
        <v>High</v>
      </c>
      <c r="U9124">
        <v>6</v>
      </c>
      <c r="V9124">
        <v>2026</v>
      </c>
      <c r="W9124" t="s">
        <v>34</v>
      </c>
      <c r="X9124">
        <v>4</v>
      </c>
    </row>
    <row r="9125" spans="1:24" x14ac:dyDescent="0.3">
      <c r="A9125">
        <v>9124</v>
      </c>
      <c r="B9125" t="s">
        <v>33</v>
      </c>
      <c r="C9125" t="str">
        <f>_xlfn.XLOOKUP(B9125,Lookup_table!B:B,Lookup_table!C:C)</f>
        <v>Data</v>
      </c>
      <c r="D9125" t="s">
        <v>14</v>
      </c>
      <c r="E9125" t="s">
        <v>15</v>
      </c>
      <c r="F9125" t="s">
        <v>43</v>
      </c>
      <c r="G9125" t="s">
        <v>17</v>
      </c>
      <c r="H9125" t="str">
        <f t="shared" si="568"/>
        <v>Remote</v>
      </c>
      <c r="I9125" t="s">
        <v>35</v>
      </c>
      <c r="J9125" t="str">
        <f t="shared" si="569"/>
        <v>0-2 yrs</v>
      </c>
      <c r="K9125">
        <f t="shared" ca="1" si="571"/>
        <v>2</v>
      </c>
      <c r="L9125" t="s">
        <v>19</v>
      </c>
      <c r="M9125">
        <v>0</v>
      </c>
      <c r="N9125">
        <v>0</v>
      </c>
      <c r="O9125">
        <v>0</v>
      </c>
      <c r="P9125">
        <v>0</v>
      </c>
      <c r="Q9125">
        <v>1</v>
      </c>
      <c r="R9125">
        <f>SUM(M9125:N9125:O9125:P9125:Q9125)</f>
        <v>1</v>
      </c>
      <c r="S9125" s="1">
        <v>59158</v>
      </c>
      <c r="T9125" s="1" t="str">
        <f t="shared" si="570"/>
        <v>Low</v>
      </c>
      <c r="U9125">
        <v>10</v>
      </c>
      <c r="V9125">
        <v>2025</v>
      </c>
      <c r="W9125" t="s">
        <v>28</v>
      </c>
      <c r="X9125">
        <v>9</v>
      </c>
    </row>
    <row r="9126" spans="1:24" x14ac:dyDescent="0.3">
      <c r="A9126">
        <v>9125</v>
      </c>
      <c r="B9126" t="s">
        <v>36</v>
      </c>
      <c r="C9126" t="str">
        <f>_xlfn.XLOOKUP(B9126,Lookup_table!B:B,Lookup_table!C:C)</f>
        <v>Data</v>
      </c>
      <c r="D9126" t="s">
        <v>22</v>
      </c>
      <c r="E9126" t="s">
        <v>40</v>
      </c>
      <c r="F9126" t="s">
        <v>52</v>
      </c>
      <c r="G9126" t="s">
        <v>25</v>
      </c>
      <c r="H9126" t="str">
        <f t="shared" si="568"/>
        <v>Onsite/Hybrid</v>
      </c>
      <c r="I9126" t="s">
        <v>18</v>
      </c>
      <c r="J9126" t="str">
        <f t="shared" si="569"/>
        <v>7+ yrs</v>
      </c>
      <c r="K9126">
        <f t="shared" ca="1" si="571"/>
        <v>8</v>
      </c>
      <c r="L9126" t="s">
        <v>19</v>
      </c>
      <c r="M9126">
        <v>1</v>
      </c>
      <c r="N9126">
        <v>1</v>
      </c>
      <c r="O9126">
        <v>0</v>
      </c>
      <c r="P9126">
        <v>1</v>
      </c>
      <c r="Q9126">
        <v>0</v>
      </c>
      <c r="R9126">
        <f>SUM(M9126:N9126:O9126:P9126:Q9126)</f>
        <v>3</v>
      </c>
      <c r="S9126" s="1">
        <v>131693</v>
      </c>
      <c r="T9126" s="1" t="str">
        <f t="shared" si="570"/>
        <v>High</v>
      </c>
      <c r="U9126">
        <v>12</v>
      </c>
      <c r="V9126">
        <v>2024</v>
      </c>
      <c r="W9126" t="s">
        <v>20</v>
      </c>
      <c r="X9126">
        <v>4</v>
      </c>
    </row>
    <row r="9127" spans="1:24" x14ac:dyDescent="0.3">
      <c r="A9127">
        <v>9126</v>
      </c>
      <c r="B9127" t="s">
        <v>36</v>
      </c>
      <c r="C9127" t="str">
        <f>_xlfn.XLOOKUP(B9127,Lookup_table!B:B,Lookup_table!C:C)</f>
        <v>Data</v>
      </c>
      <c r="D9127" t="s">
        <v>14</v>
      </c>
      <c r="E9127" t="s">
        <v>38</v>
      </c>
      <c r="F9127" t="s">
        <v>43</v>
      </c>
      <c r="G9127" t="s">
        <v>25</v>
      </c>
      <c r="H9127" t="str">
        <f t="shared" si="568"/>
        <v>Onsite/Hybrid</v>
      </c>
      <c r="I9127" t="s">
        <v>35</v>
      </c>
      <c r="J9127" t="str">
        <f t="shared" si="569"/>
        <v>0-2 yrs</v>
      </c>
      <c r="K9127">
        <f t="shared" ca="1" si="571"/>
        <v>2</v>
      </c>
      <c r="L9127" t="s">
        <v>27</v>
      </c>
      <c r="M9127">
        <v>0</v>
      </c>
      <c r="N9127">
        <v>0</v>
      </c>
      <c r="O9127">
        <v>0</v>
      </c>
      <c r="P9127">
        <v>0</v>
      </c>
      <c r="Q9127">
        <v>1</v>
      </c>
      <c r="R9127">
        <f>SUM(M9127:N9127:O9127:P9127:Q9127)</f>
        <v>1</v>
      </c>
      <c r="S9127" s="1">
        <v>63263</v>
      </c>
      <c r="T9127" s="1" t="str">
        <f t="shared" si="570"/>
        <v>Low</v>
      </c>
      <c r="U9127">
        <v>6</v>
      </c>
      <c r="V9127">
        <v>2023</v>
      </c>
      <c r="W9127" t="s">
        <v>34</v>
      </c>
      <c r="X9127">
        <v>4</v>
      </c>
    </row>
    <row r="9128" spans="1:24" x14ac:dyDescent="0.3">
      <c r="A9128">
        <v>9127</v>
      </c>
      <c r="B9128" t="s">
        <v>50</v>
      </c>
      <c r="C9128" t="str">
        <f>_xlfn.XLOOKUP(B9128,Lookup_table!B:B,Lookup_table!C:C)</f>
        <v>AI</v>
      </c>
      <c r="D9128" t="s">
        <v>37</v>
      </c>
      <c r="E9128" t="s">
        <v>38</v>
      </c>
      <c r="F9128" t="s">
        <v>52</v>
      </c>
      <c r="G9128" t="s">
        <v>17</v>
      </c>
      <c r="H9128" t="str">
        <f t="shared" si="568"/>
        <v>Remote</v>
      </c>
      <c r="I9128" t="s">
        <v>18</v>
      </c>
      <c r="J9128" t="str">
        <f t="shared" si="569"/>
        <v>7+ yrs</v>
      </c>
      <c r="K9128">
        <f t="shared" ca="1" si="571"/>
        <v>13</v>
      </c>
      <c r="L9128" t="s">
        <v>19</v>
      </c>
      <c r="M9128">
        <v>0</v>
      </c>
      <c r="N9128">
        <v>0</v>
      </c>
      <c r="O9128">
        <v>1</v>
      </c>
      <c r="P9128">
        <v>1</v>
      </c>
      <c r="Q9128">
        <v>1</v>
      </c>
      <c r="R9128">
        <f>SUM(M9128:N9128:O9128:P9128:Q9128)</f>
        <v>3</v>
      </c>
      <c r="S9128" s="1">
        <v>178168</v>
      </c>
      <c r="T9128" s="1" t="str">
        <f t="shared" si="570"/>
        <v>High</v>
      </c>
      <c r="U9128">
        <v>11</v>
      </c>
      <c r="V9128">
        <v>2025</v>
      </c>
      <c r="W9128" t="s">
        <v>28</v>
      </c>
      <c r="X9128">
        <v>7</v>
      </c>
    </row>
    <row r="9129" spans="1:24" x14ac:dyDescent="0.3">
      <c r="A9129">
        <v>9128</v>
      </c>
      <c r="B9129" t="s">
        <v>50</v>
      </c>
      <c r="C9129" t="str">
        <f>_xlfn.XLOOKUP(B9129,Lookup_table!B:B,Lookup_table!C:C)</f>
        <v>AI</v>
      </c>
      <c r="D9129" t="s">
        <v>14</v>
      </c>
      <c r="E9129" t="s">
        <v>15</v>
      </c>
      <c r="F9129" t="s">
        <v>29</v>
      </c>
      <c r="G9129" t="s">
        <v>30</v>
      </c>
      <c r="H9129" t="str">
        <f t="shared" si="568"/>
        <v>Onsite/Hybrid</v>
      </c>
      <c r="I9129" t="s">
        <v>18</v>
      </c>
      <c r="J9129" t="str">
        <f t="shared" si="569"/>
        <v>7+ yrs</v>
      </c>
      <c r="K9129">
        <f t="shared" ca="1" si="571"/>
        <v>7</v>
      </c>
      <c r="L9129" t="s">
        <v>19</v>
      </c>
      <c r="M9129">
        <v>0</v>
      </c>
      <c r="N9129">
        <v>1</v>
      </c>
      <c r="O9129">
        <v>0</v>
      </c>
      <c r="P9129">
        <v>0</v>
      </c>
      <c r="Q9129">
        <v>1</v>
      </c>
      <c r="R9129">
        <f>SUM(M9129:N9129:O9129:P9129:Q9129)</f>
        <v>2</v>
      </c>
      <c r="S9129" s="1">
        <v>153785</v>
      </c>
      <c r="T9129" s="1" t="str">
        <f t="shared" si="570"/>
        <v>High</v>
      </c>
      <c r="U9129">
        <v>9</v>
      </c>
      <c r="V9129">
        <v>2020</v>
      </c>
      <c r="W9129" t="s">
        <v>20</v>
      </c>
      <c r="X9129">
        <v>2</v>
      </c>
    </row>
    <row r="9130" spans="1:24" x14ac:dyDescent="0.3">
      <c r="A9130">
        <v>9129</v>
      </c>
      <c r="B9130" t="s">
        <v>41</v>
      </c>
      <c r="C9130" t="str">
        <f>_xlfn.XLOOKUP(B9130,Lookup_table!B:B,Lookup_table!C:C)</f>
        <v>Data</v>
      </c>
      <c r="D9130" t="s">
        <v>34</v>
      </c>
      <c r="E9130" t="s">
        <v>40</v>
      </c>
      <c r="F9130" t="s">
        <v>29</v>
      </c>
      <c r="G9130" t="s">
        <v>25</v>
      </c>
      <c r="H9130" t="str">
        <f t="shared" si="568"/>
        <v>Onsite/Hybrid</v>
      </c>
      <c r="I9130" t="s">
        <v>18</v>
      </c>
      <c r="J9130" t="str">
        <f t="shared" si="569"/>
        <v>7+ yrs</v>
      </c>
      <c r="K9130">
        <f t="shared" ca="1" si="571"/>
        <v>9</v>
      </c>
      <c r="L9130" t="s">
        <v>19</v>
      </c>
      <c r="M9130">
        <v>1</v>
      </c>
      <c r="N9130">
        <v>0</v>
      </c>
      <c r="O9130">
        <v>1</v>
      </c>
      <c r="P9130">
        <v>0</v>
      </c>
      <c r="Q9130">
        <v>0</v>
      </c>
      <c r="R9130">
        <f>SUM(M9130:N9130:O9130:P9130:Q9130)</f>
        <v>2</v>
      </c>
      <c r="S9130" s="1">
        <v>114795</v>
      </c>
      <c r="T9130" s="1" t="str">
        <f t="shared" si="570"/>
        <v>Medium</v>
      </c>
      <c r="U9130">
        <v>6</v>
      </c>
      <c r="V9130">
        <v>2023</v>
      </c>
      <c r="W9130" t="s">
        <v>34</v>
      </c>
      <c r="X9130">
        <v>6</v>
      </c>
    </row>
    <row r="9131" spans="1:24" x14ac:dyDescent="0.3">
      <c r="A9131">
        <v>9130</v>
      </c>
      <c r="B9131" t="s">
        <v>31</v>
      </c>
      <c r="C9131" t="str">
        <f>_xlfn.XLOOKUP(B9131,Lookup_table!B:B,Lookup_table!C:C)</f>
        <v>Business</v>
      </c>
      <c r="D9131" t="s">
        <v>22</v>
      </c>
      <c r="E9131" t="s">
        <v>42</v>
      </c>
      <c r="F9131" t="s">
        <v>52</v>
      </c>
      <c r="G9131" t="s">
        <v>30</v>
      </c>
      <c r="H9131" t="str">
        <f t="shared" si="568"/>
        <v>Onsite/Hybrid</v>
      </c>
      <c r="I9131" t="s">
        <v>26</v>
      </c>
      <c r="J9131" t="str">
        <f t="shared" si="569"/>
        <v>3-6 yrs</v>
      </c>
      <c r="K9131">
        <f t="shared" ca="1" si="571"/>
        <v>4</v>
      </c>
      <c r="L9131" t="s">
        <v>39</v>
      </c>
      <c r="M9131">
        <v>1</v>
      </c>
      <c r="N9131">
        <v>0</v>
      </c>
      <c r="O9131">
        <v>0</v>
      </c>
      <c r="P9131">
        <v>0</v>
      </c>
      <c r="Q9131">
        <v>1</v>
      </c>
      <c r="R9131">
        <f>SUM(M9131:N9131:O9131:P9131:Q9131)</f>
        <v>2</v>
      </c>
      <c r="S9131" s="1">
        <v>104700</v>
      </c>
      <c r="T9131" s="1" t="str">
        <f t="shared" si="570"/>
        <v>Medium</v>
      </c>
      <c r="U9131">
        <v>10</v>
      </c>
      <c r="V9131">
        <v>2024</v>
      </c>
      <c r="W9131" t="s">
        <v>20</v>
      </c>
      <c r="X9131">
        <v>2</v>
      </c>
    </row>
    <row r="9132" spans="1:24" x14ac:dyDescent="0.3">
      <c r="A9132">
        <v>9131</v>
      </c>
      <c r="B9132" t="s">
        <v>50</v>
      </c>
      <c r="C9132" t="str">
        <f>_xlfn.XLOOKUP(B9132,Lookup_table!B:B,Lookup_table!C:C)</f>
        <v>AI</v>
      </c>
      <c r="D9132" t="s">
        <v>14</v>
      </c>
      <c r="E9132" t="s">
        <v>23</v>
      </c>
      <c r="F9132" t="s">
        <v>24</v>
      </c>
      <c r="G9132" t="s">
        <v>30</v>
      </c>
      <c r="H9132" t="str">
        <f t="shared" si="568"/>
        <v>Onsite/Hybrid</v>
      </c>
      <c r="I9132" t="s">
        <v>18</v>
      </c>
      <c r="J9132" t="str">
        <f t="shared" si="569"/>
        <v>7+ yrs</v>
      </c>
      <c r="K9132">
        <f t="shared" ca="1" si="571"/>
        <v>8</v>
      </c>
      <c r="L9132" t="s">
        <v>39</v>
      </c>
      <c r="M9132">
        <v>0</v>
      </c>
      <c r="N9132">
        <v>1</v>
      </c>
      <c r="O9132">
        <v>0</v>
      </c>
      <c r="P9132">
        <v>0</v>
      </c>
      <c r="Q9132">
        <v>0</v>
      </c>
      <c r="R9132">
        <f>SUM(M9132:N9132:O9132:P9132:Q9132)</f>
        <v>1</v>
      </c>
      <c r="S9132" s="1">
        <v>139284</v>
      </c>
      <c r="T9132" s="1" t="str">
        <f t="shared" si="570"/>
        <v>High</v>
      </c>
      <c r="U9132">
        <v>8</v>
      </c>
      <c r="V9132">
        <v>2021</v>
      </c>
      <c r="W9132" t="s">
        <v>20</v>
      </c>
      <c r="X9132">
        <v>3</v>
      </c>
    </row>
    <row r="9133" spans="1:24" x14ac:dyDescent="0.3">
      <c r="A9133">
        <v>9132</v>
      </c>
      <c r="B9133" t="s">
        <v>41</v>
      </c>
      <c r="C9133" t="str">
        <f>_xlfn.XLOOKUP(B9133,Lookup_table!B:B,Lookup_table!C:C)</f>
        <v>Data</v>
      </c>
      <c r="D9133" t="s">
        <v>37</v>
      </c>
      <c r="E9133" t="s">
        <v>23</v>
      </c>
      <c r="F9133" t="s">
        <v>52</v>
      </c>
      <c r="G9133" t="s">
        <v>17</v>
      </c>
      <c r="H9133" t="str">
        <f t="shared" si="568"/>
        <v>Remote</v>
      </c>
      <c r="I9133" t="s">
        <v>35</v>
      </c>
      <c r="J9133" t="str">
        <f t="shared" si="569"/>
        <v>0-2 yrs</v>
      </c>
      <c r="K9133">
        <f t="shared" ca="1" si="571"/>
        <v>2</v>
      </c>
      <c r="L9133" t="s">
        <v>39</v>
      </c>
      <c r="M9133">
        <v>0</v>
      </c>
      <c r="N9133">
        <v>0</v>
      </c>
      <c r="O9133">
        <v>0</v>
      </c>
      <c r="P9133">
        <v>1</v>
      </c>
      <c r="Q9133">
        <v>0</v>
      </c>
      <c r="R9133">
        <f>SUM(M9133:N9133:O9133:P9133:Q9133)</f>
        <v>1</v>
      </c>
      <c r="S9133" s="1">
        <v>66697</v>
      </c>
      <c r="T9133" s="1" t="str">
        <f t="shared" si="570"/>
        <v>Low</v>
      </c>
      <c r="U9133">
        <v>2</v>
      </c>
      <c r="V9133">
        <v>2021</v>
      </c>
      <c r="W9133" t="s">
        <v>34</v>
      </c>
      <c r="X9133">
        <v>5</v>
      </c>
    </row>
    <row r="9134" spans="1:24" x14ac:dyDescent="0.3">
      <c r="A9134">
        <v>9133</v>
      </c>
      <c r="B9134" t="s">
        <v>41</v>
      </c>
      <c r="C9134" t="str">
        <f>_xlfn.XLOOKUP(B9134,Lookup_table!B:B,Lookup_table!C:C)</f>
        <v>Data</v>
      </c>
      <c r="D9134" t="s">
        <v>37</v>
      </c>
      <c r="E9134" t="s">
        <v>40</v>
      </c>
      <c r="F9134" t="s">
        <v>51</v>
      </c>
      <c r="G9134" t="s">
        <v>30</v>
      </c>
      <c r="H9134" t="str">
        <f t="shared" si="568"/>
        <v>Onsite/Hybrid</v>
      </c>
      <c r="I9134" t="s">
        <v>26</v>
      </c>
      <c r="J9134" t="str">
        <f t="shared" si="569"/>
        <v>3-6 yrs</v>
      </c>
      <c r="K9134">
        <f t="shared" ca="1" si="571"/>
        <v>3</v>
      </c>
      <c r="L9134" t="s">
        <v>27</v>
      </c>
      <c r="M9134">
        <v>0</v>
      </c>
      <c r="N9134">
        <v>1</v>
      </c>
      <c r="O9134">
        <v>0</v>
      </c>
      <c r="P9134">
        <v>1</v>
      </c>
      <c r="Q9134">
        <v>0</v>
      </c>
      <c r="R9134">
        <f>SUM(M9134:N9134:O9134:P9134:Q9134)</f>
        <v>2</v>
      </c>
      <c r="S9134" s="1">
        <v>92800</v>
      </c>
      <c r="T9134" s="1" t="str">
        <f t="shared" si="570"/>
        <v>Medium</v>
      </c>
      <c r="U9134">
        <v>7</v>
      </c>
      <c r="V9134">
        <v>2020</v>
      </c>
      <c r="W9134" t="s">
        <v>34</v>
      </c>
      <c r="X9134">
        <v>1</v>
      </c>
    </row>
    <row r="9135" spans="1:24" x14ac:dyDescent="0.3">
      <c r="A9135">
        <v>9134</v>
      </c>
      <c r="B9135" t="s">
        <v>33</v>
      </c>
      <c r="C9135" t="str">
        <f>_xlfn.XLOOKUP(B9135,Lookup_table!B:B,Lookup_table!C:C)</f>
        <v>Data</v>
      </c>
      <c r="D9135" t="s">
        <v>34</v>
      </c>
      <c r="E9135" t="s">
        <v>40</v>
      </c>
      <c r="F9135" t="s">
        <v>51</v>
      </c>
      <c r="G9135" t="s">
        <v>25</v>
      </c>
      <c r="H9135" t="str">
        <f t="shared" si="568"/>
        <v>Onsite/Hybrid</v>
      </c>
      <c r="I9135" t="s">
        <v>18</v>
      </c>
      <c r="J9135" t="str">
        <f t="shared" si="569"/>
        <v>7+ yrs</v>
      </c>
      <c r="K9135">
        <f t="shared" ca="1" si="571"/>
        <v>14</v>
      </c>
      <c r="L9135" t="s">
        <v>27</v>
      </c>
      <c r="M9135">
        <v>1</v>
      </c>
      <c r="N9135">
        <v>1</v>
      </c>
      <c r="O9135">
        <v>0</v>
      </c>
      <c r="P9135">
        <v>1</v>
      </c>
      <c r="Q9135">
        <v>1</v>
      </c>
      <c r="R9135">
        <f>SUM(M9135:N9135:O9135:P9135:Q9135)</f>
        <v>4</v>
      </c>
      <c r="S9135" s="1">
        <v>125116</v>
      </c>
      <c r="T9135" s="1" t="str">
        <f t="shared" si="570"/>
        <v>High</v>
      </c>
      <c r="U9135">
        <v>8</v>
      </c>
      <c r="V9135">
        <v>2022</v>
      </c>
      <c r="W9135" t="s">
        <v>34</v>
      </c>
      <c r="X9135">
        <v>4</v>
      </c>
    </row>
    <row r="9136" spans="1:24" x14ac:dyDescent="0.3">
      <c r="A9136">
        <v>9135</v>
      </c>
      <c r="B9136" t="s">
        <v>21</v>
      </c>
      <c r="C9136" t="str">
        <f>_xlfn.XLOOKUP(B9136,Lookup_table!B:B,Lookup_table!C:C)</f>
        <v>AI</v>
      </c>
      <c r="D9136" t="s">
        <v>37</v>
      </c>
      <c r="E9136" t="s">
        <v>42</v>
      </c>
      <c r="F9136" t="s">
        <v>51</v>
      </c>
      <c r="G9136" t="s">
        <v>25</v>
      </c>
      <c r="H9136" t="str">
        <f t="shared" si="568"/>
        <v>Onsite/Hybrid</v>
      </c>
      <c r="I9136" t="s">
        <v>26</v>
      </c>
      <c r="J9136" t="str">
        <f t="shared" si="569"/>
        <v>3-6 yrs</v>
      </c>
      <c r="K9136">
        <f t="shared" ca="1" si="571"/>
        <v>6</v>
      </c>
      <c r="L9136" t="s">
        <v>27</v>
      </c>
      <c r="M9136">
        <v>0</v>
      </c>
      <c r="N9136">
        <v>1</v>
      </c>
      <c r="O9136">
        <v>0</v>
      </c>
      <c r="P9136">
        <v>0</v>
      </c>
      <c r="Q9136">
        <v>0</v>
      </c>
      <c r="R9136">
        <f>SUM(M9136:N9136:O9136:P9136:Q9136)</f>
        <v>1</v>
      </c>
      <c r="S9136" s="1">
        <v>119547</v>
      </c>
      <c r="T9136" s="1" t="str">
        <f t="shared" si="570"/>
        <v>Medium</v>
      </c>
      <c r="U9136">
        <v>5</v>
      </c>
      <c r="V9136">
        <v>2024</v>
      </c>
      <c r="W9136" t="s">
        <v>28</v>
      </c>
      <c r="X9136">
        <v>8</v>
      </c>
    </row>
    <row r="9137" spans="1:24" x14ac:dyDescent="0.3">
      <c r="A9137">
        <v>9136</v>
      </c>
      <c r="B9137" t="s">
        <v>36</v>
      </c>
      <c r="C9137" t="str">
        <f>_xlfn.XLOOKUP(B9137,Lookup_table!B:B,Lookup_table!C:C)</f>
        <v>Data</v>
      </c>
      <c r="D9137" t="s">
        <v>37</v>
      </c>
      <c r="E9137" t="s">
        <v>40</v>
      </c>
      <c r="F9137" t="s">
        <v>29</v>
      </c>
      <c r="G9137" t="s">
        <v>25</v>
      </c>
      <c r="H9137" t="str">
        <f t="shared" si="568"/>
        <v>Onsite/Hybrid</v>
      </c>
      <c r="I9137" t="s">
        <v>18</v>
      </c>
      <c r="J9137" t="str">
        <f t="shared" si="569"/>
        <v>7+ yrs</v>
      </c>
      <c r="K9137">
        <f t="shared" ca="1" si="571"/>
        <v>10</v>
      </c>
      <c r="L9137" t="s">
        <v>19</v>
      </c>
      <c r="M9137">
        <v>1</v>
      </c>
      <c r="N9137">
        <v>0</v>
      </c>
      <c r="O9137">
        <v>0</v>
      </c>
      <c r="P9137">
        <v>0</v>
      </c>
      <c r="Q9137">
        <v>0</v>
      </c>
      <c r="R9137">
        <f>SUM(M9137:N9137:O9137:P9137:Q9137)</f>
        <v>1</v>
      </c>
      <c r="S9137" s="1">
        <v>95031</v>
      </c>
      <c r="T9137" s="1" t="str">
        <f t="shared" si="570"/>
        <v>Medium</v>
      </c>
      <c r="U9137">
        <v>4</v>
      </c>
      <c r="V9137">
        <v>2022</v>
      </c>
      <c r="W9137" t="s">
        <v>20</v>
      </c>
      <c r="X9137">
        <v>3</v>
      </c>
    </row>
    <row r="9138" spans="1:24" x14ac:dyDescent="0.3">
      <c r="A9138">
        <v>9137</v>
      </c>
      <c r="B9138" t="s">
        <v>21</v>
      </c>
      <c r="C9138" t="str">
        <f>_xlfn.XLOOKUP(B9138,Lookup_table!B:B,Lookup_table!C:C)</f>
        <v>AI</v>
      </c>
      <c r="D9138" t="s">
        <v>14</v>
      </c>
      <c r="E9138" t="s">
        <v>32</v>
      </c>
      <c r="F9138" t="s">
        <v>24</v>
      </c>
      <c r="G9138" t="s">
        <v>30</v>
      </c>
      <c r="H9138" t="str">
        <f t="shared" si="568"/>
        <v>Onsite/Hybrid</v>
      </c>
      <c r="I9138" t="s">
        <v>26</v>
      </c>
      <c r="J9138" t="str">
        <f t="shared" si="569"/>
        <v>3-6 yrs</v>
      </c>
      <c r="K9138">
        <f t="shared" ca="1" si="571"/>
        <v>4</v>
      </c>
      <c r="L9138" t="s">
        <v>39</v>
      </c>
      <c r="M9138">
        <v>1</v>
      </c>
      <c r="N9138">
        <v>1</v>
      </c>
      <c r="O9138">
        <v>1</v>
      </c>
      <c r="P9138">
        <v>0</v>
      </c>
      <c r="Q9138">
        <v>0</v>
      </c>
      <c r="R9138">
        <f>SUM(M9138:N9138:O9138:P9138:Q9138)</f>
        <v>3</v>
      </c>
      <c r="S9138" s="1">
        <v>133265</v>
      </c>
      <c r="T9138" s="1" t="str">
        <f t="shared" si="570"/>
        <v>High</v>
      </c>
      <c r="U9138">
        <v>9</v>
      </c>
      <c r="V9138">
        <v>2022</v>
      </c>
      <c r="W9138" t="s">
        <v>28</v>
      </c>
      <c r="X9138">
        <v>7</v>
      </c>
    </row>
    <row r="9139" spans="1:24" x14ac:dyDescent="0.3">
      <c r="A9139">
        <v>9138</v>
      </c>
      <c r="B9139" t="s">
        <v>50</v>
      </c>
      <c r="C9139" t="str">
        <f>_xlfn.XLOOKUP(B9139,Lookup_table!B:B,Lookup_table!C:C)</f>
        <v>AI</v>
      </c>
      <c r="D9139" t="s">
        <v>37</v>
      </c>
      <c r="E9139" t="s">
        <v>40</v>
      </c>
      <c r="F9139" t="s">
        <v>29</v>
      </c>
      <c r="G9139" t="s">
        <v>17</v>
      </c>
      <c r="H9139" t="str">
        <f t="shared" si="568"/>
        <v>Remote</v>
      </c>
      <c r="I9139" t="s">
        <v>18</v>
      </c>
      <c r="J9139" t="str">
        <f t="shared" si="569"/>
        <v>7+ yrs</v>
      </c>
      <c r="K9139">
        <f t="shared" ca="1" si="571"/>
        <v>10</v>
      </c>
      <c r="L9139" t="s">
        <v>19</v>
      </c>
      <c r="M9139">
        <v>1</v>
      </c>
      <c r="N9139">
        <v>0</v>
      </c>
      <c r="O9139">
        <v>1</v>
      </c>
      <c r="P9139">
        <v>1</v>
      </c>
      <c r="Q9139">
        <v>1</v>
      </c>
      <c r="R9139">
        <f>SUM(M9139:N9139:O9139:P9139:Q9139)</f>
        <v>4</v>
      </c>
      <c r="S9139" s="1">
        <v>176410</v>
      </c>
      <c r="T9139" s="1" t="str">
        <f t="shared" si="570"/>
        <v>High</v>
      </c>
      <c r="U9139">
        <v>12</v>
      </c>
      <c r="V9139">
        <v>2025</v>
      </c>
      <c r="W9139" t="s">
        <v>28</v>
      </c>
      <c r="X9139">
        <v>7</v>
      </c>
    </row>
    <row r="9140" spans="1:24" x14ac:dyDescent="0.3">
      <c r="A9140">
        <v>9139</v>
      </c>
      <c r="B9140" t="s">
        <v>50</v>
      </c>
      <c r="C9140" t="str">
        <f>_xlfn.XLOOKUP(B9140,Lookup_table!B:B,Lookup_table!C:C)</f>
        <v>AI</v>
      </c>
      <c r="D9140" t="s">
        <v>14</v>
      </c>
      <c r="E9140" t="s">
        <v>42</v>
      </c>
      <c r="F9140" t="s">
        <v>51</v>
      </c>
      <c r="G9140" t="s">
        <v>25</v>
      </c>
      <c r="H9140" t="str">
        <f t="shared" si="568"/>
        <v>Onsite/Hybrid</v>
      </c>
      <c r="I9140" t="s">
        <v>18</v>
      </c>
      <c r="J9140" t="str">
        <f t="shared" si="569"/>
        <v>7+ yrs</v>
      </c>
      <c r="K9140">
        <f t="shared" ca="1" si="571"/>
        <v>15</v>
      </c>
      <c r="L9140" t="s">
        <v>27</v>
      </c>
      <c r="M9140">
        <v>1</v>
      </c>
      <c r="N9140">
        <v>0</v>
      </c>
      <c r="O9140">
        <v>0</v>
      </c>
      <c r="P9140">
        <v>1</v>
      </c>
      <c r="Q9140">
        <v>0</v>
      </c>
      <c r="R9140">
        <f>SUM(M9140:N9140:O9140:P9140:Q9140)</f>
        <v>2</v>
      </c>
      <c r="S9140" s="1">
        <v>156475</v>
      </c>
      <c r="T9140" s="1" t="str">
        <f t="shared" si="570"/>
        <v>High</v>
      </c>
      <c r="U9140">
        <v>3</v>
      </c>
      <c r="V9140">
        <v>2021</v>
      </c>
      <c r="W9140" t="s">
        <v>34</v>
      </c>
      <c r="X9140">
        <v>6</v>
      </c>
    </row>
    <row r="9141" spans="1:24" x14ac:dyDescent="0.3">
      <c r="A9141">
        <v>9140</v>
      </c>
      <c r="B9141" t="s">
        <v>31</v>
      </c>
      <c r="C9141" t="str">
        <f>_xlfn.XLOOKUP(B9141,Lookup_table!B:B,Lookup_table!C:C)</f>
        <v>Business</v>
      </c>
      <c r="D9141" t="s">
        <v>34</v>
      </c>
      <c r="E9141" t="s">
        <v>32</v>
      </c>
      <c r="F9141" t="s">
        <v>43</v>
      </c>
      <c r="G9141" t="s">
        <v>17</v>
      </c>
      <c r="H9141" t="str">
        <f t="shared" si="568"/>
        <v>Remote</v>
      </c>
      <c r="I9141" t="s">
        <v>26</v>
      </c>
      <c r="J9141" t="str">
        <f t="shared" si="569"/>
        <v>3-6 yrs</v>
      </c>
      <c r="K9141">
        <f t="shared" ca="1" si="571"/>
        <v>5</v>
      </c>
      <c r="L9141" t="s">
        <v>39</v>
      </c>
      <c r="M9141">
        <v>0</v>
      </c>
      <c r="N9141">
        <v>1</v>
      </c>
      <c r="O9141">
        <v>0</v>
      </c>
      <c r="P9141">
        <v>0</v>
      </c>
      <c r="Q9141">
        <v>1</v>
      </c>
      <c r="R9141">
        <f>SUM(M9141:N9141:O9141:P9141:Q9141)</f>
        <v>2</v>
      </c>
      <c r="S9141" s="1">
        <v>83866</v>
      </c>
      <c r="T9141" s="1" t="str">
        <f t="shared" si="570"/>
        <v>Medium</v>
      </c>
      <c r="U9141">
        <v>2</v>
      </c>
      <c r="V9141">
        <v>2021</v>
      </c>
      <c r="W9141" t="s">
        <v>20</v>
      </c>
      <c r="X9141">
        <v>5</v>
      </c>
    </row>
    <row r="9142" spans="1:24" x14ac:dyDescent="0.3">
      <c r="A9142">
        <v>9141</v>
      </c>
      <c r="B9142" t="s">
        <v>33</v>
      </c>
      <c r="C9142" t="str">
        <f>_xlfn.XLOOKUP(B9142,Lookup_table!B:B,Lookup_table!C:C)</f>
        <v>Data</v>
      </c>
      <c r="D9142" t="s">
        <v>37</v>
      </c>
      <c r="E9142" t="s">
        <v>42</v>
      </c>
      <c r="F9142" t="s">
        <v>24</v>
      </c>
      <c r="G9142" t="s">
        <v>30</v>
      </c>
      <c r="H9142" t="str">
        <f t="shared" si="568"/>
        <v>Onsite/Hybrid</v>
      </c>
      <c r="I9142" t="s">
        <v>26</v>
      </c>
      <c r="J9142" t="str">
        <f t="shared" si="569"/>
        <v>3-6 yrs</v>
      </c>
      <c r="K9142">
        <f t="shared" ca="1" si="571"/>
        <v>4</v>
      </c>
      <c r="L9142" t="s">
        <v>19</v>
      </c>
      <c r="M9142">
        <v>0</v>
      </c>
      <c r="N9142">
        <v>0</v>
      </c>
      <c r="O9142">
        <v>1</v>
      </c>
      <c r="P9142">
        <v>0</v>
      </c>
      <c r="Q9142">
        <v>0</v>
      </c>
      <c r="R9142">
        <f>SUM(M9142:N9142:O9142:P9142:Q9142)</f>
        <v>1</v>
      </c>
      <c r="S9142" s="1">
        <v>92482</v>
      </c>
      <c r="T9142" s="1" t="str">
        <f t="shared" si="570"/>
        <v>Medium</v>
      </c>
      <c r="U9142">
        <v>2</v>
      </c>
      <c r="V9142">
        <v>2023</v>
      </c>
      <c r="W9142" t="s">
        <v>20</v>
      </c>
      <c r="X9142">
        <v>3</v>
      </c>
    </row>
    <row r="9143" spans="1:24" x14ac:dyDescent="0.3">
      <c r="A9143">
        <v>9142</v>
      </c>
      <c r="B9143" t="s">
        <v>50</v>
      </c>
      <c r="C9143" t="str">
        <f>_xlfn.XLOOKUP(B9143,Lookup_table!B:B,Lookup_table!C:C)</f>
        <v>AI</v>
      </c>
      <c r="D9143" t="s">
        <v>22</v>
      </c>
      <c r="E9143" t="s">
        <v>42</v>
      </c>
      <c r="F9143" t="s">
        <v>52</v>
      </c>
      <c r="G9143" t="s">
        <v>30</v>
      </c>
      <c r="H9143" t="str">
        <f t="shared" si="568"/>
        <v>Onsite/Hybrid</v>
      </c>
      <c r="I9143" t="s">
        <v>35</v>
      </c>
      <c r="J9143" t="str">
        <f t="shared" si="569"/>
        <v>0-2 yrs</v>
      </c>
      <c r="K9143">
        <f t="shared" ca="1" si="571"/>
        <v>0</v>
      </c>
      <c r="L9143" t="s">
        <v>39</v>
      </c>
      <c r="M9143">
        <v>0</v>
      </c>
      <c r="N9143">
        <v>0</v>
      </c>
      <c r="O9143">
        <v>1</v>
      </c>
      <c r="P9143">
        <v>1</v>
      </c>
      <c r="Q9143">
        <v>0</v>
      </c>
      <c r="R9143">
        <f>SUM(M9143:N9143:O9143:P9143:Q9143)</f>
        <v>2</v>
      </c>
      <c r="S9143" s="1">
        <v>137284</v>
      </c>
      <c r="T9143" s="1" t="str">
        <f t="shared" si="570"/>
        <v>High</v>
      </c>
      <c r="U9143">
        <v>6</v>
      </c>
      <c r="V9143">
        <v>2022</v>
      </c>
      <c r="W9143" t="s">
        <v>28</v>
      </c>
      <c r="X9143">
        <v>1</v>
      </c>
    </row>
    <row r="9144" spans="1:24" x14ac:dyDescent="0.3">
      <c r="A9144">
        <v>9143</v>
      </c>
      <c r="B9144" t="s">
        <v>41</v>
      </c>
      <c r="C9144" t="str">
        <f>_xlfn.XLOOKUP(B9144,Lookup_table!B:B,Lookup_table!C:C)</f>
        <v>Data</v>
      </c>
      <c r="D9144" t="s">
        <v>34</v>
      </c>
      <c r="E9144" t="s">
        <v>32</v>
      </c>
      <c r="F9144" t="s">
        <v>51</v>
      </c>
      <c r="G9144" t="s">
        <v>25</v>
      </c>
      <c r="H9144" t="str">
        <f t="shared" si="568"/>
        <v>Onsite/Hybrid</v>
      </c>
      <c r="I9144" t="s">
        <v>35</v>
      </c>
      <c r="J9144" t="str">
        <f t="shared" si="569"/>
        <v>0-2 yrs</v>
      </c>
      <c r="K9144">
        <f t="shared" ca="1" si="571"/>
        <v>1</v>
      </c>
      <c r="L9144" t="s">
        <v>39</v>
      </c>
      <c r="M9144">
        <v>0</v>
      </c>
      <c r="N9144">
        <v>0</v>
      </c>
      <c r="O9144">
        <v>0</v>
      </c>
      <c r="P9144">
        <v>1</v>
      </c>
      <c r="Q9144">
        <v>1</v>
      </c>
      <c r="R9144">
        <f>SUM(M9144:N9144:O9144:P9144:Q9144)</f>
        <v>2</v>
      </c>
      <c r="S9144" s="1">
        <v>71736</v>
      </c>
      <c r="T9144" s="1" t="str">
        <f t="shared" si="570"/>
        <v>Medium</v>
      </c>
      <c r="U9144">
        <v>8</v>
      </c>
      <c r="V9144">
        <v>2021</v>
      </c>
      <c r="W9144" t="s">
        <v>34</v>
      </c>
      <c r="X9144">
        <v>6</v>
      </c>
    </row>
    <row r="9145" spans="1:24" x14ac:dyDescent="0.3">
      <c r="A9145">
        <v>9144</v>
      </c>
      <c r="B9145" t="s">
        <v>31</v>
      </c>
      <c r="C9145" t="str">
        <f>_xlfn.XLOOKUP(B9145,Lookup_table!B:B,Lookup_table!C:C)</f>
        <v>Business</v>
      </c>
      <c r="D9145" t="s">
        <v>34</v>
      </c>
      <c r="E9145" t="s">
        <v>15</v>
      </c>
      <c r="F9145" t="s">
        <v>44</v>
      </c>
      <c r="G9145" t="s">
        <v>30</v>
      </c>
      <c r="H9145" t="str">
        <f t="shared" si="568"/>
        <v>Onsite/Hybrid</v>
      </c>
      <c r="I9145" t="s">
        <v>18</v>
      </c>
      <c r="J9145" t="str">
        <f t="shared" si="569"/>
        <v>7+ yrs</v>
      </c>
      <c r="K9145">
        <f t="shared" ca="1" si="571"/>
        <v>12</v>
      </c>
      <c r="L9145" t="s">
        <v>27</v>
      </c>
      <c r="M9145">
        <v>0</v>
      </c>
      <c r="N9145">
        <v>1</v>
      </c>
      <c r="O9145">
        <v>1</v>
      </c>
      <c r="P9145">
        <v>1</v>
      </c>
      <c r="Q9145">
        <v>1</v>
      </c>
      <c r="R9145">
        <f>SUM(M9145:N9145:O9145:P9145:Q9145)</f>
        <v>4</v>
      </c>
      <c r="S9145" s="1">
        <v>142517</v>
      </c>
      <c r="T9145" s="1" t="str">
        <f t="shared" si="570"/>
        <v>High</v>
      </c>
      <c r="U9145">
        <v>9</v>
      </c>
      <c r="V9145">
        <v>2020</v>
      </c>
      <c r="W9145" t="s">
        <v>28</v>
      </c>
      <c r="X9145">
        <v>7</v>
      </c>
    </row>
    <row r="9146" spans="1:24" x14ac:dyDescent="0.3">
      <c r="A9146">
        <v>9145</v>
      </c>
      <c r="B9146" t="s">
        <v>36</v>
      </c>
      <c r="C9146" t="str">
        <f>_xlfn.XLOOKUP(B9146,Lookup_table!B:B,Lookup_table!C:C)</f>
        <v>Data</v>
      </c>
      <c r="D9146" t="s">
        <v>22</v>
      </c>
      <c r="E9146" t="s">
        <v>23</v>
      </c>
      <c r="F9146" t="s">
        <v>51</v>
      </c>
      <c r="G9146" t="s">
        <v>17</v>
      </c>
      <c r="H9146" t="str">
        <f t="shared" si="568"/>
        <v>Remote</v>
      </c>
      <c r="I9146" t="s">
        <v>18</v>
      </c>
      <c r="J9146" t="str">
        <f t="shared" si="569"/>
        <v>7+ yrs</v>
      </c>
      <c r="K9146">
        <f t="shared" ca="1" si="571"/>
        <v>14</v>
      </c>
      <c r="L9146" t="s">
        <v>39</v>
      </c>
      <c r="M9146">
        <v>0</v>
      </c>
      <c r="N9146">
        <v>0</v>
      </c>
      <c r="O9146">
        <v>0</v>
      </c>
      <c r="P9146">
        <v>1</v>
      </c>
      <c r="Q9146">
        <v>0</v>
      </c>
      <c r="R9146">
        <f>SUM(M9146:N9146:O9146:P9146:Q9146)</f>
        <v>1</v>
      </c>
      <c r="S9146" s="1">
        <v>138914</v>
      </c>
      <c r="T9146" s="1" t="str">
        <f t="shared" si="570"/>
        <v>High</v>
      </c>
      <c r="U9146">
        <v>8</v>
      </c>
      <c r="V9146">
        <v>2023</v>
      </c>
      <c r="W9146" t="s">
        <v>28</v>
      </c>
      <c r="X9146">
        <v>9</v>
      </c>
    </row>
    <row r="9147" spans="1:24" x14ac:dyDescent="0.3">
      <c r="A9147">
        <v>9146</v>
      </c>
      <c r="B9147" t="s">
        <v>21</v>
      </c>
      <c r="C9147" t="str">
        <f>_xlfn.XLOOKUP(B9147,Lookup_table!B:B,Lookup_table!C:C)</f>
        <v>AI</v>
      </c>
      <c r="D9147" t="s">
        <v>34</v>
      </c>
      <c r="E9147" t="s">
        <v>32</v>
      </c>
      <c r="F9147" t="s">
        <v>43</v>
      </c>
      <c r="G9147" t="s">
        <v>17</v>
      </c>
      <c r="H9147" t="str">
        <f t="shared" si="568"/>
        <v>Remote</v>
      </c>
      <c r="I9147" t="s">
        <v>18</v>
      </c>
      <c r="J9147" t="str">
        <f t="shared" si="569"/>
        <v>7+ yrs</v>
      </c>
      <c r="K9147">
        <f t="shared" ca="1" si="571"/>
        <v>15</v>
      </c>
      <c r="L9147" t="s">
        <v>27</v>
      </c>
      <c r="M9147">
        <v>0</v>
      </c>
      <c r="N9147">
        <v>0</v>
      </c>
      <c r="O9147">
        <v>1</v>
      </c>
      <c r="P9147">
        <v>0</v>
      </c>
      <c r="Q9147">
        <v>0</v>
      </c>
      <c r="R9147">
        <f>SUM(M9147:N9147:O9147:P9147:Q9147)</f>
        <v>1</v>
      </c>
      <c r="S9147" s="1">
        <v>158922</v>
      </c>
      <c r="T9147" s="1" t="str">
        <f t="shared" si="570"/>
        <v>High</v>
      </c>
      <c r="U9147">
        <v>7</v>
      </c>
      <c r="V9147">
        <v>2026</v>
      </c>
      <c r="W9147" t="s">
        <v>28</v>
      </c>
      <c r="X9147">
        <v>7</v>
      </c>
    </row>
    <row r="9148" spans="1:24" x14ac:dyDescent="0.3">
      <c r="A9148">
        <v>9147</v>
      </c>
      <c r="B9148" t="s">
        <v>31</v>
      </c>
      <c r="C9148" t="str">
        <f>_xlfn.XLOOKUP(B9148,Lookup_table!B:B,Lookup_table!C:C)</f>
        <v>Business</v>
      </c>
      <c r="D9148" t="s">
        <v>37</v>
      </c>
      <c r="E9148" t="s">
        <v>42</v>
      </c>
      <c r="F9148" t="s">
        <v>16</v>
      </c>
      <c r="G9148" t="s">
        <v>30</v>
      </c>
      <c r="H9148" t="str">
        <f t="shared" si="568"/>
        <v>Onsite/Hybrid</v>
      </c>
      <c r="I9148" t="s">
        <v>18</v>
      </c>
      <c r="J9148" t="str">
        <f t="shared" si="569"/>
        <v>7+ yrs</v>
      </c>
      <c r="K9148">
        <f t="shared" ca="1" si="571"/>
        <v>15</v>
      </c>
      <c r="L9148" t="s">
        <v>19</v>
      </c>
      <c r="M9148">
        <v>1</v>
      </c>
      <c r="N9148">
        <v>1</v>
      </c>
      <c r="O9148">
        <v>0</v>
      </c>
      <c r="P9148">
        <v>1</v>
      </c>
      <c r="Q9148">
        <v>1</v>
      </c>
      <c r="R9148">
        <f>SUM(M9148:N9148:O9148:P9148:Q9148)</f>
        <v>4</v>
      </c>
      <c r="S9148" s="1">
        <v>129201</v>
      </c>
      <c r="T9148" s="1" t="str">
        <f t="shared" si="570"/>
        <v>High</v>
      </c>
      <c r="U9148">
        <v>6</v>
      </c>
      <c r="V9148">
        <v>2021</v>
      </c>
      <c r="W9148" t="s">
        <v>28</v>
      </c>
      <c r="X9148">
        <v>8</v>
      </c>
    </row>
    <row r="9149" spans="1:24" x14ac:dyDescent="0.3">
      <c r="A9149">
        <v>9148</v>
      </c>
      <c r="B9149" t="s">
        <v>41</v>
      </c>
      <c r="C9149" t="str">
        <f>_xlfn.XLOOKUP(B9149,Lookup_table!B:B,Lookup_table!C:C)</f>
        <v>Data</v>
      </c>
      <c r="D9149" t="s">
        <v>37</v>
      </c>
      <c r="E9149" t="s">
        <v>23</v>
      </c>
      <c r="F9149" t="s">
        <v>29</v>
      </c>
      <c r="G9149" t="s">
        <v>25</v>
      </c>
      <c r="H9149" t="str">
        <f t="shared" si="568"/>
        <v>Onsite/Hybrid</v>
      </c>
      <c r="I9149" t="s">
        <v>35</v>
      </c>
      <c r="J9149" t="str">
        <f t="shared" si="569"/>
        <v>0-2 yrs</v>
      </c>
      <c r="K9149">
        <f t="shared" ca="1" si="571"/>
        <v>2</v>
      </c>
      <c r="L9149" t="s">
        <v>19</v>
      </c>
      <c r="M9149">
        <v>1</v>
      </c>
      <c r="N9149">
        <v>1</v>
      </c>
      <c r="O9149">
        <v>1</v>
      </c>
      <c r="P9149">
        <v>0</v>
      </c>
      <c r="Q9149">
        <v>1</v>
      </c>
      <c r="R9149">
        <f>SUM(M9149:N9149:O9149:P9149:Q9149)</f>
        <v>4</v>
      </c>
      <c r="S9149" s="1">
        <v>75120</v>
      </c>
      <c r="T9149" s="1" t="str">
        <f t="shared" si="570"/>
        <v>Medium</v>
      </c>
      <c r="U9149">
        <v>1</v>
      </c>
      <c r="V9149">
        <v>2022</v>
      </c>
      <c r="W9149" t="s">
        <v>28</v>
      </c>
      <c r="X9149">
        <v>7</v>
      </c>
    </row>
    <row r="9150" spans="1:24" x14ac:dyDescent="0.3">
      <c r="A9150">
        <v>9149</v>
      </c>
      <c r="B9150" t="s">
        <v>33</v>
      </c>
      <c r="C9150" t="str">
        <f>_xlfn.XLOOKUP(B9150,Lookup_table!B:B,Lookup_table!C:C)</f>
        <v>Data</v>
      </c>
      <c r="D9150" t="s">
        <v>14</v>
      </c>
      <c r="E9150" t="s">
        <v>32</v>
      </c>
      <c r="F9150" t="s">
        <v>51</v>
      </c>
      <c r="G9150" t="s">
        <v>30</v>
      </c>
      <c r="H9150" t="str">
        <f t="shared" si="568"/>
        <v>Onsite/Hybrid</v>
      </c>
      <c r="I9150" t="s">
        <v>35</v>
      </c>
      <c r="J9150" t="str">
        <f t="shared" si="569"/>
        <v>0-2 yrs</v>
      </c>
      <c r="K9150">
        <f t="shared" ca="1" si="571"/>
        <v>0</v>
      </c>
      <c r="L9150" t="s">
        <v>39</v>
      </c>
      <c r="M9150">
        <v>0</v>
      </c>
      <c r="N9150">
        <v>0</v>
      </c>
      <c r="O9150">
        <v>0</v>
      </c>
      <c r="P9150">
        <v>1</v>
      </c>
      <c r="Q9150">
        <v>0</v>
      </c>
      <c r="R9150">
        <f>SUM(M9150:N9150:O9150:P9150:Q9150)</f>
        <v>1</v>
      </c>
      <c r="S9150" s="1">
        <v>66670</v>
      </c>
      <c r="T9150" s="1" t="str">
        <f t="shared" si="570"/>
        <v>Low</v>
      </c>
      <c r="U9150">
        <v>11</v>
      </c>
      <c r="V9150">
        <v>2021</v>
      </c>
      <c r="W9150" t="s">
        <v>28</v>
      </c>
      <c r="X9150">
        <v>8</v>
      </c>
    </row>
    <row r="9151" spans="1:24" x14ac:dyDescent="0.3">
      <c r="A9151">
        <v>9150</v>
      </c>
      <c r="B9151" t="s">
        <v>41</v>
      </c>
      <c r="C9151" t="str">
        <f>_xlfn.XLOOKUP(B9151,Lookup_table!B:B,Lookup_table!C:C)</f>
        <v>Data</v>
      </c>
      <c r="D9151" t="s">
        <v>34</v>
      </c>
      <c r="E9151" t="s">
        <v>40</v>
      </c>
      <c r="F9151" t="s">
        <v>43</v>
      </c>
      <c r="G9151" t="s">
        <v>17</v>
      </c>
      <c r="H9151" t="str">
        <f t="shared" si="568"/>
        <v>Remote</v>
      </c>
      <c r="I9151" t="s">
        <v>35</v>
      </c>
      <c r="J9151" t="str">
        <f t="shared" si="569"/>
        <v>0-2 yrs</v>
      </c>
      <c r="K9151">
        <f t="shared" ca="1" si="571"/>
        <v>1</v>
      </c>
      <c r="L9151" t="s">
        <v>19</v>
      </c>
      <c r="M9151">
        <v>1</v>
      </c>
      <c r="N9151">
        <v>1</v>
      </c>
      <c r="O9151">
        <v>1</v>
      </c>
      <c r="P9151">
        <v>0</v>
      </c>
      <c r="Q9151">
        <v>1</v>
      </c>
      <c r="R9151">
        <f>SUM(M9151:N9151:O9151:P9151:Q9151)</f>
        <v>4</v>
      </c>
      <c r="S9151" s="1">
        <v>74310</v>
      </c>
      <c r="T9151" s="1" t="str">
        <f t="shared" si="570"/>
        <v>Medium</v>
      </c>
      <c r="U9151">
        <v>12</v>
      </c>
      <c r="V9151">
        <v>2020</v>
      </c>
      <c r="W9151" t="s">
        <v>34</v>
      </c>
      <c r="X9151">
        <v>5</v>
      </c>
    </row>
    <row r="9152" spans="1:24" x14ac:dyDescent="0.3">
      <c r="A9152">
        <v>9151</v>
      </c>
      <c r="B9152" t="s">
        <v>41</v>
      </c>
      <c r="C9152" t="str">
        <f>_xlfn.XLOOKUP(B9152,Lookup_table!B:B,Lookup_table!C:C)</f>
        <v>Data</v>
      </c>
      <c r="D9152" t="s">
        <v>14</v>
      </c>
      <c r="E9152" t="s">
        <v>15</v>
      </c>
      <c r="F9152" t="s">
        <v>52</v>
      </c>
      <c r="G9152" t="s">
        <v>17</v>
      </c>
      <c r="H9152" t="str">
        <f t="shared" si="568"/>
        <v>Remote</v>
      </c>
      <c r="I9152" t="s">
        <v>18</v>
      </c>
      <c r="J9152" t="str">
        <f t="shared" si="569"/>
        <v>7+ yrs</v>
      </c>
      <c r="K9152">
        <f t="shared" ca="1" si="571"/>
        <v>7</v>
      </c>
      <c r="L9152" t="s">
        <v>39</v>
      </c>
      <c r="M9152">
        <v>0</v>
      </c>
      <c r="N9152">
        <v>0</v>
      </c>
      <c r="O9152">
        <v>1</v>
      </c>
      <c r="P9152">
        <v>0</v>
      </c>
      <c r="Q9152">
        <v>1</v>
      </c>
      <c r="R9152">
        <f>SUM(M9152:N9152:O9152:P9152:Q9152)</f>
        <v>2</v>
      </c>
      <c r="S9152" s="1">
        <v>128630</v>
      </c>
      <c r="T9152" s="1" t="str">
        <f t="shared" si="570"/>
        <v>High</v>
      </c>
      <c r="U9152">
        <v>4</v>
      </c>
      <c r="V9152">
        <v>2021</v>
      </c>
      <c r="W9152" t="s">
        <v>34</v>
      </c>
      <c r="X9152">
        <v>3</v>
      </c>
    </row>
    <row r="9153" spans="1:24" x14ac:dyDescent="0.3">
      <c r="A9153">
        <v>9152</v>
      </c>
      <c r="B9153" t="s">
        <v>41</v>
      </c>
      <c r="C9153" t="str">
        <f>_xlfn.XLOOKUP(B9153,Lookup_table!B:B,Lookup_table!C:C)</f>
        <v>Data</v>
      </c>
      <c r="D9153" t="s">
        <v>22</v>
      </c>
      <c r="E9153" t="s">
        <v>15</v>
      </c>
      <c r="F9153" t="s">
        <v>24</v>
      </c>
      <c r="G9153" t="s">
        <v>25</v>
      </c>
      <c r="H9153" t="str">
        <f t="shared" si="568"/>
        <v>Onsite/Hybrid</v>
      </c>
      <c r="I9153" t="s">
        <v>18</v>
      </c>
      <c r="J9153" t="str">
        <f t="shared" si="569"/>
        <v>7+ yrs</v>
      </c>
      <c r="K9153">
        <f t="shared" ca="1" si="571"/>
        <v>10</v>
      </c>
      <c r="L9153" t="s">
        <v>39</v>
      </c>
      <c r="M9153">
        <v>1</v>
      </c>
      <c r="N9153">
        <v>1</v>
      </c>
      <c r="O9153">
        <v>0</v>
      </c>
      <c r="P9153">
        <v>1</v>
      </c>
      <c r="Q9153">
        <v>1</v>
      </c>
      <c r="R9153">
        <f>SUM(M9153:N9153:O9153:P9153:Q9153)</f>
        <v>4</v>
      </c>
      <c r="S9153" s="1">
        <v>140944</v>
      </c>
      <c r="T9153" s="1" t="str">
        <f t="shared" si="570"/>
        <v>High</v>
      </c>
      <c r="U9153">
        <v>1</v>
      </c>
      <c r="V9153">
        <v>2026</v>
      </c>
      <c r="W9153" t="s">
        <v>28</v>
      </c>
      <c r="X9153">
        <v>8</v>
      </c>
    </row>
    <row r="9154" spans="1:24" x14ac:dyDescent="0.3">
      <c r="A9154">
        <v>9153</v>
      </c>
      <c r="B9154" t="s">
        <v>41</v>
      </c>
      <c r="C9154" t="str">
        <f>_xlfn.XLOOKUP(B9154,Lookup_table!B:B,Lookup_table!C:C)</f>
        <v>Data</v>
      </c>
      <c r="D9154" t="s">
        <v>22</v>
      </c>
      <c r="E9154" t="s">
        <v>32</v>
      </c>
      <c r="F9154" t="s">
        <v>52</v>
      </c>
      <c r="G9154" t="s">
        <v>25</v>
      </c>
      <c r="H9154" t="str">
        <f t="shared" ref="H9154:H9217" si="572">IF(G9154="Remote","Remote","Onsite/Hybrid")</f>
        <v>Onsite/Hybrid</v>
      </c>
      <c r="I9154" t="s">
        <v>18</v>
      </c>
      <c r="J9154" t="str">
        <f t="shared" ref="J9154:J9217" si="573">IF(I9154="Entry","0-2 yrs",IF(I9154="Mid","3-6 yrs","7+ yrs"))</f>
        <v>7+ yrs</v>
      </c>
      <c r="K9154">
        <f t="shared" ca="1" si="571"/>
        <v>15</v>
      </c>
      <c r="L9154" t="s">
        <v>19</v>
      </c>
      <c r="M9154">
        <v>0</v>
      </c>
      <c r="N9154">
        <v>1</v>
      </c>
      <c r="O9154">
        <v>1</v>
      </c>
      <c r="P9154">
        <v>0</v>
      </c>
      <c r="Q9154">
        <v>0</v>
      </c>
      <c r="R9154">
        <f>SUM(M9154:N9154:O9154:P9154:Q9154)</f>
        <v>2</v>
      </c>
      <c r="S9154" s="1">
        <v>133179</v>
      </c>
      <c r="T9154" s="1" t="str">
        <f t="shared" ref="T9154:T9217" si="574">IF(S9154&lt;=70000,"Low",IF(S9154&lt;=120000,"Medium","High"))</f>
        <v>High</v>
      </c>
      <c r="U9154">
        <v>6</v>
      </c>
      <c r="V9154">
        <v>2020</v>
      </c>
      <c r="W9154" t="s">
        <v>28</v>
      </c>
      <c r="X9154">
        <v>9</v>
      </c>
    </row>
    <row r="9155" spans="1:24" x14ac:dyDescent="0.3">
      <c r="A9155">
        <v>9154</v>
      </c>
      <c r="B9155" t="s">
        <v>21</v>
      </c>
      <c r="C9155" t="str">
        <f>_xlfn.XLOOKUP(B9155,Lookup_table!B:B,Lookup_table!C:C)</f>
        <v>AI</v>
      </c>
      <c r="D9155" t="s">
        <v>37</v>
      </c>
      <c r="E9155" t="s">
        <v>15</v>
      </c>
      <c r="F9155" t="s">
        <v>43</v>
      </c>
      <c r="G9155" t="s">
        <v>25</v>
      </c>
      <c r="H9155" t="str">
        <f t="shared" si="572"/>
        <v>Onsite/Hybrid</v>
      </c>
      <c r="I9155" t="s">
        <v>26</v>
      </c>
      <c r="J9155" t="str">
        <f t="shared" si="573"/>
        <v>3-6 yrs</v>
      </c>
      <c r="K9155">
        <f t="shared" ref="K9155:K9218" ca="1" si="575">IF(J9155="0-2 yrs",RANDBETWEEN(0,2),IF(J9155="3-6 yrs", RANDBETWEEN(3,6),IF(J9155="7+ yrs", RANDBETWEEN(7,15)," ")))</f>
        <v>5</v>
      </c>
      <c r="L9155" t="s">
        <v>27</v>
      </c>
      <c r="M9155">
        <v>1</v>
      </c>
      <c r="N9155">
        <v>1</v>
      </c>
      <c r="O9155">
        <v>1</v>
      </c>
      <c r="P9155">
        <v>1</v>
      </c>
      <c r="Q9155">
        <v>1</v>
      </c>
      <c r="R9155">
        <f>SUM(M9155:N9155:O9155:P9155:Q9155)</f>
        <v>5</v>
      </c>
      <c r="S9155" s="1">
        <v>154330</v>
      </c>
      <c r="T9155" s="1" t="str">
        <f t="shared" si="574"/>
        <v>High</v>
      </c>
      <c r="U9155">
        <v>10</v>
      </c>
      <c r="V9155">
        <v>2024</v>
      </c>
      <c r="W9155" t="s">
        <v>28</v>
      </c>
      <c r="X9155">
        <v>7</v>
      </c>
    </row>
    <row r="9156" spans="1:24" x14ac:dyDescent="0.3">
      <c r="A9156">
        <v>9155</v>
      </c>
      <c r="B9156" t="s">
        <v>33</v>
      </c>
      <c r="C9156" t="str">
        <f>_xlfn.XLOOKUP(B9156,Lookup_table!B:B,Lookup_table!C:C)</f>
        <v>Data</v>
      </c>
      <c r="D9156" t="s">
        <v>37</v>
      </c>
      <c r="E9156" t="s">
        <v>40</v>
      </c>
      <c r="F9156" t="s">
        <v>44</v>
      </c>
      <c r="G9156" t="s">
        <v>25</v>
      </c>
      <c r="H9156" t="str">
        <f t="shared" si="572"/>
        <v>Onsite/Hybrid</v>
      </c>
      <c r="I9156" t="s">
        <v>35</v>
      </c>
      <c r="J9156" t="str">
        <f t="shared" si="573"/>
        <v>0-2 yrs</v>
      </c>
      <c r="K9156">
        <f t="shared" ca="1" si="575"/>
        <v>2</v>
      </c>
      <c r="L9156" t="s">
        <v>39</v>
      </c>
      <c r="M9156">
        <v>1</v>
      </c>
      <c r="N9156">
        <v>1</v>
      </c>
      <c r="O9156">
        <v>1</v>
      </c>
      <c r="P9156">
        <v>1</v>
      </c>
      <c r="Q9156">
        <v>1</v>
      </c>
      <c r="R9156">
        <f>SUM(M9156:N9156:O9156:P9156:Q9156)</f>
        <v>5</v>
      </c>
      <c r="S9156" s="1">
        <v>89907</v>
      </c>
      <c r="T9156" s="1" t="str">
        <f t="shared" si="574"/>
        <v>Medium</v>
      </c>
      <c r="U9156">
        <v>12</v>
      </c>
      <c r="V9156">
        <v>2023</v>
      </c>
      <c r="W9156" t="s">
        <v>28</v>
      </c>
      <c r="X9156">
        <v>7</v>
      </c>
    </row>
    <row r="9157" spans="1:24" x14ac:dyDescent="0.3">
      <c r="A9157">
        <v>9156</v>
      </c>
      <c r="B9157" t="s">
        <v>41</v>
      </c>
      <c r="C9157" t="str">
        <f>_xlfn.XLOOKUP(B9157,Lookup_table!B:B,Lookup_table!C:C)</f>
        <v>Data</v>
      </c>
      <c r="D9157" t="s">
        <v>22</v>
      </c>
      <c r="E9157" t="s">
        <v>42</v>
      </c>
      <c r="F9157" t="s">
        <v>44</v>
      </c>
      <c r="G9157" t="s">
        <v>25</v>
      </c>
      <c r="H9157" t="str">
        <f t="shared" si="572"/>
        <v>Onsite/Hybrid</v>
      </c>
      <c r="I9157" t="s">
        <v>18</v>
      </c>
      <c r="J9157" t="str">
        <f t="shared" si="573"/>
        <v>7+ yrs</v>
      </c>
      <c r="K9157">
        <f t="shared" ca="1" si="575"/>
        <v>12</v>
      </c>
      <c r="L9157" t="s">
        <v>19</v>
      </c>
      <c r="M9157">
        <v>0</v>
      </c>
      <c r="N9157">
        <v>0</v>
      </c>
      <c r="O9157">
        <v>1</v>
      </c>
      <c r="P9157">
        <v>1</v>
      </c>
      <c r="Q9157">
        <v>0</v>
      </c>
      <c r="R9157">
        <f>SUM(M9157:N9157:O9157:P9157:Q9157)</f>
        <v>2</v>
      </c>
      <c r="S9157" s="1">
        <v>152552</v>
      </c>
      <c r="T9157" s="1" t="str">
        <f t="shared" si="574"/>
        <v>High</v>
      </c>
      <c r="U9157">
        <v>3</v>
      </c>
      <c r="V9157">
        <v>2025</v>
      </c>
      <c r="W9157" t="s">
        <v>28</v>
      </c>
      <c r="X9157">
        <v>9</v>
      </c>
    </row>
    <row r="9158" spans="1:24" x14ac:dyDescent="0.3">
      <c r="A9158">
        <v>9157</v>
      </c>
      <c r="B9158" t="s">
        <v>41</v>
      </c>
      <c r="C9158" t="str">
        <f>_xlfn.XLOOKUP(B9158,Lookup_table!B:B,Lookup_table!C:C)</f>
        <v>Data</v>
      </c>
      <c r="D9158" t="s">
        <v>22</v>
      </c>
      <c r="E9158" t="s">
        <v>23</v>
      </c>
      <c r="F9158" t="s">
        <v>43</v>
      </c>
      <c r="G9158" t="s">
        <v>25</v>
      </c>
      <c r="H9158" t="str">
        <f t="shared" si="572"/>
        <v>Onsite/Hybrid</v>
      </c>
      <c r="I9158" t="s">
        <v>26</v>
      </c>
      <c r="J9158" t="str">
        <f t="shared" si="573"/>
        <v>3-6 yrs</v>
      </c>
      <c r="K9158">
        <f t="shared" ca="1" si="575"/>
        <v>4</v>
      </c>
      <c r="L9158" t="s">
        <v>39</v>
      </c>
      <c r="M9158">
        <v>1</v>
      </c>
      <c r="N9158">
        <v>0</v>
      </c>
      <c r="O9158">
        <v>0</v>
      </c>
      <c r="P9158">
        <v>1</v>
      </c>
      <c r="Q9158">
        <v>1</v>
      </c>
      <c r="R9158">
        <f>SUM(M9158:N9158:O9158:P9158:Q9158)</f>
        <v>3</v>
      </c>
      <c r="S9158" s="1">
        <v>115875</v>
      </c>
      <c r="T9158" s="1" t="str">
        <f t="shared" si="574"/>
        <v>Medium</v>
      </c>
      <c r="U9158">
        <v>12</v>
      </c>
      <c r="V9158">
        <v>2024</v>
      </c>
      <c r="W9158" t="s">
        <v>34</v>
      </c>
      <c r="X9158">
        <v>1</v>
      </c>
    </row>
    <row r="9159" spans="1:24" x14ac:dyDescent="0.3">
      <c r="A9159">
        <v>9158</v>
      </c>
      <c r="B9159" t="s">
        <v>31</v>
      </c>
      <c r="C9159" t="str">
        <f>_xlfn.XLOOKUP(B9159,Lookup_table!B:B,Lookup_table!C:C)</f>
        <v>Business</v>
      </c>
      <c r="D9159" t="s">
        <v>14</v>
      </c>
      <c r="E9159" t="s">
        <v>32</v>
      </c>
      <c r="F9159" t="s">
        <v>16</v>
      </c>
      <c r="G9159" t="s">
        <v>25</v>
      </c>
      <c r="H9159" t="str">
        <f t="shared" si="572"/>
        <v>Onsite/Hybrid</v>
      </c>
      <c r="I9159" t="s">
        <v>35</v>
      </c>
      <c r="J9159" t="str">
        <f t="shared" si="573"/>
        <v>0-2 yrs</v>
      </c>
      <c r="K9159">
        <f t="shared" ca="1" si="575"/>
        <v>2</v>
      </c>
      <c r="L9159" t="s">
        <v>19</v>
      </c>
      <c r="M9159">
        <v>0</v>
      </c>
      <c r="N9159">
        <v>0</v>
      </c>
      <c r="O9159">
        <v>0</v>
      </c>
      <c r="P9159">
        <v>1</v>
      </c>
      <c r="Q9159">
        <v>1</v>
      </c>
      <c r="R9159">
        <f>SUM(M9159:N9159:O9159:P9159:Q9159)</f>
        <v>2</v>
      </c>
      <c r="S9159" s="1">
        <v>72387</v>
      </c>
      <c r="T9159" s="1" t="str">
        <f t="shared" si="574"/>
        <v>Medium</v>
      </c>
      <c r="U9159">
        <v>10</v>
      </c>
      <c r="V9159">
        <v>2026</v>
      </c>
      <c r="W9159" t="s">
        <v>34</v>
      </c>
      <c r="X9159">
        <v>2</v>
      </c>
    </row>
    <row r="9160" spans="1:24" x14ac:dyDescent="0.3">
      <c r="A9160">
        <v>9159</v>
      </c>
      <c r="B9160" t="s">
        <v>21</v>
      </c>
      <c r="C9160" t="str">
        <f>_xlfn.XLOOKUP(B9160,Lookup_table!B:B,Lookup_table!C:C)</f>
        <v>AI</v>
      </c>
      <c r="D9160" t="s">
        <v>34</v>
      </c>
      <c r="E9160" t="s">
        <v>42</v>
      </c>
      <c r="F9160" t="s">
        <v>44</v>
      </c>
      <c r="G9160" t="s">
        <v>30</v>
      </c>
      <c r="H9160" t="str">
        <f t="shared" si="572"/>
        <v>Onsite/Hybrid</v>
      </c>
      <c r="I9160" t="s">
        <v>26</v>
      </c>
      <c r="J9160" t="str">
        <f t="shared" si="573"/>
        <v>3-6 yrs</v>
      </c>
      <c r="K9160">
        <f t="shared" ca="1" si="575"/>
        <v>6</v>
      </c>
      <c r="L9160" t="s">
        <v>27</v>
      </c>
      <c r="M9160">
        <v>1</v>
      </c>
      <c r="N9160">
        <v>0</v>
      </c>
      <c r="O9160">
        <v>0</v>
      </c>
      <c r="P9160">
        <v>1</v>
      </c>
      <c r="Q9160">
        <v>0</v>
      </c>
      <c r="R9160">
        <f>SUM(M9160:N9160:O9160:P9160:Q9160)</f>
        <v>2</v>
      </c>
      <c r="S9160" s="1">
        <v>129476</v>
      </c>
      <c r="T9160" s="1" t="str">
        <f t="shared" si="574"/>
        <v>High</v>
      </c>
      <c r="U9160">
        <v>10</v>
      </c>
      <c r="V9160">
        <v>2025</v>
      </c>
      <c r="W9160" t="s">
        <v>20</v>
      </c>
      <c r="X9160">
        <v>3</v>
      </c>
    </row>
    <row r="9161" spans="1:24" x14ac:dyDescent="0.3">
      <c r="A9161">
        <v>9160</v>
      </c>
      <c r="B9161" t="s">
        <v>33</v>
      </c>
      <c r="C9161" t="str">
        <f>_xlfn.XLOOKUP(B9161,Lookup_table!B:B,Lookup_table!C:C)</f>
        <v>Data</v>
      </c>
      <c r="D9161" t="s">
        <v>37</v>
      </c>
      <c r="E9161" t="s">
        <v>38</v>
      </c>
      <c r="F9161" t="s">
        <v>29</v>
      </c>
      <c r="G9161" t="s">
        <v>30</v>
      </c>
      <c r="H9161" t="str">
        <f t="shared" si="572"/>
        <v>Onsite/Hybrid</v>
      </c>
      <c r="I9161" t="s">
        <v>35</v>
      </c>
      <c r="J9161" t="str">
        <f t="shared" si="573"/>
        <v>0-2 yrs</v>
      </c>
      <c r="K9161">
        <f t="shared" ca="1" si="575"/>
        <v>1</v>
      </c>
      <c r="L9161" t="s">
        <v>19</v>
      </c>
      <c r="M9161">
        <v>1</v>
      </c>
      <c r="N9161">
        <v>1</v>
      </c>
      <c r="O9161">
        <v>0</v>
      </c>
      <c r="P9161">
        <v>0</v>
      </c>
      <c r="Q9161">
        <v>0</v>
      </c>
      <c r="R9161">
        <f>SUM(M9161:N9161:O9161:P9161:Q9161)</f>
        <v>2</v>
      </c>
      <c r="S9161" s="1">
        <v>54048</v>
      </c>
      <c r="T9161" s="1" t="str">
        <f t="shared" si="574"/>
        <v>Low</v>
      </c>
      <c r="U9161">
        <v>4</v>
      </c>
      <c r="V9161">
        <v>2024</v>
      </c>
      <c r="W9161" t="s">
        <v>20</v>
      </c>
      <c r="X9161">
        <v>4</v>
      </c>
    </row>
    <row r="9162" spans="1:24" x14ac:dyDescent="0.3">
      <c r="A9162">
        <v>9161</v>
      </c>
      <c r="B9162" t="s">
        <v>41</v>
      </c>
      <c r="C9162" t="str">
        <f>_xlfn.XLOOKUP(B9162,Lookup_table!B:B,Lookup_table!C:C)</f>
        <v>Data</v>
      </c>
      <c r="D9162" t="s">
        <v>22</v>
      </c>
      <c r="E9162" t="s">
        <v>38</v>
      </c>
      <c r="F9162" t="s">
        <v>16</v>
      </c>
      <c r="G9162" t="s">
        <v>30</v>
      </c>
      <c r="H9162" t="str">
        <f t="shared" si="572"/>
        <v>Onsite/Hybrid</v>
      </c>
      <c r="I9162" t="s">
        <v>18</v>
      </c>
      <c r="J9162" t="str">
        <f t="shared" si="573"/>
        <v>7+ yrs</v>
      </c>
      <c r="K9162">
        <f t="shared" ca="1" si="575"/>
        <v>11</v>
      </c>
      <c r="L9162" t="s">
        <v>27</v>
      </c>
      <c r="M9162">
        <v>1</v>
      </c>
      <c r="N9162">
        <v>0</v>
      </c>
      <c r="O9162">
        <v>0</v>
      </c>
      <c r="P9162">
        <v>0</v>
      </c>
      <c r="Q9162">
        <v>1</v>
      </c>
      <c r="R9162">
        <f>SUM(M9162:N9162:O9162:P9162:Q9162)</f>
        <v>2</v>
      </c>
      <c r="S9162" s="1">
        <v>130547</v>
      </c>
      <c r="T9162" s="1" t="str">
        <f t="shared" si="574"/>
        <v>High</v>
      </c>
      <c r="U9162">
        <v>11</v>
      </c>
      <c r="V9162">
        <v>2020</v>
      </c>
      <c r="W9162" t="s">
        <v>28</v>
      </c>
      <c r="X9162">
        <v>8</v>
      </c>
    </row>
    <row r="9163" spans="1:24" x14ac:dyDescent="0.3">
      <c r="A9163">
        <v>9162</v>
      </c>
      <c r="B9163" t="s">
        <v>41</v>
      </c>
      <c r="C9163" t="str">
        <f>_xlfn.XLOOKUP(B9163,Lookup_table!B:B,Lookup_table!C:C)</f>
        <v>Data</v>
      </c>
      <c r="D9163" t="s">
        <v>22</v>
      </c>
      <c r="E9163" t="s">
        <v>38</v>
      </c>
      <c r="F9163" t="s">
        <v>51</v>
      </c>
      <c r="G9163" t="s">
        <v>30</v>
      </c>
      <c r="H9163" t="str">
        <f t="shared" si="572"/>
        <v>Onsite/Hybrid</v>
      </c>
      <c r="I9163" t="s">
        <v>18</v>
      </c>
      <c r="J9163" t="str">
        <f t="shared" si="573"/>
        <v>7+ yrs</v>
      </c>
      <c r="K9163">
        <f t="shared" ca="1" si="575"/>
        <v>13</v>
      </c>
      <c r="L9163" t="s">
        <v>27</v>
      </c>
      <c r="M9163">
        <v>0</v>
      </c>
      <c r="N9163">
        <v>0</v>
      </c>
      <c r="O9163">
        <v>1</v>
      </c>
      <c r="P9163">
        <v>0</v>
      </c>
      <c r="Q9163">
        <v>0</v>
      </c>
      <c r="R9163">
        <f>SUM(M9163:N9163:O9163:P9163:Q9163)</f>
        <v>1</v>
      </c>
      <c r="S9163" s="1">
        <v>133413</v>
      </c>
      <c r="T9163" s="1" t="str">
        <f t="shared" si="574"/>
        <v>High</v>
      </c>
      <c r="U9163">
        <v>11</v>
      </c>
      <c r="V9163">
        <v>2022</v>
      </c>
      <c r="W9163" t="s">
        <v>28</v>
      </c>
      <c r="X9163">
        <v>9</v>
      </c>
    </row>
    <row r="9164" spans="1:24" x14ac:dyDescent="0.3">
      <c r="A9164">
        <v>9163</v>
      </c>
      <c r="B9164" t="s">
        <v>31</v>
      </c>
      <c r="C9164" t="str">
        <f>_xlfn.XLOOKUP(B9164,Lookup_table!B:B,Lookup_table!C:C)</f>
        <v>Business</v>
      </c>
      <c r="D9164" t="s">
        <v>22</v>
      </c>
      <c r="E9164" t="s">
        <v>23</v>
      </c>
      <c r="F9164" t="s">
        <v>51</v>
      </c>
      <c r="G9164" t="s">
        <v>25</v>
      </c>
      <c r="H9164" t="str">
        <f t="shared" si="572"/>
        <v>Onsite/Hybrid</v>
      </c>
      <c r="I9164" t="s">
        <v>26</v>
      </c>
      <c r="J9164" t="str">
        <f t="shared" si="573"/>
        <v>3-6 yrs</v>
      </c>
      <c r="K9164">
        <f t="shared" ca="1" si="575"/>
        <v>5</v>
      </c>
      <c r="L9164" t="s">
        <v>19</v>
      </c>
      <c r="M9164">
        <v>0</v>
      </c>
      <c r="N9164">
        <v>1</v>
      </c>
      <c r="O9164">
        <v>1</v>
      </c>
      <c r="P9164">
        <v>1</v>
      </c>
      <c r="Q9164">
        <v>1</v>
      </c>
      <c r="R9164">
        <f>SUM(M9164:N9164:O9164:P9164:Q9164)</f>
        <v>4</v>
      </c>
      <c r="S9164" s="1">
        <v>137042</v>
      </c>
      <c r="T9164" s="1" t="str">
        <f t="shared" si="574"/>
        <v>High</v>
      </c>
      <c r="U9164">
        <v>7</v>
      </c>
      <c r="V9164">
        <v>2020</v>
      </c>
      <c r="W9164" t="s">
        <v>28</v>
      </c>
      <c r="X9164">
        <v>8</v>
      </c>
    </row>
    <row r="9165" spans="1:24" x14ac:dyDescent="0.3">
      <c r="A9165">
        <v>9164</v>
      </c>
      <c r="B9165" t="s">
        <v>21</v>
      </c>
      <c r="C9165" t="str">
        <f>_xlfn.XLOOKUP(B9165,Lookup_table!B:B,Lookup_table!C:C)</f>
        <v>AI</v>
      </c>
      <c r="D9165" t="s">
        <v>14</v>
      </c>
      <c r="E9165" t="s">
        <v>23</v>
      </c>
      <c r="F9165" t="s">
        <v>51</v>
      </c>
      <c r="G9165" t="s">
        <v>30</v>
      </c>
      <c r="H9165" t="str">
        <f t="shared" si="572"/>
        <v>Onsite/Hybrid</v>
      </c>
      <c r="I9165" t="s">
        <v>35</v>
      </c>
      <c r="J9165" t="str">
        <f t="shared" si="573"/>
        <v>0-2 yrs</v>
      </c>
      <c r="K9165">
        <f t="shared" ca="1" si="575"/>
        <v>2</v>
      </c>
      <c r="L9165" t="s">
        <v>19</v>
      </c>
      <c r="M9165">
        <v>1</v>
      </c>
      <c r="N9165">
        <v>0</v>
      </c>
      <c r="O9165">
        <v>0</v>
      </c>
      <c r="P9165">
        <v>1</v>
      </c>
      <c r="Q9165">
        <v>1</v>
      </c>
      <c r="R9165">
        <f>SUM(M9165:N9165:O9165:P9165:Q9165)</f>
        <v>3</v>
      </c>
      <c r="S9165" s="1">
        <v>118875</v>
      </c>
      <c r="T9165" s="1" t="str">
        <f t="shared" si="574"/>
        <v>Medium</v>
      </c>
      <c r="U9165">
        <v>7</v>
      </c>
      <c r="V9165">
        <v>2022</v>
      </c>
      <c r="W9165" t="s">
        <v>28</v>
      </c>
      <c r="X9165">
        <v>9</v>
      </c>
    </row>
    <row r="9166" spans="1:24" x14ac:dyDescent="0.3">
      <c r="A9166">
        <v>9165</v>
      </c>
      <c r="B9166" t="s">
        <v>21</v>
      </c>
      <c r="C9166" t="str">
        <f>_xlfn.XLOOKUP(B9166,Lookup_table!B:B,Lookup_table!C:C)</f>
        <v>AI</v>
      </c>
      <c r="D9166" t="s">
        <v>37</v>
      </c>
      <c r="E9166" t="s">
        <v>40</v>
      </c>
      <c r="F9166" t="s">
        <v>24</v>
      </c>
      <c r="G9166" t="s">
        <v>17</v>
      </c>
      <c r="H9166" t="str">
        <f t="shared" si="572"/>
        <v>Remote</v>
      </c>
      <c r="I9166" t="s">
        <v>26</v>
      </c>
      <c r="J9166" t="str">
        <f t="shared" si="573"/>
        <v>3-6 yrs</v>
      </c>
      <c r="K9166">
        <f t="shared" ca="1" si="575"/>
        <v>6</v>
      </c>
      <c r="L9166" t="s">
        <v>19</v>
      </c>
      <c r="M9166">
        <v>0</v>
      </c>
      <c r="N9166">
        <v>0</v>
      </c>
      <c r="O9166">
        <v>1</v>
      </c>
      <c r="P9166">
        <v>0</v>
      </c>
      <c r="Q9166">
        <v>0</v>
      </c>
      <c r="R9166">
        <f>SUM(M9166:N9166:O9166:P9166:Q9166)</f>
        <v>1</v>
      </c>
      <c r="S9166" s="1">
        <v>129350</v>
      </c>
      <c r="T9166" s="1" t="str">
        <f t="shared" si="574"/>
        <v>High</v>
      </c>
      <c r="U9166">
        <v>9</v>
      </c>
      <c r="V9166">
        <v>2020</v>
      </c>
      <c r="W9166" t="s">
        <v>34</v>
      </c>
      <c r="X9166">
        <v>1</v>
      </c>
    </row>
    <row r="9167" spans="1:24" x14ac:dyDescent="0.3">
      <c r="A9167">
        <v>9166</v>
      </c>
      <c r="B9167" t="s">
        <v>41</v>
      </c>
      <c r="C9167" t="str">
        <f>_xlfn.XLOOKUP(B9167,Lookup_table!B:B,Lookup_table!C:C)</f>
        <v>Data</v>
      </c>
      <c r="D9167" t="s">
        <v>14</v>
      </c>
      <c r="E9167" t="s">
        <v>42</v>
      </c>
      <c r="F9167" t="s">
        <v>44</v>
      </c>
      <c r="G9167" t="s">
        <v>30</v>
      </c>
      <c r="H9167" t="str">
        <f t="shared" si="572"/>
        <v>Onsite/Hybrid</v>
      </c>
      <c r="I9167" t="s">
        <v>35</v>
      </c>
      <c r="J9167" t="str">
        <f t="shared" si="573"/>
        <v>0-2 yrs</v>
      </c>
      <c r="K9167">
        <f t="shared" ca="1" si="575"/>
        <v>1</v>
      </c>
      <c r="L9167" t="s">
        <v>27</v>
      </c>
      <c r="M9167">
        <v>1</v>
      </c>
      <c r="N9167">
        <v>1</v>
      </c>
      <c r="O9167">
        <v>1</v>
      </c>
      <c r="P9167">
        <v>0</v>
      </c>
      <c r="Q9167">
        <v>1</v>
      </c>
      <c r="R9167">
        <f>SUM(M9167:N9167:O9167:P9167:Q9167)</f>
        <v>4</v>
      </c>
      <c r="S9167" s="1">
        <v>70989</v>
      </c>
      <c r="T9167" s="1" t="str">
        <f t="shared" si="574"/>
        <v>Medium</v>
      </c>
      <c r="U9167">
        <v>1</v>
      </c>
      <c r="V9167">
        <v>2024</v>
      </c>
      <c r="W9167" t="s">
        <v>34</v>
      </c>
      <c r="X9167">
        <v>5</v>
      </c>
    </row>
    <row r="9168" spans="1:24" x14ac:dyDescent="0.3">
      <c r="A9168">
        <v>9167</v>
      </c>
      <c r="B9168" t="s">
        <v>36</v>
      </c>
      <c r="C9168" t="str">
        <f>_xlfn.XLOOKUP(B9168,Lookup_table!B:B,Lookup_table!C:C)</f>
        <v>Data</v>
      </c>
      <c r="D9168" t="s">
        <v>37</v>
      </c>
      <c r="E9168" t="s">
        <v>42</v>
      </c>
      <c r="F9168" t="s">
        <v>44</v>
      </c>
      <c r="G9168" t="s">
        <v>17</v>
      </c>
      <c r="H9168" t="str">
        <f t="shared" si="572"/>
        <v>Remote</v>
      </c>
      <c r="I9168" t="s">
        <v>35</v>
      </c>
      <c r="J9168" t="str">
        <f t="shared" si="573"/>
        <v>0-2 yrs</v>
      </c>
      <c r="K9168">
        <f t="shared" ca="1" si="575"/>
        <v>2</v>
      </c>
      <c r="L9168" t="s">
        <v>39</v>
      </c>
      <c r="M9168">
        <v>1</v>
      </c>
      <c r="N9168">
        <v>1</v>
      </c>
      <c r="O9168">
        <v>1</v>
      </c>
      <c r="P9168">
        <v>0</v>
      </c>
      <c r="Q9168">
        <v>0</v>
      </c>
      <c r="R9168">
        <f>SUM(M9168:N9168:O9168:P9168:Q9168)</f>
        <v>3</v>
      </c>
      <c r="S9168" s="1">
        <v>66327</v>
      </c>
      <c r="T9168" s="1" t="str">
        <f t="shared" si="574"/>
        <v>Low</v>
      </c>
      <c r="U9168">
        <v>2</v>
      </c>
      <c r="V9168">
        <v>2025</v>
      </c>
      <c r="W9168" t="s">
        <v>20</v>
      </c>
      <c r="X9168">
        <v>4</v>
      </c>
    </row>
    <row r="9169" spans="1:24" x14ac:dyDescent="0.3">
      <c r="A9169">
        <v>9168</v>
      </c>
      <c r="B9169" t="s">
        <v>33</v>
      </c>
      <c r="C9169" t="str">
        <f>_xlfn.XLOOKUP(B9169,Lookup_table!B:B,Lookup_table!C:C)</f>
        <v>Data</v>
      </c>
      <c r="D9169" t="s">
        <v>37</v>
      </c>
      <c r="E9169" t="s">
        <v>15</v>
      </c>
      <c r="F9169" t="s">
        <v>24</v>
      </c>
      <c r="G9169" t="s">
        <v>25</v>
      </c>
      <c r="H9169" t="str">
        <f t="shared" si="572"/>
        <v>Onsite/Hybrid</v>
      </c>
      <c r="I9169" t="s">
        <v>35</v>
      </c>
      <c r="J9169" t="str">
        <f t="shared" si="573"/>
        <v>0-2 yrs</v>
      </c>
      <c r="K9169">
        <f t="shared" ca="1" si="575"/>
        <v>1</v>
      </c>
      <c r="L9169" t="s">
        <v>27</v>
      </c>
      <c r="M9169">
        <v>0</v>
      </c>
      <c r="N9169">
        <v>1</v>
      </c>
      <c r="O9169">
        <v>1</v>
      </c>
      <c r="P9169">
        <v>1</v>
      </c>
      <c r="Q9169">
        <v>1</v>
      </c>
      <c r="R9169">
        <f>SUM(M9169:N9169:O9169:P9169:Q9169)</f>
        <v>4</v>
      </c>
      <c r="S9169" s="1">
        <v>91837</v>
      </c>
      <c r="T9169" s="1" t="str">
        <f t="shared" si="574"/>
        <v>Medium</v>
      </c>
      <c r="U9169">
        <v>3</v>
      </c>
      <c r="V9169">
        <v>2025</v>
      </c>
      <c r="W9169" t="s">
        <v>28</v>
      </c>
      <c r="X9169">
        <v>3</v>
      </c>
    </row>
    <row r="9170" spans="1:24" x14ac:dyDescent="0.3">
      <c r="A9170">
        <v>9169</v>
      </c>
      <c r="B9170" t="s">
        <v>33</v>
      </c>
      <c r="C9170" t="str">
        <f>_xlfn.XLOOKUP(B9170,Lookup_table!B:B,Lookup_table!C:C)</f>
        <v>Data</v>
      </c>
      <c r="D9170" t="s">
        <v>37</v>
      </c>
      <c r="E9170" t="s">
        <v>40</v>
      </c>
      <c r="F9170" t="s">
        <v>43</v>
      </c>
      <c r="G9170" t="s">
        <v>30</v>
      </c>
      <c r="H9170" t="str">
        <f t="shared" si="572"/>
        <v>Onsite/Hybrid</v>
      </c>
      <c r="I9170" t="s">
        <v>35</v>
      </c>
      <c r="J9170" t="str">
        <f t="shared" si="573"/>
        <v>0-2 yrs</v>
      </c>
      <c r="K9170">
        <f t="shared" ca="1" si="575"/>
        <v>1</v>
      </c>
      <c r="L9170" t="s">
        <v>27</v>
      </c>
      <c r="M9170">
        <v>0</v>
      </c>
      <c r="N9170">
        <v>1</v>
      </c>
      <c r="O9170">
        <v>1</v>
      </c>
      <c r="P9170">
        <v>1</v>
      </c>
      <c r="Q9170">
        <v>0</v>
      </c>
      <c r="R9170">
        <f>SUM(M9170:N9170:O9170:P9170:Q9170)</f>
        <v>3</v>
      </c>
      <c r="S9170" s="1">
        <v>82360</v>
      </c>
      <c r="T9170" s="1" t="str">
        <f t="shared" si="574"/>
        <v>Medium</v>
      </c>
      <c r="U9170">
        <v>5</v>
      </c>
      <c r="V9170">
        <v>2023</v>
      </c>
      <c r="W9170" t="s">
        <v>28</v>
      </c>
      <c r="X9170">
        <v>5</v>
      </c>
    </row>
    <row r="9171" spans="1:24" x14ac:dyDescent="0.3">
      <c r="A9171">
        <v>9170</v>
      </c>
      <c r="B9171" t="s">
        <v>31</v>
      </c>
      <c r="C9171" t="str">
        <f>_xlfn.XLOOKUP(B9171,Lookup_table!B:B,Lookup_table!C:C)</f>
        <v>Business</v>
      </c>
      <c r="D9171" t="s">
        <v>37</v>
      </c>
      <c r="E9171" t="s">
        <v>32</v>
      </c>
      <c r="F9171" t="s">
        <v>16</v>
      </c>
      <c r="G9171" t="s">
        <v>30</v>
      </c>
      <c r="H9171" t="str">
        <f t="shared" si="572"/>
        <v>Onsite/Hybrid</v>
      </c>
      <c r="I9171" t="s">
        <v>26</v>
      </c>
      <c r="J9171" t="str">
        <f t="shared" si="573"/>
        <v>3-6 yrs</v>
      </c>
      <c r="K9171">
        <f t="shared" ca="1" si="575"/>
        <v>3</v>
      </c>
      <c r="L9171" t="s">
        <v>27</v>
      </c>
      <c r="M9171">
        <v>1</v>
      </c>
      <c r="N9171">
        <v>1</v>
      </c>
      <c r="O9171">
        <v>1</v>
      </c>
      <c r="P9171">
        <v>1</v>
      </c>
      <c r="Q9171">
        <v>0</v>
      </c>
      <c r="R9171">
        <f>SUM(M9171:N9171:O9171:P9171:Q9171)</f>
        <v>4</v>
      </c>
      <c r="S9171" s="1">
        <v>109705</v>
      </c>
      <c r="T9171" s="1" t="str">
        <f t="shared" si="574"/>
        <v>Medium</v>
      </c>
      <c r="U9171">
        <v>11</v>
      </c>
      <c r="V9171">
        <v>2026</v>
      </c>
      <c r="W9171" t="s">
        <v>28</v>
      </c>
      <c r="X9171">
        <v>1</v>
      </c>
    </row>
    <row r="9172" spans="1:24" x14ac:dyDescent="0.3">
      <c r="A9172">
        <v>9171</v>
      </c>
      <c r="B9172" t="s">
        <v>21</v>
      </c>
      <c r="C9172" t="str">
        <f>_xlfn.XLOOKUP(B9172,Lookup_table!B:B,Lookup_table!C:C)</f>
        <v>AI</v>
      </c>
      <c r="D9172" t="s">
        <v>22</v>
      </c>
      <c r="E9172" t="s">
        <v>15</v>
      </c>
      <c r="F9172" t="s">
        <v>52</v>
      </c>
      <c r="G9172" t="s">
        <v>17</v>
      </c>
      <c r="H9172" t="str">
        <f t="shared" si="572"/>
        <v>Remote</v>
      </c>
      <c r="I9172" t="s">
        <v>18</v>
      </c>
      <c r="J9172" t="str">
        <f t="shared" si="573"/>
        <v>7+ yrs</v>
      </c>
      <c r="K9172">
        <f t="shared" ca="1" si="575"/>
        <v>14</v>
      </c>
      <c r="L9172" t="s">
        <v>39</v>
      </c>
      <c r="M9172">
        <v>0</v>
      </c>
      <c r="N9172">
        <v>0</v>
      </c>
      <c r="O9172">
        <v>0</v>
      </c>
      <c r="P9172">
        <v>1</v>
      </c>
      <c r="Q9172">
        <v>0</v>
      </c>
      <c r="R9172">
        <f>SUM(M9172:N9172:O9172:P9172:Q9172)</f>
        <v>1</v>
      </c>
      <c r="S9172" s="1">
        <v>176346</v>
      </c>
      <c r="T9172" s="1" t="str">
        <f t="shared" si="574"/>
        <v>High</v>
      </c>
      <c r="U9172">
        <v>9</v>
      </c>
      <c r="V9172">
        <v>2026</v>
      </c>
      <c r="W9172" t="s">
        <v>20</v>
      </c>
      <c r="X9172">
        <v>3</v>
      </c>
    </row>
    <row r="9173" spans="1:24" x14ac:dyDescent="0.3">
      <c r="A9173">
        <v>9172</v>
      </c>
      <c r="B9173" t="s">
        <v>33</v>
      </c>
      <c r="C9173" t="str">
        <f>_xlfn.XLOOKUP(B9173,Lookup_table!B:B,Lookup_table!C:C)</f>
        <v>Data</v>
      </c>
      <c r="D9173" t="s">
        <v>37</v>
      </c>
      <c r="E9173" t="s">
        <v>38</v>
      </c>
      <c r="F9173" t="s">
        <v>52</v>
      </c>
      <c r="G9173" t="s">
        <v>30</v>
      </c>
      <c r="H9173" t="str">
        <f t="shared" si="572"/>
        <v>Onsite/Hybrid</v>
      </c>
      <c r="I9173" t="s">
        <v>18</v>
      </c>
      <c r="J9173" t="str">
        <f t="shared" si="573"/>
        <v>7+ yrs</v>
      </c>
      <c r="K9173">
        <f t="shared" ca="1" si="575"/>
        <v>14</v>
      </c>
      <c r="L9173" t="s">
        <v>19</v>
      </c>
      <c r="M9173">
        <v>0</v>
      </c>
      <c r="N9173">
        <v>0</v>
      </c>
      <c r="O9173">
        <v>1</v>
      </c>
      <c r="P9173">
        <v>1</v>
      </c>
      <c r="Q9173">
        <v>1</v>
      </c>
      <c r="R9173">
        <f>SUM(M9173:N9173:O9173:P9173:Q9173)</f>
        <v>3</v>
      </c>
      <c r="S9173" s="1">
        <v>142661</v>
      </c>
      <c r="T9173" s="1" t="str">
        <f t="shared" si="574"/>
        <v>High</v>
      </c>
      <c r="U9173">
        <v>3</v>
      </c>
      <c r="V9173">
        <v>2020</v>
      </c>
      <c r="W9173" t="s">
        <v>28</v>
      </c>
      <c r="X9173">
        <v>6</v>
      </c>
    </row>
    <row r="9174" spans="1:24" x14ac:dyDescent="0.3">
      <c r="A9174">
        <v>9173</v>
      </c>
      <c r="B9174" t="s">
        <v>31</v>
      </c>
      <c r="C9174" t="str">
        <f>_xlfn.XLOOKUP(B9174,Lookup_table!B:B,Lookup_table!C:C)</f>
        <v>Business</v>
      </c>
      <c r="D9174" t="s">
        <v>34</v>
      </c>
      <c r="E9174" t="s">
        <v>38</v>
      </c>
      <c r="F9174" t="s">
        <v>51</v>
      </c>
      <c r="G9174" t="s">
        <v>25</v>
      </c>
      <c r="H9174" t="str">
        <f t="shared" si="572"/>
        <v>Onsite/Hybrid</v>
      </c>
      <c r="I9174" t="s">
        <v>35</v>
      </c>
      <c r="J9174" t="str">
        <f t="shared" si="573"/>
        <v>0-2 yrs</v>
      </c>
      <c r="K9174">
        <f t="shared" ca="1" si="575"/>
        <v>1</v>
      </c>
      <c r="L9174" t="s">
        <v>39</v>
      </c>
      <c r="M9174">
        <v>1</v>
      </c>
      <c r="N9174">
        <v>1</v>
      </c>
      <c r="O9174">
        <v>0</v>
      </c>
      <c r="P9174">
        <v>0</v>
      </c>
      <c r="Q9174">
        <v>0</v>
      </c>
      <c r="R9174">
        <f>SUM(M9174:N9174:O9174:P9174:Q9174)</f>
        <v>2</v>
      </c>
      <c r="S9174" s="1">
        <v>46170</v>
      </c>
      <c r="T9174" s="1" t="str">
        <f t="shared" si="574"/>
        <v>Low</v>
      </c>
      <c r="U9174">
        <v>1</v>
      </c>
      <c r="V9174">
        <v>2020</v>
      </c>
      <c r="W9174" t="s">
        <v>34</v>
      </c>
      <c r="X9174">
        <v>3</v>
      </c>
    </row>
    <row r="9175" spans="1:24" x14ac:dyDescent="0.3">
      <c r="A9175">
        <v>9174</v>
      </c>
      <c r="B9175" t="s">
        <v>33</v>
      </c>
      <c r="C9175" t="str">
        <f>_xlfn.XLOOKUP(B9175,Lookup_table!B:B,Lookup_table!C:C)</f>
        <v>Data</v>
      </c>
      <c r="D9175" t="s">
        <v>37</v>
      </c>
      <c r="E9175" t="s">
        <v>40</v>
      </c>
      <c r="F9175" t="s">
        <v>29</v>
      </c>
      <c r="G9175" t="s">
        <v>17</v>
      </c>
      <c r="H9175" t="str">
        <f t="shared" si="572"/>
        <v>Remote</v>
      </c>
      <c r="I9175" t="s">
        <v>18</v>
      </c>
      <c r="J9175" t="str">
        <f t="shared" si="573"/>
        <v>7+ yrs</v>
      </c>
      <c r="K9175">
        <f t="shared" ca="1" si="575"/>
        <v>10</v>
      </c>
      <c r="L9175" t="s">
        <v>27</v>
      </c>
      <c r="M9175">
        <v>0</v>
      </c>
      <c r="N9175">
        <v>0</v>
      </c>
      <c r="O9175">
        <v>1</v>
      </c>
      <c r="P9175">
        <v>1</v>
      </c>
      <c r="Q9175">
        <v>0</v>
      </c>
      <c r="R9175">
        <f>SUM(M9175:N9175:O9175:P9175:Q9175)</f>
        <v>2</v>
      </c>
      <c r="S9175" s="1">
        <v>132158</v>
      </c>
      <c r="T9175" s="1" t="str">
        <f t="shared" si="574"/>
        <v>High</v>
      </c>
      <c r="U9175">
        <v>7</v>
      </c>
      <c r="V9175">
        <v>2022</v>
      </c>
      <c r="W9175" t="s">
        <v>28</v>
      </c>
      <c r="X9175">
        <v>4</v>
      </c>
    </row>
    <row r="9176" spans="1:24" x14ac:dyDescent="0.3">
      <c r="A9176">
        <v>9175</v>
      </c>
      <c r="B9176" t="s">
        <v>36</v>
      </c>
      <c r="C9176" t="str">
        <f>_xlfn.XLOOKUP(B9176,Lookup_table!B:B,Lookup_table!C:C)</f>
        <v>Data</v>
      </c>
      <c r="D9176" t="s">
        <v>22</v>
      </c>
      <c r="E9176" t="s">
        <v>42</v>
      </c>
      <c r="F9176" t="s">
        <v>43</v>
      </c>
      <c r="G9176" t="s">
        <v>25</v>
      </c>
      <c r="H9176" t="str">
        <f t="shared" si="572"/>
        <v>Onsite/Hybrid</v>
      </c>
      <c r="I9176" t="s">
        <v>26</v>
      </c>
      <c r="J9176" t="str">
        <f t="shared" si="573"/>
        <v>3-6 yrs</v>
      </c>
      <c r="K9176">
        <f t="shared" ca="1" si="575"/>
        <v>5</v>
      </c>
      <c r="L9176" t="s">
        <v>19</v>
      </c>
      <c r="M9176">
        <v>1</v>
      </c>
      <c r="N9176">
        <v>0</v>
      </c>
      <c r="O9176">
        <v>0</v>
      </c>
      <c r="P9176">
        <v>0</v>
      </c>
      <c r="Q9176">
        <v>0</v>
      </c>
      <c r="R9176">
        <f>SUM(M9176:N9176:O9176:P9176:Q9176)</f>
        <v>1</v>
      </c>
      <c r="S9176" s="1">
        <v>97723</v>
      </c>
      <c r="T9176" s="1" t="str">
        <f t="shared" si="574"/>
        <v>Medium</v>
      </c>
      <c r="U9176">
        <v>1</v>
      </c>
      <c r="V9176">
        <v>2020</v>
      </c>
      <c r="W9176" t="s">
        <v>34</v>
      </c>
      <c r="X9176">
        <v>2</v>
      </c>
    </row>
    <row r="9177" spans="1:24" x14ac:dyDescent="0.3">
      <c r="A9177">
        <v>9176</v>
      </c>
      <c r="B9177" t="s">
        <v>41</v>
      </c>
      <c r="C9177" t="str">
        <f>_xlfn.XLOOKUP(B9177,Lookup_table!B:B,Lookup_table!C:C)</f>
        <v>Data</v>
      </c>
      <c r="D9177" t="s">
        <v>22</v>
      </c>
      <c r="E9177" t="s">
        <v>38</v>
      </c>
      <c r="F9177" t="s">
        <v>16</v>
      </c>
      <c r="G9177" t="s">
        <v>17</v>
      </c>
      <c r="H9177" t="str">
        <f t="shared" si="572"/>
        <v>Remote</v>
      </c>
      <c r="I9177" t="s">
        <v>18</v>
      </c>
      <c r="J9177" t="str">
        <f t="shared" si="573"/>
        <v>7+ yrs</v>
      </c>
      <c r="K9177">
        <f t="shared" ca="1" si="575"/>
        <v>14</v>
      </c>
      <c r="L9177" t="s">
        <v>27</v>
      </c>
      <c r="M9177">
        <v>0</v>
      </c>
      <c r="N9177">
        <v>1</v>
      </c>
      <c r="O9177">
        <v>1</v>
      </c>
      <c r="P9177">
        <v>0</v>
      </c>
      <c r="Q9177">
        <v>1</v>
      </c>
      <c r="R9177">
        <f>SUM(M9177:N9177:O9177:P9177:Q9177)</f>
        <v>3</v>
      </c>
      <c r="S9177" s="1">
        <v>145818</v>
      </c>
      <c r="T9177" s="1" t="str">
        <f t="shared" si="574"/>
        <v>High</v>
      </c>
      <c r="U9177">
        <v>7</v>
      </c>
      <c r="V9177">
        <v>2023</v>
      </c>
      <c r="W9177" t="s">
        <v>34</v>
      </c>
      <c r="X9177">
        <v>5</v>
      </c>
    </row>
    <row r="9178" spans="1:24" x14ac:dyDescent="0.3">
      <c r="A9178">
        <v>9177</v>
      </c>
      <c r="B9178" t="s">
        <v>50</v>
      </c>
      <c r="C9178" t="str">
        <f>_xlfn.XLOOKUP(B9178,Lookup_table!B:B,Lookup_table!C:C)</f>
        <v>AI</v>
      </c>
      <c r="D9178" t="s">
        <v>22</v>
      </c>
      <c r="E9178" t="s">
        <v>40</v>
      </c>
      <c r="F9178" t="s">
        <v>51</v>
      </c>
      <c r="G9178" t="s">
        <v>17</v>
      </c>
      <c r="H9178" t="str">
        <f t="shared" si="572"/>
        <v>Remote</v>
      </c>
      <c r="I9178" t="s">
        <v>35</v>
      </c>
      <c r="J9178" t="str">
        <f t="shared" si="573"/>
        <v>0-2 yrs</v>
      </c>
      <c r="K9178">
        <f t="shared" ca="1" si="575"/>
        <v>0</v>
      </c>
      <c r="L9178" t="s">
        <v>19</v>
      </c>
      <c r="M9178">
        <v>0</v>
      </c>
      <c r="N9178">
        <v>0</v>
      </c>
      <c r="O9178">
        <v>0</v>
      </c>
      <c r="P9178">
        <v>0</v>
      </c>
      <c r="Q9178">
        <v>1</v>
      </c>
      <c r="R9178">
        <f>SUM(M9178:N9178:O9178:P9178:Q9178)</f>
        <v>1</v>
      </c>
      <c r="S9178" s="1">
        <v>115291</v>
      </c>
      <c r="T9178" s="1" t="str">
        <f t="shared" si="574"/>
        <v>Medium</v>
      </c>
      <c r="U9178">
        <v>5</v>
      </c>
      <c r="V9178">
        <v>2023</v>
      </c>
      <c r="W9178" t="s">
        <v>20</v>
      </c>
      <c r="X9178">
        <v>3</v>
      </c>
    </row>
    <row r="9179" spans="1:24" x14ac:dyDescent="0.3">
      <c r="A9179">
        <v>9178</v>
      </c>
      <c r="B9179" t="s">
        <v>21</v>
      </c>
      <c r="C9179" t="str">
        <f>_xlfn.XLOOKUP(B9179,Lookup_table!B:B,Lookup_table!C:C)</f>
        <v>AI</v>
      </c>
      <c r="D9179" t="s">
        <v>22</v>
      </c>
      <c r="E9179" t="s">
        <v>32</v>
      </c>
      <c r="F9179" t="s">
        <v>43</v>
      </c>
      <c r="G9179" t="s">
        <v>25</v>
      </c>
      <c r="H9179" t="str">
        <f t="shared" si="572"/>
        <v>Onsite/Hybrid</v>
      </c>
      <c r="I9179" t="s">
        <v>18</v>
      </c>
      <c r="J9179" t="str">
        <f t="shared" si="573"/>
        <v>7+ yrs</v>
      </c>
      <c r="K9179">
        <f t="shared" ca="1" si="575"/>
        <v>9</v>
      </c>
      <c r="L9179" t="s">
        <v>19</v>
      </c>
      <c r="M9179">
        <v>0</v>
      </c>
      <c r="N9179">
        <v>1</v>
      </c>
      <c r="O9179">
        <v>0</v>
      </c>
      <c r="P9179">
        <v>1</v>
      </c>
      <c r="Q9179">
        <v>1</v>
      </c>
      <c r="R9179">
        <f>SUM(M9179:N9179:O9179:P9179:Q9179)</f>
        <v>3</v>
      </c>
      <c r="S9179" s="1">
        <v>181470</v>
      </c>
      <c r="T9179" s="1" t="str">
        <f t="shared" si="574"/>
        <v>High</v>
      </c>
      <c r="U9179">
        <v>9</v>
      </c>
      <c r="V9179">
        <v>2021</v>
      </c>
      <c r="W9179" t="s">
        <v>20</v>
      </c>
      <c r="X9179">
        <v>5</v>
      </c>
    </row>
    <row r="9180" spans="1:24" x14ac:dyDescent="0.3">
      <c r="A9180">
        <v>9179</v>
      </c>
      <c r="B9180" t="s">
        <v>41</v>
      </c>
      <c r="C9180" t="str">
        <f>_xlfn.XLOOKUP(B9180,Lookup_table!B:B,Lookup_table!C:C)</f>
        <v>Data</v>
      </c>
      <c r="D9180" t="s">
        <v>37</v>
      </c>
      <c r="E9180" t="s">
        <v>42</v>
      </c>
      <c r="F9180" t="s">
        <v>16</v>
      </c>
      <c r="G9180" t="s">
        <v>17</v>
      </c>
      <c r="H9180" t="str">
        <f t="shared" si="572"/>
        <v>Remote</v>
      </c>
      <c r="I9180" t="s">
        <v>35</v>
      </c>
      <c r="J9180" t="str">
        <f t="shared" si="573"/>
        <v>0-2 yrs</v>
      </c>
      <c r="K9180">
        <f t="shared" ca="1" si="575"/>
        <v>1</v>
      </c>
      <c r="L9180" t="s">
        <v>19</v>
      </c>
      <c r="M9180">
        <v>0</v>
      </c>
      <c r="N9180">
        <v>1</v>
      </c>
      <c r="O9180">
        <v>0</v>
      </c>
      <c r="P9180">
        <v>1</v>
      </c>
      <c r="Q9180">
        <v>1</v>
      </c>
      <c r="R9180">
        <f>SUM(M9180:N9180:O9180:P9180:Q9180)</f>
        <v>3</v>
      </c>
      <c r="S9180" s="1">
        <v>75597</v>
      </c>
      <c r="T9180" s="1" t="str">
        <f t="shared" si="574"/>
        <v>Medium</v>
      </c>
      <c r="U9180">
        <v>9</v>
      </c>
      <c r="V9180">
        <v>2026</v>
      </c>
      <c r="W9180" t="s">
        <v>20</v>
      </c>
      <c r="X9180">
        <v>4</v>
      </c>
    </row>
    <row r="9181" spans="1:24" x14ac:dyDescent="0.3">
      <c r="A9181">
        <v>9180</v>
      </c>
      <c r="B9181" t="s">
        <v>36</v>
      </c>
      <c r="C9181" t="str">
        <f>_xlfn.XLOOKUP(B9181,Lookup_table!B:B,Lookup_table!C:C)</f>
        <v>Data</v>
      </c>
      <c r="D9181" t="s">
        <v>34</v>
      </c>
      <c r="E9181" t="s">
        <v>23</v>
      </c>
      <c r="F9181" t="s">
        <v>52</v>
      </c>
      <c r="G9181" t="s">
        <v>30</v>
      </c>
      <c r="H9181" t="str">
        <f t="shared" si="572"/>
        <v>Onsite/Hybrid</v>
      </c>
      <c r="I9181" t="s">
        <v>18</v>
      </c>
      <c r="J9181" t="str">
        <f t="shared" si="573"/>
        <v>7+ yrs</v>
      </c>
      <c r="K9181">
        <f t="shared" ca="1" si="575"/>
        <v>8</v>
      </c>
      <c r="L9181" t="s">
        <v>19</v>
      </c>
      <c r="M9181">
        <v>1</v>
      </c>
      <c r="N9181">
        <v>1</v>
      </c>
      <c r="O9181">
        <v>0</v>
      </c>
      <c r="P9181">
        <v>1</v>
      </c>
      <c r="Q9181">
        <v>0</v>
      </c>
      <c r="R9181">
        <f>SUM(M9181:N9181:O9181:P9181:Q9181)</f>
        <v>3</v>
      </c>
      <c r="S9181" s="1">
        <v>114619</v>
      </c>
      <c r="T9181" s="1" t="str">
        <f t="shared" si="574"/>
        <v>Medium</v>
      </c>
      <c r="U9181">
        <v>12</v>
      </c>
      <c r="V9181">
        <v>2021</v>
      </c>
      <c r="W9181" t="s">
        <v>20</v>
      </c>
      <c r="X9181">
        <v>1</v>
      </c>
    </row>
    <row r="9182" spans="1:24" x14ac:dyDescent="0.3">
      <c r="A9182">
        <v>9181</v>
      </c>
      <c r="B9182" t="s">
        <v>31</v>
      </c>
      <c r="C9182" t="str">
        <f>_xlfn.XLOOKUP(B9182,Lookup_table!B:B,Lookup_table!C:C)</f>
        <v>Business</v>
      </c>
      <c r="D9182" t="s">
        <v>22</v>
      </c>
      <c r="E9182" t="s">
        <v>38</v>
      </c>
      <c r="F9182" t="s">
        <v>29</v>
      </c>
      <c r="G9182" t="s">
        <v>17</v>
      </c>
      <c r="H9182" t="str">
        <f t="shared" si="572"/>
        <v>Remote</v>
      </c>
      <c r="I9182" t="s">
        <v>26</v>
      </c>
      <c r="J9182" t="str">
        <f t="shared" si="573"/>
        <v>3-6 yrs</v>
      </c>
      <c r="K9182">
        <f t="shared" ca="1" si="575"/>
        <v>6</v>
      </c>
      <c r="L9182" t="s">
        <v>19</v>
      </c>
      <c r="M9182">
        <v>1</v>
      </c>
      <c r="N9182">
        <v>1</v>
      </c>
      <c r="O9182">
        <v>0</v>
      </c>
      <c r="P9182">
        <v>0</v>
      </c>
      <c r="Q9182">
        <v>1</v>
      </c>
      <c r="R9182">
        <f>SUM(M9182:N9182:O9182:P9182:Q9182)</f>
        <v>3</v>
      </c>
      <c r="S9182" s="1">
        <v>107946</v>
      </c>
      <c r="T9182" s="1" t="str">
        <f t="shared" si="574"/>
        <v>Medium</v>
      </c>
      <c r="U9182">
        <v>2</v>
      </c>
      <c r="V9182">
        <v>2022</v>
      </c>
      <c r="W9182" t="s">
        <v>28</v>
      </c>
      <c r="X9182">
        <v>8</v>
      </c>
    </row>
    <row r="9183" spans="1:24" x14ac:dyDescent="0.3">
      <c r="A9183">
        <v>9182</v>
      </c>
      <c r="B9183" t="s">
        <v>41</v>
      </c>
      <c r="C9183" t="str">
        <f>_xlfn.XLOOKUP(B9183,Lookup_table!B:B,Lookup_table!C:C)</f>
        <v>Data</v>
      </c>
      <c r="D9183" t="s">
        <v>34</v>
      </c>
      <c r="E9183" t="s">
        <v>38</v>
      </c>
      <c r="F9183" t="s">
        <v>24</v>
      </c>
      <c r="G9183" t="s">
        <v>25</v>
      </c>
      <c r="H9183" t="str">
        <f t="shared" si="572"/>
        <v>Onsite/Hybrid</v>
      </c>
      <c r="I9183" t="s">
        <v>35</v>
      </c>
      <c r="J9183" t="str">
        <f t="shared" si="573"/>
        <v>0-2 yrs</v>
      </c>
      <c r="K9183">
        <f t="shared" ca="1" si="575"/>
        <v>2</v>
      </c>
      <c r="L9183" t="s">
        <v>19</v>
      </c>
      <c r="M9183">
        <v>1</v>
      </c>
      <c r="N9183">
        <v>0</v>
      </c>
      <c r="O9183">
        <v>0</v>
      </c>
      <c r="P9183">
        <v>1</v>
      </c>
      <c r="Q9183">
        <v>0</v>
      </c>
      <c r="R9183">
        <f>SUM(M9183:N9183:O9183:P9183:Q9183)</f>
        <v>2</v>
      </c>
      <c r="S9183" s="1">
        <v>60399</v>
      </c>
      <c r="T9183" s="1" t="str">
        <f t="shared" si="574"/>
        <v>Low</v>
      </c>
      <c r="U9183">
        <v>5</v>
      </c>
      <c r="V9183">
        <v>2022</v>
      </c>
      <c r="W9183" t="s">
        <v>34</v>
      </c>
      <c r="X9183">
        <v>4</v>
      </c>
    </row>
    <row r="9184" spans="1:24" x14ac:dyDescent="0.3">
      <c r="A9184">
        <v>9183</v>
      </c>
      <c r="B9184" t="s">
        <v>33</v>
      </c>
      <c r="C9184" t="str">
        <f>_xlfn.XLOOKUP(B9184,Lookup_table!B:B,Lookup_table!C:C)</f>
        <v>Data</v>
      </c>
      <c r="D9184" t="s">
        <v>34</v>
      </c>
      <c r="E9184" t="s">
        <v>38</v>
      </c>
      <c r="F9184" t="s">
        <v>52</v>
      </c>
      <c r="G9184" t="s">
        <v>17</v>
      </c>
      <c r="H9184" t="str">
        <f t="shared" si="572"/>
        <v>Remote</v>
      </c>
      <c r="I9184" t="s">
        <v>26</v>
      </c>
      <c r="J9184" t="str">
        <f t="shared" si="573"/>
        <v>3-6 yrs</v>
      </c>
      <c r="K9184">
        <f t="shared" ca="1" si="575"/>
        <v>3</v>
      </c>
      <c r="L9184" t="s">
        <v>39</v>
      </c>
      <c r="M9184">
        <v>1</v>
      </c>
      <c r="N9184">
        <v>1</v>
      </c>
      <c r="O9184">
        <v>0</v>
      </c>
      <c r="P9184">
        <v>1</v>
      </c>
      <c r="Q9184">
        <v>1</v>
      </c>
      <c r="R9184">
        <f>SUM(M9184:N9184:O9184:P9184:Q9184)</f>
        <v>4</v>
      </c>
      <c r="S9184" s="1">
        <v>98363</v>
      </c>
      <c r="T9184" s="1" t="str">
        <f t="shared" si="574"/>
        <v>Medium</v>
      </c>
      <c r="U9184">
        <v>4</v>
      </c>
      <c r="V9184">
        <v>2022</v>
      </c>
      <c r="W9184" t="s">
        <v>28</v>
      </c>
      <c r="X9184">
        <v>8</v>
      </c>
    </row>
    <row r="9185" spans="1:24" x14ac:dyDescent="0.3">
      <c r="A9185">
        <v>9184</v>
      </c>
      <c r="B9185" t="s">
        <v>36</v>
      </c>
      <c r="C9185" t="str">
        <f>_xlfn.XLOOKUP(B9185,Lookup_table!B:B,Lookup_table!C:C)</f>
        <v>Data</v>
      </c>
      <c r="D9185" t="s">
        <v>34</v>
      </c>
      <c r="E9185" t="s">
        <v>23</v>
      </c>
      <c r="F9185" t="s">
        <v>43</v>
      </c>
      <c r="G9185" t="s">
        <v>30</v>
      </c>
      <c r="H9185" t="str">
        <f t="shared" si="572"/>
        <v>Onsite/Hybrid</v>
      </c>
      <c r="I9185" t="s">
        <v>26</v>
      </c>
      <c r="J9185" t="str">
        <f t="shared" si="573"/>
        <v>3-6 yrs</v>
      </c>
      <c r="K9185">
        <f t="shared" ca="1" si="575"/>
        <v>4</v>
      </c>
      <c r="L9185" t="s">
        <v>39</v>
      </c>
      <c r="M9185">
        <v>1</v>
      </c>
      <c r="N9185">
        <v>0</v>
      </c>
      <c r="O9185">
        <v>1</v>
      </c>
      <c r="P9185">
        <v>1</v>
      </c>
      <c r="Q9185">
        <v>0</v>
      </c>
      <c r="R9185">
        <f>SUM(M9185:N9185:O9185:P9185:Q9185)</f>
        <v>3</v>
      </c>
      <c r="S9185" s="1">
        <v>109011</v>
      </c>
      <c r="T9185" s="1" t="str">
        <f t="shared" si="574"/>
        <v>Medium</v>
      </c>
      <c r="U9185">
        <v>11</v>
      </c>
      <c r="V9185">
        <v>2022</v>
      </c>
      <c r="W9185" t="s">
        <v>28</v>
      </c>
      <c r="X9185">
        <v>8</v>
      </c>
    </row>
    <row r="9186" spans="1:24" x14ac:dyDescent="0.3">
      <c r="A9186">
        <v>9185</v>
      </c>
      <c r="B9186" t="s">
        <v>36</v>
      </c>
      <c r="C9186" t="str">
        <f>_xlfn.XLOOKUP(B9186,Lookup_table!B:B,Lookup_table!C:C)</f>
        <v>Data</v>
      </c>
      <c r="D9186" t="s">
        <v>14</v>
      </c>
      <c r="E9186" t="s">
        <v>42</v>
      </c>
      <c r="F9186" t="s">
        <v>16</v>
      </c>
      <c r="G9186" t="s">
        <v>30</v>
      </c>
      <c r="H9186" t="str">
        <f t="shared" si="572"/>
        <v>Onsite/Hybrid</v>
      </c>
      <c r="I9186" t="s">
        <v>35</v>
      </c>
      <c r="J9186" t="str">
        <f t="shared" si="573"/>
        <v>0-2 yrs</v>
      </c>
      <c r="K9186">
        <f t="shared" ca="1" si="575"/>
        <v>2</v>
      </c>
      <c r="L9186" t="s">
        <v>39</v>
      </c>
      <c r="M9186">
        <v>1</v>
      </c>
      <c r="N9186">
        <v>1</v>
      </c>
      <c r="O9186">
        <v>0</v>
      </c>
      <c r="P9186">
        <v>0</v>
      </c>
      <c r="Q9186">
        <v>1</v>
      </c>
      <c r="R9186">
        <f>SUM(M9186:N9186:O9186:P9186:Q9186)</f>
        <v>3</v>
      </c>
      <c r="S9186" s="1">
        <v>55275</v>
      </c>
      <c r="T9186" s="1" t="str">
        <f t="shared" si="574"/>
        <v>Low</v>
      </c>
      <c r="U9186">
        <v>7</v>
      </c>
      <c r="V9186">
        <v>2023</v>
      </c>
      <c r="W9186" t="s">
        <v>34</v>
      </c>
      <c r="X9186">
        <v>2</v>
      </c>
    </row>
    <row r="9187" spans="1:24" x14ac:dyDescent="0.3">
      <c r="A9187">
        <v>9186</v>
      </c>
      <c r="B9187" t="s">
        <v>21</v>
      </c>
      <c r="C9187" t="str">
        <f>_xlfn.XLOOKUP(B9187,Lookup_table!B:B,Lookup_table!C:C)</f>
        <v>AI</v>
      </c>
      <c r="D9187" t="s">
        <v>22</v>
      </c>
      <c r="E9187" t="s">
        <v>38</v>
      </c>
      <c r="F9187" t="s">
        <v>24</v>
      </c>
      <c r="G9187" t="s">
        <v>30</v>
      </c>
      <c r="H9187" t="str">
        <f t="shared" si="572"/>
        <v>Onsite/Hybrid</v>
      </c>
      <c r="I9187" t="s">
        <v>35</v>
      </c>
      <c r="J9187" t="str">
        <f t="shared" si="573"/>
        <v>0-2 yrs</v>
      </c>
      <c r="K9187">
        <f t="shared" ca="1" si="575"/>
        <v>0</v>
      </c>
      <c r="L9187" t="s">
        <v>39</v>
      </c>
      <c r="M9187">
        <v>0</v>
      </c>
      <c r="N9187">
        <v>0</v>
      </c>
      <c r="O9187">
        <v>1</v>
      </c>
      <c r="P9187">
        <v>0</v>
      </c>
      <c r="Q9187">
        <v>1</v>
      </c>
      <c r="R9187">
        <f>SUM(M9187:N9187:O9187:P9187:Q9187)</f>
        <v>2</v>
      </c>
      <c r="S9187" s="1">
        <v>133924</v>
      </c>
      <c r="T9187" s="1" t="str">
        <f t="shared" si="574"/>
        <v>High</v>
      </c>
      <c r="U9187">
        <v>9</v>
      </c>
      <c r="V9187">
        <v>2022</v>
      </c>
      <c r="W9187" t="s">
        <v>28</v>
      </c>
      <c r="X9187">
        <v>9</v>
      </c>
    </row>
    <row r="9188" spans="1:24" x14ac:dyDescent="0.3">
      <c r="A9188">
        <v>9187</v>
      </c>
      <c r="B9188" t="s">
        <v>41</v>
      </c>
      <c r="C9188" t="str">
        <f>_xlfn.XLOOKUP(B9188,Lookup_table!B:B,Lookup_table!C:C)</f>
        <v>Data</v>
      </c>
      <c r="D9188" t="s">
        <v>37</v>
      </c>
      <c r="E9188" t="s">
        <v>40</v>
      </c>
      <c r="F9188" t="s">
        <v>44</v>
      </c>
      <c r="G9188" t="s">
        <v>17</v>
      </c>
      <c r="H9188" t="str">
        <f t="shared" si="572"/>
        <v>Remote</v>
      </c>
      <c r="I9188" t="s">
        <v>26</v>
      </c>
      <c r="J9188" t="str">
        <f t="shared" si="573"/>
        <v>3-6 yrs</v>
      </c>
      <c r="K9188">
        <f t="shared" ca="1" si="575"/>
        <v>3</v>
      </c>
      <c r="L9188" t="s">
        <v>39</v>
      </c>
      <c r="M9188">
        <v>1</v>
      </c>
      <c r="N9188">
        <v>0</v>
      </c>
      <c r="O9188">
        <v>0</v>
      </c>
      <c r="P9188">
        <v>1</v>
      </c>
      <c r="Q9188">
        <v>0</v>
      </c>
      <c r="R9188">
        <f>SUM(M9188:N9188:O9188:P9188:Q9188)</f>
        <v>2</v>
      </c>
      <c r="S9188" s="1">
        <v>93583</v>
      </c>
      <c r="T9188" s="1" t="str">
        <f t="shared" si="574"/>
        <v>Medium</v>
      </c>
      <c r="U9188">
        <v>9</v>
      </c>
      <c r="V9188">
        <v>2026</v>
      </c>
      <c r="W9188" t="s">
        <v>20</v>
      </c>
      <c r="X9188">
        <v>2</v>
      </c>
    </row>
    <row r="9189" spans="1:24" x14ac:dyDescent="0.3">
      <c r="A9189">
        <v>9188</v>
      </c>
      <c r="B9189" t="s">
        <v>36</v>
      </c>
      <c r="C9189" t="str">
        <f>_xlfn.XLOOKUP(B9189,Lookup_table!B:B,Lookup_table!C:C)</f>
        <v>Data</v>
      </c>
      <c r="D9189" t="s">
        <v>34</v>
      </c>
      <c r="E9189" t="s">
        <v>38</v>
      </c>
      <c r="F9189" t="s">
        <v>44</v>
      </c>
      <c r="G9189" t="s">
        <v>30</v>
      </c>
      <c r="H9189" t="str">
        <f t="shared" si="572"/>
        <v>Onsite/Hybrid</v>
      </c>
      <c r="I9189" t="s">
        <v>26</v>
      </c>
      <c r="J9189" t="str">
        <f t="shared" si="573"/>
        <v>3-6 yrs</v>
      </c>
      <c r="K9189">
        <f t="shared" ca="1" si="575"/>
        <v>3</v>
      </c>
      <c r="L9189" t="s">
        <v>27</v>
      </c>
      <c r="M9189">
        <v>0</v>
      </c>
      <c r="N9189">
        <v>0</v>
      </c>
      <c r="O9189">
        <v>1</v>
      </c>
      <c r="P9189">
        <v>0</v>
      </c>
      <c r="Q9189">
        <v>1</v>
      </c>
      <c r="R9189">
        <f>SUM(M9189:N9189:O9189:P9189:Q9189)</f>
        <v>2</v>
      </c>
      <c r="S9189" s="1">
        <v>99680</v>
      </c>
      <c r="T9189" s="1" t="str">
        <f t="shared" si="574"/>
        <v>Medium</v>
      </c>
      <c r="U9189">
        <v>6</v>
      </c>
      <c r="V9189">
        <v>2026</v>
      </c>
      <c r="W9189" t="s">
        <v>34</v>
      </c>
      <c r="X9189">
        <v>1</v>
      </c>
    </row>
    <row r="9190" spans="1:24" x14ac:dyDescent="0.3">
      <c r="A9190">
        <v>9189</v>
      </c>
      <c r="B9190" t="s">
        <v>31</v>
      </c>
      <c r="C9190" t="str">
        <f>_xlfn.XLOOKUP(B9190,Lookup_table!B:B,Lookup_table!C:C)</f>
        <v>Business</v>
      </c>
      <c r="D9190" t="s">
        <v>22</v>
      </c>
      <c r="E9190" t="s">
        <v>42</v>
      </c>
      <c r="F9190" t="s">
        <v>24</v>
      </c>
      <c r="G9190" t="s">
        <v>30</v>
      </c>
      <c r="H9190" t="str">
        <f t="shared" si="572"/>
        <v>Onsite/Hybrid</v>
      </c>
      <c r="I9190" t="s">
        <v>35</v>
      </c>
      <c r="J9190" t="str">
        <f t="shared" si="573"/>
        <v>0-2 yrs</v>
      </c>
      <c r="K9190">
        <f t="shared" ca="1" si="575"/>
        <v>0</v>
      </c>
      <c r="L9190" t="s">
        <v>19</v>
      </c>
      <c r="M9190">
        <v>0</v>
      </c>
      <c r="N9190">
        <v>1</v>
      </c>
      <c r="O9190">
        <v>1</v>
      </c>
      <c r="P9190">
        <v>1</v>
      </c>
      <c r="Q9190">
        <v>1</v>
      </c>
      <c r="R9190">
        <f>SUM(M9190:N9190:O9190:P9190:Q9190)</f>
        <v>4</v>
      </c>
      <c r="S9190" s="1">
        <v>105724</v>
      </c>
      <c r="T9190" s="1" t="str">
        <f t="shared" si="574"/>
        <v>Medium</v>
      </c>
      <c r="U9190">
        <v>6</v>
      </c>
      <c r="V9190">
        <v>2025</v>
      </c>
      <c r="W9190" t="s">
        <v>28</v>
      </c>
      <c r="X9190">
        <v>3</v>
      </c>
    </row>
    <row r="9191" spans="1:24" x14ac:dyDescent="0.3">
      <c r="A9191">
        <v>9190</v>
      </c>
      <c r="B9191" t="s">
        <v>41</v>
      </c>
      <c r="C9191" t="str">
        <f>_xlfn.XLOOKUP(B9191,Lookup_table!B:B,Lookup_table!C:C)</f>
        <v>Data</v>
      </c>
      <c r="D9191" t="s">
        <v>34</v>
      </c>
      <c r="E9191" t="s">
        <v>15</v>
      </c>
      <c r="F9191" t="s">
        <v>16</v>
      </c>
      <c r="G9191" t="s">
        <v>17</v>
      </c>
      <c r="H9191" t="str">
        <f t="shared" si="572"/>
        <v>Remote</v>
      </c>
      <c r="I9191" t="s">
        <v>18</v>
      </c>
      <c r="J9191" t="str">
        <f t="shared" si="573"/>
        <v>7+ yrs</v>
      </c>
      <c r="K9191">
        <f t="shared" ca="1" si="575"/>
        <v>12</v>
      </c>
      <c r="L9191" t="s">
        <v>39</v>
      </c>
      <c r="M9191">
        <v>0</v>
      </c>
      <c r="N9191">
        <v>1</v>
      </c>
      <c r="O9191">
        <v>1</v>
      </c>
      <c r="P9191">
        <v>1</v>
      </c>
      <c r="Q9191">
        <v>0</v>
      </c>
      <c r="R9191">
        <f>SUM(M9191:N9191:O9191:P9191:Q9191)</f>
        <v>3</v>
      </c>
      <c r="S9191" s="1">
        <v>130639</v>
      </c>
      <c r="T9191" s="1" t="str">
        <f t="shared" si="574"/>
        <v>High</v>
      </c>
      <c r="U9191">
        <v>12</v>
      </c>
      <c r="V9191">
        <v>2024</v>
      </c>
      <c r="W9191" t="s">
        <v>28</v>
      </c>
      <c r="X9191">
        <v>8</v>
      </c>
    </row>
    <row r="9192" spans="1:24" x14ac:dyDescent="0.3">
      <c r="A9192">
        <v>9191</v>
      </c>
      <c r="B9192" t="s">
        <v>41</v>
      </c>
      <c r="C9192" t="str">
        <f>_xlfn.XLOOKUP(B9192,Lookup_table!B:B,Lookup_table!C:C)</f>
        <v>Data</v>
      </c>
      <c r="D9192" t="s">
        <v>34</v>
      </c>
      <c r="E9192" t="s">
        <v>23</v>
      </c>
      <c r="F9192" t="s">
        <v>24</v>
      </c>
      <c r="G9192" t="s">
        <v>17</v>
      </c>
      <c r="H9192" t="str">
        <f t="shared" si="572"/>
        <v>Remote</v>
      </c>
      <c r="I9192" t="s">
        <v>26</v>
      </c>
      <c r="J9192" t="str">
        <f t="shared" si="573"/>
        <v>3-6 yrs</v>
      </c>
      <c r="K9192">
        <f t="shared" ca="1" si="575"/>
        <v>6</v>
      </c>
      <c r="L9192" t="s">
        <v>19</v>
      </c>
      <c r="M9192">
        <v>1</v>
      </c>
      <c r="N9192">
        <v>1</v>
      </c>
      <c r="O9192">
        <v>0</v>
      </c>
      <c r="P9192">
        <v>1</v>
      </c>
      <c r="Q9192">
        <v>1</v>
      </c>
      <c r="R9192">
        <f>SUM(M9192:N9192:O9192:P9192:Q9192)</f>
        <v>4</v>
      </c>
      <c r="S9192" s="1">
        <v>102740</v>
      </c>
      <c r="T9192" s="1" t="str">
        <f t="shared" si="574"/>
        <v>Medium</v>
      </c>
      <c r="U9192">
        <v>8</v>
      </c>
      <c r="V9192">
        <v>2023</v>
      </c>
      <c r="W9192" t="s">
        <v>20</v>
      </c>
      <c r="X9192">
        <v>5</v>
      </c>
    </row>
    <row r="9193" spans="1:24" x14ac:dyDescent="0.3">
      <c r="A9193">
        <v>9192</v>
      </c>
      <c r="B9193" t="s">
        <v>31</v>
      </c>
      <c r="C9193" t="str">
        <f>_xlfn.XLOOKUP(B9193,Lookup_table!B:B,Lookup_table!C:C)</f>
        <v>Business</v>
      </c>
      <c r="D9193" t="s">
        <v>37</v>
      </c>
      <c r="E9193" t="s">
        <v>42</v>
      </c>
      <c r="F9193" t="s">
        <v>51</v>
      </c>
      <c r="G9193" t="s">
        <v>30</v>
      </c>
      <c r="H9193" t="str">
        <f t="shared" si="572"/>
        <v>Onsite/Hybrid</v>
      </c>
      <c r="I9193" t="s">
        <v>35</v>
      </c>
      <c r="J9193" t="str">
        <f t="shared" si="573"/>
        <v>0-2 yrs</v>
      </c>
      <c r="K9193">
        <f t="shared" ca="1" si="575"/>
        <v>1</v>
      </c>
      <c r="L9193" t="s">
        <v>39</v>
      </c>
      <c r="M9193">
        <v>1</v>
      </c>
      <c r="N9193">
        <v>1</v>
      </c>
      <c r="O9193">
        <v>0</v>
      </c>
      <c r="P9193">
        <v>0</v>
      </c>
      <c r="Q9193">
        <v>0</v>
      </c>
      <c r="R9193">
        <f>SUM(M9193:N9193:O9193:P9193:Q9193)</f>
        <v>2</v>
      </c>
      <c r="S9193" s="1">
        <v>46165</v>
      </c>
      <c r="T9193" s="1" t="str">
        <f t="shared" si="574"/>
        <v>Low</v>
      </c>
      <c r="U9193">
        <v>10</v>
      </c>
      <c r="V9193">
        <v>2023</v>
      </c>
      <c r="W9193" t="s">
        <v>34</v>
      </c>
      <c r="X9193">
        <v>5</v>
      </c>
    </row>
    <row r="9194" spans="1:24" x14ac:dyDescent="0.3">
      <c r="A9194">
        <v>9193</v>
      </c>
      <c r="B9194" t="s">
        <v>50</v>
      </c>
      <c r="C9194" t="str">
        <f>_xlfn.XLOOKUP(B9194,Lookup_table!B:B,Lookup_table!C:C)</f>
        <v>AI</v>
      </c>
      <c r="D9194" t="s">
        <v>37</v>
      </c>
      <c r="E9194" t="s">
        <v>23</v>
      </c>
      <c r="F9194" t="s">
        <v>44</v>
      </c>
      <c r="G9194" t="s">
        <v>25</v>
      </c>
      <c r="H9194" t="str">
        <f t="shared" si="572"/>
        <v>Onsite/Hybrid</v>
      </c>
      <c r="I9194" t="s">
        <v>18</v>
      </c>
      <c r="J9194" t="str">
        <f t="shared" si="573"/>
        <v>7+ yrs</v>
      </c>
      <c r="K9194">
        <f t="shared" ca="1" si="575"/>
        <v>13</v>
      </c>
      <c r="L9194" t="s">
        <v>27</v>
      </c>
      <c r="M9194">
        <v>1</v>
      </c>
      <c r="N9194">
        <v>0</v>
      </c>
      <c r="O9194">
        <v>0</v>
      </c>
      <c r="P9194">
        <v>1</v>
      </c>
      <c r="Q9194">
        <v>0</v>
      </c>
      <c r="R9194">
        <f>SUM(M9194:N9194:O9194:P9194:Q9194)</f>
        <v>2</v>
      </c>
      <c r="S9194" s="1">
        <v>155922</v>
      </c>
      <c r="T9194" s="1" t="str">
        <f t="shared" si="574"/>
        <v>High</v>
      </c>
      <c r="U9194">
        <v>8</v>
      </c>
      <c r="V9194">
        <v>2022</v>
      </c>
      <c r="W9194" t="s">
        <v>34</v>
      </c>
      <c r="X9194">
        <v>2</v>
      </c>
    </row>
    <row r="9195" spans="1:24" x14ac:dyDescent="0.3">
      <c r="A9195">
        <v>9194</v>
      </c>
      <c r="B9195" t="s">
        <v>36</v>
      </c>
      <c r="C9195" t="str">
        <f>_xlfn.XLOOKUP(B9195,Lookup_table!B:B,Lookup_table!C:C)</f>
        <v>Data</v>
      </c>
      <c r="D9195" t="s">
        <v>14</v>
      </c>
      <c r="E9195" t="s">
        <v>23</v>
      </c>
      <c r="F9195" t="s">
        <v>44</v>
      </c>
      <c r="G9195" t="s">
        <v>30</v>
      </c>
      <c r="H9195" t="str">
        <f t="shared" si="572"/>
        <v>Onsite/Hybrid</v>
      </c>
      <c r="I9195" t="s">
        <v>26</v>
      </c>
      <c r="J9195" t="str">
        <f t="shared" si="573"/>
        <v>3-6 yrs</v>
      </c>
      <c r="K9195">
        <f t="shared" ca="1" si="575"/>
        <v>5</v>
      </c>
      <c r="L9195" t="s">
        <v>27</v>
      </c>
      <c r="M9195">
        <v>1</v>
      </c>
      <c r="N9195">
        <v>1</v>
      </c>
      <c r="O9195">
        <v>0</v>
      </c>
      <c r="P9195">
        <v>1</v>
      </c>
      <c r="Q9195">
        <v>0</v>
      </c>
      <c r="R9195">
        <f>SUM(M9195:N9195:O9195:P9195:Q9195)</f>
        <v>3</v>
      </c>
      <c r="S9195" s="1">
        <v>91241</v>
      </c>
      <c r="T9195" s="1" t="str">
        <f t="shared" si="574"/>
        <v>Medium</v>
      </c>
      <c r="U9195">
        <v>11</v>
      </c>
      <c r="V9195">
        <v>2025</v>
      </c>
      <c r="W9195" t="s">
        <v>20</v>
      </c>
      <c r="X9195">
        <v>4</v>
      </c>
    </row>
    <row r="9196" spans="1:24" x14ac:dyDescent="0.3">
      <c r="A9196">
        <v>9195</v>
      </c>
      <c r="B9196" t="s">
        <v>36</v>
      </c>
      <c r="C9196" t="str">
        <f>_xlfn.XLOOKUP(B9196,Lookup_table!B:B,Lookup_table!C:C)</f>
        <v>Data</v>
      </c>
      <c r="D9196" t="s">
        <v>34</v>
      </c>
      <c r="E9196" t="s">
        <v>15</v>
      </c>
      <c r="F9196" t="s">
        <v>44</v>
      </c>
      <c r="G9196" t="s">
        <v>17</v>
      </c>
      <c r="H9196" t="str">
        <f t="shared" si="572"/>
        <v>Remote</v>
      </c>
      <c r="I9196" t="s">
        <v>26</v>
      </c>
      <c r="J9196" t="str">
        <f t="shared" si="573"/>
        <v>3-6 yrs</v>
      </c>
      <c r="K9196">
        <f t="shared" ca="1" si="575"/>
        <v>6</v>
      </c>
      <c r="L9196" t="s">
        <v>19</v>
      </c>
      <c r="M9196">
        <v>0</v>
      </c>
      <c r="N9196">
        <v>1</v>
      </c>
      <c r="O9196">
        <v>1</v>
      </c>
      <c r="P9196">
        <v>0</v>
      </c>
      <c r="Q9196">
        <v>0</v>
      </c>
      <c r="R9196">
        <f>SUM(M9196:N9196:O9196:P9196:Q9196)</f>
        <v>2</v>
      </c>
      <c r="S9196" s="1">
        <v>91032</v>
      </c>
      <c r="T9196" s="1" t="str">
        <f t="shared" si="574"/>
        <v>Medium</v>
      </c>
      <c r="U9196">
        <v>3</v>
      </c>
      <c r="V9196">
        <v>2022</v>
      </c>
      <c r="W9196" t="s">
        <v>20</v>
      </c>
      <c r="X9196">
        <v>6</v>
      </c>
    </row>
    <row r="9197" spans="1:24" x14ac:dyDescent="0.3">
      <c r="A9197">
        <v>9196</v>
      </c>
      <c r="B9197" t="s">
        <v>31</v>
      </c>
      <c r="C9197" t="str">
        <f>_xlfn.XLOOKUP(B9197,Lookup_table!B:B,Lookup_table!C:C)</f>
        <v>Business</v>
      </c>
      <c r="D9197" t="s">
        <v>34</v>
      </c>
      <c r="E9197" t="s">
        <v>40</v>
      </c>
      <c r="F9197" t="s">
        <v>29</v>
      </c>
      <c r="G9197" t="s">
        <v>17</v>
      </c>
      <c r="H9197" t="str">
        <f t="shared" si="572"/>
        <v>Remote</v>
      </c>
      <c r="I9197" t="s">
        <v>35</v>
      </c>
      <c r="J9197" t="str">
        <f t="shared" si="573"/>
        <v>0-2 yrs</v>
      </c>
      <c r="K9197">
        <f t="shared" ca="1" si="575"/>
        <v>2</v>
      </c>
      <c r="L9197" t="s">
        <v>19</v>
      </c>
      <c r="M9197">
        <v>1</v>
      </c>
      <c r="N9197">
        <v>0</v>
      </c>
      <c r="O9197">
        <v>0</v>
      </c>
      <c r="P9197">
        <v>1</v>
      </c>
      <c r="Q9197">
        <v>1</v>
      </c>
      <c r="R9197">
        <f>SUM(M9197:N9197:O9197:P9197:Q9197)</f>
        <v>3</v>
      </c>
      <c r="S9197" s="1">
        <v>73394</v>
      </c>
      <c r="T9197" s="1" t="str">
        <f t="shared" si="574"/>
        <v>Medium</v>
      </c>
      <c r="U9197">
        <v>5</v>
      </c>
      <c r="V9197">
        <v>2024</v>
      </c>
      <c r="W9197" t="s">
        <v>34</v>
      </c>
      <c r="X9197">
        <v>1</v>
      </c>
    </row>
    <row r="9198" spans="1:24" x14ac:dyDescent="0.3">
      <c r="A9198">
        <v>9197</v>
      </c>
      <c r="B9198" t="s">
        <v>36</v>
      </c>
      <c r="C9198" t="str">
        <f>_xlfn.XLOOKUP(B9198,Lookup_table!B:B,Lookup_table!C:C)</f>
        <v>Data</v>
      </c>
      <c r="D9198" t="s">
        <v>37</v>
      </c>
      <c r="E9198" t="s">
        <v>42</v>
      </c>
      <c r="F9198" t="s">
        <v>52</v>
      </c>
      <c r="G9198" t="s">
        <v>17</v>
      </c>
      <c r="H9198" t="str">
        <f t="shared" si="572"/>
        <v>Remote</v>
      </c>
      <c r="I9198" t="s">
        <v>18</v>
      </c>
      <c r="J9198" t="str">
        <f t="shared" si="573"/>
        <v>7+ yrs</v>
      </c>
      <c r="K9198">
        <f t="shared" ca="1" si="575"/>
        <v>12</v>
      </c>
      <c r="L9198" t="s">
        <v>39</v>
      </c>
      <c r="M9198">
        <v>1</v>
      </c>
      <c r="N9198">
        <v>0</v>
      </c>
      <c r="O9198">
        <v>0</v>
      </c>
      <c r="P9198">
        <v>0</v>
      </c>
      <c r="Q9198">
        <v>1</v>
      </c>
      <c r="R9198">
        <f>SUM(M9198:N9198:O9198:P9198:Q9198)</f>
        <v>2</v>
      </c>
      <c r="S9198" s="1">
        <v>111008</v>
      </c>
      <c r="T9198" s="1" t="str">
        <f t="shared" si="574"/>
        <v>Medium</v>
      </c>
      <c r="U9198">
        <v>12</v>
      </c>
      <c r="V9198">
        <v>2020</v>
      </c>
      <c r="W9198" t="s">
        <v>20</v>
      </c>
      <c r="X9198">
        <v>4</v>
      </c>
    </row>
    <row r="9199" spans="1:24" x14ac:dyDescent="0.3">
      <c r="A9199">
        <v>9198</v>
      </c>
      <c r="B9199" t="s">
        <v>33</v>
      </c>
      <c r="C9199" t="str">
        <f>_xlfn.XLOOKUP(B9199,Lookup_table!B:B,Lookup_table!C:C)</f>
        <v>Data</v>
      </c>
      <c r="D9199" t="s">
        <v>22</v>
      </c>
      <c r="E9199" t="s">
        <v>40</v>
      </c>
      <c r="F9199" t="s">
        <v>24</v>
      </c>
      <c r="G9199" t="s">
        <v>30</v>
      </c>
      <c r="H9199" t="str">
        <f t="shared" si="572"/>
        <v>Onsite/Hybrid</v>
      </c>
      <c r="I9199" t="s">
        <v>18</v>
      </c>
      <c r="J9199" t="str">
        <f t="shared" si="573"/>
        <v>7+ yrs</v>
      </c>
      <c r="K9199">
        <f t="shared" ca="1" si="575"/>
        <v>14</v>
      </c>
      <c r="L9199" t="s">
        <v>27</v>
      </c>
      <c r="M9199">
        <v>1</v>
      </c>
      <c r="N9199">
        <v>1</v>
      </c>
      <c r="O9199">
        <v>1</v>
      </c>
      <c r="P9199">
        <v>0</v>
      </c>
      <c r="Q9199">
        <v>0</v>
      </c>
      <c r="R9199">
        <f>SUM(M9199:N9199:O9199:P9199:Q9199)</f>
        <v>3</v>
      </c>
      <c r="S9199" s="1">
        <v>138470</v>
      </c>
      <c r="T9199" s="1" t="str">
        <f t="shared" si="574"/>
        <v>High</v>
      </c>
      <c r="U9199">
        <v>2</v>
      </c>
      <c r="V9199">
        <v>2025</v>
      </c>
      <c r="W9199" t="s">
        <v>34</v>
      </c>
      <c r="X9199">
        <v>4</v>
      </c>
    </row>
    <row r="9200" spans="1:24" x14ac:dyDescent="0.3">
      <c r="A9200">
        <v>9199</v>
      </c>
      <c r="B9200" t="s">
        <v>36</v>
      </c>
      <c r="C9200" t="str">
        <f>_xlfn.XLOOKUP(B9200,Lookup_table!B:B,Lookup_table!C:C)</f>
        <v>Data</v>
      </c>
      <c r="D9200" t="s">
        <v>22</v>
      </c>
      <c r="E9200" t="s">
        <v>38</v>
      </c>
      <c r="F9200" t="s">
        <v>16</v>
      </c>
      <c r="G9200" t="s">
        <v>30</v>
      </c>
      <c r="H9200" t="str">
        <f t="shared" si="572"/>
        <v>Onsite/Hybrid</v>
      </c>
      <c r="I9200" t="s">
        <v>26</v>
      </c>
      <c r="J9200" t="str">
        <f t="shared" si="573"/>
        <v>3-6 yrs</v>
      </c>
      <c r="K9200">
        <f t="shared" ca="1" si="575"/>
        <v>6</v>
      </c>
      <c r="L9200" t="s">
        <v>27</v>
      </c>
      <c r="M9200">
        <v>1</v>
      </c>
      <c r="N9200">
        <v>0</v>
      </c>
      <c r="O9200">
        <v>1</v>
      </c>
      <c r="P9200">
        <v>1</v>
      </c>
      <c r="Q9200">
        <v>1</v>
      </c>
      <c r="R9200">
        <f>SUM(M9200:N9200:O9200:P9200:Q9200)</f>
        <v>4</v>
      </c>
      <c r="S9200" s="1">
        <v>137752</v>
      </c>
      <c r="T9200" s="1" t="str">
        <f t="shared" si="574"/>
        <v>High</v>
      </c>
      <c r="U9200">
        <v>6</v>
      </c>
      <c r="V9200">
        <v>2026</v>
      </c>
      <c r="W9200" t="s">
        <v>28</v>
      </c>
      <c r="X9200">
        <v>4</v>
      </c>
    </row>
    <row r="9201" spans="1:24" x14ac:dyDescent="0.3">
      <c r="A9201">
        <v>9200</v>
      </c>
      <c r="B9201" t="s">
        <v>41</v>
      </c>
      <c r="C9201" t="str">
        <f>_xlfn.XLOOKUP(B9201,Lookup_table!B:B,Lookup_table!C:C)</f>
        <v>Data</v>
      </c>
      <c r="D9201" t="s">
        <v>14</v>
      </c>
      <c r="E9201" t="s">
        <v>32</v>
      </c>
      <c r="F9201" t="s">
        <v>29</v>
      </c>
      <c r="G9201" t="s">
        <v>30</v>
      </c>
      <c r="H9201" t="str">
        <f t="shared" si="572"/>
        <v>Onsite/Hybrid</v>
      </c>
      <c r="I9201" t="s">
        <v>18</v>
      </c>
      <c r="J9201" t="str">
        <f t="shared" si="573"/>
        <v>7+ yrs</v>
      </c>
      <c r="K9201">
        <f t="shared" ca="1" si="575"/>
        <v>9</v>
      </c>
      <c r="L9201" t="s">
        <v>39</v>
      </c>
      <c r="M9201">
        <v>1</v>
      </c>
      <c r="N9201">
        <v>1</v>
      </c>
      <c r="O9201">
        <v>0</v>
      </c>
      <c r="P9201">
        <v>1</v>
      </c>
      <c r="Q9201">
        <v>0</v>
      </c>
      <c r="R9201">
        <f>SUM(M9201:N9201:O9201:P9201:Q9201)</f>
        <v>3</v>
      </c>
      <c r="S9201" s="1">
        <v>119834</v>
      </c>
      <c r="T9201" s="1" t="str">
        <f t="shared" si="574"/>
        <v>Medium</v>
      </c>
      <c r="U9201">
        <v>5</v>
      </c>
      <c r="V9201">
        <v>2021</v>
      </c>
      <c r="W9201" t="s">
        <v>20</v>
      </c>
      <c r="X9201">
        <v>4</v>
      </c>
    </row>
    <row r="9202" spans="1:24" x14ac:dyDescent="0.3">
      <c r="A9202">
        <v>9201</v>
      </c>
      <c r="B9202" t="s">
        <v>50</v>
      </c>
      <c r="C9202" t="str">
        <f>_xlfn.XLOOKUP(B9202,Lookup_table!B:B,Lookup_table!C:C)</f>
        <v>AI</v>
      </c>
      <c r="D9202" t="s">
        <v>14</v>
      </c>
      <c r="E9202" t="s">
        <v>23</v>
      </c>
      <c r="F9202" t="s">
        <v>51</v>
      </c>
      <c r="G9202" t="s">
        <v>17</v>
      </c>
      <c r="H9202" t="str">
        <f t="shared" si="572"/>
        <v>Remote</v>
      </c>
      <c r="I9202" t="s">
        <v>26</v>
      </c>
      <c r="J9202" t="str">
        <f t="shared" si="573"/>
        <v>3-6 yrs</v>
      </c>
      <c r="K9202">
        <f t="shared" ca="1" si="575"/>
        <v>3</v>
      </c>
      <c r="L9202" t="s">
        <v>39</v>
      </c>
      <c r="M9202">
        <v>1</v>
      </c>
      <c r="N9202">
        <v>0</v>
      </c>
      <c r="O9202">
        <v>0</v>
      </c>
      <c r="P9202">
        <v>1</v>
      </c>
      <c r="Q9202">
        <v>1</v>
      </c>
      <c r="R9202">
        <f>SUM(M9202:N9202:O9202:P9202:Q9202)</f>
        <v>3</v>
      </c>
      <c r="S9202" s="1">
        <v>135448</v>
      </c>
      <c r="T9202" s="1" t="str">
        <f t="shared" si="574"/>
        <v>High</v>
      </c>
      <c r="U9202">
        <v>6</v>
      </c>
      <c r="V9202">
        <v>2024</v>
      </c>
      <c r="W9202" t="s">
        <v>34</v>
      </c>
      <c r="X9202">
        <v>5</v>
      </c>
    </row>
    <row r="9203" spans="1:24" x14ac:dyDescent="0.3">
      <c r="A9203">
        <v>9202</v>
      </c>
      <c r="B9203" t="s">
        <v>41</v>
      </c>
      <c r="C9203" t="str">
        <f>_xlfn.XLOOKUP(B9203,Lookup_table!B:B,Lookup_table!C:C)</f>
        <v>Data</v>
      </c>
      <c r="D9203" t="s">
        <v>34</v>
      </c>
      <c r="E9203" t="s">
        <v>40</v>
      </c>
      <c r="F9203" t="s">
        <v>43</v>
      </c>
      <c r="G9203" t="s">
        <v>17</v>
      </c>
      <c r="H9203" t="str">
        <f t="shared" si="572"/>
        <v>Remote</v>
      </c>
      <c r="I9203" t="s">
        <v>35</v>
      </c>
      <c r="J9203" t="str">
        <f t="shared" si="573"/>
        <v>0-2 yrs</v>
      </c>
      <c r="K9203">
        <f t="shared" ca="1" si="575"/>
        <v>0</v>
      </c>
      <c r="L9203" t="s">
        <v>19</v>
      </c>
      <c r="M9203">
        <v>0</v>
      </c>
      <c r="N9203">
        <v>1</v>
      </c>
      <c r="O9203">
        <v>0</v>
      </c>
      <c r="P9203">
        <v>1</v>
      </c>
      <c r="Q9203">
        <v>1</v>
      </c>
      <c r="R9203">
        <f>SUM(M9203:N9203:O9203:P9203:Q9203)</f>
        <v>3</v>
      </c>
      <c r="S9203" s="1">
        <v>70028</v>
      </c>
      <c r="T9203" s="1" t="str">
        <f t="shared" si="574"/>
        <v>Medium</v>
      </c>
      <c r="U9203">
        <v>7</v>
      </c>
      <c r="V9203">
        <v>2022</v>
      </c>
      <c r="W9203" t="s">
        <v>28</v>
      </c>
      <c r="X9203">
        <v>7</v>
      </c>
    </row>
    <row r="9204" spans="1:24" x14ac:dyDescent="0.3">
      <c r="A9204">
        <v>9203</v>
      </c>
      <c r="B9204" t="s">
        <v>21</v>
      </c>
      <c r="C9204" t="str">
        <f>_xlfn.XLOOKUP(B9204,Lookup_table!B:B,Lookup_table!C:C)</f>
        <v>AI</v>
      </c>
      <c r="D9204" t="s">
        <v>34</v>
      </c>
      <c r="E9204" t="s">
        <v>32</v>
      </c>
      <c r="F9204" t="s">
        <v>16</v>
      </c>
      <c r="G9204" t="s">
        <v>25</v>
      </c>
      <c r="H9204" t="str">
        <f t="shared" si="572"/>
        <v>Onsite/Hybrid</v>
      </c>
      <c r="I9204" t="s">
        <v>26</v>
      </c>
      <c r="J9204" t="str">
        <f t="shared" si="573"/>
        <v>3-6 yrs</v>
      </c>
      <c r="K9204">
        <f t="shared" ca="1" si="575"/>
        <v>3</v>
      </c>
      <c r="L9204" t="s">
        <v>39</v>
      </c>
      <c r="M9204">
        <v>0</v>
      </c>
      <c r="N9204">
        <v>1</v>
      </c>
      <c r="O9204">
        <v>1</v>
      </c>
      <c r="P9204">
        <v>0</v>
      </c>
      <c r="Q9204">
        <v>1</v>
      </c>
      <c r="R9204">
        <f>SUM(M9204:N9204:O9204:P9204:Q9204)</f>
        <v>3</v>
      </c>
      <c r="S9204" s="1">
        <v>142598</v>
      </c>
      <c r="T9204" s="1" t="str">
        <f t="shared" si="574"/>
        <v>High</v>
      </c>
      <c r="U9204">
        <v>8</v>
      </c>
      <c r="V9204">
        <v>2021</v>
      </c>
      <c r="W9204" t="s">
        <v>20</v>
      </c>
      <c r="X9204">
        <v>6</v>
      </c>
    </row>
    <row r="9205" spans="1:24" x14ac:dyDescent="0.3">
      <c r="A9205">
        <v>9204</v>
      </c>
      <c r="B9205" t="s">
        <v>21</v>
      </c>
      <c r="C9205" t="str">
        <f>_xlfn.XLOOKUP(B9205,Lookup_table!B:B,Lookup_table!C:C)</f>
        <v>AI</v>
      </c>
      <c r="D9205" t="s">
        <v>22</v>
      </c>
      <c r="E9205" t="s">
        <v>32</v>
      </c>
      <c r="F9205" t="s">
        <v>43</v>
      </c>
      <c r="G9205" t="s">
        <v>17</v>
      </c>
      <c r="H9205" t="str">
        <f t="shared" si="572"/>
        <v>Remote</v>
      </c>
      <c r="I9205" t="s">
        <v>35</v>
      </c>
      <c r="J9205" t="str">
        <f t="shared" si="573"/>
        <v>0-2 yrs</v>
      </c>
      <c r="K9205">
        <f t="shared" ca="1" si="575"/>
        <v>1</v>
      </c>
      <c r="L9205" t="s">
        <v>19</v>
      </c>
      <c r="M9205">
        <v>1</v>
      </c>
      <c r="N9205">
        <v>0</v>
      </c>
      <c r="O9205">
        <v>0</v>
      </c>
      <c r="P9205">
        <v>0</v>
      </c>
      <c r="Q9205">
        <v>1</v>
      </c>
      <c r="R9205">
        <f>SUM(M9205:N9205:O9205:P9205:Q9205)</f>
        <v>2</v>
      </c>
      <c r="S9205" s="1">
        <v>120167</v>
      </c>
      <c r="T9205" s="1" t="str">
        <f t="shared" si="574"/>
        <v>High</v>
      </c>
      <c r="U9205">
        <v>3</v>
      </c>
      <c r="V9205">
        <v>2022</v>
      </c>
      <c r="W9205" t="s">
        <v>34</v>
      </c>
      <c r="X9205">
        <v>4</v>
      </c>
    </row>
    <row r="9206" spans="1:24" x14ac:dyDescent="0.3">
      <c r="A9206">
        <v>9205</v>
      </c>
      <c r="B9206" t="s">
        <v>41</v>
      </c>
      <c r="C9206" t="str">
        <f>_xlfn.XLOOKUP(B9206,Lookup_table!B:B,Lookup_table!C:C)</f>
        <v>Data</v>
      </c>
      <c r="D9206" t="s">
        <v>34</v>
      </c>
      <c r="E9206" t="s">
        <v>32</v>
      </c>
      <c r="F9206" t="s">
        <v>51</v>
      </c>
      <c r="G9206" t="s">
        <v>30</v>
      </c>
      <c r="H9206" t="str">
        <f t="shared" si="572"/>
        <v>Onsite/Hybrid</v>
      </c>
      <c r="I9206" t="s">
        <v>18</v>
      </c>
      <c r="J9206" t="str">
        <f t="shared" si="573"/>
        <v>7+ yrs</v>
      </c>
      <c r="K9206">
        <f t="shared" ca="1" si="575"/>
        <v>8</v>
      </c>
      <c r="L9206" t="s">
        <v>27</v>
      </c>
      <c r="M9206">
        <v>0</v>
      </c>
      <c r="N9206">
        <v>0</v>
      </c>
      <c r="O9206">
        <v>0</v>
      </c>
      <c r="P9206">
        <v>0</v>
      </c>
      <c r="Q9206">
        <v>1</v>
      </c>
      <c r="R9206">
        <f>SUM(M9206:N9206:O9206:P9206:Q9206)</f>
        <v>1</v>
      </c>
      <c r="S9206" s="1">
        <v>111239</v>
      </c>
      <c r="T9206" s="1" t="str">
        <f t="shared" si="574"/>
        <v>Medium</v>
      </c>
      <c r="U9206">
        <v>5</v>
      </c>
      <c r="V9206">
        <v>2022</v>
      </c>
      <c r="W9206" t="s">
        <v>34</v>
      </c>
      <c r="X9206">
        <v>3</v>
      </c>
    </row>
    <row r="9207" spans="1:24" x14ac:dyDescent="0.3">
      <c r="A9207">
        <v>9206</v>
      </c>
      <c r="B9207" t="s">
        <v>31</v>
      </c>
      <c r="C9207" t="str">
        <f>_xlfn.XLOOKUP(B9207,Lookup_table!B:B,Lookup_table!C:C)</f>
        <v>Business</v>
      </c>
      <c r="D9207" t="s">
        <v>34</v>
      </c>
      <c r="E9207" t="s">
        <v>40</v>
      </c>
      <c r="F9207" t="s">
        <v>52</v>
      </c>
      <c r="G9207" t="s">
        <v>25</v>
      </c>
      <c r="H9207" t="str">
        <f t="shared" si="572"/>
        <v>Onsite/Hybrid</v>
      </c>
      <c r="I9207" t="s">
        <v>26</v>
      </c>
      <c r="J9207" t="str">
        <f t="shared" si="573"/>
        <v>3-6 yrs</v>
      </c>
      <c r="K9207">
        <f t="shared" ca="1" si="575"/>
        <v>6</v>
      </c>
      <c r="L9207" t="s">
        <v>27</v>
      </c>
      <c r="M9207">
        <v>0</v>
      </c>
      <c r="N9207">
        <v>1</v>
      </c>
      <c r="O9207">
        <v>1</v>
      </c>
      <c r="P9207">
        <v>0</v>
      </c>
      <c r="Q9207">
        <v>0</v>
      </c>
      <c r="R9207">
        <f>SUM(M9207:N9207:O9207:P9207:Q9207)</f>
        <v>2</v>
      </c>
      <c r="S9207" s="1">
        <v>94445</v>
      </c>
      <c r="T9207" s="1" t="str">
        <f t="shared" si="574"/>
        <v>Medium</v>
      </c>
      <c r="U9207">
        <v>5</v>
      </c>
      <c r="V9207">
        <v>2023</v>
      </c>
      <c r="W9207" t="s">
        <v>34</v>
      </c>
      <c r="X9207">
        <v>2</v>
      </c>
    </row>
    <row r="9208" spans="1:24" x14ac:dyDescent="0.3">
      <c r="A9208">
        <v>9207</v>
      </c>
      <c r="B9208" t="s">
        <v>31</v>
      </c>
      <c r="C9208" t="str">
        <f>_xlfn.XLOOKUP(B9208,Lookup_table!B:B,Lookup_table!C:C)</f>
        <v>Business</v>
      </c>
      <c r="D9208" t="s">
        <v>22</v>
      </c>
      <c r="E9208" t="s">
        <v>40</v>
      </c>
      <c r="F9208" t="s">
        <v>24</v>
      </c>
      <c r="G9208" t="s">
        <v>30</v>
      </c>
      <c r="H9208" t="str">
        <f t="shared" si="572"/>
        <v>Onsite/Hybrid</v>
      </c>
      <c r="I9208" t="s">
        <v>35</v>
      </c>
      <c r="J9208" t="str">
        <f t="shared" si="573"/>
        <v>0-2 yrs</v>
      </c>
      <c r="K9208">
        <f t="shared" ca="1" si="575"/>
        <v>2</v>
      </c>
      <c r="L9208" t="s">
        <v>39</v>
      </c>
      <c r="M9208">
        <v>0</v>
      </c>
      <c r="N9208">
        <v>1</v>
      </c>
      <c r="O9208">
        <v>0</v>
      </c>
      <c r="P9208">
        <v>0</v>
      </c>
      <c r="Q9208">
        <v>1</v>
      </c>
      <c r="R9208">
        <f>SUM(M9208:N9208:O9208:P9208:Q9208)</f>
        <v>2</v>
      </c>
      <c r="S9208" s="1">
        <v>76793</v>
      </c>
      <c r="T9208" s="1" t="str">
        <f t="shared" si="574"/>
        <v>Medium</v>
      </c>
      <c r="U9208">
        <v>12</v>
      </c>
      <c r="V9208">
        <v>2024</v>
      </c>
      <c r="W9208" t="s">
        <v>28</v>
      </c>
      <c r="X9208">
        <v>7</v>
      </c>
    </row>
    <row r="9209" spans="1:24" x14ac:dyDescent="0.3">
      <c r="A9209">
        <v>9208</v>
      </c>
      <c r="B9209" t="s">
        <v>41</v>
      </c>
      <c r="C9209" t="str">
        <f>_xlfn.XLOOKUP(B9209,Lookup_table!B:B,Lookup_table!C:C)</f>
        <v>Data</v>
      </c>
      <c r="D9209" t="s">
        <v>22</v>
      </c>
      <c r="E9209" t="s">
        <v>42</v>
      </c>
      <c r="F9209" t="s">
        <v>16</v>
      </c>
      <c r="G9209" t="s">
        <v>17</v>
      </c>
      <c r="H9209" t="str">
        <f t="shared" si="572"/>
        <v>Remote</v>
      </c>
      <c r="I9209" t="s">
        <v>26</v>
      </c>
      <c r="J9209" t="str">
        <f t="shared" si="573"/>
        <v>3-6 yrs</v>
      </c>
      <c r="K9209">
        <f t="shared" ca="1" si="575"/>
        <v>3</v>
      </c>
      <c r="L9209" t="s">
        <v>27</v>
      </c>
      <c r="M9209">
        <v>0</v>
      </c>
      <c r="N9209">
        <v>1</v>
      </c>
      <c r="O9209">
        <v>1</v>
      </c>
      <c r="P9209">
        <v>0</v>
      </c>
      <c r="Q9209">
        <v>0</v>
      </c>
      <c r="R9209">
        <f>SUM(M9209:N9209:O9209:P9209:Q9209)</f>
        <v>2</v>
      </c>
      <c r="S9209" s="1">
        <v>114219</v>
      </c>
      <c r="T9209" s="1" t="str">
        <f t="shared" si="574"/>
        <v>Medium</v>
      </c>
      <c r="U9209">
        <v>11</v>
      </c>
      <c r="V9209">
        <v>2026</v>
      </c>
      <c r="W9209" t="s">
        <v>28</v>
      </c>
      <c r="X9209">
        <v>9</v>
      </c>
    </row>
    <row r="9210" spans="1:24" x14ac:dyDescent="0.3">
      <c r="A9210">
        <v>9209</v>
      </c>
      <c r="B9210" t="s">
        <v>50</v>
      </c>
      <c r="C9210" t="str">
        <f>_xlfn.XLOOKUP(B9210,Lookup_table!B:B,Lookup_table!C:C)</f>
        <v>AI</v>
      </c>
      <c r="D9210" t="s">
        <v>37</v>
      </c>
      <c r="E9210" t="s">
        <v>32</v>
      </c>
      <c r="F9210" t="s">
        <v>29</v>
      </c>
      <c r="G9210" t="s">
        <v>17</v>
      </c>
      <c r="H9210" t="str">
        <f t="shared" si="572"/>
        <v>Remote</v>
      </c>
      <c r="I9210" t="s">
        <v>26</v>
      </c>
      <c r="J9210" t="str">
        <f t="shared" si="573"/>
        <v>3-6 yrs</v>
      </c>
      <c r="K9210">
        <f t="shared" ca="1" si="575"/>
        <v>4</v>
      </c>
      <c r="L9210" t="s">
        <v>19</v>
      </c>
      <c r="M9210">
        <v>0</v>
      </c>
      <c r="N9210">
        <v>1</v>
      </c>
      <c r="O9210">
        <v>0</v>
      </c>
      <c r="P9210">
        <v>0</v>
      </c>
      <c r="Q9210">
        <v>1</v>
      </c>
      <c r="R9210">
        <f>SUM(M9210:N9210:O9210:P9210:Q9210)</f>
        <v>2</v>
      </c>
      <c r="S9210" s="1">
        <v>124472</v>
      </c>
      <c r="T9210" s="1" t="str">
        <f t="shared" si="574"/>
        <v>High</v>
      </c>
      <c r="U9210">
        <v>6</v>
      </c>
      <c r="V9210">
        <v>2023</v>
      </c>
      <c r="W9210" t="s">
        <v>28</v>
      </c>
      <c r="X9210">
        <v>8</v>
      </c>
    </row>
    <row r="9211" spans="1:24" x14ac:dyDescent="0.3">
      <c r="A9211">
        <v>9210</v>
      </c>
      <c r="B9211" t="s">
        <v>41</v>
      </c>
      <c r="C9211" t="str">
        <f>_xlfn.XLOOKUP(B9211,Lookup_table!B:B,Lookup_table!C:C)</f>
        <v>Data</v>
      </c>
      <c r="D9211" t="s">
        <v>37</v>
      </c>
      <c r="E9211" t="s">
        <v>40</v>
      </c>
      <c r="F9211" t="s">
        <v>51</v>
      </c>
      <c r="G9211" t="s">
        <v>25</v>
      </c>
      <c r="H9211" t="str">
        <f t="shared" si="572"/>
        <v>Onsite/Hybrid</v>
      </c>
      <c r="I9211" t="s">
        <v>18</v>
      </c>
      <c r="J9211" t="str">
        <f t="shared" si="573"/>
        <v>7+ yrs</v>
      </c>
      <c r="K9211">
        <f t="shared" ca="1" si="575"/>
        <v>9</v>
      </c>
      <c r="L9211" t="s">
        <v>27</v>
      </c>
      <c r="M9211">
        <v>1</v>
      </c>
      <c r="N9211">
        <v>1</v>
      </c>
      <c r="O9211">
        <v>1</v>
      </c>
      <c r="P9211">
        <v>1</v>
      </c>
      <c r="Q9211">
        <v>0</v>
      </c>
      <c r="R9211">
        <f>SUM(M9211:N9211:O9211:P9211:Q9211)</f>
        <v>4</v>
      </c>
      <c r="S9211" s="1">
        <v>131634</v>
      </c>
      <c r="T9211" s="1" t="str">
        <f t="shared" si="574"/>
        <v>High</v>
      </c>
      <c r="U9211">
        <v>3</v>
      </c>
      <c r="V9211">
        <v>2021</v>
      </c>
      <c r="W9211" t="s">
        <v>28</v>
      </c>
      <c r="X9211">
        <v>4</v>
      </c>
    </row>
    <row r="9212" spans="1:24" x14ac:dyDescent="0.3">
      <c r="A9212">
        <v>9211</v>
      </c>
      <c r="B9212" t="s">
        <v>33</v>
      </c>
      <c r="C9212" t="str">
        <f>_xlfn.XLOOKUP(B9212,Lookup_table!B:B,Lookup_table!C:C)</f>
        <v>Data</v>
      </c>
      <c r="D9212" t="s">
        <v>22</v>
      </c>
      <c r="E9212" t="s">
        <v>42</v>
      </c>
      <c r="F9212" t="s">
        <v>16</v>
      </c>
      <c r="G9212" t="s">
        <v>25</v>
      </c>
      <c r="H9212" t="str">
        <f t="shared" si="572"/>
        <v>Onsite/Hybrid</v>
      </c>
      <c r="I9212" t="s">
        <v>18</v>
      </c>
      <c r="J9212" t="str">
        <f t="shared" si="573"/>
        <v>7+ yrs</v>
      </c>
      <c r="K9212">
        <f t="shared" ca="1" si="575"/>
        <v>14</v>
      </c>
      <c r="L9212" t="s">
        <v>19</v>
      </c>
      <c r="M9212">
        <v>1</v>
      </c>
      <c r="N9212">
        <v>1</v>
      </c>
      <c r="O9212">
        <v>0</v>
      </c>
      <c r="P9212">
        <v>0</v>
      </c>
      <c r="Q9212">
        <v>0</v>
      </c>
      <c r="R9212">
        <f>SUM(M9212:N9212:O9212:P9212:Q9212)</f>
        <v>2</v>
      </c>
      <c r="S9212" s="1">
        <v>123000</v>
      </c>
      <c r="T9212" s="1" t="str">
        <f t="shared" si="574"/>
        <v>High</v>
      </c>
      <c r="U9212">
        <v>9</v>
      </c>
      <c r="V9212">
        <v>2021</v>
      </c>
      <c r="W9212" t="s">
        <v>34</v>
      </c>
      <c r="X9212">
        <v>5</v>
      </c>
    </row>
    <row r="9213" spans="1:24" x14ac:dyDescent="0.3">
      <c r="A9213">
        <v>9212</v>
      </c>
      <c r="B9213" t="s">
        <v>33</v>
      </c>
      <c r="C9213" t="str">
        <f>_xlfn.XLOOKUP(B9213,Lookup_table!B:B,Lookup_table!C:C)</f>
        <v>Data</v>
      </c>
      <c r="D9213" t="s">
        <v>22</v>
      </c>
      <c r="E9213" t="s">
        <v>15</v>
      </c>
      <c r="F9213" t="s">
        <v>52</v>
      </c>
      <c r="G9213" t="s">
        <v>17</v>
      </c>
      <c r="H9213" t="str">
        <f t="shared" si="572"/>
        <v>Remote</v>
      </c>
      <c r="I9213" t="s">
        <v>18</v>
      </c>
      <c r="J9213" t="str">
        <f t="shared" si="573"/>
        <v>7+ yrs</v>
      </c>
      <c r="K9213">
        <f t="shared" ca="1" si="575"/>
        <v>13</v>
      </c>
      <c r="L9213" t="s">
        <v>27</v>
      </c>
      <c r="M9213">
        <v>1</v>
      </c>
      <c r="N9213">
        <v>0</v>
      </c>
      <c r="O9213">
        <v>0</v>
      </c>
      <c r="P9213">
        <v>0</v>
      </c>
      <c r="Q9213">
        <v>1</v>
      </c>
      <c r="R9213">
        <f>SUM(M9213:N9213:O9213:P9213:Q9213)</f>
        <v>2</v>
      </c>
      <c r="S9213" s="1">
        <v>126151</v>
      </c>
      <c r="T9213" s="1" t="str">
        <f t="shared" si="574"/>
        <v>High</v>
      </c>
      <c r="U9213">
        <v>9</v>
      </c>
      <c r="V9213">
        <v>2024</v>
      </c>
      <c r="W9213" t="s">
        <v>20</v>
      </c>
      <c r="X9213">
        <v>5</v>
      </c>
    </row>
    <row r="9214" spans="1:24" x14ac:dyDescent="0.3">
      <c r="A9214">
        <v>9213</v>
      </c>
      <c r="B9214" t="s">
        <v>36</v>
      </c>
      <c r="C9214" t="str">
        <f>_xlfn.XLOOKUP(B9214,Lookup_table!B:B,Lookup_table!C:C)</f>
        <v>Data</v>
      </c>
      <c r="D9214" t="s">
        <v>34</v>
      </c>
      <c r="E9214" t="s">
        <v>42</v>
      </c>
      <c r="F9214" t="s">
        <v>43</v>
      </c>
      <c r="G9214" t="s">
        <v>25</v>
      </c>
      <c r="H9214" t="str">
        <f t="shared" si="572"/>
        <v>Onsite/Hybrid</v>
      </c>
      <c r="I9214" t="s">
        <v>18</v>
      </c>
      <c r="J9214" t="str">
        <f t="shared" si="573"/>
        <v>7+ yrs</v>
      </c>
      <c r="K9214">
        <f t="shared" ca="1" si="575"/>
        <v>14</v>
      </c>
      <c r="L9214" t="s">
        <v>39</v>
      </c>
      <c r="M9214">
        <v>1</v>
      </c>
      <c r="N9214">
        <v>1</v>
      </c>
      <c r="O9214">
        <v>0</v>
      </c>
      <c r="P9214">
        <v>0</v>
      </c>
      <c r="Q9214">
        <v>0</v>
      </c>
      <c r="R9214">
        <f>SUM(M9214:N9214:O9214:P9214:Q9214)</f>
        <v>2</v>
      </c>
      <c r="S9214" s="1">
        <v>101374</v>
      </c>
      <c r="T9214" s="1" t="str">
        <f t="shared" si="574"/>
        <v>Medium</v>
      </c>
      <c r="U9214">
        <v>5</v>
      </c>
      <c r="V9214">
        <v>2020</v>
      </c>
      <c r="W9214" t="s">
        <v>34</v>
      </c>
      <c r="X9214">
        <v>2</v>
      </c>
    </row>
    <row r="9215" spans="1:24" x14ac:dyDescent="0.3">
      <c r="A9215">
        <v>9214</v>
      </c>
      <c r="B9215" t="s">
        <v>33</v>
      </c>
      <c r="C9215" t="str">
        <f>_xlfn.XLOOKUP(B9215,Lookup_table!B:B,Lookup_table!C:C)</f>
        <v>Data</v>
      </c>
      <c r="D9215" t="s">
        <v>22</v>
      </c>
      <c r="E9215" t="s">
        <v>40</v>
      </c>
      <c r="F9215" t="s">
        <v>24</v>
      </c>
      <c r="G9215" t="s">
        <v>17</v>
      </c>
      <c r="H9215" t="str">
        <f t="shared" si="572"/>
        <v>Remote</v>
      </c>
      <c r="I9215" t="s">
        <v>35</v>
      </c>
      <c r="J9215" t="str">
        <f t="shared" si="573"/>
        <v>0-2 yrs</v>
      </c>
      <c r="K9215">
        <f t="shared" ca="1" si="575"/>
        <v>1</v>
      </c>
      <c r="L9215" t="s">
        <v>27</v>
      </c>
      <c r="M9215">
        <v>0</v>
      </c>
      <c r="N9215">
        <v>0</v>
      </c>
      <c r="O9215">
        <v>1</v>
      </c>
      <c r="P9215">
        <v>0</v>
      </c>
      <c r="Q9215">
        <v>0</v>
      </c>
      <c r="R9215">
        <f>SUM(M9215:N9215:O9215:P9215:Q9215)</f>
        <v>1</v>
      </c>
      <c r="S9215" s="1">
        <v>81169</v>
      </c>
      <c r="T9215" s="1" t="str">
        <f t="shared" si="574"/>
        <v>Medium</v>
      </c>
      <c r="U9215">
        <v>12</v>
      </c>
      <c r="V9215">
        <v>2023</v>
      </c>
      <c r="W9215" t="s">
        <v>28</v>
      </c>
      <c r="X9215">
        <v>9</v>
      </c>
    </row>
    <row r="9216" spans="1:24" x14ac:dyDescent="0.3">
      <c r="A9216">
        <v>9215</v>
      </c>
      <c r="B9216" t="s">
        <v>36</v>
      </c>
      <c r="C9216" t="str">
        <f>_xlfn.XLOOKUP(B9216,Lookup_table!B:B,Lookup_table!C:C)</f>
        <v>Data</v>
      </c>
      <c r="D9216" t="s">
        <v>22</v>
      </c>
      <c r="E9216" t="s">
        <v>42</v>
      </c>
      <c r="F9216" t="s">
        <v>24</v>
      </c>
      <c r="G9216" t="s">
        <v>17</v>
      </c>
      <c r="H9216" t="str">
        <f t="shared" si="572"/>
        <v>Remote</v>
      </c>
      <c r="I9216" t="s">
        <v>18</v>
      </c>
      <c r="J9216" t="str">
        <f t="shared" si="573"/>
        <v>7+ yrs</v>
      </c>
      <c r="K9216">
        <f t="shared" ca="1" si="575"/>
        <v>13</v>
      </c>
      <c r="L9216" t="s">
        <v>19</v>
      </c>
      <c r="M9216">
        <v>1</v>
      </c>
      <c r="N9216">
        <v>1</v>
      </c>
      <c r="O9216">
        <v>1</v>
      </c>
      <c r="P9216">
        <v>0</v>
      </c>
      <c r="Q9216">
        <v>0</v>
      </c>
      <c r="R9216">
        <f>SUM(M9216:N9216:O9216:P9216:Q9216)</f>
        <v>3</v>
      </c>
      <c r="S9216" s="1">
        <v>132321</v>
      </c>
      <c r="T9216" s="1" t="str">
        <f t="shared" si="574"/>
        <v>High</v>
      </c>
      <c r="U9216">
        <v>12</v>
      </c>
      <c r="V9216">
        <v>2023</v>
      </c>
      <c r="W9216" t="s">
        <v>34</v>
      </c>
      <c r="X9216">
        <v>5</v>
      </c>
    </row>
    <row r="9217" spans="1:24" x14ac:dyDescent="0.3">
      <c r="A9217">
        <v>9216</v>
      </c>
      <c r="B9217" t="s">
        <v>50</v>
      </c>
      <c r="C9217" t="str">
        <f>_xlfn.XLOOKUP(B9217,Lookup_table!B:B,Lookup_table!C:C)</f>
        <v>AI</v>
      </c>
      <c r="D9217" t="s">
        <v>22</v>
      </c>
      <c r="E9217" t="s">
        <v>15</v>
      </c>
      <c r="F9217" t="s">
        <v>16</v>
      </c>
      <c r="G9217" t="s">
        <v>30</v>
      </c>
      <c r="H9217" t="str">
        <f t="shared" si="572"/>
        <v>Onsite/Hybrid</v>
      </c>
      <c r="I9217" t="s">
        <v>26</v>
      </c>
      <c r="J9217" t="str">
        <f t="shared" si="573"/>
        <v>3-6 yrs</v>
      </c>
      <c r="K9217">
        <f t="shared" ca="1" si="575"/>
        <v>3</v>
      </c>
      <c r="L9217" t="s">
        <v>39</v>
      </c>
      <c r="M9217">
        <v>1</v>
      </c>
      <c r="N9217">
        <v>1</v>
      </c>
      <c r="O9217">
        <v>0</v>
      </c>
      <c r="P9217">
        <v>0</v>
      </c>
      <c r="Q9217">
        <v>0</v>
      </c>
      <c r="R9217">
        <f>SUM(M9217:N9217:O9217:P9217:Q9217)</f>
        <v>2</v>
      </c>
      <c r="S9217" s="1">
        <v>130452</v>
      </c>
      <c r="T9217" s="1" t="str">
        <f t="shared" si="574"/>
        <v>High</v>
      </c>
      <c r="U9217">
        <v>11</v>
      </c>
      <c r="V9217">
        <v>2024</v>
      </c>
      <c r="W9217" t="s">
        <v>20</v>
      </c>
      <c r="X9217">
        <v>5</v>
      </c>
    </row>
    <row r="9218" spans="1:24" x14ac:dyDescent="0.3">
      <c r="A9218">
        <v>9217</v>
      </c>
      <c r="B9218" t="s">
        <v>41</v>
      </c>
      <c r="C9218" t="str">
        <f>_xlfn.XLOOKUP(B9218,Lookup_table!B:B,Lookup_table!C:C)</f>
        <v>Data</v>
      </c>
      <c r="D9218" t="s">
        <v>37</v>
      </c>
      <c r="E9218" t="s">
        <v>38</v>
      </c>
      <c r="F9218" t="s">
        <v>16</v>
      </c>
      <c r="G9218" t="s">
        <v>30</v>
      </c>
      <c r="H9218" t="str">
        <f t="shared" ref="H9218:H9281" si="576">IF(G9218="Remote","Remote","Onsite/Hybrid")</f>
        <v>Onsite/Hybrid</v>
      </c>
      <c r="I9218" t="s">
        <v>26</v>
      </c>
      <c r="J9218" t="str">
        <f t="shared" ref="J9218:J9281" si="577">IF(I9218="Entry","0-2 yrs",IF(I9218="Mid","3-6 yrs","7+ yrs"))</f>
        <v>3-6 yrs</v>
      </c>
      <c r="K9218">
        <f t="shared" ca="1" si="575"/>
        <v>6</v>
      </c>
      <c r="L9218" t="s">
        <v>39</v>
      </c>
      <c r="M9218">
        <v>0</v>
      </c>
      <c r="N9218">
        <v>0</v>
      </c>
      <c r="O9218">
        <v>1</v>
      </c>
      <c r="P9218">
        <v>0</v>
      </c>
      <c r="Q9218">
        <v>1</v>
      </c>
      <c r="R9218">
        <f>SUM(M9218:N9218:O9218:P9218:Q9218)</f>
        <v>2</v>
      </c>
      <c r="S9218" s="1">
        <v>95863</v>
      </c>
      <c r="T9218" s="1" t="str">
        <f t="shared" ref="T9218:T9281" si="578">IF(S9218&lt;=70000,"Low",IF(S9218&lt;=120000,"Medium","High"))</f>
        <v>Medium</v>
      </c>
      <c r="U9218">
        <v>11</v>
      </c>
      <c r="V9218">
        <v>2022</v>
      </c>
      <c r="W9218" t="s">
        <v>28</v>
      </c>
      <c r="X9218">
        <v>7</v>
      </c>
    </row>
    <row r="9219" spans="1:24" x14ac:dyDescent="0.3">
      <c r="A9219">
        <v>9218</v>
      </c>
      <c r="B9219" t="s">
        <v>33</v>
      </c>
      <c r="C9219" t="str">
        <f>_xlfn.XLOOKUP(B9219,Lookup_table!B:B,Lookup_table!C:C)</f>
        <v>Data</v>
      </c>
      <c r="D9219" t="s">
        <v>22</v>
      </c>
      <c r="E9219" t="s">
        <v>42</v>
      </c>
      <c r="F9219" t="s">
        <v>43</v>
      </c>
      <c r="G9219" t="s">
        <v>25</v>
      </c>
      <c r="H9219" t="str">
        <f t="shared" si="576"/>
        <v>Onsite/Hybrid</v>
      </c>
      <c r="I9219" t="s">
        <v>18</v>
      </c>
      <c r="J9219" t="str">
        <f t="shared" si="577"/>
        <v>7+ yrs</v>
      </c>
      <c r="K9219">
        <f t="shared" ref="K9219:K9282" ca="1" si="579">IF(J9219="0-2 yrs",RANDBETWEEN(0,2),IF(J9219="3-6 yrs", RANDBETWEEN(3,6),IF(J9219="7+ yrs", RANDBETWEEN(7,15)," ")))</f>
        <v>15</v>
      </c>
      <c r="L9219" t="s">
        <v>27</v>
      </c>
      <c r="M9219">
        <v>0</v>
      </c>
      <c r="N9219">
        <v>0</v>
      </c>
      <c r="O9219">
        <v>0</v>
      </c>
      <c r="P9219">
        <v>1</v>
      </c>
      <c r="Q9219">
        <v>1</v>
      </c>
      <c r="R9219">
        <f>SUM(M9219:N9219:O9219:P9219:Q9219)</f>
        <v>2</v>
      </c>
      <c r="S9219" s="1">
        <v>146071</v>
      </c>
      <c r="T9219" s="1" t="str">
        <f t="shared" si="578"/>
        <v>High</v>
      </c>
      <c r="U9219">
        <v>4</v>
      </c>
      <c r="V9219">
        <v>2024</v>
      </c>
      <c r="W9219" t="s">
        <v>28</v>
      </c>
      <c r="X9219">
        <v>7</v>
      </c>
    </row>
    <row r="9220" spans="1:24" x14ac:dyDescent="0.3">
      <c r="A9220">
        <v>9219</v>
      </c>
      <c r="B9220" t="s">
        <v>31</v>
      </c>
      <c r="C9220" t="str">
        <f>_xlfn.XLOOKUP(B9220,Lookup_table!B:B,Lookup_table!C:C)</f>
        <v>Business</v>
      </c>
      <c r="D9220" t="s">
        <v>14</v>
      </c>
      <c r="E9220" t="s">
        <v>40</v>
      </c>
      <c r="F9220" t="s">
        <v>29</v>
      </c>
      <c r="G9220" t="s">
        <v>30</v>
      </c>
      <c r="H9220" t="str">
        <f t="shared" si="576"/>
        <v>Onsite/Hybrid</v>
      </c>
      <c r="I9220" t="s">
        <v>26</v>
      </c>
      <c r="J9220" t="str">
        <f t="shared" si="577"/>
        <v>3-6 yrs</v>
      </c>
      <c r="K9220">
        <f t="shared" ca="1" si="579"/>
        <v>4</v>
      </c>
      <c r="L9220" t="s">
        <v>27</v>
      </c>
      <c r="M9220">
        <v>1</v>
      </c>
      <c r="N9220">
        <v>0</v>
      </c>
      <c r="O9220">
        <v>1</v>
      </c>
      <c r="P9220">
        <v>0</v>
      </c>
      <c r="Q9220">
        <v>1</v>
      </c>
      <c r="R9220">
        <f>SUM(M9220:N9220:O9220:P9220:Q9220)</f>
        <v>3</v>
      </c>
      <c r="S9220" s="1">
        <v>102183</v>
      </c>
      <c r="T9220" s="1" t="str">
        <f t="shared" si="578"/>
        <v>Medium</v>
      </c>
      <c r="U9220">
        <v>10</v>
      </c>
      <c r="V9220">
        <v>2022</v>
      </c>
      <c r="W9220" t="s">
        <v>20</v>
      </c>
      <c r="X9220">
        <v>3</v>
      </c>
    </row>
    <row r="9221" spans="1:24" x14ac:dyDescent="0.3">
      <c r="A9221">
        <v>9220</v>
      </c>
      <c r="B9221" t="s">
        <v>33</v>
      </c>
      <c r="C9221" t="str">
        <f>_xlfn.XLOOKUP(B9221,Lookup_table!B:B,Lookup_table!C:C)</f>
        <v>Data</v>
      </c>
      <c r="D9221" t="s">
        <v>37</v>
      </c>
      <c r="E9221" t="s">
        <v>15</v>
      </c>
      <c r="F9221" t="s">
        <v>51</v>
      </c>
      <c r="G9221" t="s">
        <v>25</v>
      </c>
      <c r="H9221" t="str">
        <f t="shared" si="576"/>
        <v>Onsite/Hybrid</v>
      </c>
      <c r="I9221" t="s">
        <v>35</v>
      </c>
      <c r="J9221" t="str">
        <f t="shared" si="577"/>
        <v>0-2 yrs</v>
      </c>
      <c r="K9221">
        <f t="shared" ca="1" si="579"/>
        <v>1</v>
      </c>
      <c r="L9221" t="s">
        <v>19</v>
      </c>
      <c r="M9221">
        <v>0</v>
      </c>
      <c r="N9221">
        <v>1</v>
      </c>
      <c r="O9221">
        <v>1</v>
      </c>
      <c r="P9221">
        <v>0</v>
      </c>
      <c r="Q9221">
        <v>1</v>
      </c>
      <c r="R9221">
        <f>SUM(M9221:N9221:O9221:P9221:Q9221)</f>
        <v>3</v>
      </c>
      <c r="S9221" s="1">
        <v>78443</v>
      </c>
      <c r="T9221" s="1" t="str">
        <f t="shared" si="578"/>
        <v>Medium</v>
      </c>
      <c r="U9221">
        <v>8</v>
      </c>
      <c r="V9221">
        <v>2025</v>
      </c>
      <c r="W9221" t="s">
        <v>20</v>
      </c>
      <c r="X9221">
        <v>4</v>
      </c>
    </row>
    <row r="9222" spans="1:24" x14ac:dyDescent="0.3">
      <c r="A9222">
        <v>9221</v>
      </c>
      <c r="B9222" t="s">
        <v>36</v>
      </c>
      <c r="C9222" t="str">
        <f>_xlfn.XLOOKUP(B9222,Lookup_table!B:B,Lookup_table!C:C)</f>
        <v>Data</v>
      </c>
      <c r="D9222" t="s">
        <v>14</v>
      </c>
      <c r="E9222" t="s">
        <v>15</v>
      </c>
      <c r="F9222" t="s">
        <v>24</v>
      </c>
      <c r="G9222" t="s">
        <v>30</v>
      </c>
      <c r="H9222" t="str">
        <f t="shared" si="576"/>
        <v>Onsite/Hybrid</v>
      </c>
      <c r="I9222" t="s">
        <v>35</v>
      </c>
      <c r="J9222" t="str">
        <f t="shared" si="577"/>
        <v>0-2 yrs</v>
      </c>
      <c r="K9222">
        <f t="shared" ca="1" si="579"/>
        <v>2</v>
      </c>
      <c r="L9222" t="s">
        <v>19</v>
      </c>
      <c r="M9222">
        <v>1</v>
      </c>
      <c r="N9222">
        <v>1</v>
      </c>
      <c r="O9222">
        <v>1</v>
      </c>
      <c r="P9222">
        <v>0</v>
      </c>
      <c r="Q9222">
        <v>1</v>
      </c>
      <c r="R9222">
        <f>SUM(M9222:N9222:O9222:P9222:Q9222)</f>
        <v>4</v>
      </c>
      <c r="S9222" s="1">
        <v>78861</v>
      </c>
      <c r="T9222" s="1" t="str">
        <f t="shared" si="578"/>
        <v>Medium</v>
      </c>
      <c r="U9222">
        <v>11</v>
      </c>
      <c r="V9222">
        <v>2025</v>
      </c>
      <c r="W9222" t="s">
        <v>28</v>
      </c>
      <c r="X9222">
        <v>8</v>
      </c>
    </row>
    <row r="9223" spans="1:24" x14ac:dyDescent="0.3">
      <c r="A9223">
        <v>9222</v>
      </c>
      <c r="B9223" t="s">
        <v>41</v>
      </c>
      <c r="C9223" t="str">
        <f>_xlfn.XLOOKUP(B9223,Lookup_table!B:B,Lookup_table!C:C)</f>
        <v>Data</v>
      </c>
      <c r="D9223" t="s">
        <v>37</v>
      </c>
      <c r="E9223" t="s">
        <v>42</v>
      </c>
      <c r="F9223" t="s">
        <v>24</v>
      </c>
      <c r="G9223" t="s">
        <v>17</v>
      </c>
      <c r="H9223" t="str">
        <f t="shared" si="576"/>
        <v>Remote</v>
      </c>
      <c r="I9223" t="s">
        <v>18</v>
      </c>
      <c r="J9223" t="str">
        <f t="shared" si="577"/>
        <v>7+ yrs</v>
      </c>
      <c r="K9223">
        <f t="shared" ca="1" si="579"/>
        <v>14</v>
      </c>
      <c r="L9223" t="s">
        <v>27</v>
      </c>
      <c r="M9223">
        <v>1</v>
      </c>
      <c r="N9223">
        <v>1</v>
      </c>
      <c r="O9223">
        <v>0</v>
      </c>
      <c r="P9223">
        <v>0</v>
      </c>
      <c r="Q9223">
        <v>1</v>
      </c>
      <c r="R9223">
        <f>SUM(M9223:N9223:O9223:P9223:Q9223)</f>
        <v>3</v>
      </c>
      <c r="S9223" s="1">
        <v>105620</v>
      </c>
      <c r="T9223" s="1" t="str">
        <f t="shared" si="578"/>
        <v>Medium</v>
      </c>
      <c r="U9223">
        <v>5</v>
      </c>
      <c r="V9223">
        <v>2024</v>
      </c>
      <c r="W9223" t="s">
        <v>34</v>
      </c>
      <c r="X9223">
        <v>5</v>
      </c>
    </row>
    <row r="9224" spans="1:24" x14ac:dyDescent="0.3">
      <c r="A9224">
        <v>9223</v>
      </c>
      <c r="B9224" t="s">
        <v>33</v>
      </c>
      <c r="C9224" t="str">
        <f>_xlfn.XLOOKUP(B9224,Lookup_table!B:B,Lookup_table!C:C)</f>
        <v>Data</v>
      </c>
      <c r="D9224" t="s">
        <v>37</v>
      </c>
      <c r="E9224" t="s">
        <v>23</v>
      </c>
      <c r="F9224" t="s">
        <v>52</v>
      </c>
      <c r="G9224" t="s">
        <v>25</v>
      </c>
      <c r="H9224" t="str">
        <f t="shared" si="576"/>
        <v>Onsite/Hybrid</v>
      </c>
      <c r="I9224" t="s">
        <v>26</v>
      </c>
      <c r="J9224" t="str">
        <f t="shared" si="577"/>
        <v>3-6 yrs</v>
      </c>
      <c r="K9224">
        <f t="shared" ca="1" si="579"/>
        <v>6</v>
      </c>
      <c r="L9224" t="s">
        <v>27</v>
      </c>
      <c r="M9224">
        <v>1</v>
      </c>
      <c r="N9224">
        <v>0</v>
      </c>
      <c r="O9224">
        <v>1</v>
      </c>
      <c r="P9224">
        <v>1</v>
      </c>
      <c r="Q9224">
        <v>1</v>
      </c>
      <c r="R9224">
        <f>SUM(M9224:N9224:O9224:P9224:Q9224)</f>
        <v>4</v>
      </c>
      <c r="S9224" s="1">
        <v>118880</v>
      </c>
      <c r="T9224" s="1" t="str">
        <f t="shared" si="578"/>
        <v>Medium</v>
      </c>
      <c r="U9224">
        <v>2</v>
      </c>
      <c r="V9224">
        <v>2026</v>
      </c>
      <c r="W9224" t="s">
        <v>28</v>
      </c>
      <c r="X9224">
        <v>3</v>
      </c>
    </row>
    <row r="9225" spans="1:24" x14ac:dyDescent="0.3">
      <c r="A9225">
        <v>9224</v>
      </c>
      <c r="B9225" t="s">
        <v>50</v>
      </c>
      <c r="C9225" t="str">
        <f>_xlfn.XLOOKUP(B9225,Lookup_table!B:B,Lookup_table!C:C)</f>
        <v>AI</v>
      </c>
      <c r="D9225" t="s">
        <v>34</v>
      </c>
      <c r="E9225" t="s">
        <v>32</v>
      </c>
      <c r="F9225" t="s">
        <v>29</v>
      </c>
      <c r="G9225" t="s">
        <v>25</v>
      </c>
      <c r="H9225" t="str">
        <f t="shared" si="576"/>
        <v>Onsite/Hybrid</v>
      </c>
      <c r="I9225" t="s">
        <v>35</v>
      </c>
      <c r="J9225" t="str">
        <f t="shared" si="577"/>
        <v>0-2 yrs</v>
      </c>
      <c r="K9225">
        <f t="shared" ca="1" si="579"/>
        <v>2</v>
      </c>
      <c r="L9225" t="s">
        <v>19</v>
      </c>
      <c r="M9225">
        <v>1</v>
      </c>
      <c r="N9225">
        <v>1</v>
      </c>
      <c r="O9225">
        <v>1</v>
      </c>
      <c r="P9225">
        <v>0</v>
      </c>
      <c r="Q9225">
        <v>1</v>
      </c>
      <c r="R9225">
        <f>SUM(M9225:N9225:O9225:P9225:Q9225)</f>
        <v>4</v>
      </c>
      <c r="S9225" s="1">
        <v>117996</v>
      </c>
      <c r="T9225" s="1" t="str">
        <f t="shared" si="578"/>
        <v>Medium</v>
      </c>
      <c r="U9225">
        <v>8</v>
      </c>
      <c r="V9225">
        <v>2024</v>
      </c>
      <c r="W9225" t="s">
        <v>20</v>
      </c>
      <c r="X9225">
        <v>1</v>
      </c>
    </row>
    <row r="9226" spans="1:24" x14ac:dyDescent="0.3">
      <c r="A9226">
        <v>9225</v>
      </c>
      <c r="B9226" t="s">
        <v>36</v>
      </c>
      <c r="C9226" t="str">
        <f>_xlfn.XLOOKUP(B9226,Lookup_table!B:B,Lookup_table!C:C)</f>
        <v>Data</v>
      </c>
      <c r="D9226" t="s">
        <v>34</v>
      </c>
      <c r="E9226" t="s">
        <v>42</v>
      </c>
      <c r="F9226" t="s">
        <v>29</v>
      </c>
      <c r="G9226" t="s">
        <v>30</v>
      </c>
      <c r="H9226" t="str">
        <f t="shared" si="576"/>
        <v>Onsite/Hybrid</v>
      </c>
      <c r="I9226" t="s">
        <v>26</v>
      </c>
      <c r="J9226" t="str">
        <f t="shared" si="577"/>
        <v>3-6 yrs</v>
      </c>
      <c r="K9226">
        <f t="shared" ca="1" si="579"/>
        <v>3</v>
      </c>
      <c r="L9226" t="s">
        <v>19</v>
      </c>
      <c r="M9226">
        <v>1</v>
      </c>
      <c r="N9226">
        <v>1</v>
      </c>
      <c r="O9226">
        <v>0</v>
      </c>
      <c r="P9226">
        <v>0</v>
      </c>
      <c r="Q9226">
        <v>0</v>
      </c>
      <c r="R9226">
        <f>SUM(M9226:N9226:O9226:P9226:Q9226)</f>
        <v>2</v>
      </c>
      <c r="S9226" s="1">
        <v>72222</v>
      </c>
      <c r="T9226" s="1" t="str">
        <f t="shared" si="578"/>
        <v>Medium</v>
      </c>
      <c r="U9226">
        <v>5</v>
      </c>
      <c r="V9226">
        <v>2025</v>
      </c>
      <c r="W9226" t="s">
        <v>20</v>
      </c>
      <c r="X9226">
        <v>5</v>
      </c>
    </row>
    <row r="9227" spans="1:24" x14ac:dyDescent="0.3">
      <c r="A9227">
        <v>9226</v>
      </c>
      <c r="B9227" t="s">
        <v>21</v>
      </c>
      <c r="C9227" t="str">
        <f>_xlfn.XLOOKUP(B9227,Lookup_table!B:B,Lookup_table!C:C)</f>
        <v>AI</v>
      </c>
      <c r="D9227" t="s">
        <v>34</v>
      </c>
      <c r="E9227" t="s">
        <v>40</v>
      </c>
      <c r="F9227" t="s">
        <v>43</v>
      </c>
      <c r="G9227" t="s">
        <v>30</v>
      </c>
      <c r="H9227" t="str">
        <f t="shared" si="576"/>
        <v>Onsite/Hybrid</v>
      </c>
      <c r="I9227" t="s">
        <v>18</v>
      </c>
      <c r="J9227" t="str">
        <f t="shared" si="577"/>
        <v>7+ yrs</v>
      </c>
      <c r="K9227">
        <f t="shared" ca="1" si="579"/>
        <v>7</v>
      </c>
      <c r="L9227" t="s">
        <v>39</v>
      </c>
      <c r="M9227">
        <v>0</v>
      </c>
      <c r="N9227">
        <v>1</v>
      </c>
      <c r="O9227">
        <v>1</v>
      </c>
      <c r="P9227">
        <v>1</v>
      </c>
      <c r="Q9227">
        <v>1</v>
      </c>
      <c r="R9227">
        <f>SUM(M9227:N9227:O9227:P9227:Q9227)</f>
        <v>4</v>
      </c>
      <c r="S9227" s="1">
        <v>175342</v>
      </c>
      <c r="T9227" s="1" t="str">
        <f t="shared" si="578"/>
        <v>High</v>
      </c>
      <c r="U9227">
        <v>1</v>
      </c>
      <c r="V9227">
        <v>2022</v>
      </c>
      <c r="W9227" t="s">
        <v>28</v>
      </c>
      <c r="X9227">
        <v>9</v>
      </c>
    </row>
    <row r="9228" spans="1:24" x14ac:dyDescent="0.3">
      <c r="A9228">
        <v>9227</v>
      </c>
      <c r="B9228" t="s">
        <v>36</v>
      </c>
      <c r="C9228" t="str">
        <f>_xlfn.XLOOKUP(B9228,Lookup_table!B:B,Lookup_table!C:C)</f>
        <v>Data</v>
      </c>
      <c r="D9228" t="s">
        <v>37</v>
      </c>
      <c r="E9228" t="s">
        <v>40</v>
      </c>
      <c r="F9228" t="s">
        <v>29</v>
      </c>
      <c r="G9228" t="s">
        <v>17</v>
      </c>
      <c r="H9228" t="str">
        <f t="shared" si="576"/>
        <v>Remote</v>
      </c>
      <c r="I9228" t="s">
        <v>18</v>
      </c>
      <c r="J9228" t="str">
        <f t="shared" si="577"/>
        <v>7+ yrs</v>
      </c>
      <c r="K9228">
        <f t="shared" ca="1" si="579"/>
        <v>10</v>
      </c>
      <c r="L9228" t="s">
        <v>19</v>
      </c>
      <c r="M9228">
        <v>1</v>
      </c>
      <c r="N9228">
        <v>0</v>
      </c>
      <c r="O9228">
        <v>1</v>
      </c>
      <c r="P9228">
        <v>1</v>
      </c>
      <c r="Q9228">
        <v>0</v>
      </c>
      <c r="R9228">
        <f>SUM(M9228:N9228:O9228:P9228:Q9228)</f>
        <v>3</v>
      </c>
      <c r="S9228" s="1">
        <v>132022</v>
      </c>
      <c r="T9228" s="1" t="str">
        <f t="shared" si="578"/>
        <v>High</v>
      </c>
      <c r="U9228">
        <v>10</v>
      </c>
      <c r="V9228">
        <v>2026</v>
      </c>
      <c r="W9228" t="s">
        <v>28</v>
      </c>
      <c r="X9228">
        <v>9</v>
      </c>
    </row>
    <row r="9229" spans="1:24" x14ac:dyDescent="0.3">
      <c r="A9229">
        <v>9228</v>
      </c>
      <c r="B9229" t="s">
        <v>36</v>
      </c>
      <c r="C9229" t="str">
        <f>_xlfn.XLOOKUP(B9229,Lookup_table!B:B,Lookup_table!C:C)</f>
        <v>Data</v>
      </c>
      <c r="D9229" t="s">
        <v>37</v>
      </c>
      <c r="E9229" t="s">
        <v>32</v>
      </c>
      <c r="F9229" t="s">
        <v>24</v>
      </c>
      <c r="G9229" t="s">
        <v>25</v>
      </c>
      <c r="H9229" t="str">
        <f t="shared" si="576"/>
        <v>Onsite/Hybrid</v>
      </c>
      <c r="I9229" t="s">
        <v>35</v>
      </c>
      <c r="J9229" t="str">
        <f t="shared" si="577"/>
        <v>0-2 yrs</v>
      </c>
      <c r="K9229">
        <f t="shared" ca="1" si="579"/>
        <v>1</v>
      </c>
      <c r="L9229" t="s">
        <v>39</v>
      </c>
      <c r="M9229">
        <v>0</v>
      </c>
      <c r="N9229">
        <v>1</v>
      </c>
      <c r="O9229">
        <v>0</v>
      </c>
      <c r="P9229">
        <v>0</v>
      </c>
      <c r="Q9229">
        <v>1</v>
      </c>
      <c r="R9229">
        <f>SUM(M9229:N9229:O9229:P9229:Q9229)</f>
        <v>2</v>
      </c>
      <c r="S9229" s="1">
        <v>57375</v>
      </c>
      <c r="T9229" s="1" t="str">
        <f t="shared" si="578"/>
        <v>Low</v>
      </c>
      <c r="U9229">
        <v>9</v>
      </c>
      <c r="V9229">
        <v>2020</v>
      </c>
      <c r="W9229" t="s">
        <v>34</v>
      </c>
      <c r="X9229">
        <v>2</v>
      </c>
    </row>
    <row r="9230" spans="1:24" x14ac:dyDescent="0.3">
      <c r="A9230">
        <v>9229</v>
      </c>
      <c r="B9230" t="s">
        <v>50</v>
      </c>
      <c r="C9230" t="str">
        <f>_xlfn.XLOOKUP(B9230,Lookup_table!B:B,Lookup_table!C:C)</f>
        <v>AI</v>
      </c>
      <c r="D9230" t="s">
        <v>22</v>
      </c>
      <c r="E9230" t="s">
        <v>23</v>
      </c>
      <c r="F9230" t="s">
        <v>16</v>
      </c>
      <c r="G9230" t="s">
        <v>17</v>
      </c>
      <c r="H9230" t="str">
        <f t="shared" si="576"/>
        <v>Remote</v>
      </c>
      <c r="I9230" t="s">
        <v>26</v>
      </c>
      <c r="J9230" t="str">
        <f t="shared" si="577"/>
        <v>3-6 yrs</v>
      </c>
      <c r="K9230">
        <f t="shared" ca="1" si="579"/>
        <v>4</v>
      </c>
      <c r="L9230" t="s">
        <v>19</v>
      </c>
      <c r="M9230">
        <v>0</v>
      </c>
      <c r="N9230">
        <v>0</v>
      </c>
      <c r="O9230">
        <v>0</v>
      </c>
      <c r="P9230">
        <v>1</v>
      </c>
      <c r="Q9230">
        <v>0</v>
      </c>
      <c r="R9230">
        <f>SUM(M9230:N9230:O9230:P9230:Q9230)</f>
        <v>1</v>
      </c>
      <c r="S9230" s="1">
        <v>148925</v>
      </c>
      <c r="T9230" s="1" t="str">
        <f t="shared" si="578"/>
        <v>High</v>
      </c>
      <c r="U9230">
        <v>7</v>
      </c>
      <c r="V9230">
        <v>2026</v>
      </c>
      <c r="W9230" t="s">
        <v>34</v>
      </c>
      <c r="X9230">
        <v>1</v>
      </c>
    </row>
    <row r="9231" spans="1:24" x14ac:dyDescent="0.3">
      <c r="A9231">
        <v>9230</v>
      </c>
      <c r="B9231" t="s">
        <v>31</v>
      </c>
      <c r="C9231" t="str">
        <f>_xlfn.XLOOKUP(B9231,Lookup_table!B:B,Lookup_table!C:C)</f>
        <v>Business</v>
      </c>
      <c r="D9231" t="s">
        <v>22</v>
      </c>
      <c r="E9231" t="s">
        <v>40</v>
      </c>
      <c r="F9231" t="s">
        <v>24</v>
      </c>
      <c r="G9231" t="s">
        <v>25</v>
      </c>
      <c r="H9231" t="str">
        <f t="shared" si="576"/>
        <v>Onsite/Hybrid</v>
      </c>
      <c r="I9231" t="s">
        <v>18</v>
      </c>
      <c r="J9231" t="str">
        <f t="shared" si="577"/>
        <v>7+ yrs</v>
      </c>
      <c r="K9231">
        <f t="shared" ca="1" si="579"/>
        <v>11</v>
      </c>
      <c r="L9231" t="s">
        <v>27</v>
      </c>
      <c r="M9231">
        <v>1</v>
      </c>
      <c r="N9231">
        <v>1</v>
      </c>
      <c r="O9231">
        <v>1</v>
      </c>
      <c r="P9231">
        <v>0</v>
      </c>
      <c r="Q9231">
        <v>1</v>
      </c>
      <c r="R9231">
        <f>SUM(M9231:N9231:O9231:P9231:Q9231)</f>
        <v>4</v>
      </c>
      <c r="S9231" s="1">
        <v>146138</v>
      </c>
      <c r="T9231" s="1" t="str">
        <f t="shared" si="578"/>
        <v>High</v>
      </c>
      <c r="U9231">
        <v>1</v>
      </c>
      <c r="V9231">
        <v>2022</v>
      </c>
      <c r="W9231" t="s">
        <v>28</v>
      </c>
      <c r="X9231">
        <v>9</v>
      </c>
    </row>
    <row r="9232" spans="1:24" x14ac:dyDescent="0.3">
      <c r="A9232">
        <v>9231</v>
      </c>
      <c r="B9232" t="s">
        <v>31</v>
      </c>
      <c r="C9232" t="str">
        <f>_xlfn.XLOOKUP(B9232,Lookup_table!B:B,Lookup_table!C:C)</f>
        <v>Business</v>
      </c>
      <c r="D9232" t="s">
        <v>22</v>
      </c>
      <c r="E9232" t="s">
        <v>42</v>
      </c>
      <c r="F9232" t="s">
        <v>24</v>
      </c>
      <c r="G9232" t="s">
        <v>30</v>
      </c>
      <c r="H9232" t="str">
        <f t="shared" si="576"/>
        <v>Onsite/Hybrid</v>
      </c>
      <c r="I9232" t="s">
        <v>26</v>
      </c>
      <c r="J9232" t="str">
        <f t="shared" si="577"/>
        <v>3-6 yrs</v>
      </c>
      <c r="K9232">
        <f t="shared" ca="1" si="579"/>
        <v>4</v>
      </c>
      <c r="L9232" t="s">
        <v>39</v>
      </c>
      <c r="M9232">
        <v>1</v>
      </c>
      <c r="N9232">
        <v>0</v>
      </c>
      <c r="O9232">
        <v>1</v>
      </c>
      <c r="P9232">
        <v>0</v>
      </c>
      <c r="Q9232">
        <v>0</v>
      </c>
      <c r="R9232">
        <f>SUM(M9232:N9232:O9232:P9232:Q9232)</f>
        <v>2</v>
      </c>
      <c r="S9232" s="1">
        <v>110799</v>
      </c>
      <c r="T9232" s="1" t="str">
        <f t="shared" si="578"/>
        <v>Medium</v>
      </c>
      <c r="U9232">
        <v>1</v>
      </c>
      <c r="V9232">
        <v>2020</v>
      </c>
      <c r="W9232" t="s">
        <v>34</v>
      </c>
      <c r="X9232">
        <v>3</v>
      </c>
    </row>
    <row r="9233" spans="1:24" x14ac:dyDescent="0.3">
      <c r="A9233">
        <v>9232</v>
      </c>
      <c r="B9233" t="s">
        <v>36</v>
      </c>
      <c r="C9233" t="str">
        <f>_xlfn.XLOOKUP(B9233,Lookup_table!B:B,Lookup_table!C:C)</f>
        <v>Data</v>
      </c>
      <c r="D9233" t="s">
        <v>34</v>
      </c>
      <c r="E9233" t="s">
        <v>32</v>
      </c>
      <c r="F9233" t="s">
        <v>43</v>
      </c>
      <c r="G9233" t="s">
        <v>30</v>
      </c>
      <c r="H9233" t="str">
        <f t="shared" si="576"/>
        <v>Onsite/Hybrid</v>
      </c>
      <c r="I9233" t="s">
        <v>35</v>
      </c>
      <c r="J9233" t="str">
        <f t="shared" si="577"/>
        <v>0-2 yrs</v>
      </c>
      <c r="K9233">
        <f t="shared" ca="1" si="579"/>
        <v>0</v>
      </c>
      <c r="L9233" t="s">
        <v>19</v>
      </c>
      <c r="M9233">
        <v>1</v>
      </c>
      <c r="N9233">
        <v>0</v>
      </c>
      <c r="O9233">
        <v>1</v>
      </c>
      <c r="P9233">
        <v>0</v>
      </c>
      <c r="Q9233">
        <v>0</v>
      </c>
      <c r="R9233">
        <f>SUM(M9233:N9233:O9233:P9233:Q9233)</f>
        <v>2</v>
      </c>
      <c r="S9233" s="1">
        <v>61841</v>
      </c>
      <c r="T9233" s="1" t="str">
        <f t="shared" si="578"/>
        <v>Low</v>
      </c>
      <c r="U9233">
        <v>11</v>
      </c>
      <c r="V9233">
        <v>2022</v>
      </c>
      <c r="W9233" t="s">
        <v>34</v>
      </c>
      <c r="X9233">
        <v>6</v>
      </c>
    </row>
    <row r="9234" spans="1:24" x14ac:dyDescent="0.3">
      <c r="A9234">
        <v>9233</v>
      </c>
      <c r="B9234" t="s">
        <v>36</v>
      </c>
      <c r="C9234" t="str">
        <f>_xlfn.XLOOKUP(B9234,Lookup_table!B:B,Lookup_table!C:C)</f>
        <v>Data</v>
      </c>
      <c r="D9234" t="s">
        <v>14</v>
      </c>
      <c r="E9234" t="s">
        <v>23</v>
      </c>
      <c r="F9234" t="s">
        <v>44</v>
      </c>
      <c r="G9234" t="s">
        <v>17</v>
      </c>
      <c r="H9234" t="str">
        <f t="shared" si="576"/>
        <v>Remote</v>
      </c>
      <c r="I9234" t="s">
        <v>18</v>
      </c>
      <c r="J9234" t="str">
        <f t="shared" si="577"/>
        <v>7+ yrs</v>
      </c>
      <c r="K9234">
        <f t="shared" ca="1" si="579"/>
        <v>11</v>
      </c>
      <c r="L9234" t="s">
        <v>19</v>
      </c>
      <c r="M9234">
        <v>0</v>
      </c>
      <c r="N9234">
        <v>1</v>
      </c>
      <c r="O9234">
        <v>1</v>
      </c>
      <c r="P9234">
        <v>0</v>
      </c>
      <c r="Q9234">
        <v>0</v>
      </c>
      <c r="R9234">
        <f>SUM(M9234:N9234:O9234:P9234:Q9234)</f>
        <v>2</v>
      </c>
      <c r="S9234" s="1">
        <v>112696</v>
      </c>
      <c r="T9234" s="1" t="str">
        <f t="shared" si="578"/>
        <v>Medium</v>
      </c>
      <c r="U9234">
        <v>11</v>
      </c>
      <c r="V9234">
        <v>2026</v>
      </c>
      <c r="W9234" t="s">
        <v>20</v>
      </c>
      <c r="X9234">
        <v>3</v>
      </c>
    </row>
    <row r="9235" spans="1:24" x14ac:dyDescent="0.3">
      <c r="A9235">
        <v>9234</v>
      </c>
      <c r="B9235" t="s">
        <v>31</v>
      </c>
      <c r="C9235" t="str">
        <f>_xlfn.XLOOKUP(B9235,Lookup_table!B:B,Lookup_table!C:C)</f>
        <v>Business</v>
      </c>
      <c r="D9235" t="s">
        <v>37</v>
      </c>
      <c r="E9235" t="s">
        <v>32</v>
      </c>
      <c r="F9235" t="s">
        <v>16</v>
      </c>
      <c r="G9235" t="s">
        <v>30</v>
      </c>
      <c r="H9235" t="str">
        <f t="shared" si="576"/>
        <v>Onsite/Hybrid</v>
      </c>
      <c r="I9235" t="s">
        <v>18</v>
      </c>
      <c r="J9235" t="str">
        <f t="shared" si="577"/>
        <v>7+ yrs</v>
      </c>
      <c r="K9235">
        <f t="shared" ca="1" si="579"/>
        <v>9</v>
      </c>
      <c r="L9235" t="s">
        <v>39</v>
      </c>
      <c r="M9235">
        <v>0</v>
      </c>
      <c r="N9235">
        <v>1</v>
      </c>
      <c r="O9235">
        <v>1</v>
      </c>
      <c r="P9235">
        <v>0</v>
      </c>
      <c r="Q9235">
        <v>1</v>
      </c>
      <c r="R9235">
        <f>SUM(M9235:N9235:O9235:P9235:Q9235)</f>
        <v>3</v>
      </c>
      <c r="S9235" s="1">
        <v>124969</v>
      </c>
      <c r="T9235" s="1" t="str">
        <f t="shared" si="578"/>
        <v>High</v>
      </c>
      <c r="U9235">
        <v>2</v>
      </c>
      <c r="V9235">
        <v>2022</v>
      </c>
      <c r="W9235" t="s">
        <v>28</v>
      </c>
      <c r="X9235">
        <v>9</v>
      </c>
    </row>
    <row r="9236" spans="1:24" x14ac:dyDescent="0.3">
      <c r="A9236">
        <v>9235</v>
      </c>
      <c r="B9236" t="s">
        <v>33</v>
      </c>
      <c r="C9236" t="str">
        <f>_xlfn.XLOOKUP(B9236,Lookup_table!B:B,Lookup_table!C:C)</f>
        <v>Data</v>
      </c>
      <c r="D9236" t="s">
        <v>22</v>
      </c>
      <c r="E9236" t="s">
        <v>23</v>
      </c>
      <c r="F9236" t="s">
        <v>44</v>
      </c>
      <c r="G9236" t="s">
        <v>25</v>
      </c>
      <c r="H9236" t="str">
        <f t="shared" si="576"/>
        <v>Onsite/Hybrid</v>
      </c>
      <c r="I9236" t="s">
        <v>26</v>
      </c>
      <c r="J9236" t="str">
        <f t="shared" si="577"/>
        <v>3-6 yrs</v>
      </c>
      <c r="K9236">
        <f t="shared" ca="1" si="579"/>
        <v>3</v>
      </c>
      <c r="L9236" t="s">
        <v>19</v>
      </c>
      <c r="M9236">
        <v>0</v>
      </c>
      <c r="N9236">
        <v>1</v>
      </c>
      <c r="O9236">
        <v>0</v>
      </c>
      <c r="P9236">
        <v>0</v>
      </c>
      <c r="Q9236">
        <v>0</v>
      </c>
      <c r="R9236">
        <f>SUM(M9236:N9236:O9236:P9236:Q9236)</f>
        <v>1</v>
      </c>
      <c r="S9236" s="1">
        <v>95013</v>
      </c>
      <c r="T9236" s="1" t="str">
        <f t="shared" si="578"/>
        <v>Medium</v>
      </c>
      <c r="U9236">
        <v>6</v>
      </c>
      <c r="V9236">
        <v>2023</v>
      </c>
      <c r="W9236" t="s">
        <v>34</v>
      </c>
      <c r="X9236">
        <v>3</v>
      </c>
    </row>
    <row r="9237" spans="1:24" x14ac:dyDescent="0.3">
      <c r="A9237">
        <v>9236</v>
      </c>
      <c r="B9237" t="s">
        <v>36</v>
      </c>
      <c r="C9237" t="str">
        <f>_xlfn.XLOOKUP(B9237,Lookup_table!B:B,Lookup_table!C:C)</f>
        <v>Data</v>
      </c>
      <c r="D9237" t="s">
        <v>37</v>
      </c>
      <c r="E9237" t="s">
        <v>42</v>
      </c>
      <c r="F9237" t="s">
        <v>29</v>
      </c>
      <c r="G9237" t="s">
        <v>17</v>
      </c>
      <c r="H9237" t="str">
        <f t="shared" si="576"/>
        <v>Remote</v>
      </c>
      <c r="I9237" t="s">
        <v>35</v>
      </c>
      <c r="J9237" t="str">
        <f t="shared" si="577"/>
        <v>0-2 yrs</v>
      </c>
      <c r="K9237">
        <f t="shared" ca="1" si="579"/>
        <v>2</v>
      </c>
      <c r="L9237" t="s">
        <v>39</v>
      </c>
      <c r="M9237">
        <v>0</v>
      </c>
      <c r="N9237">
        <v>1</v>
      </c>
      <c r="O9237">
        <v>0</v>
      </c>
      <c r="P9237">
        <v>0</v>
      </c>
      <c r="Q9237">
        <v>1</v>
      </c>
      <c r="R9237">
        <f>SUM(M9237:N9237:O9237:P9237:Q9237)</f>
        <v>2</v>
      </c>
      <c r="S9237" s="1">
        <v>60113</v>
      </c>
      <c r="T9237" s="1" t="str">
        <f t="shared" si="578"/>
        <v>Low</v>
      </c>
      <c r="U9237">
        <v>1</v>
      </c>
      <c r="V9237">
        <v>2021</v>
      </c>
      <c r="W9237" t="s">
        <v>28</v>
      </c>
      <c r="X9237">
        <v>9</v>
      </c>
    </row>
    <row r="9238" spans="1:24" x14ac:dyDescent="0.3">
      <c r="A9238">
        <v>9237</v>
      </c>
      <c r="B9238" t="s">
        <v>41</v>
      </c>
      <c r="C9238" t="str">
        <f>_xlfn.XLOOKUP(B9238,Lookup_table!B:B,Lookup_table!C:C)</f>
        <v>Data</v>
      </c>
      <c r="D9238" t="s">
        <v>37</v>
      </c>
      <c r="E9238" t="s">
        <v>15</v>
      </c>
      <c r="F9238" t="s">
        <v>44</v>
      </c>
      <c r="G9238" t="s">
        <v>25</v>
      </c>
      <c r="H9238" t="str">
        <f t="shared" si="576"/>
        <v>Onsite/Hybrid</v>
      </c>
      <c r="I9238" t="s">
        <v>18</v>
      </c>
      <c r="J9238" t="str">
        <f t="shared" si="577"/>
        <v>7+ yrs</v>
      </c>
      <c r="K9238">
        <f t="shared" ca="1" si="579"/>
        <v>14</v>
      </c>
      <c r="L9238" t="s">
        <v>39</v>
      </c>
      <c r="M9238">
        <v>1</v>
      </c>
      <c r="N9238">
        <v>0</v>
      </c>
      <c r="O9238">
        <v>0</v>
      </c>
      <c r="P9238">
        <v>0</v>
      </c>
      <c r="Q9238">
        <v>0</v>
      </c>
      <c r="R9238">
        <f>SUM(M9238:N9238:O9238:P9238:Q9238)</f>
        <v>1</v>
      </c>
      <c r="S9238" s="1">
        <v>98681</v>
      </c>
      <c r="T9238" s="1" t="str">
        <f t="shared" si="578"/>
        <v>Medium</v>
      </c>
      <c r="U9238">
        <v>5</v>
      </c>
      <c r="V9238">
        <v>2020</v>
      </c>
      <c r="W9238" t="s">
        <v>28</v>
      </c>
      <c r="X9238">
        <v>8</v>
      </c>
    </row>
    <row r="9239" spans="1:24" x14ac:dyDescent="0.3">
      <c r="A9239">
        <v>9238</v>
      </c>
      <c r="B9239" t="s">
        <v>36</v>
      </c>
      <c r="C9239" t="str">
        <f>_xlfn.XLOOKUP(B9239,Lookup_table!B:B,Lookup_table!C:C)</f>
        <v>Data</v>
      </c>
      <c r="D9239" t="s">
        <v>37</v>
      </c>
      <c r="E9239" t="s">
        <v>42</v>
      </c>
      <c r="F9239" t="s">
        <v>52</v>
      </c>
      <c r="G9239" t="s">
        <v>30</v>
      </c>
      <c r="H9239" t="str">
        <f t="shared" si="576"/>
        <v>Onsite/Hybrid</v>
      </c>
      <c r="I9239" t="s">
        <v>35</v>
      </c>
      <c r="J9239" t="str">
        <f t="shared" si="577"/>
        <v>0-2 yrs</v>
      </c>
      <c r="K9239">
        <f t="shared" ca="1" si="579"/>
        <v>0</v>
      </c>
      <c r="L9239" t="s">
        <v>39</v>
      </c>
      <c r="M9239">
        <v>1</v>
      </c>
      <c r="N9239">
        <v>0</v>
      </c>
      <c r="O9239">
        <v>0</v>
      </c>
      <c r="P9239">
        <v>1</v>
      </c>
      <c r="Q9239">
        <v>1</v>
      </c>
      <c r="R9239">
        <f>SUM(M9239:N9239:O9239:P9239:Q9239)</f>
        <v>3</v>
      </c>
      <c r="S9239" s="1">
        <v>78701</v>
      </c>
      <c r="T9239" s="1" t="str">
        <f t="shared" si="578"/>
        <v>Medium</v>
      </c>
      <c r="U9239">
        <v>9</v>
      </c>
      <c r="V9239">
        <v>2025</v>
      </c>
      <c r="W9239" t="s">
        <v>34</v>
      </c>
      <c r="X9239">
        <v>6</v>
      </c>
    </row>
    <row r="9240" spans="1:24" x14ac:dyDescent="0.3">
      <c r="A9240">
        <v>9239</v>
      </c>
      <c r="B9240" t="s">
        <v>36</v>
      </c>
      <c r="C9240" t="str">
        <f>_xlfn.XLOOKUP(B9240,Lookup_table!B:B,Lookup_table!C:C)</f>
        <v>Data</v>
      </c>
      <c r="D9240" t="s">
        <v>37</v>
      </c>
      <c r="E9240" t="s">
        <v>40</v>
      </c>
      <c r="F9240" t="s">
        <v>52</v>
      </c>
      <c r="G9240" t="s">
        <v>17</v>
      </c>
      <c r="H9240" t="str">
        <f t="shared" si="576"/>
        <v>Remote</v>
      </c>
      <c r="I9240" t="s">
        <v>18</v>
      </c>
      <c r="J9240" t="str">
        <f t="shared" si="577"/>
        <v>7+ yrs</v>
      </c>
      <c r="K9240">
        <f t="shared" ca="1" si="579"/>
        <v>14</v>
      </c>
      <c r="L9240" t="s">
        <v>39</v>
      </c>
      <c r="M9240">
        <v>0</v>
      </c>
      <c r="N9240">
        <v>0</v>
      </c>
      <c r="O9240">
        <v>0</v>
      </c>
      <c r="P9240">
        <v>0</v>
      </c>
      <c r="Q9240">
        <v>1</v>
      </c>
      <c r="R9240">
        <f>SUM(M9240:N9240:O9240:P9240:Q9240)</f>
        <v>1</v>
      </c>
      <c r="S9240" s="1">
        <v>111200</v>
      </c>
      <c r="T9240" s="1" t="str">
        <f t="shared" si="578"/>
        <v>Medium</v>
      </c>
      <c r="U9240">
        <v>10</v>
      </c>
      <c r="V9240">
        <v>2025</v>
      </c>
      <c r="W9240" t="s">
        <v>28</v>
      </c>
      <c r="X9240">
        <v>8</v>
      </c>
    </row>
    <row r="9241" spans="1:24" x14ac:dyDescent="0.3">
      <c r="A9241">
        <v>9240</v>
      </c>
      <c r="B9241" t="s">
        <v>50</v>
      </c>
      <c r="C9241" t="str">
        <f>_xlfn.XLOOKUP(B9241,Lookup_table!B:B,Lookup_table!C:C)</f>
        <v>AI</v>
      </c>
      <c r="D9241" t="s">
        <v>22</v>
      </c>
      <c r="E9241" t="s">
        <v>42</v>
      </c>
      <c r="F9241" t="s">
        <v>29</v>
      </c>
      <c r="G9241" t="s">
        <v>17</v>
      </c>
      <c r="H9241" t="str">
        <f t="shared" si="576"/>
        <v>Remote</v>
      </c>
      <c r="I9241" t="s">
        <v>35</v>
      </c>
      <c r="J9241" t="str">
        <f t="shared" si="577"/>
        <v>0-2 yrs</v>
      </c>
      <c r="K9241">
        <f t="shared" ca="1" si="579"/>
        <v>1</v>
      </c>
      <c r="L9241" t="s">
        <v>27</v>
      </c>
      <c r="M9241">
        <v>1</v>
      </c>
      <c r="N9241">
        <v>1</v>
      </c>
      <c r="O9241">
        <v>1</v>
      </c>
      <c r="P9241">
        <v>1</v>
      </c>
      <c r="Q9241">
        <v>0</v>
      </c>
      <c r="R9241">
        <f>SUM(M9241:N9241:O9241:P9241:Q9241)</f>
        <v>4</v>
      </c>
      <c r="S9241" s="1">
        <v>140743</v>
      </c>
      <c r="T9241" s="1" t="str">
        <f t="shared" si="578"/>
        <v>High</v>
      </c>
      <c r="U9241">
        <v>12</v>
      </c>
      <c r="V9241">
        <v>2021</v>
      </c>
      <c r="W9241" t="s">
        <v>28</v>
      </c>
      <c r="X9241">
        <v>8</v>
      </c>
    </row>
    <row r="9242" spans="1:24" x14ac:dyDescent="0.3">
      <c r="A9242">
        <v>9241</v>
      </c>
      <c r="B9242" t="s">
        <v>21</v>
      </c>
      <c r="C9242" t="str">
        <f>_xlfn.XLOOKUP(B9242,Lookup_table!B:B,Lookup_table!C:C)</f>
        <v>AI</v>
      </c>
      <c r="D9242" t="s">
        <v>37</v>
      </c>
      <c r="E9242" t="s">
        <v>15</v>
      </c>
      <c r="F9242" t="s">
        <v>16</v>
      </c>
      <c r="G9242" t="s">
        <v>30</v>
      </c>
      <c r="H9242" t="str">
        <f t="shared" si="576"/>
        <v>Onsite/Hybrid</v>
      </c>
      <c r="I9242" t="s">
        <v>35</v>
      </c>
      <c r="J9242" t="str">
        <f t="shared" si="577"/>
        <v>0-2 yrs</v>
      </c>
      <c r="K9242">
        <f t="shared" ca="1" si="579"/>
        <v>1</v>
      </c>
      <c r="L9242" t="s">
        <v>19</v>
      </c>
      <c r="M9242">
        <v>1</v>
      </c>
      <c r="N9242">
        <v>1</v>
      </c>
      <c r="O9242">
        <v>0</v>
      </c>
      <c r="P9242">
        <v>1</v>
      </c>
      <c r="Q9242">
        <v>1</v>
      </c>
      <c r="R9242">
        <f>SUM(M9242:N9242:O9242:P9242:Q9242)</f>
        <v>4</v>
      </c>
      <c r="S9242" s="1">
        <v>119674</v>
      </c>
      <c r="T9242" s="1" t="str">
        <f t="shared" si="578"/>
        <v>Medium</v>
      </c>
      <c r="U9242">
        <v>9</v>
      </c>
      <c r="V9242">
        <v>2026</v>
      </c>
      <c r="W9242" t="s">
        <v>34</v>
      </c>
      <c r="X9242">
        <v>1</v>
      </c>
    </row>
    <row r="9243" spans="1:24" x14ac:dyDescent="0.3">
      <c r="A9243">
        <v>9242</v>
      </c>
      <c r="B9243" t="s">
        <v>36</v>
      </c>
      <c r="C9243" t="str">
        <f>_xlfn.XLOOKUP(B9243,Lookup_table!B:B,Lookup_table!C:C)</f>
        <v>Data</v>
      </c>
      <c r="D9243" t="s">
        <v>34</v>
      </c>
      <c r="E9243" t="s">
        <v>42</v>
      </c>
      <c r="F9243" t="s">
        <v>29</v>
      </c>
      <c r="G9243" t="s">
        <v>30</v>
      </c>
      <c r="H9243" t="str">
        <f t="shared" si="576"/>
        <v>Onsite/Hybrid</v>
      </c>
      <c r="I9243" t="s">
        <v>35</v>
      </c>
      <c r="J9243" t="str">
        <f t="shared" si="577"/>
        <v>0-2 yrs</v>
      </c>
      <c r="K9243">
        <f t="shared" ca="1" si="579"/>
        <v>0</v>
      </c>
      <c r="L9243" t="s">
        <v>39</v>
      </c>
      <c r="M9243">
        <v>0</v>
      </c>
      <c r="N9243">
        <v>0</v>
      </c>
      <c r="O9243">
        <v>0</v>
      </c>
      <c r="P9243">
        <v>0</v>
      </c>
      <c r="Q9243">
        <v>0</v>
      </c>
      <c r="R9243">
        <f>SUM(M9243:N9243:O9243:P9243:Q9243)</f>
        <v>0</v>
      </c>
      <c r="S9243" s="1">
        <v>53515</v>
      </c>
      <c r="T9243" s="1" t="str">
        <f t="shared" si="578"/>
        <v>Low</v>
      </c>
      <c r="U9243">
        <v>7</v>
      </c>
      <c r="V9243">
        <v>2021</v>
      </c>
      <c r="W9243" t="s">
        <v>34</v>
      </c>
      <c r="X9243">
        <v>5</v>
      </c>
    </row>
    <row r="9244" spans="1:24" x14ac:dyDescent="0.3">
      <c r="A9244">
        <v>9243</v>
      </c>
      <c r="B9244" t="s">
        <v>50</v>
      </c>
      <c r="C9244" t="str">
        <f>_xlfn.XLOOKUP(B9244,Lookup_table!B:B,Lookup_table!C:C)</f>
        <v>AI</v>
      </c>
      <c r="D9244" t="s">
        <v>14</v>
      </c>
      <c r="E9244" t="s">
        <v>32</v>
      </c>
      <c r="F9244" t="s">
        <v>44</v>
      </c>
      <c r="G9244" t="s">
        <v>30</v>
      </c>
      <c r="H9244" t="str">
        <f t="shared" si="576"/>
        <v>Onsite/Hybrid</v>
      </c>
      <c r="I9244" t="s">
        <v>18</v>
      </c>
      <c r="J9244" t="str">
        <f t="shared" si="577"/>
        <v>7+ yrs</v>
      </c>
      <c r="K9244">
        <f t="shared" ca="1" si="579"/>
        <v>10</v>
      </c>
      <c r="L9244" t="s">
        <v>39</v>
      </c>
      <c r="M9244">
        <v>0</v>
      </c>
      <c r="N9244">
        <v>1</v>
      </c>
      <c r="O9244">
        <v>0</v>
      </c>
      <c r="P9244">
        <v>0</v>
      </c>
      <c r="Q9244">
        <v>0</v>
      </c>
      <c r="R9244">
        <f>SUM(M9244:N9244:O9244:P9244:Q9244)</f>
        <v>1</v>
      </c>
      <c r="S9244" s="1">
        <v>140292</v>
      </c>
      <c r="T9244" s="1" t="str">
        <f t="shared" si="578"/>
        <v>High</v>
      </c>
      <c r="U9244">
        <v>4</v>
      </c>
      <c r="V9244">
        <v>2020</v>
      </c>
      <c r="W9244" t="s">
        <v>28</v>
      </c>
      <c r="X9244">
        <v>7</v>
      </c>
    </row>
    <row r="9245" spans="1:24" x14ac:dyDescent="0.3">
      <c r="A9245">
        <v>9244</v>
      </c>
      <c r="B9245" t="s">
        <v>36</v>
      </c>
      <c r="C9245" t="str">
        <f>_xlfn.XLOOKUP(B9245,Lookup_table!B:B,Lookup_table!C:C)</f>
        <v>Data</v>
      </c>
      <c r="D9245" t="s">
        <v>34</v>
      </c>
      <c r="E9245" t="s">
        <v>32</v>
      </c>
      <c r="F9245" t="s">
        <v>44</v>
      </c>
      <c r="G9245" t="s">
        <v>25</v>
      </c>
      <c r="H9245" t="str">
        <f t="shared" si="576"/>
        <v>Onsite/Hybrid</v>
      </c>
      <c r="I9245" t="s">
        <v>35</v>
      </c>
      <c r="J9245" t="str">
        <f t="shared" si="577"/>
        <v>0-2 yrs</v>
      </c>
      <c r="K9245">
        <f t="shared" ca="1" si="579"/>
        <v>0</v>
      </c>
      <c r="L9245" t="s">
        <v>39</v>
      </c>
      <c r="M9245">
        <v>1</v>
      </c>
      <c r="N9245">
        <v>0</v>
      </c>
      <c r="O9245">
        <v>0</v>
      </c>
      <c r="P9245">
        <v>1</v>
      </c>
      <c r="Q9245">
        <v>1</v>
      </c>
      <c r="R9245">
        <f>SUM(M9245:N9245:O9245:P9245:Q9245)</f>
        <v>3</v>
      </c>
      <c r="S9245" s="1">
        <v>76405</v>
      </c>
      <c r="T9245" s="1" t="str">
        <f t="shared" si="578"/>
        <v>Medium</v>
      </c>
      <c r="U9245">
        <v>6</v>
      </c>
      <c r="V9245">
        <v>2025</v>
      </c>
      <c r="W9245" t="s">
        <v>34</v>
      </c>
      <c r="X9245">
        <v>1</v>
      </c>
    </row>
    <row r="9246" spans="1:24" x14ac:dyDescent="0.3">
      <c r="A9246">
        <v>9245</v>
      </c>
      <c r="B9246" t="s">
        <v>33</v>
      </c>
      <c r="C9246" t="str">
        <f>_xlfn.XLOOKUP(B9246,Lookup_table!B:B,Lookup_table!C:C)</f>
        <v>Data</v>
      </c>
      <c r="D9246" t="s">
        <v>14</v>
      </c>
      <c r="E9246" t="s">
        <v>15</v>
      </c>
      <c r="F9246" t="s">
        <v>29</v>
      </c>
      <c r="G9246" t="s">
        <v>17</v>
      </c>
      <c r="H9246" t="str">
        <f t="shared" si="576"/>
        <v>Remote</v>
      </c>
      <c r="I9246" t="s">
        <v>35</v>
      </c>
      <c r="J9246" t="str">
        <f t="shared" si="577"/>
        <v>0-2 yrs</v>
      </c>
      <c r="K9246">
        <f t="shared" ca="1" si="579"/>
        <v>0</v>
      </c>
      <c r="L9246" t="s">
        <v>19</v>
      </c>
      <c r="M9246">
        <v>1</v>
      </c>
      <c r="N9246">
        <v>0</v>
      </c>
      <c r="O9246">
        <v>0</v>
      </c>
      <c r="P9246">
        <v>1</v>
      </c>
      <c r="Q9246">
        <v>0</v>
      </c>
      <c r="R9246">
        <f>SUM(M9246:N9246:O9246:P9246:Q9246)</f>
        <v>2</v>
      </c>
      <c r="S9246" s="1">
        <v>64494</v>
      </c>
      <c r="T9246" s="1" t="str">
        <f t="shared" si="578"/>
        <v>Low</v>
      </c>
      <c r="U9246">
        <v>6</v>
      </c>
      <c r="V9246">
        <v>2021</v>
      </c>
      <c r="W9246" t="s">
        <v>34</v>
      </c>
      <c r="X9246">
        <v>1</v>
      </c>
    </row>
    <row r="9247" spans="1:24" x14ac:dyDescent="0.3">
      <c r="A9247">
        <v>9246</v>
      </c>
      <c r="B9247" t="s">
        <v>36</v>
      </c>
      <c r="C9247" t="str">
        <f>_xlfn.XLOOKUP(B9247,Lookup_table!B:B,Lookup_table!C:C)</f>
        <v>Data</v>
      </c>
      <c r="D9247" t="s">
        <v>14</v>
      </c>
      <c r="E9247" t="s">
        <v>15</v>
      </c>
      <c r="F9247" t="s">
        <v>16</v>
      </c>
      <c r="G9247" t="s">
        <v>17</v>
      </c>
      <c r="H9247" t="str">
        <f t="shared" si="576"/>
        <v>Remote</v>
      </c>
      <c r="I9247" t="s">
        <v>18</v>
      </c>
      <c r="J9247" t="str">
        <f t="shared" si="577"/>
        <v>7+ yrs</v>
      </c>
      <c r="K9247">
        <f t="shared" ca="1" si="579"/>
        <v>10</v>
      </c>
      <c r="L9247" t="s">
        <v>19</v>
      </c>
      <c r="M9247">
        <v>0</v>
      </c>
      <c r="N9247">
        <v>0</v>
      </c>
      <c r="O9247">
        <v>0</v>
      </c>
      <c r="P9247">
        <v>1</v>
      </c>
      <c r="Q9247">
        <v>0</v>
      </c>
      <c r="R9247">
        <f>SUM(M9247:N9247:O9247:P9247:Q9247)</f>
        <v>1</v>
      </c>
      <c r="S9247" s="1">
        <v>119815</v>
      </c>
      <c r="T9247" s="1" t="str">
        <f t="shared" si="578"/>
        <v>Medium</v>
      </c>
      <c r="U9247">
        <v>8</v>
      </c>
      <c r="V9247">
        <v>2022</v>
      </c>
      <c r="W9247" t="s">
        <v>34</v>
      </c>
      <c r="X9247">
        <v>5</v>
      </c>
    </row>
    <row r="9248" spans="1:24" x14ac:dyDescent="0.3">
      <c r="A9248">
        <v>9247</v>
      </c>
      <c r="B9248" t="s">
        <v>31</v>
      </c>
      <c r="C9248" t="str">
        <f>_xlfn.XLOOKUP(B9248,Lookup_table!B:B,Lookup_table!C:C)</f>
        <v>Business</v>
      </c>
      <c r="D9248" t="s">
        <v>22</v>
      </c>
      <c r="E9248" t="s">
        <v>32</v>
      </c>
      <c r="F9248" t="s">
        <v>51</v>
      </c>
      <c r="G9248" t="s">
        <v>30</v>
      </c>
      <c r="H9248" t="str">
        <f t="shared" si="576"/>
        <v>Onsite/Hybrid</v>
      </c>
      <c r="I9248" t="s">
        <v>18</v>
      </c>
      <c r="J9248" t="str">
        <f t="shared" si="577"/>
        <v>7+ yrs</v>
      </c>
      <c r="K9248">
        <f t="shared" ca="1" si="579"/>
        <v>14</v>
      </c>
      <c r="L9248" t="s">
        <v>19</v>
      </c>
      <c r="M9248">
        <v>0</v>
      </c>
      <c r="N9248">
        <v>1</v>
      </c>
      <c r="O9248">
        <v>0</v>
      </c>
      <c r="P9248">
        <v>1</v>
      </c>
      <c r="Q9248">
        <v>0</v>
      </c>
      <c r="R9248">
        <f>SUM(M9248:N9248:O9248:P9248:Q9248)</f>
        <v>2</v>
      </c>
      <c r="S9248" s="1">
        <v>135990</v>
      </c>
      <c r="T9248" s="1" t="str">
        <f t="shared" si="578"/>
        <v>High</v>
      </c>
      <c r="U9248">
        <v>3</v>
      </c>
      <c r="V9248">
        <v>2022</v>
      </c>
      <c r="W9248" t="s">
        <v>28</v>
      </c>
      <c r="X9248">
        <v>7</v>
      </c>
    </row>
    <row r="9249" spans="1:24" x14ac:dyDescent="0.3">
      <c r="A9249">
        <v>9248</v>
      </c>
      <c r="B9249" t="s">
        <v>31</v>
      </c>
      <c r="C9249" t="str">
        <f>_xlfn.XLOOKUP(B9249,Lookup_table!B:B,Lookup_table!C:C)</f>
        <v>Business</v>
      </c>
      <c r="D9249" t="s">
        <v>34</v>
      </c>
      <c r="E9249" t="s">
        <v>42</v>
      </c>
      <c r="F9249" t="s">
        <v>44</v>
      </c>
      <c r="G9249" t="s">
        <v>30</v>
      </c>
      <c r="H9249" t="str">
        <f t="shared" si="576"/>
        <v>Onsite/Hybrid</v>
      </c>
      <c r="I9249" t="s">
        <v>26</v>
      </c>
      <c r="J9249" t="str">
        <f t="shared" si="577"/>
        <v>3-6 yrs</v>
      </c>
      <c r="K9249">
        <f t="shared" ca="1" si="579"/>
        <v>6</v>
      </c>
      <c r="L9249" t="s">
        <v>19</v>
      </c>
      <c r="M9249">
        <v>0</v>
      </c>
      <c r="N9249">
        <v>0</v>
      </c>
      <c r="O9249">
        <v>1</v>
      </c>
      <c r="P9249">
        <v>0</v>
      </c>
      <c r="Q9249">
        <v>0</v>
      </c>
      <c r="R9249">
        <f>SUM(M9249:N9249:O9249:P9249:Q9249)</f>
        <v>1</v>
      </c>
      <c r="S9249" s="1">
        <v>87823</v>
      </c>
      <c r="T9249" s="1" t="str">
        <f t="shared" si="578"/>
        <v>Medium</v>
      </c>
      <c r="U9249">
        <v>5</v>
      </c>
      <c r="V9249">
        <v>2023</v>
      </c>
      <c r="W9249" t="s">
        <v>34</v>
      </c>
      <c r="X9249">
        <v>6</v>
      </c>
    </row>
    <row r="9250" spans="1:24" x14ac:dyDescent="0.3">
      <c r="A9250">
        <v>9249</v>
      </c>
      <c r="B9250" t="s">
        <v>21</v>
      </c>
      <c r="C9250" t="str">
        <f>_xlfn.XLOOKUP(B9250,Lookup_table!B:B,Lookup_table!C:C)</f>
        <v>AI</v>
      </c>
      <c r="D9250" t="s">
        <v>14</v>
      </c>
      <c r="E9250" t="s">
        <v>40</v>
      </c>
      <c r="F9250" t="s">
        <v>51</v>
      </c>
      <c r="G9250" t="s">
        <v>17</v>
      </c>
      <c r="H9250" t="str">
        <f t="shared" si="576"/>
        <v>Remote</v>
      </c>
      <c r="I9250" t="s">
        <v>18</v>
      </c>
      <c r="J9250" t="str">
        <f t="shared" si="577"/>
        <v>7+ yrs</v>
      </c>
      <c r="K9250">
        <f t="shared" ca="1" si="579"/>
        <v>9</v>
      </c>
      <c r="L9250" t="s">
        <v>19</v>
      </c>
      <c r="M9250">
        <v>0</v>
      </c>
      <c r="N9250">
        <v>0</v>
      </c>
      <c r="O9250">
        <v>1</v>
      </c>
      <c r="P9250">
        <v>1</v>
      </c>
      <c r="Q9250">
        <v>1</v>
      </c>
      <c r="R9250">
        <f>SUM(M9250:N9250:O9250:P9250:Q9250)</f>
        <v>3</v>
      </c>
      <c r="S9250" s="1">
        <v>175212</v>
      </c>
      <c r="T9250" s="1" t="str">
        <f t="shared" si="578"/>
        <v>High</v>
      </c>
      <c r="U9250">
        <v>1</v>
      </c>
      <c r="V9250">
        <v>2023</v>
      </c>
      <c r="W9250" t="s">
        <v>28</v>
      </c>
      <c r="X9250">
        <v>7</v>
      </c>
    </row>
    <row r="9251" spans="1:24" x14ac:dyDescent="0.3">
      <c r="A9251">
        <v>9250</v>
      </c>
      <c r="B9251" t="s">
        <v>31</v>
      </c>
      <c r="C9251" t="str">
        <f>_xlfn.XLOOKUP(B9251,Lookup_table!B:B,Lookup_table!C:C)</f>
        <v>Business</v>
      </c>
      <c r="D9251" t="s">
        <v>14</v>
      </c>
      <c r="E9251" t="s">
        <v>42</v>
      </c>
      <c r="F9251" t="s">
        <v>52</v>
      </c>
      <c r="G9251" t="s">
        <v>17</v>
      </c>
      <c r="H9251" t="str">
        <f t="shared" si="576"/>
        <v>Remote</v>
      </c>
      <c r="I9251" t="s">
        <v>18</v>
      </c>
      <c r="J9251" t="str">
        <f t="shared" si="577"/>
        <v>7+ yrs</v>
      </c>
      <c r="K9251">
        <f t="shared" ca="1" si="579"/>
        <v>11</v>
      </c>
      <c r="L9251" t="s">
        <v>27</v>
      </c>
      <c r="M9251">
        <v>1</v>
      </c>
      <c r="N9251">
        <v>1</v>
      </c>
      <c r="O9251">
        <v>1</v>
      </c>
      <c r="P9251">
        <v>0</v>
      </c>
      <c r="Q9251">
        <v>1</v>
      </c>
      <c r="R9251">
        <f>SUM(M9251:N9251:O9251:P9251:Q9251)</f>
        <v>4</v>
      </c>
      <c r="S9251" s="1">
        <v>125199</v>
      </c>
      <c r="T9251" s="1" t="str">
        <f t="shared" si="578"/>
        <v>High</v>
      </c>
      <c r="U9251">
        <v>1</v>
      </c>
      <c r="V9251">
        <v>2025</v>
      </c>
      <c r="W9251" t="s">
        <v>34</v>
      </c>
      <c r="X9251">
        <v>3</v>
      </c>
    </row>
    <row r="9252" spans="1:24" x14ac:dyDescent="0.3">
      <c r="A9252">
        <v>9251</v>
      </c>
      <c r="B9252" t="s">
        <v>50</v>
      </c>
      <c r="C9252" t="str">
        <f>_xlfn.XLOOKUP(B9252,Lookup_table!B:B,Lookup_table!C:C)</f>
        <v>AI</v>
      </c>
      <c r="D9252" t="s">
        <v>34</v>
      </c>
      <c r="E9252" t="s">
        <v>32</v>
      </c>
      <c r="F9252" t="s">
        <v>43</v>
      </c>
      <c r="G9252" t="s">
        <v>30</v>
      </c>
      <c r="H9252" t="str">
        <f t="shared" si="576"/>
        <v>Onsite/Hybrid</v>
      </c>
      <c r="I9252" t="s">
        <v>18</v>
      </c>
      <c r="J9252" t="str">
        <f t="shared" si="577"/>
        <v>7+ yrs</v>
      </c>
      <c r="K9252">
        <f t="shared" ca="1" si="579"/>
        <v>15</v>
      </c>
      <c r="L9252" t="s">
        <v>19</v>
      </c>
      <c r="M9252">
        <v>0</v>
      </c>
      <c r="N9252">
        <v>0</v>
      </c>
      <c r="O9252">
        <v>1</v>
      </c>
      <c r="P9252">
        <v>1</v>
      </c>
      <c r="Q9252">
        <v>0</v>
      </c>
      <c r="R9252">
        <f>SUM(M9252:N9252:O9252:P9252:Q9252)</f>
        <v>2</v>
      </c>
      <c r="S9252" s="1">
        <v>172520</v>
      </c>
      <c r="T9252" s="1" t="str">
        <f t="shared" si="578"/>
        <v>High</v>
      </c>
      <c r="U9252">
        <v>6</v>
      </c>
      <c r="V9252">
        <v>2020</v>
      </c>
      <c r="W9252" t="s">
        <v>28</v>
      </c>
      <c r="X9252">
        <v>7</v>
      </c>
    </row>
    <row r="9253" spans="1:24" x14ac:dyDescent="0.3">
      <c r="A9253">
        <v>9252</v>
      </c>
      <c r="B9253" t="s">
        <v>41</v>
      </c>
      <c r="C9253" t="str">
        <f>_xlfn.XLOOKUP(B9253,Lookup_table!B:B,Lookup_table!C:C)</f>
        <v>Data</v>
      </c>
      <c r="D9253" t="s">
        <v>14</v>
      </c>
      <c r="E9253" t="s">
        <v>23</v>
      </c>
      <c r="F9253" t="s">
        <v>44</v>
      </c>
      <c r="G9253" t="s">
        <v>30</v>
      </c>
      <c r="H9253" t="str">
        <f t="shared" si="576"/>
        <v>Onsite/Hybrid</v>
      </c>
      <c r="I9253" t="s">
        <v>18</v>
      </c>
      <c r="J9253" t="str">
        <f t="shared" si="577"/>
        <v>7+ yrs</v>
      </c>
      <c r="K9253">
        <f t="shared" ca="1" si="579"/>
        <v>13</v>
      </c>
      <c r="L9253" t="s">
        <v>19</v>
      </c>
      <c r="M9253">
        <v>1</v>
      </c>
      <c r="N9253">
        <v>1</v>
      </c>
      <c r="O9253">
        <v>1</v>
      </c>
      <c r="P9253">
        <v>0</v>
      </c>
      <c r="Q9253">
        <v>1</v>
      </c>
      <c r="R9253">
        <f>SUM(M9253:N9253:O9253:P9253:Q9253)</f>
        <v>4</v>
      </c>
      <c r="S9253" s="1">
        <v>128678</v>
      </c>
      <c r="T9253" s="1" t="str">
        <f t="shared" si="578"/>
        <v>High</v>
      </c>
      <c r="U9253">
        <v>11</v>
      </c>
      <c r="V9253">
        <v>2024</v>
      </c>
      <c r="W9253" t="s">
        <v>20</v>
      </c>
      <c r="X9253">
        <v>2</v>
      </c>
    </row>
    <row r="9254" spans="1:24" x14ac:dyDescent="0.3">
      <c r="A9254">
        <v>9253</v>
      </c>
      <c r="B9254" t="s">
        <v>50</v>
      </c>
      <c r="C9254" t="str">
        <f>_xlfn.XLOOKUP(B9254,Lookup_table!B:B,Lookup_table!C:C)</f>
        <v>AI</v>
      </c>
      <c r="D9254" t="s">
        <v>37</v>
      </c>
      <c r="E9254" t="s">
        <v>23</v>
      </c>
      <c r="F9254" t="s">
        <v>29</v>
      </c>
      <c r="G9254" t="s">
        <v>25</v>
      </c>
      <c r="H9254" t="str">
        <f t="shared" si="576"/>
        <v>Onsite/Hybrid</v>
      </c>
      <c r="I9254" t="s">
        <v>18</v>
      </c>
      <c r="J9254" t="str">
        <f t="shared" si="577"/>
        <v>7+ yrs</v>
      </c>
      <c r="K9254">
        <f t="shared" ca="1" si="579"/>
        <v>8</v>
      </c>
      <c r="L9254" t="s">
        <v>27</v>
      </c>
      <c r="M9254">
        <v>1</v>
      </c>
      <c r="N9254">
        <v>0</v>
      </c>
      <c r="O9254">
        <v>1</v>
      </c>
      <c r="P9254">
        <v>0</v>
      </c>
      <c r="Q9254">
        <v>1</v>
      </c>
      <c r="R9254">
        <f>SUM(M9254:N9254:O9254:P9254:Q9254)</f>
        <v>3</v>
      </c>
      <c r="S9254" s="1">
        <v>164816</v>
      </c>
      <c r="T9254" s="1" t="str">
        <f t="shared" si="578"/>
        <v>High</v>
      </c>
      <c r="U9254">
        <v>9</v>
      </c>
      <c r="V9254">
        <v>2022</v>
      </c>
      <c r="W9254" t="s">
        <v>34</v>
      </c>
      <c r="X9254">
        <v>2</v>
      </c>
    </row>
    <row r="9255" spans="1:24" x14ac:dyDescent="0.3">
      <c r="A9255">
        <v>9254</v>
      </c>
      <c r="B9255" t="s">
        <v>33</v>
      </c>
      <c r="C9255" t="str">
        <f>_xlfn.XLOOKUP(B9255,Lookup_table!B:B,Lookup_table!C:C)</f>
        <v>Data</v>
      </c>
      <c r="D9255" t="s">
        <v>37</v>
      </c>
      <c r="E9255" t="s">
        <v>40</v>
      </c>
      <c r="F9255" t="s">
        <v>51</v>
      </c>
      <c r="G9255" t="s">
        <v>30</v>
      </c>
      <c r="H9255" t="str">
        <f t="shared" si="576"/>
        <v>Onsite/Hybrid</v>
      </c>
      <c r="I9255" t="s">
        <v>18</v>
      </c>
      <c r="J9255" t="str">
        <f t="shared" si="577"/>
        <v>7+ yrs</v>
      </c>
      <c r="K9255">
        <f t="shared" ca="1" si="579"/>
        <v>8</v>
      </c>
      <c r="L9255" t="s">
        <v>19</v>
      </c>
      <c r="M9255">
        <v>0</v>
      </c>
      <c r="N9255">
        <v>1</v>
      </c>
      <c r="O9255">
        <v>0</v>
      </c>
      <c r="P9255">
        <v>1</v>
      </c>
      <c r="Q9255">
        <v>0</v>
      </c>
      <c r="R9255">
        <f>SUM(M9255:N9255:O9255:P9255:Q9255)</f>
        <v>2</v>
      </c>
      <c r="S9255" s="1">
        <v>118158</v>
      </c>
      <c r="T9255" s="1" t="str">
        <f t="shared" si="578"/>
        <v>Medium</v>
      </c>
      <c r="U9255">
        <v>8</v>
      </c>
      <c r="V9255">
        <v>2021</v>
      </c>
      <c r="W9255" t="s">
        <v>28</v>
      </c>
      <c r="X9255">
        <v>7</v>
      </c>
    </row>
    <row r="9256" spans="1:24" x14ac:dyDescent="0.3">
      <c r="A9256">
        <v>9255</v>
      </c>
      <c r="B9256" t="s">
        <v>21</v>
      </c>
      <c r="C9256" t="str">
        <f>_xlfn.XLOOKUP(B9256,Lookup_table!B:B,Lookup_table!C:C)</f>
        <v>AI</v>
      </c>
      <c r="D9256" t="s">
        <v>14</v>
      </c>
      <c r="E9256" t="s">
        <v>23</v>
      </c>
      <c r="F9256" t="s">
        <v>44</v>
      </c>
      <c r="G9256" t="s">
        <v>17</v>
      </c>
      <c r="H9256" t="str">
        <f t="shared" si="576"/>
        <v>Remote</v>
      </c>
      <c r="I9256" t="s">
        <v>18</v>
      </c>
      <c r="J9256" t="str">
        <f t="shared" si="577"/>
        <v>7+ yrs</v>
      </c>
      <c r="K9256">
        <f t="shared" ca="1" si="579"/>
        <v>10</v>
      </c>
      <c r="L9256" t="s">
        <v>27</v>
      </c>
      <c r="M9256">
        <v>0</v>
      </c>
      <c r="N9256">
        <v>0</v>
      </c>
      <c r="O9256">
        <v>0</v>
      </c>
      <c r="P9256">
        <v>1</v>
      </c>
      <c r="Q9256">
        <v>0</v>
      </c>
      <c r="R9256">
        <f>SUM(M9256:N9256:O9256:P9256:Q9256)</f>
        <v>1</v>
      </c>
      <c r="S9256" s="1">
        <v>152343</v>
      </c>
      <c r="T9256" s="1" t="str">
        <f t="shared" si="578"/>
        <v>High</v>
      </c>
      <c r="U9256">
        <v>9</v>
      </c>
      <c r="V9256">
        <v>2026</v>
      </c>
      <c r="W9256" t="s">
        <v>34</v>
      </c>
      <c r="X9256">
        <v>5</v>
      </c>
    </row>
    <row r="9257" spans="1:24" x14ac:dyDescent="0.3">
      <c r="A9257">
        <v>9256</v>
      </c>
      <c r="B9257" t="s">
        <v>31</v>
      </c>
      <c r="C9257" t="str">
        <f>_xlfn.XLOOKUP(B9257,Lookup_table!B:B,Lookup_table!C:C)</f>
        <v>Business</v>
      </c>
      <c r="D9257" t="s">
        <v>34</v>
      </c>
      <c r="E9257" t="s">
        <v>40</v>
      </c>
      <c r="F9257" t="s">
        <v>16</v>
      </c>
      <c r="G9257" t="s">
        <v>30</v>
      </c>
      <c r="H9257" t="str">
        <f t="shared" si="576"/>
        <v>Onsite/Hybrid</v>
      </c>
      <c r="I9257" t="s">
        <v>35</v>
      </c>
      <c r="J9257" t="str">
        <f t="shared" si="577"/>
        <v>0-2 yrs</v>
      </c>
      <c r="K9257">
        <f t="shared" ca="1" si="579"/>
        <v>1</v>
      </c>
      <c r="L9257" t="s">
        <v>39</v>
      </c>
      <c r="M9257">
        <v>0</v>
      </c>
      <c r="N9257">
        <v>0</v>
      </c>
      <c r="O9257">
        <v>1</v>
      </c>
      <c r="P9257">
        <v>0</v>
      </c>
      <c r="Q9257">
        <v>0</v>
      </c>
      <c r="R9257">
        <f>SUM(M9257:N9257:O9257:P9257:Q9257)</f>
        <v>1</v>
      </c>
      <c r="S9257" s="1">
        <v>62955</v>
      </c>
      <c r="T9257" s="1" t="str">
        <f t="shared" si="578"/>
        <v>Low</v>
      </c>
      <c r="U9257">
        <v>5</v>
      </c>
      <c r="V9257">
        <v>2022</v>
      </c>
      <c r="W9257" t="s">
        <v>20</v>
      </c>
      <c r="X9257">
        <v>2</v>
      </c>
    </row>
    <row r="9258" spans="1:24" x14ac:dyDescent="0.3">
      <c r="A9258">
        <v>9257</v>
      </c>
      <c r="B9258" t="s">
        <v>21</v>
      </c>
      <c r="C9258" t="str">
        <f>_xlfn.XLOOKUP(B9258,Lookup_table!B:B,Lookup_table!C:C)</f>
        <v>AI</v>
      </c>
      <c r="D9258" t="s">
        <v>22</v>
      </c>
      <c r="E9258" t="s">
        <v>32</v>
      </c>
      <c r="F9258" t="s">
        <v>51</v>
      </c>
      <c r="G9258" t="s">
        <v>25</v>
      </c>
      <c r="H9258" t="str">
        <f t="shared" si="576"/>
        <v>Onsite/Hybrid</v>
      </c>
      <c r="I9258" t="s">
        <v>35</v>
      </c>
      <c r="J9258" t="str">
        <f t="shared" si="577"/>
        <v>0-2 yrs</v>
      </c>
      <c r="K9258">
        <f t="shared" ca="1" si="579"/>
        <v>2</v>
      </c>
      <c r="L9258" t="s">
        <v>39</v>
      </c>
      <c r="M9258">
        <v>1</v>
      </c>
      <c r="N9258">
        <v>0</v>
      </c>
      <c r="O9258">
        <v>1</v>
      </c>
      <c r="P9258">
        <v>1</v>
      </c>
      <c r="Q9258">
        <v>1</v>
      </c>
      <c r="R9258">
        <f>SUM(M9258:N9258:O9258:P9258:Q9258)</f>
        <v>4</v>
      </c>
      <c r="S9258" s="1">
        <v>148757</v>
      </c>
      <c r="T9258" s="1" t="str">
        <f t="shared" si="578"/>
        <v>High</v>
      </c>
      <c r="U9258">
        <v>8</v>
      </c>
      <c r="V9258">
        <v>2025</v>
      </c>
      <c r="W9258" t="s">
        <v>28</v>
      </c>
      <c r="X9258">
        <v>5</v>
      </c>
    </row>
    <row r="9259" spans="1:24" x14ac:dyDescent="0.3">
      <c r="A9259">
        <v>9258</v>
      </c>
      <c r="B9259" t="s">
        <v>50</v>
      </c>
      <c r="C9259" t="str">
        <f>_xlfn.XLOOKUP(B9259,Lookup_table!B:B,Lookup_table!C:C)</f>
        <v>AI</v>
      </c>
      <c r="D9259" t="s">
        <v>14</v>
      </c>
      <c r="E9259" t="s">
        <v>38</v>
      </c>
      <c r="F9259" t="s">
        <v>16</v>
      </c>
      <c r="G9259" t="s">
        <v>25</v>
      </c>
      <c r="H9259" t="str">
        <f t="shared" si="576"/>
        <v>Onsite/Hybrid</v>
      </c>
      <c r="I9259" t="s">
        <v>18</v>
      </c>
      <c r="J9259" t="str">
        <f t="shared" si="577"/>
        <v>7+ yrs</v>
      </c>
      <c r="K9259">
        <f t="shared" ca="1" si="579"/>
        <v>11</v>
      </c>
      <c r="L9259" t="s">
        <v>27</v>
      </c>
      <c r="M9259">
        <v>1</v>
      </c>
      <c r="N9259">
        <v>1</v>
      </c>
      <c r="O9259">
        <v>1</v>
      </c>
      <c r="P9259">
        <v>0</v>
      </c>
      <c r="Q9259">
        <v>1</v>
      </c>
      <c r="R9259">
        <f>SUM(M9259:N9259:O9259:P9259:Q9259)</f>
        <v>4</v>
      </c>
      <c r="S9259" s="1">
        <v>162311</v>
      </c>
      <c r="T9259" s="1" t="str">
        <f t="shared" si="578"/>
        <v>High</v>
      </c>
      <c r="U9259">
        <v>12</v>
      </c>
      <c r="V9259">
        <v>2023</v>
      </c>
      <c r="W9259" t="s">
        <v>20</v>
      </c>
      <c r="X9259">
        <v>2</v>
      </c>
    </row>
    <row r="9260" spans="1:24" x14ac:dyDescent="0.3">
      <c r="A9260">
        <v>9259</v>
      </c>
      <c r="B9260" t="s">
        <v>41</v>
      </c>
      <c r="C9260" t="str">
        <f>_xlfn.XLOOKUP(B9260,Lookup_table!B:B,Lookup_table!C:C)</f>
        <v>Data</v>
      </c>
      <c r="D9260" t="s">
        <v>34</v>
      </c>
      <c r="E9260" t="s">
        <v>38</v>
      </c>
      <c r="F9260" t="s">
        <v>44</v>
      </c>
      <c r="G9260" t="s">
        <v>30</v>
      </c>
      <c r="H9260" t="str">
        <f t="shared" si="576"/>
        <v>Onsite/Hybrid</v>
      </c>
      <c r="I9260" t="s">
        <v>35</v>
      </c>
      <c r="J9260" t="str">
        <f t="shared" si="577"/>
        <v>0-2 yrs</v>
      </c>
      <c r="K9260">
        <f t="shared" ca="1" si="579"/>
        <v>1</v>
      </c>
      <c r="L9260" t="s">
        <v>39</v>
      </c>
      <c r="M9260">
        <v>0</v>
      </c>
      <c r="N9260">
        <v>0</v>
      </c>
      <c r="O9260">
        <v>0</v>
      </c>
      <c r="P9260">
        <v>1</v>
      </c>
      <c r="Q9260">
        <v>1</v>
      </c>
      <c r="R9260">
        <f>SUM(M9260:N9260:O9260:P9260:Q9260)</f>
        <v>2</v>
      </c>
      <c r="S9260" s="1">
        <v>70691</v>
      </c>
      <c r="T9260" s="1" t="str">
        <f t="shared" si="578"/>
        <v>Medium</v>
      </c>
      <c r="U9260">
        <v>2</v>
      </c>
      <c r="V9260">
        <v>2020</v>
      </c>
      <c r="W9260" t="s">
        <v>20</v>
      </c>
      <c r="X9260">
        <v>3</v>
      </c>
    </row>
    <row r="9261" spans="1:24" x14ac:dyDescent="0.3">
      <c r="A9261">
        <v>9260</v>
      </c>
      <c r="B9261" t="s">
        <v>50</v>
      </c>
      <c r="C9261" t="str">
        <f>_xlfn.XLOOKUP(B9261,Lookup_table!B:B,Lookup_table!C:C)</f>
        <v>AI</v>
      </c>
      <c r="D9261" t="s">
        <v>22</v>
      </c>
      <c r="E9261" t="s">
        <v>23</v>
      </c>
      <c r="F9261" t="s">
        <v>43</v>
      </c>
      <c r="G9261" t="s">
        <v>30</v>
      </c>
      <c r="H9261" t="str">
        <f t="shared" si="576"/>
        <v>Onsite/Hybrid</v>
      </c>
      <c r="I9261" t="s">
        <v>26</v>
      </c>
      <c r="J9261" t="str">
        <f t="shared" si="577"/>
        <v>3-6 yrs</v>
      </c>
      <c r="K9261">
        <f t="shared" ca="1" si="579"/>
        <v>3</v>
      </c>
      <c r="L9261" t="s">
        <v>27</v>
      </c>
      <c r="M9261">
        <v>1</v>
      </c>
      <c r="N9261">
        <v>1</v>
      </c>
      <c r="O9261">
        <v>0</v>
      </c>
      <c r="P9261">
        <v>0</v>
      </c>
      <c r="Q9261">
        <v>1</v>
      </c>
      <c r="R9261">
        <f>SUM(M9261:N9261:O9261:P9261:Q9261)</f>
        <v>3</v>
      </c>
      <c r="S9261" s="1">
        <v>144278</v>
      </c>
      <c r="T9261" s="1" t="str">
        <f t="shared" si="578"/>
        <v>High</v>
      </c>
      <c r="U9261">
        <v>10</v>
      </c>
      <c r="V9261">
        <v>2022</v>
      </c>
      <c r="W9261" t="s">
        <v>20</v>
      </c>
      <c r="X9261">
        <v>4</v>
      </c>
    </row>
    <row r="9262" spans="1:24" x14ac:dyDescent="0.3">
      <c r="A9262">
        <v>9261</v>
      </c>
      <c r="B9262" t="s">
        <v>33</v>
      </c>
      <c r="C9262" t="str">
        <f>_xlfn.XLOOKUP(B9262,Lookup_table!B:B,Lookup_table!C:C)</f>
        <v>Data</v>
      </c>
      <c r="D9262" t="s">
        <v>37</v>
      </c>
      <c r="E9262" t="s">
        <v>40</v>
      </c>
      <c r="F9262" t="s">
        <v>29</v>
      </c>
      <c r="G9262" t="s">
        <v>25</v>
      </c>
      <c r="H9262" t="str">
        <f t="shared" si="576"/>
        <v>Onsite/Hybrid</v>
      </c>
      <c r="I9262" t="s">
        <v>35</v>
      </c>
      <c r="J9262" t="str">
        <f t="shared" si="577"/>
        <v>0-2 yrs</v>
      </c>
      <c r="K9262">
        <f t="shared" ca="1" si="579"/>
        <v>0</v>
      </c>
      <c r="L9262" t="s">
        <v>19</v>
      </c>
      <c r="M9262">
        <v>1</v>
      </c>
      <c r="N9262">
        <v>1</v>
      </c>
      <c r="O9262">
        <v>0</v>
      </c>
      <c r="P9262">
        <v>0</v>
      </c>
      <c r="Q9262">
        <v>0</v>
      </c>
      <c r="R9262">
        <f>SUM(M9262:N9262:O9262:P9262:Q9262)</f>
        <v>2</v>
      </c>
      <c r="S9262" s="1">
        <v>48136</v>
      </c>
      <c r="T9262" s="1" t="str">
        <f t="shared" si="578"/>
        <v>Low</v>
      </c>
      <c r="U9262">
        <v>12</v>
      </c>
      <c r="V9262">
        <v>2025</v>
      </c>
      <c r="W9262" t="s">
        <v>28</v>
      </c>
      <c r="X9262">
        <v>8</v>
      </c>
    </row>
    <row r="9263" spans="1:24" x14ac:dyDescent="0.3">
      <c r="A9263">
        <v>9262</v>
      </c>
      <c r="B9263" t="s">
        <v>50</v>
      </c>
      <c r="C9263" t="str">
        <f>_xlfn.XLOOKUP(B9263,Lookup_table!B:B,Lookup_table!C:C)</f>
        <v>AI</v>
      </c>
      <c r="D9263" t="s">
        <v>14</v>
      </c>
      <c r="E9263" t="s">
        <v>42</v>
      </c>
      <c r="F9263" t="s">
        <v>24</v>
      </c>
      <c r="G9263" t="s">
        <v>30</v>
      </c>
      <c r="H9263" t="str">
        <f t="shared" si="576"/>
        <v>Onsite/Hybrid</v>
      </c>
      <c r="I9263" t="s">
        <v>18</v>
      </c>
      <c r="J9263" t="str">
        <f t="shared" si="577"/>
        <v>7+ yrs</v>
      </c>
      <c r="K9263">
        <f t="shared" ca="1" si="579"/>
        <v>12</v>
      </c>
      <c r="L9263" t="s">
        <v>27</v>
      </c>
      <c r="M9263">
        <v>0</v>
      </c>
      <c r="N9263">
        <v>0</v>
      </c>
      <c r="O9263">
        <v>0</v>
      </c>
      <c r="P9263">
        <v>1</v>
      </c>
      <c r="Q9263">
        <v>1</v>
      </c>
      <c r="R9263">
        <f>SUM(M9263:N9263:O9263:P9263:Q9263)</f>
        <v>2</v>
      </c>
      <c r="S9263" s="1">
        <v>165012</v>
      </c>
      <c r="T9263" s="1" t="str">
        <f t="shared" si="578"/>
        <v>High</v>
      </c>
      <c r="U9263">
        <v>1</v>
      </c>
      <c r="V9263">
        <v>2026</v>
      </c>
      <c r="W9263" t="s">
        <v>34</v>
      </c>
      <c r="X9263">
        <v>6</v>
      </c>
    </row>
    <row r="9264" spans="1:24" x14ac:dyDescent="0.3">
      <c r="A9264">
        <v>9263</v>
      </c>
      <c r="B9264" t="s">
        <v>36</v>
      </c>
      <c r="C9264" t="str">
        <f>_xlfn.XLOOKUP(B9264,Lookup_table!B:B,Lookup_table!C:C)</f>
        <v>Data</v>
      </c>
      <c r="D9264" t="s">
        <v>22</v>
      </c>
      <c r="E9264" t="s">
        <v>15</v>
      </c>
      <c r="F9264" t="s">
        <v>24</v>
      </c>
      <c r="G9264" t="s">
        <v>17</v>
      </c>
      <c r="H9264" t="str">
        <f t="shared" si="576"/>
        <v>Remote</v>
      </c>
      <c r="I9264" t="s">
        <v>35</v>
      </c>
      <c r="J9264" t="str">
        <f t="shared" si="577"/>
        <v>0-2 yrs</v>
      </c>
      <c r="K9264">
        <f t="shared" ca="1" si="579"/>
        <v>1</v>
      </c>
      <c r="L9264" t="s">
        <v>19</v>
      </c>
      <c r="M9264">
        <v>0</v>
      </c>
      <c r="N9264">
        <v>1</v>
      </c>
      <c r="O9264">
        <v>0</v>
      </c>
      <c r="P9264">
        <v>1</v>
      </c>
      <c r="Q9264">
        <v>1</v>
      </c>
      <c r="R9264">
        <f>SUM(M9264:N9264:O9264:P9264:Q9264)</f>
        <v>3</v>
      </c>
      <c r="S9264" s="1">
        <v>92701</v>
      </c>
      <c r="T9264" s="1" t="str">
        <f t="shared" si="578"/>
        <v>Medium</v>
      </c>
      <c r="U9264">
        <v>9</v>
      </c>
      <c r="V9264">
        <v>2023</v>
      </c>
      <c r="W9264" t="s">
        <v>20</v>
      </c>
      <c r="X9264">
        <v>5</v>
      </c>
    </row>
    <row r="9265" spans="1:24" x14ac:dyDescent="0.3">
      <c r="A9265">
        <v>9264</v>
      </c>
      <c r="B9265" t="s">
        <v>21</v>
      </c>
      <c r="C9265" t="str">
        <f>_xlfn.XLOOKUP(B9265,Lookup_table!B:B,Lookup_table!C:C)</f>
        <v>AI</v>
      </c>
      <c r="D9265" t="s">
        <v>37</v>
      </c>
      <c r="E9265" t="s">
        <v>38</v>
      </c>
      <c r="F9265" t="s">
        <v>51</v>
      </c>
      <c r="G9265" t="s">
        <v>25</v>
      </c>
      <c r="H9265" t="str">
        <f t="shared" si="576"/>
        <v>Onsite/Hybrid</v>
      </c>
      <c r="I9265" t="s">
        <v>26</v>
      </c>
      <c r="J9265" t="str">
        <f t="shared" si="577"/>
        <v>3-6 yrs</v>
      </c>
      <c r="K9265">
        <f t="shared" ca="1" si="579"/>
        <v>3</v>
      </c>
      <c r="L9265" t="s">
        <v>19</v>
      </c>
      <c r="M9265">
        <v>0</v>
      </c>
      <c r="N9265">
        <v>0</v>
      </c>
      <c r="O9265">
        <v>0</v>
      </c>
      <c r="P9265">
        <v>1</v>
      </c>
      <c r="Q9265">
        <v>0</v>
      </c>
      <c r="R9265">
        <f>SUM(M9265:N9265:O9265:P9265:Q9265)</f>
        <v>1</v>
      </c>
      <c r="S9265" s="1">
        <v>125121</v>
      </c>
      <c r="T9265" s="1" t="str">
        <f t="shared" si="578"/>
        <v>High</v>
      </c>
      <c r="U9265">
        <v>9</v>
      </c>
      <c r="V9265">
        <v>2020</v>
      </c>
      <c r="W9265" t="s">
        <v>34</v>
      </c>
      <c r="X9265">
        <v>4</v>
      </c>
    </row>
    <row r="9266" spans="1:24" x14ac:dyDescent="0.3">
      <c r="A9266">
        <v>9265</v>
      </c>
      <c r="B9266" t="s">
        <v>33</v>
      </c>
      <c r="C9266" t="str">
        <f>_xlfn.XLOOKUP(B9266,Lookup_table!B:B,Lookup_table!C:C)</f>
        <v>Data</v>
      </c>
      <c r="D9266" t="s">
        <v>14</v>
      </c>
      <c r="E9266" t="s">
        <v>15</v>
      </c>
      <c r="F9266" t="s">
        <v>29</v>
      </c>
      <c r="G9266" t="s">
        <v>25</v>
      </c>
      <c r="H9266" t="str">
        <f t="shared" si="576"/>
        <v>Onsite/Hybrid</v>
      </c>
      <c r="I9266" t="s">
        <v>26</v>
      </c>
      <c r="J9266" t="str">
        <f t="shared" si="577"/>
        <v>3-6 yrs</v>
      </c>
      <c r="K9266">
        <f t="shared" ca="1" si="579"/>
        <v>6</v>
      </c>
      <c r="L9266" t="s">
        <v>19</v>
      </c>
      <c r="M9266">
        <v>0</v>
      </c>
      <c r="N9266">
        <v>0</v>
      </c>
      <c r="O9266">
        <v>1</v>
      </c>
      <c r="P9266">
        <v>0</v>
      </c>
      <c r="Q9266">
        <v>0</v>
      </c>
      <c r="R9266">
        <f>SUM(M9266:N9266:O9266:P9266:Q9266)</f>
        <v>1</v>
      </c>
      <c r="S9266" s="1">
        <v>90766</v>
      </c>
      <c r="T9266" s="1" t="str">
        <f t="shared" si="578"/>
        <v>Medium</v>
      </c>
      <c r="U9266">
        <v>3</v>
      </c>
      <c r="V9266">
        <v>2021</v>
      </c>
      <c r="W9266" t="s">
        <v>34</v>
      </c>
      <c r="X9266">
        <v>1</v>
      </c>
    </row>
    <row r="9267" spans="1:24" x14ac:dyDescent="0.3">
      <c r="A9267">
        <v>9266</v>
      </c>
      <c r="B9267" t="s">
        <v>21</v>
      </c>
      <c r="C9267" t="str">
        <f>_xlfn.XLOOKUP(B9267,Lookup_table!B:B,Lookup_table!C:C)</f>
        <v>AI</v>
      </c>
      <c r="D9267" t="s">
        <v>34</v>
      </c>
      <c r="E9267" t="s">
        <v>15</v>
      </c>
      <c r="F9267" t="s">
        <v>52</v>
      </c>
      <c r="G9267" t="s">
        <v>17</v>
      </c>
      <c r="H9267" t="str">
        <f t="shared" si="576"/>
        <v>Remote</v>
      </c>
      <c r="I9267" t="s">
        <v>35</v>
      </c>
      <c r="J9267" t="str">
        <f t="shared" si="577"/>
        <v>0-2 yrs</v>
      </c>
      <c r="K9267">
        <f t="shared" ca="1" si="579"/>
        <v>2</v>
      </c>
      <c r="L9267" t="s">
        <v>39</v>
      </c>
      <c r="M9267">
        <v>0</v>
      </c>
      <c r="N9267">
        <v>1</v>
      </c>
      <c r="O9267">
        <v>1</v>
      </c>
      <c r="P9267">
        <v>0</v>
      </c>
      <c r="Q9267">
        <v>1</v>
      </c>
      <c r="R9267">
        <f>SUM(M9267:N9267:O9267:P9267:Q9267)</f>
        <v>3</v>
      </c>
      <c r="S9267" s="1">
        <v>119128</v>
      </c>
      <c r="T9267" s="1" t="str">
        <f t="shared" si="578"/>
        <v>Medium</v>
      </c>
      <c r="U9267">
        <v>9</v>
      </c>
      <c r="V9267">
        <v>2025</v>
      </c>
      <c r="W9267" t="s">
        <v>28</v>
      </c>
      <c r="X9267">
        <v>7</v>
      </c>
    </row>
    <row r="9268" spans="1:24" x14ac:dyDescent="0.3">
      <c r="A9268">
        <v>9267</v>
      </c>
      <c r="B9268" t="s">
        <v>33</v>
      </c>
      <c r="C9268" t="str">
        <f>_xlfn.XLOOKUP(B9268,Lookup_table!B:B,Lookup_table!C:C)</f>
        <v>Data</v>
      </c>
      <c r="D9268" t="s">
        <v>22</v>
      </c>
      <c r="E9268" t="s">
        <v>15</v>
      </c>
      <c r="F9268" t="s">
        <v>24</v>
      </c>
      <c r="G9268" t="s">
        <v>25</v>
      </c>
      <c r="H9268" t="str">
        <f t="shared" si="576"/>
        <v>Onsite/Hybrid</v>
      </c>
      <c r="I9268" t="s">
        <v>18</v>
      </c>
      <c r="J9268" t="str">
        <f t="shared" si="577"/>
        <v>7+ yrs</v>
      </c>
      <c r="K9268">
        <f t="shared" ca="1" si="579"/>
        <v>11</v>
      </c>
      <c r="L9268" t="s">
        <v>39</v>
      </c>
      <c r="M9268">
        <v>0</v>
      </c>
      <c r="N9268">
        <v>0</v>
      </c>
      <c r="O9268">
        <v>0</v>
      </c>
      <c r="P9268">
        <v>0</v>
      </c>
      <c r="Q9268">
        <v>0</v>
      </c>
      <c r="R9268">
        <f>SUM(M9268:N9268:O9268:P9268:Q9268)</f>
        <v>0</v>
      </c>
      <c r="S9268" s="1">
        <v>122481</v>
      </c>
      <c r="T9268" s="1" t="str">
        <f t="shared" si="578"/>
        <v>High</v>
      </c>
      <c r="U9268">
        <v>7</v>
      </c>
      <c r="V9268">
        <v>2022</v>
      </c>
      <c r="W9268" t="s">
        <v>34</v>
      </c>
      <c r="X9268">
        <v>1</v>
      </c>
    </row>
    <row r="9269" spans="1:24" x14ac:dyDescent="0.3">
      <c r="A9269">
        <v>9268</v>
      </c>
      <c r="B9269" t="s">
        <v>21</v>
      </c>
      <c r="C9269" t="str">
        <f>_xlfn.XLOOKUP(B9269,Lookup_table!B:B,Lookup_table!C:C)</f>
        <v>AI</v>
      </c>
      <c r="D9269" t="s">
        <v>14</v>
      </c>
      <c r="E9269" t="s">
        <v>15</v>
      </c>
      <c r="F9269" t="s">
        <v>24</v>
      </c>
      <c r="G9269" t="s">
        <v>25</v>
      </c>
      <c r="H9269" t="str">
        <f t="shared" si="576"/>
        <v>Onsite/Hybrid</v>
      </c>
      <c r="I9269" t="s">
        <v>18</v>
      </c>
      <c r="J9269" t="str">
        <f t="shared" si="577"/>
        <v>7+ yrs</v>
      </c>
      <c r="K9269">
        <f t="shared" ca="1" si="579"/>
        <v>7</v>
      </c>
      <c r="L9269" t="s">
        <v>19</v>
      </c>
      <c r="M9269">
        <v>1</v>
      </c>
      <c r="N9269">
        <v>0</v>
      </c>
      <c r="O9269">
        <v>1</v>
      </c>
      <c r="P9269">
        <v>1</v>
      </c>
      <c r="Q9269">
        <v>0</v>
      </c>
      <c r="R9269">
        <f>SUM(M9269:N9269:O9269:P9269:Q9269)</f>
        <v>3</v>
      </c>
      <c r="S9269" s="1">
        <v>166494</v>
      </c>
      <c r="T9269" s="1" t="str">
        <f t="shared" si="578"/>
        <v>High</v>
      </c>
      <c r="U9269">
        <v>4</v>
      </c>
      <c r="V9269">
        <v>2021</v>
      </c>
      <c r="W9269" t="s">
        <v>28</v>
      </c>
      <c r="X9269">
        <v>2</v>
      </c>
    </row>
    <row r="9270" spans="1:24" x14ac:dyDescent="0.3">
      <c r="A9270">
        <v>9269</v>
      </c>
      <c r="B9270" t="s">
        <v>36</v>
      </c>
      <c r="C9270" t="str">
        <f>_xlfn.XLOOKUP(B9270,Lookup_table!B:B,Lookup_table!C:C)</f>
        <v>Data</v>
      </c>
      <c r="D9270" t="s">
        <v>14</v>
      </c>
      <c r="E9270" t="s">
        <v>15</v>
      </c>
      <c r="F9270" t="s">
        <v>52</v>
      </c>
      <c r="G9270" t="s">
        <v>25</v>
      </c>
      <c r="H9270" t="str">
        <f t="shared" si="576"/>
        <v>Onsite/Hybrid</v>
      </c>
      <c r="I9270" t="s">
        <v>26</v>
      </c>
      <c r="J9270" t="str">
        <f t="shared" si="577"/>
        <v>3-6 yrs</v>
      </c>
      <c r="K9270">
        <f t="shared" ca="1" si="579"/>
        <v>4</v>
      </c>
      <c r="L9270" t="s">
        <v>39</v>
      </c>
      <c r="M9270">
        <v>1</v>
      </c>
      <c r="N9270">
        <v>1</v>
      </c>
      <c r="O9270">
        <v>0</v>
      </c>
      <c r="P9270">
        <v>1</v>
      </c>
      <c r="Q9270">
        <v>1</v>
      </c>
      <c r="R9270">
        <f>SUM(M9270:N9270:O9270:P9270:Q9270)</f>
        <v>4</v>
      </c>
      <c r="S9270" s="1">
        <v>98551</v>
      </c>
      <c r="T9270" s="1" t="str">
        <f t="shared" si="578"/>
        <v>Medium</v>
      </c>
      <c r="U9270">
        <v>1</v>
      </c>
      <c r="V9270">
        <v>2021</v>
      </c>
      <c r="W9270" t="s">
        <v>34</v>
      </c>
      <c r="X9270">
        <v>4</v>
      </c>
    </row>
    <row r="9271" spans="1:24" x14ac:dyDescent="0.3">
      <c r="A9271">
        <v>9270</v>
      </c>
      <c r="B9271" t="s">
        <v>21</v>
      </c>
      <c r="C9271" t="str">
        <f>_xlfn.XLOOKUP(B9271,Lookup_table!B:B,Lookup_table!C:C)</f>
        <v>AI</v>
      </c>
      <c r="D9271" t="s">
        <v>14</v>
      </c>
      <c r="E9271" t="s">
        <v>40</v>
      </c>
      <c r="F9271" t="s">
        <v>44</v>
      </c>
      <c r="G9271" t="s">
        <v>25</v>
      </c>
      <c r="H9271" t="str">
        <f t="shared" si="576"/>
        <v>Onsite/Hybrid</v>
      </c>
      <c r="I9271" t="s">
        <v>18</v>
      </c>
      <c r="J9271" t="str">
        <f t="shared" si="577"/>
        <v>7+ yrs</v>
      </c>
      <c r="K9271">
        <f t="shared" ca="1" si="579"/>
        <v>7</v>
      </c>
      <c r="L9271" t="s">
        <v>27</v>
      </c>
      <c r="M9271">
        <v>0</v>
      </c>
      <c r="N9271">
        <v>0</v>
      </c>
      <c r="O9271">
        <v>1</v>
      </c>
      <c r="P9271">
        <v>1</v>
      </c>
      <c r="Q9271">
        <v>1</v>
      </c>
      <c r="R9271">
        <f>SUM(M9271:N9271:O9271:P9271:Q9271)</f>
        <v>3</v>
      </c>
      <c r="S9271" s="1">
        <v>177075</v>
      </c>
      <c r="T9271" s="1" t="str">
        <f t="shared" si="578"/>
        <v>High</v>
      </c>
      <c r="U9271">
        <v>12</v>
      </c>
      <c r="V9271">
        <v>2025</v>
      </c>
      <c r="W9271" t="s">
        <v>28</v>
      </c>
      <c r="X9271">
        <v>6</v>
      </c>
    </row>
    <row r="9272" spans="1:24" x14ac:dyDescent="0.3">
      <c r="A9272">
        <v>9271</v>
      </c>
      <c r="B9272" t="s">
        <v>21</v>
      </c>
      <c r="C9272" t="str">
        <f>_xlfn.XLOOKUP(B9272,Lookup_table!B:B,Lookup_table!C:C)</f>
        <v>AI</v>
      </c>
      <c r="D9272" t="s">
        <v>37</v>
      </c>
      <c r="E9272" t="s">
        <v>32</v>
      </c>
      <c r="F9272" t="s">
        <v>16</v>
      </c>
      <c r="G9272" t="s">
        <v>17</v>
      </c>
      <c r="H9272" t="str">
        <f t="shared" si="576"/>
        <v>Remote</v>
      </c>
      <c r="I9272" t="s">
        <v>35</v>
      </c>
      <c r="J9272" t="str">
        <f t="shared" si="577"/>
        <v>0-2 yrs</v>
      </c>
      <c r="K9272">
        <f t="shared" ca="1" si="579"/>
        <v>0</v>
      </c>
      <c r="L9272" t="s">
        <v>27</v>
      </c>
      <c r="M9272">
        <v>1</v>
      </c>
      <c r="N9272">
        <v>1</v>
      </c>
      <c r="O9272">
        <v>0</v>
      </c>
      <c r="P9272">
        <v>0</v>
      </c>
      <c r="Q9272">
        <v>0</v>
      </c>
      <c r="R9272">
        <f>SUM(M9272:N9272:O9272:P9272:Q9272)</f>
        <v>2</v>
      </c>
      <c r="S9272" s="1">
        <v>91671</v>
      </c>
      <c r="T9272" s="1" t="str">
        <f t="shared" si="578"/>
        <v>Medium</v>
      </c>
      <c r="U9272">
        <v>12</v>
      </c>
      <c r="V9272">
        <v>2023</v>
      </c>
      <c r="W9272" t="s">
        <v>28</v>
      </c>
      <c r="X9272">
        <v>9</v>
      </c>
    </row>
    <row r="9273" spans="1:24" x14ac:dyDescent="0.3">
      <c r="A9273">
        <v>9272</v>
      </c>
      <c r="B9273" t="s">
        <v>41</v>
      </c>
      <c r="C9273" t="str">
        <f>_xlfn.XLOOKUP(B9273,Lookup_table!B:B,Lookup_table!C:C)</f>
        <v>Data</v>
      </c>
      <c r="D9273" t="s">
        <v>14</v>
      </c>
      <c r="E9273" t="s">
        <v>15</v>
      </c>
      <c r="F9273" t="s">
        <v>51</v>
      </c>
      <c r="G9273" t="s">
        <v>25</v>
      </c>
      <c r="H9273" t="str">
        <f t="shared" si="576"/>
        <v>Onsite/Hybrid</v>
      </c>
      <c r="I9273" t="s">
        <v>18</v>
      </c>
      <c r="J9273" t="str">
        <f t="shared" si="577"/>
        <v>7+ yrs</v>
      </c>
      <c r="K9273">
        <f t="shared" ca="1" si="579"/>
        <v>12</v>
      </c>
      <c r="L9273" t="s">
        <v>19</v>
      </c>
      <c r="M9273">
        <v>1</v>
      </c>
      <c r="N9273">
        <v>0</v>
      </c>
      <c r="O9273">
        <v>0</v>
      </c>
      <c r="P9273">
        <v>0</v>
      </c>
      <c r="Q9273">
        <v>1</v>
      </c>
      <c r="R9273">
        <f>SUM(M9273:N9273:O9273:P9273:Q9273)</f>
        <v>2</v>
      </c>
      <c r="S9273" s="1">
        <v>108591</v>
      </c>
      <c r="T9273" s="1" t="str">
        <f t="shared" si="578"/>
        <v>Medium</v>
      </c>
      <c r="U9273">
        <v>11</v>
      </c>
      <c r="V9273">
        <v>2022</v>
      </c>
      <c r="W9273" t="s">
        <v>34</v>
      </c>
      <c r="X9273">
        <v>5</v>
      </c>
    </row>
    <row r="9274" spans="1:24" x14ac:dyDescent="0.3">
      <c r="A9274">
        <v>9273</v>
      </c>
      <c r="B9274" t="s">
        <v>33</v>
      </c>
      <c r="C9274" t="str">
        <f>_xlfn.XLOOKUP(B9274,Lookup_table!B:B,Lookup_table!C:C)</f>
        <v>Data</v>
      </c>
      <c r="D9274" t="s">
        <v>37</v>
      </c>
      <c r="E9274" t="s">
        <v>23</v>
      </c>
      <c r="F9274" t="s">
        <v>29</v>
      </c>
      <c r="G9274" t="s">
        <v>25</v>
      </c>
      <c r="H9274" t="str">
        <f t="shared" si="576"/>
        <v>Onsite/Hybrid</v>
      </c>
      <c r="I9274" t="s">
        <v>35</v>
      </c>
      <c r="J9274" t="str">
        <f t="shared" si="577"/>
        <v>0-2 yrs</v>
      </c>
      <c r="K9274">
        <f t="shared" ca="1" si="579"/>
        <v>1</v>
      </c>
      <c r="L9274" t="s">
        <v>39</v>
      </c>
      <c r="M9274">
        <v>0</v>
      </c>
      <c r="N9274">
        <v>1</v>
      </c>
      <c r="O9274">
        <v>1</v>
      </c>
      <c r="P9274">
        <v>1</v>
      </c>
      <c r="Q9274">
        <v>0</v>
      </c>
      <c r="R9274">
        <f>SUM(M9274:N9274:O9274:P9274:Q9274)</f>
        <v>3</v>
      </c>
      <c r="S9274" s="1">
        <v>77431</v>
      </c>
      <c r="T9274" s="1" t="str">
        <f t="shared" si="578"/>
        <v>Medium</v>
      </c>
      <c r="U9274">
        <v>7</v>
      </c>
      <c r="V9274">
        <v>2024</v>
      </c>
      <c r="W9274" t="s">
        <v>28</v>
      </c>
      <c r="X9274">
        <v>3</v>
      </c>
    </row>
    <row r="9275" spans="1:24" x14ac:dyDescent="0.3">
      <c r="A9275">
        <v>9274</v>
      </c>
      <c r="B9275" t="s">
        <v>36</v>
      </c>
      <c r="C9275" t="str">
        <f>_xlfn.XLOOKUP(B9275,Lookup_table!B:B,Lookup_table!C:C)</f>
        <v>Data</v>
      </c>
      <c r="D9275" t="s">
        <v>37</v>
      </c>
      <c r="E9275" t="s">
        <v>42</v>
      </c>
      <c r="F9275" t="s">
        <v>52</v>
      </c>
      <c r="G9275" t="s">
        <v>30</v>
      </c>
      <c r="H9275" t="str">
        <f t="shared" si="576"/>
        <v>Onsite/Hybrid</v>
      </c>
      <c r="I9275" t="s">
        <v>18</v>
      </c>
      <c r="J9275" t="str">
        <f t="shared" si="577"/>
        <v>7+ yrs</v>
      </c>
      <c r="K9275">
        <f t="shared" ca="1" si="579"/>
        <v>11</v>
      </c>
      <c r="L9275" t="s">
        <v>27</v>
      </c>
      <c r="M9275">
        <v>1</v>
      </c>
      <c r="N9275">
        <v>1</v>
      </c>
      <c r="O9275">
        <v>1</v>
      </c>
      <c r="P9275">
        <v>0</v>
      </c>
      <c r="Q9275">
        <v>1</v>
      </c>
      <c r="R9275">
        <f>SUM(M9275:N9275:O9275:P9275:Q9275)</f>
        <v>4</v>
      </c>
      <c r="S9275" s="1">
        <v>122657</v>
      </c>
      <c r="T9275" s="1" t="str">
        <f t="shared" si="578"/>
        <v>High</v>
      </c>
      <c r="U9275">
        <v>3</v>
      </c>
      <c r="V9275">
        <v>2024</v>
      </c>
      <c r="W9275" t="s">
        <v>20</v>
      </c>
      <c r="X9275">
        <v>3</v>
      </c>
    </row>
    <row r="9276" spans="1:24" x14ac:dyDescent="0.3">
      <c r="A9276">
        <v>9275</v>
      </c>
      <c r="B9276" t="s">
        <v>21</v>
      </c>
      <c r="C9276" t="str">
        <f>_xlfn.XLOOKUP(B9276,Lookup_table!B:B,Lookup_table!C:C)</f>
        <v>AI</v>
      </c>
      <c r="D9276" t="s">
        <v>22</v>
      </c>
      <c r="E9276" t="s">
        <v>32</v>
      </c>
      <c r="F9276" t="s">
        <v>43</v>
      </c>
      <c r="G9276" t="s">
        <v>30</v>
      </c>
      <c r="H9276" t="str">
        <f t="shared" si="576"/>
        <v>Onsite/Hybrid</v>
      </c>
      <c r="I9276" t="s">
        <v>35</v>
      </c>
      <c r="J9276" t="str">
        <f t="shared" si="577"/>
        <v>0-2 yrs</v>
      </c>
      <c r="K9276">
        <f t="shared" ca="1" si="579"/>
        <v>1</v>
      </c>
      <c r="L9276" t="s">
        <v>39</v>
      </c>
      <c r="M9276">
        <v>0</v>
      </c>
      <c r="N9276">
        <v>1</v>
      </c>
      <c r="O9276">
        <v>0</v>
      </c>
      <c r="P9276">
        <v>1</v>
      </c>
      <c r="Q9276">
        <v>1</v>
      </c>
      <c r="R9276">
        <f>SUM(M9276:N9276:O9276:P9276:Q9276)</f>
        <v>3</v>
      </c>
      <c r="S9276" s="1">
        <v>131889</v>
      </c>
      <c r="T9276" s="1" t="str">
        <f t="shared" si="578"/>
        <v>High</v>
      </c>
      <c r="U9276">
        <v>4</v>
      </c>
      <c r="V9276">
        <v>2022</v>
      </c>
      <c r="W9276" t="s">
        <v>34</v>
      </c>
      <c r="X9276">
        <v>4</v>
      </c>
    </row>
    <row r="9277" spans="1:24" x14ac:dyDescent="0.3">
      <c r="A9277">
        <v>9276</v>
      </c>
      <c r="B9277" t="s">
        <v>33</v>
      </c>
      <c r="C9277" t="str">
        <f>_xlfn.XLOOKUP(B9277,Lookup_table!B:B,Lookup_table!C:C)</f>
        <v>Data</v>
      </c>
      <c r="D9277" t="s">
        <v>14</v>
      </c>
      <c r="E9277" t="s">
        <v>15</v>
      </c>
      <c r="F9277" t="s">
        <v>43</v>
      </c>
      <c r="G9277" t="s">
        <v>30</v>
      </c>
      <c r="H9277" t="str">
        <f t="shared" si="576"/>
        <v>Onsite/Hybrid</v>
      </c>
      <c r="I9277" t="s">
        <v>26</v>
      </c>
      <c r="J9277" t="str">
        <f t="shared" si="577"/>
        <v>3-6 yrs</v>
      </c>
      <c r="K9277">
        <f t="shared" ca="1" si="579"/>
        <v>5</v>
      </c>
      <c r="L9277" t="s">
        <v>19</v>
      </c>
      <c r="M9277">
        <v>1</v>
      </c>
      <c r="N9277">
        <v>0</v>
      </c>
      <c r="O9277">
        <v>1</v>
      </c>
      <c r="P9277">
        <v>1</v>
      </c>
      <c r="Q9277">
        <v>1</v>
      </c>
      <c r="R9277">
        <f>SUM(M9277:N9277:O9277:P9277:Q9277)</f>
        <v>4</v>
      </c>
      <c r="S9277" s="1">
        <v>112771</v>
      </c>
      <c r="T9277" s="1" t="str">
        <f t="shared" si="578"/>
        <v>Medium</v>
      </c>
      <c r="U9277">
        <v>3</v>
      </c>
      <c r="V9277">
        <v>2026</v>
      </c>
      <c r="W9277" t="s">
        <v>28</v>
      </c>
      <c r="X9277">
        <v>8</v>
      </c>
    </row>
    <row r="9278" spans="1:24" x14ac:dyDescent="0.3">
      <c r="A9278">
        <v>9277</v>
      </c>
      <c r="B9278" t="s">
        <v>36</v>
      </c>
      <c r="C9278" t="str">
        <f>_xlfn.XLOOKUP(B9278,Lookup_table!B:B,Lookup_table!C:C)</f>
        <v>Data</v>
      </c>
      <c r="D9278" t="s">
        <v>34</v>
      </c>
      <c r="E9278" t="s">
        <v>32</v>
      </c>
      <c r="F9278" t="s">
        <v>43</v>
      </c>
      <c r="G9278" t="s">
        <v>30</v>
      </c>
      <c r="H9278" t="str">
        <f t="shared" si="576"/>
        <v>Onsite/Hybrid</v>
      </c>
      <c r="I9278" t="s">
        <v>26</v>
      </c>
      <c r="J9278" t="str">
        <f t="shared" si="577"/>
        <v>3-6 yrs</v>
      </c>
      <c r="K9278">
        <f t="shared" ca="1" si="579"/>
        <v>3</v>
      </c>
      <c r="L9278" t="s">
        <v>27</v>
      </c>
      <c r="M9278">
        <v>1</v>
      </c>
      <c r="N9278">
        <v>0</v>
      </c>
      <c r="O9278">
        <v>1</v>
      </c>
      <c r="P9278">
        <v>1</v>
      </c>
      <c r="Q9278">
        <v>1</v>
      </c>
      <c r="R9278">
        <f>SUM(M9278:N9278:O9278:P9278:Q9278)</f>
        <v>4</v>
      </c>
      <c r="S9278" s="1">
        <v>117810</v>
      </c>
      <c r="T9278" s="1" t="str">
        <f t="shared" si="578"/>
        <v>Medium</v>
      </c>
      <c r="U9278">
        <v>12</v>
      </c>
      <c r="V9278">
        <v>2023</v>
      </c>
      <c r="W9278" t="s">
        <v>28</v>
      </c>
      <c r="X9278">
        <v>5</v>
      </c>
    </row>
    <row r="9279" spans="1:24" x14ac:dyDescent="0.3">
      <c r="A9279">
        <v>9278</v>
      </c>
      <c r="B9279" t="s">
        <v>50</v>
      </c>
      <c r="C9279" t="str">
        <f>_xlfn.XLOOKUP(B9279,Lookup_table!B:B,Lookup_table!C:C)</f>
        <v>AI</v>
      </c>
      <c r="D9279" t="s">
        <v>14</v>
      </c>
      <c r="E9279" t="s">
        <v>38</v>
      </c>
      <c r="F9279" t="s">
        <v>29</v>
      </c>
      <c r="G9279" t="s">
        <v>30</v>
      </c>
      <c r="H9279" t="str">
        <f t="shared" si="576"/>
        <v>Onsite/Hybrid</v>
      </c>
      <c r="I9279" t="s">
        <v>35</v>
      </c>
      <c r="J9279" t="str">
        <f t="shared" si="577"/>
        <v>0-2 yrs</v>
      </c>
      <c r="K9279">
        <f t="shared" ca="1" si="579"/>
        <v>1</v>
      </c>
      <c r="L9279" t="s">
        <v>27</v>
      </c>
      <c r="M9279">
        <v>1</v>
      </c>
      <c r="N9279">
        <v>1</v>
      </c>
      <c r="O9279">
        <v>1</v>
      </c>
      <c r="P9279">
        <v>0</v>
      </c>
      <c r="Q9279">
        <v>1</v>
      </c>
      <c r="R9279">
        <f>SUM(M9279:N9279:O9279:P9279:Q9279)</f>
        <v>4</v>
      </c>
      <c r="S9279" s="1">
        <v>110394</v>
      </c>
      <c r="T9279" s="1" t="str">
        <f t="shared" si="578"/>
        <v>Medium</v>
      </c>
      <c r="U9279">
        <v>11</v>
      </c>
      <c r="V9279">
        <v>2020</v>
      </c>
      <c r="W9279" t="s">
        <v>20</v>
      </c>
      <c r="X9279">
        <v>2</v>
      </c>
    </row>
    <row r="9280" spans="1:24" x14ac:dyDescent="0.3">
      <c r="A9280">
        <v>9279</v>
      </c>
      <c r="B9280" t="s">
        <v>33</v>
      </c>
      <c r="C9280" t="str">
        <f>_xlfn.XLOOKUP(B9280,Lookup_table!B:B,Lookup_table!C:C)</f>
        <v>Data</v>
      </c>
      <c r="D9280" t="s">
        <v>37</v>
      </c>
      <c r="E9280" t="s">
        <v>42</v>
      </c>
      <c r="F9280" t="s">
        <v>52</v>
      </c>
      <c r="G9280" t="s">
        <v>30</v>
      </c>
      <c r="H9280" t="str">
        <f t="shared" si="576"/>
        <v>Onsite/Hybrid</v>
      </c>
      <c r="I9280" t="s">
        <v>26</v>
      </c>
      <c r="J9280" t="str">
        <f t="shared" si="577"/>
        <v>3-6 yrs</v>
      </c>
      <c r="K9280">
        <f t="shared" ca="1" si="579"/>
        <v>3</v>
      </c>
      <c r="L9280" t="s">
        <v>19</v>
      </c>
      <c r="M9280">
        <v>0</v>
      </c>
      <c r="N9280">
        <v>1</v>
      </c>
      <c r="O9280">
        <v>1</v>
      </c>
      <c r="P9280">
        <v>0</v>
      </c>
      <c r="Q9280">
        <v>1</v>
      </c>
      <c r="R9280">
        <f>SUM(M9280:N9280:O9280:P9280:Q9280)</f>
        <v>3</v>
      </c>
      <c r="S9280" s="1">
        <v>95956</v>
      </c>
      <c r="T9280" s="1" t="str">
        <f t="shared" si="578"/>
        <v>Medium</v>
      </c>
      <c r="U9280">
        <v>6</v>
      </c>
      <c r="V9280">
        <v>2020</v>
      </c>
      <c r="W9280" t="s">
        <v>28</v>
      </c>
      <c r="X9280">
        <v>8</v>
      </c>
    </row>
    <row r="9281" spans="1:24" x14ac:dyDescent="0.3">
      <c r="A9281">
        <v>9280</v>
      </c>
      <c r="B9281" t="s">
        <v>41</v>
      </c>
      <c r="C9281" t="str">
        <f>_xlfn.XLOOKUP(B9281,Lookup_table!B:B,Lookup_table!C:C)</f>
        <v>Data</v>
      </c>
      <c r="D9281" t="s">
        <v>34</v>
      </c>
      <c r="E9281" t="s">
        <v>42</v>
      </c>
      <c r="F9281" t="s">
        <v>24</v>
      </c>
      <c r="G9281" t="s">
        <v>17</v>
      </c>
      <c r="H9281" t="str">
        <f t="shared" si="576"/>
        <v>Remote</v>
      </c>
      <c r="I9281" t="s">
        <v>35</v>
      </c>
      <c r="J9281" t="str">
        <f t="shared" si="577"/>
        <v>0-2 yrs</v>
      </c>
      <c r="K9281">
        <f t="shared" ca="1" si="579"/>
        <v>1</v>
      </c>
      <c r="L9281" t="s">
        <v>39</v>
      </c>
      <c r="M9281">
        <v>0</v>
      </c>
      <c r="N9281">
        <v>1</v>
      </c>
      <c r="O9281">
        <v>0</v>
      </c>
      <c r="P9281">
        <v>1</v>
      </c>
      <c r="Q9281">
        <v>1</v>
      </c>
      <c r="R9281">
        <f>SUM(M9281:N9281:O9281:P9281:Q9281)</f>
        <v>3</v>
      </c>
      <c r="S9281" s="1">
        <v>70144</v>
      </c>
      <c r="T9281" s="1" t="str">
        <f t="shared" si="578"/>
        <v>Medium</v>
      </c>
      <c r="U9281">
        <v>9</v>
      </c>
      <c r="V9281">
        <v>2021</v>
      </c>
      <c r="W9281" t="s">
        <v>28</v>
      </c>
      <c r="X9281">
        <v>8</v>
      </c>
    </row>
    <row r="9282" spans="1:24" x14ac:dyDescent="0.3">
      <c r="A9282">
        <v>9281</v>
      </c>
      <c r="B9282" t="s">
        <v>50</v>
      </c>
      <c r="C9282" t="str">
        <f>_xlfn.XLOOKUP(B9282,Lookup_table!B:B,Lookup_table!C:C)</f>
        <v>AI</v>
      </c>
      <c r="D9282" t="s">
        <v>22</v>
      </c>
      <c r="E9282" t="s">
        <v>40</v>
      </c>
      <c r="F9282" t="s">
        <v>51</v>
      </c>
      <c r="G9282" t="s">
        <v>25</v>
      </c>
      <c r="H9282" t="str">
        <f t="shared" ref="H9282:H9345" si="580">IF(G9282="Remote","Remote","Onsite/Hybrid")</f>
        <v>Onsite/Hybrid</v>
      </c>
      <c r="I9282" t="s">
        <v>35</v>
      </c>
      <c r="J9282" t="str">
        <f t="shared" ref="J9282:J9345" si="581">IF(I9282="Entry","0-2 yrs",IF(I9282="Mid","3-6 yrs","7+ yrs"))</f>
        <v>0-2 yrs</v>
      </c>
      <c r="K9282">
        <f t="shared" ca="1" si="579"/>
        <v>0</v>
      </c>
      <c r="L9282" t="s">
        <v>39</v>
      </c>
      <c r="M9282">
        <v>0</v>
      </c>
      <c r="N9282">
        <v>1</v>
      </c>
      <c r="O9282">
        <v>1</v>
      </c>
      <c r="P9282">
        <v>0</v>
      </c>
      <c r="Q9282">
        <v>0</v>
      </c>
      <c r="R9282">
        <f>SUM(M9282:N9282:O9282:P9282:Q9282)</f>
        <v>2</v>
      </c>
      <c r="S9282" s="1">
        <v>127358</v>
      </c>
      <c r="T9282" s="1" t="str">
        <f t="shared" ref="T9282:T9345" si="582">IF(S9282&lt;=70000,"Low",IF(S9282&lt;=120000,"Medium","High"))</f>
        <v>High</v>
      </c>
      <c r="U9282">
        <v>4</v>
      </c>
      <c r="V9282">
        <v>2025</v>
      </c>
      <c r="W9282" t="s">
        <v>28</v>
      </c>
      <c r="X9282">
        <v>8</v>
      </c>
    </row>
    <row r="9283" spans="1:24" x14ac:dyDescent="0.3">
      <c r="A9283">
        <v>9282</v>
      </c>
      <c r="B9283" t="s">
        <v>41</v>
      </c>
      <c r="C9283" t="str">
        <f>_xlfn.XLOOKUP(B9283,Lookup_table!B:B,Lookup_table!C:C)</f>
        <v>Data</v>
      </c>
      <c r="D9283" t="s">
        <v>14</v>
      </c>
      <c r="E9283" t="s">
        <v>42</v>
      </c>
      <c r="F9283" t="s">
        <v>29</v>
      </c>
      <c r="G9283" t="s">
        <v>17</v>
      </c>
      <c r="H9283" t="str">
        <f t="shared" si="580"/>
        <v>Remote</v>
      </c>
      <c r="I9283" t="s">
        <v>26</v>
      </c>
      <c r="J9283" t="str">
        <f t="shared" si="581"/>
        <v>3-6 yrs</v>
      </c>
      <c r="K9283">
        <f t="shared" ref="K9283:K9346" ca="1" si="583">IF(J9283="0-2 yrs",RANDBETWEEN(0,2),IF(J9283="3-6 yrs", RANDBETWEEN(3,6),IF(J9283="7+ yrs", RANDBETWEEN(7,15)," ")))</f>
        <v>3</v>
      </c>
      <c r="L9283" t="s">
        <v>39</v>
      </c>
      <c r="M9283">
        <v>0</v>
      </c>
      <c r="N9283">
        <v>0</v>
      </c>
      <c r="O9283">
        <v>0</v>
      </c>
      <c r="P9283">
        <v>0</v>
      </c>
      <c r="Q9283">
        <v>1</v>
      </c>
      <c r="R9283">
        <f>SUM(M9283:N9283:O9283:P9283:Q9283)</f>
        <v>1</v>
      </c>
      <c r="S9283" s="1">
        <v>86036</v>
      </c>
      <c r="T9283" s="1" t="str">
        <f t="shared" si="582"/>
        <v>Medium</v>
      </c>
      <c r="U9283">
        <v>11</v>
      </c>
      <c r="V9283">
        <v>2025</v>
      </c>
      <c r="W9283" t="s">
        <v>34</v>
      </c>
      <c r="X9283">
        <v>1</v>
      </c>
    </row>
    <row r="9284" spans="1:24" x14ac:dyDescent="0.3">
      <c r="A9284">
        <v>9283</v>
      </c>
      <c r="B9284" t="s">
        <v>50</v>
      </c>
      <c r="C9284" t="str">
        <f>_xlfn.XLOOKUP(B9284,Lookup_table!B:B,Lookup_table!C:C)</f>
        <v>AI</v>
      </c>
      <c r="D9284" t="s">
        <v>34</v>
      </c>
      <c r="E9284" t="s">
        <v>32</v>
      </c>
      <c r="F9284" t="s">
        <v>16</v>
      </c>
      <c r="G9284" t="s">
        <v>30</v>
      </c>
      <c r="H9284" t="str">
        <f t="shared" si="580"/>
        <v>Onsite/Hybrid</v>
      </c>
      <c r="I9284" t="s">
        <v>18</v>
      </c>
      <c r="J9284" t="str">
        <f t="shared" si="581"/>
        <v>7+ yrs</v>
      </c>
      <c r="K9284">
        <f t="shared" ca="1" si="583"/>
        <v>8</v>
      </c>
      <c r="L9284" t="s">
        <v>19</v>
      </c>
      <c r="M9284">
        <v>0</v>
      </c>
      <c r="N9284">
        <v>1</v>
      </c>
      <c r="O9284">
        <v>0</v>
      </c>
      <c r="P9284">
        <v>0</v>
      </c>
      <c r="Q9284">
        <v>1</v>
      </c>
      <c r="R9284">
        <f>SUM(M9284:N9284:O9284:P9284:Q9284)</f>
        <v>2</v>
      </c>
      <c r="S9284" s="1">
        <v>147338</v>
      </c>
      <c r="T9284" s="1" t="str">
        <f t="shared" si="582"/>
        <v>High</v>
      </c>
      <c r="U9284">
        <v>8</v>
      </c>
      <c r="V9284">
        <v>2020</v>
      </c>
      <c r="W9284" t="s">
        <v>20</v>
      </c>
      <c r="X9284">
        <v>2</v>
      </c>
    </row>
    <row r="9285" spans="1:24" x14ac:dyDescent="0.3">
      <c r="A9285">
        <v>9284</v>
      </c>
      <c r="B9285" t="s">
        <v>33</v>
      </c>
      <c r="C9285" t="str">
        <f>_xlfn.XLOOKUP(B9285,Lookup_table!B:B,Lookup_table!C:C)</f>
        <v>Data</v>
      </c>
      <c r="D9285" t="s">
        <v>37</v>
      </c>
      <c r="E9285" t="s">
        <v>23</v>
      </c>
      <c r="F9285" t="s">
        <v>52</v>
      </c>
      <c r="G9285" t="s">
        <v>17</v>
      </c>
      <c r="H9285" t="str">
        <f t="shared" si="580"/>
        <v>Remote</v>
      </c>
      <c r="I9285" t="s">
        <v>18</v>
      </c>
      <c r="J9285" t="str">
        <f t="shared" si="581"/>
        <v>7+ yrs</v>
      </c>
      <c r="K9285">
        <f t="shared" ca="1" si="583"/>
        <v>13</v>
      </c>
      <c r="L9285" t="s">
        <v>19</v>
      </c>
      <c r="M9285">
        <v>1</v>
      </c>
      <c r="N9285">
        <v>0</v>
      </c>
      <c r="O9285">
        <v>0</v>
      </c>
      <c r="P9285">
        <v>0</v>
      </c>
      <c r="Q9285">
        <v>1</v>
      </c>
      <c r="R9285">
        <f>SUM(M9285:N9285:O9285:P9285:Q9285)</f>
        <v>2</v>
      </c>
      <c r="S9285" s="1">
        <v>112385</v>
      </c>
      <c r="T9285" s="1" t="str">
        <f t="shared" si="582"/>
        <v>Medium</v>
      </c>
      <c r="U9285">
        <v>9</v>
      </c>
      <c r="V9285">
        <v>2024</v>
      </c>
      <c r="W9285" t="s">
        <v>34</v>
      </c>
      <c r="X9285">
        <v>2</v>
      </c>
    </row>
    <row r="9286" spans="1:24" x14ac:dyDescent="0.3">
      <c r="A9286">
        <v>9285</v>
      </c>
      <c r="B9286" t="s">
        <v>41</v>
      </c>
      <c r="C9286" t="str">
        <f>_xlfn.XLOOKUP(B9286,Lookup_table!B:B,Lookup_table!C:C)</f>
        <v>Data</v>
      </c>
      <c r="D9286" t="s">
        <v>37</v>
      </c>
      <c r="E9286" t="s">
        <v>38</v>
      </c>
      <c r="F9286" t="s">
        <v>16</v>
      </c>
      <c r="G9286" t="s">
        <v>30</v>
      </c>
      <c r="H9286" t="str">
        <f t="shared" si="580"/>
        <v>Onsite/Hybrid</v>
      </c>
      <c r="I9286" t="s">
        <v>35</v>
      </c>
      <c r="J9286" t="str">
        <f t="shared" si="581"/>
        <v>0-2 yrs</v>
      </c>
      <c r="K9286">
        <f t="shared" ca="1" si="583"/>
        <v>0</v>
      </c>
      <c r="L9286" t="s">
        <v>27</v>
      </c>
      <c r="M9286">
        <v>1</v>
      </c>
      <c r="N9286">
        <v>0</v>
      </c>
      <c r="O9286">
        <v>0</v>
      </c>
      <c r="P9286">
        <v>0</v>
      </c>
      <c r="Q9286">
        <v>0</v>
      </c>
      <c r="R9286">
        <f>SUM(M9286:N9286:O9286:P9286:Q9286)</f>
        <v>1</v>
      </c>
      <c r="S9286" s="1">
        <v>53942</v>
      </c>
      <c r="T9286" s="1" t="str">
        <f t="shared" si="582"/>
        <v>Low</v>
      </c>
      <c r="U9286">
        <v>10</v>
      </c>
      <c r="V9286">
        <v>2026</v>
      </c>
      <c r="W9286" t="s">
        <v>28</v>
      </c>
      <c r="X9286">
        <v>7</v>
      </c>
    </row>
    <row r="9287" spans="1:24" x14ac:dyDescent="0.3">
      <c r="A9287">
        <v>9286</v>
      </c>
      <c r="B9287" t="s">
        <v>36</v>
      </c>
      <c r="C9287" t="str">
        <f>_xlfn.XLOOKUP(B9287,Lookup_table!B:B,Lookup_table!C:C)</f>
        <v>Data</v>
      </c>
      <c r="D9287" t="s">
        <v>34</v>
      </c>
      <c r="E9287" t="s">
        <v>40</v>
      </c>
      <c r="F9287" t="s">
        <v>43</v>
      </c>
      <c r="G9287" t="s">
        <v>17</v>
      </c>
      <c r="H9287" t="str">
        <f t="shared" si="580"/>
        <v>Remote</v>
      </c>
      <c r="I9287" t="s">
        <v>26</v>
      </c>
      <c r="J9287" t="str">
        <f t="shared" si="581"/>
        <v>3-6 yrs</v>
      </c>
      <c r="K9287">
        <f t="shared" ca="1" si="583"/>
        <v>5</v>
      </c>
      <c r="L9287" t="s">
        <v>39</v>
      </c>
      <c r="M9287">
        <v>1</v>
      </c>
      <c r="N9287">
        <v>0</v>
      </c>
      <c r="O9287">
        <v>1</v>
      </c>
      <c r="P9287">
        <v>0</v>
      </c>
      <c r="Q9287">
        <v>0</v>
      </c>
      <c r="R9287">
        <f>SUM(M9287:N9287:O9287:P9287:Q9287)</f>
        <v>2</v>
      </c>
      <c r="S9287" s="1">
        <v>93580</v>
      </c>
      <c r="T9287" s="1" t="str">
        <f t="shared" si="582"/>
        <v>Medium</v>
      </c>
      <c r="U9287">
        <v>5</v>
      </c>
      <c r="V9287">
        <v>2022</v>
      </c>
      <c r="W9287" t="s">
        <v>34</v>
      </c>
      <c r="X9287">
        <v>6</v>
      </c>
    </row>
    <row r="9288" spans="1:24" x14ac:dyDescent="0.3">
      <c r="A9288">
        <v>9287</v>
      </c>
      <c r="B9288" t="s">
        <v>31</v>
      </c>
      <c r="C9288" t="str">
        <f>_xlfn.XLOOKUP(B9288,Lookup_table!B:B,Lookup_table!C:C)</f>
        <v>Business</v>
      </c>
      <c r="D9288" t="s">
        <v>34</v>
      </c>
      <c r="E9288" t="s">
        <v>38</v>
      </c>
      <c r="F9288" t="s">
        <v>43</v>
      </c>
      <c r="G9288" t="s">
        <v>17</v>
      </c>
      <c r="H9288" t="str">
        <f t="shared" si="580"/>
        <v>Remote</v>
      </c>
      <c r="I9288" t="s">
        <v>18</v>
      </c>
      <c r="J9288" t="str">
        <f t="shared" si="581"/>
        <v>7+ yrs</v>
      </c>
      <c r="K9288">
        <f t="shared" ca="1" si="583"/>
        <v>13</v>
      </c>
      <c r="L9288" t="s">
        <v>27</v>
      </c>
      <c r="M9288">
        <v>0</v>
      </c>
      <c r="N9288">
        <v>0</v>
      </c>
      <c r="O9288">
        <v>1</v>
      </c>
      <c r="P9288">
        <v>1</v>
      </c>
      <c r="Q9288">
        <v>1</v>
      </c>
      <c r="R9288">
        <f>SUM(M9288:N9288:O9288:P9288:Q9288)</f>
        <v>3</v>
      </c>
      <c r="S9288" s="1">
        <v>142855</v>
      </c>
      <c r="T9288" s="1" t="str">
        <f t="shared" si="582"/>
        <v>High</v>
      </c>
      <c r="U9288">
        <v>5</v>
      </c>
      <c r="V9288">
        <v>2026</v>
      </c>
      <c r="W9288" t="s">
        <v>28</v>
      </c>
      <c r="X9288">
        <v>9</v>
      </c>
    </row>
    <row r="9289" spans="1:24" x14ac:dyDescent="0.3">
      <c r="A9289">
        <v>9288</v>
      </c>
      <c r="B9289" t="s">
        <v>36</v>
      </c>
      <c r="C9289" t="str">
        <f>_xlfn.XLOOKUP(B9289,Lookup_table!B:B,Lookup_table!C:C)</f>
        <v>Data</v>
      </c>
      <c r="D9289" t="s">
        <v>14</v>
      </c>
      <c r="E9289" t="s">
        <v>40</v>
      </c>
      <c r="F9289" t="s">
        <v>43</v>
      </c>
      <c r="G9289" t="s">
        <v>30</v>
      </c>
      <c r="H9289" t="str">
        <f t="shared" si="580"/>
        <v>Onsite/Hybrid</v>
      </c>
      <c r="I9289" t="s">
        <v>18</v>
      </c>
      <c r="J9289" t="str">
        <f t="shared" si="581"/>
        <v>7+ yrs</v>
      </c>
      <c r="K9289">
        <f t="shared" ca="1" si="583"/>
        <v>12</v>
      </c>
      <c r="L9289" t="s">
        <v>27</v>
      </c>
      <c r="M9289">
        <v>1</v>
      </c>
      <c r="N9289">
        <v>0</v>
      </c>
      <c r="O9289">
        <v>1</v>
      </c>
      <c r="P9289">
        <v>1</v>
      </c>
      <c r="Q9289">
        <v>1</v>
      </c>
      <c r="R9289">
        <f>SUM(M9289:N9289:O9289:P9289:Q9289)</f>
        <v>4</v>
      </c>
      <c r="S9289" s="1">
        <v>140456</v>
      </c>
      <c r="T9289" s="1" t="str">
        <f t="shared" si="582"/>
        <v>High</v>
      </c>
      <c r="U9289">
        <v>5</v>
      </c>
      <c r="V9289">
        <v>2025</v>
      </c>
      <c r="W9289" t="s">
        <v>28</v>
      </c>
      <c r="X9289">
        <v>6</v>
      </c>
    </row>
    <row r="9290" spans="1:24" x14ac:dyDescent="0.3">
      <c r="A9290">
        <v>9289</v>
      </c>
      <c r="B9290" t="s">
        <v>50</v>
      </c>
      <c r="C9290" t="str">
        <f>_xlfn.XLOOKUP(B9290,Lookup_table!B:B,Lookup_table!C:C)</f>
        <v>AI</v>
      </c>
      <c r="D9290" t="s">
        <v>22</v>
      </c>
      <c r="E9290" t="s">
        <v>40</v>
      </c>
      <c r="F9290" t="s">
        <v>29</v>
      </c>
      <c r="G9290" t="s">
        <v>17</v>
      </c>
      <c r="H9290" t="str">
        <f t="shared" si="580"/>
        <v>Remote</v>
      </c>
      <c r="I9290" t="s">
        <v>26</v>
      </c>
      <c r="J9290" t="str">
        <f t="shared" si="581"/>
        <v>3-6 yrs</v>
      </c>
      <c r="K9290">
        <f t="shared" ca="1" si="583"/>
        <v>4</v>
      </c>
      <c r="L9290" t="s">
        <v>19</v>
      </c>
      <c r="M9290">
        <v>1</v>
      </c>
      <c r="N9290">
        <v>0</v>
      </c>
      <c r="O9290">
        <v>0</v>
      </c>
      <c r="P9290">
        <v>0</v>
      </c>
      <c r="Q9290">
        <v>0</v>
      </c>
      <c r="R9290">
        <f>SUM(M9290:N9290:O9290:P9290:Q9290)</f>
        <v>1</v>
      </c>
      <c r="S9290" s="1">
        <v>132513</v>
      </c>
      <c r="T9290" s="1" t="str">
        <f t="shared" si="582"/>
        <v>High</v>
      </c>
      <c r="U9290">
        <v>10</v>
      </c>
      <c r="V9290">
        <v>2026</v>
      </c>
      <c r="W9290" t="s">
        <v>34</v>
      </c>
      <c r="X9290">
        <v>4</v>
      </c>
    </row>
    <row r="9291" spans="1:24" x14ac:dyDescent="0.3">
      <c r="A9291">
        <v>9290</v>
      </c>
      <c r="B9291" t="s">
        <v>21</v>
      </c>
      <c r="C9291" t="str">
        <f>_xlfn.XLOOKUP(B9291,Lookup_table!B:B,Lookup_table!C:C)</f>
        <v>AI</v>
      </c>
      <c r="D9291" t="s">
        <v>14</v>
      </c>
      <c r="E9291" t="s">
        <v>23</v>
      </c>
      <c r="F9291" t="s">
        <v>51</v>
      </c>
      <c r="G9291" t="s">
        <v>30</v>
      </c>
      <c r="H9291" t="str">
        <f t="shared" si="580"/>
        <v>Onsite/Hybrid</v>
      </c>
      <c r="I9291" t="s">
        <v>35</v>
      </c>
      <c r="J9291" t="str">
        <f t="shared" si="581"/>
        <v>0-2 yrs</v>
      </c>
      <c r="K9291">
        <f t="shared" ca="1" si="583"/>
        <v>0</v>
      </c>
      <c r="L9291" t="s">
        <v>27</v>
      </c>
      <c r="M9291">
        <v>0</v>
      </c>
      <c r="N9291">
        <v>0</v>
      </c>
      <c r="O9291">
        <v>1</v>
      </c>
      <c r="P9291">
        <v>0</v>
      </c>
      <c r="Q9291">
        <v>1</v>
      </c>
      <c r="R9291">
        <f>SUM(M9291:N9291:O9291:P9291:Q9291)</f>
        <v>2</v>
      </c>
      <c r="S9291" s="1">
        <v>113095</v>
      </c>
      <c r="T9291" s="1" t="str">
        <f t="shared" si="582"/>
        <v>Medium</v>
      </c>
      <c r="U9291">
        <v>4</v>
      </c>
      <c r="V9291">
        <v>2021</v>
      </c>
      <c r="W9291" t="s">
        <v>20</v>
      </c>
      <c r="X9291">
        <v>5</v>
      </c>
    </row>
    <row r="9292" spans="1:24" x14ac:dyDescent="0.3">
      <c r="A9292">
        <v>9291</v>
      </c>
      <c r="B9292" t="s">
        <v>33</v>
      </c>
      <c r="C9292" t="str">
        <f>_xlfn.XLOOKUP(B9292,Lookup_table!B:B,Lookup_table!C:C)</f>
        <v>Data</v>
      </c>
      <c r="D9292" t="s">
        <v>14</v>
      </c>
      <c r="E9292" t="s">
        <v>40</v>
      </c>
      <c r="F9292" t="s">
        <v>16</v>
      </c>
      <c r="G9292" t="s">
        <v>17</v>
      </c>
      <c r="H9292" t="str">
        <f t="shared" si="580"/>
        <v>Remote</v>
      </c>
      <c r="I9292" t="s">
        <v>18</v>
      </c>
      <c r="J9292" t="str">
        <f t="shared" si="581"/>
        <v>7+ yrs</v>
      </c>
      <c r="K9292">
        <f t="shared" ca="1" si="583"/>
        <v>7</v>
      </c>
      <c r="L9292" t="s">
        <v>39</v>
      </c>
      <c r="M9292">
        <v>1</v>
      </c>
      <c r="N9292">
        <v>0</v>
      </c>
      <c r="O9292">
        <v>1</v>
      </c>
      <c r="P9292">
        <v>1</v>
      </c>
      <c r="Q9292">
        <v>0</v>
      </c>
      <c r="R9292">
        <f>SUM(M9292:N9292:O9292:P9292:Q9292)</f>
        <v>3</v>
      </c>
      <c r="S9292" s="1">
        <v>129061</v>
      </c>
      <c r="T9292" s="1" t="str">
        <f t="shared" si="582"/>
        <v>High</v>
      </c>
      <c r="U9292">
        <v>10</v>
      </c>
      <c r="V9292">
        <v>2020</v>
      </c>
      <c r="W9292" t="s">
        <v>28</v>
      </c>
      <c r="X9292">
        <v>1</v>
      </c>
    </row>
    <row r="9293" spans="1:24" x14ac:dyDescent="0.3">
      <c r="A9293">
        <v>9292</v>
      </c>
      <c r="B9293" t="s">
        <v>31</v>
      </c>
      <c r="C9293" t="str">
        <f>_xlfn.XLOOKUP(B9293,Lookup_table!B:B,Lookup_table!C:C)</f>
        <v>Business</v>
      </c>
      <c r="D9293" t="s">
        <v>34</v>
      </c>
      <c r="E9293" t="s">
        <v>15</v>
      </c>
      <c r="F9293" t="s">
        <v>43</v>
      </c>
      <c r="G9293" t="s">
        <v>30</v>
      </c>
      <c r="H9293" t="str">
        <f t="shared" si="580"/>
        <v>Onsite/Hybrid</v>
      </c>
      <c r="I9293" t="s">
        <v>18</v>
      </c>
      <c r="J9293" t="str">
        <f t="shared" si="581"/>
        <v>7+ yrs</v>
      </c>
      <c r="K9293">
        <f t="shared" ca="1" si="583"/>
        <v>10</v>
      </c>
      <c r="L9293" t="s">
        <v>27</v>
      </c>
      <c r="M9293">
        <v>0</v>
      </c>
      <c r="N9293">
        <v>1</v>
      </c>
      <c r="O9293">
        <v>0</v>
      </c>
      <c r="P9293">
        <v>0</v>
      </c>
      <c r="Q9293">
        <v>1</v>
      </c>
      <c r="R9293">
        <f>SUM(M9293:N9293:O9293:P9293:Q9293)</f>
        <v>2</v>
      </c>
      <c r="S9293" s="1">
        <v>109002</v>
      </c>
      <c r="T9293" s="1" t="str">
        <f t="shared" si="582"/>
        <v>Medium</v>
      </c>
      <c r="U9293">
        <v>7</v>
      </c>
      <c r="V9293">
        <v>2020</v>
      </c>
      <c r="W9293" t="s">
        <v>34</v>
      </c>
      <c r="X9293">
        <v>6</v>
      </c>
    </row>
    <row r="9294" spans="1:24" x14ac:dyDescent="0.3">
      <c r="A9294">
        <v>9293</v>
      </c>
      <c r="B9294" t="s">
        <v>33</v>
      </c>
      <c r="C9294" t="str">
        <f>_xlfn.XLOOKUP(B9294,Lookup_table!B:B,Lookup_table!C:C)</f>
        <v>Data</v>
      </c>
      <c r="D9294" t="s">
        <v>34</v>
      </c>
      <c r="E9294" t="s">
        <v>15</v>
      </c>
      <c r="F9294" t="s">
        <v>43</v>
      </c>
      <c r="G9294" t="s">
        <v>25</v>
      </c>
      <c r="H9294" t="str">
        <f t="shared" si="580"/>
        <v>Onsite/Hybrid</v>
      </c>
      <c r="I9294" t="s">
        <v>26</v>
      </c>
      <c r="J9294" t="str">
        <f t="shared" si="581"/>
        <v>3-6 yrs</v>
      </c>
      <c r="K9294">
        <f t="shared" ca="1" si="583"/>
        <v>3</v>
      </c>
      <c r="L9294" t="s">
        <v>27</v>
      </c>
      <c r="M9294">
        <v>1</v>
      </c>
      <c r="N9294">
        <v>1</v>
      </c>
      <c r="O9294">
        <v>0</v>
      </c>
      <c r="P9294">
        <v>0</v>
      </c>
      <c r="Q9294">
        <v>0</v>
      </c>
      <c r="R9294">
        <f>SUM(M9294:N9294:O9294:P9294:Q9294)</f>
        <v>2</v>
      </c>
      <c r="S9294" s="1">
        <v>79658</v>
      </c>
      <c r="T9294" s="1" t="str">
        <f t="shared" si="582"/>
        <v>Medium</v>
      </c>
      <c r="U9294">
        <v>6</v>
      </c>
      <c r="V9294">
        <v>2024</v>
      </c>
      <c r="W9294" t="s">
        <v>28</v>
      </c>
      <c r="X9294">
        <v>7</v>
      </c>
    </row>
    <row r="9295" spans="1:24" x14ac:dyDescent="0.3">
      <c r="A9295">
        <v>9294</v>
      </c>
      <c r="B9295" t="s">
        <v>50</v>
      </c>
      <c r="C9295" t="str">
        <f>_xlfn.XLOOKUP(B9295,Lookup_table!B:B,Lookup_table!C:C)</f>
        <v>AI</v>
      </c>
      <c r="D9295" t="s">
        <v>37</v>
      </c>
      <c r="E9295" t="s">
        <v>15</v>
      </c>
      <c r="F9295" t="s">
        <v>16</v>
      </c>
      <c r="G9295" t="s">
        <v>17</v>
      </c>
      <c r="H9295" t="str">
        <f t="shared" si="580"/>
        <v>Remote</v>
      </c>
      <c r="I9295" t="s">
        <v>35</v>
      </c>
      <c r="J9295" t="str">
        <f t="shared" si="581"/>
        <v>0-2 yrs</v>
      </c>
      <c r="K9295">
        <f t="shared" ca="1" si="583"/>
        <v>2</v>
      </c>
      <c r="L9295" t="s">
        <v>39</v>
      </c>
      <c r="M9295">
        <v>0</v>
      </c>
      <c r="N9295">
        <v>1</v>
      </c>
      <c r="O9295">
        <v>1</v>
      </c>
      <c r="P9295">
        <v>0</v>
      </c>
      <c r="Q9295">
        <v>1</v>
      </c>
      <c r="R9295">
        <f>SUM(M9295:N9295:O9295:P9295:Q9295)</f>
        <v>3</v>
      </c>
      <c r="S9295" s="1">
        <v>116592</v>
      </c>
      <c r="T9295" s="1" t="str">
        <f t="shared" si="582"/>
        <v>Medium</v>
      </c>
      <c r="U9295">
        <v>6</v>
      </c>
      <c r="V9295">
        <v>2023</v>
      </c>
      <c r="W9295" t="s">
        <v>28</v>
      </c>
      <c r="X9295">
        <v>8</v>
      </c>
    </row>
    <row r="9296" spans="1:24" x14ac:dyDescent="0.3">
      <c r="A9296">
        <v>9295</v>
      </c>
      <c r="B9296" t="s">
        <v>50</v>
      </c>
      <c r="C9296" t="str">
        <f>_xlfn.XLOOKUP(B9296,Lookup_table!B:B,Lookup_table!C:C)</f>
        <v>AI</v>
      </c>
      <c r="D9296" t="s">
        <v>22</v>
      </c>
      <c r="E9296" t="s">
        <v>15</v>
      </c>
      <c r="F9296" t="s">
        <v>24</v>
      </c>
      <c r="G9296" t="s">
        <v>25</v>
      </c>
      <c r="H9296" t="str">
        <f t="shared" si="580"/>
        <v>Onsite/Hybrid</v>
      </c>
      <c r="I9296" t="s">
        <v>18</v>
      </c>
      <c r="J9296" t="str">
        <f t="shared" si="581"/>
        <v>7+ yrs</v>
      </c>
      <c r="K9296">
        <f t="shared" ca="1" si="583"/>
        <v>11</v>
      </c>
      <c r="L9296" t="s">
        <v>19</v>
      </c>
      <c r="M9296">
        <v>0</v>
      </c>
      <c r="N9296">
        <v>1</v>
      </c>
      <c r="O9296">
        <v>0</v>
      </c>
      <c r="P9296">
        <v>0</v>
      </c>
      <c r="Q9296">
        <v>0</v>
      </c>
      <c r="R9296">
        <f>SUM(M9296:N9296:O9296:P9296:Q9296)</f>
        <v>1</v>
      </c>
      <c r="S9296" s="1">
        <v>158588</v>
      </c>
      <c r="T9296" s="1" t="str">
        <f t="shared" si="582"/>
        <v>High</v>
      </c>
      <c r="U9296">
        <v>1</v>
      </c>
      <c r="V9296">
        <v>2025</v>
      </c>
      <c r="W9296" t="s">
        <v>20</v>
      </c>
      <c r="X9296">
        <v>1</v>
      </c>
    </row>
    <row r="9297" spans="1:24" x14ac:dyDescent="0.3">
      <c r="A9297">
        <v>9296</v>
      </c>
      <c r="B9297" t="s">
        <v>41</v>
      </c>
      <c r="C9297" t="str">
        <f>_xlfn.XLOOKUP(B9297,Lookup_table!B:B,Lookup_table!C:C)</f>
        <v>Data</v>
      </c>
      <c r="D9297" t="s">
        <v>14</v>
      </c>
      <c r="E9297" t="s">
        <v>23</v>
      </c>
      <c r="F9297" t="s">
        <v>43</v>
      </c>
      <c r="G9297" t="s">
        <v>30</v>
      </c>
      <c r="H9297" t="str">
        <f t="shared" si="580"/>
        <v>Onsite/Hybrid</v>
      </c>
      <c r="I9297" t="s">
        <v>26</v>
      </c>
      <c r="J9297" t="str">
        <f t="shared" si="581"/>
        <v>3-6 yrs</v>
      </c>
      <c r="K9297">
        <f t="shared" ca="1" si="583"/>
        <v>6</v>
      </c>
      <c r="L9297" t="s">
        <v>39</v>
      </c>
      <c r="M9297">
        <v>1</v>
      </c>
      <c r="N9297">
        <v>0</v>
      </c>
      <c r="O9297">
        <v>1</v>
      </c>
      <c r="P9297">
        <v>1</v>
      </c>
      <c r="Q9297">
        <v>0</v>
      </c>
      <c r="R9297">
        <f>SUM(M9297:N9297:O9297:P9297:Q9297)</f>
        <v>3</v>
      </c>
      <c r="S9297" s="1">
        <v>102493</v>
      </c>
      <c r="T9297" s="1" t="str">
        <f t="shared" si="582"/>
        <v>Medium</v>
      </c>
      <c r="U9297">
        <v>11</v>
      </c>
      <c r="V9297">
        <v>2021</v>
      </c>
      <c r="W9297" t="s">
        <v>28</v>
      </c>
      <c r="X9297">
        <v>1</v>
      </c>
    </row>
    <row r="9298" spans="1:24" x14ac:dyDescent="0.3">
      <c r="A9298">
        <v>9297</v>
      </c>
      <c r="B9298" t="s">
        <v>31</v>
      </c>
      <c r="C9298" t="str">
        <f>_xlfn.XLOOKUP(B9298,Lookup_table!B:B,Lookup_table!C:C)</f>
        <v>Business</v>
      </c>
      <c r="D9298" t="s">
        <v>34</v>
      </c>
      <c r="E9298" t="s">
        <v>32</v>
      </c>
      <c r="F9298" t="s">
        <v>29</v>
      </c>
      <c r="G9298" t="s">
        <v>17</v>
      </c>
      <c r="H9298" t="str">
        <f t="shared" si="580"/>
        <v>Remote</v>
      </c>
      <c r="I9298" t="s">
        <v>18</v>
      </c>
      <c r="J9298" t="str">
        <f t="shared" si="581"/>
        <v>7+ yrs</v>
      </c>
      <c r="K9298">
        <f t="shared" ca="1" si="583"/>
        <v>8</v>
      </c>
      <c r="L9298" t="s">
        <v>19</v>
      </c>
      <c r="M9298">
        <v>1</v>
      </c>
      <c r="N9298">
        <v>0</v>
      </c>
      <c r="O9298">
        <v>0</v>
      </c>
      <c r="P9298">
        <v>1</v>
      </c>
      <c r="Q9298">
        <v>1</v>
      </c>
      <c r="R9298">
        <f>SUM(M9298:N9298:O9298:P9298:Q9298)</f>
        <v>3</v>
      </c>
      <c r="S9298" s="1">
        <v>121097</v>
      </c>
      <c r="T9298" s="1" t="str">
        <f t="shared" si="582"/>
        <v>High</v>
      </c>
      <c r="U9298">
        <v>10</v>
      </c>
      <c r="V9298">
        <v>2024</v>
      </c>
      <c r="W9298" t="s">
        <v>28</v>
      </c>
      <c r="X9298">
        <v>9</v>
      </c>
    </row>
    <row r="9299" spans="1:24" x14ac:dyDescent="0.3">
      <c r="A9299">
        <v>9298</v>
      </c>
      <c r="B9299" t="s">
        <v>50</v>
      </c>
      <c r="C9299" t="str">
        <f>_xlfn.XLOOKUP(B9299,Lookup_table!B:B,Lookup_table!C:C)</f>
        <v>AI</v>
      </c>
      <c r="D9299" t="s">
        <v>34</v>
      </c>
      <c r="E9299" t="s">
        <v>15</v>
      </c>
      <c r="F9299" t="s">
        <v>29</v>
      </c>
      <c r="G9299" t="s">
        <v>17</v>
      </c>
      <c r="H9299" t="str">
        <f t="shared" si="580"/>
        <v>Remote</v>
      </c>
      <c r="I9299" t="s">
        <v>26</v>
      </c>
      <c r="J9299" t="str">
        <f t="shared" si="581"/>
        <v>3-6 yrs</v>
      </c>
      <c r="K9299">
        <f t="shared" ca="1" si="583"/>
        <v>6</v>
      </c>
      <c r="L9299" t="s">
        <v>39</v>
      </c>
      <c r="M9299">
        <v>0</v>
      </c>
      <c r="N9299">
        <v>1</v>
      </c>
      <c r="O9299">
        <v>0</v>
      </c>
      <c r="P9299">
        <v>0</v>
      </c>
      <c r="Q9299">
        <v>1</v>
      </c>
      <c r="R9299">
        <f>SUM(M9299:N9299:O9299:P9299:Q9299)</f>
        <v>2</v>
      </c>
      <c r="S9299" s="1">
        <v>124829</v>
      </c>
      <c r="T9299" s="1" t="str">
        <f t="shared" si="582"/>
        <v>High</v>
      </c>
      <c r="U9299">
        <v>7</v>
      </c>
      <c r="V9299">
        <v>2021</v>
      </c>
      <c r="W9299" t="s">
        <v>34</v>
      </c>
      <c r="X9299">
        <v>5</v>
      </c>
    </row>
    <row r="9300" spans="1:24" x14ac:dyDescent="0.3">
      <c r="A9300">
        <v>9299</v>
      </c>
      <c r="B9300" t="s">
        <v>31</v>
      </c>
      <c r="C9300" t="str">
        <f>_xlfn.XLOOKUP(B9300,Lookup_table!B:B,Lookup_table!C:C)</f>
        <v>Business</v>
      </c>
      <c r="D9300" t="s">
        <v>34</v>
      </c>
      <c r="E9300" t="s">
        <v>15</v>
      </c>
      <c r="F9300" t="s">
        <v>44</v>
      </c>
      <c r="G9300" t="s">
        <v>17</v>
      </c>
      <c r="H9300" t="str">
        <f t="shared" si="580"/>
        <v>Remote</v>
      </c>
      <c r="I9300" t="s">
        <v>26</v>
      </c>
      <c r="J9300" t="str">
        <f t="shared" si="581"/>
        <v>3-6 yrs</v>
      </c>
      <c r="K9300">
        <f t="shared" ca="1" si="583"/>
        <v>3</v>
      </c>
      <c r="L9300" t="s">
        <v>19</v>
      </c>
      <c r="M9300">
        <v>1</v>
      </c>
      <c r="N9300">
        <v>0</v>
      </c>
      <c r="O9300">
        <v>1</v>
      </c>
      <c r="P9300">
        <v>0</v>
      </c>
      <c r="Q9300">
        <v>1</v>
      </c>
      <c r="R9300">
        <f>SUM(M9300:N9300:O9300:P9300:Q9300)</f>
        <v>3</v>
      </c>
      <c r="S9300" s="1">
        <v>103540</v>
      </c>
      <c r="T9300" s="1" t="str">
        <f t="shared" si="582"/>
        <v>Medium</v>
      </c>
      <c r="U9300">
        <v>3</v>
      </c>
      <c r="V9300">
        <v>2023</v>
      </c>
      <c r="W9300" t="s">
        <v>34</v>
      </c>
      <c r="X9300">
        <v>3</v>
      </c>
    </row>
    <row r="9301" spans="1:24" x14ac:dyDescent="0.3">
      <c r="A9301">
        <v>9300</v>
      </c>
      <c r="B9301" t="s">
        <v>36</v>
      </c>
      <c r="C9301" t="str">
        <f>_xlfn.XLOOKUP(B9301,Lookup_table!B:B,Lookup_table!C:C)</f>
        <v>Data</v>
      </c>
      <c r="D9301" t="s">
        <v>37</v>
      </c>
      <c r="E9301" t="s">
        <v>42</v>
      </c>
      <c r="F9301" t="s">
        <v>29</v>
      </c>
      <c r="G9301" t="s">
        <v>17</v>
      </c>
      <c r="H9301" t="str">
        <f t="shared" si="580"/>
        <v>Remote</v>
      </c>
      <c r="I9301" t="s">
        <v>18</v>
      </c>
      <c r="J9301" t="str">
        <f t="shared" si="581"/>
        <v>7+ yrs</v>
      </c>
      <c r="K9301">
        <f t="shared" ca="1" si="583"/>
        <v>8</v>
      </c>
      <c r="L9301" t="s">
        <v>27</v>
      </c>
      <c r="M9301">
        <v>1</v>
      </c>
      <c r="N9301">
        <v>1</v>
      </c>
      <c r="O9301">
        <v>0</v>
      </c>
      <c r="P9301">
        <v>0</v>
      </c>
      <c r="Q9301">
        <v>0</v>
      </c>
      <c r="R9301">
        <f>SUM(M9301:N9301:O9301:P9301:Q9301)</f>
        <v>2</v>
      </c>
      <c r="S9301" s="1">
        <v>97081</v>
      </c>
      <c r="T9301" s="1" t="str">
        <f t="shared" si="582"/>
        <v>Medium</v>
      </c>
      <c r="U9301">
        <v>9</v>
      </c>
      <c r="V9301">
        <v>2022</v>
      </c>
      <c r="W9301" t="s">
        <v>28</v>
      </c>
      <c r="X9301">
        <v>7</v>
      </c>
    </row>
    <row r="9302" spans="1:24" x14ac:dyDescent="0.3">
      <c r="A9302">
        <v>9301</v>
      </c>
      <c r="B9302" t="s">
        <v>31</v>
      </c>
      <c r="C9302" t="str">
        <f>_xlfn.XLOOKUP(B9302,Lookup_table!B:B,Lookup_table!C:C)</f>
        <v>Business</v>
      </c>
      <c r="D9302" t="s">
        <v>22</v>
      </c>
      <c r="E9302" t="s">
        <v>38</v>
      </c>
      <c r="F9302" t="s">
        <v>52</v>
      </c>
      <c r="G9302" t="s">
        <v>25</v>
      </c>
      <c r="H9302" t="str">
        <f t="shared" si="580"/>
        <v>Onsite/Hybrid</v>
      </c>
      <c r="I9302" t="s">
        <v>35</v>
      </c>
      <c r="J9302" t="str">
        <f t="shared" si="581"/>
        <v>0-2 yrs</v>
      </c>
      <c r="K9302">
        <f t="shared" ca="1" si="583"/>
        <v>2</v>
      </c>
      <c r="L9302" t="s">
        <v>27</v>
      </c>
      <c r="M9302">
        <v>1</v>
      </c>
      <c r="N9302">
        <v>0</v>
      </c>
      <c r="O9302">
        <v>0</v>
      </c>
      <c r="P9302">
        <v>1</v>
      </c>
      <c r="Q9302">
        <v>1</v>
      </c>
      <c r="R9302">
        <f>SUM(M9302:N9302:O9302:P9302:Q9302)</f>
        <v>3</v>
      </c>
      <c r="S9302" s="1">
        <v>90769</v>
      </c>
      <c r="T9302" s="1" t="str">
        <f t="shared" si="582"/>
        <v>Medium</v>
      </c>
      <c r="U9302">
        <v>1</v>
      </c>
      <c r="V9302">
        <v>2022</v>
      </c>
      <c r="W9302" t="s">
        <v>20</v>
      </c>
      <c r="X9302">
        <v>6</v>
      </c>
    </row>
    <row r="9303" spans="1:24" x14ac:dyDescent="0.3">
      <c r="A9303">
        <v>9302</v>
      </c>
      <c r="B9303" t="s">
        <v>21</v>
      </c>
      <c r="C9303" t="str">
        <f>_xlfn.XLOOKUP(B9303,Lookup_table!B:B,Lookup_table!C:C)</f>
        <v>AI</v>
      </c>
      <c r="D9303" t="s">
        <v>14</v>
      </c>
      <c r="E9303" t="s">
        <v>32</v>
      </c>
      <c r="F9303" t="s">
        <v>51</v>
      </c>
      <c r="G9303" t="s">
        <v>25</v>
      </c>
      <c r="H9303" t="str">
        <f t="shared" si="580"/>
        <v>Onsite/Hybrid</v>
      </c>
      <c r="I9303" t="s">
        <v>18</v>
      </c>
      <c r="J9303" t="str">
        <f t="shared" si="581"/>
        <v>7+ yrs</v>
      </c>
      <c r="K9303">
        <f t="shared" ca="1" si="583"/>
        <v>15</v>
      </c>
      <c r="L9303" t="s">
        <v>19</v>
      </c>
      <c r="M9303">
        <v>0</v>
      </c>
      <c r="N9303">
        <v>1</v>
      </c>
      <c r="O9303">
        <v>0</v>
      </c>
      <c r="P9303">
        <v>1</v>
      </c>
      <c r="Q9303">
        <v>1</v>
      </c>
      <c r="R9303">
        <f>SUM(M9303:N9303:O9303:P9303:Q9303)</f>
        <v>3</v>
      </c>
      <c r="S9303" s="1">
        <v>162124</v>
      </c>
      <c r="T9303" s="1" t="str">
        <f t="shared" si="582"/>
        <v>High</v>
      </c>
      <c r="U9303">
        <v>3</v>
      </c>
      <c r="V9303">
        <v>2024</v>
      </c>
      <c r="W9303" t="s">
        <v>20</v>
      </c>
      <c r="X9303">
        <v>4</v>
      </c>
    </row>
    <row r="9304" spans="1:24" x14ac:dyDescent="0.3">
      <c r="A9304">
        <v>9303</v>
      </c>
      <c r="B9304" t="s">
        <v>21</v>
      </c>
      <c r="C9304" t="str">
        <f>_xlfn.XLOOKUP(B9304,Lookup_table!B:B,Lookup_table!C:C)</f>
        <v>AI</v>
      </c>
      <c r="D9304" t="s">
        <v>34</v>
      </c>
      <c r="E9304" t="s">
        <v>40</v>
      </c>
      <c r="F9304" t="s">
        <v>29</v>
      </c>
      <c r="G9304" t="s">
        <v>30</v>
      </c>
      <c r="H9304" t="str">
        <f t="shared" si="580"/>
        <v>Onsite/Hybrid</v>
      </c>
      <c r="I9304" t="s">
        <v>26</v>
      </c>
      <c r="J9304" t="str">
        <f t="shared" si="581"/>
        <v>3-6 yrs</v>
      </c>
      <c r="K9304">
        <f t="shared" ca="1" si="583"/>
        <v>6</v>
      </c>
      <c r="L9304" t="s">
        <v>27</v>
      </c>
      <c r="M9304">
        <v>1</v>
      </c>
      <c r="N9304">
        <v>1</v>
      </c>
      <c r="O9304">
        <v>1</v>
      </c>
      <c r="P9304">
        <v>0</v>
      </c>
      <c r="Q9304">
        <v>1</v>
      </c>
      <c r="R9304">
        <f>SUM(M9304:N9304:O9304:P9304:Q9304)</f>
        <v>4</v>
      </c>
      <c r="S9304" s="1">
        <v>138971</v>
      </c>
      <c r="T9304" s="1" t="str">
        <f t="shared" si="582"/>
        <v>High</v>
      </c>
      <c r="U9304">
        <v>8</v>
      </c>
      <c r="V9304">
        <v>2023</v>
      </c>
      <c r="W9304" t="s">
        <v>20</v>
      </c>
      <c r="X9304">
        <v>6</v>
      </c>
    </row>
    <row r="9305" spans="1:24" x14ac:dyDescent="0.3">
      <c r="A9305">
        <v>9304</v>
      </c>
      <c r="B9305" t="s">
        <v>50</v>
      </c>
      <c r="C9305" t="str">
        <f>_xlfn.XLOOKUP(B9305,Lookup_table!B:B,Lookup_table!C:C)</f>
        <v>AI</v>
      </c>
      <c r="D9305" t="s">
        <v>22</v>
      </c>
      <c r="E9305" t="s">
        <v>38</v>
      </c>
      <c r="F9305" t="s">
        <v>51</v>
      </c>
      <c r="G9305" t="s">
        <v>17</v>
      </c>
      <c r="H9305" t="str">
        <f t="shared" si="580"/>
        <v>Remote</v>
      </c>
      <c r="I9305" t="s">
        <v>35</v>
      </c>
      <c r="J9305" t="str">
        <f t="shared" si="581"/>
        <v>0-2 yrs</v>
      </c>
      <c r="K9305">
        <f t="shared" ca="1" si="583"/>
        <v>0</v>
      </c>
      <c r="L9305" t="s">
        <v>39</v>
      </c>
      <c r="M9305">
        <v>1</v>
      </c>
      <c r="N9305">
        <v>1</v>
      </c>
      <c r="O9305">
        <v>0</v>
      </c>
      <c r="P9305">
        <v>1</v>
      </c>
      <c r="Q9305">
        <v>1</v>
      </c>
      <c r="R9305">
        <f>SUM(M9305:N9305:O9305:P9305:Q9305)</f>
        <v>4</v>
      </c>
      <c r="S9305" s="1">
        <v>137629</v>
      </c>
      <c r="T9305" s="1" t="str">
        <f t="shared" si="582"/>
        <v>High</v>
      </c>
      <c r="U9305">
        <v>10</v>
      </c>
      <c r="V9305">
        <v>2021</v>
      </c>
      <c r="W9305" t="s">
        <v>20</v>
      </c>
      <c r="X9305">
        <v>2</v>
      </c>
    </row>
    <row r="9306" spans="1:24" x14ac:dyDescent="0.3">
      <c r="A9306">
        <v>9305</v>
      </c>
      <c r="B9306" t="s">
        <v>33</v>
      </c>
      <c r="C9306" t="str">
        <f>_xlfn.XLOOKUP(B9306,Lookup_table!B:B,Lookup_table!C:C)</f>
        <v>Data</v>
      </c>
      <c r="D9306" t="s">
        <v>22</v>
      </c>
      <c r="E9306" t="s">
        <v>38</v>
      </c>
      <c r="F9306" t="s">
        <v>29</v>
      </c>
      <c r="G9306" t="s">
        <v>30</v>
      </c>
      <c r="H9306" t="str">
        <f t="shared" si="580"/>
        <v>Onsite/Hybrid</v>
      </c>
      <c r="I9306" t="s">
        <v>35</v>
      </c>
      <c r="J9306" t="str">
        <f t="shared" si="581"/>
        <v>0-2 yrs</v>
      </c>
      <c r="K9306">
        <f t="shared" ca="1" si="583"/>
        <v>2</v>
      </c>
      <c r="L9306" t="s">
        <v>39</v>
      </c>
      <c r="M9306">
        <v>1</v>
      </c>
      <c r="N9306">
        <v>0</v>
      </c>
      <c r="O9306">
        <v>0</v>
      </c>
      <c r="P9306">
        <v>0</v>
      </c>
      <c r="Q9306">
        <v>0</v>
      </c>
      <c r="R9306">
        <f>SUM(M9306:N9306:O9306:P9306:Q9306)</f>
        <v>1</v>
      </c>
      <c r="S9306" s="1">
        <v>71921</v>
      </c>
      <c r="T9306" s="1" t="str">
        <f t="shared" si="582"/>
        <v>Medium</v>
      </c>
      <c r="U9306">
        <v>6</v>
      </c>
      <c r="V9306">
        <v>2025</v>
      </c>
      <c r="W9306" t="s">
        <v>28</v>
      </c>
      <c r="X9306">
        <v>9</v>
      </c>
    </row>
    <row r="9307" spans="1:24" x14ac:dyDescent="0.3">
      <c r="A9307">
        <v>9306</v>
      </c>
      <c r="B9307" t="s">
        <v>33</v>
      </c>
      <c r="C9307" t="str">
        <f>_xlfn.XLOOKUP(B9307,Lookup_table!B:B,Lookup_table!C:C)</f>
        <v>Data</v>
      </c>
      <c r="D9307" t="s">
        <v>22</v>
      </c>
      <c r="E9307" t="s">
        <v>23</v>
      </c>
      <c r="F9307" t="s">
        <v>43</v>
      </c>
      <c r="G9307" t="s">
        <v>25</v>
      </c>
      <c r="H9307" t="str">
        <f t="shared" si="580"/>
        <v>Onsite/Hybrid</v>
      </c>
      <c r="I9307" t="s">
        <v>35</v>
      </c>
      <c r="J9307" t="str">
        <f t="shared" si="581"/>
        <v>0-2 yrs</v>
      </c>
      <c r="K9307">
        <f t="shared" ca="1" si="583"/>
        <v>1</v>
      </c>
      <c r="L9307" t="s">
        <v>39</v>
      </c>
      <c r="M9307">
        <v>0</v>
      </c>
      <c r="N9307">
        <v>0</v>
      </c>
      <c r="O9307">
        <v>1</v>
      </c>
      <c r="P9307">
        <v>0</v>
      </c>
      <c r="Q9307">
        <v>0</v>
      </c>
      <c r="R9307">
        <f>SUM(M9307:N9307:O9307:P9307:Q9307)</f>
        <v>1</v>
      </c>
      <c r="S9307" s="1">
        <v>89133</v>
      </c>
      <c r="T9307" s="1" t="str">
        <f t="shared" si="582"/>
        <v>Medium</v>
      </c>
      <c r="U9307">
        <v>7</v>
      </c>
      <c r="V9307">
        <v>2021</v>
      </c>
      <c r="W9307" t="s">
        <v>34</v>
      </c>
      <c r="X9307">
        <v>1</v>
      </c>
    </row>
    <row r="9308" spans="1:24" x14ac:dyDescent="0.3">
      <c r="A9308">
        <v>9307</v>
      </c>
      <c r="B9308" t="s">
        <v>36</v>
      </c>
      <c r="C9308" t="str">
        <f>_xlfn.XLOOKUP(B9308,Lookup_table!B:B,Lookup_table!C:C)</f>
        <v>Data</v>
      </c>
      <c r="D9308" t="s">
        <v>37</v>
      </c>
      <c r="E9308" t="s">
        <v>23</v>
      </c>
      <c r="F9308" t="s">
        <v>43</v>
      </c>
      <c r="G9308" t="s">
        <v>25</v>
      </c>
      <c r="H9308" t="str">
        <f t="shared" si="580"/>
        <v>Onsite/Hybrid</v>
      </c>
      <c r="I9308" t="s">
        <v>18</v>
      </c>
      <c r="J9308" t="str">
        <f t="shared" si="581"/>
        <v>7+ yrs</v>
      </c>
      <c r="K9308">
        <f t="shared" ca="1" si="583"/>
        <v>14</v>
      </c>
      <c r="L9308" t="s">
        <v>19</v>
      </c>
      <c r="M9308">
        <v>1</v>
      </c>
      <c r="N9308">
        <v>1</v>
      </c>
      <c r="O9308">
        <v>0</v>
      </c>
      <c r="P9308">
        <v>1</v>
      </c>
      <c r="Q9308">
        <v>1</v>
      </c>
      <c r="R9308">
        <f>SUM(M9308:N9308:O9308:P9308:Q9308)</f>
        <v>4</v>
      </c>
      <c r="S9308" s="1">
        <v>123556</v>
      </c>
      <c r="T9308" s="1" t="str">
        <f t="shared" si="582"/>
        <v>High</v>
      </c>
      <c r="U9308">
        <v>4</v>
      </c>
      <c r="V9308">
        <v>2020</v>
      </c>
      <c r="W9308" t="s">
        <v>20</v>
      </c>
      <c r="X9308">
        <v>3</v>
      </c>
    </row>
    <row r="9309" spans="1:24" x14ac:dyDescent="0.3">
      <c r="A9309">
        <v>9308</v>
      </c>
      <c r="B9309" t="s">
        <v>41</v>
      </c>
      <c r="C9309" t="str">
        <f>_xlfn.XLOOKUP(B9309,Lookup_table!B:B,Lookup_table!C:C)</f>
        <v>Data</v>
      </c>
      <c r="D9309" t="s">
        <v>14</v>
      </c>
      <c r="E9309" t="s">
        <v>23</v>
      </c>
      <c r="F9309" t="s">
        <v>52</v>
      </c>
      <c r="G9309" t="s">
        <v>17</v>
      </c>
      <c r="H9309" t="str">
        <f t="shared" si="580"/>
        <v>Remote</v>
      </c>
      <c r="I9309" t="s">
        <v>35</v>
      </c>
      <c r="J9309" t="str">
        <f t="shared" si="581"/>
        <v>0-2 yrs</v>
      </c>
      <c r="K9309">
        <f t="shared" ca="1" si="583"/>
        <v>0</v>
      </c>
      <c r="L9309" t="s">
        <v>39</v>
      </c>
      <c r="M9309">
        <v>1</v>
      </c>
      <c r="N9309">
        <v>1</v>
      </c>
      <c r="O9309">
        <v>1</v>
      </c>
      <c r="P9309">
        <v>0</v>
      </c>
      <c r="Q9309">
        <v>0</v>
      </c>
      <c r="R9309">
        <f>SUM(M9309:N9309:O9309:P9309:Q9309)</f>
        <v>3</v>
      </c>
      <c r="S9309" s="1">
        <v>61691</v>
      </c>
      <c r="T9309" s="1" t="str">
        <f t="shared" si="582"/>
        <v>Low</v>
      </c>
      <c r="U9309">
        <v>10</v>
      </c>
      <c r="V9309">
        <v>2022</v>
      </c>
      <c r="W9309" t="s">
        <v>20</v>
      </c>
      <c r="X9309">
        <v>6</v>
      </c>
    </row>
    <row r="9310" spans="1:24" x14ac:dyDescent="0.3">
      <c r="A9310">
        <v>9309</v>
      </c>
      <c r="B9310" t="s">
        <v>31</v>
      </c>
      <c r="C9310" t="str">
        <f>_xlfn.XLOOKUP(B9310,Lookup_table!B:B,Lookup_table!C:C)</f>
        <v>Business</v>
      </c>
      <c r="D9310" t="s">
        <v>22</v>
      </c>
      <c r="E9310" t="s">
        <v>42</v>
      </c>
      <c r="F9310" t="s">
        <v>43</v>
      </c>
      <c r="G9310" t="s">
        <v>30</v>
      </c>
      <c r="H9310" t="str">
        <f t="shared" si="580"/>
        <v>Onsite/Hybrid</v>
      </c>
      <c r="I9310" t="s">
        <v>35</v>
      </c>
      <c r="J9310" t="str">
        <f t="shared" si="581"/>
        <v>0-2 yrs</v>
      </c>
      <c r="K9310">
        <f t="shared" ca="1" si="583"/>
        <v>0</v>
      </c>
      <c r="L9310" t="s">
        <v>27</v>
      </c>
      <c r="M9310">
        <v>0</v>
      </c>
      <c r="N9310">
        <v>0</v>
      </c>
      <c r="O9310">
        <v>1</v>
      </c>
      <c r="P9310">
        <v>0</v>
      </c>
      <c r="Q9310">
        <v>1</v>
      </c>
      <c r="R9310">
        <f>SUM(M9310:N9310:O9310:P9310:Q9310)</f>
        <v>2</v>
      </c>
      <c r="S9310" s="1">
        <v>96567</v>
      </c>
      <c r="T9310" s="1" t="str">
        <f t="shared" si="582"/>
        <v>Medium</v>
      </c>
      <c r="U9310">
        <v>6</v>
      </c>
      <c r="V9310">
        <v>2021</v>
      </c>
      <c r="W9310" t="s">
        <v>28</v>
      </c>
      <c r="X9310">
        <v>8</v>
      </c>
    </row>
    <row r="9311" spans="1:24" x14ac:dyDescent="0.3">
      <c r="A9311">
        <v>9310</v>
      </c>
      <c r="B9311" t="s">
        <v>50</v>
      </c>
      <c r="C9311" t="str">
        <f>_xlfn.XLOOKUP(B9311,Lookup_table!B:B,Lookup_table!C:C)</f>
        <v>AI</v>
      </c>
      <c r="D9311" t="s">
        <v>34</v>
      </c>
      <c r="E9311" t="s">
        <v>15</v>
      </c>
      <c r="F9311" t="s">
        <v>16</v>
      </c>
      <c r="G9311" t="s">
        <v>30</v>
      </c>
      <c r="H9311" t="str">
        <f t="shared" si="580"/>
        <v>Onsite/Hybrid</v>
      </c>
      <c r="I9311" t="s">
        <v>18</v>
      </c>
      <c r="J9311" t="str">
        <f t="shared" si="581"/>
        <v>7+ yrs</v>
      </c>
      <c r="K9311">
        <f t="shared" ca="1" si="583"/>
        <v>11</v>
      </c>
      <c r="L9311" t="s">
        <v>19</v>
      </c>
      <c r="M9311">
        <v>0</v>
      </c>
      <c r="N9311">
        <v>1</v>
      </c>
      <c r="O9311">
        <v>0</v>
      </c>
      <c r="P9311">
        <v>0</v>
      </c>
      <c r="Q9311">
        <v>0</v>
      </c>
      <c r="R9311">
        <f>SUM(M9311:N9311:O9311:P9311:Q9311)</f>
        <v>1</v>
      </c>
      <c r="S9311" s="1">
        <v>143388</v>
      </c>
      <c r="T9311" s="1" t="str">
        <f t="shared" si="582"/>
        <v>High</v>
      </c>
      <c r="U9311">
        <v>5</v>
      </c>
      <c r="V9311">
        <v>2023</v>
      </c>
      <c r="W9311" t="s">
        <v>28</v>
      </c>
      <c r="X9311">
        <v>7</v>
      </c>
    </row>
    <row r="9312" spans="1:24" x14ac:dyDescent="0.3">
      <c r="A9312">
        <v>9311</v>
      </c>
      <c r="B9312" t="s">
        <v>41</v>
      </c>
      <c r="C9312" t="str">
        <f>_xlfn.XLOOKUP(B9312,Lookup_table!B:B,Lookup_table!C:C)</f>
        <v>Data</v>
      </c>
      <c r="D9312" t="s">
        <v>14</v>
      </c>
      <c r="E9312" t="s">
        <v>23</v>
      </c>
      <c r="F9312" t="s">
        <v>43</v>
      </c>
      <c r="G9312" t="s">
        <v>30</v>
      </c>
      <c r="H9312" t="str">
        <f t="shared" si="580"/>
        <v>Onsite/Hybrid</v>
      </c>
      <c r="I9312" t="s">
        <v>35</v>
      </c>
      <c r="J9312" t="str">
        <f t="shared" si="581"/>
        <v>0-2 yrs</v>
      </c>
      <c r="K9312">
        <f t="shared" ca="1" si="583"/>
        <v>1</v>
      </c>
      <c r="L9312" t="s">
        <v>19</v>
      </c>
      <c r="M9312">
        <v>1</v>
      </c>
      <c r="N9312">
        <v>0</v>
      </c>
      <c r="O9312">
        <v>0</v>
      </c>
      <c r="P9312">
        <v>0</v>
      </c>
      <c r="Q9312">
        <v>1</v>
      </c>
      <c r="R9312">
        <f>SUM(M9312:N9312:O9312:P9312:Q9312)</f>
        <v>2</v>
      </c>
      <c r="S9312" s="1">
        <v>55329</v>
      </c>
      <c r="T9312" s="1" t="str">
        <f t="shared" si="582"/>
        <v>Low</v>
      </c>
      <c r="U9312">
        <v>11</v>
      </c>
      <c r="V9312">
        <v>2022</v>
      </c>
      <c r="W9312" t="s">
        <v>20</v>
      </c>
      <c r="X9312">
        <v>5</v>
      </c>
    </row>
    <row r="9313" spans="1:24" x14ac:dyDescent="0.3">
      <c r="A9313">
        <v>9312</v>
      </c>
      <c r="B9313" t="s">
        <v>33</v>
      </c>
      <c r="C9313" t="str">
        <f>_xlfn.XLOOKUP(B9313,Lookup_table!B:B,Lookup_table!C:C)</f>
        <v>Data</v>
      </c>
      <c r="D9313" t="s">
        <v>34</v>
      </c>
      <c r="E9313" t="s">
        <v>15</v>
      </c>
      <c r="F9313" t="s">
        <v>52</v>
      </c>
      <c r="G9313" t="s">
        <v>17</v>
      </c>
      <c r="H9313" t="str">
        <f t="shared" si="580"/>
        <v>Remote</v>
      </c>
      <c r="I9313" t="s">
        <v>26</v>
      </c>
      <c r="J9313" t="str">
        <f t="shared" si="581"/>
        <v>3-6 yrs</v>
      </c>
      <c r="K9313">
        <f t="shared" ca="1" si="583"/>
        <v>5</v>
      </c>
      <c r="L9313" t="s">
        <v>27</v>
      </c>
      <c r="M9313">
        <v>0</v>
      </c>
      <c r="N9313">
        <v>0</v>
      </c>
      <c r="O9313">
        <v>1</v>
      </c>
      <c r="P9313">
        <v>1</v>
      </c>
      <c r="Q9313">
        <v>0</v>
      </c>
      <c r="R9313">
        <f>SUM(M9313:N9313:O9313:P9313:Q9313)</f>
        <v>2</v>
      </c>
      <c r="S9313" s="1">
        <v>103677</v>
      </c>
      <c r="T9313" s="1" t="str">
        <f t="shared" si="582"/>
        <v>Medium</v>
      </c>
      <c r="U9313">
        <v>6</v>
      </c>
      <c r="V9313">
        <v>2026</v>
      </c>
      <c r="W9313" t="s">
        <v>28</v>
      </c>
      <c r="X9313">
        <v>3</v>
      </c>
    </row>
    <row r="9314" spans="1:24" x14ac:dyDescent="0.3">
      <c r="A9314">
        <v>9313</v>
      </c>
      <c r="B9314" t="s">
        <v>50</v>
      </c>
      <c r="C9314" t="str">
        <f>_xlfn.XLOOKUP(B9314,Lookup_table!B:B,Lookup_table!C:C)</f>
        <v>AI</v>
      </c>
      <c r="D9314" t="s">
        <v>34</v>
      </c>
      <c r="E9314" t="s">
        <v>42</v>
      </c>
      <c r="F9314" t="s">
        <v>16</v>
      </c>
      <c r="G9314" t="s">
        <v>25</v>
      </c>
      <c r="H9314" t="str">
        <f t="shared" si="580"/>
        <v>Onsite/Hybrid</v>
      </c>
      <c r="I9314" t="s">
        <v>35</v>
      </c>
      <c r="J9314" t="str">
        <f t="shared" si="581"/>
        <v>0-2 yrs</v>
      </c>
      <c r="K9314">
        <f t="shared" ca="1" si="583"/>
        <v>1</v>
      </c>
      <c r="L9314" t="s">
        <v>27</v>
      </c>
      <c r="M9314">
        <v>1</v>
      </c>
      <c r="N9314">
        <v>0</v>
      </c>
      <c r="O9314">
        <v>0</v>
      </c>
      <c r="P9314">
        <v>0</v>
      </c>
      <c r="Q9314">
        <v>1</v>
      </c>
      <c r="R9314">
        <f>SUM(M9314:N9314:O9314:P9314:Q9314)</f>
        <v>2</v>
      </c>
      <c r="S9314" s="1">
        <v>97415</v>
      </c>
      <c r="T9314" s="1" t="str">
        <f t="shared" si="582"/>
        <v>Medium</v>
      </c>
      <c r="U9314">
        <v>4</v>
      </c>
      <c r="V9314">
        <v>2024</v>
      </c>
      <c r="W9314" t="s">
        <v>34</v>
      </c>
      <c r="X9314">
        <v>2</v>
      </c>
    </row>
    <row r="9315" spans="1:24" x14ac:dyDescent="0.3">
      <c r="A9315">
        <v>9314</v>
      </c>
      <c r="B9315" t="s">
        <v>50</v>
      </c>
      <c r="C9315" t="str">
        <f>_xlfn.XLOOKUP(B9315,Lookup_table!B:B,Lookup_table!C:C)</f>
        <v>AI</v>
      </c>
      <c r="D9315" t="s">
        <v>22</v>
      </c>
      <c r="E9315" t="s">
        <v>40</v>
      </c>
      <c r="F9315" t="s">
        <v>16</v>
      </c>
      <c r="G9315" t="s">
        <v>30</v>
      </c>
      <c r="H9315" t="str">
        <f t="shared" si="580"/>
        <v>Onsite/Hybrid</v>
      </c>
      <c r="I9315" t="s">
        <v>35</v>
      </c>
      <c r="J9315" t="str">
        <f t="shared" si="581"/>
        <v>0-2 yrs</v>
      </c>
      <c r="K9315">
        <f t="shared" ca="1" si="583"/>
        <v>0</v>
      </c>
      <c r="L9315" t="s">
        <v>19</v>
      </c>
      <c r="M9315">
        <v>1</v>
      </c>
      <c r="N9315">
        <v>1</v>
      </c>
      <c r="O9315">
        <v>0</v>
      </c>
      <c r="P9315">
        <v>1</v>
      </c>
      <c r="Q9315">
        <v>0</v>
      </c>
      <c r="R9315">
        <f>SUM(M9315:N9315:O9315:P9315:Q9315)</f>
        <v>3</v>
      </c>
      <c r="S9315" s="1">
        <v>123953</v>
      </c>
      <c r="T9315" s="1" t="str">
        <f t="shared" si="582"/>
        <v>High</v>
      </c>
      <c r="U9315">
        <v>9</v>
      </c>
      <c r="V9315">
        <v>2020</v>
      </c>
      <c r="W9315" t="s">
        <v>34</v>
      </c>
      <c r="X9315">
        <v>1</v>
      </c>
    </row>
    <row r="9316" spans="1:24" x14ac:dyDescent="0.3">
      <c r="A9316">
        <v>9315</v>
      </c>
      <c r="B9316" t="s">
        <v>33</v>
      </c>
      <c r="C9316" t="str">
        <f>_xlfn.XLOOKUP(B9316,Lookup_table!B:B,Lookup_table!C:C)</f>
        <v>Data</v>
      </c>
      <c r="D9316" t="s">
        <v>37</v>
      </c>
      <c r="E9316" t="s">
        <v>42</v>
      </c>
      <c r="F9316" t="s">
        <v>16</v>
      </c>
      <c r="G9316" t="s">
        <v>17</v>
      </c>
      <c r="H9316" t="str">
        <f t="shared" si="580"/>
        <v>Remote</v>
      </c>
      <c r="I9316" t="s">
        <v>26</v>
      </c>
      <c r="J9316" t="str">
        <f t="shared" si="581"/>
        <v>3-6 yrs</v>
      </c>
      <c r="K9316">
        <f t="shared" ca="1" si="583"/>
        <v>4</v>
      </c>
      <c r="L9316" t="s">
        <v>39</v>
      </c>
      <c r="M9316">
        <v>0</v>
      </c>
      <c r="N9316">
        <v>1</v>
      </c>
      <c r="O9316">
        <v>0</v>
      </c>
      <c r="P9316">
        <v>1</v>
      </c>
      <c r="Q9316">
        <v>1</v>
      </c>
      <c r="R9316">
        <f>SUM(M9316:N9316:O9316:P9316:Q9316)</f>
        <v>3</v>
      </c>
      <c r="S9316" s="1">
        <v>99440</v>
      </c>
      <c r="T9316" s="1" t="str">
        <f t="shared" si="582"/>
        <v>Medium</v>
      </c>
      <c r="U9316">
        <v>5</v>
      </c>
      <c r="V9316">
        <v>2023</v>
      </c>
      <c r="W9316" t="s">
        <v>34</v>
      </c>
      <c r="X9316">
        <v>1</v>
      </c>
    </row>
    <row r="9317" spans="1:24" x14ac:dyDescent="0.3">
      <c r="A9317">
        <v>9316</v>
      </c>
      <c r="B9317" t="s">
        <v>33</v>
      </c>
      <c r="C9317" t="str">
        <f>_xlfn.XLOOKUP(B9317,Lookup_table!B:B,Lookup_table!C:C)</f>
        <v>Data</v>
      </c>
      <c r="D9317" t="s">
        <v>37</v>
      </c>
      <c r="E9317" t="s">
        <v>32</v>
      </c>
      <c r="F9317" t="s">
        <v>24</v>
      </c>
      <c r="G9317" t="s">
        <v>25</v>
      </c>
      <c r="H9317" t="str">
        <f t="shared" si="580"/>
        <v>Onsite/Hybrid</v>
      </c>
      <c r="I9317" t="s">
        <v>18</v>
      </c>
      <c r="J9317" t="str">
        <f t="shared" si="581"/>
        <v>7+ yrs</v>
      </c>
      <c r="K9317">
        <f t="shared" ca="1" si="583"/>
        <v>7</v>
      </c>
      <c r="L9317" t="s">
        <v>39</v>
      </c>
      <c r="M9317">
        <v>1</v>
      </c>
      <c r="N9317">
        <v>1</v>
      </c>
      <c r="O9317">
        <v>0</v>
      </c>
      <c r="P9317">
        <v>1</v>
      </c>
      <c r="Q9317">
        <v>1</v>
      </c>
      <c r="R9317">
        <f>SUM(M9317:N9317:O9317:P9317:Q9317)</f>
        <v>4</v>
      </c>
      <c r="S9317" s="1">
        <v>120202</v>
      </c>
      <c r="T9317" s="1" t="str">
        <f t="shared" si="582"/>
        <v>High</v>
      </c>
      <c r="U9317">
        <v>5</v>
      </c>
      <c r="V9317">
        <v>2025</v>
      </c>
      <c r="W9317" t="s">
        <v>28</v>
      </c>
      <c r="X9317">
        <v>7</v>
      </c>
    </row>
    <row r="9318" spans="1:24" x14ac:dyDescent="0.3">
      <c r="A9318">
        <v>9317</v>
      </c>
      <c r="B9318" t="s">
        <v>41</v>
      </c>
      <c r="C9318" t="str">
        <f>_xlfn.XLOOKUP(B9318,Lookup_table!B:B,Lookup_table!C:C)</f>
        <v>Data</v>
      </c>
      <c r="D9318" t="s">
        <v>37</v>
      </c>
      <c r="E9318" t="s">
        <v>32</v>
      </c>
      <c r="F9318" t="s">
        <v>29</v>
      </c>
      <c r="G9318" t="s">
        <v>17</v>
      </c>
      <c r="H9318" t="str">
        <f t="shared" si="580"/>
        <v>Remote</v>
      </c>
      <c r="I9318" t="s">
        <v>26</v>
      </c>
      <c r="J9318" t="str">
        <f t="shared" si="581"/>
        <v>3-6 yrs</v>
      </c>
      <c r="K9318">
        <f t="shared" ca="1" si="583"/>
        <v>4</v>
      </c>
      <c r="L9318" t="s">
        <v>39</v>
      </c>
      <c r="M9318">
        <v>0</v>
      </c>
      <c r="N9318">
        <v>0</v>
      </c>
      <c r="O9318">
        <v>1</v>
      </c>
      <c r="P9318">
        <v>0</v>
      </c>
      <c r="Q9318">
        <v>0</v>
      </c>
      <c r="R9318">
        <f>SUM(M9318:N9318:O9318:P9318:Q9318)</f>
        <v>1</v>
      </c>
      <c r="S9318" s="1">
        <v>92998</v>
      </c>
      <c r="T9318" s="1" t="str">
        <f t="shared" si="582"/>
        <v>Medium</v>
      </c>
      <c r="U9318">
        <v>10</v>
      </c>
      <c r="V9318">
        <v>2021</v>
      </c>
      <c r="W9318" t="s">
        <v>20</v>
      </c>
      <c r="X9318">
        <v>2</v>
      </c>
    </row>
    <row r="9319" spans="1:24" x14ac:dyDescent="0.3">
      <c r="A9319">
        <v>9318</v>
      </c>
      <c r="B9319" t="s">
        <v>21</v>
      </c>
      <c r="C9319" t="str">
        <f>_xlfn.XLOOKUP(B9319,Lookup_table!B:B,Lookup_table!C:C)</f>
        <v>AI</v>
      </c>
      <c r="D9319" t="s">
        <v>37</v>
      </c>
      <c r="E9319" t="s">
        <v>23</v>
      </c>
      <c r="F9319" t="s">
        <v>44</v>
      </c>
      <c r="G9319" t="s">
        <v>17</v>
      </c>
      <c r="H9319" t="str">
        <f t="shared" si="580"/>
        <v>Remote</v>
      </c>
      <c r="I9319" t="s">
        <v>35</v>
      </c>
      <c r="J9319" t="str">
        <f t="shared" si="581"/>
        <v>0-2 yrs</v>
      </c>
      <c r="K9319">
        <f t="shared" ca="1" si="583"/>
        <v>1</v>
      </c>
      <c r="L9319" t="s">
        <v>39</v>
      </c>
      <c r="M9319">
        <v>1</v>
      </c>
      <c r="N9319">
        <v>1</v>
      </c>
      <c r="O9319">
        <v>1</v>
      </c>
      <c r="P9319">
        <v>1</v>
      </c>
      <c r="Q9319">
        <v>1</v>
      </c>
      <c r="R9319">
        <f>SUM(M9319:N9319:O9319:P9319:Q9319)</f>
        <v>5</v>
      </c>
      <c r="S9319" s="1">
        <v>133851</v>
      </c>
      <c r="T9319" s="1" t="str">
        <f t="shared" si="582"/>
        <v>High</v>
      </c>
      <c r="U9319">
        <v>6</v>
      </c>
      <c r="V9319">
        <v>2023</v>
      </c>
      <c r="W9319" t="s">
        <v>28</v>
      </c>
      <c r="X9319">
        <v>7</v>
      </c>
    </row>
    <row r="9320" spans="1:24" x14ac:dyDescent="0.3">
      <c r="A9320">
        <v>9319</v>
      </c>
      <c r="B9320" t="s">
        <v>50</v>
      </c>
      <c r="C9320" t="str">
        <f>_xlfn.XLOOKUP(B9320,Lookup_table!B:B,Lookup_table!C:C)</f>
        <v>AI</v>
      </c>
      <c r="D9320" t="s">
        <v>14</v>
      </c>
      <c r="E9320" t="s">
        <v>15</v>
      </c>
      <c r="F9320" t="s">
        <v>44</v>
      </c>
      <c r="G9320" t="s">
        <v>25</v>
      </c>
      <c r="H9320" t="str">
        <f t="shared" si="580"/>
        <v>Onsite/Hybrid</v>
      </c>
      <c r="I9320" t="s">
        <v>35</v>
      </c>
      <c r="J9320" t="str">
        <f t="shared" si="581"/>
        <v>0-2 yrs</v>
      </c>
      <c r="K9320">
        <f t="shared" ca="1" si="583"/>
        <v>1</v>
      </c>
      <c r="L9320" t="s">
        <v>39</v>
      </c>
      <c r="M9320">
        <v>0</v>
      </c>
      <c r="N9320">
        <v>0</v>
      </c>
      <c r="O9320">
        <v>0</v>
      </c>
      <c r="P9320">
        <v>1</v>
      </c>
      <c r="Q9320">
        <v>0</v>
      </c>
      <c r="R9320">
        <f>SUM(M9320:N9320:O9320:P9320:Q9320)</f>
        <v>1</v>
      </c>
      <c r="S9320" s="1">
        <v>106877</v>
      </c>
      <c r="T9320" s="1" t="str">
        <f t="shared" si="582"/>
        <v>Medium</v>
      </c>
      <c r="U9320">
        <v>5</v>
      </c>
      <c r="V9320">
        <v>2026</v>
      </c>
      <c r="W9320" t="s">
        <v>28</v>
      </c>
      <c r="X9320">
        <v>8</v>
      </c>
    </row>
    <row r="9321" spans="1:24" x14ac:dyDescent="0.3">
      <c r="A9321">
        <v>9320</v>
      </c>
      <c r="B9321" t="s">
        <v>31</v>
      </c>
      <c r="C9321" t="str">
        <f>_xlfn.XLOOKUP(B9321,Lookup_table!B:B,Lookup_table!C:C)</f>
        <v>Business</v>
      </c>
      <c r="D9321" t="s">
        <v>14</v>
      </c>
      <c r="E9321" t="s">
        <v>23</v>
      </c>
      <c r="F9321" t="s">
        <v>44</v>
      </c>
      <c r="G9321" t="s">
        <v>30</v>
      </c>
      <c r="H9321" t="str">
        <f t="shared" si="580"/>
        <v>Onsite/Hybrid</v>
      </c>
      <c r="I9321" t="s">
        <v>26</v>
      </c>
      <c r="J9321" t="str">
        <f t="shared" si="581"/>
        <v>3-6 yrs</v>
      </c>
      <c r="K9321">
        <f t="shared" ca="1" si="583"/>
        <v>6</v>
      </c>
      <c r="L9321" t="s">
        <v>19</v>
      </c>
      <c r="M9321">
        <v>0</v>
      </c>
      <c r="N9321">
        <v>0</v>
      </c>
      <c r="O9321">
        <v>0</v>
      </c>
      <c r="P9321">
        <v>0</v>
      </c>
      <c r="Q9321">
        <v>1</v>
      </c>
      <c r="R9321">
        <f>SUM(M9321:N9321:O9321:P9321:Q9321)</f>
        <v>1</v>
      </c>
      <c r="S9321" s="1">
        <v>80877</v>
      </c>
      <c r="T9321" s="1" t="str">
        <f t="shared" si="582"/>
        <v>Medium</v>
      </c>
      <c r="U9321">
        <v>1</v>
      </c>
      <c r="V9321">
        <v>2020</v>
      </c>
      <c r="W9321" t="s">
        <v>20</v>
      </c>
      <c r="X9321">
        <v>3</v>
      </c>
    </row>
    <row r="9322" spans="1:24" x14ac:dyDescent="0.3">
      <c r="A9322">
        <v>9321</v>
      </c>
      <c r="B9322" t="s">
        <v>36</v>
      </c>
      <c r="C9322" t="str">
        <f>_xlfn.XLOOKUP(B9322,Lookup_table!B:B,Lookup_table!C:C)</f>
        <v>Data</v>
      </c>
      <c r="D9322" t="s">
        <v>14</v>
      </c>
      <c r="E9322" t="s">
        <v>15</v>
      </c>
      <c r="F9322" t="s">
        <v>16</v>
      </c>
      <c r="G9322" t="s">
        <v>17</v>
      </c>
      <c r="H9322" t="str">
        <f t="shared" si="580"/>
        <v>Remote</v>
      </c>
      <c r="I9322" t="s">
        <v>18</v>
      </c>
      <c r="J9322" t="str">
        <f t="shared" si="581"/>
        <v>7+ yrs</v>
      </c>
      <c r="K9322">
        <f t="shared" ca="1" si="583"/>
        <v>15</v>
      </c>
      <c r="L9322" t="s">
        <v>39</v>
      </c>
      <c r="M9322">
        <v>0</v>
      </c>
      <c r="N9322">
        <v>1</v>
      </c>
      <c r="O9322">
        <v>1</v>
      </c>
      <c r="P9322">
        <v>1</v>
      </c>
      <c r="Q9322">
        <v>0</v>
      </c>
      <c r="R9322">
        <f>SUM(M9322:N9322:O9322:P9322:Q9322)</f>
        <v>3</v>
      </c>
      <c r="S9322" s="1">
        <v>132377</v>
      </c>
      <c r="T9322" s="1" t="str">
        <f t="shared" si="582"/>
        <v>High</v>
      </c>
      <c r="U9322">
        <v>1</v>
      </c>
      <c r="V9322">
        <v>2024</v>
      </c>
      <c r="W9322" t="s">
        <v>28</v>
      </c>
      <c r="X9322">
        <v>2</v>
      </c>
    </row>
    <row r="9323" spans="1:24" x14ac:dyDescent="0.3">
      <c r="A9323">
        <v>9322</v>
      </c>
      <c r="B9323" t="s">
        <v>31</v>
      </c>
      <c r="C9323" t="str">
        <f>_xlfn.XLOOKUP(B9323,Lookup_table!B:B,Lookup_table!C:C)</f>
        <v>Business</v>
      </c>
      <c r="D9323" t="s">
        <v>34</v>
      </c>
      <c r="E9323" t="s">
        <v>40</v>
      </c>
      <c r="F9323" t="s">
        <v>16</v>
      </c>
      <c r="G9323" t="s">
        <v>17</v>
      </c>
      <c r="H9323" t="str">
        <f t="shared" si="580"/>
        <v>Remote</v>
      </c>
      <c r="I9323" t="s">
        <v>18</v>
      </c>
      <c r="J9323" t="str">
        <f t="shared" si="581"/>
        <v>7+ yrs</v>
      </c>
      <c r="K9323">
        <f t="shared" ca="1" si="583"/>
        <v>8</v>
      </c>
      <c r="L9323" t="s">
        <v>39</v>
      </c>
      <c r="M9323">
        <v>0</v>
      </c>
      <c r="N9323">
        <v>1</v>
      </c>
      <c r="O9323">
        <v>0</v>
      </c>
      <c r="P9323">
        <v>1</v>
      </c>
      <c r="Q9323">
        <v>1</v>
      </c>
      <c r="R9323">
        <f>SUM(M9323:N9323:O9323:P9323:Q9323)</f>
        <v>3</v>
      </c>
      <c r="S9323" s="1">
        <v>121111</v>
      </c>
      <c r="T9323" s="1" t="str">
        <f t="shared" si="582"/>
        <v>High</v>
      </c>
      <c r="U9323">
        <v>1</v>
      </c>
      <c r="V9323">
        <v>2022</v>
      </c>
      <c r="W9323" t="s">
        <v>34</v>
      </c>
      <c r="X9323">
        <v>2</v>
      </c>
    </row>
    <row r="9324" spans="1:24" x14ac:dyDescent="0.3">
      <c r="A9324">
        <v>9323</v>
      </c>
      <c r="B9324" t="s">
        <v>33</v>
      </c>
      <c r="C9324" t="str">
        <f>_xlfn.XLOOKUP(B9324,Lookup_table!B:B,Lookup_table!C:C)</f>
        <v>Data</v>
      </c>
      <c r="D9324" t="s">
        <v>37</v>
      </c>
      <c r="E9324" t="s">
        <v>38</v>
      </c>
      <c r="F9324" t="s">
        <v>29</v>
      </c>
      <c r="G9324" t="s">
        <v>30</v>
      </c>
      <c r="H9324" t="str">
        <f t="shared" si="580"/>
        <v>Onsite/Hybrid</v>
      </c>
      <c r="I9324" t="s">
        <v>35</v>
      </c>
      <c r="J9324" t="str">
        <f t="shared" si="581"/>
        <v>0-2 yrs</v>
      </c>
      <c r="K9324">
        <f t="shared" ca="1" si="583"/>
        <v>1</v>
      </c>
      <c r="L9324" t="s">
        <v>19</v>
      </c>
      <c r="M9324">
        <v>1</v>
      </c>
      <c r="N9324">
        <v>1</v>
      </c>
      <c r="O9324">
        <v>0</v>
      </c>
      <c r="P9324">
        <v>0</v>
      </c>
      <c r="Q9324">
        <v>1</v>
      </c>
      <c r="R9324">
        <f>SUM(M9324:N9324:O9324:P9324:Q9324)</f>
        <v>3</v>
      </c>
      <c r="S9324" s="1">
        <v>56341</v>
      </c>
      <c r="T9324" s="1" t="str">
        <f t="shared" si="582"/>
        <v>Low</v>
      </c>
      <c r="U9324">
        <v>12</v>
      </c>
      <c r="V9324">
        <v>2022</v>
      </c>
      <c r="W9324" t="s">
        <v>28</v>
      </c>
      <c r="X9324">
        <v>8</v>
      </c>
    </row>
    <row r="9325" spans="1:24" x14ac:dyDescent="0.3">
      <c r="A9325">
        <v>9324</v>
      </c>
      <c r="B9325" t="s">
        <v>36</v>
      </c>
      <c r="C9325" t="str">
        <f>_xlfn.XLOOKUP(B9325,Lookup_table!B:B,Lookup_table!C:C)</f>
        <v>Data</v>
      </c>
      <c r="D9325" t="s">
        <v>34</v>
      </c>
      <c r="E9325" t="s">
        <v>15</v>
      </c>
      <c r="F9325" t="s">
        <v>29</v>
      </c>
      <c r="G9325" t="s">
        <v>17</v>
      </c>
      <c r="H9325" t="str">
        <f t="shared" si="580"/>
        <v>Remote</v>
      </c>
      <c r="I9325" t="s">
        <v>26</v>
      </c>
      <c r="J9325" t="str">
        <f t="shared" si="581"/>
        <v>3-6 yrs</v>
      </c>
      <c r="K9325">
        <f t="shared" ca="1" si="583"/>
        <v>4</v>
      </c>
      <c r="L9325" t="s">
        <v>27</v>
      </c>
      <c r="M9325">
        <v>0</v>
      </c>
      <c r="N9325">
        <v>1</v>
      </c>
      <c r="O9325">
        <v>0</v>
      </c>
      <c r="P9325">
        <v>1</v>
      </c>
      <c r="Q9325">
        <v>1</v>
      </c>
      <c r="R9325">
        <f>SUM(M9325:N9325:O9325:P9325:Q9325)</f>
        <v>3</v>
      </c>
      <c r="S9325" s="1">
        <v>102395</v>
      </c>
      <c r="T9325" s="1" t="str">
        <f t="shared" si="582"/>
        <v>Medium</v>
      </c>
      <c r="U9325">
        <v>10</v>
      </c>
      <c r="V9325">
        <v>2022</v>
      </c>
      <c r="W9325" t="s">
        <v>20</v>
      </c>
      <c r="X9325">
        <v>5</v>
      </c>
    </row>
    <row r="9326" spans="1:24" x14ac:dyDescent="0.3">
      <c r="A9326">
        <v>9325</v>
      </c>
      <c r="B9326" t="s">
        <v>50</v>
      </c>
      <c r="C9326" t="str">
        <f>_xlfn.XLOOKUP(B9326,Lookup_table!B:B,Lookup_table!C:C)</f>
        <v>AI</v>
      </c>
      <c r="D9326" t="s">
        <v>37</v>
      </c>
      <c r="E9326" t="s">
        <v>42</v>
      </c>
      <c r="F9326" t="s">
        <v>29</v>
      </c>
      <c r="G9326" t="s">
        <v>30</v>
      </c>
      <c r="H9326" t="str">
        <f t="shared" si="580"/>
        <v>Onsite/Hybrid</v>
      </c>
      <c r="I9326" t="s">
        <v>18</v>
      </c>
      <c r="J9326" t="str">
        <f t="shared" si="581"/>
        <v>7+ yrs</v>
      </c>
      <c r="K9326">
        <f t="shared" ca="1" si="583"/>
        <v>10</v>
      </c>
      <c r="L9326" t="s">
        <v>19</v>
      </c>
      <c r="M9326">
        <v>0</v>
      </c>
      <c r="N9326">
        <v>1</v>
      </c>
      <c r="O9326">
        <v>1</v>
      </c>
      <c r="P9326">
        <v>0</v>
      </c>
      <c r="Q9326">
        <v>0</v>
      </c>
      <c r="R9326">
        <f>SUM(M9326:N9326:O9326:P9326:Q9326)</f>
        <v>2</v>
      </c>
      <c r="S9326" s="1">
        <v>158618</v>
      </c>
      <c r="T9326" s="1" t="str">
        <f t="shared" si="582"/>
        <v>High</v>
      </c>
      <c r="U9326">
        <v>4</v>
      </c>
      <c r="V9326">
        <v>2024</v>
      </c>
      <c r="W9326" t="s">
        <v>34</v>
      </c>
      <c r="X9326">
        <v>3</v>
      </c>
    </row>
    <row r="9327" spans="1:24" x14ac:dyDescent="0.3">
      <c r="A9327">
        <v>9326</v>
      </c>
      <c r="B9327" t="s">
        <v>50</v>
      </c>
      <c r="C9327" t="str">
        <f>_xlfn.XLOOKUP(B9327,Lookup_table!B:B,Lookup_table!C:C)</f>
        <v>AI</v>
      </c>
      <c r="D9327" t="s">
        <v>14</v>
      </c>
      <c r="E9327" t="s">
        <v>40</v>
      </c>
      <c r="F9327" t="s">
        <v>52</v>
      </c>
      <c r="G9327" t="s">
        <v>25</v>
      </c>
      <c r="H9327" t="str">
        <f t="shared" si="580"/>
        <v>Onsite/Hybrid</v>
      </c>
      <c r="I9327" t="s">
        <v>35</v>
      </c>
      <c r="J9327" t="str">
        <f t="shared" si="581"/>
        <v>0-2 yrs</v>
      </c>
      <c r="K9327">
        <f t="shared" ca="1" si="583"/>
        <v>2</v>
      </c>
      <c r="L9327" t="s">
        <v>39</v>
      </c>
      <c r="M9327">
        <v>0</v>
      </c>
      <c r="N9327">
        <v>0</v>
      </c>
      <c r="O9327">
        <v>1</v>
      </c>
      <c r="P9327">
        <v>0</v>
      </c>
      <c r="Q9327">
        <v>1</v>
      </c>
      <c r="R9327">
        <f>SUM(M9327:N9327:O9327:P9327:Q9327)</f>
        <v>2</v>
      </c>
      <c r="S9327" s="1">
        <v>116168</v>
      </c>
      <c r="T9327" s="1" t="str">
        <f t="shared" si="582"/>
        <v>Medium</v>
      </c>
      <c r="U9327">
        <v>9</v>
      </c>
      <c r="V9327">
        <v>2020</v>
      </c>
      <c r="W9327" t="s">
        <v>20</v>
      </c>
      <c r="X9327">
        <v>2</v>
      </c>
    </row>
    <row r="9328" spans="1:24" x14ac:dyDescent="0.3">
      <c r="A9328">
        <v>9327</v>
      </c>
      <c r="B9328" t="s">
        <v>31</v>
      </c>
      <c r="C9328" t="str">
        <f>_xlfn.XLOOKUP(B9328,Lookup_table!B:B,Lookup_table!C:C)</f>
        <v>Business</v>
      </c>
      <c r="D9328" t="s">
        <v>14</v>
      </c>
      <c r="E9328" t="s">
        <v>15</v>
      </c>
      <c r="F9328" t="s">
        <v>24</v>
      </c>
      <c r="G9328" t="s">
        <v>17</v>
      </c>
      <c r="H9328" t="str">
        <f t="shared" si="580"/>
        <v>Remote</v>
      </c>
      <c r="I9328" t="s">
        <v>18</v>
      </c>
      <c r="J9328" t="str">
        <f t="shared" si="581"/>
        <v>7+ yrs</v>
      </c>
      <c r="K9328">
        <f t="shared" ca="1" si="583"/>
        <v>9</v>
      </c>
      <c r="L9328" t="s">
        <v>39</v>
      </c>
      <c r="M9328">
        <v>1</v>
      </c>
      <c r="N9328">
        <v>1</v>
      </c>
      <c r="O9328">
        <v>0</v>
      </c>
      <c r="P9328">
        <v>1</v>
      </c>
      <c r="Q9328">
        <v>0</v>
      </c>
      <c r="R9328">
        <f>SUM(M9328:N9328:O9328:P9328:Q9328)</f>
        <v>3</v>
      </c>
      <c r="S9328" s="1">
        <v>119651</v>
      </c>
      <c r="T9328" s="1" t="str">
        <f t="shared" si="582"/>
        <v>Medium</v>
      </c>
      <c r="U9328">
        <v>3</v>
      </c>
      <c r="V9328">
        <v>2025</v>
      </c>
      <c r="W9328" t="s">
        <v>20</v>
      </c>
      <c r="X9328">
        <v>3</v>
      </c>
    </row>
    <row r="9329" spans="1:24" x14ac:dyDescent="0.3">
      <c r="A9329">
        <v>9328</v>
      </c>
      <c r="B9329" t="s">
        <v>21</v>
      </c>
      <c r="C9329" t="str">
        <f>_xlfn.XLOOKUP(B9329,Lookup_table!B:B,Lookup_table!C:C)</f>
        <v>AI</v>
      </c>
      <c r="D9329" t="s">
        <v>22</v>
      </c>
      <c r="E9329" t="s">
        <v>38</v>
      </c>
      <c r="F9329" t="s">
        <v>24</v>
      </c>
      <c r="G9329" t="s">
        <v>17</v>
      </c>
      <c r="H9329" t="str">
        <f t="shared" si="580"/>
        <v>Remote</v>
      </c>
      <c r="I9329" t="s">
        <v>18</v>
      </c>
      <c r="J9329" t="str">
        <f t="shared" si="581"/>
        <v>7+ yrs</v>
      </c>
      <c r="K9329">
        <f t="shared" ca="1" si="583"/>
        <v>13</v>
      </c>
      <c r="L9329" t="s">
        <v>27</v>
      </c>
      <c r="M9329">
        <v>0</v>
      </c>
      <c r="N9329">
        <v>0</v>
      </c>
      <c r="O9329">
        <v>1</v>
      </c>
      <c r="P9329">
        <v>1</v>
      </c>
      <c r="Q9329">
        <v>0</v>
      </c>
      <c r="R9329">
        <f>SUM(M9329:N9329:O9329:P9329:Q9329)</f>
        <v>2</v>
      </c>
      <c r="S9329" s="1">
        <v>187110</v>
      </c>
      <c r="T9329" s="1" t="str">
        <f t="shared" si="582"/>
        <v>High</v>
      </c>
      <c r="U9329">
        <v>2</v>
      </c>
      <c r="V9329">
        <v>2021</v>
      </c>
      <c r="W9329" t="s">
        <v>28</v>
      </c>
      <c r="X9329">
        <v>3</v>
      </c>
    </row>
    <row r="9330" spans="1:24" x14ac:dyDescent="0.3">
      <c r="A9330">
        <v>9329</v>
      </c>
      <c r="B9330" t="s">
        <v>36</v>
      </c>
      <c r="C9330" t="str">
        <f>_xlfn.XLOOKUP(B9330,Lookup_table!B:B,Lookup_table!C:C)</f>
        <v>Data</v>
      </c>
      <c r="D9330" t="s">
        <v>37</v>
      </c>
      <c r="E9330" t="s">
        <v>38</v>
      </c>
      <c r="F9330" t="s">
        <v>24</v>
      </c>
      <c r="G9330" t="s">
        <v>17</v>
      </c>
      <c r="H9330" t="str">
        <f t="shared" si="580"/>
        <v>Remote</v>
      </c>
      <c r="I9330" t="s">
        <v>18</v>
      </c>
      <c r="J9330" t="str">
        <f t="shared" si="581"/>
        <v>7+ yrs</v>
      </c>
      <c r="K9330">
        <f t="shared" ca="1" si="583"/>
        <v>11</v>
      </c>
      <c r="L9330" t="s">
        <v>19</v>
      </c>
      <c r="M9330">
        <v>0</v>
      </c>
      <c r="N9330">
        <v>0</v>
      </c>
      <c r="O9330">
        <v>0</v>
      </c>
      <c r="P9330">
        <v>1</v>
      </c>
      <c r="Q9330">
        <v>0</v>
      </c>
      <c r="R9330">
        <f>SUM(M9330:N9330:O9330:P9330:Q9330)</f>
        <v>1</v>
      </c>
      <c r="S9330" s="1">
        <v>116316</v>
      </c>
      <c r="T9330" s="1" t="str">
        <f t="shared" si="582"/>
        <v>Medium</v>
      </c>
      <c r="U9330">
        <v>1</v>
      </c>
      <c r="V9330">
        <v>2025</v>
      </c>
      <c r="W9330" t="s">
        <v>34</v>
      </c>
      <c r="X9330">
        <v>2</v>
      </c>
    </row>
    <row r="9331" spans="1:24" x14ac:dyDescent="0.3">
      <c r="A9331">
        <v>9330</v>
      </c>
      <c r="B9331" t="s">
        <v>21</v>
      </c>
      <c r="C9331" t="str">
        <f>_xlfn.XLOOKUP(B9331,Lookup_table!B:B,Lookup_table!C:C)</f>
        <v>AI</v>
      </c>
      <c r="D9331" t="s">
        <v>37</v>
      </c>
      <c r="E9331" t="s">
        <v>23</v>
      </c>
      <c r="F9331" t="s">
        <v>52</v>
      </c>
      <c r="G9331" t="s">
        <v>30</v>
      </c>
      <c r="H9331" t="str">
        <f t="shared" si="580"/>
        <v>Onsite/Hybrid</v>
      </c>
      <c r="I9331" t="s">
        <v>26</v>
      </c>
      <c r="J9331" t="str">
        <f t="shared" si="581"/>
        <v>3-6 yrs</v>
      </c>
      <c r="K9331">
        <f t="shared" ca="1" si="583"/>
        <v>4</v>
      </c>
      <c r="L9331" t="s">
        <v>39</v>
      </c>
      <c r="M9331">
        <v>1</v>
      </c>
      <c r="N9331">
        <v>0</v>
      </c>
      <c r="O9331">
        <v>0</v>
      </c>
      <c r="P9331">
        <v>0</v>
      </c>
      <c r="Q9331">
        <v>1</v>
      </c>
      <c r="R9331">
        <f>SUM(M9331:N9331:O9331:P9331:Q9331)</f>
        <v>2</v>
      </c>
      <c r="S9331" s="1">
        <v>123878</v>
      </c>
      <c r="T9331" s="1" t="str">
        <f t="shared" si="582"/>
        <v>High</v>
      </c>
      <c r="U9331">
        <v>6</v>
      </c>
      <c r="V9331">
        <v>2020</v>
      </c>
      <c r="W9331" t="s">
        <v>20</v>
      </c>
      <c r="X9331">
        <v>2</v>
      </c>
    </row>
    <row r="9332" spans="1:24" x14ac:dyDescent="0.3">
      <c r="A9332">
        <v>9331</v>
      </c>
      <c r="B9332" t="s">
        <v>33</v>
      </c>
      <c r="C9332" t="str">
        <f>_xlfn.XLOOKUP(B9332,Lookup_table!B:B,Lookup_table!C:C)</f>
        <v>Data</v>
      </c>
      <c r="D9332" t="s">
        <v>37</v>
      </c>
      <c r="E9332" t="s">
        <v>38</v>
      </c>
      <c r="F9332" t="s">
        <v>44</v>
      </c>
      <c r="G9332" t="s">
        <v>30</v>
      </c>
      <c r="H9332" t="str">
        <f t="shared" si="580"/>
        <v>Onsite/Hybrid</v>
      </c>
      <c r="I9332" t="s">
        <v>18</v>
      </c>
      <c r="J9332" t="str">
        <f t="shared" si="581"/>
        <v>7+ yrs</v>
      </c>
      <c r="K9332">
        <f t="shared" ca="1" si="583"/>
        <v>12</v>
      </c>
      <c r="L9332" t="s">
        <v>19</v>
      </c>
      <c r="M9332">
        <v>0</v>
      </c>
      <c r="N9332">
        <v>1</v>
      </c>
      <c r="O9332">
        <v>0</v>
      </c>
      <c r="P9332">
        <v>1</v>
      </c>
      <c r="Q9332">
        <v>1</v>
      </c>
      <c r="R9332">
        <f>SUM(M9332:N9332:O9332:P9332:Q9332)</f>
        <v>3</v>
      </c>
      <c r="S9332" s="1">
        <v>124664</v>
      </c>
      <c r="T9332" s="1" t="str">
        <f t="shared" si="582"/>
        <v>High</v>
      </c>
      <c r="U9332">
        <v>8</v>
      </c>
      <c r="V9332">
        <v>2023</v>
      </c>
      <c r="W9332" t="s">
        <v>34</v>
      </c>
      <c r="X9332">
        <v>3</v>
      </c>
    </row>
    <row r="9333" spans="1:24" x14ac:dyDescent="0.3">
      <c r="A9333">
        <v>9332</v>
      </c>
      <c r="B9333" t="s">
        <v>50</v>
      </c>
      <c r="C9333" t="str">
        <f>_xlfn.XLOOKUP(B9333,Lookup_table!B:B,Lookup_table!C:C)</f>
        <v>AI</v>
      </c>
      <c r="D9333" t="s">
        <v>34</v>
      </c>
      <c r="E9333" t="s">
        <v>15</v>
      </c>
      <c r="F9333" t="s">
        <v>16</v>
      </c>
      <c r="G9333" t="s">
        <v>17</v>
      </c>
      <c r="H9333" t="str">
        <f t="shared" si="580"/>
        <v>Remote</v>
      </c>
      <c r="I9333" t="s">
        <v>18</v>
      </c>
      <c r="J9333" t="str">
        <f t="shared" si="581"/>
        <v>7+ yrs</v>
      </c>
      <c r="K9333">
        <f t="shared" ca="1" si="583"/>
        <v>10</v>
      </c>
      <c r="L9333" t="s">
        <v>39</v>
      </c>
      <c r="M9333">
        <v>1</v>
      </c>
      <c r="N9333">
        <v>0</v>
      </c>
      <c r="O9333">
        <v>0</v>
      </c>
      <c r="P9333">
        <v>1</v>
      </c>
      <c r="Q9333">
        <v>1</v>
      </c>
      <c r="R9333">
        <f>SUM(M9333:N9333:O9333:P9333:Q9333)</f>
        <v>3</v>
      </c>
      <c r="S9333" s="1">
        <v>163776</v>
      </c>
      <c r="T9333" s="1" t="str">
        <f t="shared" si="582"/>
        <v>High</v>
      </c>
      <c r="U9333">
        <v>2</v>
      </c>
      <c r="V9333">
        <v>2026</v>
      </c>
      <c r="W9333" t="s">
        <v>20</v>
      </c>
      <c r="X9333">
        <v>4</v>
      </c>
    </row>
    <row r="9334" spans="1:24" x14ac:dyDescent="0.3">
      <c r="A9334">
        <v>9333</v>
      </c>
      <c r="B9334" t="s">
        <v>41</v>
      </c>
      <c r="C9334" t="str">
        <f>_xlfn.XLOOKUP(B9334,Lookup_table!B:B,Lookup_table!C:C)</f>
        <v>Data</v>
      </c>
      <c r="D9334" t="s">
        <v>34</v>
      </c>
      <c r="E9334" t="s">
        <v>15</v>
      </c>
      <c r="F9334" t="s">
        <v>52</v>
      </c>
      <c r="G9334" t="s">
        <v>17</v>
      </c>
      <c r="H9334" t="str">
        <f t="shared" si="580"/>
        <v>Remote</v>
      </c>
      <c r="I9334" t="s">
        <v>26</v>
      </c>
      <c r="J9334" t="str">
        <f t="shared" si="581"/>
        <v>3-6 yrs</v>
      </c>
      <c r="K9334">
        <f t="shared" ca="1" si="583"/>
        <v>3</v>
      </c>
      <c r="L9334" t="s">
        <v>19</v>
      </c>
      <c r="M9334">
        <v>1</v>
      </c>
      <c r="N9334">
        <v>1</v>
      </c>
      <c r="O9334">
        <v>1</v>
      </c>
      <c r="P9334">
        <v>1</v>
      </c>
      <c r="Q9334">
        <v>0</v>
      </c>
      <c r="R9334">
        <f>SUM(M9334:N9334:O9334:P9334:Q9334)</f>
        <v>4</v>
      </c>
      <c r="S9334" s="1">
        <v>100368</v>
      </c>
      <c r="T9334" s="1" t="str">
        <f t="shared" si="582"/>
        <v>Medium</v>
      </c>
      <c r="U9334">
        <v>3</v>
      </c>
      <c r="V9334">
        <v>2020</v>
      </c>
      <c r="W9334" t="s">
        <v>28</v>
      </c>
      <c r="X9334">
        <v>8</v>
      </c>
    </row>
    <row r="9335" spans="1:24" x14ac:dyDescent="0.3">
      <c r="A9335">
        <v>9334</v>
      </c>
      <c r="B9335" t="s">
        <v>36</v>
      </c>
      <c r="C9335" t="str">
        <f>_xlfn.XLOOKUP(B9335,Lookup_table!B:B,Lookup_table!C:C)</f>
        <v>Data</v>
      </c>
      <c r="D9335" t="s">
        <v>22</v>
      </c>
      <c r="E9335" t="s">
        <v>40</v>
      </c>
      <c r="F9335" t="s">
        <v>24</v>
      </c>
      <c r="G9335" t="s">
        <v>25</v>
      </c>
      <c r="H9335" t="str">
        <f t="shared" si="580"/>
        <v>Onsite/Hybrid</v>
      </c>
      <c r="I9335" t="s">
        <v>26</v>
      </c>
      <c r="J9335" t="str">
        <f t="shared" si="581"/>
        <v>3-6 yrs</v>
      </c>
      <c r="K9335">
        <f t="shared" ca="1" si="583"/>
        <v>3</v>
      </c>
      <c r="L9335" t="s">
        <v>19</v>
      </c>
      <c r="M9335">
        <v>0</v>
      </c>
      <c r="N9335">
        <v>1</v>
      </c>
      <c r="O9335">
        <v>0</v>
      </c>
      <c r="P9335">
        <v>1</v>
      </c>
      <c r="Q9335">
        <v>1</v>
      </c>
      <c r="R9335">
        <f>SUM(M9335:N9335:O9335:P9335:Q9335)</f>
        <v>3</v>
      </c>
      <c r="S9335" s="1">
        <v>120146</v>
      </c>
      <c r="T9335" s="1" t="str">
        <f t="shared" si="582"/>
        <v>High</v>
      </c>
      <c r="U9335">
        <v>12</v>
      </c>
      <c r="V9335">
        <v>2021</v>
      </c>
      <c r="W9335" t="s">
        <v>28</v>
      </c>
      <c r="X9335">
        <v>9</v>
      </c>
    </row>
    <row r="9336" spans="1:24" x14ac:dyDescent="0.3">
      <c r="A9336">
        <v>9335</v>
      </c>
      <c r="B9336" t="s">
        <v>21</v>
      </c>
      <c r="C9336" t="str">
        <f>_xlfn.XLOOKUP(B9336,Lookup_table!B:B,Lookup_table!C:C)</f>
        <v>AI</v>
      </c>
      <c r="D9336" t="s">
        <v>14</v>
      </c>
      <c r="E9336" t="s">
        <v>38</v>
      </c>
      <c r="F9336" t="s">
        <v>24</v>
      </c>
      <c r="G9336" t="s">
        <v>17</v>
      </c>
      <c r="H9336" t="str">
        <f t="shared" si="580"/>
        <v>Remote</v>
      </c>
      <c r="I9336" t="s">
        <v>26</v>
      </c>
      <c r="J9336" t="str">
        <f t="shared" si="581"/>
        <v>3-6 yrs</v>
      </c>
      <c r="K9336">
        <f t="shared" ca="1" si="583"/>
        <v>3</v>
      </c>
      <c r="L9336" t="s">
        <v>39</v>
      </c>
      <c r="M9336">
        <v>1</v>
      </c>
      <c r="N9336">
        <v>1</v>
      </c>
      <c r="O9336">
        <v>0</v>
      </c>
      <c r="P9336">
        <v>1</v>
      </c>
      <c r="Q9336">
        <v>1</v>
      </c>
      <c r="R9336">
        <f>SUM(M9336:N9336:O9336:P9336:Q9336)</f>
        <v>4</v>
      </c>
      <c r="S9336" s="1">
        <v>139842</v>
      </c>
      <c r="T9336" s="1" t="str">
        <f t="shared" si="582"/>
        <v>High</v>
      </c>
      <c r="U9336">
        <v>11</v>
      </c>
      <c r="V9336">
        <v>2025</v>
      </c>
      <c r="W9336" t="s">
        <v>20</v>
      </c>
      <c r="X9336">
        <v>1</v>
      </c>
    </row>
    <row r="9337" spans="1:24" x14ac:dyDescent="0.3">
      <c r="A9337">
        <v>9336</v>
      </c>
      <c r="B9337" t="s">
        <v>41</v>
      </c>
      <c r="C9337" t="str">
        <f>_xlfn.XLOOKUP(B9337,Lookup_table!B:B,Lookup_table!C:C)</f>
        <v>Data</v>
      </c>
      <c r="D9337" t="s">
        <v>34</v>
      </c>
      <c r="E9337" t="s">
        <v>15</v>
      </c>
      <c r="F9337" t="s">
        <v>44</v>
      </c>
      <c r="G9337" t="s">
        <v>17</v>
      </c>
      <c r="H9337" t="str">
        <f t="shared" si="580"/>
        <v>Remote</v>
      </c>
      <c r="I9337" t="s">
        <v>18</v>
      </c>
      <c r="J9337" t="str">
        <f t="shared" si="581"/>
        <v>7+ yrs</v>
      </c>
      <c r="K9337">
        <f t="shared" ca="1" si="583"/>
        <v>11</v>
      </c>
      <c r="L9337" t="s">
        <v>27</v>
      </c>
      <c r="M9337">
        <v>0</v>
      </c>
      <c r="N9337">
        <v>1</v>
      </c>
      <c r="O9337">
        <v>0</v>
      </c>
      <c r="P9337">
        <v>0</v>
      </c>
      <c r="Q9337">
        <v>1</v>
      </c>
      <c r="R9337">
        <f>SUM(M9337:N9337:O9337:P9337:Q9337)</f>
        <v>2</v>
      </c>
      <c r="S9337" s="1">
        <v>112575</v>
      </c>
      <c r="T9337" s="1" t="str">
        <f t="shared" si="582"/>
        <v>Medium</v>
      </c>
      <c r="U9337">
        <v>5</v>
      </c>
      <c r="V9337">
        <v>2022</v>
      </c>
      <c r="W9337" t="s">
        <v>34</v>
      </c>
      <c r="X9337">
        <v>1</v>
      </c>
    </row>
    <row r="9338" spans="1:24" x14ac:dyDescent="0.3">
      <c r="A9338">
        <v>9337</v>
      </c>
      <c r="B9338" t="s">
        <v>36</v>
      </c>
      <c r="C9338" t="str">
        <f>_xlfn.XLOOKUP(B9338,Lookup_table!B:B,Lookup_table!C:C)</f>
        <v>Data</v>
      </c>
      <c r="D9338" t="s">
        <v>37</v>
      </c>
      <c r="E9338" t="s">
        <v>40</v>
      </c>
      <c r="F9338" t="s">
        <v>51</v>
      </c>
      <c r="G9338" t="s">
        <v>30</v>
      </c>
      <c r="H9338" t="str">
        <f t="shared" si="580"/>
        <v>Onsite/Hybrid</v>
      </c>
      <c r="I9338" t="s">
        <v>26</v>
      </c>
      <c r="J9338" t="str">
        <f t="shared" si="581"/>
        <v>3-6 yrs</v>
      </c>
      <c r="K9338">
        <f t="shared" ca="1" si="583"/>
        <v>3</v>
      </c>
      <c r="L9338" t="s">
        <v>27</v>
      </c>
      <c r="M9338">
        <v>1</v>
      </c>
      <c r="N9338">
        <v>1</v>
      </c>
      <c r="O9338">
        <v>0</v>
      </c>
      <c r="P9338">
        <v>1</v>
      </c>
      <c r="Q9338">
        <v>0</v>
      </c>
      <c r="R9338">
        <f>SUM(M9338:N9338:O9338:P9338:Q9338)</f>
        <v>3</v>
      </c>
      <c r="S9338" s="1">
        <v>88776</v>
      </c>
      <c r="T9338" s="1" t="str">
        <f t="shared" si="582"/>
        <v>Medium</v>
      </c>
      <c r="U9338">
        <v>1</v>
      </c>
      <c r="V9338">
        <v>2021</v>
      </c>
      <c r="W9338" t="s">
        <v>34</v>
      </c>
      <c r="X9338">
        <v>2</v>
      </c>
    </row>
    <row r="9339" spans="1:24" x14ac:dyDescent="0.3">
      <c r="A9339">
        <v>9338</v>
      </c>
      <c r="B9339" t="s">
        <v>31</v>
      </c>
      <c r="C9339" t="str">
        <f>_xlfn.XLOOKUP(B9339,Lookup_table!B:B,Lookup_table!C:C)</f>
        <v>Business</v>
      </c>
      <c r="D9339" t="s">
        <v>34</v>
      </c>
      <c r="E9339" t="s">
        <v>23</v>
      </c>
      <c r="F9339" t="s">
        <v>52</v>
      </c>
      <c r="G9339" t="s">
        <v>30</v>
      </c>
      <c r="H9339" t="str">
        <f t="shared" si="580"/>
        <v>Onsite/Hybrid</v>
      </c>
      <c r="I9339" t="s">
        <v>18</v>
      </c>
      <c r="J9339" t="str">
        <f t="shared" si="581"/>
        <v>7+ yrs</v>
      </c>
      <c r="K9339">
        <f t="shared" ca="1" si="583"/>
        <v>13</v>
      </c>
      <c r="L9339" t="s">
        <v>27</v>
      </c>
      <c r="M9339">
        <v>1</v>
      </c>
      <c r="N9339">
        <v>0</v>
      </c>
      <c r="O9339">
        <v>0</v>
      </c>
      <c r="P9339">
        <v>0</v>
      </c>
      <c r="Q9339">
        <v>0</v>
      </c>
      <c r="R9339">
        <f>SUM(M9339:N9339:O9339:P9339:Q9339)</f>
        <v>1</v>
      </c>
      <c r="S9339" s="1">
        <v>95106</v>
      </c>
      <c r="T9339" s="1" t="str">
        <f t="shared" si="582"/>
        <v>Medium</v>
      </c>
      <c r="U9339">
        <v>6</v>
      </c>
      <c r="V9339">
        <v>2025</v>
      </c>
      <c r="W9339" t="s">
        <v>20</v>
      </c>
      <c r="X9339">
        <v>2</v>
      </c>
    </row>
    <row r="9340" spans="1:24" x14ac:dyDescent="0.3">
      <c r="A9340">
        <v>9339</v>
      </c>
      <c r="B9340" t="s">
        <v>41</v>
      </c>
      <c r="C9340" t="str">
        <f>_xlfn.XLOOKUP(B9340,Lookup_table!B:B,Lookup_table!C:C)</f>
        <v>Data</v>
      </c>
      <c r="D9340" t="s">
        <v>14</v>
      </c>
      <c r="E9340" t="s">
        <v>40</v>
      </c>
      <c r="F9340" t="s">
        <v>24</v>
      </c>
      <c r="G9340" t="s">
        <v>30</v>
      </c>
      <c r="H9340" t="str">
        <f t="shared" si="580"/>
        <v>Onsite/Hybrid</v>
      </c>
      <c r="I9340" t="s">
        <v>18</v>
      </c>
      <c r="J9340" t="str">
        <f t="shared" si="581"/>
        <v>7+ yrs</v>
      </c>
      <c r="K9340">
        <f t="shared" ca="1" si="583"/>
        <v>7</v>
      </c>
      <c r="L9340" t="s">
        <v>19</v>
      </c>
      <c r="M9340">
        <v>0</v>
      </c>
      <c r="N9340">
        <v>0</v>
      </c>
      <c r="O9340">
        <v>1</v>
      </c>
      <c r="P9340">
        <v>1</v>
      </c>
      <c r="Q9340">
        <v>1</v>
      </c>
      <c r="R9340">
        <f>SUM(M9340:N9340:O9340:P9340:Q9340)</f>
        <v>3</v>
      </c>
      <c r="S9340" s="1">
        <v>135590</v>
      </c>
      <c r="T9340" s="1" t="str">
        <f t="shared" si="582"/>
        <v>High</v>
      </c>
      <c r="U9340">
        <v>12</v>
      </c>
      <c r="V9340">
        <v>2026</v>
      </c>
      <c r="W9340" t="s">
        <v>28</v>
      </c>
      <c r="X9340">
        <v>8</v>
      </c>
    </row>
    <row r="9341" spans="1:24" x14ac:dyDescent="0.3">
      <c r="A9341">
        <v>9340</v>
      </c>
      <c r="B9341" t="s">
        <v>21</v>
      </c>
      <c r="C9341" t="str">
        <f>_xlfn.XLOOKUP(B9341,Lookup_table!B:B,Lookup_table!C:C)</f>
        <v>AI</v>
      </c>
      <c r="D9341" t="s">
        <v>34</v>
      </c>
      <c r="E9341" t="s">
        <v>38</v>
      </c>
      <c r="F9341" t="s">
        <v>51</v>
      </c>
      <c r="G9341" t="s">
        <v>30</v>
      </c>
      <c r="H9341" t="str">
        <f t="shared" si="580"/>
        <v>Onsite/Hybrid</v>
      </c>
      <c r="I9341" t="s">
        <v>26</v>
      </c>
      <c r="J9341" t="str">
        <f t="shared" si="581"/>
        <v>3-6 yrs</v>
      </c>
      <c r="K9341">
        <f t="shared" ca="1" si="583"/>
        <v>4</v>
      </c>
      <c r="L9341" t="s">
        <v>39</v>
      </c>
      <c r="M9341">
        <v>1</v>
      </c>
      <c r="N9341">
        <v>1</v>
      </c>
      <c r="O9341">
        <v>1</v>
      </c>
      <c r="P9341">
        <v>1</v>
      </c>
      <c r="Q9341">
        <v>1</v>
      </c>
      <c r="R9341">
        <f>SUM(M9341:N9341:O9341:P9341:Q9341)</f>
        <v>5</v>
      </c>
      <c r="S9341" s="1">
        <v>157508</v>
      </c>
      <c r="T9341" s="1" t="str">
        <f t="shared" si="582"/>
        <v>High</v>
      </c>
      <c r="U9341">
        <v>6</v>
      </c>
      <c r="V9341">
        <v>2025</v>
      </c>
      <c r="W9341" t="s">
        <v>28</v>
      </c>
      <c r="X9341">
        <v>5</v>
      </c>
    </row>
    <row r="9342" spans="1:24" x14ac:dyDescent="0.3">
      <c r="A9342">
        <v>9341</v>
      </c>
      <c r="B9342" t="s">
        <v>33</v>
      </c>
      <c r="C9342" t="str">
        <f>_xlfn.XLOOKUP(B9342,Lookup_table!B:B,Lookup_table!C:C)</f>
        <v>Data</v>
      </c>
      <c r="D9342" t="s">
        <v>14</v>
      </c>
      <c r="E9342" t="s">
        <v>32</v>
      </c>
      <c r="F9342" t="s">
        <v>24</v>
      </c>
      <c r="G9342" t="s">
        <v>25</v>
      </c>
      <c r="H9342" t="str">
        <f t="shared" si="580"/>
        <v>Onsite/Hybrid</v>
      </c>
      <c r="I9342" t="s">
        <v>35</v>
      </c>
      <c r="J9342" t="str">
        <f t="shared" si="581"/>
        <v>0-2 yrs</v>
      </c>
      <c r="K9342">
        <f t="shared" ca="1" si="583"/>
        <v>2</v>
      </c>
      <c r="L9342" t="s">
        <v>19</v>
      </c>
      <c r="M9342">
        <v>0</v>
      </c>
      <c r="N9342">
        <v>1</v>
      </c>
      <c r="O9342">
        <v>1</v>
      </c>
      <c r="P9342">
        <v>0</v>
      </c>
      <c r="Q9342">
        <v>1</v>
      </c>
      <c r="R9342">
        <f>SUM(M9342:N9342:O9342:P9342:Q9342)</f>
        <v>3</v>
      </c>
      <c r="S9342" s="1">
        <v>70493</v>
      </c>
      <c r="T9342" s="1" t="str">
        <f t="shared" si="582"/>
        <v>Medium</v>
      </c>
      <c r="U9342">
        <v>12</v>
      </c>
      <c r="V9342">
        <v>2020</v>
      </c>
      <c r="W9342" t="s">
        <v>20</v>
      </c>
      <c r="X9342">
        <v>4</v>
      </c>
    </row>
    <row r="9343" spans="1:24" x14ac:dyDescent="0.3">
      <c r="A9343">
        <v>9342</v>
      </c>
      <c r="B9343" t="s">
        <v>21</v>
      </c>
      <c r="C9343" t="str">
        <f>_xlfn.XLOOKUP(B9343,Lookup_table!B:B,Lookup_table!C:C)</f>
        <v>AI</v>
      </c>
      <c r="D9343" t="s">
        <v>14</v>
      </c>
      <c r="E9343" t="s">
        <v>15</v>
      </c>
      <c r="F9343" t="s">
        <v>52</v>
      </c>
      <c r="G9343" t="s">
        <v>30</v>
      </c>
      <c r="H9343" t="str">
        <f t="shared" si="580"/>
        <v>Onsite/Hybrid</v>
      </c>
      <c r="I9343" t="s">
        <v>35</v>
      </c>
      <c r="J9343" t="str">
        <f t="shared" si="581"/>
        <v>0-2 yrs</v>
      </c>
      <c r="K9343">
        <f t="shared" ca="1" si="583"/>
        <v>1</v>
      </c>
      <c r="L9343" t="s">
        <v>27</v>
      </c>
      <c r="M9343">
        <v>0</v>
      </c>
      <c r="N9343">
        <v>1</v>
      </c>
      <c r="O9343">
        <v>1</v>
      </c>
      <c r="P9343">
        <v>0</v>
      </c>
      <c r="Q9343">
        <v>0</v>
      </c>
      <c r="R9343">
        <f>SUM(M9343:N9343:O9343:P9343:Q9343)</f>
        <v>2</v>
      </c>
      <c r="S9343" s="1">
        <v>105325</v>
      </c>
      <c r="T9343" s="1" t="str">
        <f t="shared" si="582"/>
        <v>Medium</v>
      </c>
      <c r="U9343">
        <v>11</v>
      </c>
      <c r="V9343">
        <v>2026</v>
      </c>
      <c r="W9343" t="s">
        <v>34</v>
      </c>
      <c r="X9343">
        <v>5</v>
      </c>
    </row>
    <row r="9344" spans="1:24" x14ac:dyDescent="0.3">
      <c r="A9344">
        <v>9343</v>
      </c>
      <c r="B9344" t="s">
        <v>41</v>
      </c>
      <c r="C9344" t="str">
        <f>_xlfn.XLOOKUP(B9344,Lookup_table!B:B,Lookup_table!C:C)</f>
        <v>Data</v>
      </c>
      <c r="D9344" t="s">
        <v>22</v>
      </c>
      <c r="E9344" t="s">
        <v>32</v>
      </c>
      <c r="F9344" t="s">
        <v>29</v>
      </c>
      <c r="G9344" t="s">
        <v>17</v>
      </c>
      <c r="H9344" t="str">
        <f t="shared" si="580"/>
        <v>Remote</v>
      </c>
      <c r="I9344" t="s">
        <v>35</v>
      </c>
      <c r="J9344" t="str">
        <f t="shared" si="581"/>
        <v>0-2 yrs</v>
      </c>
      <c r="K9344">
        <f t="shared" ca="1" si="583"/>
        <v>1</v>
      </c>
      <c r="L9344" t="s">
        <v>39</v>
      </c>
      <c r="M9344">
        <v>1</v>
      </c>
      <c r="N9344">
        <v>0</v>
      </c>
      <c r="O9344">
        <v>0</v>
      </c>
      <c r="P9344">
        <v>0</v>
      </c>
      <c r="Q9344">
        <v>1</v>
      </c>
      <c r="R9344">
        <f>SUM(M9344:N9344:O9344:P9344:Q9344)</f>
        <v>2</v>
      </c>
      <c r="S9344" s="1">
        <v>77688</v>
      </c>
      <c r="T9344" s="1" t="str">
        <f t="shared" si="582"/>
        <v>Medium</v>
      </c>
      <c r="U9344">
        <v>3</v>
      </c>
      <c r="V9344">
        <v>2023</v>
      </c>
      <c r="W9344" t="s">
        <v>20</v>
      </c>
      <c r="X9344">
        <v>5</v>
      </c>
    </row>
    <row r="9345" spans="1:24" x14ac:dyDescent="0.3">
      <c r="A9345">
        <v>9344</v>
      </c>
      <c r="B9345" t="s">
        <v>41</v>
      </c>
      <c r="C9345" t="str">
        <f>_xlfn.XLOOKUP(B9345,Lookup_table!B:B,Lookup_table!C:C)</f>
        <v>Data</v>
      </c>
      <c r="D9345" t="s">
        <v>22</v>
      </c>
      <c r="E9345" t="s">
        <v>32</v>
      </c>
      <c r="F9345" t="s">
        <v>43</v>
      </c>
      <c r="G9345" t="s">
        <v>25</v>
      </c>
      <c r="H9345" t="str">
        <f t="shared" si="580"/>
        <v>Onsite/Hybrid</v>
      </c>
      <c r="I9345" t="s">
        <v>18</v>
      </c>
      <c r="J9345" t="str">
        <f t="shared" si="581"/>
        <v>7+ yrs</v>
      </c>
      <c r="K9345">
        <f t="shared" ca="1" si="583"/>
        <v>12</v>
      </c>
      <c r="L9345" t="s">
        <v>19</v>
      </c>
      <c r="M9345">
        <v>1</v>
      </c>
      <c r="N9345">
        <v>1</v>
      </c>
      <c r="O9345">
        <v>1</v>
      </c>
      <c r="P9345">
        <v>1</v>
      </c>
      <c r="Q9345">
        <v>1</v>
      </c>
      <c r="R9345">
        <f>SUM(M9345:N9345:O9345:P9345:Q9345)</f>
        <v>5</v>
      </c>
      <c r="S9345" s="1">
        <v>158316</v>
      </c>
      <c r="T9345" s="1" t="str">
        <f t="shared" si="582"/>
        <v>High</v>
      </c>
      <c r="U9345">
        <v>6</v>
      </c>
      <c r="V9345">
        <v>2021</v>
      </c>
      <c r="W9345" t="s">
        <v>28</v>
      </c>
      <c r="X9345">
        <v>9</v>
      </c>
    </row>
    <row r="9346" spans="1:24" x14ac:dyDescent="0.3">
      <c r="A9346">
        <v>9345</v>
      </c>
      <c r="B9346" t="s">
        <v>36</v>
      </c>
      <c r="C9346" t="str">
        <f>_xlfn.XLOOKUP(B9346,Lookup_table!B:B,Lookup_table!C:C)</f>
        <v>Data</v>
      </c>
      <c r="D9346" t="s">
        <v>22</v>
      </c>
      <c r="E9346" t="s">
        <v>42</v>
      </c>
      <c r="F9346" t="s">
        <v>29</v>
      </c>
      <c r="G9346" t="s">
        <v>25</v>
      </c>
      <c r="H9346" t="str">
        <f t="shared" ref="H9346:H9409" si="584">IF(G9346="Remote","Remote","Onsite/Hybrid")</f>
        <v>Onsite/Hybrid</v>
      </c>
      <c r="I9346" t="s">
        <v>18</v>
      </c>
      <c r="J9346" t="str">
        <f t="shared" ref="J9346:J9409" si="585">IF(I9346="Entry","0-2 yrs",IF(I9346="Mid","3-6 yrs","7+ yrs"))</f>
        <v>7+ yrs</v>
      </c>
      <c r="K9346">
        <f t="shared" ca="1" si="583"/>
        <v>9</v>
      </c>
      <c r="L9346" t="s">
        <v>39</v>
      </c>
      <c r="M9346">
        <v>0</v>
      </c>
      <c r="N9346">
        <v>0</v>
      </c>
      <c r="O9346">
        <v>0</v>
      </c>
      <c r="P9346">
        <v>1</v>
      </c>
      <c r="Q9346">
        <v>1</v>
      </c>
      <c r="R9346">
        <f>SUM(M9346:N9346:O9346:P9346:Q9346)</f>
        <v>2</v>
      </c>
      <c r="S9346" s="1">
        <v>142222</v>
      </c>
      <c r="T9346" s="1" t="str">
        <f t="shared" ref="T9346:T9409" si="586">IF(S9346&lt;=70000,"Low",IF(S9346&lt;=120000,"Medium","High"))</f>
        <v>High</v>
      </c>
      <c r="U9346">
        <v>4</v>
      </c>
      <c r="V9346">
        <v>2022</v>
      </c>
      <c r="W9346" t="s">
        <v>34</v>
      </c>
      <c r="X9346">
        <v>5</v>
      </c>
    </row>
    <row r="9347" spans="1:24" x14ac:dyDescent="0.3">
      <c r="A9347">
        <v>9346</v>
      </c>
      <c r="B9347" t="s">
        <v>33</v>
      </c>
      <c r="C9347" t="str">
        <f>_xlfn.XLOOKUP(B9347,Lookup_table!B:B,Lookup_table!C:C)</f>
        <v>Data</v>
      </c>
      <c r="D9347" t="s">
        <v>34</v>
      </c>
      <c r="E9347" t="s">
        <v>23</v>
      </c>
      <c r="F9347" t="s">
        <v>29</v>
      </c>
      <c r="G9347" t="s">
        <v>25</v>
      </c>
      <c r="H9347" t="str">
        <f t="shared" si="584"/>
        <v>Onsite/Hybrid</v>
      </c>
      <c r="I9347" t="s">
        <v>26</v>
      </c>
      <c r="J9347" t="str">
        <f t="shared" si="585"/>
        <v>3-6 yrs</v>
      </c>
      <c r="K9347">
        <f t="shared" ref="K9347:K9410" ca="1" si="587">IF(J9347="0-2 yrs",RANDBETWEEN(0,2),IF(J9347="3-6 yrs", RANDBETWEEN(3,6),IF(J9347="7+ yrs", RANDBETWEEN(7,15)," ")))</f>
        <v>5</v>
      </c>
      <c r="L9347" t="s">
        <v>19</v>
      </c>
      <c r="M9347">
        <v>0</v>
      </c>
      <c r="N9347">
        <v>1</v>
      </c>
      <c r="O9347">
        <v>1</v>
      </c>
      <c r="P9347">
        <v>0</v>
      </c>
      <c r="Q9347">
        <v>0</v>
      </c>
      <c r="R9347">
        <f>SUM(M9347:N9347:O9347:P9347:Q9347)</f>
        <v>2</v>
      </c>
      <c r="S9347" s="1">
        <v>88079</v>
      </c>
      <c r="T9347" s="1" t="str">
        <f t="shared" si="586"/>
        <v>Medium</v>
      </c>
      <c r="U9347">
        <v>4</v>
      </c>
      <c r="V9347">
        <v>2023</v>
      </c>
      <c r="W9347" t="s">
        <v>20</v>
      </c>
      <c r="X9347">
        <v>6</v>
      </c>
    </row>
    <row r="9348" spans="1:24" x14ac:dyDescent="0.3">
      <c r="A9348">
        <v>9347</v>
      </c>
      <c r="B9348" t="s">
        <v>50</v>
      </c>
      <c r="C9348" t="str">
        <f>_xlfn.XLOOKUP(B9348,Lookup_table!B:B,Lookup_table!C:C)</f>
        <v>AI</v>
      </c>
      <c r="D9348" t="s">
        <v>34</v>
      </c>
      <c r="E9348" t="s">
        <v>23</v>
      </c>
      <c r="F9348" t="s">
        <v>24</v>
      </c>
      <c r="G9348" t="s">
        <v>17</v>
      </c>
      <c r="H9348" t="str">
        <f t="shared" si="584"/>
        <v>Remote</v>
      </c>
      <c r="I9348" t="s">
        <v>18</v>
      </c>
      <c r="J9348" t="str">
        <f t="shared" si="585"/>
        <v>7+ yrs</v>
      </c>
      <c r="K9348">
        <f t="shared" ca="1" si="587"/>
        <v>12</v>
      </c>
      <c r="L9348" t="s">
        <v>19</v>
      </c>
      <c r="M9348">
        <v>0</v>
      </c>
      <c r="N9348">
        <v>0</v>
      </c>
      <c r="O9348">
        <v>1</v>
      </c>
      <c r="P9348">
        <v>1</v>
      </c>
      <c r="Q9348">
        <v>1</v>
      </c>
      <c r="R9348">
        <f>SUM(M9348:N9348:O9348:P9348:Q9348)</f>
        <v>3</v>
      </c>
      <c r="S9348" s="1">
        <v>184668</v>
      </c>
      <c r="T9348" s="1" t="str">
        <f t="shared" si="586"/>
        <v>High</v>
      </c>
      <c r="U9348">
        <v>11</v>
      </c>
      <c r="V9348">
        <v>2023</v>
      </c>
      <c r="W9348" t="s">
        <v>28</v>
      </c>
      <c r="X9348">
        <v>9</v>
      </c>
    </row>
    <row r="9349" spans="1:24" x14ac:dyDescent="0.3">
      <c r="A9349">
        <v>9348</v>
      </c>
      <c r="B9349" t="s">
        <v>50</v>
      </c>
      <c r="C9349" t="str">
        <f>_xlfn.XLOOKUP(B9349,Lookup_table!B:B,Lookup_table!C:C)</f>
        <v>AI</v>
      </c>
      <c r="D9349" t="s">
        <v>22</v>
      </c>
      <c r="E9349" t="s">
        <v>38</v>
      </c>
      <c r="F9349" t="s">
        <v>52</v>
      </c>
      <c r="G9349" t="s">
        <v>25</v>
      </c>
      <c r="H9349" t="str">
        <f t="shared" si="584"/>
        <v>Onsite/Hybrid</v>
      </c>
      <c r="I9349" t="s">
        <v>26</v>
      </c>
      <c r="J9349" t="str">
        <f t="shared" si="585"/>
        <v>3-6 yrs</v>
      </c>
      <c r="K9349">
        <f t="shared" ca="1" si="587"/>
        <v>5</v>
      </c>
      <c r="L9349" t="s">
        <v>27</v>
      </c>
      <c r="M9349">
        <v>0</v>
      </c>
      <c r="N9349">
        <v>1</v>
      </c>
      <c r="O9349">
        <v>0</v>
      </c>
      <c r="P9349">
        <v>1</v>
      </c>
      <c r="Q9349">
        <v>0</v>
      </c>
      <c r="R9349">
        <f>SUM(M9349:N9349:O9349:P9349:Q9349)</f>
        <v>2</v>
      </c>
      <c r="S9349" s="1">
        <v>149720</v>
      </c>
      <c r="T9349" s="1" t="str">
        <f t="shared" si="586"/>
        <v>High</v>
      </c>
      <c r="U9349">
        <v>4</v>
      </c>
      <c r="V9349">
        <v>2022</v>
      </c>
      <c r="W9349" t="s">
        <v>20</v>
      </c>
      <c r="X9349">
        <v>5</v>
      </c>
    </row>
    <row r="9350" spans="1:24" x14ac:dyDescent="0.3">
      <c r="A9350">
        <v>9349</v>
      </c>
      <c r="B9350" t="s">
        <v>41</v>
      </c>
      <c r="C9350" t="str">
        <f>_xlfn.XLOOKUP(B9350,Lookup_table!B:B,Lookup_table!C:C)</f>
        <v>Data</v>
      </c>
      <c r="D9350" t="s">
        <v>37</v>
      </c>
      <c r="E9350" t="s">
        <v>32</v>
      </c>
      <c r="F9350" t="s">
        <v>43</v>
      </c>
      <c r="G9350" t="s">
        <v>25</v>
      </c>
      <c r="H9350" t="str">
        <f t="shared" si="584"/>
        <v>Onsite/Hybrid</v>
      </c>
      <c r="I9350" t="s">
        <v>35</v>
      </c>
      <c r="J9350" t="str">
        <f t="shared" si="585"/>
        <v>0-2 yrs</v>
      </c>
      <c r="K9350">
        <f t="shared" ca="1" si="587"/>
        <v>1</v>
      </c>
      <c r="L9350" t="s">
        <v>27</v>
      </c>
      <c r="M9350">
        <v>0</v>
      </c>
      <c r="N9350">
        <v>1</v>
      </c>
      <c r="O9350">
        <v>0</v>
      </c>
      <c r="P9350">
        <v>1</v>
      </c>
      <c r="Q9350">
        <v>1</v>
      </c>
      <c r="R9350">
        <f>SUM(M9350:N9350:O9350:P9350:Q9350)</f>
        <v>3</v>
      </c>
      <c r="S9350" s="1">
        <v>73979</v>
      </c>
      <c r="T9350" s="1" t="str">
        <f t="shared" si="586"/>
        <v>Medium</v>
      </c>
      <c r="U9350">
        <v>9</v>
      </c>
      <c r="V9350">
        <v>2025</v>
      </c>
      <c r="W9350" t="s">
        <v>20</v>
      </c>
      <c r="X9350">
        <v>5</v>
      </c>
    </row>
    <row r="9351" spans="1:24" x14ac:dyDescent="0.3">
      <c r="A9351">
        <v>9350</v>
      </c>
      <c r="B9351" t="s">
        <v>50</v>
      </c>
      <c r="C9351" t="str">
        <f>_xlfn.XLOOKUP(B9351,Lookup_table!B:B,Lookup_table!C:C)</f>
        <v>AI</v>
      </c>
      <c r="D9351" t="s">
        <v>22</v>
      </c>
      <c r="E9351" t="s">
        <v>38</v>
      </c>
      <c r="F9351" t="s">
        <v>44</v>
      </c>
      <c r="G9351" t="s">
        <v>17</v>
      </c>
      <c r="H9351" t="str">
        <f t="shared" si="584"/>
        <v>Remote</v>
      </c>
      <c r="I9351" t="s">
        <v>35</v>
      </c>
      <c r="J9351" t="str">
        <f t="shared" si="585"/>
        <v>0-2 yrs</v>
      </c>
      <c r="K9351">
        <f t="shared" ca="1" si="587"/>
        <v>1</v>
      </c>
      <c r="L9351" t="s">
        <v>39</v>
      </c>
      <c r="M9351">
        <v>1</v>
      </c>
      <c r="N9351">
        <v>0</v>
      </c>
      <c r="O9351">
        <v>1</v>
      </c>
      <c r="P9351">
        <v>1</v>
      </c>
      <c r="Q9351">
        <v>1</v>
      </c>
      <c r="R9351">
        <f>SUM(M9351:N9351:O9351:P9351:Q9351)</f>
        <v>4</v>
      </c>
      <c r="S9351" s="1">
        <v>146964</v>
      </c>
      <c r="T9351" s="1" t="str">
        <f t="shared" si="586"/>
        <v>High</v>
      </c>
      <c r="U9351">
        <v>7</v>
      </c>
      <c r="V9351">
        <v>2021</v>
      </c>
      <c r="W9351" t="s">
        <v>28</v>
      </c>
      <c r="X9351">
        <v>5</v>
      </c>
    </row>
    <row r="9352" spans="1:24" x14ac:dyDescent="0.3">
      <c r="A9352">
        <v>9351</v>
      </c>
      <c r="B9352" t="s">
        <v>21</v>
      </c>
      <c r="C9352" t="str">
        <f>_xlfn.XLOOKUP(B9352,Lookup_table!B:B,Lookup_table!C:C)</f>
        <v>AI</v>
      </c>
      <c r="D9352" t="s">
        <v>37</v>
      </c>
      <c r="E9352" t="s">
        <v>32</v>
      </c>
      <c r="F9352" t="s">
        <v>16</v>
      </c>
      <c r="G9352" t="s">
        <v>30</v>
      </c>
      <c r="H9352" t="str">
        <f t="shared" si="584"/>
        <v>Onsite/Hybrid</v>
      </c>
      <c r="I9352" t="s">
        <v>35</v>
      </c>
      <c r="J9352" t="str">
        <f t="shared" si="585"/>
        <v>0-2 yrs</v>
      </c>
      <c r="K9352">
        <f t="shared" ca="1" si="587"/>
        <v>1</v>
      </c>
      <c r="L9352" t="s">
        <v>27</v>
      </c>
      <c r="M9352">
        <v>0</v>
      </c>
      <c r="N9352">
        <v>0</v>
      </c>
      <c r="O9352">
        <v>1</v>
      </c>
      <c r="P9352">
        <v>0</v>
      </c>
      <c r="Q9352">
        <v>1</v>
      </c>
      <c r="R9352">
        <f>SUM(M9352:N9352:O9352:P9352:Q9352)</f>
        <v>2</v>
      </c>
      <c r="S9352" s="1">
        <v>112368</v>
      </c>
      <c r="T9352" s="1" t="str">
        <f t="shared" si="586"/>
        <v>Medium</v>
      </c>
      <c r="U9352">
        <v>9</v>
      </c>
      <c r="V9352">
        <v>2025</v>
      </c>
      <c r="W9352" t="s">
        <v>28</v>
      </c>
      <c r="X9352">
        <v>9</v>
      </c>
    </row>
    <row r="9353" spans="1:24" x14ac:dyDescent="0.3">
      <c r="A9353">
        <v>9352</v>
      </c>
      <c r="B9353" t="s">
        <v>36</v>
      </c>
      <c r="C9353" t="str">
        <f>_xlfn.XLOOKUP(B9353,Lookup_table!B:B,Lookup_table!C:C)</f>
        <v>Data</v>
      </c>
      <c r="D9353" t="s">
        <v>34</v>
      </c>
      <c r="E9353" t="s">
        <v>23</v>
      </c>
      <c r="F9353" t="s">
        <v>51</v>
      </c>
      <c r="G9353" t="s">
        <v>30</v>
      </c>
      <c r="H9353" t="str">
        <f t="shared" si="584"/>
        <v>Onsite/Hybrid</v>
      </c>
      <c r="I9353" t="s">
        <v>26</v>
      </c>
      <c r="J9353" t="str">
        <f t="shared" si="585"/>
        <v>3-6 yrs</v>
      </c>
      <c r="K9353">
        <f t="shared" ca="1" si="587"/>
        <v>3</v>
      </c>
      <c r="L9353" t="s">
        <v>39</v>
      </c>
      <c r="M9353">
        <v>1</v>
      </c>
      <c r="N9353">
        <v>0</v>
      </c>
      <c r="O9353">
        <v>0</v>
      </c>
      <c r="P9353">
        <v>0</v>
      </c>
      <c r="Q9353">
        <v>1</v>
      </c>
      <c r="R9353">
        <f>SUM(M9353:N9353:O9353:P9353:Q9353)</f>
        <v>2</v>
      </c>
      <c r="S9353" s="1">
        <v>82647</v>
      </c>
      <c r="T9353" s="1" t="str">
        <f t="shared" si="586"/>
        <v>Medium</v>
      </c>
      <c r="U9353">
        <v>5</v>
      </c>
      <c r="V9353">
        <v>2022</v>
      </c>
      <c r="W9353" t="s">
        <v>34</v>
      </c>
      <c r="X9353">
        <v>2</v>
      </c>
    </row>
    <row r="9354" spans="1:24" x14ac:dyDescent="0.3">
      <c r="A9354">
        <v>9353</v>
      </c>
      <c r="B9354" t="s">
        <v>36</v>
      </c>
      <c r="C9354" t="str">
        <f>_xlfn.XLOOKUP(B9354,Lookup_table!B:B,Lookup_table!C:C)</f>
        <v>Data</v>
      </c>
      <c r="D9354" t="s">
        <v>22</v>
      </c>
      <c r="E9354" t="s">
        <v>40</v>
      </c>
      <c r="F9354" t="s">
        <v>29</v>
      </c>
      <c r="G9354" t="s">
        <v>30</v>
      </c>
      <c r="H9354" t="str">
        <f t="shared" si="584"/>
        <v>Onsite/Hybrid</v>
      </c>
      <c r="I9354" t="s">
        <v>26</v>
      </c>
      <c r="J9354" t="str">
        <f t="shared" si="585"/>
        <v>3-6 yrs</v>
      </c>
      <c r="K9354">
        <f t="shared" ca="1" si="587"/>
        <v>4</v>
      </c>
      <c r="L9354" t="s">
        <v>19</v>
      </c>
      <c r="M9354">
        <v>1</v>
      </c>
      <c r="N9354">
        <v>1</v>
      </c>
      <c r="O9354">
        <v>1</v>
      </c>
      <c r="P9354">
        <v>0</v>
      </c>
      <c r="Q9354">
        <v>0</v>
      </c>
      <c r="R9354">
        <f>SUM(M9354:N9354:O9354:P9354:Q9354)</f>
        <v>3</v>
      </c>
      <c r="S9354" s="1">
        <v>109108</v>
      </c>
      <c r="T9354" s="1" t="str">
        <f t="shared" si="586"/>
        <v>Medium</v>
      </c>
      <c r="U9354">
        <v>10</v>
      </c>
      <c r="V9354">
        <v>2020</v>
      </c>
      <c r="W9354" t="s">
        <v>28</v>
      </c>
      <c r="X9354">
        <v>9</v>
      </c>
    </row>
    <row r="9355" spans="1:24" x14ac:dyDescent="0.3">
      <c r="A9355">
        <v>9354</v>
      </c>
      <c r="B9355" t="s">
        <v>41</v>
      </c>
      <c r="C9355" t="str">
        <f>_xlfn.XLOOKUP(B9355,Lookup_table!B:B,Lookup_table!C:C)</f>
        <v>Data</v>
      </c>
      <c r="D9355" t="s">
        <v>14</v>
      </c>
      <c r="E9355" t="s">
        <v>40</v>
      </c>
      <c r="F9355" t="s">
        <v>16</v>
      </c>
      <c r="G9355" t="s">
        <v>17</v>
      </c>
      <c r="H9355" t="str">
        <f t="shared" si="584"/>
        <v>Remote</v>
      </c>
      <c r="I9355" t="s">
        <v>35</v>
      </c>
      <c r="J9355" t="str">
        <f t="shared" si="585"/>
        <v>0-2 yrs</v>
      </c>
      <c r="K9355">
        <f t="shared" ca="1" si="587"/>
        <v>0</v>
      </c>
      <c r="L9355" t="s">
        <v>39</v>
      </c>
      <c r="M9355">
        <v>1</v>
      </c>
      <c r="N9355">
        <v>1</v>
      </c>
      <c r="O9355">
        <v>1</v>
      </c>
      <c r="P9355">
        <v>0</v>
      </c>
      <c r="Q9355">
        <v>0</v>
      </c>
      <c r="R9355">
        <f>SUM(M9355:N9355:O9355:P9355:Q9355)</f>
        <v>3</v>
      </c>
      <c r="S9355" s="1">
        <v>68232</v>
      </c>
      <c r="T9355" s="1" t="str">
        <f t="shared" si="586"/>
        <v>Low</v>
      </c>
      <c r="U9355">
        <v>6</v>
      </c>
      <c r="V9355">
        <v>2021</v>
      </c>
      <c r="W9355" t="s">
        <v>34</v>
      </c>
      <c r="X9355">
        <v>5</v>
      </c>
    </row>
    <row r="9356" spans="1:24" x14ac:dyDescent="0.3">
      <c r="A9356">
        <v>9355</v>
      </c>
      <c r="B9356" t="s">
        <v>21</v>
      </c>
      <c r="C9356" t="str">
        <f>_xlfn.XLOOKUP(B9356,Lookup_table!B:B,Lookup_table!C:C)</f>
        <v>AI</v>
      </c>
      <c r="D9356" t="s">
        <v>22</v>
      </c>
      <c r="E9356" t="s">
        <v>42</v>
      </c>
      <c r="F9356" t="s">
        <v>52</v>
      </c>
      <c r="G9356" t="s">
        <v>17</v>
      </c>
      <c r="H9356" t="str">
        <f t="shared" si="584"/>
        <v>Remote</v>
      </c>
      <c r="I9356" t="s">
        <v>26</v>
      </c>
      <c r="J9356" t="str">
        <f t="shared" si="585"/>
        <v>3-6 yrs</v>
      </c>
      <c r="K9356">
        <f t="shared" ca="1" si="587"/>
        <v>5</v>
      </c>
      <c r="L9356" t="s">
        <v>27</v>
      </c>
      <c r="M9356">
        <v>0</v>
      </c>
      <c r="N9356">
        <v>1</v>
      </c>
      <c r="O9356">
        <v>1</v>
      </c>
      <c r="P9356">
        <v>1</v>
      </c>
      <c r="Q9356">
        <v>1</v>
      </c>
      <c r="R9356">
        <f>SUM(M9356:N9356:O9356:P9356:Q9356)</f>
        <v>4</v>
      </c>
      <c r="S9356" s="1">
        <v>175143</v>
      </c>
      <c r="T9356" s="1" t="str">
        <f t="shared" si="586"/>
        <v>High</v>
      </c>
      <c r="U9356">
        <v>4</v>
      </c>
      <c r="V9356">
        <v>2026</v>
      </c>
      <c r="W9356" t="s">
        <v>28</v>
      </c>
      <c r="X9356">
        <v>7</v>
      </c>
    </row>
    <row r="9357" spans="1:24" x14ac:dyDescent="0.3">
      <c r="A9357">
        <v>9356</v>
      </c>
      <c r="B9357" t="s">
        <v>36</v>
      </c>
      <c r="C9357" t="str">
        <f>_xlfn.XLOOKUP(B9357,Lookup_table!B:B,Lookup_table!C:C)</f>
        <v>Data</v>
      </c>
      <c r="D9357" t="s">
        <v>22</v>
      </c>
      <c r="E9357" t="s">
        <v>38</v>
      </c>
      <c r="F9357" t="s">
        <v>16</v>
      </c>
      <c r="G9357" t="s">
        <v>30</v>
      </c>
      <c r="H9357" t="str">
        <f t="shared" si="584"/>
        <v>Onsite/Hybrid</v>
      </c>
      <c r="I9357" t="s">
        <v>35</v>
      </c>
      <c r="J9357" t="str">
        <f t="shared" si="585"/>
        <v>0-2 yrs</v>
      </c>
      <c r="K9357">
        <f t="shared" ca="1" si="587"/>
        <v>2</v>
      </c>
      <c r="L9357" t="s">
        <v>19</v>
      </c>
      <c r="M9357">
        <v>0</v>
      </c>
      <c r="N9357">
        <v>1</v>
      </c>
      <c r="O9357">
        <v>1</v>
      </c>
      <c r="P9357">
        <v>0</v>
      </c>
      <c r="Q9357">
        <v>0</v>
      </c>
      <c r="R9357">
        <f>SUM(M9357:N9357:O9357:P9357:Q9357)</f>
        <v>2</v>
      </c>
      <c r="S9357" s="1">
        <v>84216</v>
      </c>
      <c r="T9357" s="1" t="str">
        <f t="shared" si="586"/>
        <v>Medium</v>
      </c>
      <c r="U9357">
        <v>2</v>
      </c>
      <c r="V9357">
        <v>2022</v>
      </c>
      <c r="W9357" t="s">
        <v>34</v>
      </c>
      <c r="X9357">
        <v>1</v>
      </c>
    </row>
    <row r="9358" spans="1:24" x14ac:dyDescent="0.3">
      <c r="A9358">
        <v>9357</v>
      </c>
      <c r="B9358" t="s">
        <v>21</v>
      </c>
      <c r="C9358" t="str">
        <f>_xlfn.XLOOKUP(B9358,Lookup_table!B:B,Lookup_table!C:C)</f>
        <v>AI</v>
      </c>
      <c r="D9358" t="s">
        <v>14</v>
      </c>
      <c r="E9358" t="s">
        <v>38</v>
      </c>
      <c r="F9358" t="s">
        <v>44</v>
      </c>
      <c r="G9358" t="s">
        <v>25</v>
      </c>
      <c r="H9358" t="str">
        <f t="shared" si="584"/>
        <v>Onsite/Hybrid</v>
      </c>
      <c r="I9358" t="s">
        <v>35</v>
      </c>
      <c r="J9358" t="str">
        <f t="shared" si="585"/>
        <v>0-2 yrs</v>
      </c>
      <c r="K9358">
        <f t="shared" ca="1" si="587"/>
        <v>0</v>
      </c>
      <c r="L9358" t="s">
        <v>19</v>
      </c>
      <c r="M9358">
        <v>0</v>
      </c>
      <c r="N9358">
        <v>1</v>
      </c>
      <c r="O9358">
        <v>1</v>
      </c>
      <c r="P9358">
        <v>0</v>
      </c>
      <c r="Q9358">
        <v>1</v>
      </c>
      <c r="R9358">
        <f>SUM(M9358:N9358:O9358:P9358:Q9358)</f>
        <v>3</v>
      </c>
      <c r="S9358" s="1">
        <v>113396</v>
      </c>
      <c r="T9358" s="1" t="str">
        <f t="shared" si="586"/>
        <v>Medium</v>
      </c>
      <c r="U9358">
        <v>7</v>
      </c>
      <c r="V9358">
        <v>2022</v>
      </c>
      <c r="W9358" t="s">
        <v>28</v>
      </c>
      <c r="X9358">
        <v>7</v>
      </c>
    </row>
    <row r="9359" spans="1:24" x14ac:dyDescent="0.3">
      <c r="A9359">
        <v>9358</v>
      </c>
      <c r="B9359" t="s">
        <v>31</v>
      </c>
      <c r="C9359" t="str">
        <f>_xlfn.XLOOKUP(B9359,Lookup_table!B:B,Lookup_table!C:C)</f>
        <v>Business</v>
      </c>
      <c r="D9359" t="s">
        <v>14</v>
      </c>
      <c r="E9359" t="s">
        <v>40</v>
      </c>
      <c r="F9359" t="s">
        <v>51</v>
      </c>
      <c r="G9359" t="s">
        <v>25</v>
      </c>
      <c r="H9359" t="str">
        <f t="shared" si="584"/>
        <v>Onsite/Hybrid</v>
      </c>
      <c r="I9359" t="s">
        <v>18</v>
      </c>
      <c r="J9359" t="str">
        <f t="shared" si="585"/>
        <v>7+ yrs</v>
      </c>
      <c r="K9359">
        <f t="shared" ca="1" si="587"/>
        <v>14</v>
      </c>
      <c r="L9359" t="s">
        <v>19</v>
      </c>
      <c r="M9359">
        <v>0</v>
      </c>
      <c r="N9359">
        <v>1</v>
      </c>
      <c r="O9359">
        <v>0</v>
      </c>
      <c r="P9359">
        <v>0</v>
      </c>
      <c r="Q9359">
        <v>1</v>
      </c>
      <c r="R9359">
        <f>SUM(M9359:N9359:O9359:P9359:Q9359)</f>
        <v>2</v>
      </c>
      <c r="S9359" s="1">
        <v>106148</v>
      </c>
      <c r="T9359" s="1" t="str">
        <f t="shared" si="586"/>
        <v>Medium</v>
      </c>
      <c r="U9359">
        <v>11</v>
      </c>
      <c r="V9359">
        <v>2020</v>
      </c>
      <c r="W9359" t="s">
        <v>28</v>
      </c>
      <c r="X9359">
        <v>7</v>
      </c>
    </row>
    <row r="9360" spans="1:24" x14ac:dyDescent="0.3">
      <c r="A9360">
        <v>9359</v>
      </c>
      <c r="B9360" t="s">
        <v>50</v>
      </c>
      <c r="C9360" t="str">
        <f>_xlfn.XLOOKUP(B9360,Lookup_table!B:B,Lookup_table!C:C)</f>
        <v>AI</v>
      </c>
      <c r="D9360" t="s">
        <v>22</v>
      </c>
      <c r="E9360" t="s">
        <v>23</v>
      </c>
      <c r="F9360" t="s">
        <v>29</v>
      </c>
      <c r="G9360" t="s">
        <v>17</v>
      </c>
      <c r="H9360" t="str">
        <f t="shared" si="584"/>
        <v>Remote</v>
      </c>
      <c r="I9360" t="s">
        <v>26</v>
      </c>
      <c r="J9360" t="str">
        <f t="shared" si="585"/>
        <v>3-6 yrs</v>
      </c>
      <c r="K9360">
        <f t="shared" ca="1" si="587"/>
        <v>3</v>
      </c>
      <c r="L9360" t="s">
        <v>39</v>
      </c>
      <c r="M9360">
        <v>0</v>
      </c>
      <c r="N9360">
        <v>0</v>
      </c>
      <c r="O9360">
        <v>0</v>
      </c>
      <c r="P9360">
        <v>1</v>
      </c>
      <c r="Q9360">
        <v>1</v>
      </c>
      <c r="R9360">
        <f>SUM(M9360:N9360:O9360:P9360:Q9360)</f>
        <v>2</v>
      </c>
      <c r="S9360" s="1">
        <v>164036</v>
      </c>
      <c r="T9360" s="1" t="str">
        <f t="shared" si="586"/>
        <v>High</v>
      </c>
      <c r="U9360">
        <v>12</v>
      </c>
      <c r="V9360">
        <v>2022</v>
      </c>
      <c r="W9360" t="s">
        <v>20</v>
      </c>
      <c r="X9360">
        <v>3</v>
      </c>
    </row>
    <row r="9361" spans="1:24" x14ac:dyDescent="0.3">
      <c r="A9361">
        <v>9360</v>
      </c>
      <c r="B9361" t="s">
        <v>41</v>
      </c>
      <c r="C9361" t="str">
        <f>_xlfn.XLOOKUP(B9361,Lookup_table!B:B,Lookup_table!C:C)</f>
        <v>Data</v>
      </c>
      <c r="D9361" t="s">
        <v>37</v>
      </c>
      <c r="E9361" t="s">
        <v>42</v>
      </c>
      <c r="F9361" t="s">
        <v>16</v>
      </c>
      <c r="G9361" t="s">
        <v>17</v>
      </c>
      <c r="H9361" t="str">
        <f t="shared" si="584"/>
        <v>Remote</v>
      </c>
      <c r="I9361" t="s">
        <v>18</v>
      </c>
      <c r="J9361" t="str">
        <f t="shared" si="585"/>
        <v>7+ yrs</v>
      </c>
      <c r="K9361">
        <f t="shared" ca="1" si="587"/>
        <v>9</v>
      </c>
      <c r="L9361" t="s">
        <v>27</v>
      </c>
      <c r="M9361">
        <v>0</v>
      </c>
      <c r="N9361">
        <v>0</v>
      </c>
      <c r="O9361">
        <v>1</v>
      </c>
      <c r="P9361">
        <v>0</v>
      </c>
      <c r="Q9361">
        <v>0</v>
      </c>
      <c r="R9361">
        <f>SUM(M9361:N9361:O9361:P9361:Q9361)</f>
        <v>1</v>
      </c>
      <c r="S9361" s="1">
        <v>113419</v>
      </c>
      <c r="T9361" s="1" t="str">
        <f t="shared" si="586"/>
        <v>Medium</v>
      </c>
      <c r="U9361">
        <v>4</v>
      </c>
      <c r="V9361">
        <v>2024</v>
      </c>
      <c r="W9361" t="s">
        <v>34</v>
      </c>
      <c r="X9361">
        <v>4</v>
      </c>
    </row>
    <row r="9362" spans="1:24" x14ac:dyDescent="0.3">
      <c r="A9362">
        <v>9361</v>
      </c>
      <c r="B9362" t="s">
        <v>31</v>
      </c>
      <c r="C9362" t="str">
        <f>_xlfn.XLOOKUP(B9362,Lookup_table!B:B,Lookup_table!C:C)</f>
        <v>Business</v>
      </c>
      <c r="D9362" t="s">
        <v>22</v>
      </c>
      <c r="E9362" t="s">
        <v>42</v>
      </c>
      <c r="F9362" t="s">
        <v>44</v>
      </c>
      <c r="G9362" t="s">
        <v>25</v>
      </c>
      <c r="H9362" t="str">
        <f t="shared" si="584"/>
        <v>Onsite/Hybrid</v>
      </c>
      <c r="I9362" t="s">
        <v>35</v>
      </c>
      <c r="J9362" t="str">
        <f t="shared" si="585"/>
        <v>0-2 yrs</v>
      </c>
      <c r="K9362">
        <f t="shared" ca="1" si="587"/>
        <v>1</v>
      </c>
      <c r="L9362" t="s">
        <v>39</v>
      </c>
      <c r="M9362">
        <v>1</v>
      </c>
      <c r="N9362">
        <v>1</v>
      </c>
      <c r="O9362">
        <v>1</v>
      </c>
      <c r="P9362">
        <v>1</v>
      </c>
      <c r="Q9362">
        <v>0</v>
      </c>
      <c r="R9362">
        <f>SUM(M9362:N9362:O9362:P9362:Q9362)</f>
        <v>4</v>
      </c>
      <c r="S9362" s="1">
        <v>101638</v>
      </c>
      <c r="T9362" s="1" t="str">
        <f t="shared" si="586"/>
        <v>Medium</v>
      </c>
      <c r="U9362">
        <v>7</v>
      </c>
      <c r="V9362">
        <v>2021</v>
      </c>
      <c r="W9362" t="s">
        <v>28</v>
      </c>
      <c r="X9362">
        <v>2</v>
      </c>
    </row>
    <row r="9363" spans="1:24" x14ac:dyDescent="0.3">
      <c r="A9363">
        <v>9362</v>
      </c>
      <c r="B9363" t="s">
        <v>33</v>
      </c>
      <c r="C9363" t="str">
        <f>_xlfn.XLOOKUP(B9363,Lookup_table!B:B,Lookup_table!C:C)</f>
        <v>Data</v>
      </c>
      <c r="D9363" t="s">
        <v>14</v>
      </c>
      <c r="E9363" t="s">
        <v>15</v>
      </c>
      <c r="F9363" t="s">
        <v>43</v>
      </c>
      <c r="G9363" t="s">
        <v>25</v>
      </c>
      <c r="H9363" t="str">
        <f t="shared" si="584"/>
        <v>Onsite/Hybrid</v>
      </c>
      <c r="I9363" t="s">
        <v>35</v>
      </c>
      <c r="J9363" t="str">
        <f t="shared" si="585"/>
        <v>0-2 yrs</v>
      </c>
      <c r="K9363">
        <f t="shared" ca="1" si="587"/>
        <v>0</v>
      </c>
      <c r="L9363" t="s">
        <v>19</v>
      </c>
      <c r="M9363">
        <v>0</v>
      </c>
      <c r="N9363">
        <v>1</v>
      </c>
      <c r="O9363">
        <v>0</v>
      </c>
      <c r="P9363">
        <v>1</v>
      </c>
      <c r="Q9363">
        <v>1</v>
      </c>
      <c r="R9363">
        <f>SUM(M9363:N9363:O9363:P9363:Q9363)</f>
        <v>3</v>
      </c>
      <c r="S9363" s="1">
        <v>77518</v>
      </c>
      <c r="T9363" s="1" t="str">
        <f t="shared" si="586"/>
        <v>Medium</v>
      </c>
      <c r="U9363">
        <v>4</v>
      </c>
      <c r="V9363">
        <v>2026</v>
      </c>
      <c r="W9363" t="s">
        <v>34</v>
      </c>
      <c r="X9363">
        <v>4</v>
      </c>
    </row>
    <row r="9364" spans="1:24" x14ac:dyDescent="0.3">
      <c r="A9364">
        <v>9363</v>
      </c>
      <c r="B9364" t="s">
        <v>21</v>
      </c>
      <c r="C9364" t="str">
        <f>_xlfn.XLOOKUP(B9364,Lookup_table!B:B,Lookup_table!C:C)</f>
        <v>AI</v>
      </c>
      <c r="D9364" t="s">
        <v>14</v>
      </c>
      <c r="E9364" t="s">
        <v>40</v>
      </c>
      <c r="F9364" t="s">
        <v>43</v>
      </c>
      <c r="G9364" t="s">
        <v>30</v>
      </c>
      <c r="H9364" t="str">
        <f t="shared" si="584"/>
        <v>Onsite/Hybrid</v>
      </c>
      <c r="I9364" t="s">
        <v>26</v>
      </c>
      <c r="J9364" t="str">
        <f t="shared" si="585"/>
        <v>3-6 yrs</v>
      </c>
      <c r="K9364">
        <f t="shared" ca="1" si="587"/>
        <v>3</v>
      </c>
      <c r="L9364" t="s">
        <v>39</v>
      </c>
      <c r="M9364">
        <v>1</v>
      </c>
      <c r="N9364">
        <v>0</v>
      </c>
      <c r="O9364">
        <v>1</v>
      </c>
      <c r="P9364">
        <v>1</v>
      </c>
      <c r="Q9364">
        <v>0</v>
      </c>
      <c r="R9364">
        <f>SUM(M9364:N9364:O9364:P9364:Q9364)</f>
        <v>3</v>
      </c>
      <c r="S9364" s="1">
        <v>141747</v>
      </c>
      <c r="T9364" s="1" t="str">
        <f t="shared" si="586"/>
        <v>High</v>
      </c>
      <c r="U9364">
        <v>5</v>
      </c>
      <c r="V9364">
        <v>2021</v>
      </c>
      <c r="W9364" t="s">
        <v>28</v>
      </c>
      <c r="X9364">
        <v>2</v>
      </c>
    </row>
    <row r="9365" spans="1:24" x14ac:dyDescent="0.3">
      <c r="A9365">
        <v>9364</v>
      </c>
      <c r="B9365" t="s">
        <v>36</v>
      </c>
      <c r="C9365" t="str">
        <f>_xlfn.XLOOKUP(B9365,Lookup_table!B:B,Lookup_table!C:C)</f>
        <v>Data</v>
      </c>
      <c r="D9365" t="s">
        <v>14</v>
      </c>
      <c r="E9365" t="s">
        <v>23</v>
      </c>
      <c r="F9365" t="s">
        <v>43</v>
      </c>
      <c r="G9365" t="s">
        <v>17</v>
      </c>
      <c r="H9365" t="str">
        <f t="shared" si="584"/>
        <v>Remote</v>
      </c>
      <c r="I9365" t="s">
        <v>26</v>
      </c>
      <c r="J9365" t="str">
        <f t="shared" si="585"/>
        <v>3-6 yrs</v>
      </c>
      <c r="K9365">
        <f t="shared" ca="1" si="587"/>
        <v>3</v>
      </c>
      <c r="L9365" t="s">
        <v>27</v>
      </c>
      <c r="M9365">
        <v>1</v>
      </c>
      <c r="N9365">
        <v>1</v>
      </c>
      <c r="O9365">
        <v>1</v>
      </c>
      <c r="P9365">
        <v>0</v>
      </c>
      <c r="Q9365">
        <v>1</v>
      </c>
      <c r="R9365">
        <f>SUM(M9365:N9365:O9365:P9365:Q9365)</f>
        <v>4</v>
      </c>
      <c r="S9365" s="1">
        <v>101133</v>
      </c>
      <c r="T9365" s="1" t="str">
        <f t="shared" si="586"/>
        <v>Medium</v>
      </c>
      <c r="U9365">
        <v>3</v>
      </c>
      <c r="V9365">
        <v>2024</v>
      </c>
      <c r="W9365" t="s">
        <v>34</v>
      </c>
      <c r="X9365">
        <v>1</v>
      </c>
    </row>
    <row r="9366" spans="1:24" x14ac:dyDescent="0.3">
      <c r="A9366">
        <v>9365</v>
      </c>
      <c r="B9366" t="s">
        <v>31</v>
      </c>
      <c r="C9366" t="str">
        <f>_xlfn.XLOOKUP(B9366,Lookup_table!B:B,Lookup_table!C:C)</f>
        <v>Business</v>
      </c>
      <c r="D9366" t="s">
        <v>34</v>
      </c>
      <c r="E9366" t="s">
        <v>15</v>
      </c>
      <c r="F9366" t="s">
        <v>52</v>
      </c>
      <c r="G9366" t="s">
        <v>17</v>
      </c>
      <c r="H9366" t="str">
        <f t="shared" si="584"/>
        <v>Remote</v>
      </c>
      <c r="I9366" t="s">
        <v>26</v>
      </c>
      <c r="J9366" t="str">
        <f t="shared" si="585"/>
        <v>3-6 yrs</v>
      </c>
      <c r="K9366">
        <f t="shared" ca="1" si="587"/>
        <v>6</v>
      </c>
      <c r="L9366" t="s">
        <v>19</v>
      </c>
      <c r="M9366">
        <v>0</v>
      </c>
      <c r="N9366">
        <v>0</v>
      </c>
      <c r="O9366">
        <v>1</v>
      </c>
      <c r="P9366">
        <v>0</v>
      </c>
      <c r="Q9366">
        <v>0</v>
      </c>
      <c r="R9366">
        <f>SUM(M9366:N9366:O9366:P9366:Q9366)</f>
        <v>1</v>
      </c>
      <c r="S9366" s="1">
        <v>88769</v>
      </c>
      <c r="T9366" s="1" t="str">
        <f t="shared" si="586"/>
        <v>Medium</v>
      </c>
      <c r="U9366">
        <v>5</v>
      </c>
      <c r="V9366">
        <v>2025</v>
      </c>
      <c r="W9366" t="s">
        <v>34</v>
      </c>
      <c r="X9366">
        <v>5</v>
      </c>
    </row>
    <row r="9367" spans="1:24" x14ac:dyDescent="0.3">
      <c r="A9367">
        <v>9366</v>
      </c>
      <c r="B9367" t="s">
        <v>41</v>
      </c>
      <c r="C9367" t="str">
        <f>_xlfn.XLOOKUP(B9367,Lookup_table!B:B,Lookup_table!C:C)</f>
        <v>Data</v>
      </c>
      <c r="D9367" t="s">
        <v>14</v>
      </c>
      <c r="E9367" t="s">
        <v>40</v>
      </c>
      <c r="F9367" t="s">
        <v>44</v>
      </c>
      <c r="G9367" t="s">
        <v>17</v>
      </c>
      <c r="H9367" t="str">
        <f t="shared" si="584"/>
        <v>Remote</v>
      </c>
      <c r="I9367" t="s">
        <v>18</v>
      </c>
      <c r="J9367" t="str">
        <f t="shared" si="585"/>
        <v>7+ yrs</v>
      </c>
      <c r="K9367">
        <f t="shared" ca="1" si="587"/>
        <v>7</v>
      </c>
      <c r="L9367" t="s">
        <v>19</v>
      </c>
      <c r="M9367">
        <v>0</v>
      </c>
      <c r="N9367">
        <v>0</v>
      </c>
      <c r="O9367">
        <v>0</v>
      </c>
      <c r="P9367">
        <v>1</v>
      </c>
      <c r="Q9367">
        <v>0</v>
      </c>
      <c r="R9367">
        <f>SUM(M9367:N9367:O9367:P9367:Q9367)</f>
        <v>1</v>
      </c>
      <c r="S9367" s="1">
        <v>113654</v>
      </c>
      <c r="T9367" s="1" t="str">
        <f t="shared" si="586"/>
        <v>Medium</v>
      </c>
      <c r="U9367">
        <v>4</v>
      </c>
      <c r="V9367">
        <v>2026</v>
      </c>
      <c r="W9367" t="s">
        <v>20</v>
      </c>
      <c r="X9367">
        <v>4</v>
      </c>
    </row>
    <row r="9368" spans="1:24" x14ac:dyDescent="0.3">
      <c r="A9368">
        <v>9367</v>
      </c>
      <c r="B9368" t="s">
        <v>21</v>
      </c>
      <c r="C9368" t="str">
        <f>_xlfn.XLOOKUP(B9368,Lookup_table!B:B,Lookup_table!C:C)</f>
        <v>AI</v>
      </c>
      <c r="D9368" t="s">
        <v>34</v>
      </c>
      <c r="E9368" t="s">
        <v>38</v>
      </c>
      <c r="F9368" t="s">
        <v>43</v>
      </c>
      <c r="G9368" t="s">
        <v>30</v>
      </c>
      <c r="H9368" t="str">
        <f t="shared" si="584"/>
        <v>Onsite/Hybrid</v>
      </c>
      <c r="I9368" t="s">
        <v>26</v>
      </c>
      <c r="J9368" t="str">
        <f t="shared" si="585"/>
        <v>3-6 yrs</v>
      </c>
      <c r="K9368">
        <f t="shared" ca="1" si="587"/>
        <v>6</v>
      </c>
      <c r="L9368" t="s">
        <v>19</v>
      </c>
      <c r="M9368">
        <v>0</v>
      </c>
      <c r="N9368">
        <v>1</v>
      </c>
      <c r="O9368">
        <v>1</v>
      </c>
      <c r="P9368">
        <v>1</v>
      </c>
      <c r="Q9368">
        <v>1</v>
      </c>
      <c r="R9368">
        <f>SUM(M9368:N9368:O9368:P9368:Q9368)</f>
        <v>4</v>
      </c>
      <c r="S9368" s="1">
        <v>154347</v>
      </c>
      <c r="T9368" s="1" t="str">
        <f t="shared" si="586"/>
        <v>High</v>
      </c>
      <c r="U9368">
        <v>7</v>
      </c>
      <c r="V9368">
        <v>2020</v>
      </c>
      <c r="W9368" t="s">
        <v>28</v>
      </c>
      <c r="X9368">
        <v>7</v>
      </c>
    </row>
    <row r="9369" spans="1:24" x14ac:dyDescent="0.3">
      <c r="A9369">
        <v>9368</v>
      </c>
      <c r="B9369" t="s">
        <v>33</v>
      </c>
      <c r="C9369" t="str">
        <f>_xlfn.XLOOKUP(B9369,Lookup_table!B:B,Lookup_table!C:C)</f>
        <v>Data</v>
      </c>
      <c r="D9369" t="s">
        <v>14</v>
      </c>
      <c r="E9369" t="s">
        <v>42</v>
      </c>
      <c r="F9369" t="s">
        <v>43</v>
      </c>
      <c r="G9369" t="s">
        <v>25</v>
      </c>
      <c r="H9369" t="str">
        <f t="shared" si="584"/>
        <v>Onsite/Hybrid</v>
      </c>
      <c r="I9369" t="s">
        <v>18</v>
      </c>
      <c r="J9369" t="str">
        <f t="shared" si="585"/>
        <v>7+ yrs</v>
      </c>
      <c r="K9369">
        <f t="shared" ca="1" si="587"/>
        <v>9</v>
      </c>
      <c r="L9369" t="s">
        <v>39</v>
      </c>
      <c r="M9369">
        <v>0</v>
      </c>
      <c r="N9369">
        <v>1</v>
      </c>
      <c r="O9369">
        <v>1</v>
      </c>
      <c r="P9369">
        <v>1</v>
      </c>
      <c r="Q9369">
        <v>0</v>
      </c>
      <c r="R9369">
        <f>SUM(M9369:N9369:O9369:P9369:Q9369)</f>
        <v>3</v>
      </c>
      <c r="S9369" s="1">
        <v>132465</v>
      </c>
      <c r="T9369" s="1" t="str">
        <f t="shared" si="586"/>
        <v>High</v>
      </c>
      <c r="U9369">
        <v>10</v>
      </c>
      <c r="V9369">
        <v>2023</v>
      </c>
      <c r="W9369" t="s">
        <v>28</v>
      </c>
      <c r="X9369">
        <v>7</v>
      </c>
    </row>
    <row r="9370" spans="1:24" x14ac:dyDescent="0.3">
      <c r="A9370">
        <v>9369</v>
      </c>
      <c r="B9370" t="s">
        <v>36</v>
      </c>
      <c r="C9370" t="str">
        <f>_xlfn.XLOOKUP(B9370,Lookup_table!B:B,Lookup_table!C:C)</f>
        <v>Data</v>
      </c>
      <c r="D9370" t="s">
        <v>22</v>
      </c>
      <c r="E9370" t="s">
        <v>23</v>
      </c>
      <c r="F9370" t="s">
        <v>24</v>
      </c>
      <c r="G9370" t="s">
        <v>17</v>
      </c>
      <c r="H9370" t="str">
        <f t="shared" si="584"/>
        <v>Remote</v>
      </c>
      <c r="I9370" t="s">
        <v>26</v>
      </c>
      <c r="J9370" t="str">
        <f t="shared" si="585"/>
        <v>3-6 yrs</v>
      </c>
      <c r="K9370">
        <f t="shared" ca="1" si="587"/>
        <v>6</v>
      </c>
      <c r="L9370" t="s">
        <v>39</v>
      </c>
      <c r="M9370">
        <v>0</v>
      </c>
      <c r="N9370">
        <v>0</v>
      </c>
      <c r="O9370">
        <v>0</v>
      </c>
      <c r="P9370">
        <v>0</v>
      </c>
      <c r="Q9370">
        <v>0</v>
      </c>
      <c r="R9370">
        <f>SUM(M9370:N9370:O9370:P9370:Q9370)</f>
        <v>0</v>
      </c>
      <c r="S9370" s="1">
        <v>92087</v>
      </c>
      <c r="T9370" s="1" t="str">
        <f t="shared" si="586"/>
        <v>Medium</v>
      </c>
      <c r="U9370">
        <v>10</v>
      </c>
      <c r="V9370">
        <v>2023</v>
      </c>
      <c r="W9370" t="s">
        <v>20</v>
      </c>
      <c r="X9370">
        <v>6</v>
      </c>
    </row>
    <row r="9371" spans="1:24" x14ac:dyDescent="0.3">
      <c r="A9371">
        <v>9370</v>
      </c>
      <c r="B9371" t="s">
        <v>50</v>
      </c>
      <c r="C9371" t="str">
        <f>_xlfn.XLOOKUP(B9371,Lookup_table!B:B,Lookup_table!C:C)</f>
        <v>AI</v>
      </c>
      <c r="D9371" t="s">
        <v>22</v>
      </c>
      <c r="E9371" t="s">
        <v>23</v>
      </c>
      <c r="F9371" t="s">
        <v>29</v>
      </c>
      <c r="G9371" t="s">
        <v>25</v>
      </c>
      <c r="H9371" t="str">
        <f t="shared" si="584"/>
        <v>Onsite/Hybrid</v>
      </c>
      <c r="I9371" t="s">
        <v>35</v>
      </c>
      <c r="J9371" t="str">
        <f t="shared" si="585"/>
        <v>0-2 yrs</v>
      </c>
      <c r="K9371">
        <f t="shared" ca="1" si="587"/>
        <v>0</v>
      </c>
      <c r="L9371" t="s">
        <v>27</v>
      </c>
      <c r="M9371">
        <v>1</v>
      </c>
      <c r="N9371">
        <v>0</v>
      </c>
      <c r="O9371">
        <v>1</v>
      </c>
      <c r="P9371">
        <v>1</v>
      </c>
      <c r="Q9371">
        <v>0</v>
      </c>
      <c r="R9371">
        <f>SUM(M9371:N9371:O9371:P9371:Q9371)</f>
        <v>3</v>
      </c>
      <c r="S9371" s="1">
        <v>139625</v>
      </c>
      <c r="T9371" s="1" t="str">
        <f t="shared" si="586"/>
        <v>High</v>
      </c>
      <c r="U9371">
        <v>10</v>
      </c>
      <c r="V9371">
        <v>2023</v>
      </c>
      <c r="W9371" t="s">
        <v>28</v>
      </c>
      <c r="X9371">
        <v>7</v>
      </c>
    </row>
    <row r="9372" spans="1:24" x14ac:dyDescent="0.3">
      <c r="A9372">
        <v>9371</v>
      </c>
      <c r="B9372" t="s">
        <v>33</v>
      </c>
      <c r="C9372" t="str">
        <f>_xlfn.XLOOKUP(B9372,Lookup_table!B:B,Lookup_table!C:C)</f>
        <v>Data</v>
      </c>
      <c r="D9372" t="s">
        <v>14</v>
      </c>
      <c r="E9372" t="s">
        <v>23</v>
      </c>
      <c r="F9372" t="s">
        <v>43</v>
      </c>
      <c r="G9372" t="s">
        <v>17</v>
      </c>
      <c r="H9372" t="str">
        <f t="shared" si="584"/>
        <v>Remote</v>
      </c>
      <c r="I9372" t="s">
        <v>26</v>
      </c>
      <c r="J9372" t="str">
        <f t="shared" si="585"/>
        <v>3-6 yrs</v>
      </c>
      <c r="K9372">
        <f t="shared" ca="1" si="587"/>
        <v>6</v>
      </c>
      <c r="L9372" t="s">
        <v>39</v>
      </c>
      <c r="M9372">
        <v>0</v>
      </c>
      <c r="N9372">
        <v>1</v>
      </c>
      <c r="O9372">
        <v>1</v>
      </c>
      <c r="P9372">
        <v>0</v>
      </c>
      <c r="Q9372">
        <v>1</v>
      </c>
      <c r="R9372">
        <f>SUM(M9372:N9372:O9372:P9372:Q9372)</f>
        <v>3</v>
      </c>
      <c r="S9372" s="1">
        <v>98672</v>
      </c>
      <c r="T9372" s="1" t="str">
        <f t="shared" si="586"/>
        <v>Medium</v>
      </c>
      <c r="U9372">
        <v>2</v>
      </c>
      <c r="V9372">
        <v>2023</v>
      </c>
      <c r="W9372" t="s">
        <v>28</v>
      </c>
      <c r="X9372">
        <v>8</v>
      </c>
    </row>
    <row r="9373" spans="1:24" x14ac:dyDescent="0.3">
      <c r="A9373">
        <v>9372</v>
      </c>
      <c r="B9373" t="s">
        <v>41</v>
      </c>
      <c r="C9373" t="str">
        <f>_xlfn.XLOOKUP(B9373,Lookup_table!B:B,Lookup_table!C:C)</f>
        <v>Data</v>
      </c>
      <c r="D9373" t="s">
        <v>37</v>
      </c>
      <c r="E9373" t="s">
        <v>23</v>
      </c>
      <c r="F9373" t="s">
        <v>29</v>
      </c>
      <c r="G9373" t="s">
        <v>17</v>
      </c>
      <c r="H9373" t="str">
        <f t="shared" si="584"/>
        <v>Remote</v>
      </c>
      <c r="I9373" t="s">
        <v>18</v>
      </c>
      <c r="J9373" t="str">
        <f t="shared" si="585"/>
        <v>7+ yrs</v>
      </c>
      <c r="K9373">
        <f t="shared" ca="1" si="587"/>
        <v>11</v>
      </c>
      <c r="L9373" t="s">
        <v>39</v>
      </c>
      <c r="M9373">
        <v>0</v>
      </c>
      <c r="N9373">
        <v>1</v>
      </c>
      <c r="O9373">
        <v>1</v>
      </c>
      <c r="P9373">
        <v>0</v>
      </c>
      <c r="Q9373">
        <v>1</v>
      </c>
      <c r="R9373">
        <f>SUM(M9373:N9373:O9373:P9373:Q9373)</f>
        <v>3</v>
      </c>
      <c r="S9373" s="1">
        <v>125161</v>
      </c>
      <c r="T9373" s="1" t="str">
        <f t="shared" si="586"/>
        <v>High</v>
      </c>
      <c r="U9373">
        <v>9</v>
      </c>
      <c r="V9373">
        <v>2024</v>
      </c>
      <c r="W9373" t="s">
        <v>28</v>
      </c>
      <c r="X9373">
        <v>7</v>
      </c>
    </row>
    <row r="9374" spans="1:24" x14ac:dyDescent="0.3">
      <c r="A9374">
        <v>9373</v>
      </c>
      <c r="B9374" t="s">
        <v>31</v>
      </c>
      <c r="C9374" t="str">
        <f>_xlfn.XLOOKUP(B9374,Lookup_table!B:B,Lookup_table!C:C)</f>
        <v>Business</v>
      </c>
      <c r="D9374" t="s">
        <v>34</v>
      </c>
      <c r="E9374" t="s">
        <v>40</v>
      </c>
      <c r="F9374" t="s">
        <v>16</v>
      </c>
      <c r="G9374" t="s">
        <v>17</v>
      </c>
      <c r="H9374" t="str">
        <f t="shared" si="584"/>
        <v>Remote</v>
      </c>
      <c r="I9374" t="s">
        <v>26</v>
      </c>
      <c r="J9374" t="str">
        <f t="shared" si="585"/>
        <v>3-6 yrs</v>
      </c>
      <c r="K9374">
        <f t="shared" ca="1" si="587"/>
        <v>3</v>
      </c>
      <c r="L9374" t="s">
        <v>39</v>
      </c>
      <c r="M9374">
        <v>1</v>
      </c>
      <c r="N9374">
        <v>0</v>
      </c>
      <c r="O9374">
        <v>1</v>
      </c>
      <c r="P9374">
        <v>0</v>
      </c>
      <c r="Q9374">
        <v>0</v>
      </c>
      <c r="R9374">
        <f>SUM(M9374:N9374:O9374:P9374:Q9374)</f>
        <v>2</v>
      </c>
      <c r="S9374" s="1">
        <v>93265</v>
      </c>
      <c r="T9374" s="1" t="str">
        <f t="shared" si="586"/>
        <v>Medium</v>
      </c>
      <c r="U9374">
        <v>3</v>
      </c>
      <c r="V9374">
        <v>2023</v>
      </c>
      <c r="W9374" t="s">
        <v>20</v>
      </c>
      <c r="X9374">
        <v>4</v>
      </c>
    </row>
    <row r="9375" spans="1:24" x14ac:dyDescent="0.3">
      <c r="A9375">
        <v>9374</v>
      </c>
      <c r="B9375" t="s">
        <v>31</v>
      </c>
      <c r="C9375" t="str">
        <f>_xlfn.XLOOKUP(B9375,Lookup_table!B:B,Lookup_table!C:C)</f>
        <v>Business</v>
      </c>
      <c r="D9375" t="s">
        <v>22</v>
      </c>
      <c r="E9375" t="s">
        <v>38</v>
      </c>
      <c r="F9375" t="s">
        <v>52</v>
      </c>
      <c r="G9375" t="s">
        <v>17</v>
      </c>
      <c r="H9375" t="str">
        <f t="shared" si="584"/>
        <v>Remote</v>
      </c>
      <c r="I9375" t="s">
        <v>35</v>
      </c>
      <c r="J9375" t="str">
        <f t="shared" si="585"/>
        <v>0-2 yrs</v>
      </c>
      <c r="K9375">
        <f t="shared" ca="1" si="587"/>
        <v>2</v>
      </c>
      <c r="L9375" t="s">
        <v>27</v>
      </c>
      <c r="M9375">
        <v>1</v>
      </c>
      <c r="N9375">
        <v>0</v>
      </c>
      <c r="O9375">
        <v>0</v>
      </c>
      <c r="P9375">
        <v>1</v>
      </c>
      <c r="Q9375">
        <v>0</v>
      </c>
      <c r="R9375">
        <f>SUM(M9375:N9375:O9375:P9375:Q9375)</f>
        <v>2</v>
      </c>
      <c r="S9375" s="1">
        <v>82911</v>
      </c>
      <c r="T9375" s="1" t="str">
        <f t="shared" si="586"/>
        <v>Medium</v>
      </c>
      <c r="U9375">
        <v>4</v>
      </c>
      <c r="V9375">
        <v>2020</v>
      </c>
      <c r="W9375" t="s">
        <v>34</v>
      </c>
      <c r="X9375">
        <v>4</v>
      </c>
    </row>
    <row r="9376" spans="1:24" x14ac:dyDescent="0.3">
      <c r="A9376">
        <v>9375</v>
      </c>
      <c r="B9376" t="s">
        <v>31</v>
      </c>
      <c r="C9376" t="str">
        <f>_xlfn.XLOOKUP(B9376,Lookup_table!B:B,Lookup_table!C:C)</f>
        <v>Business</v>
      </c>
      <c r="D9376" t="s">
        <v>34</v>
      </c>
      <c r="E9376" t="s">
        <v>15</v>
      </c>
      <c r="F9376" t="s">
        <v>52</v>
      </c>
      <c r="G9376" t="s">
        <v>17</v>
      </c>
      <c r="H9376" t="str">
        <f t="shared" si="584"/>
        <v>Remote</v>
      </c>
      <c r="I9376" t="s">
        <v>35</v>
      </c>
      <c r="J9376" t="str">
        <f t="shared" si="585"/>
        <v>0-2 yrs</v>
      </c>
      <c r="K9376">
        <f t="shared" ca="1" si="587"/>
        <v>1</v>
      </c>
      <c r="L9376" t="s">
        <v>19</v>
      </c>
      <c r="M9376">
        <v>1</v>
      </c>
      <c r="N9376">
        <v>0</v>
      </c>
      <c r="O9376">
        <v>0</v>
      </c>
      <c r="P9376">
        <v>1</v>
      </c>
      <c r="Q9376">
        <v>0</v>
      </c>
      <c r="R9376">
        <f>SUM(M9376:N9376:O9376:P9376:Q9376)</f>
        <v>2</v>
      </c>
      <c r="S9376" s="1">
        <v>63827</v>
      </c>
      <c r="T9376" s="1" t="str">
        <f t="shared" si="586"/>
        <v>Low</v>
      </c>
      <c r="U9376">
        <v>10</v>
      </c>
      <c r="V9376">
        <v>2020</v>
      </c>
      <c r="W9376" t="s">
        <v>20</v>
      </c>
      <c r="X9376">
        <v>5</v>
      </c>
    </row>
    <row r="9377" spans="1:24" x14ac:dyDescent="0.3">
      <c r="A9377">
        <v>9376</v>
      </c>
      <c r="B9377" t="s">
        <v>50</v>
      </c>
      <c r="C9377" t="str">
        <f>_xlfn.XLOOKUP(B9377,Lookup_table!B:B,Lookup_table!C:C)</f>
        <v>AI</v>
      </c>
      <c r="D9377" t="s">
        <v>22</v>
      </c>
      <c r="E9377" t="s">
        <v>23</v>
      </c>
      <c r="F9377" t="s">
        <v>29</v>
      </c>
      <c r="G9377" t="s">
        <v>25</v>
      </c>
      <c r="H9377" t="str">
        <f t="shared" si="584"/>
        <v>Onsite/Hybrid</v>
      </c>
      <c r="I9377" t="s">
        <v>26</v>
      </c>
      <c r="J9377" t="str">
        <f t="shared" si="585"/>
        <v>3-6 yrs</v>
      </c>
      <c r="K9377">
        <f t="shared" ca="1" si="587"/>
        <v>5</v>
      </c>
      <c r="L9377" t="s">
        <v>39</v>
      </c>
      <c r="M9377">
        <v>1</v>
      </c>
      <c r="N9377">
        <v>1</v>
      </c>
      <c r="O9377">
        <v>1</v>
      </c>
      <c r="P9377">
        <v>0</v>
      </c>
      <c r="Q9377">
        <v>0</v>
      </c>
      <c r="R9377">
        <f>SUM(M9377:N9377:O9377:P9377:Q9377)</f>
        <v>3</v>
      </c>
      <c r="S9377" s="1">
        <v>151437</v>
      </c>
      <c r="T9377" s="1" t="str">
        <f t="shared" si="586"/>
        <v>High</v>
      </c>
      <c r="U9377">
        <v>4</v>
      </c>
      <c r="V9377">
        <v>2023</v>
      </c>
      <c r="W9377" t="s">
        <v>34</v>
      </c>
      <c r="X9377">
        <v>5</v>
      </c>
    </row>
    <row r="9378" spans="1:24" x14ac:dyDescent="0.3">
      <c r="A9378">
        <v>9377</v>
      </c>
      <c r="B9378" t="s">
        <v>50</v>
      </c>
      <c r="C9378" t="str">
        <f>_xlfn.XLOOKUP(B9378,Lookup_table!B:B,Lookup_table!C:C)</f>
        <v>AI</v>
      </c>
      <c r="D9378" t="s">
        <v>37</v>
      </c>
      <c r="E9378" t="s">
        <v>40</v>
      </c>
      <c r="F9378" t="s">
        <v>16</v>
      </c>
      <c r="G9378" t="s">
        <v>17</v>
      </c>
      <c r="H9378" t="str">
        <f t="shared" si="584"/>
        <v>Remote</v>
      </c>
      <c r="I9378" t="s">
        <v>35</v>
      </c>
      <c r="J9378" t="str">
        <f t="shared" si="585"/>
        <v>0-2 yrs</v>
      </c>
      <c r="K9378">
        <f t="shared" ca="1" si="587"/>
        <v>1</v>
      </c>
      <c r="L9378" t="s">
        <v>39</v>
      </c>
      <c r="M9378">
        <v>0</v>
      </c>
      <c r="N9378">
        <v>1</v>
      </c>
      <c r="O9378">
        <v>0</v>
      </c>
      <c r="P9378">
        <v>0</v>
      </c>
      <c r="Q9378">
        <v>1</v>
      </c>
      <c r="R9378">
        <f>SUM(M9378:N9378:O9378:P9378:Q9378)</f>
        <v>2</v>
      </c>
      <c r="S9378" s="1">
        <v>103202</v>
      </c>
      <c r="T9378" s="1" t="str">
        <f t="shared" si="586"/>
        <v>Medium</v>
      </c>
      <c r="U9378">
        <v>5</v>
      </c>
      <c r="V9378">
        <v>2021</v>
      </c>
      <c r="W9378" t="s">
        <v>20</v>
      </c>
      <c r="X9378">
        <v>3</v>
      </c>
    </row>
    <row r="9379" spans="1:24" x14ac:dyDescent="0.3">
      <c r="A9379">
        <v>9378</v>
      </c>
      <c r="B9379" t="s">
        <v>31</v>
      </c>
      <c r="C9379" t="str">
        <f>_xlfn.XLOOKUP(B9379,Lookup_table!B:B,Lookup_table!C:C)</f>
        <v>Business</v>
      </c>
      <c r="D9379" t="s">
        <v>37</v>
      </c>
      <c r="E9379" t="s">
        <v>42</v>
      </c>
      <c r="F9379" t="s">
        <v>29</v>
      </c>
      <c r="G9379" t="s">
        <v>17</v>
      </c>
      <c r="H9379" t="str">
        <f t="shared" si="584"/>
        <v>Remote</v>
      </c>
      <c r="I9379" t="s">
        <v>18</v>
      </c>
      <c r="J9379" t="str">
        <f t="shared" si="585"/>
        <v>7+ yrs</v>
      </c>
      <c r="K9379">
        <f t="shared" ca="1" si="587"/>
        <v>8</v>
      </c>
      <c r="L9379" t="s">
        <v>39</v>
      </c>
      <c r="M9379">
        <v>1</v>
      </c>
      <c r="N9379">
        <v>1</v>
      </c>
      <c r="O9379">
        <v>0</v>
      </c>
      <c r="P9379">
        <v>0</v>
      </c>
      <c r="Q9379">
        <v>0</v>
      </c>
      <c r="R9379">
        <f>SUM(M9379:N9379:O9379:P9379:Q9379)</f>
        <v>2</v>
      </c>
      <c r="S9379" s="1">
        <v>103109</v>
      </c>
      <c r="T9379" s="1" t="str">
        <f t="shared" si="586"/>
        <v>Medium</v>
      </c>
      <c r="U9379">
        <v>1</v>
      </c>
      <c r="V9379">
        <v>2025</v>
      </c>
      <c r="W9379" t="s">
        <v>20</v>
      </c>
      <c r="X9379">
        <v>5</v>
      </c>
    </row>
    <row r="9380" spans="1:24" x14ac:dyDescent="0.3">
      <c r="A9380">
        <v>9379</v>
      </c>
      <c r="B9380" t="s">
        <v>21</v>
      </c>
      <c r="C9380" t="str">
        <f>_xlfn.XLOOKUP(B9380,Lookup_table!B:B,Lookup_table!C:C)</f>
        <v>AI</v>
      </c>
      <c r="D9380" t="s">
        <v>37</v>
      </c>
      <c r="E9380" t="s">
        <v>15</v>
      </c>
      <c r="F9380" t="s">
        <v>44</v>
      </c>
      <c r="G9380" t="s">
        <v>25</v>
      </c>
      <c r="H9380" t="str">
        <f t="shared" si="584"/>
        <v>Onsite/Hybrid</v>
      </c>
      <c r="I9380" t="s">
        <v>35</v>
      </c>
      <c r="J9380" t="str">
        <f t="shared" si="585"/>
        <v>0-2 yrs</v>
      </c>
      <c r="K9380">
        <f t="shared" ca="1" si="587"/>
        <v>1</v>
      </c>
      <c r="L9380" t="s">
        <v>27</v>
      </c>
      <c r="M9380">
        <v>1</v>
      </c>
      <c r="N9380">
        <v>1</v>
      </c>
      <c r="O9380">
        <v>1</v>
      </c>
      <c r="P9380">
        <v>1</v>
      </c>
      <c r="Q9380">
        <v>1</v>
      </c>
      <c r="R9380">
        <f>SUM(M9380:N9380:O9380:P9380:Q9380)</f>
        <v>5</v>
      </c>
      <c r="S9380" s="1">
        <v>127754</v>
      </c>
      <c r="T9380" s="1" t="str">
        <f t="shared" si="586"/>
        <v>High</v>
      </c>
      <c r="U9380">
        <v>12</v>
      </c>
      <c r="V9380">
        <v>2020</v>
      </c>
      <c r="W9380" t="s">
        <v>28</v>
      </c>
      <c r="X9380">
        <v>2</v>
      </c>
    </row>
    <row r="9381" spans="1:24" x14ac:dyDescent="0.3">
      <c r="A9381">
        <v>9380</v>
      </c>
      <c r="B9381" t="s">
        <v>36</v>
      </c>
      <c r="C9381" t="str">
        <f>_xlfn.XLOOKUP(B9381,Lookup_table!B:B,Lookup_table!C:C)</f>
        <v>Data</v>
      </c>
      <c r="D9381" t="s">
        <v>34</v>
      </c>
      <c r="E9381" t="s">
        <v>32</v>
      </c>
      <c r="F9381" t="s">
        <v>52</v>
      </c>
      <c r="G9381" t="s">
        <v>17</v>
      </c>
      <c r="H9381" t="str">
        <f t="shared" si="584"/>
        <v>Remote</v>
      </c>
      <c r="I9381" t="s">
        <v>26</v>
      </c>
      <c r="J9381" t="str">
        <f t="shared" si="585"/>
        <v>3-6 yrs</v>
      </c>
      <c r="K9381">
        <f t="shared" ca="1" si="587"/>
        <v>6</v>
      </c>
      <c r="L9381" t="s">
        <v>39</v>
      </c>
      <c r="M9381">
        <v>0</v>
      </c>
      <c r="N9381">
        <v>1</v>
      </c>
      <c r="O9381">
        <v>1</v>
      </c>
      <c r="P9381">
        <v>0</v>
      </c>
      <c r="Q9381">
        <v>0</v>
      </c>
      <c r="R9381">
        <f>SUM(M9381:N9381:O9381:P9381:Q9381)</f>
        <v>2</v>
      </c>
      <c r="S9381" s="1">
        <v>87616</v>
      </c>
      <c r="T9381" s="1" t="str">
        <f t="shared" si="586"/>
        <v>Medium</v>
      </c>
      <c r="U9381">
        <v>11</v>
      </c>
      <c r="V9381">
        <v>2020</v>
      </c>
      <c r="W9381" t="s">
        <v>34</v>
      </c>
      <c r="X9381">
        <v>1</v>
      </c>
    </row>
    <row r="9382" spans="1:24" x14ac:dyDescent="0.3">
      <c r="A9382">
        <v>9381</v>
      </c>
      <c r="B9382" t="s">
        <v>21</v>
      </c>
      <c r="C9382" t="str">
        <f>_xlfn.XLOOKUP(B9382,Lookup_table!B:B,Lookup_table!C:C)</f>
        <v>AI</v>
      </c>
      <c r="D9382" t="s">
        <v>22</v>
      </c>
      <c r="E9382" t="s">
        <v>40</v>
      </c>
      <c r="F9382" t="s">
        <v>52</v>
      </c>
      <c r="G9382" t="s">
        <v>25</v>
      </c>
      <c r="H9382" t="str">
        <f t="shared" si="584"/>
        <v>Onsite/Hybrid</v>
      </c>
      <c r="I9382" t="s">
        <v>26</v>
      </c>
      <c r="J9382" t="str">
        <f t="shared" si="585"/>
        <v>3-6 yrs</v>
      </c>
      <c r="K9382">
        <f t="shared" ca="1" si="587"/>
        <v>5</v>
      </c>
      <c r="L9382" t="s">
        <v>27</v>
      </c>
      <c r="M9382">
        <v>0</v>
      </c>
      <c r="N9382">
        <v>1</v>
      </c>
      <c r="O9382">
        <v>1</v>
      </c>
      <c r="P9382">
        <v>0</v>
      </c>
      <c r="Q9382">
        <v>1</v>
      </c>
      <c r="R9382">
        <f>SUM(M9382:N9382:O9382:P9382:Q9382)</f>
        <v>3</v>
      </c>
      <c r="S9382" s="1">
        <v>164033</v>
      </c>
      <c r="T9382" s="1" t="str">
        <f t="shared" si="586"/>
        <v>High</v>
      </c>
      <c r="U9382">
        <v>4</v>
      </c>
      <c r="V9382">
        <v>2023</v>
      </c>
      <c r="W9382" t="s">
        <v>34</v>
      </c>
      <c r="X9382">
        <v>4</v>
      </c>
    </row>
    <row r="9383" spans="1:24" x14ac:dyDescent="0.3">
      <c r="A9383">
        <v>9382</v>
      </c>
      <c r="B9383" t="s">
        <v>36</v>
      </c>
      <c r="C9383" t="str">
        <f>_xlfn.XLOOKUP(B9383,Lookup_table!B:B,Lookup_table!C:C)</f>
        <v>Data</v>
      </c>
      <c r="D9383" t="s">
        <v>22</v>
      </c>
      <c r="E9383" t="s">
        <v>32</v>
      </c>
      <c r="F9383" t="s">
        <v>43</v>
      </c>
      <c r="G9383" t="s">
        <v>25</v>
      </c>
      <c r="H9383" t="str">
        <f t="shared" si="584"/>
        <v>Onsite/Hybrid</v>
      </c>
      <c r="I9383" t="s">
        <v>26</v>
      </c>
      <c r="J9383" t="str">
        <f t="shared" si="585"/>
        <v>3-6 yrs</v>
      </c>
      <c r="K9383">
        <f t="shared" ca="1" si="587"/>
        <v>3</v>
      </c>
      <c r="L9383" t="s">
        <v>27</v>
      </c>
      <c r="M9383">
        <v>0</v>
      </c>
      <c r="N9383">
        <v>1</v>
      </c>
      <c r="O9383">
        <v>0</v>
      </c>
      <c r="P9383">
        <v>0</v>
      </c>
      <c r="Q9383">
        <v>0</v>
      </c>
      <c r="R9383">
        <f>SUM(M9383:N9383:O9383:P9383:Q9383)</f>
        <v>1</v>
      </c>
      <c r="S9383" s="1">
        <v>91034</v>
      </c>
      <c r="T9383" s="1" t="str">
        <f t="shared" si="586"/>
        <v>Medium</v>
      </c>
      <c r="U9383">
        <v>7</v>
      </c>
      <c r="V9383">
        <v>2024</v>
      </c>
      <c r="W9383" t="s">
        <v>28</v>
      </c>
      <c r="X9383">
        <v>9</v>
      </c>
    </row>
    <row r="9384" spans="1:24" x14ac:dyDescent="0.3">
      <c r="A9384">
        <v>9383</v>
      </c>
      <c r="B9384" t="s">
        <v>33</v>
      </c>
      <c r="C9384" t="str">
        <f>_xlfn.XLOOKUP(B9384,Lookup_table!B:B,Lookup_table!C:C)</f>
        <v>Data</v>
      </c>
      <c r="D9384" t="s">
        <v>37</v>
      </c>
      <c r="E9384" t="s">
        <v>15</v>
      </c>
      <c r="F9384" t="s">
        <v>52</v>
      </c>
      <c r="G9384" t="s">
        <v>30</v>
      </c>
      <c r="H9384" t="str">
        <f t="shared" si="584"/>
        <v>Onsite/Hybrid</v>
      </c>
      <c r="I9384" t="s">
        <v>18</v>
      </c>
      <c r="J9384" t="str">
        <f t="shared" si="585"/>
        <v>7+ yrs</v>
      </c>
      <c r="K9384">
        <f t="shared" ca="1" si="587"/>
        <v>9</v>
      </c>
      <c r="L9384" t="s">
        <v>27</v>
      </c>
      <c r="M9384">
        <v>0</v>
      </c>
      <c r="N9384">
        <v>0</v>
      </c>
      <c r="O9384">
        <v>1</v>
      </c>
      <c r="P9384">
        <v>1</v>
      </c>
      <c r="Q9384">
        <v>1</v>
      </c>
      <c r="R9384">
        <f>SUM(M9384:N9384:O9384:P9384:Q9384)</f>
        <v>3</v>
      </c>
      <c r="S9384" s="1">
        <v>137738</v>
      </c>
      <c r="T9384" s="1" t="str">
        <f t="shared" si="586"/>
        <v>High</v>
      </c>
      <c r="U9384">
        <v>9</v>
      </c>
      <c r="V9384">
        <v>2023</v>
      </c>
      <c r="W9384" t="s">
        <v>28</v>
      </c>
      <c r="X9384">
        <v>2</v>
      </c>
    </row>
    <row r="9385" spans="1:24" x14ac:dyDescent="0.3">
      <c r="A9385">
        <v>9384</v>
      </c>
      <c r="B9385" t="s">
        <v>21</v>
      </c>
      <c r="C9385" t="str">
        <f>_xlfn.XLOOKUP(B9385,Lookup_table!B:B,Lookup_table!C:C)</f>
        <v>AI</v>
      </c>
      <c r="D9385" t="s">
        <v>34</v>
      </c>
      <c r="E9385" t="s">
        <v>38</v>
      </c>
      <c r="F9385" t="s">
        <v>51</v>
      </c>
      <c r="G9385" t="s">
        <v>25</v>
      </c>
      <c r="H9385" t="str">
        <f t="shared" si="584"/>
        <v>Onsite/Hybrid</v>
      </c>
      <c r="I9385" t="s">
        <v>35</v>
      </c>
      <c r="J9385" t="str">
        <f t="shared" si="585"/>
        <v>0-2 yrs</v>
      </c>
      <c r="K9385">
        <f t="shared" ca="1" si="587"/>
        <v>1</v>
      </c>
      <c r="L9385" t="s">
        <v>39</v>
      </c>
      <c r="M9385">
        <v>1</v>
      </c>
      <c r="N9385">
        <v>1</v>
      </c>
      <c r="O9385">
        <v>0</v>
      </c>
      <c r="P9385">
        <v>0</v>
      </c>
      <c r="Q9385">
        <v>1</v>
      </c>
      <c r="R9385">
        <f>SUM(M9385:N9385:O9385:P9385:Q9385)</f>
        <v>3</v>
      </c>
      <c r="S9385" s="1">
        <v>104288</v>
      </c>
      <c r="T9385" s="1" t="str">
        <f t="shared" si="586"/>
        <v>Medium</v>
      </c>
      <c r="U9385">
        <v>10</v>
      </c>
      <c r="V9385">
        <v>2026</v>
      </c>
      <c r="W9385" t="s">
        <v>34</v>
      </c>
      <c r="X9385">
        <v>1</v>
      </c>
    </row>
    <row r="9386" spans="1:24" x14ac:dyDescent="0.3">
      <c r="A9386">
        <v>9385</v>
      </c>
      <c r="B9386" t="s">
        <v>41</v>
      </c>
      <c r="C9386" t="str">
        <f>_xlfn.XLOOKUP(B9386,Lookup_table!B:B,Lookup_table!C:C)</f>
        <v>Data</v>
      </c>
      <c r="D9386" t="s">
        <v>37</v>
      </c>
      <c r="E9386" t="s">
        <v>40</v>
      </c>
      <c r="F9386" t="s">
        <v>24</v>
      </c>
      <c r="G9386" t="s">
        <v>17</v>
      </c>
      <c r="H9386" t="str">
        <f t="shared" si="584"/>
        <v>Remote</v>
      </c>
      <c r="I9386" t="s">
        <v>26</v>
      </c>
      <c r="J9386" t="str">
        <f t="shared" si="585"/>
        <v>3-6 yrs</v>
      </c>
      <c r="K9386">
        <f t="shared" ca="1" si="587"/>
        <v>6</v>
      </c>
      <c r="L9386" t="s">
        <v>27</v>
      </c>
      <c r="M9386">
        <v>1</v>
      </c>
      <c r="N9386">
        <v>1</v>
      </c>
      <c r="O9386">
        <v>0</v>
      </c>
      <c r="P9386">
        <v>1</v>
      </c>
      <c r="Q9386">
        <v>1</v>
      </c>
      <c r="R9386">
        <f>SUM(M9386:N9386:O9386:P9386:Q9386)</f>
        <v>4</v>
      </c>
      <c r="S9386" s="1">
        <v>99385</v>
      </c>
      <c r="T9386" s="1" t="str">
        <f t="shared" si="586"/>
        <v>Medium</v>
      </c>
      <c r="U9386">
        <v>4</v>
      </c>
      <c r="V9386">
        <v>2020</v>
      </c>
      <c r="W9386" t="s">
        <v>34</v>
      </c>
      <c r="X9386">
        <v>3</v>
      </c>
    </row>
    <row r="9387" spans="1:24" x14ac:dyDescent="0.3">
      <c r="A9387">
        <v>9386</v>
      </c>
      <c r="B9387" t="s">
        <v>50</v>
      </c>
      <c r="C9387" t="str">
        <f>_xlfn.XLOOKUP(B9387,Lookup_table!B:B,Lookup_table!C:C)</f>
        <v>AI</v>
      </c>
      <c r="D9387" t="s">
        <v>14</v>
      </c>
      <c r="E9387" t="s">
        <v>23</v>
      </c>
      <c r="F9387" t="s">
        <v>29</v>
      </c>
      <c r="G9387" t="s">
        <v>25</v>
      </c>
      <c r="H9387" t="str">
        <f t="shared" si="584"/>
        <v>Onsite/Hybrid</v>
      </c>
      <c r="I9387" t="s">
        <v>35</v>
      </c>
      <c r="J9387" t="str">
        <f t="shared" si="585"/>
        <v>0-2 yrs</v>
      </c>
      <c r="K9387">
        <f t="shared" ca="1" si="587"/>
        <v>1</v>
      </c>
      <c r="L9387" t="s">
        <v>19</v>
      </c>
      <c r="M9387">
        <v>1</v>
      </c>
      <c r="N9387">
        <v>0</v>
      </c>
      <c r="O9387">
        <v>0</v>
      </c>
      <c r="P9387">
        <v>1</v>
      </c>
      <c r="Q9387">
        <v>0</v>
      </c>
      <c r="R9387">
        <f>SUM(M9387:N9387:O9387:P9387:Q9387)</f>
        <v>2</v>
      </c>
      <c r="S9387" s="1">
        <v>105921</v>
      </c>
      <c r="T9387" s="1" t="str">
        <f t="shared" si="586"/>
        <v>Medium</v>
      </c>
      <c r="U9387">
        <v>9</v>
      </c>
      <c r="V9387">
        <v>2024</v>
      </c>
      <c r="W9387" t="s">
        <v>20</v>
      </c>
      <c r="X9387">
        <v>4</v>
      </c>
    </row>
    <row r="9388" spans="1:24" x14ac:dyDescent="0.3">
      <c r="A9388">
        <v>9387</v>
      </c>
      <c r="B9388" t="s">
        <v>33</v>
      </c>
      <c r="C9388" t="str">
        <f>_xlfn.XLOOKUP(B9388,Lookup_table!B:B,Lookup_table!C:C)</f>
        <v>Data</v>
      </c>
      <c r="D9388" t="s">
        <v>34</v>
      </c>
      <c r="E9388" t="s">
        <v>40</v>
      </c>
      <c r="F9388" t="s">
        <v>52</v>
      </c>
      <c r="G9388" t="s">
        <v>25</v>
      </c>
      <c r="H9388" t="str">
        <f t="shared" si="584"/>
        <v>Onsite/Hybrid</v>
      </c>
      <c r="I9388" t="s">
        <v>26</v>
      </c>
      <c r="J9388" t="str">
        <f t="shared" si="585"/>
        <v>3-6 yrs</v>
      </c>
      <c r="K9388">
        <f t="shared" ca="1" si="587"/>
        <v>4</v>
      </c>
      <c r="L9388" t="s">
        <v>39</v>
      </c>
      <c r="M9388">
        <v>0</v>
      </c>
      <c r="N9388">
        <v>1</v>
      </c>
      <c r="O9388">
        <v>0</v>
      </c>
      <c r="P9388">
        <v>1</v>
      </c>
      <c r="Q9388">
        <v>0</v>
      </c>
      <c r="R9388">
        <f>SUM(M9388:N9388:O9388:P9388:Q9388)</f>
        <v>2</v>
      </c>
      <c r="S9388" s="1">
        <v>94987</v>
      </c>
      <c r="T9388" s="1" t="str">
        <f t="shared" si="586"/>
        <v>Medium</v>
      </c>
      <c r="U9388">
        <v>11</v>
      </c>
      <c r="V9388">
        <v>2021</v>
      </c>
      <c r="W9388" t="s">
        <v>28</v>
      </c>
      <c r="X9388">
        <v>7</v>
      </c>
    </row>
    <row r="9389" spans="1:24" x14ac:dyDescent="0.3">
      <c r="A9389">
        <v>9388</v>
      </c>
      <c r="B9389" t="s">
        <v>31</v>
      </c>
      <c r="C9389" t="str">
        <f>_xlfn.XLOOKUP(B9389,Lookup_table!B:B,Lookup_table!C:C)</f>
        <v>Business</v>
      </c>
      <c r="D9389" t="s">
        <v>22</v>
      </c>
      <c r="E9389" t="s">
        <v>23</v>
      </c>
      <c r="F9389" t="s">
        <v>52</v>
      </c>
      <c r="G9389" t="s">
        <v>30</v>
      </c>
      <c r="H9389" t="str">
        <f t="shared" si="584"/>
        <v>Onsite/Hybrid</v>
      </c>
      <c r="I9389" t="s">
        <v>35</v>
      </c>
      <c r="J9389" t="str">
        <f t="shared" si="585"/>
        <v>0-2 yrs</v>
      </c>
      <c r="K9389">
        <f t="shared" ca="1" si="587"/>
        <v>0</v>
      </c>
      <c r="L9389" t="s">
        <v>27</v>
      </c>
      <c r="M9389">
        <v>0</v>
      </c>
      <c r="N9389">
        <v>1</v>
      </c>
      <c r="O9389">
        <v>0</v>
      </c>
      <c r="P9389">
        <v>1</v>
      </c>
      <c r="Q9389">
        <v>1</v>
      </c>
      <c r="R9389">
        <f>SUM(M9389:N9389:O9389:P9389:Q9389)</f>
        <v>3</v>
      </c>
      <c r="S9389" s="1">
        <v>90325</v>
      </c>
      <c r="T9389" s="1" t="str">
        <f t="shared" si="586"/>
        <v>Medium</v>
      </c>
      <c r="U9389">
        <v>1</v>
      </c>
      <c r="V9389">
        <v>2022</v>
      </c>
      <c r="W9389" t="s">
        <v>20</v>
      </c>
      <c r="X9389">
        <v>6</v>
      </c>
    </row>
    <row r="9390" spans="1:24" x14ac:dyDescent="0.3">
      <c r="A9390">
        <v>9389</v>
      </c>
      <c r="B9390" t="s">
        <v>21</v>
      </c>
      <c r="C9390" t="str">
        <f>_xlfn.XLOOKUP(B9390,Lookup_table!B:B,Lookup_table!C:C)</f>
        <v>AI</v>
      </c>
      <c r="D9390" t="s">
        <v>14</v>
      </c>
      <c r="E9390" t="s">
        <v>38</v>
      </c>
      <c r="F9390" t="s">
        <v>16</v>
      </c>
      <c r="G9390" t="s">
        <v>17</v>
      </c>
      <c r="H9390" t="str">
        <f t="shared" si="584"/>
        <v>Remote</v>
      </c>
      <c r="I9390" t="s">
        <v>26</v>
      </c>
      <c r="J9390" t="str">
        <f t="shared" si="585"/>
        <v>3-6 yrs</v>
      </c>
      <c r="K9390">
        <f t="shared" ca="1" si="587"/>
        <v>4</v>
      </c>
      <c r="L9390" t="s">
        <v>39</v>
      </c>
      <c r="M9390">
        <v>0</v>
      </c>
      <c r="N9390">
        <v>0</v>
      </c>
      <c r="O9390">
        <v>1</v>
      </c>
      <c r="P9390">
        <v>1</v>
      </c>
      <c r="Q9390">
        <v>1</v>
      </c>
      <c r="R9390">
        <f>SUM(M9390:N9390:O9390:P9390:Q9390)</f>
        <v>3</v>
      </c>
      <c r="S9390" s="1">
        <v>151606</v>
      </c>
      <c r="T9390" s="1" t="str">
        <f t="shared" si="586"/>
        <v>High</v>
      </c>
      <c r="U9390">
        <v>3</v>
      </c>
      <c r="V9390">
        <v>2020</v>
      </c>
      <c r="W9390" t="s">
        <v>28</v>
      </c>
      <c r="X9390">
        <v>4</v>
      </c>
    </row>
    <row r="9391" spans="1:24" x14ac:dyDescent="0.3">
      <c r="A9391">
        <v>9390</v>
      </c>
      <c r="B9391" t="s">
        <v>41</v>
      </c>
      <c r="C9391" t="str">
        <f>_xlfn.XLOOKUP(B9391,Lookup_table!B:B,Lookup_table!C:C)</f>
        <v>Data</v>
      </c>
      <c r="D9391" t="s">
        <v>14</v>
      </c>
      <c r="E9391" t="s">
        <v>32</v>
      </c>
      <c r="F9391" t="s">
        <v>29</v>
      </c>
      <c r="G9391" t="s">
        <v>25</v>
      </c>
      <c r="H9391" t="str">
        <f t="shared" si="584"/>
        <v>Onsite/Hybrid</v>
      </c>
      <c r="I9391" t="s">
        <v>18</v>
      </c>
      <c r="J9391" t="str">
        <f t="shared" si="585"/>
        <v>7+ yrs</v>
      </c>
      <c r="K9391">
        <f t="shared" ca="1" si="587"/>
        <v>8</v>
      </c>
      <c r="L9391" t="s">
        <v>39</v>
      </c>
      <c r="M9391">
        <v>1</v>
      </c>
      <c r="N9391">
        <v>1</v>
      </c>
      <c r="O9391">
        <v>1</v>
      </c>
      <c r="P9391">
        <v>0</v>
      </c>
      <c r="Q9391">
        <v>1</v>
      </c>
      <c r="R9391">
        <f>SUM(M9391:N9391:O9391:P9391:Q9391)</f>
        <v>4</v>
      </c>
      <c r="S9391" s="1">
        <v>129413</v>
      </c>
      <c r="T9391" s="1" t="str">
        <f t="shared" si="586"/>
        <v>High</v>
      </c>
      <c r="U9391">
        <v>6</v>
      </c>
      <c r="V9391">
        <v>2022</v>
      </c>
      <c r="W9391" t="s">
        <v>34</v>
      </c>
      <c r="X9391">
        <v>6</v>
      </c>
    </row>
    <row r="9392" spans="1:24" x14ac:dyDescent="0.3">
      <c r="A9392">
        <v>9391</v>
      </c>
      <c r="B9392" t="s">
        <v>50</v>
      </c>
      <c r="C9392" t="str">
        <f>_xlfn.XLOOKUP(B9392,Lookup_table!B:B,Lookup_table!C:C)</f>
        <v>AI</v>
      </c>
      <c r="D9392" t="s">
        <v>34</v>
      </c>
      <c r="E9392" t="s">
        <v>32</v>
      </c>
      <c r="F9392" t="s">
        <v>52</v>
      </c>
      <c r="G9392" t="s">
        <v>30</v>
      </c>
      <c r="H9392" t="str">
        <f t="shared" si="584"/>
        <v>Onsite/Hybrid</v>
      </c>
      <c r="I9392" t="s">
        <v>26</v>
      </c>
      <c r="J9392" t="str">
        <f t="shared" si="585"/>
        <v>3-6 yrs</v>
      </c>
      <c r="K9392">
        <f t="shared" ca="1" si="587"/>
        <v>4</v>
      </c>
      <c r="L9392" t="s">
        <v>39</v>
      </c>
      <c r="M9392">
        <v>1</v>
      </c>
      <c r="N9392">
        <v>0</v>
      </c>
      <c r="O9392">
        <v>1</v>
      </c>
      <c r="P9392">
        <v>0</v>
      </c>
      <c r="Q9392">
        <v>1</v>
      </c>
      <c r="R9392">
        <f>SUM(M9392:N9392:O9392:P9392:Q9392)</f>
        <v>3</v>
      </c>
      <c r="S9392" s="1">
        <v>137077</v>
      </c>
      <c r="T9392" s="1" t="str">
        <f t="shared" si="586"/>
        <v>High</v>
      </c>
      <c r="U9392">
        <v>12</v>
      </c>
      <c r="V9392">
        <v>2021</v>
      </c>
      <c r="W9392" t="s">
        <v>34</v>
      </c>
      <c r="X9392">
        <v>4</v>
      </c>
    </row>
    <row r="9393" spans="1:24" x14ac:dyDescent="0.3">
      <c r="A9393">
        <v>9392</v>
      </c>
      <c r="B9393" t="s">
        <v>31</v>
      </c>
      <c r="C9393" t="str">
        <f>_xlfn.XLOOKUP(B9393,Lookup_table!B:B,Lookup_table!C:C)</f>
        <v>Business</v>
      </c>
      <c r="D9393" t="s">
        <v>37</v>
      </c>
      <c r="E9393" t="s">
        <v>38</v>
      </c>
      <c r="F9393" t="s">
        <v>43</v>
      </c>
      <c r="G9393" t="s">
        <v>30</v>
      </c>
      <c r="H9393" t="str">
        <f t="shared" si="584"/>
        <v>Onsite/Hybrid</v>
      </c>
      <c r="I9393" t="s">
        <v>26</v>
      </c>
      <c r="J9393" t="str">
        <f t="shared" si="585"/>
        <v>3-6 yrs</v>
      </c>
      <c r="K9393">
        <f t="shared" ca="1" si="587"/>
        <v>4</v>
      </c>
      <c r="L9393" t="s">
        <v>19</v>
      </c>
      <c r="M9393">
        <v>1</v>
      </c>
      <c r="N9393">
        <v>1</v>
      </c>
      <c r="O9393">
        <v>1</v>
      </c>
      <c r="P9393">
        <v>1</v>
      </c>
      <c r="Q9393">
        <v>0</v>
      </c>
      <c r="R9393">
        <f>SUM(M9393:N9393:O9393:P9393:Q9393)</f>
        <v>4</v>
      </c>
      <c r="S9393" s="1">
        <v>108009</v>
      </c>
      <c r="T9393" s="1" t="str">
        <f t="shared" si="586"/>
        <v>Medium</v>
      </c>
      <c r="U9393">
        <v>1</v>
      </c>
      <c r="V9393">
        <v>2024</v>
      </c>
      <c r="W9393" t="s">
        <v>28</v>
      </c>
      <c r="X9393">
        <v>8</v>
      </c>
    </row>
    <row r="9394" spans="1:24" x14ac:dyDescent="0.3">
      <c r="A9394">
        <v>9393</v>
      </c>
      <c r="B9394" t="s">
        <v>33</v>
      </c>
      <c r="C9394" t="str">
        <f>_xlfn.XLOOKUP(B9394,Lookup_table!B:B,Lookup_table!C:C)</f>
        <v>Data</v>
      </c>
      <c r="D9394" t="s">
        <v>37</v>
      </c>
      <c r="E9394" t="s">
        <v>38</v>
      </c>
      <c r="F9394" t="s">
        <v>44</v>
      </c>
      <c r="G9394" t="s">
        <v>25</v>
      </c>
      <c r="H9394" t="str">
        <f t="shared" si="584"/>
        <v>Onsite/Hybrid</v>
      </c>
      <c r="I9394" t="s">
        <v>35</v>
      </c>
      <c r="J9394" t="str">
        <f t="shared" si="585"/>
        <v>0-2 yrs</v>
      </c>
      <c r="K9394">
        <f t="shared" ca="1" si="587"/>
        <v>1</v>
      </c>
      <c r="L9394" t="s">
        <v>39</v>
      </c>
      <c r="M9394">
        <v>1</v>
      </c>
      <c r="N9394">
        <v>1</v>
      </c>
      <c r="O9394">
        <v>1</v>
      </c>
      <c r="P9394">
        <v>0</v>
      </c>
      <c r="Q9394">
        <v>0</v>
      </c>
      <c r="R9394">
        <f>SUM(M9394:N9394:O9394:P9394:Q9394)</f>
        <v>3</v>
      </c>
      <c r="S9394" s="1">
        <v>62419</v>
      </c>
      <c r="T9394" s="1" t="str">
        <f t="shared" si="586"/>
        <v>Low</v>
      </c>
      <c r="U9394">
        <v>8</v>
      </c>
      <c r="V9394">
        <v>2025</v>
      </c>
      <c r="W9394" t="s">
        <v>34</v>
      </c>
      <c r="X9394">
        <v>3</v>
      </c>
    </row>
    <row r="9395" spans="1:24" x14ac:dyDescent="0.3">
      <c r="A9395">
        <v>9394</v>
      </c>
      <c r="B9395" t="s">
        <v>50</v>
      </c>
      <c r="C9395" t="str">
        <f>_xlfn.XLOOKUP(B9395,Lookup_table!B:B,Lookup_table!C:C)</f>
        <v>AI</v>
      </c>
      <c r="D9395" t="s">
        <v>14</v>
      </c>
      <c r="E9395" t="s">
        <v>15</v>
      </c>
      <c r="F9395" t="s">
        <v>16</v>
      </c>
      <c r="G9395" t="s">
        <v>30</v>
      </c>
      <c r="H9395" t="str">
        <f t="shared" si="584"/>
        <v>Onsite/Hybrid</v>
      </c>
      <c r="I9395" t="s">
        <v>35</v>
      </c>
      <c r="J9395" t="str">
        <f t="shared" si="585"/>
        <v>0-2 yrs</v>
      </c>
      <c r="K9395">
        <f t="shared" ca="1" si="587"/>
        <v>1</v>
      </c>
      <c r="L9395" t="s">
        <v>27</v>
      </c>
      <c r="M9395">
        <v>1</v>
      </c>
      <c r="N9395">
        <v>1</v>
      </c>
      <c r="O9395">
        <v>0</v>
      </c>
      <c r="P9395">
        <v>1</v>
      </c>
      <c r="Q9395">
        <v>1</v>
      </c>
      <c r="R9395">
        <f>SUM(M9395:N9395:O9395:P9395:Q9395)</f>
        <v>4</v>
      </c>
      <c r="S9395" s="1">
        <v>113715</v>
      </c>
      <c r="T9395" s="1" t="str">
        <f t="shared" si="586"/>
        <v>Medium</v>
      </c>
      <c r="U9395">
        <v>3</v>
      </c>
      <c r="V9395">
        <v>2020</v>
      </c>
      <c r="W9395" t="s">
        <v>20</v>
      </c>
      <c r="X9395">
        <v>1</v>
      </c>
    </row>
    <row r="9396" spans="1:24" x14ac:dyDescent="0.3">
      <c r="A9396">
        <v>9395</v>
      </c>
      <c r="B9396" t="s">
        <v>33</v>
      </c>
      <c r="C9396" t="str">
        <f>_xlfn.XLOOKUP(B9396,Lookup_table!B:B,Lookup_table!C:C)</f>
        <v>Data</v>
      </c>
      <c r="D9396" t="s">
        <v>37</v>
      </c>
      <c r="E9396" t="s">
        <v>32</v>
      </c>
      <c r="F9396" t="s">
        <v>51</v>
      </c>
      <c r="G9396" t="s">
        <v>17</v>
      </c>
      <c r="H9396" t="str">
        <f t="shared" si="584"/>
        <v>Remote</v>
      </c>
      <c r="I9396" t="s">
        <v>18</v>
      </c>
      <c r="J9396" t="str">
        <f t="shared" si="585"/>
        <v>7+ yrs</v>
      </c>
      <c r="K9396">
        <f t="shared" ca="1" si="587"/>
        <v>9</v>
      </c>
      <c r="L9396" t="s">
        <v>39</v>
      </c>
      <c r="M9396">
        <v>1</v>
      </c>
      <c r="N9396">
        <v>0</v>
      </c>
      <c r="O9396">
        <v>0</v>
      </c>
      <c r="P9396">
        <v>1</v>
      </c>
      <c r="Q9396">
        <v>1</v>
      </c>
      <c r="R9396">
        <f>SUM(M9396:N9396:O9396:P9396:Q9396)</f>
        <v>3</v>
      </c>
      <c r="S9396" s="1">
        <v>124376</v>
      </c>
      <c r="T9396" s="1" t="str">
        <f t="shared" si="586"/>
        <v>High</v>
      </c>
      <c r="U9396">
        <v>3</v>
      </c>
      <c r="V9396">
        <v>2024</v>
      </c>
      <c r="W9396" t="s">
        <v>34</v>
      </c>
      <c r="X9396">
        <v>4</v>
      </c>
    </row>
    <row r="9397" spans="1:24" x14ac:dyDescent="0.3">
      <c r="A9397">
        <v>9396</v>
      </c>
      <c r="B9397" t="s">
        <v>41</v>
      </c>
      <c r="C9397" t="str">
        <f>_xlfn.XLOOKUP(B9397,Lookup_table!B:B,Lookup_table!C:C)</f>
        <v>Data</v>
      </c>
      <c r="D9397" t="s">
        <v>22</v>
      </c>
      <c r="E9397" t="s">
        <v>15</v>
      </c>
      <c r="F9397" t="s">
        <v>51</v>
      </c>
      <c r="G9397" t="s">
        <v>25</v>
      </c>
      <c r="H9397" t="str">
        <f t="shared" si="584"/>
        <v>Onsite/Hybrid</v>
      </c>
      <c r="I9397" t="s">
        <v>18</v>
      </c>
      <c r="J9397" t="str">
        <f t="shared" si="585"/>
        <v>7+ yrs</v>
      </c>
      <c r="K9397">
        <f t="shared" ca="1" si="587"/>
        <v>11</v>
      </c>
      <c r="L9397" t="s">
        <v>19</v>
      </c>
      <c r="M9397">
        <v>1</v>
      </c>
      <c r="N9397">
        <v>0</v>
      </c>
      <c r="O9397">
        <v>1</v>
      </c>
      <c r="P9397">
        <v>0</v>
      </c>
      <c r="Q9397">
        <v>0</v>
      </c>
      <c r="R9397">
        <f>SUM(M9397:N9397:O9397:P9397:Q9397)</f>
        <v>2</v>
      </c>
      <c r="S9397" s="1">
        <v>135943</v>
      </c>
      <c r="T9397" s="1" t="str">
        <f t="shared" si="586"/>
        <v>High</v>
      </c>
      <c r="U9397">
        <v>9</v>
      </c>
      <c r="V9397">
        <v>2023</v>
      </c>
      <c r="W9397" t="s">
        <v>28</v>
      </c>
      <c r="X9397">
        <v>7</v>
      </c>
    </row>
    <row r="9398" spans="1:24" x14ac:dyDescent="0.3">
      <c r="A9398">
        <v>9397</v>
      </c>
      <c r="B9398" t="s">
        <v>41</v>
      </c>
      <c r="C9398" t="str">
        <f>_xlfn.XLOOKUP(B9398,Lookup_table!B:B,Lookup_table!C:C)</f>
        <v>Data</v>
      </c>
      <c r="D9398" t="s">
        <v>34</v>
      </c>
      <c r="E9398" t="s">
        <v>38</v>
      </c>
      <c r="F9398" t="s">
        <v>24</v>
      </c>
      <c r="G9398" t="s">
        <v>17</v>
      </c>
      <c r="H9398" t="str">
        <f t="shared" si="584"/>
        <v>Remote</v>
      </c>
      <c r="I9398" t="s">
        <v>35</v>
      </c>
      <c r="J9398" t="str">
        <f t="shared" si="585"/>
        <v>0-2 yrs</v>
      </c>
      <c r="K9398">
        <f t="shared" ca="1" si="587"/>
        <v>0</v>
      </c>
      <c r="L9398" t="s">
        <v>39</v>
      </c>
      <c r="M9398">
        <v>1</v>
      </c>
      <c r="N9398">
        <v>0</v>
      </c>
      <c r="O9398">
        <v>1</v>
      </c>
      <c r="P9398">
        <v>1</v>
      </c>
      <c r="Q9398">
        <v>1</v>
      </c>
      <c r="R9398">
        <f>SUM(M9398:N9398:O9398:P9398:Q9398)</f>
        <v>4</v>
      </c>
      <c r="S9398" s="1">
        <v>94514</v>
      </c>
      <c r="T9398" s="1" t="str">
        <f t="shared" si="586"/>
        <v>Medium</v>
      </c>
      <c r="U9398">
        <v>7</v>
      </c>
      <c r="V9398">
        <v>2022</v>
      </c>
      <c r="W9398" t="s">
        <v>28</v>
      </c>
      <c r="X9398">
        <v>2</v>
      </c>
    </row>
    <row r="9399" spans="1:24" x14ac:dyDescent="0.3">
      <c r="A9399">
        <v>9398</v>
      </c>
      <c r="B9399" t="s">
        <v>41</v>
      </c>
      <c r="C9399" t="str">
        <f>_xlfn.XLOOKUP(B9399,Lookup_table!B:B,Lookup_table!C:C)</f>
        <v>Data</v>
      </c>
      <c r="D9399" t="s">
        <v>37</v>
      </c>
      <c r="E9399" t="s">
        <v>38</v>
      </c>
      <c r="F9399" t="s">
        <v>44</v>
      </c>
      <c r="G9399" t="s">
        <v>17</v>
      </c>
      <c r="H9399" t="str">
        <f t="shared" si="584"/>
        <v>Remote</v>
      </c>
      <c r="I9399" t="s">
        <v>26</v>
      </c>
      <c r="J9399" t="str">
        <f t="shared" si="585"/>
        <v>3-6 yrs</v>
      </c>
      <c r="K9399">
        <f t="shared" ca="1" si="587"/>
        <v>6</v>
      </c>
      <c r="L9399" t="s">
        <v>39</v>
      </c>
      <c r="M9399">
        <v>0</v>
      </c>
      <c r="N9399">
        <v>1</v>
      </c>
      <c r="O9399">
        <v>1</v>
      </c>
      <c r="P9399">
        <v>0</v>
      </c>
      <c r="Q9399">
        <v>1</v>
      </c>
      <c r="R9399">
        <f>SUM(M9399:N9399:O9399:P9399:Q9399)</f>
        <v>3</v>
      </c>
      <c r="S9399" s="1">
        <v>96355</v>
      </c>
      <c r="T9399" s="1" t="str">
        <f t="shared" si="586"/>
        <v>Medium</v>
      </c>
      <c r="U9399">
        <v>5</v>
      </c>
      <c r="V9399">
        <v>2021</v>
      </c>
      <c r="W9399" t="s">
        <v>20</v>
      </c>
      <c r="X9399">
        <v>4</v>
      </c>
    </row>
    <row r="9400" spans="1:24" x14ac:dyDescent="0.3">
      <c r="A9400">
        <v>9399</v>
      </c>
      <c r="B9400" t="s">
        <v>33</v>
      </c>
      <c r="C9400" t="str">
        <f>_xlfn.XLOOKUP(B9400,Lookup_table!B:B,Lookup_table!C:C)</f>
        <v>Data</v>
      </c>
      <c r="D9400" t="s">
        <v>37</v>
      </c>
      <c r="E9400" t="s">
        <v>42</v>
      </c>
      <c r="F9400" t="s">
        <v>51</v>
      </c>
      <c r="G9400" t="s">
        <v>30</v>
      </c>
      <c r="H9400" t="str">
        <f t="shared" si="584"/>
        <v>Onsite/Hybrid</v>
      </c>
      <c r="I9400" t="s">
        <v>18</v>
      </c>
      <c r="J9400" t="str">
        <f t="shared" si="585"/>
        <v>7+ yrs</v>
      </c>
      <c r="K9400">
        <f t="shared" ca="1" si="587"/>
        <v>10</v>
      </c>
      <c r="L9400" t="s">
        <v>27</v>
      </c>
      <c r="M9400">
        <v>1</v>
      </c>
      <c r="N9400">
        <v>1</v>
      </c>
      <c r="O9400">
        <v>0</v>
      </c>
      <c r="P9400">
        <v>0</v>
      </c>
      <c r="Q9400">
        <v>0</v>
      </c>
      <c r="R9400">
        <f>SUM(M9400:N9400:O9400:P9400:Q9400)</f>
        <v>2</v>
      </c>
      <c r="S9400" s="1">
        <v>101036</v>
      </c>
      <c r="T9400" s="1" t="str">
        <f t="shared" si="586"/>
        <v>Medium</v>
      </c>
      <c r="U9400">
        <v>11</v>
      </c>
      <c r="V9400">
        <v>2021</v>
      </c>
      <c r="W9400" t="s">
        <v>34</v>
      </c>
      <c r="X9400">
        <v>2</v>
      </c>
    </row>
    <row r="9401" spans="1:24" x14ac:dyDescent="0.3">
      <c r="A9401">
        <v>9400</v>
      </c>
      <c r="B9401" t="s">
        <v>36</v>
      </c>
      <c r="C9401" t="str">
        <f>_xlfn.XLOOKUP(B9401,Lookup_table!B:B,Lookup_table!C:C)</f>
        <v>Data</v>
      </c>
      <c r="D9401" t="s">
        <v>14</v>
      </c>
      <c r="E9401" t="s">
        <v>15</v>
      </c>
      <c r="F9401" t="s">
        <v>43</v>
      </c>
      <c r="G9401" t="s">
        <v>25</v>
      </c>
      <c r="H9401" t="str">
        <f t="shared" si="584"/>
        <v>Onsite/Hybrid</v>
      </c>
      <c r="I9401" t="s">
        <v>26</v>
      </c>
      <c r="J9401" t="str">
        <f t="shared" si="585"/>
        <v>3-6 yrs</v>
      </c>
      <c r="K9401">
        <f t="shared" ca="1" si="587"/>
        <v>6</v>
      </c>
      <c r="L9401" t="s">
        <v>19</v>
      </c>
      <c r="M9401">
        <v>1</v>
      </c>
      <c r="N9401">
        <v>1</v>
      </c>
      <c r="O9401">
        <v>1</v>
      </c>
      <c r="P9401">
        <v>1</v>
      </c>
      <c r="Q9401">
        <v>1</v>
      </c>
      <c r="R9401">
        <f>SUM(M9401:N9401:O9401:P9401:Q9401)</f>
        <v>5</v>
      </c>
      <c r="S9401" s="1">
        <v>119038</v>
      </c>
      <c r="T9401" s="1" t="str">
        <f t="shared" si="586"/>
        <v>Medium</v>
      </c>
      <c r="U9401">
        <v>10</v>
      </c>
      <c r="V9401">
        <v>2022</v>
      </c>
      <c r="W9401" t="s">
        <v>28</v>
      </c>
      <c r="X9401">
        <v>5</v>
      </c>
    </row>
    <row r="9402" spans="1:24" x14ac:dyDescent="0.3">
      <c r="A9402">
        <v>9401</v>
      </c>
      <c r="B9402" t="s">
        <v>36</v>
      </c>
      <c r="C9402" t="str">
        <f>_xlfn.XLOOKUP(B9402,Lookup_table!B:B,Lookup_table!C:C)</f>
        <v>Data</v>
      </c>
      <c r="D9402" t="s">
        <v>37</v>
      </c>
      <c r="E9402" t="s">
        <v>15</v>
      </c>
      <c r="F9402" t="s">
        <v>44</v>
      </c>
      <c r="G9402" t="s">
        <v>25</v>
      </c>
      <c r="H9402" t="str">
        <f t="shared" si="584"/>
        <v>Onsite/Hybrid</v>
      </c>
      <c r="I9402" t="s">
        <v>18</v>
      </c>
      <c r="J9402" t="str">
        <f t="shared" si="585"/>
        <v>7+ yrs</v>
      </c>
      <c r="K9402">
        <f t="shared" ca="1" si="587"/>
        <v>8</v>
      </c>
      <c r="L9402" t="s">
        <v>39</v>
      </c>
      <c r="M9402">
        <v>1</v>
      </c>
      <c r="N9402">
        <v>0</v>
      </c>
      <c r="O9402">
        <v>1</v>
      </c>
      <c r="P9402">
        <v>0</v>
      </c>
      <c r="Q9402">
        <v>0</v>
      </c>
      <c r="R9402">
        <f>SUM(M9402:N9402:O9402:P9402:Q9402)</f>
        <v>2</v>
      </c>
      <c r="S9402" s="1">
        <v>111294</v>
      </c>
      <c r="T9402" s="1" t="str">
        <f t="shared" si="586"/>
        <v>Medium</v>
      </c>
      <c r="U9402">
        <v>1</v>
      </c>
      <c r="V9402">
        <v>2024</v>
      </c>
      <c r="W9402" t="s">
        <v>28</v>
      </c>
      <c r="X9402">
        <v>9</v>
      </c>
    </row>
    <row r="9403" spans="1:24" x14ac:dyDescent="0.3">
      <c r="A9403">
        <v>9402</v>
      </c>
      <c r="B9403" t="s">
        <v>21</v>
      </c>
      <c r="C9403" t="str">
        <f>_xlfn.XLOOKUP(B9403,Lookup_table!B:B,Lookup_table!C:C)</f>
        <v>AI</v>
      </c>
      <c r="D9403" t="s">
        <v>14</v>
      </c>
      <c r="E9403" t="s">
        <v>15</v>
      </c>
      <c r="F9403" t="s">
        <v>44</v>
      </c>
      <c r="G9403" t="s">
        <v>25</v>
      </c>
      <c r="H9403" t="str">
        <f t="shared" si="584"/>
        <v>Onsite/Hybrid</v>
      </c>
      <c r="I9403" t="s">
        <v>35</v>
      </c>
      <c r="J9403" t="str">
        <f t="shared" si="585"/>
        <v>0-2 yrs</v>
      </c>
      <c r="K9403">
        <f t="shared" ca="1" si="587"/>
        <v>0</v>
      </c>
      <c r="L9403" t="s">
        <v>39</v>
      </c>
      <c r="M9403">
        <v>1</v>
      </c>
      <c r="N9403">
        <v>1</v>
      </c>
      <c r="O9403">
        <v>1</v>
      </c>
      <c r="P9403">
        <v>1</v>
      </c>
      <c r="Q9403">
        <v>1</v>
      </c>
      <c r="R9403">
        <f>SUM(M9403:N9403:O9403:P9403:Q9403)</f>
        <v>5</v>
      </c>
      <c r="S9403" s="1">
        <v>133819</v>
      </c>
      <c r="T9403" s="1" t="str">
        <f t="shared" si="586"/>
        <v>High</v>
      </c>
      <c r="U9403">
        <v>1</v>
      </c>
      <c r="V9403">
        <v>2022</v>
      </c>
      <c r="W9403" t="s">
        <v>28</v>
      </c>
      <c r="X9403">
        <v>7</v>
      </c>
    </row>
    <row r="9404" spans="1:24" x14ac:dyDescent="0.3">
      <c r="A9404">
        <v>9403</v>
      </c>
      <c r="B9404" t="s">
        <v>50</v>
      </c>
      <c r="C9404" t="str">
        <f>_xlfn.XLOOKUP(B9404,Lookup_table!B:B,Lookup_table!C:C)</f>
        <v>AI</v>
      </c>
      <c r="D9404" t="s">
        <v>37</v>
      </c>
      <c r="E9404" t="s">
        <v>32</v>
      </c>
      <c r="F9404" t="s">
        <v>52</v>
      </c>
      <c r="G9404" t="s">
        <v>30</v>
      </c>
      <c r="H9404" t="str">
        <f t="shared" si="584"/>
        <v>Onsite/Hybrid</v>
      </c>
      <c r="I9404" t="s">
        <v>35</v>
      </c>
      <c r="J9404" t="str">
        <f t="shared" si="585"/>
        <v>0-2 yrs</v>
      </c>
      <c r="K9404">
        <f t="shared" ca="1" si="587"/>
        <v>2</v>
      </c>
      <c r="L9404" t="s">
        <v>19</v>
      </c>
      <c r="M9404">
        <v>0</v>
      </c>
      <c r="N9404">
        <v>0</v>
      </c>
      <c r="O9404">
        <v>1</v>
      </c>
      <c r="P9404">
        <v>0</v>
      </c>
      <c r="Q9404">
        <v>1</v>
      </c>
      <c r="R9404">
        <f>SUM(M9404:N9404:O9404:P9404:Q9404)</f>
        <v>2</v>
      </c>
      <c r="S9404" s="1">
        <v>113832</v>
      </c>
      <c r="T9404" s="1" t="str">
        <f t="shared" si="586"/>
        <v>Medium</v>
      </c>
      <c r="U9404">
        <v>5</v>
      </c>
      <c r="V9404">
        <v>2020</v>
      </c>
      <c r="W9404" t="s">
        <v>28</v>
      </c>
      <c r="X9404">
        <v>8</v>
      </c>
    </row>
    <row r="9405" spans="1:24" x14ac:dyDescent="0.3">
      <c r="A9405">
        <v>9404</v>
      </c>
      <c r="B9405" t="s">
        <v>21</v>
      </c>
      <c r="C9405" t="str">
        <f>_xlfn.XLOOKUP(B9405,Lookup_table!B:B,Lookup_table!C:C)</f>
        <v>AI</v>
      </c>
      <c r="D9405" t="s">
        <v>22</v>
      </c>
      <c r="E9405" t="s">
        <v>38</v>
      </c>
      <c r="F9405" t="s">
        <v>24</v>
      </c>
      <c r="G9405" t="s">
        <v>17</v>
      </c>
      <c r="H9405" t="str">
        <f t="shared" si="584"/>
        <v>Remote</v>
      </c>
      <c r="I9405" t="s">
        <v>26</v>
      </c>
      <c r="J9405" t="str">
        <f t="shared" si="585"/>
        <v>3-6 yrs</v>
      </c>
      <c r="K9405">
        <f t="shared" ca="1" si="587"/>
        <v>6</v>
      </c>
      <c r="L9405" t="s">
        <v>39</v>
      </c>
      <c r="M9405">
        <v>0</v>
      </c>
      <c r="N9405">
        <v>1</v>
      </c>
      <c r="O9405">
        <v>1</v>
      </c>
      <c r="P9405">
        <v>0</v>
      </c>
      <c r="Q9405">
        <v>0</v>
      </c>
      <c r="R9405">
        <f>SUM(M9405:N9405:O9405:P9405:Q9405)</f>
        <v>2</v>
      </c>
      <c r="S9405" s="1">
        <v>150432</v>
      </c>
      <c r="T9405" s="1" t="str">
        <f t="shared" si="586"/>
        <v>High</v>
      </c>
      <c r="U9405">
        <v>4</v>
      </c>
      <c r="V9405">
        <v>2022</v>
      </c>
      <c r="W9405" t="s">
        <v>34</v>
      </c>
      <c r="X9405">
        <v>2</v>
      </c>
    </row>
    <row r="9406" spans="1:24" x14ac:dyDescent="0.3">
      <c r="A9406">
        <v>9405</v>
      </c>
      <c r="B9406" t="s">
        <v>41</v>
      </c>
      <c r="C9406" t="str">
        <f>_xlfn.XLOOKUP(B9406,Lookup_table!B:B,Lookup_table!C:C)</f>
        <v>Data</v>
      </c>
      <c r="D9406" t="s">
        <v>34</v>
      </c>
      <c r="E9406" t="s">
        <v>32</v>
      </c>
      <c r="F9406" t="s">
        <v>51</v>
      </c>
      <c r="G9406" t="s">
        <v>30</v>
      </c>
      <c r="H9406" t="str">
        <f t="shared" si="584"/>
        <v>Onsite/Hybrid</v>
      </c>
      <c r="I9406" t="s">
        <v>35</v>
      </c>
      <c r="J9406" t="str">
        <f t="shared" si="585"/>
        <v>0-2 yrs</v>
      </c>
      <c r="K9406">
        <f t="shared" ca="1" si="587"/>
        <v>2</v>
      </c>
      <c r="L9406" t="s">
        <v>19</v>
      </c>
      <c r="M9406">
        <v>0</v>
      </c>
      <c r="N9406">
        <v>1</v>
      </c>
      <c r="O9406">
        <v>1</v>
      </c>
      <c r="P9406">
        <v>0</v>
      </c>
      <c r="Q9406">
        <v>0</v>
      </c>
      <c r="R9406">
        <f>SUM(M9406:N9406:O9406:P9406:Q9406)</f>
        <v>2</v>
      </c>
      <c r="S9406" s="1">
        <v>64749</v>
      </c>
      <c r="T9406" s="1" t="str">
        <f t="shared" si="586"/>
        <v>Low</v>
      </c>
      <c r="U9406">
        <v>8</v>
      </c>
      <c r="V9406">
        <v>2026</v>
      </c>
      <c r="W9406" t="s">
        <v>28</v>
      </c>
      <c r="X9406">
        <v>8</v>
      </c>
    </row>
    <row r="9407" spans="1:24" x14ac:dyDescent="0.3">
      <c r="A9407">
        <v>9406</v>
      </c>
      <c r="B9407" t="s">
        <v>50</v>
      </c>
      <c r="C9407" t="str">
        <f>_xlfn.XLOOKUP(B9407,Lookup_table!B:B,Lookup_table!C:C)</f>
        <v>AI</v>
      </c>
      <c r="D9407" t="s">
        <v>14</v>
      </c>
      <c r="E9407" t="s">
        <v>32</v>
      </c>
      <c r="F9407" t="s">
        <v>43</v>
      </c>
      <c r="G9407" t="s">
        <v>25</v>
      </c>
      <c r="H9407" t="str">
        <f t="shared" si="584"/>
        <v>Onsite/Hybrid</v>
      </c>
      <c r="I9407" t="s">
        <v>35</v>
      </c>
      <c r="J9407" t="str">
        <f t="shared" si="585"/>
        <v>0-2 yrs</v>
      </c>
      <c r="K9407">
        <f t="shared" ca="1" si="587"/>
        <v>0</v>
      </c>
      <c r="L9407" t="s">
        <v>27</v>
      </c>
      <c r="M9407">
        <v>1</v>
      </c>
      <c r="N9407">
        <v>1</v>
      </c>
      <c r="O9407">
        <v>1</v>
      </c>
      <c r="P9407">
        <v>0</v>
      </c>
      <c r="Q9407">
        <v>0</v>
      </c>
      <c r="R9407">
        <f>SUM(M9407:N9407:O9407:P9407:Q9407)</f>
        <v>3</v>
      </c>
      <c r="S9407" s="1">
        <v>103735</v>
      </c>
      <c r="T9407" s="1" t="str">
        <f t="shared" si="586"/>
        <v>Medium</v>
      </c>
      <c r="U9407">
        <v>11</v>
      </c>
      <c r="V9407">
        <v>2022</v>
      </c>
      <c r="W9407" t="s">
        <v>34</v>
      </c>
      <c r="X9407">
        <v>3</v>
      </c>
    </row>
    <row r="9408" spans="1:24" x14ac:dyDescent="0.3">
      <c r="A9408">
        <v>9407</v>
      </c>
      <c r="B9408" t="s">
        <v>31</v>
      </c>
      <c r="C9408" t="str">
        <f>_xlfn.XLOOKUP(B9408,Lookup_table!B:B,Lookup_table!C:C)</f>
        <v>Business</v>
      </c>
      <c r="D9408" t="s">
        <v>14</v>
      </c>
      <c r="E9408" t="s">
        <v>23</v>
      </c>
      <c r="F9408" t="s">
        <v>43</v>
      </c>
      <c r="G9408" t="s">
        <v>30</v>
      </c>
      <c r="H9408" t="str">
        <f t="shared" si="584"/>
        <v>Onsite/Hybrid</v>
      </c>
      <c r="I9408" t="s">
        <v>35</v>
      </c>
      <c r="J9408" t="str">
        <f t="shared" si="585"/>
        <v>0-2 yrs</v>
      </c>
      <c r="K9408">
        <f t="shared" ca="1" si="587"/>
        <v>1</v>
      </c>
      <c r="L9408" t="s">
        <v>27</v>
      </c>
      <c r="M9408">
        <v>1</v>
      </c>
      <c r="N9408">
        <v>0</v>
      </c>
      <c r="O9408">
        <v>1</v>
      </c>
      <c r="P9408">
        <v>1</v>
      </c>
      <c r="Q9408">
        <v>0</v>
      </c>
      <c r="R9408">
        <f>SUM(M9408:N9408:O9408:P9408:Q9408)</f>
        <v>3</v>
      </c>
      <c r="S9408" s="1">
        <v>80774</v>
      </c>
      <c r="T9408" s="1" t="str">
        <f t="shared" si="586"/>
        <v>Medium</v>
      </c>
      <c r="U9408">
        <v>10</v>
      </c>
      <c r="V9408">
        <v>2026</v>
      </c>
      <c r="W9408" t="s">
        <v>28</v>
      </c>
      <c r="X9408">
        <v>8</v>
      </c>
    </row>
    <row r="9409" spans="1:24" x14ac:dyDescent="0.3">
      <c r="A9409">
        <v>9408</v>
      </c>
      <c r="B9409" t="s">
        <v>33</v>
      </c>
      <c r="C9409" t="str">
        <f>_xlfn.XLOOKUP(B9409,Lookup_table!B:B,Lookup_table!C:C)</f>
        <v>Data</v>
      </c>
      <c r="D9409" t="s">
        <v>37</v>
      </c>
      <c r="E9409" t="s">
        <v>38</v>
      </c>
      <c r="F9409" t="s">
        <v>44</v>
      </c>
      <c r="G9409" t="s">
        <v>17</v>
      </c>
      <c r="H9409" t="str">
        <f t="shared" si="584"/>
        <v>Remote</v>
      </c>
      <c r="I9409" t="s">
        <v>35</v>
      </c>
      <c r="J9409" t="str">
        <f t="shared" si="585"/>
        <v>0-2 yrs</v>
      </c>
      <c r="K9409">
        <f t="shared" ca="1" si="587"/>
        <v>2</v>
      </c>
      <c r="L9409" t="s">
        <v>27</v>
      </c>
      <c r="M9409">
        <v>0</v>
      </c>
      <c r="N9409">
        <v>0</v>
      </c>
      <c r="O9409">
        <v>1</v>
      </c>
      <c r="P9409">
        <v>1</v>
      </c>
      <c r="Q9409">
        <v>0</v>
      </c>
      <c r="R9409">
        <f>SUM(M9409:N9409:O9409:P9409:Q9409)</f>
        <v>2</v>
      </c>
      <c r="S9409" s="1">
        <v>81117</v>
      </c>
      <c r="T9409" s="1" t="str">
        <f t="shared" si="586"/>
        <v>Medium</v>
      </c>
      <c r="U9409">
        <v>7</v>
      </c>
      <c r="V9409">
        <v>2022</v>
      </c>
      <c r="W9409" t="s">
        <v>28</v>
      </c>
      <c r="X9409">
        <v>1</v>
      </c>
    </row>
    <row r="9410" spans="1:24" x14ac:dyDescent="0.3">
      <c r="A9410">
        <v>9409</v>
      </c>
      <c r="B9410" t="s">
        <v>31</v>
      </c>
      <c r="C9410" t="str">
        <f>_xlfn.XLOOKUP(B9410,Lookup_table!B:B,Lookup_table!C:C)</f>
        <v>Business</v>
      </c>
      <c r="D9410" t="s">
        <v>34</v>
      </c>
      <c r="E9410" t="s">
        <v>38</v>
      </c>
      <c r="F9410" t="s">
        <v>52</v>
      </c>
      <c r="G9410" t="s">
        <v>25</v>
      </c>
      <c r="H9410" t="str">
        <f t="shared" ref="H9410:H9473" si="588">IF(G9410="Remote","Remote","Onsite/Hybrid")</f>
        <v>Onsite/Hybrid</v>
      </c>
      <c r="I9410" t="s">
        <v>35</v>
      </c>
      <c r="J9410" t="str">
        <f t="shared" ref="J9410:J9473" si="589">IF(I9410="Entry","0-2 yrs",IF(I9410="Mid","3-6 yrs","7+ yrs"))</f>
        <v>0-2 yrs</v>
      </c>
      <c r="K9410">
        <f t="shared" ca="1" si="587"/>
        <v>1</v>
      </c>
      <c r="L9410" t="s">
        <v>19</v>
      </c>
      <c r="M9410">
        <v>1</v>
      </c>
      <c r="N9410">
        <v>0</v>
      </c>
      <c r="O9410">
        <v>0</v>
      </c>
      <c r="P9410">
        <v>1</v>
      </c>
      <c r="Q9410">
        <v>0</v>
      </c>
      <c r="R9410">
        <f>SUM(M9410:N9410:O9410:P9410:Q9410)</f>
        <v>2</v>
      </c>
      <c r="S9410" s="1">
        <v>63774</v>
      </c>
      <c r="T9410" s="1" t="str">
        <f t="shared" ref="T9410:T9473" si="590">IF(S9410&lt;=70000,"Low",IF(S9410&lt;=120000,"Medium","High"))</f>
        <v>Low</v>
      </c>
      <c r="U9410">
        <v>2</v>
      </c>
      <c r="V9410">
        <v>2022</v>
      </c>
      <c r="W9410" t="s">
        <v>34</v>
      </c>
      <c r="X9410">
        <v>6</v>
      </c>
    </row>
    <row r="9411" spans="1:24" x14ac:dyDescent="0.3">
      <c r="A9411">
        <v>9410</v>
      </c>
      <c r="B9411" t="s">
        <v>41</v>
      </c>
      <c r="C9411" t="str">
        <f>_xlfn.XLOOKUP(B9411,Lookup_table!B:B,Lookup_table!C:C)</f>
        <v>Data</v>
      </c>
      <c r="D9411" t="s">
        <v>37</v>
      </c>
      <c r="E9411" t="s">
        <v>38</v>
      </c>
      <c r="F9411" t="s">
        <v>44</v>
      </c>
      <c r="G9411" t="s">
        <v>17</v>
      </c>
      <c r="H9411" t="str">
        <f t="shared" si="588"/>
        <v>Remote</v>
      </c>
      <c r="I9411" t="s">
        <v>18</v>
      </c>
      <c r="J9411" t="str">
        <f t="shared" si="589"/>
        <v>7+ yrs</v>
      </c>
      <c r="K9411">
        <f t="shared" ref="K9411:K9474" ca="1" si="591">IF(J9411="0-2 yrs",RANDBETWEEN(0,2),IF(J9411="3-6 yrs", RANDBETWEEN(3,6),IF(J9411="7+ yrs", RANDBETWEEN(7,15)," ")))</f>
        <v>9</v>
      </c>
      <c r="L9411" t="s">
        <v>19</v>
      </c>
      <c r="M9411">
        <v>0</v>
      </c>
      <c r="N9411">
        <v>0</v>
      </c>
      <c r="O9411">
        <v>0</v>
      </c>
      <c r="P9411">
        <v>0</v>
      </c>
      <c r="Q9411">
        <v>0</v>
      </c>
      <c r="R9411">
        <f>SUM(M9411:N9411:O9411:P9411:Q9411)</f>
        <v>0</v>
      </c>
      <c r="S9411" s="1">
        <v>95413</v>
      </c>
      <c r="T9411" s="1" t="str">
        <f t="shared" si="590"/>
        <v>Medium</v>
      </c>
      <c r="U9411">
        <v>4</v>
      </c>
      <c r="V9411">
        <v>2024</v>
      </c>
      <c r="W9411" t="s">
        <v>20</v>
      </c>
      <c r="X9411">
        <v>1</v>
      </c>
    </row>
    <row r="9412" spans="1:24" x14ac:dyDescent="0.3">
      <c r="A9412">
        <v>9411</v>
      </c>
      <c r="B9412" t="s">
        <v>33</v>
      </c>
      <c r="C9412" t="str">
        <f>_xlfn.XLOOKUP(B9412,Lookup_table!B:B,Lookup_table!C:C)</f>
        <v>Data</v>
      </c>
      <c r="D9412" t="s">
        <v>14</v>
      </c>
      <c r="E9412" t="s">
        <v>15</v>
      </c>
      <c r="F9412" t="s">
        <v>51</v>
      </c>
      <c r="G9412" t="s">
        <v>25</v>
      </c>
      <c r="H9412" t="str">
        <f t="shared" si="588"/>
        <v>Onsite/Hybrid</v>
      </c>
      <c r="I9412" t="s">
        <v>35</v>
      </c>
      <c r="J9412" t="str">
        <f t="shared" si="589"/>
        <v>0-2 yrs</v>
      </c>
      <c r="K9412">
        <f t="shared" ca="1" si="591"/>
        <v>0</v>
      </c>
      <c r="L9412" t="s">
        <v>19</v>
      </c>
      <c r="M9412">
        <v>0</v>
      </c>
      <c r="N9412">
        <v>0</v>
      </c>
      <c r="O9412">
        <v>0</v>
      </c>
      <c r="P9412">
        <v>1</v>
      </c>
      <c r="Q9412">
        <v>1</v>
      </c>
      <c r="R9412">
        <f>SUM(M9412:N9412:O9412:P9412:Q9412)</f>
        <v>2</v>
      </c>
      <c r="S9412" s="1">
        <v>77738</v>
      </c>
      <c r="T9412" s="1" t="str">
        <f t="shared" si="590"/>
        <v>Medium</v>
      </c>
      <c r="U9412">
        <v>1</v>
      </c>
      <c r="V9412">
        <v>2024</v>
      </c>
      <c r="W9412" t="s">
        <v>20</v>
      </c>
      <c r="X9412">
        <v>2</v>
      </c>
    </row>
    <row r="9413" spans="1:24" x14ac:dyDescent="0.3">
      <c r="A9413">
        <v>9412</v>
      </c>
      <c r="B9413" t="s">
        <v>21</v>
      </c>
      <c r="C9413" t="str">
        <f>_xlfn.XLOOKUP(B9413,Lookup_table!B:B,Lookup_table!C:C)</f>
        <v>AI</v>
      </c>
      <c r="D9413" t="s">
        <v>37</v>
      </c>
      <c r="E9413" t="s">
        <v>38</v>
      </c>
      <c r="F9413" t="s">
        <v>51</v>
      </c>
      <c r="G9413" t="s">
        <v>25</v>
      </c>
      <c r="H9413" t="str">
        <f t="shared" si="588"/>
        <v>Onsite/Hybrid</v>
      </c>
      <c r="I9413" t="s">
        <v>18</v>
      </c>
      <c r="J9413" t="str">
        <f t="shared" si="589"/>
        <v>7+ yrs</v>
      </c>
      <c r="K9413">
        <f t="shared" ca="1" si="591"/>
        <v>9</v>
      </c>
      <c r="L9413" t="s">
        <v>27</v>
      </c>
      <c r="M9413">
        <v>0</v>
      </c>
      <c r="N9413">
        <v>0</v>
      </c>
      <c r="O9413">
        <v>0</v>
      </c>
      <c r="P9413">
        <v>1</v>
      </c>
      <c r="Q9413">
        <v>1</v>
      </c>
      <c r="R9413">
        <f>SUM(M9413:N9413:O9413:P9413:Q9413)</f>
        <v>2</v>
      </c>
      <c r="S9413" s="1">
        <v>168918</v>
      </c>
      <c r="T9413" s="1" t="str">
        <f t="shared" si="590"/>
        <v>High</v>
      </c>
      <c r="U9413">
        <v>1</v>
      </c>
      <c r="V9413">
        <v>2020</v>
      </c>
      <c r="W9413" t="s">
        <v>28</v>
      </c>
      <c r="X9413">
        <v>8</v>
      </c>
    </row>
    <row r="9414" spans="1:24" x14ac:dyDescent="0.3">
      <c r="A9414">
        <v>9413</v>
      </c>
      <c r="B9414" t="s">
        <v>36</v>
      </c>
      <c r="C9414" t="str">
        <f>_xlfn.XLOOKUP(B9414,Lookup_table!B:B,Lookup_table!C:C)</f>
        <v>Data</v>
      </c>
      <c r="D9414" t="s">
        <v>37</v>
      </c>
      <c r="E9414" t="s">
        <v>32</v>
      </c>
      <c r="F9414" t="s">
        <v>16</v>
      </c>
      <c r="G9414" t="s">
        <v>25</v>
      </c>
      <c r="H9414" t="str">
        <f t="shared" si="588"/>
        <v>Onsite/Hybrid</v>
      </c>
      <c r="I9414" t="s">
        <v>26</v>
      </c>
      <c r="J9414" t="str">
        <f t="shared" si="589"/>
        <v>3-6 yrs</v>
      </c>
      <c r="K9414">
        <f t="shared" ca="1" si="591"/>
        <v>6</v>
      </c>
      <c r="L9414" t="s">
        <v>39</v>
      </c>
      <c r="M9414">
        <v>0</v>
      </c>
      <c r="N9414">
        <v>0</v>
      </c>
      <c r="O9414">
        <v>0</v>
      </c>
      <c r="P9414">
        <v>1</v>
      </c>
      <c r="Q9414">
        <v>1</v>
      </c>
      <c r="R9414">
        <f>SUM(M9414:N9414:O9414:P9414:Q9414)</f>
        <v>2</v>
      </c>
      <c r="S9414" s="1">
        <v>98840</v>
      </c>
      <c r="T9414" s="1" t="str">
        <f t="shared" si="590"/>
        <v>Medium</v>
      </c>
      <c r="U9414">
        <v>1</v>
      </c>
      <c r="V9414">
        <v>2026</v>
      </c>
      <c r="W9414" t="s">
        <v>20</v>
      </c>
      <c r="X9414">
        <v>2</v>
      </c>
    </row>
    <row r="9415" spans="1:24" x14ac:dyDescent="0.3">
      <c r="A9415">
        <v>9414</v>
      </c>
      <c r="B9415" t="s">
        <v>50</v>
      </c>
      <c r="C9415" t="str">
        <f>_xlfn.XLOOKUP(B9415,Lookup_table!B:B,Lookup_table!C:C)</f>
        <v>AI</v>
      </c>
      <c r="D9415" t="s">
        <v>22</v>
      </c>
      <c r="E9415" t="s">
        <v>15</v>
      </c>
      <c r="F9415" t="s">
        <v>44</v>
      </c>
      <c r="G9415" t="s">
        <v>25</v>
      </c>
      <c r="H9415" t="str">
        <f t="shared" si="588"/>
        <v>Onsite/Hybrid</v>
      </c>
      <c r="I9415" t="s">
        <v>26</v>
      </c>
      <c r="J9415" t="str">
        <f t="shared" si="589"/>
        <v>3-6 yrs</v>
      </c>
      <c r="K9415">
        <f t="shared" ca="1" si="591"/>
        <v>3</v>
      </c>
      <c r="L9415" t="s">
        <v>19</v>
      </c>
      <c r="M9415">
        <v>0</v>
      </c>
      <c r="N9415">
        <v>1</v>
      </c>
      <c r="O9415">
        <v>1</v>
      </c>
      <c r="P9415">
        <v>1</v>
      </c>
      <c r="Q9415">
        <v>1</v>
      </c>
      <c r="R9415">
        <f>SUM(M9415:N9415:O9415:P9415:Q9415)</f>
        <v>4</v>
      </c>
      <c r="S9415" s="1">
        <v>179689</v>
      </c>
      <c r="T9415" s="1" t="str">
        <f t="shared" si="590"/>
        <v>High</v>
      </c>
      <c r="U9415">
        <v>10</v>
      </c>
      <c r="V9415">
        <v>2020</v>
      </c>
      <c r="W9415" t="s">
        <v>28</v>
      </c>
      <c r="X9415">
        <v>9</v>
      </c>
    </row>
    <row r="9416" spans="1:24" x14ac:dyDescent="0.3">
      <c r="A9416">
        <v>9415</v>
      </c>
      <c r="B9416" t="s">
        <v>41</v>
      </c>
      <c r="C9416" t="str">
        <f>_xlfn.XLOOKUP(B9416,Lookup_table!B:B,Lookup_table!C:C)</f>
        <v>Data</v>
      </c>
      <c r="D9416" t="s">
        <v>34</v>
      </c>
      <c r="E9416" t="s">
        <v>15</v>
      </c>
      <c r="F9416" t="s">
        <v>51</v>
      </c>
      <c r="G9416" t="s">
        <v>25</v>
      </c>
      <c r="H9416" t="str">
        <f t="shared" si="588"/>
        <v>Onsite/Hybrid</v>
      </c>
      <c r="I9416" t="s">
        <v>26</v>
      </c>
      <c r="J9416" t="str">
        <f t="shared" si="589"/>
        <v>3-6 yrs</v>
      </c>
      <c r="K9416">
        <f t="shared" ca="1" si="591"/>
        <v>5</v>
      </c>
      <c r="L9416" t="s">
        <v>39</v>
      </c>
      <c r="M9416">
        <v>1</v>
      </c>
      <c r="N9416">
        <v>0</v>
      </c>
      <c r="O9416">
        <v>0</v>
      </c>
      <c r="P9416">
        <v>0</v>
      </c>
      <c r="Q9416">
        <v>0</v>
      </c>
      <c r="R9416">
        <f>SUM(M9416:N9416:O9416:P9416:Q9416)</f>
        <v>1</v>
      </c>
      <c r="S9416" s="1">
        <v>72116</v>
      </c>
      <c r="T9416" s="1" t="str">
        <f t="shared" si="590"/>
        <v>Medium</v>
      </c>
      <c r="U9416">
        <v>11</v>
      </c>
      <c r="V9416">
        <v>2023</v>
      </c>
      <c r="W9416" t="s">
        <v>34</v>
      </c>
      <c r="X9416">
        <v>6</v>
      </c>
    </row>
    <row r="9417" spans="1:24" x14ac:dyDescent="0.3">
      <c r="A9417">
        <v>9416</v>
      </c>
      <c r="B9417" t="s">
        <v>31</v>
      </c>
      <c r="C9417" t="str">
        <f>_xlfn.XLOOKUP(B9417,Lookup_table!B:B,Lookup_table!C:C)</f>
        <v>Business</v>
      </c>
      <c r="D9417" t="s">
        <v>22</v>
      </c>
      <c r="E9417" t="s">
        <v>38</v>
      </c>
      <c r="F9417" t="s">
        <v>51</v>
      </c>
      <c r="G9417" t="s">
        <v>30</v>
      </c>
      <c r="H9417" t="str">
        <f t="shared" si="588"/>
        <v>Onsite/Hybrid</v>
      </c>
      <c r="I9417" t="s">
        <v>18</v>
      </c>
      <c r="J9417" t="str">
        <f t="shared" si="589"/>
        <v>7+ yrs</v>
      </c>
      <c r="K9417">
        <f t="shared" ca="1" si="591"/>
        <v>14</v>
      </c>
      <c r="L9417" t="s">
        <v>27</v>
      </c>
      <c r="M9417">
        <v>1</v>
      </c>
      <c r="N9417">
        <v>1</v>
      </c>
      <c r="O9417">
        <v>0</v>
      </c>
      <c r="P9417">
        <v>1</v>
      </c>
      <c r="Q9417">
        <v>1</v>
      </c>
      <c r="R9417">
        <f>SUM(M9417:N9417:O9417:P9417:Q9417)</f>
        <v>4</v>
      </c>
      <c r="S9417" s="1">
        <v>148744</v>
      </c>
      <c r="T9417" s="1" t="str">
        <f t="shared" si="590"/>
        <v>High</v>
      </c>
      <c r="U9417">
        <v>11</v>
      </c>
      <c r="V9417">
        <v>2025</v>
      </c>
      <c r="W9417" t="s">
        <v>28</v>
      </c>
      <c r="X9417">
        <v>7</v>
      </c>
    </row>
    <row r="9418" spans="1:24" x14ac:dyDescent="0.3">
      <c r="A9418">
        <v>9417</v>
      </c>
      <c r="B9418" t="s">
        <v>33</v>
      </c>
      <c r="C9418" t="str">
        <f>_xlfn.XLOOKUP(B9418,Lookup_table!B:B,Lookup_table!C:C)</f>
        <v>Data</v>
      </c>
      <c r="D9418" t="s">
        <v>37</v>
      </c>
      <c r="E9418" t="s">
        <v>15</v>
      </c>
      <c r="F9418" t="s">
        <v>24</v>
      </c>
      <c r="G9418" t="s">
        <v>30</v>
      </c>
      <c r="H9418" t="str">
        <f t="shared" si="588"/>
        <v>Onsite/Hybrid</v>
      </c>
      <c r="I9418" t="s">
        <v>18</v>
      </c>
      <c r="J9418" t="str">
        <f t="shared" si="589"/>
        <v>7+ yrs</v>
      </c>
      <c r="K9418">
        <f t="shared" ca="1" si="591"/>
        <v>8</v>
      </c>
      <c r="L9418" t="s">
        <v>27</v>
      </c>
      <c r="M9418">
        <v>0</v>
      </c>
      <c r="N9418">
        <v>0</v>
      </c>
      <c r="O9418">
        <v>1</v>
      </c>
      <c r="P9418">
        <v>0</v>
      </c>
      <c r="Q9418">
        <v>1</v>
      </c>
      <c r="R9418">
        <f>SUM(M9418:N9418:O9418:P9418:Q9418)</f>
        <v>2</v>
      </c>
      <c r="S9418" s="1">
        <v>124504</v>
      </c>
      <c r="T9418" s="1" t="str">
        <f t="shared" si="590"/>
        <v>High</v>
      </c>
      <c r="U9418">
        <v>7</v>
      </c>
      <c r="V9418">
        <v>2024</v>
      </c>
      <c r="W9418" t="s">
        <v>28</v>
      </c>
      <c r="X9418">
        <v>9</v>
      </c>
    </row>
    <row r="9419" spans="1:24" x14ac:dyDescent="0.3">
      <c r="A9419">
        <v>9418</v>
      </c>
      <c r="B9419" t="s">
        <v>41</v>
      </c>
      <c r="C9419" t="str">
        <f>_xlfn.XLOOKUP(B9419,Lookup_table!B:B,Lookup_table!C:C)</f>
        <v>Data</v>
      </c>
      <c r="D9419" t="s">
        <v>34</v>
      </c>
      <c r="E9419" t="s">
        <v>32</v>
      </c>
      <c r="F9419" t="s">
        <v>29</v>
      </c>
      <c r="G9419" t="s">
        <v>30</v>
      </c>
      <c r="H9419" t="str">
        <f t="shared" si="588"/>
        <v>Onsite/Hybrid</v>
      </c>
      <c r="I9419" t="s">
        <v>18</v>
      </c>
      <c r="J9419" t="str">
        <f t="shared" si="589"/>
        <v>7+ yrs</v>
      </c>
      <c r="K9419">
        <f t="shared" ca="1" si="591"/>
        <v>11</v>
      </c>
      <c r="L9419" t="s">
        <v>19</v>
      </c>
      <c r="M9419">
        <v>1</v>
      </c>
      <c r="N9419">
        <v>0</v>
      </c>
      <c r="O9419">
        <v>0</v>
      </c>
      <c r="P9419">
        <v>0</v>
      </c>
      <c r="Q9419">
        <v>0</v>
      </c>
      <c r="R9419">
        <f>SUM(M9419:N9419:O9419:P9419:Q9419)</f>
        <v>1</v>
      </c>
      <c r="S9419" s="1">
        <v>97847</v>
      </c>
      <c r="T9419" s="1" t="str">
        <f t="shared" si="590"/>
        <v>Medium</v>
      </c>
      <c r="U9419">
        <v>2</v>
      </c>
      <c r="V9419">
        <v>2022</v>
      </c>
      <c r="W9419" t="s">
        <v>20</v>
      </c>
      <c r="X9419">
        <v>5</v>
      </c>
    </row>
    <row r="9420" spans="1:24" x14ac:dyDescent="0.3">
      <c r="A9420">
        <v>9419</v>
      </c>
      <c r="B9420" t="s">
        <v>21</v>
      </c>
      <c r="C9420" t="str">
        <f>_xlfn.XLOOKUP(B9420,Lookup_table!B:B,Lookup_table!C:C)</f>
        <v>AI</v>
      </c>
      <c r="D9420" t="s">
        <v>14</v>
      </c>
      <c r="E9420" t="s">
        <v>32</v>
      </c>
      <c r="F9420" t="s">
        <v>29</v>
      </c>
      <c r="G9420" t="s">
        <v>17</v>
      </c>
      <c r="H9420" t="str">
        <f t="shared" si="588"/>
        <v>Remote</v>
      </c>
      <c r="I9420" t="s">
        <v>18</v>
      </c>
      <c r="J9420" t="str">
        <f t="shared" si="589"/>
        <v>7+ yrs</v>
      </c>
      <c r="K9420">
        <f t="shared" ca="1" si="591"/>
        <v>13</v>
      </c>
      <c r="L9420" t="s">
        <v>19</v>
      </c>
      <c r="M9420">
        <v>1</v>
      </c>
      <c r="N9420">
        <v>1</v>
      </c>
      <c r="O9420">
        <v>0</v>
      </c>
      <c r="P9420">
        <v>0</v>
      </c>
      <c r="Q9420">
        <v>1</v>
      </c>
      <c r="R9420">
        <f>SUM(M9420:N9420:O9420:P9420:Q9420)</f>
        <v>3</v>
      </c>
      <c r="S9420" s="1">
        <v>149493</v>
      </c>
      <c r="T9420" s="1" t="str">
        <f t="shared" si="590"/>
        <v>High</v>
      </c>
      <c r="U9420">
        <v>7</v>
      </c>
      <c r="V9420">
        <v>2020</v>
      </c>
      <c r="W9420" t="s">
        <v>28</v>
      </c>
      <c r="X9420">
        <v>9</v>
      </c>
    </row>
    <row r="9421" spans="1:24" x14ac:dyDescent="0.3">
      <c r="A9421">
        <v>9420</v>
      </c>
      <c r="B9421" t="s">
        <v>50</v>
      </c>
      <c r="C9421" t="str">
        <f>_xlfn.XLOOKUP(B9421,Lookup_table!B:B,Lookup_table!C:C)</f>
        <v>AI</v>
      </c>
      <c r="D9421" t="s">
        <v>37</v>
      </c>
      <c r="E9421" t="s">
        <v>38</v>
      </c>
      <c r="F9421" t="s">
        <v>51</v>
      </c>
      <c r="G9421" t="s">
        <v>17</v>
      </c>
      <c r="H9421" t="str">
        <f t="shared" si="588"/>
        <v>Remote</v>
      </c>
      <c r="I9421" t="s">
        <v>18</v>
      </c>
      <c r="J9421" t="str">
        <f t="shared" si="589"/>
        <v>7+ yrs</v>
      </c>
      <c r="K9421">
        <f t="shared" ca="1" si="591"/>
        <v>14</v>
      </c>
      <c r="L9421" t="s">
        <v>19</v>
      </c>
      <c r="M9421">
        <v>1</v>
      </c>
      <c r="N9421">
        <v>1</v>
      </c>
      <c r="O9421">
        <v>0</v>
      </c>
      <c r="P9421">
        <v>0</v>
      </c>
      <c r="Q9421">
        <v>1</v>
      </c>
      <c r="R9421">
        <f>SUM(M9421:N9421:O9421:P9421:Q9421)</f>
        <v>3</v>
      </c>
      <c r="S9421" s="1">
        <v>149952</v>
      </c>
      <c r="T9421" s="1" t="str">
        <f t="shared" si="590"/>
        <v>High</v>
      </c>
      <c r="U9421">
        <v>12</v>
      </c>
      <c r="V9421">
        <v>2020</v>
      </c>
      <c r="W9421" t="s">
        <v>20</v>
      </c>
      <c r="X9421">
        <v>5</v>
      </c>
    </row>
    <row r="9422" spans="1:24" x14ac:dyDescent="0.3">
      <c r="A9422">
        <v>9421</v>
      </c>
      <c r="B9422" t="s">
        <v>36</v>
      </c>
      <c r="C9422" t="str">
        <f>_xlfn.XLOOKUP(B9422,Lookup_table!B:B,Lookup_table!C:C)</f>
        <v>Data</v>
      </c>
      <c r="D9422" t="s">
        <v>37</v>
      </c>
      <c r="E9422" t="s">
        <v>15</v>
      </c>
      <c r="F9422" t="s">
        <v>16</v>
      </c>
      <c r="G9422" t="s">
        <v>17</v>
      </c>
      <c r="H9422" t="str">
        <f t="shared" si="588"/>
        <v>Remote</v>
      </c>
      <c r="I9422" t="s">
        <v>35</v>
      </c>
      <c r="J9422" t="str">
        <f t="shared" si="589"/>
        <v>0-2 yrs</v>
      </c>
      <c r="K9422">
        <f t="shared" ca="1" si="591"/>
        <v>0</v>
      </c>
      <c r="L9422" t="s">
        <v>19</v>
      </c>
      <c r="M9422">
        <v>0</v>
      </c>
      <c r="N9422">
        <v>0</v>
      </c>
      <c r="O9422">
        <v>1</v>
      </c>
      <c r="P9422">
        <v>1</v>
      </c>
      <c r="Q9422">
        <v>1</v>
      </c>
      <c r="R9422">
        <f>SUM(M9422:N9422:O9422:P9422:Q9422)</f>
        <v>3</v>
      </c>
      <c r="S9422" s="1">
        <v>94855</v>
      </c>
      <c r="T9422" s="1" t="str">
        <f t="shared" si="590"/>
        <v>Medium</v>
      </c>
      <c r="U9422">
        <v>4</v>
      </c>
      <c r="V9422">
        <v>2026</v>
      </c>
      <c r="W9422" t="s">
        <v>28</v>
      </c>
      <c r="X9422">
        <v>1</v>
      </c>
    </row>
    <row r="9423" spans="1:24" x14ac:dyDescent="0.3">
      <c r="A9423">
        <v>9422</v>
      </c>
      <c r="B9423" t="s">
        <v>33</v>
      </c>
      <c r="C9423" t="str">
        <f>_xlfn.XLOOKUP(B9423,Lookup_table!B:B,Lookup_table!C:C)</f>
        <v>Data</v>
      </c>
      <c r="D9423" t="s">
        <v>34</v>
      </c>
      <c r="E9423" t="s">
        <v>42</v>
      </c>
      <c r="F9423" t="s">
        <v>52</v>
      </c>
      <c r="G9423" t="s">
        <v>30</v>
      </c>
      <c r="H9423" t="str">
        <f t="shared" si="588"/>
        <v>Onsite/Hybrid</v>
      </c>
      <c r="I9423" t="s">
        <v>35</v>
      </c>
      <c r="J9423" t="str">
        <f t="shared" si="589"/>
        <v>0-2 yrs</v>
      </c>
      <c r="K9423">
        <f t="shared" ca="1" si="591"/>
        <v>0</v>
      </c>
      <c r="L9423" t="s">
        <v>39</v>
      </c>
      <c r="M9423">
        <v>1</v>
      </c>
      <c r="N9423">
        <v>0</v>
      </c>
      <c r="O9423">
        <v>0</v>
      </c>
      <c r="P9423">
        <v>0</v>
      </c>
      <c r="Q9423">
        <v>0</v>
      </c>
      <c r="R9423">
        <f>SUM(M9423:N9423:O9423:P9423:Q9423)</f>
        <v>1</v>
      </c>
      <c r="S9423" s="1">
        <v>54152</v>
      </c>
      <c r="T9423" s="1" t="str">
        <f t="shared" si="590"/>
        <v>Low</v>
      </c>
      <c r="U9423">
        <v>7</v>
      </c>
      <c r="V9423">
        <v>2026</v>
      </c>
      <c r="W9423" t="s">
        <v>20</v>
      </c>
      <c r="X9423">
        <v>5</v>
      </c>
    </row>
    <row r="9424" spans="1:24" x14ac:dyDescent="0.3">
      <c r="A9424">
        <v>9423</v>
      </c>
      <c r="B9424" t="s">
        <v>33</v>
      </c>
      <c r="C9424" t="str">
        <f>_xlfn.XLOOKUP(B9424,Lookup_table!B:B,Lookup_table!C:C)</f>
        <v>Data</v>
      </c>
      <c r="D9424" t="s">
        <v>34</v>
      </c>
      <c r="E9424" t="s">
        <v>40</v>
      </c>
      <c r="F9424" t="s">
        <v>43</v>
      </c>
      <c r="G9424" t="s">
        <v>25</v>
      </c>
      <c r="H9424" t="str">
        <f t="shared" si="588"/>
        <v>Onsite/Hybrid</v>
      </c>
      <c r="I9424" t="s">
        <v>26</v>
      </c>
      <c r="J9424" t="str">
        <f t="shared" si="589"/>
        <v>3-6 yrs</v>
      </c>
      <c r="K9424">
        <f t="shared" ca="1" si="591"/>
        <v>6</v>
      </c>
      <c r="L9424" t="s">
        <v>27</v>
      </c>
      <c r="M9424">
        <v>0</v>
      </c>
      <c r="N9424">
        <v>1</v>
      </c>
      <c r="O9424">
        <v>0</v>
      </c>
      <c r="P9424">
        <v>0</v>
      </c>
      <c r="Q9424">
        <v>1</v>
      </c>
      <c r="R9424">
        <f>SUM(M9424:N9424:O9424:P9424:Q9424)</f>
        <v>2</v>
      </c>
      <c r="S9424" s="1">
        <v>86688</v>
      </c>
      <c r="T9424" s="1" t="str">
        <f t="shared" si="590"/>
        <v>Medium</v>
      </c>
      <c r="U9424">
        <v>12</v>
      </c>
      <c r="V9424">
        <v>2020</v>
      </c>
      <c r="W9424" t="s">
        <v>34</v>
      </c>
      <c r="X9424">
        <v>5</v>
      </c>
    </row>
    <row r="9425" spans="1:24" x14ac:dyDescent="0.3">
      <c r="A9425">
        <v>9424</v>
      </c>
      <c r="B9425" t="s">
        <v>31</v>
      </c>
      <c r="C9425" t="str">
        <f>_xlfn.XLOOKUP(B9425,Lookup_table!B:B,Lookup_table!C:C)</f>
        <v>Business</v>
      </c>
      <c r="D9425" t="s">
        <v>34</v>
      </c>
      <c r="E9425" t="s">
        <v>23</v>
      </c>
      <c r="F9425" t="s">
        <v>43</v>
      </c>
      <c r="G9425" t="s">
        <v>17</v>
      </c>
      <c r="H9425" t="str">
        <f t="shared" si="588"/>
        <v>Remote</v>
      </c>
      <c r="I9425" t="s">
        <v>18</v>
      </c>
      <c r="J9425" t="str">
        <f t="shared" si="589"/>
        <v>7+ yrs</v>
      </c>
      <c r="K9425">
        <f t="shared" ca="1" si="591"/>
        <v>12</v>
      </c>
      <c r="L9425" t="s">
        <v>39</v>
      </c>
      <c r="M9425">
        <v>0</v>
      </c>
      <c r="N9425">
        <v>0</v>
      </c>
      <c r="O9425">
        <v>0</v>
      </c>
      <c r="P9425">
        <v>0</v>
      </c>
      <c r="Q9425">
        <v>1</v>
      </c>
      <c r="R9425">
        <f>SUM(M9425:N9425:O9425:P9425:Q9425)</f>
        <v>1</v>
      </c>
      <c r="S9425" s="1">
        <v>105096</v>
      </c>
      <c r="T9425" s="1" t="str">
        <f t="shared" si="590"/>
        <v>Medium</v>
      </c>
      <c r="U9425">
        <v>7</v>
      </c>
      <c r="V9425">
        <v>2021</v>
      </c>
      <c r="W9425" t="s">
        <v>20</v>
      </c>
      <c r="X9425">
        <v>4</v>
      </c>
    </row>
    <row r="9426" spans="1:24" x14ac:dyDescent="0.3">
      <c r="A9426">
        <v>9425</v>
      </c>
      <c r="B9426" t="s">
        <v>33</v>
      </c>
      <c r="C9426" t="str">
        <f>_xlfn.XLOOKUP(B9426,Lookup_table!B:B,Lookup_table!C:C)</f>
        <v>Data</v>
      </c>
      <c r="D9426" t="s">
        <v>37</v>
      </c>
      <c r="E9426" t="s">
        <v>40</v>
      </c>
      <c r="F9426" t="s">
        <v>16</v>
      </c>
      <c r="G9426" t="s">
        <v>30</v>
      </c>
      <c r="H9426" t="str">
        <f t="shared" si="588"/>
        <v>Onsite/Hybrid</v>
      </c>
      <c r="I9426" t="s">
        <v>26</v>
      </c>
      <c r="J9426" t="str">
        <f t="shared" si="589"/>
        <v>3-6 yrs</v>
      </c>
      <c r="K9426">
        <f t="shared" ca="1" si="591"/>
        <v>3</v>
      </c>
      <c r="L9426" t="s">
        <v>19</v>
      </c>
      <c r="M9426">
        <v>1</v>
      </c>
      <c r="N9426">
        <v>0</v>
      </c>
      <c r="O9426">
        <v>0</v>
      </c>
      <c r="P9426">
        <v>0</v>
      </c>
      <c r="Q9426">
        <v>1</v>
      </c>
      <c r="R9426">
        <f>SUM(M9426:N9426:O9426:P9426:Q9426)</f>
        <v>2</v>
      </c>
      <c r="S9426" s="1">
        <v>86075</v>
      </c>
      <c r="T9426" s="1" t="str">
        <f t="shared" si="590"/>
        <v>Medium</v>
      </c>
      <c r="U9426">
        <v>4</v>
      </c>
      <c r="V9426">
        <v>2022</v>
      </c>
      <c r="W9426" t="s">
        <v>34</v>
      </c>
      <c r="X9426">
        <v>1</v>
      </c>
    </row>
    <row r="9427" spans="1:24" x14ac:dyDescent="0.3">
      <c r="A9427">
        <v>9426</v>
      </c>
      <c r="B9427" t="s">
        <v>50</v>
      </c>
      <c r="C9427" t="str">
        <f>_xlfn.XLOOKUP(B9427,Lookup_table!B:B,Lookup_table!C:C)</f>
        <v>AI</v>
      </c>
      <c r="D9427" t="s">
        <v>34</v>
      </c>
      <c r="E9427" t="s">
        <v>40</v>
      </c>
      <c r="F9427" t="s">
        <v>29</v>
      </c>
      <c r="G9427" t="s">
        <v>17</v>
      </c>
      <c r="H9427" t="str">
        <f t="shared" si="588"/>
        <v>Remote</v>
      </c>
      <c r="I9427" t="s">
        <v>18</v>
      </c>
      <c r="J9427" t="str">
        <f t="shared" si="589"/>
        <v>7+ yrs</v>
      </c>
      <c r="K9427">
        <f t="shared" ca="1" si="591"/>
        <v>8</v>
      </c>
      <c r="L9427" t="s">
        <v>19</v>
      </c>
      <c r="M9427">
        <v>1</v>
      </c>
      <c r="N9427">
        <v>1</v>
      </c>
      <c r="O9427">
        <v>0</v>
      </c>
      <c r="P9427">
        <v>1</v>
      </c>
      <c r="Q9427">
        <v>1</v>
      </c>
      <c r="R9427">
        <f>SUM(M9427:N9427:O9427:P9427:Q9427)</f>
        <v>4</v>
      </c>
      <c r="S9427" s="1">
        <v>167505</v>
      </c>
      <c r="T9427" s="1" t="str">
        <f t="shared" si="590"/>
        <v>High</v>
      </c>
      <c r="U9427">
        <v>3</v>
      </c>
      <c r="V9427">
        <v>2022</v>
      </c>
      <c r="W9427" t="s">
        <v>34</v>
      </c>
      <c r="X9427">
        <v>5</v>
      </c>
    </row>
    <row r="9428" spans="1:24" x14ac:dyDescent="0.3">
      <c r="A9428">
        <v>9427</v>
      </c>
      <c r="B9428" t="s">
        <v>50</v>
      </c>
      <c r="C9428" t="str">
        <f>_xlfn.XLOOKUP(B9428,Lookup_table!B:B,Lookup_table!C:C)</f>
        <v>AI</v>
      </c>
      <c r="D9428" t="s">
        <v>37</v>
      </c>
      <c r="E9428" t="s">
        <v>38</v>
      </c>
      <c r="F9428" t="s">
        <v>43</v>
      </c>
      <c r="G9428" t="s">
        <v>17</v>
      </c>
      <c r="H9428" t="str">
        <f t="shared" si="588"/>
        <v>Remote</v>
      </c>
      <c r="I9428" t="s">
        <v>18</v>
      </c>
      <c r="J9428" t="str">
        <f t="shared" si="589"/>
        <v>7+ yrs</v>
      </c>
      <c r="K9428">
        <f t="shared" ca="1" si="591"/>
        <v>9</v>
      </c>
      <c r="L9428" t="s">
        <v>39</v>
      </c>
      <c r="M9428">
        <v>0</v>
      </c>
      <c r="N9428">
        <v>1</v>
      </c>
      <c r="O9428">
        <v>1</v>
      </c>
      <c r="P9428">
        <v>0</v>
      </c>
      <c r="Q9428">
        <v>1</v>
      </c>
      <c r="R9428">
        <f>SUM(M9428:N9428:O9428:P9428:Q9428)</f>
        <v>3</v>
      </c>
      <c r="S9428" s="1">
        <v>161665</v>
      </c>
      <c r="T9428" s="1" t="str">
        <f t="shared" si="590"/>
        <v>High</v>
      </c>
      <c r="U9428">
        <v>12</v>
      </c>
      <c r="V9428">
        <v>2020</v>
      </c>
      <c r="W9428" t="s">
        <v>28</v>
      </c>
      <c r="X9428">
        <v>9</v>
      </c>
    </row>
    <row r="9429" spans="1:24" x14ac:dyDescent="0.3">
      <c r="A9429">
        <v>9428</v>
      </c>
      <c r="B9429" t="s">
        <v>33</v>
      </c>
      <c r="C9429" t="str">
        <f>_xlfn.XLOOKUP(B9429,Lookup_table!B:B,Lookup_table!C:C)</f>
        <v>Data</v>
      </c>
      <c r="D9429" t="s">
        <v>34</v>
      </c>
      <c r="E9429" t="s">
        <v>23</v>
      </c>
      <c r="F9429" t="s">
        <v>43</v>
      </c>
      <c r="G9429" t="s">
        <v>17</v>
      </c>
      <c r="H9429" t="str">
        <f t="shared" si="588"/>
        <v>Remote</v>
      </c>
      <c r="I9429" t="s">
        <v>35</v>
      </c>
      <c r="J9429" t="str">
        <f t="shared" si="589"/>
        <v>0-2 yrs</v>
      </c>
      <c r="K9429">
        <f t="shared" ca="1" si="591"/>
        <v>2</v>
      </c>
      <c r="L9429" t="s">
        <v>27</v>
      </c>
      <c r="M9429">
        <v>1</v>
      </c>
      <c r="N9429">
        <v>0</v>
      </c>
      <c r="O9429">
        <v>0</v>
      </c>
      <c r="P9429">
        <v>0</v>
      </c>
      <c r="Q9429">
        <v>1</v>
      </c>
      <c r="R9429">
        <f>SUM(M9429:N9429:O9429:P9429:Q9429)</f>
        <v>2</v>
      </c>
      <c r="S9429" s="1">
        <v>59418</v>
      </c>
      <c r="T9429" s="1" t="str">
        <f t="shared" si="590"/>
        <v>Low</v>
      </c>
      <c r="U9429">
        <v>2</v>
      </c>
      <c r="V9429">
        <v>2026</v>
      </c>
      <c r="W9429" t="s">
        <v>28</v>
      </c>
      <c r="X9429">
        <v>7</v>
      </c>
    </row>
    <row r="9430" spans="1:24" x14ac:dyDescent="0.3">
      <c r="A9430">
        <v>9429</v>
      </c>
      <c r="B9430" t="s">
        <v>33</v>
      </c>
      <c r="C9430" t="str">
        <f>_xlfn.XLOOKUP(B9430,Lookup_table!B:B,Lookup_table!C:C)</f>
        <v>Data</v>
      </c>
      <c r="D9430" t="s">
        <v>14</v>
      </c>
      <c r="E9430" t="s">
        <v>23</v>
      </c>
      <c r="F9430" t="s">
        <v>16</v>
      </c>
      <c r="G9430" t="s">
        <v>25</v>
      </c>
      <c r="H9430" t="str">
        <f t="shared" si="588"/>
        <v>Onsite/Hybrid</v>
      </c>
      <c r="I9430" t="s">
        <v>35</v>
      </c>
      <c r="J9430" t="str">
        <f t="shared" si="589"/>
        <v>0-2 yrs</v>
      </c>
      <c r="K9430">
        <f t="shared" ca="1" si="591"/>
        <v>2</v>
      </c>
      <c r="L9430" t="s">
        <v>27</v>
      </c>
      <c r="M9430">
        <v>1</v>
      </c>
      <c r="N9430">
        <v>0</v>
      </c>
      <c r="O9430">
        <v>1</v>
      </c>
      <c r="P9430">
        <v>0</v>
      </c>
      <c r="Q9430">
        <v>1</v>
      </c>
      <c r="R9430">
        <f>SUM(M9430:N9430:O9430:P9430:Q9430)</f>
        <v>3</v>
      </c>
      <c r="S9430" s="1">
        <v>74782</v>
      </c>
      <c r="T9430" s="1" t="str">
        <f t="shared" si="590"/>
        <v>Medium</v>
      </c>
      <c r="U9430">
        <v>9</v>
      </c>
      <c r="V9430">
        <v>2021</v>
      </c>
      <c r="W9430" t="s">
        <v>20</v>
      </c>
      <c r="X9430">
        <v>2</v>
      </c>
    </row>
    <row r="9431" spans="1:24" x14ac:dyDescent="0.3">
      <c r="A9431">
        <v>9430</v>
      </c>
      <c r="B9431" t="s">
        <v>36</v>
      </c>
      <c r="C9431" t="str">
        <f>_xlfn.XLOOKUP(B9431,Lookup_table!B:B,Lookup_table!C:C)</f>
        <v>Data</v>
      </c>
      <c r="D9431" t="s">
        <v>37</v>
      </c>
      <c r="E9431" t="s">
        <v>42</v>
      </c>
      <c r="F9431" t="s">
        <v>16</v>
      </c>
      <c r="G9431" t="s">
        <v>25</v>
      </c>
      <c r="H9431" t="str">
        <f t="shared" si="588"/>
        <v>Onsite/Hybrid</v>
      </c>
      <c r="I9431" t="s">
        <v>18</v>
      </c>
      <c r="J9431" t="str">
        <f t="shared" si="589"/>
        <v>7+ yrs</v>
      </c>
      <c r="K9431">
        <f t="shared" ca="1" si="591"/>
        <v>15</v>
      </c>
      <c r="L9431" t="s">
        <v>39</v>
      </c>
      <c r="M9431">
        <v>1</v>
      </c>
      <c r="N9431">
        <v>0</v>
      </c>
      <c r="O9431">
        <v>0</v>
      </c>
      <c r="P9431">
        <v>1</v>
      </c>
      <c r="Q9431">
        <v>0</v>
      </c>
      <c r="R9431">
        <f>SUM(M9431:N9431:O9431:P9431:Q9431)</f>
        <v>2</v>
      </c>
      <c r="S9431" s="1">
        <v>115787</v>
      </c>
      <c r="T9431" s="1" t="str">
        <f t="shared" si="590"/>
        <v>Medium</v>
      </c>
      <c r="U9431">
        <v>7</v>
      </c>
      <c r="V9431">
        <v>2022</v>
      </c>
      <c r="W9431" t="s">
        <v>28</v>
      </c>
      <c r="X9431">
        <v>7</v>
      </c>
    </row>
    <row r="9432" spans="1:24" x14ac:dyDescent="0.3">
      <c r="A9432">
        <v>9431</v>
      </c>
      <c r="B9432" t="s">
        <v>50</v>
      </c>
      <c r="C9432" t="str">
        <f>_xlfn.XLOOKUP(B9432,Lookup_table!B:B,Lookup_table!C:C)</f>
        <v>AI</v>
      </c>
      <c r="D9432" t="s">
        <v>34</v>
      </c>
      <c r="E9432" t="s">
        <v>23</v>
      </c>
      <c r="F9432" t="s">
        <v>51</v>
      </c>
      <c r="G9432" t="s">
        <v>25</v>
      </c>
      <c r="H9432" t="str">
        <f t="shared" si="588"/>
        <v>Onsite/Hybrid</v>
      </c>
      <c r="I9432" t="s">
        <v>18</v>
      </c>
      <c r="J9432" t="str">
        <f t="shared" si="589"/>
        <v>7+ yrs</v>
      </c>
      <c r="K9432">
        <f t="shared" ca="1" si="591"/>
        <v>12</v>
      </c>
      <c r="L9432" t="s">
        <v>39</v>
      </c>
      <c r="M9432">
        <v>0</v>
      </c>
      <c r="N9432">
        <v>1</v>
      </c>
      <c r="O9432">
        <v>1</v>
      </c>
      <c r="P9432">
        <v>0</v>
      </c>
      <c r="Q9432">
        <v>0</v>
      </c>
      <c r="R9432">
        <f>SUM(M9432:N9432:O9432:P9432:Q9432)</f>
        <v>2</v>
      </c>
      <c r="S9432" s="1">
        <v>155142</v>
      </c>
      <c r="T9432" s="1" t="str">
        <f t="shared" si="590"/>
        <v>High</v>
      </c>
      <c r="U9432">
        <v>8</v>
      </c>
      <c r="V9432">
        <v>2025</v>
      </c>
      <c r="W9432" t="s">
        <v>20</v>
      </c>
      <c r="X9432">
        <v>1</v>
      </c>
    </row>
    <row r="9433" spans="1:24" x14ac:dyDescent="0.3">
      <c r="A9433">
        <v>9432</v>
      </c>
      <c r="B9433" t="s">
        <v>41</v>
      </c>
      <c r="C9433" t="str">
        <f>_xlfn.XLOOKUP(B9433,Lookup_table!B:B,Lookup_table!C:C)</f>
        <v>Data</v>
      </c>
      <c r="D9433" t="s">
        <v>34</v>
      </c>
      <c r="E9433" t="s">
        <v>23</v>
      </c>
      <c r="F9433" t="s">
        <v>52</v>
      </c>
      <c r="G9433" t="s">
        <v>25</v>
      </c>
      <c r="H9433" t="str">
        <f t="shared" si="588"/>
        <v>Onsite/Hybrid</v>
      </c>
      <c r="I9433" t="s">
        <v>18</v>
      </c>
      <c r="J9433" t="str">
        <f t="shared" si="589"/>
        <v>7+ yrs</v>
      </c>
      <c r="K9433">
        <f t="shared" ca="1" si="591"/>
        <v>11</v>
      </c>
      <c r="L9433" t="s">
        <v>19</v>
      </c>
      <c r="M9433">
        <v>0</v>
      </c>
      <c r="N9433">
        <v>1</v>
      </c>
      <c r="O9433">
        <v>1</v>
      </c>
      <c r="P9433">
        <v>0</v>
      </c>
      <c r="Q9433">
        <v>0</v>
      </c>
      <c r="R9433">
        <f>SUM(M9433:N9433:O9433:P9433:Q9433)</f>
        <v>2</v>
      </c>
      <c r="S9433" s="1">
        <v>116875</v>
      </c>
      <c r="T9433" s="1" t="str">
        <f t="shared" si="590"/>
        <v>Medium</v>
      </c>
      <c r="U9433">
        <v>12</v>
      </c>
      <c r="V9433">
        <v>2024</v>
      </c>
      <c r="W9433" t="s">
        <v>20</v>
      </c>
      <c r="X9433">
        <v>3</v>
      </c>
    </row>
    <row r="9434" spans="1:24" x14ac:dyDescent="0.3">
      <c r="A9434">
        <v>9433</v>
      </c>
      <c r="B9434" t="s">
        <v>50</v>
      </c>
      <c r="C9434" t="str">
        <f>_xlfn.XLOOKUP(B9434,Lookup_table!B:B,Lookup_table!C:C)</f>
        <v>AI</v>
      </c>
      <c r="D9434" t="s">
        <v>37</v>
      </c>
      <c r="E9434" t="s">
        <v>32</v>
      </c>
      <c r="F9434" t="s">
        <v>16</v>
      </c>
      <c r="G9434" t="s">
        <v>25</v>
      </c>
      <c r="H9434" t="str">
        <f t="shared" si="588"/>
        <v>Onsite/Hybrid</v>
      </c>
      <c r="I9434" t="s">
        <v>35</v>
      </c>
      <c r="J9434" t="str">
        <f t="shared" si="589"/>
        <v>0-2 yrs</v>
      </c>
      <c r="K9434">
        <f t="shared" ca="1" si="591"/>
        <v>1</v>
      </c>
      <c r="L9434" t="s">
        <v>39</v>
      </c>
      <c r="M9434">
        <v>0</v>
      </c>
      <c r="N9434">
        <v>1</v>
      </c>
      <c r="O9434">
        <v>0</v>
      </c>
      <c r="P9434">
        <v>1</v>
      </c>
      <c r="Q9434">
        <v>0</v>
      </c>
      <c r="R9434">
        <f>SUM(M9434:N9434:O9434:P9434:Q9434)</f>
        <v>2</v>
      </c>
      <c r="S9434" s="1">
        <v>100687</v>
      </c>
      <c r="T9434" s="1" t="str">
        <f t="shared" si="590"/>
        <v>Medium</v>
      </c>
      <c r="U9434">
        <v>10</v>
      </c>
      <c r="V9434">
        <v>2020</v>
      </c>
      <c r="W9434" t="s">
        <v>28</v>
      </c>
      <c r="X9434">
        <v>8</v>
      </c>
    </row>
    <row r="9435" spans="1:24" x14ac:dyDescent="0.3">
      <c r="A9435">
        <v>9434</v>
      </c>
      <c r="B9435" t="s">
        <v>41</v>
      </c>
      <c r="C9435" t="str">
        <f>_xlfn.XLOOKUP(B9435,Lookup_table!B:B,Lookup_table!C:C)</f>
        <v>Data</v>
      </c>
      <c r="D9435" t="s">
        <v>37</v>
      </c>
      <c r="E9435" t="s">
        <v>40</v>
      </c>
      <c r="F9435" t="s">
        <v>16</v>
      </c>
      <c r="G9435" t="s">
        <v>25</v>
      </c>
      <c r="H9435" t="str">
        <f t="shared" si="588"/>
        <v>Onsite/Hybrid</v>
      </c>
      <c r="I9435" t="s">
        <v>18</v>
      </c>
      <c r="J9435" t="str">
        <f t="shared" si="589"/>
        <v>7+ yrs</v>
      </c>
      <c r="K9435">
        <f t="shared" ca="1" si="591"/>
        <v>7</v>
      </c>
      <c r="L9435" t="s">
        <v>19</v>
      </c>
      <c r="M9435">
        <v>1</v>
      </c>
      <c r="N9435">
        <v>0</v>
      </c>
      <c r="O9435">
        <v>1</v>
      </c>
      <c r="P9435">
        <v>1</v>
      </c>
      <c r="Q9435">
        <v>1</v>
      </c>
      <c r="R9435">
        <f>SUM(M9435:N9435:O9435:P9435:Q9435)</f>
        <v>4</v>
      </c>
      <c r="S9435" s="1">
        <v>139074</v>
      </c>
      <c r="T9435" s="1" t="str">
        <f t="shared" si="590"/>
        <v>High</v>
      </c>
      <c r="U9435">
        <v>9</v>
      </c>
      <c r="V9435">
        <v>2023</v>
      </c>
      <c r="W9435" t="s">
        <v>28</v>
      </c>
      <c r="X9435">
        <v>7</v>
      </c>
    </row>
    <row r="9436" spans="1:24" x14ac:dyDescent="0.3">
      <c r="A9436">
        <v>9435</v>
      </c>
      <c r="B9436" t="s">
        <v>36</v>
      </c>
      <c r="C9436" t="str">
        <f>_xlfn.XLOOKUP(B9436,Lookup_table!B:B,Lookup_table!C:C)</f>
        <v>Data</v>
      </c>
      <c r="D9436" t="s">
        <v>37</v>
      </c>
      <c r="E9436" t="s">
        <v>15</v>
      </c>
      <c r="F9436" t="s">
        <v>52</v>
      </c>
      <c r="G9436" t="s">
        <v>30</v>
      </c>
      <c r="H9436" t="str">
        <f t="shared" si="588"/>
        <v>Onsite/Hybrid</v>
      </c>
      <c r="I9436" t="s">
        <v>26</v>
      </c>
      <c r="J9436" t="str">
        <f t="shared" si="589"/>
        <v>3-6 yrs</v>
      </c>
      <c r="K9436">
        <f t="shared" ca="1" si="591"/>
        <v>5</v>
      </c>
      <c r="L9436" t="s">
        <v>39</v>
      </c>
      <c r="M9436">
        <v>0</v>
      </c>
      <c r="N9436">
        <v>1</v>
      </c>
      <c r="O9436">
        <v>0</v>
      </c>
      <c r="P9436">
        <v>0</v>
      </c>
      <c r="Q9436">
        <v>0</v>
      </c>
      <c r="R9436">
        <f>SUM(M9436:N9436:O9436:P9436:Q9436)</f>
        <v>1</v>
      </c>
      <c r="S9436" s="1">
        <v>75990</v>
      </c>
      <c r="T9436" s="1" t="str">
        <f t="shared" si="590"/>
        <v>Medium</v>
      </c>
      <c r="U9436">
        <v>8</v>
      </c>
      <c r="V9436">
        <v>2026</v>
      </c>
      <c r="W9436" t="s">
        <v>34</v>
      </c>
      <c r="X9436">
        <v>4</v>
      </c>
    </row>
    <row r="9437" spans="1:24" x14ac:dyDescent="0.3">
      <c r="A9437">
        <v>9436</v>
      </c>
      <c r="B9437" t="s">
        <v>21</v>
      </c>
      <c r="C9437" t="str">
        <f>_xlfn.XLOOKUP(B9437,Lookup_table!B:B,Lookup_table!C:C)</f>
        <v>AI</v>
      </c>
      <c r="D9437" t="s">
        <v>34</v>
      </c>
      <c r="E9437" t="s">
        <v>42</v>
      </c>
      <c r="F9437" t="s">
        <v>52</v>
      </c>
      <c r="G9437" t="s">
        <v>17</v>
      </c>
      <c r="H9437" t="str">
        <f t="shared" si="588"/>
        <v>Remote</v>
      </c>
      <c r="I9437" t="s">
        <v>26</v>
      </c>
      <c r="J9437" t="str">
        <f t="shared" si="589"/>
        <v>3-6 yrs</v>
      </c>
      <c r="K9437">
        <f t="shared" ca="1" si="591"/>
        <v>5</v>
      </c>
      <c r="L9437" t="s">
        <v>19</v>
      </c>
      <c r="M9437">
        <v>1</v>
      </c>
      <c r="N9437">
        <v>0</v>
      </c>
      <c r="O9437">
        <v>0</v>
      </c>
      <c r="P9437">
        <v>0</v>
      </c>
      <c r="Q9437">
        <v>1</v>
      </c>
      <c r="R9437">
        <f>SUM(M9437:N9437:O9437:P9437:Q9437)</f>
        <v>2</v>
      </c>
      <c r="S9437" s="1">
        <v>124596</v>
      </c>
      <c r="T9437" s="1" t="str">
        <f t="shared" si="590"/>
        <v>High</v>
      </c>
      <c r="U9437">
        <v>12</v>
      </c>
      <c r="V9437">
        <v>2021</v>
      </c>
      <c r="W9437" t="s">
        <v>34</v>
      </c>
      <c r="X9437">
        <v>4</v>
      </c>
    </row>
    <row r="9438" spans="1:24" x14ac:dyDescent="0.3">
      <c r="A9438">
        <v>9437</v>
      </c>
      <c r="B9438" t="s">
        <v>50</v>
      </c>
      <c r="C9438" t="str">
        <f>_xlfn.XLOOKUP(B9438,Lookup_table!B:B,Lookup_table!C:C)</f>
        <v>AI</v>
      </c>
      <c r="D9438" t="s">
        <v>22</v>
      </c>
      <c r="E9438" t="s">
        <v>40</v>
      </c>
      <c r="F9438" t="s">
        <v>52</v>
      </c>
      <c r="G9438" t="s">
        <v>17</v>
      </c>
      <c r="H9438" t="str">
        <f t="shared" si="588"/>
        <v>Remote</v>
      </c>
      <c r="I9438" t="s">
        <v>35</v>
      </c>
      <c r="J9438" t="str">
        <f t="shared" si="589"/>
        <v>0-2 yrs</v>
      </c>
      <c r="K9438">
        <f t="shared" ca="1" si="591"/>
        <v>2</v>
      </c>
      <c r="L9438" t="s">
        <v>39</v>
      </c>
      <c r="M9438">
        <v>1</v>
      </c>
      <c r="N9438">
        <v>1</v>
      </c>
      <c r="O9438">
        <v>0</v>
      </c>
      <c r="P9438">
        <v>1</v>
      </c>
      <c r="Q9438">
        <v>1</v>
      </c>
      <c r="R9438">
        <f>SUM(M9438:N9438:O9438:P9438:Q9438)</f>
        <v>4</v>
      </c>
      <c r="S9438" s="1">
        <v>138791</v>
      </c>
      <c r="T9438" s="1" t="str">
        <f t="shared" si="590"/>
        <v>High</v>
      </c>
      <c r="U9438">
        <v>9</v>
      </c>
      <c r="V9438">
        <v>2021</v>
      </c>
      <c r="W9438" t="s">
        <v>20</v>
      </c>
      <c r="X9438">
        <v>5</v>
      </c>
    </row>
    <row r="9439" spans="1:24" x14ac:dyDescent="0.3">
      <c r="A9439">
        <v>9438</v>
      </c>
      <c r="B9439" t="s">
        <v>33</v>
      </c>
      <c r="C9439" t="str">
        <f>_xlfn.XLOOKUP(B9439,Lookup_table!B:B,Lookup_table!C:C)</f>
        <v>Data</v>
      </c>
      <c r="D9439" t="s">
        <v>34</v>
      </c>
      <c r="E9439" t="s">
        <v>23</v>
      </c>
      <c r="F9439" t="s">
        <v>29</v>
      </c>
      <c r="G9439" t="s">
        <v>17</v>
      </c>
      <c r="H9439" t="str">
        <f t="shared" si="588"/>
        <v>Remote</v>
      </c>
      <c r="I9439" t="s">
        <v>18</v>
      </c>
      <c r="J9439" t="str">
        <f t="shared" si="589"/>
        <v>7+ yrs</v>
      </c>
      <c r="K9439">
        <f t="shared" ca="1" si="591"/>
        <v>13</v>
      </c>
      <c r="L9439" t="s">
        <v>27</v>
      </c>
      <c r="M9439">
        <v>0</v>
      </c>
      <c r="N9439">
        <v>1</v>
      </c>
      <c r="O9439">
        <v>0</v>
      </c>
      <c r="P9439">
        <v>0</v>
      </c>
      <c r="Q9439">
        <v>1</v>
      </c>
      <c r="R9439">
        <f>SUM(M9439:N9439:O9439:P9439:Q9439)</f>
        <v>2</v>
      </c>
      <c r="S9439" s="1">
        <v>105918</v>
      </c>
      <c r="T9439" s="1" t="str">
        <f t="shared" si="590"/>
        <v>Medium</v>
      </c>
      <c r="U9439">
        <v>7</v>
      </c>
      <c r="V9439">
        <v>2022</v>
      </c>
      <c r="W9439" t="s">
        <v>34</v>
      </c>
      <c r="X9439">
        <v>2</v>
      </c>
    </row>
    <row r="9440" spans="1:24" x14ac:dyDescent="0.3">
      <c r="A9440">
        <v>9439</v>
      </c>
      <c r="B9440" t="s">
        <v>41</v>
      </c>
      <c r="C9440" t="str">
        <f>_xlfn.XLOOKUP(B9440,Lookup_table!B:B,Lookup_table!C:C)</f>
        <v>Data</v>
      </c>
      <c r="D9440" t="s">
        <v>34</v>
      </c>
      <c r="E9440" t="s">
        <v>40</v>
      </c>
      <c r="F9440" t="s">
        <v>24</v>
      </c>
      <c r="G9440" t="s">
        <v>25</v>
      </c>
      <c r="H9440" t="str">
        <f t="shared" si="588"/>
        <v>Onsite/Hybrid</v>
      </c>
      <c r="I9440" t="s">
        <v>35</v>
      </c>
      <c r="J9440" t="str">
        <f t="shared" si="589"/>
        <v>0-2 yrs</v>
      </c>
      <c r="K9440">
        <f t="shared" ca="1" si="591"/>
        <v>1</v>
      </c>
      <c r="L9440" t="s">
        <v>27</v>
      </c>
      <c r="M9440">
        <v>0</v>
      </c>
      <c r="N9440">
        <v>1</v>
      </c>
      <c r="O9440">
        <v>1</v>
      </c>
      <c r="P9440">
        <v>0</v>
      </c>
      <c r="Q9440">
        <v>1</v>
      </c>
      <c r="R9440">
        <f>SUM(M9440:N9440:O9440:P9440:Q9440)</f>
        <v>3</v>
      </c>
      <c r="S9440" s="1">
        <v>79137</v>
      </c>
      <c r="T9440" s="1" t="str">
        <f t="shared" si="590"/>
        <v>Medium</v>
      </c>
      <c r="U9440">
        <v>3</v>
      </c>
      <c r="V9440">
        <v>2023</v>
      </c>
      <c r="W9440" t="s">
        <v>28</v>
      </c>
      <c r="X9440">
        <v>9</v>
      </c>
    </row>
    <row r="9441" spans="1:24" x14ac:dyDescent="0.3">
      <c r="A9441">
        <v>9440</v>
      </c>
      <c r="B9441" t="s">
        <v>41</v>
      </c>
      <c r="C9441" t="str">
        <f>_xlfn.XLOOKUP(B9441,Lookup_table!B:B,Lookup_table!C:C)</f>
        <v>Data</v>
      </c>
      <c r="D9441" t="s">
        <v>34</v>
      </c>
      <c r="E9441" t="s">
        <v>42</v>
      </c>
      <c r="F9441" t="s">
        <v>52</v>
      </c>
      <c r="G9441" t="s">
        <v>30</v>
      </c>
      <c r="H9441" t="str">
        <f t="shared" si="588"/>
        <v>Onsite/Hybrid</v>
      </c>
      <c r="I9441" t="s">
        <v>26</v>
      </c>
      <c r="J9441" t="str">
        <f t="shared" si="589"/>
        <v>3-6 yrs</v>
      </c>
      <c r="K9441">
        <f t="shared" ca="1" si="591"/>
        <v>5</v>
      </c>
      <c r="L9441" t="s">
        <v>27</v>
      </c>
      <c r="M9441">
        <v>1</v>
      </c>
      <c r="N9441">
        <v>0</v>
      </c>
      <c r="O9441">
        <v>1</v>
      </c>
      <c r="P9441">
        <v>1</v>
      </c>
      <c r="Q9441">
        <v>0</v>
      </c>
      <c r="R9441">
        <f>SUM(M9441:N9441:O9441:P9441:Q9441)</f>
        <v>3</v>
      </c>
      <c r="S9441" s="1">
        <v>108995</v>
      </c>
      <c r="T9441" s="1" t="str">
        <f t="shared" si="590"/>
        <v>Medium</v>
      </c>
      <c r="U9441">
        <v>7</v>
      </c>
      <c r="V9441">
        <v>2026</v>
      </c>
      <c r="W9441" t="s">
        <v>28</v>
      </c>
      <c r="X9441">
        <v>2</v>
      </c>
    </row>
    <row r="9442" spans="1:24" x14ac:dyDescent="0.3">
      <c r="A9442">
        <v>9441</v>
      </c>
      <c r="B9442" t="s">
        <v>33</v>
      </c>
      <c r="C9442" t="str">
        <f>_xlfn.XLOOKUP(B9442,Lookup_table!B:B,Lookup_table!C:C)</f>
        <v>Data</v>
      </c>
      <c r="D9442" t="s">
        <v>22</v>
      </c>
      <c r="E9442" t="s">
        <v>15</v>
      </c>
      <c r="F9442" t="s">
        <v>24</v>
      </c>
      <c r="G9442" t="s">
        <v>25</v>
      </c>
      <c r="H9442" t="str">
        <f t="shared" si="588"/>
        <v>Onsite/Hybrid</v>
      </c>
      <c r="I9442" t="s">
        <v>26</v>
      </c>
      <c r="J9442" t="str">
        <f t="shared" si="589"/>
        <v>3-6 yrs</v>
      </c>
      <c r="K9442">
        <f t="shared" ca="1" si="591"/>
        <v>3</v>
      </c>
      <c r="L9442" t="s">
        <v>39</v>
      </c>
      <c r="M9442">
        <v>0</v>
      </c>
      <c r="N9442">
        <v>1</v>
      </c>
      <c r="O9442">
        <v>0</v>
      </c>
      <c r="P9442">
        <v>0</v>
      </c>
      <c r="Q9442">
        <v>1</v>
      </c>
      <c r="R9442">
        <f>SUM(M9442:N9442:O9442:P9442:Q9442)</f>
        <v>2</v>
      </c>
      <c r="S9442" s="1">
        <v>101861</v>
      </c>
      <c r="T9442" s="1" t="str">
        <f t="shared" si="590"/>
        <v>Medium</v>
      </c>
      <c r="U9442">
        <v>2</v>
      </c>
      <c r="V9442">
        <v>2024</v>
      </c>
      <c r="W9442" t="s">
        <v>34</v>
      </c>
      <c r="X9442">
        <v>6</v>
      </c>
    </row>
    <row r="9443" spans="1:24" x14ac:dyDescent="0.3">
      <c r="A9443">
        <v>9442</v>
      </c>
      <c r="B9443" t="s">
        <v>50</v>
      </c>
      <c r="C9443" t="str">
        <f>_xlfn.XLOOKUP(B9443,Lookup_table!B:B,Lookup_table!C:C)</f>
        <v>AI</v>
      </c>
      <c r="D9443" t="s">
        <v>37</v>
      </c>
      <c r="E9443" t="s">
        <v>23</v>
      </c>
      <c r="F9443" t="s">
        <v>29</v>
      </c>
      <c r="G9443" t="s">
        <v>30</v>
      </c>
      <c r="H9443" t="str">
        <f t="shared" si="588"/>
        <v>Onsite/Hybrid</v>
      </c>
      <c r="I9443" t="s">
        <v>26</v>
      </c>
      <c r="J9443" t="str">
        <f t="shared" si="589"/>
        <v>3-6 yrs</v>
      </c>
      <c r="K9443">
        <f t="shared" ca="1" si="591"/>
        <v>6</v>
      </c>
      <c r="L9443" t="s">
        <v>19</v>
      </c>
      <c r="M9443">
        <v>1</v>
      </c>
      <c r="N9443">
        <v>0</v>
      </c>
      <c r="O9443">
        <v>1</v>
      </c>
      <c r="P9443">
        <v>1</v>
      </c>
      <c r="Q9443">
        <v>0</v>
      </c>
      <c r="R9443">
        <f>SUM(M9443:N9443:O9443:P9443:Q9443)</f>
        <v>3</v>
      </c>
      <c r="S9443" s="1">
        <v>144956</v>
      </c>
      <c r="T9443" s="1" t="str">
        <f t="shared" si="590"/>
        <v>High</v>
      </c>
      <c r="U9443">
        <v>2</v>
      </c>
      <c r="V9443">
        <v>2025</v>
      </c>
      <c r="W9443" t="s">
        <v>28</v>
      </c>
      <c r="X9443">
        <v>8</v>
      </c>
    </row>
    <row r="9444" spans="1:24" x14ac:dyDescent="0.3">
      <c r="A9444">
        <v>9443</v>
      </c>
      <c r="B9444" t="s">
        <v>21</v>
      </c>
      <c r="C9444" t="str">
        <f>_xlfn.XLOOKUP(B9444,Lookup_table!B:B,Lookup_table!C:C)</f>
        <v>AI</v>
      </c>
      <c r="D9444" t="s">
        <v>37</v>
      </c>
      <c r="E9444" t="s">
        <v>40</v>
      </c>
      <c r="F9444" t="s">
        <v>29</v>
      </c>
      <c r="G9444" t="s">
        <v>17</v>
      </c>
      <c r="H9444" t="str">
        <f t="shared" si="588"/>
        <v>Remote</v>
      </c>
      <c r="I9444" t="s">
        <v>18</v>
      </c>
      <c r="J9444" t="str">
        <f t="shared" si="589"/>
        <v>7+ yrs</v>
      </c>
      <c r="K9444">
        <f t="shared" ca="1" si="591"/>
        <v>10</v>
      </c>
      <c r="L9444" t="s">
        <v>39</v>
      </c>
      <c r="M9444">
        <v>0</v>
      </c>
      <c r="N9444">
        <v>0</v>
      </c>
      <c r="O9444">
        <v>1</v>
      </c>
      <c r="P9444">
        <v>0</v>
      </c>
      <c r="Q9444">
        <v>1</v>
      </c>
      <c r="R9444">
        <f>SUM(M9444:N9444:O9444:P9444:Q9444)</f>
        <v>2</v>
      </c>
      <c r="S9444" s="1">
        <v>163388</v>
      </c>
      <c r="T9444" s="1" t="str">
        <f t="shared" si="590"/>
        <v>High</v>
      </c>
      <c r="U9444">
        <v>5</v>
      </c>
      <c r="V9444">
        <v>2026</v>
      </c>
      <c r="W9444" t="s">
        <v>28</v>
      </c>
      <c r="X9444">
        <v>7</v>
      </c>
    </row>
    <row r="9445" spans="1:24" x14ac:dyDescent="0.3">
      <c r="A9445">
        <v>9444</v>
      </c>
      <c r="B9445" t="s">
        <v>33</v>
      </c>
      <c r="C9445" t="str">
        <f>_xlfn.XLOOKUP(B9445,Lookup_table!B:B,Lookup_table!C:C)</f>
        <v>Data</v>
      </c>
      <c r="D9445" t="s">
        <v>37</v>
      </c>
      <c r="E9445" t="s">
        <v>32</v>
      </c>
      <c r="F9445" t="s">
        <v>24</v>
      </c>
      <c r="G9445" t="s">
        <v>30</v>
      </c>
      <c r="H9445" t="str">
        <f t="shared" si="588"/>
        <v>Onsite/Hybrid</v>
      </c>
      <c r="I9445" t="s">
        <v>35</v>
      </c>
      <c r="J9445" t="str">
        <f t="shared" si="589"/>
        <v>0-2 yrs</v>
      </c>
      <c r="K9445">
        <f t="shared" ca="1" si="591"/>
        <v>0</v>
      </c>
      <c r="L9445" t="s">
        <v>27</v>
      </c>
      <c r="M9445">
        <v>0</v>
      </c>
      <c r="N9445">
        <v>1</v>
      </c>
      <c r="O9445">
        <v>0</v>
      </c>
      <c r="P9445">
        <v>1</v>
      </c>
      <c r="Q9445">
        <v>0</v>
      </c>
      <c r="R9445">
        <f>SUM(M9445:N9445:O9445:P9445:Q9445)</f>
        <v>2</v>
      </c>
      <c r="S9445" s="1">
        <v>69647</v>
      </c>
      <c r="T9445" s="1" t="str">
        <f t="shared" si="590"/>
        <v>Low</v>
      </c>
      <c r="U9445">
        <v>2</v>
      </c>
      <c r="V9445">
        <v>2022</v>
      </c>
      <c r="W9445" t="s">
        <v>34</v>
      </c>
      <c r="X9445">
        <v>4</v>
      </c>
    </row>
    <row r="9446" spans="1:24" x14ac:dyDescent="0.3">
      <c r="A9446">
        <v>9445</v>
      </c>
      <c r="B9446" t="s">
        <v>31</v>
      </c>
      <c r="C9446" t="str">
        <f>_xlfn.XLOOKUP(B9446,Lookup_table!B:B,Lookup_table!C:C)</f>
        <v>Business</v>
      </c>
      <c r="D9446" t="s">
        <v>37</v>
      </c>
      <c r="E9446" t="s">
        <v>42</v>
      </c>
      <c r="F9446" t="s">
        <v>52</v>
      </c>
      <c r="G9446" t="s">
        <v>17</v>
      </c>
      <c r="H9446" t="str">
        <f t="shared" si="588"/>
        <v>Remote</v>
      </c>
      <c r="I9446" t="s">
        <v>18</v>
      </c>
      <c r="J9446" t="str">
        <f t="shared" si="589"/>
        <v>7+ yrs</v>
      </c>
      <c r="K9446">
        <f t="shared" ca="1" si="591"/>
        <v>15</v>
      </c>
      <c r="L9446" t="s">
        <v>19</v>
      </c>
      <c r="M9446">
        <v>1</v>
      </c>
      <c r="N9446">
        <v>1</v>
      </c>
      <c r="O9446">
        <v>0</v>
      </c>
      <c r="P9446">
        <v>0</v>
      </c>
      <c r="Q9446">
        <v>0</v>
      </c>
      <c r="R9446">
        <f>SUM(M9446:N9446:O9446:P9446:Q9446)</f>
        <v>2</v>
      </c>
      <c r="S9446" s="1">
        <v>99458</v>
      </c>
      <c r="T9446" s="1" t="str">
        <f t="shared" si="590"/>
        <v>Medium</v>
      </c>
      <c r="U9446">
        <v>5</v>
      </c>
      <c r="V9446">
        <v>2023</v>
      </c>
      <c r="W9446" t="s">
        <v>20</v>
      </c>
      <c r="X9446">
        <v>1</v>
      </c>
    </row>
    <row r="9447" spans="1:24" x14ac:dyDescent="0.3">
      <c r="A9447">
        <v>9446</v>
      </c>
      <c r="B9447" t="s">
        <v>50</v>
      </c>
      <c r="C9447" t="str">
        <f>_xlfn.XLOOKUP(B9447,Lookup_table!B:B,Lookup_table!C:C)</f>
        <v>AI</v>
      </c>
      <c r="D9447" t="s">
        <v>37</v>
      </c>
      <c r="E9447" t="s">
        <v>23</v>
      </c>
      <c r="F9447" t="s">
        <v>43</v>
      </c>
      <c r="G9447" t="s">
        <v>17</v>
      </c>
      <c r="H9447" t="str">
        <f t="shared" si="588"/>
        <v>Remote</v>
      </c>
      <c r="I9447" t="s">
        <v>18</v>
      </c>
      <c r="J9447" t="str">
        <f t="shared" si="589"/>
        <v>7+ yrs</v>
      </c>
      <c r="K9447">
        <f t="shared" ca="1" si="591"/>
        <v>12</v>
      </c>
      <c r="L9447" t="s">
        <v>27</v>
      </c>
      <c r="M9447">
        <v>1</v>
      </c>
      <c r="N9447">
        <v>0</v>
      </c>
      <c r="O9447">
        <v>0</v>
      </c>
      <c r="P9447">
        <v>0</v>
      </c>
      <c r="Q9447">
        <v>0</v>
      </c>
      <c r="R9447">
        <f>SUM(M9447:N9447:O9447:P9447:Q9447)</f>
        <v>1</v>
      </c>
      <c r="S9447" s="1">
        <v>136236</v>
      </c>
      <c r="T9447" s="1" t="str">
        <f t="shared" si="590"/>
        <v>High</v>
      </c>
      <c r="U9447">
        <v>10</v>
      </c>
      <c r="V9447">
        <v>2020</v>
      </c>
      <c r="W9447" t="s">
        <v>34</v>
      </c>
      <c r="X9447">
        <v>5</v>
      </c>
    </row>
    <row r="9448" spans="1:24" x14ac:dyDescent="0.3">
      <c r="A9448">
        <v>9447</v>
      </c>
      <c r="B9448" t="s">
        <v>36</v>
      </c>
      <c r="C9448" t="str">
        <f>_xlfn.XLOOKUP(B9448,Lookup_table!B:B,Lookup_table!C:C)</f>
        <v>Data</v>
      </c>
      <c r="D9448" t="s">
        <v>14</v>
      </c>
      <c r="E9448" t="s">
        <v>40</v>
      </c>
      <c r="F9448" t="s">
        <v>24</v>
      </c>
      <c r="G9448" t="s">
        <v>25</v>
      </c>
      <c r="H9448" t="str">
        <f t="shared" si="588"/>
        <v>Onsite/Hybrid</v>
      </c>
      <c r="I9448" t="s">
        <v>35</v>
      </c>
      <c r="J9448" t="str">
        <f t="shared" si="589"/>
        <v>0-2 yrs</v>
      </c>
      <c r="K9448">
        <f t="shared" ca="1" si="591"/>
        <v>1</v>
      </c>
      <c r="L9448" t="s">
        <v>39</v>
      </c>
      <c r="M9448">
        <v>1</v>
      </c>
      <c r="N9448">
        <v>0</v>
      </c>
      <c r="O9448">
        <v>1</v>
      </c>
      <c r="P9448">
        <v>0</v>
      </c>
      <c r="Q9448">
        <v>1</v>
      </c>
      <c r="R9448">
        <f>SUM(M9448:N9448:O9448:P9448:Q9448)</f>
        <v>3</v>
      </c>
      <c r="S9448" s="1">
        <v>71758</v>
      </c>
      <c r="T9448" s="1" t="str">
        <f t="shared" si="590"/>
        <v>Medium</v>
      </c>
      <c r="U9448">
        <v>7</v>
      </c>
      <c r="V9448">
        <v>2020</v>
      </c>
      <c r="W9448" t="s">
        <v>20</v>
      </c>
      <c r="X9448">
        <v>3</v>
      </c>
    </row>
    <row r="9449" spans="1:24" x14ac:dyDescent="0.3">
      <c r="A9449">
        <v>9448</v>
      </c>
      <c r="B9449" t="s">
        <v>36</v>
      </c>
      <c r="C9449" t="str">
        <f>_xlfn.XLOOKUP(B9449,Lookup_table!B:B,Lookup_table!C:C)</f>
        <v>Data</v>
      </c>
      <c r="D9449" t="s">
        <v>14</v>
      </c>
      <c r="E9449" t="s">
        <v>15</v>
      </c>
      <c r="F9449" t="s">
        <v>51</v>
      </c>
      <c r="G9449" t="s">
        <v>17</v>
      </c>
      <c r="H9449" t="str">
        <f t="shared" si="588"/>
        <v>Remote</v>
      </c>
      <c r="I9449" t="s">
        <v>18</v>
      </c>
      <c r="J9449" t="str">
        <f t="shared" si="589"/>
        <v>7+ yrs</v>
      </c>
      <c r="K9449">
        <f t="shared" ca="1" si="591"/>
        <v>12</v>
      </c>
      <c r="L9449" t="s">
        <v>27</v>
      </c>
      <c r="M9449">
        <v>0</v>
      </c>
      <c r="N9449">
        <v>1</v>
      </c>
      <c r="O9449">
        <v>0</v>
      </c>
      <c r="P9449">
        <v>0</v>
      </c>
      <c r="Q9449">
        <v>1</v>
      </c>
      <c r="R9449">
        <f>SUM(M9449:N9449:O9449:P9449:Q9449)</f>
        <v>2</v>
      </c>
      <c r="S9449" s="1">
        <v>107180</v>
      </c>
      <c r="T9449" s="1" t="str">
        <f t="shared" si="590"/>
        <v>Medium</v>
      </c>
      <c r="U9449">
        <v>7</v>
      </c>
      <c r="V9449">
        <v>2025</v>
      </c>
      <c r="W9449" t="s">
        <v>34</v>
      </c>
      <c r="X9449">
        <v>2</v>
      </c>
    </row>
    <row r="9450" spans="1:24" x14ac:dyDescent="0.3">
      <c r="A9450">
        <v>9449</v>
      </c>
      <c r="B9450" t="s">
        <v>21</v>
      </c>
      <c r="C9450" t="str">
        <f>_xlfn.XLOOKUP(B9450,Lookup_table!B:B,Lookup_table!C:C)</f>
        <v>AI</v>
      </c>
      <c r="D9450" t="s">
        <v>37</v>
      </c>
      <c r="E9450" t="s">
        <v>23</v>
      </c>
      <c r="F9450" t="s">
        <v>29</v>
      </c>
      <c r="G9450" t="s">
        <v>17</v>
      </c>
      <c r="H9450" t="str">
        <f t="shared" si="588"/>
        <v>Remote</v>
      </c>
      <c r="I9450" t="s">
        <v>35</v>
      </c>
      <c r="J9450" t="str">
        <f t="shared" si="589"/>
        <v>0-2 yrs</v>
      </c>
      <c r="K9450">
        <f t="shared" ca="1" si="591"/>
        <v>1</v>
      </c>
      <c r="L9450" t="s">
        <v>27</v>
      </c>
      <c r="M9450">
        <v>1</v>
      </c>
      <c r="N9450">
        <v>0</v>
      </c>
      <c r="O9450">
        <v>0</v>
      </c>
      <c r="P9450">
        <v>1</v>
      </c>
      <c r="Q9450">
        <v>0</v>
      </c>
      <c r="R9450">
        <f>SUM(M9450:N9450:O9450:P9450:Q9450)</f>
        <v>2</v>
      </c>
      <c r="S9450" s="1">
        <v>105997</v>
      </c>
      <c r="T9450" s="1" t="str">
        <f t="shared" si="590"/>
        <v>Medium</v>
      </c>
      <c r="U9450">
        <v>7</v>
      </c>
      <c r="V9450">
        <v>2023</v>
      </c>
      <c r="W9450" t="s">
        <v>28</v>
      </c>
      <c r="X9450">
        <v>8</v>
      </c>
    </row>
    <row r="9451" spans="1:24" x14ac:dyDescent="0.3">
      <c r="A9451">
        <v>9450</v>
      </c>
      <c r="B9451" t="s">
        <v>21</v>
      </c>
      <c r="C9451" t="str">
        <f>_xlfn.XLOOKUP(B9451,Lookup_table!B:B,Lookup_table!C:C)</f>
        <v>AI</v>
      </c>
      <c r="D9451" t="s">
        <v>34</v>
      </c>
      <c r="E9451" t="s">
        <v>23</v>
      </c>
      <c r="F9451" t="s">
        <v>44</v>
      </c>
      <c r="G9451" t="s">
        <v>25</v>
      </c>
      <c r="H9451" t="str">
        <f t="shared" si="588"/>
        <v>Onsite/Hybrid</v>
      </c>
      <c r="I9451" t="s">
        <v>35</v>
      </c>
      <c r="J9451" t="str">
        <f t="shared" si="589"/>
        <v>0-2 yrs</v>
      </c>
      <c r="K9451">
        <f t="shared" ca="1" si="591"/>
        <v>0</v>
      </c>
      <c r="L9451" t="s">
        <v>27</v>
      </c>
      <c r="M9451">
        <v>0</v>
      </c>
      <c r="N9451">
        <v>0</v>
      </c>
      <c r="O9451">
        <v>1</v>
      </c>
      <c r="P9451">
        <v>0</v>
      </c>
      <c r="Q9451">
        <v>1</v>
      </c>
      <c r="R9451">
        <f>SUM(M9451:N9451:O9451:P9451:Q9451)</f>
        <v>2</v>
      </c>
      <c r="S9451" s="1">
        <v>112323</v>
      </c>
      <c r="T9451" s="1" t="str">
        <f t="shared" si="590"/>
        <v>Medium</v>
      </c>
      <c r="U9451">
        <v>3</v>
      </c>
      <c r="V9451">
        <v>2020</v>
      </c>
      <c r="W9451" t="s">
        <v>34</v>
      </c>
      <c r="X9451">
        <v>4</v>
      </c>
    </row>
    <row r="9452" spans="1:24" x14ac:dyDescent="0.3">
      <c r="A9452">
        <v>9451</v>
      </c>
      <c r="B9452" t="s">
        <v>36</v>
      </c>
      <c r="C9452" t="str">
        <f>_xlfn.XLOOKUP(B9452,Lookup_table!B:B,Lookup_table!C:C)</f>
        <v>Data</v>
      </c>
      <c r="D9452" t="s">
        <v>34</v>
      </c>
      <c r="E9452" t="s">
        <v>42</v>
      </c>
      <c r="F9452" t="s">
        <v>29</v>
      </c>
      <c r="G9452" t="s">
        <v>30</v>
      </c>
      <c r="H9452" t="str">
        <f t="shared" si="588"/>
        <v>Onsite/Hybrid</v>
      </c>
      <c r="I9452" t="s">
        <v>35</v>
      </c>
      <c r="J9452" t="str">
        <f t="shared" si="589"/>
        <v>0-2 yrs</v>
      </c>
      <c r="K9452">
        <f t="shared" ca="1" si="591"/>
        <v>1</v>
      </c>
      <c r="L9452" t="s">
        <v>27</v>
      </c>
      <c r="M9452">
        <v>1</v>
      </c>
      <c r="N9452">
        <v>0</v>
      </c>
      <c r="O9452">
        <v>1</v>
      </c>
      <c r="P9452">
        <v>1</v>
      </c>
      <c r="Q9452">
        <v>1</v>
      </c>
      <c r="R9452">
        <f>SUM(M9452:N9452:O9452:P9452:Q9452)</f>
        <v>4</v>
      </c>
      <c r="S9452" s="1">
        <v>85463</v>
      </c>
      <c r="T9452" s="1" t="str">
        <f t="shared" si="590"/>
        <v>Medium</v>
      </c>
      <c r="U9452">
        <v>2</v>
      </c>
      <c r="V9452">
        <v>2024</v>
      </c>
      <c r="W9452" t="s">
        <v>28</v>
      </c>
      <c r="X9452">
        <v>5</v>
      </c>
    </row>
    <row r="9453" spans="1:24" x14ac:dyDescent="0.3">
      <c r="A9453">
        <v>9452</v>
      </c>
      <c r="B9453" t="s">
        <v>36</v>
      </c>
      <c r="C9453" t="str">
        <f>_xlfn.XLOOKUP(B9453,Lookup_table!B:B,Lookup_table!C:C)</f>
        <v>Data</v>
      </c>
      <c r="D9453" t="s">
        <v>34</v>
      </c>
      <c r="E9453" t="s">
        <v>42</v>
      </c>
      <c r="F9453" t="s">
        <v>29</v>
      </c>
      <c r="G9453" t="s">
        <v>25</v>
      </c>
      <c r="H9453" t="str">
        <f t="shared" si="588"/>
        <v>Onsite/Hybrid</v>
      </c>
      <c r="I9453" t="s">
        <v>26</v>
      </c>
      <c r="J9453" t="str">
        <f t="shared" si="589"/>
        <v>3-6 yrs</v>
      </c>
      <c r="K9453">
        <f t="shared" ca="1" si="591"/>
        <v>5</v>
      </c>
      <c r="L9453" t="s">
        <v>19</v>
      </c>
      <c r="M9453">
        <v>0</v>
      </c>
      <c r="N9453">
        <v>0</v>
      </c>
      <c r="O9453">
        <v>1</v>
      </c>
      <c r="P9453">
        <v>0</v>
      </c>
      <c r="Q9453">
        <v>1</v>
      </c>
      <c r="R9453">
        <f>SUM(M9453:N9453:O9453:P9453:Q9453)</f>
        <v>2</v>
      </c>
      <c r="S9453" s="1">
        <v>101065</v>
      </c>
      <c r="T9453" s="1" t="str">
        <f t="shared" si="590"/>
        <v>Medium</v>
      </c>
      <c r="U9453">
        <v>4</v>
      </c>
      <c r="V9453">
        <v>2022</v>
      </c>
      <c r="W9453" t="s">
        <v>20</v>
      </c>
      <c r="X9453">
        <v>5</v>
      </c>
    </row>
    <row r="9454" spans="1:24" x14ac:dyDescent="0.3">
      <c r="A9454">
        <v>9453</v>
      </c>
      <c r="B9454" t="s">
        <v>50</v>
      </c>
      <c r="C9454" t="str">
        <f>_xlfn.XLOOKUP(B9454,Lookup_table!B:B,Lookup_table!C:C)</f>
        <v>AI</v>
      </c>
      <c r="D9454" t="s">
        <v>34</v>
      </c>
      <c r="E9454" t="s">
        <v>32</v>
      </c>
      <c r="F9454" t="s">
        <v>52</v>
      </c>
      <c r="G9454" t="s">
        <v>30</v>
      </c>
      <c r="H9454" t="str">
        <f t="shared" si="588"/>
        <v>Onsite/Hybrid</v>
      </c>
      <c r="I9454" t="s">
        <v>26</v>
      </c>
      <c r="J9454" t="str">
        <f t="shared" si="589"/>
        <v>3-6 yrs</v>
      </c>
      <c r="K9454">
        <f t="shared" ca="1" si="591"/>
        <v>3</v>
      </c>
      <c r="L9454" t="s">
        <v>39</v>
      </c>
      <c r="M9454">
        <v>1</v>
      </c>
      <c r="N9454">
        <v>1</v>
      </c>
      <c r="O9454">
        <v>0</v>
      </c>
      <c r="P9454">
        <v>0</v>
      </c>
      <c r="Q9454">
        <v>0</v>
      </c>
      <c r="R9454">
        <f>SUM(M9454:N9454:O9454:P9454:Q9454)</f>
        <v>2</v>
      </c>
      <c r="S9454" s="1">
        <v>116960</v>
      </c>
      <c r="T9454" s="1" t="str">
        <f t="shared" si="590"/>
        <v>Medium</v>
      </c>
      <c r="U9454">
        <v>7</v>
      </c>
      <c r="V9454">
        <v>2023</v>
      </c>
      <c r="W9454" t="s">
        <v>34</v>
      </c>
      <c r="X9454">
        <v>6</v>
      </c>
    </row>
    <row r="9455" spans="1:24" x14ac:dyDescent="0.3">
      <c r="A9455">
        <v>9454</v>
      </c>
      <c r="B9455" t="s">
        <v>36</v>
      </c>
      <c r="C9455" t="str">
        <f>_xlfn.XLOOKUP(B9455,Lookup_table!B:B,Lookup_table!C:C)</f>
        <v>Data</v>
      </c>
      <c r="D9455" t="s">
        <v>34</v>
      </c>
      <c r="E9455" t="s">
        <v>42</v>
      </c>
      <c r="F9455" t="s">
        <v>16</v>
      </c>
      <c r="G9455" t="s">
        <v>17</v>
      </c>
      <c r="H9455" t="str">
        <f t="shared" si="588"/>
        <v>Remote</v>
      </c>
      <c r="I9455" t="s">
        <v>35</v>
      </c>
      <c r="J9455" t="str">
        <f t="shared" si="589"/>
        <v>0-2 yrs</v>
      </c>
      <c r="K9455">
        <f t="shared" ca="1" si="591"/>
        <v>2</v>
      </c>
      <c r="L9455" t="s">
        <v>27</v>
      </c>
      <c r="M9455">
        <v>0</v>
      </c>
      <c r="N9455">
        <v>0</v>
      </c>
      <c r="O9455">
        <v>1</v>
      </c>
      <c r="P9455">
        <v>0</v>
      </c>
      <c r="Q9455">
        <v>0</v>
      </c>
      <c r="R9455">
        <f>SUM(M9455:N9455:O9455:P9455:Q9455)</f>
        <v>1</v>
      </c>
      <c r="S9455" s="1">
        <v>61624</v>
      </c>
      <c r="T9455" s="1" t="str">
        <f t="shared" si="590"/>
        <v>Low</v>
      </c>
      <c r="U9455">
        <v>2</v>
      </c>
      <c r="V9455">
        <v>2025</v>
      </c>
      <c r="W9455" t="s">
        <v>34</v>
      </c>
      <c r="X9455">
        <v>6</v>
      </c>
    </row>
    <row r="9456" spans="1:24" x14ac:dyDescent="0.3">
      <c r="A9456">
        <v>9455</v>
      </c>
      <c r="B9456" t="s">
        <v>50</v>
      </c>
      <c r="C9456" t="str">
        <f>_xlfn.XLOOKUP(B9456,Lookup_table!B:B,Lookup_table!C:C)</f>
        <v>AI</v>
      </c>
      <c r="D9456" t="s">
        <v>14</v>
      </c>
      <c r="E9456" t="s">
        <v>40</v>
      </c>
      <c r="F9456" t="s">
        <v>44</v>
      </c>
      <c r="G9456" t="s">
        <v>17</v>
      </c>
      <c r="H9456" t="str">
        <f t="shared" si="588"/>
        <v>Remote</v>
      </c>
      <c r="I9456" t="s">
        <v>35</v>
      </c>
      <c r="J9456" t="str">
        <f t="shared" si="589"/>
        <v>0-2 yrs</v>
      </c>
      <c r="K9456">
        <f t="shared" ca="1" si="591"/>
        <v>0</v>
      </c>
      <c r="L9456" t="s">
        <v>19</v>
      </c>
      <c r="M9456">
        <v>0</v>
      </c>
      <c r="N9456">
        <v>0</v>
      </c>
      <c r="O9456">
        <v>0</v>
      </c>
      <c r="P9456">
        <v>0</v>
      </c>
      <c r="Q9456">
        <v>0</v>
      </c>
      <c r="R9456">
        <f>SUM(M9456:N9456:O9456:P9456:Q9456)</f>
        <v>0</v>
      </c>
      <c r="S9456" s="1">
        <v>89796</v>
      </c>
      <c r="T9456" s="1" t="str">
        <f t="shared" si="590"/>
        <v>Medium</v>
      </c>
      <c r="U9456">
        <v>1</v>
      </c>
      <c r="V9456">
        <v>2026</v>
      </c>
      <c r="W9456" t="s">
        <v>28</v>
      </c>
      <c r="X9456">
        <v>7</v>
      </c>
    </row>
    <row r="9457" spans="1:24" x14ac:dyDescent="0.3">
      <c r="A9457">
        <v>9456</v>
      </c>
      <c r="B9457" t="s">
        <v>41</v>
      </c>
      <c r="C9457" t="str">
        <f>_xlfn.XLOOKUP(B9457,Lookup_table!B:B,Lookup_table!C:C)</f>
        <v>Data</v>
      </c>
      <c r="D9457" t="s">
        <v>34</v>
      </c>
      <c r="E9457" t="s">
        <v>38</v>
      </c>
      <c r="F9457" t="s">
        <v>43</v>
      </c>
      <c r="G9457" t="s">
        <v>30</v>
      </c>
      <c r="H9457" t="str">
        <f t="shared" si="588"/>
        <v>Onsite/Hybrid</v>
      </c>
      <c r="I9457" t="s">
        <v>26</v>
      </c>
      <c r="J9457" t="str">
        <f t="shared" si="589"/>
        <v>3-6 yrs</v>
      </c>
      <c r="K9457">
        <f t="shared" ca="1" si="591"/>
        <v>3</v>
      </c>
      <c r="L9457" t="s">
        <v>39</v>
      </c>
      <c r="M9457">
        <v>0</v>
      </c>
      <c r="N9457">
        <v>0</v>
      </c>
      <c r="O9457">
        <v>1</v>
      </c>
      <c r="P9457">
        <v>1</v>
      </c>
      <c r="Q9457">
        <v>0</v>
      </c>
      <c r="R9457">
        <f>SUM(M9457:N9457:O9457:P9457:Q9457)</f>
        <v>2</v>
      </c>
      <c r="S9457" s="1">
        <v>102788</v>
      </c>
      <c r="T9457" s="1" t="str">
        <f t="shared" si="590"/>
        <v>Medium</v>
      </c>
      <c r="U9457">
        <v>1</v>
      </c>
      <c r="V9457">
        <v>2025</v>
      </c>
      <c r="W9457" t="s">
        <v>28</v>
      </c>
      <c r="X9457">
        <v>4</v>
      </c>
    </row>
    <row r="9458" spans="1:24" x14ac:dyDescent="0.3">
      <c r="A9458">
        <v>9457</v>
      </c>
      <c r="B9458" t="s">
        <v>31</v>
      </c>
      <c r="C9458" t="str">
        <f>_xlfn.XLOOKUP(B9458,Lookup_table!B:B,Lookup_table!C:C)</f>
        <v>Business</v>
      </c>
      <c r="D9458" t="s">
        <v>14</v>
      </c>
      <c r="E9458" t="s">
        <v>40</v>
      </c>
      <c r="F9458" t="s">
        <v>24</v>
      </c>
      <c r="G9458" t="s">
        <v>30</v>
      </c>
      <c r="H9458" t="str">
        <f t="shared" si="588"/>
        <v>Onsite/Hybrid</v>
      </c>
      <c r="I9458" t="s">
        <v>35</v>
      </c>
      <c r="J9458" t="str">
        <f t="shared" si="589"/>
        <v>0-2 yrs</v>
      </c>
      <c r="K9458">
        <f t="shared" ca="1" si="591"/>
        <v>0</v>
      </c>
      <c r="L9458" t="s">
        <v>27</v>
      </c>
      <c r="M9458">
        <v>0</v>
      </c>
      <c r="N9458">
        <v>0</v>
      </c>
      <c r="O9458">
        <v>0</v>
      </c>
      <c r="P9458">
        <v>1</v>
      </c>
      <c r="Q9458">
        <v>1</v>
      </c>
      <c r="R9458">
        <f>SUM(M9458:N9458:O9458:P9458:Q9458)</f>
        <v>2</v>
      </c>
      <c r="S9458" s="1">
        <v>78835</v>
      </c>
      <c r="T9458" s="1" t="str">
        <f t="shared" si="590"/>
        <v>Medium</v>
      </c>
      <c r="U9458">
        <v>4</v>
      </c>
      <c r="V9458">
        <v>2020</v>
      </c>
      <c r="W9458" t="s">
        <v>34</v>
      </c>
      <c r="X9458">
        <v>1</v>
      </c>
    </row>
    <row r="9459" spans="1:24" x14ac:dyDescent="0.3">
      <c r="A9459">
        <v>9458</v>
      </c>
      <c r="B9459" t="s">
        <v>36</v>
      </c>
      <c r="C9459" t="str">
        <f>_xlfn.XLOOKUP(B9459,Lookup_table!B:B,Lookup_table!C:C)</f>
        <v>Data</v>
      </c>
      <c r="D9459" t="s">
        <v>14</v>
      </c>
      <c r="E9459" t="s">
        <v>32</v>
      </c>
      <c r="F9459" t="s">
        <v>24</v>
      </c>
      <c r="G9459" t="s">
        <v>30</v>
      </c>
      <c r="H9459" t="str">
        <f t="shared" si="588"/>
        <v>Onsite/Hybrid</v>
      </c>
      <c r="I9459" t="s">
        <v>18</v>
      </c>
      <c r="J9459" t="str">
        <f t="shared" si="589"/>
        <v>7+ yrs</v>
      </c>
      <c r="K9459">
        <f t="shared" ca="1" si="591"/>
        <v>10</v>
      </c>
      <c r="L9459" t="s">
        <v>19</v>
      </c>
      <c r="M9459">
        <v>1</v>
      </c>
      <c r="N9459">
        <v>1</v>
      </c>
      <c r="O9459">
        <v>0</v>
      </c>
      <c r="P9459">
        <v>1</v>
      </c>
      <c r="Q9459">
        <v>0</v>
      </c>
      <c r="R9459">
        <f>SUM(M9459:N9459:O9459:P9459:Q9459)</f>
        <v>3</v>
      </c>
      <c r="S9459" s="1">
        <v>119995</v>
      </c>
      <c r="T9459" s="1" t="str">
        <f t="shared" si="590"/>
        <v>Medium</v>
      </c>
      <c r="U9459">
        <v>6</v>
      </c>
      <c r="V9459">
        <v>2024</v>
      </c>
      <c r="W9459" t="s">
        <v>20</v>
      </c>
      <c r="X9459">
        <v>3</v>
      </c>
    </row>
    <row r="9460" spans="1:24" x14ac:dyDescent="0.3">
      <c r="A9460">
        <v>9459</v>
      </c>
      <c r="B9460" t="s">
        <v>41</v>
      </c>
      <c r="C9460" t="str">
        <f>_xlfn.XLOOKUP(B9460,Lookup_table!B:B,Lookup_table!C:C)</f>
        <v>Data</v>
      </c>
      <c r="D9460" t="s">
        <v>14</v>
      </c>
      <c r="E9460" t="s">
        <v>15</v>
      </c>
      <c r="F9460" t="s">
        <v>43</v>
      </c>
      <c r="G9460" t="s">
        <v>25</v>
      </c>
      <c r="H9460" t="str">
        <f t="shared" si="588"/>
        <v>Onsite/Hybrid</v>
      </c>
      <c r="I9460" t="s">
        <v>35</v>
      </c>
      <c r="J9460" t="str">
        <f t="shared" si="589"/>
        <v>0-2 yrs</v>
      </c>
      <c r="K9460">
        <f t="shared" ca="1" si="591"/>
        <v>1</v>
      </c>
      <c r="L9460" t="s">
        <v>39</v>
      </c>
      <c r="M9460">
        <v>0</v>
      </c>
      <c r="N9460">
        <v>0</v>
      </c>
      <c r="O9460">
        <v>0</v>
      </c>
      <c r="P9460">
        <v>0</v>
      </c>
      <c r="Q9460">
        <v>1</v>
      </c>
      <c r="R9460">
        <f>SUM(M9460:N9460:O9460:P9460:Q9460)</f>
        <v>1</v>
      </c>
      <c r="S9460" s="1">
        <v>59051</v>
      </c>
      <c r="T9460" s="1" t="str">
        <f t="shared" si="590"/>
        <v>Low</v>
      </c>
      <c r="U9460">
        <v>5</v>
      </c>
      <c r="V9460">
        <v>2026</v>
      </c>
      <c r="W9460" t="s">
        <v>34</v>
      </c>
      <c r="X9460">
        <v>1</v>
      </c>
    </row>
    <row r="9461" spans="1:24" x14ac:dyDescent="0.3">
      <c r="A9461">
        <v>9460</v>
      </c>
      <c r="B9461" t="s">
        <v>33</v>
      </c>
      <c r="C9461" t="str">
        <f>_xlfn.XLOOKUP(B9461,Lookup_table!B:B,Lookup_table!C:C)</f>
        <v>Data</v>
      </c>
      <c r="D9461" t="s">
        <v>14</v>
      </c>
      <c r="E9461" t="s">
        <v>32</v>
      </c>
      <c r="F9461" t="s">
        <v>43</v>
      </c>
      <c r="G9461" t="s">
        <v>25</v>
      </c>
      <c r="H9461" t="str">
        <f t="shared" si="588"/>
        <v>Onsite/Hybrid</v>
      </c>
      <c r="I9461" t="s">
        <v>26</v>
      </c>
      <c r="J9461" t="str">
        <f t="shared" si="589"/>
        <v>3-6 yrs</v>
      </c>
      <c r="K9461">
        <f t="shared" ca="1" si="591"/>
        <v>6</v>
      </c>
      <c r="L9461" t="s">
        <v>27</v>
      </c>
      <c r="M9461">
        <v>1</v>
      </c>
      <c r="N9461">
        <v>0</v>
      </c>
      <c r="O9461">
        <v>1</v>
      </c>
      <c r="P9461">
        <v>0</v>
      </c>
      <c r="Q9461">
        <v>0</v>
      </c>
      <c r="R9461">
        <f>SUM(M9461:N9461:O9461:P9461:Q9461)</f>
        <v>2</v>
      </c>
      <c r="S9461" s="1">
        <v>90879</v>
      </c>
      <c r="T9461" s="1" t="str">
        <f t="shared" si="590"/>
        <v>Medium</v>
      </c>
      <c r="U9461">
        <v>6</v>
      </c>
      <c r="V9461">
        <v>2024</v>
      </c>
      <c r="W9461" t="s">
        <v>20</v>
      </c>
      <c r="X9461">
        <v>5</v>
      </c>
    </row>
    <row r="9462" spans="1:24" x14ac:dyDescent="0.3">
      <c r="A9462">
        <v>9461</v>
      </c>
      <c r="B9462" t="s">
        <v>33</v>
      </c>
      <c r="C9462" t="str">
        <f>_xlfn.XLOOKUP(B9462,Lookup_table!B:B,Lookup_table!C:C)</f>
        <v>Data</v>
      </c>
      <c r="D9462" t="s">
        <v>14</v>
      </c>
      <c r="E9462" t="s">
        <v>15</v>
      </c>
      <c r="F9462" t="s">
        <v>43</v>
      </c>
      <c r="G9462" t="s">
        <v>25</v>
      </c>
      <c r="H9462" t="str">
        <f t="shared" si="588"/>
        <v>Onsite/Hybrid</v>
      </c>
      <c r="I9462" t="s">
        <v>26</v>
      </c>
      <c r="J9462" t="str">
        <f t="shared" si="589"/>
        <v>3-6 yrs</v>
      </c>
      <c r="K9462">
        <f t="shared" ca="1" si="591"/>
        <v>3</v>
      </c>
      <c r="L9462" t="s">
        <v>39</v>
      </c>
      <c r="M9462">
        <v>1</v>
      </c>
      <c r="N9462">
        <v>1</v>
      </c>
      <c r="O9462">
        <v>1</v>
      </c>
      <c r="P9462">
        <v>1</v>
      </c>
      <c r="Q9462">
        <v>0</v>
      </c>
      <c r="R9462">
        <f>SUM(M9462:N9462:O9462:P9462:Q9462)</f>
        <v>4</v>
      </c>
      <c r="S9462" s="1">
        <v>109107</v>
      </c>
      <c r="T9462" s="1" t="str">
        <f t="shared" si="590"/>
        <v>Medium</v>
      </c>
      <c r="U9462">
        <v>2</v>
      </c>
      <c r="V9462">
        <v>2021</v>
      </c>
      <c r="W9462" t="s">
        <v>28</v>
      </c>
      <c r="X9462">
        <v>6</v>
      </c>
    </row>
    <row r="9463" spans="1:24" x14ac:dyDescent="0.3">
      <c r="A9463">
        <v>9462</v>
      </c>
      <c r="B9463" t="s">
        <v>33</v>
      </c>
      <c r="C9463" t="str">
        <f>_xlfn.XLOOKUP(B9463,Lookup_table!B:B,Lookup_table!C:C)</f>
        <v>Data</v>
      </c>
      <c r="D9463" t="s">
        <v>37</v>
      </c>
      <c r="E9463" t="s">
        <v>38</v>
      </c>
      <c r="F9463" t="s">
        <v>43</v>
      </c>
      <c r="G9463" t="s">
        <v>17</v>
      </c>
      <c r="H9463" t="str">
        <f t="shared" si="588"/>
        <v>Remote</v>
      </c>
      <c r="I9463" t="s">
        <v>26</v>
      </c>
      <c r="J9463" t="str">
        <f t="shared" si="589"/>
        <v>3-6 yrs</v>
      </c>
      <c r="K9463">
        <f t="shared" ca="1" si="591"/>
        <v>4</v>
      </c>
      <c r="L9463" t="s">
        <v>27</v>
      </c>
      <c r="M9463">
        <v>0</v>
      </c>
      <c r="N9463">
        <v>1</v>
      </c>
      <c r="O9463">
        <v>1</v>
      </c>
      <c r="P9463">
        <v>0</v>
      </c>
      <c r="Q9463">
        <v>1</v>
      </c>
      <c r="R9463">
        <f>SUM(M9463:N9463:O9463:P9463:Q9463)</f>
        <v>3</v>
      </c>
      <c r="S9463" s="1">
        <v>98563</v>
      </c>
      <c r="T9463" s="1" t="str">
        <f t="shared" si="590"/>
        <v>Medium</v>
      </c>
      <c r="U9463">
        <v>3</v>
      </c>
      <c r="V9463">
        <v>2025</v>
      </c>
      <c r="W9463" t="s">
        <v>20</v>
      </c>
      <c r="X9463">
        <v>4</v>
      </c>
    </row>
    <row r="9464" spans="1:24" x14ac:dyDescent="0.3">
      <c r="A9464">
        <v>9463</v>
      </c>
      <c r="B9464" t="s">
        <v>50</v>
      </c>
      <c r="C9464" t="str">
        <f>_xlfn.XLOOKUP(B9464,Lookup_table!B:B,Lookup_table!C:C)</f>
        <v>AI</v>
      </c>
      <c r="D9464" t="s">
        <v>34</v>
      </c>
      <c r="E9464" t="s">
        <v>40</v>
      </c>
      <c r="F9464" t="s">
        <v>52</v>
      </c>
      <c r="G9464" t="s">
        <v>17</v>
      </c>
      <c r="H9464" t="str">
        <f t="shared" si="588"/>
        <v>Remote</v>
      </c>
      <c r="I9464" t="s">
        <v>26</v>
      </c>
      <c r="J9464" t="str">
        <f t="shared" si="589"/>
        <v>3-6 yrs</v>
      </c>
      <c r="K9464">
        <f t="shared" ca="1" si="591"/>
        <v>6</v>
      </c>
      <c r="L9464" t="s">
        <v>39</v>
      </c>
      <c r="M9464">
        <v>1</v>
      </c>
      <c r="N9464">
        <v>0</v>
      </c>
      <c r="O9464">
        <v>1</v>
      </c>
      <c r="P9464">
        <v>0</v>
      </c>
      <c r="Q9464">
        <v>1</v>
      </c>
      <c r="R9464">
        <f>SUM(M9464:N9464:O9464:P9464:Q9464)</f>
        <v>3</v>
      </c>
      <c r="S9464" s="1">
        <v>135971</v>
      </c>
      <c r="T9464" s="1" t="str">
        <f t="shared" si="590"/>
        <v>High</v>
      </c>
      <c r="U9464">
        <v>1</v>
      </c>
      <c r="V9464">
        <v>2022</v>
      </c>
      <c r="W9464" t="s">
        <v>20</v>
      </c>
      <c r="X9464">
        <v>3</v>
      </c>
    </row>
    <row r="9465" spans="1:24" x14ac:dyDescent="0.3">
      <c r="A9465">
        <v>9464</v>
      </c>
      <c r="B9465" t="s">
        <v>31</v>
      </c>
      <c r="C9465" t="str">
        <f>_xlfn.XLOOKUP(B9465,Lookup_table!B:B,Lookup_table!C:C)</f>
        <v>Business</v>
      </c>
      <c r="D9465" t="s">
        <v>22</v>
      </c>
      <c r="E9465" t="s">
        <v>40</v>
      </c>
      <c r="F9465" t="s">
        <v>51</v>
      </c>
      <c r="G9465" t="s">
        <v>30</v>
      </c>
      <c r="H9465" t="str">
        <f t="shared" si="588"/>
        <v>Onsite/Hybrid</v>
      </c>
      <c r="I9465" t="s">
        <v>18</v>
      </c>
      <c r="J9465" t="str">
        <f t="shared" si="589"/>
        <v>7+ yrs</v>
      </c>
      <c r="K9465">
        <f t="shared" ca="1" si="591"/>
        <v>11</v>
      </c>
      <c r="L9465" t="s">
        <v>19</v>
      </c>
      <c r="M9465">
        <v>0</v>
      </c>
      <c r="N9465">
        <v>0</v>
      </c>
      <c r="O9465">
        <v>1</v>
      </c>
      <c r="P9465">
        <v>1</v>
      </c>
      <c r="Q9465">
        <v>1</v>
      </c>
      <c r="R9465">
        <f>SUM(M9465:N9465:O9465:P9465:Q9465)</f>
        <v>3</v>
      </c>
      <c r="S9465" s="1">
        <v>164666</v>
      </c>
      <c r="T9465" s="1" t="str">
        <f t="shared" si="590"/>
        <v>High</v>
      </c>
      <c r="U9465">
        <v>8</v>
      </c>
      <c r="V9465">
        <v>2025</v>
      </c>
      <c r="W9465" t="s">
        <v>28</v>
      </c>
      <c r="X9465">
        <v>9</v>
      </c>
    </row>
    <row r="9466" spans="1:24" x14ac:dyDescent="0.3">
      <c r="A9466">
        <v>9465</v>
      </c>
      <c r="B9466" t="s">
        <v>21</v>
      </c>
      <c r="C9466" t="str">
        <f>_xlfn.XLOOKUP(B9466,Lookup_table!B:B,Lookup_table!C:C)</f>
        <v>AI</v>
      </c>
      <c r="D9466" t="s">
        <v>22</v>
      </c>
      <c r="E9466" t="s">
        <v>15</v>
      </c>
      <c r="F9466" t="s">
        <v>44</v>
      </c>
      <c r="G9466" t="s">
        <v>17</v>
      </c>
      <c r="H9466" t="str">
        <f t="shared" si="588"/>
        <v>Remote</v>
      </c>
      <c r="I9466" t="s">
        <v>35</v>
      </c>
      <c r="J9466" t="str">
        <f t="shared" si="589"/>
        <v>0-2 yrs</v>
      </c>
      <c r="K9466">
        <f t="shared" ca="1" si="591"/>
        <v>2</v>
      </c>
      <c r="L9466" t="s">
        <v>19</v>
      </c>
      <c r="M9466">
        <v>1</v>
      </c>
      <c r="N9466">
        <v>0</v>
      </c>
      <c r="O9466">
        <v>1</v>
      </c>
      <c r="P9466">
        <v>0</v>
      </c>
      <c r="Q9466">
        <v>1</v>
      </c>
      <c r="R9466">
        <f>SUM(M9466:N9466:O9466:P9466:Q9466)</f>
        <v>3</v>
      </c>
      <c r="S9466" s="1">
        <v>137322</v>
      </c>
      <c r="T9466" s="1" t="str">
        <f t="shared" si="590"/>
        <v>High</v>
      </c>
      <c r="U9466">
        <v>1</v>
      </c>
      <c r="V9466">
        <v>2023</v>
      </c>
      <c r="W9466" t="s">
        <v>20</v>
      </c>
      <c r="X9466">
        <v>5</v>
      </c>
    </row>
    <row r="9467" spans="1:24" x14ac:dyDescent="0.3">
      <c r="A9467">
        <v>9466</v>
      </c>
      <c r="B9467" t="s">
        <v>50</v>
      </c>
      <c r="C9467" t="str">
        <f>_xlfn.XLOOKUP(B9467,Lookup_table!B:B,Lookup_table!C:C)</f>
        <v>AI</v>
      </c>
      <c r="D9467" t="s">
        <v>22</v>
      </c>
      <c r="E9467" t="s">
        <v>40</v>
      </c>
      <c r="F9467" t="s">
        <v>16</v>
      </c>
      <c r="G9467" t="s">
        <v>30</v>
      </c>
      <c r="H9467" t="str">
        <f t="shared" si="588"/>
        <v>Onsite/Hybrid</v>
      </c>
      <c r="I9467" t="s">
        <v>26</v>
      </c>
      <c r="J9467" t="str">
        <f t="shared" si="589"/>
        <v>3-6 yrs</v>
      </c>
      <c r="K9467">
        <f t="shared" ca="1" si="591"/>
        <v>4</v>
      </c>
      <c r="L9467" t="s">
        <v>27</v>
      </c>
      <c r="M9467">
        <v>0</v>
      </c>
      <c r="N9467">
        <v>0</v>
      </c>
      <c r="O9467">
        <v>0</v>
      </c>
      <c r="P9467">
        <v>0</v>
      </c>
      <c r="Q9467">
        <v>1</v>
      </c>
      <c r="R9467">
        <f>SUM(M9467:N9467:O9467:P9467:Q9467)</f>
        <v>1</v>
      </c>
      <c r="S9467" s="1">
        <v>149721</v>
      </c>
      <c r="T9467" s="1" t="str">
        <f t="shared" si="590"/>
        <v>High</v>
      </c>
      <c r="U9467">
        <v>11</v>
      </c>
      <c r="V9467">
        <v>2023</v>
      </c>
      <c r="W9467" t="s">
        <v>20</v>
      </c>
      <c r="X9467">
        <v>3</v>
      </c>
    </row>
    <row r="9468" spans="1:24" x14ac:dyDescent="0.3">
      <c r="A9468">
        <v>9467</v>
      </c>
      <c r="B9468" t="s">
        <v>50</v>
      </c>
      <c r="C9468" t="str">
        <f>_xlfn.XLOOKUP(B9468,Lookup_table!B:B,Lookup_table!C:C)</f>
        <v>AI</v>
      </c>
      <c r="D9468" t="s">
        <v>37</v>
      </c>
      <c r="E9468" t="s">
        <v>40</v>
      </c>
      <c r="F9468" t="s">
        <v>52</v>
      </c>
      <c r="G9468" t="s">
        <v>30</v>
      </c>
      <c r="H9468" t="str">
        <f t="shared" si="588"/>
        <v>Onsite/Hybrid</v>
      </c>
      <c r="I9468" t="s">
        <v>35</v>
      </c>
      <c r="J9468" t="str">
        <f t="shared" si="589"/>
        <v>0-2 yrs</v>
      </c>
      <c r="K9468">
        <f t="shared" ca="1" si="591"/>
        <v>2</v>
      </c>
      <c r="L9468" t="s">
        <v>39</v>
      </c>
      <c r="M9468">
        <v>0</v>
      </c>
      <c r="N9468">
        <v>0</v>
      </c>
      <c r="O9468">
        <v>0</v>
      </c>
      <c r="P9468">
        <v>0</v>
      </c>
      <c r="Q9468">
        <v>1</v>
      </c>
      <c r="R9468">
        <f>SUM(M9468:N9468:O9468:P9468:Q9468)</f>
        <v>1</v>
      </c>
      <c r="S9468" s="1">
        <v>100680</v>
      </c>
      <c r="T9468" s="1" t="str">
        <f t="shared" si="590"/>
        <v>Medium</v>
      </c>
      <c r="U9468">
        <v>2</v>
      </c>
      <c r="V9468">
        <v>2022</v>
      </c>
      <c r="W9468" t="s">
        <v>20</v>
      </c>
      <c r="X9468">
        <v>6</v>
      </c>
    </row>
    <row r="9469" spans="1:24" x14ac:dyDescent="0.3">
      <c r="A9469">
        <v>9468</v>
      </c>
      <c r="B9469" t="s">
        <v>33</v>
      </c>
      <c r="C9469" t="str">
        <f>_xlfn.XLOOKUP(B9469,Lookup_table!B:B,Lookup_table!C:C)</f>
        <v>Data</v>
      </c>
      <c r="D9469" t="s">
        <v>37</v>
      </c>
      <c r="E9469" t="s">
        <v>32</v>
      </c>
      <c r="F9469" t="s">
        <v>44</v>
      </c>
      <c r="G9469" t="s">
        <v>17</v>
      </c>
      <c r="H9469" t="str">
        <f t="shared" si="588"/>
        <v>Remote</v>
      </c>
      <c r="I9469" t="s">
        <v>35</v>
      </c>
      <c r="J9469" t="str">
        <f t="shared" si="589"/>
        <v>0-2 yrs</v>
      </c>
      <c r="K9469">
        <f t="shared" ca="1" si="591"/>
        <v>1</v>
      </c>
      <c r="L9469" t="s">
        <v>39</v>
      </c>
      <c r="M9469">
        <v>1</v>
      </c>
      <c r="N9469">
        <v>0</v>
      </c>
      <c r="O9469">
        <v>0</v>
      </c>
      <c r="P9469">
        <v>1</v>
      </c>
      <c r="Q9469">
        <v>1</v>
      </c>
      <c r="R9469">
        <f>SUM(M9469:N9469:O9469:P9469:Q9469)</f>
        <v>3</v>
      </c>
      <c r="S9469" s="1">
        <v>73464</v>
      </c>
      <c r="T9469" s="1" t="str">
        <f t="shared" si="590"/>
        <v>Medium</v>
      </c>
      <c r="U9469">
        <v>9</v>
      </c>
      <c r="V9469">
        <v>2024</v>
      </c>
      <c r="W9469" t="s">
        <v>28</v>
      </c>
      <c r="X9469">
        <v>8</v>
      </c>
    </row>
    <row r="9470" spans="1:24" x14ac:dyDescent="0.3">
      <c r="A9470">
        <v>9469</v>
      </c>
      <c r="B9470" t="s">
        <v>50</v>
      </c>
      <c r="C9470" t="str">
        <f>_xlfn.XLOOKUP(B9470,Lookup_table!B:B,Lookup_table!C:C)</f>
        <v>AI</v>
      </c>
      <c r="D9470" t="s">
        <v>14</v>
      </c>
      <c r="E9470" t="s">
        <v>38</v>
      </c>
      <c r="F9470" t="s">
        <v>51</v>
      </c>
      <c r="G9470" t="s">
        <v>30</v>
      </c>
      <c r="H9470" t="str">
        <f t="shared" si="588"/>
        <v>Onsite/Hybrid</v>
      </c>
      <c r="I9470" t="s">
        <v>18</v>
      </c>
      <c r="J9470" t="str">
        <f t="shared" si="589"/>
        <v>7+ yrs</v>
      </c>
      <c r="K9470">
        <f t="shared" ca="1" si="591"/>
        <v>15</v>
      </c>
      <c r="L9470" t="s">
        <v>19</v>
      </c>
      <c r="M9470">
        <v>0</v>
      </c>
      <c r="N9470">
        <v>1</v>
      </c>
      <c r="O9470">
        <v>1</v>
      </c>
      <c r="P9470">
        <v>1</v>
      </c>
      <c r="Q9470">
        <v>0</v>
      </c>
      <c r="R9470">
        <f>SUM(M9470:N9470:O9470:P9470:Q9470)</f>
        <v>3</v>
      </c>
      <c r="S9470" s="1">
        <v>170690</v>
      </c>
      <c r="T9470" s="1" t="str">
        <f t="shared" si="590"/>
        <v>High</v>
      </c>
      <c r="U9470">
        <v>10</v>
      </c>
      <c r="V9470">
        <v>2023</v>
      </c>
      <c r="W9470" t="s">
        <v>28</v>
      </c>
      <c r="X9470">
        <v>8</v>
      </c>
    </row>
    <row r="9471" spans="1:24" x14ac:dyDescent="0.3">
      <c r="A9471">
        <v>9470</v>
      </c>
      <c r="B9471" t="s">
        <v>36</v>
      </c>
      <c r="C9471" t="str">
        <f>_xlfn.XLOOKUP(B9471,Lookup_table!B:B,Lookup_table!C:C)</f>
        <v>Data</v>
      </c>
      <c r="D9471" t="s">
        <v>14</v>
      </c>
      <c r="E9471" t="s">
        <v>38</v>
      </c>
      <c r="F9471" t="s">
        <v>51</v>
      </c>
      <c r="G9471" t="s">
        <v>30</v>
      </c>
      <c r="H9471" t="str">
        <f t="shared" si="588"/>
        <v>Onsite/Hybrid</v>
      </c>
      <c r="I9471" t="s">
        <v>26</v>
      </c>
      <c r="J9471" t="str">
        <f t="shared" si="589"/>
        <v>3-6 yrs</v>
      </c>
      <c r="K9471">
        <f t="shared" ca="1" si="591"/>
        <v>6</v>
      </c>
      <c r="L9471" t="s">
        <v>39</v>
      </c>
      <c r="M9471">
        <v>0</v>
      </c>
      <c r="N9471">
        <v>0</v>
      </c>
      <c r="O9471">
        <v>1</v>
      </c>
      <c r="P9471">
        <v>1</v>
      </c>
      <c r="Q9471">
        <v>1</v>
      </c>
      <c r="R9471">
        <f>SUM(M9471:N9471:O9471:P9471:Q9471)</f>
        <v>3</v>
      </c>
      <c r="S9471" s="1">
        <v>112206</v>
      </c>
      <c r="T9471" s="1" t="str">
        <f t="shared" si="590"/>
        <v>Medium</v>
      </c>
      <c r="U9471">
        <v>4</v>
      </c>
      <c r="V9471">
        <v>2025</v>
      </c>
      <c r="W9471" t="s">
        <v>28</v>
      </c>
      <c r="X9471">
        <v>7</v>
      </c>
    </row>
    <row r="9472" spans="1:24" x14ac:dyDescent="0.3">
      <c r="A9472">
        <v>9471</v>
      </c>
      <c r="B9472" t="s">
        <v>21</v>
      </c>
      <c r="C9472" t="str">
        <f>_xlfn.XLOOKUP(B9472,Lookup_table!B:B,Lookup_table!C:C)</f>
        <v>AI</v>
      </c>
      <c r="D9472" t="s">
        <v>22</v>
      </c>
      <c r="E9472" t="s">
        <v>23</v>
      </c>
      <c r="F9472" t="s">
        <v>24</v>
      </c>
      <c r="G9472" t="s">
        <v>30</v>
      </c>
      <c r="H9472" t="str">
        <f t="shared" si="588"/>
        <v>Onsite/Hybrid</v>
      </c>
      <c r="I9472" t="s">
        <v>35</v>
      </c>
      <c r="J9472" t="str">
        <f t="shared" si="589"/>
        <v>0-2 yrs</v>
      </c>
      <c r="K9472">
        <f t="shared" ca="1" si="591"/>
        <v>2</v>
      </c>
      <c r="L9472" t="s">
        <v>39</v>
      </c>
      <c r="M9472">
        <v>1</v>
      </c>
      <c r="N9472">
        <v>0</v>
      </c>
      <c r="O9472">
        <v>1</v>
      </c>
      <c r="P9472">
        <v>0</v>
      </c>
      <c r="Q9472">
        <v>1</v>
      </c>
      <c r="R9472">
        <f>SUM(M9472:N9472:O9472:P9472:Q9472)</f>
        <v>3</v>
      </c>
      <c r="S9472" s="1">
        <v>131138</v>
      </c>
      <c r="T9472" s="1" t="str">
        <f t="shared" si="590"/>
        <v>High</v>
      </c>
      <c r="U9472">
        <v>3</v>
      </c>
      <c r="V9472">
        <v>2022</v>
      </c>
      <c r="W9472" t="s">
        <v>20</v>
      </c>
      <c r="X9472">
        <v>5</v>
      </c>
    </row>
    <row r="9473" spans="1:24" x14ac:dyDescent="0.3">
      <c r="A9473">
        <v>9472</v>
      </c>
      <c r="B9473" t="s">
        <v>21</v>
      </c>
      <c r="C9473" t="str">
        <f>_xlfn.XLOOKUP(B9473,Lookup_table!B:B,Lookup_table!C:C)</f>
        <v>AI</v>
      </c>
      <c r="D9473" t="s">
        <v>34</v>
      </c>
      <c r="E9473" t="s">
        <v>42</v>
      </c>
      <c r="F9473" t="s">
        <v>52</v>
      </c>
      <c r="G9473" t="s">
        <v>30</v>
      </c>
      <c r="H9473" t="str">
        <f t="shared" si="588"/>
        <v>Onsite/Hybrid</v>
      </c>
      <c r="I9473" t="s">
        <v>35</v>
      </c>
      <c r="J9473" t="str">
        <f t="shared" si="589"/>
        <v>0-2 yrs</v>
      </c>
      <c r="K9473">
        <f t="shared" ca="1" si="591"/>
        <v>2</v>
      </c>
      <c r="L9473" t="s">
        <v>19</v>
      </c>
      <c r="M9473">
        <v>1</v>
      </c>
      <c r="N9473">
        <v>1</v>
      </c>
      <c r="O9473">
        <v>1</v>
      </c>
      <c r="P9473">
        <v>0</v>
      </c>
      <c r="Q9473">
        <v>1</v>
      </c>
      <c r="R9473">
        <f>SUM(M9473:N9473:O9473:P9473:Q9473)</f>
        <v>4</v>
      </c>
      <c r="S9473" s="1">
        <v>110997</v>
      </c>
      <c r="T9473" s="1" t="str">
        <f t="shared" si="590"/>
        <v>Medium</v>
      </c>
      <c r="U9473">
        <v>3</v>
      </c>
      <c r="V9473">
        <v>2020</v>
      </c>
      <c r="W9473" t="s">
        <v>34</v>
      </c>
      <c r="X9473">
        <v>1</v>
      </c>
    </row>
    <row r="9474" spans="1:24" x14ac:dyDescent="0.3">
      <c r="A9474">
        <v>9473</v>
      </c>
      <c r="B9474" t="s">
        <v>41</v>
      </c>
      <c r="C9474" t="str">
        <f>_xlfn.XLOOKUP(B9474,Lookup_table!B:B,Lookup_table!C:C)</f>
        <v>Data</v>
      </c>
      <c r="D9474" t="s">
        <v>22</v>
      </c>
      <c r="E9474" t="s">
        <v>38</v>
      </c>
      <c r="F9474" t="s">
        <v>24</v>
      </c>
      <c r="G9474" t="s">
        <v>30</v>
      </c>
      <c r="H9474" t="str">
        <f t="shared" ref="H9474:H9537" si="592">IF(G9474="Remote","Remote","Onsite/Hybrid")</f>
        <v>Onsite/Hybrid</v>
      </c>
      <c r="I9474" t="s">
        <v>26</v>
      </c>
      <c r="J9474" t="str">
        <f t="shared" ref="J9474:J9537" si="593">IF(I9474="Entry","0-2 yrs",IF(I9474="Mid","3-6 yrs","7+ yrs"))</f>
        <v>3-6 yrs</v>
      </c>
      <c r="K9474">
        <f t="shared" ca="1" si="591"/>
        <v>5</v>
      </c>
      <c r="L9474" t="s">
        <v>39</v>
      </c>
      <c r="M9474">
        <v>0</v>
      </c>
      <c r="N9474">
        <v>0</v>
      </c>
      <c r="O9474">
        <v>0</v>
      </c>
      <c r="P9474">
        <v>0</v>
      </c>
      <c r="Q9474">
        <v>0</v>
      </c>
      <c r="R9474">
        <f>SUM(M9474:N9474:O9474:P9474:Q9474)</f>
        <v>0</v>
      </c>
      <c r="S9474" s="1">
        <v>98630</v>
      </c>
      <c r="T9474" s="1" t="str">
        <f t="shared" ref="T9474:T9537" si="594">IF(S9474&lt;=70000,"Low",IF(S9474&lt;=120000,"Medium","High"))</f>
        <v>Medium</v>
      </c>
      <c r="U9474">
        <v>6</v>
      </c>
      <c r="V9474">
        <v>2026</v>
      </c>
      <c r="W9474" t="s">
        <v>20</v>
      </c>
      <c r="X9474">
        <v>5</v>
      </c>
    </row>
    <row r="9475" spans="1:24" x14ac:dyDescent="0.3">
      <c r="A9475">
        <v>9474</v>
      </c>
      <c r="B9475" t="s">
        <v>33</v>
      </c>
      <c r="C9475" t="str">
        <f>_xlfn.XLOOKUP(B9475,Lookup_table!B:B,Lookup_table!C:C)</f>
        <v>Data</v>
      </c>
      <c r="D9475" t="s">
        <v>22</v>
      </c>
      <c r="E9475" t="s">
        <v>40</v>
      </c>
      <c r="F9475" t="s">
        <v>16</v>
      </c>
      <c r="G9475" t="s">
        <v>25</v>
      </c>
      <c r="H9475" t="str">
        <f t="shared" si="592"/>
        <v>Onsite/Hybrid</v>
      </c>
      <c r="I9475" t="s">
        <v>18</v>
      </c>
      <c r="J9475" t="str">
        <f t="shared" si="593"/>
        <v>7+ yrs</v>
      </c>
      <c r="K9475">
        <f t="shared" ref="K9475:K9538" ca="1" si="595">IF(J9475="0-2 yrs",RANDBETWEEN(0,2),IF(J9475="3-6 yrs", RANDBETWEEN(3,6),IF(J9475="7+ yrs", RANDBETWEEN(7,15)," ")))</f>
        <v>15</v>
      </c>
      <c r="L9475" t="s">
        <v>39</v>
      </c>
      <c r="M9475">
        <v>0</v>
      </c>
      <c r="N9475">
        <v>1</v>
      </c>
      <c r="O9475">
        <v>0</v>
      </c>
      <c r="P9475">
        <v>0</v>
      </c>
      <c r="Q9475">
        <v>1</v>
      </c>
      <c r="R9475">
        <f>SUM(M9475:N9475:O9475:P9475:Q9475)</f>
        <v>2</v>
      </c>
      <c r="S9475" s="1">
        <v>126531</v>
      </c>
      <c r="T9475" s="1" t="str">
        <f t="shared" si="594"/>
        <v>High</v>
      </c>
      <c r="U9475">
        <v>9</v>
      </c>
      <c r="V9475">
        <v>2024</v>
      </c>
      <c r="W9475" t="s">
        <v>34</v>
      </c>
      <c r="X9475">
        <v>3</v>
      </c>
    </row>
    <row r="9476" spans="1:24" x14ac:dyDescent="0.3">
      <c r="A9476">
        <v>9475</v>
      </c>
      <c r="B9476" t="s">
        <v>36</v>
      </c>
      <c r="C9476" t="str">
        <f>_xlfn.XLOOKUP(B9476,Lookup_table!B:B,Lookup_table!C:C)</f>
        <v>Data</v>
      </c>
      <c r="D9476" t="s">
        <v>22</v>
      </c>
      <c r="E9476" t="s">
        <v>15</v>
      </c>
      <c r="F9476" t="s">
        <v>51</v>
      </c>
      <c r="G9476" t="s">
        <v>17</v>
      </c>
      <c r="H9476" t="str">
        <f t="shared" si="592"/>
        <v>Remote</v>
      </c>
      <c r="I9476" t="s">
        <v>35</v>
      </c>
      <c r="J9476" t="str">
        <f t="shared" si="593"/>
        <v>0-2 yrs</v>
      </c>
      <c r="K9476">
        <f t="shared" ca="1" si="595"/>
        <v>1</v>
      </c>
      <c r="L9476" t="s">
        <v>19</v>
      </c>
      <c r="M9476">
        <v>0</v>
      </c>
      <c r="N9476">
        <v>1</v>
      </c>
      <c r="O9476">
        <v>0</v>
      </c>
      <c r="P9476">
        <v>1</v>
      </c>
      <c r="Q9476">
        <v>0</v>
      </c>
      <c r="R9476">
        <f>SUM(M9476:N9476:O9476:P9476:Q9476)</f>
        <v>2</v>
      </c>
      <c r="S9476" s="1">
        <v>84029</v>
      </c>
      <c r="T9476" s="1" t="str">
        <f t="shared" si="594"/>
        <v>Medium</v>
      </c>
      <c r="U9476">
        <v>10</v>
      </c>
      <c r="V9476">
        <v>2020</v>
      </c>
      <c r="W9476" t="s">
        <v>28</v>
      </c>
      <c r="X9476">
        <v>8</v>
      </c>
    </row>
    <row r="9477" spans="1:24" x14ac:dyDescent="0.3">
      <c r="A9477">
        <v>9476</v>
      </c>
      <c r="B9477" t="s">
        <v>36</v>
      </c>
      <c r="C9477" t="str">
        <f>_xlfn.XLOOKUP(B9477,Lookup_table!B:B,Lookup_table!C:C)</f>
        <v>Data</v>
      </c>
      <c r="D9477" t="s">
        <v>14</v>
      </c>
      <c r="E9477" t="s">
        <v>32</v>
      </c>
      <c r="F9477" t="s">
        <v>16</v>
      </c>
      <c r="G9477" t="s">
        <v>30</v>
      </c>
      <c r="H9477" t="str">
        <f t="shared" si="592"/>
        <v>Onsite/Hybrid</v>
      </c>
      <c r="I9477" t="s">
        <v>18</v>
      </c>
      <c r="J9477" t="str">
        <f t="shared" si="593"/>
        <v>7+ yrs</v>
      </c>
      <c r="K9477">
        <f t="shared" ca="1" si="595"/>
        <v>12</v>
      </c>
      <c r="L9477" t="s">
        <v>39</v>
      </c>
      <c r="M9477">
        <v>1</v>
      </c>
      <c r="N9477">
        <v>0</v>
      </c>
      <c r="O9477">
        <v>1</v>
      </c>
      <c r="P9477">
        <v>1</v>
      </c>
      <c r="Q9477">
        <v>0</v>
      </c>
      <c r="R9477">
        <f>SUM(M9477:N9477:O9477:P9477:Q9477)</f>
        <v>3</v>
      </c>
      <c r="S9477" s="1">
        <v>133362</v>
      </c>
      <c r="T9477" s="1" t="str">
        <f t="shared" si="594"/>
        <v>High</v>
      </c>
      <c r="U9477">
        <v>6</v>
      </c>
      <c r="V9477">
        <v>2020</v>
      </c>
      <c r="W9477" t="s">
        <v>28</v>
      </c>
      <c r="X9477">
        <v>1</v>
      </c>
    </row>
    <row r="9478" spans="1:24" x14ac:dyDescent="0.3">
      <c r="A9478">
        <v>9477</v>
      </c>
      <c r="B9478" t="s">
        <v>50</v>
      </c>
      <c r="C9478" t="str">
        <f>_xlfn.XLOOKUP(B9478,Lookup_table!B:B,Lookup_table!C:C)</f>
        <v>AI</v>
      </c>
      <c r="D9478" t="s">
        <v>14</v>
      </c>
      <c r="E9478" t="s">
        <v>38</v>
      </c>
      <c r="F9478" t="s">
        <v>43</v>
      </c>
      <c r="G9478" t="s">
        <v>25</v>
      </c>
      <c r="H9478" t="str">
        <f t="shared" si="592"/>
        <v>Onsite/Hybrid</v>
      </c>
      <c r="I9478" t="s">
        <v>35</v>
      </c>
      <c r="J9478" t="str">
        <f t="shared" si="593"/>
        <v>0-2 yrs</v>
      </c>
      <c r="K9478">
        <f t="shared" ca="1" si="595"/>
        <v>0</v>
      </c>
      <c r="L9478" t="s">
        <v>19</v>
      </c>
      <c r="M9478">
        <v>0</v>
      </c>
      <c r="N9478">
        <v>1</v>
      </c>
      <c r="O9478">
        <v>1</v>
      </c>
      <c r="P9478">
        <v>1</v>
      </c>
      <c r="Q9478">
        <v>0</v>
      </c>
      <c r="R9478">
        <f>SUM(M9478:N9478:O9478:P9478:Q9478)</f>
        <v>3</v>
      </c>
      <c r="S9478" s="1">
        <v>121245</v>
      </c>
      <c r="T9478" s="1" t="str">
        <f t="shared" si="594"/>
        <v>High</v>
      </c>
      <c r="U9478">
        <v>5</v>
      </c>
      <c r="V9478">
        <v>2025</v>
      </c>
      <c r="W9478" t="s">
        <v>28</v>
      </c>
      <c r="X9478">
        <v>6</v>
      </c>
    </row>
    <row r="9479" spans="1:24" x14ac:dyDescent="0.3">
      <c r="A9479">
        <v>9478</v>
      </c>
      <c r="B9479" t="s">
        <v>50</v>
      </c>
      <c r="C9479" t="str">
        <f>_xlfn.XLOOKUP(B9479,Lookup_table!B:B,Lookup_table!C:C)</f>
        <v>AI</v>
      </c>
      <c r="D9479" t="s">
        <v>37</v>
      </c>
      <c r="E9479" t="s">
        <v>15</v>
      </c>
      <c r="F9479" t="s">
        <v>51</v>
      </c>
      <c r="G9479" t="s">
        <v>25</v>
      </c>
      <c r="H9479" t="str">
        <f t="shared" si="592"/>
        <v>Onsite/Hybrid</v>
      </c>
      <c r="I9479" t="s">
        <v>26</v>
      </c>
      <c r="J9479" t="str">
        <f t="shared" si="593"/>
        <v>3-6 yrs</v>
      </c>
      <c r="K9479">
        <f t="shared" ca="1" si="595"/>
        <v>5</v>
      </c>
      <c r="L9479" t="s">
        <v>27</v>
      </c>
      <c r="M9479">
        <v>0</v>
      </c>
      <c r="N9479">
        <v>1</v>
      </c>
      <c r="O9479">
        <v>1</v>
      </c>
      <c r="P9479">
        <v>1</v>
      </c>
      <c r="Q9479">
        <v>0</v>
      </c>
      <c r="R9479">
        <f>SUM(M9479:N9479:O9479:P9479:Q9479)</f>
        <v>3</v>
      </c>
      <c r="S9479" s="1">
        <v>146834</v>
      </c>
      <c r="T9479" s="1" t="str">
        <f t="shared" si="594"/>
        <v>High</v>
      </c>
      <c r="U9479">
        <v>5</v>
      </c>
      <c r="V9479">
        <v>2026</v>
      </c>
      <c r="W9479" t="s">
        <v>28</v>
      </c>
      <c r="X9479">
        <v>5</v>
      </c>
    </row>
    <row r="9480" spans="1:24" x14ac:dyDescent="0.3">
      <c r="A9480">
        <v>9479</v>
      </c>
      <c r="B9480" t="s">
        <v>50</v>
      </c>
      <c r="C9480" t="str">
        <f>_xlfn.XLOOKUP(B9480,Lookup_table!B:B,Lookup_table!C:C)</f>
        <v>AI</v>
      </c>
      <c r="D9480" t="s">
        <v>14</v>
      </c>
      <c r="E9480" t="s">
        <v>23</v>
      </c>
      <c r="F9480" t="s">
        <v>52</v>
      </c>
      <c r="G9480" t="s">
        <v>30</v>
      </c>
      <c r="H9480" t="str">
        <f t="shared" si="592"/>
        <v>Onsite/Hybrid</v>
      </c>
      <c r="I9480" t="s">
        <v>26</v>
      </c>
      <c r="J9480" t="str">
        <f t="shared" si="593"/>
        <v>3-6 yrs</v>
      </c>
      <c r="K9480">
        <f t="shared" ca="1" si="595"/>
        <v>6</v>
      </c>
      <c r="L9480" t="s">
        <v>27</v>
      </c>
      <c r="M9480">
        <v>1</v>
      </c>
      <c r="N9480">
        <v>1</v>
      </c>
      <c r="O9480">
        <v>1</v>
      </c>
      <c r="P9480">
        <v>0</v>
      </c>
      <c r="Q9480">
        <v>0</v>
      </c>
      <c r="R9480">
        <f>SUM(M9480:N9480:O9480:P9480:Q9480)</f>
        <v>3</v>
      </c>
      <c r="S9480" s="1">
        <v>131564</v>
      </c>
      <c r="T9480" s="1" t="str">
        <f t="shared" si="594"/>
        <v>High</v>
      </c>
      <c r="U9480">
        <v>6</v>
      </c>
      <c r="V9480">
        <v>2025</v>
      </c>
      <c r="W9480" t="s">
        <v>34</v>
      </c>
      <c r="X9480">
        <v>2</v>
      </c>
    </row>
    <row r="9481" spans="1:24" x14ac:dyDescent="0.3">
      <c r="A9481">
        <v>9480</v>
      </c>
      <c r="B9481" t="s">
        <v>41</v>
      </c>
      <c r="C9481" t="str">
        <f>_xlfn.XLOOKUP(B9481,Lookup_table!B:B,Lookup_table!C:C)</f>
        <v>Data</v>
      </c>
      <c r="D9481" t="s">
        <v>37</v>
      </c>
      <c r="E9481" t="s">
        <v>42</v>
      </c>
      <c r="F9481" t="s">
        <v>24</v>
      </c>
      <c r="G9481" t="s">
        <v>17</v>
      </c>
      <c r="H9481" t="str">
        <f t="shared" si="592"/>
        <v>Remote</v>
      </c>
      <c r="I9481" t="s">
        <v>18</v>
      </c>
      <c r="J9481" t="str">
        <f t="shared" si="593"/>
        <v>7+ yrs</v>
      </c>
      <c r="K9481">
        <f t="shared" ca="1" si="595"/>
        <v>9</v>
      </c>
      <c r="L9481" t="s">
        <v>39</v>
      </c>
      <c r="M9481">
        <v>1</v>
      </c>
      <c r="N9481">
        <v>0</v>
      </c>
      <c r="O9481">
        <v>1</v>
      </c>
      <c r="P9481">
        <v>1</v>
      </c>
      <c r="Q9481">
        <v>0</v>
      </c>
      <c r="R9481">
        <f>SUM(M9481:N9481:O9481:P9481:Q9481)</f>
        <v>3</v>
      </c>
      <c r="S9481" s="1">
        <v>133751</v>
      </c>
      <c r="T9481" s="1" t="str">
        <f t="shared" si="594"/>
        <v>High</v>
      </c>
      <c r="U9481">
        <v>1</v>
      </c>
      <c r="V9481">
        <v>2023</v>
      </c>
      <c r="W9481" t="s">
        <v>28</v>
      </c>
      <c r="X9481">
        <v>6</v>
      </c>
    </row>
    <row r="9482" spans="1:24" x14ac:dyDescent="0.3">
      <c r="A9482">
        <v>9481</v>
      </c>
      <c r="B9482" t="s">
        <v>21</v>
      </c>
      <c r="C9482" t="str">
        <f>_xlfn.XLOOKUP(B9482,Lookup_table!B:B,Lookup_table!C:C)</f>
        <v>AI</v>
      </c>
      <c r="D9482" t="s">
        <v>14</v>
      </c>
      <c r="E9482" t="s">
        <v>40</v>
      </c>
      <c r="F9482" t="s">
        <v>24</v>
      </c>
      <c r="G9482" t="s">
        <v>30</v>
      </c>
      <c r="H9482" t="str">
        <f t="shared" si="592"/>
        <v>Onsite/Hybrid</v>
      </c>
      <c r="I9482" t="s">
        <v>26</v>
      </c>
      <c r="J9482" t="str">
        <f t="shared" si="593"/>
        <v>3-6 yrs</v>
      </c>
      <c r="K9482">
        <f t="shared" ca="1" si="595"/>
        <v>3</v>
      </c>
      <c r="L9482" t="s">
        <v>39</v>
      </c>
      <c r="M9482">
        <v>1</v>
      </c>
      <c r="N9482">
        <v>1</v>
      </c>
      <c r="O9482">
        <v>1</v>
      </c>
      <c r="P9482">
        <v>1</v>
      </c>
      <c r="Q9482">
        <v>0</v>
      </c>
      <c r="R9482">
        <f>SUM(M9482:N9482:O9482:P9482:Q9482)</f>
        <v>4</v>
      </c>
      <c r="S9482" s="1">
        <v>142830</v>
      </c>
      <c r="T9482" s="1" t="str">
        <f t="shared" si="594"/>
        <v>High</v>
      </c>
      <c r="U9482">
        <v>12</v>
      </c>
      <c r="V9482">
        <v>2026</v>
      </c>
      <c r="W9482" t="s">
        <v>28</v>
      </c>
      <c r="X9482">
        <v>6</v>
      </c>
    </row>
    <row r="9483" spans="1:24" x14ac:dyDescent="0.3">
      <c r="A9483">
        <v>9482</v>
      </c>
      <c r="B9483" t="s">
        <v>36</v>
      </c>
      <c r="C9483" t="str">
        <f>_xlfn.XLOOKUP(B9483,Lookup_table!B:B,Lookup_table!C:C)</f>
        <v>Data</v>
      </c>
      <c r="D9483" t="s">
        <v>14</v>
      </c>
      <c r="E9483" t="s">
        <v>42</v>
      </c>
      <c r="F9483" t="s">
        <v>16</v>
      </c>
      <c r="G9483" t="s">
        <v>30</v>
      </c>
      <c r="H9483" t="str">
        <f t="shared" si="592"/>
        <v>Onsite/Hybrid</v>
      </c>
      <c r="I9483" t="s">
        <v>35</v>
      </c>
      <c r="J9483" t="str">
        <f t="shared" si="593"/>
        <v>0-2 yrs</v>
      </c>
      <c r="K9483">
        <f t="shared" ca="1" si="595"/>
        <v>2</v>
      </c>
      <c r="L9483" t="s">
        <v>19</v>
      </c>
      <c r="M9483">
        <v>1</v>
      </c>
      <c r="N9483">
        <v>0</v>
      </c>
      <c r="O9483">
        <v>0</v>
      </c>
      <c r="P9483">
        <v>0</v>
      </c>
      <c r="Q9483">
        <v>0</v>
      </c>
      <c r="R9483">
        <f>SUM(M9483:N9483:O9483:P9483:Q9483)</f>
        <v>1</v>
      </c>
      <c r="S9483" s="1">
        <v>49821</v>
      </c>
      <c r="T9483" s="1" t="str">
        <f t="shared" si="594"/>
        <v>Low</v>
      </c>
      <c r="U9483">
        <v>11</v>
      </c>
      <c r="V9483">
        <v>2021</v>
      </c>
      <c r="W9483" t="s">
        <v>34</v>
      </c>
      <c r="X9483">
        <v>6</v>
      </c>
    </row>
    <row r="9484" spans="1:24" x14ac:dyDescent="0.3">
      <c r="A9484">
        <v>9483</v>
      </c>
      <c r="B9484" t="s">
        <v>36</v>
      </c>
      <c r="C9484" t="str">
        <f>_xlfn.XLOOKUP(B9484,Lookup_table!B:B,Lookup_table!C:C)</f>
        <v>Data</v>
      </c>
      <c r="D9484" t="s">
        <v>37</v>
      </c>
      <c r="E9484" t="s">
        <v>38</v>
      </c>
      <c r="F9484" t="s">
        <v>52</v>
      </c>
      <c r="G9484" t="s">
        <v>17</v>
      </c>
      <c r="H9484" t="str">
        <f t="shared" si="592"/>
        <v>Remote</v>
      </c>
      <c r="I9484" t="s">
        <v>26</v>
      </c>
      <c r="J9484" t="str">
        <f t="shared" si="593"/>
        <v>3-6 yrs</v>
      </c>
      <c r="K9484">
        <f t="shared" ca="1" si="595"/>
        <v>4</v>
      </c>
      <c r="L9484" t="s">
        <v>39</v>
      </c>
      <c r="M9484">
        <v>1</v>
      </c>
      <c r="N9484">
        <v>1</v>
      </c>
      <c r="O9484">
        <v>0</v>
      </c>
      <c r="P9484">
        <v>1</v>
      </c>
      <c r="Q9484">
        <v>1</v>
      </c>
      <c r="R9484">
        <f>SUM(M9484:N9484:O9484:P9484:Q9484)</f>
        <v>4</v>
      </c>
      <c r="S9484" s="1">
        <v>103484</v>
      </c>
      <c r="T9484" s="1" t="str">
        <f t="shared" si="594"/>
        <v>Medium</v>
      </c>
      <c r="U9484">
        <v>2</v>
      </c>
      <c r="V9484">
        <v>2026</v>
      </c>
      <c r="W9484" t="s">
        <v>28</v>
      </c>
      <c r="X9484">
        <v>7</v>
      </c>
    </row>
    <row r="9485" spans="1:24" x14ac:dyDescent="0.3">
      <c r="A9485">
        <v>9484</v>
      </c>
      <c r="B9485" t="s">
        <v>41</v>
      </c>
      <c r="C9485" t="str">
        <f>_xlfn.XLOOKUP(B9485,Lookup_table!B:B,Lookup_table!C:C)</f>
        <v>Data</v>
      </c>
      <c r="D9485" t="s">
        <v>22</v>
      </c>
      <c r="E9485" t="s">
        <v>32</v>
      </c>
      <c r="F9485" t="s">
        <v>29</v>
      </c>
      <c r="G9485" t="s">
        <v>25</v>
      </c>
      <c r="H9485" t="str">
        <f t="shared" si="592"/>
        <v>Onsite/Hybrid</v>
      </c>
      <c r="I9485" t="s">
        <v>18</v>
      </c>
      <c r="J9485" t="str">
        <f t="shared" si="593"/>
        <v>7+ yrs</v>
      </c>
      <c r="K9485">
        <f t="shared" ca="1" si="595"/>
        <v>8</v>
      </c>
      <c r="L9485" t="s">
        <v>39</v>
      </c>
      <c r="M9485">
        <v>0</v>
      </c>
      <c r="N9485">
        <v>0</v>
      </c>
      <c r="O9485">
        <v>1</v>
      </c>
      <c r="P9485">
        <v>0</v>
      </c>
      <c r="Q9485">
        <v>1</v>
      </c>
      <c r="R9485">
        <f>SUM(M9485:N9485:O9485:P9485:Q9485)</f>
        <v>2</v>
      </c>
      <c r="S9485" s="1">
        <v>148710</v>
      </c>
      <c r="T9485" s="1" t="str">
        <f t="shared" si="594"/>
        <v>High</v>
      </c>
      <c r="U9485">
        <v>5</v>
      </c>
      <c r="V9485">
        <v>2023</v>
      </c>
      <c r="W9485" t="s">
        <v>20</v>
      </c>
      <c r="X9485">
        <v>3</v>
      </c>
    </row>
    <row r="9486" spans="1:24" x14ac:dyDescent="0.3">
      <c r="A9486">
        <v>9485</v>
      </c>
      <c r="B9486" t="s">
        <v>50</v>
      </c>
      <c r="C9486" t="str">
        <f>_xlfn.XLOOKUP(B9486,Lookup_table!B:B,Lookup_table!C:C)</f>
        <v>AI</v>
      </c>
      <c r="D9486" t="s">
        <v>34</v>
      </c>
      <c r="E9486" t="s">
        <v>32</v>
      </c>
      <c r="F9486" t="s">
        <v>52</v>
      </c>
      <c r="G9486" t="s">
        <v>30</v>
      </c>
      <c r="H9486" t="str">
        <f t="shared" si="592"/>
        <v>Onsite/Hybrid</v>
      </c>
      <c r="I9486" t="s">
        <v>18</v>
      </c>
      <c r="J9486" t="str">
        <f t="shared" si="593"/>
        <v>7+ yrs</v>
      </c>
      <c r="K9486">
        <f t="shared" ca="1" si="595"/>
        <v>9</v>
      </c>
      <c r="L9486" t="s">
        <v>27</v>
      </c>
      <c r="M9486">
        <v>1</v>
      </c>
      <c r="N9486">
        <v>1</v>
      </c>
      <c r="O9486">
        <v>0</v>
      </c>
      <c r="P9486">
        <v>0</v>
      </c>
      <c r="Q9486">
        <v>1</v>
      </c>
      <c r="R9486">
        <f>SUM(M9486:N9486:O9486:P9486:Q9486)</f>
        <v>3</v>
      </c>
      <c r="S9486" s="1">
        <v>151269</v>
      </c>
      <c r="T9486" s="1" t="str">
        <f t="shared" si="594"/>
        <v>High</v>
      </c>
      <c r="U9486">
        <v>3</v>
      </c>
      <c r="V9486">
        <v>2022</v>
      </c>
      <c r="W9486" t="s">
        <v>28</v>
      </c>
      <c r="X9486">
        <v>8</v>
      </c>
    </row>
    <row r="9487" spans="1:24" x14ac:dyDescent="0.3">
      <c r="A9487">
        <v>9486</v>
      </c>
      <c r="B9487" t="s">
        <v>31</v>
      </c>
      <c r="C9487" t="str">
        <f>_xlfn.XLOOKUP(B9487,Lookup_table!B:B,Lookup_table!C:C)</f>
        <v>Business</v>
      </c>
      <c r="D9487" t="s">
        <v>37</v>
      </c>
      <c r="E9487" t="s">
        <v>32</v>
      </c>
      <c r="F9487" t="s">
        <v>44</v>
      </c>
      <c r="G9487" t="s">
        <v>17</v>
      </c>
      <c r="H9487" t="str">
        <f t="shared" si="592"/>
        <v>Remote</v>
      </c>
      <c r="I9487" t="s">
        <v>35</v>
      </c>
      <c r="J9487" t="str">
        <f t="shared" si="593"/>
        <v>0-2 yrs</v>
      </c>
      <c r="K9487">
        <f t="shared" ca="1" si="595"/>
        <v>0</v>
      </c>
      <c r="L9487" t="s">
        <v>27</v>
      </c>
      <c r="M9487">
        <v>1</v>
      </c>
      <c r="N9487">
        <v>0</v>
      </c>
      <c r="O9487">
        <v>1</v>
      </c>
      <c r="P9487">
        <v>0</v>
      </c>
      <c r="Q9487">
        <v>1</v>
      </c>
      <c r="R9487">
        <f>SUM(M9487:N9487:O9487:P9487:Q9487)</f>
        <v>3</v>
      </c>
      <c r="S9487" s="1">
        <v>77202</v>
      </c>
      <c r="T9487" s="1" t="str">
        <f t="shared" si="594"/>
        <v>Medium</v>
      </c>
      <c r="U9487">
        <v>10</v>
      </c>
      <c r="V9487">
        <v>2024</v>
      </c>
      <c r="W9487" t="s">
        <v>20</v>
      </c>
      <c r="X9487">
        <v>5</v>
      </c>
    </row>
    <row r="9488" spans="1:24" x14ac:dyDescent="0.3">
      <c r="A9488">
        <v>9487</v>
      </c>
      <c r="B9488" t="s">
        <v>21</v>
      </c>
      <c r="C9488" t="str">
        <f>_xlfn.XLOOKUP(B9488,Lookup_table!B:B,Lookup_table!C:C)</f>
        <v>AI</v>
      </c>
      <c r="D9488" t="s">
        <v>37</v>
      </c>
      <c r="E9488" t="s">
        <v>32</v>
      </c>
      <c r="F9488" t="s">
        <v>43</v>
      </c>
      <c r="G9488" t="s">
        <v>17</v>
      </c>
      <c r="H9488" t="str">
        <f t="shared" si="592"/>
        <v>Remote</v>
      </c>
      <c r="I9488" t="s">
        <v>18</v>
      </c>
      <c r="J9488" t="str">
        <f t="shared" si="593"/>
        <v>7+ yrs</v>
      </c>
      <c r="K9488">
        <f t="shared" ca="1" si="595"/>
        <v>12</v>
      </c>
      <c r="L9488" t="s">
        <v>39</v>
      </c>
      <c r="M9488">
        <v>0</v>
      </c>
      <c r="N9488">
        <v>1</v>
      </c>
      <c r="O9488">
        <v>1</v>
      </c>
      <c r="P9488">
        <v>0</v>
      </c>
      <c r="Q9488">
        <v>0</v>
      </c>
      <c r="R9488">
        <f>SUM(M9488:N9488:O9488:P9488:Q9488)</f>
        <v>2</v>
      </c>
      <c r="S9488" s="1">
        <v>155691</v>
      </c>
      <c r="T9488" s="1" t="str">
        <f t="shared" si="594"/>
        <v>High</v>
      </c>
      <c r="U9488">
        <v>7</v>
      </c>
      <c r="V9488">
        <v>2022</v>
      </c>
      <c r="W9488" t="s">
        <v>28</v>
      </c>
      <c r="X9488">
        <v>8</v>
      </c>
    </row>
    <row r="9489" spans="1:24" x14ac:dyDescent="0.3">
      <c r="A9489">
        <v>9488</v>
      </c>
      <c r="B9489" t="s">
        <v>21</v>
      </c>
      <c r="C9489" t="str">
        <f>_xlfn.XLOOKUP(B9489,Lookup_table!B:B,Lookup_table!C:C)</f>
        <v>AI</v>
      </c>
      <c r="D9489" t="s">
        <v>22</v>
      </c>
      <c r="E9489" t="s">
        <v>38</v>
      </c>
      <c r="F9489" t="s">
        <v>43</v>
      </c>
      <c r="G9489" t="s">
        <v>17</v>
      </c>
      <c r="H9489" t="str">
        <f t="shared" si="592"/>
        <v>Remote</v>
      </c>
      <c r="I9489" t="s">
        <v>18</v>
      </c>
      <c r="J9489" t="str">
        <f t="shared" si="593"/>
        <v>7+ yrs</v>
      </c>
      <c r="K9489">
        <f t="shared" ca="1" si="595"/>
        <v>7</v>
      </c>
      <c r="L9489" t="s">
        <v>39</v>
      </c>
      <c r="M9489">
        <v>0</v>
      </c>
      <c r="N9489">
        <v>1</v>
      </c>
      <c r="O9489">
        <v>0</v>
      </c>
      <c r="P9489">
        <v>0</v>
      </c>
      <c r="Q9489">
        <v>1</v>
      </c>
      <c r="R9489">
        <f>SUM(M9489:N9489:O9489:P9489:Q9489)</f>
        <v>2</v>
      </c>
      <c r="S9489" s="1">
        <v>167225</v>
      </c>
      <c r="T9489" s="1" t="str">
        <f t="shared" si="594"/>
        <v>High</v>
      </c>
      <c r="U9489">
        <v>1</v>
      </c>
      <c r="V9489">
        <v>2026</v>
      </c>
      <c r="W9489" t="s">
        <v>20</v>
      </c>
      <c r="X9489">
        <v>3</v>
      </c>
    </row>
    <row r="9490" spans="1:24" x14ac:dyDescent="0.3">
      <c r="A9490">
        <v>9489</v>
      </c>
      <c r="B9490" t="s">
        <v>41</v>
      </c>
      <c r="C9490" t="str">
        <f>_xlfn.XLOOKUP(B9490,Lookup_table!B:B,Lookup_table!C:C)</f>
        <v>Data</v>
      </c>
      <c r="D9490" t="s">
        <v>37</v>
      </c>
      <c r="E9490" t="s">
        <v>15</v>
      </c>
      <c r="F9490" t="s">
        <v>52</v>
      </c>
      <c r="G9490" t="s">
        <v>17</v>
      </c>
      <c r="H9490" t="str">
        <f t="shared" si="592"/>
        <v>Remote</v>
      </c>
      <c r="I9490" t="s">
        <v>35</v>
      </c>
      <c r="J9490" t="str">
        <f t="shared" si="593"/>
        <v>0-2 yrs</v>
      </c>
      <c r="K9490">
        <f t="shared" ca="1" si="595"/>
        <v>0</v>
      </c>
      <c r="L9490" t="s">
        <v>27</v>
      </c>
      <c r="M9490">
        <v>1</v>
      </c>
      <c r="N9490">
        <v>1</v>
      </c>
      <c r="O9490">
        <v>0</v>
      </c>
      <c r="P9490">
        <v>1</v>
      </c>
      <c r="Q9490">
        <v>0</v>
      </c>
      <c r="R9490">
        <f>SUM(M9490:N9490:O9490:P9490:Q9490)</f>
        <v>3</v>
      </c>
      <c r="S9490" s="1">
        <v>65288</v>
      </c>
      <c r="T9490" s="1" t="str">
        <f t="shared" si="594"/>
        <v>Low</v>
      </c>
      <c r="U9490">
        <v>7</v>
      </c>
      <c r="V9490">
        <v>2022</v>
      </c>
      <c r="W9490" t="s">
        <v>20</v>
      </c>
      <c r="X9490">
        <v>4</v>
      </c>
    </row>
    <row r="9491" spans="1:24" x14ac:dyDescent="0.3">
      <c r="A9491">
        <v>9490</v>
      </c>
      <c r="B9491" t="s">
        <v>31</v>
      </c>
      <c r="C9491" t="str">
        <f>_xlfn.XLOOKUP(B9491,Lookup_table!B:B,Lookup_table!C:C)</f>
        <v>Business</v>
      </c>
      <c r="D9491" t="s">
        <v>14</v>
      </c>
      <c r="E9491" t="s">
        <v>23</v>
      </c>
      <c r="F9491" t="s">
        <v>51</v>
      </c>
      <c r="G9491" t="s">
        <v>17</v>
      </c>
      <c r="H9491" t="str">
        <f t="shared" si="592"/>
        <v>Remote</v>
      </c>
      <c r="I9491" t="s">
        <v>18</v>
      </c>
      <c r="J9491" t="str">
        <f t="shared" si="593"/>
        <v>7+ yrs</v>
      </c>
      <c r="K9491">
        <f t="shared" ca="1" si="595"/>
        <v>10</v>
      </c>
      <c r="L9491" t="s">
        <v>19</v>
      </c>
      <c r="M9491">
        <v>1</v>
      </c>
      <c r="N9491">
        <v>1</v>
      </c>
      <c r="O9491">
        <v>0</v>
      </c>
      <c r="P9491">
        <v>1</v>
      </c>
      <c r="Q9491">
        <v>0</v>
      </c>
      <c r="R9491">
        <f>SUM(M9491:N9491:O9491:P9491:Q9491)</f>
        <v>3</v>
      </c>
      <c r="S9491" s="1">
        <v>114718</v>
      </c>
      <c r="T9491" s="1" t="str">
        <f t="shared" si="594"/>
        <v>Medium</v>
      </c>
      <c r="U9491">
        <v>3</v>
      </c>
      <c r="V9491">
        <v>2024</v>
      </c>
      <c r="W9491" t="s">
        <v>34</v>
      </c>
      <c r="X9491">
        <v>2</v>
      </c>
    </row>
    <row r="9492" spans="1:24" x14ac:dyDescent="0.3">
      <c r="A9492">
        <v>9491</v>
      </c>
      <c r="B9492" t="s">
        <v>31</v>
      </c>
      <c r="C9492" t="str">
        <f>_xlfn.XLOOKUP(B9492,Lookup_table!B:B,Lookup_table!C:C)</f>
        <v>Business</v>
      </c>
      <c r="D9492" t="s">
        <v>22</v>
      </c>
      <c r="E9492" t="s">
        <v>42</v>
      </c>
      <c r="F9492" t="s">
        <v>24</v>
      </c>
      <c r="G9492" t="s">
        <v>25</v>
      </c>
      <c r="H9492" t="str">
        <f t="shared" si="592"/>
        <v>Onsite/Hybrid</v>
      </c>
      <c r="I9492" t="s">
        <v>26</v>
      </c>
      <c r="J9492" t="str">
        <f t="shared" si="593"/>
        <v>3-6 yrs</v>
      </c>
      <c r="K9492">
        <f t="shared" ca="1" si="595"/>
        <v>6</v>
      </c>
      <c r="L9492" t="s">
        <v>27</v>
      </c>
      <c r="M9492">
        <v>1</v>
      </c>
      <c r="N9492">
        <v>0</v>
      </c>
      <c r="O9492">
        <v>1</v>
      </c>
      <c r="P9492">
        <v>0</v>
      </c>
      <c r="Q9492">
        <v>1</v>
      </c>
      <c r="R9492">
        <f>SUM(M9492:N9492:O9492:P9492:Q9492)</f>
        <v>3</v>
      </c>
      <c r="S9492" s="1">
        <v>119609</v>
      </c>
      <c r="T9492" s="1" t="str">
        <f t="shared" si="594"/>
        <v>Medium</v>
      </c>
      <c r="U9492">
        <v>10</v>
      </c>
      <c r="V9492">
        <v>2023</v>
      </c>
      <c r="W9492" t="s">
        <v>28</v>
      </c>
      <c r="X9492">
        <v>7</v>
      </c>
    </row>
    <row r="9493" spans="1:24" x14ac:dyDescent="0.3">
      <c r="A9493">
        <v>9492</v>
      </c>
      <c r="B9493" t="s">
        <v>33</v>
      </c>
      <c r="C9493" t="str">
        <f>_xlfn.XLOOKUP(B9493,Lookup_table!B:B,Lookup_table!C:C)</f>
        <v>Data</v>
      </c>
      <c r="D9493" t="s">
        <v>37</v>
      </c>
      <c r="E9493" t="s">
        <v>15</v>
      </c>
      <c r="F9493" t="s">
        <v>29</v>
      </c>
      <c r="G9493" t="s">
        <v>25</v>
      </c>
      <c r="H9493" t="str">
        <f t="shared" si="592"/>
        <v>Onsite/Hybrid</v>
      </c>
      <c r="I9493" t="s">
        <v>18</v>
      </c>
      <c r="J9493" t="str">
        <f t="shared" si="593"/>
        <v>7+ yrs</v>
      </c>
      <c r="K9493">
        <f t="shared" ca="1" si="595"/>
        <v>12</v>
      </c>
      <c r="L9493" t="s">
        <v>27</v>
      </c>
      <c r="M9493">
        <v>1</v>
      </c>
      <c r="N9493">
        <v>1</v>
      </c>
      <c r="O9493">
        <v>1</v>
      </c>
      <c r="P9493">
        <v>1</v>
      </c>
      <c r="Q9493">
        <v>1</v>
      </c>
      <c r="R9493">
        <f>SUM(M9493:N9493:O9493:P9493:Q9493)</f>
        <v>5</v>
      </c>
      <c r="S9493" s="1">
        <v>139144</v>
      </c>
      <c r="T9493" s="1" t="str">
        <f t="shared" si="594"/>
        <v>High</v>
      </c>
      <c r="U9493">
        <v>3</v>
      </c>
      <c r="V9493">
        <v>2021</v>
      </c>
      <c r="W9493" t="s">
        <v>28</v>
      </c>
      <c r="X9493">
        <v>5</v>
      </c>
    </row>
    <row r="9494" spans="1:24" x14ac:dyDescent="0.3">
      <c r="A9494">
        <v>9493</v>
      </c>
      <c r="B9494" t="s">
        <v>31</v>
      </c>
      <c r="C9494" t="str">
        <f>_xlfn.XLOOKUP(B9494,Lookup_table!B:B,Lookup_table!C:C)</f>
        <v>Business</v>
      </c>
      <c r="D9494" t="s">
        <v>22</v>
      </c>
      <c r="E9494" t="s">
        <v>38</v>
      </c>
      <c r="F9494" t="s">
        <v>51</v>
      </c>
      <c r="G9494" t="s">
        <v>25</v>
      </c>
      <c r="H9494" t="str">
        <f t="shared" si="592"/>
        <v>Onsite/Hybrid</v>
      </c>
      <c r="I9494" t="s">
        <v>18</v>
      </c>
      <c r="J9494" t="str">
        <f t="shared" si="593"/>
        <v>7+ yrs</v>
      </c>
      <c r="K9494">
        <f t="shared" ca="1" si="595"/>
        <v>8</v>
      </c>
      <c r="L9494" t="s">
        <v>19</v>
      </c>
      <c r="M9494">
        <v>1</v>
      </c>
      <c r="N9494">
        <v>0</v>
      </c>
      <c r="O9494">
        <v>0</v>
      </c>
      <c r="P9494">
        <v>1</v>
      </c>
      <c r="Q9494">
        <v>1</v>
      </c>
      <c r="R9494">
        <f>SUM(M9494:N9494:O9494:P9494:Q9494)</f>
        <v>3</v>
      </c>
      <c r="S9494" s="1">
        <v>142504</v>
      </c>
      <c r="T9494" s="1" t="str">
        <f t="shared" si="594"/>
        <v>High</v>
      </c>
      <c r="U9494">
        <v>3</v>
      </c>
      <c r="V9494">
        <v>2020</v>
      </c>
      <c r="W9494" t="s">
        <v>34</v>
      </c>
      <c r="X9494">
        <v>1</v>
      </c>
    </row>
    <row r="9495" spans="1:24" x14ac:dyDescent="0.3">
      <c r="A9495">
        <v>9494</v>
      </c>
      <c r="B9495" t="s">
        <v>33</v>
      </c>
      <c r="C9495" t="str">
        <f>_xlfn.XLOOKUP(B9495,Lookup_table!B:B,Lookup_table!C:C)</f>
        <v>Data</v>
      </c>
      <c r="D9495" t="s">
        <v>37</v>
      </c>
      <c r="E9495" t="s">
        <v>23</v>
      </c>
      <c r="F9495" t="s">
        <v>43</v>
      </c>
      <c r="G9495" t="s">
        <v>25</v>
      </c>
      <c r="H9495" t="str">
        <f t="shared" si="592"/>
        <v>Onsite/Hybrid</v>
      </c>
      <c r="I9495" t="s">
        <v>26</v>
      </c>
      <c r="J9495" t="str">
        <f t="shared" si="593"/>
        <v>3-6 yrs</v>
      </c>
      <c r="K9495">
        <f t="shared" ca="1" si="595"/>
        <v>4</v>
      </c>
      <c r="L9495" t="s">
        <v>19</v>
      </c>
      <c r="M9495">
        <v>0</v>
      </c>
      <c r="N9495">
        <v>0</v>
      </c>
      <c r="O9495">
        <v>0</v>
      </c>
      <c r="P9495">
        <v>1</v>
      </c>
      <c r="Q9495">
        <v>1</v>
      </c>
      <c r="R9495">
        <f>SUM(M9495:N9495:O9495:P9495:Q9495)</f>
        <v>2</v>
      </c>
      <c r="S9495" s="1">
        <v>95889</v>
      </c>
      <c r="T9495" s="1" t="str">
        <f t="shared" si="594"/>
        <v>Medium</v>
      </c>
      <c r="U9495">
        <v>3</v>
      </c>
      <c r="V9495">
        <v>2023</v>
      </c>
      <c r="W9495" t="s">
        <v>20</v>
      </c>
      <c r="X9495">
        <v>5</v>
      </c>
    </row>
    <row r="9496" spans="1:24" x14ac:dyDescent="0.3">
      <c r="A9496">
        <v>9495</v>
      </c>
      <c r="B9496" t="s">
        <v>41</v>
      </c>
      <c r="C9496" t="str">
        <f>_xlfn.XLOOKUP(B9496,Lookup_table!B:B,Lookup_table!C:C)</f>
        <v>Data</v>
      </c>
      <c r="D9496" t="s">
        <v>37</v>
      </c>
      <c r="E9496" t="s">
        <v>40</v>
      </c>
      <c r="F9496" t="s">
        <v>29</v>
      </c>
      <c r="G9496" t="s">
        <v>30</v>
      </c>
      <c r="H9496" t="str">
        <f t="shared" si="592"/>
        <v>Onsite/Hybrid</v>
      </c>
      <c r="I9496" t="s">
        <v>18</v>
      </c>
      <c r="J9496" t="str">
        <f t="shared" si="593"/>
        <v>7+ yrs</v>
      </c>
      <c r="K9496">
        <f t="shared" ca="1" si="595"/>
        <v>15</v>
      </c>
      <c r="L9496" t="s">
        <v>39</v>
      </c>
      <c r="M9496">
        <v>1</v>
      </c>
      <c r="N9496">
        <v>1</v>
      </c>
      <c r="O9496">
        <v>0</v>
      </c>
      <c r="P9496">
        <v>0</v>
      </c>
      <c r="Q9496">
        <v>0</v>
      </c>
      <c r="R9496">
        <f>SUM(M9496:N9496:O9496:P9496:Q9496)</f>
        <v>2</v>
      </c>
      <c r="S9496" s="1">
        <v>100747</v>
      </c>
      <c r="T9496" s="1" t="str">
        <f t="shared" si="594"/>
        <v>Medium</v>
      </c>
      <c r="U9496">
        <v>4</v>
      </c>
      <c r="V9496">
        <v>2024</v>
      </c>
      <c r="W9496" t="s">
        <v>34</v>
      </c>
      <c r="X9496">
        <v>4</v>
      </c>
    </row>
    <row r="9497" spans="1:24" x14ac:dyDescent="0.3">
      <c r="A9497">
        <v>9496</v>
      </c>
      <c r="B9497" t="s">
        <v>21</v>
      </c>
      <c r="C9497" t="str">
        <f>_xlfn.XLOOKUP(B9497,Lookup_table!B:B,Lookup_table!C:C)</f>
        <v>AI</v>
      </c>
      <c r="D9497" t="s">
        <v>14</v>
      </c>
      <c r="E9497" t="s">
        <v>40</v>
      </c>
      <c r="F9497" t="s">
        <v>29</v>
      </c>
      <c r="G9497" t="s">
        <v>25</v>
      </c>
      <c r="H9497" t="str">
        <f t="shared" si="592"/>
        <v>Onsite/Hybrid</v>
      </c>
      <c r="I9497" t="s">
        <v>18</v>
      </c>
      <c r="J9497" t="str">
        <f t="shared" si="593"/>
        <v>7+ yrs</v>
      </c>
      <c r="K9497">
        <f t="shared" ca="1" si="595"/>
        <v>8</v>
      </c>
      <c r="L9497" t="s">
        <v>27</v>
      </c>
      <c r="M9497">
        <v>0</v>
      </c>
      <c r="N9497">
        <v>1</v>
      </c>
      <c r="O9497">
        <v>1</v>
      </c>
      <c r="P9497">
        <v>1</v>
      </c>
      <c r="Q9497">
        <v>1</v>
      </c>
      <c r="R9497">
        <f>SUM(M9497:N9497:O9497:P9497:Q9497)</f>
        <v>4</v>
      </c>
      <c r="S9497" s="1">
        <v>176718</v>
      </c>
      <c r="T9497" s="1" t="str">
        <f t="shared" si="594"/>
        <v>High</v>
      </c>
      <c r="U9497">
        <v>5</v>
      </c>
      <c r="V9497">
        <v>2026</v>
      </c>
      <c r="W9497" t="s">
        <v>28</v>
      </c>
      <c r="X9497">
        <v>3</v>
      </c>
    </row>
    <row r="9498" spans="1:24" x14ac:dyDescent="0.3">
      <c r="A9498">
        <v>9497</v>
      </c>
      <c r="B9498" t="s">
        <v>50</v>
      </c>
      <c r="C9498" t="str">
        <f>_xlfn.XLOOKUP(B9498,Lookup_table!B:B,Lookup_table!C:C)</f>
        <v>AI</v>
      </c>
      <c r="D9498" t="s">
        <v>37</v>
      </c>
      <c r="E9498" t="s">
        <v>42</v>
      </c>
      <c r="F9498" t="s">
        <v>24</v>
      </c>
      <c r="G9498" t="s">
        <v>30</v>
      </c>
      <c r="H9498" t="str">
        <f t="shared" si="592"/>
        <v>Onsite/Hybrid</v>
      </c>
      <c r="I9498" t="s">
        <v>26</v>
      </c>
      <c r="J9498" t="str">
        <f t="shared" si="593"/>
        <v>3-6 yrs</v>
      </c>
      <c r="K9498">
        <f t="shared" ca="1" si="595"/>
        <v>5</v>
      </c>
      <c r="L9498" t="s">
        <v>27</v>
      </c>
      <c r="M9498">
        <v>1</v>
      </c>
      <c r="N9498">
        <v>1</v>
      </c>
      <c r="O9498">
        <v>1</v>
      </c>
      <c r="P9498">
        <v>1</v>
      </c>
      <c r="Q9498">
        <v>0</v>
      </c>
      <c r="R9498">
        <f>SUM(M9498:N9498:O9498:P9498:Q9498)</f>
        <v>4</v>
      </c>
      <c r="S9498" s="1">
        <v>149810</v>
      </c>
      <c r="T9498" s="1" t="str">
        <f t="shared" si="594"/>
        <v>High</v>
      </c>
      <c r="U9498">
        <v>10</v>
      </c>
      <c r="V9498">
        <v>2020</v>
      </c>
      <c r="W9498" t="s">
        <v>28</v>
      </c>
      <c r="X9498">
        <v>3</v>
      </c>
    </row>
    <row r="9499" spans="1:24" x14ac:dyDescent="0.3">
      <c r="A9499">
        <v>9498</v>
      </c>
      <c r="B9499" t="s">
        <v>41</v>
      </c>
      <c r="C9499" t="str">
        <f>_xlfn.XLOOKUP(B9499,Lookup_table!B:B,Lookup_table!C:C)</f>
        <v>Data</v>
      </c>
      <c r="D9499" t="s">
        <v>14</v>
      </c>
      <c r="E9499" t="s">
        <v>42</v>
      </c>
      <c r="F9499" t="s">
        <v>29</v>
      </c>
      <c r="G9499" t="s">
        <v>17</v>
      </c>
      <c r="H9499" t="str">
        <f t="shared" si="592"/>
        <v>Remote</v>
      </c>
      <c r="I9499" t="s">
        <v>35</v>
      </c>
      <c r="J9499" t="str">
        <f t="shared" si="593"/>
        <v>0-2 yrs</v>
      </c>
      <c r="K9499">
        <f t="shared" ca="1" si="595"/>
        <v>0</v>
      </c>
      <c r="L9499" t="s">
        <v>27</v>
      </c>
      <c r="M9499">
        <v>0</v>
      </c>
      <c r="N9499">
        <v>1</v>
      </c>
      <c r="O9499">
        <v>1</v>
      </c>
      <c r="P9499">
        <v>1</v>
      </c>
      <c r="Q9499">
        <v>1</v>
      </c>
      <c r="R9499">
        <f>SUM(M9499:N9499:O9499:P9499:Q9499)</f>
        <v>4</v>
      </c>
      <c r="S9499" s="1">
        <v>91002</v>
      </c>
      <c r="T9499" s="1" t="str">
        <f t="shared" si="594"/>
        <v>Medium</v>
      </c>
      <c r="U9499">
        <v>5</v>
      </c>
      <c r="V9499">
        <v>2025</v>
      </c>
      <c r="W9499" t="s">
        <v>28</v>
      </c>
      <c r="X9499">
        <v>1</v>
      </c>
    </row>
    <row r="9500" spans="1:24" x14ac:dyDescent="0.3">
      <c r="A9500">
        <v>9499</v>
      </c>
      <c r="B9500" t="s">
        <v>36</v>
      </c>
      <c r="C9500" t="str">
        <f>_xlfn.XLOOKUP(B9500,Lookup_table!B:B,Lookup_table!C:C)</f>
        <v>Data</v>
      </c>
      <c r="D9500" t="s">
        <v>34</v>
      </c>
      <c r="E9500" t="s">
        <v>38</v>
      </c>
      <c r="F9500" t="s">
        <v>29</v>
      </c>
      <c r="G9500" t="s">
        <v>17</v>
      </c>
      <c r="H9500" t="str">
        <f t="shared" si="592"/>
        <v>Remote</v>
      </c>
      <c r="I9500" t="s">
        <v>26</v>
      </c>
      <c r="J9500" t="str">
        <f t="shared" si="593"/>
        <v>3-6 yrs</v>
      </c>
      <c r="K9500">
        <f t="shared" ca="1" si="595"/>
        <v>4</v>
      </c>
      <c r="L9500" t="s">
        <v>39</v>
      </c>
      <c r="M9500">
        <v>0</v>
      </c>
      <c r="N9500">
        <v>1</v>
      </c>
      <c r="O9500">
        <v>0</v>
      </c>
      <c r="P9500">
        <v>1</v>
      </c>
      <c r="Q9500">
        <v>0</v>
      </c>
      <c r="R9500">
        <f>SUM(M9500:N9500:O9500:P9500:Q9500)</f>
        <v>2</v>
      </c>
      <c r="S9500" s="1">
        <v>94012</v>
      </c>
      <c r="T9500" s="1" t="str">
        <f t="shared" si="594"/>
        <v>Medium</v>
      </c>
      <c r="U9500">
        <v>10</v>
      </c>
      <c r="V9500">
        <v>2026</v>
      </c>
      <c r="W9500" t="s">
        <v>34</v>
      </c>
      <c r="X9500">
        <v>1</v>
      </c>
    </row>
    <row r="9501" spans="1:24" x14ac:dyDescent="0.3">
      <c r="A9501">
        <v>9500</v>
      </c>
      <c r="B9501" t="s">
        <v>31</v>
      </c>
      <c r="C9501" t="str">
        <f>_xlfn.XLOOKUP(B9501,Lookup_table!B:B,Lookup_table!C:C)</f>
        <v>Business</v>
      </c>
      <c r="D9501" t="s">
        <v>37</v>
      </c>
      <c r="E9501" t="s">
        <v>23</v>
      </c>
      <c r="F9501" t="s">
        <v>52</v>
      </c>
      <c r="G9501" t="s">
        <v>17</v>
      </c>
      <c r="H9501" t="str">
        <f t="shared" si="592"/>
        <v>Remote</v>
      </c>
      <c r="I9501" t="s">
        <v>18</v>
      </c>
      <c r="J9501" t="str">
        <f t="shared" si="593"/>
        <v>7+ yrs</v>
      </c>
      <c r="K9501">
        <f t="shared" ca="1" si="595"/>
        <v>14</v>
      </c>
      <c r="L9501" t="s">
        <v>27</v>
      </c>
      <c r="M9501">
        <v>0</v>
      </c>
      <c r="N9501">
        <v>1</v>
      </c>
      <c r="O9501">
        <v>1</v>
      </c>
      <c r="P9501">
        <v>1</v>
      </c>
      <c r="Q9501">
        <v>1</v>
      </c>
      <c r="R9501">
        <f>SUM(M9501:N9501:O9501:P9501:Q9501)</f>
        <v>4</v>
      </c>
      <c r="S9501" s="1">
        <v>138474</v>
      </c>
      <c r="T9501" s="1" t="str">
        <f t="shared" si="594"/>
        <v>High</v>
      </c>
      <c r="U9501">
        <v>6</v>
      </c>
      <c r="V9501">
        <v>2022</v>
      </c>
      <c r="W9501" t="s">
        <v>28</v>
      </c>
      <c r="X9501">
        <v>5</v>
      </c>
    </row>
    <row r="9502" spans="1:24" x14ac:dyDescent="0.3">
      <c r="A9502">
        <v>9501</v>
      </c>
      <c r="B9502" t="s">
        <v>50</v>
      </c>
      <c r="C9502" t="str">
        <f>_xlfn.XLOOKUP(B9502,Lookup_table!B:B,Lookup_table!C:C)</f>
        <v>AI</v>
      </c>
      <c r="D9502" t="s">
        <v>22</v>
      </c>
      <c r="E9502" t="s">
        <v>38</v>
      </c>
      <c r="F9502" t="s">
        <v>16</v>
      </c>
      <c r="G9502" t="s">
        <v>17</v>
      </c>
      <c r="H9502" t="str">
        <f t="shared" si="592"/>
        <v>Remote</v>
      </c>
      <c r="I9502" t="s">
        <v>26</v>
      </c>
      <c r="J9502" t="str">
        <f t="shared" si="593"/>
        <v>3-6 yrs</v>
      </c>
      <c r="K9502">
        <f t="shared" ca="1" si="595"/>
        <v>6</v>
      </c>
      <c r="L9502" t="s">
        <v>39</v>
      </c>
      <c r="M9502">
        <v>1</v>
      </c>
      <c r="N9502">
        <v>0</v>
      </c>
      <c r="O9502">
        <v>1</v>
      </c>
      <c r="P9502">
        <v>1</v>
      </c>
      <c r="Q9502">
        <v>1</v>
      </c>
      <c r="R9502">
        <f>SUM(M9502:N9502:O9502:P9502:Q9502)</f>
        <v>4</v>
      </c>
      <c r="S9502" s="1">
        <v>175079</v>
      </c>
      <c r="T9502" s="1" t="str">
        <f t="shared" si="594"/>
        <v>High</v>
      </c>
      <c r="U9502">
        <v>11</v>
      </c>
      <c r="V9502">
        <v>2025</v>
      </c>
      <c r="W9502" t="s">
        <v>28</v>
      </c>
      <c r="X9502">
        <v>1</v>
      </c>
    </row>
    <row r="9503" spans="1:24" x14ac:dyDescent="0.3">
      <c r="A9503">
        <v>9502</v>
      </c>
      <c r="B9503" t="s">
        <v>50</v>
      </c>
      <c r="C9503" t="str">
        <f>_xlfn.XLOOKUP(B9503,Lookup_table!B:B,Lookup_table!C:C)</f>
        <v>AI</v>
      </c>
      <c r="D9503" t="s">
        <v>22</v>
      </c>
      <c r="E9503" t="s">
        <v>40</v>
      </c>
      <c r="F9503" t="s">
        <v>29</v>
      </c>
      <c r="G9503" t="s">
        <v>30</v>
      </c>
      <c r="H9503" t="str">
        <f t="shared" si="592"/>
        <v>Onsite/Hybrid</v>
      </c>
      <c r="I9503" t="s">
        <v>26</v>
      </c>
      <c r="J9503" t="str">
        <f t="shared" si="593"/>
        <v>3-6 yrs</v>
      </c>
      <c r="K9503">
        <f t="shared" ca="1" si="595"/>
        <v>6</v>
      </c>
      <c r="L9503" t="s">
        <v>19</v>
      </c>
      <c r="M9503">
        <v>1</v>
      </c>
      <c r="N9503">
        <v>0</v>
      </c>
      <c r="O9503">
        <v>1</v>
      </c>
      <c r="P9503">
        <v>0</v>
      </c>
      <c r="Q9503">
        <v>1</v>
      </c>
      <c r="R9503">
        <f>SUM(M9503:N9503:O9503:P9503:Q9503)</f>
        <v>3</v>
      </c>
      <c r="S9503" s="1">
        <v>160190</v>
      </c>
      <c r="T9503" s="1" t="str">
        <f t="shared" si="594"/>
        <v>High</v>
      </c>
      <c r="U9503">
        <v>3</v>
      </c>
      <c r="V9503">
        <v>2021</v>
      </c>
      <c r="W9503" t="s">
        <v>28</v>
      </c>
      <c r="X9503">
        <v>8</v>
      </c>
    </row>
    <row r="9504" spans="1:24" x14ac:dyDescent="0.3">
      <c r="A9504">
        <v>9503</v>
      </c>
      <c r="B9504" t="s">
        <v>50</v>
      </c>
      <c r="C9504" t="str">
        <f>_xlfn.XLOOKUP(B9504,Lookup_table!B:B,Lookup_table!C:C)</f>
        <v>AI</v>
      </c>
      <c r="D9504" t="s">
        <v>14</v>
      </c>
      <c r="E9504" t="s">
        <v>40</v>
      </c>
      <c r="F9504" t="s">
        <v>24</v>
      </c>
      <c r="G9504" t="s">
        <v>30</v>
      </c>
      <c r="H9504" t="str">
        <f t="shared" si="592"/>
        <v>Onsite/Hybrid</v>
      </c>
      <c r="I9504" t="s">
        <v>35</v>
      </c>
      <c r="J9504" t="str">
        <f t="shared" si="593"/>
        <v>0-2 yrs</v>
      </c>
      <c r="K9504">
        <f t="shared" ca="1" si="595"/>
        <v>2</v>
      </c>
      <c r="L9504" t="s">
        <v>27</v>
      </c>
      <c r="M9504">
        <v>0</v>
      </c>
      <c r="N9504">
        <v>1</v>
      </c>
      <c r="O9504">
        <v>1</v>
      </c>
      <c r="P9504">
        <v>1</v>
      </c>
      <c r="Q9504">
        <v>0</v>
      </c>
      <c r="R9504">
        <f>SUM(M9504:N9504:O9504:P9504:Q9504)</f>
        <v>3</v>
      </c>
      <c r="S9504" s="1">
        <v>123128</v>
      </c>
      <c r="T9504" s="1" t="str">
        <f t="shared" si="594"/>
        <v>High</v>
      </c>
      <c r="U9504">
        <v>11</v>
      </c>
      <c r="V9504">
        <v>2021</v>
      </c>
      <c r="W9504" t="s">
        <v>28</v>
      </c>
      <c r="X9504">
        <v>5</v>
      </c>
    </row>
    <row r="9505" spans="1:24" x14ac:dyDescent="0.3">
      <c r="A9505">
        <v>9504</v>
      </c>
      <c r="B9505" t="s">
        <v>21</v>
      </c>
      <c r="C9505" t="str">
        <f>_xlfn.XLOOKUP(B9505,Lookup_table!B:B,Lookup_table!C:C)</f>
        <v>AI</v>
      </c>
      <c r="D9505" t="s">
        <v>37</v>
      </c>
      <c r="E9505" t="s">
        <v>38</v>
      </c>
      <c r="F9505" t="s">
        <v>51</v>
      </c>
      <c r="G9505" t="s">
        <v>17</v>
      </c>
      <c r="H9505" t="str">
        <f t="shared" si="592"/>
        <v>Remote</v>
      </c>
      <c r="I9505" t="s">
        <v>18</v>
      </c>
      <c r="J9505" t="str">
        <f t="shared" si="593"/>
        <v>7+ yrs</v>
      </c>
      <c r="K9505">
        <f t="shared" ca="1" si="595"/>
        <v>14</v>
      </c>
      <c r="L9505" t="s">
        <v>19</v>
      </c>
      <c r="M9505">
        <v>1</v>
      </c>
      <c r="N9505">
        <v>1</v>
      </c>
      <c r="O9505">
        <v>0</v>
      </c>
      <c r="P9505">
        <v>0</v>
      </c>
      <c r="Q9505">
        <v>1</v>
      </c>
      <c r="R9505">
        <f>SUM(M9505:N9505:O9505:P9505:Q9505)</f>
        <v>3</v>
      </c>
      <c r="S9505" s="1">
        <v>147605</v>
      </c>
      <c r="T9505" s="1" t="str">
        <f t="shared" si="594"/>
        <v>High</v>
      </c>
      <c r="U9505">
        <v>12</v>
      </c>
      <c r="V9505">
        <v>2026</v>
      </c>
      <c r="W9505" t="s">
        <v>20</v>
      </c>
      <c r="X9505">
        <v>4</v>
      </c>
    </row>
    <row r="9506" spans="1:24" x14ac:dyDescent="0.3">
      <c r="A9506">
        <v>9505</v>
      </c>
      <c r="B9506" t="s">
        <v>41</v>
      </c>
      <c r="C9506" t="str">
        <f>_xlfn.XLOOKUP(B9506,Lookup_table!B:B,Lookup_table!C:C)</f>
        <v>Data</v>
      </c>
      <c r="D9506" t="s">
        <v>34</v>
      </c>
      <c r="E9506" t="s">
        <v>38</v>
      </c>
      <c r="F9506" t="s">
        <v>51</v>
      </c>
      <c r="G9506" t="s">
        <v>17</v>
      </c>
      <c r="H9506" t="str">
        <f t="shared" si="592"/>
        <v>Remote</v>
      </c>
      <c r="I9506" t="s">
        <v>26</v>
      </c>
      <c r="J9506" t="str">
        <f t="shared" si="593"/>
        <v>3-6 yrs</v>
      </c>
      <c r="K9506">
        <f t="shared" ca="1" si="595"/>
        <v>4</v>
      </c>
      <c r="L9506" t="s">
        <v>27</v>
      </c>
      <c r="M9506">
        <v>0</v>
      </c>
      <c r="N9506">
        <v>0</v>
      </c>
      <c r="O9506">
        <v>1</v>
      </c>
      <c r="P9506">
        <v>1</v>
      </c>
      <c r="Q9506">
        <v>0</v>
      </c>
      <c r="R9506">
        <f>SUM(M9506:N9506:O9506:P9506:Q9506)</f>
        <v>2</v>
      </c>
      <c r="S9506" s="1">
        <v>102036</v>
      </c>
      <c r="T9506" s="1" t="str">
        <f t="shared" si="594"/>
        <v>Medium</v>
      </c>
      <c r="U9506">
        <v>9</v>
      </c>
      <c r="V9506">
        <v>2020</v>
      </c>
      <c r="W9506" t="s">
        <v>28</v>
      </c>
      <c r="X9506">
        <v>6</v>
      </c>
    </row>
    <row r="9507" spans="1:24" x14ac:dyDescent="0.3">
      <c r="A9507">
        <v>9506</v>
      </c>
      <c r="B9507" t="s">
        <v>36</v>
      </c>
      <c r="C9507" t="str">
        <f>_xlfn.XLOOKUP(B9507,Lookup_table!B:B,Lookup_table!C:C)</f>
        <v>Data</v>
      </c>
      <c r="D9507" t="s">
        <v>14</v>
      </c>
      <c r="E9507" t="s">
        <v>40</v>
      </c>
      <c r="F9507" t="s">
        <v>24</v>
      </c>
      <c r="G9507" t="s">
        <v>30</v>
      </c>
      <c r="H9507" t="str">
        <f t="shared" si="592"/>
        <v>Onsite/Hybrid</v>
      </c>
      <c r="I9507" t="s">
        <v>35</v>
      </c>
      <c r="J9507" t="str">
        <f t="shared" si="593"/>
        <v>0-2 yrs</v>
      </c>
      <c r="K9507">
        <f t="shared" ca="1" si="595"/>
        <v>1</v>
      </c>
      <c r="L9507" t="s">
        <v>19</v>
      </c>
      <c r="M9507">
        <v>0</v>
      </c>
      <c r="N9507">
        <v>0</v>
      </c>
      <c r="O9507">
        <v>1</v>
      </c>
      <c r="P9507">
        <v>0</v>
      </c>
      <c r="Q9507">
        <v>1</v>
      </c>
      <c r="R9507">
        <f>SUM(M9507:N9507:O9507:P9507:Q9507)</f>
        <v>2</v>
      </c>
      <c r="S9507" s="1">
        <v>73346</v>
      </c>
      <c r="T9507" s="1" t="str">
        <f t="shared" si="594"/>
        <v>Medium</v>
      </c>
      <c r="U9507">
        <v>11</v>
      </c>
      <c r="V9507">
        <v>2026</v>
      </c>
      <c r="W9507" t="s">
        <v>28</v>
      </c>
      <c r="X9507">
        <v>8</v>
      </c>
    </row>
    <row r="9508" spans="1:24" x14ac:dyDescent="0.3">
      <c r="A9508">
        <v>9507</v>
      </c>
      <c r="B9508" t="s">
        <v>33</v>
      </c>
      <c r="C9508" t="str">
        <f>_xlfn.XLOOKUP(B9508,Lookup_table!B:B,Lookup_table!C:C)</f>
        <v>Data</v>
      </c>
      <c r="D9508" t="s">
        <v>37</v>
      </c>
      <c r="E9508" t="s">
        <v>40</v>
      </c>
      <c r="F9508" t="s">
        <v>24</v>
      </c>
      <c r="G9508" t="s">
        <v>17</v>
      </c>
      <c r="H9508" t="str">
        <f t="shared" si="592"/>
        <v>Remote</v>
      </c>
      <c r="I9508" t="s">
        <v>18</v>
      </c>
      <c r="J9508" t="str">
        <f t="shared" si="593"/>
        <v>7+ yrs</v>
      </c>
      <c r="K9508">
        <f t="shared" ca="1" si="595"/>
        <v>12</v>
      </c>
      <c r="L9508" t="s">
        <v>39</v>
      </c>
      <c r="M9508">
        <v>1</v>
      </c>
      <c r="N9508">
        <v>1</v>
      </c>
      <c r="O9508">
        <v>0</v>
      </c>
      <c r="P9508">
        <v>1</v>
      </c>
      <c r="Q9508">
        <v>1</v>
      </c>
      <c r="R9508">
        <f>SUM(M9508:N9508:O9508:P9508:Q9508)</f>
        <v>4</v>
      </c>
      <c r="S9508" s="1">
        <v>128849</v>
      </c>
      <c r="T9508" s="1" t="str">
        <f t="shared" si="594"/>
        <v>High</v>
      </c>
      <c r="U9508">
        <v>11</v>
      </c>
      <c r="V9508">
        <v>2022</v>
      </c>
      <c r="W9508" t="s">
        <v>28</v>
      </c>
      <c r="X9508">
        <v>9</v>
      </c>
    </row>
    <row r="9509" spans="1:24" x14ac:dyDescent="0.3">
      <c r="A9509">
        <v>9508</v>
      </c>
      <c r="B9509" t="s">
        <v>31</v>
      </c>
      <c r="C9509" t="str">
        <f>_xlfn.XLOOKUP(B9509,Lookup_table!B:B,Lookup_table!C:C)</f>
        <v>Business</v>
      </c>
      <c r="D9509" t="s">
        <v>22</v>
      </c>
      <c r="E9509" t="s">
        <v>32</v>
      </c>
      <c r="F9509" t="s">
        <v>24</v>
      </c>
      <c r="G9509" t="s">
        <v>25</v>
      </c>
      <c r="H9509" t="str">
        <f t="shared" si="592"/>
        <v>Onsite/Hybrid</v>
      </c>
      <c r="I9509" t="s">
        <v>18</v>
      </c>
      <c r="J9509" t="str">
        <f t="shared" si="593"/>
        <v>7+ yrs</v>
      </c>
      <c r="K9509">
        <f t="shared" ca="1" si="595"/>
        <v>8</v>
      </c>
      <c r="L9509" t="s">
        <v>39</v>
      </c>
      <c r="M9509">
        <v>1</v>
      </c>
      <c r="N9509">
        <v>0</v>
      </c>
      <c r="O9509">
        <v>1</v>
      </c>
      <c r="P9509">
        <v>0</v>
      </c>
      <c r="Q9509">
        <v>0</v>
      </c>
      <c r="R9509">
        <f>SUM(M9509:N9509:O9509:P9509:Q9509)</f>
        <v>2</v>
      </c>
      <c r="S9509" s="1">
        <v>131632</v>
      </c>
      <c r="T9509" s="1" t="str">
        <f t="shared" si="594"/>
        <v>High</v>
      </c>
      <c r="U9509">
        <v>7</v>
      </c>
      <c r="V9509">
        <v>2026</v>
      </c>
      <c r="W9509" t="s">
        <v>20</v>
      </c>
      <c r="X9509">
        <v>4</v>
      </c>
    </row>
    <row r="9510" spans="1:24" x14ac:dyDescent="0.3">
      <c r="A9510">
        <v>9509</v>
      </c>
      <c r="B9510" t="s">
        <v>33</v>
      </c>
      <c r="C9510" t="str">
        <f>_xlfn.XLOOKUP(B9510,Lookup_table!B:B,Lookup_table!C:C)</f>
        <v>Data</v>
      </c>
      <c r="D9510" t="s">
        <v>22</v>
      </c>
      <c r="E9510" t="s">
        <v>42</v>
      </c>
      <c r="F9510" t="s">
        <v>29</v>
      </c>
      <c r="G9510" t="s">
        <v>17</v>
      </c>
      <c r="H9510" t="str">
        <f t="shared" si="592"/>
        <v>Remote</v>
      </c>
      <c r="I9510" t="s">
        <v>26</v>
      </c>
      <c r="J9510" t="str">
        <f t="shared" si="593"/>
        <v>3-6 yrs</v>
      </c>
      <c r="K9510">
        <f t="shared" ca="1" si="595"/>
        <v>3</v>
      </c>
      <c r="L9510" t="s">
        <v>27</v>
      </c>
      <c r="M9510">
        <v>0</v>
      </c>
      <c r="N9510">
        <v>0</v>
      </c>
      <c r="O9510">
        <v>0</v>
      </c>
      <c r="P9510">
        <v>0</v>
      </c>
      <c r="Q9510">
        <v>0</v>
      </c>
      <c r="R9510">
        <f>SUM(M9510:N9510:O9510:P9510:Q9510)</f>
        <v>0</v>
      </c>
      <c r="S9510" s="1">
        <v>91436</v>
      </c>
      <c r="T9510" s="1" t="str">
        <f t="shared" si="594"/>
        <v>Medium</v>
      </c>
      <c r="U9510">
        <v>5</v>
      </c>
      <c r="V9510">
        <v>2026</v>
      </c>
      <c r="W9510" t="s">
        <v>34</v>
      </c>
      <c r="X9510">
        <v>1</v>
      </c>
    </row>
    <row r="9511" spans="1:24" x14ac:dyDescent="0.3">
      <c r="A9511">
        <v>9510</v>
      </c>
      <c r="B9511" t="s">
        <v>21</v>
      </c>
      <c r="C9511" t="str">
        <f>_xlfn.XLOOKUP(B9511,Lookup_table!B:B,Lookup_table!C:C)</f>
        <v>AI</v>
      </c>
      <c r="D9511" t="s">
        <v>34</v>
      </c>
      <c r="E9511" t="s">
        <v>15</v>
      </c>
      <c r="F9511" t="s">
        <v>44</v>
      </c>
      <c r="G9511" t="s">
        <v>25</v>
      </c>
      <c r="H9511" t="str">
        <f t="shared" si="592"/>
        <v>Onsite/Hybrid</v>
      </c>
      <c r="I9511" t="s">
        <v>26</v>
      </c>
      <c r="J9511" t="str">
        <f t="shared" si="593"/>
        <v>3-6 yrs</v>
      </c>
      <c r="K9511">
        <f t="shared" ca="1" si="595"/>
        <v>6</v>
      </c>
      <c r="L9511" t="s">
        <v>27</v>
      </c>
      <c r="M9511">
        <v>1</v>
      </c>
      <c r="N9511">
        <v>0</v>
      </c>
      <c r="O9511">
        <v>0</v>
      </c>
      <c r="P9511">
        <v>0</v>
      </c>
      <c r="Q9511">
        <v>1</v>
      </c>
      <c r="R9511">
        <f>SUM(M9511:N9511:O9511:P9511:Q9511)</f>
        <v>2</v>
      </c>
      <c r="S9511" s="1">
        <v>126992</v>
      </c>
      <c r="T9511" s="1" t="str">
        <f t="shared" si="594"/>
        <v>High</v>
      </c>
      <c r="U9511">
        <v>1</v>
      </c>
      <c r="V9511">
        <v>2020</v>
      </c>
      <c r="W9511" t="s">
        <v>20</v>
      </c>
      <c r="X9511">
        <v>5</v>
      </c>
    </row>
    <row r="9512" spans="1:24" x14ac:dyDescent="0.3">
      <c r="A9512">
        <v>9511</v>
      </c>
      <c r="B9512" t="s">
        <v>33</v>
      </c>
      <c r="C9512" t="str">
        <f>_xlfn.XLOOKUP(B9512,Lookup_table!B:B,Lookup_table!C:C)</f>
        <v>Data</v>
      </c>
      <c r="D9512" t="s">
        <v>34</v>
      </c>
      <c r="E9512" t="s">
        <v>32</v>
      </c>
      <c r="F9512" t="s">
        <v>16</v>
      </c>
      <c r="G9512" t="s">
        <v>17</v>
      </c>
      <c r="H9512" t="str">
        <f t="shared" si="592"/>
        <v>Remote</v>
      </c>
      <c r="I9512" t="s">
        <v>35</v>
      </c>
      <c r="J9512" t="str">
        <f t="shared" si="593"/>
        <v>0-2 yrs</v>
      </c>
      <c r="K9512">
        <f t="shared" ca="1" si="595"/>
        <v>0</v>
      </c>
      <c r="L9512" t="s">
        <v>39</v>
      </c>
      <c r="M9512">
        <v>1</v>
      </c>
      <c r="N9512">
        <v>1</v>
      </c>
      <c r="O9512">
        <v>0</v>
      </c>
      <c r="P9512">
        <v>0</v>
      </c>
      <c r="Q9512">
        <v>0</v>
      </c>
      <c r="R9512">
        <f>SUM(M9512:N9512:O9512:P9512:Q9512)</f>
        <v>2</v>
      </c>
      <c r="S9512" s="1">
        <v>54046</v>
      </c>
      <c r="T9512" s="1" t="str">
        <f t="shared" si="594"/>
        <v>Low</v>
      </c>
      <c r="U9512">
        <v>5</v>
      </c>
      <c r="V9512">
        <v>2024</v>
      </c>
      <c r="W9512" t="s">
        <v>28</v>
      </c>
      <c r="X9512">
        <v>8</v>
      </c>
    </row>
    <row r="9513" spans="1:24" x14ac:dyDescent="0.3">
      <c r="A9513">
        <v>9512</v>
      </c>
      <c r="B9513" t="s">
        <v>21</v>
      </c>
      <c r="C9513" t="str">
        <f>_xlfn.XLOOKUP(B9513,Lookup_table!B:B,Lookup_table!C:C)</f>
        <v>AI</v>
      </c>
      <c r="D9513" t="s">
        <v>34</v>
      </c>
      <c r="E9513" t="s">
        <v>38</v>
      </c>
      <c r="F9513" t="s">
        <v>43</v>
      </c>
      <c r="G9513" t="s">
        <v>25</v>
      </c>
      <c r="H9513" t="str">
        <f t="shared" si="592"/>
        <v>Onsite/Hybrid</v>
      </c>
      <c r="I9513" t="s">
        <v>35</v>
      </c>
      <c r="J9513" t="str">
        <f t="shared" si="593"/>
        <v>0-2 yrs</v>
      </c>
      <c r="K9513">
        <f t="shared" ca="1" si="595"/>
        <v>1</v>
      </c>
      <c r="L9513" t="s">
        <v>27</v>
      </c>
      <c r="M9513">
        <v>1</v>
      </c>
      <c r="N9513">
        <v>1</v>
      </c>
      <c r="O9513">
        <v>0</v>
      </c>
      <c r="P9513">
        <v>0</v>
      </c>
      <c r="Q9513">
        <v>1</v>
      </c>
      <c r="R9513">
        <f>SUM(M9513:N9513:O9513:P9513:Q9513)</f>
        <v>3</v>
      </c>
      <c r="S9513" s="1">
        <v>104494</v>
      </c>
      <c r="T9513" s="1" t="str">
        <f t="shared" si="594"/>
        <v>Medium</v>
      </c>
      <c r="U9513">
        <v>6</v>
      </c>
      <c r="V9513">
        <v>2021</v>
      </c>
      <c r="W9513" t="s">
        <v>28</v>
      </c>
      <c r="X9513">
        <v>9</v>
      </c>
    </row>
    <row r="9514" spans="1:24" x14ac:dyDescent="0.3">
      <c r="A9514">
        <v>9513</v>
      </c>
      <c r="B9514" t="s">
        <v>50</v>
      </c>
      <c r="C9514" t="str">
        <f>_xlfn.XLOOKUP(B9514,Lookup_table!B:B,Lookup_table!C:C)</f>
        <v>AI</v>
      </c>
      <c r="D9514" t="s">
        <v>14</v>
      </c>
      <c r="E9514" t="s">
        <v>32</v>
      </c>
      <c r="F9514" t="s">
        <v>43</v>
      </c>
      <c r="G9514" t="s">
        <v>30</v>
      </c>
      <c r="H9514" t="str">
        <f t="shared" si="592"/>
        <v>Onsite/Hybrid</v>
      </c>
      <c r="I9514" t="s">
        <v>35</v>
      </c>
      <c r="J9514" t="str">
        <f t="shared" si="593"/>
        <v>0-2 yrs</v>
      </c>
      <c r="K9514">
        <f t="shared" ca="1" si="595"/>
        <v>0</v>
      </c>
      <c r="L9514" t="s">
        <v>19</v>
      </c>
      <c r="M9514">
        <v>0</v>
      </c>
      <c r="N9514">
        <v>1</v>
      </c>
      <c r="O9514">
        <v>1</v>
      </c>
      <c r="P9514">
        <v>0</v>
      </c>
      <c r="Q9514">
        <v>0</v>
      </c>
      <c r="R9514">
        <f>SUM(M9514:N9514:O9514:P9514:Q9514)</f>
        <v>2</v>
      </c>
      <c r="S9514" s="1">
        <v>108565</v>
      </c>
      <c r="T9514" s="1" t="str">
        <f t="shared" si="594"/>
        <v>Medium</v>
      </c>
      <c r="U9514">
        <v>3</v>
      </c>
      <c r="V9514">
        <v>2021</v>
      </c>
      <c r="W9514" t="s">
        <v>20</v>
      </c>
      <c r="X9514">
        <v>6</v>
      </c>
    </row>
    <row r="9515" spans="1:24" x14ac:dyDescent="0.3">
      <c r="A9515">
        <v>9514</v>
      </c>
      <c r="B9515" t="s">
        <v>31</v>
      </c>
      <c r="C9515" t="str">
        <f>_xlfn.XLOOKUP(B9515,Lookup_table!B:B,Lookup_table!C:C)</f>
        <v>Business</v>
      </c>
      <c r="D9515" t="s">
        <v>22</v>
      </c>
      <c r="E9515" t="s">
        <v>42</v>
      </c>
      <c r="F9515" t="s">
        <v>44</v>
      </c>
      <c r="G9515" t="s">
        <v>17</v>
      </c>
      <c r="H9515" t="str">
        <f t="shared" si="592"/>
        <v>Remote</v>
      </c>
      <c r="I9515" t="s">
        <v>26</v>
      </c>
      <c r="J9515" t="str">
        <f t="shared" si="593"/>
        <v>3-6 yrs</v>
      </c>
      <c r="K9515">
        <f t="shared" ca="1" si="595"/>
        <v>6</v>
      </c>
      <c r="L9515" t="s">
        <v>19</v>
      </c>
      <c r="M9515">
        <v>0</v>
      </c>
      <c r="N9515">
        <v>0</v>
      </c>
      <c r="O9515">
        <v>0</v>
      </c>
      <c r="P9515">
        <v>1</v>
      </c>
      <c r="Q9515">
        <v>0</v>
      </c>
      <c r="R9515">
        <f>SUM(M9515:N9515:O9515:P9515:Q9515)</f>
        <v>1</v>
      </c>
      <c r="S9515" s="1">
        <v>112609</v>
      </c>
      <c r="T9515" s="1" t="str">
        <f t="shared" si="594"/>
        <v>Medium</v>
      </c>
      <c r="U9515">
        <v>8</v>
      </c>
      <c r="V9515">
        <v>2020</v>
      </c>
      <c r="W9515" t="s">
        <v>28</v>
      </c>
      <c r="X9515">
        <v>9</v>
      </c>
    </row>
    <row r="9516" spans="1:24" x14ac:dyDescent="0.3">
      <c r="A9516">
        <v>9515</v>
      </c>
      <c r="B9516" t="s">
        <v>21</v>
      </c>
      <c r="C9516" t="str">
        <f>_xlfn.XLOOKUP(B9516,Lookup_table!B:B,Lookup_table!C:C)</f>
        <v>AI</v>
      </c>
      <c r="D9516" t="s">
        <v>22</v>
      </c>
      <c r="E9516" t="s">
        <v>40</v>
      </c>
      <c r="F9516" t="s">
        <v>29</v>
      </c>
      <c r="G9516" t="s">
        <v>17</v>
      </c>
      <c r="H9516" t="str">
        <f t="shared" si="592"/>
        <v>Remote</v>
      </c>
      <c r="I9516" t="s">
        <v>26</v>
      </c>
      <c r="J9516" t="str">
        <f t="shared" si="593"/>
        <v>3-6 yrs</v>
      </c>
      <c r="K9516">
        <f t="shared" ca="1" si="595"/>
        <v>3</v>
      </c>
      <c r="L9516" t="s">
        <v>27</v>
      </c>
      <c r="M9516">
        <v>1</v>
      </c>
      <c r="N9516">
        <v>1</v>
      </c>
      <c r="O9516">
        <v>0</v>
      </c>
      <c r="P9516">
        <v>0</v>
      </c>
      <c r="Q9516">
        <v>1</v>
      </c>
      <c r="R9516">
        <f>SUM(M9516:N9516:O9516:P9516:Q9516)</f>
        <v>3</v>
      </c>
      <c r="S9516" s="1">
        <v>140112</v>
      </c>
      <c r="T9516" s="1" t="str">
        <f t="shared" si="594"/>
        <v>High</v>
      </c>
      <c r="U9516">
        <v>4</v>
      </c>
      <c r="V9516">
        <v>2024</v>
      </c>
      <c r="W9516" t="s">
        <v>20</v>
      </c>
      <c r="X9516">
        <v>5</v>
      </c>
    </row>
    <row r="9517" spans="1:24" x14ac:dyDescent="0.3">
      <c r="A9517">
        <v>9516</v>
      </c>
      <c r="B9517" t="s">
        <v>21</v>
      </c>
      <c r="C9517" t="str">
        <f>_xlfn.XLOOKUP(B9517,Lookup_table!B:B,Lookup_table!C:C)</f>
        <v>AI</v>
      </c>
      <c r="D9517" t="s">
        <v>34</v>
      </c>
      <c r="E9517" t="s">
        <v>23</v>
      </c>
      <c r="F9517" t="s">
        <v>43</v>
      </c>
      <c r="G9517" t="s">
        <v>30</v>
      </c>
      <c r="H9517" t="str">
        <f t="shared" si="592"/>
        <v>Onsite/Hybrid</v>
      </c>
      <c r="I9517" t="s">
        <v>18</v>
      </c>
      <c r="J9517" t="str">
        <f t="shared" si="593"/>
        <v>7+ yrs</v>
      </c>
      <c r="K9517">
        <f t="shared" ca="1" si="595"/>
        <v>11</v>
      </c>
      <c r="L9517" t="s">
        <v>27</v>
      </c>
      <c r="M9517">
        <v>1</v>
      </c>
      <c r="N9517">
        <v>1</v>
      </c>
      <c r="O9517">
        <v>1</v>
      </c>
      <c r="P9517">
        <v>0</v>
      </c>
      <c r="Q9517">
        <v>0</v>
      </c>
      <c r="R9517">
        <f>SUM(M9517:N9517:O9517:P9517:Q9517)</f>
        <v>3</v>
      </c>
      <c r="S9517" s="1">
        <v>153919</v>
      </c>
      <c r="T9517" s="1" t="str">
        <f t="shared" si="594"/>
        <v>High</v>
      </c>
      <c r="U9517">
        <v>10</v>
      </c>
      <c r="V9517">
        <v>2022</v>
      </c>
      <c r="W9517" t="s">
        <v>20</v>
      </c>
      <c r="X9517">
        <v>5</v>
      </c>
    </row>
    <row r="9518" spans="1:24" x14ac:dyDescent="0.3">
      <c r="A9518">
        <v>9517</v>
      </c>
      <c r="B9518" t="s">
        <v>33</v>
      </c>
      <c r="C9518" t="str">
        <f>_xlfn.XLOOKUP(B9518,Lookup_table!B:B,Lookup_table!C:C)</f>
        <v>Data</v>
      </c>
      <c r="D9518" t="s">
        <v>34</v>
      </c>
      <c r="E9518" t="s">
        <v>15</v>
      </c>
      <c r="F9518" t="s">
        <v>16</v>
      </c>
      <c r="G9518" t="s">
        <v>30</v>
      </c>
      <c r="H9518" t="str">
        <f t="shared" si="592"/>
        <v>Onsite/Hybrid</v>
      </c>
      <c r="I9518" t="s">
        <v>26</v>
      </c>
      <c r="J9518" t="str">
        <f t="shared" si="593"/>
        <v>3-6 yrs</v>
      </c>
      <c r="K9518">
        <f t="shared" ca="1" si="595"/>
        <v>3</v>
      </c>
      <c r="L9518" t="s">
        <v>27</v>
      </c>
      <c r="M9518">
        <v>0</v>
      </c>
      <c r="N9518">
        <v>1</v>
      </c>
      <c r="O9518">
        <v>1</v>
      </c>
      <c r="P9518">
        <v>1</v>
      </c>
      <c r="Q9518">
        <v>1</v>
      </c>
      <c r="R9518">
        <f>SUM(M9518:N9518:O9518:P9518:Q9518)</f>
        <v>4</v>
      </c>
      <c r="S9518" s="1">
        <v>114107</v>
      </c>
      <c r="T9518" s="1" t="str">
        <f t="shared" si="594"/>
        <v>Medium</v>
      </c>
      <c r="U9518">
        <v>6</v>
      </c>
      <c r="V9518">
        <v>2021</v>
      </c>
      <c r="W9518" t="s">
        <v>28</v>
      </c>
      <c r="X9518">
        <v>7</v>
      </c>
    </row>
    <row r="9519" spans="1:24" x14ac:dyDescent="0.3">
      <c r="A9519">
        <v>9518</v>
      </c>
      <c r="B9519" t="s">
        <v>21</v>
      </c>
      <c r="C9519" t="str">
        <f>_xlfn.XLOOKUP(B9519,Lookup_table!B:B,Lookup_table!C:C)</f>
        <v>AI</v>
      </c>
      <c r="D9519" t="s">
        <v>34</v>
      </c>
      <c r="E9519" t="s">
        <v>15</v>
      </c>
      <c r="F9519" t="s">
        <v>16</v>
      </c>
      <c r="G9519" t="s">
        <v>17</v>
      </c>
      <c r="H9519" t="str">
        <f t="shared" si="592"/>
        <v>Remote</v>
      </c>
      <c r="I9519" t="s">
        <v>18</v>
      </c>
      <c r="J9519" t="str">
        <f t="shared" si="593"/>
        <v>7+ yrs</v>
      </c>
      <c r="K9519">
        <f t="shared" ca="1" si="595"/>
        <v>7</v>
      </c>
      <c r="L9519" t="s">
        <v>27</v>
      </c>
      <c r="M9519">
        <v>1</v>
      </c>
      <c r="N9519">
        <v>1</v>
      </c>
      <c r="O9519">
        <v>1</v>
      </c>
      <c r="P9519">
        <v>0</v>
      </c>
      <c r="Q9519">
        <v>1</v>
      </c>
      <c r="R9519">
        <f>SUM(M9519:N9519:O9519:P9519:Q9519)</f>
        <v>4</v>
      </c>
      <c r="S9519" s="1">
        <v>161528</v>
      </c>
      <c r="T9519" s="1" t="str">
        <f t="shared" si="594"/>
        <v>High</v>
      </c>
      <c r="U9519">
        <v>11</v>
      </c>
      <c r="V9519">
        <v>2023</v>
      </c>
      <c r="W9519" t="s">
        <v>28</v>
      </c>
      <c r="X9519">
        <v>9</v>
      </c>
    </row>
    <row r="9520" spans="1:24" x14ac:dyDescent="0.3">
      <c r="A9520">
        <v>9519</v>
      </c>
      <c r="B9520" t="s">
        <v>31</v>
      </c>
      <c r="C9520" t="str">
        <f>_xlfn.XLOOKUP(B9520,Lookup_table!B:B,Lookup_table!C:C)</f>
        <v>Business</v>
      </c>
      <c r="D9520" t="s">
        <v>34</v>
      </c>
      <c r="E9520" t="s">
        <v>32</v>
      </c>
      <c r="F9520" t="s">
        <v>52</v>
      </c>
      <c r="G9520" t="s">
        <v>25</v>
      </c>
      <c r="H9520" t="str">
        <f t="shared" si="592"/>
        <v>Onsite/Hybrid</v>
      </c>
      <c r="I9520" t="s">
        <v>35</v>
      </c>
      <c r="J9520" t="str">
        <f t="shared" si="593"/>
        <v>0-2 yrs</v>
      </c>
      <c r="K9520">
        <f t="shared" ca="1" si="595"/>
        <v>2</v>
      </c>
      <c r="L9520" t="s">
        <v>27</v>
      </c>
      <c r="M9520">
        <v>1</v>
      </c>
      <c r="N9520">
        <v>0</v>
      </c>
      <c r="O9520">
        <v>1</v>
      </c>
      <c r="P9520">
        <v>0</v>
      </c>
      <c r="Q9520">
        <v>0</v>
      </c>
      <c r="R9520">
        <f>SUM(M9520:N9520:O9520:P9520:Q9520)</f>
        <v>2</v>
      </c>
      <c r="S9520" s="1">
        <v>61509</v>
      </c>
      <c r="T9520" s="1" t="str">
        <f t="shared" si="594"/>
        <v>Low</v>
      </c>
      <c r="U9520">
        <v>2</v>
      </c>
      <c r="V9520">
        <v>2023</v>
      </c>
      <c r="W9520" t="s">
        <v>28</v>
      </c>
      <c r="X9520">
        <v>8</v>
      </c>
    </row>
    <row r="9521" spans="1:24" x14ac:dyDescent="0.3">
      <c r="A9521">
        <v>9520</v>
      </c>
      <c r="B9521" t="s">
        <v>33</v>
      </c>
      <c r="C9521" t="str">
        <f>_xlfn.XLOOKUP(B9521,Lookup_table!B:B,Lookup_table!C:C)</f>
        <v>Data</v>
      </c>
      <c r="D9521" t="s">
        <v>34</v>
      </c>
      <c r="E9521" t="s">
        <v>32</v>
      </c>
      <c r="F9521" t="s">
        <v>43</v>
      </c>
      <c r="G9521" t="s">
        <v>25</v>
      </c>
      <c r="H9521" t="str">
        <f t="shared" si="592"/>
        <v>Onsite/Hybrid</v>
      </c>
      <c r="I9521" t="s">
        <v>18</v>
      </c>
      <c r="J9521" t="str">
        <f t="shared" si="593"/>
        <v>7+ yrs</v>
      </c>
      <c r="K9521">
        <f t="shared" ca="1" si="595"/>
        <v>9</v>
      </c>
      <c r="L9521" t="s">
        <v>19</v>
      </c>
      <c r="M9521">
        <v>0</v>
      </c>
      <c r="N9521">
        <v>0</v>
      </c>
      <c r="O9521">
        <v>0</v>
      </c>
      <c r="P9521">
        <v>0</v>
      </c>
      <c r="Q9521">
        <v>0</v>
      </c>
      <c r="R9521">
        <f>SUM(M9521:N9521:O9521:P9521:Q9521)</f>
        <v>0</v>
      </c>
      <c r="S9521" s="1">
        <v>104118</v>
      </c>
      <c r="T9521" s="1" t="str">
        <f t="shared" si="594"/>
        <v>Medium</v>
      </c>
      <c r="U9521">
        <v>11</v>
      </c>
      <c r="V9521">
        <v>2020</v>
      </c>
      <c r="W9521" t="s">
        <v>28</v>
      </c>
      <c r="X9521">
        <v>9</v>
      </c>
    </row>
    <row r="9522" spans="1:24" x14ac:dyDescent="0.3">
      <c r="A9522">
        <v>9521</v>
      </c>
      <c r="B9522" t="s">
        <v>41</v>
      </c>
      <c r="C9522" t="str">
        <f>_xlfn.XLOOKUP(B9522,Lookup_table!B:B,Lookup_table!C:C)</f>
        <v>Data</v>
      </c>
      <c r="D9522" t="s">
        <v>34</v>
      </c>
      <c r="E9522" t="s">
        <v>42</v>
      </c>
      <c r="F9522" t="s">
        <v>24</v>
      </c>
      <c r="G9522" t="s">
        <v>25</v>
      </c>
      <c r="H9522" t="str">
        <f t="shared" si="592"/>
        <v>Onsite/Hybrid</v>
      </c>
      <c r="I9522" t="s">
        <v>35</v>
      </c>
      <c r="J9522" t="str">
        <f t="shared" si="593"/>
        <v>0-2 yrs</v>
      </c>
      <c r="K9522">
        <f t="shared" ca="1" si="595"/>
        <v>0</v>
      </c>
      <c r="L9522" t="s">
        <v>27</v>
      </c>
      <c r="M9522">
        <v>1</v>
      </c>
      <c r="N9522">
        <v>0</v>
      </c>
      <c r="O9522">
        <v>0</v>
      </c>
      <c r="P9522">
        <v>1</v>
      </c>
      <c r="Q9522">
        <v>0</v>
      </c>
      <c r="R9522">
        <f>SUM(M9522:N9522:O9522:P9522:Q9522)</f>
        <v>2</v>
      </c>
      <c r="S9522" s="1">
        <v>65669</v>
      </c>
      <c r="T9522" s="1" t="str">
        <f t="shared" si="594"/>
        <v>Low</v>
      </c>
      <c r="U9522">
        <v>1</v>
      </c>
      <c r="V9522">
        <v>2024</v>
      </c>
      <c r="W9522" t="s">
        <v>20</v>
      </c>
      <c r="X9522">
        <v>1</v>
      </c>
    </row>
    <row r="9523" spans="1:24" x14ac:dyDescent="0.3">
      <c r="A9523">
        <v>9522</v>
      </c>
      <c r="B9523" t="s">
        <v>31</v>
      </c>
      <c r="C9523" t="str">
        <f>_xlfn.XLOOKUP(B9523,Lookup_table!B:B,Lookup_table!C:C)</f>
        <v>Business</v>
      </c>
      <c r="D9523" t="s">
        <v>34</v>
      </c>
      <c r="E9523" t="s">
        <v>15</v>
      </c>
      <c r="F9523" t="s">
        <v>16</v>
      </c>
      <c r="G9523" t="s">
        <v>25</v>
      </c>
      <c r="H9523" t="str">
        <f t="shared" si="592"/>
        <v>Onsite/Hybrid</v>
      </c>
      <c r="I9523" t="s">
        <v>26</v>
      </c>
      <c r="J9523" t="str">
        <f t="shared" si="593"/>
        <v>3-6 yrs</v>
      </c>
      <c r="K9523">
        <f t="shared" ca="1" si="595"/>
        <v>3</v>
      </c>
      <c r="L9523" t="s">
        <v>39</v>
      </c>
      <c r="M9523">
        <v>0</v>
      </c>
      <c r="N9523">
        <v>1</v>
      </c>
      <c r="O9523">
        <v>1</v>
      </c>
      <c r="P9523">
        <v>0</v>
      </c>
      <c r="Q9523">
        <v>1</v>
      </c>
      <c r="R9523">
        <f>SUM(M9523:N9523:O9523:P9523:Q9523)</f>
        <v>3</v>
      </c>
      <c r="S9523" s="1">
        <v>99313</v>
      </c>
      <c r="T9523" s="1" t="str">
        <f t="shared" si="594"/>
        <v>Medium</v>
      </c>
      <c r="U9523">
        <v>7</v>
      </c>
      <c r="V9523">
        <v>2021</v>
      </c>
      <c r="W9523" t="s">
        <v>28</v>
      </c>
      <c r="X9523">
        <v>8</v>
      </c>
    </row>
    <row r="9524" spans="1:24" x14ac:dyDescent="0.3">
      <c r="A9524">
        <v>9523</v>
      </c>
      <c r="B9524" t="s">
        <v>31</v>
      </c>
      <c r="C9524" t="str">
        <f>_xlfn.XLOOKUP(B9524,Lookup_table!B:B,Lookup_table!C:C)</f>
        <v>Business</v>
      </c>
      <c r="D9524" t="s">
        <v>22</v>
      </c>
      <c r="E9524" t="s">
        <v>40</v>
      </c>
      <c r="F9524" t="s">
        <v>16</v>
      </c>
      <c r="G9524" t="s">
        <v>17</v>
      </c>
      <c r="H9524" t="str">
        <f t="shared" si="592"/>
        <v>Remote</v>
      </c>
      <c r="I9524" t="s">
        <v>26</v>
      </c>
      <c r="J9524" t="str">
        <f t="shared" si="593"/>
        <v>3-6 yrs</v>
      </c>
      <c r="K9524">
        <f t="shared" ca="1" si="595"/>
        <v>6</v>
      </c>
      <c r="L9524" t="s">
        <v>39</v>
      </c>
      <c r="M9524">
        <v>0</v>
      </c>
      <c r="N9524">
        <v>0</v>
      </c>
      <c r="O9524">
        <v>1</v>
      </c>
      <c r="P9524">
        <v>1</v>
      </c>
      <c r="Q9524">
        <v>1</v>
      </c>
      <c r="R9524">
        <f>SUM(M9524:N9524:O9524:P9524:Q9524)</f>
        <v>3</v>
      </c>
      <c r="S9524" s="1">
        <v>138187</v>
      </c>
      <c r="T9524" s="1" t="str">
        <f t="shared" si="594"/>
        <v>High</v>
      </c>
      <c r="U9524">
        <v>6</v>
      </c>
      <c r="V9524">
        <v>2024</v>
      </c>
      <c r="W9524" t="s">
        <v>28</v>
      </c>
      <c r="X9524">
        <v>9</v>
      </c>
    </row>
    <row r="9525" spans="1:24" x14ac:dyDescent="0.3">
      <c r="A9525">
        <v>9524</v>
      </c>
      <c r="B9525" t="s">
        <v>50</v>
      </c>
      <c r="C9525" t="str">
        <f>_xlfn.XLOOKUP(B9525,Lookup_table!B:B,Lookup_table!C:C)</f>
        <v>AI</v>
      </c>
      <c r="D9525" t="s">
        <v>14</v>
      </c>
      <c r="E9525" t="s">
        <v>40</v>
      </c>
      <c r="F9525" t="s">
        <v>24</v>
      </c>
      <c r="G9525" t="s">
        <v>17</v>
      </c>
      <c r="H9525" t="str">
        <f t="shared" si="592"/>
        <v>Remote</v>
      </c>
      <c r="I9525" t="s">
        <v>18</v>
      </c>
      <c r="J9525" t="str">
        <f t="shared" si="593"/>
        <v>7+ yrs</v>
      </c>
      <c r="K9525">
        <f t="shared" ca="1" si="595"/>
        <v>11</v>
      </c>
      <c r="L9525" t="s">
        <v>19</v>
      </c>
      <c r="M9525">
        <v>1</v>
      </c>
      <c r="N9525">
        <v>0</v>
      </c>
      <c r="O9525">
        <v>0</v>
      </c>
      <c r="P9525">
        <v>0</v>
      </c>
      <c r="Q9525">
        <v>1</v>
      </c>
      <c r="R9525">
        <f>SUM(M9525:N9525:O9525:P9525:Q9525)</f>
        <v>2</v>
      </c>
      <c r="S9525" s="1">
        <v>149094</v>
      </c>
      <c r="T9525" s="1" t="str">
        <f t="shared" si="594"/>
        <v>High</v>
      </c>
      <c r="U9525">
        <v>3</v>
      </c>
      <c r="V9525">
        <v>2021</v>
      </c>
      <c r="W9525" t="s">
        <v>34</v>
      </c>
      <c r="X9525">
        <v>3</v>
      </c>
    </row>
    <row r="9526" spans="1:24" x14ac:dyDescent="0.3">
      <c r="A9526">
        <v>9525</v>
      </c>
      <c r="B9526" t="s">
        <v>21</v>
      </c>
      <c r="C9526" t="str">
        <f>_xlfn.XLOOKUP(B9526,Lookup_table!B:B,Lookup_table!C:C)</f>
        <v>AI</v>
      </c>
      <c r="D9526" t="s">
        <v>34</v>
      </c>
      <c r="E9526" t="s">
        <v>15</v>
      </c>
      <c r="F9526" t="s">
        <v>16</v>
      </c>
      <c r="G9526" t="s">
        <v>30</v>
      </c>
      <c r="H9526" t="str">
        <f t="shared" si="592"/>
        <v>Onsite/Hybrid</v>
      </c>
      <c r="I9526" t="s">
        <v>35</v>
      </c>
      <c r="J9526" t="str">
        <f t="shared" si="593"/>
        <v>0-2 yrs</v>
      </c>
      <c r="K9526">
        <f t="shared" ca="1" si="595"/>
        <v>1</v>
      </c>
      <c r="L9526" t="s">
        <v>19</v>
      </c>
      <c r="M9526">
        <v>0</v>
      </c>
      <c r="N9526">
        <v>1</v>
      </c>
      <c r="O9526">
        <v>1</v>
      </c>
      <c r="P9526">
        <v>1</v>
      </c>
      <c r="Q9526">
        <v>1</v>
      </c>
      <c r="R9526">
        <f>SUM(M9526:N9526:O9526:P9526:Q9526)</f>
        <v>4</v>
      </c>
      <c r="S9526" s="1">
        <v>130891</v>
      </c>
      <c r="T9526" s="1" t="str">
        <f t="shared" si="594"/>
        <v>High</v>
      </c>
      <c r="U9526">
        <v>10</v>
      </c>
      <c r="V9526">
        <v>2023</v>
      </c>
      <c r="W9526" t="s">
        <v>28</v>
      </c>
      <c r="X9526">
        <v>8</v>
      </c>
    </row>
    <row r="9527" spans="1:24" x14ac:dyDescent="0.3">
      <c r="A9527">
        <v>9526</v>
      </c>
      <c r="B9527" t="s">
        <v>33</v>
      </c>
      <c r="C9527" t="str">
        <f>_xlfn.XLOOKUP(B9527,Lookup_table!B:B,Lookup_table!C:C)</f>
        <v>Data</v>
      </c>
      <c r="D9527" t="s">
        <v>14</v>
      </c>
      <c r="E9527" t="s">
        <v>38</v>
      </c>
      <c r="F9527" t="s">
        <v>52</v>
      </c>
      <c r="G9527" t="s">
        <v>25</v>
      </c>
      <c r="H9527" t="str">
        <f t="shared" si="592"/>
        <v>Onsite/Hybrid</v>
      </c>
      <c r="I9527" t="s">
        <v>26</v>
      </c>
      <c r="J9527" t="str">
        <f t="shared" si="593"/>
        <v>3-6 yrs</v>
      </c>
      <c r="K9527">
        <f t="shared" ca="1" si="595"/>
        <v>4</v>
      </c>
      <c r="L9527" t="s">
        <v>39</v>
      </c>
      <c r="M9527">
        <v>1</v>
      </c>
      <c r="N9527">
        <v>1</v>
      </c>
      <c r="O9527">
        <v>0</v>
      </c>
      <c r="P9527">
        <v>1</v>
      </c>
      <c r="Q9527">
        <v>0</v>
      </c>
      <c r="R9527">
        <f>SUM(M9527:N9527:O9527:P9527:Q9527)</f>
        <v>3</v>
      </c>
      <c r="S9527" s="1">
        <v>92363</v>
      </c>
      <c r="T9527" s="1" t="str">
        <f t="shared" si="594"/>
        <v>Medium</v>
      </c>
      <c r="U9527">
        <v>2</v>
      </c>
      <c r="V9527">
        <v>2020</v>
      </c>
      <c r="W9527" t="s">
        <v>20</v>
      </c>
      <c r="X9527">
        <v>3</v>
      </c>
    </row>
    <row r="9528" spans="1:24" x14ac:dyDescent="0.3">
      <c r="A9528">
        <v>9527</v>
      </c>
      <c r="B9528" t="s">
        <v>21</v>
      </c>
      <c r="C9528" t="str">
        <f>_xlfn.XLOOKUP(B9528,Lookup_table!B:B,Lookup_table!C:C)</f>
        <v>AI</v>
      </c>
      <c r="D9528" t="s">
        <v>14</v>
      </c>
      <c r="E9528" t="s">
        <v>15</v>
      </c>
      <c r="F9528" t="s">
        <v>29</v>
      </c>
      <c r="G9528" t="s">
        <v>17</v>
      </c>
      <c r="H9528" t="str">
        <f t="shared" si="592"/>
        <v>Remote</v>
      </c>
      <c r="I9528" t="s">
        <v>35</v>
      </c>
      <c r="J9528" t="str">
        <f t="shared" si="593"/>
        <v>0-2 yrs</v>
      </c>
      <c r="K9528">
        <f t="shared" ca="1" si="595"/>
        <v>1</v>
      </c>
      <c r="L9528" t="s">
        <v>27</v>
      </c>
      <c r="M9528">
        <v>0</v>
      </c>
      <c r="N9528">
        <v>0</v>
      </c>
      <c r="O9528">
        <v>0</v>
      </c>
      <c r="P9528">
        <v>1</v>
      </c>
      <c r="Q9528">
        <v>0</v>
      </c>
      <c r="R9528">
        <f>SUM(M9528:N9528:O9528:P9528:Q9528)</f>
        <v>1</v>
      </c>
      <c r="S9528" s="1">
        <v>103258</v>
      </c>
      <c r="T9528" s="1" t="str">
        <f t="shared" si="594"/>
        <v>Medium</v>
      </c>
      <c r="U9528">
        <v>1</v>
      </c>
      <c r="V9528">
        <v>2026</v>
      </c>
      <c r="W9528" t="s">
        <v>28</v>
      </c>
      <c r="X9528">
        <v>9</v>
      </c>
    </row>
    <row r="9529" spans="1:24" x14ac:dyDescent="0.3">
      <c r="A9529">
        <v>9528</v>
      </c>
      <c r="B9529" t="s">
        <v>31</v>
      </c>
      <c r="C9529" t="str">
        <f>_xlfn.XLOOKUP(B9529,Lookup_table!B:B,Lookup_table!C:C)</f>
        <v>Business</v>
      </c>
      <c r="D9529" t="s">
        <v>14</v>
      </c>
      <c r="E9529" t="s">
        <v>38</v>
      </c>
      <c r="F9529" t="s">
        <v>51</v>
      </c>
      <c r="G9529" t="s">
        <v>17</v>
      </c>
      <c r="H9529" t="str">
        <f t="shared" si="592"/>
        <v>Remote</v>
      </c>
      <c r="I9529" t="s">
        <v>26</v>
      </c>
      <c r="J9529" t="str">
        <f t="shared" si="593"/>
        <v>3-6 yrs</v>
      </c>
      <c r="K9529">
        <f t="shared" ca="1" si="595"/>
        <v>4</v>
      </c>
      <c r="L9529" t="s">
        <v>19</v>
      </c>
      <c r="M9529">
        <v>1</v>
      </c>
      <c r="N9529">
        <v>1</v>
      </c>
      <c r="O9529">
        <v>0</v>
      </c>
      <c r="P9529">
        <v>1</v>
      </c>
      <c r="Q9529">
        <v>0</v>
      </c>
      <c r="R9529">
        <f>SUM(M9529:N9529:O9529:P9529:Q9529)</f>
        <v>3</v>
      </c>
      <c r="S9529" s="1">
        <v>89367</v>
      </c>
      <c r="T9529" s="1" t="str">
        <f t="shared" si="594"/>
        <v>Medium</v>
      </c>
      <c r="U9529">
        <v>12</v>
      </c>
      <c r="V9529">
        <v>2021</v>
      </c>
      <c r="W9529" t="s">
        <v>28</v>
      </c>
      <c r="X9529">
        <v>9</v>
      </c>
    </row>
    <row r="9530" spans="1:24" x14ac:dyDescent="0.3">
      <c r="A9530">
        <v>9529</v>
      </c>
      <c r="B9530" t="s">
        <v>31</v>
      </c>
      <c r="C9530" t="str">
        <f>_xlfn.XLOOKUP(B9530,Lookup_table!B:B,Lookup_table!C:C)</f>
        <v>Business</v>
      </c>
      <c r="D9530" t="s">
        <v>34</v>
      </c>
      <c r="E9530" t="s">
        <v>38</v>
      </c>
      <c r="F9530" t="s">
        <v>24</v>
      </c>
      <c r="G9530" t="s">
        <v>17</v>
      </c>
      <c r="H9530" t="str">
        <f t="shared" si="592"/>
        <v>Remote</v>
      </c>
      <c r="I9530" t="s">
        <v>18</v>
      </c>
      <c r="J9530" t="str">
        <f t="shared" si="593"/>
        <v>7+ yrs</v>
      </c>
      <c r="K9530">
        <f t="shared" ca="1" si="595"/>
        <v>11</v>
      </c>
      <c r="L9530" t="s">
        <v>19</v>
      </c>
      <c r="M9530">
        <v>1</v>
      </c>
      <c r="N9530">
        <v>0</v>
      </c>
      <c r="O9530">
        <v>0</v>
      </c>
      <c r="P9530">
        <v>1</v>
      </c>
      <c r="Q9530">
        <v>1</v>
      </c>
      <c r="R9530">
        <f>SUM(M9530:N9530:O9530:P9530:Q9530)</f>
        <v>3</v>
      </c>
      <c r="S9530" s="1">
        <v>121464</v>
      </c>
      <c r="T9530" s="1" t="str">
        <f t="shared" si="594"/>
        <v>High</v>
      </c>
      <c r="U9530">
        <v>10</v>
      </c>
      <c r="V9530">
        <v>2021</v>
      </c>
      <c r="W9530" t="s">
        <v>34</v>
      </c>
      <c r="X9530">
        <v>2</v>
      </c>
    </row>
    <row r="9531" spans="1:24" x14ac:dyDescent="0.3">
      <c r="A9531">
        <v>9530</v>
      </c>
      <c r="B9531" t="s">
        <v>50</v>
      </c>
      <c r="C9531" t="str">
        <f>_xlfn.XLOOKUP(B9531,Lookup_table!B:B,Lookup_table!C:C)</f>
        <v>AI</v>
      </c>
      <c r="D9531" t="s">
        <v>37</v>
      </c>
      <c r="E9531" t="s">
        <v>40</v>
      </c>
      <c r="F9531" t="s">
        <v>43</v>
      </c>
      <c r="G9531" t="s">
        <v>25</v>
      </c>
      <c r="H9531" t="str">
        <f t="shared" si="592"/>
        <v>Onsite/Hybrid</v>
      </c>
      <c r="I9531" t="s">
        <v>26</v>
      </c>
      <c r="J9531" t="str">
        <f t="shared" si="593"/>
        <v>3-6 yrs</v>
      </c>
      <c r="K9531">
        <f t="shared" ca="1" si="595"/>
        <v>5</v>
      </c>
      <c r="L9531" t="s">
        <v>19</v>
      </c>
      <c r="M9531">
        <v>1</v>
      </c>
      <c r="N9531">
        <v>0</v>
      </c>
      <c r="O9531">
        <v>0</v>
      </c>
      <c r="P9531">
        <v>0</v>
      </c>
      <c r="Q9531">
        <v>1</v>
      </c>
      <c r="R9531">
        <f>SUM(M9531:N9531:O9531:P9531:Q9531)</f>
        <v>2</v>
      </c>
      <c r="S9531" s="1">
        <v>122422</v>
      </c>
      <c r="T9531" s="1" t="str">
        <f t="shared" si="594"/>
        <v>High</v>
      </c>
      <c r="U9531">
        <v>9</v>
      </c>
      <c r="V9531">
        <v>2021</v>
      </c>
      <c r="W9531" t="s">
        <v>28</v>
      </c>
      <c r="X9531">
        <v>9</v>
      </c>
    </row>
    <row r="9532" spans="1:24" x14ac:dyDescent="0.3">
      <c r="A9532">
        <v>9531</v>
      </c>
      <c r="B9532" t="s">
        <v>41</v>
      </c>
      <c r="C9532" t="str">
        <f>_xlfn.XLOOKUP(B9532,Lookup_table!B:B,Lookup_table!C:C)</f>
        <v>Data</v>
      </c>
      <c r="D9532" t="s">
        <v>37</v>
      </c>
      <c r="E9532" t="s">
        <v>42</v>
      </c>
      <c r="F9532" t="s">
        <v>51</v>
      </c>
      <c r="G9532" t="s">
        <v>30</v>
      </c>
      <c r="H9532" t="str">
        <f t="shared" si="592"/>
        <v>Onsite/Hybrid</v>
      </c>
      <c r="I9532" t="s">
        <v>18</v>
      </c>
      <c r="J9532" t="str">
        <f t="shared" si="593"/>
        <v>7+ yrs</v>
      </c>
      <c r="K9532">
        <f t="shared" ca="1" si="595"/>
        <v>14</v>
      </c>
      <c r="L9532" t="s">
        <v>39</v>
      </c>
      <c r="M9532">
        <v>1</v>
      </c>
      <c r="N9532">
        <v>1</v>
      </c>
      <c r="O9532">
        <v>0</v>
      </c>
      <c r="P9532">
        <v>1</v>
      </c>
      <c r="Q9532">
        <v>1</v>
      </c>
      <c r="R9532">
        <f>SUM(M9532:N9532:O9532:P9532:Q9532)</f>
        <v>4</v>
      </c>
      <c r="S9532" s="1">
        <v>126689</v>
      </c>
      <c r="T9532" s="1" t="str">
        <f t="shared" si="594"/>
        <v>High</v>
      </c>
      <c r="U9532">
        <v>10</v>
      </c>
      <c r="V9532">
        <v>2025</v>
      </c>
      <c r="W9532" t="s">
        <v>20</v>
      </c>
      <c r="X9532">
        <v>2</v>
      </c>
    </row>
    <row r="9533" spans="1:24" x14ac:dyDescent="0.3">
      <c r="A9533">
        <v>9532</v>
      </c>
      <c r="B9533" t="s">
        <v>31</v>
      </c>
      <c r="C9533" t="str">
        <f>_xlfn.XLOOKUP(B9533,Lookup_table!B:B,Lookup_table!C:C)</f>
        <v>Business</v>
      </c>
      <c r="D9533" t="s">
        <v>14</v>
      </c>
      <c r="E9533" t="s">
        <v>23</v>
      </c>
      <c r="F9533" t="s">
        <v>24</v>
      </c>
      <c r="G9533" t="s">
        <v>30</v>
      </c>
      <c r="H9533" t="str">
        <f t="shared" si="592"/>
        <v>Onsite/Hybrid</v>
      </c>
      <c r="I9533" t="s">
        <v>18</v>
      </c>
      <c r="J9533" t="str">
        <f t="shared" si="593"/>
        <v>7+ yrs</v>
      </c>
      <c r="K9533">
        <f t="shared" ca="1" si="595"/>
        <v>14</v>
      </c>
      <c r="L9533" t="s">
        <v>39</v>
      </c>
      <c r="M9533">
        <v>1</v>
      </c>
      <c r="N9533">
        <v>1</v>
      </c>
      <c r="O9533">
        <v>0</v>
      </c>
      <c r="P9533">
        <v>0</v>
      </c>
      <c r="Q9533">
        <v>0</v>
      </c>
      <c r="R9533">
        <f>SUM(M9533:N9533:O9533:P9533:Q9533)</f>
        <v>2</v>
      </c>
      <c r="S9533" s="1">
        <v>104462</v>
      </c>
      <c r="T9533" s="1" t="str">
        <f t="shared" si="594"/>
        <v>Medium</v>
      </c>
      <c r="U9533">
        <v>11</v>
      </c>
      <c r="V9533">
        <v>2026</v>
      </c>
      <c r="W9533" t="s">
        <v>20</v>
      </c>
      <c r="X9533">
        <v>6</v>
      </c>
    </row>
    <row r="9534" spans="1:24" x14ac:dyDescent="0.3">
      <c r="A9534">
        <v>9533</v>
      </c>
      <c r="B9534" t="s">
        <v>33</v>
      </c>
      <c r="C9534" t="str">
        <f>_xlfn.XLOOKUP(B9534,Lookup_table!B:B,Lookup_table!C:C)</f>
        <v>Data</v>
      </c>
      <c r="D9534" t="s">
        <v>22</v>
      </c>
      <c r="E9534" t="s">
        <v>42</v>
      </c>
      <c r="F9534" t="s">
        <v>51</v>
      </c>
      <c r="G9534" t="s">
        <v>17</v>
      </c>
      <c r="H9534" t="str">
        <f t="shared" si="592"/>
        <v>Remote</v>
      </c>
      <c r="I9534" t="s">
        <v>35</v>
      </c>
      <c r="J9534" t="str">
        <f t="shared" si="593"/>
        <v>0-2 yrs</v>
      </c>
      <c r="K9534">
        <f t="shared" ca="1" si="595"/>
        <v>2</v>
      </c>
      <c r="L9534" t="s">
        <v>27</v>
      </c>
      <c r="M9534">
        <v>0</v>
      </c>
      <c r="N9534">
        <v>1</v>
      </c>
      <c r="O9534">
        <v>0</v>
      </c>
      <c r="P9534">
        <v>0</v>
      </c>
      <c r="Q9534">
        <v>1</v>
      </c>
      <c r="R9534">
        <f>SUM(M9534:N9534:O9534:P9534:Q9534)</f>
        <v>2</v>
      </c>
      <c r="S9534" s="1">
        <v>77406</v>
      </c>
      <c r="T9534" s="1" t="str">
        <f t="shared" si="594"/>
        <v>Medium</v>
      </c>
      <c r="U9534">
        <v>7</v>
      </c>
      <c r="V9534">
        <v>2020</v>
      </c>
      <c r="W9534" t="s">
        <v>28</v>
      </c>
      <c r="X9534">
        <v>8</v>
      </c>
    </row>
    <row r="9535" spans="1:24" x14ac:dyDescent="0.3">
      <c r="A9535">
        <v>9534</v>
      </c>
      <c r="B9535" t="s">
        <v>41</v>
      </c>
      <c r="C9535" t="str">
        <f>_xlfn.XLOOKUP(B9535,Lookup_table!B:B,Lookup_table!C:C)</f>
        <v>Data</v>
      </c>
      <c r="D9535" t="s">
        <v>34</v>
      </c>
      <c r="E9535" t="s">
        <v>38</v>
      </c>
      <c r="F9535" t="s">
        <v>44</v>
      </c>
      <c r="G9535" t="s">
        <v>17</v>
      </c>
      <c r="H9535" t="str">
        <f t="shared" si="592"/>
        <v>Remote</v>
      </c>
      <c r="I9535" t="s">
        <v>35</v>
      </c>
      <c r="J9535" t="str">
        <f t="shared" si="593"/>
        <v>0-2 yrs</v>
      </c>
      <c r="K9535">
        <f t="shared" ca="1" si="595"/>
        <v>2</v>
      </c>
      <c r="L9535" t="s">
        <v>19</v>
      </c>
      <c r="M9535">
        <v>0</v>
      </c>
      <c r="N9535">
        <v>0</v>
      </c>
      <c r="O9535">
        <v>1</v>
      </c>
      <c r="P9535">
        <v>1</v>
      </c>
      <c r="Q9535">
        <v>1</v>
      </c>
      <c r="R9535">
        <f>SUM(M9535:N9535:O9535:P9535:Q9535)</f>
        <v>3</v>
      </c>
      <c r="S9535" s="1">
        <v>93683</v>
      </c>
      <c r="T9535" s="1" t="str">
        <f t="shared" si="594"/>
        <v>Medium</v>
      </c>
      <c r="U9535">
        <v>3</v>
      </c>
      <c r="V9535">
        <v>2025</v>
      </c>
      <c r="W9535" t="s">
        <v>28</v>
      </c>
      <c r="X9535">
        <v>8</v>
      </c>
    </row>
    <row r="9536" spans="1:24" x14ac:dyDescent="0.3">
      <c r="A9536">
        <v>9535</v>
      </c>
      <c r="B9536" t="s">
        <v>21</v>
      </c>
      <c r="C9536" t="str">
        <f>_xlfn.XLOOKUP(B9536,Lookup_table!B:B,Lookup_table!C:C)</f>
        <v>AI</v>
      </c>
      <c r="D9536" t="s">
        <v>14</v>
      </c>
      <c r="E9536" t="s">
        <v>32</v>
      </c>
      <c r="F9536" t="s">
        <v>29</v>
      </c>
      <c r="G9536" t="s">
        <v>30</v>
      </c>
      <c r="H9536" t="str">
        <f t="shared" si="592"/>
        <v>Onsite/Hybrid</v>
      </c>
      <c r="I9536" t="s">
        <v>35</v>
      </c>
      <c r="J9536" t="str">
        <f t="shared" si="593"/>
        <v>0-2 yrs</v>
      </c>
      <c r="K9536">
        <f t="shared" ca="1" si="595"/>
        <v>1</v>
      </c>
      <c r="L9536" t="s">
        <v>19</v>
      </c>
      <c r="M9536">
        <v>0</v>
      </c>
      <c r="N9536">
        <v>0</v>
      </c>
      <c r="O9536">
        <v>1</v>
      </c>
      <c r="P9536">
        <v>0</v>
      </c>
      <c r="Q9536">
        <v>0</v>
      </c>
      <c r="R9536">
        <f>SUM(M9536:N9536:O9536:P9536:Q9536)</f>
        <v>1</v>
      </c>
      <c r="S9536" s="1">
        <v>107747</v>
      </c>
      <c r="T9536" s="1" t="str">
        <f t="shared" si="594"/>
        <v>Medium</v>
      </c>
      <c r="U9536">
        <v>2</v>
      </c>
      <c r="V9536">
        <v>2022</v>
      </c>
      <c r="W9536" t="s">
        <v>20</v>
      </c>
      <c r="X9536">
        <v>2</v>
      </c>
    </row>
    <row r="9537" spans="1:24" x14ac:dyDescent="0.3">
      <c r="A9537">
        <v>9536</v>
      </c>
      <c r="B9537" t="s">
        <v>41</v>
      </c>
      <c r="C9537" t="str">
        <f>_xlfn.XLOOKUP(B9537,Lookup_table!B:B,Lookup_table!C:C)</f>
        <v>Data</v>
      </c>
      <c r="D9537" t="s">
        <v>34</v>
      </c>
      <c r="E9537" t="s">
        <v>23</v>
      </c>
      <c r="F9537" t="s">
        <v>51</v>
      </c>
      <c r="G9537" t="s">
        <v>17</v>
      </c>
      <c r="H9537" t="str">
        <f t="shared" si="592"/>
        <v>Remote</v>
      </c>
      <c r="I9537" t="s">
        <v>35</v>
      </c>
      <c r="J9537" t="str">
        <f t="shared" si="593"/>
        <v>0-2 yrs</v>
      </c>
      <c r="K9537">
        <f t="shared" ca="1" si="595"/>
        <v>2</v>
      </c>
      <c r="L9537" t="s">
        <v>19</v>
      </c>
      <c r="M9537">
        <v>0</v>
      </c>
      <c r="N9537">
        <v>1</v>
      </c>
      <c r="O9537">
        <v>1</v>
      </c>
      <c r="P9537">
        <v>0</v>
      </c>
      <c r="Q9537">
        <v>1</v>
      </c>
      <c r="R9537">
        <f>SUM(M9537:N9537:O9537:P9537:Q9537)</f>
        <v>3</v>
      </c>
      <c r="S9537" s="1">
        <v>76295</v>
      </c>
      <c r="T9537" s="1" t="str">
        <f t="shared" si="594"/>
        <v>Medium</v>
      </c>
      <c r="U9537">
        <v>4</v>
      </c>
      <c r="V9537">
        <v>2021</v>
      </c>
      <c r="W9537" t="s">
        <v>34</v>
      </c>
      <c r="X9537">
        <v>6</v>
      </c>
    </row>
    <row r="9538" spans="1:24" x14ac:dyDescent="0.3">
      <c r="A9538">
        <v>9537</v>
      </c>
      <c r="B9538" t="s">
        <v>36</v>
      </c>
      <c r="C9538" t="str">
        <f>_xlfn.XLOOKUP(B9538,Lookup_table!B:B,Lookup_table!C:C)</f>
        <v>Data</v>
      </c>
      <c r="D9538" t="s">
        <v>34</v>
      </c>
      <c r="E9538" t="s">
        <v>42</v>
      </c>
      <c r="F9538" t="s">
        <v>43</v>
      </c>
      <c r="G9538" t="s">
        <v>25</v>
      </c>
      <c r="H9538" t="str">
        <f t="shared" ref="H9538:H9601" si="596">IF(G9538="Remote","Remote","Onsite/Hybrid")</f>
        <v>Onsite/Hybrid</v>
      </c>
      <c r="I9538" t="s">
        <v>18</v>
      </c>
      <c r="J9538" t="str">
        <f t="shared" ref="J9538:J9601" si="597">IF(I9538="Entry","0-2 yrs",IF(I9538="Mid","3-6 yrs","7+ yrs"))</f>
        <v>7+ yrs</v>
      </c>
      <c r="K9538">
        <f t="shared" ca="1" si="595"/>
        <v>9</v>
      </c>
      <c r="L9538" t="s">
        <v>19</v>
      </c>
      <c r="M9538">
        <v>0</v>
      </c>
      <c r="N9538">
        <v>1</v>
      </c>
      <c r="O9538">
        <v>1</v>
      </c>
      <c r="P9538">
        <v>1</v>
      </c>
      <c r="Q9538">
        <v>0</v>
      </c>
      <c r="R9538">
        <f>SUM(M9538:N9538:O9538:P9538:Q9538)</f>
        <v>3</v>
      </c>
      <c r="S9538" s="1">
        <v>130720</v>
      </c>
      <c r="T9538" s="1" t="str">
        <f t="shared" ref="T9538:T9601" si="598">IF(S9538&lt;=70000,"Low",IF(S9538&lt;=120000,"Medium","High"))</f>
        <v>High</v>
      </c>
      <c r="U9538">
        <v>10</v>
      </c>
      <c r="V9538">
        <v>2025</v>
      </c>
      <c r="W9538" t="s">
        <v>28</v>
      </c>
      <c r="X9538">
        <v>8</v>
      </c>
    </row>
    <row r="9539" spans="1:24" x14ac:dyDescent="0.3">
      <c r="A9539">
        <v>9538</v>
      </c>
      <c r="B9539" t="s">
        <v>31</v>
      </c>
      <c r="C9539" t="str">
        <f>_xlfn.XLOOKUP(B9539,Lookup_table!B:B,Lookup_table!C:C)</f>
        <v>Business</v>
      </c>
      <c r="D9539" t="s">
        <v>37</v>
      </c>
      <c r="E9539" t="s">
        <v>38</v>
      </c>
      <c r="F9539" t="s">
        <v>29</v>
      </c>
      <c r="G9539" t="s">
        <v>25</v>
      </c>
      <c r="H9539" t="str">
        <f t="shared" si="596"/>
        <v>Onsite/Hybrid</v>
      </c>
      <c r="I9539" t="s">
        <v>18</v>
      </c>
      <c r="J9539" t="str">
        <f t="shared" si="597"/>
        <v>7+ yrs</v>
      </c>
      <c r="K9539">
        <f t="shared" ref="K9539:K9602" ca="1" si="599">IF(J9539="0-2 yrs",RANDBETWEEN(0,2),IF(J9539="3-6 yrs", RANDBETWEEN(3,6),IF(J9539="7+ yrs", RANDBETWEEN(7,15)," ")))</f>
        <v>15</v>
      </c>
      <c r="L9539" t="s">
        <v>39</v>
      </c>
      <c r="M9539">
        <v>0</v>
      </c>
      <c r="N9539">
        <v>1</v>
      </c>
      <c r="O9539">
        <v>1</v>
      </c>
      <c r="P9539">
        <v>0</v>
      </c>
      <c r="Q9539">
        <v>0</v>
      </c>
      <c r="R9539">
        <f>SUM(M9539:N9539:O9539:P9539:Q9539)</f>
        <v>2</v>
      </c>
      <c r="S9539" s="1">
        <v>113772</v>
      </c>
      <c r="T9539" s="1" t="str">
        <f t="shared" si="598"/>
        <v>Medium</v>
      </c>
      <c r="U9539">
        <v>3</v>
      </c>
      <c r="V9539">
        <v>2025</v>
      </c>
      <c r="W9539" t="s">
        <v>28</v>
      </c>
      <c r="X9539">
        <v>9</v>
      </c>
    </row>
    <row r="9540" spans="1:24" x14ac:dyDescent="0.3">
      <c r="A9540">
        <v>9539</v>
      </c>
      <c r="B9540" t="s">
        <v>36</v>
      </c>
      <c r="C9540" t="str">
        <f>_xlfn.XLOOKUP(B9540,Lookup_table!B:B,Lookup_table!C:C)</f>
        <v>Data</v>
      </c>
      <c r="D9540" t="s">
        <v>14</v>
      </c>
      <c r="E9540" t="s">
        <v>38</v>
      </c>
      <c r="F9540" t="s">
        <v>52</v>
      </c>
      <c r="G9540" t="s">
        <v>17</v>
      </c>
      <c r="H9540" t="str">
        <f t="shared" si="596"/>
        <v>Remote</v>
      </c>
      <c r="I9540" t="s">
        <v>26</v>
      </c>
      <c r="J9540" t="str">
        <f t="shared" si="597"/>
        <v>3-6 yrs</v>
      </c>
      <c r="K9540">
        <f t="shared" ca="1" si="599"/>
        <v>3</v>
      </c>
      <c r="L9540" t="s">
        <v>39</v>
      </c>
      <c r="M9540">
        <v>1</v>
      </c>
      <c r="N9540">
        <v>1</v>
      </c>
      <c r="O9540">
        <v>0</v>
      </c>
      <c r="P9540">
        <v>0</v>
      </c>
      <c r="Q9540">
        <v>1</v>
      </c>
      <c r="R9540">
        <f>SUM(M9540:N9540:O9540:P9540:Q9540)</f>
        <v>3</v>
      </c>
      <c r="S9540" s="1">
        <v>88846</v>
      </c>
      <c r="T9540" s="1" t="str">
        <f t="shared" si="598"/>
        <v>Medium</v>
      </c>
      <c r="U9540">
        <v>2</v>
      </c>
      <c r="V9540">
        <v>2025</v>
      </c>
      <c r="W9540" t="s">
        <v>28</v>
      </c>
      <c r="X9540">
        <v>7</v>
      </c>
    </row>
    <row r="9541" spans="1:24" x14ac:dyDescent="0.3">
      <c r="A9541">
        <v>9540</v>
      </c>
      <c r="B9541" t="s">
        <v>50</v>
      </c>
      <c r="C9541" t="str">
        <f>_xlfn.XLOOKUP(B9541,Lookup_table!B:B,Lookup_table!C:C)</f>
        <v>AI</v>
      </c>
      <c r="D9541" t="s">
        <v>22</v>
      </c>
      <c r="E9541" t="s">
        <v>42</v>
      </c>
      <c r="F9541" t="s">
        <v>51</v>
      </c>
      <c r="G9541" t="s">
        <v>30</v>
      </c>
      <c r="H9541" t="str">
        <f t="shared" si="596"/>
        <v>Onsite/Hybrid</v>
      </c>
      <c r="I9541" t="s">
        <v>35</v>
      </c>
      <c r="J9541" t="str">
        <f t="shared" si="597"/>
        <v>0-2 yrs</v>
      </c>
      <c r="K9541">
        <f t="shared" ca="1" si="599"/>
        <v>0</v>
      </c>
      <c r="L9541" t="s">
        <v>27</v>
      </c>
      <c r="M9541">
        <v>0</v>
      </c>
      <c r="N9541">
        <v>0</v>
      </c>
      <c r="O9541">
        <v>1</v>
      </c>
      <c r="P9541">
        <v>0</v>
      </c>
      <c r="Q9541">
        <v>1</v>
      </c>
      <c r="R9541">
        <f>SUM(M9541:N9541:O9541:P9541:Q9541)</f>
        <v>2</v>
      </c>
      <c r="S9541" s="1">
        <v>138600</v>
      </c>
      <c r="T9541" s="1" t="str">
        <f t="shared" si="598"/>
        <v>High</v>
      </c>
      <c r="U9541">
        <v>1</v>
      </c>
      <c r="V9541">
        <v>2026</v>
      </c>
      <c r="W9541" t="s">
        <v>20</v>
      </c>
      <c r="X9541">
        <v>3</v>
      </c>
    </row>
    <row r="9542" spans="1:24" x14ac:dyDescent="0.3">
      <c r="A9542">
        <v>9541</v>
      </c>
      <c r="B9542" t="s">
        <v>21</v>
      </c>
      <c r="C9542" t="str">
        <f>_xlfn.XLOOKUP(B9542,Lookup_table!B:B,Lookup_table!C:C)</f>
        <v>AI</v>
      </c>
      <c r="D9542" t="s">
        <v>34</v>
      </c>
      <c r="E9542" t="s">
        <v>32</v>
      </c>
      <c r="F9542" t="s">
        <v>29</v>
      </c>
      <c r="G9542" t="s">
        <v>30</v>
      </c>
      <c r="H9542" t="str">
        <f t="shared" si="596"/>
        <v>Onsite/Hybrid</v>
      </c>
      <c r="I9542" t="s">
        <v>18</v>
      </c>
      <c r="J9542" t="str">
        <f t="shared" si="597"/>
        <v>7+ yrs</v>
      </c>
      <c r="K9542">
        <f t="shared" ca="1" si="599"/>
        <v>13</v>
      </c>
      <c r="L9542" t="s">
        <v>19</v>
      </c>
      <c r="M9542">
        <v>1</v>
      </c>
      <c r="N9542">
        <v>1</v>
      </c>
      <c r="O9542">
        <v>1</v>
      </c>
      <c r="P9542">
        <v>0</v>
      </c>
      <c r="Q9542">
        <v>0</v>
      </c>
      <c r="R9542">
        <f>SUM(M9542:N9542:O9542:P9542:Q9542)</f>
        <v>3</v>
      </c>
      <c r="S9542" s="1">
        <v>158252</v>
      </c>
      <c r="T9542" s="1" t="str">
        <f t="shared" si="598"/>
        <v>High</v>
      </c>
      <c r="U9542">
        <v>9</v>
      </c>
      <c r="V9542">
        <v>2020</v>
      </c>
      <c r="W9542" t="s">
        <v>28</v>
      </c>
      <c r="X9542">
        <v>9</v>
      </c>
    </row>
    <row r="9543" spans="1:24" x14ac:dyDescent="0.3">
      <c r="A9543">
        <v>9542</v>
      </c>
      <c r="B9543" t="s">
        <v>31</v>
      </c>
      <c r="C9543" t="str">
        <f>_xlfn.XLOOKUP(B9543,Lookup_table!B:B,Lookup_table!C:C)</f>
        <v>Business</v>
      </c>
      <c r="D9543" t="s">
        <v>22</v>
      </c>
      <c r="E9543" t="s">
        <v>23</v>
      </c>
      <c r="F9543" t="s">
        <v>24</v>
      </c>
      <c r="G9543" t="s">
        <v>25</v>
      </c>
      <c r="H9543" t="str">
        <f t="shared" si="596"/>
        <v>Onsite/Hybrid</v>
      </c>
      <c r="I9543" t="s">
        <v>35</v>
      </c>
      <c r="J9543" t="str">
        <f t="shared" si="597"/>
        <v>0-2 yrs</v>
      </c>
      <c r="K9543">
        <f t="shared" ca="1" si="599"/>
        <v>0</v>
      </c>
      <c r="L9543" t="s">
        <v>27</v>
      </c>
      <c r="M9543">
        <v>0</v>
      </c>
      <c r="N9543">
        <v>0</v>
      </c>
      <c r="O9543">
        <v>0</v>
      </c>
      <c r="P9543">
        <v>1</v>
      </c>
      <c r="Q9543">
        <v>1</v>
      </c>
      <c r="R9543">
        <f>SUM(M9543:N9543:O9543:P9543:Q9543)</f>
        <v>2</v>
      </c>
      <c r="S9543" s="1">
        <v>92570</v>
      </c>
      <c r="T9543" s="1" t="str">
        <f t="shared" si="598"/>
        <v>Medium</v>
      </c>
      <c r="U9543">
        <v>1</v>
      </c>
      <c r="V9543">
        <v>2020</v>
      </c>
      <c r="W9543" t="s">
        <v>34</v>
      </c>
      <c r="X9543">
        <v>4</v>
      </c>
    </row>
    <row r="9544" spans="1:24" x14ac:dyDescent="0.3">
      <c r="A9544">
        <v>9543</v>
      </c>
      <c r="B9544" t="s">
        <v>31</v>
      </c>
      <c r="C9544" t="str">
        <f>_xlfn.XLOOKUP(B9544,Lookup_table!B:B,Lookup_table!C:C)</f>
        <v>Business</v>
      </c>
      <c r="D9544" t="s">
        <v>22</v>
      </c>
      <c r="E9544" t="s">
        <v>40</v>
      </c>
      <c r="F9544" t="s">
        <v>16</v>
      </c>
      <c r="G9544" t="s">
        <v>30</v>
      </c>
      <c r="H9544" t="str">
        <f t="shared" si="596"/>
        <v>Onsite/Hybrid</v>
      </c>
      <c r="I9544" t="s">
        <v>35</v>
      </c>
      <c r="J9544" t="str">
        <f t="shared" si="597"/>
        <v>0-2 yrs</v>
      </c>
      <c r="K9544">
        <f t="shared" ca="1" si="599"/>
        <v>0</v>
      </c>
      <c r="L9544" t="s">
        <v>19</v>
      </c>
      <c r="M9544">
        <v>0</v>
      </c>
      <c r="N9544">
        <v>1</v>
      </c>
      <c r="O9544">
        <v>1</v>
      </c>
      <c r="P9544">
        <v>0</v>
      </c>
      <c r="Q9544">
        <v>1</v>
      </c>
      <c r="R9544">
        <f>SUM(M9544:N9544:O9544:P9544:Q9544)</f>
        <v>3</v>
      </c>
      <c r="S9544" s="1">
        <v>90899</v>
      </c>
      <c r="T9544" s="1" t="str">
        <f t="shared" si="598"/>
        <v>Medium</v>
      </c>
      <c r="U9544">
        <v>2</v>
      </c>
      <c r="V9544">
        <v>2025</v>
      </c>
      <c r="W9544" t="s">
        <v>20</v>
      </c>
      <c r="X9544">
        <v>1</v>
      </c>
    </row>
    <row r="9545" spans="1:24" x14ac:dyDescent="0.3">
      <c r="A9545">
        <v>9544</v>
      </c>
      <c r="B9545" t="s">
        <v>33</v>
      </c>
      <c r="C9545" t="str">
        <f>_xlfn.XLOOKUP(B9545,Lookup_table!B:B,Lookup_table!C:C)</f>
        <v>Data</v>
      </c>
      <c r="D9545" t="s">
        <v>14</v>
      </c>
      <c r="E9545" t="s">
        <v>32</v>
      </c>
      <c r="F9545" t="s">
        <v>16</v>
      </c>
      <c r="G9545" t="s">
        <v>25</v>
      </c>
      <c r="H9545" t="str">
        <f t="shared" si="596"/>
        <v>Onsite/Hybrid</v>
      </c>
      <c r="I9545" t="s">
        <v>26</v>
      </c>
      <c r="J9545" t="str">
        <f t="shared" si="597"/>
        <v>3-6 yrs</v>
      </c>
      <c r="K9545">
        <f t="shared" ca="1" si="599"/>
        <v>3</v>
      </c>
      <c r="L9545" t="s">
        <v>19</v>
      </c>
      <c r="M9545">
        <v>1</v>
      </c>
      <c r="N9545">
        <v>0</v>
      </c>
      <c r="O9545">
        <v>0</v>
      </c>
      <c r="P9545">
        <v>1</v>
      </c>
      <c r="Q9545">
        <v>0</v>
      </c>
      <c r="R9545">
        <f>SUM(M9545:N9545:O9545:P9545:Q9545)</f>
        <v>2</v>
      </c>
      <c r="S9545" s="1">
        <v>89039</v>
      </c>
      <c r="T9545" s="1" t="str">
        <f t="shared" si="598"/>
        <v>Medium</v>
      </c>
      <c r="U9545">
        <v>8</v>
      </c>
      <c r="V9545">
        <v>2024</v>
      </c>
      <c r="W9545" t="s">
        <v>20</v>
      </c>
      <c r="X9545">
        <v>3</v>
      </c>
    </row>
    <row r="9546" spans="1:24" x14ac:dyDescent="0.3">
      <c r="A9546">
        <v>9545</v>
      </c>
      <c r="B9546" t="s">
        <v>31</v>
      </c>
      <c r="C9546" t="str">
        <f>_xlfn.XLOOKUP(B9546,Lookup_table!B:B,Lookup_table!C:C)</f>
        <v>Business</v>
      </c>
      <c r="D9546" t="s">
        <v>22</v>
      </c>
      <c r="E9546" t="s">
        <v>40</v>
      </c>
      <c r="F9546" t="s">
        <v>44</v>
      </c>
      <c r="G9546" t="s">
        <v>30</v>
      </c>
      <c r="H9546" t="str">
        <f t="shared" si="596"/>
        <v>Onsite/Hybrid</v>
      </c>
      <c r="I9546" t="s">
        <v>35</v>
      </c>
      <c r="J9546" t="str">
        <f t="shared" si="597"/>
        <v>0-2 yrs</v>
      </c>
      <c r="K9546">
        <f t="shared" ca="1" si="599"/>
        <v>1</v>
      </c>
      <c r="L9546" t="s">
        <v>27</v>
      </c>
      <c r="M9546">
        <v>0</v>
      </c>
      <c r="N9546">
        <v>1</v>
      </c>
      <c r="O9546">
        <v>1</v>
      </c>
      <c r="P9546">
        <v>1</v>
      </c>
      <c r="Q9546">
        <v>0</v>
      </c>
      <c r="R9546">
        <f>SUM(M9546:N9546:O9546:P9546:Q9546)</f>
        <v>3</v>
      </c>
      <c r="S9546" s="1">
        <v>102014</v>
      </c>
      <c r="T9546" s="1" t="str">
        <f t="shared" si="598"/>
        <v>Medium</v>
      </c>
      <c r="U9546">
        <v>9</v>
      </c>
      <c r="V9546">
        <v>2021</v>
      </c>
      <c r="W9546" t="s">
        <v>28</v>
      </c>
      <c r="X9546">
        <v>5</v>
      </c>
    </row>
    <row r="9547" spans="1:24" x14ac:dyDescent="0.3">
      <c r="A9547">
        <v>9546</v>
      </c>
      <c r="B9547" t="s">
        <v>33</v>
      </c>
      <c r="C9547" t="str">
        <f>_xlfn.XLOOKUP(B9547,Lookup_table!B:B,Lookup_table!C:C)</f>
        <v>Data</v>
      </c>
      <c r="D9547" t="s">
        <v>37</v>
      </c>
      <c r="E9547" t="s">
        <v>40</v>
      </c>
      <c r="F9547" t="s">
        <v>24</v>
      </c>
      <c r="G9547" t="s">
        <v>25</v>
      </c>
      <c r="H9547" t="str">
        <f t="shared" si="596"/>
        <v>Onsite/Hybrid</v>
      </c>
      <c r="I9547" t="s">
        <v>18</v>
      </c>
      <c r="J9547" t="str">
        <f t="shared" si="597"/>
        <v>7+ yrs</v>
      </c>
      <c r="K9547">
        <f t="shared" ca="1" si="599"/>
        <v>12</v>
      </c>
      <c r="L9547" t="s">
        <v>27</v>
      </c>
      <c r="M9547">
        <v>1</v>
      </c>
      <c r="N9547">
        <v>1</v>
      </c>
      <c r="O9547">
        <v>0</v>
      </c>
      <c r="P9547">
        <v>0</v>
      </c>
      <c r="Q9547">
        <v>1</v>
      </c>
      <c r="R9547">
        <f>SUM(M9547:N9547:O9547:P9547:Q9547)</f>
        <v>3</v>
      </c>
      <c r="S9547" s="1">
        <v>113908</v>
      </c>
      <c r="T9547" s="1" t="str">
        <f t="shared" si="598"/>
        <v>Medium</v>
      </c>
      <c r="U9547">
        <v>2</v>
      </c>
      <c r="V9547">
        <v>2021</v>
      </c>
      <c r="W9547" t="s">
        <v>28</v>
      </c>
      <c r="X9547">
        <v>7</v>
      </c>
    </row>
    <row r="9548" spans="1:24" x14ac:dyDescent="0.3">
      <c r="A9548">
        <v>9547</v>
      </c>
      <c r="B9548" t="s">
        <v>36</v>
      </c>
      <c r="C9548" t="str">
        <f>_xlfn.XLOOKUP(B9548,Lookup_table!B:B,Lookup_table!C:C)</f>
        <v>Data</v>
      </c>
      <c r="D9548" t="s">
        <v>37</v>
      </c>
      <c r="E9548" t="s">
        <v>40</v>
      </c>
      <c r="F9548" t="s">
        <v>52</v>
      </c>
      <c r="G9548" t="s">
        <v>30</v>
      </c>
      <c r="H9548" t="str">
        <f t="shared" si="596"/>
        <v>Onsite/Hybrid</v>
      </c>
      <c r="I9548" t="s">
        <v>18</v>
      </c>
      <c r="J9548" t="str">
        <f t="shared" si="597"/>
        <v>7+ yrs</v>
      </c>
      <c r="K9548">
        <f t="shared" ca="1" si="599"/>
        <v>9</v>
      </c>
      <c r="L9548" t="s">
        <v>19</v>
      </c>
      <c r="M9548">
        <v>1</v>
      </c>
      <c r="N9548">
        <v>1</v>
      </c>
      <c r="O9548">
        <v>0</v>
      </c>
      <c r="P9548">
        <v>1</v>
      </c>
      <c r="Q9548">
        <v>1</v>
      </c>
      <c r="R9548">
        <f>SUM(M9548:N9548:O9548:P9548:Q9548)</f>
        <v>4</v>
      </c>
      <c r="S9548" s="1">
        <v>128406</v>
      </c>
      <c r="T9548" s="1" t="str">
        <f t="shared" si="598"/>
        <v>High</v>
      </c>
      <c r="U9548">
        <v>6</v>
      </c>
      <c r="V9548">
        <v>2020</v>
      </c>
      <c r="W9548" t="s">
        <v>20</v>
      </c>
      <c r="X9548">
        <v>5</v>
      </c>
    </row>
    <row r="9549" spans="1:24" x14ac:dyDescent="0.3">
      <c r="A9549">
        <v>9548</v>
      </c>
      <c r="B9549" t="s">
        <v>33</v>
      </c>
      <c r="C9549" t="str">
        <f>_xlfn.XLOOKUP(B9549,Lookup_table!B:B,Lookup_table!C:C)</f>
        <v>Data</v>
      </c>
      <c r="D9549" t="s">
        <v>37</v>
      </c>
      <c r="E9549" t="s">
        <v>40</v>
      </c>
      <c r="F9549" t="s">
        <v>44</v>
      </c>
      <c r="G9549" t="s">
        <v>30</v>
      </c>
      <c r="H9549" t="str">
        <f t="shared" si="596"/>
        <v>Onsite/Hybrid</v>
      </c>
      <c r="I9549" t="s">
        <v>18</v>
      </c>
      <c r="J9549" t="str">
        <f t="shared" si="597"/>
        <v>7+ yrs</v>
      </c>
      <c r="K9549">
        <f t="shared" ca="1" si="599"/>
        <v>15</v>
      </c>
      <c r="L9549" t="s">
        <v>27</v>
      </c>
      <c r="M9549">
        <v>0</v>
      </c>
      <c r="N9549">
        <v>0</v>
      </c>
      <c r="O9549">
        <v>0</v>
      </c>
      <c r="P9549">
        <v>1</v>
      </c>
      <c r="Q9549">
        <v>1</v>
      </c>
      <c r="R9549">
        <f>SUM(M9549:N9549:O9549:P9549:Q9549)</f>
        <v>2</v>
      </c>
      <c r="S9549" s="1">
        <v>122568</v>
      </c>
      <c r="T9549" s="1" t="str">
        <f t="shared" si="598"/>
        <v>High</v>
      </c>
      <c r="U9549">
        <v>9</v>
      </c>
      <c r="V9549">
        <v>2022</v>
      </c>
      <c r="W9549" t="s">
        <v>34</v>
      </c>
      <c r="X9549">
        <v>6</v>
      </c>
    </row>
    <row r="9550" spans="1:24" x14ac:dyDescent="0.3">
      <c r="A9550">
        <v>9549</v>
      </c>
      <c r="B9550" t="s">
        <v>36</v>
      </c>
      <c r="C9550" t="str">
        <f>_xlfn.XLOOKUP(B9550,Lookup_table!B:B,Lookup_table!C:C)</f>
        <v>Data</v>
      </c>
      <c r="D9550" t="s">
        <v>22</v>
      </c>
      <c r="E9550" t="s">
        <v>15</v>
      </c>
      <c r="F9550" t="s">
        <v>52</v>
      </c>
      <c r="G9550" t="s">
        <v>17</v>
      </c>
      <c r="H9550" t="str">
        <f t="shared" si="596"/>
        <v>Remote</v>
      </c>
      <c r="I9550" t="s">
        <v>35</v>
      </c>
      <c r="J9550" t="str">
        <f t="shared" si="597"/>
        <v>0-2 yrs</v>
      </c>
      <c r="K9550">
        <f t="shared" ca="1" si="599"/>
        <v>2</v>
      </c>
      <c r="L9550" t="s">
        <v>39</v>
      </c>
      <c r="M9550">
        <v>0</v>
      </c>
      <c r="N9550">
        <v>1</v>
      </c>
      <c r="O9550">
        <v>1</v>
      </c>
      <c r="P9550">
        <v>1</v>
      </c>
      <c r="Q9550">
        <v>0</v>
      </c>
      <c r="R9550">
        <f>SUM(M9550:N9550:O9550:P9550:Q9550)</f>
        <v>3</v>
      </c>
      <c r="S9550" s="1">
        <v>101192</v>
      </c>
      <c r="T9550" s="1" t="str">
        <f t="shared" si="598"/>
        <v>Medium</v>
      </c>
      <c r="U9550">
        <v>2</v>
      </c>
      <c r="V9550">
        <v>2025</v>
      </c>
      <c r="W9550" t="s">
        <v>28</v>
      </c>
      <c r="X9550">
        <v>5</v>
      </c>
    </row>
    <row r="9551" spans="1:24" x14ac:dyDescent="0.3">
      <c r="A9551">
        <v>9550</v>
      </c>
      <c r="B9551" t="s">
        <v>50</v>
      </c>
      <c r="C9551" t="str">
        <f>_xlfn.XLOOKUP(B9551,Lookup_table!B:B,Lookup_table!C:C)</f>
        <v>AI</v>
      </c>
      <c r="D9551" t="s">
        <v>22</v>
      </c>
      <c r="E9551" t="s">
        <v>23</v>
      </c>
      <c r="F9551" t="s">
        <v>16</v>
      </c>
      <c r="G9551" t="s">
        <v>17</v>
      </c>
      <c r="H9551" t="str">
        <f t="shared" si="596"/>
        <v>Remote</v>
      </c>
      <c r="I9551" t="s">
        <v>18</v>
      </c>
      <c r="J9551" t="str">
        <f t="shared" si="597"/>
        <v>7+ yrs</v>
      </c>
      <c r="K9551">
        <f t="shared" ca="1" si="599"/>
        <v>8</v>
      </c>
      <c r="L9551" t="s">
        <v>19</v>
      </c>
      <c r="M9551">
        <v>0</v>
      </c>
      <c r="N9551">
        <v>0</v>
      </c>
      <c r="O9551">
        <v>1</v>
      </c>
      <c r="P9551">
        <v>1</v>
      </c>
      <c r="Q9551">
        <v>0</v>
      </c>
      <c r="R9551">
        <f>SUM(M9551:N9551:O9551:P9551:Q9551)</f>
        <v>2</v>
      </c>
      <c r="S9551" s="1">
        <v>189288</v>
      </c>
      <c r="T9551" s="1" t="str">
        <f t="shared" si="598"/>
        <v>High</v>
      </c>
      <c r="U9551">
        <v>10</v>
      </c>
      <c r="V9551">
        <v>2025</v>
      </c>
      <c r="W9551" t="s">
        <v>28</v>
      </c>
      <c r="X9551">
        <v>6</v>
      </c>
    </row>
    <row r="9552" spans="1:24" x14ac:dyDescent="0.3">
      <c r="A9552">
        <v>9551</v>
      </c>
      <c r="B9552" t="s">
        <v>21</v>
      </c>
      <c r="C9552" t="str">
        <f>_xlfn.XLOOKUP(B9552,Lookup_table!B:B,Lookup_table!C:C)</f>
        <v>AI</v>
      </c>
      <c r="D9552" t="s">
        <v>34</v>
      </c>
      <c r="E9552" t="s">
        <v>42</v>
      </c>
      <c r="F9552" t="s">
        <v>43</v>
      </c>
      <c r="G9552" t="s">
        <v>17</v>
      </c>
      <c r="H9552" t="str">
        <f t="shared" si="596"/>
        <v>Remote</v>
      </c>
      <c r="I9552" t="s">
        <v>35</v>
      </c>
      <c r="J9552" t="str">
        <f t="shared" si="597"/>
        <v>0-2 yrs</v>
      </c>
      <c r="K9552">
        <f t="shared" ca="1" si="599"/>
        <v>1</v>
      </c>
      <c r="L9552" t="s">
        <v>19</v>
      </c>
      <c r="M9552">
        <v>1</v>
      </c>
      <c r="N9552">
        <v>0</v>
      </c>
      <c r="O9552">
        <v>1</v>
      </c>
      <c r="P9552">
        <v>0</v>
      </c>
      <c r="Q9552">
        <v>0</v>
      </c>
      <c r="R9552">
        <f>SUM(M9552:N9552:O9552:P9552:Q9552)</f>
        <v>2</v>
      </c>
      <c r="S9552" s="1">
        <v>104906</v>
      </c>
      <c r="T9552" s="1" t="str">
        <f t="shared" si="598"/>
        <v>Medium</v>
      </c>
      <c r="U9552">
        <v>11</v>
      </c>
      <c r="V9552">
        <v>2021</v>
      </c>
      <c r="W9552" t="s">
        <v>28</v>
      </c>
      <c r="X9552">
        <v>8</v>
      </c>
    </row>
    <row r="9553" spans="1:24" x14ac:dyDescent="0.3">
      <c r="A9553">
        <v>9552</v>
      </c>
      <c r="B9553" t="s">
        <v>36</v>
      </c>
      <c r="C9553" t="str">
        <f>_xlfn.XLOOKUP(B9553,Lookup_table!B:B,Lookup_table!C:C)</f>
        <v>Data</v>
      </c>
      <c r="D9553" t="s">
        <v>37</v>
      </c>
      <c r="E9553" t="s">
        <v>32</v>
      </c>
      <c r="F9553" t="s">
        <v>44</v>
      </c>
      <c r="G9553" t="s">
        <v>17</v>
      </c>
      <c r="H9553" t="str">
        <f t="shared" si="596"/>
        <v>Remote</v>
      </c>
      <c r="I9553" t="s">
        <v>35</v>
      </c>
      <c r="J9553" t="str">
        <f t="shared" si="597"/>
        <v>0-2 yrs</v>
      </c>
      <c r="K9553">
        <f t="shared" ca="1" si="599"/>
        <v>1</v>
      </c>
      <c r="L9553" t="s">
        <v>27</v>
      </c>
      <c r="M9553">
        <v>1</v>
      </c>
      <c r="N9553">
        <v>1</v>
      </c>
      <c r="O9553">
        <v>1</v>
      </c>
      <c r="P9553">
        <v>1</v>
      </c>
      <c r="Q9553">
        <v>1</v>
      </c>
      <c r="R9553">
        <f>SUM(M9553:N9553:O9553:P9553:Q9553)</f>
        <v>5</v>
      </c>
      <c r="S9553" s="1">
        <v>85072</v>
      </c>
      <c r="T9553" s="1" t="str">
        <f t="shared" si="598"/>
        <v>Medium</v>
      </c>
      <c r="U9553">
        <v>2</v>
      </c>
      <c r="V9553">
        <v>2024</v>
      </c>
      <c r="W9553" t="s">
        <v>28</v>
      </c>
      <c r="X9553">
        <v>3</v>
      </c>
    </row>
    <row r="9554" spans="1:24" x14ac:dyDescent="0.3">
      <c r="A9554">
        <v>9553</v>
      </c>
      <c r="B9554" t="s">
        <v>41</v>
      </c>
      <c r="C9554" t="str">
        <f>_xlfn.XLOOKUP(B9554,Lookup_table!B:B,Lookup_table!C:C)</f>
        <v>Data</v>
      </c>
      <c r="D9554" t="s">
        <v>14</v>
      </c>
      <c r="E9554" t="s">
        <v>32</v>
      </c>
      <c r="F9554" t="s">
        <v>24</v>
      </c>
      <c r="G9554" t="s">
        <v>17</v>
      </c>
      <c r="H9554" t="str">
        <f t="shared" si="596"/>
        <v>Remote</v>
      </c>
      <c r="I9554" t="s">
        <v>18</v>
      </c>
      <c r="J9554" t="str">
        <f t="shared" si="597"/>
        <v>7+ yrs</v>
      </c>
      <c r="K9554">
        <f t="shared" ca="1" si="599"/>
        <v>7</v>
      </c>
      <c r="L9554" t="s">
        <v>19</v>
      </c>
      <c r="M9554">
        <v>0</v>
      </c>
      <c r="N9554">
        <v>0</v>
      </c>
      <c r="O9554">
        <v>1</v>
      </c>
      <c r="P9554">
        <v>0</v>
      </c>
      <c r="Q9554">
        <v>1</v>
      </c>
      <c r="R9554">
        <f>SUM(M9554:N9554:O9554:P9554:Q9554)</f>
        <v>2</v>
      </c>
      <c r="S9554" s="1">
        <v>124815</v>
      </c>
      <c r="T9554" s="1" t="str">
        <f t="shared" si="598"/>
        <v>High</v>
      </c>
      <c r="U9554">
        <v>7</v>
      </c>
      <c r="V9554">
        <v>2026</v>
      </c>
      <c r="W9554" t="s">
        <v>28</v>
      </c>
      <c r="X9554">
        <v>7</v>
      </c>
    </row>
    <row r="9555" spans="1:24" x14ac:dyDescent="0.3">
      <c r="A9555">
        <v>9554</v>
      </c>
      <c r="B9555" t="s">
        <v>41</v>
      </c>
      <c r="C9555" t="str">
        <f>_xlfn.XLOOKUP(B9555,Lookup_table!B:B,Lookup_table!C:C)</f>
        <v>Data</v>
      </c>
      <c r="D9555" t="s">
        <v>34</v>
      </c>
      <c r="E9555" t="s">
        <v>15</v>
      </c>
      <c r="F9555" t="s">
        <v>51</v>
      </c>
      <c r="G9555" t="s">
        <v>30</v>
      </c>
      <c r="H9555" t="str">
        <f t="shared" si="596"/>
        <v>Onsite/Hybrid</v>
      </c>
      <c r="I9555" t="s">
        <v>18</v>
      </c>
      <c r="J9555" t="str">
        <f t="shared" si="597"/>
        <v>7+ yrs</v>
      </c>
      <c r="K9555">
        <f t="shared" ca="1" si="599"/>
        <v>13</v>
      </c>
      <c r="L9555" t="s">
        <v>19</v>
      </c>
      <c r="M9555">
        <v>1</v>
      </c>
      <c r="N9555">
        <v>1</v>
      </c>
      <c r="O9555">
        <v>1</v>
      </c>
      <c r="P9555">
        <v>0</v>
      </c>
      <c r="Q9555">
        <v>0</v>
      </c>
      <c r="R9555">
        <f>SUM(M9555:N9555:O9555:P9555:Q9555)</f>
        <v>3</v>
      </c>
      <c r="S9555" s="1">
        <v>113696</v>
      </c>
      <c r="T9555" s="1" t="str">
        <f t="shared" si="598"/>
        <v>Medium</v>
      </c>
      <c r="U9555">
        <v>7</v>
      </c>
      <c r="V9555">
        <v>2022</v>
      </c>
      <c r="W9555" t="s">
        <v>34</v>
      </c>
      <c r="X9555">
        <v>3</v>
      </c>
    </row>
    <row r="9556" spans="1:24" x14ac:dyDescent="0.3">
      <c r="A9556">
        <v>9555</v>
      </c>
      <c r="B9556" t="s">
        <v>41</v>
      </c>
      <c r="C9556" t="str">
        <f>_xlfn.XLOOKUP(B9556,Lookup_table!B:B,Lookup_table!C:C)</f>
        <v>Data</v>
      </c>
      <c r="D9556" t="s">
        <v>22</v>
      </c>
      <c r="E9556" t="s">
        <v>40</v>
      </c>
      <c r="F9556" t="s">
        <v>51</v>
      </c>
      <c r="G9556" t="s">
        <v>17</v>
      </c>
      <c r="H9556" t="str">
        <f t="shared" si="596"/>
        <v>Remote</v>
      </c>
      <c r="I9556" t="s">
        <v>26</v>
      </c>
      <c r="J9556" t="str">
        <f t="shared" si="597"/>
        <v>3-6 yrs</v>
      </c>
      <c r="K9556">
        <f t="shared" ca="1" si="599"/>
        <v>4</v>
      </c>
      <c r="L9556" t="s">
        <v>27</v>
      </c>
      <c r="M9556">
        <v>1</v>
      </c>
      <c r="N9556">
        <v>1</v>
      </c>
      <c r="O9556">
        <v>1</v>
      </c>
      <c r="P9556">
        <v>1</v>
      </c>
      <c r="Q9556">
        <v>0</v>
      </c>
      <c r="R9556">
        <f>SUM(M9556:N9556:O9556:P9556:Q9556)</f>
        <v>4</v>
      </c>
      <c r="S9556" s="1">
        <v>120992</v>
      </c>
      <c r="T9556" s="1" t="str">
        <f t="shared" si="598"/>
        <v>High</v>
      </c>
      <c r="U9556">
        <v>10</v>
      </c>
      <c r="V9556">
        <v>2020</v>
      </c>
      <c r="W9556" t="s">
        <v>28</v>
      </c>
      <c r="X9556">
        <v>7</v>
      </c>
    </row>
    <row r="9557" spans="1:24" x14ac:dyDescent="0.3">
      <c r="A9557">
        <v>9556</v>
      </c>
      <c r="B9557" t="s">
        <v>36</v>
      </c>
      <c r="C9557" t="str">
        <f>_xlfn.XLOOKUP(B9557,Lookup_table!B:B,Lookup_table!C:C)</f>
        <v>Data</v>
      </c>
      <c r="D9557" t="s">
        <v>34</v>
      </c>
      <c r="E9557" t="s">
        <v>38</v>
      </c>
      <c r="F9557" t="s">
        <v>51</v>
      </c>
      <c r="G9557" t="s">
        <v>25</v>
      </c>
      <c r="H9557" t="str">
        <f t="shared" si="596"/>
        <v>Onsite/Hybrid</v>
      </c>
      <c r="I9557" t="s">
        <v>18</v>
      </c>
      <c r="J9557" t="str">
        <f t="shared" si="597"/>
        <v>7+ yrs</v>
      </c>
      <c r="K9557">
        <f t="shared" ca="1" si="599"/>
        <v>14</v>
      </c>
      <c r="L9557" t="s">
        <v>19</v>
      </c>
      <c r="M9557">
        <v>1</v>
      </c>
      <c r="N9557">
        <v>0</v>
      </c>
      <c r="O9557">
        <v>1</v>
      </c>
      <c r="P9557">
        <v>0</v>
      </c>
      <c r="Q9557">
        <v>1</v>
      </c>
      <c r="R9557">
        <f>SUM(M9557:N9557:O9557:P9557:Q9557)</f>
        <v>3</v>
      </c>
      <c r="S9557" s="1">
        <v>129773</v>
      </c>
      <c r="T9557" s="1" t="str">
        <f t="shared" si="598"/>
        <v>High</v>
      </c>
      <c r="U9557">
        <v>3</v>
      </c>
      <c r="V9557">
        <v>2026</v>
      </c>
      <c r="W9557" t="s">
        <v>20</v>
      </c>
      <c r="X9557">
        <v>3</v>
      </c>
    </row>
    <row r="9558" spans="1:24" x14ac:dyDescent="0.3">
      <c r="A9558">
        <v>9557</v>
      </c>
      <c r="B9558" t="s">
        <v>36</v>
      </c>
      <c r="C9558" t="str">
        <f>_xlfn.XLOOKUP(B9558,Lookup_table!B:B,Lookup_table!C:C)</f>
        <v>Data</v>
      </c>
      <c r="D9558" t="s">
        <v>22</v>
      </c>
      <c r="E9558" t="s">
        <v>15</v>
      </c>
      <c r="F9558" t="s">
        <v>44</v>
      </c>
      <c r="G9558" t="s">
        <v>25</v>
      </c>
      <c r="H9558" t="str">
        <f t="shared" si="596"/>
        <v>Onsite/Hybrid</v>
      </c>
      <c r="I9558" t="s">
        <v>35</v>
      </c>
      <c r="J9558" t="str">
        <f t="shared" si="597"/>
        <v>0-2 yrs</v>
      </c>
      <c r="K9558">
        <f t="shared" ca="1" si="599"/>
        <v>2</v>
      </c>
      <c r="L9558" t="s">
        <v>39</v>
      </c>
      <c r="M9558">
        <v>1</v>
      </c>
      <c r="N9558">
        <v>1</v>
      </c>
      <c r="O9558">
        <v>1</v>
      </c>
      <c r="P9558">
        <v>0</v>
      </c>
      <c r="Q9558">
        <v>0</v>
      </c>
      <c r="R9558">
        <f>SUM(M9558:N9558:O9558:P9558:Q9558)</f>
        <v>3</v>
      </c>
      <c r="S9558" s="1">
        <v>85965</v>
      </c>
      <c r="T9558" s="1" t="str">
        <f t="shared" si="598"/>
        <v>Medium</v>
      </c>
      <c r="U9558">
        <v>5</v>
      </c>
      <c r="V9558">
        <v>2021</v>
      </c>
      <c r="W9558" t="s">
        <v>20</v>
      </c>
      <c r="X9558">
        <v>6</v>
      </c>
    </row>
    <row r="9559" spans="1:24" x14ac:dyDescent="0.3">
      <c r="A9559">
        <v>9558</v>
      </c>
      <c r="B9559" t="s">
        <v>33</v>
      </c>
      <c r="C9559" t="str">
        <f>_xlfn.XLOOKUP(B9559,Lookup_table!B:B,Lookup_table!C:C)</f>
        <v>Data</v>
      </c>
      <c r="D9559" t="s">
        <v>34</v>
      </c>
      <c r="E9559" t="s">
        <v>23</v>
      </c>
      <c r="F9559" t="s">
        <v>16</v>
      </c>
      <c r="G9559" t="s">
        <v>30</v>
      </c>
      <c r="H9559" t="str">
        <f t="shared" si="596"/>
        <v>Onsite/Hybrid</v>
      </c>
      <c r="I9559" t="s">
        <v>26</v>
      </c>
      <c r="J9559" t="str">
        <f t="shared" si="597"/>
        <v>3-6 yrs</v>
      </c>
      <c r="K9559">
        <f t="shared" ca="1" si="599"/>
        <v>5</v>
      </c>
      <c r="L9559" t="s">
        <v>27</v>
      </c>
      <c r="M9559">
        <v>1</v>
      </c>
      <c r="N9559">
        <v>0</v>
      </c>
      <c r="O9559">
        <v>1</v>
      </c>
      <c r="P9559">
        <v>1</v>
      </c>
      <c r="Q9559">
        <v>1</v>
      </c>
      <c r="R9559">
        <f>SUM(M9559:N9559:O9559:P9559:Q9559)</f>
        <v>4</v>
      </c>
      <c r="S9559" s="1">
        <v>118246</v>
      </c>
      <c r="T9559" s="1" t="str">
        <f t="shared" si="598"/>
        <v>Medium</v>
      </c>
      <c r="U9559">
        <v>11</v>
      </c>
      <c r="V9559">
        <v>2021</v>
      </c>
      <c r="W9559" t="s">
        <v>28</v>
      </c>
      <c r="X9559">
        <v>8</v>
      </c>
    </row>
    <row r="9560" spans="1:24" x14ac:dyDescent="0.3">
      <c r="A9560">
        <v>9559</v>
      </c>
      <c r="B9560" t="s">
        <v>33</v>
      </c>
      <c r="C9560" t="str">
        <f>_xlfn.XLOOKUP(B9560,Lookup_table!B:B,Lookup_table!C:C)</f>
        <v>Data</v>
      </c>
      <c r="D9560" t="s">
        <v>14</v>
      </c>
      <c r="E9560" t="s">
        <v>40</v>
      </c>
      <c r="F9560" t="s">
        <v>29</v>
      </c>
      <c r="G9560" t="s">
        <v>17</v>
      </c>
      <c r="H9560" t="str">
        <f t="shared" si="596"/>
        <v>Remote</v>
      </c>
      <c r="I9560" t="s">
        <v>35</v>
      </c>
      <c r="J9560" t="str">
        <f t="shared" si="597"/>
        <v>0-2 yrs</v>
      </c>
      <c r="K9560">
        <f t="shared" ca="1" si="599"/>
        <v>0</v>
      </c>
      <c r="L9560" t="s">
        <v>39</v>
      </c>
      <c r="M9560">
        <v>0</v>
      </c>
      <c r="N9560">
        <v>1</v>
      </c>
      <c r="O9560">
        <v>0</v>
      </c>
      <c r="P9560">
        <v>1</v>
      </c>
      <c r="Q9560">
        <v>0</v>
      </c>
      <c r="R9560">
        <f>SUM(M9560:N9560:O9560:P9560:Q9560)</f>
        <v>2</v>
      </c>
      <c r="S9560" s="1">
        <v>65177</v>
      </c>
      <c r="T9560" s="1" t="str">
        <f t="shared" si="598"/>
        <v>Low</v>
      </c>
      <c r="U9560">
        <v>2</v>
      </c>
      <c r="V9560">
        <v>2024</v>
      </c>
      <c r="W9560" t="s">
        <v>28</v>
      </c>
      <c r="X9560">
        <v>9</v>
      </c>
    </row>
    <row r="9561" spans="1:24" x14ac:dyDescent="0.3">
      <c r="A9561">
        <v>9560</v>
      </c>
      <c r="B9561" t="s">
        <v>36</v>
      </c>
      <c r="C9561" t="str">
        <f>_xlfn.XLOOKUP(B9561,Lookup_table!B:B,Lookup_table!C:C)</f>
        <v>Data</v>
      </c>
      <c r="D9561" t="s">
        <v>34</v>
      </c>
      <c r="E9561" t="s">
        <v>32</v>
      </c>
      <c r="F9561" t="s">
        <v>52</v>
      </c>
      <c r="G9561" t="s">
        <v>25</v>
      </c>
      <c r="H9561" t="str">
        <f t="shared" si="596"/>
        <v>Onsite/Hybrid</v>
      </c>
      <c r="I9561" t="s">
        <v>18</v>
      </c>
      <c r="J9561" t="str">
        <f t="shared" si="597"/>
        <v>7+ yrs</v>
      </c>
      <c r="K9561">
        <f t="shared" ca="1" si="599"/>
        <v>9</v>
      </c>
      <c r="L9561" t="s">
        <v>39</v>
      </c>
      <c r="M9561">
        <v>1</v>
      </c>
      <c r="N9561">
        <v>0</v>
      </c>
      <c r="O9561">
        <v>0</v>
      </c>
      <c r="P9561">
        <v>0</v>
      </c>
      <c r="Q9561">
        <v>0</v>
      </c>
      <c r="R9561">
        <f>SUM(M9561:N9561:O9561:P9561:Q9561)</f>
        <v>1</v>
      </c>
      <c r="S9561" s="1">
        <v>103243</v>
      </c>
      <c r="T9561" s="1" t="str">
        <f t="shared" si="598"/>
        <v>Medium</v>
      </c>
      <c r="U9561">
        <v>5</v>
      </c>
      <c r="V9561">
        <v>2025</v>
      </c>
      <c r="W9561" t="s">
        <v>34</v>
      </c>
      <c r="X9561">
        <v>3</v>
      </c>
    </row>
    <row r="9562" spans="1:24" x14ac:dyDescent="0.3">
      <c r="A9562">
        <v>9561</v>
      </c>
      <c r="B9562" t="s">
        <v>21</v>
      </c>
      <c r="C9562" t="str">
        <f>_xlfn.XLOOKUP(B9562,Lookup_table!B:B,Lookup_table!C:C)</f>
        <v>AI</v>
      </c>
      <c r="D9562" t="s">
        <v>37</v>
      </c>
      <c r="E9562" t="s">
        <v>42</v>
      </c>
      <c r="F9562" t="s">
        <v>16</v>
      </c>
      <c r="G9562" t="s">
        <v>30</v>
      </c>
      <c r="H9562" t="str">
        <f t="shared" si="596"/>
        <v>Onsite/Hybrid</v>
      </c>
      <c r="I9562" t="s">
        <v>35</v>
      </c>
      <c r="J9562" t="str">
        <f t="shared" si="597"/>
        <v>0-2 yrs</v>
      </c>
      <c r="K9562">
        <f t="shared" ca="1" si="599"/>
        <v>0</v>
      </c>
      <c r="L9562" t="s">
        <v>39</v>
      </c>
      <c r="M9562">
        <v>0</v>
      </c>
      <c r="N9562">
        <v>0</v>
      </c>
      <c r="O9562">
        <v>0</v>
      </c>
      <c r="P9562">
        <v>1</v>
      </c>
      <c r="Q9562">
        <v>0</v>
      </c>
      <c r="R9562">
        <f>SUM(M9562:N9562:O9562:P9562:Q9562)</f>
        <v>1</v>
      </c>
      <c r="S9562" s="1">
        <v>101066</v>
      </c>
      <c r="T9562" s="1" t="str">
        <f t="shared" si="598"/>
        <v>Medium</v>
      </c>
      <c r="U9562">
        <v>4</v>
      </c>
      <c r="V9562">
        <v>2024</v>
      </c>
      <c r="W9562" t="s">
        <v>20</v>
      </c>
      <c r="X9562">
        <v>1</v>
      </c>
    </row>
    <row r="9563" spans="1:24" x14ac:dyDescent="0.3">
      <c r="A9563">
        <v>9562</v>
      </c>
      <c r="B9563" t="s">
        <v>41</v>
      </c>
      <c r="C9563" t="str">
        <f>_xlfn.XLOOKUP(B9563,Lookup_table!B:B,Lookup_table!C:C)</f>
        <v>Data</v>
      </c>
      <c r="D9563" t="s">
        <v>37</v>
      </c>
      <c r="E9563" t="s">
        <v>38</v>
      </c>
      <c r="F9563" t="s">
        <v>29</v>
      </c>
      <c r="G9563" t="s">
        <v>25</v>
      </c>
      <c r="H9563" t="str">
        <f t="shared" si="596"/>
        <v>Onsite/Hybrid</v>
      </c>
      <c r="I9563" t="s">
        <v>18</v>
      </c>
      <c r="J9563" t="str">
        <f t="shared" si="597"/>
        <v>7+ yrs</v>
      </c>
      <c r="K9563">
        <f t="shared" ca="1" si="599"/>
        <v>14</v>
      </c>
      <c r="L9563" t="s">
        <v>27</v>
      </c>
      <c r="M9563">
        <v>0</v>
      </c>
      <c r="N9563">
        <v>1</v>
      </c>
      <c r="O9563">
        <v>0</v>
      </c>
      <c r="P9563">
        <v>0</v>
      </c>
      <c r="Q9563">
        <v>1</v>
      </c>
      <c r="R9563">
        <f>SUM(M9563:N9563:O9563:P9563:Q9563)</f>
        <v>2</v>
      </c>
      <c r="S9563" s="1">
        <v>111979</v>
      </c>
      <c r="T9563" s="1" t="str">
        <f t="shared" si="598"/>
        <v>Medium</v>
      </c>
      <c r="U9563">
        <v>9</v>
      </c>
      <c r="V9563">
        <v>2021</v>
      </c>
      <c r="W9563" t="s">
        <v>20</v>
      </c>
      <c r="X9563">
        <v>1</v>
      </c>
    </row>
    <row r="9564" spans="1:24" x14ac:dyDescent="0.3">
      <c r="A9564">
        <v>9563</v>
      </c>
      <c r="B9564" t="s">
        <v>21</v>
      </c>
      <c r="C9564" t="str">
        <f>_xlfn.XLOOKUP(B9564,Lookup_table!B:B,Lookup_table!C:C)</f>
        <v>AI</v>
      </c>
      <c r="D9564" t="s">
        <v>34</v>
      </c>
      <c r="E9564" t="s">
        <v>32</v>
      </c>
      <c r="F9564" t="s">
        <v>24</v>
      </c>
      <c r="G9564" t="s">
        <v>25</v>
      </c>
      <c r="H9564" t="str">
        <f t="shared" si="596"/>
        <v>Onsite/Hybrid</v>
      </c>
      <c r="I9564" t="s">
        <v>18</v>
      </c>
      <c r="J9564" t="str">
        <f t="shared" si="597"/>
        <v>7+ yrs</v>
      </c>
      <c r="K9564">
        <f t="shared" ca="1" si="599"/>
        <v>10</v>
      </c>
      <c r="L9564" t="s">
        <v>39</v>
      </c>
      <c r="M9564">
        <v>0</v>
      </c>
      <c r="N9564">
        <v>0</v>
      </c>
      <c r="O9564">
        <v>1</v>
      </c>
      <c r="P9564">
        <v>1</v>
      </c>
      <c r="Q9564">
        <v>1</v>
      </c>
      <c r="R9564">
        <f>SUM(M9564:N9564:O9564:P9564:Q9564)</f>
        <v>3</v>
      </c>
      <c r="S9564" s="1">
        <v>176234</v>
      </c>
      <c r="T9564" s="1" t="str">
        <f t="shared" si="598"/>
        <v>High</v>
      </c>
      <c r="U9564">
        <v>5</v>
      </c>
      <c r="V9564">
        <v>2026</v>
      </c>
      <c r="W9564" t="s">
        <v>28</v>
      </c>
      <c r="X9564">
        <v>8</v>
      </c>
    </row>
    <row r="9565" spans="1:24" x14ac:dyDescent="0.3">
      <c r="A9565">
        <v>9564</v>
      </c>
      <c r="B9565" t="s">
        <v>33</v>
      </c>
      <c r="C9565" t="str">
        <f>_xlfn.XLOOKUP(B9565,Lookup_table!B:B,Lookup_table!C:C)</f>
        <v>Data</v>
      </c>
      <c r="D9565" t="s">
        <v>22</v>
      </c>
      <c r="E9565" t="s">
        <v>38</v>
      </c>
      <c r="F9565" t="s">
        <v>29</v>
      </c>
      <c r="G9565" t="s">
        <v>17</v>
      </c>
      <c r="H9565" t="str">
        <f t="shared" si="596"/>
        <v>Remote</v>
      </c>
      <c r="I9565" t="s">
        <v>18</v>
      </c>
      <c r="J9565" t="str">
        <f t="shared" si="597"/>
        <v>7+ yrs</v>
      </c>
      <c r="K9565">
        <f t="shared" ca="1" si="599"/>
        <v>11</v>
      </c>
      <c r="L9565" t="s">
        <v>27</v>
      </c>
      <c r="M9565">
        <v>1</v>
      </c>
      <c r="N9565">
        <v>1</v>
      </c>
      <c r="O9565">
        <v>1</v>
      </c>
      <c r="P9565">
        <v>1</v>
      </c>
      <c r="Q9565">
        <v>1</v>
      </c>
      <c r="R9565">
        <f>SUM(M9565:N9565:O9565:P9565:Q9565)</f>
        <v>5</v>
      </c>
      <c r="S9565" s="1">
        <v>155405</v>
      </c>
      <c r="T9565" s="1" t="str">
        <f t="shared" si="598"/>
        <v>High</v>
      </c>
      <c r="U9565">
        <v>10</v>
      </c>
      <c r="V9565">
        <v>2025</v>
      </c>
      <c r="W9565" t="s">
        <v>28</v>
      </c>
      <c r="X9565">
        <v>3</v>
      </c>
    </row>
    <row r="9566" spans="1:24" x14ac:dyDescent="0.3">
      <c r="A9566">
        <v>9565</v>
      </c>
      <c r="B9566" t="s">
        <v>21</v>
      </c>
      <c r="C9566" t="str">
        <f>_xlfn.XLOOKUP(B9566,Lookup_table!B:B,Lookup_table!C:C)</f>
        <v>AI</v>
      </c>
      <c r="D9566" t="s">
        <v>22</v>
      </c>
      <c r="E9566" t="s">
        <v>15</v>
      </c>
      <c r="F9566" t="s">
        <v>52</v>
      </c>
      <c r="G9566" t="s">
        <v>17</v>
      </c>
      <c r="H9566" t="str">
        <f t="shared" si="596"/>
        <v>Remote</v>
      </c>
      <c r="I9566" t="s">
        <v>18</v>
      </c>
      <c r="J9566" t="str">
        <f t="shared" si="597"/>
        <v>7+ yrs</v>
      </c>
      <c r="K9566">
        <f t="shared" ca="1" si="599"/>
        <v>13</v>
      </c>
      <c r="L9566" t="s">
        <v>39</v>
      </c>
      <c r="M9566">
        <v>1</v>
      </c>
      <c r="N9566">
        <v>1</v>
      </c>
      <c r="O9566">
        <v>1</v>
      </c>
      <c r="P9566">
        <v>0</v>
      </c>
      <c r="Q9566">
        <v>0</v>
      </c>
      <c r="R9566">
        <f>SUM(M9566:N9566:O9566:P9566:Q9566)</f>
        <v>3</v>
      </c>
      <c r="S9566" s="1">
        <v>175762</v>
      </c>
      <c r="T9566" s="1" t="str">
        <f t="shared" si="598"/>
        <v>High</v>
      </c>
      <c r="U9566">
        <v>6</v>
      </c>
      <c r="V9566">
        <v>2020</v>
      </c>
      <c r="W9566" t="s">
        <v>28</v>
      </c>
      <c r="X9566">
        <v>8</v>
      </c>
    </row>
    <row r="9567" spans="1:24" x14ac:dyDescent="0.3">
      <c r="A9567">
        <v>9566</v>
      </c>
      <c r="B9567" t="s">
        <v>21</v>
      </c>
      <c r="C9567" t="str">
        <f>_xlfn.XLOOKUP(B9567,Lookup_table!B:B,Lookup_table!C:C)</f>
        <v>AI</v>
      </c>
      <c r="D9567" t="s">
        <v>22</v>
      </c>
      <c r="E9567" t="s">
        <v>38</v>
      </c>
      <c r="F9567" t="s">
        <v>29</v>
      </c>
      <c r="G9567" t="s">
        <v>30</v>
      </c>
      <c r="H9567" t="str">
        <f t="shared" si="596"/>
        <v>Onsite/Hybrid</v>
      </c>
      <c r="I9567" t="s">
        <v>35</v>
      </c>
      <c r="J9567" t="str">
        <f t="shared" si="597"/>
        <v>0-2 yrs</v>
      </c>
      <c r="K9567">
        <f t="shared" ca="1" si="599"/>
        <v>0</v>
      </c>
      <c r="L9567" t="s">
        <v>27</v>
      </c>
      <c r="M9567">
        <v>1</v>
      </c>
      <c r="N9567">
        <v>1</v>
      </c>
      <c r="O9567">
        <v>1</v>
      </c>
      <c r="P9567">
        <v>0</v>
      </c>
      <c r="Q9567">
        <v>1</v>
      </c>
      <c r="R9567">
        <f>SUM(M9567:N9567:O9567:P9567:Q9567)</f>
        <v>4</v>
      </c>
      <c r="S9567" s="1">
        <v>136015</v>
      </c>
      <c r="T9567" s="1" t="str">
        <f t="shared" si="598"/>
        <v>High</v>
      </c>
      <c r="U9567">
        <v>12</v>
      </c>
      <c r="V9567">
        <v>2025</v>
      </c>
      <c r="W9567" t="s">
        <v>34</v>
      </c>
      <c r="X9567">
        <v>4</v>
      </c>
    </row>
    <row r="9568" spans="1:24" x14ac:dyDescent="0.3">
      <c r="A9568">
        <v>9567</v>
      </c>
      <c r="B9568" t="s">
        <v>41</v>
      </c>
      <c r="C9568" t="str">
        <f>_xlfn.XLOOKUP(B9568,Lookup_table!B:B,Lookup_table!C:C)</f>
        <v>Data</v>
      </c>
      <c r="D9568" t="s">
        <v>34</v>
      </c>
      <c r="E9568" t="s">
        <v>42</v>
      </c>
      <c r="F9568" t="s">
        <v>52</v>
      </c>
      <c r="G9568" t="s">
        <v>17</v>
      </c>
      <c r="H9568" t="str">
        <f t="shared" si="596"/>
        <v>Remote</v>
      </c>
      <c r="I9568" t="s">
        <v>18</v>
      </c>
      <c r="J9568" t="str">
        <f t="shared" si="597"/>
        <v>7+ yrs</v>
      </c>
      <c r="K9568">
        <f t="shared" ca="1" si="599"/>
        <v>15</v>
      </c>
      <c r="L9568" t="s">
        <v>19</v>
      </c>
      <c r="M9568">
        <v>1</v>
      </c>
      <c r="N9568">
        <v>0</v>
      </c>
      <c r="O9568">
        <v>1</v>
      </c>
      <c r="P9568">
        <v>0</v>
      </c>
      <c r="Q9568">
        <v>1</v>
      </c>
      <c r="R9568">
        <f>SUM(M9568:N9568:O9568:P9568:Q9568)</f>
        <v>3</v>
      </c>
      <c r="S9568" s="1">
        <v>125932</v>
      </c>
      <c r="T9568" s="1" t="str">
        <f t="shared" si="598"/>
        <v>High</v>
      </c>
      <c r="U9568">
        <v>10</v>
      </c>
      <c r="V9568">
        <v>2021</v>
      </c>
      <c r="W9568" t="s">
        <v>34</v>
      </c>
      <c r="X9568">
        <v>1</v>
      </c>
    </row>
    <row r="9569" spans="1:24" x14ac:dyDescent="0.3">
      <c r="A9569">
        <v>9568</v>
      </c>
      <c r="B9569" t="s">
        <v>36</v>
      </c>
      <c r="C9569" t="str">
        <f>_xlfn.XLOOKUP(B9569,Lookup_table!B:B,Lookup_table!C:C)</f>
        <v>Data</v>
      </c>
      <c r="D9569" t="s">
        <v>14</v>
      </c>
      <c r="E9569" t="s">
        <v>32</v>
      </c>
      <c r="F9569" t="s">
        <v>29</v>
      </c>
      <c r="G9569" t="s">
        <v>25</v>
      </c>
      <c r="H9569" t="str">
        <f t="shared" si="596"/>
        <v>Onsite/Hybrid</v>
      </c>
      <c r="I9569" t="s">
        <v>18</v>
      </c>
      <c r="J9569" t="str">
        <f t="shared" si="597"/>
        <v>7+ yrs</v>
      </c>
      <c r="K9569">
        <f t="shared" ca="1" si="599"/>
        <v>9</v>
      </c>
      <c r="L9569" t="s">
        <v>19</v>
      </c>
      <c r="M9569">
        <v>0</v>
      </c>
      <c r="N9569">
        <v>1</v>
      </c>
      <c r="O9569">
        <v>1</v>
      </c>
      <c r="P9569">
        <v>0</v>
      </c>
      <c r="Q9569">
        <v>0</v>
      </c>
      <c r="R9569">
        <f>SUM(M9569:N9569:O9569:P9569:Q9569)</f>
        <v>2</v>
      </c>
      <c r="S9569" s="1">
        <v>111854</v>
      </c>
      <c r="T9569" s="1" t="str">
        <f t="shared" si="598"/>
        <v>Medium</v>
      </c>
      <c r="U9569">
        <v>5</v>
      </c>
      <c r="V9569">
        <v>2026</v>
      </c>
      <c r="W9569" t="s">
        <v>34</v>
      </c>
      <c r="X9569">
        <v>6</v>
      </c>
    </row>
    <row r="9570" spans="1:24" x14ac:dyDescent="0.3">
      <c r="A9570">
        <v>9569</v>
      </c>
      <c r="B9570" t="s">
        <v>21</v>
      </c>
      <c r="C9570" t="str">
        <f>_xlfn.XLOOKUP(B9570,Lookup_table!B:B,Lookup_table!C:C)</f>
        <v>AI</v>
      </c>
      <c r="D9570" t="s">
        <v>22</v>
      </c>
      <c r="E9570" t="s">
        <v>32</v>
      </c>
      <c r="F9570" t="s">
        <v>24</v>
      </c>
      <c r="G9570" t="s">
        <v>30</v>
      </c>
      <c r="H9570" t="str">
        <f t="shared" si="596"/>
        <v>Onsite/Hybrid</v>
      </c>
      <c r="I9570" t="s">
        <v>26</v>
      </c>
      <c r="J9570" t="str">
        <f t="shared" si="597"/>
        <v>3-6 yrs</v>
      </c>
      <c r="K9570">
        <f t="shared" ca="1" si="599"/>
        <v>5</v>
      </c>
      <c r="L9570" t="s">
        <v>19</v>
      </c>
      <c r="M9570">
        <v>1</v>
      </c>
      <c r="N9570">
        <v>0</v>
      </c>
      <c r="O9570">
        <v>0</v>
      </c>
      <c r="P9570">
        <v>1</v>
      </c>
      <c r="Q9570">
        <v>1</v>
      </c>
      <c r="R9570">
        <f>SUM(M9570:N9570:O9570:P9570:Q9570)</f>
        <v>3</v>
      </c>
      <c r="S9570" s="1">
        <v>158394</v>
      </c>
      <c r="T9570" s="1" t="str">
        <f t="shared" si="598"/>
        <v>High</v>
      </c>
      <c r="U9570">
        <v>1</v>
      </c>
      <c r="V9570">
        <v>2023</v>
      </c>
      <c r="W9570" t="s">
        <v>34</v>
      </c>
      <c r="X9570">
        <v>3</v>
      </c>
    </row>
    <row r="9571" spans="1:24" x14ac:dyDescent="0.3">
      <c r="A9571">
        <v>9570</v>
      </c>
      <c r="B9571" t="s">
        <v>41</v>
      </c>
      <c r="C9571" t="str">
        <f>_xlfn.XLOOKUP(B9571,Lookup_table!B:B,Lookup_table!C:C)</f>
        <v>Data</v>
      </c>
      <c r="D9571" t="s">
        <v>22</v>
      </c>
      <c r="E9571" t="s">
        <v>40</v>
      </c>
      <c r="F9571" t="s">
        <v>43</v>
      </c>
      <c r="G9571" t="s">
        <v>25</v>
      </c>
      <c r="H9571" t="str">
        <f t="shared" si="596"/>
        <v>Onsite/Hybrid</v>
      </c>
      <c r="I9571" t="s">
        <v>35</v>
      </c>
      <c r="J9571" t="str">
        <f t="shared" si="597"/>
        <v>0-2 yrs</v>
      </c>
      <c r="K9571">
        <f t="shared" ca="1" si="599"/>
        <v>2</v>
      </c>
      <c r="L9571" t="s">
        <v>19</v>
      </c>
      <c r="M9571">
        <v>0</v>
      </c>
      <c r="N9571">
        <v>0</v>
      </c>
      <c r="O9571">
        <v>1</v>
      </c>
      <c r="P9571">
        <v>0</v>
      </c>
      <c r="Q9571">
        <v>1</v>
      </c>
      <c r="R9571">
        <f>SUM(M9571:N9571:O9571:P9571:Q9571)</f>
        <v>2</v>
      </c>
      <c r="S9571" s="1">
        <v>97599</v>
      </c>
      <c r="T9571" s="1" t="str">
        <f t="shared" si="598"/>
        <v>Medium</v>
      </c>
      <c r="U9571">
        <v>6</v>
      </c>
      <c r="V9571">
        <v>2025</v>
      </c>
      <c r="W9571" t="s">
        <v>34</v>
      </c>
      <c r="X9571">
        <v>3</v>
      </c>
    </row>
    <row r="9572" spans="1:24" x14ac:dyDescent="0.3">
      <c r="A9572">
        <v>9571</v>
      </c>
      <c r="B9572" t="s">
        <v>21</v>
      </c>
      <c r="C9572" t="str">
        <f>_xlfn.XLOOKUP(B9572,Lookup_table!B:B,Lookup_table!C:C)</f>
        <v>AI</v>
      </c>
      <c r="D9572" t="s">
        <v>37</v>
      </c>
      <c r="E9572" t="s">
        <v>42</v>
      </c>
      <c r="F9572" t="s">
        <v>52</v>
      </c>
      <c r="G9572" t="s">
        <v>25</v>
      </c>
      <c r="H9572" t="str">
        <f t="shared" si="596"/>
        <v>Onsite/Hybrid</v>
      </c>
      <c r="I9572" t="s">
        <v>18</v>
      </c>
      <c r="J9572" t="str">
        <f t="shared" si="597"/>
        <v>7+ yrs</v>
      </c>
      <c r="K9572">
        <f t="shared" ca="1" si="599"/>
        <v>10</v>
      </c>
      <c r="L9572" t="s">
        <v>39</v>
      </c>
      <c r="M9572">
        <v>0</v>
      </c>
      <c r="N9572">
        <v>0</v>
      </c>
      <c r="O9572">
        <v>0</v>
      </c>
      <c r="P9572">
        <v>0</v>
      </c>
      <c r="Q9572">
        <v>0</v>
      </c>
      <c r="R9572">
        <f>SUM(M9572:N9572:O9572:P9572:Q9572)</f>
        <v>0</v>
      </c>
      <c r="S9572" s="1">
        <v>136107</v>
      </c>
      <c r="T9572" s="1" t="str">
        <f t="shared" si="598"/>
        <v>High</v>
      </c>
      <c r="U9572">
        <v>5</v>
      </c>
      <c r="V9572">
        <v>2023</v>
      </c>
      <c r="W9572" t="s">
        <v>34</v>
      </c>
      <c r="X9572">
        <v>1</v>
      </c>
    </row>
    <row r="9573" spans="1:24" x14ac:dyDescent="0.3">
      <c r="A9573">
        <v>9572</v>
      </c>
      <c r="B9573" t="s">
        <v>33</v>
      </c>
      <c r="C9573" t="str">
        <f>_xlfn.XLOOKUP(B9573,Lookup_table!B:B,Lookup_table!C:C)</f>
        <v>Data</v>
      </c>
      <c r="D9573" t="s">
        <v>34</v>
      </c>
      <c r="E9573" t="s">
        <v>15</v>
      </c>
      <c r="F9573" t="s">
        <v>44</v>
      </c>
      <c r="G9573" t="s">
        <v>17</v>
      </c>
      <c r="H9573" t="str">
        <f t="shared" si="596"/>
        <v>Remote</v>
      </c>
      <c r="I9573" t="s">
        <v>35</v>
      </c>
      <c r="J9573" t="str">
        <f t="shared" si="597"/>
        <v>0-2 yrs</v>
      </c>
      <c r="K9573">
        <f t="shared" ca="1" si="599"/>
        <v>2</v>
      </c>
      <c r="L9573" t="s">
        <v>39</v>
      </c>
      <c r="M9573">
        <v>0</v>
      </c>
      <c r="N9573">
        <v>1</v>
      </c>
      <c r="O9573">
        <v>1</v>
      </c>
      <c r="P9573">
        <v>0</v>
      </c>
      <c r="Q9573">
        <v>0</v>
      </c>
      <c r="R9573">
        <f>SUM(M9573:N9573:O9573:P9573:Q9573)</f>
        <v>2</v>
      </c>
      <c r="S9573" s="1">
        <v>66816</v>
      </c>
      <c r="T9573" s="1" t="str">
        <f t="shared" si="598"/>
        <v>Low</v>
      </c>
      <c r="U9573">
        <v>9</v>
      </c>
      <c r="V9573">
        <v>2022</v>
      </c>
      <c r="W9573" t="s">
        <v>28</v>
      </c>
      <c r="X9573">
        <v>8</v>
      </c>
    </row>
    <row r="9574" spans="1:24" x14ac:dyDescent="0.3">
      <c r="A9574">
        <v>9573</v>
      </c>
      <c r="B9574" t="s">
        <v>41</v>
      </c>
      <c r="C9574" t="str">
        <f>_xlfn.XLOOKUP(B9574,Lookup_table!B:B,Lookup_table!C:C)</f>
        <v>Data</v>
      </c>
      <c r="D9574" t="s">
        <v>22</v>
      </c>
      <c r="E9574" t="s">
        <v>42</v>
      </c>
      <c r="F9574" t="s">
        <v>29</v>
      </c>
      <c r="G9574" t="s">
        <v>17</v>
      </c>
      <c r="H9574" t="str">
        <f t="shared" si="596"/>
        <v>Remote</v>
      </c>
      <c r="I9574" t="s">
        <v>35</v>
      </c>
      <c r="J9574" t="str">
        <f t="shared" si="597"/>
        <v>0-2 yrs</v>
      </c>
      <c r="K9574">
        <f t="shared" ca="1" si="599"/>
        <v>0</v>
      </c>
      <c r="L9574" t="s">
        <v>39</v>
      </c>
      <c r="M9574">
        <v>1</v>
      </c>
      <c r="N9574">
        <v>1</v>
      </c>
      <c r="O9574">
        <v>0</v>
      </c>
      <c r="P9574">
        <v>0</v>
      </c>
      <c r="Q9574">
        <v>0</v>
      </c>
      <c r="R9574">
        <f>SUM(M9574:N9574:O9574:P9574:Q9574)</f>
        <v>2</v>
      </c>
      <c r="S9574" s="1">
        <v>69137</v>
      </c>
      <c r="T9574" s="1" t="str">
        <f t="shared" si="598"/>
        <v>Low</v>
      </c>
      <c r="U9574">
        <v>5</v>
      </c>
      <c r="V9574">
        <v>2026</v>
      </c>
      <c r="W9574" t="s">
        <v>28</v>
      </c>
      <c r="X9574">
        <v>7</v>
      </c>
    </row>
    <row r="9575" spans="1:24" x14ac:dyDescent="0.3">
      <c r="A9575">
        <v>9574</v>
      </c>
      <c r="B9575" t="s">
        <v>33</v>
      </c>
      <c r="C9575" t="str">
        <f>_xlfn.XLOOKUP(B9575,Lookup_table!B:B,Lookup_table!C:C)</f>
        <v>Data</v>
      </c>
      <c r="D9575" t="s">
        <v>22</v>
      </c>
      <c r="E9575" t="s">
        <v>40</v>
      </c>
      <c r="F9575" t="s">
        <v>51</v>
      </c>
      <c r="G9575" t="s">
        <v>25</v>
      </c>
      <c r="H9575" t="str">
        <f t="shared" si="596"/>
        <v>Onsite/Hybrid</v>
      </c>
      <c r="I9575" t="s">
        <v>35</v>
      </c>
      <c r="J9575" t="str">
        <f t="shared" si="597"/>
        <v>0-2 yrs</v>
      </c>
      <c r="K9575">
        <f t="shared" ca="1" si="599"/>
        <v>2</v>
      </c>
      <c r="L9575" t="s">
        <v>19</v>
      </c>
      <c r="M9575">
        <v>0</v>
      </c>
      <c r="N9575">
        <v>1</v>
      </c>
      <c r="O9575">
        <v>1</v>
      </c>
      <c r="P9575">
        <v>1</v>
      </c>
      <c r="Q9575">
        <v>1</v>
      </c>
      <c r="R9575">
        <f>SUM(M9575:N9575:O9575:P9575:Q9575)</f>
        <v>4</v>
      </c>
      <c r="S9575" s="1">
        <v>112970</v>
      </c>
      <c r="T9575" s="1" t="str">
        <f t="shared" si="598"/>
        <v>Medium</v>
      </c>
      <c r="U9575">
        <v>8</v>
      </c>
      <c r="V9575">
        <v>2020</v>
      </c>
      <c r="W9575" t="s">
        <v>28</v>
      </c>
      <c r="X9575">
        <v>9</v>
      </c>
    </row>
    <row r="9576" spans="1:24" x14ac:dyDescent="0.3">
      <c r="A9576">
        <v>9575</v>
      </c>
      <c r="B9576" t="s">
        <v>31</v>
      </c>
      <c r="C9576" t="str">
        <f>_xlfn.XLOOKUP(B9576,Lookup_table!B:B,Lookup_table!C:C)</f>
        <v>Business</v>
      </c>
      <c r="D9576" t="s">
        <v>37</v>
      </c>
      <c r="E9576" t="s">
        <v>32</v>
      </c>
      <c r="F9576" t="s">
        <v>51</v>
      </c>
      <c r="G9576" t="s">
        <v>25</v>
      </c>
      <c r="H9576" t="str">
        <f t="shared" si="596"/>
        <v>Onsite/Hybrid</v>
      </c>
      <c r="I9576" t="s">
        <v>35</v>
      </c>
      <c r="J9576" t="str">
        <f t="shared" si="597"/>
        <v>0-2 yrs</v>
      </c>
      <c r="K9576">
        <f t="shared" ca="1" si="599"/>
        <v>0</v>
      </c>
      <c r="L9576" t="s">
        <v>27</v>
      </c>
      <c r="M9576">
        <v>0</v>
      </c>
      <c r="N9576">
        <v>1</v>
      </c>
      <c r="O9576">
        <v>1</v>
      </c>
      <c r="P9576">
        <v>0</v>
      </c>
      <c r="Q9576">
        <v>0</v>
      </c>
      <c r="R9576">
        <f>SUM(M9576:N9576:O9576:P9576:Q9576)</f>
        <v>2</v>
      </c>
      <c r="S9576" s="1">
        <v>67852</v>
      </c>
      <c r="T9576" s="1" t="str">
        <f t="shared" si="598"/>
        <v>Low</v>
      </c>
      <c r="U9576">
        <v>1</v>
      </c>
      <c r="V9576">
        <v>2026</v>
      </c>
      <c r="W9576" t="s">
        <v>28</v>
      </c>
      <c r="X9576">
        <v>7</v>
      </c>
    </row>
    <row r="9577" spans="1:24" x14ac:dyDescent="0.3">
      <c r="A9577">
        <v>9576</v>
      </c>
      <c r="B9577" t="s">
        <v>33</v>
      </c>
      <c r="C9577" t="str">
        <f>_xlfn.XLOOKUP(B9577,Lookup_table!B:B,Lookup_table!C:C)</f>
        <v>Data</v>
      </c>
      <c r="D9577" t="s">
        <v>34</v>
      </c>
      <c r="E9577" t="s">
        <v>23</v>
      </c>
      <c r="F9577" t="s">
        <v>24</v>
      </c>
      <c r="G9577" t="s">
        <v>17</v>
      </c>
      <c r="H9577" t="str">
        <f t="shared" si="596"/>
        <v>Remote</v>
      </c>
      <c r="I9577" t="s">
        <v>35</v>
      </c>
      <c r="J9577" t="str">
        <f t="shared" si="597"/>
        <v>0-2 yrs</v>
      </c>
      <c r="K9577">
        <f t="shared" ca="1" si="599"/>
        <v>1</v>
      </c>
      <c r="L9577" t="s">
        <v>39</v>
      </c>
      <c r="M9577">
        <v>0</v>
      </c>
      <c r="N9577">
        <v>1</v>
      </c>
      <c r="O9577">
        <v>0</v>
      </c>
      <c r="P9577">
        <v>0</v>
      </c>
      <c r="Q9577">
        <v>0</v>
      </c>
      <c r="R9577">
        <f>SUM(M9577:N9577:O9577:P9577:Q9577)</f>
        <v>1</v>
      </c>
      <c r="S9577" s="1">
        <v>51856</v>
      </c>
      <c r="T9577" s="1" t="str">
        <f t="shared" si="598"/>
        <v>Low</v>
      </c>
      <c r="U9577">
        <v>12</v>
      </c>
      <c r="V9577">
        <v>2020</v>
      </c>
      <c r="W9577" t="s">
        <v>28</v>
      </c>
      <c r="X9577">
        <v>9</v>
      </c>
    </row>
    <row r="9578" spans="1:24" x14ac:dyDescent="0.3">
      <c r="A9578">
        <v>9577</v>
      </c>
      <c r="B9578" t="s">
        <v>36</v>
      </c>
      <c r="C9578" t="str">
        <f>_xlfn.XLOOKUP(B9578,Lookup_table!B:B,Lookup_table!C:C)</f>
        <v>Data</v>
      </c>
      <c r="D9578" t="s">
        <v>37</v>
      </c>
      <c r="E9578" t="s">
        <v>15</v>
      </c>
      <c r="F9578" t="s">
        <v>51</v>
      </c>
      <c r="G9578" t="s">
        <v>25</v>
      </c>
      <c r="H9578" t="str">
        <f t="shared" si="596"/>
        <v>Onsite/Hybrid</v>
      </c>
      <c r="I9578" t="s">
        <v>26</v>
      </c>
      <c r="J9578" t="str">
        <f t="shared" si="597"/>
        <v>3-6 yrs</v>
      </c>
      <c r="K9578">
        <f t="shared" ca="1" si="599"/>
        <v>6</v>
      </c>
      <c r="L9578" t="s">
        <v>39</v>
      </c>
      <c r="M9578">
        <v>0</v>
      </c>
      <c r="N9578">
        <v>1</v>
      </c>
      <c r="O9578">
        <v>1</v>
      </c>
      <c r="P9578">
        <v>0</v>
      </c>
      <c r="Q9578">
        <v>0</v>
      </c>
      <c r="R9578">
        <f>SUM(M9578:N9578:O9578:P9578:Q9578)</f>
        <v>2</v>
      </c>
      <c r="S9578" s="1">
        <v>88207</v>
      </c>
      <c r="T9578" s="1" t="str">
        <f t="shared" si="598"/>
        <v>Medium</v>
      </c>
      <c r="U9578">
        <v>5</v>
      </c>
      <c r="V9578">
        <v>2024</v>
      </c>
      <c r="W9578" t="s">
        <v>28</v>
      </c>
      <c r="X9578">
        <v>7</v>
      </c>
    </row>
    <row r="9579" spans="1:24" x14ac:dyDescent="0.3">
      <c r="A9579">
        <v>9578</v>
      </c>
      <c r="B9579" t="s">
        <v>41</v>
      </c>
      <c r="C9579" t="str">
        <f>_xlfn.XLOOKUP(B9579,Lookup_table!B:B,Lookup_table!C:C)</f>
        <v>Data</v>
      </c>
      <c r="D9579" t="s">
        <v>34</v>
      </c>
      <c r="E9579" t="s">
        <v>38</v>
      </c>
      <c r="F9579" t="s">
        <v>16</v>
      </c>
      <c r="G9579" t="s">
        <v>30</v>
      </c>
      <c r="H9579" t="str">
        <f t="shared" si="596"/>
        <v>Onsite/Hybrid</v>
      </c>
      <c r="I9579" t="s">
        <v>35</v>
      </c>
      <c r="J9579" t="str">
        <f t="shared" si="597"/>
        <v>0-2 yrs</v>
      </c>
      <c r="K9579">
        <f t="shared" ca="1" si="599"/>
        <v>1</v>
      </c>
      <c r="L9579" t="s">
        <v>27</v>
      </c>
      <c r="M9579">
        <v>0</v>
      </c>
      <c r="N9579">
        <v>0</v>
      </c>
      <c r="O9579">
        <v>1</v>
      </c>
      <c r="P9579">
        <v>0</v>
      </c>
      <c r="Q9579">
        <v>0</v>
      </c>
      <c r="R9579">
        <f>SUM(M9579:N9579:O9579:P9579:Q9579)</f>
        <v>1</v>
      </c>
      <c r="S9579" s="1">
        <v>68406</v>
      </c>
      <c r="T9579" s="1" t="str">
        <f t="shared" si="598"/>
        <v>Low</v>
      </c>
      <c r="U9579">
        <v>3</v>
      </c>
      <c r="V9579">
        <v>2025</v>
      </c>
      <c r="W9579" t="s">
        <v>20</v>
      </c>
      <c r="X9579">
        <v>3</v>
      </c>
    </row>
    <row r="9580" spans="1:24" x14ac:dyDescent="0.3">
      <c r="A9580">
        <v>9579</v>
      </c>
      <c r="B9580" t="s">
        <v>31</v>
      </c>
      <c r="C9580" t="str">
        <f>_xlfn.XLOOKUP(B9580,Lookup_table!B:B,Lookup_table!C:C)</f>
        <v>Business</v>
      </c>
      <c r="D9580" t="s">
        <v>22</v>
      </c>
      <c r="E9580" t="s">
        <v>38</v>
      </c>
      <c r="F9580" t="s">
        <v>51</v>
      </c>
      <c r="G9580" t="s">
        <v>30</v>
      </c>
      <c r="H9580" t="str">
        <f t="shared" si="596"/>
        <v>Onsite/Hybrid</v>
      </c>
      <c r="I9580" t="s">
        <v>35</v>
      </c>
      <c r="J9580" t="str">
        <f t="shared" si="597"/>
        <v>0-2 yrs</v>
      </c>
      <c r="K9580">
        <f t="shared" ca="1" si="599"/>
        <v>2</v>
      </c>
      <c r="L9580" t="s">
        <v>19</v>
      </c>
      <c r="M9580">
        <v>0</v>
      </c>
      <c r="N9580">
        <v>1</v>
      </c>
      <c r="O9580">
        <v>0</v>
      </c>
      <c r="P9580">
        <v>1</v>
      </c>
      <c r="Q9580">
        <v>1</v>
      </c>
      <c r="R9580">
        <f>SUM(M9580:N9580:O9580:P9580:Q9580)</f>
        <v>3</v>
      </c>
      <c r="S9580" s="1">
        <v>92665</v>
      </c>
      <c r="T9580" s="1" t="str">
        <f t="shared" si="598"/>
        <v>Medium</v>
      </c>
      <c r="U9580">
        <v>5</v>
      </c>
      <c r="V9580">
        <v>2022</v>
      </c>
      <c r="W9580" t="s">
        <v>20</v>
      </c>
      <c r="X9580">
        <v>6</v>
      </c>
    </row>
    <row r="9581" spans="1:24" x14ac:dyDescent="0.3">
      <c r="A9581">
        <v>9580</v>
      </c>
      <c r="B9581" t="s">
        <v>36</v>
      </c>
      <c r="C9581" t="str">
        <f>_xlfn.XLOOKUP(B9581,Lookup_table!B:B,Lookup_table!C:C)</f>
        <v>Data</v>
      </c>
      <c r="D9581" t="s">
        <v>14</v>
      </c>
      <c r="E9581" t="s">
        <v>38</v>
      </c>
      <c r="F9581" t="s">
        <v>24</v>
      </c>
      <c r="G9581" t="s">
        <v>17</v>
      </c>
      <c r="H9581" t="str">
        <f t="shared" si="596"/>
        <v>Remote</v>
      </c>
      <c r="I9581" t="s">
        <v>18</v>
      </c>
      <c r="J9581" t="str">
        <f t="shared" si="597"/>
        <v>7+ yrs</v>
      </c>
      <c r="K9581">
        <f t="shared" ca="1" si="599"/>
        <v>7</v>
      </c>
      <c r="L9581" t="s">
        <v>19</v>
      </c>
      <c r="M9581">
        <v>0</v>
      </c>
      <c r="N9581">
        <v>0</v>
      </c>
      <c r="O9581">
        <v>1</v>
      </c>
      <c r="P9581">
        <v>0</v>
      </c>
      <c r="Q9581">
        <v>1</v>
      </c>
      <c r="R9581">
        <f>SUM(M9581:N9581:O9581:P9581:Q9581)</f>
        <v>2</v>
      </c>
      <c r="S9581" s="1">
        <v>129208</v>
      </c>
      <c r="T9581" s="1" t="str">
        <f t="shared" si="598"/>
        <v>High</v>
      </c>
      <c r="U9581">
        <v>7</v>
      </c>
      <c r="V9581">
        <v>2026</v>
      </c>
      <c r="W9581" t="s">
        <v>28</v>
      </c>
      <c r="X9581">
        <v>9</v>
      </c>
    </row>
    <row r="9582" spans="1:24" x14ac:dyDescent="0.3">
      <c r="A9582">
        <v>9581</v>
      </c>
      <c r="B9582" t="s">
        <v>31</v>
      </c>
      <c r="C9582" t="str">
        <f>_xlfn.XLOOKUP(B9582,Lookup_table!B:B,Lookup_table!C:C)</f>
        <v>Business</v>
      </c>
      <c r="D9582" t="s">
        <v>14</v>
      </c>
      <c r="E9582" t="s">
        <v>15</v>
      </c>
      <c r="F9582" t="s">
        <v>29</v>
      </c>
      <c r="G9582" t="s">
        <v>25</v>
      </c>
      <c r="H9582" t="str">
        <f t="shared" si="596"/>
        <v>Onsite/Hybrid</v>
      </c>
      <c r="I9582" t="s">
        <v>26</v>
      </c>
      <c r="J9582" t="str">
        <f t="shared" si="597"/>
        <v>3-6 yrs</v>
      </c>
      <c r="K9582">
        <f t="shared" ca="1" si="599"/>
        <v>6</v>
      </c>
      <c r="L9582" t="s">
        <v>27</v>
      </c>
      <c r="M9582">
        <v>1</v>
      </c>
      <c r="N9582">
        <v>1</v>
      </c>
      <c r="O9582">
        <v>0</v>
      </c>
      <c r="P9582">
        <v>1</v>
      </c>
      <c r="Q9582">
        <v>0</v>
      </c>
      <c r="R9582">
        <f>SUM(M9582:N9582:O9582:P9582:Q9582)</f>
        <v>3</v>
      </c>
      <c r="S9582" s="1">
        <v>94314</v>
      </c>
      <c r="T9582" s="1" t="str">
        <f t="shared" si="598"/>
        <v>Medium</v>
      </c>
      <c r="U9582">
        <v>8</v>
      </c>
      <c r="V9582">
        <v>2025</v>
      </c>
      <c r="W9582" t="s">
        <v>20</v>
      </c>
      <c r="X9582">
        <v>6</v>
      </c>
    </row>
    <row r="9583" spans="1:24" x14ac:dyDescent="0.3">
      <c r="A9583">
        <v>9582</v>
      </c>
      <c r="B9583" t="s">
        <v>36</v>
      </c>
      <c r="C9583" t="str">
        <f>_xlfn.XLOOKUP(B9583,Lookup_table!B:B,Lookup_table!C:C)</f>
        <v>Data</v>
      </c>
      <c r="D9583" t="s">
        <v>22</v>
      </c>
      <c r="E9583" t="s">
        <v>38</v>
      </c>
      <c r="F9583" t="s">
        <v>52</v>
      </c>
      <c r="G9583" t="s">
        <v>17</v>
      </c>
      <c r="H9583" t="str">
        <f t="shared" si="596"/>
        <v>Remote</v>
      </c>
      <c r="I9583" t="s">
        <v>18</v>
      </c>
      <c r="J9583" t="str">
        <f t="shared" si="597"/>
        <v>7+ yrs</v>
      </c>
      <c r="K9583">
        <f t="shared" ca="1" si="599"/>
        <v>8</v>
      </c>
      <c r="L9583" t="s">
        <v>39</v>
      </c>
      <c r="M9583">
        <v>0</v>
      </c>
      <c r="N9583">
        <v>1</v>
      </c>
      <c r="O9583">
        <v>1</v>
      </c>
      <c r="P9583">
        <v>1</v>
      </c>
      <c r="Q9583">
        <v>1</v>
      </c>
      <c r="R9583">
        <f>SUM(M9583:N9583:O9583:P9583:Q9583)</f>
        <v>4</v>
      </c>
      <c r="S9583" s="1">
        <v>161311</v>
      </c>
      <c r="T9583" s="1" t="str">
        <f t="shared" si="598"/>
        <v>High</v>
      </c>
      <c r="U9583">
        <v>9</v>
      </c>
      <c r="V9583">
        <v>2023</v>
      </c>
      <c r="W9583" t="s">
        <v>28</v>
      </c>
      <c r="X9583">
        <v>5</v>
      </c>
    </row>
    <row r="9584" spans="1:24" x14ac:dyDescent="0.3">
      <c r="A9584">
        <v>9583</v>
      </c>
      <c r="B9584" t="s">
        <v>21</v>
      </c>
      <c r="C9584" t="str">
        <f>_xlfn.XLOOKUP(B9584,Lookup_table!B:B,Lookup_table!C:C)</f>
        <v>AI</v>
      </c>
      <c r="D9584" t="s">
        <v>37</v>
      </c>
      <c r="E9584" t="s">
        <v>15</v>
      </c>
      <c r="F9584" t="s">
        <v>51</v>
      </c>
      <c r="G9584" t="s">
        <v>25</v>
      </c>
      <c r="H9584" t="str">
        <f t="shared" si="596"/>
        <v>Onsite/Hybrid</v>
      </c>
      <c r="I9584" t="s">
        <v>26</v>
      </c>
      <c r="J9584" t="str">
        <f t="shared" si="597"/>
        <v>3-6 yrs</v>
      </c>
      <c r="K9584">
        <f t="shared" ca="1" si="599"/>
        <v>4</v>
      </c>
      <c r="L9584" t="s">
        <v>19</v>
      </c>
      <c r="M9584">
        <v>0</v>
      </c>
      <c r="N9584">
        <v>1</v>
      </c>
      <c r="O9584">
        <v>0</v>
      </c>
      <c r="P9584">
        <v>1</v>
      </c>
      <c r="Q9584">
        <v>0</v>
      </c>
      <c r="R9584">
        <f>SUM(M9584:N9584:O9584:P9584:Q9584)</f>
        <v>2</v>
      </c>
      <c r="S9584" s="1">
        <v>128582</v>
      </c>
      <c r="T9584" s="1" t="str">
        <f t="shared" si="598"/>
        <v>High</v>
      </c>
      <c r="U9584">
        <v>12</v>
      </c>
      <c r="V9584">
        <v>2023</v>
      </c>
      <c r="W9584" t="s">
        <v>28</v>
      </c>
      <c r="X9584">
        <v>8</v>
      </c>
    </row>
    <row r="9585" spans="1:24" x14ac:dyDescent="0.3">
      <c r="A9585">
        <v>9584</v>
      </c>
      <c r="B9585" t="s">
        <v>41</v>
      </c>
      <c r="C9585" t="str">
        <f>_xlfn.XLOOKUP(B9585,Lookup_table!B:B,Lookup_table!C:C)</f>
        <v>Data</v>
      </c>
      <c r="D9585" t="s">
        <v>22</v>
      </c>
      <c r="E9585" t="s">
        <v>23</v>
      </c>
      <c r="F9585" t="s">
        <v>24</v>
      </c>
      <c r="G9585" t="s">
        <v>25</v>
      </c>
      <c r="H9585" t="str">
        <f t="shared" si="596"/>
        <v>Onsite/Hybrid</v>
      </c>
      <c r="I9585" t="s">
        <v>35</v>
      </c>
      <c r="J9585" t="str">
        <f t="shared" si="597"/>
        <v>0-2 yrs</v>
      </c>
      <c r="K9585">
        <f t="shared" ca="1" si="599"/>
        <v>1</v>
      </c>
      <c r="L9585" t="s">
        <v>39</v>
      </c>
      <c r="M9585">
        <v>0</v>
      </c>
      <c r="N9585">
        <v>1</v>
      </c>
      <c r="O9585">
        <v>1</v>
      </c>
      <c r="P9585">
        <v>0</v>
      </c>
      <c r="Q9585">
        <v>0</v>
      </c>
      <c r="R9585">
        <f>SUM(M9585:N9585:O9585:P9585:Q9585)</f>
        <v>2</v>
      </c>
      <c r="S9585" s="1">
        <v>81232</v>
      </c>
      <c r="T9585" s="1" t="str">
        <f t="shared" si="598"/>
        <v>Medium</v>
      </c>
      <c r="U9585">
        <v>3</v>
      </c>
      <c r="V9585">
        <v>2020</v>
      </c>
      <c r="W9585" t="s">
        <v>20</v>
      </c>
      <c r="X9585">
        <v>4</v>
      </c>
    </row>
    <row r="9586" spans="1:24" x14ac:dyDescent="0.3">
      <c r="A9586">
        <v>9585</v>
      </c>
      <c r="B9586" t="s">
        <v>36</v>
      </c>
      <c r="C9586" t="str">
        <f>_xlfn.XLOOKUP(B9586,Lookup_table!B:B,Lookup_table!C:C)</f>
        <v>Data</v>
      </c>
      <c r="D9586" t="s">
        <v>22</v>
      </c>
      <c r="E9586" t="s">
        <v>42</v>
      </c>
      <c r="F9586" t="s">
        <v>51</v>
      </c>
      <c r="G9586" t="s">
        <v>17</v>
      </c>
      <c r="H9586" t="str">
        <f t="shared" si="596"/>
        <v>Remote</v>
      </c>
      <c r="I9586" t="s">
        <v>35</v>
      </c>
      <c r="J9586" t="str">
        <f t="shared" si="597"/>
        <v>0-2 yrs</v>
      </c>
      <c r="K9586">
        <f t="shared" ca="1" si="599"/>
        <v>1</v>
      </c>
      <c r="L9586" t="s">
        <v>27</v>
      </c>
      <c r="M9586">
        <v>0</v>
      </c>
      <c r="N9586">
        <v>1</v>
      </c>
      <c r="O9586">
        <v>1</v>
      </c>
      <c r="P9586">
        <v>0</v>
      </c>
      <c r="Q9586">
        <v>1</v>
      </c>
      <c r="R9586">
        <f>SUM(M9586:N9586:O9586:P9586:Q9586)</f>
        <v>3</v>
      </c>
      <c r="S9586" s="1">
        <v>95500</v>
      </c>
      <c r="T9586" s="1" t="str">
        <f t="shared" si="598"/>
        <v>Medium</v>
      </c>
      <c r="U9586">
        <v>5</v>
      </c>
      <c r="V9586">
        <v>2024</v>
      </c>
      <c r="W9586" t="s">
        <v>34</v>
      </c>
      <c r="X9586">
        <v>1</v>
      </c>
    </row>
    <row r="9587" spans="1:24" x14ac:dyDescent="0.3">
      <c r="A9587">
        <v>9586</v>
      </c>
      <c r="B9587" t="s">
        <v>36</v>
      </c>
      <c r="C9587" t="str">
        <f>_xlfn.XLOOKUP(B9587,Lookup_table!B:B,Lookup_table!C:C)</f>
        <v>Data</v>
      </c>
      <c r="D9587" t="s">
        <v>37</v>
      </c>
      <c r="E9587" t="s">
        <v>32</v>
      </c>
      <c r="F9587" t="s">
        <v>29</v>
      </c>
      <c r="G9587" t="s">
        <v>25</v>
      </c>
      <c r="H9587" t="str">
        <f t="shared" si="596"/>
        <v>Onsite/Hybrid</v>
      </c>
      <c r="I9587" t="s">
        <v>18</v>
      </c>
      <c r="J9587" t="str">
        <f t="shared" si="597"/>
        <v>7+ yrs</v>
      </c>
      <c r="K9587">
        <f t="shared" ca="1" si="599"/>
        <v>7</v>
      </c>
      <c r="L9587" t="s">
        <v>19</v>
      </c>
      <c r="M9587">
        <v>0</v>
      </c>
      <c r="N9587">
        <v>0</v>
      </c>
      <c r="O9587">
        <v>1</v>
      </c>
      <c r="P9587">
        <v>1</v>
      </c>
      <c r="Q9587">
        <v>0</v>
      </c>
      <c r="R9587">
        <f>SUM(M9587:N9587:O9587:P9587:Q9587)</f>
        <v>2</v>
      </c>
      <c r="S9587" s="1">
        <v>129712</v>
      </c>
      <c r="T9587" s="1" t="str">
        <f t="shared" si="598"/>
        <v>High</v>
      </c>
      <c r="U9587">
        <v>1</v>
      </c>
      <c r="V9587">
        <v>2024</v>
      </c>
      <c r="W9587" t="s">
        <v>28</v>
      </c>
      <c r="X9587">
        <v>7</v>
      </c>
    </row>
    <row r="9588" spans="1:24" x14ac:dyDescent="0.3">
      <c r="A9588">
        <v>9587</v>
      </c>
      <c r="B9588" t="s">
        <v>21</v>
      </c>
      <c r="C9588" t="str">
        <f>_xlfn.XLOOKUP(B9588,Lookup_table!B:B,Lookup_table!C:C)</f>
        <v>AI</v>
      </c>
      <c r="D9588" t="s">
        <v>37</v>
      </c>
      <c r="E9588" t="s">
        <v>23</v>
      </c>
      <c r="F9588" t="s">
        <v>16</v>
      </c>
      <c r="G9588" t="s">
        <v>30</v>
      </c>
      <c r="H9588" t="str">
        <f t="shared" si="596"/>
        <v>Onsite/Hybrid</v>
      </c>
      <c r="I9588" t="s">
        <v>18</v>
      </c>
      <c r="J9588" t="str">
        <f t="shared" si="597"/>
        <v>7+ yrs</v>
      </c>
      <c r="K9588">
        <f t="shared" ca="1" si="599"/>
        <v>10</v>
      </c>
      <c r="L9588" t="s">
        <v>39</v>
      </c>
      <c r="M9588">
        <v>0</v>
      </c>
      <c r="N9588">
        <v>1</v>
      </c>
      <c r="O9588">
        <v>1</v>
      </c>
      <c r="P9588">
        <v>0</v>
      </c>
      <c r="Q9588">
        <v>0</v>
      </c>
      <c r="R9588">
        <f>SUM(M9588:N9588:O9588:P9588:Q9588)</f>
        <v>2</v>
      </c>
      <c r="S9588" s="1">
        <v>158570</v>
      </c>
      <c r="T9588" s="1" t="str">
        <f t="shared" si="598"/>
        <v>High</v>
      </c>
      <c r="U9588">
        <v>2</v>
      </c>
      <c r="V9588">
        <v>2025</v>
      </c>
      <c r="W9588" t="s">
        <v>28</v>
      </c>
      <c r="X9588">
        <v>8</v>
      </c>
    </row>
    <row r="9589" spans="1:24" x14ac:dyDescent="0.3">
      <c r="A9589">
        <v>9588</v>
      </c>
      <c r="B9589" t="s">
        <v>41</v>
      </c>
      <c r="C9589" t="str">
        <f>_xlfn.XLOOKUP(B9589,Lookup_table!B:B,Lookup_table!C:C)</f>
        <v>Data</v>
      </c>
      <c r="D9589" t="s">
        <v>14</v>
      </c>
      <c r="E9589" t="s">
        <v>15</v>
      </c>
      <c r="F9589" t="s">
        <v>29</v>
      </c>
      <c r="G9589" t="s">
        <v>25</v>
      </c>
      <c r="H9589" t="str">
        <f t="shared" si="596"/>
        <v>Onsite/Hybrid</v>
      </c>
      <c r="I9589" t="s">
        <v>18</v>
      </c>
      <c r="J9589" t="str">
        <f t="shared" si="597"/>
        <v>7+ yrs</v>
      </c>
      <c r="K9589">
        <f t="shared" ca="1" si="599"/>
        <v>13</v>
      </c>
      <c r="L9589" t="s">
        <v>27</v>
      </c>
      <c r="M9589">
        <v>0</v>
      </c>
      <c r="N9589">
        <v>1</v>
      </c>
      <c r="O9589">
        <v>1</v>
      </c>
      <c r="P9589">
        <v>0</v>
      </c>
      <c r="Q9589">
        <v>1</v>
      </c>
      <c r="R9589">
        <f>SUM(M9589:N9589:O9589:P9589:Q9589)</f>
        <v>3</v>
      </c>
      <c r="S9589" s="1">
        <v>127688</v>
      </c>
      <c r="T9589" s="1" t="str">
        <f t="shared" si="598"/>
        <v>High</v>
      </c>
      <c r="U9589">
        <v>2</v>
      </c>
      <c r="V9589">
        <v>2023</v>
      </c>
      <c r="W9589" t="s">
        <v>28</v>
      </c>
      <c r="X9589">
        <v>7</v>
      </c>
    </row>
    <row r="9590" spans="1:24" x14ac:dyDescent="0.3">
      <c r="A9590">
        <v>9589</v>
      </c>
      <c r="B9590" t="s">
        <v>50</v>
      </c>
      <c r="C9590" t="str">
        <f>_xlfn.XLOOKUP(B9590,Lookup_table!B:B,Lookup_table!C:C)</f>
        <v>AI</v>
      </c>
      <c r="D9590" t="s">
        <v>34</v>
      </c>
      <c r="E9590" t="s">
        <v>32</v>
      </c>
      <c r="F9590" t="s">
        <v>44</v>
      </c>
      <c r="G9590" t="s">
        <v>30</v>
      </c>
      <c r="H9590" t="str">
        <f t="shared" si="596"/>
        <v>Onsite/Hybrid</v>
      </c>
      <c r="I9590" t="s">
        <v>35</v>
      </c>
      <c r="J9590" t="str">
        <f t="shared" si="597"/>
        <v>0-2 yrs</v>
      </c>
      <c r="K9590">
        <f t="shared" ca="1" si="599"/>
        <v>2</v>
      </c>
      <c r="L9590" t="s">
        <v>19</v>
      </c>
      <c r="M9590">
        <v>0</v>
      </c>
      <c r="N9590">
        <v>1</v>
      </c>
      <c r="O9590">
        <v>1</v>
      </c>
      <c r="P9590">
        <v>1</v>
      </c>
      <c r="Q9590">
        <v>1</v>
      </c>
      <c r="R9590">
        <f>SUM(M9590:N9590:O9590:P9590:Q9590)</f>
        <v>4</v>
      </c>
      <c r="S9590" s="1">
        <v>131240</v>
      </c>
      <c r="T9590" s="1" t="str">
        <f t="shared" si="598"/>
        <v>High</v>
      </c>
      <c r="U9590">
        <v>2</v>
      </c>
      <c r="V9590">
        <v>2020</v>
      </c>
      <c r="W9590" t="s">
        <v>28</v>
      </c>
      <c r="X9590">
        <v>6</v>
      </c>
    </row>
    <row r="9591" spans="1:24" x14ac:dyDescent="0.3">
      <c r="A9591">
        <v>9590</v>
      </c>
      <c r="B9591" t="s">
        <v>36</v>
      </c>
      <c r="C9591" t="str">
        <f>_xlfn.XLOOKUP(B9591,Lookup_table!B:B,Lookup_table!C:C)</f>
        <v>Data</v>
      </c>
      <c r="D9591" t="s">
        <v>34</v>
      </c>
      <c r="E9591" t="s">
        <v>23</v>
      </c>
      <c r="F9591" t="s">
        <v>52</v>
      </c>
      <c r="G9591" t="s">
        <v>30</v>
      </c>
      <c r="H9591" t="str">
        <f t="shared" si="596"/>
        <v>Onsite/Hybrid</v>
      </c>
      <c r="I9591" t="s">
        <v>18</v>
      </c>
      <c r="J9591" t="str">
        <f t="shared" si="597"/>
        <v>7+ yrs</v>
      </c>
      <c r="K9591">
        <f t="shared" ca="1" si="599"/>
        <v>14</v>
      </c>
      <c r="L9591" t="s">
        <v>27</v>
      </c>
      <c r="M9591">
        <v>1</v>
      </c>
      <c r="N9591">
        <v>0</v>
      </c>
      <c r="O9591">
        <v>1</v>
      </c>
      <c r="P9591">
        <v>1</v>
      </c>
      <c r="Q9591">
        <v>0</v>
      </c>
      <c r="R9591">
        <f>SUM(M9591:N9591:O9591:P9591:Q9591)</f>
        <v>3</v>
      </c>
      <c r="S9591" s="1">
        <v>131938</v>
      </c>
      <c r="T9591" s="1" t="str">
        <f t="shared" si="598"/>
        <v>High</v>
      </c>
      <c r="U9591">
        <v>2</v>
      </c>
      <c r="V9591">
        <v>2026</v>
      </c>
      <c r="W9591" t="s">
        <v>28</v>
      </c>
      <c r="X9591">
        <v>3</v>
      </c>
    </row>
    <row r="9592" spans="1:24" x14ac:dyDescent="0.3">
      <c r="A9592">
        <v>9591</v>
      </c>
      <c r="B9592" t="s">
        <v>50</v>
      </c>
      <c r="C9592" t="str">
        <f>_xlfn.XLOOKUP(B9592,Lookup_table!B:B,Lookup_table!C:C)</f>
        <v>AI</v>
      </c>
      <c r="D9592" t="s">
        <v>22</v>
      </c>
      <c r="E9592" t="s">
        <v>38</v>
      </c>
      <c r="F9592" t="s">
        <v>51</v>
      </c>
      <c r="G9592" t="s">
        <v>30</v>
      </c>
      <c r="H9592" t="str">
        <f t="shared" si="596"/>
        <v>Onsite/Hybrid</v>
      </c>
      <c r="I9592" t="s">
        <v>18</v>
      </c>
      <c r="J9592" t="str">
        <f t="shared" si="597"/>
        <v>7+ yrs</v>
      </c>
      <c r="K9592">
        <f t="shared" ca="1" si="599"/>
        <v>15</v>
      </c>
      <c r="L9592" t="s">
        <v>27</v>
      </c>
      <c r="M9592">
        <v>0</v>
      </c>
      <c r="N9592">
        <v>1</v>
      </c>
      <c r="O9592">
        <v>0</v>
      </c>
      <c r="P9592">
        <v>0</v>
      </c>
      <c r="Q9592">
        <v>1</v>
      </c>
      <c r="R9592">
        <f>SUM(M9592:N9592:O9592:P9592:Q9592)</f>
        <v>2</v>
      </c>
      <c r="S9592" s="1">
        <v>168452</v>
      </c>
      <c r="T9592" s="1" t="str">
        <f t="shared" si="598"/>
        <v>High</v>
      </c>
      <c r="U9592">
        <v>3</v>
      </c>
      <c r="V9592">
        <v>2026</v>
      </c>
      <c r="W9592" t="s">
        <v>20</v>
      </c>
      <c r="X9592">
        <v>5</v>
      </c>
    </row>
    <row r="9593" spans="1:24" x14ac:dyDescent="0.3">
      <c r="A9593">
        <v>9592</v>
      </c>
      <c r="B9593" t="s">
        <v>31</v>
      </c>
      <c r="C9593" t="str">
        <f>_xlfn.XLOOKUP(B9593,Lookup_table!B:B,Lookup_table!C:C)</f>
        <v>Business</v>
      </c>
      <c r="D9593" t="s">
        <v>37</v>
      </c>
      <c r="E9593" t="s">
        <v>38</v>
      </c>
      <c r="F9593" t="s">
        <v>29</v>
      </c>
      <c r="G9593" t="s">
        <v>17</v>
      </c>
      <c r="H9593" t="str">
        <f t="shared" si="596"/>
        <v>Remote</v>
      </c>
      <c r="I9593" t="s">
        <v>26</v>
      </c>
      <c r="J9593" t="str">
        <f t="shared" si="597"/>
        <v>3-6 yrs</v>
      </c>
      <c r="K9593">
        <f t="shared" ca="1" si="599"/>
        <v>6</v>
      </c>
      <c r="L9593" t="s">
        <v>27</v>
      </c>
      <c r="M9593">
        <v>0</v>
      </c>
      <c r="N9593">
        <v>0</v>
      </c>
      <c r="O9593">
        <v>1</v>
      </c>
      <c r="P9593">
        <v>0</v>
      </c>
      <c r="Q9593">
        <v>1</v>
      </c>
      <c r="R9593">
        <f>SUM(M9593:N9593:O9593:P9593:Q9593)</f>
        <v>2</v>
      </c>
      <c r="S9593" s="1">
        <v>102864</v>
      </c>
      <c r="T9593" s="1" t="str">
        <f t="shared" si="598"/>
        <v>Medium</v>
      </c>
      <c r="U9593">
        <v>4</v>
      </c>
      <c r="V9593">
        <v>2023</v>
      </c>
      <c r="W9593" t="s">
        <v>34</v>
      </c>
      <c r="X9593">
        <v>1</v>
      </c>
    </row>
    <row r="9594" spans="1:24" x14ac:dyDescent="0.3">
      <c r="A9594">
        <v>9593</v>
      </c>
      <c r="B9594" t="s">
        <v>36</v>
      </c>
      <c r="C9594" t="str">
        <f>_xlfn.XLOOKUP(B9594,Lookup_table!B:B,Lookup_table!C:C)</f>
        <v>Data</v>
      </c>
      <c r="D9594" t="s">
        <v>14</v>
      </c>
      <c r="E9594" t="s">
        <v>40</v>
      </c>
      <c r="F9594" t="s">
        <v>29</v>
      </c>
      <c r="G9594" t="s">
        <v>30</v>
      </c>
      <c r="H9594" t="str">
        <f t="shared" si="596"/>
        <v>Onsite/Hybrid</v>
      </c>
      <c r="I9594" t="s">
        <v>26</v>
      </c>
      <c r="J9594" t="str">
        <f t="shared" si="597"/>
        <v>3-6 yrs</v>
      </c>
      <c r="K9594">
        <f t="shared" ca="1" si="599"/>
        <v>4</v>
      </c>
      <c r="L9594" t="s">
        <v>27</v>
      </c>
      <c r="M9594">
        <v>1</v>
      </c>
      <c r="N9594">
        <v>0</v>
      </c>
      <c r="O9594">
        <v>1</v>
      </c>
      <c r="P9594">
        <v>1</v>
      </c>
      <c r="Q9594">
        <v>1</v>
      </c>
      <c r="R9594">
        <f>SUM(M9594:N9594:O9594:P9594:Q9594)</f>
        <v>4</v>
      </c>
      <c r="S9594" s="1">
        <v>116482</v>
      </c>
      <c r="T9594" s="1" t="str">
        <f t="shared" si="598"/>
        <v>Medium</v>
      </c>
      <c r="U9594">
        <v>2</v>
      </c>
      <c r="V9594">
        <v>2020</v>
      </c>
      <c r="W9594" t="s">
        <v>28</v>
      </c>
      <c r="X9594">
        <v>7</v>
      </c>
    </row>
    <row r="9595" spans="1:24" x14ac:dyDescent="0.3">
      <c r="A9595">
        <v>9594</v>
      </c>
      <c r="B9595" t="s">
        <v>36</v>
      </c>
      <c r="C9595" t="str">
        <f>_xlfn.XLOOKUP(B9595,Lookup_table!B:B,Lookup_table!C:C)</f>
        <v>Data</v>
      </c>
      <c r="D9595" t="s">
        <v>34</v>
      </c>
      <c r="E9595" t="s">
        <v>32</v>
      </c>
      <c r="F9595" t="s">
        <v>44</v>
      </c>
      <c r="G9595" t="s">
        <v>30</v>
      </c>
      <c r="H9595" t="str">
        <f t="shared" si="596"/>
        <v>Onsite/Hybrid</v>
      </c>
      <c r="I9595" t="s">
        <v>35</v>
      </c>
      <c r="J9595" t="str">
        <f t="shared" si="597"/>
        <v>0-2 yrs</v>
      </c>
      <c r="K9595">
        <f t="shared" ca="1" si="599"/>
        <v>0</v>
      </c>
      <c r="L9595" t="s">
        <v>19</v>
      </c>
      <c r="M9595">
        <v>0</v>
      </c>
      <c r="N9595">
        <v>1</v>
      </c>
      <c r="O9595">
        <v>0</v>
      </c>
      <c r="P9595">
        <v>1</v>
      </c>
      <c r="Q9595">
        <v>0</v>
      </c>
      <c r="R9595">
        <f>SUM(M9595:N9595:O9595:P9595:Q9595)</f>
        <v>2</v>
      </c>
      <c r="S9595" s="1">
        <v>62860</v>
      </c>
      <c r="T9595" s="1" t="str">
        <f t="shared" si="598"/>
        <v>Low</v>
      </c>
      <c r="U9595">
        <v>11</v>
      </c>
      <c r="V9595">
        <v>2020</v>
      </c>
      <c r="W9595" t="s">
        <v>34</v>
      </c>
      <c r="X9595">
        <v>6</v>
      </c>
    </row>
    <row r="9596" spans="1:24" x14ac:dyDescent="0.3">
      <c r="A9596">
        <v>9595</v>
      </c>
      <c r="B9596" t="s">
        <v>41</v>
      </c>
      <c r="C9596" t="str">
        <f>_xlfn.XLOOKUP(B9596,Lookup_table!B:B,Lookup_table!C:C)</f>
        <v>Data</v>
      </c>
      <c r="D9596" t="s">
        <v>14</v>
      </c>
      <c r="E9596" t="s">
        <v>40</v>
      </c>
      <c r="F9596" t="s">
        <v>29</v>
      </c>
      <c r="G9596" t="s">
        <v>17</v>
      </c>
      <c r="H9596" t="str">
        <f t="shared" si="596"/>
        <v>Remote</v>
      </c>
      <c r="I9596" t="s">
        <v>26</v>
      </c>
      <c r="J9596" t="str">
        <f t="shared" si="597"/>
        <v>3-6 yrs</v>
      </c>
      <c r="K9596">
        <f t="shared" ca="1" si="599"/>
        <v>6</v>
      </c>
      <c r="L9596" t="s">
        <v>27</v>
      </c>
      <c r="M9596">
        <v>0</v>
      </c>
      <c r="N9596">
        <v>1</v>
      </c>
      <c r="O9596">
        <v>0</v>
      </c>
      <c r="P9596">
        <v>1</v>
      </c>
      <c r="Q9596">
        <v>0</v>
      </c>
      <c r="R9596">
        <f>SUM(M9596:N9596:O9596:P9596:Q9596)</f>
        <v>2</v>
      </c>
      <c r="S9596" s="1">
        <v>85577</v>
      </c>
      <c r="T9596" s="1" t="str">
        <f t="shared" si="598"/>
        <v>Medium</v>
      </c>
      <c r="U9596">
        <v>4</v>
      </c>
      <c r="V9596">
        <v>2022</v>
      </c>
      <c r="W9596" t="s">
        <v>20</v>
      </c>
      <c r="X9596">
        <v>2</v>
      </c>
    </row>
    <row r="9597" spans="1:24" x14ac:dyDescent="0.3">
      <c r="A9597">
        <v>9596</v>
      </c>
      <c r="B9597" t="s">
        <v>31</v>
      </c>
      <c r="C9597" t="str">
        <f>_xlfn.XLOOKUP(B9597,Lookup_table!B:B,Lookup_table!C:C)</f>
        <v>Business</v>
      </c>
      <c r="D9597" t="s">
        <v>22</v>
      </c>
      <c r="E9597" t="s">
        <v>38</v>
      </c>
      <c r="F9597" t="s">
        <v>52</v>
      </c>
      <c r="G9597" t="s">
        <v>17</v>
      </c>
      <c r="H9597" t="str">
        <f t="shared" si="596"/>
        <v>Remote</v>
      </c>
      <c r="I9597" t="s">
        <v>35</v>
      </c>
      <c r="J9597" t="str">
        <f t="shared" si="597"/>
        <v>0-2 yrs</v>
      </c>
      <c r="K9597">
        <f t="shared" ca="1" si="599"/>
        <v>0</v>
      </c>
      <c r="L9597" t="s">
        <v>27</v>
      </c>
      <c r="M9597">
        <v>0</v>
      </c>
      <c r="N9597">
        <v>1</v>
      </c>
      <c r="O9597">
        <v>1</v>
      </c>
      <c r="P9597">
        <v>0</v>
      </c>
      <c r="Q9597">
        <v>0</v>
      </c>
      <c r="R9597">
        <f>SUM(M9597:N9597:O9597:P9597:Q9597)</f>
        <v>2</v>
      </c>
      <c r="S9597" s="1">
        <v>88079</v>
      </c>
      <c r="T9597" s="1" t="str">
        <f t="shared" si="598"/>
        <v>Medium</v>
      </c>
      <c r="U9597">
        <v>6</v>
      </c>
      <c r="V9597">
        <v>2022</v>
      </c>
      <c r="W9597" t="s">
        <v>20</v>
      </c>
      <c r="X9597">
        <v>1</v>
      </c>
    </row>
    <row r="9598" spans="1:24" x14ac:dyDescent="0.3">
      <c r="A9598">
        <v>9597</v>
      </c>
      <c r="B9598" t="s">
        <v>31</v>
      </c>
      <c r="C9598" t="str">
        <f>_xlfn.XLOOKUP(B9598,Lookup_table!B:B,Lookup_table!C:C)</f>
        <v>Business</v>
      </c>
      <c r="D9598" t="s">
        <v>34</v>
      </c>
      <c r="E9598" t="s">
        <v>15</v>
      </c>
      <c r="F9598" t="s">
        <v>16</v>
      </c>
      <c r="G9598" t="s">
        <v>30</v>
      </c>
      <c r="H9598" t="str">
        <f t="shared" si="596"/>
        <v>Onsite/Hybrid</v>
      </c>
      <c r="I9598" t="s">
        <v>18</v>
      </c>
      <c r="J9598" t="str">
        <f t="shared" si="597"/>
        <v>7+ yrs</v>
      </c>
      <c r="K9598">
        <f t="shared" ca="1" si="599"/>
        <v>15</v>
      </c>
      <c r="L9598" t="s">
        <v>39</v>
      </c>
      <c r="M9598">
        <v>0</v>
      </c>
      <c r="N9598">
        <v>0</v>
      </c>
      <c r="O9598">
        <v>1</v>
      </c>
      <c r="P9598">
        <v>1</v>
      </c>
      <c r="Q9598">
        <v>0</v>
      </c>
      <c r="R9598">
        <f>SUM(M9598:N9598:O9598:P9598:Q9598)</f>
        <v>2</v>
      </c>
      <c r="S9598" s="1">
        <v>134136</v>
      </c>
      <c r="T9598" s="1" t="str">
        <f t="shared" si="598"/>
        <v>High</v>
      </c>
      <c r="U9598">
        <v>2</v>
      </c>
      <c r="V9598">
        <v>2022</v>
      </c>
      <c r="W9598" t="s">
        <v>28</v>
      </c>
      <c r="X9598">
        <v>2</v>
      </c>
    </row>
    <row r="9599" spans="1:24" x14ac:dyDescent="0.3">
      <c r="A9599">
        <v>9598</v>
      </c>
      <c r="B9599" t="s">
        <v>33</v>
      </c>
      <c r="C9599" t="str">
        <f>_xlfn.XLOOKUP(B9599,Lookup_table!B:B,Lookup_table!C:C)</f>
        <v>Data</v>
      </c>
      <c r="D9599" t="s">
        <v>34</v>
      </c>
      <c r="E9599" t="s">
        <v>40</v>
      </c>
      <c r="F9599" t="s">
        <v>43</v>
      </c>
      <c r="G9599" t="s">
        <v>17</v>
      </c>
      <c r="H9599" t="str">
        <f t="shared" si="596"/>
        <v>Remote</v>
      </c>
      <c r="I9599" t="s">
        <v>35</v>
      </c>
      <c r="J9599" t="str">
        <f t="shared" si="597"/>
        <v>0-2 yrs</v>
      </c>
      <c r="K9599">
        <f t="shared" ca="1" si="599"/>
        <v>0</v>
      </c>
      <c r="L9599" t="s">
        <v>27</v>
      </c>
      <c r="M9599">
        <v>0</v>
      </c>
      <c r="N9599">
        <v>1</v>
      </c>
      <c r="O9599">
        <v>0</v>
      </c>
      <c r="P9599">
        <v>1</v>
      </c>
      <c r="Q9599">
        <v>0</v>
      </c>
      <c r="R9599">
        <f>SUM(M9599:N9599:O9599:P9599:Q9599)</f>
        <v>2</v>
      </c>
      <c r="S9599" s="1">
        <v>60531</v>
      </c>
      <c r="T9599" s="1" t="str">
        <f t="shared" si="598"/>
        <v>Low</v>
      </c>
      <c r="U9599">
        <v>10</v>
      </c>
      <c r="V9599">
        <v>2023</v>
      </c>
      <c r="W9599" t="s">
        <v>34</v>
      </c>
      <c r="X9599">
        <v>2</v>
      </c>
    </row>
    <row r="9600" spans="1:24" x14ac:dyDescent="0.3">
      <c r="A9600">
        <v>9599</v>
      </c>
      <c r="B9600" t="s">
        <v>21</v>
      </c>
      <c r="C9600" t="str">
        <f>_xlfn.XLOOKUP(B9600,Lookup_table!B:B,Lookup_table!C:C)</f>
        <v>AI</v>
      </c>
      <c r="D9600" t="s">
        <v>34</v>
      </c>
      <c r="E9600" t="s">
        <v>42</v>
      </c>
      <c r="F9600" t="s">
        <v>16</v>
      </c>
      <c r="G9600" t="s">
        <v>25</v>
      </c>
      <c r="H9600" t="str">
        <f t="shared" si="596"/>
        <v>Onsite/Hybrid</v>
      </c>
      <c r="I9600" t="s">
        <v>26</v>
      </c>
      <c r="J9600" t="str">
        <f t="shared" si="597"/>
        <v>3-6 yrs</v>
      </c>
      <c r="K9600">
        <f t="shared" ca="1" si="599"/>
        <v>4</v>
      </c>
      <c r="L9600" t="s">
        <v>27</v>
      </c>
      <c r="M9600">
        <v>0</v>
      </c>
      <c r="N9600">
        <v>0</v>
      </c>
      <c r="O9600">
        <v>1</v>
      </c>
      <c r="P9600">
        <v>1</v>
      </c>
      <c r="Q9600">
        <v>1</v>
      </c>
      <c r="R9600">
        <f>SUM(M9600:N9600:O9600:P9600:Q9600)</f>
        <v>3</v>
      </c>
      <c r="S9600" s="1">
        <v>159812</v>
      </c>
      <c r="T9600" s="1" t="str">
        <f t="shared" si="598"/>
        <v>High</v>
      </c>
      <c r="U9600">
        <v>2</v>
      </c>
      <c r="V9600">
        <v>2025</v>
      </c>
      <c r="W9600" t="s">
        <v>28</v>
      </c>
      <c r="X9600">
        <v>5</v>
      </c>
    </row>
    <row r="9601" spans="1:24" x14ac:dyDescent="0.3">
      <c r="A9601">
        <v>9600</v>
      </c>
      <c r="B9601" t="s">
        <v>21</v>
      </c>
      <c r="C9601" t="str">
        <f>_xlfn.XLOOKUP(B9601,Lookup_table!B:B,Lookup_table!C:C)</f>
        <v>AI</v>
      </c>
      <c r="D9601" t="s">
        <v>22</v>
      </c>
      <c r="E9601" t="s">
        <v>15</v>
      </c>
      <c r="F9601" t="s">
        <v>43</v>
      </c>
      <c r="G9601" t="s">
        <v>30</v>
      </c>
      <c r="H9601" t="str">
        <f t="shared" si="596"/>
        <v>Onsite/Hybrid</v>
      </c>
      <c r="I9601" t="s">
        <v>18</v>
      </c>
      <c r="J9601" t="str">
        <f t="shared" si="597"/>
        <v>7+ yrs</v>
      </c>
      <c r="K9601">
        <f t="shared" ca="1" si="599"/>
        <v>15</v>
      </c>
      <c r="L9601" t="s">
        <v>19</v>
      </c>
      <c r="M9601">
        <v>1</v>
      </c>
      <c r="N9601">
        <v>1</v>
      </c>
      <c r="O9601">
        <v>1</v>
      </c>
      <c r="P9601">
        <v>0</v>
      </c>
      <c r="Q9601">
        <v>0</v>
      </c>
      <c r="R9601">
        <f>SUM(M9601:N9601:O9601:P9601:Q9601)</f>
        <v>3</v>
      </c>
      <c r="S9601" s="1">
        <v>179127</v>
      </c>
      <c r="T9601" s="1" t="str">
        <f t="shared" si="598"/>
        <v>High</v>
      </c>
      <c r="U9601">
        <v>3</v>
      </c>
      <c r="V9601">
        <v>2026</v>
      </c>
      <c r="W9601" t="s">
        <v>34</v>
      </c>
      <c r="X9601">
        <v>6</v>
      </c>
    </row>
    <row r="9602" spans="1:24" x14ac:dyDescent="0.3">
      <c r="A9602">
        <v>9601</v>
      </c>
      <c r="B9602" t="s">
        <v>36</v>
      </c>
      <c r="C9602" t="str">
        <f>_xlfn.XLOOKUP(B9602,Lookup_table!B:B,Lookup_table!C:C)</f>
        <v>Data</v>
      </c>
      <c r="D9602" t="s">
        <v>14</v>
      </c>
      <c r="E9602" t="s">
        <v>40</v>
      </c>
      <c r="F9602" t="s">
        <v>52</v>
      </c>
      <c r="G9602" t="s">
        <v>30</v>
      </c>
      <c r="H9602" t="str">
        <f t="shared" ref="H9602:H9665" si="600">IF(G9602="Remote","Remote","Onsite/Hybrid")</f>
        <v>Onsite/Hybrid</v>
      </c>
      <c r="I9602" t="s">
        <v>18</v>
      </c>
      <c r="J9602" t="str">
        <f t="shared" ref="J9602:J9665" si="601">IF(I9602="Entry","0-2 yrs",IF(I9602="Mid","3-6 yrs","7+ yrs"))</f>
        <v>7+ yrs</v>
      </c>
      <c r="K9602">
        <f t="shared" ca="1" si="599"/>
        <v>8</v>
      </c>
      <c r="L9602" t="s">
        <v>19</v>
      </c>
      <c r="M9602">
        <v>1</v>
      </c>
      <c r="N9602">
        <v>1</v>
      </c>
      <c r="O9602">
        <v>0</v>
      </c>
      <c r="P9602">
        <v>0</v>
      </c>
      <c r="Q9602">
        <v>0</v>
      </c>
      <c r="R9602">
        <f>SUM(M9602:N9602:O9602:P9602:Q9602)</f>
        <v>2</v>
      </c>
      <c r="S9602" s="1">
        <v>104557</v>
      </c>
      <c r="T9602" s="1" t="str">
        <f t="shared" ref="T9602:T9665" si="602">IF(S9602&lt;=70000,"Low",IF(S9602&lt;=120000,"Medium","High"))</f>
        <v>Medium</v>
      </c>
      <c r="U9602">
        <v>5</v>
      </c>
      <c r="V9602">
        <v>2024</v>
      </c>
      <c r="W9602" t="s">
        <v>20</v>
      </c>
      <c r="X9602">
        <v>1</v>
      </c>
    </row>
    <row r="9603" spans="1:24" x14ac:dyDescent="0.3">
      <c r="A9603">
        <v>9602</v>
      </c>
      <c r="B9603" t="s">
        <v>41</v>
      </c>
      <c r="C9603" t="str">
        <f>_xlfn.XLOOKUP(B9603,Lookup_table!B:B,Lookup_table!C:C)</f>
        <v>Data</v>
      </c>
      <c r="D9603" t="s">
        <v>14</v>
      </c>
      <c r="E9603" t="s">
        <v>40</v>
      </c>
      <c r="F9603" t="s">
        <v>51</v>
      </c>
      <c r="G9603" t="s">
        <v>25</v>
      </c>
      <c r="H9603" t="str">
        <f t="shared" si="600"/>
        <v>Onsite/Hybrid</v>
      </c>
      <c r="I9603" t="s">
        <v>18</v>
      </c>
      <c r="J9603" t="str">
        <f t="shared" si="601"/>
        <v>7+ yrs</v>
      </c>
      <c r="K9603">
        <f t="shared" ref="K9603:K9666" ca="1" si="603">IF(J9603="0-2 yrs",RANDBETWEEN(0,2),IF(J9603="3-6 yrs", RANDBETWEEN(3,6),IF(J9603="7+ yrs", RANDBETWEEN(7,15)," ")))</f>
        <v>8</v>
      </c>
      <c r="L9603" t="s">
        <v>27</v>
      </c>
      <c r="M9603">
        <v>0</v>
      </c>
      <c r="N9603">
        <v>1</v>
      </c>
      <c r="O9603">
        <v>1</v>
      </c>
      <c r="P9603">
        <v>1</v>
      </c>
      <c r="Q9603">
        <v>1</v>
      </c>
      <c r="R9603">
        <f>SUM(M9603:N9603:O9603:P9603:Q9603)</f>
        <v>4</v>
      </c>
      <c r="S9603" s="1">
        <v>135151</v>
      </c>
      <c r="T9603" s="1" t="str">
        <f t="shared" si="602"/>
        <v>High</v>
      </c>
      <c r="U9603">
        <v>3</v>
      </c>
      <c r="V9603">
        <v>2022</v>
      </c>
      <c r="W9603" t="s">
        <v>28</v>
      </c>
      <c r="X9603">
        <v>8</v>
      </c>
    </row>
    <row r="9604" spans="1:24" x14ac:dyDescent="0.3">
      <c r="A9604">
        <v>9603</v>
      </c>
      <c r="B9604" t="s">
        <v>33</v>
      </c>
      <c r="C9604" t="str">
        <f>_xlfn.XLOOKUP(B9604,Lookup_table!B:B,Lookup_table!C:C)</f>
        <v>Data</v>
      </c>
      <c r="D9604" t="s">
        <v>37</v>
      </c>
      <c r="E9604" t="s">
        <v>40</v>
      </c>
      <c r="F9604" t="s">
        <v>43</v>
      </c>
      <c r="G9604" t="s">
        <v>25</v>
      </c>
      <c r="H9604" t="str">
        <f t="shared" si="600"/>
        <v>Onsite/Hybrid</v>
      </c>
      <c r="I9604" t="s">
        <v>26</v>
      </c>
      <c r="J9604" t="str">
        <f t="shared" si="601"/>
        <v>3-6 yrs</v>
      </c>
      <c r="K9604">
        <f t="shared" ca="1" si="603"/>
        <v>5</v>
      </c>
      <c r="L9604" t="s">
        <v>27</v>
      </c>
      <c r="M9604">
        <v>0</v>
      </c>
      <c r="N9604">
        <v>1</v>
      </c>
      <c r="O9604">
        <v>0</v>
      </c>
      <c r="P9604">
        <v>0</v>
      </c>
      <c r="Q9604">
        <v>0</v>
      </c>
      <c r="R9604">
        <f>SUM(M9604:N9604:O9604:P9604:Q9604)</f>
        <v>1</v>
      </c>
      <c r="S9604" s="1">
        <v>79839</v>
      </c>
      <c r="T9604" s="1" t="str">
        <f t="shared" si="602"/>
        <v>Medium</v>
      </c>
      <c r="U9604">
        <v>10</v>
      </c>
      <c r="V9604">
        <v>2021</v>
      </c>
      <c r="W9604" t="s">
        <v>28</v>
      </c>
      <c r="X9604">
        <v>7</v>
      </c>
    </row>
    <row r="9605" spans="1:24" x14ac:dyDescent="0.3">
      <c r="A9605">
        <v>9604</v>
      </c>
      <c r="B9605" t="s">
        <v>33</v>
      </c>
      <c r="C9605" t="str">
        <f>_xlfn.XLOOKUP(B9605,Lookup_table!B:B,Lookup_table!C:C)</f>
        <v>Data</v>
      </c>
      <c r="D9605" t="s">
        <v>22</v>
      </c>
      <c r="E9605" t="s">
        <v>38</v>
      </c>
      <c r="F9605" t="s">
        <v>43</v>
      </c>
      <c r="G9605" t="s">
        <v>17</v>
      </c>
      <c r="H9605" t="str">
        <f t="shared" si="600"/>
        <v>Remote</v>
      </c>
      <c r="I9605" t="s">
        <v>26</v>
      </c>
      <c r="J9605" t="str">
        <f t="shared" si="601"/>
        <v>3-6 yrs</v>
      </c>
      <c r="K9605">
        <f t="shared" ca="1" si="603"/>
        <v>5</v>
      </c>
      <c r="L9605" t="s">
        <v>39</v>
      </c>
      <c r="M9605">
        <v>0</v>
      </c>
      <c r="N9605">
        <v>1</v>
      </c>
      <c r="O9605">
        <v>1</v>
      </c>
      <c r="P9605">
        <v>0</v>
      </c>
      <c r="Q9605">
        <v>0</v>
      </c>
      <c r="R9605">
        <f>SUM(M9605:N9605:O9605:P9605:Q9605)</f>
        <v>2</v>
      </c>
      <c r="S9605" s="1">
        <v>110040</v>
      </c>
      <c r="T9605" s="1" t="str">
        <f t="shared" si="602"/>
        <v>Medium</v>
      </c>
      <c r="U9605">
        <v>2</v>
      </c>
      <c r="V9605">
        <v>2024</v>
      </c>
      <c r="W9605" t="s">
        <v>28</v>
      </c>
      <c r="X9605">
        <v>7</v>
      </c>
    </row>
    <row r="9606" spans="1:24" x14ac:dyDescent="0.3">
      <c r="A9606">
        <v>9605</v>
      </c>
      <c r="B9606" t="s">
        <v>41</v>
      </c>
      <c r="C9606" t="str">
        <f>_xlfn.XLOOKUP(B9606,Lookup_table!B:B,Lookup_table!C:C)</f>
        <v>Data</v>
      </c>
      <c r="D9606" t="s">
        <v>37</v>
      </c>
      <c r="E9606" t="s">
        <v>42</v>
      </c>
      <c r="F9606" t="s">
        <v>43</v>
      </c>
      <c r="G9606" t="s">
        <v>25</v>
      </c>
      <c r="H9606" t="str">
        <f t="shared" si="600"/>
        <v>Onsite/Hybrid</v>
      </c>
      <c r="I9606" t="s">
        <v>18</v>
      </c>
      <c r="J9606" t="str">
        <f t="shared" si="601"/>
        <v>7+ yrs</v>
      </c>
      <c r="K9606">
        <f t="shared" ca="1" si="603"/>
        <v>9</v>
      </c>
      <c r="L9606" t="s">
        <v>27</v>
      </c>
      <c r="M9606">
        <v>1</v>
      </c>
      <c r="N9606">
        <v>0</v>
      </c>
      <c r="O9606">
        <v>0</v>
      </c>
      <c r="P9606">
        <v>0</v>
      </c>
      <c r="Q9606">
        <v>0</v>
      </c>
      <c r="R9606">
        <f>SUM(M9606:N9606:O9606:P9606:Q9606)</f>
        <v>1</v>
      </c>
      <c r="S9606" s="1">
        <v>99478</v>
      </c>
      <c r="T9606" s="1" t="str">
        <f t="shared" si="602"/>
        <v>Medium</v>
      </c>
      <c r="U9606">
        <v>4</v>
      </c>
      <c r="V9606">
        <v>2024</v>
      </c>
      <c r="W9606" t="s">
        <v>20</v>
      </c>
      <c r="X9606">
        <v>6</v>
      </c>
    </row>
    <row r="9607" spans="1:24" x14ac:dyDescent="0.3">
      <c r="A9607">
        <v>9606</v>
      </c>
      <c r="B9607" t="s">
        <v>33</v>
      </c>
      <c r="C9607" t="str">
        <f>_xlfn.XLOOKUP(B9607,Lookup_table!B:B,Lookup_table!C:C)</f>
        <v>Data</v>
      </c>
      <c r="D9607" t="s">
        <v>37</v>
      </c>
      <c r="E9607" t="s">
        <v>40</v>
      </c>
      <c r="F9607" t="s">
        <v>24</v>
      </c>
      <c r="G9607" t="s">
        <v>17</v>
      </c>
      <c r="H9607" t="str">
        <f t="shared" si="600"/>
        <v>Remote</v>
      </c>
      <c r="I9607" t="s">
        <v>26</v>
      </c>
      <c r="J9607" t="str">
        <f t="shared" si="601"/>
        <v>3-6 yrs</v>
      </c>
      <c r="K9607">
        <f t="shared" ca="1" si="603"/>
        <v>6</v>
      </c>
      <c r="L9607" t="s">
        <v>39</v>
      </c>
      <c r="M9607">
        <v>1</v>
      </c>
      <c r="N9607">
        <v>0</v>
      </c>
      <c r="O9607">
        <v>1</v>
      </c>
      <c r="P9607">
        <v>0</v>
      </c>
      <c r="Q9607">
        <v>0</v>
      </c>
      <c r="R9607">
        <f>SUM(M9607:N9607:O9607:P9607:Q9607)</f>
        <v>2</v>
      </c>
      <c r="S9607" s="1">
        <v>89362</v>
      </c>
      <c r="T9607" s="1" t="str">
        <f t="shared" si="602"/>
        <v>Medium</v>
      </c>
      <c r="U9607">
        <v>5</v>
      </c>
      <c r="V9607">
        <v>2021</v>
      </c>
      <c r="W9607" t="s">
        <v>20</v>
      </c>
      <c r="X9607">
        <v>5</v>
      </c>
    </row>
    <row r="9608" spans="1:24" x14ac:dyDescent="0.3">
      <c r="A9608">
        <v>9607</v>
      </c>
      <c r="B9608" t="s">
        <v>33</v>
      </c>
      <c r="C9608" t="str">
        <f>_xlfn.XLOOKUP(B9608,Lookup_table!B:B,Lookup_table!C:C)</f>
        <v>Data</v>
      </c>
      <c r="D9608" t="s">
        <v>34</v>
      </c>
      <c r="E9608" t="s">
        <v>38</v>
      </c>
      <c r="F9608" t="s">
        <v>24</v>
      </c>
      <c r="G9608" t="s">
        <v>25</v>
      </c>
      <c r="H9608" t="str">
        <f t="shared" si="600"/>
        <v>Onsite/Hybrid</v>
      </c>
      <c r="I9608" t="s">
        <v>18</v>
      </c>
      <c r="J9608" t="str">
        <f t="shared" si="601"/>
        <v>7+ yrs</v>
      </c>
      <c r="K9608">
        <f t="shared" ca="1" si="603"/>
        <v>8</v>
      </c>
      <c r="L9608" t="s">
        <v>19</v>
      </c>
      <c r="M9608">
        <v>0</v>
      </c>
      <c r="N9608">
        <v>0</v>
      </c>
      <c r="O9608">
        <v>0</v>
      </c>
      <c r="P9608">
        <v>0</v>
      </c>
      <c r="Q9608">
        <v>1</v>
      </c>
      <c r="R9608">
        <f>SUM(M9608:N9608:O9608:P9608:Q9608)</f>
        <v>1</v>
      </c>
      <c r="S9608" s="1">
        <v>106224</v>
      </c>
      <c r="T9608" s="1" t="str">
        <f t="shared" si="602"/>
        <v>Medium</v>
      </c>
      <c r="U9608">
        <v>4</v>
      </c>
      <c r="V9608">
        <v>2021</v>
      </c>
      <c r="W9608" t="s">
        <v>28</v>
      </c>
      <c r="X9608">
        <v>7</v>
      </c>
    </row>
    <row r="9609" spans="1:24" x14ac:dyDescent="0.3">
      <c r="A9609">
        <v>9608</v>
      </c>
      <c r="B9609" t="s">
        <v>21</v>
      </c>
      <c r="C9609" t="str">
        <f>_xlfn.XLOOKUP(B9609,Lookup_table!B:B,Lookup_table!C:C)</f>
        <v>AI</v>
      </c>
      <c r="D9609" t="s">
        <v>14</v>
      </c>
      <c r="E9609" t="s">
        <v>32</v>
      </c>
      <c r="F9609" t="s">
        <v>29</v>
      </c>
      <c r="G9609" t="s">
        <v>17</v>
      </c>
      <c r="H9609" t="str">
        <f t="shared" si="600"/>
        <v>Remote</v>
      </c>
      <c r="I9609" t="s">
        <v>26</v>
      </c>
      <c r="J9609" t="str">
        <f t="shared" si="601"/>
        <v>3-6 yrs</v>
      </c>
      <c r="K9609">
        <f t="shared" ca="1" si="603"/>
        <v>3</v>
      </c>
      <c r="L9609" t="s">
        <v>27</v>
      </c>
      <c r="M9609">
        <v>0</v>
      </c>
      <c r="N9609">
        <v>0</v>
      </c>
      <c r="O9609">
        <v>0</v>
      </c>
      <c r="P9609">
        <v>0</v>
      </c>
      <c r="Q9609">
        <v>0</v>
      </c>
      <c r="R9609">
        <f>SUM(M9609:N9609:O9609:P9609:Q9609)</f>
        <v>0</v>
      </c>
      <c r="S9609" s="1">
        <v>117140</v>
      </c>
      <c r="T9609" s="1" t="str">
        <f t="shared" si="602"/>
        <v>Medium</v>
      </c>
      <c r="U9609">
        <v>4</v>
      </c>
      <c r="V9609">
        <v>2024</v>
      </c>
      <c r="W9609" t="s">
        <v>34</v>
      </c>
      <c r="X9609">
        <v>1</v>
      </c>
    </row>
    <row r="9610" spans="1:24" x14ac:dyDescent="0.3">
      <c r="A9610">
        <v>9609</v>
      </c>
      <c r="B9610" t="s">
        <v>41</v>
      </c>
      <c r="C9610" t="str">
        <f>_xlfn.XLOOKUP(B9610,Lookup_table!B:B,Lookup_table!C:C)</f>
        <v>Data</v>
      </c>
      <c r="D9610" t="s">
        <v>34</v>
      </c>
      <c r="E9610" t="s">
        <v>23</v>
      </c>
      <c r="F9610" t="s">
        <v>52</v>
      </c>
      <c r="G9610" t="s">
        <v>30</v>
      </c>
      <c r="H9610" t="str">
        <f t="shared" si="600"/>
        <v>Onsite/Hybrid</v>
      </c>
      <c r="I9610" t="s">
        <v>18</v>
      </c>
      <c r="J9610" t="str">
        <f t="shared" si="601"/>
        <v>7+ yrs</v>
      </c>
      <c r="K9610">
        <f t="shared" ca="1" si="603"/>
        <v>10</v>
      </c>
      <c r="L9610" t="s">
        <v>27</v>
      </c>
      <c r="M9610">
        <v>0</v>
      </c>
      <c r="N9610">
        <v>0</v>
      </c>
      <c r="O9610">
        <v>1</v>
      </c>
      <c r="P9610">
        <v>1</v>
      </c>
      <c r="Q9610">
        <v>0</v>
      </c>
      <c r="R9610">
        <f>SUM(M9610:N9610:O9610:P9610:Q9610)</f>
        <v>2</v>
      </c>
      <c r="S9610" s="1">
        <v>130132</v>
      </c>
      <c r="T9610" s="1" t="str">
        <f t="shared" si="602"/>
        <v>High</v>
      </c>
      <c r="U9610">
        <v>7</v>
      </c>
      <c r="V9610">
        <v>2020</v>
      </c>
      <c r="W9610" t="s">
        <v>28</v>
      </c>
      <c r="X9610">
        <v>3</v>
      </c>
    </row>
    <row r="9611" spans="1:24" x14ac:dyDescent="0.3">
      <c r="A9611">
        <v>9610</v>
      </c>
      <c r="B9611" t="s">
        <v>21</v>
      </c>
      <c r="C9611" t="str">
        <f>_xlfn.XLOOKUP(B9611,Lookup_table!B:B,Lookup_table!C:C)</f>
        <v>AI</v>
      </c>
      <c r="D9611" t="s">
        <v>14</v>
      </c>
      <c r="E9611" t="s">
        <v>40</v>
      </c>
      <c r="F9611" t="s">
        <v>24</v>
      </c>
      <c r="G9611" t="s">
        <v>30</v>
      </c>
      <c r="H9611" t="str">
        <f t="shared" si="600"/>
        <v>Onsite/Hybrid</v>
      </c>
      <c r="I9611" t="s">
        <v>26</v>
      </c>
      <c r="J9611" t="str">
        <f t="shared" si="601"/>
        <v>3-6 yrs</v>
      </c>
      <c r="K9611">
        <f t="shared" ca="1" si="603"/>
        <v>3</v>
      </c>
      <c r="L9611" t="s">
        <v>19</v>
      </c>
      <c r="M9611">
        <v>0</v>
      </c>
      <c r="N9611">
        <v>1</v>
      </c>
      <c r="O9611">
        <v>1</v>
      </c>
      <c r="P9611">
        <v>0</v>
      </c>
      <c r="Q9611">
        <v>0</v>
      </c>
      <c r="R9611">
        <f>SUM(M9611:N9611:O9611:P9611:Q9611)</f>
        <v>2</v>
      </c>
      <c r="S9611" s="1">
        <v>131814</v>
      </c>
      <c r="T9611" s="1" t="str">
        <f t="shared" si="602"/>
        <v>High</v>
      </c>
      <c r="U9611">
        <v>1</v>
      </c>
      <c r="V9611">
        <v>2026</v>
      </c>
      <c r="W9611" t="s">
        <v>34</v>
      </c>
      <c r="X9611">
        <v>6</v>
      </c>
    </row>
    <row r="9612" spans="1:24" x14ac:dyDescent="0.3">
      <c r="A9612">
        <v>9611</v>
      </c>
      <c r="B9612" t="s">
        <v>31</v>
      </c>
      <c r="C9612" t="str">
        <f>_xlfn.XLOOKUP(B9612,Lookup_table!B:B,Lookup_table!C:C)</f>
        <v>Business</v>
      </c>
      <c r="D9612" t="s">
        <v>14</v>
      </c>
      <c r="E9612" t="s">
        <v>40</v>
      </c>
      <c r="F9612" t="s">
        <v>43</v>
      </c>
      <c r="G9612" t="s">
        <v>30</v>
      </c>
      <c r="H9612" t="str">
        <f t="shared" si="600"/>
        <v>Onsite/Hybrid</v>
      </c>
      <c r="I9612" t="s">
        <v>26</v>
      </c>
      <c r="J9612" t="str">
        <f t="shared" si="601"/>
        <v>3-6 yrs</v>
      </c>
      <c r="K9612">
        <f t="shared" ca="1" si="603"/>
        <v>5</v>
      </c>
      <c r="L9612" t="s">
        <v>39</v>
      </c>
      <c r="M9612">
        <v>0</v>
      </c>
      <c r="N9612">
        <v>0</v>
      </c>
      <c r="O9612">
        <v>0</v>
      </c>
      <c r="P9612">
        <v>0</v>
      </c>
      <c r="Q9612">
        <v>0</v>
      </c>
      <c r="R9612">
        <f>SUM(M9612:N9612:O9612:P9612:Q9612)</f>
        <v>0</v>
      </c>
      <c r="S9612" s="1">
        <v>74733</v>
      </c>
      <c r="T9612" s="1" t="str">
        <f t="shared" si="602"/>
        <v>Medium</v>
      </c>
      <c r="U9612">
        <v>12</v>
      </c>
      <c r="V9612">
        <v>2021</v>
      </c>
      <c r="W9612" t="s">
        <v>34</v>
      </c>
      <c r="X9612">
        <v>1</v>
      </c>
    </row>
    <row r="9613" spans="1:24" x14ac:dyDescent="0.3">
      <c r="A9613">
        <v>9612</v>
      </c>
      <c r="B9613" t="s">
        <v>50</v>
      </c>
      <c r="C9613" t="str">
        <f>_xlfn.XLOOKUP(B9613,Lookup_table!B:B,Lookup_table!C:C)</f>
        <v>AI</v>
      </c>
      <c r="D9613" t="s">
        <v>37</v>
      </c>
      <c r="E9613" t="s">
        <v>23</v>
      </c>
      <c r="F9613" t="s">
        <v>52</v>
      </c>
      <c r="G9613" t="s">
        <v>30</v>
      </c>
      <c r="H9613" t="str">
        <f t="shared" si="600"/>
        <v>Onsite/Hybrid</v>
      </c>
      <c r="I9613" t="s">
        <v>26</v>
      </c>
      <c r="J9613" t="str">
        <f t="shared" si="601"/>
        <v>3-6 yrs</v>
      </c>
      <c r="K9613">
        <f t="shared" ca="1" si="603"/>
        <v>5</v>
      </c>
      <c r="L9613" t="s">
        <v>19</v>
      </c>
      <c r="M9613">
        <v>1</v>
      </c>
      <c r="N9613">
        <v>0</v>
      </c>
      <c r="O9613">
        <v>0</v>
      </c>
      <c r="P9613">
        <v>1</v>
      </c>
      <c r="Q9613">
        <v>1</v>
      </c>
      <c r="R9613">
        <f>SUM(M9613:N9613:O9613:P9613:Q9613)</f>
        <v>3</v>
      </c>
      <c r="S9613" s="1">
        <v>137688</v>
      </c>
      <c r="T9613" s="1" t="str">
        <f t="shared" si="602"/>
        <v>High</v>
      </c>
      <c r="U9613">
        <v>1</v>
      </c>
      <c r="V9613">
        <v>2023</v>
      </c>
      <c r="W9613" t="s">
        <v>20</v>
      </c>
      <c r="X9613">
        <v>2</v>
      </c>
    </row>
    <row r="9614" spans="1:24" x14ac:dyDescent="0.3">
      <c r="A9614">
        <v>9613</v>
      </c>
      <c r="B9614" t="s">
        <v>50</v>
      </c>
      <c r="C9614" t="str">
        <f>_xlfn.XLOOKUP(B9614,Lookup_table!B:B,Lookup_table!C:C)</f>
        <v>AI</v>
      </c>
      <c r="D9614" t="s">
        <v>22</v>
      </c>
      <c r="E9614" t="s">
        <v>42</v>
      </c>
      <c r="F9614" t="s">
        <v>16</v>
      </c>
      <c r="G9614" t="s">
        <v>17</v>
      </c>
      <c r="H9614" t="str">
        <f t="shared" si="600"/>
        <v>Remote</v>
      </c>
      <c r="I9614" t="s">
        <v>18</v>
      </c>
      <c r="J9614" t="str">
        <f t="shared" si="601"/>
        <v>7+ yrs</v>
      </c>
      <c r="K9614">
        <f t="shared" ca="1" si="603"/>
        <v>12</v>
      </c>
      <c r="L9614" t="s">
        <v>19</v>
      </c>
      <c r="M9614">
        <v>0</v>
      </c>
      <c r="N9614">
        <v>0</v>
      </c>
      <c r="O9614">
        <v>1</v>
      </c>
      <c r="P9614">
        <v>0</v>
      </c>
      <c r="Q9614">
        <v>1</v>
      </c>
      <c r="R9614">
        <f>SUM(M9614:N9614:O9614:P9614:Q9614)</f>
        <v>2</v>
      </c>
      <c r="S9614" s="1">
        <v>185123</v>
      </c>
      <c r="T9614" s="1" t="str">
        <f t="shared" si="602"/>
        <v>High</v>
      </c>
      <c r="U9614">
        <v>3</v>
      </c>
      <c r="V9614">
        <v>2025</v>
      </c>
      <c r="W9614" t="s">
        <v>28</v>
      </c>
      <c r="X9614">
        <v>8</v>
      </c>
    </row>
    <row r="9615" spans="1:24" x14ac:dyDescent="0.3">
      <c r="A9615">
        <v>9614</v>
      </c>
      <c r="B9615" t="s">
        <v>33</v>
      </c>
      <c r="C9615" t="str">
        <f>_xlfn.XLOOKUP(B9615,Lookup_table!B:B,Lookup_table!C:C)</f>
        <v>Data</v>
      </c>
      <c r="D9615" t="s">
        <v>37</v>
      </c>
      <c r="E9615" t="s">
        <v>32</v>
      </c>
      <c r="F9615" t="s">
        <v>52</v>
      </c>
      <c r="G9615" t="s">
        <v>30</v>
      </c>
      <c r="H9615" t="str">
        <f t="shared" si="600"/>
        <v>Onsite/Hybrid</v>
      </c>
      <c r="I9615" t="s">
        <v>26</v>
      </c>
      <c r="J9615" t="str">
        <f t="shared" si="601"/>
        <v>3-6 yrs</v>
      </c>
      <c r="K9615">
        <f t="shared" ca="1" si="603"/>
        <v>6</v>
      </c>
      <c r="L9615" t="s">
        <v>19</v>
      </c>
      <c r="M9615">
        <v>1</v>
      </c>
      <c r="N9615">
        <v>1</v>
      </c>
      <c r="O9615">
        <v>0</v>
      </c>
      <c r="P9615">
        <v>1</v>
      </c>
      <c r="Q9615">
        <v>0</v>
      </c>
      <c r="R9615">
        <f>SUM(M9615:N9615:O9615:P9615:Q9615)</f>
        <v>3</v>
      </c>
      <c r="S9615" s="1">
        <v>90081</v>
      </c>
      <c r="T9615" s="1" t="str">
        <f t="shared" si="602"/>
        <v>Medium</v>
      </c>
      <c r="U9615">
        <v>4</v>
      </c>
      <c r="V9615">
        <v>2024</v>
      </c>
      <c r="W9615" t="s">
        <v>28</v>
      </c>
      <c r="X9615">
        <v>9</v>
      </c>
    </row>
    <row r="9616" spans="1:24" x14ac:dyDescent="0.3">
      <c r="A9616">
        <v>9615</v>
      </c>
      <c r="B9616" t="s">
        <v>31</v>
      </c>
      <c r="C9616" t="str">
        <f>_xlfn.XLOOKUP(B9616,Lookup_table!B:B,Lookup_table!C:C)</f>
        <v>Business</v>
      </c>
      <c r="D9616" t="s">
        <v>34</v>
      </c>
      <c r="E9616" t="s">
        <v>42</v>
      </c>
      <c r="F9616" t="s">
        <v>44</v>
      </c>
      <c r="G9616" t="s">
        <v>25</v>
      </c>
      <c r="H9616" t="str">
        <f t="shared" si="600"/>
        <v>Onsite/Hybrid</v>
      </c>
      <c r="I9616" t="s">
        <v>18</v>
      </c>
      <c r="J9616" t="str">
        <f t="shared" si="601"/>
        <v>7+ yrs</v>
      </c>
      <c r="K9616">
        <f t="shared" ca="1" si="603"/>
        <v>13</v>
      </c>
      <c r="L9616" t="s">
        <v>27</v>
      </c>
      <c r="M9616">
        <v>0</v>
      </c>
      <c r="N9616">
        <v>0</v>
      </c>
      <c r="O9616">
        <v>1</v>
      </c>
      <c r="P9616">
        <v>1</v>
      </c>
      <c r="Q9616">
        <v>0</v>
      </c>
      <c r="R9616">
        <f>SUM(M9616:N9616:O9616:P9616:Q9616)</f>
        <v>2</v>
      </c>
      <c r="S9616" s="1">
        <v>127215</v>
      </c>
      <c r="T9616" s="1" t="str">
        <f t="shared" si="602"/>
        <v>High</v>
      </c>
      <c r="U9616">
        <v>12</v>
      </c>
      <c r="V9616">
        <v>2025</v>
      </c>
      <c r="W9616" t="s">
        <v>28</v>
      </c>
      <c r="X9616">
        <v>2</v>
      </c>
    </row>
    <row r="9617" spans="1:24" x14ac:dyDescent="0.3">
      <c r="A9617">
        <v>9616</v>
      </c>
      <c r="B9617" t="s">
        <v>31</v>
      </c>
      <c r="C9617" t="str">
        <f>_xlfn.XLOOKUP(B9617,Lookup_table!B:B,Lookup_table!C:C)</f>
        <v>Business</v>
      </c>
      <c r="D9617" t="s">
        <v>14</v>
      </c>
      <c r="E9617" t="s">
        <v>32</v>
      </c>
      <c r="F9617" t="s">
        <v>43</v>
      </c>
      <c r="G9617" t="s">
        <v>30</v>
      </c>
      <c r="H9617" t="str">
        <f t="shared" si="600"/>
        <v>Onsite/Hybrid</v>
      </c>
      <c r="I9617" t="s">
        <v>18</v>
      </c>
      <c r="J9617" t="str">
        <f t="shared" si="601"/>
        <v>7+ yrs</v>
      </c>
      <c r="K9617">
        <f t="shared" ca="1" si="603"/>
        <v>11</v>
      </c>
      <c r="L9617" t="s">
        <v>39</v>
      </c>
      <c r="M9617">
        <v>1</v>
      </c>
      <c r="N9617">
        <v>0</v>
      </c>
      <c r="O9617">
        <v>1</v>
      </c>
      <c r="P9617">
        <v>0</v>
      </c>
      <c r="Q9617">
        <v>0</v>
      </c>
      <c r="R9617">
        <f>SUM(M9617:N9617:O9617:P9617:Q9617)</f>
        <v>2</v>
      </c>
      <c r="S9617" s="1">
        <v>110141</v>
      </c>
      <c r="T9617" s="1" t="str">
        <f t="shared" si="602"/>
        <v>Medium</v>
      </c>
      <c r="U9617">
        <v>9</v>
      </c>
      <c r="V9617">
        <v>2025</v>
      </c>
      <c r="W9617" t="s">
        <v>20</v>
      </c>
      <c r="X9617">
        <v>3</v>
      </c>
    </row>
    <row r="9618" spans="1:24" x14ac:dyDescent="0.3">
      <c r="A9618">
        <v>9617</v>
      </c>
      <c r="B9618" t="s">
        <v>50</v>
      </c>
      <c r="C9618" t="str">
        <f>_xlfn.XLOOKUP(B9618,Lookup_table!B:B,Lookup_table!C:C)</f>
        <v>AI</v>
      </c>
      <c r="D9618" t="s">
        <v>22</v>
      </c>
      <c r="E9618" t="s">
        <v>40</v>
      </c>
      <c r="F9618" t="s">
        <v>24</v>
      </c>
      <c r="G9618" t="s">
        <v>25</v>
      </c>
      <c r="H9618" t="str">
        <f t="shared" si="600"/>
        <v>Onsite/Hybrid</v>
      </c>
      <c r="I9618" t="s">
        <v>18</v>
      </c>
      <c r="J9618" t="str">
        <f t="shared" si="601"/>
        <v>7+ yrs</v>
      </c>
      <c r="K9618">
        <f t="shared" ca="1" si="603"/>
        <v>15</v>
      </c>
      <c r="L9618" t="s">
        <v>27</v>
      </c>
      <c r="M9618">
        <v>1</v>
      </c>
      <c r="N9618">
        <v>1</v>
      </c>
      <c r="O9618">
        <v>0</v>
      </c>
      <c r="P9618">
        <v>1</v>
      </c>
      <c r="Q9618">
        <v>0</v>
      </c>
      <c r="R9618">
        <f>SUM(M9618:N9618:O9618:P9618:Q9618)</f>
        <v>3</v>
      </c>
      <c r="S9618" s="1">
        <v>176024</v>
      </c>
      <c r="T9618" s="1" t="str">
        <f t="shared" si="602"/>
        <v>High</v>
      </c>
      <c r="U9618">
        <v>2</v>
      </c>
      <c r="V9618">
        <v>2024</v>
      </c>
      <c r="W9618" t="s">
        <v>20</v>
      </c>
      <c r="X9618">
        <v>5</v>
      </c>
    </row>
    <row r="9619" spans="1:24" x14ac:dyDescent="0.3">
      <c r="A9619">
        <v>9618</v>
      </c>
      <c r="B9619" t="s">
        <v>21</v>
      </c>
      <c r="C9619" t="str">
        <f>_xlfn.XLOOKUP(B9619,Lookup_table!B:B,Lookup_table!C:C)</f>
        <v>AI</v>
      </c>
      <c r="D9619" t="s">
        <v>14</v>
      </c>
      <c r="E9619" t="s">
        <v>32</v>
      </c>
      <c r="F9619" t="s">
        <v>29</v>
      </c>
      <c r="G9619" t="s">
        <v>25</v>
      </c>
      <c r="H9619" t="str">
        <f t="shared" si="600"/>
        <v>Onsite/Hybrid</v>
      </c>
      <c r="I9619" t="s">
        <v>18</v>
      </c>
      <c r="J9619" t="str">
        <f t="shared" si="601"/>
        <v>7+ yrs</v>
      </c>
      <c r="K9619">
        <f t="shared" ca="1" si="603"/>
        <v>13</v>
      </c>
      <c r="L9619" t="s">
        <v>39</v>
      </c>
      <c r="M9619">
        <v>1</v>
      </c>
      <c r="N9619">
        <v>1</v>
      </c>
      <c r="O9619">
        <v>1</v>
      </c>
      <c r="P9619">
        <v>0</v>
      </c>
      <c r="Q9619">
        <v>0</v>
      </c>
      <c r="R9619">
        <f>SUM(M9619:N9619:O9619:P9619:Q9619)</f>
        <v>3</v>
      </c>
      <c r="S9619" s="1">
        <v>157969</v>
      </c>
      <c r="T9619" s="1" t="str">
        <f t="shared" si="602"/>
        <v>High</v>
      </c>
      <c r="U9619">
        <v>6</v>
      </c>
      <c r="V9619">
        <v>2022</v>
      </c>
      <c r="W9619" t="s">
        <v>28</v>
      </c>
      <c r="X9619">
        <v>7</v>
      </c>
    </row>
    <row r="9620" spans="1:24" x14ac:dyDescent="0.3">
      <c r="A9620">
        <v>9619</v>
      </c>
      <c r="B9620" t="s">
        <v>31</v>
      </c>
      <c r="C9620" t="str">
        <f>_xlfn.XLOOKUP(B9620,Lookup_table!B:B,Lookup_table!C:C)</f>
        <v>Business</v>
      </c>
      <c r="D9620" t="s">
        <v>22</v>
      </c>
      <c r="E9620" t="s">
        <v>23</v>
      </c>
      <c r="F9620" t="s">
        <v>29</v>
      </c>
      <c r="G9620" t="s">
        <v>17</v>
      </c>
      <c r="H9620" t="str">
        <f t="shared" si="600"/>
        <v>Remote</v>
      </c>
      <c r="I9620" t="s">
        <v>26</v>
      </c>
      <c r="J9620" t="str">
        <f t="shared" si="601"/>
        <v>3-6 yrs</v>
      </c>
      <c r="K9620">
        <f t="shared" ca="1" si="603"/>
        <v>4</v>
      </c>
      <c r="L9620" t="s">
        <v>39</v>
      </c>
      <c r="M9620">
        <v>1</v>
      </c>
      <c r="N9620">
        <v>0</v>
      </c>
      <c r="O9620">
        <v>0</v>
      </c>
      <c r="P9620">
        <v>0</v>
      </c>
      <c r="Q9620">
        <v>1</v>
      </c>
      <c r="R9620">
        <f>SUM(M9620:N9620:O9620:P9620:Q9620)</f>
        <v>2</v>
      </c>
      <c r="S9620" s="1">
        <v>105923</v>
      </c>
      <c r="T9620" s="1" t="str">
        <f t="shared" si="602"/>
        <v>Medium</v>
      </c>
      <c r="U9620">
        <v>12</v>
      </c>
      <c r="V9620">
        <v>2026</v>
      </c>
      <c r="W9620" t="s">
        <v>28</v>
      </c>
      <c r="X9620">
        <v>9</v>
      </c>
    </row>
    <row r="9621" spans="1:24" x14ac:dyDescent="0.3">
      <c r="A9621">
        <v>9620</v>
      </c>
      <c r="B9621" t="s">
        <v>36</v>
      </c>
      <c r="C9621" t="str">
        <f>_xlfn.XLOOKUP(B9621,Lookup_table!B:B,Lookup_table!C:C)</f>
        <v>Data</v>
      </c>
      <c r="D9621" t="s">
        <v>37</v>
      </c>
      <c r="E9621" t="s">
        <v>23</v>
      </c>
      <c r="F9621" t="s">
        <v>52</v>
      </c>
      <c r="G9621" t="s">
        <v>17</v>
      </c>
      <c r="H9621" t="str">
        <f t="shared" si="600"/>
        <v>Remote</v>
      </c>
      <c r="I9621" t="s">
        <v>26</v>
      </c>
      <c r="J9621" t="str">
        <f t="shared" si="601"/>
        <v>3-6 yrs</v>
      </c>
      <c r="K9621">
        <f t="shared" ca="1" si="603"/>
        <v>4</v>
      </c>
      <c r="L9621" t="s">
        <v>39</v>
      </c>
      <c r="M9621">
        <v>1</v>
      </c>
      <c r="N9621">
        <v>0</v>
      </c>
      <c r="O9621">
        <v>0</v>
      </c>
      <c r="P9621">
        <v>1</v>
      </c>
      <c r="Q9621">
        <v>0</v>
      </c>
      <c r="R9621">
        <f>SUM(M9621:N9621:O9621:P9621:Q9621)</f>
        <v>2</v>
      </c>
      <c r="S9621" s="1">
        <v>90823</v>
      </c>
      <c r="T9621" s="1" t="str">
        <f t="shared" si="602"/>
        <v>Medium</v>
      </c>
      <c r="U9621">
        <v>1</v>
      </c>
      <c r="V9621">
        <v>2026</v>
      </c>
      <c r="W9621" t="s">
        <v>20</v>
      </c>
      <c r="X9621">
        <v>3</v>
      </c>
    </row>
    <row r="9622" spans="1:24" x14ac:dyDescent="0.3">
      <c r="A9622">
        <v>9621</v>
      </c>
      <c r="B9622" t="s">
        <v>31</v>
      </c>
      <c r="C9622" t="str">
        <f>_xlfn.XLOOKUP(B9622,Lookup_table!B:B,Lookup_table!C:C)</f>
        <v>Business</v>
      </c>
      <c r="D9622" t="s">
        <v>22</v>
      </c>
      <c r="E9622" t="s">
        <v>15</v>
      </c>
      <c r="F9622" t="s">
        <v>52</v>
      </c>
      <c r="G9622" t="s">
        <v>25</v>
      </c>
      <c r="H9622" t="str">
        <f t="shared" si="600"/>
        <v>Onsite/Hybrid</v>
      </c>
      <c r="I9622" t="s">
        <v>35</v>
      </c>
      <c r="J9622" t="str">
        <f t="shared" si="601"/>
        <v>0-2 yrs</v>
      </c>
      <c r="K9622">
        <f t="shared" ca="1" si="603"/>
        <v>0</v>
      </c>
      <c r="L9622" t="s">
        <v>27</v>
      </c>
      <c r="M9622">
        <v>1</v>
      </c>
      <c r="N9622">
        <v>0</v>
      </c>
      <c r="O9622">
        <v>1</v>
      </c>
      <c r="P9622">
        <v>0</v>
      </c>
      <c r="Q9622">
        <v>1</v>
      </c>
      <c r="R9622">
        <f>SUM(M9622:N9622:O9622:P9622:Q9622)</f>
        <v>3</v>
      </c>
      <c r="S9622" s="1">
        <v>90732</v>
      </c>
      <c r="T9622" s="1" t="str">
        <f t="shared" si="602"/>
        <v>Medium</v>
      </c>
      <c r="U9622">
        <v>7</v>
      </c>
      <c r="V9622">
        <v>2023</v>
      </c>
      <c r="W9622" t="s">
        <v>28</v>
      </c>
      <c r="X9622">
        <v>7</v>
      </c>
    </row>
    <row r="9623" spans="1:24" x14ac:dyDescent="0.3">
      <c r="A9623">
        <v>9622</v>
      </c>
      <c r="B9623" t="s">
        <v>50</v>
      </c>
      <c r="C9623" t="str">
        <f>_xlfn.XLOOKUP(B9623,Lookup_table!B:B,Lookup_table!C:C)</f>
        <v>AI</v>
      </c>
      <c r="D9623" t="s">
        <v>37</v>
      </c>
      <c r="E9623" t="s">
        <v>40</v>
      </c>
      <c r="F9623" t="s">
        <v>43</v>
      </c>
      <c r="G9623" t="s">
        <v>17</v>
      </c>
      <c r="H9623" t="str">
        <f t="shared" si="600"/>
        <v>Remote</v>
      </c>
      <c r="I9623" t="s">
        <v>26</v>
      </c>
      <c r="J9623" t="str">
        <f t="shared" si="601"/>
        <v>3-6 yrs</v>
      </c>
      <c r="K9623">
        <f t="shared" ca="1" si="603"/>
        <v>3</v>
      </c>
      <c r="L9623" t="s">
        <v>27</v>
      </c>
      <c r="M9623">
        <v>0</v>
      </c>
      <c r="N9623">
        <v>0</v>
      </c>
      <c r="O9623">
        <v>1</v>
      </c>
      <c r="P9623">
        <v>0</v>
      </c>
      <c r="Q9623">
        <v>0</v>
      </c>
      <c r="R9623">
        <f>SUM(M9623:N9623:O9623:P9623:Q9623)</f>
        <v>1</v>
      </c>
      <c r="S9623" s="1">
        <v>127933</v>
      </c>
      <c r="T9623" s="1" t="str">
        <f t="shared" si="602"/>
        <v>High</v>
      </c>
      <c r="U9623">
        <v>8</v>
      </c>
      <c r="V9623">
        <v>2022</v>
      </c>
      <c r="W9623" t="s">
        <v>20</v>
      </c>
      <c r="X9623">
        <v>5</v>
      </c>
    </row>
    <row r="9624" spans="1:24" x14ac:dyDescent="0.3">
      <c r="A9624">
        <v>9623</v>
      </c>
      <c r="B9624" t="s">
        <v>33</v>
      </c>
      <c r="C9624" t="str">
        <f>_xlfn.XLOOKUP(B9624,Lookup_table!B:B,Lookup_table!C:C)</f>
        <v>Data</v>
      </c>
      <c r="D9624" t="s">
        <v>22</v>
      </c>
      <c r="E9624" t="s">
        <v>38</v>
      </c>
      <c r="F9624" t="s">
        <v>16</v>
      </c>
      <c r="G9624" t="s">
        <v>17</v>
      </c>
      <c r="H9624" t="str">
        <f t="shared" si="600"/>
        <v>Remote</v>
      </c>
      <c r="I9624" t="s">
        <v>18</v>
      </c>
      <c r="J9624" t="str">
        <f t="shared" si="601"/>
        <v>7+ yrs</v>
      </c>
      <c r="K9624">
        <f t="shared" ca="1" si="603"/>
        <v>10</v>
      </c>
      <c r="L9624" t="s">
        <v>39</v>
      </c>
      <c r="M9624">
        <v>0</v>
      </c>
      <c r="N9624">
        <v>1</v>
      </c>
      <c r="O9624">
        <v>0</v>
      </c>
      <c r="P9624">
        <v>0</v>
      </c>
      <c r="Q9624">
        <v>0</v>
      </c>
      <c r="R9624">
        <f>SUM(M9624:N9624:O9624:P9624:Q9624)</f>
        <v>1</v>
      </c>
      <c r="S9624" s="1">
        <v>116055</v>
      </c>
      <c r="T9624" s="1" t="str">
        <f t="shared" si="602"/>
        <v>Medium</v>
      </c>
      <c r="U9624">
        <v>8</v>
      </c>
      <c r="V9624">
        <v>2022</v>
      </c>
      <c r="W9624" t="s">
        <v>20</v>
      </c>
      <c r="X9624">
        <v>6</v>
      </c>
    </row>
    <row r="9625" spans="1:24" x14ac:dyDescent="0.3">
      <c r="A9625">
        <v>9624</v>
      </c>
      <c r="B9625" t="s">
        <v>50</v>
      </c>
      <c r="C9625" t="str">
        <f>_xlfn.XLOOKUP(B9625,Lookup_table!B:B,Lookup_table!C:C)</f>
        <v>AI</v>
      </c>
      <c r="D9625" t="s">
        <v>14</v>
      </c>
      <c r="E9625" t="s">
        <v>32</v>
      </c>
      <c r="F9625" t="s">
        <v>24</v>
      </c>
      <c r="G9625" t="s">
        <v>30</v>
      </c>
      <c r="H9625" t="str">
        <f t="shared" si="600"/>
        <v>Onsite/Hybrid</v>
      </c>
      <c r="I9625" t="s">
        <v>26</v>
      </c>
      <c r="J9625" t="str">
        <f t="shared" si="601"/>
        <v>3-6 yrs</v>
      </c>
      <c r="K9625">
        <f t="shared" ca="1" si="603"/>
        <v>3</v>
      </c>
      <c r="L9625" t="s">
        <v>39</v>
      </c>
      <c r="M9625">
        <v>0</v>
      </c>
      <c r="N9625">
        <v>0</v>
      </c>
      <c r="O9625">
        <v>1</v>
      </c>
      <c r="P9625">
        <v>0</v>
      </c>
      <c r="Q9625">
        <v>0</v>
      </c>
      <c r="R9625">
        <f>SUM(M9625:N9625:O9625:P9625:Q9625)</f>
        <v>1</v>
      </c>
      <c r="S9625" s="1">
        <v>126219</v>
      </c>
      <c r="T9625" s="1" t="str">
        <f t="shared" si="602"/>
        <v>High</v>
      </c>
      <c r="U9625">
        <v>6</v>
      </c>
      <c r="V9625">
        <v>2020</v>
      </c>
      <c r="W9625" t="s">
        <v>34</v>
      </c>
      <c r="X9625">
        <v>2</v>
      </c>
    </row>
    <row r="9626" spans="1:24" x14ac:dyDescent="0.3">
      <c r="A9626">
        <v>9625</v>
      </c>
      <c r="B9626" t="s">
        <v>50</v>
      </c>
      <c r="C9626" t="str">
        <f>_xlfn.XLOOKUP(B9626,Lookup_table!B:B,Lookup_table!C:C)</f>
        <v>AI</v>
      </c>
      <c r="D9626" t="s">
        <v>34</v>
      </c>
      <c r="E9626" t="s">
        <v>15</v>
      </c>
      <c r="F9626" t="s">
        <v>52</v>
      </c>
      <c r="G9626" t="s">
        <v>17</v>
      </c>
      <c r="H9626" t="str">
        <f t="shared" si="600"/>
        <v>Remote</v>
      </c>
      <c r="I9626" t="s">
        <v>26</v>
      </c>
      <c r="J9626" t="str">
        <f t="shared" si="601"/>
        <v>3-6 yrs</v>
      </c>
      <c r="K9626">
        <f t="shared" ca="1" si="603"/>
        <v>3</v>
      </c>
      <c r="L9626" t="s">
        <v>19</v>
      </c>
      <c r="M9626">
        <v>0</v>
      </c>
      <c r="N9626">
        <v>1</v>
      </c>
      <c r="O9626">
        <v>0</v>
      </c>
      <c r="P9626">
        <v>0</v>
      </c>
      <c r="Q9626">
        <v>1</v>
      </c>
      <c r="R9626">
        <f>SUM(M9626:N9626:O9626:P9626:Q9626)</f>
        <v>2</v>
      </c>
      <c r="S9626" s="1">
        <v>124241</v>
      </c>
      <c r="T9626" s="1" t="str">
        <f t="shared" si="602"/>
        <v>High</v>
      </c>
      <c r="U9626">
        <v>2</v>
      </c>
      <c r="V9626">
        <v>2025</v>
      </c>
      <c r="W9626" t="s">
        <v>28</v>
      </c>
      <c r="X9626">
        <v>7</v>
      </c>
    </row>
    <row r="9627" spans="1:24" x14ac:dyDescent="0.3">
      <c r="A9627">
        <v>9626</v>
      </c>
      <c r="B9627" t="s">
        <v>41</v>
      </c>
      <c r="C9627" t="str">
        <f>_xlfn.XLOOKUP(B9627,Lookup_table!B:B,Lookup_table!C:C)</f>
        <v>Data</v>
      </c>
      <c r="D9627" t="s">
        <v>22</v>
      </c>
      <c r="E9627" t="s">
        <v>38</v>
      </c>
      <c r="F9627" t="s">
        <v>51</v>
      </c>
      <c r="G9627" t="s">
        <v>25</v>
      </c>
      <c r="H9627" t="str">
        <f t="shared" si="600"/>
        <v>Onsite/Hybrid</v>
      </c>
      <c r="I9627" t="s">
        <v>26</v>
      </c>
      <c r="J9627" t="str">
        <f t="shared" si="601"/>
        <v>3-6 yrs</v>
      </c>
      <c r="K9627">
        <f t="shared" ca="1" si="603"/>
        <v>4</v>
      </c>
      <c r="L9627" t="s">
        <v>27</v>
      </c>
      <c r="M9627">
        <v>1</v>
      </c>
      <c r="N9627">
        <v>1</v>
      </c>
      <c r="O9627">
        <v>0</v>
      </c>
      <c r="P9627">
        <v>1</v>
      </c>
      <c r="Q9627">
        <v>1</v>
      </c>
      <c r="R9627">
        <f>SUM(M9627:N9627:O9627:P9627:Q9627)</f>
        <v>4</v>
      </c>
      <c r="S9627" s="1">
        <v>117442</v>
      </c>
      <c r="T9627" s="1" t="str">
        <f t="shared" si="602"/>
        <v>Medium</v>
      </c>
      <c r="U9627">
        <v>10</v>
      </c>
      <c r="V9627">
        <v>2026</v>
      </c>
      <c r="W9627" t="s">
        <v>28</v>
      </c>
      <c r="X9627">
        <v>7</v>
      </c>
    </row>
    <row r="9628" spans="1:24" x14ac:dyDescent="0.3">
      <c r="A9628">
        <v>9627</v>
      </c>
      <c r="B9628" t="s">
        <v>31</v>
      </c>
      <c r="C9628" t="str">
        <f>_xlfn.XLOOKUP(B9628,Lookup_table!B:B,Lookup_table!C:C)</f>
        <v>Business</v>
      </c>
      <c r="D9628" t="s">
        <v>37</v>
      </c>
      <c r="E9628" t="s">
        <v>15</v>
      </c>
      <c r="F9628" t="s">
        <v>43</v>
      </c>
      <c r="G9628" t="s">
        <v>17</v>
      </c>
      <c r="H9628" t="str">
        <f t="shared" si="600"/>
        <v>Remote</v>
      </c>
      <c r="I9628" t="s">
        <v>18</v>
      </c>
      <c r="J9628" t="str">
        <f t="shared" si="601"/>
        <v>7+ yrs</v>
      </c>
      <c r="K9628">
        <f t="shared" ca="1" si="603"/>
        <v>11</v>
      </c>
      <c r="L9628" t="s">
        <v>39</v>
      </c>
      <c r="M9628">
        <v>1</v>
      </c>
      <c r="N9628">
        <v>0</v>
      </c>
      <c r="O9628">
        <v>1</v>
      </c>
      <c r="P9628">
        <v>1</v>
      </c>
      <c r="Q9628">
        <v>0</v>
      </c>
      <c r="R9628">
        <f>SUM(M9628:N9628:O9628:P9628:Q9628)</f>
        <v>3</v>
      </c>
      <c r="S9628" s="1">
        <v>130365</v>
      </c>
      <c r="T9628" s="1" t="str">
        <f t="shared" si="602"/>
        <v>High</v>
      </c>
      <c r="U9628">
        <v>3</v>
      </c>
      <c r="V9628">
        <v>2021</v>
      </c>
      <c r="W9628" t="s">
        <v>28</v>
      </c>
      <c r="X9628">
        <v>7</v>
      </c>
    </row>
    <row r="9629" spans="1:24" x14ac:dyDescent="0.3">
      <c r="A9629">
        <v>9628</v>
      </c>
      <c r="B9629" t="s">
        <v>33</v>
      </c>
      <c r="C9629" t="str">
        <f>_xlfn.XLOOKUP(B9629,Lookup_table!B:B,Lookup_table!C:C)</f>
        <v>Data</v>
      </c>
      <c r="D9629" t="s">
        <v>37</v>
      </c>
      <c r="E9629" t="s">
        <v>15</v>
      </c>
      <c r="F9629" t="s">
        <v>44</v>
      </c>
      <c r="G9629" t="s">
        <v>30</v>
      </c>
      <c r="H9629" t="str">
        <f t="shared" si="600"/>
        <v>Onsite/Hybrid</v>
      </c>
      <c r="I9629" t="s">
        <v>35</v>
      </c>
      <c r="J9629" t="str">
        <f t="shared" si="601"/>
        <v>0-2 yrs</v>
      </c>
      <c r="K9629">
        <f t="shared" ca="1" si="603"/>
        <v>0</v>
      </c>
      <c r="L9629" t="s">
        <v>39</v>
      </c>
      <c r="M9629">
        <v>0</v>
      </c>
      <c r="N9629">
        <v>1</v>
      </c>
      <c r="O9629">
        <v>0</v>
      </c>
      <c r="P9629">
        <v>1</v>
      </c>
      <c r="Q9629">
        <v>0</v>
      </c>
      <c r="R9629">
        <f>SUM(M9629:N9629:O9629:P9629:Q9629)</f>
        <v>2</v>
      </c>
      <c r="S9629" s="1">
        <v>62904</v>
      </c>
      <c r="T9629" s="1" t="str">
        <f t="shared" si="602"/>
        <v>Low</v>
      </c>
      <c r="U9629">
        <v>9</v>
      </c>
      <c r="V9629">
        <v>2026</v>
      </c>
      <c r="W9629" t="s">
        <v>28</v>
      </c>
      <c r="X9629">
        <v>7</v>
      </c>
    </row>
    <row r="9630" spans="1:24" x14ac:dyDescent="0.3">
      <c r="A9630">
        <v>9629</v>
      </c>
      <c r="B9630" t="s">
        <v>41</v>
      </c>
      <c r="C9630" t="str">
        <f>_xlfn.XLOOKUP(B9630,Lookup_table!B:B,Lookup_table!C:C)</f>
        <v>Data</v>
      </c>
      <c r="D9630" t="s">
        <v>22</v>
      </c>
      <c r="E9630" t="s">
        <v>38</v>
      </c>
      <c r="F9630" t="s">
        <v>29</v>
      </c>
      <c r="G9630" t="s">
        <v>25</v>
      </c>
      <c r="H9630" t="str">
        <f t="shared" si="600"/>
        <v>Onsite/Hybrid</v>
      </c>
      <c r="I9630" t="s">
        <v>35</v>
      </c>
      <c r="J9630" t="str">
        <f t="shared" si="601"/>
        <v>0-2 yrs</v>
      </c>
      <c r="K9630">
        <f t="shared" ca="1" si="603"/>
        <v>1</v>
      </c>
      <c r="L9630" t="s">
        <v>27</v>
      </c>
      <c r="M9630">
        <v>0</v>
      </c>
      <c r="N9630">
        <v>1</v>
      </c>
      <c r="O9630">
        <v>1</v>
      </c>
      <c r="P9630">
        <v>1</v>
      </c>
      <c r="Q9630">
        <v>0</v>
      </c>
      <c r="R9630">
        <f>SUM(M9630:N9630:O9630:P9630:Q9630)</f>
        <v>3</v>
      </c>
      <c r="S9630" s="1">
        <v>99672</v>
      </c>
      <c r="T9630" s="1" t="str">
        <f t="shared" si="602"/>
        <v>Medium</v>
      </c>
      <c r="U9630">
        <v>6</v>
      </c>
      <c r="V9630">
        <v>2021</v>
      </c>
      <c r="W9630" t="s">
        <v>28</v>
      </c>
      <c r="X9630">
        <v>6</v>
      </c>
    </row>
    <row r="9631" spans="1:24" x14ac:dyDescent="0.3">
      <c r="A9631">
        <v>9630</v>
      </c>
      <c r="B9631" t="s">
        <v>50</v>
      </c>
      <c r="C9631" t="str">
        <f>_xlfn.XLOOKUP(B9631,Lookup_table!B:B,Lookup_table!C:C)</f>
        <v>AI</v>
      </c>
      <c r="D9631" t="s">
        <v>14</v>
      </c>
      <c r="E9631" t="s">
        <v>42</v>
      </c>
      <c r="F9631" t="s">
        <v>16</v>
      </c>
      <c r="G9631" t="s">
        <v>30</v>
      </c>
      <c r="H9631" t="str">
        <f t="shared" si="600"/>
        <v>Onsite/Hybrid</v>
      </c>
      <c r="I9631" t="s">
        <v>18</v>
      </c>
      <c r="J9631" t="str">
        <f t="shared" si="601"/>
        <v>7+ yrs</v>
      </c>
      <c r="K9631">
        <f t="shared" ca="1" si="603"/>
        <v>9</v>
      </c>
      <c r="L9631" t="s">
        <v>39</v>
      </c>
      <c r="M9631">
        <v>1</v>
      </c>
      <c r="N9631">
        <v>0</v>
      </c>
      <c r="O9631">
        <v>1</v>
      </c>
      <c r="P9631">
        <v>1</v>
      </c>
      <c r="Q9631">
        <v>1</v>
      </c>
      <c r="R9631">
        <f>SUM(M9631:N9631:O9631:P9631:Q9631)</f>
        <v>4</v>
      </c>
      <c r="S9631" s="1">
        <v>183928</v>
      </c>
      <c r="T9631" s="1" t="str">
        <f t="shared" si="602"/>
        <v>High</v>
      </c>
      <c r="U9631">
        <v>11</v>
      </c>
      <c r="V9631">
        <v>2025</v>
      </c>
      <c r="W9631" t="s">
        <v>28</v>
      </c>
      <c r="X9631">
        <v>6</v>
      </c>
    </row>
    <row r="9632" spans="1:24" x14ac:dyDescent="0.3">
      <c r="A9632">
        <v>9631</v>
      </c>
      <c r="B9632" t="s">
        <v>31</v>
      </c>
      <c r="C9632" t="str">
        <f>_xlfn.XLOOKUP(B9632,Lookup_table!B:B,Lookup_table!C:C)</f>
        <v>Business</v>
      </c>
      <c r="D9632" t="s">
        <v>22</v>
      </c>
      <c r="E9632" t="s">
        <v>32</v>
      </c>
      <c r="F9632" t="s">
        <v>52</v>
      </c>
      <c r="G9632" t="s">
        <v>25</v>
      </c>
      <c r="H9632" t="str">
        <f t="shared" si="600"/>
        <v>Onsite/Hybrid</v>
      </c>
      <c r="I9632" t="s">
        <v>35</v>
      </c>
      <c r="J9632" t="str">
        <f t="shared" si="601"/>
        <v>0-2 yrs</v>
      </c>
      <c r="K9632">
        <f t="shared" ca="1" si="603"/>
        <v>0</v>
      </c>
      <c r="L9632" t="s">
        <v>27</v>
      </c>
      <c r="M9632">
        <v>1</v>
      </c>
      <c r="N9632">
        <v>1</v>
      </c>
      <c r="O9632">
        <v>1</v>
      </c>
      <c r="P9632">
        <v>0</v>
      </c>
      <c r="Q9632">
        <v>0</v>
      </c>
      <c r="R9632">
        <f>SUM(M9632:N9632:O9632:P9632:Q9632)</f>
        <v>3</v>
      </c>
      <c r="S9632" s="1">
        <v>82702</v>
      </c>
      <c r="T9632" s="1" t="str">
        <f t="shared" si="602"/>
        <v>Medium</v>
      </c>
      <c r="U9632">
        <v>11</v>
      </c>
      <c r="V9632">
        <v>2020</v>
      </c>
      <c r="W9632" t="s">
        <v>28</v>
      </c>
      <c r="X9632">
        <v>7</v>
      </c>
    </row>
    <row r="9633" spans="1:24" x14ac:dyDescent="0.3">
      <c r="A9633">
        <v>9632</v>
      </c>
      <c r="B9633" t="s">
        <v>36</v>
      </c>
      <c r="C9633" t="str">
        <f>_xlfn.XLOOKUP(B9633,Lookup_table!B:B,Lookup_table!C:C)</f>
        <v>Data</v>
      </c>
      <c r="D9633" t="s">
        <v>34</v>
      </c>
      <c r="E9633" t="s">
        <v>42</v>
      </c>
      <c r="F9633" t="s">
        <v>51</v>
      </c>
      <c r="G9633" t="s">
        <v>25</v>
      </c>
      <c r="H9633" t="str">
        <f t="shared" si="600"/>
        <v>Onsite/Hybrid</v>
      </c>
      <c r="I9633" t="s">
        <v>18</v>
      </c>
      <c r="J9633" t="str">
        <f t="shared" si="601"/>
        <v>7+ yrs</v>
      </c>
      <c r="K9633">
        <f t="shared" ca="1" si="603"/>
        <v>9</v>
      </c>
      <c r="L9633" t="s">
        <v>39</v>
      </c>
      <c r="M9633">
        <v>0</v>
      </c>
      <c r="N9633">
        <v>0</v>
      </c>
      <c r="O9633">
        <v>0</v>
      </c>
      <c r="P9633">
        <v>0</v>
      </c>
      <c r="Q9633">
        <v>0</v>
      </c>
      <c r="R9633">
        <f>SUM(M9633:N9633:O9633:P9633:Q9633)</f>
        <v>0</v>
      </c>
      <c r="S9633" s="1">
        <v>103743</v>
      </c>
      <c r="T9633" s="1" t="str">
        <f t="shared" si="602"/>
        <v>Medium</v>
      </c>
      <c r="U9633">
        <v>11</v>
      </c>
      <c r="V9633">
        <v>2024</v>
      </c>
      <c r="W9633" t="s">
        <v>20</v>
      </c>
      <c r="X9633">
        <v>5</v>
      </c>
    </row>
    <row r="9634" spans="1:24" x14ac:dyDescent="0.3">
      <c r="A9634">
        <v>9633</v>
      </c>
      <c r="B9634" t="s">
        <v>50</v>
      </c>
      <c r="C9634" t="str">
        <f>_xlfn.XLOOKUP(B9634,Lookup_table!B:B,Lookup_table!C:C)</f>
        <v>AI</v>
      </c>
      <c r="D9634" t="s">
        <v>22</v>
      </c>
      <c r="E9634" t="s">
        <v>23</v>
      </c>
      <c r="F9634" t="s">
        <v>16</v>
      </c>
      <c r="G9634" t="s">
        <v>25</v>
      </c>
      <c r="H9634" t="str">
        <f t="shared" si="600"/>
        <v>Onsite/Hybrid</v>
      </c>
      <c r="I9634" t="s">
        <v>35</v>
      </c>
      <c r="J9634" t="str">
        <f t="shared" si="601"/>
        <v>0-2 yrs</v>
      </c>
      <c r="K9634">
        <f t="shared" ca="1" si="603"/>
        <v>0</v>
      </c>
      <c r="L9634" t="s">
        <v>27</v>
      </c>
      <c r="M9634">
        <v>0</v>
      </c>
      <c r="N9634">
        <v>0</v>
      </c>
      <c r="O9634">
        <v>1</v>
      </c>
      <c r="P9634">
        <v>1</v>
      </c>
      <c r="Q9634">
        <v>1</v>
      </c>
      <c r="R9634">
        <f>SUM(M9634:N9634:O9634:P9634:Q9634)</f>
        <v>3</v>
      </c>
      <c r="S9634" s="1">
        <v>151209</v>
      </c>
      <c r="T9634" s="1" t="str">
        <f t="shared" si="602"/>
        <v>High</v>
      </c>
      <c r="U9634">
        <v>12</v>
      </c>
      <c r="V9634">
        <v>2026</v>
      </c>
      <c r="W9634" t="s">
        <v>28</v>
      </c>
      <c r="X9634">
        <v>8</v>
      </c>
    </row>
    <row r="9635" spans="1:24" x14ac:dyDescent="0.3">
      <c r="A9635">
        <v>9634</v>
      </c>
      <c r="B9635" t="s">
        <v>50</v>
      </c>
      <c r="C9635" t="str">
        <f>_xlfn.XLOOKUP(B9635,Lookup_table!B:B,Lookup_table!C:C)</f>
        <v>AI</v>
      </c>
      <c r="D9635" t="s">
        <v>14</v>
      </c>
      <c r="E9635" t="s">
        <v>15</v>
      </c>
      <c r="F9635" t="s">
        <v>16</v>
      </c>
      <c r="G9635" t="s">
        <v>17</v>
      </c>
      <c r="H9635" t="str">
        <f t="shared" si="600"/>
        <v>Remote</v>
      </c>
      <c r="I9635" t="s">
        <v>18</v>
      </c>
      <c r="J9635" t="str">
        <f t="shared" si="601"/>
        <v>7+ yrs</v>
      </c>
      <c r="K9635">
        <f t="shared" ca="1" si="603"/>
        <v>12</v>
      </c>
      <c r="L9635" t="s">
        <v>27</v>
      </c>
      <c r="M9635">
        <v>0</v>
      </c>
      <c r="N9635">
        <v>1</v>
      </c>
      <c r="O9635">
        <v>1</v>
      </c>
      <c r="P9635">
        <v>0</v>
      </c>
      <c r="Q9635">
        <v>0</v>
      </c>
      <c r="R9635">
        <f>SUM(M9635:N9635:O9635:P9635:Q9635)</f>
        <v>2</v>
      </c>
      <c r="S9635" s="1">
        <v>158591</v>
      </c>
      <c r="T9635" s="1" t="str">
        <f t="shared" si="602"/>
        <v>High</v>
      </c>
      <c r="U9635">
        <v>8</v>
      </c>
      <c r="V9635">
        <v>2024</v>
      </c>
      <c r="W9635" t="s">
        <v>20</v>
      </c>
      <c r="X9635">
        <v>2</v>
      </c>
    </row>
    <row r="9636" spans="1:24" x14ac:dyDescent="0.3">
      <c r="A9636">
        <v>9635</v>
      </c>
      <c r="B9636" t="s">
        <v>31</v>
      </c>
      <c r="C9636" t="str">
        <f>_xlfn.XLOOKUP(B9636,Lookup_table!B:B,Lookup_table!C:C)</f>
        <v>Business</v>
      </c>
      <c r="D9636" t="s">
        <v>22</v>
      </c>
      <c r="E9636" t="s">
        <v>15</v>
      </c>
      <c r="F9636" t="s">
        <v>44</v>
      </c>
      <c r="G9636" t="s">
        <v>25</v>
      </c>
      <c r="H9636" t="str">
        <f t="shared" si="600"/>
        <v>Onsite/Hybrid</v>
      </c>
      <c r="I9636" t="s">
        <v>18</v>
      </c>
      <c r="J9636" t="str">
        <f t="shared" si="601"/>
        <v>7+ yrs</v>
      </c>
      <c r="K9636">
        <f t="shared" ca="1" si="603"/>
        <v>7</v>
      </c>
      <c r="L9636" t="s">
        <v>19</v>
      </c>
      <c r="M9636">
        <v>1</v>
      </c>
      <c r="N9636">
        <v>1</v>
      </c>
      <c r="O9636">
        <v>0</v>
      </c>
      <c r="P9636">
        <v>1</v>
      </c>
      <c r="Q9636">
        <v>1</v>
      </c>
      <c r="R9636">
        <f>SUM(M9636:N9636:O9636:P9636:Q9636)</f>
        <v>4</v>
      </c>
      <c r="S9636" s="1">
        <v>142970</v>
      </c>
      <c r="T9636" s="1" t="str">
        <f t="shared" si="602"/>
        <v>High</v>
      </c>
      <c r="U9636">
        <v>1</v>
      </c>
      <c r="V9636">
        <v>2020</v>
      </c>
      <c r="W9636" t="s">
        <v>34</v>
      </c>
      <c r="X9636">
        <v>3</v>
      </c>
    </row>
    <row r="9637" spans="1:24" x14ac:dyDescent="0.3">
      <c r="A9637">
        <v>9636</v>
      </c>
      <c r="B9637" t="s">
        <v>33</v>
      </c>
      <c r="C9637" t="str">
        <f>_xlfn.XLOOKUP(B9637,Lookup_table!B:B,Lookup_table!C:C)</f>
        <v>Data</v>
      </c>
      <c r="D9637" t="s">
        <v>37</v>
      </c>
      <c r="E9637" t="s">
        <v>15</v>
      </c>
      <c r="F9637" t="s">
        <v>44</v>
      </c>
      <c r="G9637" t="s">
        <v>30</v>
      </c>
      <c r="H9637" t="str">
        <f t="shared" si="600"/>
        <v>Onsite/Hybrid</v>
      </c>
      <c r="I9637" t="s">
        <v>35</v>
      </c>
      <c r="J9637" t="str">
        <f t="shared" si="601"/>
        <v>0-2 yrs</v>
      </c>
      <c r="K9637">
        <f t="shared" ca="1" si="603"/>
        <v>2</v>
      </c>
      <c r="L9637" t="s">
        <v>27</v>
      </c>
      <c r="M9637">
        <v>1</v>
      </c>
      <c r="N9637">
        <v>0</v>
      </c>
      <c r="O9637">
        <v>1</v>
      </c>
      <c r="P9637">
        <v>0</v>
      </c>
      <c r="Q9637">
        <v>1</v>
      </c>
      <c r="R9637">
        <f>SUM(M9637:N9637:O9637:P9637:Q9637)</f>
        <v>3</v>
      </c>
      <c r="S9637" s="1">
        <v>79107</v>
      </c>
      <c r="T9637" s="1" t="str">
        <f t="shared" si="602"/>
        <v>Medium</v>
      </c>
      <c r="U9637">
        <v>2</v>
      </c>
      <c r="V9637">
        <v>2025</v>
      </c>
      <c r="W9637" t="s">
        <v>20</v>
      </c>
      <c r="X9637">
        <v>2</v>
      </c>
    </row>
    <row r="9638" spans="1:24" x14ac:dyDescent="0.3">
      <c r="A9638">
        <v>9637</v>
      </c>
      <c r="B9638" t="s">
        <v>21</v>
      </c>
      <c r="C9638" t="str">
        <f>_xlfn.XLOOKUP(B9638,Lookup_table!B:B,Lookup_table!C:C)</f>
        <v>AI</v>
      </c>
      <c r="D9638" t="s">
        <v>14</v>
      </c>
      <c r="E9638" t="s">
        <v>40</v>
      </c>
      <c r="F9638" t="s">
        <v>24</v>
      </c>
      <c r="G9638" t="s">
        <v>17</v>
      </c>
      <c r="H9638" t="str">
        <f t="shared" si="600"/>
        <v>Remote</v>
      </c>
      <c r="I9638" t="s">
        <v>26</v>
      </c>
      <c r="J9638" t="str">
        <f t="shared" si="601"/>
        <v>3-6 yrs</v>
      </c>
      <c r="K9638">
        <f t="shared" ca="1" si="603"/>
        <v>5</v>
      </c>
      <c r="L9638" t="s">
        <v>19</v>
      </c>
      <c r="M9638">
        <v>0</v>
      </c>
      <c r="N9638">
        <v>1</v>
      </c>
      <c r="O9638">
        <v>1</v>
      </c>
      <c r="P9638">
        <v>0</v>
      </c>
      <c r="Q9638">
        <v>0</v>
      </c>
      <c r="R9638">
        <f>SUM(M9638:N9638:O9638:P9638:Q9638)</f>
        <v>2</v>
      </c>
      <c r="S9638" s="1">
        <v>129150</v>
      </c>
      <c r="T9638" s="1" t="str">
        <f t="shared" si="602"/>
        <v>High</v>
      </c>
      <c r="U9638">
        <v>1</v>
      </c>
      <c r="V9638">
        <v>2023</v>
      </c>
      <c r="W9638" t="s">
        <v>34</v>
      </c>
      <c r="X9638">
        <v>2</v>
      </c>
    </row>
    <row r="9639" spans="1:24" x14ac:dyDescent="0.3">
      <c r="A9639">
        <v>9638</v>
      </c>
      <c r="B9639" t="s">
        <v>33</v>
      </c>
      <c r="C9639" t="str">
        <f>_xlfn.XLOOKUP(B9639,Lookup_table!B:B,Lookup_table!C:C)</f>
        <v>Data</v>
      </c>
      <c r="D9639" t="s">
        <v>22</v>
      </c>
      <c r="E9639" t="s">
        <v>42</v>
      </c>
      <c r="F9639" t="s">
        <v>51</v>
      </c>
      <c r="G9639" t="s">
        <v>30</v>
      </c>
      <c r="H9639" t="str">
        <f t="shared" si="600"/>
        <v>Onsite/Hybrid</v>
      </c>
      <c r="I9639" t="s">
        <v>26</v>
      </c>
      <c r="J9639" t="str">
        <f t="shared" si="601"/>
        <v>3-6 yrs</v>
      </c>
      <c r="K9639">
        <f t="shared" ca="1" si="603"/>
        <v>6</v>
      </c>
      <c r="L9639" t="s">
        <v>39</v>
      </c>
      <c r="M9639">
        <v>0</v>
      </c>
      <c r="N9639">
        <v>0</v>
      </c>
      <c r="O9639">
        <v>1</v>
      </c>
      <c r="P9639">
        <v>1</v>
      </c>
      <c r="Q9639">
        <v>0</v>
      </c>
      <c r="R9639">
        <f>SUM(M9639:N9639:O9639:P9639:Q9639)</f>
        <v>2</v>
      </c>
      <c r="S9639" s="1">
        <v>128072</v>
      </c>
      <c r="T9639" s="1" t="str">
        <f t="shared" si="602"/>
        <v>High</v>
      </c>
      <c r="U9639">
        <v>6</v>
      </c>
      <c r="V9639">
        <v>2021</v>
      </c>
      <c r="W9639" t="s">
        <v>28</v>
      </c>
      <c r="X9639">
        <v>6</v>
      </c>
    </row>
    <row r="9640" spans="1:24" x14ac:dyDescent="0.3">
      <c r="A9640">
        <v>9639</v>
      </c>
      <c r="B9640" t="s">
        <v>31</v>
      </c>
      <c r="C9640" t="str">
        <f>_xlfn.XLOOKUP(B9640,Lookup_table!B:B,Lookup_table!C:C)</f>
        <v>Business</v>
      </c>
      <c r="D9640" t="s">
        <v>34</v>
      </c>
      <c r="E9640" t="s">
        <v>32</v>
      </c>
      <c r="F9640" t="s">
        <v>16</v>
      </c>
      <c r="G9640" t="s">
        <v>17</v>
      </c>
      <c r="H9640" t="str">
        <f t="shared" si="600"/>
        <v>Remote</v>
      </c>
      <c r="I9640" t="s">
        <v>35</v>
      </c>
      <c r="J9640" t="str">
        <f t="shared" si="601"/>
        <v>0-2 yrs</v>
      </c>
      <c r="K9640">
        <f t="shared" ca="1" si="603"/>
        <v>1</v>
      </c>
      <c r="L9640" t="s">
        <v>27</v>
      </c>
      <c r="M9640">
        <v>0</v>
      </c>
      <c r="N9640">
        <v>1</v>
      </c>
      <c r="O9640">
        <v>1</v>
      </c>
      <c r="P9640">
        <v>1</v>
      </c>
      <c r="Q9640">
        <v>0</v>
      </c>
      <c r="R9640">
        <f>SUM(M9640:N9640:O9640:P9640:Q9640)</f>
        <v>3</v>
      </c>
      <c r="S9640" s="1">
        <v>77554</v>
      </c>
      <c r="T9640" s="1" t="str">
        <f t="shared" si="602"/>
        <v>Medium</v>
      </c>
      <c r="U9640">
        <v>3</v>
      </c>
      <c r="V9640">
        <v>2026</v>
      </c>
      <c r="W9640" t="s">
        <v>28</v>
      </c>
      <c r="X9640">
        <v>4</v>
      </c>
    </row>
    <row r="9641" spans="1:24" x14ac:dyDescent="0.3">
      <c r="A9641">
        <v>9640</v>
      </c>
      <c r="B9641" t="s">
        <v>21</v>
      </c>
      <c r="C9641" t="str">
        <f>_xlfn.XLOOKUP(B9641,Lookup_table!B:B,Lookup_table!C:C)</f>
        <v>AI</v>
      </c>
      <c r="D9641" t="s">
        <v>22</v>
      </c>
      <c r="E9641" t="s">
        <v>15</v>
      </c>
      <c r="F9641" t="s">
        <v>44</v>
      </c>
      <c r="G9641" t="s">
        <v>17</v>
      </c>
      <c r="H9641" t="str">
        <f t="shared" si="600"/>
        <v>Remote</v>
      </c>
      <c r="I9641" t="s">
        <v>26</v>
      </c>
      <c r="J9641" t="str">
        <f t="shared" si="601"/>
        <v>3-6 yrs</v>
      </c>
      <c r="K9641">
        <f t="shared" ca="1" si="603"/>
        <v>6</v>
      </c>
      <c r="L9641" t="s">
        <v>39</v>
      </c>
      <c r="M9641">
        <v>1</v>
      </c>
      <c r="N9641">
        <v>1</v>
      </c>
      <c r="O9641">
        <v>1</v>
      </c>
      <c r="P9641">
        <v>0</v>
      </c>
      <c r="Q9641">
        <v>1</v>
      </c>
      <c r="R9641">
        <f>SUM(M9641:N9641:O9641:P9641:Q9641)</f>
        <v>4</v>
      </c>
      <c r="S9641" s="1">
        <v>157826</v>
      </c>
      <c r="T9641" s="1" t="str">
        <f t="shared" si="602"/>
        <v>High</v>
      </c>
      <c r="U9641">
        <v>8</v>
      </c>
      <c r="V9641">
        <v>2021</v>
      </c>
      <c r="W9641" t="s">
        <v>28</v>
      </c>
      <c r="X9641">
        <v>9</v>
      </c>
    </row>
    <row r="9642" spans="1:24" x14ac:dyDescent="0.3">
      <c r="A9642">
        <v>9641</v>
      </c>
      <c r="B9642" t="s">
        <v>33</v>
      </c>
      <c r="C9642" t="str">
        <f>_xlfn.XLOOKUP(B9642,Lookup_table!B:B,Lookup_table!C:C)</f>
        <v>Data</v>
      </c>
      <c r="D9642" t="s">
        <v>37</v>
      </c>
      <c r="E9642" t="s">
        <v>38</v>
      </c>
      <c r="F9642" t="s">
        <v>24</v>
      </c>
      <c r="G9642" t="s">
        <v>17</v>
      </c>
      <c r="H9642" t="str">
        <f t="shared" si="600"/>
        <v>Remote</v>
      </c>
      <c r="I9642" t="s">
        <v>26</v>
      </c>
      <c r="J9642" t="str">
        <f t="shared" si="601"/>
        <v>3-6 yrs</v>
      </c>
      <c r="K9642">
        <f t="shared" ca="1" si="603"/>
        <v>4</v>
      </c>
      <c r="L9642" t="s">
        <v>39</v>
      </c>
      <c r="M9642">
        <v>0</v>
      </c>
      <c r="N9642">
        <v>0</v>
      </c>
      <c r="O9642">
        <v>1</v>
      </c>
      <c r="P9642">
        <v>0</v>
      </c>
      <c r="Q9642">
        <v>0</v>
      </c>
      <c r="R9642">
        <f>SUM(M9642:N9642:O9642:P9642:Q9642)</f>
        <v>1</v>
      </c>
      <c r="S9642" s="1">
        <v>85073</v>
      </c>
      <c r="T9642" s="1" t="str">
        <f t="shared" si="602"/>
        <v>Medium</v>
      </c>
      <c r="U9642">
        <v>11</v>
      </c>
      <c r="V9642">
        <v>2021</v>
      </c>
      <c r="W9642" t="s">
        <v>20</v>
      </c>
      <c r="X9642">
        <v>5</v>
      </c>
    </row>
    <row r="9643" spans="1:24" x14ac:dyDescent="0.3">
      <c r="A9643">
        <v>9642</v>
      </c>
      <c r="B9643" t="s">
        <v>31</v>
      </c>
      <c r="C9643" t="str">
        <f>_xlfn.XLOOKUP(B9643,Lookup_table!B:B,Lookup_table!C:C)</f>
        <v>Business</v>
      </c>
      <c r="D9643" t="s">
        <v>34</v>
      </c>
      <c r="E9643" t="s">
        <v>42</v>
      </c>
      <c r="F9643" t="s">
        <v>29</v>
      </c>
      <c r="G9643" t="s">
        <v>25</v>
      </c>
      <c r="H9643" t="str">
        <f t="shared" si="600"/>
        <v>Onsite/Hybrid</v>
      </c>
      <c r="I9643" t="s">
        <v>26</v>
      </c>
      <c r="J9643" t="str">
        <f t="shared" si="601"/>
        <v>3-6 yrs</v>
      </c>
      <c r="K9643">
        <f t="shared" ca="1" si="603"/>
        <v>5</v>
      </c>
      <c r="L9643" t="s">
        <v>39</v>
      </c>
      <c r="M9643">
        <v>0</v>
      </c>
      <c r="N9643">
        <v>0</v>
      </c>
      <c r="O9643">
        <v>0</v>
      </c>
      <c r="P9643">
        <v>1</v>
      </c>
      <c r="Q9643">
        <v>0</v>
      </c>
      <c r="R9643">
        <f>SUM(M9643:N9643:O9643:P9643:Q9643)</f>
        <v>1</v>
      </c>
      <c r="S9643" s="1">
        <v>87989</v>
      </c>
      <c r="T9643" s="1" t="str">
        <f t="shared" si="602"/>
        <v>Medium</v>
      </c>
      <c r="U9643">
        <v>1</v>
      </c>
      <c r="V9643">
        <v>2026</v>
      </c>
      <c r="W9643" t="s">
        <v>28</v>
      </c>
      <c r="X9643">
        <v>9</v>
      </c>
    </row>
    <row r="9644" spans="1:24" x14ac:dyDescent="0.3">
      <c r="A9644">
        <v>9643</v>
      </c>
      <c r="B9644" t="s">
        <v>36</v>
      </c>
      <c r="C9644" t="str">
        <f>_xlfn.XLOOKUP(B9644,Lookup_table!B:B,Lookup_table!C:C)</f>
        <v>Data</v>
      </c>
      <c r="D9644" t="s">
        <v>34</v>
      </c>
      <c r="E9644" t="s">
        <v>38</v>
      </c>
      <c r="F9644" t="s">
        <v>29</v>
      </c>
      <c r="G9644" t="s">
        <v>25</v>
      </c>
      <c r="H9644" t="str">
        <f t="shared" si="600"/>
        <v>Onsite/Hybrid</v>
      </c>
      <c r="I9644" t="s">
        <v>35</v>
      </c>
      <c r="J9644" t="str">
        <f t="shared" si="601"/>
        <v>0-2 yrs</v>
      </c>
      <c r="K9644">
        <f t="shared" ca="1" si="603"/>
        <v>0</v>
      </c>
      <c r="L9644" t="s">
        <v>27</v>
      </c>
      <c r="M9644">
        <v>0</v>
      </c>
      <c r="N9644">
        <v>1</v>
      </c>
      <c r="O9644">
        <v>1</v>
      </c>
      <c r="P9644">
        <v>1</v>
      </c>
      <c r="Q9644">
        <v>1</v>
      </c>
      <c r="R9644">
        <f>SUM(M9644:N9644:O9644:P9644:Q9644)</f>
        <v>4</v>
      </c>
      <c r="S9644" s="1">
        <v>89880</v>
      </c>
      <c r="T9644" s="1" t="str">
        <f t="shared" si="602"/>
        <v>Medium</v>
      </c>
      <c r="U9644">
        <v>6</v>
      </c>
      <c r="V9644">
        <v>2025</v>
      </c>
      <c r="W9644" t="s">
        <v>28</v>
      </c>
      <c r="X9644">
        <v>9</v>
      </c>
    </row>
    <row r="9645" spans="1:24" x14ac:dyDescent="0.3">
      <c r="A9645">
        <v>9644</v>
      </c>
      <c r="B9645" t="s">
        <v>41</v>
      </c>
      <c r="C9645" t="str">
        <f>_xlfn.XLOOKUP(B9645,Lookup_table!B:B,Lookup_table!C:C)</f>
        <v>Data</v>
      </c>
      <c r="D9645" t="s">
        <v>34</v>
      </c>
      <c r="E9645" t="s">
        <v>38</v>
      </c>
      <c r="F9645" t="s">
        <v>24</v>
      </c>
      <c r="G9645" t="s">
        <v>17</v>
      </c>
      <c r="H9645" t="str">
        <f t="shared" si="600"/>
        <v>Remote</v>
      </c>
      <c r="I9645" t="s">
        <v>26</v>
      </c>
      <c r="J9645" t="str">
        <f t="shared" si="601"/>
        <v>3-6 yrs</v>
      </c>
      <c r="K9645">
        <f t="shared" ca="1" si="603"/>
        <v>5</v>
      </c>
      <c r="L9645" t="s">
        <v>39</v>
      </c>
      <c r="M9645">
        <v>1</v>
      </c>
      <c r="N9645">
        <v>0</v>
      </c>
      <c r="O9645">
        <v>1</v>
      </c>
      <c r="P9645">
        <v>1</v>
      </c>
      <c r="Q9645">
        <v>1</v>
      </c>
      <c r="R9645">
        <f>SUM(M9645:N9645:O9645:P9645:Q9645)</f>
        <v>4</v>
      </c>
      <c r="S9645" s="1">
        <v>118027</v>
      </c>
      <c r="T9645" s="1" t="str">
        <f t="shared" si="602"/>
        <v>Medium</v>
      </c>
      <c r="U9645">
        <v>11</v>
      </c>
      <c r="V9645">
        <v>2023</v>
      </c>
      <c r="W9645" t="s">
        <v>28</v>
      </c>
      <c r="X9645">
        <v>3</v>
      </c>
    </row>
    <row r="9646" spans="1:24" x14ac:dyDescent="0.3">
      <c r="A9646">
        <v>9645</v>
      </c>
      <c r="B9646" t="s">
        <v>36</v>
      </c>
      <c r="C9646" t="str">
        <f>_xlfn.XLOOKUP(B9646,Lookup_table!B:B,Lookup_table!C:C)</f>
        <v>Data</v>
      </c>
      <c r="D9646" t="s">
        <v>22</v>
      </c>
      <c r="E9646" t="s">
        <v>15</v>
      </c>
      <c r="F9646" t="s">
        <v>44</v>
      </c>
      <c r="G9646" t="s">
        <v>30</v>
      </c>
      <c r="H9646" t="str">
        <f t="shared" si="600"/>
        <v>Onsite/Hybrid</v>
      </c>
      <c r="I9646" t="s">
        <v>26</v>
      </c>
      <c r="J9646" t="str">
        <f t="shared" si="601"/>
        <v>3-6 yrs</v>
      </c>
      <c r="K9646">
        <f t="shared" ca="1" si="603"/>
        <v>5</v>
      </c>
      <c r="L9646" t="s">
        <v>19</v>
      </c>
      <c r="M9646">
        <v>0</v>
      </c>
      <c r="N9646">
        <v>1</v>
      </c>
      <c r="O9646">
        <v>1</v>
      </c>
      <c r="P9646">
        <v>1</v>
      </c>
      <c r="Q9646">
        <v>1</v>
      </c>
      <c r="R9646">
        <f>SUM(M9646:N9646:O9646:P9646:Q9646)</f>
        <v>4</v>
      </c>
      <c r="S9646" s="1">
        <v>130874</v>
      </c>
      <c r="T9646" s="1" t="str">
        <f t="shared" si="602"/>
        <v>High</v>
      </c>
      <c r="U9646">
        <v>11</v>
      </c>
      <c r="V9646">
        <v>2026</v>
      </c>
      <c r="W9646" t="s">
        <v>28</v>
      </c>
      <c r="X9646">
        <v>1</v>
      </c>
    </row>
    <row r="9647" spans="1:24" x14ac:dyDescent="0.3">
      <c r="A9647">
        <v>9646</v>
      </c>
      <c r="B9647" t="s">
        <v>50</v>
      </c>
      <c r="C9647" t="str">
        <f>_xlfn.XLOOKUP(B9647,Lookup_table!B:B,Lookup_table!C:C)</f>
        <v>AI</v>
      </c>
      <c r="D9647" t="s">
        <v>34</v>
      </c>
      <c r="E9647" t="s">
        <v>38</v>
      </c>
      <c r="F9647" t="s">
        <v>44</v>
      </c>
      <c r="G9647" t="s">
        <v>30</v>
      </c>
      <c r="H9647" t="str">
        <f t="shared" si="600"/>
        <v>Onsite/Hybrid</v>
      </c>
      <c r="I9647" t="s">
        <v>35</v>
      </c>
      <c r="J9647" t="str">
        <f t="shared" si="601"/>
        <v>0-2 yrs</v>
      </c>
      <c r="K9647">
        <f t="shared" ca="1" si="603"/>
        <v>2</v>
      </c>
      <c r="L9647" t="s">
        <v>27</v>
      </c>
      <c r="M9647">
        <v>0</v>
      </c>
      <c r="N9647">
        <v>0</v>
      </c>
      <c r="O9647">
        <v>1</v>
      </c>
      <c r="P9647">
        <v>0</v>
      </c>
      <c r="Q9647">
        <v>0</v>
      </c>
      <c r="R9647">
        <f>SUM(M9647:N9647:O9647:P9647:Q9647)</f>
        <v>1</v>
      </c>
      <c r="S9647" s="1">
        <v>100819</v>
      </c>
      <c r="T9647" s="1" t="str">
        <f t="shared" si="602"/>
        <v>Medium</v>
      </c>
      <c r="U9647">
        <v>2</v>
      </c>
      <c r="V9647">
        <v>2021</v>
      </c>
      <c r="W9647" t="s">
        <v>20</v>
      </c>
      <c r="X9647">
        <v>1</v>
      </c>
    </row>
    <row r="9648" spans="1:24" x14ac:dyDescent="0.3">
      <c r="A9648">
        <v>9647</v>
      </c>
      <c r="B9648" t="s">
        <v>21</v>
      </c>
      <c r="C9648" t="str">
        <f>_xlfn.XLOOKUP(B9648,Lookup_table!B:B,Lookup_table!C:C)</f>
        <v>AI</v>
      </c>
      <c r="D9648" t="s">
        <v>34</v>
      </c>
      <c r="E9648" t="s">
        <v>40</v>
      </c>
      <c r="F9648" t="s">
        <v>52</v>
      </c>
      <c r="G9648" t="s">
        <v>25</v>
      </c>
      <c r="H9648" t="str">
        <f t="shared" si="600"/>
        <v>Onsite/Hybrid</v>
      </c>
      <c r="I9648" t="s">
        <v>18</v>
      </c>
      <c r="J9648" t="str">
        <f t="shared" si="601"/>
        <v>7+ yrs</v>
      </c>
      <c r="K9648">
        <f t="shared" ca="1" si="603"/>
        <v>15</v>
      </c>
      <c r="L9648" t="s">
        <v>39</v>
      </c>
      <c r="M9648">
        <v>0</v>
      </c>
      <c r="N9648">
        <v>0</v>
      </c>
      <c r="O9648">
        <v>1</v>
      </c>
      <c r="P9648">
        <v>1</v>
      </c>
      <c r="Q9648">
        <v>0</v>
      </c>
      <c r="R9648">
        <f>SUM(M9648:N9648:O9648:P9648:Q9648)</f>
        <v>2</v>
      </c>
      <c r="S9648" s="1">
        <v>166430</v>
      </c>
      <c r="T9648" s="1" t="str">
        <f t="shared" si="602"/>
        <v>High</v>
      </c>
      <c r="U9648">
        <v>7</v>
      </c>
      <c r="V9648">
        <v>2023</v>
      </c>
      <c r="W9648" t="s">
        <v>28</v>
      </c>
      <c r="X9648">
        <v>4</v>
      </c>
    </row>
    <row r="9649" spans="1:24" x14ac:dyDescent="0.3">
      <c r="A9649">
        <v>9648</v>
      </c>
      <c r="B9649" t="s">
        <v>50</v>
      </c>
      <c r="C9649" t="str">
        <f>_xlfn.XLOOKUP(B9649,Lookup_table!B:B,Lookup_table!C:C)</f>
        <v>AI</v>
      </c>
      <c r="D9649" t="s">
        <v>22</v>
      </c>
      <c r="E9649" t="s">
        <v>42</v>
      </c>
      <c r="F9649" t="s">
        <v>52</v>
      </c>
      <c r="G9649" t="s">
        <v>25</v>
      </c>
      <c r="H9649" t="str">
        <f t="shared" si="600"/>
        <v>Onsite/Hybrid</v>
      </c>
      <c r="I9649" t="s">
        <v>18</v>
      </c>
      <c r="J9649" t="str">
        <f t="shared" si="601"/>
        <v>7+ yrs</v>
      </c>
      <c r="K9649">
        <f t="shared" ca="1" si="603"/>
        <v>13</v>
      </c>
      <c r="L9649" t="s">
        <v>39</v>
      </c>
      <c r="M9649">
        <v>1</v>
      </c>
      <c r="N9649">
        <v>0</v>
      </c>
      <c r="O9649">
        <v>1</v>
      </c>
      <c r="P9649">
        <v>1</v>
      </c>
      <c r="Q9649">
        <v>1</v>
      </c>
      <c r="R9649">
        <f>SUM(M9649:N9649:O9649:P9649:Q9649)</f>
        <v>4</v>
      </c>
      <c r="S9649" s="1">
        <v>200435</v>
      </c>
      <c r="T9649" s="1" t="str">
        <f t="shared" si="602"/>
        <v>High</v>
      </c>
      <c r="U9649">
        <v>9</v>
      </c>
      <c r="V9649">
        <v>2020</v>
      </c>
      <c r="W9649" t="s">
        <v>28</v>
      </c>
      <c r="X9649">
        <v>1</v>
      </c>
    </row>
    <row r="9650" spans="1:24" x14ac:dyDescent="0.3">
      <c r="A9650">
        <v>9649</v>
      </c>
      <c r="B9650" t="s">
        <v>41</v>
      </c>
      <c r="C9650" t="str">
        <f>_xlfn.XLOOKUP(B9650,Lookup_table!B:B,Lookup_table!C:C)</f>
        <v>Data</v>
      </c>
      <c r="D9650" t="s">
        <v>14</v>
      </c>
      <c r="E9650" t="s">
        <v>38</v>
      </c>
      <c r="F9650" t="s">
        <v>44</v>
      </c>
      <c r="G9650" t="s">
        <v>25</v>
      </c>
      <c r="H9650" t="str">
        <f t="shared" si="600"/>
        <v>Onsite/Hybrid</v>
      </c>
      <c r="I9650" t="s">
        <v>26</v>
      </c>
      <c r="J9650" t="str">
        <f t="shared" si="601"/>
        <v>3-6 yrs</v>
      </c>
      <c r="K9650">
        <f t="shared" ca="1" si="603"/>
        <v>4</v>
      </c>
      <c r="L9650" t="s">
        <v>39</v>
      </c>
      <c r="M9650">
        <v>0</v>
      </c>
      <c r="N9650">
        <v>1</v>
      </c>
      <c r="O9650">
        <v>1</v>
      </c>
      <c r="P9650">
        <v>0</v>
      </c>
      <c r="Q9650">
        <v>1</v>
      </c>
      <c r="R9650">
        <f>SUM(M9650:N9650:O9650:P9650:Q9650)</f>
        <v>3</v>
      </c>
      <c r="S9650" s="1">
        <v>97097</v>
      </c>
      <c r="T9650" s="1" t="str">
        <f t="shared" si="602"/>
        <v>Medium</v>
      </c>
      <c r="U9650">
        <v>12</v>
      </c>
      <c r="V9650">
        <v>2020</v>
      </c>
      <c r="W9650" t="s">
        <v>28</v>
      </c>
      <c r="X9650">
        <v>7</v>
      </c>
    </row>
    <row r="9651" spans="1:24" x14ac:dyDescent="0.3">
      <c r="A9651">
        <v>9650</v>
      </c>
      <c r="B9651" t="s">
        <v>50</v>
      </c>
      <c r="C9651" t="str">
        <f>_xlfn.XLOOKUP(B9651,Lookup_table!B:B,Lookup_table!C:C)</f>
        <v>AI</v>
      </c>
      <c r="D9651" t="s">
        <v>34</v>
      </c>
      <c r="E9651" t="s">
        <v>42</v>
      </c>
      <c r="F9651" t="s">
        <v>52</v>
      </c>
      <c r="G9651" t="s">
        <v>17</v>
      </c>
      <c r="H9651" t="str">
        <f t="shared" si="600"/>
        <v>Remote</v>
      </c>
      <c r="I9651" t="s">
        <v>18</v>
      </c>
      <c r="J9651" t="str">
        <f t="shared" si="601"/>
        <v>7+ yrs</v>
      </c>
      <c r="K9651">
        <f t="shared" ca="1" si="603"/>
        <v>15</v>
      </c>
      <c r="L9651" t="s">
        <v>19</v>
      </c>
      <c r="M9651">
        <v>1</v>
      </c>
      <c r="N9651">
        <v>0</v>
      </c>
      <c r="O9651">
        <v>1</v>
      </c>
      <c r="P9651">
        <v>0</v>
      </c>
      <c r="Q9651">
        <v>0</v>
      </c>
      <c r="R9651">
        <f>SUM(M9651:N9651:O9651:P9651:Q9651)</f>
        <v>2</v>
      </c>
      <c r="S9651" s="1">
        <v>152363</v>
      </c>
      <c r="T9651" s="1" t="str">
        <f t="shared" si="602"/>
        <v>High</v>
      </c>
      <c r="U9651">
        <v>2</v>
      </c>
      <c r="V9651">
        <v>2024</v>
      </c>
      <c r="W9651" t="s">
        <v>28</v>
      </c>
      <c r="X9651">
        <v>8</v>
      </c>
    </row>
    <row r="9652" spans="1:24" x14ac:dyDescent="0.3">
      <c r="A9652">
        <v>9651</v>
      </c>
      <c r="B9652" t="s">
        <v>31</v>
      </c>
      <c r="C9652" t="str">
        <f>_xlfn.XLOOKUP(B9652,Lookup_table!B:B,Lookup_table!C:C)</f>
        <v>Business</v>
      </c>
      <c r="D9652" t="s">
        <v>37</v>
      </c>
      <c r="E9652" t="s">
        <v>38</v>
      </c>
      <c r="F9652" t="s">
        <v>43</v>
      </c>
      <c r="G9652" t="s">
        <v>30</v>
      </c>
      <c r="H9652" t="str">
        <f t="shared" si="600"/>
        <v>Onsite/Hybrid</v>
      </c>
      <c r="I9652" t="s">
        <v>18</v>
      </c>
      <c r="J9652" t="str">
        <f t="shared" si="601"/>
        <v>7+ yrs</v>
      </c>
      <c r="K9652">
        <f t="shared" ca="1" si="603"/>
        <v>10</v>
      </c>
      <c r="L9652" t="s">
        <v>27</v>
      </c>
      <c r="M9652">
        <v>1</v>
      </c>
      <c r="N9652">
        <v>1</v>
      </c>
      <c r="O9652">
        <v>1</v>
      </c>
      <c r="P9652">
        <v>0</v>
      </c>
      <c r="Q9652">
        <v>0</v>
      </c>
      <c r="R9652">
        <f>SUM(M9652:N9652:O9652:P9652:Q9652)</f>
        <v>3</v>
      </c>
      <c r="S9652" s="1">
        <v>118759</v>
      </c>
      <c r="T9652" s="1" t="str">
        <f t="shared" si="602"/>
        <v>Medium</v>
      </c>
      <c r="U9652">
        <v>2</v>
      </c>
      <c r="V9652">
        <v>2023</v>
      </c>
      <c r="W9652" t="s">
        <v>34</v>
      </c>
      <c r="X9652">
        <v>1</v>
      </c>
    </row>
    <row r="9653" spans="1:24" x14ac:dyDescent="0.3">
      <c r="A9653">
        <v>9652</v>
      </c>
      <c r="B9653" t="s">
        <v>36</v>
      </c>
      <c r="C9653" t="str">
        <f>_xlfn.XLOOKUP(B9653,Lookup_table!B:B,Lookup_table!C:C)</f>
        <v>Data</v>
      </c>
      <c r="D9653" t="s">
        <v>22</v>
      </c>
      <c r="E9653" t="s">
        <v>32</v>
      </c>
      <c r="F9653" t="s">
        <v>29</v>
      </c>
      <c r="G9653" t="s">
        <v>25</v>
      </c>
      <c r="H9653" t="str">
        <f t="shared" si="600"/>
        <v>Onsite/Hybrid</v>
      </c>
      <c r="I9653" t="s">
        <v>35</v>
      </c>
      <c r="J9653" t="str">
        <f t="shared" si="601"/>
        <v>0-2 yrs</v>
      </c>
      <c r="K9653">
        <f t="shared" ca="1" si="603"/>
        <v>0</v>
      </c>
      <c r="L9653" t="s">
        <v>19</v>
      </c>
      <c r="M9653">
        <v>1</v>
      </c>
      <c r="N9653">
        <v>1</v>
      </c>
      <c r="O9653">
        <v>1</v>
      </c>
      <c r="P9653">
        <v>0</v>
      </c>
      <c r="Q9653">
        <v>0</v>
      </c>
      <c r="R9653">
        <f>SUM(M9653:N9653:O9653:P9653:Q9653)</f>
        <v>3</v>
      </c>
      <c r="S9653" s="1">
        <v>89207</v>
      </c>
      <c r="T9653" s="1" t="str">
        <f t="shared" si="602"/>
        <v>Medium</v>
      </c>
      <c r="U9653">
        <v>8</v>
      </c>
      <c r="V9653">
        <v>2025</v>
      </c>
      <c r="W9653" t="s">
        <v>34</v>
      </c>
      <c r="X9653">
        <v>4</v>
      </c>
    </row>
    <row r="9654" spans="1:24" x14ac:dyDescent="0.3">
      <c r="A9654">
        <v>9653</v>
      </c>
      <c r="B9654" t="s">
        <v>33</v>
      </c>
      <c r="C9654" t="str">
        <f>_xlfn.XLOOKUP(B9654,Lookup_table!B:B,Lookup_table!C:C)</f>
        <v>Data</v>
      </c>
      <c r="D9654" t="s">
        <v>14</v>
      </c>
      <c r="E9654" t="s">
        <v>38</v>
      </c>
      <c r="F9654" t="s">
        <v>16</v>
      </c>
      <c r="G9654" t="s">
        <v>17</v>
      </c>
      <c r="H9654" t="str">
        <f t="shared" si="600"/>
        <v>Remote</v>
      </c>
      <c r="I9654" t="s">
        <v>18</v>
      </c>
      <c r="J9654" t="str">
        <f t="shared" si="601"/>
        <v>7+ yrs</v>
      </c>
      <c r="K9654">
        <f t="shared" ca="1" si="603"/>
        <v>13</v>
      </c>
      <c r="L9654" t="s">
        <v>27</v>
      </c>
      <c r="M9654">
        <v>1</v>
      </c>
      <c r="N9654">
        <v>0</v>
      </c>
      <c r="O9654">
        <v>0</v>
      </c>
      <c r="P9654">
        <v>1</v>
      </c>
      <c r="Q9654">
        <v>0</v>
      </c>
      <c r="R9654">
        <f>SUM(M9654:N9654:O9654:P9654:Q9654)</f>
        <v>2</v>
      </c>
      <c r="S9654" s="1">
        <v>113460</v>
      </c>
      <c r="T9654" s="1" t="str">
        <f t="shared" si="602"/>
        <v>Medium</v>
      </c>
      <c r="U9654">
        <v>10</v>
      </c>
      <c r="V9654">
        <v>2024</v>
      </c>
      <c r="W9654" t="s">
        <v>28</v>
      </c>
      <c r="X9654">
        <v>7</v>
      </c>
    </row>
    <row r="9655" spans="1:24" x14ac:dyDescent="0.3">
      <c r="A9655">
        <v>9654</v>
      </c>
      <c r="B9655" t="s">
        <v>50</v>
      </c>
      <c r="C9655" t="str">
        <f>_xlfn.XLOOKUP(B9655,Lookup_table!B:B,Lookup_table!C:C)</f>
        <v>AI</v>
      </c>
      <c r="D9655" t="s">
        <v>22</v>
      </c>
      <c r="E9655" t="s">
        <v>23</v>
      </c>
      <c r="F9655" t="s">
        <v>52</v>
      </c>
      <c r="G9655" t="s">
        <v>25</v>
      </c>
      <c r="H9655" t="str">
        <f t="shared" si="600"/>
        <v>Onsite/Hybrid</v>
      </c>
      <c r="I9655" t="s">
        <v>18</v>
      </c>
      <c r="J9655" t="str">
        <f t="shared" si="601"/>
        <v>7+ yrs</v>
      </c>
      <c r="K9655">
        <f t="shared" ca="1" si="603"/>
        <v>8</v>
      </c>
      <c r="L9655" t="s">
        <v>39</v>
      </c>
      <c r="M9655">
        <v>1</v>
      </c>
      <c r="N9655">
        <v>1</v>
      </c>
      <c r="O9655">
        <v>0</v>
      </c>
      <c r="P9655">
        <v>0</v>
      </c>
      <c r="Q9655">
        <v>0</v>
      </c>
      <c r="R9655">
        <f>SUM(M9655:N9655:O9655:P9655:Q9655)</f>
        <v>2</v>
      </c>
      <c r="S9655" s="1">
        <v>158483</v>
      </c>
      <c r="T9655" s="1" t="str">
        <f t="shared" si="602"/>
        <v>High</v>
      </c>
      <c r="U9655">
        <v>8</v>
      </c>
      <c r="V9655">
        <v>2021</v>
      </c>
      <c r="W9655" t="s">
        <v>28</v>
      </c>
      <c r="X9655">
        <v>8</v>
      </c>
    </row>
    <row r="9656" spans="1:24" x14ac:dyDescent="0.3">
      <c r="A9656">
        <v>9655</v>
      </c>
      <c r="B9656" t="s">
        <v>50</v>
      </c>
      <c r="C9656" t="str">
        <f>_xlfn.XLOOKUP(B9656,Lookup_table!B:B,Lookup_table!C:C)</f>
        <v>AI</v>
      </c>
      <c r="D9656" t="s">
        <v>37</v>
      </c>
      <c r="E9656" t="s">
        <v>32</v>
      </c>
      <c r="F9656" t="s">
        <v>51</v>
      </c>
      <c r="G9656" t="s">
        <v>30</v>
      </c>
      <c r="H9656" t="str">
        <f t="shared" si="600"/>
        <v>Onsite/Hybrid</v>
      </c>
      <c r="I9656" t="s">
        <v>35</v>
      </c>
      <c r="J9656" t="str">
        <f t="shared" si="601"/>
        <v>0-2 yrs</v>
      </c>
      <c r="K9656">
        <f t="shared" ca="1" si="603"/>
        <v>1</v>
      </c>
      <c r="L9656" t="s">
        <v>27</v>
      </c>
      <c r="M9656">
        <v>0</v>
      </c>
      <c r="N9656">
        <v>1</v>
      </c>
      <c r="O9656">
        <v>1</v>
      </c>
      <c r="P9656">
        <v>1</v>
      </c>
      <c r="Q9656">
        <v>1</v>
      </c>
      <c r="R9656">
        <f>SUM(M9656:N9656:O9656:P9656:Q9656)</f>
        <v>4</v>
      </c>
      <c r="S9656" s="1">
        <v>128268</v>
      </c>
      <c r="T9656" s="1" t="str">
        <f t="shared" si="602"/>
        <v>High</v>
      </c>
      <c r="U9656">
        <v>10</v>
      </c>
      <c r="V9656">
        <v>2020</v>
      </c>
      <c r="W9656" t="s">
        <v>28</v>
      </c>
      <c r="X9656">
        <v>6</v>
      </c>
    </row>
    <row r="9657" spans="1:24" x14ac:dyDescent="0.3">
      <c r="A9657">
        <v>9656</v>
      </c>
      <c r="B9657" t="s">
        <v>36</v>
      </c>
      <c r="C9657" t="str">
        <f>_xlfn.XLOOKUP(B9657,Lookup_table!B:B,Lookup_table!C:C)</f>
        <v>Data</v>
      </c>
      <c r="D9657" t="s">
        <v>37</v>
      </c>
      <c r="E9657" t="s">
        <v>15</v>
      </c>
      <c r="F9657" t="s">
        <v>29</v>
      </c>
      <c r="G9657" t="s">
        <v>30</v>
      </c>
      <c r="H9657" t="str">
        <f t="shared" si="600"/>
        <v>Onsite/Hybrid</v>
      </c>
      <c r="I9657" t="s">
        <v>18</v>
      </c>
      <c r="J9657" t="str">
        <f t="shared" si="601"/>
        <v>7+ yrs</v>
      </c>
      <c r="K9657">
        <f t="shared" ca="1" si="603"/>
        <v>14</v>
      </c>
      <c r="L9657" t="s">
        <v>19</v>
      </c>
      <c r="M9657">
        <v>1</v>
      </c>
      <c r="N9657">
        <v>0</v>
      </c>
      <c r="O9657">
        <v>1</v>
      </c>
      <c r="P9657">
        <v>0</v>
      </c>
      <c r="Q9657">
        <v>1</v>
      </c>
      <c r="R9657">
        <f>SUM(M9657:N9657:O9657:P9657:Q9657)</f>
        <v>3</v>
      </c>
      <c r="S9657" s="1">
        <v>123157</v>
      </c>
      <c r="T9657" s="1" t="str">
        <f t="shared" si="602"/>
        <v>High</v>
      </c>
      <c r="U9657">
        <v>12</v>
      </c>
      <c r="V9657">
        <v>2025</v>
      </c>
      <c r="W9657" t="s">
        <v>34</v>
      </c>
      <c r="X9657">
        <v>4</v>
      </c>
    </row>
    <row r="9658" spans="1:24" x14ac:dyDescent="0.3">
      <c r="A9658">
        <v>9657</v>
      </c>
      <c r="B9658" t="s">
        <v>50</v>
      </c>
      <c r="C9658" t="str">
        <f>_xlfn.XLOOKUP(B9658,Lookup_table!B:B,Lookup_table!C:C)</f>
        <v>AI</v>
      </c>
      <c r="D9658" t="s">
        <v>22</v>
      </c>
      <c r="E9658" t="s">
        <v>42</v>
      </c>
      <c r="F9658" t="s">
        <v>52</v>
      </c>
      <c r="G9658" t="s">
        <v>25</v>
      </c>
      <c r="H9658" t="str">
        <f t="shared" si="600"/>
        <v>Onsite/Hybrid</v>
      </c>
      <c r="I9658" t="s">
        <v>35</v>
      </c>
      <c r="J9658" t="str">
        <f t="shared" si="601"/>
        <v>0-2 yrs</v>
      </c>
      <c r="K9658">
        <f t="shared" ca="1" si="603"/>
        <v>1</v>
      </c>
      <c r="L9658" t="s">
        <v>27</v>
      </c>
      <c r="M9658">
        <v>0</v>
      </c>
      <c r="N9658">
        <v>1</v>
      </c>
      <c r="O9658">
        <v>1</v>
      </c>
      <c r="P9658">
        <v>0</v>
      </c>
      <c r="Q9658">
        <v>1</v>
      </c>
      <c r="R9658">
        <f>SUM(M9658:N9658:O9658:P9658:Q9658)</f>
        <v>3</v>
      </c>
      <c r="S9658" s="1">
        <v>139844</v>
      </c>
      <c r="T9658" s="1" t="str">
        <f t="shared" si="602"/>
        <v>High</v>
      </c>
      <c r="U9658">
        <v>7</v>
      </c>
      <c r="V9658">
        <v>2021</v>
      </c>
      <c r="W9658" t="s">
        <v>20</v>
      </c>
      <c r="X9658">
        <v>1</v>
      </c>
    </row>
    <row r="9659" spans="1:24" x14ac:dyDescent="0.3">
      <c r="A9659">
        <v>9658</v>
      </c>
      <c r="B9659" t="s">
        <v>50</v>
      </c>
      <c r="C9659" t="str">
        <f>_xlfn.XLOOKUP(B9659,Lookup_table!B:B,Lookup_table!C:C)</f>
        <v>AI</v>
      </c>
      <c r="D9659" t="s">
        <v>37</v>
      </c>
      <c r="E9659" t="s">
        <v>23</v>
      </c>
      <c r="F9659" t="s">
        <v>51</v>
      </c>
      <c r="G9659" t="s">
        <v>17</v>
      </c>
      <c r="H9659" t="str">
        <f t="shared" si="600"/>
        <v>Remote</v>
      </c>
      <c r="I9659" t="s">
        <v>26</v>
      </c>
      <c r="J9659" t="str">
        <f t="shared" si="601"/>
        <v>3-6 yrs</v>
      </c>
      <c r="K9659">
        <f t="shared" ca="1" si="603"/>
        <v>3</v>
      </c>
      <c r="L9659" t="s">
        <v>27</v>
      </c>
      <c r="M9659">
        <v>1</v>
      </c>
      <c r="N9659">
        <v>0</v>
      </c>
      <c r="O9659">
        <v>0</v>
      </c>
      <c r="P9659">
        <v>1</v>
      </c>
      <c r="Q9659">
        <v>1</v>
      </c>
      <c r="R9659">
        <f>SUM(M9659:N9659:O9659:P9659:Q9659)</f>
        <v>3</v>
      </c>
      <c r="S9659" s="1">
        <v>137410</v>
      </c>
      <c r="T9659" s="1" t="str">
        <f t="shared" si="602"/>
        <v>High</v>
      </c>
      <c r="U9659">
        <v>6</v>
      </c>
      <c r="V9659">
        <v>2021</v>
      </c>
      <c r="W9659" t="s">
        <v>20</v>
      </c>
      <c r="X9659">
        <v>1</v>
      </c>
    </row>
    <row r="9660" spans="1:24" x14ac:dyDescent="0.3">
      <c r="A9660">
        <v>9659</v>
      </c>
      <c r="B9660" t="s">
        <v>31</v>
      </c>
      <c r="C9660" t="str">
        <f>_xlfn.XLOOKUP(B9660,Lookup_table!B:B,Lookup_table!C:C)</f>
        <v>Business</v>
      </c>
      <c r="D9660" t="s">
        <v>14</v>
      </c>
      <c r="E9660" t="s">
        <v>42</v>
      </c>
      <c r="F9660" t="s">
        <v>24</v>
      </c>
      <c r="G9660" t="s">
        <v>25</v>
      </c>
      <c r="H9660" t="str">
        <f t="shared" si="600"/>
        <v>Onsite/Hybrid</v>
      </c>
      <c r="I9660" t="s">
        <v>18</v>
      </c>
      <c r="J9660" t="str">
        <f t="shared" si="601"/>
        <v>7+ yrs</v>
      </c>
      <c r="K9660">
        <f t="shared" ca="1" si="603"/>
        <v>8</v>
      </c>
      <c r="L9660" t="s">
        <v>39</v>
      </c>
      <c r="M9660">
        <v>0</v>
      </c>
      <c r="N9660">
        <v>0</v>
      </c>
      <c r="O9660">
        <v>1</v>
      </c>
      <c r="P9660">
        <v>1</v>
      </c>
      <c r="Q9660">
        <v>1</v>
      </c>
      <c r="R9660">
        <f>SUM(M9660:N9660:O9660:P9660:Q9660)</f>
        <v>3</v>
      </c>
      <c r="S9660" s="1">
        <v>144011</v>
      </c>
      <c r="T9660" s="1" t="str">
        <f t="shared" si="602"/>
        <v>High</v>
      </c>
      <c r="U9660">
        <v>1</v>
      </c>
      <c r="V9660">
        <v>2026</v>
      </c>
      <c r="W9660" t="s">
        <v>28</v>
      </c>
      <c r="X9660">
        <v>2</v>
      </c>
    </row>
    <row r="9661" spans="1:24" x14ac:dyDescent="0.3">
      <c r="A9661">
        <v>9660</v>
      </c>
      <c r="B9661" t="s">
        <v>50</v>
      </c>
      <c r="C9661" t="str">
        <f>_xlfn.XLOOKUP(B9661,Lookup_table!B:B,Lookup_table!C:C)</f>
        <v>AI</v>
      </c>
      <c r="D9661" t="s">
        <v>14</v>
      </c>
      <c r="E9661" t="s">
        <v>23</v>
      </c>
      <c r="F9661" t="s">
        <v>24</v>
      </c>
      <c r="G9661" t="s">
        <v>17</v>
      </c>
      <c r="H9661" t="str">
        <f t="shared" si="600"/>
        <v>Remote</v>
      </c>
      <c r="I9661" t="s">
        <v>35</v>
      </c>
      <c r="J9661" t="str">
        <f t="shared" si="601"/>
        <v>0-2 yrs</v>
      </c>
      <c r="K9661">
        <f t="shared" ca="1" si="603"/>
        <v>1</v>
      </c>
      <c r="L9661" t="s">
        <v>19</v>
      </c>
      <c r="M9661">
        <v>1</v>
      </c>
      <c r="N9661">
        <v>1</v>
      </c>
      <c r="O9661">
        <v>1</v>
      </c>
      <c r="P9661">
        <v>0</v>
      </c>
      <c r="Q9661">
        <v>1</v>
      </c>
      <c r="R9661">
        <f>SUM(M9661:N9661:O9661:P9661:Q9661)</f>
        <v>4</v>
      </c>
      <c r="S9661" s="1">
        <v>112753</v>
      </c>
      <c r="T9661" s="1" t="str">
        <f t="shared" si="602"/>
        <v>Medium</v>
      </c>
      <c r="U9661">
        <v>4</v>
      </c>
      <c r="V9661">
        <v>2023</v>
      </c>
      <c r="W9661" t="s">
        <v>34</v>
      </c>
      <c r="X9661">
        <v>5</v>
      </c>
    </row>
    <row r="9662" spans="1:24" x14ac:dyDescent="0.3">
      <c r="A9662">
        <v>9661</v>
      </c>
      <c r="B9662" t="s">
        <v>31</v>
      </c>
      <c r="C9662" t="str">
        <f>_xlfn.XLOOKUP(B9662,Lookup_table!B:B,Lookup_table!C:C)</f>
        <v>Business</v>
      </c>
      <c r="D9662" t="s">
        <v>14</v>
      </c>
      <c r="E9662" t="s">
        <v>38</v>
      </c>
      <c r="F9662" t="s">
        <v>43</v>
      </c>
      <c r="G9662" t="s">
        <v>25</v>
      </c>
      <c r="H9662" t="str">
        <f t="shared" si="600"/>
        <v>Onsite/Hybrid</v>
      </c>
      <c r="I9662" t="s">
        <v>26</v>
      </c>
      <c r="J9662" t="str">
        <f t="shared" si="601"/>
        <v>3-6 yrs</v>
      </c>
      <c r="K9662">
        <f t="shared" ca="1" si="603"/>
        <v>6</v>
      </c>
      <c r="L9662" t="s">
        <v>39</v>
      </c>
      <c r="M9662">
        <v>1</v>
      </c>
      <c r="N9662">
        <v>1</v>
      </c>
      <c r="O9662">
        <v>0</v>
      </c>
      <c r="P9662">
        <v>0</v>
      </c>
      <c r="Q9662">
        <v>1</v>
      </c>
      <c r="R9662">
        <f>SUM(M9662:N9662:O9662:P9662:Q9662)</f>
        <v>3</v>
      </c>
      <c r="S9662" s="1">
        <v>87603</v>
      </c>
      <c r="T9662" s="1" t="str">
        <f t="shared" si="602"/>
        <v>Medium</v>
      </c>
      <c r="U9662">
        <v>8</v>
      </c>
      <c r="V9662">
        <v>2020</v>
      </c>
      <c r="W9662" t="s">
        <v>34</v>
      </c>
      <c r="X9662">
        <v>2</v>
      </c>
    </row>
    <row r="9663" spans="1:24" x14ac:dyDescent="0.3">
      <c r="A9663">
        <v>9662</v>
      </c>
      <c r="B9663" t="s">
        <v>50</v>
      </c>
      <c r="C9663" t="str">
        <f>_xlfn.XLOOKUP(B9663,Lookup_table!B:B,Lookup_table!C:C)</f>
        <v>AI</v>
      </c>
      <c r="D9663" t="s">
        <v>14</v>
      </c>
      <c r="E9663" t="s">
        <v>23</v>
      </c>
      <c r="F9663" t="s">
        <v>43</v>
      </c>
      <c r="G9663" t="s">
        <v>30</v>
      </c>
      <c r="H9663" t="str">
        <f t="shared" si="600"/>
        <v>Onsite/Hybrid</v>
      </c>
      <c r="I9663" t="s">
        <v>18</v>
      </c>
      <c r="J9663" t="str">
        <f t="shared" si="601"/>
        <v>7+ yrs</v>
      </c>
      <c r="K9663">
        <f t="shared" ca="1" si="603"/>
        <v>8</v>
      </c>
      <c r="L9663" t="s">
        <v>27</v>
      </c>
      <c r="M9663">
        <v>0</v>
      </c>
      <c r="N9663">
        <v>1</v>
      </c>
      <c r="O9663">
        <v>1</v>
      </c>
      <c r="P9663">
        <v>0</v>
      </c>
      <c r="Q9663">
        <v>0</v>
      </c>
      <c r="R9663">
        <f>SUM(M9663:N9663:O9663:P9663:Q9663)</f>
        <v>2</v>
      </c>
      <c r="S9663" s="1">
        <v>155650</v>
      </c>
      <c r="T9663" s="1" t="str">
        <f t="shared" si="602"/>
        <v>High</v>
      </c>
      <c r="U9663">
        <v>1</v>
      </c>
      <c r="V9663">
        <v>2026</v>
      </c>
      <c r="W9663" t="s">
        <v>34</v>
      </c>
      <c r="X9663">
        <v>1</v>
      </c>
    </row>
    <row r="9664" spans="1:24" x14ac:dyDescent="0.3">
      <c r="A9664">
        <v>9663</v>
      </c>
      <c r="B9664" t="s">
        <v>21</v>
      </c>
      <c r="C9664" t="str">
        <f>_xlfn.XLOOKUP(B9664,Lookup_table!B:B,Lookup_table!C:C)</f>
        <v>AI</v>
      </c>
      <c r="D9664" t="s">
        <v>37</v>
      </c>
      <c r="E9664" t="s">
        <v>40</v>
      </c>
      <c r="F9664" t="s">
        <v>24</v>
      </c>
      <c r="G9664" t="s">
        <v>17</v>
      </c>
      <c r="H9664" t="str">
        <f t="shared" si="600"/>
        <v>Remote</v>
      </c>
      <c r="I9664" t="s">
        <v>26</v>
      </c>
      <c r="J9664" t="str">
        <f t="shared" si="601"/>
        <v>3-6 yrs</v>
      </c>
      <c r="K9664">
        <f t="shared" ca="1" si="603"/>
        <v>3</v>
      </c>
      <c r="L9664" t="s">
        <v>39</v>
      </c>
      <c r="M9664">
        <v>1</v>
      </c>
      <c r="N9664">
        <v>1</v>
      </c>
      <c r="O9664">
        <v>1</v>
      </c>
      <c r="P9664">
        <v>0</v>
      </c>
      <c r="Q9664">
        <v>1</v>
      </c>
      <c r="R9664">
        <f>SUM(M9664:N9664:O9664:P9664:Q9664)</f>
        <v>4</v>
      </c>
      <c r="S9664" s="1">
        <v>139187</v>
      </c>
      <c r="T9664" s="1" t="str">
        <f t="shared" si="602"/>
        <v>High</v>
      </c>
      <c r="U9664">
        <v>2</v>
      </c>
      <c r="V9664">
        <v>2026</v>
      </c>
      <c r="W9664" t="s">
        <v>34</v>
      </c>
      <c r="X9664">
        <v>2</v>
      </c>
    </row>
    <row r="9665" spans="1:24" x14ac:dyDescent="0.3">
      <c r="A9665">
        <v>9664</v>
      </c>
      <c r="B9665" t="s">
        <v>31</v>
      </c>
      <c r="C9665" t="str">
        <f>_xlfn.XLOOKUP(B9665,Lookup_table!B:B,Lookup_table!C:C)</f>
        <v>Business</v>
      </c>
      <c r="D9665" t="s">
        <v>22</v>
      </c>
      <c r="E9665" t="s">
        <v>23</v>
      </c>
      <c r="F9665" t="s">
        <v>16</v>
      </c>
      <c r="G9665" t="s">
        <v>30</v>
      </c>
      <c r="H9665" t="str">
        <f t="shared" si="600"/>
        <v>Onsite/Hybrid</v>
      </c>
      <c r="I9665" t="s">
        <v>18</v>
      </c>
      <c r="J9665" t="str">
        <f t="shared" si="601"/>
        <v>7+ yrs</v>
      </c>
      <c r="K9665">
        <f t="shared" ca="1" si="603"/>
        <v>12</v>
      </c>
      <c r="L9665" t="s">
        <v>27</v>
      </c>
      <c r="M9665">
        <v>1</v>
      </c>
      <c r="N9665">
        <v>1</v>
      </c>
      <c r="O9665">
        <v>1</v>
      </c>
      <c r="P9665">
        <v>0</v>
      </c>
      <c r="Q9665">
        <v>0</v>
      </c>
      <c r="R9665">
        <f>SUM(M9665:N9665:O9665:P9665:Q9665)</f>
        <v>3</v>
      </c>
      <c r="S9665" s="1">
        <v>134847</v>
      </c>
      <c r="T9665" s="1" t="str">
        <f t="shared" si="602"/>
        <v>High</v>
      </c>
      <c r="U9665">
        <v>9</v>
      </c>
      <c r="V9665">
        <v>2023</v>
      </c>
      <c r="W9665" t="s">
        <v>28</v>
      </c>
      <c r="X9665">
        <v>8</v>
      </c>
    </row>
    <row r="9666" spans="1:24" x14ac:dyDescent="0.3">
      <c r="A9666">
        <v>9665</v>
      </c>
      <c r="B9666" t="s">
        <v>31</v>
      </c>
      <c r="C9666" t="str">
        <f>_xlfn.XLOOKUP(B9666,Lookup_table!B:B,Lookup_table!C:C)</f>
        <v>Business</v>
      </c>
      <c r="D9666" t="s">
        <v>34</v>
      </c>
      <c r="E9666" t="s">
        <v>42</v>
      </c>
      <c r="F9666" t="s">
        <v>16</v>
      </c>
      <c r="G9666" t="s">
        <v>30</v>
      </c>
      <c r="H9666" t="str">
        <f t="shared" ref="H9666:H9729" si="604">IF(G9666="Remote","Remote","Onsite/Hybrid")</f>
        <v>Onsite/Hybrid</v>
      </c>
      <c r="I9666" t="s">
        <v>18</v>
      </c>
      <c r="J9666" t="str">
        <f t="shared" ref="J9666:J9729" si="605">IF(I9666="Entry","0-2 yrs",IF(I9666="Mid","3-6 yrs","7+ yrs"))</f>
        <v>7+ yrs</v>
      </c>
      <c r="K9666">
        <f t="shared" ca="1" si="603"/>
        <v>10</v>
      </c>
      <c r="L9666" t="s">
        <v>19</v>
      </c>
      <c r="M9666">
        <v>0</v>
      </c>
      <c r="N9666">
        <v>1</v>
      </c>
      <c r="O9666">
        <v>0</v>
      </c>
      <c r="P9666">
        <v>1</v>
      </c>
      <c r="Q9666">
        <v>1</v>
      </c>
      <c r="R9666">
        <f>SUM(M9666:N9666:O9666:P9666:Q9666)</f>
        <v>3</v>
      </c>
      <c r="S9666" s="1">
        <v>125929</v>
      </c>
      <c r="T9666" s="1" t="str">
        <f t="shared" ref="T9666:T9729" si="606">IF(S9666&lt;=70000,"Low",IF(S9666&lt;=120000,"Medium","High"))</f>
        <v>High</v>
      </c>
      <c r="U9666">
        <v>5</v>
      </c>
      <c r="V9666">
        <v>2023</v>
      </c>
      <c r="W9666" t="s">
        <v>28</v>
      </c>
      <c r="X9666">
        <v>8</v>
      </c>
    </row>
    <row r="9667" spans="1:24" x14ac:dyDescent="0.3">
      <c r="A9667">
        <v>9666</v>
      </c>
      <c r="B9667" t="s">
        <v>33</v>
      </c>
      <c r="C9667" t="str">
        <f>_xlfn.XLOOKUP(B9667,Lookup_table!B:B,Lookup_table!C:C)</f>
        <v>Data</v>
      </c>
      <c r="D9667" t="s">
        <v>14</v>
      </c>
      <c r="E9667" t="s">
        <v>38</v>
      </c>
      <c r="F9667" t="s">
        <v>16</v>
      </c>
      <c r="G9667" t="s">
        <v>30</v>
      </c>
      <c r="H9667" t="str">
        <f t="shared" si="604"/>
        <v>Onsite/Hybrid</v>
      </c>
      <c r="I9667" t="s">
        <v>18</v>
      </c>
      <c r="J9667" t="str">
        <f t="shared" si="605"/>
        <v>7+ yrs</v>
      </c>
      <c r="K9667">
        <f t="shared" ref="K9667:K9730" ca="1" si="607">IF(J9667="0-2 yrs",RANDBETWEEN(0,2),IF(J9667="3-6 yrs", RANDBETWEEN(3,6),IF(J9667="7+ yrs", RANDBETWEEN(7,15)," ")))</f>
        <v>14</v>
      </c>
      <c r="L9667" t="s">
        <v>19</v>
      </c>
      <c r="M9667">
        <v>0</v>
      </c>
      <c r="N9667">
        <v>0</v>
      </c>
      <c r="O9667">
        <v>0</v>
      </c>
      <c r="P9667">
        <v>0</v>
      </c>
      <c r="Q9667">
        <v>0</v>
      </c>
      <c r="R9667">
        <f>SUM(M9667:N9667:O9667:P9667:Q9667)</f>
        <v>0</v>
      </c>
      <c r="S9667" s="1">
        <v>95203</v>
      </c>
      <c r="T9667" s="1" t="str">
        <f t="shared" si="606"/>
        <v>Medium</v>
      </c>
      <c r="U9667">
        <v>1</v>
      </c>
      <c r="V9667">
        <v>2025</v>
      </c>
      <c r="W9667" t="s">
        <v>20</v>
      </c>
      <c r="X9667">
        <v>1</v>
      </c>
    </row>
    <row r="9668" spans="1:24" x14ac:dyDescent="0.3">
      <c r="A9668">
        <v>9667</v>
      </c>
      <c r="B9668" t="s">
        <v>33</v>
      </c>
      <c r="C9668" t="str">
        <f>_xlfn.XLOOKUP(B9668,Lookup_table!B:B,Lookup_table!C:C)</f>
        <v>Data</v>
      </c>
      <c r="D9668" t="s">
        <v>34</v>
      </c>
      <c r="E9668" t="s">
        <v>40</v>
      </c>
      <c r="F9668" t="s">
        <v>51</v>
      </c>
      <c r="G9668" t="s">
        <v>30</v>
      </c>
      <c r="H9668" t="str">
        <f t="shared" si="604"/>
        <v>Onsite/Hybrid</v>
      </c>
      <c r="I9668" t="s">
        <v>26</v>
      </c>
      <c r="J9668" t="str">
        <f t="shared" si="605"/>
        <v>3-6 yrs</v>
      </c>
      <c r="K9668">
        <f t="shared" ca="1" si="607"/>
        <v>6</v>
      </c>
      <c r="L9668" t="s">
        <v>39</v>
      </c>
      <c r="M9668">
        <v>0</v>
      </c>
      <c r="N9668">
        <v>0</v>
      </c>
      <c r="O9668">
        <v>0</v>
      </c>
      <c r="P9668">
        <v>0</v>
      </c>
      <c r="Q9668">
        <v>1</v>
      </c>
      <c r="R9668">
        <f>SUM(M9668:N9668:O9668:P9668:Q9668)</f>
        <v>1</v>
      </c>
      <c r="S9668" s="1">
        <v>89299</v>
      </c>
      <c r="T9668" s="1" t="str">
        <f t="shared" si="606"/>
        <v>Medium</v>
      </c>
      <c r="U9668">
        <v>12</v>
      </c>
      <c r="V9668">
        <v>2026</v>
      </c>
      <c r="W9668" t="s">
        <v>28</v>
      </c>
      <c r="X9668">
        <v>7</v>
      </c>
    </row>
    <row r="9669" spans="1:24" x14ac:dyDescent="0.3">
      <c r="A9669">
        <v>9668</v>
      </c>
      <c r="B9669" t="s">
        <v>33</v>
      </c>
      <c r="C9669" t="str">
        <f>_xlfn.XLOOKUP(B9669,Lookup_table!B:B,Lookup_table!C:C)</f>
        <v>Data</v>
      </c>
      <c r="D9669" t="s">
        <v>37</v>
      </c>
      <c r="E9669" t="s">
        <v>40</v>
      </c>
      <c r="F9669" t="s">
        <v>24</v>
      </c>
      <c r="G9669" t="s">
        <v>17</v>
      </c>
      <c r="H9669" t="str">
        <f t="shared" si="604"/>
        <v>Remote</v>
      </c>
      <c r="I9669" t="s">
        <v>26</v>
      </c>
      <c r="J9669" t="str">
        <f t="shared" si="605"/>
        <v>3-6 yrs</v>
      </c>
      <c r="K9669">
        <f t="shared" ca="1" si="607"/>
        <v>5</v>
      </c>
      <c r="L9669" t="s">
        <v>39</v>
      </c>
      <c r="M9669">
        <v>0</v>
      </c>
      <c r="N9669">
        <v>0</v>
      </c>
      <c r="O9669">
        <v>0</v>
      </c>
      <c r="P9669">
        <v>0</v>
      </c>
      <c r="Q9669">
        <v>0</v>
      </c>
      <c r="R9669">
        <f>SUM(M9669:N9669:O9669:P9669:Q9669)</f>
        <v>0</v>
      </c>
      <c r="S9669" s="1">
        <v>75645</v>
      </c>
      <c r="T9669" s="1" t="str">
        <f t="shared" si="606"/>
        <v>Medium</v>
      </c>
      <c r="U9669">
        <v>9</v>
      </c>
      <c r="V9669">
        <v>2026</v>
      </c>
      <c r="W9669" t="s">
        <v>20</v>
      </c>
      <c r="X9669">
        <v>6</v>
      </c>
    </row>
    <row r="9670" spans="1:24" x14ac:dyDescent="0.3">
      <c r="A9670">
        <v>9669</v>
      </c>
      <c r="B9670" t="s">
        <v>50</v>
      </c>
      <c r="C9670" t="str">
        <f>_xlfn.XLOOKUP(B9670,Lookup_table!B:B,Lookup_table!C:C)</f>
        <v>AI</v>
      </c>
      <c r="D9670" t="s">
        <v>22</v>
      </c>
      <c r="E9670" t="s">
        <v>42</v>
      </c>
      <c r="F9670" t="s">
        <v>29</v>
      </c>
      <c r="G9670" t="s">
        <v>25</v>
      </c>
      <c r="H9670" t="str">
        <f t="shared" si="604"/>
        <v>Onsite/Hybrid</v>
      </c>
      <c r="I9670" t="s">
        <v>35</v>
      </c>
      <c r="J9670" t="str">
        <f t="shared" si="605"/>
        <v>0-2 yrs</v>
      </c>
      <c r="K9670">
        <f t="shared" ca="1" si="607"/>
        <v>2</v>
      </c>
      <c r="L9670" t="s">
        <v>27</v>
      </c>
      <c r="M9670">
        <v>1</v>
      </c>
      <c r="N9670">
        <v>0</v>
      </c>
      <c r="O9670">
        <v>0</v>
      </c>
      <c r="P9670">
        <v>1</v>
      </c>
      <c r="Q9670">
        <v>1</v>
      </c>
      <c r="R9670">
        <f>SUM(M9670:N9670:O9670:P9670:Q9670)</f>
        <v>3</v>
      </c>
      <c r="S9670" s="1">
        <v>138794</v>
      </c>
      <c r="T9670" s="1" t="str">
        <f t="shared" si="606"/>
        <v>High</v>
      </c>
      <c r="U9670">
        <v>4</v>
      </c>
      <c r="V9670">
        <v>2021</v>
      </c>
      <c r="W9670" t="s">
        <v>28</v>
      </c>
      <c r="X9670">
        <v>8</v>
      </c>
    </row>
    <row r="9671" spans="1:24" x14ac:dyDescent="0.3">
      <c r="A9671">
        <v>9670</v>
      </c>
      <c r="B9671" t="s">
        <v>21</v>
      </c>
      <c r="C9671" t="str">
        <f>_xlfn.XLOOKUP(B9671,Lookup_table!B:B,Lookup_table!C:C)</f>
        <v>AI</v>
      </c>
      <c r="D9671" t="s">
        <v>14</v>
      </c>
      <c r="E9671" t="s">
        <v>23</v>
      </c>
      <c r="F9671" t="s">
        <v>51</v>
      </c>
      <c r="G9671" t="s">
        <v>17</v>
      </c>
      <c r="H9671" t="str">
        <f t="shared" si="604"/>
        <v>Remote</v>
      </c>
      <c r="I9671" t="s">
        <v>26</v>
      </c>
      <c r="J9671" t="str">
        <f t="shared" si="605"/>
        <v>3-6 yrs</v>
      </c>
      <c r="K9671">
        <f t="shared" ca="1" si="607"/>
        <v>4</v>
      </c>
      <c r="L9671" t="s">
        <v>27</v>
      </c>
      <c r="M9671">
        <v>1</v>
      </c>
      <c r="N9671">
        <v>1</v>
      </c>
      <c r="O9671">
        <v>0</v>
      </c>
      <c r="P9671">
        <v>0</v>
      </c>
      <c r="Q9671">
        <v>1</v>
      </c>
      <c r="R9671">
        <f>SUM(M9671:N9671:O9671:P9671:Q9671)</f>
        <v>3</v>
      </c>
      <c r="S9671" s="1">
        <v>129305</v>
      </c>
      <c r="T9671" s="1" t="str">
        <f t="shared" si="606"/>
        <v>High</v>
      </c>
      <c r="U9671">
        <v>7</v>
      </c>
      <c r="V9671">
        <v>2021</v>
      </c>
      <c r="W9671" t="s">
        <v>34</v>
      </c>
      <c r="X9671">
        <v>2</v>
      </c>
    </row>
    <row r="9672" spans="1:24" x14ac:dyDescent="0.3">
      <c r="A9672">
        <v>9671</v>
      </c>
      <c r="B9672" t="s">
        <v>50</v>
      </c>
      <c r="C9672" t="str">
        <f>_xlfn.XLOOKUP(B9672,Lookup_table!B:B,Lookup_table!C:C)</f>
        <v>AI</v>
      </c>
      <c r="D9672" t="s">
        <v>22</v>
      </c>
      <c r="E9672" t="s">
        <v>42</v>
      </c>
      <c r="F9672" t="s">
        <v>43</v>
      </c>
      <c r="G9672" t="s">
        <v>25</v>
      </c>
      <c r="H9672" t="str">
        <f t="shared" si="604"/>
        <v>Onsite/Hybrid</v>
      </c>
      <c r="I9672" t="s">
        <v>18</v>
      </c>
      <c r="J9672" t="str">
        <f t="shared" si="605"/>
        <v>7+ yrs</v>
      </c>
      <c r="K9672">
        <f t="shared" ca="1" si="607"/>
        <v>11</v>
      </c>
      <c r="L9672" t="s">
        <v>39</v>
      </c>
      <c r="M9672">
        <v>0</v>
      </c>
      <c r="N9672">
        <v>0</v>
      </c>
      <c r="O9672">
        <v>0</v>
      </c>
      <c r="P9672">
        <v>1</v>
      </c>
      <c r="Q9672">
        <v>0</v>
      </c>
      <c r="R9672">
        <f>SUM(M9672:N9672:O9672:P9672:Q9672)</f>
        <v>1</v>
      </c>
      <c r="S9672" s="1">
        <v>173769</v>
      </c>
      <c r="T9672" s="1" t="str">
        <f t="shared" si="606"/>
        <v>High</v>
      </c>
      <c r="U9672">
        <v>7</v>
      </c>
      <c r="V9672">
        <v>2025</v>
      </c>
      <c r="W9672" t="s">
        <v>28</v>
      </c>
      <c r="X9672">
        <v>7</v>
      </c>
    </row>
    <row r="9673" spans="1:24" x14ac:dyDescent="0.3">
      <c r="A9673">
        <v>9672</v>
      </c>
      <c r="B9673" t="s">
        <v>21</v>
      </c>
      <c r="C9673" t="str">
        <f>_xlfn.XLOOKUP(B9673,Lookup_table!B:B,Lookup_table!C:C)</f>
        <v>AI</v>
      </c>
      <c r="D9673" t="s">
        <v>34</v>
      </c>
      <c r="E9673" t="s">
        <v>42</v>
      </c>
      <c r="F9673" t="s">
        <v>29</v>
      </c>
      <c r="G9673" t="s">
        <v>30</v>
      </c>
      <c r="H9673" t="str">
        <f t="shared" si="604"/>
        <v>Onsite/Hybrid</v>
      </c>
      <c r="I9673" t="s">
        <v>18</v>
      </c>
      <c r="J9673" t="str">
        <f t="shared" si="605"/>
        <v>7+ yrs</v>
      </c>
      <c r="K9673">
        <f t="shared" ca="1" si="607"/>
        <v>7</v>
      </c>
      <c r="L9673" t="s">
        <v>27</v>
      </c>
      <c r="M9673">
        <v>0</v>
      </c>
      <c r="N9673">
        <v>1</v>
      </c>
      <c r="O9673">
        <v>0</v>
      </c>
      <c r="P9673">
        <v>0</v>
      </c>
      <c r="Q9673">
        <v>1</v>
      </c>
      <c r="R9673">
        <f>SUM(M9673:N9673:O9673:P9673:Q9673)</f>
        <v>2</v>
      </c>
      <c r="S9673" s="1">
        <v>153028</v>
      </c>
      <c r="T9673" s="1" t="str">
        <f t="shared" si="606"/>
        <v>High</v>
      </c>
      <c r="U9673">
        <v>8</v>
      </c>
      <c r="V9673">
        <v>2021</v>
      </c>
      <c r="W9673" t="s">
        <v>20</v>
      </c>
      <c r="X9673">
        <v>5</v>
      </c>
    </row>
    <row r="9674" spans="1:24" x14ac:dyDescent="0.3">
      <c r="A9674">
        <v>9673</v>
      </c>
      <c r="B9674" t="s">
        <v>33</v>
      </c>
      <c r="C9674" t="str">
        <f>_xlfn.XLOOKUP(B9674,Lookup_table!B:B,Lookup_table!C:C)</f>
        <v>Data</v>
      </c>
      <c r="D9674" t="s">
        <v>37</v>
      </c>
      <c r="E9674" t="s">
        <v>42</v>
      </c>
      <c r="F9674" t="s">
        <v>24</v>
      </c>
      <c r="G9674" t="s">
        <v>30</v>
      </c>
      <c r="H9674" t="str">
        <f t="shared" si="604"/>
        <v>Onsite/Hybrid</v>
      </c>
      <c r="I9674" t="s">
        <v>18</v>
      </c>
      <c r="J9674" t="str">
        <f t="shared" si="605"/>
        <v>7+ yrs</v>
      </c>
      <c r="K9674">
        <f t="shared" ca="1" si="607"/>
        <v>10</v>
      </c>
      <c r="L9674" t="s">
        <v>19</v>
      </c>
      <c r="M9674">
        <v>1</v>
      </c>
      <c r="N9674">
        <v>0</v>
      </c>
      <c r="O9674">
        <v>1</v>
      </c>
      <c r="P9674">
        <v>0</v>
      </c>
      <c r="Q9674">
        <v>0</v>
      </c>
      <c r="R9674">
        <f>SUM(M9674:N9674:O9674:P9674:Q9674)</f>
        <v>2</v>
      </c>
      <c r="S9674" s="1">
        <v>119537</v>
      </c>
      <c r="T9674" s="1" t="str">
        <f t="shared" si="606"/>
        <v>Medium</v>
      </c>
      <c r="U9674">
        <v>5</v>
      </c>
      <c r="V9674">
        <v>2026</v>
      </c>
      <c r="W9674" t="s">
        <v>34</v>
      </c>
      <c r="X9674">
        <v>4</v>
      </c>
    </row>
    <row r="9675" spans="1:24" x14ac:dyDescent="0.3">
      <c r="A9675">
        <v>9674</v>
      </c>
      <c r="B9675" t="s">
        <v>50</v>
      </c>
      <c r="C9675" t="str">
        <f>_xlfn.XLOOKUP(B9675,Lookup_table!B:B,Lookup_table!C:C)</f>
        <v>AI</v>
      </c>
      <c r="D9675" t="s">
        <v>22</v>
      </c>
      <c r="E9675" t="s">
        <v>15</v>
      </c>
      <c r="F9675" t="s">
        <v>43</v>
      </c>
      <c r="G9675" t="s">
        <v>25</v>
      </c>
      <c r="H9675" t="str">
        <f t="shared" si="604"/>
        <v>Onsite/Hybrid</v>
      </c>
      <c r="I9675" t="s">
        <v>18</v>
      </c>
      <c r="J9675" t="str">
        <f t="shared" si="605"/>
        <v>7+ yrs</v>
      </c>
      <c r="K9675">
        <f t="shared" ca="1" si="607"/>
        <v>9</v>
      </c>
      <c r="L9675" t="s">
        <v>19</v>
      </c>
      <c r="M9675">
        <v>0</v>
      </c>
      <c r="N9675">
        <v>0</v>
      </c>
      <c r="O9675">
        <v>0</v>
      </c>
      <c r="P9675">
        <v>1</v>
      </c>
      <c r="Q9675">
        <v>1</v>
      </c>
      <c r="R9675">
        <f>SUM(M9675:N9675:O9675:P9675:Q9675)</f>
        <v>2</v>
      </c>
      <c r="S9675" s="1">
        <v>188218</v>
      </c>
      <c r="T9675" s="1" t="str">
        <f t="shared" si="606"/>
        <v>High</v>
      </c>
      <c r="U9675">
        <v>10</v>
      </c>
      <c r="V9675">
        <v>2026</v>
      </c>
      <c r="W9675" t="s">
        <v>34</v>
      </c>
      <c r="X9675">
        <v>3</v>
      </c>
    </row>
    <row r="9676" spans="1:24" x14ac:dyDescent="0.3">
      <c r="A9676">
        <v>9675</v>
      </c>
      <c r="B9676" t="s">
        <v>36</v>
      </c>
      <c r="C9676" t="str">
        <f>_xlfn.XLOOKUP(B9676,Lookup_table!B:B,Lookup_table!C:C)</f>
        <v>Data</v>
      </c>
      <c r="D9676" t="s">
        <v>37</v>
      </c>
      <c r="E9676" t="s">
        <v>42</v>
      </c>
      <c r="F9676" t="s">
        <v>43</v>
      </c>
      <c r="G9676" t="s">
        <v>17</v>
      </c>
      <c r="H9676" t="str">
        <f t="shared" si="604"/>
        <v>Remote</v>
      </c>
      <c r="I9676" t="s">
        <v>35</v>
      </c>
      <c r="J9676" t="str">
        <f t="shared" si="605"/>
        <v>0-2 yrs</v>
      </c>
      <c r="K9676">
        <f t="shared" ca="1" si="607"/>
        <v>2</v>
      </c>
      <c r="L9676" t="s">
        <v>39</v>
      </c>
      <c r="M9676">
        <v>1</v>
      </c>
      <c r="N9676">
        <v>1</v>
      </c>
      <c r="O9676">
        <v>1</v>
      </c>
      <c r="P9676">
        <v>0</v>
      </c>
      <c r="Q9676">
        <v>1</v>
      </c>
      <c r="R9676">
        <f>SUM(M9676:N9676:O9676:P9676:Q9676)</f>
        <v>4</v>
      </c>
      <c r="S9676" s="1">
        <v>72769</v>
      </c>
      <c r="T9676" s="1" t="str">
        <f t="shared" si="606"/>
        <v>Medium</v>
      </c>
      <c r="U9676">
        <v>12</v>
      </c>
      <c r="V9676">
        <v>2021</v>
      </c>
      <c r="W9676" t="s">
        <v>28</v>
      </c>
      <c r="X9676">
        <v>8</v>
      </c>
    </row>
    <row r="9677" spans="1:24" x14ac:dyDescent="0.3">
      <c r="A9677">
        <v>9676</v>
      </c>
      <c r="B9677" t="s">
        <v>41</v>
      </c>
      <c r="C9677" t="str">
        <f>_xlfn.XLOOKUP(B9677,Lookup_table!B:B,Lookup_table!C:C)</f>
        <v>Data</v>
      </c>
      <c r="D9677" t="s">
        <v>22</v>
      </c>
      <c r="E9677" t="s">
        <v>15</v>
      </c>
      <c r="F9677" t="s">
        <v>16</v>
      </c>
      <c r="G9677" t="s">
        <v>17</v>
      </c>
      <c r="H9677" t="str">
        <f t="shared" si="604"/>
        <v>Remote</v>
      </c>
      <c r="I9677" t="s">
        <v>26</v>
      </c>
      <c r="J9677" t="str">
        <f t="shared" si="605"/>
        <v>3-6 yrs</v>
      </c>
      <c r="K9677">
        <f t="shared" ca="1" si="607"/>
        <v>5</v>
      </c>
      <c r="L9677" t="s">
        <v>27</v>
      </c>
      <c r="M9677">
        <v>0</v>
      </c>
      <c r="N9677">
        <v>1</v>
      </c>
      <c r="O9677">
        <v>0</v>
      </c>
      <c r="P9677">
        <v>1</v>
      </c>
      <c r="Q9677">
        <v>1</v>
      </c>
      <c r="R9677">
        <f>SUM(M9677:N9677:O9677:P9677:Q9677)</f>
        <v>3</v>
      </c>
      <c r="S9677" s="1">
        <v>119785</v>
      </c>
      <c r="T9677" s="1" t="str">
        <f t="shared" si="606"/>
        <v>Medium</v>
      </c>
      <c r="U9677">
        <v>10</v>
      </c>
      <c r="V9677">
        <v>2025</v>
      </c>
      <c r="W9677" t="s">
        <v>20</v>
      </c>
      <c r="X9677">
        <v>1</v>
      </c>
    </row>
    <row r="9678" spans="1:24" x14ac:dyDescent="0.3">
      <c r="A9678">
        <v>9677</v>
      </c>
      <c r="B9678" t="s">
        <v>41</v>
      </c>
      <c r="C9678" t="str">
        <f>_xlfn.XLOOKUP(B9678,Lookup_table!B:B,Lookup_table!C:C)</f>
        <v>Data</v>
      </c>
      <c r="D9678" t="s">
        <v>22</v>
      </c>
      <c r="E9678" t="s">
        <v>32</v>
      </c>
      <c r="F9678" t="s">
        <v>44</v>
      </c>
      <c r="G9678" t="s">
        <v>17</v>
      </c>
      <c r="H9678" t="str">
        <f t="shared" si="604"/>
        <v>Remote</v>
      </c>
      <c r="I9678" t="s">
        <v>18</v>
      </c>
      <c r="J9678" t="str">
        <f t="shared" si="605"/>
        <v>7+ yrs</v>
      </c>
      <c r="K9678">
        <f t="shared" ca="1" si="607"/>
        <v>9</v>
      </c>
      <c r="L9678" t="s">
        <v>19</v>
      </c>
      <c r="M9678">
        <v>1</v>
      </c>
      <c r="N9678">
        <v>0</v>
      </c>
      <c r="O9678">
        <v>0</v>
      </c>
      <c r="P9678">
        <v>0</v>
      </c>
      <c r="Q9678">
        <v>0</v>
      </c>
      <c r="R9678">
        <f>SUM(M9678:N9678:O9678:P9678:Q9678)</f>
        <v>1</v>
      </c>
      <c r="S9678" s="1">
        <v>124620</v>
      </c>
      <c r="T9678" s="1" t="str">
        <f t="shared" si="606"/>
        <v>High</v>
      </c>
      <c r="U9678">
        <v>9</v>
      </c>
      <c r="V9678">
        <v>2022</v>
      </c>
      <c r="W9678" t="s">
        <v>20</v>
      </c>
      <c r="X9678">
        <v>3</v>
      </c>
    </row>
    <row r="9679" spans="1:24" x14ac:dyDescent="0.3">
      <c r="A9679">
        <v>9678</v>
      </c>
      <c r="B9679" t="s">
        <v>36</v>
      </c>
      <c r="C9679" t="str">
        <f>_xlfn.XLOOKUP(B9679,Lookup_table!B:B,Lookup_table!C:C)</f>
        <v>Data</v>
      </c>
      <c r="D9679" t="s">
        <v>34</v>
      </c>
      <c r="E9679" t="s">
        <v>38</v>
      </c>
      <c r="F9679" t="s">
        <v>51</v>
      </c>
      <c r="G9679" t="s">
        <v>25</v>
      </c>
      <c r="H9679" t="str">
        <f t="shared" si="604"/>
        <v>Onsite/Hybrid</v>
      </c>
      <c r="I9679" t="s">
        <v>18</v>
      </c>
      <c r="J9679" t="str">
        <f t="shared" si="605"/>
        <v>7+ yrs</v>
      </c>
      <c r="K9679">
        <f t="shared" ca="1" si="607"/>
        <v>9</v>
      </c>
      <c r="L9679" t="s">
        <v>27</v>
      </c>
      <c r="M9679">
        <v>0</v>
      </c>
      <c r="N9679">
        <v>1</v>
      </c>
      <c r="O9679">
        <v>0</v>
      </c>
      <c r="P9679">
        <v>0</v>
      </c>
      <c r="Q9679">
        <v>0</v>
      </c>
      <c r="R9679">
        <f>SUM(M9679:N9679:O9679:P9679:Q9679)</f>
        <v>1</v>
      </c>
      <c r="S9679" s="1">
        <v>96213</v>
      </c>
      <c r="T9679" s="1" t="str">
        <f t="shared" si="606"/>
        <v>Medium</v>
      </c>
      <c r="U9679">
        <v>10</v>
      </c>
      <c r="V9679">
        <v>2021</v>
      </c>
      <c r="W9679" t="s">
        <v>34</v>
      </c>
      <c r="X9679">
        <v>2</v>
      </c>
    </row>
    <row r="9680" spans="1:24" x14ac:dyDescent="0.3">
      <c r="A9680">
        <v>9679</v>
      </c>
      <c r="B9680" t="s">
        <v>41</v>
      </c>
      <c r="C9680" t="str">
        <f>_xlfn.XLOOKUP(B9680,Lookup_table!B:B,Lookup_table!C:C)</f>
        <v>Data</v>
      </c>
      <c r="D9680" t="s">
        <v>14</v>
      </c>
      <c r="E9680" t="s">
        <v>38</v>
      </c>
      <c r="F9680" t="s">
        <v>29</v>
      </c>
      <c r="G9680" t="s">
        <v>17</v>
      </c>
      <c r="H9680" t="str">
        <f t="shared" si="604"/>
        <v>Remote</v>
      </c>
      <c r="I9680" t="s">
        <v>26</v>
      </c>
      <c r="J9680" t="str">
        <f t="shared" si="605"/>
        <v>3-6 yrs</v>
      </c>
      <c r="K9680">
        <f t="shared" ca="1" si="607"/>
        <v>3</v>
      </c>
      <c r="L9680" t="s">
        <v>27</v>
      </c>
      <c r="M9680">
        <v>0</v>
      </c>
      <c r="N9680">
        <v>0</v>
      </c>
      <c r="O9680">
        <v>1</v>
      </c>
      <c r="P9680">
        <v>0</v>
      </c>
      <c r="Q9680">
        <v>0</v>
      </c>
      <c r="R9680">
        <f>SUM(M9680:N9680:O9680:P9680:Q9680)</f>
        <v>1</v>
      </c>
      <c r="S9680" s="1">
        <v>89439</v>
      </c>
      <c r="T9680" s="1" t="str">
        <f t="shared" si="606"/>
        <v>Medium</v>
      </c>
      <c r="U9680">
        <v>7</v>
      </c>
      <c r="V9680">
        <v>2024</v>
      </c>
      <c r="W9680" t="s">
        <v>20</v>
      </c>
      <c r="X9680">
        <v>3</v>
      </c>
    </row>
    <row r="9681" spans="1:24" x14ac:dyDescent="0.3">
      <c r="A9681">
        <v>9680</v>
      </c>
      <c r="B9681" t="s">
        <v>41</v>
      </c>
      <c r="C9681" t="str">
        <f>_xlfn.XLOOKUP(B9681,Lookup_table!B:B,Lookup_table!C:C)</f>
        <v>Data</v>
      </c>
      <c r="D9681" t="s">
        <v>34</v>
      </c>
      <c r="E9681" t="s">
        <v>15</v>
      </c>
      <c r="F9681" t="s">
        <v>16</v>
      </c>
      <c r="G9681" t="s">
        <v>25</v>
      </c>
      <c r="H9681" t="str">
        <f t="shared" si="604"/>
        <v>Onsite/Hybrid</v>
      </c>
      <c r="I9681" t="s">
        <v>26</v>
      </c>
      <c r="J9681" t="str">
        <f t="shared" si="605"/>
        <v>3-6 yrs</v>
      </c>
      <c r="K9681">
        <f t="shared" ca="1" si="607"/>
        <v>5</v>
      </c>
      <c r="L9681" t="s">
        <v>19</v>
      </c>
      <c r="M9681">
        <v>0</v>
      </c>
      <c r="N9681">
        <v>1</v>
      </c>
      <c r="O9681">
        <v>1</v>
      </c>
      <c r="P9681">
        <v>0</v>
      </c>
      <c r="Q9681">
        <v>0</v>
      </c>
      <c r="R9681">
        <f>SUM(M9681:N9681:O9681:P9681:Q9681)</f>
        <v>2</v>
      </c>
      <c r="S9681" s="1">
        <v>88011</v>
      </c>
      <c r="T9681" s="1" t="str">
        <f t="shared" si="606"/>
        <v>Medium</v>
      </c>
      <c r="U9681">
        <v>12</v>
      </c>
      <c r="V9681">
        <v>2026</v>
      </c>
      <c r="W9681" t="s">
        <v>20</v>
      </c>
      <c r="X9681">
        <v>1</v>
      </c>
    </row>
    <row r="9682" spans="1:24" x14ac:dyDescent="0.3">
      <c r="A9682">
        <v>9681</v>
      </c>
      <c r="B9682" t="s">
        <v>21</v>
      </c>
      <c r="C9682" t="str">
        <f>_xlfn.XLOOKUP(B9682,Lookup_table!B:B,Lookup_table!C:C)</f>
        <v>AI</v>
      </c>
      <c r="D9682" t="s">
        <v>34</v>
      </c>
      <c r="E9682" t="s">
        <v>32</v>
      </c>
      <c r="F9682" t="s">
        <v>52</v>
      </c>
      <c r="G9682" t="s">
        <v>17</v>
      </c>
      <c r="H9682" t="str">
        <f t="shared" si="604"/>
        <v>Remote</v>
      </c>
      <c r="I9682" t="s">
        <v>35</v>
      </c>
      <c r="J9682" t="str">
        <f t="shared" si="605"/>
        <v>0-2 yrs</v>
      </c>
      <c r="K9682">
        <f t="shared" ca="1" si="607"/>
        <v>2</v>
      </c>
      <c r="L9682" t="s">
        <v>39</v>
      </c>
      <c r="M9682">
        <v>1</v>
      </c>
      <c r="N9682">
        <v>1</v>
      </c>
      <c r="O9682">
        <v>0</v>
      </c>
      <c r="P9682">
        <v>1</v>
      </c>
      <c r="Q9682">
        <v>1</v>
      </c>
      <c r="R9682">
        <f>SUM(M9682:N9682:O9682:P9682:Q9682)</f>
        <v>4</v>
      </c>
      <c r="S9682" s="1">
        <v>116383</v>
      </c>
      <c r="T9682" s="1" t="str">
        <f t="shared" si="606"/>
        <v>Medium</v>
      </c>
      <c r="U9682">
        <v>7</v>
      </c>
      <c r="V9682">
        <v>2022</v>
      </c>
      <c r="W9682" t="s">
        <v>34</v>
      </c>
      <c r="X9682">
        <v>5</v>
      </c>
    </row>
    <row r="9683" spans="1:24" x14ac:dyDescent="0.3">
      <c r="A9683">
        <v>9682</v>
      </c>
      <c r="B9683" t="s">
        <v>21</v>
      </c>
      <c r="C9683" t="str">
        <f>_xlfn.XLOOKUP(B9683,Lookup_table!B:B,Lookup_table!C:C)</f>
        <v>AI</v>
      </c>
      <c r="D9683" t="s">
        <v>34</v>
      </c>
      <c r="E9683" t="s">
        <v>42</v>
      </c>
      <c r="F9683" t="s">
        <v>24</v>
      </c>
      <c r="G9683" t="s">
        <v>25</v>
      </c>
      <c r="H9683" t="str">
        <f t="shared" si="604"/>
        <v>Onsite/Hybrid</v>
      </c>
      <c r="I9683" t="s">
        <v>26</v>
      </c>
      <c r="J9683" t="str">
        <f t="shared" si="605"/>
        <v>3-6 yrs</v>
      </c>
      <c r="K9683">
        <f t="shared" ca="1" si="607"/>
        <v>4</v>
      </c>
      <c r="L9683" t="s">
        <v>19</v>
      </c>
      <c r="M9683">
        <v>1</v>
      </c>
      <c r="N9683">
        <v>0</v>
      </c>
      <c r="O9683">
        <v>0</v>
      </c>
      <c r="P9683">
        <v>0</v>
      </c>
      <c r="Q9683">
        <v>1</v>
      </c>
      <c r="R9683">
        <f>SUM(M9683:N9683:O9683:P9683:Q9683)</f>
        <v>2</v>
      </c>
      <c r="S9683" s="1">
        <v>123073</v>
      </c>
      <c r="T9683" s="1" t="str">
        <f t="shared" si="606"/>
        <v>High</v>
      </c>
      <c r="U9683">
        <v>2</v>
      </c>
      <c r="V9683">
        <v>2024</v>
      </c>
      <c r="W9683" t="s">
        <v>20</v>
      </c>
      <c r="X9683">
        <v>2</v>
      </c>
    </row>
    <row r="9684" spans="1:24" x14ac:dyDescent="0.3">
      <c r="A9684">
        <v>9683</v>
      </c>
      <c r="B9684" t="s">
        <v>31</v>
      </c>
      <c r="C9684" t="str">
        <f>_xlfn.XLOOKUP(B9684,Lookup_table!B:B,Lookup_table!C:C)</f>
        <v>Business</v>
      </c>
      <c r="D9684" t="s">
        <v>34</v>
      </c>
      <c r="E9684" t="s">
        <v>23</v>
      </c>
      <c r="F9684" t="s">
        <v>16</v>
      </c>
      <c r="G9684" t="s">
        <v>30</v>
      </c>
      <c r="H9684" t="str">
        <f t="shared" si="604"/>
        <v>Onsite/Hybrid</v>
      </c>
      <c r="I9684" t="s">
        <v>35</v>
      </c>
      <c r="J9684" t="str">
        <f t="shared" si="605"/>
        <v>0-2 yrs</v>
      </c>
      <c r="K9684">
        <f t="shared" ca="1" si="607"/>
        <v>2</v>
      </c>
      <c r="L9684" t="s">
        <v>19</v>
      </c>
      <c r="M9684">
        <v>1</v>
      </c>
      <c r="N9684">
        <v>1</v>
      </c>
      <c r="O9684">
        <v>1</v>
      </c>
      <c r="P9684">
        <v>1</v>
      </c>
      <c r="Q9684">
        <v>1</v>
      </c>
      <c r="R9684">
        <f>SUM(M9684:N9684:O9684:P9684:Q9684)</f>
        <v>5</v>
      </c>
      <c r="S9684" s="1">
        <v>92274</v>
      </c>
      <c r="T9684" s="1" t="str">
        <f t="shared" si="606"/>
        <v>Medium</v>
      </c>
      <c r="U9684">
        <v>2</v>
      </c>
      <c r="V9684">
        <v>2023</v>
      </c>
      <c r="W9684" t="s">
        <v>28</v>
      </c>
      <c r="X9684">
        <v>4</v>
      </c>
    </row>
    <row r="9685" spans="1:24" x14ac:dyDescent="0.3">
      <c r="A9685">
        <v>9684</v>
      </c>
      <c r="B9685" t="s">
        <v>41</v>
      </c>
      <c r="C9685" t="str">
        <f>_xlfn.XLOOKUP(B9685,Lookup_table!B:B,Lookup_table!C:C)</f>
        <v>Data</v>
      </c>
      <c r="D9685" t="s">
        <v>37</v>
      </c>
      <c r="E9685" t="s">
        <v>15</v>
      </c>
      <c r="F9685" t="s">
        <v>43</v>
      </c>
      <c r="G9685" t="s">
        <v>17</v>
      </c>
      <c r="H9685" t="str">
        <f t="shared" si="604"/>
        <v>Remote</v>
      </c>
      <c r="I9685" t="s">
        <v>35</v>
      </c>
      <c r="J9685" t="str">
        <f t="shared" si="605"/>
        <v>0-2 yrs</v>
      </c>
      <c r="K9685">
        <f t="shared" ca="1" si="607"/>
        <v>0</v>
      </c>
      <c r="L9685" t="s">
        <v>27</v>
      </c>
      <c r="M9685">
        <v>0</v>
      </c>
      <c r="N9685">
        <v>1</v>
      </c>
      <c r="O9685">
        <v>0</v>
      </c>
      <c r="P9685">
        <v>1</v>
      </c>
      <c r="Q9685">
        <v>1</v>
      </c>
      <c r="R9685">
        <f>SUM(M9685:N9685:O9685:P9685:Q9685)</f>
        <v>3</v>
      </c>
      <c r="S9685" s="1">
        <v>78501</v>
      </c>
      <c r="T9685" s="1" t="str">
        <f t="shared" si="606"/>
        <v>Medium</v>
      </c>
      <c r="U9685">
        <v>2</v>
      </c>
      <c r="V9685">
        <v>2022</v>
      </c>
      <c r="W9685" t="s">
        <v>34</v>
      </c>
      <c r="X9685">
        <v>4</v>
      </c>
    </row>
    <row r="9686" spans="1:24" x14ac:dyDescent="0.3">
      <c r="A9686">
        <v>9685</v>
      </c>
      <c r="B9686" t="s">
        <v>31</v>
      </c>
      <c r="C9686" t="str">
        <f>_xlfn.XLOOKUP(B9686,Lookup_table!B:B,Lookup_table!C:C)</f>
        <v>Business</v>
      </c>
      <c r="D9686" t="s">
        <v>37</v>
      </c>
      <c r="E9686" t="s">
        <v>38</v>
      </c>
      <c r="F9686" t="s">
        <v>24</v>
      </c>
      <c r="G9686" t="s">
        <v>30</v>
      </c>
      <c r="H9686" t="str">
        <f t="shared" si="604"/>
        <v>Onsite/Hybrid</v>
      </c>
      <c r="I9686" t="s">
        <v>18</v>
      </c>
      <c r="J9686" t="str">
        <f t="shared" si="605"/>
        <v>7+ yrs</v>
      </c>
      <c r="K9686">
        <f t="shared" ca="1" si="607"/>
        <v>11</v>
      </c>
      <c r="L9686" t="s">
        <v>27</v>
      </c>
      <c r="M9686">
        <v>1</v>
      </c>
      <c r="N9686">
        <v>1</v>
      </c>
      <c r="O9686">
        <v>0</v>
      </c>
      <c r="P9686">
        <v>1</v>
      </c>
      <c r="Q9686">
        <v>1</v>
      </c>
      <c r="R9686">
        <f>SUM(M9686:N9686:O9686:P9686:Q9686)</f>
        <v>4</v>
      </c>
      <c r="S9686" s="1">
        <v>122892</v>
      </c>
      <c r="T9686" s="1" t="str">
        <f t="shared" si="606"/>
        <v>High</v>
      </c>
      <c r="U9686">
        <v>2</v>
      </c>
      <c r="V9686">
        <v>2026</v>
      </c>
      <c r="W9686" t="s">
        <v>34</v>
      </c>
      <c r="X9686">
        <v>1</v>
      </c>
    </row>
    <row r="9687" spans="1:24" x14ac:dyDescent="0.3">
      <c r="A9687">
        <v>9686</v>
      </c>
      <c r="B9687" t="s">
        <v>50</v>
      </c>
      <c r="C9687" t="str">
        <f>_xlfn.XLOOKUP(B9687,Lookup_table!B:B,Lookup_table!C:C)</f>
        <v>AI</v>
      </c>
      <c r="D9687" t="s">
        <v>22</v>
      </c>
      <c r="E9687" t="s">
        <v>40</v>
      </c>
      <c r="F9687" t="s">
        <v>29</v>
      </c>
      <c r="G9687" t="s">
        <v>25</v>
      </c>
      <c r="H9687" t="str">
        <f t="shared" si="604"/>
        <v>Onsite/Hybrid</v>
      </c>
      <c r="I9687" t="s">
        <v>18</v>
      </c>
      <c r="J9687" t="str">
        <f t="shared" si="605"/>
        <v>7+ yrs</v>
      </c>
      <c r="K9687">
        <f t="shared" ca="1" si="607"/>
        <v>10</v>
      </c>
      <c r="L9687" t="s">
        <v>39</v>
      </c>
      <c r="M9687">
        <v>0</v>
      </c>
      <c r="N9687">
        <v>1</v>
      </c>
      <c r="O9687">
        <v>0</v>
      </c>
      <c r="P9687">
        <v>0</v>
      </c>
      <c r="Q9687">
        <v>1</v>
      </c>
      <c r="R9687">
        <f>SUM(M9687:N9687:O9687:P9687:Q9687)</f>
        <v>2</v>
      </c>
      <c r="S9687" s="1">
        <v>168710</v>
      </c>
      <c r="T9687" s="1" t="str">
        <f t="shared" si="606"/>
        <v>High</v>
      </c>
      <c r="U9687">
        <v>4</v>
      </c>
      <c r="V9687">
        <v>2024</v>
      </c>
      <c r="W9687" t="s">
        <v>28</v>
      </c>
      <c r="X9687">
        <v>8</v>
      </c>
    </row>
    <row r="9688" spans="1:24" x14ac:dyDescent="0.3">
      <c r="A9688">
        <v>9687</v>
      </c>
      <c r="B9688" t="s">
        <v>31</v>
      </c>
      <c r="C9688" t="str">
        <f>_xlfn.XLOOKUP(B9688,Lookup_table!B:B,Lookup_table!C:C)</f>
        <v>Business</v>
      </c>
      <c r="D9688" t="s">
        <v>14</v>
      </c>
      <c r="E9688" t="s">
        <v>40</v>
      </c>
      <c r="F9688" t="s">
        <v>29</v>
      </c>
      <c r="G9688" t="s">
        <v>30</v>
      </c>
      <c r="H9688" t="str">
        <f t="shared" si="604"/>
        <v>Onsite/Hybrid</v>
      </c>
      <c r="I9688" t="s">
        <v>35</v>
      </c>
      <c r="J9688" t="str">
        <f t="shared" si="605"/>
        <v>0-2 yrs</v>
      </c>
      <c r="K9688">
        <f t="shared" ca="1" si="607"/>
        <v>1</v>
      </c>
      <c r="L9688" t="s">
        <v>27</v>
      </c>
      <c r="M9688">
        <v>1</v>
      </c>
      <c r="N9688">
        <v>1</v>
      </c>
      <c r="O9688">
        <v>1</v>
      </c>
      <c r="P9688">
        <v>1</v>
      </c>
      <c r="Q9688">
        <v>0</v>
      </c>
      <c r="R9688">
        <f>SUM(M9688:N9688:O9688:P9688:Q9688)</f>
        <v>4</v>
      </c>
      <c r="S9688" s="1">
        <v>77900</v>
      </c>
      <c r="T9688" s="1" t="str">
        <f t="shared" si="606"/>
        <v>Medium</v>
      </c>
      <c r="U9688">
        <v>1</v>
      </c>
      <c r="V9688">
        <v>2025</v>
      </c>
      <c r="W9688" t="s">
        <v>28</v>
      </c>
      <c r="X9688">
        <v>1</v>
      </c>
    </row>
    <row r="9689" spans="1:24" x14ac:dyDescent="0.3">
      <c r="A9689">
        <v>9688</v>
      </c>
      <c r="B9689" t="s">
        <v>21</v>
      </c>
      <c r="C9689" t="str">
        <f>_xlfn.XLOOKUP(B9689,Lookup_table!B:B,Lookup_table!C:C)</f>
        <v>AI</v>
      </c>
      <c r="D9689" t="s">
        <v>22</v>
      </c>
      <c r="E9689" t="s">
        <v>32</v>
      </c>
      <c r="F9689" t="s">
        <v>51</v>
      </c>
      <c r="G9689" t="s">
        <v>17</v>
      </c>
      <c r="H9689" t="str">
        <f t="shared" si="604"/>
        <v>Remote</v>
      </c>
      <c r="I9689" t="s">
        <v>18</v>
      </c>
      <c r="J9689" t="str">
        <f t="shared" si="605"/>
        <v>7+ yrs</v>
      </c>
      <c r="K9689">
        <f t="shared" ca="1" si="607"/>
        <v>13</v>
      </c>
      <c r="L9689" t="s">
        <v>27</v>
      </c>
      <c r="M9689">
        <v>1</v>
      </c>
      <c r="N9689">
        <v>0</v>
      </c>
      <c r="O9689">
        <v>1</v>
      </c>
      <c r="P9689">
        <v>1</v>
      </c>
      <c r="Q9689">
        <v>1</v>
      </c>
      <c r="R9689">
        <f>SUM(M9689:N9689:O9689:P9689:Q9689)</f>
        <v>4</v>
      </c>
      <c r="S9689" s="1">
        <v>195738</v>
      </c>
      <c r="T9689" s="1" t="str">
        <f t="shared" si="606"/>
        <v>High</v>
      </c>
      <c r="U9689">
        <v>2</v>
      </c>
      <c r="V9689">
        <v>2021</v>
      </c>
      <c r="W9689" t="s">
        <v>28</v>
      </c>
      <c r="X9689">
        <v>4</v>
      </c>
    </row>
    <row r="9690" spans="1:24" x14ac:dyDescent="0.3">
      <c r="A9690">
        <v>9689</v>
      </c>
      <c r="B9690" t="s">
        <v>21</v>
      </c>
      <c r="C9690" t="str">
        <f>_xlfn.XLOOKUP(B9690,Lookup_table!B:B,Lookup_table!C:C)</f>
        <v>AI</v>
      </c>
      <c r="D9690" t="s">
        <v>14</v>
      </c>
      <c r="E9690" t="s">
        <v>42</v>
      </c>
      <c r="F9690" t="s">
        <v>43</v>
      </c>
      <c r="G9690" t="s">
        <v>25</v>
      </c>
      <c r="H9690" t="str">
        <f t="shared" si="604"/>
        <v>Onsite/Hybrid</v>
      </c>
      <c r="I9690" t="s">
        <v>26</v>
      </c>
      <c r="J9690" t="str">
        <f t="shared" si="605"/>
        <v>3-6 yrs</v>
      </c>
      <c r="K9690">
        <f t="shared" ca="1" si="607"/>
        <v>6</v>
      </c>
      <c r="L9690" t="s">
        <v>39</v>
      </c>
      <c r="M9690">
        <v>0</v>
      </c>
      <c r="N9690">
        <v>1</v>
      </c>
      <c r="O9690">
        <v>0</v>
      </c>
      <c r="P9690">
        <v>1</v>
      </c>
      <c r="Q9690">
        <v>0</v>
      </c>
      <c r="R9690">
        <f>SUM(M9690:N9690:O9690:P9690:Q9690)</f>
        <v>2</v>
      </c>
      <c r="S9690" s="1">
        <v>132283</v>
      </c>
      <c r="T9690" s="1" t="str">
        <f t="shared" si="606"/>
        <v>High</v>
      </c>
      <c r="U9690">
        <v>10</v>
      </c>
      <c r="V9690">
        <v>2021</v>
      </c>
      <c r="W9690" t="s">
        <v>34</v>
      </c>
      <c r="X9690">
        <v>6</v>
      </c>
    </row>
    <row r="9691" spans="1:24" x14ac:dyDescent="0.3">
      <c r="A9691">
        <v>9690</v>
      </c>
      <c r="B9691" t="s">
        <v>21</v>
      </c>
      <c r="C9691" t="str">
        <f>_xlfn.XLOOKUP(B9691,Lookup_table!B:B,Lookup_table!C:C)</f>
        <v>AI</v>
      </c>
      <c r="D9691" t="s">
        <v>22</v>
      </c>
      <c r="E9691" t="s">
        <v>38</v>
      </c>
      <c r="F9691" t="s">
        <v>44</v>
      </c>
      <c r="G9691" t="s">
        <v>30</v>
      </c>
      <c r="H9691" t="str">
        <f t="shared" si="604"/>
        <v>Onsite/Hybrid</v>
      </c>
      <c r="I9691" t="s">
        <v>26</v>
      </c>
      <c r="J9691" t="str">
        <f t="shared" si="605"/>
        <v>3-6 yrs</v>
      </c>
      <c r="K9691">
        <f t="shared" ca="1" si="607"/>
        <v>3</v>
      </c>
      <c r="L9691" t="s">
        <v>27</v>
      </c>
      <c r="M9691">
        <v>1</v>
      </c>
      <c r="N9691">
        <v>0</v>
      </c>
      <c r="O9691">
        <v>0</v>
      </c>
      <c r="P9691">
        <v>0</v>
      </c>
      <c r="Q9691">
        <v>1</v>
      </c>
      <c r="R9691">
        <f>SUM(M9691:N9691:O9691:P9691:Q9691)</f>
        <v>2</v>
      </c>
      <c r="S9691" s="1">
        <v>143450</v>
      </c>
      <c r="T9691" s="1" t="str">
        <f t="shared" si="606"/>
        <v>High</v>
      </c>
      <c r="U9691">
        <v>3</v>
      </c>
      <c r="V9691">
        <v>2023</v>
      </c>
      <c r="W9691" t="s">
        <v>28</v>
      </c>
      <c r="X9691">
        <v>8</v>
      </c>
    </row>
    <row r="9692" spans="1:24" x14ac:dyDescent="0.3">
      <c r="A9692">
        <v>9691</v>
      </c>
      <c r="B9692" t="s">
        <v>33</v>
      </c>
      <c r="C9692" t="str">
        <f>_xlfn.XLOOKUP(B9692,Lookup_table!B:B,Lookup_table!C:C)</f>
        <v>Data</v>
      </c>
      <c r="D9692" t="s">
        <v>37</v>
      </c>
      <c r="E9692" t="s">
        <v>42</v>
      </c>
      <c r="F9692" t="s">
        <v>43</v>
      </c>
      <c r="G9692" t="s">
        <v>25</v>
      </c>
      <c r="H9692" t="str">
        <f t="shared" si="604"/>
        <v>Onsite/Hybrid</v>
      </c>
      <c r="I9692" t="s">
        <v>18</v>
      </c>
      <c r="J9692" t="str">
        <f t="shared" si="605"/>
        <v>7+ yrs</v>
      </c>
      <c r="K9692">
        <f t="shared" ca="1" si="607"/>
        <v>9</v>
      </c>
      <c r="L9692" t="s">
        <v>39</v>
      </c>
      <c r="M9692">
        <v>1</v>
      </c>
      <c r="N9692">
        <v>0</v>
      </c>
      <c r="O9692">
        <v>0</v>
      </c>
      <c r="P9692">
        <v>0</v>
      </c>
      <c r="Q9692">
        <v>0</v>
      </c>
      <c r="R9692">
        <f>SUM(M9692:N9692:O9692:P9692:Q9692)</f>
        <v>1</v>
      </c>
      <c r="S9692" s="1">
        <v>100997</v>
      </c>
      <c r="T9692" s="1" t="str">
        <f t="shared" si="606"/>
        <v>Medium</v>
      </c>
      <c r="U9692">
        <v>8</v>
      </c>
      <c r="V9692">
        <v>2021</v>
      </c>
      <c r="W9692" t="s">
        <v>28</v>
      </c>
      <c r="X9692">
        <v>9</v>
      </c>
    </row>
    <row r="9693" spans="1:24" x14ac:dyDescent="0.3">
      <c r="A9693">
        <v>9692</v>
      </c>
      <c r="B9693" t="s">
        <v>33</v>
      </c>
      <c r="C9693" t="str">
        <f>_xlfn.XLOOKUP(B9693,Lookup_table!B:B,Lookup_table!C:C)</f>
        <v>Data</v>
      </c>
      <c r="D9693" t="s">
        <v>37</v>
      </c>
      <c r="E9693" t="s">
        <v>32</v>
      </c>
      <c r="F9693" t="s">
        <v>51</v>
      </c>
      <c r="G9693" t="s">
        <v>25</v>
      </c>
      <c r="H9693" t="str">
        <f t="shared" si="604"/>
        <v>Onsite/Hybrid</v>
      </c>
      <c r="I9693" t="s">
        <v>35</v>
      </c>
      <c r="J9693" t="str">
        <f t="shared" si="605"/>
        <v>0-2 yrs</v>
      </c>
      <c r="K9693">
        <f t="shared" ca="1" si="607"/>
        <v>1</v>
      </c>
      <c r="L9693" t="s">
        <v>19</v>
      </c>
      <c r="M9693">
        <v>1</v>
      </c>
      <c r="N9693">
        <v>1</v>
      </c>
      <c r="O9693">
        <v>0</v>
      </c>
      <c r="P9693">
        <v>1</v>
      </c>
      <c r="Q9693">
        <v>0</v>
      </c>
      <c r="R9693">
        <f>SUM(M9693:N9693:O9693:P9693:Q9693)</f>
        <v>3</v>
      </c>
      <c r="S9693" s="1">
        <v>65390</v>
      </c>
      <c r="T9693" s="1" t="str">
        <f t="shared" si="606"/>
        <v>Low</v>
      </c>
      <c r="U9693">
        <v>12</v>
      </c>
      <c r="V9693">
        <v>2020</v>
      </c>
      <c r="W9693" t="s">
        <v>28</v>
      </c>
      <c r="X9693">
        <v>7</v>
      </c>
    </row>
    <row r="9694" spans="1:24" x14ac:dyDescent="0.3">
      <c r="A9694">
        <v>9693</v>
      </c>
      <c r="B9694" t="s">
        <v>21</v>
      </c>
      <c r="C9694" t="str">
        <f>_xlfn.XLOOKUP(B9694,Lookup_table!B:B,Lookup_table!C:C)</f>
        <v>AI</v>
      </c>
      <c r="D9694" t="s">
        <v>37</v>
      </c>
      <c r="E9694" t="s">
        <v>38</v>
      </c>
      <c r="F9694" t="s">
        <v>52</v>
      </c>
      <c r="G9694" t="s">
        <v>17</v>
      </c>
      <c r="H9694" t="str">
        <f t="shared" si="604"/>
        <v>Remote</v>
      </c>
      <c r="I9694" t="s">
        <v>26</v>
      </c>
      <c r="J9694" t="str">
        <f t="shared" si="605"/>
        <v>3-6 yrs</v>
      </c>
      <c r="K9694">
        <f t="shared" ca="1" si="607"/>
        <v>5</v>
      </c>
      <c r="L9694" t="s">
        <v>19</v>
      </c>
      <c r="M9694">
        <v>0</v>
      </c>
      <c r="N9694">
        <v>0</v>
      </c>
      <c r="O9694">
        <v>0</v>
      </c>
      <c r="P9694">
        <v>0</v>
      </c>
      <c r="Q9694">
        <v>0</v>
      </c>
      <c r="R9694">
        <f>SUM(M9694:N9694:O9694:P9694:Q9694)</f>
        <v>0</v>
      </c>
      <c r="S9694" s="1">
        <v>118678</v>
      </c>
      <c r="T9694" s="1" t="str">
        <f t="shared" si="606"/>
        <v>Medium</v>
      </c>
      <c r="U9694">
        <v>8</v>
      </c>
      <c r="V9694">
        <v>2024</v>
      </c>
      <c r="W9694" t="s">
        <v>34</v>
      </c>
      <c r="X9694">
        <v>1</v>
      </c>
    </row>
    <row r="9695" spans="1:24" x14ac:dyDescent="0.3">
      <c r="A9695">
        <v>9694</v>
      </c>
      <c r="B9695" t="s">
        <v>33</v>
      </c>
      <c r="C9695" t="str">
        <f>_xlfn.XLOOKUP(B9695,Lookup_table!B:B,Lookup_table!C:C)</f>
        <v>Data</v>
      </c>
      <c r="D9695" t="s">
        <v>34</v>
      </c>
      <c r="E9695" t="s">
        <v>40</v>
      </c>
      <c r="F9695" t="s">
        <v>16</v>
      </c>
      <c r="G9695" t="s">
        <v>30</v>
      </c>
      <c r="H9695" t="str">
        <f t="shared" si="604"/>
        <v>Onsite/Hybrid</v>
      </c>
      <c r="I9695" t="s">
        <v>18</v>
      </c>
      <c r="J9695" t="str">
        <f t="shared" si="605"/>
        <v>7+ yrs</v>
      </c>
      <c r="K9695">
        <f t="shared" ca="1" si="607"/>
        <v>7</v>
      </c>
      <c r="L9695" t="s">
        <v>19</v>
      </c>
      <c r="M9695">
        <v>0</v>
      </c>
      <c r="N9695">
        <v>0</v>
      </c>
      <c r="O9695">
        <v>1</v>
      </c>
      <c r="P9695">
        <v>0</v>
      </c>
      <c r="Q9695">
        <v>1</v>
      </c>
      <c r="R9695">
        <f>SUM(M9695:N9695:O9695:P9695:Q9695)</f>
        <v>2</v>
      </c>
      <c r="S9695" s="1">
        <v>129853</v>
      </c>
      <c r="T9695" s="1" t="str">
        <f t="shared" si="606"/>
        <v>High</v>
      </c>
      <c r="U9695">
        <v>8</v>
      </c>
      <c r="V9695">
        <v>2024</v>
      </c>
      <c r="W9695" t="s">
        <v>34</v>
      </c>
      <c r="X9695">
        <v>3</v>
      </c>
    </row>
    <row r="9696" spans="1:24" x14ac:dyDescent="0.3">
      <c r="A9696">
        <v>9695</v>
      </c>
      <c r="B9696" t="s">
        <v>36</v>
      </c>
      <c r="C9696" t="str">
        <f>_xlfn.XLOOKUP(B9696,Lookup_table!B:B,Lookup_table!C:C)</f>
        <v>Data</v>
      </c>
      <c r="D9696" t="s">
        <v>37</v>
      </c>
      <c r="E9696" t="s">
        <v>23</v>
      </c>
      <c r="F9696" t="s">
        <v>51</v>
      </c>
      <c r="G9696" t="s">
        <v>30</v>
      </c>
      <c r="H9696" t="str">
        <f t="shared" si="604"/>
        <v>Onsite/Hybrid</v>
      </c>
      <c r="I9696" t="s">
        <v>35</v>
      </c>
      <c r="J9696" t="str">
        <f t="shared" si="605"/>
        <v>0-2 yrs</v>
      </c>
      <c r="K9696">
        <f t="shared" ca="1" si="607"/>
        <v>2</v>
      </c>
      <c r="L9696" t="s">
        <v>39</v>
      </c>
      <c r="M9696">
        <v>1</v>
      </c>
      <c r="N9696">
        <v>1</v>
      </c>
      <c r="O9696">
        <v>1</v>
      </c>
      <c r="P9696">
        <v>0</v>
      </c>
      <c r="Q9696">
        <v>0</v>
      </c>
      <c r="R9696">
        <f>SUM(M9696:N9696:O9696:P9696:Q9696)</f>
        <v>3</v>
      </c>
      <c r="S9696" s="1">
        <v>63274</v>
      </c>
      <c r="T9696" s="1" t="str">
        <f t="shared" si="606"/>
        <v>Low</v>
      </c>
      <c r="U9696">
        <v>6</v>
      </c>
      <c r="V9696">
        <v>2021</v>
      </c>
      <c r="W9696" t="s">
        <v>20</v>
      </c>
      <c r="X9696">
        <v>4</v>
      </c>
    </row>
    <row r="9697" spans="1:24" x14ac:dyDescent="0.3">
      <c r="A9697">
        <v>9696</v>
      </c>
      <c r="B9697" t="s">
        <v>21</v>
      </c>
      <c r="C9697" t="str">
        <f>_xlfn.XLOOKUP(B9697,Lookup_table!B:B,Lookup_table!C:C)</f>
        <v>AI</v>
      </c>
      <c r="D9697" t="s">
        <v>14</v>
      </c>
      <c r="E9697" t="s">
        <v>42</v>
      </c>
      <c r="F9697" t="s">
        <v>52</v>
      </c>
      <c r="G9697" t="s">
        <v>25</v>
      </c>
      <c r="H9697" t="str">
        <f t="shared" si="604"/>
        <v>Onsite/Hybrid</v>
      </c>
      <c r="I9697" t="s">
        <v>35</v>
      </c>
      <c r="J9697" t="str">
        <f t="shared" si="605"/>
        <v>0-2 yrs</v>
      </c>
      <c r="K9697">
        <f t="shared" ca="1" si="607"/>
        <v>2</v>
      </c>
      <c r="L9697" t="s">
        <v>27</v>
      </c>
      <c r="M9697">
        <v>0</v>
      </c>
      <c r="N9697">
        <v>1</v>
      </c>
      <c r="O9697">
        <v>0</v>
      </c>
      <c r="P9697">
        <v>0</v>
      </c>
      <c r="Q9697">
        <v>0</v>
      </c>
      <c r="R9697">
        <f>SUM(M9697:N9697:O9697:P9697:Q9697)</f>
        <v>1</v>
      </c>
      <c r="S9697" s="1">
        <v>88398</v>
      </c>
      <c r="T9697" s="1" t="str">
        <f t="shared" si="606"/>
        <v>Medium</v>
      </c>
      <c r="U9697">
        <v>1</v>
      </c>
      <c r="V9697">
        <v>2022</v>
      </c>
      <c r="W9697" t="s">
        <v>20</v>
      </c>
      <c r="X9697">
        <v>6</v>
      </c>
    </row>
    <row r="9698" spans="1:24" x14ac:dyDescent="0.3">
      <c r="A9698">
        <v>9697</v>
      </c>
      <c r="B9698" t="s">
        <v>31</v>
      </c>
      <c r="C9698" t="str">
        <f>_xlfn.XLOOKUP(B9698,Lookup_table!B:B,Lookup_table!C:C)</f>
        <v>Business</v>
      </c>
      <c r="D9698" t="s">
        <v>14</v>
      </c>
      <c r="E9698" t="s">
        <v>23</v>
      </c>
      <c r="F9698" t="s">
        <v>43</v>
      </c>
      <c r="G9698" t="s">
        <v>17</v>
      </c>
      <c r="H9698" t="str">
        <f t="shared" si="604"/>
        <v>Remote</v>
      </c>
      <c r="I9698" t="s">
        <v>26</v>
      </c>
      <c r="J9698" t="str">
        <f t="shared" si="605"/>
        <v>3-6 yrs</v>
      </c>
      <c r="K9698">
        <f t="shared" ca="1" si="607"/>
        <v>3</v>
      </c>
      <c r="L9698" t="s">
        <v>39</v>
      </c>
      <c r="M9698">
        <v>0</v>
      </c>
      <c r="N9698">
        <v>1</v>
      </c>
      <c r="O9698">
        <v>1</v>
      </c>
      <c r="P9698">
        <v>0</v>
      </c>
      <c r="Q9698">
        <v>0</v>
      </c>
      <c r="R9698">
        <f>SUM(M9698:N9698:O9698:P9698:Q9698)</f>
        <v>2</v>
      </c>
      <c r="S9698" s="1">
        <v>90898</v>
      </c>
      <c r="T9698" s="1" t="str">
        <f t="shared" si="606"/>
        <v>Medium</v>
      </c>
      <c r="U9698">
        <v>9</v>
      </c>
      <c r="V9698">
        <v>2023</v>
      </c>
      <c r="W9698" t="s">
        <v>20</v>
      </c>
      <c r="X9698">
        <v>3</v>
      </c>
    </row>
    <row r="9699" spans="1:24" x14ac:dyDescent="0.3">
      <c r="A9699">
        <v>9698</v>
      </c>
      <c r="B9699" t="s">
        <v>21</v>
      </c>
      <c r="C9699" t="str">
        <f>_xlfn.XLOOKUP(B9699,Lookup_table!B:B,Lookup_table!C:C)</f>
        <v>AI</v>
      </c>
      <c r="D9699" t="s">
        <v>37</v>
      </c>
      <c r="E9699" t="s">
        <v>40</v>
      </c>
      <c r="F9699" t="s">
        <v>44</v>
      </c>
      <c r="G9699" t="s">
        <v>17</v>
      </c>
      <c r="H9699" t="str">
        <f t="shared" si="604"/>
        <v>Remote</v>
      </c>
      <c r="I9699" t="s">
        <v>18</v>
      </c>
      <c r="J9699" t="str">
        <f t="shared" si="605"/>
        <v>7+ yrs</v>
      </c>
      <c r="K9699">
        <f t="shared" ca="1" si="607"/>
        <v>11</v>
      </c>
      <c r="L9699" t="s">
        <v>27</v>
      </c>
      <c r="M9699">
        <v>0</v>
      </c>
      <c r="N9699">
        <v>0</v>
      </c>
      <c r="O9699">
        <v>0</v>
      </c>
      <c r="P9699">
        <v>1</v>
      </c>
      <c r="Q9699">
        <v>1</v>
      </c>
      <c r="R9699">
        <f>SUM(M9699:N9699:O9699:P9699:Q9699)</f>
        <v>2</v>
      </c>
      <c r="S9699" s="1">
        <v>168293</v>
      </c>
      <c r="T9699" s="1" t="str">
        <f t="shared" si="606"/>
        <v>High</v>
      </c>
      <c r="U9699">
        <v>5</v>
      </c>
      <c r="V9699">
        <v>2022</v>
      </c>
      <c r="W9699" t="s">
        <v>28</v>
      </c>
      <c r="X9699">
        <v>7</v>
      </c>
    </row>
    <row r="9700" spans="1:24" x14ac:dyDescent="0.3">
      <c r="A9700">
        <v>9699</v>
      </c>
      <c r="B9700" t="s">
        <v>33</v>
      </c>
      <c r="C9700" t="str">
        <f>_xlfn.XLOOKUP(B9700,Lookup_table!B:B,Lookup_table!C:C)</f>
        <v>Data</v>
      </c>
      <c r="D9700" t="s">
        <v>14</v>
      </c>
      <c r="E9700" t="s">
        <v>38</v>
      </c>
      <c r="F9700" t="s">
        <v>52</v>
      </c>
      <c r="G9700" t="s">
        <v>30</v>
      </c>
      <c r="H9700" t="str">
        <f t="shared" si="604"/>
        <v>Onsite/Hybrid</v>
      </c>
      <c r="I9700" t="s">
        <v>35</v>
      </c>
      <c r="J9700" t="str">
        <f t="shared" si="605"/>
        <v>0-2 yrs</v>
      </c>
      <c r="K9700">
        <f t="shared" ca="1" si="607"/>
        <v>1</v>
      </c>
      <c r="L9700" t="s">
        <v>27</v>
      </c>
      <c r="M9700">
        <v>0</v>
      </c>
      <c r="N9700">
        <v>1</v>
      </c>
      <c r="O9700">
        <v>1</v>
      </c>
      <c r="P9700">
        <v>0</v>
      </c>
      <c r="Q9700">
        <v>0</v>
      </c>
      <c r="R9700">
        <f>SUM(M9700:N9700:O9700:P9700:Q9700)</f>
        <v>2</v>
      </c>
      <c r="S9700" s="1">
        <v>65770</v>
      </c>
      <c r="T9700" s="1" t="str">
        <f t="shared" si="606"/>
        <v>Low</v>
      </c>
      <c r="U9700">
        <v>5</v>
      </c>
      <c r="V9700">
        <v>2023</v>
      </c>
      <c r="W9700" t="s">
        <v>28</v>
      </c>
      <c r="X9700">
        <v>9</v>
      </c>
    </row>
    <row r="9701" spans="1:24" x14ac:dyDescent="0.3">
      <c r="A9701">
        <v>9700</v>
      </c>
      <c r="B9701" t="s">
        <v>50</v>
      </c>
      <c r="C9701" t="str">
        <f>_xlfn.XLOOKUP(B9701,Lookup_table!B:B,Lookup_table!C:C)</f>
        <v>AI</v>
      </c>
      <c r="D9701" t="s">
        <v>14</v>
      </c>
      <c r="E9701" t="s">
        <v>40</v>
      </c>
      <c r="F9701" t="s">
        <v>24</v>
      </c>
      <c r="G9701" t="s">
        <v>17</v>
      </c>
      <c r="H9701" t="str">
        <f t="shared" si="604"/>
        <v>Remote</v>
      </c>
      <c r="I9701" t="s">
        <v>18</v>
      </c>
      <c r="J9701" t="str">
        <f t="shared" si="605"/>
        <v>7+ yrs</v>
      </c>
      <c r="K9701">
        <f t="shared" ca="1" si="607"/>
        <v>15</v>
      </c>
      <c r="L9701" t="s">
        <v>27</v>
      </c>
      <c r="M9701">
        <v>0</v>
      </c>
      <c r="N9701">
        <v>1</v>
      </c>
      <c r="O9701">
        <v>0</v>
      </c>
      <c r="P9701">
        <v>0</v>
      </c>
      <c r="Q9701">
        <v>1</v>
      </c>
      <c r="R9701">
        <f>SUM(M9701:N9701:O9701:P9701:Q9701)</f>
        <v>2</v>
      </c>
      <c r="S9701" s="1">
        <v>152801</v>
      </c>
      <c r="T9701" s="1" t="str">
        <f t="shared" si="606"/>
        <v>High</v>
      </c>
      <c r="U9701">
        <v>10</v>
      </c>
      <c r="V9701">
        <v>2025</v>
      </c>
      <c r="W9701" t="s">
        <v>34</v>
      </c>
      <c r="X9701">
        <v>6</v>
      </c>
    </row>
    <row r="9702" spans="1:24" x14ac:dyDescent="0.3">
      <c r="A9702">
        <v>9701</v>
      </c>
      <c r="B9702" t="s">
        <v>41</v>
      </c>
      <c r="C9702" t="str">
        <f>_xlfn.XLOOKUP(B9702,Lookup_table!B:B,Lookup_table!C:C)</f>
        <v>Data</v>
      </c>
      <c r="D9702" t="s">
        <v>22</v>
      </c>
      <c r="E9702" t="s">
        <v>40</v>
      </c>
      <c r="F9702" t="s">
        <v>43</v>
      </c>
      <c r="G9702" t="s">
        <v>30</v>
      </c>
      <c r="H9702" t="str">
        <f t="shared" si="604"/>
        <v>Onsite/Hybrid</v>
      </c>
      <c r="I9702" t="s">
        <v>18</v>
      </c>
      <c r="J9702" t="str">
        <f t="shared" si="605"/>
        <v>7+ yrs</v>
      </c>
      <c r="K9702">
        <f t="shared" ca="1" si="607"/>
        <v>12</v>
      </c>
      <c r="L9702" t="s">
        <v>19</v>
      </c>
      <c r="M9702">
        <v>0</v>
      </c>
      <c r="N9702">
        <v>1</v>
      </c>
      <c r="O9702">
        <v>1</v>
      </c>
      <c r="P9702">
        <v>1</v>
      </c>
      <c r="Q9702">
        <v>1</v>
      </c>
      <c r="R9702">
        <f>SUM(M9702:N9702:O9702:P9702:Q9702)</f>
        <v>4</v>
      </c>
      <c r="S9702" s="1">
        <v>163288</v>
      </c>
      <c r="T9702" s="1" t="str">
        <f t="shared" si="606"/>
        <v>High</v>
      </c>
      <c r="U9702">
        <v>1</v>
      </c>
      <c r="V9702">
        <v>2021</v>
      </c>
      <c r="W9702" t="s">
        <v>28</v>
      </c>
      <c r="X9702">
        <v>5</v>
      </c>
    </row>
    <row r="9703" spans="1:24" x14ac:dyDescent="0.3">
      <c r="A9703">
        <v>9702</v>
      </c>
      <c r="B9703" t="s">
        <v>21</v>
      </c>
      <c r="C9703" t="str">
        <f>_xlfn.XLOOKUP(B9703,Lookup_table!B:B,Lookup_table!C:C)</f>
        <v>AI</v>
      </c>
      <c r="D9703" t="s">
        <v>37</v>
      </c>
      <c r="E9703" t="s">
        <v>23</v>
      </c>
      <c r="F9703" t="s">
        <v>52</v>
      </c>
      <c r="G9703" t="s">
        <v>30</v>
      </c>
      <c r="H9703" t="str">
        <f t="shared" si="604"/>
        <v>Onsite/Hybrid</v>
      </c>
      <c r="I9703" t="s">
        <v>18</v>
      </c>
      <c r="J9703" t="str">
        <f t="shared" si="605"/>
        <v>7+ yrs</v>
      </c>
      <c r="K9703">
        <f t="shared" ca="1" si="607"/>
        <v>8</v>
      </c>
      <c r="L9703" t="s">
        <v>19</v>
      </c>
      <c r="M9703">
        <v>0</v>
      </c>
      <c r="N9703">
        <v>1</v>
      </c>
      <c r="O9703">
        <v>1</v>
      </c>
      <c r="P9703">
        <v>0</v>
      </c>
      <c r="Q9703">
        <v>1</v>
      </c>
      <c r="R9703">
        <f>SUM(M9703:N9703:O9703:P9703:Q9703)</f>
        <v>3</v>
      </c>
      <c r="S9703" s="1">
        <v>167311</v>
      </c>
      <c r="T9703" s="1" t="str">
        <f t="shared" si="606"/>
        <v>High</v>
      </c>
      <c r="U9703">
        <v>10</v>
      </c>
      <c r="V9703">
        <v>2021</v>
      </c>
      <c r="W9703" t="s">
        <v>20</v>
      </c>
      <c r="X9703">
        <v>3</v>
      </c>
    </row>
    <row r="9704" spans="1:24" x14ac:dyDescent="0.3">
      <c r="A9704">
        <v>9703</v>
      </c>
      <c r="B9704" t="s">
        <v>36</v>
      </c>
      <c r="C9704" t="str">
        <f>_xlfn.XLOOKUP(B9704,Lookup_table!B:B,Lookup_table!C:C)</f>
        <v>Data</v>
      </c>
      <c r="D9704" t="s">
        <v>22</v>
      </c>
      <c r="E9704" t="s">
        <v>42</v>
      </c>
      <c r="F9704" t="s">
        <v>52</v>
      </c>
      <c r="G9704" t="s">
        <v>30</v>
      </c>
      <c r="H9704" t="str">
        <f t="shared" si="604"/>
        <v>Onsite/Hybrid</v>
      </c>
      <c r="I9704" t="s">
        <v>26</v>
      </c>
      <c r="J9704" t="str">
        <f t="shared" si="605"/>
        <v>3-6 yrs</v>
      </c>
      <c r="K9704">
        <f t="shared" ca="1" si="607"/>
        <v>3</v>
      </c>
      <c r="L9704" t="s">
        <v>27</v>
      </c>
      <c r="M9704">
        <v>1</v>
      </c>
      <c r="N9704">
        <v>1</v>
      </c>
      <c r="O9704">
        <v>1</v>
      </c>
      <c r="P9704">
        <v>0</v>
      </c>
      <c r="Q9704">
        <v>0</v>
      </c>
      <c r="R9704">
        <f>SUM(M9704:N9704:O9704:P9704:Q9704)</f>
        <v>3</v>
      </c>
      <c r="S9704" s="1">
        <v>112837</v>
      </c>
      <c r="T9704" s="1" t="str">
        <f t="shared" si="606"/>
        <v>Medium</v>
      </c>
      <c r="U9704">
        <v>2</v>
      </c>
      <c r="V9704">
        <v>2021</v>
      </c>
      <c r="W9704" t="s">
        <v>28</v>
      </c>
      <c r="X9704">
        <v>8</v>
      </c>
    </row>
    <row r="9705" spans="1:24" x14ac:dyDescent="0.3">
      <c r="A9705">
        <v>9704</v>
      </c>
      <c r="B9705" t="s">
        <v>36</v>
      </c>
      <c r="C9705" t="str">
        <f>_xlfn.XLOOKUP(B9705,Lookup_table!B:B,Lookup_table!C:C)</f>
        <v>Data</v>
      </c>
      <c r="D9705" t="s">
        <v>14</v>
      </c>
      <c r="E9705" t="s">
        <v>15</v>
      </c>
      <c r="F9705" t="s">
        <v>51</v>
      </c>
      <c r="G9705" t="s">
        <v>30</v>
      </c>
      <c r="H9705" t="str">
        <f t="shared" si="604"/>
        <v>Onsite/Hybrid</v>
      </c>
      <c r="I9705" t="s">
        <v>26</v>
      </c>
      <c r="J9705" t="str">
        <f t="shared" si="605"/>
        <v>3-6 yrs</v>
      </c>
      <c r="K9705">
        <f t="shared" ca="1" si="607"/>
        <v>5</v>
      </c>
      <c r="L9705" t="s">
        <v>27</v>
      </c>
      <c r="M9705">
        <v>0</v>
      </c>
      <c r="N9705">
        <v>0</v>
      </c>
      <c r="O9705">
        <v>0</v>
      </c>
      <c r="P9705">
        <v>0</v>
      </c>
      <c r="Q9705">
        <v>1</v>
      </c>
      <c r="R9705">
        <f>SUM(M9705:N9705:O9705:P9705:Q9705)</f>
        <v>1</v>
      </c>
      <c r="S9705" s="1">
        <v>85198</v>
      </c>
      <c r="T9705" s="1" t="str">
        <f t="shared" si="606"/>
        <v>Medium</v>
      </c>
      <c r="U9705">
        <v>5</v>
      </c>
      <c r="V9705">
        <v>2020</v>
      </c>
      <c r="W9705" t="s">
        <v>20</v>
      </c>
      <c r="X9705">
        <v>4</v>
      </c>
    </row>
    <row r="9706" spans="1:24" x14ac:dyDescent="0.3">
      <c r="A9706">
        <v>9705</v>
      </c>
      <c r="B9706" t="s">
        <v>33</v>
      </c>
      <c r="C9706" t="str">
        <f>_xlfn.XLOOKUP(B9706,Lookup_table!B:B,Lookup_table!C:C)</f>
        <v>Data</v>
      </c>
      <c r="D9706" t="s">
        <v>37</v>
      </c>
      <c r="E9706" t="s">
        <v>40</v>
      </c>
      <c r="F9706" t="s">
        <v>43</v>
      </c>
      <c r="G9706" t="s">
        <v>25</v>
      </c>
      <c r="H9706" t="str">
        <f t="shared" si="604"/>
        <v>Onsite/Hybrid</v>
      </c>
      <c r="I9706" t="s">
        <v>35</v>
      </c>
      <c r="J9706" t="str">
        <f t="shared" si="605"/>
        <v>0-2 yrs</v>
      </c>
      <c r="K9706">
        <f t="shared" ca="1" si="607"/>
        <v>1</v>
      </c>
      <c r="L9706" t="s">
        <v>27</v>
      </c>
      <c r="M9706">
        <v>0</v>
      </c>
      <c r="N9706">
        <v>0</v>
      </c>
      <c r="O9706">
        <v>1</v>
      </c>
      <c r="P9706">
        <v>0</v>
      </c>
      <c r="Q9706">
        <v>1</v>
      </c>
      <c r="R9706">
        <f>SUM(M9706:N9706:O9706:P9706:Q9706)</f>
        <v>2</v>
      </c>
      <c r="S9706" s="1">
        <v>77166</v>
      </c>
      <c r="T9706" s="1" t="str">
        <f t="shared" si="606"/>
        <v>Medium</v>
      </c>
      <c r="U9706">
        <v>12</v>
      </c>
      <c r="V9706">
        <v>2023</v>
      </c>
      <c r="W9706" t="s">
        <v>28</v>
      </c>
      <c r="X9706">
        <v>8</v>
      </c>
    </row>
    <row r="9707" spans="1:24" x14ac:dyDescent="0.3">
      <c r="A9707">
        <v>9706</v>
      </c>
      <c r="B9707" t="s">
        <v>31</v>
      </c>
      <c r="C9707" t="str">
        <f>_xlfn.XLOOKUP(B9707,Lookup_table!B:B,Lookup_table!C:C)</f>
        <v>Business</v>
      </c>
      <c r="D9707" t="s">
        <v>34</v>
      </c>
      <c r="E9707" t="s">
        <v>23</v>
      </c>
      <c r="F9707" t="s">
        <v>51</v>
      </c>
      <c r="G9707" t="s">
        <v>30</v>
      </c>
      <c r="H9707" t="str">
        <f t="shared" si="604"/>
        <v>Onsite/Hybrid</v>
      </c>
      <c r="I9707" t="s">
        <v>18</v>
      </c>
      <c r="J9707" t="str">
        <f t="shared" si="605"/>
        <v>7+ yrs</v>
      </c>
      <c r="K9707">
        <f t="shared" ca="1" si="607"/>
        <v>10</v>
      </c>
      <c r="L9707" t="s">
        <v>19</v>
      </c>
      <c r="M9707">
        <v>0</v>
      </c>
      <c r="N9707">
        <v>0</v>
      </c>
      <c r="O9707">
        <v>0</v>
      </c>
      <c r="P9707">
        <v>1</v>
      </c>
      <c r="Q9707">
        <v>1</v>
      </c>
      <c r="R9707">
        <f>SUM(M9707:N9707:O9707:P9707:Q9707)</f>
        <v>2</v>
      </c>
      <c r="S9707" s="1">
        <v>120721</v>
      </c>
      <c r="T9707" s="1" t="str">
        <f t="shared" si="606"/>
        <v>High</v>
      </c>
      <c r="U9707">
        <v>5</v>
      </c>
      <c r="V9707">
        <v>2021</v>
      </c>
      <c r="W9707" t="s">
        <v>34</v>
      </c>
      <c r="X9707">
        <v>1</v>
      </c>
    </row>
    <row r="9708" spans="1:24" x14ac:dyDescent="0.3">
      <c r="A9708">
        <v>9707</v>
      </c>
      <c r="B9708" t="s">
        <v>50</v>
      </c>
      <c r="C9708" t="str">
        <f>_xlfn.XLOOKUP(B9708,Lookup_table!B:B,Lookup_table!C:C)</f>
        <v>AI</v>
      </c>
      <c r="D9708" t="s">
        <v>34</v>
      </c>
      <c r="E9708" t="s">
        <v>32</v>
      </c>
      <c r="F9708" t="s">
        <v>24</v>
      </c>
      <c r="G9708" t="s">
        <v>17</v>
      </c>
      <c r="H9708" t="str">
        <f t="shared" si="604"/>
        <v>Remote</v>
      </c>
      <c r="I9708" t="s">
        <v>35</v>
      </c>
      <c r="J9708" t="str">
        <f t="shared" si="605"/>
        <v>0-2 yrs</v>
      </c>
      <c r="K9708">
        <f t="shared" ca="1" si="607"/>
        <v>0</v>
      </c>
      <c r="L9708" t="s">
        <v>19</v>
      </c>
      <c r="M9708">
        <v>0</v>
      </c>
      <c r="N9708">
        <v>1</v>
      </c>
      <c r="O9708">
        <v>1</v>
      </c>
      <c r="P9708">
        <v>0</v>
      </c>
      <c r="Q9708">
        <v>1</v>
      </c>
      <c r="R9708">
        <f>SUM(M9708:N9708:O9708:P9708:Q9708)</f>
        <v>3</v>
      </c>
      <c r="S9708" s="1">
        <v>119956</v>
      </c>
      <c r="T9708" s="1" t="str">
        <f t="shared" si="606"/>
        <v>Medium</v>
      </c>
      <c r="U9708">
        <v>11</v>
      </c>
      <c r="V9708">
        <v>2022</v>
      </c>
      <c r="W9708" t="s">
        <v>34</v>
      </c>
      <c r="X9708">
        <v>6</v>
      </c>
    </row>
    <row r="9709" spans="1:24" x14ac:dyDescent="0.3">
      <c r="A9709">
        <v>9708</v>
      </c>
      <c r="B9709" t="s">
        <v>31</v>
      </c>
      <c r="C9709" t="str">
        <f>_xlfn.XLOOKUP(B9709,Lookup_table!B:B,Lookup_table!C:C)</f>
        <v>Business</v>
      </c>
      <c r="D9709" t="s">
        <v>22</v>
      </c>
      <c r="E9709" t="s">
        <v>32</v>
      </c>
      <c r="F9709" t="s">
        <v>43</v>
      </c>
      <c r="G9709" t="s">
        <v>25</v>
      </c>
      <c r="H9709" t="str">
        <f t="shared" si="604"/>
        <v>Onsite/Hybrid</v>
      </c>
      <c r="I9709" t="s">
        <v>26</v>
      </c>
      <c r="J9709" t="str">
        <f t="shared" si="605"/>
        <v>3-6 yrs</v>
      </c>
      <c r="K9709">
        <f t="shared" ca="1" si="607"/>
        <v>5</v>
      </c>
      <c r="L9709" t="s">
        <v>19</v>
      </c>
      <c r="M9709">
        <v>0</v>
      </c>
      <c r="N9709">
        <v>0</v>
      </c>
      <c r="O9709">
        <v>1</v>
      </c>
      <c r="P9709">
        <v>1</v>
      </c>
      <c r="Q9709">
        <v>0</v>
      </c>
      <c r="R9709">
        <f>SUM(M9709:N9709:O9709:P9709:Q9709)</f>
        <v>2</v>
      </c>
      <c r="S9709" s="1">
        <v>120626</v>
      </c>
      <c r="T9709" s="1" t="str">
        <f t="shared" si="606"/>
        <v>High</v>
      </c>
      <c r="U9709">
        <v>5</v>
      </c>
      <c r="V9709">
        <v>2025</v>
      </c>
      <c r="W9709" t="s">
        <v>28</v>
      </c>
      <c r="X9709">
        <v>7</v>
      </c>
    </row>
    <row r="9710" spans="1:24" x14ac:dyDescent="0.3">
      <c r="A9710">
        <v>9709</v>
      </c>
      <c r="B9710" t="s">
        <v>21</v>
      </c>
      <c r="C9710" t="str">
        <f>_xlfn.XLOOKUP(B9710,Lookup_table!B:B,Lookup_table!C:C)</f>
        <v>AI</v>
      </c>
      <c r="D9710" t="s">
        <v>22</v>
      </c>
      <c r="E9710" t="s">
        <v>40</v>
      </c>
      <c r="F9710" t="s">
        <v>51</v>
      </c>
      <c r="G9710" t="s">
        <v>30</v>
      </c>
      <c r="H9710" t="str">
        <f t="shared" si="604"/>
        <v>Onsite/Hybrid</v>
      </c>
      <c r="I9710" t="s">
        <v>18</v>
      </c>
      <c r="J9710" t="str">
        <f t="shared" si="605"/>
        <v>7+ yrs</v>
      </c>
      <c r="K9710">
        <f t="shared" ca="1" si="607"/>
        <v>11</v>
      </c>
      <c r="L9710" t="s">
        <v>39</v>
      </c>
      <c r="M9710">
        <v>1</v>
      </c>
      <c r="N9710">
        <v>0</v>
      </c>
      <c r="O9710">
        <v>0</v>
      </c>
      <c r="P9710">
        <v>0</v>
      </c>
      <c r="Q9710">
        <v>0</v>
      </c>
      <c r="R9710">
        <f>SUM(M9710:N9710:O9710:P9710:Q9710)</f>
        <v>1</v>
      </c>
      <c r="S9710" s="1">
        <v>156096</v>
      </c>
      <c r="T9710" s="1" t="str">
        <f t="shared" si="606"/>
        <v>High</v>
      </c>
      <c r="U9710">
        <v>4</v>
      </c>
      <c r="V9710">
        <v>2023</v>
      </c>
      <c r="W9710" t="s">
        <v>34</v>
      </c>
      <c r="X9710">
        <v>3</v>
      </c>
    </row>
    <row r="9711" spans="1:24" x14ac:dyDescent="0.3">
      <c r="A9711">
        <v>9710</v>
      </c>
      <c r="B9711" t="s">
        <v>50</v>
      </c>
      <c r="C9711" t="str">
        <f>_xlfn.XLOOKUP(B9711,Lookup_table!B:B,Lookup_table!C:C)</f>
        <v>AI</v>
      </c>
      <c r="D9711" t="s">
        <v>37</v>
      </c>
      <c r="E9711" t="s">
        <v>32</v>
      </c>
      <c r="F9711" t="s">
        <v>16</v>
      </c>
      <c r="G9711" t="s">
        <v>17</v>
      </c>
      <c r="H9711" t="str">
        <f t="shared" si="604"/>
        <v>Remote</v>
      </c>
      <c r="I9711" t="s">
        <v>35</v>
      </c>
      <c r="J9711" t="str">
        <f t="shared" si="605"/>
        <v>0-2 yrs</v>
      </c>
      <c r="K9711">
        <f t="shared" ca="1" si="607"/>
        <v>2</v>
      </c>
      <c r="L9711" t="s">
        <v>39</v>
      </c>
      <c r="M9711">
        <v>1</v>
      </c>
      <c r="N9711">
        <v>1</v>
      </c>
      <c r="O9711">
        <v>0</v>
      </c>
      <c r="P9711">
        <v>0</v>
      </c>
      <c r="Q9711">
        <v>1</v>
      </c>
      <c r="R9711">
        <f>SUM(M9711:N9711:O9711:P9711:Q9711)</f>
        <v>3</v>
      </c>
      <c r="S9711" s="1">
        <v>97211</v>
      </c>
      <c r="T9711" s="1" t="str">
        <f t="shared" si="606"/>
        <v>Medium</v>
      </c>
      <c r="U9711">
        <v>4</v>
      </c>
      <c r="V9711">
        <v>2022</v>
      </c>
      <c r="W9711" t="s">
        <v>28</v>
      </c>
      <c r="X9711">
        <v>9</v>
      </c>
    </row>
    <row r="9712" spans="1:24" x14ac:dyDescent="0.3">
      <c r="A9712">
        <v>9711</v>
      </c>
      <c r="B9712" t="s">
        <v>50</v>
      </c>
      <c r="C9712" t="str">
        <f>_xlfn.XLOOKUP(B9712,Lookup_table!B:B,Lookup_table!C:C)</f>
        <v>AI</v>
      </c>
      <c r="D9712" t="s">
        <v>37</v>
      </c>
      <c r="E9712" t="s">
        <v>42</v>
      </c>
      <c r="F9712" t="s">
        <v>29</v>
      </c>
      <c r="G9712" t="s">
        <v>30</v>
      </c>
      <c r="H9712" t="str">
        <f t="shared" si="604"/>
        <v>Onsite/Hybrid</v>
      </c>
      <c r="I9712" t="s">
        <v>35</v>
      </c>
      <c r="J9712" t="str">
        <f t="shared" si="605"/>
        <v>0-2 yrs</v>
      </c>
      <c r="K9712">
        <f t="shared" ca="1" si="607"/>
        <v>1</v>
      </c>
      <c r="L9712" t="s">
        <v>27</v>
      </c>
      <c r="M9712">
        <v>1</v>
      </c>
      <c r="N9712">
        <v>1</v>
      </c>
      <c r="O9712">
        <v>0</v>
      </c>
      <c r="P9712">
        <v>0</v>
      </c>
      <c r="Q9712">
        <v>0</v>
      </c>
      <c r="R9712">
        <f>SUM(M9712:N9712:O9712:P9712:Q9712)</f>
        <v>2</v>
      </c>
      <c r="S9712" s="1">
        <v>92019</v>
      </c>
      <c r="T9712" s="1" t="str">
        <f t="shared" si="606"/>
        <v>Medium</v>
      </c>
      <c r="U9712">
        <v>1</v>
      </c>
      <c r="V9712">
        <v>2022</v>
      </c>
      <c r="W9712" t="s">
        <v>28</v>
      </c>
      <c r="X9712">
        <v>7</v>
      </c>
    </row>
    <row r="9713" spans="1:24" x14ac:dyDescent="0.3">
      <c r="A9713">
        <v>9712</v>
      </c>
      <c r="B9713" t="s">
        <v>41</v>
      </c>
      <c r="C9713" t="str">
        <f>_xlfn.XLOOKUP(B9713,Lookup_table!B:B,Lookup_table!C:C)</f>
        <v>Data</v>
      </c>
      <c r="D9713" t="s">
        <v>34</v>
      </c>
      <c r="E9713" t="s">
        <v>40</v>
      </c>
      <c r="F9713" t="s">
        <v>29</v>
      </c>
      <c r="G9713" t="s">
        <v>17</v>
      </c>
      <c r="H9713" t="str">
        <f t="shared" si="604"/>
        <v>Remote</v>
      </c>
      <c r="I9713" t="s">
        <v>18</v>
      </c>
      <c r="J9713" t="str">
        <f t="shared" si="605"/>
        <v>7+ yrs</v>
      </c>
      <c r="K9713">
        <f t="shared" ca="1" si="607"/>
        <v>8</v>
      </c>
      <c r="L9713" t="s">
        <v>19</v>
      </c>
      <c r="M9713">
        <v>1</v>
      </c>
      <c r="N9713">
        <v>1</v>
      </c>
      <c r="O9713">
        <v>0</v>
      </c>
      <c r="P9713">
        <v>1</v>
      </c>
      <c r="Q9713">
        <v>0</v>
      </c>
      <c r="R9713">
        <f>SUM(M9713:N9713:O9713:P9713:Q9713)</f>
        <v>3</v>
      </c>
      <c r="S9713" s="1">
        <v>117912</v>
      </c>
      <c r="T9713" s="1" t="str">
        <f t="shared" si="606"/>
        <v>Medium</v>
      </c>
      <c r="U9713">
        <v>10</v>
      </c>
      <c r="V9713">
        <v>2020</v>
      </c>
      <c r="W9713" t="s">
        <v>34</v>
      </c>
      <c r="X9713">
        <v>5</v>
      </c>
    </row>
    <row r="9714" spans="1:24" x14ac:dyDescent="0.3">
      <c r="A9714">
        <v>9713</v>
      </c>
      <c r="B9714" t="s">
        <v>50</v>
      </c>
      <c r="C9714" t="str">
        <f>_xlfn.XLOOKUP(B9714,Lookup_table!B:B,Lookup_table!C:C)</f>
        <v>AI</v>
      </c>
      <c r="D9714" t="s">
        <v>37</v>
      </c>
      <c r="E9714" t="s">
        <v>23</v>
      </c>
      <c r="F9714" t="s">
        <v>16</v>
      </c>
      <c r="G9714" t="s">
        <v>17</v>
      </c>
      <c r="H9714" t="str">
        <f t="shared" si="604"/>
        <v>Remote</v>
      </c>
      <c r="I9714" t="s">
        <v>35</v>
      </c>
      <c r="J9714" t="str">
        <f t="shared" si="605"/>
        <v>0-2 yrs</v>
      </c>
      <c r="K9714">
        <f t="shared" ca="1" si="607"/>
        <v>0</v>
      </c>
      <c r="L9714" t="s">
        <v>39</v>
      </c>
      <c r="M9714">
        <v>0</v>
      </c>
      <c r="N9714">
        <v>0</v>
      </c>
      <c r="O9714">
        <v>1</v>
      </c>
      <c r="P9714">
        <v>1</v>
      </c>
      <c r="Q9714">
        <v>1</v>
      </c>
      <c r="R9714">
        <f>SUM(M9714:N9714:O9714:P9714:Q9714)</f>
        <v>3</v>
      </c>
      <c r="S9714" s="1">
        <v>127756</v>
      </c>
      <c r="T9714" s="1" t="str">
        <f t="shared" si="606"/>
        <v>High</v>
      </c>
      <c r="U9714">
        <v>6</v>
      </c>
      <c r="V9714">
        <v>2023</v>
      </c>
      <c r="W9714" t="s">
        <v>28</v>
      </c>
      <c r="X9714">
        <v>7</v>
      </c>
    </row>
    <row r="9715" spans="1:24" x14ac:dyDescent="0.3">
      <c r="A9715">
        <v>9714</v>
      </c>
      <c r="B9715" t="s">
        <v>36</v>
      </c>
      <c r="C9715" t="str">
        <f>_xlfn.XLOOKUP(B9715,Lookup_table!B:B,Lookup_table!C:C)</f>
        <v>Data</v>
      </c>
      <c r="D9715" t="s">
        <v>37</v>
      </c>
      <c r="E9715" t="s">
        <v>40</v>
      </c>
      <c r="F9715" t="s">
        <v>29</v>
      </c>
      <c r="G9715" t="s">
        <v>25</v>
      </c>
      <c r="H9715" t="str">
        <f t="shared" si="604"/>
        <v>Onsite/Hybrid</v>
      </c>
      <c r="I9715" t="s">
        <v>18</v>
      </c>
      <c r="J9715" t="str">
        <f t="shared" si="605"/>
        <v>7+ yrs</v>
      </c>
      <c r="K9715">
        <f t="shared" ca="1" si="607"/>
        <v>13</v>
      </c>
      <c r="L9715" t="s">
        <v>39</v>
      </c>
      <c r="M9715">
        <v>0</v>
      </c>
      <c r="N9715">
        <v>1</v>
      </c>
      <c r="O9715">
        <v>1</v>
      </c>
      <c r="P9715">
        <v>1</v>
      </c>
      <c r="Q9715">
        <v>1</v>
      </c>
      <c r="R9715">
        <f>SUM(M9715:N9715:O9715:P9715:Q9715)</f>
        <v>4</v>
      </c>
      <c r="S9715" s="1">
        <v>136534</v>
      </c>
      <c r="T9715" s="1" t="str">
        <f t="shared" si="606"/>
        <v>High</v>
      </c>
      <c r="U9715">
        <v>11</v>
      </c>
      <c r="V9715">
        <v>2021</v>
      </c>
      <c r="W9715" t="s">
        <v>28</v>
      </c>
      <c r="X9715">
        <v>1</v>
      </c>
    </row>
    <row r="9716" spans="1:24" x14ac:dyDescent="0.3">
      <c r="A9716">
        <v>9715</v>
      </c>
      <c r="B9716" t="s">
        <v>33</v>
      </c>
      <c r="C9716" t="str">
        <f>_xlfn.XLOOKUP(B9716,Lookup_table!B:B,Lookup_table!C:C)</f>
        <v>Data</v>
      </c>
      <c r="D9716" t="s">
        <v>22</v>
      </c>
      <c r="E9716" t="s">
        <v>15</v>
      </c>
      <c r="F9716" t="s">
        <v>29</v>
      </c>
      <c r="G9716" t="s">
        <v>17</v>
      </c>
      <c r="H9716" t="str">
        <f t="shared" si="604"/>
        <v>Remote</v>
      </c>
      <c r="I9716" t="s">
        <v>35</v>
      </c>
      <c r="J9716" t="str">
        <f t="shared" si="605"/>
        <v>0-2 yrs</v>
      </c>
      <c r="K9716">
        <f t="shared" ca="1" si="607"/>
        <v>1</v>
      </c>
      <c r="L9716" t="s">
        <v>27</v>
      </c>
      <c r="M9716">
        <v>0</v>
      </c>
      <c r="N9716">
        <v>1</v>
      </c>
      <c r="O9716">
        <v>1</v>
      </c>
      <c r="P9716">
        <v>0</v>
      </c>
      <c r="Q9716">
        <v>1</v>
      </c>
      <c r="R9716">
        <f>SUM(M9716:N9716:O9716:P9716:Q9716)</f>
        <v>3</v>
      </c>
      <c r="S9716" s="1">
        <v>97430</v>
      </c>
      <c r="T9716" s="1" t="str">
        <f t="shared" si="606"/>
        <v>Medium</v>
      </c>
      <c r="U9716">
        <v>12</v>
      </c>
      <c r="V9716">
        <v>2021</v>
      </c>
      <c r="W9716" t="s">
        <v>20</v>
      </c>
      <c r="X9716">
        <v>4</v>
      </c>
    </row>
    <row r="9717" spans="1:24" x14ac:dyDescent="0.3">
      <c r="A9717">
        <v>9716</v>
      </c>
      <c r="B9717" t="s">
        <v>41</v>
      </c>
      <c r="C9717" t="str">
        <f>_xlfn.XLOOKUP(B9717,Lookup_table!B:B,Lookup_table!C:C)</f>
        <v>Data</v>
      </c>
      <c r="D9717" t="s">
        <v>14</v>
      </c>
      <c r="E9717" t="s">
        <v>38</v>
      </c>
      <c r="F9717" t="s">
        <v>52</v>
      </c>
      <c r="G9717" t="s">
        <v>17</v>
      </c>
      <c r="H9717" t="str">
        <f t="shared" si="604"/>
        <v>Remote</v>
      </c>
      <c r="I9717" t="s">
        <v>26</v>
      </c>
      <c r="J9717" t="str">
        <f t="shared" si="605"/>
        <v>3-6 yrs</v>
      </c>
      <c r="K9717">
        <f t="shared" ca="1" si="607"/>
        <v>4</v>
      </c>
      <c r="L9717" t="s">
        <v>27</v>
      </c>
      <c r="M9717">
        <v>1</v>
      </c>
      <c r="N9717">
        <v>1</v>
      </c>
      <c r="O9717">
        <v>0</v>
      </c>
      <c r="P9717">
        <v>0</v>
      </c>
      <c r="Q9717">
        <v>1</v>
      </c>
      <c r="R9717">
        <f>SUM(M9717:N9717:O9717:P9717:Q9717)</f>
        <v>3</v>
      </c>
      <c r="S9717" s="1">
        <v>85226</v>
      </c>
      <c r="T9717" s="1" t="str">
        <f t="shared" si="606"/>
        <v>Medium</v>
      </c>
      <c r="U9717">
        <v>1</v>
      </c>
      <c r="V9717">
        <v>2020</v>
      </c>
      <c r="W9717" t="s">
        <v>34</v>
      </c>
      <c r="X9717">
        <v>6</v>
      </c>
    </row>
    <row r="9718" spans="1:24" x14ac:dyDescent="0.3">
      <c r="A9718">
        <v>9717</v>
      </c>
      <c r="B9718" t="s">
        <v>33</v>
      </c>
      <c r="C9718" t="str">
        <f>_xlfn.XLOOKUP(B9718,Lookup_table!B:B,Lookup_table!C:C)</f>
        <v>Data</v>
      </c>
      <c r="D9718" t="s">
        <v>34</v>
      </c>
      <c r="E9718" t="s">
        <v>38</v>
      </c>
      <c r="F9718" t="s">
        <v>16</v>
      </c>
      <c r="G9718" t="s">
        <v>25</v>
      </c>
      <c r="H9718" t="str">
        <f t="shared" si="604"/>
        <v>Onsite/Hybrid</v>
      </c>
      <c r="I9718" t="s">
        <v>18</v>
      </c>
      <c r="J9718" t="str">
        <f t="shared" si="605"/>
        <v>7+ yrs</v>
      </c>
      <c r="K9718">
        <f t="shared" ca="1" si="607"/>
        <v>7</v>
      </c>
      <c r="L9718" t="s">
        <v>19</v>
      </c>
      <c r="M9718">
        <v>1</v>
      </c>
      <c r="N9718">
        <v>1</v>
      </c>
      <c r="O9718">
        <v>0</v>
      </c>
      <c r="P9718">
        <v>0</v>
      </c>
      <c r="Q9718">
        <v>1</v>
      </c>
      <c r="R9718">
        <f>SUM(M9718:N9718:O9718:P9718:Q9718)</f>
        <v>3</v>
      </c>
      <c r="S9718" s="1">
        <v>110575</v>
      </c>
      <c r="T9718" s="1" t="str">
        <f t="shared" si="606"/>
        <v>Medium</v>
      </c>
      <c r="U9718">
        <v>10</v>
      </c>
      <c r="V9718">
        <v>2020</v>
      </c>
      <c r="W9718" t="s">
        <v>28</v>
      </c>
      <c r="X9718">
        <v>9</v>
      </c>
    </row>
    <row r="9719" spans="1:24" x14ac:dyDescent="0.3">
      <c r="A9719">
        <v>9718</v>
      </c>
      <c r="B9719" t="s">
        <v>50</v>
      </c>
      <c r="C9719" t="str">
        <f>_xlfn.XLOOKUP(B9719,Lookup_table!B:B,Lookup_table!C:C)</f>
        <v>AI</v>
      </c>
      <c r="D9719" t="s">
        <v>37</v>
      </c>
      <c r="E9719" t="s">
        <v>40</v>
      </c>
      <c r="F9719" t="s">
        <v>24</v>
      </c>
      <c r="G9719" t="s">
        <v>17</v>
      </c>
      <c r="H9719" t="str">
        <f t="shared" si="604"/>
        <v>Remote</v>
      </c>
      <c r="I9719" t="s">
        <v>35</v>
      </c>
      <c r="J9719" t="str">
        <f t="shared" si="605"/>
        <v>0-2 yrs</v>
      </c>
      <c r="K9719">
        <f t="shared" ca="1" si="607"/>
        <v>0</v>
      </c>
      <c r="L9719" t="s">
        <v>19</v>
      </c>
      <c r="M9719">
        <v>1</v>
      </c>
      <c r="N9719">
        <v>0</v>
      </c>
      <c r="O9719">
        <v>1</v>
      </c>
      <c r="P9719">
        <v>0</v>
      </c>
      <c r="Q9719">
        <v>0</v>
      </c>
      <c r="R9719">
        <f>SUM(M9719:N9719:O9719:P9719:Q9719)</f>
        <v>2</v>
      </c>
      <c r="S9719" s="1">
        <v>100050</v>
      </c>
      <c r="T9719" s="1" t="str">
        <f t="shared" si="606"/>
        <v>Medium</v>
      </c>
      <c r="U9719">
        <v>10</v>
      </c>
      <c r="V9719">
        <v>2021</v>
      </c>
      <c r="W9719" t="s">
        <v>20</v>
      </c>
      <c r="X9719">
        <v>2</v>
      </c>
    </row>
    <row r="9720" spans="1:24" x14ac:dyDescent="0.3">
      <c r="A9720">
        <v>9719</v>
      </c>
      <c r="B9720" t="s">
        <v>50</v>
      </c>
      <c r="C9720" t="str">
        <f>_xlfn.XLOOKUP(B9720,Lookup_table!B:B,Lookup_table!C:C)</f>
        <v>AI</v>
      </c>
      <c r="D9720" t="s">
        <v>37</v>
      </c>
      <c r="E9720" t="s">
        <v>42</v>
      </c>
      <c r="F9720" t="s">
        <v>43</v>
      </c>
      <c r="G9720" t="s">
        <v>30</v>
      </c>
      <c r="H9720" t="str">
        <f t="shared" si="604"/>
        <v>Onsite/Hybrid</v>
      </c>
      <c r="I9720" t="s">
        <v>35</v>
      </c>
      <c r="J9720" t="str">
        <f t="shared" si="605"/>
        <v>0-2 yrs</v>
      </c>
      <c r="K9720">
        <f t="shared" ca="1" si="607"/>
        <v>1</v>
      </c>
      <c r="L9720" t="s">
        <v>19</v>
      </c>
      <c r="M9720">
        <v>1</v>
      </c>
      <c r="N9720">
        <v>1</v>
      </c>
      <c r="O9720">
        <v>1</v>
      </c>
      <c r="P9720">
        <v>1</v>
      </c>
      <c r="Q9720">
        <v>0</v>
      </c>
      <c r="R9720">
        <f>SUM(M9720:N9720:O9720:P9720:Q9720)</f>
        <v>4</v>
      </c>
      <c r="S9720" s="1">
        <v>122861</v>
      </c>
      <c r="T9720" s="1" t="str">
        <f t="shared" si="606"/>
        <v>High</v>
      </c>
      <c r="U9720">
        <v>6</v>
      </c>
      <c r="V9720">
        <v>2022</v>
      </c>
      <c r="W9720" t="s">
        <v>28</v>
      </c>
      <c r="X9720">
        <v>2</v>
      </c>
    </row>
    <row r="9721" spans="1:24" x14ac:dyDescent="0.3">
      <c r="A9721">
        <v>9720</v>
      </c>
      <c r="B9721" t="s">
        <v>50</v>
      </c>
      <c r="C9721" t="str">
        <f>_xlfn.XLOOKUP(B9721,Lookup_table!B:B,Lookup_table!C:C)</f>
        <v>AI</v>
      </c>
      <c r="D9721" t="s">
        <v>14</v>
      </c>
      <c r="E9721" t="s">
        <v>23</v>
      </c>
      <c r="F9721" t="s">
        <v>44</v>
      </c>
      <c r="G9721" t="s">
        <v>30</v>
      </c>
      <c r="H9721" t="str">
        <f t="shared" si="604"/>
        <v>Onsite/Hybrid</v>
      </c>
      <c r="I9721" t="s">
        <v>18</v>
      </c>
      <c r="J9721" t="str">
        <f t="shared" si="605"/>
        <v>7+ yrs</v>
      </c>
      <c r="K9721">
        <f t="shared" ca="1" si="607"/>
        <v>14</v>
      </c>
      <c r="L9721" t="s">
        <v>19</v>
      </c>
      <c r="M9721">
        <v>0</v>
      </c>
      <c r="N9721">
        <v>0</v>
      </c>
      <c r="O9721">
        <v>1</v>
      </c>
      <c r="P9721">
        <v>0</v>
      </c>
      <c r="Q9721">
        <v>1</v>
      </c>
      <c r="R9721">
        <f>SUM(M9721:N9721:O9721:P9721:Q9721)</f>
        <v>2</v>
      </c>
      <c r="S9721" s="1">
        <v>164756</v>
      </c>
      <c r="T9721" s="1" t="str">
        <f t="shared" si="606"/>
        <v>High</v>
      </c>
      <c r="U9721">
        <v>4</v>
      </c>
      <c r="V9721">
        <v>2023</v>
      </c>
      <c r="W9721" t="s">
        <v>34</v>
      </c>
      <c r="X9721">
        <v>5</v>
      </c>
    </row>
    <row r="9722" spans="1:24" x14ac:dyDescent="0.3">
      <c r="A9722">
        <v>9721</v>
      </c>
      <c r="B9722" t="s">
        <v>41</v>
      </c>
      <c r="C9722" t="str">
        <f>_xlfn.XLOOKUP(B9722,Lookup_table!B:B,Lookup_table!C:C)</f>
        <v>Data</v>
      </c>
      <c r="D9722" t="s">
        <v>34</v>
      </c>
      <c r="E9722" t="s">
        <v>32</v>
      </c>
      <c r="F9722" t="s">
        <v>51</v>
      </c>
      <c r="G9722" t="s">
        <v>17</v>
      </c>
      <c r="H9722" t="str">
        <f t="shared" si="604"/>
        <v>Remote</v>
      </c>
      <c r="I9722" t="s">
        <v>26</v>
      </c>
      <c r="J9722" t="str">
        <f t="shared" si="605"/>
        <v>3-6 yrs</v>
      </c>
      <c r="K9722">
        <f t="shared" ca="1" si="607"/>
        <v>3</v>
      </c>
      <c r="L9722" t="s">
        <v>39</v>
      </c>
      <c r="M9722">
        <v>0</v>
      </c>
      <c r="N9722">
        <v>1</v>
      </c>
      <c r="O9722">
        <v>0</v>
      </c>
      <c r="P9722">
        <v>1</v>
      </c>
      <c r="Q9722">
        <v>0</v>
      </c>
      <c r="R9722">
        <f>SUM(M9722:N9722:O9722:P9722:Q9722)</f>
        <v>2</v>
      </c>
      <c r="S9722" s="1">
        <v>89687</v>
      </c>
      <c r="T9722" s="1" t="str">
        <f t="shared" si="606"/>
        <v>Medium</v>
      </c>
      <c r="U9722">
        <v>9</v>
      </c>
      <c r="V9722">
        <v>2020</v>
      </c>
      <c r="W9722" t="s">
        <v>34</v>
      </c>
      <c r="X9722">
        <v>4</v>
      </c>
    </row>
    <row r="9723" spans="1:24" x14ac:dyDescent="0.3">
      <c r="A9723">
        <v>9722</v>
      </c>
      <c r="B9723" t="s">
        <v>31</v>
      </c>
      <c r="C9723" t="str">
        <f>_xlfn.XLOOKUP(B9723,Lookup_table!B:B,Lookup_table!C:C)</f>
        <v>Business</v>
      </c>
      <c r="D9723" t="s">
        <v>34</v>
      </c>
      <c r="E9723" t="s">
        <v>23</v>
      </c>
      <c r="F9723" t="s">
        <v>51</v>
      </c>
      <c r="G9723" t="s">
        <v>25</v>
      </c>
      <c r="H9723" t="str">
        <f t="shared" si="604"/>
        <v>Onsite/Hybrid</v>
      </c>
      <c r="I9723" t="s">
        <v>26</v>
      </c>
      <c r="J9723" t="str">
        <f t="shared" si="605"/>
        <v>3-6 yrs</v>
      </c>
      <c r="K9723">
        <f t="shared" ca="1" si="607"/>
        <v>3</v>
      </c>
      <c r="L9723" t="s">
        <v>27</v>
      </c>
      <c r="M9723">
        <v>1</v>
      </c>
      <c r="N9723">
        <v>0</v>
      </c>
      <c r="O9723">
        <v>0</v>
      </c>
      <c r="P9723">
        <v>0</v>
      </c>
      <c r="Q9723">
        <v>0</v>
      </c>
      <c r="R9723">
        <f>SUM(M9723:N9723:O9723:P9723:Q9723)</f>
        <v>1</v>
      </c>
      <c r="S9723" s="1">
        <v>74377</v>
      </c>
      <c r="T9723" s="1" t="str">
        <f t="shared" si="606"/>
        <v>Medium</v>
      </c>
      <c r="U9723">
        <v>3</v>
      </c>
      <c r="V9723">
        <v>2021</v>
      </c>
      <c r="W9723" t="s">
        <v>20</v>
      </c>
      <c r="X9723">
        <v>6</v>
      </c>
    </row>
    <row r="9724" spans="1:24" x14ac:dyDescent="0.3">
      <c r="A9724">
        <v>9723</v>
      </c>
      <c r="B9724" t="s">
        <v>31</v>
      </c>
      <c r="C9724" t="str">
        <f>_xlfn.XLOOKUP(B9724,Lookup_table!B:B,Lookup_table!C:C)</f>
        <v>Business</v>
      </c>
      <c r="D9724" t="s">
        <v>37</v>
      </c>
      <c r="E9724" t="s">
        <v>38</v>
      </c>
      <c r="F9724" t="s">
        <v>52</v>
      </c>
      <c r="G9724" t="s">
        <v>30</v>
      </c>
      <c r="H9724" t="str">
        <f t="shared" si="604"/>
        <v>Onsite/Hybrid</v>
      </c>
      <c r="I9724" t="s">
        <v>18</v>
      </c>
      <c r="J9724" t="str">
        <f t="shared" si="605"/>
        <v>7+ yrs</v>
      </c>
      <c r="K9724">
        <f t="shared" ca="1" si="607"/>
        <v>10</v>
      </c>
      <c r="L9724" t="s">
        <v>19</v>
      </c>
      <c r="M9724">
        <v>1</v>
      </c>
      <c r="N9724">
        <v>1</v>
      </c>
      <c r="O9724">
        <v>0</v>
      </c>
      <c r="P9724">
        <v>0</v>
      </c>
      <c r="Q9724">
        <v>0</v>
      </c>
      <c r="R9724">
        <f>SUM(M9724:N9724:O9724:P9724:Q9724)</f>
        <v>2</v>
      </c>
      <c r="S9724" s="1">
        <v>97318</v>
      </c>
      <c r="T9724" s="1" t="str">
        <f t="shared" si="606"/>
        <v>Medium</v>
      </c>
      <c r="U9724">
        <v>11</v>
      </c>
      <c r="V9724">
        <v>2025</v>
      </c>
      <c r="W9724" t="s">
        <v>20</v>
      </c>
      <c r="X9724">
        <v>1</v>
      </c>
    </row>
    <row r="9725" spans="1:24" x14ac:dyDescent="0.3">
      <c r="A9725">
        <v>9724</v>
      </c>
      <c r="B9725" t="s">
        <v>36</v>
      </c>
      <c r="C9725" t="str">
        <f>_xlfn.XLOOKUP(B9725,Lookup_table!B:B,Lookup_table!C:C)</f>
        <v>Data</v>
      </c>
      <c r="D9725" t="s">
        <v>22</v>
      </c>
      <c r="E9725" t="s">
        <v>40</v>
      </c>
      <c r="F9725" t="s">
        <v>52</v>
      </c>
      <c r="G9725" t="s">
        <v>17</v>
      </c>
      <c r="H9725" t="str">
        <f t="shared" si="604"/>
        <v>Remote</v>
      </c>
      <c r="I9725" t="s">
        <v>35</v>
      </c>
      <c r="J9725" t="str">
        <f t="shared" si="605"/>
        <v>0-2 yrs</v>
      </c>
      <c r="K9725">
        <f t="shared" ca="1" si="607"/>
        <v>2</v>
      </c>
      <c r="L9725" t="s">
        <v>39</v>
      </c>
      <c r="M9725">
        <v>1</v>
      </c>
      <c r="N9725">
        <v>0</v>
      </c>
      <c r="O9725">
        <v>1</v>
      </c>
      <c r="P9725">
        <v>1</v>
      </c>
      <c r="Q9725">
        <v>1</v>
      </c>
      <c r="R9725">
        <f>SUM(M9725:N9725:O9725:P9725:Q9725)</f>
        <v>4</v>
      </c>
      <c r="S9725" s="1">
        <v>105066</v>
      </c>
      <c r="T9725" s="1" t="str">
        <f t="shared" si="606"/>
        <v>Medium</v>
      </c>
      <c r="U9725">
        <v>6</v>
      </c>
      <c r="V9725">
        <v>2021</v>
      </c>
      <c r="W9725" t="s">
        <v>28</v>
      </c>
      <c r="X9725">
        <v>8</v>
      </c>
    </row>
    <row r="9726" spans="1:24" x14ac:dyDescent="0.3">
      <c r="A9726">
        <v>9725</v>
      </c>
      <c r="B9726" t="s">
        <v>36</v>
      </c>
      <c r="C9726" t="str">
        <f>_xlfn.XLOOKUP(B9726,Lookup_table!B:B,Lookup_table!C:C)</f>
        <v>Data</v>
      </c>
      <c r="D9726" t="s">
        <v>37</v>
      </c>
      <c r="E9726" t="s">
        <v>42</v>
      </c>
      <c r="F9726" t="s">
        <v>29</v>
      </c>
      <c r="G9726" t="s">
        <v>30</v>
      </c>
      <c r="H9726" t="str">
        <f t="shared" si="604"/>
        <v>Onsite/Hybrid</v>
      </c>
      <c r="I9726" t="s">
        <v>18</v>
      </c>
      <c r="J9726" t="str">
        <f t="shared" si="605"/>
        <v>7+ yrs</v>
      </c>
      <c r="K9726">
        <f t="shared" ca="1" si="607"/>
        <v>10</v>
      </c>
      <c r="L9726" t="s">
        <v>19</v>
      </c>
      <c r="M9726">
        <v>0</v>
      </c>
      <c r="N9726">
        <v>1</v>
      </c>
      <c r="O9726">
        <v>1</v>
      </c>
      <c r="P9726">
        <v>1</v>
      </c>
      <c r="Q9726">
        <v>0</v>
      </c>
      <c r="R9726">
        <f>SUM(M9726:N9726:O9726:P9726:Q9726)</f>
        <v>3</v>
      </c>
      <c r="S9726" s="1">
        <v>126259</v>
      </c>
      <c r="T9726" s="1" t="str">
        <f t="shared" si="606"/>
        <v>High</v>
      </c>
      <c r="U9726">
        <v>12</v>
      </c>
      <c r="V9726">
        <v>2024</v>
      </c>
      <c r="W9726" t="s">
        <v>28</v>
      </c>
      <c r="X9726">
        <v>3</v>
      </c>
    </row>
    <row r="9727" spans="1:24" x14ac:dyDescent="0.3">
      <c r="A9727">
        <v>9726</v>
      </c>
      <c r="B9727" t="s">
        <v>31</v>
      </c>
      <c r="C9727" t="str">
        <f>_xlfn.XLOOKUP(B9727,Lookup_table!B:B,Lookup_table!C:C)</f>
        <v>Business</v>
      </c>
      <c r="D9727" t="s">
        <v>22</v>
      </c>
      <c r="E9727" t="s">
        <v>23</v>
      </c>
      <c r="F9727" t="s">
        <v>16</v>
      </c>
      <c r="G9727" t="s">
        <v>30</v>
      </c>
      <c r="H9727" t="str">
        <f t="shared" si="604"/>
        <v>Onsite/Hybrid</v>
      </c>
      <c r="I9727" t="s">
        <v>26</v>
      </c>
      <c r="J9727" t="str">
        <f t="shared" si="605"/>
        <v>3-6 yrs</v>
      </c>
      <c r="K9727">
        <f t="shared" ca="1" si="607"/>
        <v>6</v>
      </c>
      <c r="L9727" t="s">
        <v>19</v>
      </c>
      <c r="M9727">
        <v>0</v>
      </c>
      <c r="N9727">
        <v>0</v>
      </c>
      <c r="O9727">
        <v>0</v>
      </c>
      <c r="P9727">
        <v>0</v>
      </c>
      <c r="Q9727">
        <v>0</v>
      </c>
      <c r="R9727">
        <f>SUM(M9727:N9727:O9727:P9727:Q9727)</f>
        <v>0</v>
      </c>
      <c r="S9727" s="1">
        <v>93343</v>
      </c>
      <c r="T9727" s="1" t="str">
        <f t="shared" si="606"/>
        <v>Medium</v>
      </c>
      <c r="U9727">
        <v>10</v>
      </c>
      <c r="V9727">
        <v>2023</v>
      </c>
      <c r="W9727" t="s">
        <v>20</v>
      </c>
      <c r="X9727">
        <v>1</v>
      </c>
    </row>
    <row r="9728" spans="1:24" x14ac:dyDescent="0.3">
      <c r="A9728">
        <v>9727</v>
      </c>
      <c r="B9728" t="s">
        <v>50</v>
      </c>
      <c r="C9728" t="str">
        <f>_xlfn.XLOOKUP(B9728,Lookup_table!B:B,Lookup_table!C:C)</f>
        <v>AI</v>
      </c>
      <c r="D9728" t="s">
        <v>22</v>
      </c>
      <c r="E9728" t="s">
        <v>23</v>
      </c>
      <c r="F9728" t="s">
        <v>24</v>
      </c>
      <c r="G9728" t="s">
        <v>17</v>
      </c>
      <c r="H9728" t="str">
        <f t="shared" si="604"/>
        <v>Remote</v>
      </c>
      <c r="I9728" t="s">
        <v>26</v>
      </c>
      <c r="J9728" t="str">
        <f t="shared" si="605"/>
        <v>3-6 yrs</v>
      </c>
      <c r="K9728">
        <f t="shared" ca="1" si="607"/>
        <v>5</v>
      </c>
      <c r="L9728" t="s">
        <v>19</v>
      </c>
      <c r="M9728">
        <v>0</v>
      </c>
      <c r="N9728">
        <v>1</v>
      </c>
      <c r="O9728">
        <v>0</v>
      </c>
      <c r="P9728">
        <v>0</v>
      </c>
      <c r="Q9728">
        <v>0</v>
      </c>
      <c r="R9728">
        <f>SUM(M9728:N9728:O9728:P9728:Q9728)</f>
        <v>1</v>
      </c>
      <c r="S9728" s="1">
        <v>137506</v>
      </c>
      <c r="T9728" s="1" t="str">
        <f t="shared" si="606"/>
        <v>High</v>
      </c>
      <c r="U9728">
        <v>3</v>
      </c>
      <c r="V9728">
        <v>2021</v>
      </c>
      <c r="W9728" t="s">
        <v>34</v>
      </c>
      <c r="X9728">
        <v>4</v>
      </c>
    </row>
    <row r="9729" spans="1:24" x14ac:dyDescent="0.3">
      <c r="A9729">
        <v>9728</v>
      </c>
      <c r="B9729" t="s">
        <v>50</v>
      </c>
      <c r="C9729" t="str">
        <f>_xlfn.XLOOKUP(B9729,Lookup_table!B:B,Lookup_table!C:C)</f>
        <v>AI</v>
      </c>
      <c r="D9729" t="s">
        <v>22</v>
      </c>
      <c r="E9729" t="s">
        <v>40</v>
      </c>
      <c r="F9729" t="s">
        <v>24</v>
      </c>
      <c r="G9729" t="s">
        <v>17</v>
      </c>
      <c r="H9729" t="str">
        <f t="shared" si="604"/>
        <v>Remote</v>
      </c>
      <c r="I9729" t="s">
        <v>18</v>
      </c>
      <c r="J9729" t="str">
        <f t="shared" si="605"/>
        <v>7+ yrs</v>
      </c>
      <c r="K9729">
        <f t="shared" ca="1" si="607"/>
        <v>13</v>
      </c>
      <c r="L9729" t="s">
        <v>39</v>
      </c>
      <c r="M9729">
        <v>1</v>
      </c>
      <c r="N9729">
        <v>0</v>
      </c>
      <c r="O9729">
        <v>1</v>
      </c>
      <c r="P9729">
        <v>0</v>
      </c>
      <c r="Q9729">
        <v>0</v>
      </c>
      <c r="R9729">
        <f>SUM(M9729:N9729:O9729:P9729:Q9729)</f>
        <v>2</v>
      </c>
      <c r="S9729" s="1">
        <v>176189</v>
      </c>
      <c r="T9729" s="1" t="str">
        <f t="shared" si="606"/>
        <v>High</v>
      </c>
      <c r="U9729">
        <v>9</v>
      </c>
      <c r="V9729">
        <v>2022</v>
      </c>
      <c r="W9729" t="s">
        <v>20</v>
      </c>
      <c r="X9729">
        <v>6</v>
      </c>
    </row>
    <row r="9730" spans="1:24" x14ac:dyDescent="0.3">
      <c r="A9730">
        <v>9729</v>
      </c>
      <c r="B9730" t="s">
        <v>33</v>
      </c>
      <c r="C9730" t="str">
        <f>_xlfn.XLOOKUP(B9730,Lookup_table!B:B,Lookup_table!C:C)</f>
        <v>Data</v>
      </c>
      <c r="D9730" t="s">
        <v>37</v>
      </c>
      <c r="E9730" t="s">
        <v>40</v>
      </c>
      <c r="F9730" t="s">
        <v>16</v>
      </c>
      <c r="G9730" t="s">
        <v>30</v>
      </c>
      <c r="H9730" t="str">
        <f t="shared" ref="H9730:H9793" si="608">IF(G9730="Remote","Remote","Onsite/Hybrid")</f>
        <v>Onsite/Hybrid</v>
      </c>
      <c r="I9730" t="s">
        <v>18</v>
      </c>
      <c r="J9730" t="str">
        <f t="shared" ref="J9730:J9793" si="609">IF(I9730="Entry","0-2 yrs",IF(I9730="Mid","3-6 yrs","7+ yrs"))</f>
        <v>7+ yrs</v>
      </c>
      <c r="K9730">
        <f t="shared" ca="1" si="607"/>
        <v>9</v>
      </c>
      <c r="L9730" t="s">
        <v>27</v>
      </c>
      <c r="M9730">
        <v>0</v>
      </c>
      <c r="N9730">
        <v>0</v>
      </c>
      <c r="O9730">
        <v>1</v>
      </c>
      <c r="P9730">
        <v>1</v>
      </c>
      <c r="Q9730">
        <v>1</v>
      </c>
      <c r="R9730">
        <f>SUM(M9730:N9730:O9730:P9730:Q9730)</f>
        <v>3</v>
      </c>
      <c r="S9730" s="1">
        <v>144548</v>
      </c>
      <c r="T9730" s="1" t="str">
        <f t="shared" ref="T9730:T9793" si="610">IF(S9730&lt;=70000,"Low",IF(S9730&lt;=120000,"Medium","High"))</f>
        <v>High</v>
      </c>
      <c r="U9730">
        <v>5</v>
      </c>
      <c r="V9730">
        <v>2021</v>
      </c>
      <c r="W9730" t="s">
        <v>28</v>
      </c>
      <c r="X9730">
        <v>2</v>
      </c>
    </row>
    <row r="9731" spans="1:24" x14ac:dyDescent="0.3">
      <c r="A9731">
        <v>9730</v>
      </c>
      <c r="B9731" t="s">
        <v>31</v>
      </c>
      <c r="C9731" t="str">
        <f>_xlfn.XLOOKUP(B9731,Lookup_table!B:B,Lookup_table!C:C)</f>
        <v>Business</v>
      </c>
      <c r="D9731" t="s">
        <v>34</v>
      </c>
      <c r="E9731" t="s">
        <v>40</v>
      </c>
      <c r="F9731" t="s">
        <v>51</v>
      </c>
      <c r="G9731" t="s">
        <v>30</v>
      </c>
      <c r="H9731" t="str">
        <f t="shared" si="608"/>
        <v>Onsite/Hybrid</v>
      </c>
      <c r="I9731" t="s">
        <v>35</v>
      </c>
      <c r="J9731" t="str">
        <f t="shared" si="609"/>
        <v>0-2 yrs</v>
      </c>
      <c r="K9731">
        <f t="shared" ref="K9731:K9794" ca="1" si="611">IF(J9731="0-2 yrs",RANDBETWEEN(0,2),IF(J9731="3-6 yrs", RANDBETWEEN(3,6),IF(J9731="7+ yrs", RANDBETWEEN(7,15)," ")))</f>
        <v>1</v>
      </c>
      <c r="L9731" t="s">
        <v>19</v>
      </c>
      <c r="M9731">
        <v>1</v>
      </c>
      <c r="N9731">
        <v>0</v>
      </c>
      <c r="O9731">
        <v>0</v>
      </c>
      <c r="P9731">
        <v>0</v>
      </c>
      <c r="Q9731">
        <v>0</v>
      </c>
      <c r="R9731">
        <f>SUM(M9731:N9731:O9731:P9731:Q9731)</f>
        <v>1</v>
      </c>
      <c r="S9731" s="1">
        <v>51749</v>
      </c>
      <c r="T9731" s="1" t="str">
        <f t="shared" si="610"/>
        <v>Low</v>
      </c>
      <c r="U9731">
        <v>5</v>
      </c>
      <c r="V9731">
        <v>2022</v>
      </c>
      <c r="W9731" t="s">
        <v>20</v>
      </c>
      <c r="X9731">
        <v>3</v>
      </c>
    </row>
    <row r="9732" spans="1:24" x14ac:dyDescent="0.3">
      <c r="A9732">
        <v>9731</v>
      </c>
      <c r="B9732" t="s">
        <v>41</v>
      </c>
      <c r="C9732" t="str">
        <f>_xlfn.XLOOKUP(B9732,Lookup_table!B:B,Lookup_table!C:C)</f>
        <v>Data</v>
      </c>
      <c r="D9732" t="s">
        <v>22</v>
      </c>
      <c r="E9732" t="s">
        <v>32</v>
      </c>
      <c r="F9732" t="s">
        <v>43</v>
      </c>
      <c r="G9732" t="s">
        <v>30</v>
      </c>
      <c r="H9732" t="str">
        <f t="shared" si="608"/>
        <v>Onsite/Hybrid</v>
      </c>
      <c r="I9732" t="s">
        <v>18</v>
      </c>
      <c r="J9732" t="str">
        <f t="shared" si="609"/>
        <v>7+ yrs</v>
      </c>
      <c r="K9732">
        <f t="shared" ca="1" si="611"/>
        <v>7</v>
      </c>
      <c r="L9732" t="s">
        <v>27</v>
      </c>
      <c r="M9732">
        <v>0</v>
      </c>
      <c r="N9732">
        <v>1</v>
      </c>
      <c r="O9732">
        <v>0</v>
      </c>
      <c r="P9732">
        <v>1</v>
      </c>
      <c r="Q9732">
        <v>0</v>
      </c>
      <c r="R9732">
        <f>SUM(M9732:N9732:O9732:P9732:Q9732)</f>
        <v>2</v>
      </c>
      <c r="S9732" s="1">
        <v>130890</v>
      </c>
      <c r="T9732" s="1" t="str">
        <f t="shared" si="610"/>
        <v>High</v>
      </c>
      <c r="U9732">
        <v>2</v>
      </c>
      <c r="V9732">
        <v>2026</v>
      </c>
      <c r="W9732" t="s">
        <v>34</v>
      </c>
      <c r="X9732">
        <v>1</v>
      </c>
    </row>
    <row r="9733" spans="1:24" x14ac:dyDescent="0.3">
      <c r="A9733">
        <v>9732</v>
      </c>
      <c r="B9733" t="s">
        <v>33</v>
      </c>
      <c r="C9733" t="str">
        <f>_xlfn.XLOOKUP(B9733,Lookup_table!B:B,Lookup_table!C:C)</f>
        <v>Data</v>
      </c>
      <c r="D9733" t="s">
        <v>14</v>
      </c>
      <c r="E9733" t="s">
        <v>40</v>
      </c>
      <c r="F9733" t="s">
        <v>43</v>
      </c>
      <c r="G9733" t="s">
        <v>30</v>
      </c>
      <c r="H9733" t="str">
        <f t="shared" si="608"/>
        <v>Onsite/Hybrid</v>
      </c>
      <c r="I9733" t="s">
        <v>26</v>
      </c>
      <c r="J9733" t="str">
        <f t="shared" si="609"/>
        <v>3-6 yrs</v>
      </c>
      <c r="K9733">
        <f t="shared" ca="1" si="611"/>
        <v>4</v>
      </c>
      <c r="L9733" t="s">
        <v>39</v>
      </c>
      <c r="M9733">
        <v>1</v>
      </c>
      <c r="N9733">
        <v>1</v>
      </c>
      <c r="O9733">
        <v>0</v>
      </c>
      <c r="P9733">
        <v>1</v>
      </c>
      <c r="Q9733">
        <v>0</v>
      </c>
      <c r="R9733">
        <f>SUM(M9733:N9733:O9733:P9733:Q9733)</f>
        <v>3</v>
      </c>
      <c r="S9733" s="1">
        <v>86049</v>
      </c>
      <c r="T9733" s="1" t="str">
        <f t="shared" si="610"/>
        <v>Medium</v>
      </c>
      <c r="U9733">
        <v>5</v>
      </c>
      <c r="V9733">
        <v>2024</v>
      </c>
      <c r="W9733" t="s">
        <v>28</v>
      </c>
      <c r="X9733">
        <v>7</v>
      </c>
    </row>
    <row r="9734" spans="1:24" x14ac:dyDescent="0.3">
      <c r="A9734">
        <v>9733</v>
      </c>
      <c r="B9734" t="s">
        <v>31</v>
      </c>
      <c r="C9734" t="str">
        <f>_xlfn.XLOOKUP(B9734,Lookup_table!B:B,Lookup_table!C:C)</f>
        <v>Business</v>
      </c>
      <c r="D9734" t="s">
        <v>37</v>
      </c>
      <c r="E9734" t="s">
        <v>15</v>
      </c>
      <c r="F9734" t="s">
        <v>43</v>
      </c>
      <c r="G9734" t="s">
        <v>25</v>
      </c>
      <c r="H9734" t="str">
        <f t="shared" si="608"/>
        <v>Onsite/Hybrid</v>
      </c>
      <c r="I9734" t="s">
        <v>26</v>
      </c>
      <c r="J9734" t="str">
        <f t="shared" si="609"/>
        <v>3-6 yrs</v>
      </c>
      <c r="K9734">
        <f t="shared" ca="1" si="611"/>
        <v>5</v>
      </c>
      <c r="L9734" t="s">
        <v>39</v>
      </c>
      <c r="M9734">
        <v>1</v>
      </c>
      <c r="N9734">
        <v>0</v>
      </c>
      <c r="O9734">
        <v>1</v>
      </c>
      <c r="P9734">
        <v>0</v>
      </c>
      <c r="Q9734">
        <v>0</v>
      </c>
      <c r="R9734">
        <f>SUM(M9734:N9734:O9734:P9734:Q9734)</f>
        <v>2</v>
      </c>
      <c r="S9734" s="1">
        <v>94249</v>
      </c>
      <c r="T9734" s="1" t="str">
        <f t="shared" si="610"/>
        <v>Medium</v>
      </c>
      <c r="U9734">
        <v>10</v>
      </c>
      <c r="V9734">
        <v>2025</v>
      </c>
      <c r="W9734" t="s">
        <v>34</v>
      </c>
      <c r="X9734">
        <v>4</v>
      </c>
    </row>
    <row r="9735" spans="1:24" x14ac:dyDescent="0.3">
      <c r="A9735">
        <v>9734</v>
      </c>
      <c r="B9735" t="s">
        <v>31</v>
      </c>
      <c r="C9735" t="str">
        <f>_xlfn.XLOOKUP(B9735,Lookup_table!B:B,Lookup_table!C:C)</f>
        <v>Business</v>
      </c>
      <c r="D9735" t="s">
        <v>37</v>
      </c>
      <c r="E9735" t="s">
        <v>15</v>
      </c>
      <c r="F9735" t="s">
        <v>44</v>
      </c>
      <c r="G9735" t="s">
        <v>25</v>
      </c>
      <c r="H9735" t="str">
        <f t="shared" si="608"/>
        <v>Onsite/Hybrid</v>
      </c>
      <c r="I9735" t="s">
        <v>18</v>
      </c>
      <c r="J9735" t="str">
        <f t="shared" si="609"/>
        <v>7+ yrs</v>
      </c>
      <c r="K9735">
        <f t="shared" ca="1" si="611"/>
        <v>7</v>
      </c>
      <c r="L9735" t="s">
        <v>39</v>
      </c>
      <c r="M9735">
        <v>1</v>
      </c>
      <c r="N9735">
        <v>0</v>
      </c>
      <c r="O9735">
        <v>1</v>
      </c>
      <c r="P9735">
        <v>0</v>
      </c>
      <c r="Q9735">
        <v>0</v>
      </c>
      <c r="R9735">
        <f>SUM(M9735:N9735:O9735:P9735:Q9735)</f>
        <v>2</v>
      </c>
      <c r="S9735" s="1">
        <v>112635</v>
      </c>
      <c r="T9735" s="1" t="str">
        <f t="shared" si="610"/>
        <v>Medium</v>
      </c>
      <c r="U9735">
        <v>9</v>
      </c>
      <c r="V9735">
        <v>2023</v>
      </c>
      <c r="W9735" t="s">
        <v>28</v>
      </c>
      <c r="X9735">
        <v>9</v>
      </c>
    </row>
    <row r="9736" spans="1:24" x14ac:dyDescent="0.3">
      <c r="A9736">
        <v>9735</v>
      </c>
      <c r="B9736" t="s">
        <v>33</v>
      </c>
      <c r="C9736" t="str">
        <f>_xlfn.XLOOKUP(B9736,Lookup_table!B:B,Lookup_table!C:C)</f>
        <v>Data</v>
      </c>
      <c r="D9736" t="s">
        <v>22</v>
      </c>
      <c r="E9736" t="s">
        <v>15</v>
      </c>
      <c r="F9736" t="s">
        <v>52</v>
      </c>
      <c r="G9736" t="s">
        <v>30</v>
      </c>
      <c r="H9736" t="str">
        <f t="shared" si="608"/>
        <v>Onsite/Hybrid</v>
      </c>
      <c r="I9736" t="s">
        <v>26</v>
      </c>
      <c r="J9736" t="str">
        <f t="shared" si="609"/>
        <v>3-6 yrs</v>
      </c>
      <c r="K9736">
        <f t="shared" ca="1" si="611"/>
        <v>3</v>
      </c>
      <c r="L9736" t="s">
        <v>19</v>
      </c>
      <c r="M9736">
        <v>1</v>
      </c>
      <c r="N9736">
        <v>0</v>
      </c>
      <c r="O9736">
        <v>1</v>
      </c>
      <c r="P9736">
        <v>0</v>
      </c>
      <c r="Q9736">
        <v>0</v>
      </c>
      <c r="R9736">
        <f>SUM(M9736:N9736:O9736:P9736:Q9736)</f>
        <v>2</v>
      </c>
      <c r="S9736" s="1">
        <v>105010</v>
      </c>
      <c r="T9736" s="1" t="str">
        <f t="shared" si="610"/>
        <v>Medium</v>
      </c>
      <c r="U9736">
        <v>8</v>
      </c>
      <c r="V9736">
        <v>2022</v>
      </c>
      <c r="W9736" t="s">
        <v>20</v>
      </c>
      <c r="X9736">
        <v>2</v>
      </c>
    </row>
    <row r="9737" spans="1:24" x14ac:dyDescent="0.3">
      <c r="A9737">
        <v>9736</v>
      </c>
      <c r="B9737" t="s">
        <v>31</v>
      </c>
      <c r="C9737" t="str">
        <f>_xlfn.XLOOKUP(B9737,Lookup_table!B:B,Lookup_table!C:C)</f>
        <v>Business</v>
      </c>
      <c r="D9737" t="s">
        <v>37</v>
      </c>
      <c r="E9737" t="s">
        <v>42</v>
      </c>
      <c r="F9737" t="s">
        <v>52</v>
      </c>
      <c r="G9737" t="s">
        <v>17</v>
      </c>
      <c r="H9737" t="str">
        <f t="shared" si="608"/>
        <v>Remote</v>
      </c>
      <c r="I9737" t="s">
        <v>35</v>
      </c>
      <c r="J9737" t="str">
        <f t="shared" si="609"/>
        <v>0-2 yrs</v>
      </c>
      <c r="K9737">
        <f t="shared" ca="1" si="611"/>
        <v>0</v>
      </c>
      <c r="L9737" t="s">
        <v>19</v>
      </c>
      <c r="M9737">
        <v>0</v>
      </c>
      <c r="N9737">
        <v>0</v>
      </c>
      <c r="O9737">
        <v>1</v>
      </c>
      <c r="P9737">
        <v>1</v>
      </c>
      <c r="Q9737">
        <v>1</v>
      </c>
      <c r="R9737">
        <f>SUM(M9737:N9737:O9737:P9737:Q9737)</f>
        <v>3</v>
      </c>
      <c r="S9737" s="1">
        <v>92513</v>
      </c>
      <c r="T9737" s="1" t="str">
        <f t="shared" si="610"/>
        <v>Medium</v>
      </c>
      <c r="U9737">
        <v>1</v>
      </c>
      <c r="V9737">
        <v>2022</v>
      </c>
      <c r="W9737" t="s">
        <v>28</v>
      </c>
      <c r="X9737">
        <v>6</v>
      </c>
    </row>
    <row r="9738" spans="1:24" x14ac:dyDescent="0.3">
      <c r="A9738">
        <v>9737</v>
      </c>
      <c r="B9738" t="s">
        <v>41</v>
      </c>
      <c r="C9738" t="str">
        <f>_xlfn.XLOOKUP(B9738,Lookup_table!B:B,Lookup_table!C:C)</f>
        <v>Data</v>
      </c>
      <c r="D9738" t="s">
        <v>14</v>
      </c>
      <c r="E9738" t="s">
        <v>40</v>
      </c>
      <c r="F9738" t="s">
        <v>24</v>
      </c>
      <c r="G9738" t="s">
        <v>25</v>
      </c>
      <c r="H9738" t="str">
        <f t="shared" si="608"/>
        <v>Onsite/Hybrid</v>
      </c>
      <c r="I9738" t="s">
        <v>35</v>
      </c>
      <c r="J9738" t="str">
        <f t="shared" si="609"/>
        <v>0-2 yrs</v>
      </c>
      <c r="K9738">
        <f t="shared" ca="1" si="611"/>
        <v>2</v>
      </c>
      <c r="L9738" t="s">
        <v>27</v>
      </c>
      <c r="M9738">
        <v>0</v>
      </c>
      <c r="N9738">
        <v>1</v>
      </c>
      <c r="O9738">
        <v>0</v>
      </c>
      <c r="P9738">
        <v>0</v>
      </c>
      <c r="Q9738">
        <v>1</v>
      </c>
      <c r="R9738">
        <f>SUM(M9738:N9738:O9738:P9738:Q9738)</f>
        <v>2</v>
      </c>
      <c r="S9738" s="1">
        <v>62201</v>
      </c>
      <c r="T9738" s="1" t="str">
        <f t="shared" si="610"/>
        <v>Low</v>
      </c>
      <c r="U9738">
        <v>12</v>
      </c>
      <c r="V9738">
        <v>2025</v>
      </c>
      <c r="W9738" t="s">
        <v>20</v>
      </c>
      <c r="X9738">
        <v>6</v>
      </c>
    </row>
    <row r="9739" spans="1:24" x14ac:dyDescent="0.3">
      <c r="A9739">
        <v>9738</v>
      </c>
      <c r="B9739" t="s">
        <v>41</v>
      </c>
      <c r="C9739" t="str">
        <f>_xlfn.XLOOKUP(B9739,Lookup_table!B:B,Lookup_table!C:C)</f>
        <v>Data</v>
      </c>
      <c r="D9739" t="s">
        <v>34</v>
      </c>
      <c r="E9739" t="s">
        <v>40</v>
      </c>
      <c r="F9739" t="s">
        <v>24</v>
      </c>
      <c r="G9739" t="s">
        <v>17</v>
      </c>
      <c r="H9739" t="str">
        <f t="shared" si="608"/>
        <v>Remote</v>
      </c>
      <c r="I9739" t="s">
        <v>26</v>
      </c>
      <c r="J9739" t="str">
        <f t="shared" si="609"/>
        <v>3-6 yrs</v>
      </c>
      <c r="K9739">
        <f t="shared" ca="1" si="611"/>
        <v>3</v>
      </c>
      <c r="L9739" t="s">
        <v>39</v>
      </c>
      <c r="M9739">
        <v>0</v>
      </c>
      <c r="N9739">
        <v>0</v>
      </c>
      <c r="O9739">
        <v>0</v>
      </c>
      <c r="P9739">
        <v>1</v>
      </c>
      <c r="Q9739">
        <v>0</v>
      </c>
      <c r="R9739">
        <f>SUM(M9739:N9739:O9739:P9739:Q9739)</f>
        <v>1</v>
      </c>
      <c r="S9739" s="1">
        <v>85109</v>
      </c>
      <c r="T9739" s="1" t="str">
        <f t="shared" si="610"/>
        <v>Medium</v>
      </c>
      <c r="U9739">
        <v>3</v>
      </c>
      <c r="V9739">
        <v>2026</v>
      </c>
      <c r="W9739" t="s">
        <v>34</v>
      </c>
      <c r="X9739">
        <v>5</v>
      </c>
    </row>
    <row r="9740" spans="1:24" x14ac:dyDescent="0.3">
      <c r="A9740">
        <v>9739</v>
      </c>
      <c r="B9740" t="s">
        <v>33</v>
      </c>
      <c r="C9740" t="str">
        <f>_xlfn.XLOOKUP(B9740,Lookup_table!B:B,Lookup_table!C:C)</f>
        <v>Data</v>
      </c>
      <c r="D9740" t="s">
        <v>14</v>
      </c>
      <c r="E9740" t="s">
        <v>15</v>
      </c>
      <c r="F9740" t="s">
        <v>44</v>
      </c>
      <c r="G9740" t="s">
        <v>25</v>
      </c>
      <c r="H9740" t="str">
        <f t="shared" si="608"/>
        <v>Onsite/Hybrid</v>
      </c>
      <c r="I9740" t="s">
        <v>18</v>
      </c>
      <c r="J9740" t="str">
        <f t="shared" si="609"/>
        <v>7+ yrs</v>
      </c>
      <c r="K9740">
        <f t="shared" ca="1" si="611"/>
        <v>14</v>
      </c>
      <c r="L9740" t="s">
        <v>27</v>
      </c>
      <c r="M9740">
        <v>0</v>
      </c>
      <c r="N9740">
        <v>0</v>
      </c>
      <c r="O9740">
        <v>0</v>
      </c>
      <c r="P9740">
        <v>0</v>
      </c>
      <c r="Q9740">
        <v>0</v>
      </c>
      <c r="R9740">
        <f>SUM(M9740:N9740:O9740:P9740:Q9740)</f>
        <v>0</v>
      </c>
      <c r="S9740" s="1">
        <v>99540</v>
      </c>
      <c r="T9740" s="1" t="str">
        <f t="shared" si="610"/>
        <v>Medium</v>
      </c>
      <c r="U9740">
        <v>8</v>
      </c>
      <c r="V9740">
        <v>2020</v>
      </c>
      <c r="W9740" t="s">
        <v>28</v>
      </c>
      <c r="X9740">
        <v>9</v>
      </c>
    </row>
    <row r="9741" spans="1:24" x14ac:dyDescent="0.3">
      <c r="A9741">
        <v>9740</v>
      </c>
      <c r="B9741" t="s">
        <v>50</v>
      </c>
      <c r="C9741" t="str">
        <f>_xlfn.XLOOKUP(B9741,Lookup_table!B:B,Lookup_table!C:C)</f>
        <v>AI</v>
      </c>
      <c r="D9741" t="s">
        <v>34</v>
      </c>
      <c r="E9741" t="s">
        <v>42</v>
      </c>
      <c r="F9741" t="s">
        <v>51</v>
      </c>
      <c r="G9741" t="s">
        <v>25</v>
      </c>
      <c r="H9741" t="str">
        <f t="shared" si="608"/>
        <v>Onsite/Hybrid</v>
      </c>
      <c r="I9741" t="s">
        <v>26</v>
      </c>
      <c r="J9741" t="str">
        <f t="shared" si="609"/>
        <v>3-6 yrs</v>
      </c>
      <c r="K9741">
        <f t="shared" ca="1" si="611"/>
        <v>5</v>
      </c>
      <c r="L9741" t="s">
        <v>19</v>
      </c>
      <c r="M9741">
        <v>0</v>
      </c>
      <c r="N9741">
        <v>1</v>
      </c>
      <c r="O9741">
        <v>1</v>
      </c>
      <c r="P9741">
        <v>1</v>
      </c>
      <c r="Q9741">
        <v>1</v>
      </c>
      <c r="R9741">
        <f>SUM(M9741:N9741:O9741:P9741:Q9741)</f>
        <v>4</v>
      </c>
      <c r="S9741" s="1">
        <v>156336</v>
      </c>
      <c r="T9741" s="1" t="str">
        <f t="shared" si="610"/>
        <v>High</v>
      </c>
      <c r="U9741">
        <v>6</v>
      </c>
      <c r="V9741">
        <v>2021</v>
      </c>
      <c r="W9741" t="s">
        <v>28</v>
      </c>
      <c r="X9741">
        <v>4</v>
      </c>
    </row>
    <row r="9742" spans="1:24" x14ac:dyDescent="0.3">
      <c r="A9742">
        <v>9741</v>
      </c>
      <c r="B9742" t="s">
        <v>21</v>
      </c>
      <c r="C9742" t="str">
        <f>_xlfn.XLOOKUP(B9742,Lookup_table!B:B,Lookup_table!C:C)</f>
        <v>AI</v>
      </c>
      <c r="D9742" t="s">
        <v>34</v>
      </c>
      <c r="E9742" t="s">
        <v>23</v>
      </c>
      <c r="F9742" t="s">
        <v>43</v>
      </c>
      <c r="G9742" t="s">
        <v>17</v>
      </c>
      <c r="H9742" t="str">
        <f t="shared" si="608"/>
        <v>Remote</v>
      </c>
      <c r="I9742" t="s">
        <v>26</v>
      </c>
      <c r="J9742" t="str">
        <f t="shared" si="609"/>
        <v>3-6 yrs</v>
      </c>
      <c r="K9742">
        <f t="shared" ca="1" si="611"/>
        <v>4</v>
      </c>
      <c r="L9742" t="s">
        <v>27</v>
      </c>
      <c r="M9742">
        <v>0</v>
      </c>
      <c r="N9742">
        <v>0</v>
      </c>
      <c r="O9742">
        <v>0</v>
      </c>
      <c r="P9742">
        <v>0</v>
      </c>
      <c r="Q9742">
        <v>1</v>
      </c>
      <c r="R9742">
        <f>SUM(M9742:N9742:O9742:P9742:Q9742)</f>
        <v>1</v>
      </c>
      <c r="S9742" s="1">
        <v>127497</v>
      </c>
      <c r="T9742" s="1" t="str">
        <f t="shared" si="610"/>
        <v>High</v>
      </c>
      <c r="U9742">
        <v>10</v>
      </c>
      <c r="V9742">
        <v>2023</v>
      </c>
      <c r="W9742" t="s">
        <v>28</v>
      </c>
      <c r="X9742">
        <v>8</v>
      </c>
    </row>
    <row r="9743" spans="1:24" x14ac:dyDescent="0.3">
      <c r="A9743">
        <v>9742</v>
      </c>
      <c r="B9743" t="s">
        <v>50</v>
      </c>
      <c r="C9743" t="str">
        <f>_xlfn.XLOOKUP(B9743,Lookup_table!B:B,Lookup_table!C:C)</f>
        <v>AI</v>
      </c>
      <c r="D9743" t="s">
        <v>37</v>
      </c>
      <c r="E9743" t="s">
        <v>38</v>
      </c>
      <c r="F9743" t="s">
        <v>29</v>
      </c>
      <c r="G9743" t="s">
        <v>30</v>
      </c>
      <c r="H9743" t="str">
        <f t="shared" si="608"/>
        <v>Onsite/Hybrid</v>
      </c>
      <c r="I9743" t="s">
        <v>35</v>
      </c>
      <c r="J9743" t="str">
        <f t="shared" si="609"/>
        <v>0-2 yrs</v>
      </c>
      <c r="K9743">
        <f t="shared" ca="1" si="611"/>
        <v>1</v>
      </c>
      <c r="L9743" t="s">
        <v>19</v>
      </c>
      <c r="M9743">
        <v>1</v>
      </c>
      <c r="N9743">
        <v>0</v>
      </c>
      <c r="O9743">
        <v>1</v>
      </c>
      <c r="P9743">
        <v>0</v>
      </c>
      <c r="Q9743">
        <v>1</v>
      </c>
      <c r="R9743">
        <f>SUM(M9743:N9743:O9743:P9743:Q9743)</f>
        <v>3</v>
      </c>
      <c r="S9743" s="1">
        <v>111430</v>
      </c>
      <c r="T9743" s="1" t="str">
        <f t="shared" si="610"/>
        <v>Medium</v>
      </c>
      <c r="U9743">
        <v>8</v>
      </c>
      <c r="V9743">
        <v>2022</v>
      </c>
      <c r="W9743" t="s">
        <v>34</v>
      </c>
      <c r="X9743">
        <v>1</v>
      </c>
    </row>
    <row r="9744" spans="1:24" x14ac:dyDescent="0.3">
      <c r="A9744">
        <v>9743</v>
      </c>
      <c r="B9744" t="s">
        <v>36</v>
      </c>
      <c r="C9744" t="str">
        <f>_xlfn.XLOOKUP(B9744,Lookup_table!B:B,Lookup_table!C:C)</f>
        <v>Data</v>
      </c>
      <c r="D9744" t="s">
        <v>34</v>
      </c>
      <c r="E9744" t="s">
        <v>32</v>
      </c>
      <c r="F9744" t="s">
        <v>43</v>
      </c>
      <c r="G9744" t="s">
        <v>25</v>
      </c>
      <c r="H9744" t="str">
        <f t="shared" si="608"/>
        <v>Onsite/Hybrid</v>
      </c>
      <c r="I9744" t="s">
        <v>18</v>
      </c>
      <c r="J9744" t="str">
        <f t="shared" si="609"/>
        <v>7+ yrs</v>
      </c>
      <c r="K9744">
        <f t="shared" ca="1" si="611"/>
        <v>7</v>
      </c>
      <c r="L9744" t="s">
        <v>19</v>
      </c>
      <c r="M9744">
        <v>0</v>
      </c>
      <c r="N9744">
        <v>1</v>
      </c>
      <c r="O9744">
        <v>0</v>
      </c>
      <c r="P9744">
        <v>0</v>
      </c>
      <c r="Q9744">
        <v>1</v>
      </c>
      <c r="R9744">
        <f>SUM(M9744:N9744:O9744:P9744:Q9744)</f>
        <v>2</v>
      </c>
      <c r="S9744" s="1">
        <v>111970</v>
      </c>
      <c r="T9744" s="1" t="str">
        <f t="shared" si="610"/>
        <v>Medium</v>
      </c>
      <c r="U9744">
        <v>3</v>
      </c>
      <c r="V9744">
        <v>2020</v>
      </c>
      <c r="W9744" t="s">
        <v>20</v>
      </c>
      <c r="X9744">
        <v>6</v>
      </c>
    </row>
    <row r="9745" spans="1:24" x14ac:dyDescent="0.3">
      <c r="A9745">
        <v>9744</v>
      </c>
      <c r="B9745" t="s">
        <v>31</v>
      </c>
      <c r="C9745" t="str">
        <f>_xlfn.XLOOKUP(B9745,Lookup_table!B:B,Lookup_table!C:C)</f>
        <v>Business</v>
      </c>
      <c r="D9745" t="s">
        <v>22</v>
      </c>
      <c r="E9745" t="s">
        <v>23</v>
      </c>
      <c r="F9745" t="s">
        <v>24</v>
      </c>
      <c r="G9745" t="s">
        <v>25</v>
      </c>
      <c r="H9745" t="str">
        <f t="shared" si="608"/>
        <v>Onsite/Hybrid</v>
      </c>
      <c r="I9745" t="s">
        <v>35</v>
      </c>
      <c r="J9745" t="str">
        <f t="shared" si="609"/>
        <v>0-2 yrs</v>
      </c>
      <c r="K9745">
        <f t="shared" ca="1" si="611"/>
        <v>2</v>
      </c>
      <c r="L9745" t="s">
        <v>19</v>
      </c>
      <c r="M9745">
        <v>1</v>
      </c>
      <c r="N9745">
        <v>1</v>
      </c>
      <c r="O9745">
        <v>0</v>
      </c>
      <c r="P9745">
        <v>1</v>
      </c>
      <c r="Q9745">
        <v>1</v>
      </c>
      <c r="R9745">
        <f>SUM(M9745:N9745:O9745:P9745:Q9745)</f>
        <v>4</v>
      </c>
      <c r="S9745" s="1">
        <v>93928</v>
      </c>
      <c r="T9745" s="1" t="str">
        <f t="shared" si="610"/>
        <v>Medium</v>
      </c>
      <c r="U9745">
        <v>1</v>
      </c>
      <c r="V9745">
        <v>2022</v>
      </c>
      <c r="W9745" t="s">
        <v>28</v>
      </c>
      <c r="X9745">
        <v>7</v>
      </c>
    </row>
    <row r="9746" spans="1:24" x14ac:dyDescent="0.3">
      <c r="A9746">
        <v>9745</v>
      </c>
      <c r="B9746" t="s">
        <v>41</v>
      </c>
      <c r="C9746" t="str">
        <f>_xlfn.XLOOKUP(B9746,Lookup_table!B:B,Lookup_table!C:C)</f>
        <v>Data</v>
      </c>
      <c r="D9746" t="s">
        <v>34</v>
      </c>
      <c r="E9746" t="s">
        <v>42</v>
      </c>
      <c r="F9746" t="s">
        <v>51</v>
      </c>
      <c r="G9746" t="s">
        <v>30</v>
      </c>
      <c r="H9746" t="str">
        <f t="shared" si="608"/>
        <v>Onsite/Hybrid</v>
      </c>
      <c r="I9746" t="s">
        <v>18</v>
      </c>
      <c r="J9746" t="str">
        <f t="shared" si="609"/>
        <v>7+ yrs</v>
      </c>
      <c r="K9746">
        <f t="shared" ca="1" si="611"/>
        <v>15</v>
      </c>
      <c r="L9746" t="s">
        <v>39</v>
      </c>
      <c r="M9746">
        <v>1</v>
      </c>
      <c r="N9746">
        <v>1</v>
      </c>
      <c r="O9746">
        <v>1</v>
      </c>
      <c r="P9746">
        <v>0</v>
      </c>
      <c r="Q9746">
        <v>0</v>
      </c>
      <c r="R9746">
        <f>SUM(M9746:N9746:O9746:P9746:Q9746)</f>
        <v>3</v>
      </c>
      <c r="S9746" s="1">
        <v>115661</v>
      </c>
      <c r="T9746" s="1" t="str">
        <f t="shared" si="610"/>
        <v>Medium</v>
      </c>
      <c r="U9746">
        <v>7</v>
      </c>
      <c r="V9746">
        <v>2024</v>
      </c>
      <c r="W9746" t="s">
        <v>20</v>
      </c>
      <c r="X9746">
        <v>5</v>
      </c>
    </row>
    <row r="9747" spans="1:24" x14ac:dyDescent="0.3">
      <c r="A9747">
        <v>9746</v>
      </c>
      <c r="B9747" t="s">
        <v>31</v>
      </c>
      <c r="C9747" t="str">
        <f>_xlfn.XLOOKUP(B9747,Lookup_table!B:B,Lookup_table!C:C)</f>
        <v>Business</v>
      </c>
      <c r="D9747" t="s">
        <v>22</v>
      </c>
      <c r="E9747" t="s">
        <v>15</v>
      </c>
      <c r="F9747" t="s">
        <v>52</v>
      </c>
      <c r="G9747" t="s">
        <v>25</v>
      </c>
      <c r="H9747" t="str">
        <f t="shared" si="608"/>
        <v>Onsite/Hybrid</v>
      </c>
      <c r="I9747" t="s">
        <v>35</v>
      </c>
      <c r="J9747" t="str">
        <f t="shared" si="609"/>
        <v>0-2 yrs</v>
      </c>
      <c r="K9747">
        <f t="shared" ca="1" si="611"/>
        <v>1</v>
      </c>
      <c r="L9747" t="s">
        <v>19</v>
      </c>
      <c r="M9747">
        <v>1</v>
      </c>
      <c r="N9747">
        <v>0</v>
      </c>
      <c r="O9747">
        <v>0</v>
      </c>
      <c r="P9747">
        <v>0</v>
      </c>
      <c r="Q9747">
        <v>0</v>
      </c>
      <c r="R9747">
        <f>SUM(M9747:N9747:O9747:P9747:Q9747)</f>
        <v>1</v>
      </c>
      <c r="S9747" s="1">
        <v>72629</v>
      </c>
      <c r="T9747" s="1" t="str">
        <f t="shared" si="610"/>
        <v>Medium</v>
      </c>
      <c r="U9747">
        <v>10</v>
      </c>
      <c r="V9747">
        <v>2026</v>
      </c>
      <c r="W9747" t="s">
        <v>20</v>
      </c>
      <c r="X9747">
        <v>4</v>
      </c>
    </row>
    <row r="9748" spans="1:24" x14ac:dyDescent="0.3">
      <c r="A9748">
        <v>9747</v>
      </c>
      <c r="B9748" t="s">
        <v>50</v>
      </c>
      <c r="C9748" t="str">
        <f>_xlfn.XLOOKUP(B9748,Lookup_table!B:B,Lookup_table!C:C)</f>
        <v>AI</v>
      </c>
      <c r="D9748" t="s">
        <v>34</v>
      </c>
      <c r="E9748" t="s">
        <v>40</v>
      </c>
      <c r="F9748" t="s">
        <v>43</v>
      </c>
      <c r="G9748" t="s">
        <v>25</v>
      </c>
      <c r="H9748" t="str">
        <f t="shared" si="608"/>
        <v>Onsite/Hybrid</v>
      </c>
      <c r="I9748" t="s">
        <v>35</v>
      </c>
      <c r="J9748" t="str">
        <f t="shared" si="609"/>
        <v>0-2 yrs</v>
      </c>
      <c r="K9748">
        <f t="shared" ca="1" si="611"/>
        <v>0</v>
      </c>
      <c r="L9748" t="s">
        <v>19</v>
      </c>
      <c r="M9748">
        <v>1</v>
      </c>
      <c r="N9748">
        <v>0</v>
      </c>
      <c r="O9748">
        <v>1</v>
      </c>
      <c r="P9748">
        <v>1</v>
      </c>
      <c r="Q9748">
        <v>1</v>
      </c>
      <c r="R9748">
        <f>SUM(M9748:N9748:O9748:P9748:Q9748)</f>
        <v>4</v>
      </c>
      <c r="S9748" s="1">
        <v>126333</v>
      </c>
      <c r="T9748" s="1" t="str">
        <f t="shared" si="610"/>
        <v>High</v>
      </c>
      <c r="U9748">
        <v>2</v>
      </c>
      <c r="V9748">
        <v>2022</v>
      </c>
      <c r="W9748" t="s">
        <v>28</v>
      </c>
      <c r="X9748">
        <v>8</v>
      </c>
    </row>
    <row r="9749" spans="1:24" x14ac:dyDescent="0.3">
      <c r="A9749">
        <v>9748</v>
      </c>
      <c r="B9749" t="s">
        <v>36</v>
      </c>
      <c r="C9749" t="str">
        <f>_xlfn.XLOOKUP(B9749,Lookup_table!B:B,Lookup_table!C:C)</f>
        <v>Data</v>
      </c>
      <c r="D9749" t="s">
        <v>34</v>
      </c>
      <c r="E9749" t="s">
        <v>32</v>
      </c>
      <c r="F9749" t="s">
        <v>44</v>
      </c>
      <c r="G9749" t="s">
        <v>30</v>
      </c>
      <c r="H9749" t="str">
        <f t="shared" si="608"/>
        <v>Onsite/Hybrid</v>
      </c>
      <c r="I9749" t="s">
        <v>26</v>
      </c>
      <c r="J9749" t="str">
        <f t="shared" si="609"/>
        <v>3-6 yrs</v>
      </c>
      <c r="K9749">
        <f t="shared" ca="1" si="611"/>
        <v>5</v>
      </c>
      <c r="L9749" t="s">
        <v>27</v>
      </c>
      <c r="M9749">
        <v>0</v>
      </c>
      <c r="N9749">
        <v>1</v>
      </c>
      <c r="O9749">
        <v>1</v>
      </c>
      <c r="P9749">
        <v>1</v>
      </c>
      <c r="Q9749">
        <v>1</v>
      </c>
      <c r="R9749">
        <f>SUM(M9749:N9749:O9749:P9749:Q9749)</f>
        <v>4</v>
      </c>
      <c r="S9749" s="1">
        <v>119423</v>
      </c>
      <c r="T9749" s="1" t="str">
        <f t="shared" si="610"/>
        <v>Medium</v>
      </c>
      <c r="U9749">
        <v>8</v>
      </c>
      <c r="V9749">
        <v>2021</v>
      </c>
      <c r="W9749" t="s">
        <v>28</v>
      </c>
      <c r="X9749">
        <v>1</v>
      </c>
    </row>
    <row r="9750" spans="1:24" x14ac:dyDescent="0.3">
      <c r="A9750">
        <v>9749</v>
      </c>
      <c r="B9750" t="s">
        <v>36</v>
      </c>
      <c r="C9750" t="str">
        <f>_xlfn.XLOOKUP(B9750,Lookup_table!B:B,Lookup_table!C:C)</f>
        <v>Data</v>
      </c>
      <c r="D9750" t="s">
        <v>37</v>
      </c>
      <c r="E9750" t="s">
        <v>40</v>
      </c>
      <c r="F9750" t="s">
        <v>51</v>
      </c>
      <c r="G9750" t="s">
        <v>17</v>
      </c>
      <c r="H9750" t="str">
        <f t="shared" si="608"/>
        <v>Remote</v>
      </c>
      <c r="I9750" t="s">
        <v>35</v>
      </c>
      <c r="J9750" t="str">
        <f t="shared" si="609"/>
        <v>0-2 yrs</v>
      </c>
      <c r="K9750">
        <f t="shared" ca="1" si="611"/>
        <v>2</v>
      </c>
      <c r="L9750" t="s">
        <v>27</v>
      </c>
      <c r="M9750">
        <v>0</v>
      </c>
      <c r="N9750">
        <v>0</v>
      </c>
      <c r="O9750">
        <v>0</v>
      </c>
      <c r="P9750">
        <v>0</v>
      </c>
      <c r="Q9750">
        <v>1</v>
      </c>
      <c r="R9750">
        <f>SUM(M9750:N9750:O9750:P9750:Q9750)</f>
        <v>1</v>
      </c>
      <c r="S9750" s="1">
        <v>61099</v>
      </c>
      <c r="T9750" s="1" t="str">
        <f t="shared" si="610"/>
        <v>Low</v>
      </c>
      <c r="U9750">
        <v>10</v>
      </c>
      <c r="V9750">
        <v>2023</v>
      </c>
      <c r="W9750" t="s">
        <v>34</v>
      </c>
      <c r="X9750">
        <v>3</v>
      </c>
    </row>
    <row r="9751" spans="1:24" x14ac:dyDescent="0.3">
      <c r="A9751">
        <v>9750</v>
      </c>
      <c r="B9751" t="s">
        <v>33</v>
      </c>
      <c r="C9751" t="str">
        <f>_xlfn.XLOOKUP(B9751,Lookup_table!B:B,Lookup_table!C:C)</f>
        <v>Data</v>
      </c>
      <c r="D9751" t="s">
        <v>34</v>
      </c>
      <c r="E9751" t="s">
        <v>32</v>
      </c>
      <c r="F9751" t="s">
        <v>51</v>
      </c>
      <c r="G9751" t="s">
        <v>30</v>
      </c>
      <c r="H9751" t="str">
        <f t="shared" si="608"/>
        <v>Onsite/Hybrid</v>
      </c>
      <c r="I9751" t="s">
        <v>18</v>
      </c>
      <c r="J9751" t="str">
        <f t="shared" si="609"/>
        <v>7+ yrs</v>
      </c>
      <c r="K9751">
        <f t="shared" ca="1" si="611"/>
        <v>8</v>
      </c>
      <c r="L9751" t="s">
        <v>27</v>
      </c>
      <c r="M9751">
        <v>0</v>
      </c>
      <c r="N9751">
        <v>1</v>
      </c>
      <c r="O9751">
        <v>1</v>
      </c>
      <c r="P9751">
        <v>1</v>
      </c>
      <c r="Q9751">
        <v>1</v>
      </c>
      <c r="R9751">
        <f>SUM(M9751:N9751:O9751:P9751:Q9751)</f>
        <v>4</v>
      </c>
      <c r="S9751" s="1">
        <v>139177</v>
      </c>
      <c r="T9751" s="1" t="str">
        <f t="shared" si="610"/>
        <v>High</v>
      </c>
      <c r="U9751">
        <v>6</v>
      </c>
      <c r="V9751">
        <v>2026</v>
      </c>
      <c r="W9751" t="s">
        <v>28</v>
      </c>
      <c r="X9751">
        <v>8</v>
      </c>
    </row>
    <row r="9752" spans="1:24" x14ac:dyDescent="0.3">
      <c r="A9752">
        <v>9751</v>
      </c>
      <c r="B9752" t="s">
        <v>50</v>
      </c>
      <c r="C9752" t="str">
        <f>_xlfn.XLOOKUP(B9752,Lookup_table!B:B,Lookup_table!C:C)</f>
        <v>AI</v>
      </c>
      <c r="D9752" t="s">
        <v>22</v>
      </c>
      <c r="E9752" t="s">
        <v>42</v>
      </c>
      <c r="F9752" t="s">
        <v>44</v>
      </c>
      <c r="G9752" t="s">
        <v>25</v>
      </c>
      <c r="H9752" t="str">
        <f t="shared" si="608"/>
        <v>Onsite/Hybrid</v>
      </c>
      <c r="I9752" t="s">
        <v>35</v>
      </c>
      <c r="J9752" t="str">
        <f t="shared" si="609"/>
        <v>0-2 yrs</v>
      </c>
      <c r="K9752">
        <f t="shared" ca="1" si="611"/>
        <v>2</v>
      </c>
      <c r="L9752" t="s">
        <v>39</v>
      </c>
      <c r="M9752">
        <v>0</v>
      </c>
      <c r="N9752">
        <v>1</v>
      </c>
      <c r="O9752">
        <v>1</v>
      </c>
      <c r="P9752">
        <v>1</v>
      </c>
      <c r="Q9752">
        <v>1</v>
      </c>
      <c r="R9752">
        <f>SUM(M9752:N9752:O9752:P9752:Q9752)</f>
        <v>4</v>
      </c>
      <c r="S9752" s="1">
        <v>147176</v>
      </c>
      <c r="T9752" s="1" t="str">
        <f t="shared" si="610"/>
        <v>High</v>
      </c>
      <c r="U9752">
        <v>3</v>
      </c>
      <c r="V9752">
        <v>2025</v>
      </c>
      <c r="W9752" t="s">
        <v>28</v>
      </c>
      <c r="X9752">
        <v>9</v>
      </c>
    </row>
    <row r="9753" spans="1:24" x14ac:dyDescent="0.3">
      <c r="A9753">
        <v>9752</v>
      </c>
      <c r="B9753" t="s">
        <v>31</v>
      </c>
      <c r="C9753" t="str">
        <f>_xlfn.XLOOKUP(B9753,Lookup_table!B:B,Lookup_table!C:C)</f>
        <v>Business</v>
      </c>
      <c r="D9753" t="s">
        <v>14</v>
      </c>
      <c r="E9753" t="s">
        <v>42</v>
      </c>
      <c r="F9753" t="s">
        <v>44</v>
      </c>
      <c r="G9753" t="s">
        <v>17</v>
      </c>
      <c r="H9753" t="str">
        <f t="shared" si="608"/>
        <v>Remote</v>
      </c>
      <c r="I9753" t="s">
        <v>18</v>
      </c>
      <c r="J9753" t="str">
        <f t="shared" si="609"/>
        <v>7+ yrs</v>
      </c>
      <c r="K9753">
        <f t="shared" ca="1" si="611"/>
        <v>15</v>
      </c>
      <c r="L9753" t="s">
        <v>19</v>
      </c>
      <c r="M9753">
        <v>0</v>
      </c>
      <c r="N9753">
        <v>1</v>
      </c>
      <c r="O9753">
        <v>0</v>
      </c>
      <c r="P9753">
        <v>1</v>
      </c>
      <c r="Q9753">
        <v>1</v>
      </c>
      <c r="R9753">
        <f>SUM(M9753:N9753:O9753:P9753:Q9753)</f>
        <v>3</v>
      </c>
      <c r="S9753" s="1">
        <v>128414</v>
      </c>
      <c r="T9753" s="1" t="str">
        <f t="shared" si="610"/>
        <v>High</v>
      </c>
      <c r="U9753">
        <v>9</v>
      </c>
      <c r="V9753">
        <v>2023</v>
      </c>
      <c r="W9753" t="s">
        <v>34</v>
      </c>
      <c r="X9753">
        <v>5</v>
      </c>
    </row>
    <row r="9754" spans="1:24" x14ac:dyDescent="0.3">
      <c r="A9754">
        <v>9753</v>
      </c>
      <c r="B9754" t="s">
        <v>33</v>
      </c>
      <c r="C9754" t="str">
        <f>_xlfn.XLOOKUP(B9754,Lookup_table!B:B,Lookup_table!C:C)</f>
        <v>Data</v>
      </c>
      <c r="D9754" t="s">
        <v>34</v>
      </c>
      <c r="E9754" t="s">
        <v>38</v>
      </c>
      <c r="F9754" t="s">
        <v>51</v>
      </c>
      <c r="G9754" t="s">
        <v>30</v>
      </c>
      <c r="H9754" t="str">
        <f t="shared" si="608"/>
        <v>Onsite/Hybrid</v>
      </c>
      <c r="I9754" t="s">
        <v>18</v>
      </c>
      <c r="J9754" t="str">
        <f t="shared" si="609"/>
        <v>7+ yrs</v>
      </c>
      <c r="K9754">
        <f t="shared" ca="1" si="611"/>
        <v>9</v>
      </c>
      <c r="L9754" t="s">
        <v>39</v>
      </c>
      <c r="M9754">
        <v>1</v>
      </c>
      <c r="N9754">
        <v>1</v>
      </c>
      <c r="O9754">
        <v>0</v>
      </c>
      <c r="P9754">
        <v>0</v>
      </c>
      <c r="Q9754">
        <v>0</v>
      </c>
      <c r="R9754">
        <f>SUM(M9754:N9754:O9754:P9754:Q9754)</f>
        <v>2</v>
      </c>
      <c r="S9754" s="1">
        <v>103469</v>
      </c>
      <c r="T9754" s="1" t="str">
        <f t="shared" si="610"/>
        <v>Medium</v>
      </c>
      <c r="U9754">
        <v>4</v>
      </c>
      <c r="V9754">
        <v>2021</v>
      </c>
      <c r="W9754" t="s">
        <v>34</v>
      </c>
      <c r="X9754">
        <v>2</v>
      </c>
    </row>
    <row r="9755" spans="1:24" x14ac:dyDescent="0.3">
      <c r="A9755">
        <v>9754</v>
      </c>
      <c r="B9755" t="s">
        <v>33</v>
      </c>
      <c r="C9755" t="str">
        <f>_xlfn.XLOOKUP(B9755,Lookup_table!B:B,Lookup_table!C:C)</f>
        <v>Data</v>
      </c>
      <c r="D9755" t="s">
        <v>37</v>
      </c>
      <c r="E9755" t="s">
        <v>15</v>
      </c>
      <c r="F9755" t="s">
        <v>24</v>
      </c>
      <c r="G9755" t="s">
        <v>17</v>
      </c>
      <c r="H9755" t="str">
        <f t="shared" si="608"/>
        <v>Remote</v>
      </c>
      <c r="I9755" t="s">
        <v>35</v>
      </c>
      <c r="J9755" t="str">
        <f t="shared" si="609"/>
        <v>0-2 yrs</v>
      </c>
      <c r="K9755">
        <f t="shared" ca="1" si="611"/>
        <v>1</v>
      </c>
      <c r="L9755" t="s">
        <v>27</v>
      </c>
      <c r="M9755">
        <v>0</v>
      </c>
      <c r="N9755">
        <v>1</v>
      </c>
      <c r="O9755">
        <v>0</v>
      </c>
      <c r="P9755">
        <v>1</v>
      </c>
      <c r="Q9755">
        <v>0</v>
      </c>
      <c r="R9755">
        <f>SUM(M9755:N9755:O9755:P9755:Q9755)</f>
        <v>2</v>
      </c>
      <c r="S9755" s="1">
        <v>68405</v>
      </c>
      <c r="T9755" s="1" t="str">
        <f t="shared" si="610"/>
        <v>Low</v>
      </c>
      <c r="U9755">
        <v>5</v>
      </c>
      <c r="V9755">
        <v>2024</v>
      </c>
      <c r="W9755" t="s">
        <v>20</v>
      </c>
      <c r="X9755">
        <v>5</v>
      </c>
    </row>
    <row r="9756" spans="1:24" x14ac:dyDescent="0.3">
      <c r="A9756">
        <v>9755</v>
      </c>
      <c r="B9756" t="s">
        <v>33</v>
      </c>
      <c r="C9756" t="str">
        <f>_xlfn.XLOOKUP(B9756,Lookup_table!B:B,Lookup_table!C:C)</f>
        <v>Data</v>
      </c>
      <c r="D9756" t="s">
        <v>34</v>
      </c>
      <c r="E9756" t="s">
        <v>38</v>
      </c>
      <c r="F9756" t="s">
        <v>29</v>
      </c>
      <c r="G9756" t="s">
        <v>30</v>
      </c>
      <c r="H9756" t="str">
        <f t="shared" si="608"/>
        <v>Onsite/Hybrid</v>
      </c>
      <c r="I9756" t="s">
        <v>18</v>
      </c>
      <c r="J9756" t="str">
        <f t="shared" si="609"/>
        <v>7+ yrs</v>
      </c>
      <c r="K9756">
        <f t="shared" ca="1" si="611"/>
        <v>10</v>
      </c>
      <c r="L9756" t="s">
        <v>19</v>
      </c>
      <c r="M9756">
        <v>0</v>
      </c>
      <c r="N9756">
        <v>0</v>
      </c>
      <c r="O9756">
        <v>0</v>
      </c>
      <c r="P9756">
        <v>1</v>
      </c>
      <c r="Q9756">
        <v>0</v>
      </c>
      <c r="R9756">
        <f>SUM(M9756:N9756:O9756:P9756:Q9756)</f>
        <v>1</v>
      </c>
      <c r="S9756" s="1">
        <v>117966</v>
      </c>
      <c r="T9756" s="1" t="str">
        <f t="shared" si="610"/>
        <v>Medium</v>
      </c>
      <c r="U9756">
        <v>3</v>
      </c>
      <c r="V9756">
        <v>2026</v>
      </c>
      <c r="W9756" t="s">
        <v>28</v>
      </c>
      <c r="X9756">
        <v>7</v>
      </c>
    </row>
    <row r="9757" spans="1:24" x14ac:dyDescent="0.3">
      <c r="A9757">
        <v>9756</v>
      </c>
      <c r="B9757" t="s">
        <v>31</v>
      </c>
      <c r="C9757" t="str">
        <f>_xlfn.XLOOKUP(B9757,Lookup_table!B:B,Lookup_table!C:C)</f>
        <v>Business</v>
      </c>
      <c r="D9757" t="s">
        <v>34</v>
      </c>
      <c r="E9757" t="s">
        <v>38</v>
      </c>
      <c r="F9757" t="s">
        <v>44</v>
      </c>
      <c r="G9757" t="s">
        <v>17</v>
      </c>
      <c r="H9757" t="str">
        <f t="shared" si="608"/>
        <v>Remote</v>
      </c>
      <c r="I9757" t="s">
        <v>35</v>
      </c>
      <c r="J9757" t="str">
        <f t="shared" si="609"/>
        <v>0-2 yrs</v>
      </c>
      <c r="K9757">
        <f t="shared" ca="1" si="611"/>
        <v>1</v>
      </c>
      <c r="L9757" t="s">
        <v>19</v>
      </c>
      <c r="M9757">
        <v>0</v>
      </c>
      <c r="N9757">
        <v>0</v>
      </c>
      <c r="O9757">
        <v>1</v>
      </c>
      <c r="P9757">
        <v>1</v>
      </c>
      <c r="Q9757">
        <v>0</v>
      </c>
      <c r="R9757">
        <f>SUM(M9757:N9757:O9757:P9757:Q9757)</f>
        <v>2</v>
      </c>
      <c r="S9757" s="1">
        <v>76683</v>
      </c>
      <c r="T9757" s="1" t="str">
        <f t="shared" si="610"/>
        <v>Medium</v>
      </c>
      <c r="U9757">
        <v>1</v>
      </c>
      <c r="V9757">
        <v>2020</v>
      </c>
      <c r="W9757" t="s">
        <v>28</v>
      </c>
      <c r="X9757">
        <v>5</v>
      </c>
    </row>
    <row r="9758" spans="1:24" x14ac:dyDescent="0.3">
      <c r="A9758">
        <v>9757</v>
      </c>
      <c r="B9758" t="s">
        <v>33</v>
      </c>
      <c r="C9758" t="str">
        <f>_xlfn.XLOOKUP(B9758,Lookup_table!B:B,Lookup_table!C:C)</f>
        <v>Data</v>
      </c>
      <c r="D9758" t="s">
        <v>14</v>
      </c>
      <c r="E9758" t="s">
        <v>15</v>
      </c>
      <c r="F9758" t="s">
        <v>29</v>
      </c>
      <c r="G9758" t="s">
        <v>25</v>
      </c>
      <c r="H9758" t="str">
        <f t="shared" si="608"/>
        <v>Onsite/Hybrid</v>
      </c>
      <c r="I9758" t="s">
        <v>35</v>
      </c>
      <c r="J9758" t="str">
        <f t="shared" si="609"/>
        <v>0-2 yrs</v>
      </c>
      <c r="K9758">
        <f t="shared" ca="1" si="611"/>
        <v>0</v>
      </c>
      <c r="L9758" t="s">
        <v>27</v>
      </c>
      <c r="M9758">
        <v>1</v>
      </c>
      <c r="N9758">
        <v>0</v>
      </c>
      <c r="O9758">
        <v>1</v>
      </c>
      <c r="P9758">
        <v>1</v>
      </c>
      <c r="Q9758">
        <v>0</v>
      </c>
      <c r="R9758">
        <f>SUM(M9758:N9758:O9758:P9758:Q9758)</f>
        <v>3</v>
      </c>
      <c r="S9758" s="1">
        <v>84792</v>
      </c>
      <c r="T9758" s="1" t="str">
        <f t="shared" si="610"/>
        <v>Medium</v>
      </c>
      <c r="U9758">
        <v>6</v>
      </c>
      <c r="V9758">
        <v>2020</v>
      </c>
      <c r="W9758" t="s">
        <v>28</v>
      </c>
      <c r="X9758">
        <v>4</v>
      </c>
    </row>
    <row r="9759" spans="1:24" x14ac:dyDescent="0.3">
      <c r="A9759">
        <v>9758</v>
      </c>
      <c r="B9759" t="s">
        <v>36</v>
      </c>
      <c r="C9759" t="str">
        <f>_xlfn.XLOOKUP(B9759,Lookup_table!B:B,Lookup_table!C:C)</f>
        <v>Data</v>
      </c>
      <c r="D9759" t="s">
        <v>14</v>
      </c>
      <c r="E9759" t="s">
        <v>15</v>
      </c>
      <c r="F9759" t="s">
        <v>52</v>
      </c>
      <c r="G9759" t="s">
        <v>25</v>
      </c>
      <c r="H9759" t="str">
        <f t="shared" si="608"/>
        <v>Onsite/Hybrid</v>
      </c>
      <c r="I9759" t="s">
        <v>35</v>
      </c>
      <c r="J9759" t="str">
        <f t="shared" si="609"/>
        <v>0-2 yrs</v>
      </c>
      <c r="K9759">
        <f t="shared" ca="1" si="611"/>
        <v>1</v>
      </c>
      <c r="L9759" t="s">
        <v>19</v>
      </c>
      <c r="M9759">
        <v>0</v>
      </c>
      <c r="N9759">
        <v>0</v>
      </c>
      <c r="O9759">
        <v>1</v>
      </c>
      <c r="P9759">
        <v>1</v>
      </c>
      <c r="Q9759">
        <v>0</v>
      </c>
      <c r="R9759">
        <f>SUM(M9759:N9759:O9759:P9759:Q9759)</f>
        <v>2</v>
      </c>
      <c r="S9759" s="1">
        <v>78443</v>
      </c>
      <c r="T9759" s="1" t="str">
        <f t="shared" si="610"/>
        <v>Medium</v>
      </c>
      <c r="U9759">
        <v>10</v>
      </c>
      <c r="V9759">
        <v>2023</v>
      </c>
      <c r="W9759" t="s">
        <v>28</v>
      </c>
      <c r="X9759">
        <v>6</v>
      </c>
    </row>
    <row r="9760" spans="1:24" x14ac:dyDescent="0.3">
      <c r="A9760">
        <v>9759</v>
      </c>
      <c r="B9760" t="s">
        <v>33</v>
      </c>
      <c r="C9760" t="str">
        <f>_xlfn.XLOOKUP(B9760,Lookup_table!B:B,Lookup_table!C:C)</f>
        <v>Data</v>
      </c>
      <c r="D9760" t="s">
        <v>34</v>
      </c>
      <c r="E9760" t="s">
        <v>23</v>
      </c>
      <c r="F9760" t="s">
        <v>43</v>
      </c>
      <c r="G9760" t="s">
        <v>25</v>
      </c>
      <c r="H9760" t="str">
        <f t="shared" si="608"/>
        <v>Onsite/Hybrid</v>
      </c>
      <c r="I9760" t="s">
        <v>35</v>
      </c>
      <c r="J9760" t="str">
        <f t="shared" si="609"/>
        <v>0-2 yrs</v>
      </c>
      <c r="K9760">
        <f t="shared" ca="1" si="611"/>
        <v>2</v>
      </c>
      <c r="L9760" t="s">
        <v>19</v>
      </c>
      <c r="M9760">
        <v>1</v>
      </c>
      <c r="N9760">
        <v>1</v>
      </c>
      <c r="O9760">
        <v>0</v>
      </c>
      <c r="P9760">
        <v>1</v>
      </c>
      <c r="Q9760">
        <v>0</v>
      </c>
      <c r="R9760">
        <f>SUM(M9760:N9760:O9760:P9760:Q9760)</f>
        <v>3</v>
      </c>
      <c r="S9760" s="1">
        <v>61489</v>
      </c>
      <c r="T9760" s="1" t="str">
        <f t="shared" si="610"/>
        <v>Low</v>
      </c>
      <c r="U9760">
        <v>10</v>
      </c>
      <c r="V9760">
        <v>2021</v>
      </c>
      <c r="W9760" t="s">
        <v>34</v>
      </c>
      <c r="X9760">
        <v>4</v>
      </c>
    </row>
    <row r="9761" spans="1:24" x14ac:dyDescent="0.3">
      <c r="A9761">
        <v>9760</v>
      </c>
      <c r="B9761" t="s">
        <v>36</v>
      </c>
      <c r="C9761" t="str">
        <f>_xlfn.XLOOKUP(B9761,Lookup_table!B:B,Lookup_table!C:C)</f>
        <v>Data</v>
      </c>
      <c r="D9761" t="s">
        <v>34</v>
      </c>
      <c r="E9761" t="s">
        <v>23</v>
      </c>
      <c r="F9761" t="s">
        <v>44</v>
      </c>
      <c r="G9761" t="s">
        <v>30</v>
      </c>
      <c r="H9761" t="str">
        <f t="shared" si="608"/>
        <v>Onsite/Hybrid</v>
      </c>
      <c r="I9761" t="s">
        <v>18</v>
      </c>
      <c r="J9761" t="str">
        <f t="shared" si="609"/>
        <v>7+ yrs</v>
      </c>
      <c r="K9761">
        <f t="shared" ca="1" si="611"/>
        <v>7</v>
      </c>
      <c r="L9761" t="s">
        <v>19</v>
      </c>
      <c r="M9761">
        <v>1</v>
      </c>
      <c r="N9761">
        <v>1</v>
      </c>
      <c r="O9761">
        <v>1</v>
      </c>
      <c r="P9761">
        <v>0</v>
      </c>
      <c r="Q9761">
        <v>0</v>
      </c>
      <c r="R9761">
        <f>SUM(M9761:N9761:O9761:P9761:Q9761)</f>
        <v>3</v>
      </c>
      <c r="S9761" s="1">
        <v>112315</v>
      </c>
      <c r="T9761" s="1" t="str">
        <f t="shared" si="610"/>
        <v>Medium</v>
      </c>
      <c r="U9761">
        <v>11</v>
      </c>
      <c r="V9761">
        <v>2022</v>
      </c>
      <c r="W9761" t="s">
        <v>34</v>
      </c>
      <c r="X9761">
        <v>4</v>
      </c>
    </row>
    <row r="9762" spans="1:24" x14ac:dyDescent="0.3">
      <c r="A9762">
        <v>9761</v>
      </c>
      <c r="B9762" t="s">
        <v>33</v>
      </c>
      <c r="C9762" t="str">
        <f>_xlfn.XLOOKUP(B9762,Lookup_table!B:B,Lookup_table!C:C)</f>
        <v>Data</v>
      </c>
      <c r="D9762" t="s">
        <v>37</v>
      </c>
      <c r="E9762" t="s">
        <v>42</v>
      </c>
      <c r="F9762" t="s">
        <v>43</v>
      </c>
      <c r="G9762" t="s">
        <v>17</v>
      </c>
      <c r="H9762" t="str">
        <f t="shared" si="608"/>
        <v>Remote</v>
      </c>
      <c r="I9762" t="s">
        <v>18</v>
      </c>
      <c r="J9762" t="str">
        <f t="shared" si="609"/>
        <v>7+ yrs</v>
      </c>
      <c r="K9762">
        <f t="shared" ca="1" si="611"/>
        <v>15</v>
      </c>
      <c r="L9762" t="s">
        <v>27</v>
      </c>
      <c r="M9762">
        <v>0</v>
      </c>
      <c r="N9762">
        <v>0</v>
      </c>
      <c r="O9762">
        <v>1</v>
      </c>
      <c r="P9762">
        <v>1</v>
      </c>
      <c r="Q9762">
        <v>0</v>
      </c>
      <c r="R9762">
        <f>SUM(M9762:N9762:O9762:P9762:Q9762)</f>
        <v>2</v>
      </c>
      <c r="S9762" s="1">
        <v>126701</v>
      </c>
      <c r="T9762" s="1" t="str">
        <f t="shared" si="610"/>
        <v>High</v>
      </c>
      <c r="U9762">
        <v>2</v>
      </c>
      <c r="V9762">
        <v>2020</v>
      </c>
      <c r="W9762" t="s">
        <v>28</v>
      </c>
      <c r="X9762">
        <v>1</v>
      </c>
    </row>
    <row r="9763" spans="1:24" x14ac:dyDescent="0.3">
      <c r="A9763">
        <v>9762</v>
      </c>
      <c r="B9763" t="s">
        <v>41</v>
      </c>
      <c r="C9763" t="str">
        <f>_xlfn.XLOOKUP(B9763,Lookup_table!B:B,Lookup_table!C:C)</f>
        <v>Data</v>
      </c>
      <c r="D9763" t="s">
        <v>34</v>
      </c>
      <c r="E9763" t="s">
        <v>32</v>
      </c>
      <c r="F9763" t="s">
        <v>44</v>
      </c>
      <c r="G9763" t="s">
        <v>17</v>
      </c>
      <c r="H9763" t="str">
        <f t="shared" si="608"/>
        <v>Remote</v>
      </c>
      <c r="I9763" t="s">
        <v>35</v>
      </c>
      <c r="J9763" t="str">
        <f t="shared" si="609"/>
        <v>0-2 yrs</v>
      </c>
      <c r="K9763">
        <f t="shared" ca="1" si="611"/>
        <v>0</v>
      </c>
      <c r="L9763" t="s">
        <v>19</v>
      </c>
      <c r="M9763">
        <v>0</v>
      </c>
      <c r="N9763">
        <v>1</v>
      </c>
      <c r="O9763">
        <v>0</v>
      </c>
      <c r="P9763">
        <v>1</v>
      </c>
      <c r="Q9763">
        <v>1</v>
      </c>
      <c r="R9763">
        <f>SUM(M9763:N9763:O9763:P9763:Q9763)</f>
        <v>3</v>
      </c>
      <c r="S9763" s="1">
        <v>78475</v>
      </c>
      <c r="T9763" s="1" t="str">
        <f t="shared" si="610"/>
        <v>Medium</v>
      </c>
      <c r="U9763">
        <v>9</v>
      </c>
      <c r="V9763">
        <v>2022</v>
      </c>
      <c r="W9763" t="s">
        <v>34</v>
      </c>
      <c r="X9763">
        <v>6</v>
      </c>
    </row>
    <row r="9764" spans="1:24" x14ac:dyDescent="0.3">
      <c r="A9764">
        <v>9763</v>
      </c>
      <c r="B9764" t="s">
        <v>41</v>
      </c>
      <c r="C9764" t="str">
        <f>_xlfn.XLOOKUP(B9764,Lookup_table!B:B,Lookup_table!C:C)</f>
        <v>Data</v>
      </c>
      <c r="D9764" t="s">
        <v>34</v>
      </c>
      <c r="E9764" t="s">
        <v>38</v>
      </c>
      <c r="F9764" t="s">
        <v>29</v>
      </c>
      <c r="G9764" t="s">
        <v>17</v>
      </c>
      <c r="H9764" t="str">
        <f t="shared" si="608"/>
        <v>Remote</v>
      </c>
      <c r="I9764" t="s">
        <v>18</v>
      </c>
      <c r="J9764" t="str">
        <f t="shared" si="609"/>
        <v>7+ yrs</v>
      </c>
      <c r="K9764">
        <f t="shared" ca="1" si="611"/>
        <v>7</v>
      </c>
      <c r="L9764" t="s">
        <v>39</v>
      </c>
      <c r="M9764">
        <v>1</v>
      </c>
      <c r="N9764">
        <v>1</v>
      </c>
      <c r="O9764">
        <v>1</v>
      </c>
      <c r="P9764">
        <v>0</v>
      </c>
      <c r="Q9764">
        <v>0</v>
      </c>
      <c r="R9764">
        <f>SUM(M9764:N9764:O9764:P9764:Q9764)</f>
        <v>3</v>
      </c>
      <c r="S9764" s="1">
        <v>118181</v>
      </c>
      <c r="T9764" s="1" t="str">
        <f t="shared" si="610"/>
        <v>Medium</v>
      </c>
      <c r="U9764">
        <v>12</v>
      </c>
      <c r="V9764">
        <v>2022</v>
      </c>
      <c r="W9764" t="s">
        <v>34</v>
      </c>
      <c r="X9764">
        <v>3</v>
      </c>
    </row>
    <row r="9765" spans="1:24" x14ac:dyDescent="0.3">
      <c r="A9765">
        <v>9764</v>
      </c>
      <c r="B9765" t="s">
        <v>31</v>
      </c>
      <c r="C9765" t="str">
        <f>_xlfn.XLOOKUP(B9765,Lookup_table!B:B,Lookup_table!C:C)</f>
        <v>Business</v>
      </c>
      <c r="D9765" t="s">
        <v>14</v>
      </c>
      <c r="E9765" t="s">
        <v>42</v>
      </c>
      <c r="F9765" t="s">
        <v>51</v>
      </c>
      <c r="G9765" t="s">
        <v>17</v>
      </c>
      <c r="H9765" t="str">
        <f t="shared" si="608"/>
        <v>Remote</v>
      </c>
      <c r="I9765" t="s">
        <v>26</v>
      </c>
      <c r="J9765" t="str">
        <f t="shared" si="609"/>
        <v>3-6 yrs</v>
      </c>
      <c r="K9765">
        <f t="shared" ca="1" si="611"/>
        <v>6</v>
      </c>
      <c r="L9765" t="s">
        <v>39</v>
      </c>
      <c r="M9765">
        <v>1</v>
      </c>
      <c r="N9765">
        <v>0</v>
      </c>
      <c r="O9765">
        <v>1</v>
      </c>
      <c r="P9765">
        <v>1</v>
      </c>
      <c r="Q9765">
        <v>0</v>
      </c>
      <c r="R9765">
        <f>SUM(M9765:N9765:O9765:P9765:Q9765)</f>
        <v>3</v>
      </c>
      <c r="S9765" s="1">
        <v>107931</v>
      </c>
      <c r="T9765" s="1" t="str">
        <f t="shared" si="610"/>
        <v>Medium</v>
      </c>
      <c r="U9765">
        <v>4</v>
      </c>
      <c r="V9765">
        <v>2026</v>
      </c>
      <c r="W9765" t="s">
        <v>28</v>
      </c>
      <c r="X9765">
        <v>6</v>
      </c>
    </row>
    <row r="9766" spans="1:24" x14ac:dyDescent="0.3">
      <c r="A9766">
        <v>9765</v>
      </c>
      <c r="B9766" t="s">
        <v>36</v>
      </c>
      <c r="C9766" t="str">
        <f>_xlfn.XLOOKUP(B9766,Lookup_table!B:B,Lookup_table!C:C)</f>
        <v>Data</v>
      </c>
      <c r="D9766" t="s">
        <v>37</v>
      </c>
      <c r="E9766" t="s">
        <v>15</v>
      </c>
      <c r="F9766" t="s">
        <v>44</v>
      </c>
      <c r="G9766" t="s">
        <v>25</v>
      </c>
      <c r="H9766" t="str">
        <f t="shared" si="608"/>
        <v>Onsite/Hybrid</v>
      </c>
      <c r="I9766" t="s">
        <v>26</v>
      </c>
      <c r="J9766" t="str">
        <f t="shared" si="609"/>
        <v>3-6 yrs</v>
      </c>
      <c r="K9766">
        <f t="shared" ca="1" si="611"/>
        <v>3</v>
      </c>
      <c r="L9766" t="s">
        <v>39</v>
      </c>
      <c r="M9766">
        <v>1</v>
      </c>
      <c r="N9766">
        <v>0</v>
      </c>
      <c r="O9766">
        <v>0</v>
      </c>
      <c r="P9766">
        <v>1</v>
      </c>
      <c r="Q9766">
        <v>0</v>
      </c>
      <c r="R9766">
        <f>SUM(M9766:N9766:O9766:P9766:Q9766)</f>
        <v>2</v>
      </c>
      <c r="S9766" s="1">
        <v>90075</v>
      </c>
      <c r="T9766" s="1" t="str">
        <f t="shared" si="610"/>
        <v>Medium</v>
      </c>
      <c r="U9766">
        <v>4</v>
      </c>
      <c r="V9766">
        <v>2023</v>
      </c>
      <c r="W9766" t="s">
        <v>34</v>
      </c>
      <c r="X9766">
        <v>6</v>
      </c>
    </row>
    <row r="9767" spans="1:24" x14ac:dyDescent="0.3">
      <c r="A9767">
        <v>9766</v>
      </c>
      <c r="B9767" t="s">
        <v>33</v>
      </c>
      <c r="C9767" t="str">
        <f>_xlfn.XLOOKUP(B9767,Lookup_table!B:B,Lookup_table!C:C)</f>
        <v>Data</v>
      </c>
      <c r="D9767" t="s">
        <v>22</v>
      </c>
      <c r="E9767" t="s">
        <v>32</v>
      </c>
      <c r="F9767" t="s">
        <v>51</v>
      </c>
      <c r="G9767" t="s">
        <v>30</v>
      </c>
      <c r="H9767" t="str">
        <f t="shared" si="608"/>
        <v>Onsite/Hybrid</v>
      </c>
      <c r="I9767" t="s">
        <v>18</v>
      </c>
      <c r="J9767" t="str">
        <f t="shared" si="609"/>
        <v>7+ yrs</v>
      </c>
      <c r="K9767">
        <f t="shared" ca="1" si="611"/>
        <v>8</v>
      </c>
      <c r="L9767" t="s">
        <v>39</v>
      </c>
      <c r="M9767">
        <v>0</v>
      </c>
      <c r="N9767">
        <v>1</v>
      </c>
      <c r="O9767">
        <v>0</v>
      </c>
      <c r="P9767">
        <v>1</v>
      </c>
      <c r="Q9767">
        <v>1</v>
      </c>
      <c r="R9767">
        <f>SUM(M9767:N9767:O9767:P9767:Q9767)</f>
        <v>3</v>
      </c>
      <c r="S9767" s="1">
        <v>142211</v>
      </c>
      <c r="T9767" s="1" t="str">
        <f t="shared" si="610"/>
        <v>High</v>
      </c>
      <c r="U9767">
        <v>5</v>
      </c>
      <c r="V9767">
        <v>2020</v>
      </c>
      <c r="W9767" t="s">
        <v>28</v>
      </c>
      <c r="X9767">
        <v>8</v>
      </c>
    </row>
    <row r="9768" spans="1:24" x14ac:dyDescent="0.3">
      <c r="A9768">
        <v>9767</v>
      </c>
      <c r="B9768" t="s">
        <v>36</v>
      </c>
      <c r="C9768" t="str">
        <f>_xlfn.XLOOKUP(B9768,Lookup_table!B:B,Lookup_table!C:C)</f>
        <v>Data</v>
      </c>
      <c r="D9768" t="s">
        <v>14</v>
      </c>
      <c r="E9768" t="s">
        <v>15</v>
      </c>
      <c r="F9768" t="s">
        <v>24</v>
      </c>
      <c r="G9768" t="s">
        <v>25</v>
      </c>
      <c r="H9768" t="str">
        <f t="shared" si="608"/>
        <v>Onsite/Hybrid</v>
      </c>
      <c r="I9768" t="s">
        <v>18</v>
      </c>
      <c r="J9768" t="str">
        <f t="shared" si="609"/>
        <v>7+ yrs</v>
      </c>
      <c r="K9768">
        <f t="shared" ca="1" si="611"/>
        <v>14</v>
      </c>
      <c r="L9768" t="s">
        <v>27</v>
      </c>
      <c r="M9768">
        <v>0</v>
      </c>
      <c r="N9768">
        <v>1</v>
      </c>
      <c r="O9768">
        <v>0</v>
      </c>
      <c r="P9768">
        <v>1</v>
      </c>
      <c r="Q9768">
        <v>1</v>
      </c>
      <c r="R9768">
        <f>SUM(M9768:N9768:O9768:P9768:Q9768)</f>
        <v>3</v>
      </c>
      <c r="S9768" s="1">
        <v>129784</v>
      </c>
      <c r="T9768" s="1" t="str">
        <f t="shared" si="610"/>
        <v>High</v>
      </c>
      <c r="U9768">
        <v>8</v>
      </c>
      <c r="V9768">
        <v>2021</v>
      </c>
      <c r="W9768" t="s">
        <v>34</v>
      </c>
      <c r="X9768">
        <v>4</v>
      </c>
    </row>
    <row r="9769" spans="1:24" x14ac:dyDescent="0.3">
      <c r="A9769">
        <v>9768</v>
      </c>
      <c r="B9769" t="s">
        <v>31</v>
      </c>
      <c r="C9769" t="str">
        <f>_xlfn.XLOOKUP(B9769,Lookup_table!B:B,Lookup_table!C:C)</f>
        <v>Business</v>
      </c>
      <c r="D9769" t="s">
        <v>34</v>
      </c>
      <c r="E9769" t="s">
        <v>38</v>
      </c>
      <c r="F9769" t="s">
        <v>29</v>
      </c>
      <c r="G9769" t="s">
        <v>25</v>
      </c>
      <c r="H9769" t="str">
        <f t="shared" si="608"/>
        <v>Onsite/Hybrid</v>
      </c>
      <c r="I9769" t="s">
        <v>26</v>
      </c>
      <c r="J9769" t="str">
        <f t="shared" si="609"/>
        <v>3-6 yrs</v>
      </c>
      <c r="K9769">
        <f t="shared" ca="1" si="611"/>
        <v>5</v>
      </c>
      <c r="L9769" t="s">
        <v>27</v>
      </c>
      <c r="M9769">
        <v>0</v>
      </c>
      <c r="N9769">
        <v>1</v>
      </c>
      <c r="O9769">
        <v>1</v>
      </c>
      <c r="P9769">
        <v>0</v>
      </c>
      <c r="Q9769">
        <v>0</v>
      </c>
      <c r="R9769">
        <f>SUM(M9769:N9769:O9769:P9769:Q9769)</f>
        <v>2</v>
      </c>
      <c r="S9769" s="1">
        <v>91298</v>
      </c>
      <c r="T9769" s="1" t="str">
        <f t="shared" si="610"/>
        <v>Medium</v>
      </c>
      <c r="U9769">
        <v>8</v>
      </c>
      <c r="V9769">
        <v>2020</v>
      </c>
      <c r="W9769" t="s">
        <v>28</v>
      </c>
      <c r="X9769">
        <v>9</v>
      </c>
    </row>
    <row r="9770" spans="1:24" x14ac:dyDescent="0.3">
      <c r="A9770">
        <v>9769</v>
      </c>
      <c r="B9770" t="s">
        <v>33</v>
      </c>
      <c r="C9770" t="str">
        <f>_xlfn.XLOOKUP(B9770,Lookup_table!B:B,Lookup_table!C:C)</f>
        <v>Data</v>
      </c>
      <c r="D9770" t="s">
        <v>34</v>
      </c>
      <c r="E9770" t="s">
        <v>23</v>
      </c>
      <c r="F9770" t="s">
        <v>44</v>
      </c>
      <c r="G9770" t="s">
        <v>30</v>
      </c>
      <c r="H9770" t="str">
        <f t="shared" si="608"/>
        <v>Onsite/Hybrid</v>
      </c>
      <c r="I9770" t="s">
        <v>35</v>
      </c>
      <c r="J9770" t="str">
        <f t="shared" si="609"/>
        <v>0-2 yrs</v>
      </c>
      <c r="K9770">
        <f t="shared" ca="1" si="611"/>
        <v>2</v>
      </c>
      <c r="L9770" t="s">
        <v>19</v>
      </c>
      <c r="M9770">
        <v>1</v>
      </c>
      <c r="N9770">
        <v>0</v>
      </c>
      <c r="O9770">
        <v>1</v>
      </c>
      <c r="P9770">
        <v>0</v>
      </c>
      <c r="Q9770">
        <v>0</v>
      </c>
      <c r="R9770">
        <f>SUM(M9770:N9770:O9770:P9770:Q9770)</f>
        <v>2</v>
      </c>
      <c r="S9770" s="1">
        <v>66368</v>
      </c>
      <c r="T9770" s="1" t="str">
        <f t="shared" si="610"/>
        <v>Low</v>
      </c>
      <c r="U9770">
        <v>6</v>
      </c>
      <c r="V9770">
        <v>2026</v>
      </c>
      <c r="W9770" t="s">
        <v>28</v>
      </c>
      <c r="X9770">
        <v>7</v>
      </c>
    </row>
    <row r="9771" spans="1:24" x14ac:dyDescent="0.3">
      <c r="A9771">
        <v>9770</v>
      </c>
      <c r="B9771" t="s">
        <v>31</v>
      </c>
      <c r="C9771" t="str">
        <f>_xlfn.XLOOKUP(B9771,Lookup_table!B:B,Lookup_table!C:C)</f>
        <v>Business</v>
      </c>
      <c r="D9771" t="s">
        <v>14</v>
      </c>
      <c r="E9771" t="s">
        <v>23</v>
      </c>
      <c r="F9771" t="s">
        <v>43</v>
      </c>
      <c r="G9771" t="s">
        <v>25</v>
      </c>
      <c r="H9771" t="str">
        <f t="shared" si="608"/>
        <v>Onsite/Hybrid</v>
      </c>
      <c r="I9771" t="s">
        <v>35</v>
      </c>
      <c r="J9771" t="str">
        <f t="shared" si="609"/>
        <v>0-2 yrs</v>
      </c>
      <c r="K9771">
        <f t="shared" ca="1" si="611"/>
        <v>0</v>
      </c>
      <c r="L9771" t="s">
        <v>39</v>
      </c>
      <c r="M9771">
        <v>0</v>
      </c>
      <c r="N9771">
        <v>1</v>
      </c>
      <c r="O9771">
        <v>1</v>
      </c>
      <c r="P9771">
        <v>0</v>
      </c>
      <c r="Q9771">
        <v>0</v>
      </c>
      <c r="R9771">
        <f>SUM(M9771:N9771:O9771:P9771:Q9771)</f>
        <v>2</v>
      </c>
      <c r="S9771" s="1">
        <v>62468</v>
      </c>
      <c r="T9771" s="1" t="str">
        <f t="shared" si="610"/>
        <v>Low</v>
      </c>
      <c r="U9771">
        <v>7</v>
      </c>
      <c r="V9771">
        <v>2024</v>
      </c>
      <c r="W9771" t="s">
        <v>28</v>
      </c>
      <c r="X9771">
        <v>9</v>
      </c>
    </row>
    <row r="9772" spans="1:24" x14ac:dyDescent="0.3">
      <c r="A9772">
        <v>9771</v>
      </c>
      <c r="B9772" t="s">
        <v>33</v>
      </c>
      <c r="C9772" t="str">
        <f>_xlfn.XLOOKUP(B9772,Lookup_table!B:B,Lookup_table!C:C)</f>
        <v>Data</v>
      </c>
      <c r="D9772" t="s">
        <v>37</v>
      </c>
      <c r="E9772" t="s">
        <v>38</v>
      </c>
      <c r="F9772" t="s">
        <v>29</v>
      </c>
      <c r="G9772" t="s">
        <v>17</v>
      </c>
      <c r="H9772" t="str">
        <f t="shared" si="608"/>
        <v>Remote</v>
      </c>
      <c r="I9772" t="s">
        <v>18</v>
      </c>
      <c r="J9772" t="str">
        <f t="shared" si="609"/>
        <v>7+ yrs</v>
      </c>
      <c r="K9772">
        <f t="shared" ca="1" si="611"/>
        <v>15</v>
      </c>
      <c r="L9772" t="s">
        <v>19</v>
      </c>
      <c r="M9772">
        <v>0</v>
      </c>
      <c r="N9772">
        <v>0</v>
      </c>
      <c r="O9772">
        <v>0</v>
      </c>
      <c r="P9772">
        <v>0</v>
      </c>
      <c r="Q9772">
        <v>0</v>
      </c>
      <c r="R9772">
        <f>SUM(M9772:N9772:O9772:P9772:Q9772)</f>
        <v>0</v>
      </c>
      <c r="S9772" s="1">
        <v>97795</v>
      </c>
      <c r="T9772" s="1" t="str">
        <f t="shared" si="610"/>
        <v>Medium</v>
      </c>
      <c r="U9772">
        <v>7</v>
      </c>
      <c r="V9772">
        <v>2023</v>
      </c>
      <c r="W9772" t="s">
        <v>20</v>
      </c>
      <c r="X9772">
        <v>3</v>
      </c>
    </row>
    <row r="9773" spans="1:24" x14ac:dyDescent="0.3">
      <c r="A9773">
        <v>9772</v>
      </c>
      <c r="B9773" t="s">
        <v>21</v>
      </c>
      <c r="C9773" t="str">
        <f>_xlfn.XLOOKUP(B9773,Lookup_table!B:B,Lookup_table!C:C)</f>
        <v>AI</v>
      </c>
      <c r="D9773" t="s">
        <v>37</v>
      </c>
      <c r="E9773" t="s">
        <v>38</v>
      </c>
      <c r="F9773" t="s">
        <v>51</v>
      </c>
      <c r="G9773" t="s">
        <v>17</v>
      </c>
      <c r="H9773" t="str">
        <f t="shared" si="608"/>
        <v>Remote</v>
      </c>
      <c r="I9773" t="s">
        <v>26</v>
      </c>
      <c r="J9773" t="str">
        <f t="shared" si="609"/>
        <v>3-6 yrs</v>
      </c>
      <c r="K9773">
        <f t="shared" ca="1" si="611"/>
        <v>6</v>
      </c>
      <c r="L9773" t="s">
        <v>39</v>
      </c>
      <c r="M9773">
        <v>1</v>
      </c>
      <c r="N9773">
        <v>0</v>
      </c>
      <c r="O9773">
        <v>0</v>
      </c>
      <c r="P9773">
        <v>0</v>
      </c>
      <c r="Q9773">
        <v>1</v>
      </c>
      <c r="R9773">
        <f>SUM(M9773:N9773:O9773:P9773:Q9773)</f>
        <v>2</v>
      </c>
      <c r="S9773" s="1">
        <v>124208</v>
      </c>
      <c r="T9773" s="1" t="str">
        <f t="shared" si="610"/>
        <v>High</v>
      </c>
      <c r="U9773">
        <v>10</v>
      </c>
      <c r="V9773">
        <v>2022</v>
      </c>
      <c r="W9773" t="s">
        <v>28</v>
      </c>
      <c r="X9773">
        <v>8</v>
      </c>
    </row>
    <row r="9774" spans="1:24" x14ac:dyDescent="0.3">
      <c r="A9774">
        <v>9773</v>
      </c>
      <c r="B9774" t="s">
        <v>41</v>
      </c>
      <c r="C9774" t="str">
        <f>_xlfn.XLOOKUP(B9774,Lookup_table!B:B,Lookup_table!C:C)</f>
        <v>Data</v>
      </c>
      <c r="D9774" t="s">
        <v>34</v>
      </c>
      <c r="E9774" t="s">
        <v>32</v>
      </c>
      <c r="F9774" t="s">
        <v>24</v>
      </c>
      <c r="G9774" t="s">
        <v>30</v>
      </c>
      <c r="H9774" t="str">
        <f t="shared" si="608"/>
        <v>Onsite/Hybrid</v>
      </c>
      <c r="I9774" t="s">
        <v>18</v>
      </c>
      <c r="J9774" t="str">
        <f t="shared" si="609"/>
        <v>7+ yrs</v>
      </c>
      <c r="K9774">
        <f t="shared" ca="1" si="611"/>
        <v>10</v>
      </c>
      <c r="L9774" t="s">
        <v>39</v>
      </c>
      <c r="M9774">
        <v>1</v>
      </c>
      <c r="N9774">
        <v>1</v>
      </c>
      <c r="O9774">
        <v>1</v>
      </c>
      <c r="P9774">
        <v>1</v>
      </c>
      <c r="Q9774">
        <v>0</v>
      </c>
      <c r="R9774">
        <f>SUM(M9774:N9774:O9774:P9774:Q9774)</f>
        <v>4</v>
      </c>
      <c r="S9774" s="1">
        <v>129761</v>
      </c>
      <c r="T9774" s="1" t="str">
        <f t="shared" si="610"/>
        <v>High</v>
      </c>
      <c r="U9774">
        <v>9</v>
      </c>
      <c r="V9774">
        <v>2024</v>
      </c>
      <c r="W9774" t="s">
        <v>28</v>
      </c>
      <c r="X9774">
        <v>5</v>
      </c>
    </row>
    <row r="9775" spans="1:24" x14ac:dyDescent="0.3">
      <c r="A9775">
        <v>9774</v>
      </c>
      <c r="B9775" t="s">
        <v>33</v>
      </c>
      <c r="C9775" t="str">
        <f>_xlfn.XLOOKUP(B9775,Lookup_table!B:B,Lookup_table!C:C)</f>
        <v>Data</v>
      </c>
      <c r="D9775" t="s">
        <v>34</v>
      </c>
      <c r="E9775" t="s">
        <v>42</v>
      </c>
      <c r="F9775" t="s">
        <v>44</v>
      </c>
      <c r="G9775" t="s">
        <v>17</v>
      </c>
      <c r="H9775" t="str">
        <f t="shared" si="608"/>
        <v>Remote</v>
      </c>
      <c r="I9775" t="s">
        <v>35</v>
      </c>
      <c r="J9775" t="str">
        <f t="shared" si="609"/>
        <v>0-2 yrs</v>
      </c>
      <c r="K9775">
        <f t="shared" ca="1" si="611"/>
        <v>2</v>
      </c>
      <c r="L9775" t="s">
        <v>27</v>
      </c>
      <c r="M9775">
        <v>0</v>
      </c>
      <c r="N9775">
        <v>1</v>
      </c>
      <c r="O9775">
        <v>1</v>
      </c>
      <c r="P9775">
        <v>1</v>
      </c>
      <c r="Q9775">
        <v>0</v>
      </c>
      <c r="R9775">
        <f>SUM(M9775:N9775:O9775:P9775:Q9775)</f>
        <v>3</v>
      </c>
      <c r="S9775" s="1">
        <v>84069</v>
      </c>
      <c r="T9775" s="1" t="str">
        <f t="shared" si="610"/>
        <v>Medium</v>
      </c>
      <c r="U9775">
        <v>4</v>
      </c>
      <c r="V9775">
        <v>2020</v>
      </c>
      <c r="W9775" t="s">
        <v>28</v>
      </c>
      <c r="X9775">
        <v>8</v>
      </c>
    </row>
    <row r="9776" spans="1:24" x14ac:dyDescent="0.3">
      <c r="A9776">
        <v>9775</v>
      </c>
      <c r="B9776" t="s">
        <v>31</v>
      </c>
      <c r="C9776" t="str">
        <f>_xlfn.XLOOKUP(B9776,Lookup_table!B:B,Lookup_table!C:C)</f>
        <v>Business</v>
      </c>
      <c r="D9776" t="s">
        <v>34</v>
      </c>
      <c r="E9776" t="s">
        <v>15</v>
      </c>
      <c r="F9776" t="s">
        <v>24</v>
      </c>
      <c r="G9776" t="s">
        <v>17</v>
      </c>
      <c r="H9776" t="str">
        <f t="shared" si="608"/>
        <v>Remote</v>
      </c>
      <c r="I9776" t="s">
        <v>18</v>
      </c>
      <c r="J9776" t="str">
        <f t="shared" si="609"/>
        <v>7+ yrs</v>
      </c>
      <c r="K9776">
        <f t="shared" ca="1" si="611"/>
        <v>10</v>
      </c>
      <c r="L9776" t="s">
        <v>39</v>
      </c>
      <c r="M9776">
        <v>1</v>
      </c>
      <c r="N9776">
        <v>1</v>
      </c>
      <c r="O9776">
        <v>0</v>
      </c>
      <c r="P9776">
        <v>0</v>
      </c>
      <c r="Q9776">
        <v>1</v>
      </c>
      <c r="R9776">
        <f>SUM(M9776:N9776:O9776:P9776:Q9776)</f>
        <v>3</v>
      </c>
      <c r="S9776" s="1">
        <v>114601</v>
      </c>
      <c r="T9776" s="1" t="str">
        <f t="shared" si="610"/>
        <v>Medium</v>
      </c>
      <c r="U9776">
        <v>9</v>
      </c>
      <c r="V9776">
        <v>2020</v>
      </c>
      <c r="W9776" t="s">
        <v>28</v>
      </c>
      <c r="X9776">
        <v>7</v>
      </c>
    </row>
    <row r="9777" spans="1:24" x14ac:dyDescent="0.3">
      <c r="A9777">
        <v>9776</v>
      </c>
      <c r="B9777" t="s">
        <v>21</v>
      </c>
      <c r="C9777" t="str">
        <f>_xlfn.XLOOKUP(B9777,Lookup_table!B:B,Lookup_table!C:C)</f>
        <v>AI</v>
      </c>
      <c r="D9777" t="s">
        <v>34</v>
      </c>
      <c r="E9777" t="s">
        <v>32</v>
      </c>
      <c r="F9777" t="s">
        <v>44</v>
      </c>
      <c r="G9777" t="s">
        <v>17</v>
      </c>
      <c r="H9777" t="str">
        <f t="shared" si="608"/>
        <v>Remote</v>
      </c>
      <c r="I9777" t="s">
        <v>18</v>
      </c>
      <c r="J9777" t="str">
        <f t="shared" si="609"/>
        <v>7+ yrs</v>
      </c>
      <c r="K9777">
        <f t="shared" ca="1" si="611"/>
        <v>11</v>
      </c>
      <c r="L9777" t="s">
        <v>19</v>
      </c>
      <c r="M9777">
        <v>1</v>
      </c>
      <c r="N9777">
        <v>0</v>
      </c>
      <c r="O9777">
        <v>1</v>
      </c>
      <c r="P9777">
        <v>0</v>
      </c>
      <c r="Q9777">
        <v>1</v>
      </c>
      <c r="R9777">
        <f>SUM(M9777:N9777:O9777:P9777:Q9777)</f>
        <v>3</v>
      </c>
      <c r="S9777" s="1">
        <v>165727</v>
      </c>
      <c r="T9777" s="1" t="str">
        <f t="shared" si="610"/>
        <v>High</v>
      </c>
      <c r="U9777">
        <v>9</v>
      </c>
      <c r="V9777">
        <v>2022</v>
      </c>
      <c r="W9777" t="s">
        <v>28</v>
      </c>
      <c r="X9777">
        <v>9</v>
      </c>
    </row>
    <row r="9778" spans="1:24" x14ac:dyDescent="0.3">
      <c r="A9778">
        <v>9777</v>
      </c>
      <c r="B9778" t="s">
        <v>36</v>
      </c>
      <c r="C9778" t="str">
        <f>_xlfn.XLOOKUP(B9778,Lookup_table!B:B,Lookup_table!C:C)</f>
        <v>Data</v>
      </c>
      <c r="D9778" t="s">
        <v>34</v>
      </c>
      <c r="E9778" t="s">
        <v>23</v>
      </c>
      <c r="F9778" t="s">
        <v>24</v>
      </c>
      <c r="G9778" t="s">
        <v>30</v>
      </c>
      <c r="H9778" t="str">
        <f t="shared" si="608"/>
        <v>Onsite/Hybrid</v>
      </c>
      <c r="I9778" t="s">
        <v>18</v>
      </c>
      <c r="J9778" t="str">
        <f t="shared" si="609"/>
        <v>7+ yrs</v>
      </c>
      <c r="K9778">
        <f t="shared" ca="1" si="611"/>
        <v>11</v>
      </c>
      <c r="L9778" t="s">
        <v>19</v>
      </c>
      <c r="M9778">
        <v>0</v>
      </c>
      <c r="N9778">
        <v>1</v>
      </c>
      <c r="O9778">
        <v>0</v>
      </c>
      <c r="P9778">
        <v>0</v>
      </c>
      <c r="Q9778">
        <v>0</v>
      </c>
      <c r="R9778">
        <f>SUM(M9778:N9778:O9778:P9778:Q9778)</f>
        <v>1</v>
      </c>
      <c r="S9778" s="1">
        <v>101204</v>
      </c>
      <c r="T9778" s="1" t="str">
        <f t="shared" si="610"/>
        <v>Medium</v>
      </c>
      <c r="U9778">
        <v>3</v>
      </c>
      <c r="V9778">
        <v>2025</v>
      </c>
      <c r="W9778" t="s">
        <v>20</v>
      </c>
      <c r="X9778">
        <v>6</v>
      </c>
    </row>
    <row r="9779" spans="1:24" x14ac:dyDescent="0.3">
      <c r="A9779">
        <v>9778</v>
      </c>
      <c r="B9779" t="s">
        <v>41</v>
      </c>
      <c r="C9779" t="str">
        <f>_xlfn.XLOOKUP(B9779,Lookup_table!B:B,Lookup_table!C:C)</f>
        <v>Data</v>
      </c>
      <c r="D9779" t="s">
        <v>37</v>
      </c>
      <c r="E9779" t="s">
        <v>15</v>
      </c>
      <c r="F9779" t="s">
        <v>44</v>
      </c>
      <c r="G9779" t="s">
        <v>25</v>
      </c>
      <c r="H9779" t="str">
        <f t="shared" si="608"/>
        <v>Onsite/Hybrid</v>
      </c>
      <c r="I9779" t="s">
        <v>35</v>
      </c>
      <c r="J9779" t="str">
        <f t="shared" si="609"/>
        <v>0-2 yrs</v>
      </c>
      <c r="K9779">
        <f t="shared" ca="1" si="611"/>
        <v>0</v>
      </c>
      <c r="L9779" t="s">
        <v>39</v>
      </c>
      <c r="M9779">
        <v>1</v>
      </c>
      <c r="N9779">
        <v>0</v>
      </c>
      <c r="O9779">
        <v>0</v>
      </c>
      <c r="P9779">
        <v>1</v>
      </c>
      <c r="Q9779">
        <v>0</v>
      </c>
      <c r="R9779">
        <f>SUM(M9779:N9779:O9779:P9779:Q9779)</f>
        <v>2</v>
      </c>
      <c r="S9779" s="1">
        <v>66668</v>
      </c>
      <c r="T9779" s="1" t="str">
        <f t="shared" si="610"/>
        <v>Low</v>
      </c>
      <c r="U9779">
        <v>7</v>
      </c>
      <c r="V9779">
        <v>2023</v>
      </c>
      <c r="W9779" t="s">
        <v>20</v>
      </c>
      <c r="X9779">
        <v>3</v>
      </c>
    </row>
    <row r="9780" spans="1:24" x14ac:dyDescent="0.3">
      <c r="A9780">
        <v>9779</v>
      </c>
      <c r="B9780" t="s">
        <v>36</v>
      </c>
      <c r="C9780" t="str">
        <f>_xlfn.XLOOKUP(B9780,Lookup_table!B:B,Lookup_table!C:C)</f>
        <v>Data</v>
      </c>
      <c r="D9780" t="s">
        <v>37</v>
      </c>
      <c r="E9780" t="s">
        <v>32</v>
      </c>
      <c r="F9780" t="s">
        <v>51</v>
      </c>
      <c r="G9780" t="s">
        <v>25</v>
      </c>
      <c r="H9780" t="str">
        <f t="shared" si="608"/>
        <v>Onsite/Hybrid</v>
      </c>
      <c r="I9780" t="s">
        <v>35</v>
      </c>
      <c r="J9780" t="str">
        <f t="shared" si="609"/>
        <v>0-2 yrs</v>
      </c>
      <c r="K9780">
        <f t="shared" ca="1" si="611"/>
        <v>2</v>
      </c>
      <c r="L9780" t="s">
        <v>19</v>
      </c>
      <c r="M9780">
        <v>1</v>
      </c>
      <c r="N9780">
        <v>0</v>
      </c>
      <c r="O9780">
        <v>0</v>
      </c>
      <c r="P9780">
        <v>0</v>
      </c>
      <c r="Q9780">
        <v>0</v>
      </c>
      <c r="R9780">
        <f>SUM(M9780:N9780:O9780:P9780:Q9780)</f>
        <v>1</v>
      </c>
      <c r="S9780" s="1">
        <v>53114</v>
      </c>
      <c r="T9780" s="1" t="str">
        <f t="shared" si="610"/>
        <v>Low</v>
      </c>
      <c r="U9780">
        <v>4</v>
      </c>
      <c r="V9780">
        <v>2022</v>
      </c>
      <c r="W9780" t="s">
        <v>28</v>
      </c>
      <c r="X9780">
        <v>7</v>
      </c>
    </row>
    <row r="9781" spans="1:24" x14ac:dyDescent="0.3">
      <c r="A9781">
        <v>9780</v>
      </c>
      <c r="B9781" t="s">
        <v>36</v>
      </c>
      <c r="C9781" t="str">
        <f>_xlfn.XLOOKUP(B9781,Lookup_table!B:B,Lookup_table!C:C)</f>
        <v>Data</v>
      </c>
      <c r="D9781" t="s">
        <v>14</v>
      </c>
      <c r="E9781" t="s">
        <v>15</v>
      </c>
      <c r="F9781" t="s">
        <v>51</v>
      </c>
      <c r="G9781" t="s">
        <v>25</v>
      </c>
      <c r="H9781" t="str">
        <f t="shared" si="608"/>
        <v>Onsite/Hybrid</v>
      </c>
      <c r="I9781" t="s">
        <v>26</v>
      </c>
      <c r="J9781" t="str">
        <f t="shared" si="609"/>
        <v>3-6 yrs</v>
      </c>
      <c r="K9781">
        <f t="shared" ca="1" si="611"/>
        <v>4</v>
      </c>
      <c r="L9781" t="s">
        <v>39</v>
      </c>
      <c r="M9781">
        <v>1</v>
      </c>
      <c r="N9781">
        <v>0</v>
      </c>
      <c r="O9781">
        <v>0</v>
      </c>
      <c r="P9781">
        <v>1</v>
      </c>
      <c r="Q9781">
        <v>1</v>
      </c>
      <c r="R9781">
        <f>SUM(M9781:N9781:O9781:P9781:Q9781)</f>
        <v>3</v>
      </c>
      <c r="S9781" s="1">
        <v>100933</v>
      </c>
      <c r="T9781" s="1" t="str">
        <f t="shared" si="610"/>
        <v>Medium</v>
      </c>
      <c r="U9781">
        <v>8</v>
      </c>
      <c r="V9781">
        <v>2020</v>
      </c>
      <c r="W9781" t="s">
        <v>20</v>
      </c>
      <c r="X9781">
        <v>2</v>
      </c>
    </row>
    <row r="9782" spans="1:24" x14ac:dyDescent="0.3">
      <c r="A9782">
        <v>9781</v>
      </c>
      <c r="B9782" t="s">
        <v>21</v>
      </c>
      <c r="C9782" t="str">
        <f>_xlfn.XLOOKUP(B9782,Lookup_table!B:B,Lookup_table!C:C)</f>
        <v>AI</v>
      </c>
      <c r="D9782" t="s">
        <v>14</v>
      </c>
      <c r="E9782" t="s">
        <v>15</v>
      </c>
      <c r="F9782" t="s">
        <v>44</v>
      </c>
      <c r="G9782" t="s">
        <v>30</v>
      </c>
      <c r="H9782" t="str">
        <f t="shared" si="608"/>
        <v>Onsite/Hybrid</v>
      </c>
      <c r="I9782" t="s">
        <v>26</v>
      </c>
      <c r="J9782" t="str">
        <f t="shared" si="609"/>
        <v>3-6 yrs</v>
      </c>
      <c r="K9782">
        <f t="shared" ca="1" si="611"/>
        <v>3</v>
      </c>
      <c r="L9782" t="s">
        <v>39</v>
      </c>
      <c r="M9782">
        <v>0</v>
      </c>
      <c r="N9782">
        <v>0</v>
      </c>
      <c r="O9782">
        <v>1</v>
      </c>
      <c r="P9782">
        <v>1</v>
      </c>
      <c r="Q9782">
        <v>1</v>
      </c>
      <c r="R9782">
        <f>SUM(M9782:N9782:O9782:P9782:Q9782)</f>
        <v>3</v>
      </c>
      <c r="S9782" s="1">
        <v>154726</v>
      </c>
      <c r="T9782" s="1" t="str">
        <f t="shared" si="610"/>
        <v>High</v>
      </c>
      <c r="U9782">
        <v>10</v>
      </c>
      <c r="V9782">
        <v>2020</v>
      </c>
      <c r="W9782" t="s">
        <v>28</v>
      </c>
      <c r="X9782">
        <v>4</v>
      </c>
    </row>
    <row r="9783" spans="1:24" x14ac:dyDescent="0.3">
      <c r="A9783">
        <v>9782</v>
      </c>
      <c r="B9783" t="s">
        <v>36</v>
      </c>
      <c r="C9783" t="str">
        <f>_xlfn.XLOOKUP(B9783,Lookup_table!B:B,Lookup_table!C:C)</f>
        <v>Data</v>
      </c>
      <c r="D9783" t="s">
        <v>22</v>
      </c>
      <c r="E9783" t="s">
        <v>15</v>
      </c>
      <c r="F9783" t="s">
        <v>52</v>
      </c>
      <c r="G9783" t="s">
        <v>25</v>
      </c>
      <c r="H9783" t="str">
        <f t="shared" si="608"/>
        <v>Onsite/Hybrid</v>
      </c>
      <c r="I9783" t="s">
        <v>26</v>
      </c>
      <c r="J9783" t="str">
        <f t="shared" si="609"/>
        <v>3-6 yrs</v>
      </c>
      <c r="K9783">
        <f t="shared" ca="1" si="611"/>
        <v>3</v>
      </c>
      <c r="L9783" t="s">
        <v>19</v>
      </c>
      <c r="M9783">
        <v>0</v>
      </c>
      <c r="N9783">
        <v>0</v>
      </c>
      <c r="O9783">
        <v>0</v>
      </c>
      <c r="P9783">
        <v>0</v>
      </c>
      <c r="Q9783">
        <v>0</v>
      </c>
      <c r="R9783">
        <f>SUM(M9783:N9783:O9783:P9783:Q9783)</f>
        <v>0</v>
      </c>
      <c r="S9783" s="1">
        <v>99986</v>
      </c>
      <c r="T9783" s="1" t="str">
        <f t="shared" si="610"/>
        <v>Medium</v>
      </c>
      <c r="U9783">
        <v>4</v>
      </c>
      <c r="V9783">
        <v>2022</v>
      </c>
      <c r="W9783" t="s">
        <v>28</v>
      </c>
      <c r="X9783">
        <v>9</v>
      </c>
    </row>
    <row r="9784" spans="1:24" x14ac:dyDescent="0.3">
      <c r="A9784">
        <v>9783</v>
      </c>
      <c r="B9784" t="s">
        <v>50</v>
      </c>
      <c r="C9784" t="str">
        <f>_xlfn.XLOOKUP(B9784,Lookup_table!B:B,Lookup_table!C:C)</f>
        <v>AI</v>
      </c>
      <c r="D9784" t="s">
        <v>34</v>
      </c>
      <c r="E9784" t="s">
        <v>15</v>
      </c>
      <c r="F9784" t="s">
        <v>29</v>
      </c>
      <c r="G9784" t="s">
        <v>30</v>
      </c>
      <c r="H9784" t="str">
        <f t="shared" si="608"/>
        <v>Onsite/Hybrid</v>
      </c>
      <c r="I9784" t="s">
        <v>35</v>
      </c>
      <c r="J9784" t="str">
        <f t="shared" si="609"/>
        <v>0-2 yrs</v>
      </c>
      <c r="K9784">
        <f t="shared" ca="1" si="611"/>
        <v>2</v>
      </c>
      <c r="L9784" t="s">
        <v>19</v>
      </c>
      <c r="M9784">
        <v>1</v>
      </c>
      <c r="N9784">
        <v>1</v>
      </c>
      <c r="O9784">
        <v>1</v>
      </c>
      <c r="P9784">
        <v>1</v>
      </c>
      <c r="Q9784">
        <v>1</v>
      </c>
      <c r="R9784">
        <f>SUM(M9784:N9784:O9784:P9784:Q9784)</f>
        <v>5</v>
      </c>
      <c r="S9784" s="1">
        <v>132608</v>
      </c>
      <c r="T9784" s="1" t="str">
        <f t="shared" si="610"/>
        <v>High</v>
      </c>
      <c r="U9784">
        <v>7</v>
      </c>
      <c r="V9784">
        <v>2022</v>
      </c>
      <c r="W9784" t="s">
        <v>28</v>
      </c>
      <c r="X9784">
        <v>7</v>
      </c>
    </row>
    <row r="9785" spans="1:24" x14ac:dyDescent="0.3">
      <c r="A9785">
        <v>9784</v>
      </c>
      <c r="B9785" t="s">
        <v>33</v>
      </c>
      <c r="C9785" t="str">
        <f>_xlfn.XLOOKUP(B9785,Lookup_table!B:B,Lookup_table!C:C)</f>
        <v>Data</v>
      </c>
      <c r="D9785" t="s">
        <v>22</v>
      </c>
      <c r="E9785" t="s">
        <v>32</v>
      </c>
      <c r="F9785" t="s">
        <v>29</v>
      </c>
      <c r="G9785" t="s">
        <v>17</v>
      </c>
      <c r="H9785" t="str">
        <f t="shared" si="608"/>
        <v>Remote</v>
      </c>
      <c r="I9785" t="s">
        <v>26</v>
      </c>
      <c r="J9785" t="str">
        <f t="shared" si="609"/>
        <v>3-6 yrs</v>
      </c>
      <c r="K9785">
        <f t="shared" ca="1" si="611"/>
        <v>6</v>
      </c>
      <c r="L9785" t="s">
        <v>19</v>
      </c>
      <c r="M9785">
        <v>0</v>
      </c>
      <c r="N9785">
        <v>1</v>
      </c>
      <c r="O9785">
        <v>1</v>
      </c>
      <c r="P9785">
        <v>0</v>
      </c>
      <c r="Q9785">
        <v>1</v>
      </c>
      <c r="R9785">
        <f>SUM(M9785:N9785:O9785:P9785:Q9785)</f>
        <v>3</v>
      </c>
      <c r="S9785" s="1">
        <v>124584</v>
      </c>
      <c r="T9785" s="1" t="str">
        <f t="shared" si="610"/>
        <v>High</v>
      </c>
      <c r="U9785">
        <v>11</v>
      </c>
      <c r="V9785">
        <v>2022</v>
      </c>
      <c r="W9785" t="s">
        <v>20</v>
      </c>
      <c r="X9785">
        <v>1</v>
      </c>
    </row>
    <row r="9786" spans="1:24" x14ac:dyDescent="0.3">
      <c r="A9786">
        <v>9785</v>
      </c>
      <c r="B9786" t="s">
        <v>21</v>
      </c>
      <c r="C9786" t="str">
        <f>_xlfn.XLOOKUP(B9786,Lookup_table!B:B,Lookup_table!C:C)</f>
        <v>AI</v>
      </c>
      <c r="D9786" t="s">
        <v>34</v>
      </c>
      <c r="E9786" t="s">
        <v>32</v>
      </c>
      <c r="F9786" t="s">
        <v>29</v>
      </c>
      <c r="G9786" t="s">
        <v>25</v>
      </c>
      <c r="H9786" t="str">
        <f t="shared" si="608"/>
        <v>Onsite/Hybrid</v>
      </c>
      <c r="I9786" t="s">
        <v>26</v>
      </c>
      <c r="J9786" t="str">
        <f t="shared" si="609"/>
        <v>3-6 yrs</v>
      </c>
      <c r="K9786">
        <f t="shared" ca="1" si="611"/>
        <v>6</v>
      </c>
      <c r="L9786" t="s">
        <v>19</v>
      </c>
      <c r="M9786">
        <v>1</v>
      </c>
      <c r="N9786">
        <v>0</v>
      </c>
      <c r="O9786">
        <v>0</v>
      </c>
      <c r="P9786">
        <v>1</v>
      </c>
      <c r="Q9786">
        <v>0</v>
      </c>
      <c r="R9786">
        <f>SUM(M9786:N9786:O9786:P9786:Q9786)</f>
        <v>2</v>
      </c>
      <c r="S9786" s="1">
        <v>133038</v>
      </c>
      <c r="T9786" s="1" t="str">
        <f t="shared" si="610"/>
        <v>High</v>
      </c>
      <c r="U9786">
        <v>4</v>
      </c>
      <c r="V9786">
        <v>2026</v>
      </c>
      <c r="W9786" t="s">
        <v>34</v>
      </c>
      <c r="X9786">
        <v>2</v>
      </c>
    </row>
    <row r="9787" spans="1:24" x14ac:dyDescent="0.3">
      <c r="A9787">
        <v>9786</v>
      </c>
      <c r="B9787" t="s">
        <v>50</v>
      </c>
      <c r="C9787" t="str">
        <f>_xlfn.XLOOKUP(B9787,Lookup_table!B:B,Lookup_table!C:C)</f>
        <v>AI</v>
      </c>
      <c r="D9787" t="s">
        <v>22</v>
      </c>
      <c r="E9787" t="s">
        <v>15</v>
      </c>
      <c r="F9787" t="s">
        <v>29</v>
      </c>
      <c r="G9787" t="s">
        <v>25</v>
      </c>
      <c r="H9787" t="str">
        <f t="shared" si="608"/>
        <v>Onsite/Hybrid</v>
      </c>
      <c r="I9787" t="s">
        <v>18</v>
      </c>
      <c r="J9787" t="str">
        <f t="shared" si="609"/>
        <v>7+ yrs</v>
      </c>
      <c r="K9787">
        <f t="shared" ca="1" si="611"/>
        <v>11</v>
      </c>
      <c r="L9787" t="s">
        <v>19</v>
      </c>
      <c r="M9787">
        <v>0</v>
      </c>
      <c r="N9787">
        <v>1</v>
      </c>
      <c r="O9787">
        <v>0</v>
      </c>
      <c r="P9787">
        <v>0</v>
      </c>
      <c r="Q9787">
        <v>0</v>
      </c>
      <c r="R9787">
        <f>SUM(M9787:N9787:O9787:P9787:Q9787)</f>
        <v>1</v>
      </c>
      <c r="S9787" s="1">
        <v>158408</v>
      </c>
      <c r="T9787" s="1" t="str">
        <f t="shared" si="610"/>
        <v>High</v>
      </c>
      <c r="U9787">
        <v>2</v>
      </c>
      <c r="V9787">
        <v>2024</v>
      </c>
      <c r="W9787" t="s">
        <v>28</v>
      </c>
      <c r="X9787">
        <v>9</v>
      </c>
    </row>
    <row r="9788" spans="1:24" x14ac:dyDescent="0.3">
      <c r="A9788">
        <v>9787</v>
      </c>
      <c r="B9788" t="s">
        <v>36</v>
      </c>
      <c r="C9788" t="str">
        <f>_xlfn.XLOOKUP(B9788,Lookup_table!B:B,Lookup_table!C:C)</f>
        <v>Data</v>
      </c>
      <c r="D9788" t="s">
        <v>37</v>
      </c>
      <c r="E9788" t="s">
        <v>23</v>
      </c>
      <c r="F9788" t="s">
        <v>29</v>
      </c>
      <c r="G9788" t="s">
        <v>30</v>
      </c>
      <c r="H9788" t="str">
        <f t="shared" si="608"/>
        <v>Onsite/Hybrid</v>
      </c>
      <c r="I9788" t="s">
        <v>18</v>
      </c>
      <c r="J9788" t="str">
        <f t="shared" si="609"/>
        <v>7+ yrs</v>
      </c>
      <c r="K9788">
        <f t="shared" ca="1" si="611"/>
        <v>9</v>
      </c>
      <c r="L9788" t="s">
        <v>39</v>
      </c>
      <c r="M9788">
        <v>0</v>
      </c>
      <c r="N9788">
        <v>1</v>
      </c>
      <c r="O9788">
        <v>0</v>
      </c>
      <c r="P9788">
        <v>0</v>
      </c>
      <c r="Q9788">
        <v>0</v>
      </c>
      <c r="R9788">
        <f>SUM(M9788:N9788:O9788:P9788:Q9788)</f>
        <v>1</v>
      </c>
      <c r="S9788" s="1">
        <v>102375</v>
      </c>
      <c r="T9788" s="1" t="str">
        <f t="shared" si="610"/>
        <v>Medium</v>
      </c>
      <c r="U9788">
        <v>5</v>
      </c>
      <c r="V9788">
        <v>2021</v>
      </c>
      <c r="W9788" t="s">
        <v>20</v>
      </c>
      <c r="X9788">
        <v>4</v>
      </c>
    </row>
    <row r="9789" spans="1:24" x14ac:dyDescent="0.3">
      <c r="A9789">
        <v>9788</v>
      </c>
      <c r="B9789" t="s">
        <v>33</v>
      </c>
      <c r="C9789" t="str">
        <f>_xlfn.XLOOKUP(B9789,Lookup_table!B:B,Lookup_table!C:C)</f>
        <v>Data</v>
      </c>
      <c r="D9789" t="s">
        <v>34</v>
      </c>
      <c r="E9789" t="s">
        <v>23</v>
      </c>
      <c r="F9789" t="s">
        <v>44</v>
      </c>
      <c r="G9789" t="s">
        <v>30</v>
      </c>
      <c r="H9789" t="str">
        <f t="shared" si="608"/>
        <v>Onsite/Hybrid</v>
      </c>
      <c r="I9789" t="s">
        <v>26</v>
      </c>
      <c r="J9789" t="str">
        <f t="shared" si="609"/>
        <v>3-6 yrs</v>
      </c>
      <c r="K9789">
        <f t="shared" ca="1" si="611"/>
        <v>5</v>
      </c>
      <c r="L9789" t="s">
        <v>27</v>
      </c>
      <c r="M9789">
        <v>1</v>
      </c>
      <c r="N9789">
        <v>0</v>
      </c>
      <c r="O9789">
        <v>1</v>
      </c>
      <c r="P9789">
        <v>0</v>
      </c>
      <c r="Q9789">
        <v>1</v>
      </c>
      <c r="R9789">
        <f>SUM(M9789:N9789:O9789:P9789:Q9789)</f>
        <v>3</v>
      </c>
      <c r="S9789" s="1">
        <v>100318</v>
      </c>
      <c r="T9789" s="1" t="str">
        <f t="shared" si="610"/>
        <v>Medium</v>
      </c>
      <c r="U9789">
        <v>5</v>
      </c>
      <c r="V9789">
        <v>2023</v>
      </c>
      <c r="W9789" t="s">
        <v>34</v>
      </c>
      <c r="X9789">
        <v>3</v>
      </c>
    </row>
    <row r="9790" spans="1:24" x14ac:dyDescent="0.3">
      <c r="A9790">
        <v>9789</v>
      </c>
      <c r="B9790" t="s">
        <v>41</v>
      </c>
      <c r="C9790" t="str">
        <f>_xlfn.XLOOKUP(B9790,Lookup_table!B:B,Lookup_table!C:C)</f>
        <v>Data</v>
      </c>
      <c r="D9790" t="s">
        <v>22</v>
      </c>
      <c r="E9790" t="s">
        <v>42</v>
      </c>
      <c r="F9790" t="s">
        <v>24</v>
      </c>
      <c r="G9790" t="s">
        <v>17</v>
      </c>
      <c r="H9790" t="str">
        <f t="shared" si="608"/>
        <v>Remote</v>
      </c>
      <c r="I9790" t="s">
        <v>35</v>
      </c>
      <c r="J9790" t="str">
        <f t="shared" si="609"/>
        <v>0-2 yrs</v>
      </c>
      <c r="K9790">
        <f t="shared" ca="1" si="611"/>
        <v>2</v>
      </c>
      <c r="L9790" t="s">
        <v>27</v>
      </c>
      <c r="M9790">
        <v>0</v>
      </c>
      <c r="N9790">
        <v>1</v>
      </c>
      <c r="O9790">
        <v>1</v>
      </c>
      <c r="P9790">
        <v>0</v>
      </c>
      <c r="Q9790">
        <v>1</v>
      </c>
      <c r="R9790">
        <f>SUM(M9790:N9790:O9790:P9790:Q9790)</f>
        <v>3</v>
      </c>
      <c r="S9790" s="1">
        <v>93586</v>
      </c>
      <c r="T9790" s="1" t="str">
        <f t="shared" si="610"/>
        <v>Medium</v>
      </c>
      <c r="U9790">
        <v>10</v>
      </c>
      <c r="V9790">
        <v>2024</v>
      </c>
      <c r="W9790" t="s">
        <v>34</v>
      </c>
      <c r="X9790">
        <v>6</v>
      </c>
    </row>
    <row r="9791" spans="1:24" x14ac:dyDescent="0.3">
      <c r="A9791">
        <v>9790</v>
      </c>
      <c r="B9791" t="s">
        <v>31</v>
      </c>
      <c r="C9791" t="str">
        <f>_xlfn.XLOOKUP(B9791,Lookup_table!B:B,Lookup_table!C:C)</f>
        <v>Business</v>
      </c>
      <c r="D9791" t="s">
        <v>14</v>
      </c>
      <c r="E9791" t="s">
        <v>38</v>
      </c>
      <c r="F9791" t="s">
        <v>29</v>
      </c>
      <c r="G9791" t="s">
        <v>25</v>
      </c>
      <c r="H9791" t="str">
        <f t="shared" si="608"/>
        <v>Onsite/Hybrid</v>
      </c>
      <c r="I9791" t="s">
        <v>26</v>
      </c>
      <c r="J9791" t="str">
        <f t="shared" si="609"/>
        <v>3-6 yrs</v>
      </c>
      <c r="K9791">
        <f t="shared" ca="1" si="611"/>
        <v>4</v>
      </c>
      <c r="L9791" t="s">
        <v>19</v>
      </c>
      <c r="M9791">
        <v>1</v>
      </c>
      <c r="N9791">
        <v>0</v>
      </c>
      <c r="O9791">
        <v>0</v>
      </c>
      <c r="P9791">
        <v>1</v>
      </c>
      <c r="Q9791">
        <v>1</v>
      </c>
      <c r="R9791">
        <f>SUM(M9791:N9791:O9791:P9791:Q9791)</f>
        <v>3</v>
      </c>
      <c r="S9791" s="1">
        <v>103907</v>
      </c>
      <c r="T9791" s="1" t="str">
        <f t="shared" si="610"/>
        <v>Medium</v>
      </c>
      <c r="U9791">
        <v>3</v>
      </c>
      <c r="V9791">
        <v>2020</v>
      </c>
      <c r="W9791" t="s">
        <v>28</v>
      </c>
      <c r="X9791">
        <v>7</v>
      </c>
    </row>
    <row r="9792" spans="1:24" x14ac:dyDescent="0.3">
      <c r="A9792">
        <v>9791</v>
      </c>
      <c r="B9792" t="s">
        <v>50</v>
      </c>
      <c r="C9792" t="str">
        <f>_xlfn.XLOOKUP(B9792,Lookup_table!B:B,Lookup_table!C:C)</f>
        <v>AI</v>
      </c>
      <c r="D9792" t="s">
        <v>37</v>
      </c>
      <c r="E9792" t="s">
        <v>42</v>
      </c>
      <c r="F9792" t="s">
        <v>51</v>
      </c>
      <c r="G9792" t="s">
        <v>30</v>
      </c>
      <c r="H9792" t="str">
        <f t="shared" si="608"/>
        <v>Onsite/Hybrid</v>
      </c>
      <c r="I9792" t="s">
        <v>18</v>
      </c>
      <c r="J9792" t="str">
        <f t="shared" si="609"/>
        <v>7+ yrs</v>
      </c>
      <c r="K9792">
        <f t="shared" ca="1" si="611"/>
        <v>8</v>
      </c>
      <c r="L9792" t="s">
        <v>19</v>
      </c>
      <c r="M9792">
        <v>1</v>
      </c>
      <c r="N9792">
        <v>0</v>
      </c>
      <c r="O9792">
        <v>0</v>
      </c>
      <c r="P9792">
        <v>1</v>
      </c>
      <c r="Q9792">
        <v>0</v>
      </c>
      <c r="R9792">
        <f>SUM(M9792:N9792:O9792:P9792:Q9792)</f>
        <v>2</v>
      </c>
      <c r="S9792" s="1">
        <v>150827</v>
      </c>
      <c r="T9792" s="1" t="str">
        <f t="shared" si="610"/>
        <v>High</v>
      </c>
      <c r="U9792">
        <v>10</v>
      </c>
      <c r="V9792">
        <v>2020</v>
      </c>
      <c r="W9792" t="s">
        <v>28</v>
      </c>
      <c r="X9792">
        <v>9</v>
      </c>
    </row>
    <row r="9793" spans="1:24" x14ac:dyDescent="0.3">
      <c r="A9793">
        <v>9792</v>
      </c>
      <c r="B9793" t="s">
        <v>41</v>
      </c>
      <c r="C9793" t="str">
        <f>_xlfn.XLOOKUP(B9793,Lookup_table!B:B,Lookup_table!C:C)</f>
        <v>Data</v>
      </c>
      <c r="D9793" t="s">
        <v>37</v>
      </c>
      <c r="E9793" t="s">
        <v>23</v>
      </c>
      <c r="F9793" t="s">
        <v>52</v>
      </c>
      <c r="G9793" t="s">
        <v>25</v>
      </c>
      <c r="H9793" t="str">
        <f t="shared" si="608"/>
        <v>Onsite/Hybrid</v>
      </c>
      <c r="I9793" t="s">
        <v>26</v>
      </c>
      <c r="J9793" t="str">
        <f t="shared" si="609"/>
        <v>3-6 yrs</v>
      </c>
      <c r="K9793">
        <f t="shared" ca="1" si="611"/>
        <v>4</v>
      </c>
      <c r="L9793" t="s">
        <v>27</v>
      </c>
      <c r="M9793">
        <v>1</v>
      </c>
      <c r="N9793">
        <v>0</v>
      </c>
      <c r="O9793">
        <v>0</v>
      </c>
      <c r="P9793">
        <v>1</v>
      </c>
      <c r="Q9793">
        <v>1</v>
      </c>
      <c r="R9793">
        <f>SUM(M9793:N9793:O9793:P9793:Q9793)</f>
        <v>3</v>
      </c>
      <c r="S9793" s="1">
        <v>98962</v>
      </c>
      <c r="T9793" s="1" t="str">
        <f t="shared" si="610"/>
        <v>Medium</v>
      </c>
      <c r="U9793">
        <v>3</v>
      </c>
      <c r="V9793">
        <v>2025</v>
      </c>
      <c r="W9793" t="s">
        <v>20</v>
      </c>
      <c r="X9793">
        <v>1</v>
      </c>
    </row>
    <row r="9794" spans="1:24" x14ac:dyDescent="0.3">
      <c r="A9794">
        <v>9793</v>
      </c>
      <c r="B9794" t="s">
        <v>21</v>
      </c>
      <c r="C9794" t="str">
        <f>_xlfn.XLOOKUP(B9794,Lookup_table!B:B,Lookup_table!C:C)</f>
        <v>AI</v>
      </c>
      <c r="D9794" t="s">
        <v>34</v>
      </c>
      <c r="E9794" t="s">
        <v>40</v>
      </c>
      <c r="F9794" t="s">
        <v>29</v>
      </c>
      <c r="G9794" t="s">
        <v>17</v>
      </c>
      <c r="H9794" t="str">
        <f t="shared" ref="H9794:H9857" si="612">IF(G9794="Remote","Remote","Onsite/Hybrid")</f>
        <v>Remote</v>
      </c>
      <c r="I9794" t="s">
        <v>26</v>
      </c>
      <c r="J9794" t="str">
        <f t="shared" ref="J9794:J9857" si="613">IF(I9794="Entry","0-2 yrs",IF(I9794="Mid","3-6 yrs","7+ yrs"))</f>
        <v>3-6 yrs</v>
      </c>
      <c r="K9794">
        <f t="shared" ca="1" si="611"/>
        <v>4</v>
      </c>
      <c r="L9794" t="s">
        <v>19</v>
      </c>
      <c r="M9794">
        <v>1</v>
      </c>
      <c r="N9794">
        <v>0</v>
      </c>
      <c r="O9794">
        <v>1</v>
      </c>
      <c r="P9794">
        <v>0</v>
      </c>
      <c r="Q9794">
        <v>0</v>
      </c>
      <c r="R9794">
        <f>SUM(M9794:N9794:O9794:P9794:Q9794)</f>
        <v>2</v>
      </c>
      <c r="S9794" s="1">
        <v>131399</v>
      </c>
      <c r="T9794" s="1" t="str">
        <f t="shared" ref="T9794:T9857" si="614">IF(S9794&lt;=70000,"Low",IF(S9794&lt;=120000,"Medium","High"))</f>
        <v>High</v>
      </c>
      <c r="U9794">
        <v>11</v>
      </c>
      <c r="V9794">
        <v>2024</v>
      </c>
      <c r="W9794" t="s">
        <v>34</v>
      </c>
      <c r="X9794">
        <v>6</v>
      </c>
    </row>
    <row r="9795" spans="1:24" x14ac:dyDescent="0.3">
      <c r="A9795">
        <v>9794</v>
      </c>
      <c r="B9795" t="s">
        <v>33</v>
      </c>
      <c r="C9795" t="str">
        <f>_xlfn.XLOOKUP(B9795,Lookup_table!B:B,Lookup_table!C:C)</f>
        <v>Data</v>
      </c>
      <c r="D9795" t="s">
        <v>22</v>
      </c>
      <c r="E9795" t="s">
        <v>40</v>
      </c>
      <c r="F9795" t="s">
        <v>24</v>
      </c>
      <c r="G9795" t="s">
        <v>17</v>
      </c>
      <c r="H9795" t="str">
        <f t="shared" si="612"/>
        <v>Remote</v>
      </c>
      <c r="I9795" t="s">
        <v>35</v>
      </c>
      <c r="J9795" t="str">
        <f t="shared" si="613"/>
        <v>0-2 yrs</v>
      </c>
      <c r="K9795">
        <f t="shared" ref="K9795:K9858" ca="1" si="615">IF(J9795="0-2 yrs",RANDBETWEEN(0,2),IF(J9795="3-6 yrs", RANDBETWEEN(3,6),IF(J9795="7+ yrs", RANDBETWEEN(7,15)," ")))</f>
        <v>1</v>
      </c>
      <c r="L9795" t="s">
        <v>27</v>
      </c>
      <c r="M9795">
        <v>1</v>
      </c>
      <c r="N9795">
        <v>0</v>
      </c>
      <c r="O9795">
        <v>0</v>
      </c>
      <c r="P9795">
        <v>1</v>
      </c>
      <c r="Q9795">
        <v>0</v>
      </c>
      <c r="R9795">
        <f>SUM(M9795:N9795:O9795:P9795:Q9795)</f>
        <v>2</v>
      </c>
      <c r="S9795" s="1">
        <v>80062</v>
      </c>
      <c r="T9795" s="1" t="str">
        <f t="shared" si="614"/>
        <v>Medium</v>
      </c>
      <c r="U9795">
        <v>5</v>
      </c>
      <c r="V9795">
        <v>2023</v>
      </c>
      <c r="W9795" t="s">
        <v>28</v>
      </c>
      <c r="X9795">
        <v>7</v>
      </c>
    </row>
    <row r="9796" spans="1:24" x14ac:dyDescent="0.3">
      <c r="A9796">
        <v>9795</v>
      </c>
      <c r="B9796" t="s">
        <v>41</v>
      </c>
      <c r="C9796" t="str">
        <f>_xlfn.XLOOKUP(B9796,Lookup_table!B:B,Lookup_table!C:C)</f>
        <v>Data</v>
      </c>
      <c r="D9796" t="s">
        <v>34</v>
      </c>
      <c r="E9796" t="s">
        <v>15</v>
      </c>
      <c r="F9796" t="s">
        <v>52</v>
      </c>
      <c r="G9796" t="s">
        <v>17</v>
      </c>
      <c r="H9796" t="str">
        <f t="shared" si="612"/>
        <v>Remote</v>
      </c>
      <c r="I9796" t="s">
        <v>35</v>
      </c>
      <c r="J9796" t="str">
        <f t="shared" si="613"/>
        <v>0-2 yrs</v>
      </c>
      <c r="K9796">
        <f t="shared" ca="1" si="615"/>
        <v>1</v>
      </c>
      <c r="L9796" t="s">
        <v>19</v>
      </c>
      <c r="M9796">
        <v>1</v>
      </c>
      <c r="N9796">
        <v>1</v>
      </c>
      <c r="O9796">
        <v>1</v>
      </c>
      <c r="P9796">
        <v>1</v>
      </c>
      <c r="Q9796">
        <v>0</v>
      </c>
      <c r="R9796">
        <f>SUM(M9796:N9796:O9796:P9796:Q9796)</f>
        <v>4</v>
      </c>
      <c r="S9796" s="1">
        <v>83517</v>
      </c>
      <c r="T9796" s="1" t="str">
        <f t="shared" si="614"/>
        <v>Medium</v>
      </c>
      <c r="U9796">
        <v>12</v>
      </c>
      <c r="V9796">
        <v>2020</v>
      </c>
      <c r="W9796" t="s">
        <v>28</v>
      </c>
      <c r="X9796">
        <v>5</v>
      </c>
    </row>
    <row r="9797" spans="1:24" x14ac:dyDescent="0.3">
      <c r="A9797">
        <v>9796</v>
      </c>
      <c r="B9797" t="s">
        <v>50</v>
      </c>
      <c r="C9797" t="str">
        <f>_xlfn.XLOOKUP(B9797,Lookup_table!B:B,Lookup_table!C:C)</f>
        <v>AI</v>
      </c>
      <c r="D9797" t="s">
        <v>22</v>
      </c>
      <c r="E9797" t="s">
        <v>42</v>
      </c>
      <c r="F9797" t="s">
        <v>29</v>
      </c>
      <c r="G9797" t="s">
        <v>25</v>
      </c>
      <c r="H9797" t="str">
        <f t="shared" si="612"/>
        <v>Onsite/Hybrid</v>
      </c>
      <c r="I9797" t="s">
        <v>18</v>
      </c>
      <c r="J9797" t="str">
        <f t="shared" si="613"/>
        <v>7+ yrs</v>
      </c>
      <c r="K9797">
        <f t="shared" ca="1" si="615"/>
        <v>14</v>
      </c>
      <c r="L9797" t="s">
        <v>27</v>
      </c>
      <c r="M9797">
        <v>1</v>
      </c>
      <c r="N9797">
        <v>0</v>
      </c>
      <c r="O9797">
        <v>0</v>
      </c>
      <c r="P9797">
        <v>0</v>
      </c>
      <c r="Q9797">
        <v>0</v>
      </c>
      <c r="R9797">
        <f>SUM(M9797:N9797:O9797:P9797:Q9797)</f>
        <v>1</v>
      </c>
      <c r="S9797" s="1">
        <v>155476</v>
      </c>
      <c r="T9797" s="1" t="str">
        <f t="shared" si="614"/>
        <v>High</v>
      </c>
      <c r="U9797">
        <v>8</v>
      </c>
      <c r="V9797">
        <v>2022</v>
      </c>
      <c r="W9797" t="s">
        <v>20</v>
      </c>
      <c r="X9797">
        <v>4</v>
      </c>
    </row>
    <row r="9798" spans="1:24" x14ac:dyDescent="0.3">
      <c r="A9798">
        <v>9797</v>
      </c>
      <c r="B9798" t="s">
        <v>36</v>
      </c>
      <c r="C9798" t="str">
        <f>_xlfn.XLOOKUP(B9798,Lookup_table!B:B,Lookup_table!C:C)</f>
        <v>Data</v>
      </c>
      <c r="D9798" t="s">
        <v>37</v>
      </c>
      <c r="E9798" t="s">
        <v>40</v>
      </c>
      <c r="F9798" t="s">
        <v>24</v>
      </c>
      <c r="G9798" t="s">
        <v>25</v>
      </c>
      <c r="H9798" t="str">
        <f t="shared" si="612"/>
        <v>Onsite/Hybrid</v>
      </c>
      <c r="I9798" t="s">
        <v>18</v>
      </c>
      <c r="J9798" t="str">
        <f t="shared" si="613"/>
        <v>7+ yrs</v>
      </c>
      <c r="K9798">
        <f t="shared" ca="1" si="615"/>
        <v>10</v>
      </c>
      <c r="L9798" t="s">
        <v>27</v>
      </c>
      <c r="M9798">
        <v>0</v>
      </c>
      <c r="N9798">
        <v>1</v>
      </c>
      <c r="O9798">
        <v>0</v>
      </c>
      <c r="P9798">
        <v>0</v>
      </c>
      <c r="Q9798">
        <v>1</v>
      </c>
      <c r="R9798">
        <f>SUM(M9798:N9798:O9798:P9798:Q9798)</f>
        <v>2</v>
      </c>
      <c r="S9798" s="1">
        <v>111498</v>
      </c>
      <c r="T9798" s="1" t="str">
        <f t="shared" si="614"/>
        <v>Medium</v>
      </c>
      <c r="U9798">
        <v>7</v>
      </c>
      <c r="V9798">
        <v>2022</v>
      </c>
      <c r="W9798" t="s">
        <v>28</v>
      </c>
      <c r="X9798">
        <v>7</v>
      </c>
    </row>
    <row r="9799" spans="1:24" x14ac:dyDescent="0.3">
      <c r="A9799">
        <v>9798</v>
      </c>
      <c r="B9799" t="s">
        <v>50</v>
      </c>
      <c r="C9799" t="str">
        <f>_xlfn.XLOOKUP(B9799,Lookup_table!B:B,Lookup_table!C:C)</f>
        <v>AI</v>
      </c>
      <c r="D9799" t="s">
        <v>37</v>
      </c>
      <c r="E9799" t="s">
        <v>42</v>
      </c>
      <c r="F9799" t="s">
        <v>44</v>
      </c>
      <c r="G9799" t="s">
        <v>17</v>
      </c>
      <c r="H9799" t="str">
        <f t="shared" si="612"/>
        <v>Remote</v>
      </c>
      <c r="I9799" t="s">
        <v>18</v>
      </c>
      <c r="J9799" t="str">
        <f t="shared" si="613"/>
        <v>7+ yrs</v>
      </c>
      <c r="K9799">
        <f t="shared" ca="1" si="615"/>
        <v>13</v>
      </c>
      <c r="L9799" t="s">
        <v>19</v>
      </c>
      <c r="M9799">
        <v>0</v>
      </c>
      <c r="N9799">
        <v>1</v>
      </c>
      <c r="O9799">
        <v>1</v>
      </c>
      <c r="P9799">
        <v>0</v>
      </c>
      <c r="Q9799">
        <v>1</v>
      </c>
      <c r="R9799">
        <f>SUM(M9799:N9799:O9799:P9799:Q9799)</f>
        <v>3</v>
      </c>
      <c r="S9799" s="1">
        <v>160243</v>
      </c>
      <c r="T9799" s="1" t="str">
        <f t="shared" si="614"/>
        <v>High</v>
      </c>
      <c r="U9799">
        <v>5</v>
      </c>
      <c r="V9799">
        <v>2024</v>
      </c>
      <c r="W9799" t="s">
        <v>20</v>
      </c>
      <c r="X9799">
        <v>5</v>
      </c>
    </row>
    <row r="9800" spans="1:24" x14ac:dyDescent="0.3">
      <c r="A9800">
        <v>9799</v>
      </c>
      <c r="B9800" t="s">
        <v>33</v>
      </c>
      <c r="C9800" t="str">
        <f>_xlfn.XLOOKUP(B9800,Lookup_table!B:B,Lookup_table!C:C)</f>
        <v>Data</v>
      </c>
      <c r="D9800" t="s">
        <v>37</v>
      </c>
      <c r="E9800" t="s">
        <v>38</v>
      </c>
      <c r="F9800" t="s">
        <v>51</v>
      </c>
      <c r="G9800" t="s">
        <v>25</v>
      </c>
      <c r="H9800" t="str">
        <f t="shared" si="612"/>
        <v>Onsite/Hybrid</v>
      </c>
      <c r="I9800" t="s">
        <v>35</v>
      </c>
      <c r="J9800" t="str">
        <f t="shared" si="613"/>
        <v>0-2 yrs</v>
      </c>
      <c r="K9800">
        <f t="shared" ca="1" si="615"/>
        <v>1</v>
      </c>
      <c r="L9800" t="s">
        <v>19</v>
      </c>
      <c r="M9800">
        <v>0</v>
      </c>
      <c r="N9800">
        <v>1</v>
      </c>
      <c r="O9800">
        <v>0</v>
      </c>
      <c r="P9800">
        <v>0</v>
      </c>
      <c r="Q9800">
        <v>0</v>
      </c>
      <c r="R9800">
        <f>SUM(M9800:N9800:O9800:P9800:Q9800)</f>
        <v>1</v>
      </c>
      <c r="S9800" s="1">
        <v>53880</v>
      </c>
      <c r="T9800" s="1" t="str">
        <f t="shared" si="614"/>
        <v>Low</v>
      </c>
      <c r="U9800">
        <v>9</v>
      </c>
      <c r="V9800">
        <v>2023</v>
      </c>
      <c r="W9800" t="s">
        <v>20</v>
      </c>
      <c r="X9800">
        <v>5</v>
      </c>
    </row>
    <row r="9801" spans="1:24" x14ac:dyDescent="0.3">
      <c r="A9801">
        <v>9800</v>
      </c>
      <c r="B9801" t="s">
        <v>41</v>
      </c>
      <c r="C9801" t="str">
        <f>_xlfn.XLOOKUP(B9801,Lookup_table!B:B,Lookup_table!C:C)</f>
        <v>Data</v>
      </c>
      <c r="D9801" t="s">
        <v>37</v>
      </c>
      <c r="E9801" t="s">
        <v>42</v>
      </c>
      <c r="F9801" t="s">
        <v>51</v>
      </c>
      <c r="G9801" t="s">
        <v>30</v>
      </c>
      <c r="H9801" t="str">
        <f t="shared" si="612"/>
        <v>Onsite/Hybrid</v>
      </c>
      <c r="I9801" t="s">
        <v>35</v>
      </c>
      <c r="J9801" t="str">
        <f t="shared" si="613"/>
        <v>0-2 yrs</v>
      </c>
      <c r="K9801">
        <f t="shared" ca="1" si="615"/>
        <v>2</v>
      </c>
      <c r="L9801" t="s">
        <v>27</v>
      </c>
      <c r="M9801">
        <v>1</v>
      </c>
      <c r="N9801">
        <v>0</v>
      </c>
      <c r="O9801">
        <v>0</v>
      </c>
      <c r="P9801">
        <v>0</v>
      </c>
      <c r="Q9801">
        <v>1</v>
      </c>
      <c r="R9801">
        <f>SUM(M9801:N9801:O9801:P9801:Q9801)</f>
        <v>2</v>
      </c>
      <c r="S9801" s="1">
        <v>59207</v>
      </c>
      <c r="T9801" s="1" t="str">
        <f t="shared" si="614"/>
        <v>Low</v>
      </c>
      <c r="U9801">
        <v>4</v>
      </c>
      <c r="V9801">
        <v>2025</v>
      </c>
      <c r="W9801" t="s">
        <v>34</v>
      </c>
      <c r="X9801">
        <v>1</v>
      </c>
    </row>
    <row r="9802" spans="1:24" x14ac:dyDescent="0.3">
      <c r="A9802">
        <v>9801</v>
      </c>
      <c r="B9802" t="s">
        <v>36</v>
      </c>
      <c r="C9802" t="str">
        <f>_xlfn.XLOOKUP(B9802,Lookup_table!B:B,Lookup_table!C:C)</f>
        <v>Data</v>
      </c>
      <c r="D9802" t="s">
        <v>37</v>
      </c>
      <c r="E9802" t="s">
        <v>23</v>
      </c>
      <c r="F9802" t="s">
        <v>29</v>
      </c>
      <c r="G9802" t="s">
        <v>25</v>
      </c>
      <c r="H9802" t="str">
        <f t="shared" si="612"/>
        <v>Onsite/Hybrid</v>
      </c>
      <c r="I9802" t="s">
        <v>35</v>
      </c>
      <c r="J9802" t="str">
        <f t="shared" si="613"/>
        <v>0-2 yrs</v>
      </c>
      <c r="K9802">
        <f t="shared" ca="1" si="615"/>
        <v>2</v>
      </c>
      <c r="L9802" t="s">
        <v>27</v>
      </c>
      <c r="M9802">
        <v>0</v>
      </c>
      <c r="N9802">
        <v>1</v>
      </c>
      <c r="O9802">
        <v>1</v>
      </c>
      <c r="P9802">
        <v>0</v>
      </c>
      <c r="Q9802">
        <v>1</v>
      </c>
      <c r="R9802">
        <f>SUM(M9802:N9802:O9802:P9802:Q9802)</f>
        <v>3</v>
      </c>
      <c r="S9802" s="1">
        <v>75677</v>
      </c>
      <c r="T9802" s="1" t="str">
        <f t="shared" si="614"/>
        <v>Medium</v>
      </c>
      <c r="U9802">
        <v>11</v>
      </c>
      <c r="V9802">
        <v>2024</v>
      </c>
      <c r="W9802" t="s">
        <v>20</v>
      </c>
      <c r="X9802">
        <v>5</v>
      </c>
    </row>
    <row r="9803" spans="1:24" x14ac:dyDescent="0.3">
      <c r="A9803">
        <v>9802</v>
      </c>
      <c r="B9803" t="s">
        <v>21</v>
      </c>
      <c r="C9803" t="str">
        <f>_xlfn.XLOOKUP(B9803,Lookup_table!B:B,Lookup_table!C:C)</f>
        <v>AI</v>
      </c>
      <c r="D9803" t="s">
        <v>37</v>
      </c>
      <c r="E9803" t="s">
        <v>32</v>
      </c>
      <c r="F9803" t="s">
        <v>24</v>
      </c>
      <c r="G9803" t="s">
        <v>17</v>
      </c>
      <c r="H9803" t="str">
        <f t="shared" si="612"/>
        <v>Remote</v>
      </c>
      <c r="I9803" t="s">
        <v>35</v>
      </c>
      <c r="J9803" t="str">
        <f t="shared" si="613"/>
        <v>0-2 yrs</v>
      </c>
      <c r="K9803">
        <f t="shared" ca="1" si="615"/>
        <v>2</v>
      </c>
      <c r="L9803" t="s">
        <v>19</v>
      </c>
      <c r="M9803">
        <v>0</v>
      </c>
      <c r="N9803">
        <v>1</v>
      </c>
      <c r="O9803">
        <v>0</v>
      </c>
      <c r="P9803">
        <v>0</v>
      </c>
      <c r="Q9803">
        <v>0</v>
      </c>
      <c r="R9803">
        <f>SUM(M9803:N9803:O9803:P9803:Q9803)</f>
        <v>1</v>
      </c>
      <c r="S9803" s="1">
        <v>93147</v>
      </c>
      <c r="T9803" s="1" t="str">
        <f t="shared" si="614"/>
        <v>Medium</v>
      </c>
      <c r="U9803">
        <v>1</v>
      </c>
      <c r="V9803">
        <v>2020</v>
      </c>
      <c r="W9803" t="s">
        <v>34</v>
      </c>
      <c r="X9803">
        <v>6</v>
      </c>
    </row>
    <row r="9804" spans="1:24" x14ac:dyDescent="0.3">
      <c r="A9804">
        <v>9803</v>
      </c>
      <c r="B9804" t="s">
        <v>36</v>
      </c>
      <c r="C9804" t="str">
        <f>_xlfn.XLOOKUP(B9804,Lookup_table!B:B,Lookup_table!C:C)</f>
        <v>Data</v>
      </c>
      <c r="D9804" t="s">
        <v>14</v>
      </c>
      <c r="E9804" t="s">
        <v>15</v>
      </c>
      <c r="F9804" t="s">
        <v>24</v>
      </c>
      <c r="G9804" t="s">
        <v>17</v>
      </c>
      <c r="H9804" t="str">
        <f t="shared" si="612"/>
        <v>Remote</v>
      </c>
      <c r="I9804" t="s">
        <v>26</v>
      </c>
      <c r="J9804" t="str">
        <f t="shared" si="613"/>
        <v>3-6 yrs</v>
      </c>
      <c r="K9804">
        <f t="shared" ca="1" si="615"/>
        <v>5</v>
      </c>
      <c r="L9804" t="s">
        <v>19</v>
      </c>
      <c r="M9804">
        <v>1</v>
      </c>
      <c r="N9804">
        <v>0</v>
      </c>
      <c r="O9804">
        <v>0</v>
      </c>
      <c r="P9804">
        <v>0</v>
      </c>
      <c r="Q9804">
        <v>0</v>
      </c>
      <c r="R9804">
        <f>SUM(M9804:N9804:O9804:P9804:Q9804)</f>
        <v>1</v>
      </c>
      <c r="S9804" s="1">
        <v>70562</v>
      </c>
      <c r="T9804" s="1" t="str">
        <f t="shared" si="614"/>
        <v>Medium</v>
      </c>
      <c r="U9804">
        <v>11</v>
      </c>
      <c r="V9804">
        <v>2020</v>
      </c>
      <c r="W9804" t="s">
        <v>34</v>
      </c>
      <c r="X9804">
        <v>6</v>
      </c>
    </row>
    <row r="9805" spans="1:24" x14ac:dyDescent="0.3">
      <c r="A9805">
        <v>9804</v>
      </c>
      <c r="B9805" t="s">
        <v>50</v>
      </c>
      <c r="C9805" t="str">
        <f>_xlfn.XLOOKUP(B9805,Lookup_table!B:B,Lookup_table!C:C)</f>
        <v>AI</v>
      </c>
      <c r="D9805" t="s">
        <v>37</v>
      </c>
      <c r="E9805" t="s">
        <v>23</v>
      </c>
      <c r="F9805" t="s">
        <v>44</v>
      </c>
      <c r="G9805" t="s">
        <v>30</v>
      </c>
      <c r="H9805" t="str">
        <f t="shared" si="612"/>
        <v>Onsite/Hybrid</v>
      </c>
      <c r="I9805" t="s">
        <v>18</v>
      </c>
      <c r="J9805" t="str">
        <f t="shared" si="613"/>
        <v>7+ yrs</v>
      </c>
      <c r="K9805">
        <f t="shared" ca="1" si="615"/>
        <v>13</v>
      </c>
      <c r="L9805" t="s">
        <v>27</v>
      </c>
      <c r="M9805">
        <v>1</v>
      </c>
      <c r="N9805">
        <v>1</v>
      </c>
      <c r="O9805">
        <v>1</v>
      </c>
      <c r="P9805">
        <v>0</v>
      </c>
      <c r="Q9805">
        <v>0</v>
      </c>
      <c r="R9805">
        <f>SUM(M9805:N9805:O9805:P9805:Q9805)</f>
        <v>3</v>
      </c>
      <c r="S9805" s="1">
        <v>159437</v>
      </c>
      <c r="T9805" s="1" t="str">
        <f t="shared" si="614"/>
        <v>High</v>
      </c>
      <c r="U9805">
        <v>10</v>
      </c>
      <c r="V9805">
        <v>2024</v>
      </c>
      <c r="W9805" t="s">
        <v>28</v>
      </c>
      <c r="X9805">
        <v>7</v>
      </c>
    </row>
    <row r="9806" spans="1:24" x14ac:dyDescent="0.3">
      <c r="A9806">
        <v>9805</v>
      </c>
      <c r="B9806" t="s">
        <v>41</v>
      </c>
      <c r="C9806" t="str">
        <f>_xlfn.XLOOKUP(B9806,Lookup_table!B:B,Lookup_table!C:C)</f>
        <v>Data</v>
      </c>
      <c r="D9806" t="s">
        <v>22</v>
      </c>
      <c r="E9806" t="s">
        <v>40</v>
      </c>
      <c r="F9806" t="s">
        <v>29</v>
      </c>
      <c r="G9806" t="s">
        <v>17</v>
      </c>
      <c r="H9806" t="str">
        <f t="shared" si="612"/>
        <v>Remote</v>
      </c>
      <c r="I9806" t="s">
        <v>18</v>
      </c>
      <c r="J9806" t="str">
        <f t="shared" si="613"/>
        <v>7+ yrs</v>
      </c>
      <c r="K9806">
        <f t="shared" ca="1" si="615"/>
        <v>9</v>
      </c>
      <c r="L9806" t="s">
        <v>27</v>
      </c>
      <c r="M9806">
        <v>0</v>
      </c>
      <c r="N9806">
        <v>0</v>
      </c>
      <c r="O9806">
        <v>0</v>
      </c>
      <c r="P9806">
        <v>0</v>
      </c>
      <c r="Q9806">
        <v>1</v>
      </c>
      <c r="R9806">
        <f>SUM(M9806:N9806:O9806:P9806:Q9806)</f>
        <v>1</v>
      </c>
      <c r="S9806" s="1">
        <v>131584</v>
      </c>
      <c r="T9806" s="1" t="str">
        <f t="shared" si="614"/>
        <v>High</v>
      </c>
      <c r="U9806">
        <v>9</v>
      </c>
      <c r="V9806">
        <v>2024</v>
      </c>
      <c r="W9806" t="s">
        <v>34</v>
      </c>
      <c r="X9806">
        <v>3</v>
      </c>
    </row>
    <row r="9807" spans="1:24" x14ac:dyDescent="0.3">
      <c r="A9807">
        <v>9806</v>
      </c>
      <c r="B9807" t="s">
        <v>50</v>
      </c>
      <c r="C9807" t="str">
        <f>_xlfn.XLOOKUP(B9807,Lookup_table!B:B,Lookup_table!C:C)</f>
        <v>AI</v>
      </c>
      <c r="D9807" t="s">
        <v>14</v>
      </c>
      <c r="E9807" t="s">
        <v>32</v>
      </c>
      <c r="F9807" t="s">
        <v>16</v>
      </c>
      <c r="G9807" t="s">
        <v>30</v>
      </c>
      <c r="H9807" t="str">
        <f t="shared" si="612"/>
        <v>Onsite/Hybrid</v>
      </c>
      <c r="I9807" t="s">
        <v>35</v>
      </c>
      <c r="J9807" t="str">
        <f t="shared" si="613"/>
        <v>0-2 yrs</v>
      </c>
      <c r="K9807">
        <f t="shared" ca="1" si="615"/>
        <v>2</v>
      </c>
      <c r="L9807" t="s">
        <v>39</v>
      </c>
      <c r="M9807">
        <v>0</v>
      </c>
      <c r="N9807">
        <v>0</v>
      </c>
      <c r="O9807">
        <v>1</v>
      </c>
      <c r="P9807">
        <v>1</v>
      </c>
      <c r="Q9807">
        <v>1</v>
      </c>
      <c r="R9807">
        <f>SUM(M9807:N9807:O9807:P9807:Q9807)</f>
        <v>3</v>
      </c>
      <c r="S9807" s="1">
        <v>132430</v>
      </c>
      <c r="T9807" s="1" t="str">
        <f t="shared" si="614"/>
        <v>High</v>
      </c>
      <c r="U9807">
        <v>5</v>
      </c>
      <c r="V9807">
        <v>2020</v>
      </c>
      <c r="W9807" t="s">
        <v>28</v>
      </c>
      <c r="X9807">
        <v>4</v>
      </c>
    </row>
    <row r="9808" spans="1:24" x14ac:dyDescent="0.3">
      <c r="A9808">
        <v>9807</v>
      </c>
      <c r="B9808" t="s">
        <v>36</v>
      </c>
      <c r="C9808" t="str">
        <f>_xlfn.XLOOKUP(B9808,Lookup_table!B:B,Lookup_table!C:C)</f>
        <v>Data</v>
      </c>
      <c r="D9808" t="s">
        <v>14</v>
      </c>
      <c r="E9808" t="s">
        <v>40</v>
      </c>
      <c r="F9808" t="s">
        <v>44</v>
      </c>
      <c r="G9808" t="s">
        <v>30</v>
      </c>
      <c r="H9808" t="str">
        <f t="shared" si="612"/>
        <v>Onsite/Hybrid</v>
      </c>
      <c r="I9808" t="s">
        <v>35</v>
      </c>
      <c r="J9808" t="str">
        <f t="shared" si="613"/>
        <v>0-2 yrs</v>
      </c>
      <c r="K9808">
        <f t="shared" ca="1" si="615"/>
        <v>2</v>
      </c>
      <c r="L9808" t="s">
        <v>19</v>
      </c>
      <c r="M9808">
        <v>0</v>
      </c>
      <c r="N9808">
        <v>1</v>
      </c>
      <c r="O9808">
        <v>1</v>
      </c>
      <c r="P9808">
        <v>1</v>
      </c>
      <c r="Q9808">
        <v>1</v>
      </c>
      <c r="R9808">
        <f>SUM(M9808:N9808:O9808:P9808:Q9808)</f>
        <v>4</v>
      </c>
      <c r="S9808" s="1">
        <v>90157</v>
      </c>
      <c r="T9808" s="1" t="str">
        <f t="shared" si="614"/>
        <v>Medium</v>
      </c>
      <c r="U9808">
        <v>6</v>
      </c>
      <c r="V9808">
        <v>2026</v>
      </c>
      <c r="W9808" t="s">
        <v>28</v>
      </c>
      <c r="X9808">
        <v>5</v>
      </c>
    </row>
    <row r="9809" spans="1:24" x14ac:dyDescent="0.3">
      <c r="A9809">
        <v>9808</v>
      </c>
      <c r="B9809" t="s">
        <v>50</v>
      </c>
      <c r="C9809" t="str">
        <f>_xlfn.XLOOKUP(B9809,Lookup_table!B:B,Lookup_table!C:C)</f>
        <v>AI</v>
      </c>
      <c r="D9809" t="s">
        <v>34</v>
      </c>
      <c r="E9809" t="s">
        <v>23</v>
      </c>
      <c r="F9809" t="s">
        <v>44</v>
      </c>
      <c r="G9809" t="s">
        <v>17</v>
      </c>
      <c r="H9809" t="str">
        <f t="shared" si="612"/>
        <v>Remote</v>
      </c>
      <c r="I9809" t="s">
        <v>35</v>
      </c>
      <c r="J9809" t="str">
        <f t="shared" si="613"/>
        <v>0-2 yrs</v>
      </c>
      <c r="K9809">
        <f t="shared" ca="1" si="615"/>
        <v>2</v>
      </c>
      <c r="L9809" t="s">
        <v>19</v>
      </c>
      <c r="M9809">
        <v>1</v>
      </c>
      <c r="N9809">
        <v>1</v>
      </c>
      <c r="O9809">
        <v>1</v>
      </c>
      <c r="P9809">
        <v>1</v>
      </c>
      <c r="Q9809">
        <v>0</v>
      </c>
      <c r="R9809">
        <f>SUM(M9809:N9809:O9809:P9809:Q9809)</f>
        <v>4</v>
      </c>
      <c r="S9809" s="1">
        <v>124383</v>
      </c>
      <c r="T9809" s="1" t="str">
        <f t="shared" si="614"/>
        <v>High</v>
      </c>
      <c r="U9809">
        <v>11</v>
      </c>
      <c r="V9809">
        <v>2024</v>
      </c>
      <c r="W9809" t="s">
        <v>28</v>
      </c>
      <c r="X9809">
        <v>3</v>
      </c>
    </row>
    <row r="9810" spans="1:24" x14ac:dyDescent="0.3">
      <c r="A9810">
        <v>9809</v>
      </c>
      <c r="B9810" t="s">
        <v>21</v>
      </c>
      <c r="C9810" t="str">
        <f>_xlfn.XLOOKUP(B9810,Lookup_table!B:B,Lookup_table!C:C)</f>
        <v>AI</v>
      </c>
      <c r="D9810" t="s">
        <v>14</v>
      </c>
      <c r="E9810" t="s">
        <v>32</v>
      </c>
      <c r="F9810" t="s">
        <v>51</v>
      </c>
      <c r="G9810" t="s">
        <v>25</v>
      </c>
      <c r="H9810" t="str">
        <f t="shared" si="612"/>
        <v>Onsite/Hybrid</v>
      </c>
      <c r="I9810" t="s">
        <v>26</v>
      </c>
      <c r="J9810" t="str">
        <f t="shared" si="613"/>
        <v>3-6 yrs</v>
      </c>
      <c r="K9810">
        <f t="shared" ca="1" si="615"/>
        <v>3</v>
      </c>
      <c r="L9810" t="s">
        <v>27</v>
      </c>
      <c r="M9810">
        <v>1</v>
      </c>
      <c r="N9810">
        <v>1</v>
      </c>
      <c r="O9810">
        <v>0</v>
      </c>
      <c r="P9810">
        <v>0</v>
      </c>
      <c r="Q9810">
        <v>0</v>
      </c>
      <c r="R9810">
        <f>SUM(M9810:N9810:O9810:P9810:Q9810)</f>
        <v>2</v>
      </c>
      <c r="S9810" s="1">
        <v>118306</v>
      </c>
      <c r="T9810" s="1" t="str">
        <f t="shared" si="614"/>
        <v>Medium</v>
      </c>
      <c r="U9810">
        <v>4</v>
      </c>
      <c r="V9810">
        <v>2025</v>
      </c>
      <c r="W9810" t="s">
        <v>20</v>
      </c>
      <c r="X9810">
        <v>4</v>
      </c>
    </row>
    <row r="9811" spans="1:24" x14ac:dyDescent="0.3">
      <c r="A9811">
        <v>9810</v>
      </c>
      <c r="B9811" t="s">
        <v>21</v>
      </c>
      <c r="C9811" t="str">
        <f>_xlfn.XLOOKUP(B9811,Lookup_table!B:B,Lookup_table!C:C)</f>
        <v>AI</v>
      </c>
      <c r="D9811" t="s">
        <v>22</v>
      </c>
      <c r="E9811" t="s">
        <v>32</v>
      </c>
      <c r="F9811" t="s">
        <v>52</v>
      </c>
      <c r="G9811" t="s">
        <v>30</v>
      </c>
      <c r="H9811" t="str">
        <f t="shared" si="612"/>
        <v>Onsite/Hybrid</v>
      </c>
      <c r="I9811" t="s">
        <v>18</v>
      </c>
      <c r="J9811" t="str">
        <f t="shared" si="613"/>
        <v>7+ yrs</v>
      </c>
      <c r="K9811">
        <f t="shared" ca="1" si="615"/>
        <v>12</v>
      </c>
      <c r="L9811" t="s">
        <v>19</v>
      </c>
      <c r="M9811">
        <v>0</v>
      </c>
      <c r="N9811">
        <v>1</v>
      </c>
      <c r="O9811">
        <v>1</v>
      </c>
      <c r="P9811">
        <v>0</v>
      </c>
      <c r="Q9811">
        <v>1</v>
      </c>
      <c r="R9811">
        <f>SUM(M9811:N9811:O9811:P9811:Q9811)</f>
        <v>3</v>
      </c>
      <c r="S9811" s="1">
        <v>182148</v>
      </c>
      <c r="T9811" s="1" t="str">
        <f t="shared" si="614"/>
        <v>High</v>
      </c>
      <c r="U9811">
        <v>7</v>
      </c>
      <c r="V9811">
        <v>2020</v>
      </c>
      <c r="W9811" t="s">
        <v>28</v>
      </c>
      <c r="X9811">
        <v>9</v>
      </c>
    </row>
    <row r="9812" spans="1:24" x14ac:dyDescent="0.3">
      <c r="A9812">
        <v>9811</v>
      </c>
      <c r="B9812" t="s">
        <v>21</v>
      </c>
      <c r="C9812" t="str">
        <f>_xlfn.XLOOKUP(B9812,Lookup_table!B:B,Lookup_table!C:C)</f>
        <v>AI</v>
      </c>
      <c r="D9812" t="s">
        <v>34</v>
      </c>
      <c r="E9812" t="s">
        <v>15</v>
      </c>
      <c r="F9812" t="s">
        <v>24</v>
      </c>
      <c r="G9812" t="s">
        <v>25</v>
      </c>
      <c r="H9812" t="str">
        <f t="shared" si="612"/>
        <v>Onsite/Hybrid</v>
      </c>
      <c r="I9812" t="s">
        <v>18</v>
      </c>
      <c r="J9812" t="str">
        <f t="shared" si="613"/>
        <v>7+ yrs</v>
      </c>
      <c r="K9812">
        <f t="shared" ca="1" si="615"/>
        <v>7</v>
      </c>
      <c r="L9812" t="s">
        <v>19</v>
      </c>
      <c r="M9812">
        <v>1</v>
      </c>
      <c r="N9812">
        <v>0</v>
      </c>
      <c r="O9812">
        <v>1</v>
      </c>
      <c r="P9812">
        <v>0</v>
      </c>
      <c r="Q9812">
        <v>1</v>
      </c>
      <c r="R9812">
        <f>SUM(M9812:N9812:O9812:P9812:Q9812)</f>
        <v>3</v>
      </c>
      <c r="S9812" s="1">
        <v>161517</v>
      </c>
      <c r="T9812" s="1" t="str">
        <f t="shared" si="614"/>
        <v>High</v>
      </c>
      <c r="U9812">
        <v>3</v>
      </c>
      <c r="V9812">
        <v>2023</v>
      </c>
      <c r="W9812" t="s">
        <v>34</v>
      </c>
      <c r="X9812">
        <v>2</v>
      </c>
    </row>
    <row r="9813" spans="1:24" x14ac:dyDescent="0.3">
      <c r="A9813">
        <v>9812</v>
      </c>
      <c r="B9813" t="s">
        <v>31</v>
      </c>
      <c r="C9813" t="str">
        <f>_xlfn.XLOOKUP(B9813,Lookup_table!B:B,Lookup_table!C:C)</f>
        <v>Business</v>
      </c>
      <c r="D9813" t="s">
        <v>22</v>
      </c>
      <c r="E9813" t="s">
        <v>40</v>
      </c>
      <c r="F9813" t="s">
        <v>51</v>
      </c>
      <c r="G9813" t="s">
        <v>30</v>
      </c>
      <c r="H9813" t="str">
        <f t="shared" si="612"/>
        <v>Onsite/Hybrid</v>
      </c>
      <c r="I9813" t="s">
        <v>26</v>
      </c>
      <c r="J9813" t="str">
        <f t="shared" si="613"/>
        <v>3-6 yrs</v>
      </c>
      <c r="K9813">
        <f t="shared" ca="1" si="615"/>
        <v>3</v>
      </c>
      <c r="L9813" t="s">
        <v>27</v>
      </c>
      <c r="M9813">
        <v>1</v>
      </c>
      <c r="N9813">
        <v>1</v>
      </c>
      <c r="O9813">
        <v>1</v>
      </c>
      <c r="P9813">
        <v>0</v>
      </c>
      <c r="Q9813">
        <v>1</v>
      </c>
      <c r="R9813">
        <f>SUM(M9813:N9813:O9813:P9813:Q9813)</f>
        <v>4</v>
      </c>
      <c r="S9813" s="1">
        <v>120115</v>
      </c>
      <c r="T9813" s="1" t="str">
        <f t="shared" si="614"/>
        <v>High</v>
      </c>
      <c r="U9813">
        <v>7</v>
      </c>
      <c r="V9813">
        <v>2023</v>
      </c>
      <c r="W9813" t="s">
        <v>20</v>
      </c>
      <c r="X9813">
        <v>5</v>
      </c>
    </row>
    <row r="9814" spans="1:24" x14ac:dyDescent="0.3">
      <c r="A9814">
        <v>9813</v>
      </c>
      <c r="B9814" t="s">
        <v>33</v>
      </c>
      <c r="C9814" t="str">
        <f>_xlfn.XLOOKUP(B9814,Lookup_table!B:B,Lookup_table!C:C)</f>
        <v>Data</v>
      </c>
      <c r="D9814" t="s">
        <v>34</v>
      </c>
      <c r="E9814" t="s">
        <v>42</v>
      </c>
      <c r="F9814" t="s">
        <v>43</v>
      </c>
      <c r="G9814" t="s">
        <v>17</v>
      </c>
      <c r="H9814" t="str">
        <f t="shared" si="612"/>
        <v>Remote</v>
      </c>
      <c r="I9814" t="s">
        <v>18</v>
      </c>
      <c r="J9814" t="str">
        <f t="shared" si="613"/>
        <v>7+ yrs</v>
      </c>
      <c r="K9814">
        <f t="shared" ca="1" si="615"/>
        <v>13</v>
      </c>
      <c r="L9814" t="s">
        <v>39</v>
      </c>
      <c r="M9814">
        <v>1</v>
      </c>
      <c r="N9814">
        <v>0</v>
      </c>
      <c r="O9814">
        <v>1</v>
      </c>
      <c r="P9814">
        <v>0</v>
      </c>
      <c r="Q9814">
        <v>1</v>
      </c>
      <c r="R9814">
        <f>SUM(M9814:N9814:O9814:P9814:Q9814)</f>
        <v>3</v>
      </c>
      <c r="S9814" s="1">
        <v>121750</v>
      </c>
      <c r="T9814" s="1" t="str">
        <f t="shared" si="614"/>
        <v>High</v>
      </c>
      <c r="U9814">
        <v>2</v>
      </c>
      <c r="V9814">
        <v>2023</v>
      </c>
      <c r="W9814" t="s">
        <v>34</v>
      </c>
      <c r="X9814">
        <v>3</v>
      </c>
    </row>
    <row r="9815" spans="1:24" x14ac:dyDescent="0.3">
      <c r="A9815">
        <v>9814</v>
      </c>
      <c r="B9815" t="s">
        <v>41</v>
      </c>
      <c r="C9815" t="str">
        <f>_xlfn.XLOOKUP(B9815,Lookup_table!B:B,Lookup_table!C:C)</f>
        <v>Data</v>
      </c>
      <c r="D9815" t="s">
        <v>34</v>
      </c>
      <c r="E9815" t="s">
        <v>38</v>
      </c>
      <c r="F9815" t="s">
        <v>24</v>
      </c>
      <c r="G9815" t="s">
        <v>30</v>
      </c>
      <c r="H9815" t="str">
        <f t="shared" si="612"/>
        <v>Onsite/Hybrid</v>
      </c>
      <c r="I9815" t="s">
        <v>26</v>
      </c>
      <c r="J9815" t="str">
        <f t="shared" si="613"/>
        <v>3-6 yrs</v>
      </c>
      <c r="K9815">
        <f t="shared" ca="1" si="615"/>
        <v>4</v>
      </c>
      <c r="L9815" t="s">
        <v>39</v>
      </c>
      <c r="M9815">
        <v>0</v>
      </c>
      <c r="N9815">
        <v>0</v>
      </c>
      <c r="O9815">
        <v>1</v>
      </c>
      <c r="P9815">
        <v>0</v>
      </c>
      <c r="Q9815">
        <v>1</v>
      </c>
      <c r="R9815">
        <f>SUM(M9815:N9815:O9815:P9815:Q9815)</f>
        <v>2</v>
      </c>
      <c r="S9815" s="1">
        <v>98914</v>
      </c>
      <c r="T9815" s="1" t="str">
        <f t="shared" si="614"/>
        <v>Medium</v>
      </c>
      <c r="U9815">
        <v>10</v>
      </c>
      <c r="V9815">
        <v>2021</v>
      </c>
      <c r="W9815" t="s">
        <v>28</v>
      </c>
      <c r="X9815">
        <v>9</v>
      </c>
    </row>
    <row r="9816" spans="1:24" x14ac:dyDescent="0.3">
      <c r="A9816">
        <v>9815</v>
      </c>
      <c r="B9816" t="s">
        <v>50</v>
      </c>
      <c r="C9816" t="str">
        <f>_xlfn.XLOOKUP(B9816,Lookup_table!B:B,Lookup_table!C:C)</f>
        <v>AI</v>
      </c>
      <c r="D9816" t="s">
        <v>37</v>
      </c>
      <c r="E9816" t="s">
        <v>15</v>
      </c>
      <c r="F9816" t="s">
        <v>24</v>
      </c>
      <c r="G9816" t="s">
        <v>17</v>
      </c>
      <c r="H9816" t="str">
        <f t="shared" si="612"/>
        <v>Remote</v>
      </c>
      <c r="I9816" t="s">
        <v>35</v>
      </c>
      <c r="J9816" t="str">
        <f t="shared" si="613"/>
        <v>0-2 yrs</v>
      </c>
      <c r="K9816">
        <f t="shared" ca="1" si="615"/>
        <v>1</v>
      </c>
      <c r="L9816" t="s">
        <v>27</v>
      </c>
      <c r="M9816">
        <v>0</v>
      </c>
      <c r="N9816">
        <v>0</v>
      </c>
      <c r="O9816">
        <v>1</v>
      </c>
      <c r="P9816">
        <v>0</v>
      </c>
      <c r="Q9816">
        <v>1</v>
      </c>
      <c r="R9816">
        <f>SUM(M9816:N9816:O9816:P9816:Q9816)</f>
        <v>2</v>
      </c>
      <c r="S9816" s="1">
        <v>110064</v>
      </c>
      <c r="T9816" s="1" t="str">
        <f t="shared" si="614"/>
        <v>Medium</v>
      </c>
      <c r="U9816">
        <v>10</v>
      </c>
      <c r="V9816">
        <v>2026</v>
      </c>
      <c r="W9816" t="s">
        <v>28</v>
      </c>
      <c r="X9816">
        <v>9</v>
      </c>
    </row>
    <row r="9817" spans="1:24" x14ac:dyDescent="0.3">
      <c r="A9817">
        <v>9816</v>
      </c>
      <c r="B9817" t="s">
        <v>21</v>
      </c>
      <c r="C9817" t="str">
        <f>_xlfn.XLOOKUP(B9817,Lookup_table!B:B,Lookup_table!C:C)</f>
        <v>AI</v>
      </c>
      <c r="D9817" t="s">
        <v>37</v>
      </c>
      <c r="E9817" t="s">
        <v>23</v>
      </c>
      <c r="F9817" t="s">
        <v>43</v>
      </c>
      <c r="G9817" t="s">
        <v>30</v>
      </c>
      <c r="H9817" t="str">
        <f t="shared" si="612"/>
        <v>Onsite/Hybrid</v>
      </c>
      <c r="I9817" t="s">
        <v>35</v>
      </c>
      <c r="J9817" t="str">
        <f t="shared" si="613"/>
        <v>0-2 yrs</v>
      </c>
      <c r="K9817">
        <f t="shared" ca="1" si="615"/>
        <v>0</v>
      </c>
      <c r="L9817" t="s">
        <v>39</v>
      </c>
      <c r="M9817">
        <v>1</v>
      </c>
      <c r="N9817">
        <v>1</v>
      </c>
      <c r="O9817">
        <v>0</v>
      </c>
      <c r="P9817">
        <v>1</v>
      </c>
      <c r="Q9817">
        <v>1</v>
      </c>
      <c r="R9817">
        <f>SUM(M9817:N9817:O9817:P9817:Q9817)</f>
        <v>4</v>
      </c>
      <c r="S9817" s="1">
        <v>118857</v>
      </c>
      <c r="T9817" s="1" t="str">
        <f t="shared" si="614"/>
        <v>Medium</v>
      </c>
      <c r="U9817">
        <v>4</v>
      </c>
      <c r="V9817">
        <v>2021</v>
      </c>
      <c r="W9817" t="s">
        <v>20</v>
      </c>
      <c r="X9817">
        <v>6</v>
      </c>
    </row>
    <row r="9818" spans="1:24" x14ac:dyDescent="0.3">
      <c r="A9818">
        <v>9817</v>
      </c>
      <c r="B9818" t="s">
        <v>21</v>
      </c>
      <c r="C9818" t="str">
        <f>_xlfn.XLOOKUP(B9818,Lookup_table!B:B,Lookup_table!C:C)</f>
        <v>AI</v>
      </c>
      <c r="D9818" t="s">
        <v>34</v>
      </c>
      <c r="E9818" t="s">
        <v>32</v>
      </c>
      <c r="F9818" t="s">
        <v>16</v>
      </c>
      <c r="G9818" t="s">
        <v>30</v>
      </c>
      <c r="H9818" t="str">
        <f t="shared" si="612"/>
        <v>Onsite/Hybrid</v>
      </c>
      <c r="I9818" t="s">
        <v>26</v>
      </c>
      <c r="J9818" t="str">
        <f t="shared" si="613"/>
        <v>3-6 yrs</v>
      </c>
      <c r="K9818">
        <f t="shared" ca="1" si="615"/>
        <v>3</v>
      </c>
      <c r="L9818" t="s">
        <v>27</v>
      </c>
      <c r="M9818">
        <v>1</v>
      </c>
      <c r="N9818">
        <v>1</v>
      </c>
      <c r="O9818">
        <v>1</v>
      </c>
      <c r="P9818">
        <v>0</v>
      </c>
      <c r="Q9818">
        <v>1</v>
      </c>
      <c r="R9818">
        <f>SUM(M9818:N9818:O9818:P9818:Q9818)</f>
        <v>4</v>
      </c>
      <c r="S9818" s="1">
        <v>138734</v>
      </c>
      <c r="T9818" s="1" t="str">
        <f t="shared" si="614"/>
        <v>High</v>
      </c>
      <c r="U9818">
        <v>1</v>
      </c>
      <c r="V9818">
        <v>2024</v>
      </c>
      <c r="W9818" t="s">
        <v>20</v>
      </c>
      <c r="X9818">
        <v>4</v>
      </c>
    </row>
    <row r="9819" spans="1:24" x14ac:dyDescent="0.3">
      <c r="A9819">
        <v>9818</v>
      </c>
      <c r="B9819" t="s">
        <v>36</v>
      </c>
      <c r="C9819" t="str">
        <f>_xlfn.XLOOKUP(B9819,Lookup_table!B:B,Lookup_table!C:C)</f>
        <v>Data</v>
      </c>
      <c r="D9819" t="s">
        <v>37</v>
      </c>
      <c r="E9819" t="s">
        <v>23</v>
      </c>
      <c r="F9819" t="s">
        <v>16</v>
      </c>
      <c r="G9819" t="s">
        <v>30</v>
      </c>
      <c r="H9819" t="str">
        <f t="shared" si="612"/>
        <v>Onsite/Hybrid</v>
      </c>
      <c r="I9819" t="s">
        <v>26</v>
      </c>
      <c r="J9819" t="str">
        <f t="shared" si="613"/>
        <v>3-6 yrs</v>
      </c>
      <c r="K9819">
        <f t="shared" ca="1" si="615"/>
        <v>6</v>
      </c>
      <c r="L9819" t="s">
        <v>19</v>
      </c>
      <c r="M9819">
        <v>1</v>
      </c>
      <c r="N9819">
        <v>1</v>
      </c>
      <c r="O9819">
        <v>0</v>
      </c>
      <c r="P9819">
        <v>1</v>
      </c>
      <c r="Q9819">
        <v>1</v>
      </c>
      <c r="R9819">
        <f>SUM(M9819:N9819:O9819:P9819:Q9819)</f>
        <v>4</v>
      </c>
      <c r="S9819" s="1">
        <v>99764</v>
      </c>
      <c r="T9819" s="1" t="str">
        <f t="shared" si="614"/>
        <v>Medium</v>
      </c>
      <c r="U9819">
        <v>6</v>
      </c>
      <c r="V9819">
        <v>2022</v>
      </c>
      <c r="W9819" t="s">
        <v>28</v>
      </c>
      <c r="X9819">
        <v>7</v>
      </c>
    </row>
    <row r="9820" spans="1:24" x14ac:dyDescent="0.3">
      <c r="A9820">
        <v>9819</v>
      </c>
      <c r="B9820" t="s">
        <v>31</v>
      </c>
      <c r="C9820" t="str">
        <f>_xlfn.XLOOKUP(B9820,Lookup_table!B:B,Lookup_table!C:C)</f>
        <v>Business</v>
      </c>
      <c r="D9820" t="s">
        <v>37</v>
      </c>
      <c r="E9820" t="s">
        <v>23</v>
      </c>
      <c r="F9820" t="s">
        <v>24</v>
      </c>
      <c r="G9820" t="s">
        <v>17</v>
      </c>
      <c r="H9820" t="str">
        <f t="shared" si="612"/>
        <v>Remote</v>
      </c>
      <c r="I9820" t="s">
        <v>26</v>
      </c>
      <c r="J9820" t="str">
        <f t="shared" si="613"/>
        <v>3-6 yrs</v>
      </c>
      <c r="K9820">
        <f t="shared" ca="1" si="615"/>
        <v>5</v>
      </c>
      <c r="L9820" t="s">
        <v>19</v>
      </c>
      <c r="M9820">
        <v>0</v>
      </c>
      <c r="N9820">
        <v>1</v>
      </c>
      <c r="O9820">
        <v>1</v>
      </c>
      <c r="P9820">
        <v>1</v>
      </c>
      <c r="Q9820">
        <v>1</v>
      </c>
      <c r="R9820">
        <f>SUM(M9820:N9820:O9820:P9820:Q9820)</f>
        <v>4</v>
      </c>
      <c r="S9820" s="1">
        <v>111528</v>
      </c>
      <c r="T9820" s="1" t="str">
        <f t="shared" si="614"/>
        <v>Medium</v>
      </c>
      <c r="U9820">
        <v>4</v>
      </c>
      <c r="V9820">
        <v>2021</v>
      </c>
      <c r="W9820" t="s">
        <v>28</v>
      </c>
      <c r="X9820">
        <v>1</v>
      </c>
    </row>
    <row r="9821" spans="1:24" x14ac:dyDescent="0.3">
      <c r="A9821">
        <v>9820</v>
      </c>
      <c r="B9821" t="s">
        <v>36</v>
      </c>
      <c r="C9821" t="str">
        <f>_xlfn.XLOOKUP(B9821,Lookup_table!B:B,Lookup_table!C:C)</f>
        <v>Data</v>
      </c>
      <c r="D9821" t="s">
        <v>37</v>
      </c>
      <c r="E9821" t="s">
        <v>38</v>
      </c>
      <c r="F9821" t="s">
        <v>43</v>
      </c>
      <c r="G9821" t="s">
        <v>17</v>
      </c>
      <c r="H9821" t="str">
        <f t="shared" si="612"/>
        <v>Remote</v>
      </c>
      <c r="I9821" t="s">
        <v>26</v>
      </c>
      <c r="J9821" t="str">
        <f t="shared" si="613"/>
        <v>3-6 yrs</v>
      </c>
      <c r="K9821">
        <f t="shared" ca="1" si="615"/>
        <v>3</v>
      </c>
      <c r="L9821" t="s">
        <v>19</v>
      </c>
      <c r="M9821">
        <v>0</v>
      </c>
      <c r="N9821">
        <v>0</v>
      </c>
      <c r="O9821">
        <v>0</v>
      </c>
      <c r="P9821">
        <v>0</v>
      </c>
      <c r="Q9821">
        <v>0</v>
      </c>
      <c r="R9821">
        <f>SUM(M9821:N9821:O9821:P9821:Q9821)</f>
        <v>0</v>
      </c>
      <c r="S9821" s="1">
        <v>79876</v>
      </c>
      <c r="T9821" s="1" t="str">
        <f t="shared" si="614"/>
        <v>Medium</v>
      </c>
      <c r="U9821">
        <v>9</v>
      </c>
      <c r="V9821">
        <v>2025</v>
      </c>
      <c r="W9821" t="s">
        <v>28</v>
      </c>
      <c r="X9821">
        <v>8</v>
      </c>
    </row>
    <row r="9822" spans="1:24" x14ac:dyDescent="0.3">
      <c r="A9822">
        <v>9821</v>
      </c>
      <c r="B9822" t="s">
        <v>41</v>
      </c>
      <c r="C9822" t="str">
        <f>_xlfn.XLOOKUP(B9822,Lookup_table!B:B,Lookup_table!C:C)</f>
        <v>Data</v>
      </c>
      <c r="D9822" t="s">
        <v>14</v>
      </c>
      <c r="E9822" t="s">
        <v>23</v>
      </c>
      <c r="F9822" t="s">
        <v>44</v>
      </c>
      <c r="G9822" t="s">
        <v>30</v>
      </c>
      <c r="H9822" t="str">
        <f t="shared" si="612"/>
        <v>Onsite/Hybrid</v>
      </c>
      <c r="I9822" t="s">
        <v>35</v>
      </c>
      <c r="J9822" t="str">
        <f t="shared" si="613"/>
        <v>0-2 yrs</v>
      </c>
      <c r="K9822">
        <f t="shared" ca="1" si="615"/>
        <v>0</v>
      </c>
      <c r="L9822" t="s">
        <v>39</v>
      </c>
      <c r="M9822">
        <v>1</v>
      </c>
      <c r="N9822">
        <v>1</v>
      </c>
      <c r="O9822">
        <v>1</v>
      </c>
      <c r="P9822">
        <v>1</v>
      </c>
      <c r="Q9822">
        <v>1</v>
      </c>
      <c r="R9822">
        <f>SUM(M9822:N9822:O9822:P9822:Q9822)</f>
        <v>5</v>
      </c>
      <c r="S9822" s="1">
        <v>88758</v>
      </c>
      <c r="T9822" s="1" t="str">
        <f t="shared" si="614"/>
        <v>Medium</v>
      </c>
      <c r="U9822">
        <v>7</v>
      </c>
      <c r="V9822">
        <v>2025</v>
      </c>
      <c r="W9822" t="s">
        <v>28</v>
      </c>
      <c r="X9822">
        <v>9</v>
      </c>
    </row>
    <row r="9823" spans="1:24" x14ac:dyDescent="0.3">
      <c r="A9823">
        <v>9822</v>
      </c>
      <c r="B9823" t="s">
        <v>41</v>
      </c>
      <c r="C9823" t="str">
        <f>_xlfn.XLOOKUP(B9823,Lookup_table!B:B,Lookup_table!C:C)</f>
        <v>Data</v>
      </c>
      <c r="D9823" t="s">
        <v>14</v>
      </c>
      <c r="E9823" t="s">
        <v>38</v>
      </c>
      <c r="F9823" t="s">
        <v>29</v>
      </c>
      <c r="G9823" t="s">
        <v>25</v>
      </c>
      <c r="H9823" t="str">
        <f t="shared" si="612"/>
        <v>Onsite/Hybrid</v>
      </c>
      <c r="I9823" t="s">
        <v>26</v>
      </c>
      <c r="J9823" t="str">
        <f t="shared" si="613"/>
        <v>3-6 yrs</v>
      </c>
      <c r="K9823">
        <f t="shared" ca="1" si="615"/>
        <v>3</v>
      </c>
      <c r="L9823" t="s">
        <v>19</v>
      </c>
      <c r="M9823">
        <v>0</v>
      </c>
      <c r="N9823">
        <v>0</v>
      </c>
      <c r="O9823">
        <v>1</v>
      </c>
      <c r="P9823">
        <v>1</v>
      </c>
      <c r="Q9823">
        <v>0</v>
      </c>
      <c r="R9823">
        <f>SUM(M9823:N9823:O9823:P9823:Q9823)</f>
        <v>2</v>
      </c>
      <c r="S9823" s="1">
        <v>106265</v>
      </c>
      <c r="T9823" s="1" t="str">
        <f t="shared" si="614"/>
        <v>Medium</v>
      </c>
      <c r="U9823">
        <v>11</v>
      </c>
      <c r="V9823">
        <v>2026</v>
      </c>
      <c r="W9823" t="s">
        <v>28</v>
      </c>
      <c r="X9823">
        <v>6</v>
      </c>
    </row>
    <row r="9824" spans="1:24" x14ac:dyDescent="0.3">
      <c r="A9824">
        <v>9823</v>
      </c>
      <c r="B9824" t="s">
        <v>50</v>
      </c>
      <c r="C9824" t="str">
        <f>_xlfn.XLOOKUP(B9824,Lookup_table!B:B,Lookup_table!C:C)</f>
        <v>AI</v>
      </c>
      <c r="D9824" t="s">
        <v>14</v>
      </c>
      <c r="E9824" t="s">
        <v>40</v>
      </c>
      <c r="F9824" t="s">
        <v>16</v>
      </c>
      <c r="G9824" t="s">
        <v>17</v>
      </c>
      <c r="H9824" t="str">
        <f t="shared" si="612"/>
        <v>Remote</v>
      </c>
      <c r="I9824" t="s">
        <v>35</v>
      </c>
      <c r="J9824" t="str">
        <f t="shared" si="613"/>
        <v>0-2 yrs</v>
      </c>
      <c r="K9824">
        <f t="shared" ca="1" si="615"/>
        <v>0</v>
      </c>
      <c r="L9824" t="s">
        <v>27</v>
      </c>
      <c r="M9824">
        <v>0</v>
      </c>
      <c r="N9824">
        <v>0</v>
      </c>
      <c r="O9824">
        <v>1</v>
      </c>
      <c r="P9824">
        <v>1</v>
      </c>
      <c r="Q9824">
        <v>1</v>
      </c>
      <c r="R9824">
        <f>SUM(M9824:N9824:O9824:P9824:Q9824)</f>
        <v>3</v>
      </c>
      <c r="S9824" s="1">
        <v>127230</v>
      </c>
      <c r="T9824" s="1" t="str">
        <f t="shared" si="614"/>
        <v>High</v>
      </c>
      <c r="U9824">
        <v>12</v>
      </c>
      <c r="V9824">
        <v>2020</v>
      </c>
      <c r="W9824" t="s">
        <v>28</v>
      </c>
      <c r="X9824">
        <v>4</v>
      </c>
    </row>
    <row r="9825" spans="1:24" x14ac:dyDescent="0.3">
      <c r="A9825">
        <v>9824</v>
      </c>
      <c r="B9825" t="s">
        <v>33</v>
      </c>
      <c r="C9825" t="str">
        <f>_xlfn.XLOOKUP(B9825,Lookup_table!B:B,Lookup_table!C:C)</f>
        <v>Data</v>
      </c>
      <c r="D9825" t="s">
        <v>14</v>
      </c>
      <c r="E9825" t="s">
        <v>40</v>
      </c>
      <c r="F9825" t="s">
        <v>24</v>
      </c>
      <c r="G9825" t="s">
        <v>17</v>
      </c>
      <c r="H9825" t="str">
        <f t="shared" si="612"/>
        <v>Remote</v>
      </c>
      <c r="I9825" t="s">
        <v>35</v>
      </c>
      <c r="J9825" t="str">
        <f t="shared" si="613"/>
        <v>0-2 yrs</v>
      </c>
      <c r="K9825">
        <f t="shared" ca="1" si="615"/>
        <v>0</v>
      </c>
      <c r="L9825" t="s">
        <v>19</v>
      </c>
      <c r="M9825">
        <v>1</v>
      </c>
      <c r="N9825">
        <v>1</v>
      </c>
      <c r="O9825">
        <v>1</v>
      </c>
      <c r="P9825">
        <v>1</v>
      </c>
      <c r="Q9825">
        <v>0</v>
      </c>
      <c r="R9825">
        <f>SUM(M9825:N9825:O9825:P9825:Q9825)</f>
        <v>4</v>
      </c>
      <c r="S9825" s="1">
        <v>83296</v>
      </c>
      <c r="T9825" s="1" t="str">
        <f t="shared" si="614"/>
        <v>Medium</v>
      </c>
      <c r="U9825">
        <v>6</v>
      </c>
      <c r="V9825">
        <v>2022</v>
      </c>
      <c r="W9825" t="s">
        <v>28</v>
      </c>
      <c r="X9825">
        <v>2</v>
      </c>
    </row>
    <row r="9826" spans="1:24" x14ac:dyDescent="0.3">
      <c r="A9826">
        <v>9825</v>
      </c>
      <c r="B9826" t="s">
        <v>41</v>
      </c>
      <c r="C9826" t="str">
        <f>_xlfn.XLOOKUP(B9826,Lookup_table!B:B,Lookup_table!C:C)</f>
        <v>Data</v>
      </c>
      <c r="D9826" t="s">
        <v>14</v>
      </c>
      <c r="E9826" t="s">
        <v>23</v>
      </c>
      <c r="F9826" t="s">
        <v>52</v>
      </c>
      <c r="G9826" t="s">
        <v>30</v>
      </c>
      <c r="H9826" t="str">
        <f t="shared" si="612"/>
        <v>Onsite/Hybrid</v>
      </c>
      <c r="I9826" t="s">
        <v>35</v>
      </c>
      <c r="J9826" t="str">
        <f t="shared" si="613"/>
        <v>0-2 yrs</v>
      </c>
      <c r="K9826">
        <f t="shared" ca="1" si="615"/>
        <v>2</v>
      </c>
      <c r="L9826" t="s">
        <v>27</v>
      </c>
      <c r="M9826">
        <v>1</v>
      </c>
      <c r="N9826">
        <v>0</v>
      </c>
      <c r="O9826">
        <v>1</v>
      </c>
      <c r="P9826">
        <v>1</v>
      </c>
      <c r="Q9826">
        <v>1</v>
      </c>
      <c r="R9826">
        <f>SUM(M9826:N9826:O9826:P9826:Q9826)</f>
        <v>4</v>
      </c>
      <c r="S9826" s="1">
        <v>85363</v>
      </c>
      <c r="T9826" s="1" t="str">
        <f t="shared" si="614"/>
        <v>Medium</v>
      </c>
      <c r="U9826">
        <v>1</v>
      </c>
      <c r="V9826">
        <v>2023</v>
      </c>
      <c r="W9826" t="s">
        <v>28</v>
      </c>
      <c r="X9826">
        <v>9</v>
      </c>
    </row>
    <row r="9827" spans="1:24" x14ac:dyDescent="0.3">
      <c r="A9827">
        <v>9826</v>
      </c>
      <c r="B9827" t="s">
        <v>31</v>
      </c>
      <c r="C9827" t="str">
        <f>_xlfn.XLOOKUP(B9827,Lookup_table!B:B,Lookup_table!C:C)</f>
        <v>Business</v>
      </c>
      <c r="D9827" t="s">
        <v>14</v>
      </c>
      <c r="E9827" t="s">
        <v>42</v>
      </c>
      <c r="F9827" t="s">
        <v>16</v>
      </c>
      <c r="G9827" t="s">
        <v>25</v>
      </c>
      <c r="H9827" t="str">
        <f t="shared" si="612"/>
        <v>Onsite/Hybrid</v>
      </c>
      <c r="I9827" t="s">
        <v>18</v>
      </c>
      <c r="J9827" t="str">
        <f t="shared" si="613"/>
        <v>7+ yrs</v>
      </c>
      <c r="K9827">
        <f t="shared" ca="1" si="615"/>
        <v>8</v>
      </c>
      <c r="L9827" t="s">
        <v>27</v>
      </c>
      <c r="M9827">
        <v>0</v>
      </c>
      <c r="N9827">
        <v>0</v>
      </c>
      <c r="O9827">
        <v>0</v>
      </c>
      <c r="P9827">
        <v>0</v>
      </c>
      <c r="Q9827">
        <v>1</v>
      </c>
      <c r="R9827">
        <f>SUM(M9827:N9827:O9827:P9827:Q9827)</f>
        <v>1</v>
      </c>
      <c r="S9827" s="1">
        <v>108923</v>
      </c>
      <c r="T9827" s="1" t="str">
        <f t="shared" si="614"/>
        <v>Medium</v>
      </c>
      <c r="U9827">
        <v>12</v>
      </c>
      <c r="V9827">
        <v>2021</v>
      </c>
      <c r="W9827" t="s">
        <v>34</v>
      </c>
      <c r="X9827">
        <v>4</v>
      </c>
    </row>
    <row r="9828" spans="1:24" x14ac:dyDescent="0.3">
      <c r="A9828">
        <v>9827</v>
      </c>
      <c r="B9828" t="s">
        <v>21</v>
      </c>
      <c r="C9828" t="str">
        <f>_xlfn.XLOOKUP(B9828,Lookup_table!B:B,Lookup_table!C:C)</f>
        <v>AI</v>
      </c>
      <c r="D9828" t="s">
        <v>37</v>
      </c>
      <c r="E9828" t="s">
        <v>15</v>
      </c>
      <c r="F9828" t="s">
        <v>29</v>
      </c>
      <c r="G9828" t="s">
        <v>17</v>
      </c>
      <c r="H9828" t="str">
        <f t="shared" si="612"/>
        <v>Remote</v>
      </c>
      <c r="I9828" t="s">
        <v>18</v>
      </c>
      <c r="J9828" t="str">
        <f t="shared" si="613"/>
        <v>7+ yrs</v>
      </c>
      <c r="K9828">
        <f t="shared" ca="1" si="615"/>
        <v>12</v>
      </c>
      <c r="L9828" t="s">
        <v>19</v>
      </c>
      <c r="M9828">
        <v>0</v>
      </c>
      <c r="N9828">
        <v>0</v>
      </c>
      <c r="O9828">
        <v>0</v>
      </c>
      <c r="P9828">
        <v>1</v>
      </c>
      <c r="Q9828">
        <v>1</v>
      </c>
      <c r="R9828">
        <f>SUM(M9828:N9828:O9828:P9828:Q9828)</f>
        <v>2</v>
      </c>
      <c r="S9828" s="1">
        <v>165209</v>
      </c>
      <c r="T9828" s="1" t="str">
        <f t="shared" si="614"/>
        <v>High</v>
      </c>
      <c r="U9828">
        <v>8</v>
      </c>
      <c r="V9828">
        <v>2023</v>
      </c>
      <c r="W9828" t="s">
        <v>28</v>
      </c>
      <c r="X9828">
        <v>9</v>
      </c>
    </row>
    <row r="9829" spans="1:24" x14ac:dyDescent="0.3">
      <c r="A9829">
        <v>9828</v>
      </c>
      <c r="B9829" t="s">
        <v>41</v>
      </c>
      <c r="C9829" t="str">
        <f>_xlfn.XLOOKUP(B9829,Lookup_table!B:B,Lookup_table!C:C)</f>
        <v>Data</v>
      </c>
      <c r="D9829" t="s">
        <v>22</v>
      </c>
      <c r="E9829" t="s">
        <v>23</v>
      </c>
      <c r="F9829" t="s">
        <v>52</v>
      </c>
      <c r="G9829" t="s">
        <v>25</v>
      </c>
      <c r="H9829" t="str">
        <f t="shared" si="612"/>
        <v>Onsite/Hybrid</v>
      </c>
      <c r="I9829" t="s">
        <v>26</v>
      </c>
      <c r="J9829" t="str">
        <f t="shared" si="613"/>
        <v>3-6 yrs</v>
      </c>
      <c r="K9829">
        <f t="shared" ca="1" si="615"/>
        <v>4</v>
      </c>
      <c r="L9829" t="s">
        <v>27</v>
      </c>
      <c r="M9829">
        <v>0</v>
      </c>
      <c r="N9829">
        <v>0</v>
      </c>
      <c r="O9829">
        <v>1</v>
      </c>
      <c r="P9829">
        <v>0</v>
      </c>
      <c r="Q9829">
        <v>1</v>
      </c>
      <c r="R9829">
        <f>SUM(M9829:N9829:O9829:P9829:Q9829)</f>
        <v>2</v>
      </c>
      <c r="S9829" s="1">
        <v>117991</v>
      </c>
      <c r="T9829" s="1" t="str">
        <f t="shared" si="614"/>
        <v>Medium</v>
      </c>
      <c r="U9829">
        <v>10</v>
      </c>
      <c r="V9829">
        <v>2022</v>
      </c>
      <c r="W9829" t="s">
        <v>20</v>
      </c>
      <c r="X9829">
        <v>1</v>
      </c>
    </row>
    <row r="9830" spans="1:24" x14ac:dyDescent="0.3">
      <c r="A9830">
        <v>9829</v>
      </c>
      <c r="B9830" t="s">
        <v>33</v>
      </c>
      <c r="C9830" t="str">
        <f>_xlfn.XLOOKUP(B9830,Lookup_table!B:B,Lookup_table!C:C)</f>
        <v>Data</v>
      </c>
      <c r="D9830" t="s">
        <v>22</v>
      </c>
      <c r="E9830" t="s">
        <v>15</v>
      </c>
      <c r="F9830" t="s">
        <v>44</v>
      </c>
      <c r="G9830" t="s">
        <v>30</v>
      </c>
      <c r="H9830" t="str">
        <f t="shared" si="612"/>
        <v>Onsite/Hybrid</v>
      </c>
      <c r="I9830" t="s">
        <v>35</v>
      </c>
      <c r="J9830" t="str">
        <f t="shared" si="613"/>
        <v>0-2 yrs</v>
      </c>
      <c r="K9830">
        <f t="shared" ca="1" si="615"/>
        <v>1</v>
      </c>
      <c r="L9830" t="s">
        <v>39</v>
      </c>
      <c r="M9830">
        <v>1</v>
      </c>
      <c r="N9830">
        <v>1</v>
      </c>
      <c r="O9830">
        <v>0</v>
      </c>
      <c r="P9830">
        <v>0</v>
      </c>
      <c r="Q9830">
        <v>0</v>
      </c>
      <c r="R9830">
        <f>SUM(M9830:N9830:O9830:P9830:Q9830)</f>
        <v>2</v>
      </c>
      <c r="S9830" s="1">
        <v>72485</v>
      </c>
      <c r="T9830" s="1" t="str">
        <f t="shared" si="614"/>
        <v>Medium</v>
      </c>
      <c r="U9830">
        <v>9</v>
      </c>
      <c r="V9830">
        <v>2026</v>
      </c>
      <c r="W9830" t="s">
        <v>20</v>
      </c>
      <c r="X9830">
        <v>5</v>
      </c>
    </row>
    <row r="9831" spans="1:24" x14ac:dyDescent="0.3">
      <c r="A9831">
        <v>9830</v>
      </c>
      <c r="B9831" t="s">
        <v>21</v>
      </c>
      <c r="C9831" t="str">
        <f>_xlfn.XLOOKUP(B9831,Lookup_table!B:B,Lookup_table!C:C)</f>
        <v>AI</v>
      </c>
      <c r="D9831" t="s">
        <v>37</v>
      </c>
      <c r="E9831" t="s">
        <v>23</v>
      </c>
      <c r="F9831" t="s">
        <v>24</v>
      </c>
      <c r="G9831" t="s">
        <v>30</v>
      </c>
      <c r="H9831" t="str">
        <f t="shared" si="612"/>
        <v>Onsite/Hybrid</v>
      </c>
      <c r="I9831" t="s">
        <v>18</v>
      </c>
      <c r="J9831" t="str">
        <f t="shared" si="613"/>
        <v>7+ yrs</v>
      </c>
      <c r="K9831">
        <f t="shared" ca="1" si="615"/>
        <v>12</v>
      </c>
      <c r="L9831" t="s">
        <v>27</v>
      </c>
      <c r="M9831">
        <v>0</v>
      </c>
      <c r="N9831">
        <v>1</v>
      </c>
      <c r="O9831">
        <v>1</v>
      </c>
      <c r="P9831">
        <v>0</v>
      </c>
      <c r="Q9831">
        <v>0</v>
      </c>
      <c r="R9831">
        <f>SUM(M9831:N9831:O9831:P9831:Q9831)</f>
        <v>2</v>
      </c>
      <c r="S9831" s="1">
        <v>151166</v>
      </c>
      <c r="T9831" s="1" t="str">
        <f t="shared" si="614"/>
        <v>High</v>
      </c>
      <c r="U9831">
        <v>1</v>
      </c>
      <c r="V9831">
        <v>2026</v>
      </c>
      <c r="W9831" t="s">
        <v>28</v>
      </c>
      <c r="X9831">
        <v>8</v>
      </c>
    </row>
    <row r="9832" spans="1:24" x14ac:dyDescent="0.3">
      <c r="A9832">
        <v>9831</v>
      </c>
      <c r="B9832" t="s">
        <v>36</v>
      </c>
      <c r="C9832" t="str">
        <f>_xlfn.XLOOKUP(B9832,Lookup_table!B:B,Lookup_table!C:C)</f>
        <v>Data</v>
      </c>
      <c r="D9832" t="s">
        <v>37</v>
      </c>
      <c r="E9832" t="s">
        <v>23</v>
      </c>
      <c r="F9832" t="s">
        <v>43</v>
      </c>
      <c r="G9832" t="s">
        <v>25</v>
      </c>
      <c r="H9832" t="str">
        <f t="shared" si="612"/>
        <v>Onsite/Hybrid</v>
      </c>
      <c r="I9832" t="s">
        <v>18</v>
      </c>
      <c r="J9832" t="str">
        <f t="shared" si="613"/>
        <v>7+ yrs</v>
      </c>
      <c r="K9832">
        <f t="shared" ca="1" si="615"/>
        <v>12</v>
      </c>
      <c r="L9832" t="s">
        <v>27</v>
      </c>
      <c r="M9832">
        <v>0</v>
      </c>
      <c r="N9832">
        <v>1</v>
      </c>
      <c r="O9832">
        <v>1</v>
      </c>
      <c r="P9832">
        <v>0</v>
      </c>
      <c r="Q9832">
        <v>1</v>
      </c>
      <c r="R9832">
        <f>SUM(M9832:N9832:O9832:P9832:Q9832)</f>
        <v>3</v>
      </c>
      <c r="S9832" s="1">
        <v>124201</v>
      </c>
      <c r="T9832" s="1" t="str">
        <f t="shared" si="614"/>
        <v>High</v>
      </c>
      <c r="U9832">
        <v>5</v>
      </c>
      <c r="V9832">
        <v>2023</v>
      </c>
      <c r="W9832" t="s">
        <v>34</v>
      </c>
      <c r="X9832">
        <v>2</v>
      </c>
    </row>
    <row r="9833" spans="1:24" x14ac:dyDescent="0.3">
      <c r="A9833">
        <v>9832</v>
      </c>
      <c r="B9833" t="s">
        <v>50</v>
      </c>
      <c r="C9833" t="str">
        <f>_xlfn.XLOOKUP(B9833,Lookup_table!B:B,Lookup_table!C:C)</f>
        <v>AI</v>
      </c>
      <c r="D9833" t="s">
        <v>22</v>
      </c>
      <c r="E9833" t="s">
        <v>38</v>
      </c>
      <c r="F9833" t="s">
        <v>16</v>
      </c>
      <c r="G9833" t="s">
        <v>25</v>
      </c>
      <c r="H9833" t="str">
        <f t="shared" si="612"/>
        <v>Onsite/Hybrid</v>
      </c>
      <c r="I9833" t="s">
        <v>18</v>
      </c>
      <c r="J9833" t="str">
        <f t="shared" si="613"/>
        <v>7+ yrs</v>
      </c>
      <c r="K9833">
        <f t="shared" ca="1" si="615"/>
        <v>9</v>
      </c>
      <c r="L9833" t="s">
        <v>27</v>
      </c>
      <c r="M9833">
        <v>0</v>
      </c>
      <c r="N9833">
        <v>0</v>
      </c>
      <c r="O9833">
        <v>1</v>
      </c>
      <c r="P9833">
        <v>1</v>
      </c>
      <c r="Q9833">
        <v>0</v>
      </c>
      <c r="R9833">
        <f>SUM(M9833:N9833:O9833:P9833:Q9833)</f>
        <v>2</v>
      </c>
      <c r="S9833" s="1">
        <v>193979</v>
      </c>
      <c r="T9833" s="1" t="str">
        <f t="shared" si="614"/>
        <v>High</v>
      </c>
      <c r="U9833">
        <v>12</v>
      </c>
      <c r="V9833">
        <v>2022</v>
      </c>
      <c r="W9833" t="s">
        <v>28</v>
      </c>
      <c r="X9833">
        <v>4</v>
      </c>
    </row>
    <row r="9834" spans="1:24" x14ac:dyDescent="0.3">
      <c r="A9834">
        <v>9833</v>
      </c>
      <c r="B9834" t="s">
        <v>41</v>
      </c>
      <c r="C9834" t="str">
        <f>_xlfn.XLOOKUP(B9834,Lookup_table!B:B,Lookup_table!C:C)</f>
        <v>Data</v>
      </c>
      <c r="D9834" t="s">
        <v>14</v>
      </c>
      <c r="E9834" t="s">
        <v>38</v>
      </c>
      <c r="F9834" t="s">
        <v>52</v>
      </c>
      <c r="G9834" t="s">
        <v>25</v>
      </c>
      <c r="H9834" t="str">
        <f t="shared" si="612"/>
        <v>Onsite/Hybrid</v>
      </c>
      <c r="I9834" t="s">
        <v>18</v>
      </c>
      <c r="J9834" t="str">
        <f t="shared" si="613"/>
        <v>7+ yrs</v>
      </c>
      <c r="K9834">
        <f t="shared" ca="1" si="615"/>
        <v>9</v>
      </c>
      <c r="L9834" t="s">
        <v>19</v>
      </c>
      <c r="M9834">
        <v>0</v>
      </c>
      <c r="N9834">
        <v>1</v>
      </c>
      <c r="O9834">
        <v>1</v>
      </c>
      <c r="P9834">
        <v>1</v>
      </c>
      <c r="Q9834">
        <v>0</v>
      </c>
      <c r="R9834">
        <f>SUM(M9834:N9834:O9834:P9834:Q9834)</f>
        <v>3</v>
      </c>
      <c r="S9834" s="1">
        <v>132167</v>
      </c>
      <c r="T9834" s="1" t="str">
        <f t="shared" si="614"/>
        <v>High</v>
      </c>
      <c r="U9834">
        <v>2</v>
      </c>
      <c r="V9834">
        <v>2022</v>
      </c>
      <c r="W9834" t="s">
        <v>28</v>
      </c>
      <c r="X9834">
        <v>2</v>
      </c>
    </row>
    <row r="9835" spans="1:24" x14ac:dyDescent="0.3">
      <c r="A9835">
        <v>9834</v>
      </c>
      <c r="B9835" t="s">
        <v>41</v>
      </c>
      <c r="C9835" t="str">
        <f>_xlfn.XLOOKUP(B9835,Lookup_table!B:B,Lookup_table!C:C)</f>
        <v>Data</v>
      </c>
      <c r="D9835" t="s">
        <v>14</v>
      </c>
      <c r="E9835" t="s">
        <v>42</v>
      </c>
      <c r="F9835" t="s">
        <v>29</v>
      </c>
      <c r="G9835" t="s">
        <v>30</v>
      </c>
      <c r="H9835" t="str">
        <f t="shared" si="612"/>
        <v>Onsite/Hybrid</v>
      </c>
      <c r="I9835" t="s">
        <v>18</v>
      </c>
      <c r="J9835" t="str">
        <f t="shared" si="613"/>
        <v>7+ yrs</v>
      </c>
      <c r="K9835">
        <f t="shared" ca="1" si="615"/>
        <v>10</v>
      </c>
      <c r="L9835" t="s">
        <v>19</v>
      </c>
      <c r="M9835">
        <v>0</v>
      </c>
      <c r="N9835">
        <v>0</v>
      </c>
      <c r="O9835">
        <v>0</v>
      </c>
      <c r="P9835">
        <v>1</v>
      </c>
      <c r="Q9835">
        <v>1</v>
      </c>
      <c r="R9835">
        <f>SUM(M9835:N9835:O9835:P9835:Q9835)</f>
        <v>2</v>
      </c>
      <c r="S9835" s="1">
        <v>123007</v>
      </c>
      <c r="T9835" s="1" t="str">
        <f t="shared" si="614"/>
        <v>High</v>
      </c>
      <c r="U9835">
        <v>8</v>
      </c>
      <c r="V9835">
        <v>2020</v>
      </c>
      <c r="W9835" t="s">
        <v>20</v>
      </c>
      <c r="X9835">
        <v>4</v>
      </c>
    </row>
    <row r="9836" spans="1:24" x14ac:dyDescent="0.3">
      <c r="A9836">
        <v>9835</v>
      </c>
      <c r="B9836" t="s">
        <v>33</v>
      </c>
      <c r="C9836" t="str">
        <f>_xlfn.XLOOKUP(B9836,Lookup_table!B:B,Lookup_table!C:C)</f>
        <v>Data</v>
      </c>
      <c r="D9836" t="s">
        <v>14</v>
      </c>
      <c r="E9836" t="s">
        <v>40</v>
      </c>
      <c r="F9836" t="s">
        <v>24</v>
      </c>
      <c r="G9836" t="s">
        <v>30</v>
      </c>
      <c r="H9836" t="str">
        <f t="shared" si="612"/>
        <v>Onsite/Hybrid</v>
      </c>
      <c r="I9836" t="s">
        <v>26</v>
      </c>
      <c r="J9836" t="str">
        <f t="shared" si="613"/>
        <v>3-6 yrs</v>
      </c>
      <c r="K9836">
        <f t="shared" ca="1" si="615"/>
        <v>6</v>
      </c>
      <c r="L9836" t="s">
        <v>19</v>
      </c>
      <c r="M9836">
        <v>0</v>
      </c>
      <c r="N9836">
        <v>1</v>
      </c>
      <c r="O9836">
        <v>0</v>
      </c>
      <c r="P9836">
        <v>1</v>
      </c>
      <c r="Q9836">
        <v>1</v>
      </c>
      <c r="R9836">
        <f>SUM(M9836:N9836:O9836:P9836:Q9836)</f>
        <v>3</v>
      </c>
      <c r="S9836" s="1">
        <v>97452</v>
      </c>
      <c r="T9836" s="1" t="str">
        <f t="shared" si="614"/>
        <v>Medium</v>
      </c>
      <c r="U9836">
        <v>2</v>
      </c>
      <c r="V9836">
        <v>2024</v>
      </c>
      <c r="W9836" t="s">
        <v>34</v>
      </c>
      <c r="X9836">
        <v>6</v>
      </c>
    </row>
    <row r="9837" spans="1:24" x14ac:dyDescent="0.3">
      <c r="A9837">
        <v>9836</v>
      </c>
      <c r="B9837" t="s">
        <v>21</v>
      </c>
      <c r="C9837" t="str">
        <f>_xlfn.XLOOKUP(B9837,Lookup_table!B:B,Lookup_table!C:C)</f>
        <v>AI</v>
      </c>
      <c r="D9837" t="s">
        <v>37</v>
      </c>
      <c r="E9837" t="s">
        <v>38</v>
      </c>
      <c r="F9837" t="s">
        <v>44</v>
      </c>
      <c r="G9837" t="s">
        <v>25</v>
      </c>
      <c r="H9837" t="str">
        <f t="shared" si="612"/>
        <v>Onsite/Hybrid</v>
      </c>
      <c r="I9837" t="s">
        <v>26</v>
      </c>
      <c r="J9837" t="str">
        <f t="shared" si="613"/>
        <v>3-6 yrs</v>
      </c>
      <c r="K9837">
        <f t="shared" ca="1" si="615"/>
        <v>5</v>
      </c>
      <c r="L9837" t="s">
        <v>39</v>
      </c>
      <c r="M9837">
        <v>0</v>
      </c>
      <c r="N9837">
        <v>1</v>
      </c>
      <c r="O9837">
        <v>1</v>
      </c>
      <c r="P9837">
        <v>0</v>
      </c>
      <c r="Q9837">
        <v>0</v>
      </c>
      <c r="R9837">
        <f>SUM(M9837:N9837:O9837:P9837:Q9837)</f>
        <v>2</v>
      </c>
      <c r="S9837" s="1">
        <v>131088</v>
      </c>
      <c r="T9837" s="1" t="str">
        <f t="shared" si="614"/>
        <v>High</v>
      </c>
      <c r="U9837">
        <v>6</v>
      </c>
      <c r="V9837">
        <v>2022</v>
      </c>
      <c r="W9837" t="s">
        <v>20</v>
      </c>
      <c r="X9837">
        <v>3</v>
      </c>
    </row>
    <row r="9838" spans="1:24" x14ac:dyDescent="0.3">
      <c r="A9838">
        <v>9837</v>
      </c>
      <c r="B9838" t="s">
        <v>31</v>
      </c>
      <c r="C9838" t="str">
        <f>_xlfn.XLOOKUP(B9838,Lookup_table!B:B,Lookup_table!C:C)</f>
        <v>Business</v>
      </c>
      <c r="D9838" t="s">
        <v>34</v>
      </c>
      <c r="E9838" t="s">
        <v>23</v>
      </c>
      <c r="F9838" t="s">
        <v>51</v>
      </c>
      <c r="G9838" t="s">
        <v>30</v>
      </c>
      <c r="H9838" t="str">
        <f t="shared" si="612"/>
        <v>Onsite/Hybrid</v>
      </c>
      <c r="I9838" t="s">
        <v>18</v>
      </c>
      <c r="J9838" t="str">
        <f t="shared" si="613"/>
        <v>7+ yrs</v>
      </c>
      <c r="K9838">
        <f t="shared" ca="1" si="615"/>
        <v>11</v>
      </c>
      <c r="L9838" t="s">
        <v>27</v>
      </c>
      <c r="M9838">
        <v>1</v>
      </c>
      <c r="N9838">
        <v>1</v>
      </c>
      <c r="O9838">
        <v>1</v>
      </c>
      <c r="P9838">
        <v>1</v>
      </c>
      <c r="Q9838">
        <v>0</v>
      </c>
      <c r="R9838">
        <f>SUM(M9838:N9838:O9838:P9838:Q9838)</f>
        <v>4</v>
      </c>
      <c r="S9838" s="1">
        <v>126711</v>
      </c>
      <c r="T9838" s="1" t="str">
        <f t="shared" si="614"/>
        <v>High</v>
      </c>
      <c r="U9838">
        <v>11</v>
      </c>
      <c r="V9838">
        <v>2021</v>
      </c>
      <c r="W9838" t="s">
        <v>28</v>
      </c>
      <c r="X9838">
        <v>6</v>
      </c>
    </row>
    <row r="9839" spans="1:24" x14ac:dyDescent="0.3">
      <c r="A9839">
        <v>9838</v>
      </c>
      <c r="B9839" t="s">
        <v>50</v>
      </c>
      <c r="C9839" t="str">
        <f>_xlfn.XLOOKUP(B9839,Lookup_table!B:B,Lookup_table!C:C)</f>
        <v>AI</v>
      </c>
      <c r="D9839" t="s">
        <v>37</v>
      </c>
      <c r="E9839" t="s">
        <v>23</v>
      </c>
      <c r="F9839" t="s">
        <v>43</v>
      </c>
      <c r="G9839" t="s">
        <v>30</v>
      </c>
      <c r="H9839" t="str">
        <f t="shared" si="612"/>
        <v>Onsite/Hybrid</v>
      </c>
      <c r="I9839" t="s">
        <v>18</v>
      </c>
      <c r="J9839" t="str">
        <f t="shared" si="613"/>
        <v>7+ yrs</v>
      </c>
      <c r="K9839">
        <f t="shared" ca="1" si="615"/>
        <v>12</v>
      </c>
      <c r="L9839" t="s">
        <v>19</v>
      </c>
      <c r="M9839">
        <v>0</v>
      </c>
      <c r="N9839">
        <v>1</v>
      </c>
      <c r="O9839">
        <v>0</v>
      </c>
      <c r="P9839">
        <v>0</v>
      </c>
      <c r="Q9839">
        <v>1</v>
      </c>
      <c r="R9839">
        <f>SUM(M9839:N9839:O9839:P9839:Q9839)</f>
        <v>2</v>
      </c>
      <c r="S9839" s="1">
        <v>145604</v>
      </c>
      <c r="T9839" s="1" t="str">
        <f t="shared" si="614"/>
        <v>High</v>
      </c>
      <c r="U9839">
        <v>6</v>
      </c>
      <c r="V9839">
        <v>2023</v>
      </c>
      <c r="W9839" t="s">
        <v>28</v>
      </c>
      <c r="X9839">
        <v>7</v>
      </c>
    </row>
    <row r="9840" spans="1:24" x14ac:dyDescent="0.3">
      <c r="A9840">
        <v>9839</v>
      </c>
      <c r="B9840" t="s">
        <v>41</v>
      </c>
      <c r="C9840" t="str">
        <f>_xlfn.XLOOKUP(B9840,Lookup_table!B:B,Lookup_table!C:C)</f>
        <v>Data</v>
      </c>
      <c r="D9840" t="s">
        <v>22</v>
      </c>
      <c r="E9840" t="s">
        <v>38</v>
      </c>
      <c r="F9840" t="s">
        <v>44</v>
      </c>
      <c r="G9840" t="s">
        <v>17</v>
      </c>
      <c r="H9840" t="str">
        <f t="shared" si="612"/>
        <v>Remote</v>
      </c>
      <c r="I9840" t="s">
        <v>26</v>
      </c>
      <c r="J9840" t="str">
        <f t="shared" si="613"/>
        <v>3-6 yrs</v>
      </c>
      <c r="K9840">
        <f t="shared" ca="1" si="615"/>
        <v>3</v>
      </c>
      <c r="L9840" t="s">
        <v>27</v>
      </c>
      <c r="M9840">
        <v>1</v>
      </c>
      <c r="N9840">
        <v>1</v>
      </c>
      <c r="O9840">
        <v>0</v>
      </c>
      <c r="P9840">
        <v>1</v>
      </c>
      <c r="Q9840">
        <v>1</v>
      </c>
      <c r="R9840">
        <f>SUM(M9840:N9840:O9840:P9840:Q9840)</f>
        <v>4</v>
      </c>
      <c r="S9840" s="1">
        <v>124038</v>
      </c>
      <c r="T9840" s="1" t="str">
        <f t="shared" si="614"/>
        <v>High</v>
      </c>
      <c r="U9840">
        <v>9</v>
      </c>
      <c r="V9840">
        <v>2026</v>
      </c>
      <c r="W9840" t="s">
        <v>20</v>
      </c>
      <c r="X9840">
        <v>5</v>
      </c>
    </row>
    <row r="9841" spans="1:24" x14ac:dyDescent="0.3">
      <c r="A9841">
        <v>9840</v>
      </c>
      <c r="B9841" t="s">
        <v>33</v>
      </c>
      <c r="C9841" t="str">
        <f>_xlfn.XLOOKUP(B9841,Lookup_table!B:B,Lookup_table!C:C)</f>
        <v>Data</v>
      </c>
      <c r="D9841" t="s">
        <v>34</v>
      </c>
      <c r="E9841" t="s">
        <v>32</v>
      </c>
      <c r="F9841" t="s">
        <v>29</v>
      </c>
      <c r="G9841" t="s">
        <v>17</v>
      </c>
      <c r="H9841" t="str">
        <f t="shared" si="612"/>
        <v>Remote</v>
      </c>
      <c r="I9841" t="s">
        <v>18</v>
      </c>
      <c r="J9841" t="str">
        <f t="shared" si="613"/>
        <v>7+ yrs</v>
      </c>
      <c r="K9841">
        <f t="shared" ca="1" si="615"/>
        <v>14</v>
      </c>
      <c r="L9841" t="s">
        <v>27</v>
      </c>
      <c r="M9841">
        <v>1</v>
      </c>
      <c r="N9841">
        <v>0</v>
      </c>
      <c r="O9841">
        <v>1</v>
      </c>
      <c r="P9841">
        <v>1</v>
      </c>
      <c r="Q9841">
        <v>1</v>
      </c>
      <c r="R9841">
        <f>SUM(M9841:N9841:O9841:P9841:Q9841)</f>
        <v>4</v>
      </c>
      <c r="S9841" s="1">
        <v>135011</v>
      </c>
      <c r="T9841" s="1" t="str">
        <f t="shared" si="614"/>
        <v>High</v>
      </c>
      <c r="U9841">
        <v>5</v>
      </c>
      <c r="V9841">
        <v>2023</v>
      </c>
      <c r="W9841" t="s">
        <v>28</v>
      </c>
      <c r="X9841">
        <v>2</v>
      </c>
    </row>
    <row r="9842" spans="1:24" x14ac:dyDescent="0.3">
      <c r="A9842">
        <v>9841</v>
      </c>
      <c r="B9842" t="s">
        <v>33</v>
      </c>
      <c r="C9842" t="str">
        <f>_xlfn.XLOOKUP(B9842,Lookup_table!B:B,Lookup_table!C:C)</f>
        <v>Data</v>
      </c>
      <c r="D9842" t="s">
        <v>34</v>
      </c>
      <c r="E9842" t="s">
        <v>32</v>
      </c>
      <c r="F9842" t="s">
        <v>16</v>
      </c>
      <c r="G9842" t="s">
        <v>17</v>
      </c>
      <c r="H9842" t="str">
        <f t="shared" si="612"/>
        <v>Remote</v>
      </c>
      <c r="I9842" t="s">
        <v>18</v>
      </c>
      <c r="J9842" t="str">
        <f t="shared" si="613"/>
        <v>7+ yrs</v>
      </c>
      <c r="K9842">
        <f t="shared" ca="1" si="615"/>
        <v>14</v>
      </c>
      <c r="L9842" t="s">
        <v>27</v>
      </c>
      <c r="M9842">
        <v>1</v>
      </c>
      <c r="N9842">
        <v>0</v>
      </c>
      <c r="O9842">
        <v>0</v>
      </c>
      <c r="P9842">
        <v>1</v>
      </c>
      <c r="Q9842">
        <v>0</v>
      </c>
      <c r="R9842">
        <f>SUM(M9842:N9842:O9842:P9842:Q9842)</f>
        <v>2</v>
      </c>
      <c r="S9842" s="1">
        <v>119160</v>
      </c>
      <c r="T9842" s="1" t="str">
        <f t="shared" si="614"/>
        <v>Medium</v>
      </c>
      <c r="U9842">
        <v>10</v>
      </c>
      <c r="V9842">
        <v>2021</v>
      </c>
      <c r="W9842" t="s">
        <v>20</v>
      </c>
      <c r="X9842">
        <v>6</v>
      </c>
    </row>
    <row r="9843" spans="1:24" x14ac:dyDescent="0.3">
      <c r="A9843">
        <v>9842</v>
      </c>
      <c r="B9843" t="s">
        <v>21</v>
      </c>
      <c r="C9843" t="str">
        <f>_xlfn.XLOOKUP(B9843,Lookup_table!B:B,Lookup_table!C:C)</f>
        <v>AI</v>
      </c>
      <c r="D9843" t="s">
        <v>34</v>
      </c>
      <c r="E9843" t="s">
        <v>23</v>
      </c>
      <c r="F9843" t="s">
        <v>52</v>
      </c>
      <c r="G9843" t="s">
        <v>25</v>
      </c>
      <c r="H9843" t="str">
        <f t="shared" si="612"/>
        <v>Onsite/Hybrid</v>
      </c>
      <c r="I9843" t="s">
        <v>35</v>
      </c>
      <c r="J9843" t="str">
        <f t="shared" si="613"/>
        <v>0-2 yrs</v>
      </c>
      <c r="K9843">
        <f t="shared" ca="1" si="615"/>
        <v>2</v>
      </c>
      <c r="L9843" t="s">
        <v>19</v>
      </c>
      <c r="M9843">
        <v>1</v>
      </c>
      <c r="N9843">
        <v>1</v>
      </c>
      <c r="O9843">
        <v>0</v>
      </c>
      <c r="P9843">
        <v>1</v>
      </c>
      <c r="Q9843">
        <v>0</v>
      </c>
      <c r="R9843">
        <f>SUM(M9843:N9843:O9843:P9843:Q9843)</f>
        <v>3</v>
      </c>
      <c r="S9843" s="1">
        <v>106488</v>
      </c>
      <c r="T9843" s="1" t="str">
        <f t="shared" si="614"/>
        <v>Medium</v>
      </c>
      <c r="U9843">
        <v>4</v>
      </c>
      <c r="V9843">
        <v>2024</v>
      </c>
      <c r="W9843" t="s">
        <v>20</v>
      </c>
      <c r="X9843">
        <v>6</v>
      </c>
    </row>
    <row r="9844" spans="1:24" x14ac:dyDescent="0.3">
      <c r="A9844">
        <v>9843</v>
      </c>
      <c r="B9844" t="s">
        <v>36</v>
      </c>
      <c r="C9844" t="str">
        <f>_xlfn.XLOOKUP(B9844,Lookup_table!B:B,Lookup_table!C:C)</f>
        <v>Data</v>
      </c>
      <c r="D9844" t="s">
        <v>37</v>
      </c>
      <c r="E9844" t="s">
        <v>32</v>
      </c>
      <c r="F9844" t="s">
        <v>43</v>
      </c>
      <c r="G9844" t="s">
        <v>30</v>
      </c>
      <c r="H9844" t="str">
        <f t="shared" si="612"/>
        <v>Onsite/Hybrid</v>
      </c>
      <c r="I9844" t="s">
        <v>26</v>
      </c>
      <c r="J9844" t="str">
        <f t="shared" si="613"/>
        <v>3-6 yrs</v>
      </c>
      <c r="K9844">
        <f t="shared" ca="1" si="615"/>
        <v>5</v>
      </c>
      <c r="L9844" t="s">
        <v>27</v>
      </c>
      <c r="M9844">
        <v>0</v>
      </c>
      <c r="N9844">
        <v>1</v>
      </c>
      <c r="O9844">
        <v>0</v>
      </c>
      <c r="P9844">
        <v>0</v>
      </c>
      <c r="Q9844">
        <v>1</v>
      </c>
      <c r="R9844">
        <f>SUM(M9844:N9844:O9844:P9844:Q9844)</f>
        <v>2</v>
      </c>
      <c r="S9844" s="1">
        <v>86564</v>
      </c>
      <c r="T9844" s="1" t="str">
        <f t="shared" si="614"/>
        <v>Medium</v>
      </c>
      <c r="U9844">
        <v>10</v>
      </c>
      <c r="V9844">
        <v>2026</v>
      </c>
      <c r="W9844" t="s">
        <v>34</v>
      </c>
      <c r="X9844">
        <v>5</v>
      </c>
    </row>
    <row r="9845" spans="1:24" x14ac:dyDescent="0.3">
      <c r="A9845">
        <v>9844</v>
      </c>
      <c r="B9845" t="s">
        <v>33</v>
      </c>
      <c r="C9845" t="str">
        <f>_xlfn.XLOOKUP(B9845,Lookup_table!B:B,Lookup_table!C:C)</f>
        <v>Data</v>
      </c>
      <c r="D9845" t="s">
        <v>37</v>
      </c>
      <c r="E9845" t="s">
        <v>40</v>
      </c>
      <c r="F9845" t="s">
        <v>43</v>
      </c>
      <c r="G9845" t="s">
        <v>25</v>
      </c>
      <c r="H9845" t="str">
        <f t="shared" si="612"/>
        <v>Onsite/Hybrid</v>
      </c>
      <c r="I9845" t="s">
        <v>18</v>
      </c>
      <c r="J9845" t="str">
        <f t="shared" si="613"/>
        <v>7+ yrs</v>
      </c>
      <c r="K9845">
        <f t="shared" ca="1" si="615"/>
        <v>9</v>
      </c>
      <c r="L9845" t="s">
        <v>19</v>
      </c>
      <c r="M9845">
        <v>0</v>
      </c>
      <c r="N9845">
        <v>0</v>
      </c>
      <c r="O9845">
        <v>1</v>
      </c>
      <c r="P9845">
        <v>0</v>
      </c>
      <c r="Q9845">
        <v>1</v>
      </c>
      <c r="R9845">
        <f>SUM(M9845:N9845:O9845:P9845:Q9845)</f>
        <v>2</v>
      </c>
      <c r="S9845" s="1">
        <v>120866</v>
      </c>
      <c r="T9845" s="1" t="str">
        <f t="shared" si="614"/>
        <v>High</v>
      </c>
      <c r="U9845">
        <v>12</v>
      </c>
      <c r="V9845">
        <v>2023</v>
      </c>
      <c r="W9845" t="s">
        <v>28</v>
      </c>
      <c r="X9845">
        <v>9</v>
      </c>
    </row>
    <row r="9846" spans="1:24" x14ac:dyDescent="0.3">
      <c r="A9846">
        <v>9845</v>
      </c>
      <c r="B9846" t="s">
        <v>31</v>
      </c>
      <c r="C9846" t="str">
        <f>_xlfn.XLOOKUP(B9846,Lookup_table!B:B,Lookup_table!C:C)</f>
        <v>Business</v>
      </c>
      <c r="D9846" t="s">
        <v>22</v>
      </c>
      <c r="E9846" t="s">
        <v>32</v>
      </c>
      <c r="F9846" t="s">
        <v>29</v>
      </c>
      <c r="G9846" t="s">
        <v>30</v>
      </c>
      <c r="H9846" t="str">
        <f t="shared" si="612"/>
        <v>Onsite/Hybrid</v>
      </c>
      <c r="I9846" t="s">
        <v>26</v>
      </c>
      <c r="J9846" t="str">
        <f t="shared" si="613"/>
        <v>3-6 yrs</v>
      </c>
      <c r="K9846">
        <f t="shared" ca="1" si="615"/>
        <v>3</v>
      </c>
      <c r="L9846" t="s">
        <v>39</v>
      </c>
      <c r="M9846">
        <v>1</v>
      </c>
      <c r="N9846">
        <v>1</v>
      </c>
      <c r="O9846">
        <v>0</v>
      </c>
      <c r="P9846">
        <v>1</v>
      </c>
      <c r="Q9846">
        <v>1</v>
      </c>
      <c r="R9846">
        <f>SUM(M9846:N9846:O9846:P9846:Q9846)</f>
        <v>4</v>
      </c>
      <c r="S9846" s="1">
        <v>121124</v>
      </c>
      <c r="T9846" s="1" t="str">
        <f t="shared" si="614"/>
        <v>High</v>
      </c>
      <c r="U9846">
        <v>7</v>
      </c>
      <c r="V9846">
        <v>2020</v>
      </c>
      <c r="W9846" t="s">
        <v>34</v>
      </c>
      <c r="X9846">
        <v>3</v>
      </c>
    </row>
    <row r="9847" spans="1:24" x14ac:dyDescent="0.3">
      <c r="A9847">
        <v>9846</v>
      </c>
      <c r="B9847" t="s">
        <v>31</v>
      </c>
      <c r="C9847" t="str">
        <f>_xlfn.XLOOKUP(B9847,Lookup_table!B:B,Lookup_table!C:C)</f>
        <v>Business</v>
      </c>
      <c r="D9847" t="s">
        <v>14</v>
      </c>
      <c r="E9847" t="s">
        <v>40</v>
      </c>
      <c r="F9847" t="s">
        <v>29</v>
      </c>
      <c r="G9847" t="s">
        <v>30</v>
      </c>
      <c r="H9847" t="str">
        <f t="shared" si="612"/>
        <v>Onsite/Hybrid</v>
      </c>
      <c r="I9847" t="s">
        <v>35</v>
      </c>
      <c r="J9847" t="str">
        <f t="shared" si="613"/>
        <v>0-2 yrs</v>
      </c>
      <c r="K9847">
        <f t="shared" ca="1" si="615"/>
        <v>0</v>
      </c>
      <c r="L9847" t="s">
        <v>39</v>
      </c>
      <c r="M9847">
        <v>0</v>
      </c>
      <c r="N9847">
        <v>0</v>
      </c>
      <c r="O9847">
        <v>0</v>
      </c>
      <c r="P9847">
        <v>1</v>
      </c>
      <c r="Q9847">
        <v>0</v>
      </c>
      <c r="R9847">
        <f>SUM(M9847:N9847:O9847:P9847:Q9847)</f>
        <v>1</v>
      </c>
      <c r="S9847" s="1">
        <v>65952</v>
      </c>
      <c r="T9847" s="1" t="str">
        <f t="shared" si="614"/>
        <v>Low</v>
      </c>
      <c r="U9847">
        <v>9</v>
      </c>
      <c r="V9847">
        <v>2020</v>
      </c>
      <c r="W9847" t="s">
        <v>28</v>
      </c>
      <c r="X9847">
        <v>9</v>
      </c>
    </row>
    <row r="9848" spans="1:24" x14ac:dyDescent="0.3">
      <c r="A9848">
        <v>9847</v>
      </c>
      <c r="B9848" t="s">
        <v>41</v>
      </c>
      <c r="C9848" t="str">
        <f>_xlfn.XLOOKUP(B9848,Lookup_table!B:B,Lookup_table!C:C)</f>
        <v>Data</v>
      </c>
      <c r="D9848" t="s">
        <v>37</v>
      </c>
      <c r="E9848" t="s">
        <v>40</v>
      </c>
      <c r="F9848" t="s">
        <v>44</v>
      </c>
      <c r="G9848" t="s">
        <v>25</v>
      </c>
      <c r="H9848" t="str">
        <f t="shared" si="612"/>
        <v>Onsite/Hybrid</v>
      </c>
      <c r="I9848" t="s">
        <v>35</v>
      </c>
      <c r="J9848" t="str">
        <f t="shared" si="613"/>
        <v>0-2 yrs</v>
      </c>
      <c r="K9848">
        <f t="shared" ca="1" si="615"/>
        <v>2</v>
      </c>
      <c r="L9848" t="s">
        <v>39</v>
      </c>
      <c r="M9848">
        <v>1</v>
      </c>
      <c r="N9848">
        <v>0</v>
      </c>
      <c r="O9848">
        <v>1</v>
      </c>
      <c r="P9848">
        <v>0</v>
      </c>
      <c r="Q9848">
        <v>1</v>
      </c>
      <c r="R9848">
        <f>SUM(M9848:N9848:O9848:P9848:Q9848)</f>
        <v>3</v>
      </c>
      <c r="S9848" s="1">
        <v>76514</v>
      </c>
      <c r="T9848" s="1" t="str">
        <f t="shared" si="614"/>
        <v>Medium</v>
      </c>
      <c r="U9848">
        <v>10</v>
      </c>
      <c r="V9848">
        <v>2022</v>
      </c>
      <c r="W9848" t="s">
        <v>28</v>
      </c>
      <c r="X9848">
        <v>7</v>
      </c>
    </row>
    <row r="9849" spans="1:24" x14ac:dyDescent="0.3">
      <c r="A9849">
        <v>9848</v>
      </c>
      <c r="B9849" t="s">
        <v>50</v>
      </c>
      <c r="C9849" t="str">
        <f>_xlfn.XLOOKUP(B9849,Lookup_table!B:B,Lookup_table!C:C)</f>
        <v>AI</v>
      </c>
      <c r="D9849" t="s">
        <v>14</v>
      </c>
      <c r="E9849" t="s">
        <v>15</v>
      </c>
      <c r="F9849" t="s">
        <v>24</v>
      </c>
      <c r="G9849" t="s">
        <v>30</v>
      </c>
      <c r="H9849" t="str">
        <f t="shared" si="612"/>
        <v>Onsite/Hybrid</v>
      </c>
      <c r="I9849" t="s">
        <v>18</v>
      </c>
      <c r="J9849" t="str">
        <f t="shared" si="613"/>
        <v>7+ yrs</v>
      </c>
      <c r="K9849">
        <f t="shared" ca="1" si="615"/>
        <v>11</v>
      </c>
      <c r="L9849" t="s">
        <v>27</v>
      </c>
      <c r="M9849">
        <v>0</v>
      </c>
      <c r="N9849">
        <v>1</v>
      </c>
      <c r="O9849">
        <v>0</v>
      </c>
      <c r="P9849">
        <v>1</v>
      </c>
      <c r="Q9849">
        <v>0</v>
      </c>
      <c r="R9849">
        <f>SUM(M9849:N9849:O9849:P9849:Q9849)</f>
        <v>2</v>
      </c>
      <c r="S9849" s="1">
        <v>157658</v>
      </c>
      <c r="T9849" s="1" t="str">
        <f t="shared" si="614"/>
        <v>High</v>
      </c>
      <c r="U9849">
        <v>5</v>
      </c>
      <c r="V9849">
        <v>2021</v>
      </c>
      <c r="W9849" t="s">
        <v>28</v>
      </c>
      <c r="X9849">
        <v>7</v>
      </c>
    </row>
    <row r="9850" spans="1:24" x14ac:dyDescent="0.3">
      <c r="A9850">
        <v>9849</v>
      </c>
      <c r="B9850" t="s">
        <v>21</v>
      </c>
      <c r="C9850" t="str">
        <f>_xlfn.XLOOKUP(B9850,Lookup_table!B:B,Lookup_table!C:C)</f>
        <v>AI</v>
      </c>
      <c r="D9850" t="s">
        <v>37</v>
      </c>
      <c r="E9850" t="s">
        <v>15</v>
      </c>
      <c r="F9850" t="s">
        <v>29</v>
      </c>
      <c r="G9850" t="s">
        <v>25</v>
      </c>
      <c r="H9850" t="str">
        <f t="shared" si="612"/>
        <v>Onsite/Hybrid</v>
      </c>
      <c r="I9850" t="s">
        <v>18</v>
      </c>
      <c r="J9850" t="str">
        <f t="shared" si="613"/>
        <v>7+ yrs</v>
      </c>
      <c r="K9850">
        <f t="shared" ca="1" si="615"/>
        <v>12</v>
      </c>
      <c r="L9850" t="s">
        <v>19</v>
      </c>
      <c r="M9850">
        <v>0</v>
      </c>
      <c r="N9850">
        <v>1</v>
      </c>
      <c r="O9850">
        <v>1</v>
      </c>
      <c r="P9850">
        <v>1</v>
      </c>
      <c r="Q9850">
        <v>0</v>
      </c>
      <c r="R9850">
        <f>SUM(M9850:N9850:O9850:P9850:Q9850)</f>
        <v>3</v>
      </c>
      <c r="S9850" s="1">
        <v>174527</v>
      </c>
      <c r="T9850" s="1" t="str">
        <f t="shared" si="614"/>
        <v>High</v>
      </c>
      <c r="U9850">
        <v>10</v>
      </c>
      <c r="V9850">
        <v>2026</v>
      </c>
      <c r="W9850" t="s">
        <v>28</v>
      </c>
      <c r="X9850">
        <v>5</v>
      </c>
    </row>
    <row r="9851" spans="1:24" x14ac:dyDescent="0.3">
      <c r="A9851">
        <v>9850</v>
      </c>
      <c r="B9851" t="s">
        <v>21</v>
      </c>
      <c r="C9851" t="str">
        <f>_xlfn.XLOOKUP(B9851,Lookup_table!B:B,Lookup_table!C:C)</f>
        <v>AI</v>
      </c>
      <c r="D9851" t="s">
        <v>14</v>
      </c>
      <c r="E9851" t="s">
        <v>32</v>
      </c>
      <c r="F9851" t="s">
        <v>51</v>
      </c>
      <c r="G9851" t="s">
        <v>30</v>
      </c>
      <c r="H9851" t="str">
        <f t="shared" si="612"/>
        <v>Onsite/Hybrid</v>
      </c>
      <c r="I9851" t="s">
        <v>26</v>
      </c>
      <c r="J9851" t="str">
        <f t="shared" si="613"/>
        <v>3-6 yrs</v>
      </c>
      <c r="K9851">
        <f t="shared" ca="1" si="615"/>
        <v>5</v>
      </c>
      <c r="L9851" t="s">
        <v>27</v>
      </c>
      <c r="M9851">
        <v>0</v>
      </c>
      <c r="N9851">
        <v>1</v>
      </c>
      <c r="O9851">
        <v>0</v>
      </c>
      <c r="P9851">
        <v>0</v>
      </c>
      <c r="Q9851">
        <v>0</v>
      </c>
      <c r="R9851">
        <f>SUM(M9851:N9851:O9851:P9851:Q9851)</f>
        <v>1</v>
      </c>
      <c r="S9851" s="1">
        <v>114769</v>
      </c>
      <c r="T9851" s="1" t="str">
        <f t="shared" si="614"/>
        <v>Medium</v>
      </c>
      <c r="U9851">
        <v>9</v>
      </c>
      <c r="V9851">
        <v>2024</v>
      </c>
      <c r="W9851" t="s">
        <v>28</v>
      </c>
      <c r="X9851">
        <v>9</v>
      </c>
    </row>
    <row r="9852" spans="1:24" x14ac:dyDescent="0.3">
      <c r="A9852">
        <v>9851</v>
      </c>
      <c r="B9852" t="s">
        <v>50</v>
      </c>
      <c r="C9852" t="str">
        <f>_xlfn.XLOOKUP(B9852,Lookup_table!B:B,Lookup_table!C:C)</f>
        <v>AI</v>
      </c>
      <c r="D9852" t="s">
        <v>14</v>
      </c>
      <c r="E9852" t="s">
        <v>23</v>
      </c>
      <c r="F9852" t="s">
        <v>24</v>
      </c>
      <c r="G9852" t="s">
        <v>25</v>
      </c>
      <c r="H9852" t="str">
        <f t="shared" si="612"/>
        <v>Onsite/Hybrid</v>
      </c>
      <c r="I9852" t="s">
        <v>26</v>
      </c>
      <c r="J9852" t="str">
        <f t="shared" si="613"/>
        <v>3-6 yrs</v>
      </c>
      <c r="K9852">
        <f t="shared" ca="1" si="615"/>
        <v>6</v>
      </c>
      <c r="L9852" t="s">
        <v>27</v>
      </c>
      <c r="M9852">
        <v>0</v>
      </c>
      <c r="N9852">
        <v>0</v>
      </c>
      <c r="O9852">
        <v>1</v>
      </c>
      <c r="P9852">
        <v>0</v>
      </c>
      <c r="Q9852">
        <v>0</v>
      </c>
      <c r="R9852">
        <f>SUM(M9852:N9852:O9852:P9852:Q9852)</f>
        <v>1</v>
      </c>
      <c r="S9852" s="1">
        <v>134740</v>
      </c>
      <c r="T9852" s="1" t="str">
        <f t="shared" si="614"/>
        <v>High</v>
      </c>
      <c r="U9852">
        <v>1</v>
      </c>
      <c r="V9852">
        <v>2023</v>
      </c>
      <c r="W9852" t="s">
        <v>20</v>
      </c>
      <c r="X9852">
        <v>6</v>
      </c>
    </row>
    <row r="9853" spans="1:24" x14ac:dyDescent="0.3">
      <c r="A9853">
        <v>9852</v>
      </c>
      <c r="B9853" t="s">
        <v>41</v>
      </c>
      <c r="C9853" t="str">
        <f>_xlfn.XLOOKUP(B9853,Lookup_table!B:B,Lookup_table!C:C)</f>
        <v>Data</v>
      </c>
      <c r="D9853" t="s">
        <v>37</v>
      </c>
      <c r="E9853" t="s">
        <v>15</v>
      </c>
      <c r="F9853" t="s">
        <v>29</v>
      </c>
      <c r="G9853" t="s">
        <v>30</v>
      </c>
      <c r="H9853" t="str">
        <f t="shared" si="612"/>
        <v>Onsite/Hybrid</v>
      </c>
      <c r="I9853" t="s">
        <v>26</v>
      </c>
      <c r="J9853" t="str">
        <f t="shared" si="613"/>
        <v>3-6 yrs</v>
      </c>
      <c r="K9853">
        <f t="shared" ca="1" si="615"/>
        <v>3</v>
      </c>
      <c r="L9853" t="s">
        <v>27</v>
      </c>
      <c r="M9853">
        <v>0</v>
      </c>
      <c r="N9853">
        <v>0</v>
      </c>
      <c r="O9853">
        <v>1</v>
      </c>
      <c r="P9853">
        <v>0</v>
      </c>
      <c r="Q9853">
        <v>0</v>
      </c>
      <c r="R9853">
        <f>SUM(M9853:N9853:O9853:P9853:Q9853)</f>
        <v>1</v>
      </c>
      <c r="S9853" s="1">
        <v>89248</v>
      </c>
      <c r="T9853" s="1" t="str">
        <f t="shared" si="614"/>
        <v>Medium</v>
      </c>
      <c r="U9853">
        <v>9</v>
      </c>
      <c r="V9853">
        <v>2023</v>
      </c>
      <c r="W9853" t="s">
        <v>20</v>
      </c>
      <c r="X9853">
        <v>1</v>
      </c>
    </row>
    <row r="9854" spans="1:24" x14ac:dyDescent="0.3">
      <c r="A9854">
        <v>9853</v>
      </c>
      <c r="B9854" t="s">
        <v>50</v>
      </c>
      <c r="C9854" t="str">
        <f>_xlfn.XLOOKUP(B9854,Lookup_table!B:B,Lookup_table!C:C)</f>
        <v>AI</v>
      </c>
      <c r="D9854" t="s">
        <v>34</v>
      </c>
      <c r="E9854" t="s">
        <v>23</v>
      </c>
      <c r="F9854" t="s">
        <v>52</v>
      </c>
      <c r="G9854" t="s">
        <v>30</v>
      </c>
      <c r="H9854" t="str">
        <f t="shared" si="612"/>
        <v>Onsite/Hybrid</v>
      </c>
      <c r="I9854" t="s">
        <v>35</v>
      </c>
      <c r="J9854" t="str">
        <f t="shared" si="613"/>
        <v>0-2 yrs</v>
      </c>
      <c r="K9854">
        <f t="shared" ca="1" si="615"/>
        <v>1</v>
      </c>
      <c r="L9854" t="s">
        <v>19</v>
      </c>
      <c r="M9854">
        <v>1</v>
      </c>
      <c r="N9854">
        <v>0</v>
      </c>
      <c r="O9854">
        <v>1</v>
      </c>
      <c r="P9854">
        <v>1</v>
      </c>
      <c r="Q9854">
        <v>1</v>
      </c>
      <c r="R9854">
        <f>SUM(M9854:N9854:O9854:P9854:Q9854)</f>
        <v>4</v>
      </c>
      <c r="S9854" s="1">
        <v>129475</v>
      </c>
      <c r="T9854" s="1" t="str">
        <f t="shared" si="614"/>
        <v>High</v>
      </c>
      <c r="U9854">
        <v>11</v>
      </c>
      <c r="V9854">
        <v>2021</v>
      </c>
      <c r="W9854" t="s">
        <v>28</v>
      </c>
      <c r="X9854">
        <v>3</v>
      </c>
    </row>
    <row r="9855" spans="1:24" x14ac:dyDescent="0.3">
      <c r="A9855">
        <v>9854</v>
      </c>
      <c r="B9855" t="s">
        <v>41</v>
      </c>
      <c r="C9855" t="str">
        <f>_xlfn.XLOOKUP(B9855,Lookup_table!B:B,Lookup_table!C:C)</f>
        <v>Data</v>
      </c>
      <c r="D9855" t="s">
        <v>37</v>
      </c>
      <c r="E9855" t="s">
        <v>23</v>
      </c>
      <c r="F9855" t="s">
        <v>44</v>
      </c>
      <c r="G9855" t="s">
        <v>30</v>
      </c>
      <c r="H9855" t="str">
        <f t="shared" si="612"/>
        <v>Onsite/Hybrid</v>
      </c>
      <c r="I9855" t="s">
        <v>35</v>
      </c>
      <c r="J9855" t="str">
        <f t="shared" si="613"/>
        <v>0-2 yrs</v>
      </c>
      <c r="K9855">
        <f t="shared" ca="1" si="615"/>
        <v>0</v>
      </c>
      <c r="L9855" t="s">
        <v>27</v>
      </c>
      <c r="M9855">
        <v>0</v>
      </c>
      <c r="N9855">
        <v>1</v>
      </c>
      <c r="O9855">
        <v>1</v>
      </c>
      <c r="P9855">
        <v>0</v>
      </c>
      <c r="Q9855">
        <v>0</v>
      </c>
      <c r="R9855">
        <f>SUM(M9855:N9855:O9855:P9855:Q9855)</f>
        <v>2</v>
      </c>
      <c r="S9855" s="1">
        <v>63204</v>
      </c>
      <c r="T9855" s="1" t="str">
        <f t="shared" si="614"/>
        <v>Low</v>
      </c>
      <c r="U9855">
        <v>2</v>
      </c>
      <c r="V9855">
        <v>2020</v>
      </c>
      <c r="W9855" t="s">
        <v>34</v>
      </c>
      <c r="X9855">
        <v>1</v>
      </c>
    </row>
    <row r="9856" spans="1:24" x14ac:dyDescent="0.3">
      <c r="A9856">
        <v>9855</v>
      </c>
      <c r="B9856" t="s">
        <v>36</v>
      </c>
      <c r="C9856" t="str">
        <f>_xlfn.XLOOKUP(B9856,Lookup_table!B:B,Lookup_table!C:C)</f>
        <v>Data</v>
      </c>
      <c r="D9856" t="s">
        <v>22</v>
      </c>
      <c r="E9856" t="s">
        <v>42</v>
      </c>
      <c r="F9856" t="s">
        <v>51</v>
      </c>
      <c r="G9856" t="s">
        <v>25</v>
      </c>
      <c r="H9856" t="str">
        <f t="shared" si="612"/>
        <v>Onsite/Hybrid</v>
      </c>
      <c r="I9856" t="s">
        <v>18</v>
      </c>
      <c r="J9856" t="str">
        <f t="shared" si="613"/>
        <v>7+ yrs</v>
      </c>
      <c r="K9856">
        <f t="shared" ca="1" si="615"/>
        <v>10</v>
      </c>
      <c r="L9856" t="s">
        <v>19</v>
      </c>
      <c r="M9856">
        <v>1</v>
      </c>
      <c r="N9856">
        <v>1</v>
      </c>
      <c r="O9856">
        <v>0</v>
      </c>
      <c r="P9856">
        <v>0</v>
      </c>
      <c r="Q9856">
        <v>1</v>
      </c>
      <c r="R9856">
        <f>SUM(M9856:N9856:O9856:P9856:Q9856)</f>
        <v>3</v>
      </c>
      <c r="S9856" s="1">
        <v>126603</v>
      </c>
      <c r="T9856" s="1" t="str">
        <f t="shared" si="614"/>
        <v>High</v>
      </c>
      <c r="U9856">
        <v>12</v>
      </c>
      <c r="V9856">
        <v>2025</v>
      </c>
      <c r="W9856" t="s">
        <v>28</v>
      </c>
      <c r="X9856">
        <v>9</v>
      </c>
    </row>
    <row r="9857" spans="1:24" x14ac:dyDescent="0.3">
      <c r="A9857">
        <v>9856</v>
      </c>
      <c r="B9857" t="s">
        <v>31</v>
      </c>
      <c r="C9857" t="str">
        <f>_xlfn.XLOOKUP(B9857,Lookup_table!B:B,Lookup_table!C:C)</f>
        <v>Business</v>
      </c>
      <c r="D9857" t="s">
        <v>22</v>
      </c>
      <c r="E9857" t="s">
        <v>40</v>
      </c>
      <c r="F9857" t="s">
        <v>24</v>
      </c>
      <c r="G9857" t="s">
        <v>30</v>
      </c>
      <c r="H9857" t="str">
        <f t="shared" si="612"/>
        <v>Onsite/Hybrid</v>
      </c>
      <c r="I9857" t="s">
        <v>35</v>
      </c>
      <c r="J9857" t="str">
        <f t="shared" si="613"/>
        <v>0-2 yrs</v>
      </c>
      <c r="K9857">
        <f t="shared" ca="1" si="615"/>
        <v>0</v>
      </c>
      <c r="L9857" t="s">
        <v>19</v>
      </c>
      <c r="M9857">
        <v>0</v>
      </c>
      <c r="N9857">
        <v>1</v>
      </c>
      <c r="O9857">
        <v>0</v>
      </c>
      <c r="P9857">
        <v>0</v>
      </c>
      <c r="Q9857">
        <v>0</v>
      </c>
      <c r="R9857">
        <f>SUM(M9857:N9857:O9857:P9857:Q9857)</f>
        <v>1</v>
      </c>
      <c r="S9857" s="1">
        <v>74270</v>
      </c>
      <c r="T9857" s="1" t="str">
        <f t="shared" si="614"/>
        <v>Medium</v>
      </c>
      <c r="U9857">
        <v>9</v>
      </c>
      <c r="V9857">
        <v>2024</v>
      </c>
      <c r="W9857" t="s">
        <v>28</v>
      </c>
      <c r="X9857">
        <v>8</v>
      </c>
    </row>
    <row r="9858" spans="1:24" x14ac:dyDescent="0.3">
      <c r="A9858">
        <v>9857</v>
      </c>
      <c r="B9858" t="s">
        <v>41</v>
      </c>
      <c r="C9858" t="str">
        <f>_xlfn.XLOOKUP(B9858,Lookup_table!B:B,Lookup_table!C:C)</f>
        <v>Data</v>
      </c>
      <c r="D9858" t="s">
        <v>34</v>
      </c>
      <c r="E9858" t="s">
        <v>15</v>
      </c>
      <c r="F9858" t="s">
        <v>51</v>
      </c>
      <c r="G9858" t="s">
        <v>17</v>
      </c>
      <c r="H9858" t="str">
        <f t="shared" ref="H9858:H9921" si="616">IF(G9858="Remote","Remote","Onsite/Hybrid")</f>
        <v>Remote</v>
      </c>
      <c r="I9858" t="s">
        <v>26</v>
      </c>
      <c r="J9858" t="str">
        <f t="shared" ref="J9858:J9921" si="617">IF(I9858="Entry","0-2 yrs",IF(I9858="Mid","3-6 yrs","7+ yrs"))</f>
        <v>3-6 yrs</v>
      </c>
      <c r="K9858">
        <f t="shared" ca="1" si="615"/>
        <v>3</v>
      </c>
      <c r="L9858" t="s">
        <v>27</v>
      </c>
      <c r="M9858">
        <v>1</v>
      </c>
      <c r="N9858">
        <v>0</v>
      </c>
      <c r="O9858">
        <v>1</v>
      </c>
      <c r="P9858">
        <v>1</v>
      </c>
      <c r="Q9858">
        <v>1</v>
      </c>
      <c r="R9858">
        <f>SUM(M9858:N9858:O9858:P9858:Q9858)</f>
        <v>4</v>
      </c>
      <c r="S9858" s="1">
        <v>116731</v>
      </c>
      <c r="T9858" s="1" t="str">
        <f t="shared" ref="T9858:T9921" si="618">IF(S9858&lt;=70000,"Low",IF(S9858&lt;=120000,"Medium","High"))</f>
        <v>Medium</v>
      </c>
      <c r="U9858">
        <v>11</v>
      </c>
      <c r="V9858">
        <v>2025</v>
      </c>
      <c r="W9858" t="s">
        <v>28</v>
      </c>
      <c r="X9858">
        <v>7</v>
      </c>
    </row>
    <row r="9859" spans="1:24" x14ac:dyDescent="0.3">
      <c r="A9859">
        <v>9858</v>
      </c>
      <c r="B9859" t="s">
        <v>33</v>
      </c>
      <c r="C9859" t="str">
        <f>_xlfn.XLOOKUP(B9859,Lookup_table!B:B,Lookup_table!C:C)</f>
        <v>Data</v>
      </c>
      <c r="D9859" t="s">
        <v>14</v>
      </c>
      <c r="E9859" t="s">
        <v>42</v>
      </c>
      <c r="F9859" t="s">
        <v>52</v>
      </c>
      <c r="G9859" t="s">
        <v>30</v>
      </c>
      <c r="H9859" t="str">
        <f t="shared" si="616"/>
        <v>Onsite/Hybrid</v>
      </c>
      <c r="I9859" t="s">
        <v>26</v>
      </c>
      <c r="J9859" t="str">
        <f t="shared" si="617"/>
        <v>3-6 yrs</v>
      </c>
      <c r="K9859">
        <f t="shared" ref="K9859:K9922" ca="1" si="619">IF(J9859="0-2 yrs",RANDBETWEEN(0,2),IF(J9859="3-6 yrs", RANDBETWEEN(3,6),IF(J9859="7+ yrs", RANDBETWEEN(7,15)," ")))</f>
        <v>5</v>
      </c>
      <c r="L9859" t="s">
        <v>39</v>
      </c>
      <c r="M9859">
        <v>0</v>
      </c>
      <c r="N9859">
        <v>0</v>
      </c>
      <c r="O9859">
        <v>1</v>
      </c>
      <c r="P9859">
        <v>1</v>
      </c>
      <c r="Q9859">
        <v>0</v>
      </c>
      <c r="R9859">
        <f>SUM(M9859:N9859:O9859:P9859:Q9859)</f>
        <v>2</v>
      </c>
      <c r="S9859" s="1">
        <v>106037</v>
      </c>
      <c r="T9859" s="1" t="str">
        <f t="shared" si="618"/>
        <v>Medium</v>
      </c>
      <c r="U9859">
        <v>3</v>
      </c>
      <c r="V9859">
        <v>2025</v>
      </c>
      <c r="W9859" t="s">
        <v>28</v>
      </c>
      <c r="X9859">
        <v>6</v>
      </c>
    </row>
    <row r="9860" spans="1:24" x14ac:dyDescent="0.3">
      <c r="A9860">
        <v>9859</v>
      </c>
      <c r="B9860" t="s">
        <v>41</v>
      </c>
      <c r="C9860" t="str">
        <f>_xlfn.XLOOKUP(B9860,Lookup_table!B:B,Lookup_table!C:C)</f>
        <v>Data</v>
      </c>
      <c r="D9860" t="s">
        <v>34</v>
      </c>
      <c r="E9860" t="s">
        <v>42</v>
      </c>
      <c r="F9860" t="s">
        <v>52</v>
      </c>
      <c r="G9860" t="s">
        <v>30</v>
      </c>
      <c r="H9860" t="str">
        <f t="shared" si="616"/>
        <v>Onsite/Hybrid</v>
      </c>
      <c r="I9860" t="s">
        <v>35</v>
      </c>
      <c r="J9860" t="str">
        <f t="shared" si="617"/>
        <v>0-2 yrs</v>
      </c>
      <c r="K9860">
        <f t="shared" ca="1" si="619"/>
        <v>1</v>
      </c>
      <c r="L9860" t="s">
        <v>39</v>
      </c>
      <c r="M9860">
        <v>1</v>
      </c>
      <c r="N9860">
        <v>1</v>
      </c>
      <c r="O9860">
        <v>1</v>
      </c>
      <c r="P9860">
        <v>0</v>
      </c>
      <c r="Q9860">
        <v>0</v>
      </c>
      <c r="R9860">
        <f>SUM(M9860:N9860:O9860:P9860:Q9860)</f>
        <v>3</v>
      </c>
      <c r="S9860" s="1">
        <v>69195</v>
      </c>
      <c r="T9860" s="1" t="str">
        <f t="shared" si="618"/>
        <v>Low</v>
      </c>
      <c r="U9860">
        <v>3</v>
      </c>
      <c r="V9860">
        <v>2020</v>
      </c>
      <c r="W9860" t="s">
        <v>34</v>
      </c>
      <c r="X9860">
        <v>1</v>
      </c>
    </row>
    <row r="9861" spans="1:24" x14ac:dyDescent="0.3">
      <c r="A9861">
        <v>9860</v>
      </c>
      <c r="B9861" t="s">
        <v>41</v>
      </c>
      <c r="C9861" t="str">
        <f>_xlfn.XLOOKUP(B9861,Lookup_table!B:B,Lookup_table!C:C)</f>
        <v>Data</v>
      </c>
      <c r="D9861" t="s">
        <v>34</v>
      </c>
      <c r="E9861" t="s">
        <v>32</v>
      </c>
      <c r="F9861" t="s">
        <v>43</v>
      </c>
      <c r="G9861" t="s">
        <v>17</v>
      </c>
      <c r="H9861" t="str">
        <f t="shared" si="616"/>
        <v>Remote</v>
      </c>
      <c r="I9861" t="s">
        <v>18</v>
      </c>
      <c r="J9861" t="str">
        <f t="shared" si="617"/>
        <v>7+ yrs</v>
      </c>
      <c r="K9861">
        <f t="shared" ca="1" si="619"/>
        <v>15</v>
      </c>
      <c r="L9861" t="s">
        <v>27</v>
      </c>
      <c r="M9861">
        <v>0</v>
      </c>
      <c r="N9861">
        <v>0</v>
      </c>
      <c r="O9861">
        <v>0</v>
      </c>
      <c r="P9861">
        <v>1</v>
      </c>
      <c r="Q9861">
        <v>0</v>
      </c>
      <c r="R9861">
        <f>SUM(M9861:N9861:O9861:P9861:Q9861)</f>
        <v>1</v>
      </c>
      <c r="S9861" s="1">
        <v>112624</v>
      </c>
      <c r="T9861" s="1" t="str">
        <f t="shared" si="618"/>
        <v>Medium</v>
      </c>
      <c r="U9861">
        <v>11</v>
      </c>
      <c r="V9861">
        <v>2023</v>
      </c>
      <c r="W9861" t="s">
        <v>34</v>
      </c>
      <c r="X9861">
        <v>4</v>
      </c>
    </row>
    <row r="9862" spans="1:24" x14ac:dyDescent="0.3">
      <c r="A9862">
        <v>9861</v>
      </c>
      <c r="B9862" t="s">
        <v>36</v>
      </c>
      <c r="C9862" t="str">
        <f>_xlfn.XLOOKUP(B9862,Lookup_table!B:B,Lookup_table!C:C)</f>
        <v>Data</v>
      </c>
      <c r="D9862" t="s">
        <v>22</v>
      </c>
      <c r="E9862" t="s">
        <v>23</v>
      </c>
      <c r="F9862" t="s">
        <v>16</v>
      </c>
      <c r="G9862" t="s">
        <v>25</v>
      </c>
      <c r="H9862" t="str">
        <f t="shared" si="616"/>
        <v>Onsite/Hybrid</v>
      </c>
      <c r="I9862" t="s">
        <v>18</v>
      </c>
      <c r="J9862" t="str">
        <f t="shared" si="617"/>
        <v>7+ yrs</v>
      </c>
      <c r="K9862">
        <f t="shared" ca="1" si="619"/>
        <v>15</v>
      </c>
      <c r="L9862" t="s">
        <v>27</v>
      </c>
      <c r="M9862">
        <v>1</v>
      </c>
      <c r="N9862">
        <v>0</v>
      </c>
      <c r="O9862">
        <v>1</v>
      </c>
      <c r="P9862">
        <v>1</v>
      </c>
      <c r="Q9862">
        <v>0</v>
      </c>
      <c r="R9862">
        <f>SUM(M9862:N9862:O9862:P9862:Q9862)</f>
        <v>3</v>
      </c>
      <c r="S9862" s="1">
        <v>148903</v>
      </c>
      <c r="T9862" s="1" t="str">
        <f t="shared" si="618"/>
        <v>High</v>
      </c>
      <c r="U9862">
        <v>8</v>
      </c>
      <c r="V9862">
        <v>2022</v>
      </c>
      <c r="W9862" t="s">
        <v>28</v>
      </c>
      <c r="X9862">
        <v>5</v>
      </c>
    </row>
    <row r="9863" spans="1:24" x14ac:dyDescent="0.3">
      <c r="A9863">
        <v>9862</v>
      </c>
      <c r="B9863" t="s">
        <v>31</v>
      </c>
      <c r="C9863" t="str">
        <f>_xlfn.XLOOKUP(B9863,Lookup_table!B:B,Lookup_table!C:C)</f>
        <v>Business</v>
      </c>
      <c r="D9863" t="s">
        <v>14</v>
      </c>
      <c r="E9863" t="s">
        <v>42</v>
      </c>
      <c r="F9863" t="s">
        <v>16</v>
      </c>
      <c r="G9863" t="s">
        <v>17</v>
      </c>
      <c r="H9863" t="str">
        <f t="shared" si="616"/>
        <v>Remote</v>
      </c>
      <c r="I9863" t="s">
        <v>18</v>
      </c>
      <c r="J9863" t="str">
        <f t="shared" si="617"/>
        <v>7+ yrs</v>
      </c>
      <c r="K9863">
        <f t="shared" ca="1" si="619"/>
        <v>8</v>
      </c>
      <c r="L9863" t="s">
        <v>19</v>
      </c>
      <c r="M9863">
        <v>1</v>
      </c>
      <c r="N9863">
        <v>1</v>
      </c>
      <c r="O9863">
        <v>1</v>
      </c>
      <c r="P9863">
        <v>0</v>
      </c>
      <c r="Q9863">
        <v>1</v>
      </c>
      <c r="R9863">
        <f>SUM(M9863:N9863:O9863:P9863:Q9863)</f>
        <v>4</v>
      </c>
      <c r="S9863" s="1">
        <v>126074</v>
      </c>
      <c r="T9863" s="1" t="str">
        <f t="shared" si="618"/>
        <v>High</v>
      </c>
      <c r="U9863">
        <v>5</v>
      </c>
      <c r="V9863">
        <v>2026</v>
      </c>
      <c r="W9863" t="s">
        <v>20</v>
      </c>
      <c r="X9863">
        <v>2</v>
      </c>
    </row>
    <row r="9864" spans="1:24" x14ac:dyDescent="0.3">
      <c r="A9864">
        <v>9863</v>
      </c>
      <c r="B9864" t="s">
        <v>31</v>
      </c>
      <c r="C9864" t="str">
        <f>_xlfn.XLOOKUP(B9864,Lookup_table!B:B,Lookup_table!C:C)</f>
        <v>Business</v>
      </c>
      <c r="D9864" t="s">
        <v>34</v>
      </c>
      <c r="E9864" t="s">
        <v>32</v>
      </c>
      <c r="F9864" t="s">
        <v>44</v>
      </c>
      <c r="G9864" t="s">
        <v>17</v>
      </c>
      <c r="H9864" t="str">
        <f t="shared" si="616"/>
        <v>Remote</v>
      </c>
      <c r="I9864" t="s">
        <v>26</v>
      </c>
      <c r="J9864" t="str">
        <f t="shared" si="617"/>
        <v>3-6 yrs</v>
      </c>
      <c r="K9864">
        <f t="shared" ca="1" si="619"/>
        <v>4</v>
      </c>
      <c r="L9864" t="s">
        <v>19</v>
      </c>
      <c r="M9864">
        <v>1</v>
      </c>
      <c r="N9864">
        <v>0</v>
      </c>
      <c r="O9864">
        <v>0</v>
      </c>
      <c r="P9864">
        <v>0</v>
      </c>
      <c r="Q9864">
        <v>1</v>
      </c>
      <c r="R9864">
        <f>SUM(M9864:N9864:O9864:P9864:Q9864)</f>
        <v>2</v>
      </c>
      <c r="S9864" s="1">
        <v>87378</v>
      </c>
      <c r="T9864" s="1" t="str">
        <f t="shared" si="618"/>
        <v>Medium</v>
      </c>
      <c r="U9864">
        <v>8</v>
      </c>
      <c r="V9864">
        <v>2023</v>
      </c>
      <c r="W9864" t="s">
        <v>20</v>
      </c>
      <c r="X9864">
        <v>1</v>
      </c>
    </row>
    <row r="9865" spans="1:24" x14ac:dyDescent="0.3">
      <c r="A9865">
        <v>9864</v>
      </c>
      <c r="B9865" t="s">
        <v>21</v>
      </c>
      <c r="C9865" t="str">
        <f>_xlfn.XLOOKUP(B9865,Lookup_table!B:B,Lookup_table!C:C)</f>
        <v>AI</v>
      </c>
      <c r="D9865" t="s">
        <v>14</v>
      </c>
      <c r="E9865" t="s">
        <v>38</v>
      </c>
      <c r="F9865" t="s">
        <v>29</v>
      </c>
      <c r="G9865" t="s">
        <v>17</v>
      </c>
      <c r="H9865" t="str">
        <f t="shared" si="616"/>
        <v>Remote</v>
      </c>
      <c r="I9865" t="s">
        <v>35</v>
      </c>
      <c r="J9865" t="str">
        <f t="shared" si="617"/>
        <v>0-2 yrs</v>
      </c>
      <c r="K9865">
        <f t="shared" ca="1" si="619"/>
        <v>1</v>
      </c>
      <c r="L9865" t="s">
        <v>27</v>
      </c>
      <c r="M9865">
        <v>0</v>
      </c>
      <c r="N9865">
        <v>0</v>
      </c>
      <c r="O9865">
        <v>0</v>
      </c>
      <c r="P9865">
        <v>1</v>
      </c>
      <c r="Q9865">
        <v>0</v>
      </c>
      <c r="R9865">
        <f>SUM(M9865:N9865:O9865:P9865:Q9865)</f>
        <v>1</v>
      </c>
      <c r="S9865" s="1">
        <v>107310</v>
      </c>
      <c r="T9865" s="1" t="str">
        <f t="shared" si="618"/>
        <v>Medium</v>
      </c>
      <c r="U9865">
        <v>2</v>
      </c>
      <c r="V9865">
        <v>2021</v>
      </c>
      <c r="W9865" t="s">
        <v>28</v>
      </c>
      <c r="X9865">
        <v>8</v>
      </c>
    </row>
    <row r="9866" spans="1:24" x14ac:dyDescent="0.3">
      <c r="A9866">
        <v>9865</v>
      </c>
      <c r="B9866" t="s">
        <v>50</v>
      </c>
      <c r="C9866" t="str">
        <f>_xlfn.XLOOKUP(B9866,Lookup_table!B:B,Lookup_table!C:C)</f>
        <v>AI</v>
      </c>
      <c r="D9866" t="s">
        <v>14</v>
      </c>
      <c r="E9866" t="s">
        <v>15</v>
      </c>
      <c r="F9866" t="s">
        <v>16</v>
      </c>
      <c r="G9866" t="s">
        <v>25</v>
      </c>
      <c r="H9866" t="str">
        <f t="shared" si="616"/>
        <v>Onsite/Hybrid</v>
      </c>
      <c r="I9866" t="s">
        <v>26</v>
      </c>
      <c r="J9866" t="str">
        <f t="shared" si="617"/>
        <v>3-6 yrs</v>
      </c>
      <c r="K9866">
        <f t="shared" ca="1" si="619"/>
        <v>6</v>
      </c>
      <c r="L9866" t="s">
        <v>19</v>
      </c>
      <c r="M9866">
        <v>1</v>
      </c>
      <c r="N9866">
        <v>1</v>
      </c>
      <c r="O9866">
        <v>1</v>
      </c>
      <c r="P9866">
        <v>1</v>
      </c>
      <c r="Q9866">
        <v>1</v>
      </c>
      <c r="R9866">
        <f>SUM(M9866:N9866:O9866:P9866:Q9866)</f>
        <v>5</v>
      </c>
      <c r="S9866" s="1">
        <v>159469</v>
      </c>
      <c r="T9866" s="1" t="str">
        <f t="shared" si="618"/>
        <v>High</v>
      </c>
      <c r="U9866">
        <v>1</v>
      </c>
      <c r="V9866">
        <v>2025</v>
      </c>
      <c r="W9866" t="s">
        <v>28</v>
      </c>
      <c r="X9866">
        <v>8</v>
      </c>
    </row>
    <row r="9867" spans="1:24" x14ac:dyDescent="0.3">
      <c r="A9867">
        <v>9866</v>
      </c>
      <c r="B9867" t="s">
        <v>31</v>
      </c>
      <c r="C9867" t="str">
        <f>_xlfn.XLOOKUP(B9867,Lookup_table!B:B,Lookup_table!C:C)</f>
        <v>Business</v>
      </c>
      <c r="D9867" t="s">
        <v>14</v>
      </c>
      <c r="E9867" t="s">
        <v>38</v>
      </c>
      <c r="F9867" t="s">
        <v>51</v>
      </c>
      <c r="G9867" t="s">
        <v>30</v>
      </c>
      <c r="H9867" t="str">
        <f t="shared" si="616"/>
        <v>Onsite/Hybrid</v>
      </c>
      <c r="I9867" t="s">
        <v>26</v>
      </c>
      <c r="J9867" t="str">
        <f t="shared" si="617"/>
        <v>3-6 yrs</v>
      </c>
      <c r="K9867">
        <f t="shared" ca="1" si="619"/>
        <v>6</v>
      </c>
      <c r="L9867" t="s">
        <v>19</v>
      </c>
      <c r="M9867">
        <v>0</v>
      </c>
      <c r="N9867">
        <v>1</v>
      </c>
      <c r="O9867">
        <v>0</v>
      </c>
      <c r="P9867">
        <v>0</v>
      </c>
      <c r="Q9867">
        <v>1</v>
      </c>
      <c r="R9867">
        <f>SUM(M9867:N9867:O9867:P9867:Q9867)</f>
        <v>2</v>
      </c>
      <c r="S9867" s="1">
        <v>88255</v>
      </c>
      <c r="T9867" s="1" t="str">
        <f t="shared" si="618"/>
        <v>Medium</v>
      </c>
      <c r="U9867">
        <v>2</v>
      </c>
      <c r="V9867">
        <v>2021</v>
      </c>
      <c r="W9867" t="s">
        <v>28</v>
      </c>
      <c r="X9867">
        <v>9</v>
      </c>
    </row>
    <row r="9868" spans="1:24" x14ac:dyDescent="0.3">
      <c r="A9868">
        <v>9867</v>
      </c>
      <c r="B9868" t="s">
        <v>21</v>
      </c>
      <c r="C9868" t="str">
        <f>_xlfn.XLOOKUP(B9868,Lookup_table!B:B,Lookup_table!C:C)</f>
        <v>AI</v>
      </c>
      <c r="D9868" t="s">
        <v>34</v>
      </c>
      <c r="E9868" t="s">
        <v>23</v>
      </c>
      <c r="F9868" t="s">
        <v>44</v>
      </c>
      <c r="G9868" t="s">
        <v>25</v>
      </c>
      <c r="H9868" t="str">
        <f t="shared" si="616"/>
        <v>Onsite/Hybrid</v>
      </c>
      <c r="I9868" t="s">
        <v>35</v>
      </c>
      <c r="J9868" t="str">
        <f t="shared" si="617"/>
        <v>0-2 yrs</v>
      </c>
      <c r="K9868">
        <f t="shared" ca="1" si="619"/>
        <v>1</v>
      </c>
      <c r="L9868" t="s">
        <v>39</v>
      </c>
      <c r="M9868">
        <v>1</v>
      </c>
      <c r="N9868">
        <v>0</v>
      </c>
      <c r="O9868">
        <v>1</v>
      </c>
      <c r="P9868">
        <v>0</v>
      </c>
      <c r="Q9868">
        <v>0</v>
      </c>
      <c r="R9868">
        <f>SUM(M9868:N9868:O9868:P9868:Q9868)</f>
        <v>2</v>
      </c>
      <c r="S9868" s="1">
        <v>108598</v>
      </c>
      <c r="T9868" s="1" t="str">
        <f t="shared" si="618"/>
        <v>Medium</v>
      </c>
      <c r="U9868">
        <v>4</v>
      </c>
      <c r="V9868">
        <v>2024</v>
      </c>
      <c r="W9868" t="s">
        <v>34</v>
      </c>
      <c r="X9868">
        <v>5</v>
      </c>
    </row>
    <row r="9869" spans="1:24" x14ac:dyDescent="0.3">
      <c r="A9869">
        <v>9868</v>
      </c>
      <c r="B9869" t="s">
        <v>31</v>
      </c>
      <c r="C9869" t="str">
        <f>_xlfn.XLOOKUP(B9869,Lookup_table!B:B,Lookup_table!C:C)</f>
        <v>Business</v>
      </c>
      <c r="D9869" t="s">
        <v>14</v>
      </c>
      <c r="E9869" t="s">
        <v>42</v>
      </c>
      <c r="F9869" t="s">
        <v>24</v>
      </c>
      <c r="G9869" t="s">
        <v>25</v>
      </c>
      <c r="H9869" t="str">
        <f t="shared" si="616"/>
        <v>Onsite/Hybrid</v>
      </c>
      <c r="I9869" t="s">
        <v>26</v>
      </c>
      <c r="J9869" t="str">
        <f t="shared" si="617"/>
        <v>3-6 yrs</v>
      </c>
      <c r="K9869">
        <f t="shared" ca="1" si="619"/>
        <v>4</v>
      </c>
      <c r="L9869" t="s">
        <v>27</v>
      </c>
      <c r="M9869">
        <v>1</v>
      </c>
      <c r="N9869">
        <v>1</v>
      </c>
      <c r="O9869">
        <v>1</v>
      </c>
      <c r="P9869">
        <v>1</v>
      </c>
      <c r="Q9869">
        <v>0</v>
      </c>
      <c r="R9869">
        <f>SUM(M9869:N9869:O9869:P9869:Q9869)</f>
        <v>4</v>
      </c>
      <c r="S9869" s="1">
        <v>108690</v>
      </c>
      <c r="T9869" s="1" t="str">
        <f t="shared" si="618"/>
        <v>Medium</v>
      </c>
      <c r="U9869">
        <v>1</v>
      </c>
      <c r="V9869">
        <v>2022</v>
      </c>
      <c r="W9869" t="s">
        <v>28</v>
      </c>
      <c r="X9869">
        <v>6</v>
      </c>
    </row>
    <row r="9870" spans="1:24" x14ac:dyDescent="0.3">
      <c r="A9870">
        <v>9869</v>
      </c>
      <c r="B9870" t="s">
        <v>50</v>
      </c>
      <c r="C9870" t="str">
        <f>_xlfn.XLOOKUP(B9870,Lookup_table!B:B,Lookup_table!C:C)</f>
        <v>AI</v>
      </c>
      <c r="D9870" t="s">
        <v>37</v>
      </c>
      <c r="E9870" t="s">
        <v>23</v>
      </c>
      <c r="F9870" t="s">
        <v>52</v>
      </c>
      <c r="G9870" t="s">
        <v>30</v>
      </c>
      <c r="H9870" t="str">
        <f t="shared" si="616"/>
        <v>Onsite/Hybrid</v>
      </c>
      <c r="I9870" t="s">
        <v>18</v>
      </c>
      <c r="J9870" t="str">
        <f t="shared" si="617"/>
        <v>7+ yrs</v>
      </c>
      <c r="K9870">
        <f t="shared" ca="1" si="619"/>
        <v>8</v>
      </c>
      <c r="L9870" t="s">
        <v>19</v>
      </c>
      <c r="M9870">
        <v>1</v>
      </c>
      <c r="N9870">
        <v>1</v>
      </c>
      <c r="O9870">
        <v>1</v>
      </c>
      <c r="P9870">
        <v>0</v>
      </c>
      <c r="Q9870">
        <v>0</v>
      </c>
      <c r="R9870">
        <f>SUM(M9870:N9870:O9870:P9870:Q9870)</f>
        <v>3</v>
      </c>
      <c r="S9870" s="1">
        <v>153922</v>
      </c>
      <c r="T9870" s="1" t="str">
        <f t="shared" si="618"/>
        <v>High</v>
      </c>
      <c r="U9870">
        <v>5</v>
      </c>
      <c r="V9870">
        <v>2026</v>
      </c>
      <c r="W9870" t="s">
        <v>20</v>
      </c>
      <c r="X9870">
        <v>5</v>
      </c>
    </row>
    <row r="9871" spans="1:24" x14ac:dyDescent="0.3">
      <c r="A9871">
        <v>9870</v>
      </c>
      <c r="B9871" t="s">
        <v>36</v>
      </c>
      <c r="C9871" t="str">
        <f>_xlfn.XLOOKUP(B9871,Lookup_table!B:B,Lookup_table!C:C)</f>
        <v>Data</v>
      </c>
      <c r="D9871" t="s">
        <v>37</v>
      </c>
      <c r="E9871" t="s">
        <v>32</v>
      </c>
      <c r="F9871" t="s">
        <v>24</v>
      </c>
      <c r="G9871" t="s">
        <v>30</v>
      </c>
      <c r="H9871" t="str">
        <f t="shared" si="616"/>
        <v>Onsite/Hybrid</v>
      </c>
      <c r="I9871" t="s">
        <v>18</v>
      </c>
      <c r="J9871" t="str">
        <f t="shared" si="617"/>
        <v>7+ yrs</v>
      </c>
      <c r="K9871">
        <f t="shared" ca="1" si="619"/>
        <v>13</v>
      </c>
      <c r="L9871" t="s">
        <v>39</v>
      </c>
      <c r="M9871">
        <v>1</v>
      </c>
      <c r="N9871">
        <v>0</v>
      </c>
      <c r="O9871">
        <v>1</v>
      </c>
      <c r="P9871">
        <v>1</v>
      </c>
      <c r="Q9871">
        <v>1</v>
      </c>
      <c r="R9871">
        <f>SUM(M9871:N9871:O9871:P9871:Q9871)</f>
        <v>4</v>
      </c>
      <c r="S9871" s="1">
        <v>135381</v>
      </c>
      <c r="T9871" s="1" t="str">
        <f t="shared" si="618"/>
        <v>High</v>
      </c>
      <c r="U9871">
        <v>10</v>
      </c>
      <c r="V9871">
        <v>2020</v>
      </c>
      <c r="W9871" t="s">
        <v>28</v>
      </c>
      <c r="X9871">
        <v>5</v>
      </c>
    </row>
    <row r="9872" spans="1:24" x14ac:dyDescent="0.3">
      <c r="A9872">
        <v>9871</v>
      </c>
      <c r="B9872" t="s">
        <v>33</v>
      </c>
      <c r="C9872" t="str">
        <f>_xlfn.XLOOKUP(B9872,Lookup_table!B:B,Lookup_table!C:C)</f>
        <v>Data</v>
      </c>
      <c r="D9872" t="s">
        <v>22</v>
      </c>
      <c r="E9872" t="s">
        <v>38</v>
      </c>
      <c r="F9872" t="s">
        <v>24</v>
      </c>
      <c r="G9872" t="s">
        <v>30</v>
      </c>
      <c r="H9872" t="str">
        <f t="shared" si="616"/>
        <v>Onsite/Hybrid</v>
      </c>
      <c r="I9872" t="s">
        <v>18</v>
      </c>
      <c r="J9872" t="str">
        <f t="shared" si="617"/>
        <v>7+ yrs</v>
      </c>
      <c r="K9872">
        <f t="shared" ca="1" si="619"/>
        <v>7</v>
      </c>
      <c r="L9872" t="s">
        <v>27</v>
      </c>
      <c r="M9872">
        <v>1</v>
      </c>
      <c r="N9872">
        <v>0</v>
      </c>
      <c r="O9872">
        <v>1</v>
      </c>
      <c r="P9872">
        <v>1</v>
      </c>
      <c r="Q9872">
        <v>0</v>
      </c>
      <c r="R9872">
        <f>SUM(M9872:N9872:O9872:P9872:Q9872)</f>
        <v>3</v>
      </c>
      <c r="S9872" s="1">
        <v>147853</v>
      </c>
      <c r="T9872" s="1" t="str">
        <f t="shared" si="618"/>
        <v>High</v>
      </c>
      <c r="U9872">
        <v>7</v>
      </c>
      <c r="V9872">
        <v>2026</v>
      </c>
      <c r="W9872" t="s">
        <v>28</v>
      </c>
      <c r="X9872">
        <v>1</v>
      </c>
    </row>
    <row r="9873" spans="1:24" x14ac:dyDescent="0.3">
      <c r="A9873">
        <v>9872</v>
      </c>
      <c r="B9873" t="s">
        <v>33</v>
      </c>
      <c r="C9873" t="str">
        <f>_xlfn.XLOOKUP(B9873,Lookup_table!B:B,Lookup_table!C:C)</f>
        <v>Data</v>
      </c>
      <c r="D9873" t="s">
        <v>34</v>
      </c>
      <c r="E9873" t="s">
        <v>23</v>
      </c>
      <c r="F9873" t="s">
        <v>16</v>
      </c>
      <c r="G9873" t="s">
        <v>25</v>
      </c>
      <c r="H9873" t="str">
        <f t="shared" si="616"/>
        <v>Onsite/Hybrid</v>
      </c>
      <c r="I9873" t="s">
        <v>26</v>
      </c>
      <c r="J9873" t="str">
        <f t="shared" si="617"/>
        <v>3-6 yrs</v>
      </c>
      <c r="K9873">
        <f t="shared" ca="1" si="619"/>
        <v>5</v>
      </c>
      <c r="L9873" t="s">
        <v>39</v>
      </c>
      <c r="M9873">
        <v>1</v>
      </c>
      <c r="N9873">
        <v>0</v>
      </c>
      <c r="O9873">
        <v>1</v>
      </c>
      <c r="P9873">
        <v>1</v>
      </c>
      <c r="Q9873">
        <v>1</v>
      </c>
      <c r="R9873">
        <f>SUM(M9873:N9873:O9873:P9873:Q9873)</f>
        <v>4</v>
      </c>
      <c r="S9873" s="1">
        <v>115850</v>
      </c>
      <c r="T9873" s="1" t="str">
        <f t="shared" si="618"/>
        <v>Medium</v>
      </c>
      <c r="U9873">
        <v>9</v>
      </c>
      <c r="V9873">
        <v>2023</v>
      </c>
      <c r="W9873" t="s">
        <v>28</v>
      </c>
      <c r="X9873">
        <v>6</v>
      </c>
    </row>
    <row r="9874" spans="1:24" x14ac:dyDescent="0.3">
      <c r="A9874">
        <v>9873</v>
      </c>
      <c r="B9874" t="s">
        <v>36</v>
      </c>
      <c r="C9874" t="str">
        <f>_xlfn.XLOOKUP(B9874,Lookup_table!B:B,Lookup_table!C:C)</f>
        <v>Data</v>
      </c>
      <c r="D9874" t="s">
        <v>22</v>
      </c>
      <c r="E9874" t="s">
        <v>32</v>
      </c>
      <c r="F9874" t="s">
        <v>16</v>
      </c>
      <c r="G9874" t="s">
        <v>17</v>
      </c>
      <c r="H9874" t="str">
        <f t="shared" si="616"/>
        <v>Remote</v>
      </c>
      <c r="I9874" t="s">
        <v>35</v>
      </c>
      <c r="J9874" t="str">
        <f t="shared" si="617"/>
        <v>0-2 yrs</v>
      </c>
      <c r="K9874">
        <f t="shared" ca="1" si="619"/>
        <v>0</v>
      </c>
      <c r="L9874" t="s">
        <v>27</v>
      </c>
      <c r="M9874">
        <v>0</v>
      </c>
      <c r="N9874">
        <v>0</v>
      </c>
      <c r="O9874">
        <v>0</v>
      </c>
      <c r="P9874">
        <v>0</v>
      </c>
      <c r="Q9874">
        <v>1</v>
      </c>
      <c r="R9874">
        <f>SUM(M9874:N9874:O9874:P9874:Q9874)</f>
        <v>1</v>
      </c>
      <c r="S9874" s="1">
        <v>78423</v>
      </c>
      <c r="T9874" s="1" t="str">
        <f t="shared" si="618"/>
        <v>Medium</v>
      </c>
      <c r="U9874">
        <v>8</v>
      </c>
      <c r="V9874">
        <v>2021</v>
      </c>
      <c r="W9874" t="s">
        <v>20</v>
      </c>
      <c r="X9874">
        <v>4</v>
      </c>
    </row>
    <row r="9875" spans="1:24" x14ac:dyDescent="0.3">
      <c r="A9875">
        <v>9874</v>
      </c>
      <c r="B9875" t="s">
        <v>33</v>
      </c>
      <c r="C9875" t="str">
        <f>_xlfn.XLOOKUP(B9875,Lookup_table!B:B,Lookup_table!C:C)</f>
        <v>Data</v>
      </c>
      <c r="D9875" t="s">
        <v>37</v>
      </c>
      <c r="E9875" t="s">
        <v>38</v>
      </c>
      <c r="F9875" t="s">
        <v>16</v>
      </c>
      <c r="G9875" t="s">
        <v>25</v>
      </c>
      <c r="H9875" t="str">
        <f t="shared" si="616"/>
        <v>Onsite/Hybrid</v>
      </c>
      <c r="I9875" t="s">
        <v>18</v>
      </c>
      <c r="J9875" t="str">
        <f t="shared" si="617"/>
        <v>7+ yrs</v>
      </c>
      <c r="K9875">
        <f t="shared" ca="1" si="619"/>
        <v>11</v>
      </c>
      <c r="L9875" t="s">
        <v>39</v>
      </c>
      <c r="M9875">
        <v>1</v>
      </c>
      <c r="N9875">
        <v>1</v>
      </c>
      <c r="O9875">
        <v>1</v>
      </c>
      <c r="P9875">
        <v>0</v>
      </c>
      <c r="Q9875">
        <v>0</v>
      </c>
      <c r="R9875">
        <f>SUM(M9875:N9875:O9875:P9875:Q9875)</f>
        <v>3</v>
      </c>
      <c r="S9875" s="1">
        <v>117495</v>
      </c>
      <c r="T9875" s="1" t="str">
        <f t="shared" si="618"/>
        <v>Medium</v>
      </c>
      <c r="U9875">
        <v>7</v>
      </c>
      <c r="V9875">
        <v>2022</v>
      </c>
      <c r="W9875" t="s">
        <v>20</v>
      </c>
      <c r="X9875">
        <v>4</v>
      </c>
    </row>
    <row r="9876" spans="1:24" x14ac:dyDescent="0.3">
      <c r="A9876">
        <v>9875</v>
      </c>
      <c r="B9876" t="s">
        <v>36</v>
      </c>
      <c r="C9876" t="str">
        <f>_xlfn.XLOOKUP(B9876,Lookup_table!B:B,Lookup_table!C:C)</f>
        <v>Data</v>
      </c>
      <c r="D9876" t="s">
        <v>34</v>
      </c>
      <c r="E9876" t="s">
        <v>23</v>
      </c>
      <c r="F9876" t="s">
        <v>43</v>
      </c>
      <c r="G9876" t="s">
        <v>17</v>
      </c>
      <c r="H9876" t="str">
        <f t="shared" si="616"/>
        <v>Remote</v>
      </c>
      <c r="I9876" t="s">
        <v>18</v>
      </c>
      <c r="J9876" t="str">
        <f t="shared" si="617"/>
        <v>7+ yrs</v>
      </c>
      <c r="K9876">
        <f t="shared" ca="1" si="619"/>
        <v>8</v>
      </c>
      <c r="L9876" t="s">
        <v>39</v>
      </c>
      <c r="M9876">
        <v>0</v>
      </c>
      <c r="N9876">
        <v>1</v>
      </c>
      <c r="O9876">
        <v>1</v>
      </c>
      <c r="P9876">
        <v>0</v>
      </c>
      <c r="Q9876">
        <v>1</v>
      </c>
      <c r="R9876">
        <f>SUM(M9876:N9876:O9876:P9876:Q9876)</f>
        <v>3</v>
      </c>
      <c r="S9876" s="1">
        <v>122726</v>
      </c>
      <c r="T9876" s="1" t="str">
        <f t="shared" si="618"/>
        <v>High</v>
      </c>
      <c r="U9876">
        <v>7</v>
      </c>
      <c r="V9876">
        <v>2024</v>
      </c>
      <c r="W9876" t="s">
        <v>28</v>
      </c>
      <c r="X9876">
        <v>8</v>
      </c>
    </row>
    <row r="9877" spans="1:24" x14ac:dyDescent="0.3">
      <c r="A9877">
        <v>9876</v>
      </c>
      <c r="B9877" t="s">
        <v>41</v>
      </c>
      <c r="C9877" t="str">
        <f>_xlfn.XLOOKUP(B9877,Lookup_table!B:B,Lookup_table!C:C)</f>
        <v>Data</v>
      </c>
      <c r="D9877" t="s">
        <v>34</v>
      </c>
      <c r="E9877" t="s">
        <v>38</v>
      </c>
      <c r="F9877" t="s">
        <v>29</v>
      </c>
      <c r="G9877" t="s">
        <v>25</v>
      </c>
      <c r="H9877" t="str">
        <f t="shared" si="616"/>
        <v>Onsite/Hybrid</v>
      </c>
      <c r="I9877" t="s">
        <v>26</v>
      </c>
      <c r="J9877" t="str">
        <f t="shared" si="617"/>
        <v>3-6 yrs</v>
      </c>
      <c r="K9877">
        <f t="shared" ca="1" si="619"/>
        <v>5</v>
      </c>
      <c r="L9877" t="s">
        <v>19</v>
      </c>
      <c r="M9877">
        <v>1</v>
      </c>
      <c r="N9877">
        <v>0</v>
      </c>
      <c r="O9877">
        <v>1</v>
      </c>
      <c r="P9877">
        <v>1</v>
      </c>
      <c r="Q9877">
        <v>1</v>
      </c>
      <c r="R9877">
        <f>SUM(M9877:N9877:O9877:P9877:Q9877)</f>
        <v>4</v>
      </c>
      <c r="S9877" s="1">
        <v>119623</v>
      </c>
      <c r="T9877" s="1" t="str">
        <f t="shared" si="618"/>
        <v>Medium</v>
      </c>
      <c r="U9877">
        <v>10</v>
      </c>
      <c r="V9877">
        <v>2024</v>
      </c>
      <c r="W9877" t="s">
        <v>28</v>
      </c>
      <c r="X9877">
        <v>9</v>
      </c>
    </row>
    <row r="9878" spans="1:24" x14ac:dyDescent="0.3">
      <c r="A9878">
        <v>9877</v>
      </c>
      <c r="B9878" t="s">
        <v>36</v>
      </c>
      <c r="C9878" t="str">
        <f>_xlfn.XLOOKUP(B9878,Lookup_table!B:B,Lookup_table!C:C)</f>
        <v>Data</v>
      </c>
      <c r="D9878" t="s">
        <v>34</v>
      </c>
      <c r="E9878" t="s">
        <v>40</v>
      </c>
      <c r="F9878" t="s">
        <v>24</v>
      </c>
      <c r="G9878" t="s">
        <v>30</v>
      </c>
      <c r="H9878" t="str">
        <f t="shared" si="616"/>
        <v>Onsite/Hybrid</v>
      </c>
      <c r="I9878" t="s">
        <v>35</v>
      </c>
      <c r="J9878" t="str">
        <f t="shared" si="617"/>
        <v>0-2 yrs</v>
      </c>
      <c r="K9878">
        <f t="shared" ca="1" si="619"/>
        <v>2</v>
      </c>
      <c r="L9878" t="s">
        <v>19</v>
      </c>
      <c r="M9878">
        <v>0</v>
      </c>
      <c r="N9878">
        <v>1</v>
      </c>
      <c r="O9878">
        <v>1</v>
      </c>
      <c r="P9878">
        <v>0</v>
      </c>
      <c r="Q9878">
        <v>1</v>
      </c>
      <c r="R9878">
        <f>SUM(M9878:N9878:O9878:P9878:Q9878)</f>
        <v>3</v>
      </c>
      <c r="S9878" s="1">
        <v>79355</v>
      </c>
      <c r="T9878" s="1" t="str">
        <f t="shared" si="618"/>
        <v>Medium</v>
      </c>
      <c r="U9878">
        <v>11</v>
      </c>
      <c r="V9878">
        <v>2020</v>
      </c>
      <c r="W9878" t="s">
        <v>28</v>
      </c>
      <c r="X9878">
        <v>7</v>
      </c>
    </row>
    <row r="9879" spans="1:24" x14ac:dyDescent="0.3">
      <c r="A9879">
        <v>9878</v>
      </c>
      <c r="B9879" t="s">
        <v>33</v>
      </c>
      <c r="C9879" t="str">
        <f>_xlfn.XLOOKUP(B9879,Lookup_table!B:B,Lookup_table!C:C)</f>
        <v>Data</v>
      </c>
      <c r="D9879" t="s">
        <v>14</v>
      </c>
      <c r="E9879" t="s">
        <v>15</v>
      </c>
      <c r="F9879" t="s">
        <v>43</v>
      </c>
      <c r="G9879" t="s">
        <v>25</v>
      </c>
      <c r="H9879" t="str">
        <f t="shared" si="616"/>
        <v>Onsite/Hybrid</v>
      </c>
      <c r="I9879" t="s">
        <v>18</v>
      </c>
      <c r="J9879" t="str">
        <f t="shared" si="617"/>
        <v>7+ yrs</v>
      </c>
      <c r="K9879">
        <f t="shared" ca="1" si="619"/>
        <v>15</v>
      </c>
      <c r="L9879" t="s">
        <v>27</v>
      </c>
      <c r="M9879">
        <v>1</v>
      </c>
      <c r="N9879">
        <v>1</v>
      </c>
      <c r="O9879">
        <v>1</v>
      </c>
      <c r="P9879">
        <v>0</v>
      </c>
      <c r="Q9879">
        <v>0</v>
      </c>
      <c r="R9879">
        <f>SUM(M9879:N9879:O9879:P9879:Q9879)</f>
        <v>3</v>
      </c>
      <c r="S9879" s="1">
        <v>119640</v>
      </c>
      <c r="T9879" s="1" t="str">
        <f t="shared" si="618"/>
        <v>Medium</v>
      </c>
      <c r="U9879">
        <v>3</v>
      </c>
      <c r="V9879">
        <v>2020</v>
      </c>
      <c r="W9879" t="s">
        <v>28</v>
      </c>
      <c r="X9879">
        <v>7</v>
      </c>
    </row>
    <row r="9880" spans="1:24" x14ac:dyDescent="0.3">
      <c r="A9880">
        <v>9879</v>
      </c>
      <c r="B9880" t="s">
        <v>31</v>
      </c>
      <c r="C9880" t="str">
        <f>_xlfn.XLOOKUP(B9880,Lookup_table!B:B,Lookup_table!C:C)</f>
        <v>Business</v>
      </c>
      <c r="D9880" t="s">
        <v>22</v>
      </c>
      <c r="E9880" t="s">
        <v>42</v>
      </c>
      <c r="F9880" t="s">
        <v>44</v>
      </c>
      <c r="G9880" t="s">
        <v>17</v>
      </c>
      <c r="H9880" t="str">
        <f t="shared" si="616"/>
        <v>Remote</v>
      </c>
      <c r="I9880" t="s">
        <v>35</v>
      </c>
      <c r="J9880" t="str">
        <f t="shared" si="617"/>
        <v>0-2 yrs</v>
      </c>
      <c r="K9880">
        <f t="shared" ca="1" si="619"/>
        <v>2</v>
      </c>
      <c r="L9880" t="s">
        <v>27</v>
      </c>
      <c r="M9880">
        <v>0</v>
      </c>
      <c r="N9880">
        <v>1</v>
      </c>
      <c r="O9880">
        <v>0</v>
      </c>
      <c r="P9880">
        <v>0</v>
      </c>
      <c r="Q9880">
        <v>1</v>
      </c>
      <c r="R9880">
        <f>SUM(M9880:N9880:O9880:P9880:Q9880)</f>
        <v>2</v>
      </c>
      <c r="S9880" s="1">
        <v>81060</v>
      </c>
      <c r="T9880" s="1" t="str">
        <f t="shared" si="618"/>
        <v>Medium</v>
      </c>
      <c r="U9880">
        <v>7</v>
      </c>
      <c r="V9880">
        <v>2022</v>
      </c>
      <c r="W9880" t="s">
        <v>34</v>
      </c>
      <c r="X9880">
        <v>1</v>
      </c>
    </row>
    <row r="9881" spans="1:24" x14ac:dyDescent="0.3">
      <c r="A9881">
        <v>9880</v>
      </c>
      <c r="B9881" t="s">
        <v>36</v>
      </c>
      <c r="C9881" t="str">
        <f>_xlfn.XLOOKUP(B9881,Lookup_table!B:B,Lookup_table!C:C)</f>
        <v>Data</v>
      </c>
      <c r="D9881" t="s">
        <v>14</v>
      </c>
      <c r="E9881" t="s">
        <v>32</v>
      </c>
      <c r="F9881" t="s">
        <v>24</v>
      </c>
      <c r="G9881" t="s">
        <v>25</v>
      </c>
      <c r="H9881" t="str">
        <f t="shared" si="616"/>
        <v>Onsite/Hybrid</v>
      </c>
      <c r="I9881" t="s">
        <v>26</v>
      </c>
      <c r="J9881" t="str">
        <f t="shared" si="617"/>
        <v>3-6 yrs</v>
      </c>
      <c r="K9881">
        <f t="shared" ca="1" si="619"/>
        <v>4</v>
      </c>
      <c r="L9881" t="s">
        <v>27</v>
      </c>
      <c r="M9881">
        <v>1</v>
      </c>
      <c r="N9881">
        <v>1</v>
      </c>
      <c r="O9881">
        <v>0</v>
      </c>
      <c r="P9881">
        <v>1</v>
      </c>
      <c r="Q9881">
        <v>1</v>
      </c>
      <c r="R9881">
        <f>SUM(M9881:N9881:O9881:P9881:Q9881)</f>
        <v>4</v>
      </c>
      <c r="S9881" s="1">
        <v>103616</v>
      </c>
      <c r="T9881" s="1" t="str">
        <f t="shared" si="618"/>
        <v>Medium</v>
      </c>
      <c r="U9881">
        <v>2</v>
      </c>
      <c r="V9881">
        <v>2022</v>
      </c>
      <c r="W9881" t="s">
        <v>34</v>
      </c>
      <c r="X9881">
        <v>5</v>
      </c>
    </row>
    <row r="9882" spans="1:24" x14ac:dyDescent="0.3">
      <c r="A9882">
        <v>9881</v>
      </c>
      <c r="B9882" t="s">
        <v>31</v>
      </c>
      <c r="C9882" t="str">
        <f>_xlfn.XLOOKUP(B9882,Lookup_table!B:B,Lookup_table!C:C)</f>
        <v>Business</v>
      </c>
      <c r="D9882" t="s">
        <v>37</v>
      </c>
      <c r="E9882" t="s">
        <v>32</v>
      </c>
      <c r="F9882" t="s">
        <v>52</v>
      </c>
      <c r="G9882" t="s">
        <v>17</v>
      </c>
      <c r="H9882" t="str">
        <f t="shared" si="616"/>
        <v>Remote</v>
      </c>
      <c r="I9882" t="s">
        <v>26</v>
      </c>
      <c r="J9882" t="str">
        <f t="shared" si="617"/>
        <v>3-6 yrs</v>
      </c>
      <c r="K9882">
        <f t="shared" ca="1" si="619"/>
        <v>4</v>
      </c>
      <c r="L9882" t="s">
        <v>39</v>
      </c>
      <c r="M9882">
        <v>1</v>
      </c>
      <c r="N9882">
        <v>1</v>
      </c>
      <c r="O9882">
        <v>0</v>
      </c>
      <c r="P9882">
        <v>1</v>
      </c>
      <c r="Q9882">
        <v>0</v>
      </c>
      <c r="R9882">
        <f>SUM(M9882:N9882:O9882:P9882:Q9882)</f>
        <v>3</v>
      </c>
      <c r="S9882" s="1">
        <v>87447</v>
      </c>
      <c r="T9882" s="1" t="str">
        <f t="shared" si="618"/>
        <v>Medium</v>
      </c>
      <c r="U9882">
        <v>12</v>
      </c>
      <c r="V9882">
        <v>2023</v>
      </c>
      <c r="W9882" t="s">
        <v>28</v>
      </c>
      <c r="X9882">
        <v>7</v>
      </c>
    </row>
    <row r="9883" spans="1:24" x14ac:dyDescent="0.3">
      <c r="A9883">
        <v>9882</v>
      </c>
      <c r="B9883" t="s">
        <v>41</v>
      </c>
      <c r="C9883" t="str">
        <f>_xlfn.XLOOKUP(B9883,Lookup_table!B:B,Lookup_table!C:C)</f>
        <v>Data</v>
      </c>
      <c r="D9883" t="s">
        <v>37</v>
      </c>
      <c r="E9883" t="s">
        <v>15</v>
      </c>
      <c r="F9883" t="s">
        <v>44</v>
      </c>
      <c r="G9883" t="s">
        <v>25</v>
      </c>
      <c r="H9883" t="str">
        <f t="shared" si="616"/>
        <v>Onsite/Hybrid</v>
      </c>
      <c r="I9883" t="s">
        <v>26</v>
      </c>
      <c r="J9883" t="str">
        <f t="shared" si="617"/>
        <v>3-6 yrs</v>
      </c>
      <c r="K9883">
        <f t="shared" ca="1" si="619"/>
        <v>4</v>
      </c>
      <c r="L9883" t="s">
        <v>19</v>
      </c>
      <c r="M9883">
        <v>0</v>
      </c>
      <c r="N9883">
        <v>1</v>
      </c>
      <c r="O9883">
        <v>1</v>
      </c>
      <c r="P9883">
        <v>1</v>
      </c>
      <c r="Q9883">
        <v>0</v>
      </c>
      <c r="R9883">
        <f>SUM(M9883:N9883:O9883:P9883:Q9883)</f>
        <v>3</v>
      </c>
      <c r="S9883" s="1">
        <v>102973</v>
      </c>
      <c r="T9883" s="1" t="str">
        <f t="shared" si="618"/>
        <v>Medium</v>
      </c>
      <c r="U9883">
        <v>5</v>
      </c>
      <c r="V9883">
        <v>2024</v>
      </c>
      <c r="W9883" t="s">
        <v>28</v>
      </c>
      <c r="X9883">
        <v>8</v>
      </c>
    </row>
    <row r="9884" spans="1:24" x14ac:dyDescent="0.3">
      <c r="A9884">
        <v>9883</v>
      </c>
      <c r="B9884" t="s">
        <v>33</v>
      </c>
      <c r="C9884" t="str">
        <f>_xlfn.XLOOKUP(B9884,Lookup_table!B:B,Lookup_table!C:C)</f>
        <v>Data</v>
      </c>
      <c r="D9884" t="s">
        <v>37</v>
      </c>
      <c r="E9884" t="s">
        <v>42</v>
      </c>
      <c r="F9884" t="s">
        <v>16</v>
      </c>
      <c r="G9884" t="s">
        <v>25</v>
      </c>
      <c r="H9884" t="str">
        <f t="shared" si="616"/>
        <v>Onsite/Hybrid</v>
      </c>
      <c r="I9884" t="s">
        <v>18</v>
      </c>
      <c r="J9884" t="str">
        <f t="shared" si="617"/>
        <v>7+ yrs</v>
      </c>
      <c r="K9884">
        <f t="shared" ca="1" si="619"/>
        <v>12</v>
      </c>
      <c r="L9884" t="s">
        <v>39</v>
      </c>
      <c r="M9884">
        <v>0</v>
      </c>
      <c r="N9884">
        <v>1</v>
      </c>
      <c r="O9884">
        <v>1</v>
      </c>
      <c r="P9884">
        <v>0</v>
      </c>
      <c r="Q9884">
        <v>0</v>
      </c>
      <c r="R9884">
        <f>SUM(M9884:N9884:O9884:P9884:Q9884)</f>
        <v>2</v>
      </c>
      <c r="S9884" s="1">
        <v>113481</v>
      </c>
      <c r="T9884" s="1" t="str">
        <f t="shared" si="618"/>
        <v>Medium</v>
      </c>
      <c r="U9884">
        <v>2</v>
      </c>
      <c r="V9884">
        <v>2025</v>
      </c>
      <c r="W9884" t="s">
        <v>28</v>
      </c>
      <c r="X9884">
        <v>7</v>
      </c>
    </row>
    <row r="9885" spans="1:24" x14ac:dyDescent="0.3">
      <c r="A9885">
        <v>9884</v>
      </c>
      <c r="B9885" t="s">
        <v>41</v>
      </c>
      <c r="C9885" t="str">
        <f>_xlfn.XLOOKUP(B9885,Lookup_table!B:B,Lookup_table!C:C)</f>
        <v>Data</v>
      </c>
      <c r="D9885" t="s">
        <v>37</v>
      </c>
      <c r="E9885" t="s">
        <v>40</v>
      </c>
      <c r="F9885" t="s">
        <v>24</v>
      </c>
      <c r="G9885" t="s">
        <v>30</v>
      </c>
      <c r="H9885" t="str">
        <f t="shared" si="616"/>
        <v>Onsite/Hybrid</v>
      </c>
      <c r="I9885" t="s">
        <v>26</v>
      </c>
      <c r="J9885" t="str">
        <f t="shared" si="617"/>
        <v>3-6 yrs</v>
      </c>
      <c r="K9885">
        <f t="shared" ca="1" si="619"/>
        <v>5</v>
      </c>
      <c r="L9885" t="s">
        <v>27</v>
      </c>
      <c r="M9885">
        <v>1</v>
      </c>
      <c r="N9885">
        <v>1</v>
      </c>
      <c r="O9885">
        <v>0</v>
      </c>
      <c r="P9885">
        <v>0</v>
      </c>
      <c r="Q9885">
        <v>0</v>
      </c>
      <c r="R9885">
        <f>SUM(M9885:N9885:O9885:P9885:Q9885)</f>
        <v>2</v>
      </c>
      <c r="S9885" s="1">
        <v>73558</v>
      </c>
      <c r="T9885" s="1" t="str">
        <f t="shared" si="618"/>
        <v>Medium</v>
      </c>
      <c r="U9885">
        <v>6</v>
      </c>
      <c r="V9885">
        <v>2025</v>
      </c>
      <c r="W9885" t="s">
        <v>28</v>
      </c>
      <c r="X9885">
        <v>9</v>
      </c>
    </row>
    <row r="9886" spans="1:24" x14ac:dyDescent="0.3">
      <c r="A9886">
        <v>9885</v>
      </c>
      <c r="B9886" t="s">
        <v>50</v>
      </c>
      <c r="C9886" t="str">
        <f>_xlfn.XLOOKUP(B9886,Lookup_table!B:B,Lookup_table!C:C)</f>
        <v>AI</v>
      </c>
      <c r="D9886" t="s">
        <v>14</v>
      </c>
      <c r="E9886" t="s">
        <v>42</v>
      </c>
      <c r="F9886" t="s">
        <v>44</v>
      </c>
      <c r="G9886" t="s">
        <v>25</v>
      </c>
      <c r="H9886" t="str">
        <f t="shared" si="616"/>
        <v>Onsite/Hybrid</v>
      </c>
      <c r="I9886" t="s">
        <v>26</v>
      </c>
      <c r="J9886" t="str">
        <f t="shared" si="617"/>
        <v>3-6 yrs</v>
      </c>
      <c r="K9886">
        <f t="shared" ca="1" si="619"/>
        <v>3</v>
      </c>
      <c r="L9886" t="s">
        <v>27</v>
      </c>
      <c r="M9886">
        <v>0</v>
      </c>
      <c r="N9886">
        <v>1</v>
      </c>
      <c r="O9886">
        <v>0</v>
      </c>
      <c r="P9886">
        <v>0</v>
      </c>
      <c r="Q9886">
        <v>0</v>
      </c>
      <c r="R9886">
        <f>SUM(M9886:N9886:O9886:P9886:Q9886)</f>
        <v>1</v>
      </c>
      <c r="S9886" s="1">
        <v>115787</v>
      </c>
      <c r="T9886" s="1" t="str">
        <f t="shared" si="618"/>
        <v>Medium</v>
      </c>
      <c r="U9886">
        <v>11</v>
      </c>
      <c r="V9886">
        <v>2026</v>
      </c>
      <c r="W9886" t="s">
        <v>20</v>
      </c>
      <c r="X9886">
        <v>3</v>
      </c>
    </row>
    <row r="9887" spans="1:24" x14ac:dyDescent="0.3">
      <c r="A9887">
        <v>9886</v>
      </c>
      <c r="B9887" t="s">
        <v>31</v>
      </c>
      <c r="C9887" t="str">
        <f>_xlfn.XLOOKUP(B9887,Lookup_table!B:B,Lookup_table!C:C)</f>
        <v>Business</v>
      </c>
      <c r="D9887" t="s">
        <v>14</v>
      </c>
      <c r="E9887" t="s">
        <v>40</v>
      </c>
      <c r="F9887" t="s">
        <v>29</v>
      </c>
      <c r="G9887" t="s">
        <v>17</v>
      </c>
      <c r="H9887" t="str">
        <f t="shared" si="616"/>
        <v>Remote</v>
      </c>
      <c r="I9887" t="s">
        <v>26</v>
      </c>
      <c r="J9887" t="str">
        <f t="shared" si="617"/>
        <v>3-6 yrs</v>
      </c>
      <c r="K9887">
        <f t="shared" ca="1" si="619"/>
        <v>3</v>
      </c>
      <c r="L9887" t="s">
        <v>39</v>
      </c>
      <c r="M9887">
        <v>0</v>
      </c>
      <c r="N9887">
        <v>1</v>
      </c>
      <c r="O9887">
        <v>0</v>
      </c>
      <c r="P9887">
        <v>0</v>
      </c>
      <c r="Q9887">
        <v>0</v>
      </c>
      <c r="R9887">
        <f>SUM(M9887:N9887:O9887:P9887:Q9887)</f>
        <v>1</v>
      </c>
      <c r="S9887" s="1">
        <v>72053</v>
      </c>
      <c r="T9887" s="1" t="str">
        <f t="shared" si="618"/>
        <v>Medium</v>
      </c>
      <c r="U9887">
        <v>8</v>
      </c>
      <c r="V9887">
        <v>2025</v>
      </c>
      <c r="W9887" t="s">
        <v>34</v>
      </c>
      <c r="X9887">
        <v>5</v>
      </c>
    </row>
    <row r="9888" spans="1:24" x14ac:dyDescent="0.3">
      <c r="A9888">
        <v>9887</v>
      </c>
      <c r="B9888" t="s">
        <v>41</v>
      </c>
      <c r="C9888" t="str">
        <f>_xlfn.XLOOKUP(B9888,Lookup_table!B:B,Lookup_table!C:C)</f>
        <v>Data</v>
      </c>
      <c r="D9888" t="s">
        <v>37</v>
      </c>
      <c r="E9888" t="s">
        <v>15</v>
      </c>
      <c r="F9888" t="s">
        <v>16</v>
      </c>
      <c r="G9888" t="s">
        <v>30</v>
      </c>
      <c r="H9888" t="str">
        <f t="shared" si="616"/>
        <v>Onsite/Hybrid</v>
      </c>
      <c r="I9888" t="s">
        <v>35</v>
      </c>
      <c r="J9888" t="str">
        <f t="shared" si="617"/>
        <v>0-2 yrs</v>
      </c>
      <c r="K9888">
        <f t="shared" ca="1" si="619"/>
        <v>0</v>
      </c>
      <c r="L9888" t="s">
        <v>19</v>
      </c>
      <c r="M9888">
        <v>0</v>
      </c>
      <c r="N9888">
        <v>0</v>
      </c>
      <c r="O9888">
        <v>1</v>
      </c>
      <c r="P9888">
        <v>0</v>
      </c>
      <c r="Q9888">
        <v>0</v>
      </c>
      <c r="R9888">
        <f>SUM(M9888:N9888:O9888:P9888:Q9888)</f>
        <v>1</v>
      </c>
      <c r="S9888" s="1">
        <v>67021</v>
      </c>
      <c r="T9888" s="1" t="str">
        <f t="shared" si="618"/>
        <v>Low</v>
      </c>
      <c r="U9888">
        <v>9</v>
      </c>
      <c r="V9888">
        <v>2024</v>
      </c>
      <c r="W9888" t="s">
        <v>34</v>
      </c>
      <c r="X9888">
        <v>6</v>
      </c>
    </row>
    <row r="9889" spans="1:24" x14ac:dyDescent="0.3">
      <c r="A9889">
        <v>9888</v>
      </c>
      <c r="B9889" t="s">
        <v>36</v>
      </c>
      <c r="C9889" t="str">
        <f>_xlfn.XLOOKUP(B9889,Lookup_table!B:B,Lookup_table!C:C)</f>
        <v>Data</v>
      </c>
      <c r="D9889" t="s">
        <v>34</v>
      </c>
      <c r="E9889" t="s">
        <v>15</v>
      </c>
      <c r="F9889" t="s">
        <v>29</v>
      </c>
      <c r="G9889" t="s">
        <v>30</v>
      </c>
      <c r="H9889" t="str">
        <f t="shared" si="616"/>
        <v>Onsite/Hybrid</v>
      </c>
      <c r="I9889" t="s">
        <v>18</v>
      </c>
      <c r="J9889" t="str">
        <f t="shared" si="617"/>
        <v>7+ yrs</v>
      </c>
      <c r="K9889">
        <f t="shared" ca="1" si="619"/>
        <v>12</v>
      </c>
      <c r="L9889" t="s">
        <v>19</v>
      </c>
      <c r="M9889">
        <v>0</v>
      </c>
      <c r="N9889">
        <v>0</v>
      </c>
      <c r="O9889">
        <v>0</v>
      </c>
      <c r="P9889">
        <v>0</v>
      </c>
      <c r="Q9889">
        <v>0</v>
      </c>
      <c r="R9889">
        <f>SUM(M9889:N9889:O9889:P9889:Q9889)</f>
        <v>0</v>
      </c>
      <c r="S9889" s="1">
        <v>100306</v>
      </c>
      <c r="T9889" s="1" t="str">
        <f t="shared" si="618"/>
        <v>Medium</v>
      </c>
      <c r="U9889">
        <v>3</v>
      </c>
      <c r="V9889">
        <v>2026</v>
      </c>
      <c r="W9889" t="s">
        <v>34</v>
      </c>
      <c r="X9889">
        <v>3</v>
      </c>
    </row>
    <row r="9890" spans="1:24" x14ac:dyDescent="0.3">
      <c r="A9890">
        <v>9889</v>
      </c>
      <c r="B9890" t="s">
        <v>36</v>
      </c>
      <c r="C9890" t="str">
        <f>_xlfn.XLOOKUP(B9890,Lookup_table!B:B,Lookup_table!C:C)</f>
        <v>Data</v>
      </c>
      <c r="D9890" t="s">
        <v>34</v>
      </c>
      <c r="E9890" t="s">
        <v>40</v>
      </c>
      <c r="F9890" t="s">
        <v>16</v>
      </c>
      <c r="G9890" t="s">
        <v>17</v>
      </c>
      <c r="H9890" t="str">
        <f t="shared" si="616"/>
        <v>Remote</v>
      </c>
      <c r="I9890" t="s">
        <v>18</v>
      </c>
      <c r="J9890" t="str">
        <f t="shared" si="617"/>
        <v>7+ yrs</v>
      </c>
      <c r="K9890">
        <f t="shared" ca="1" si="619"/>
        <v>12</v>
      </c>
      <c r="L9890" t="s">
        <v>19</v>
      </c>
      <c r="M9890">
        <v>1</v>
      </c>
      <c r="N9890">
        <v>1</v>
      </c>
      <c r="O9890">
        <v>1</v>
      </c>
      <c r="P9890">
        <v>1</v>
      </c>
      <c r="Q9890">
        <v>0</v>
      </c>
      <c r="R9890">
        <f>SUM(M9890:N9890:O9890:P9890:Q9890)</f>
        <v>4</v>
      </c>
      <c r="S9890" s="1">
        <v>131891</v>
      </c>
      <c r="T9890" s="1" t="str">
        <f t="shared" si="618"/>
        <v>High</v>
      </c>
      <c r="U9890">
        <v>5</v>
      </c>
      <c r="V9890">
        <v>2026</v>
      </c>
      <c r="W9890" t="s">
        <v>28</v>
      </c>
      <c r="X9890">
        <v>6</v>
      </c>
    </row>
    <row r="9891" spans="1:24" x14ac:dyDescent="0.3">
      <c r="A9891">
        <v>9890</v>
      </c>
      <c r="B9891" t="s">
        <v>50</v>
      </c>
      <c r="C9891" t="str">
        <f>_xlfn.XLOOKUP(B9891,Lookup_table!B:B,Lookup_table!C:C)</f>
        <v>AI</v>
      </c>
      <c r="D9891" t="s">
        <v>34</v>
      </c>
      <c r="E9891" t="s">
        <v>15</v>
      </c>
      <c r="F9891" t="s">
        <v>24</v>
      </c>
      <c r="G9891" t="s">
        <v>30</v>
      </c>
      <c r="H9891" t="str">
        <f t="shared" si="616"/>
        <v>Onsite/Hybrid</v>
      </c>
      <c r="I9891" t="s">
        <v>35</v>
      </c>
      <c r="J9891" t="str">
        <f t="shared" si="617"/>
        <v>0-2 yrs</v>
      </c>
      <c r="K9891">
        <f t="shared" ca="1" si="619"/>
        <v>2</v>
      </c>
      <c r="L9891" t="s">
        <v>19</v>
      </c>
      <c r="M9891">
        <v>1</v>
      </c>
      <c r="N9891">
        <v>0</v>
      </c>
      <c r="O9891">
        <v>1</v>
      </c>
      <c r="P9891">
        <v>1</v>
      </c>
      <c r="Q9891">
        <v>1</v>
      </c>
      <c r="R9891">
        <f>SUM(M9891:N9891:O9891:P9891:Q9891)</f>
        <v>4</v>
      </c>
      <c r="S9891" s="1">
        <v>126164</v>
      </c>
      <c r="T9891" s="1" t="str">
        <f t="shared" si="618"/>
        <v>High</v>
      </c>
      <c r="U9891">
        <v>8</v>
      </c>
      <c r="V9891">
        <v>2024</v>
      </c>
      <c r="W9891" t="s">
        <v>28</v>
      </c>
      <c r="X9891">
        <v>6</v>
      </c>
    </row>
    <row r="9892" spans="1:24" x14ac:dyDescent="0.3">
      <c r="A9892">
        <v>9891</v>
      </c>
      <c r="B9892" t="s">
        <v>21</v>
      </c>
      <c r="C9892" t="str">
        <f>_xlfn.XLOOKUP(B9892,Lookup_table!B:B,Lookup_table!C:C)</f>
        <v>AI</v>
      </c>
      <c r="D9892" t="s">
        <v>37</v>
      </c>
      <c r="E9892" t="s">
        <v>23</v>
      </c>
      <c r="F9892" t="s">
        <v>24</v>
      </c>
      <c r="G9892" t="s">
        <v>30</v>
      </c>
      <c r="H9892" t="str">
        <f t="shared" si="616"/>
        <v>Onsite/Hybrid</v>
      </c>
      <c r="I9892" t="s">
        <v>35</v>
      </c>
      <c r="J9892" t="str">
        <f t="shared" si="617"/>
        <v>0-2 yrs</v>
      </c>
      <c r="K9892">
        <f t="shared" ca="1" si="619"/>
        <v>0</v>
      </c>
      <c r="L9892" t="s">
        <v>19</v>
      </c>
      <c r="M9892">
        <v>1</v>
      </c>
      <c r="N9892">
        <v>0</v>
      </c>
      <c r="O9892">
        <v>1</v>
      </c>
      <c r="P9892">
        <v>0</v>
      </c>
      <c r="Q9892">
        <v>0</v>
      </c>
      <c r="R9892">
        <f>SUM(M9892:N9892:O9892:P9892:Q9892)</f>
        <v>2</v>
      </c>
      <c r="S9892" s="1">
        <v>104279</v>
      </c>
      <c r="T9892" s="1" t="str">
        <f t="shared" si="618"/>
        <v>Medium</v>
      </c>
      <c r="U9892">
        <v>7</v>
      </c>
      <c r="V9892">
        <v>2021</v>
      </c>
      <c r="W9892" t="s">
        <v>34</v>
      </c>
      <c r="X9892">
        <v>3</v>
      </c>
    </row>
    <row r="9893" spans="1:24" x14ac:dyDescent="0.3">
      <c r="A9893">
        <v>9892</v>
      </c>
      <c r="B9893" t="s">
        <v>31</v>
      </c>
      <c r="C9893" t="str">
        <f>_xlfn.XLOOKUP(B9893,Lookup_table!B:B,Lookup_table!C:C)</f>
        <v>Business</v>
      </c>
      <c r="D9893" t="s">
        <v>37</v>
      </c>
      <c r="E9893" t="s">
        <v>15</v>
      </c>
      <c r="F9893" t="s">
        <v>51</v>
      </c>
      <c r="G9893" t="s">
        <v>30</v>
      </c>
      <c r="H9893" t="str">
        <f t="shared" si="616"/>
        <v>Onsite/Hybrid</v>
      </c>
      <c r="I9893" t="s">
        <v>18</v>
      </c>
      <c r="J9893" t="str">
        <f t="shared" si="617"/>
        <v>7+ yrs</v>
      </c>
      <c r="K9893">
        <f t="shared" ca="1" si="619"/>
        <v>10</v>
      </c>
      <c r="L9893" t="s">
        <v>19</v>
      </c>
      <c r="M9893">
        <v>0</v>
      </c>
      <c r="N9893">
        <v>1</v>
      </c>
      <c r="O9893">
        <v>1</v>
      </c>
      <c r="P9893">
        <v>0</v>
      </c>
      <c r="Q9893">
        <v>0</v>
      </c>
      <c r="R9893">
        <f>SUM(M9893:N9893:O9893:P9893:Q9893)</f>
        <v>2</v>
      </c>
      <c r="S9893" s="1">
        <v>116693</v>
      </c>
      <c r="T9893" s="1" t="str">
        <f t="shared" si="618"/>
        <v>Medium</v>
      </c>
      <c r="U9893">
        <v>7</v>
      </c>
      <c r="V9893">
        <v>2021</v>
      </c>
      <c r="W9893" t="s">
        <v>34</v>
      </c>
      <c r="X9893">
        <v>1</v>
      </c>
    </row>
    <row r="9894" spans="1:24" x14ac:dyDescent="0.3">
      <c r="A9894">
        <v>9893</v>
      </c>
      <c r="B9894" t="s">
        <v>41</v>
      </c>
      <c r="C9894" t="str">
        <f>_xlfn.XLOOKUP(B9894,Lookup_table!B:B,Lookup_table!C:C)</f>
        <v>Data</v>
      </c>
      <c r="D9894" t="s">
        <v>34</v>
      </c>
      <c r="E9894" t="s">
        <v>23</v>
      </c>
      <c r="F9894" t="s">
        <v>52</v>
      </c>
      <c r="G9894" t="s">
        <v>17</v>
      </c>
      <c r="H9894" t="str">
        <f t="shared" si="616"/>
        <v>Remote</v>
      </c>
      <c r="I9894" t="s">
        <v>35</v>
      </c>
      <c r="J9894" t="str">
        <f t="shared" si="617"/>
        <v>0-2 yrs</v>
      </c>
      <c r="K9894">
        <f t="shared" ca="1" si="619"/>
        <v>1</v>
      </c>
      <c r="L9894" t="s">
        <v>19</v>
      </c>
      <c r="M9894">
        <v>1</v>
      </c>
      <c r="N9894">
        <v>0</v>
      </c>
      <c r="O9894">
        <v>0</v>
      </c>
      <c r="P9894">
        <v>1</v>
      </c>
      <c r="Q9894">
        <v>1</v>
      </c>
      <c r="R9894">
        <f>SUM(M9894:N9894:O9894:P9894:Q9894)</f>
        <v>3</v>
      </c>
      <c r="S9894" s="1">
        <v>74600</v>
      </c>
      <c r="T9894" s="1" t="str">
        <f t="shared" si="618"/>
        <v>Medium</v>
      </c>
      <c r="U9894">
        <v>11</v>
      </c>
      <c r="V9894">
        <v>2024</v>
      </c>
      <c r="W9894" t="s">
        <v>28</v>
      </c>
      <c r="X9894">
        <v>7</v>
      </c>
    </row>
    <row r="9895" spans="1:24" x14ac:dyDescent="0.3">
      <c r="A9895">
        <v>9894</v>
      </c>
      <c r="B9895" t="s">
        <v>21</v>
      </c>
      <c r="C9895" t="str">
        <f>_xlfn.XLOOKUP(B9895,Lookup_table!B:B,Lookup_table!C:C)</f>
        <v>AI</v>
      </c>
      <c r="D9895" t="s">
        <v>37</v>
      </c>
      <c r="E9895" t="s">
        <v>32</v>
      </c>
      <c r="F9895" t="s">
        <v>29</v>
      </c>
      <c r="G9895" t="s">
        <v>17</v>
      </c>
      <c r="H9895" t="str">
        <f t="shared" si="616"/>
        <v>Remote</v>
      </c>
      <c r="I9895" t="s">
        <v>26</v>
      </c>
      <c r="J9895" t="str">
        <f t="shared" si="617"/>
        <v>3-6 yrs</v>
      </c>
      <c r="K9895">
        <f t="shared" ca="1" si="619"/>
        <v>4</v>
      </c>
      <c r="L9895" t="s">
        <v>27</v>
      </c>
      <c r="M9895">
        <v>1</v>
      </c>
      <c r="N9895">
        <v>1</v>
      </c>
      <c r="O9895">
        <v>1</v>
      </c>
      <c r="P9895">
        <v>0</v>
      </c>
      <c r="Q9895">
        <v>1</v>
      </c>
      <c r="R9895">
        <f>SUM(M9895:N9895:O9895:P9895:Q9895)</f>
        <v>4</v>
      </c>
      <c r="S9895" s="1">
        <v>138961</v>
      </c>
      <c r="T9895" s="1" t="str">
        <f t="shared" si="618"/>
        <v>High</v>
      </c>
      <c r="U9895">
        <v>7</v>
      </c>
      <c r="V9895">
        <v>2025</v>
      </c>
      <c r="W9895" t="s">
        <v>34</v>
      </c>
      <c r="X9895">
        <v>2</v>
      </c>
    </row>
    <row r="9896" spans="1:24" x14ac:dyDescent="0.3">
      <c r="A9896">
        <v>9895</v>
      </c>
      <c r="B9896" t="s">
        <v>21</v>
      </c>
      <c r="C9896" t="str">
        <f>_xlfn.XLOOKUP(B9896,Lookup_table!B:B,Lookup_table!C:C)</f>
        <v>AI</v>
      </c>
      <c r="D9896" t="s">
        <v>37</v>
      </c>
      <c r="E9896" t="s">
        <v>40</v>
      </c>
      <c r="F9896" t="s">
        <v>52</v>
      </c>
      <c r="G9896" t="s">
        <v>25</v>
      </c>
      <c r="H9896" t="str">
        <f t="shared" si="616"/>
        <v>Onsite/Hybrid</v>
      </c>
      <c r="I9896" t="s">
        <v>35</v>
      </c>
      <c r="J9896" t="str">
        <f t="shared" si="617"/>
        <v>0-2 yrs</v>
      </c>
      <c r="K9896">
        <f t="shared" ca="1" si="619"/>
        <v>2</v>
      </c>
      <c r="L9896" t="s">
        <v>39</v>
      </c>
      <c r="M9896">
        <v>1</v>
      </c>
      <c r="N9896">
        <v>1</v>
      </c>
      <c r="O9896">
        <v>0</v>
      </c>
      <c r="P9896">
        <v>1</v>
      </c>
      <c r="Q9896">
        <v>1</v>
      </c>
      <c r="R9896">
        <f>SUM(M9896:N9896:O9896:P9896:Q9896)</f>
        <v>4</v>
      </c>
      <c r="S9896" s="1">
        <v>111085</v>
      </c>
      <c r="T9896" s="1" t="str">
        <f t="shared" si="618"/>
        <v>Medium</v>
      </c>
      <c r="U9896">
        <v>10</v>
      </c>
      <c r="V9896">
        <v>2021</v>
      </c>
      <c r="W9896" t="s">
        <v>34</v>
      </c>
      <c r="X9896">
        <v>2</v>
      </c>
    </row>
    <row r="9897" spans="1:24" x14ac:dyDescent="0.3">
      <c r="A9897">
        <v>9896</v>
      </c>
      <c r="B9897" t="s">
        <v>50</v>
      </c>
      <c r="C9897" t="str">
        <f>_xlfn.XLOOKUP(B9897,Lookup_table!B:B,Lookup_table!C:C)</f>
        <v>AI</v>
      </c>
      <c r="D9897" t="s">
        <v>14</v>
      </c>
      <c r="E9897" t="s">
        <v>42</v>
      </c>
      <c r="F9897" t="s">
        <v>43</v>
      </c>
      <c r="G9897" t="s">
        <v>25</v>
      </c>
      <c r="H9897" t="str">
        <f t="shared" si="616"/>
        <v>Onsite/Hybrid</v>
      </c>
      <c r="I9897" t="s">
        <v>35</v>
      </c>
      <c r="J9897" t="str">
        <f t="shared" si="617"/>
        <v>0-2 yrs</v>
      </c>
      <c r="K9897">
        <f t="shared" ca="1" si="619"/>
        <v>2</v>
      </c>
      <c r="L9897" t="s">
        <v>19</v>
      </c>
      <c r="M9897">
        <v>0</v>
      </c>
      <c r="N9897">
        <v>1</v>
      </c>
      <c r="O9897">
        <v>1</v>
      </c>
      <c r="P9897">
        <v>1</v>
      </c>
      <c r="Q9897">
        <v>1</v>
      </c>
      <c r="R9897">
        <f>SUM(M9897:N9897:O9897:P9897:Q9897)</f>
        <v>4</v>
      </c>
      <c r="S9897" s="1">
        <v>133645</v>
      </c>
      <c r="T9897" s="1" t="str">
        <f t="shared" si="618"/>
        <v>High</v>
      </c>
      <c r="U9897">
        <v>10</v>
      </c>
      <c r="V9897">
        <v>2021</v>
      </c>
      <c r="W9897" t="s">
        <v>28</v>
      </c>
      <c r="X9897">
        <v>1</v>
      </c>
    </row>
    <row r="9898" spans="1:24" x14ac:dyDescent="0.3">
      <c r="A9898">
        <v>9897</v>
      </c>
      <c r="B9898" t="s">
        <v>41</v>
      </c>
      <c r="C9898" t="str">
        <f>_xlfn.XLOOKUP(B9898,Lookup_table!B:B,Lookup_table!C:C)</f>
        <v>Data</v>
      </c>
      <c r="D9898" t="s">
        <v>37</v>
      </c>
      <c r="E9898" t="s">
        <v>32</v>
      </c>
      <c r="F9898" t="s">
        <v>52</v>
      </c>
      <c r="G9898" t="s">
        <v>25</v>
      </c>
      <c r="H9898" t="str">
        <f t="shared" si="616"/>
        <v>Onsite/Hybrid</v>
      </c>
      <c r="I9898" t="s">
        <v>26</v>
      </c>
      <c r="J9898" t="str">
        <f t="shared" si="617"/>
        <v>3-6 yrs</v>
      </c>
      <c r="K9898">
        <f t="shared" ca="1" si="619"/>
        <v>3</v>
      </c>
      <c r="L9898" t="s">
        <v>39</v>
      </c>
      <c r="M9898">
        <v>1</v>
      </c>
      <c r="N9898">
        <v>1</v>
      </c>
      <c r="O9898">
        <v>0</v>
      </c>
      <c r="P9898">
        <v>1</v>
      </c>
      <c r="Q9898">
        <v>1</v>
      </c>
      <c r="R9898">
        <f>SUM(M9898:N9898:O9898:P9898:Q9898)</f>
        <v>4</v>
      </c>
      <c r="S9898" s="1">
        <v>104835</v>
      </c>
      <c r="T9898" s="1" t="str">
        <f t="shared" si="618"/>
        <v>Medium</v>
      </c>
      <c r="U9898">
        <v>4</v>
      </c>
      <c r="V9898">
        <v>2021</v>
      </c>
      <c r="W9898" t="s">
        <v>28</v>
      </c>
      <c r="X9898">
        <v>9</v>
      </c>
    </row>
    <row r="9899" spans="1:24" x14ac:dyDescent="0.3">
      <c r="A9899">
        <v>9898</v>
      </c>
      <c r="B9899" t="s">
        <v>41</v>
      </c>
      <c r="C9899" t="str">
        <f>_xlfn.XLOOKUP(B9899,Lookup_table!B:B,Lookup_table!C:C)</f>
        <v>Data</v>
      </c>
      <c r="D9899" t="s">
        <v>22</v>
      </c>
      <c r="E9899" t="s">
        <v>42</v>
      </c>
      <c r="F9899" t="s">
        <v>16</v>
      </c>
      <c r="G9899" t="s">
        <v>17</v>
      </c>
      <c r="H9899" t="str">
        <f t="shared" si="616"/>
        <v>Remote</v>
      </c>
      <c r="I9899" t="s">
        <v>26</v>
      </c>
      <c r="J9899" t="str">
        <f t="shared" si="617"/>
        <v>3-6 yrs</v>
      </c>
      <c r="K9899">
        <f t="shared" ca="1" si="619"/>
        <v>4</v>
      </c>
      <c r="L9899" t="s">
        <v>27</v>
      </c>
      <c r="M9899">
        <v>0</v>
      </c>
      <c r="N9899">
        <v>0</v>
      </c>
      <c r="O9899">
        <v>1</v>
      </c>
      <c r="P9899">
        <v>0</v>
      </c>
      <c r="Q9899">
        <v>1</v>
      </c>
      <c r="R9899">
        <f>SUM(M9899:N9899:O9899:P9899:Q9899)</f>
        <v>2</v>
      </c>
      <c r="S9899" s="1">
        <v>122065</v>
      </c>
      <c r="T9899" s="1" t="str">
        <f t="shared" si="618"/>
        <v>High</v>
      </c>
      <c r="U9899">
        <v>9</v>
      </c>
      <c r="V9899">
        <v>2020</v>
      </c>
      <c r="W9899" t="s">
        <v>28</v>
      </c>
      <c r="X9899">
        <v>9</v>
      </c>
    </row>
    <row r="9900" spans="1:24" x14ac:dyDescent="0.3">
      <c r="A9900">
        <v>9899</v>
      </c>
      <c r="B9900" t="s">
        <v>50</v>
      </c>
      <c r="C9900" t="str">
        <f>_xlfn.XLOOKUP(B9900,Lookup_table!B:B,Lookup_table!C:C)</f>
        <v>AI</v>
      </c>
      <c r="D9900" t="s">
        <v>14</v>
      </c>
      <c r="E9900" t="s">
        <v>38</v>
      </c>
      <c r="F9900" t="s">
        <v>24</v>
      </c>
      <c r="G9900" t="s">
        <v>17</v>
      </c>
      <c r="H9900" t="str">
        <f t="shared" si="616"/>
        <v>Remote</v>
      </c>
      <c r="I9900" t="s">
        <v>26</v>
      </c>
      <c r="J9900" t="str">
        <f t="shared" si="617"/>
        <v>3-6 yrs</v>
      </c>
      <c r="K9900">
        <f t="shared" ca="1" si="619"/>
        <v>3</v>
      </c>
      <c r="L9900" t="s">
        <v>19</v>
      </c>
      <c r="M9900">
        <v>1</v>
      </c>
      <c r="N9900">
        <v>0</v>
      </c>
      <c r="O9900">
        <v>0</v>
      </c>
      <c r="P9900">
        <v>1</v>
      </c>
      <c r="Q9900">
        <v>0</v>
      </c>
      <c r="R9900">
        <f>SUM(M9900:N9900:O9900:P9900:Q9900)</f>
        <v>2</v>
      </c>
      <c r="S9900" s="1">
        <v>130477</v>
      </c>
      <c r="T9900" s="1" t="str">
        <f t="shared" si="618"/>
        <v>High</v>
      </c>
      <c r="U9900">
        <v>6</v>
      </c>
      <c r="V9900">
        <v>2023</v>
      </c>
      <c r="W9900" t="s">
        <v>28</v>
      </c>
      <c r="X9900">
        <v>7</v>
      </c>
    </row>
    <row r="9901" spans="1:24" x14ac:dyDescent="0.3">
      <c r="A9901">
        <v>9900</v>
      </c>
      <c r="B9901" t="s">
        <v>50</v>
      </c>
      <c r="C9901" t="str">
        <f>_xlfn.XLOOKUP(B9901,Lookup_table!B:B,Lookup_table!C:C)</f>
        <v>AI</v>
      </c>
      <c r="D9901" t="s">
        <v>14</v>
      </c>
      <c r="E9901" t="s">
        <v>32</v>
      </c>
      <c r="F9901" t="s">
        <v>43</v>
      </c>
      <c r="G9901" t="s">
        <v>30</v>
      </c>
      <c r="H9901" t="str">
        <f t="shared" si="616"/>
        <v>Onsite/Hybrid</v>
      </c>
      <c r="I9901" t="s">
        <v>35</v>
      </c>
      <c r="J9901" t="str">
        <f t="shared" si="617"/>
        <v>0-2 yrs</v>
      </c>
      <c r="K9901">
        <f t="shared" ca="1" si="619"/>
        <v>1</v>
      </c>
      <c r="L9901" t="s">
        <v>19</v>
      </c>
      <c r="M9901">
        <v>1</v>
      </c>
      <c r="N9901">
        <v>0</v>
      </c>
      <c r="O9901">
        <v>1</v>
      </c>
      <c r="P9901">
        <v>1</v>
      </c>
      <c r="Q9901">
        <v>0</v>
      </c>
      <c r="R9901">
        <f>SUM(M9901:N9901:O9901:P9901:Q9901)</f>
        <v>3</v>
      </c>
      <c r="S9901" s="1">
        <v>121037</v>
      </c>
      <c r="T9901" s="1" t="str">
        <f t="shared" si="618"/>
        <v>High</v>
      </c>
      <c r="U9901">
        <v>8</v>
      </c>
      <c r="V9901">
        <v>2024</v>
      </c>
      <c r="W9901" t="s">
        <v>28</v>
      </c>
      <c r="X9901">
        <v>6</v>
      </c>
    </row>
    <row r="9902" spans="1:24" x14ac:dyDescent="0.3">
      <c r="A9902">
        <v>9901</v>
      </c>
      <c r="B9902" t="s">
        <v>41</v>
      </c>
      <c r="C9902" t="str">
        <f>_xlfn.XLOOKUP(B9902,Lookup_table!B:B,Lookup_table!C:C)</f>
        <v>Data</v>
      </c>
      <c r="D9902" t="s">
        <v>22</v>
      </c>
      <c r="E9902" t="s">
        <v>15</v>
      </c>
      <c r="F9902" t="s">
        <v>51</v>
      </c>
      <c r="G9902" t="s">
        <v>17</v>
      </c>
      <c r="H9902" t="str">
        <f t="shared" si="616"/>
        <v>Remote</v>
      </c>
      <c r="I9902" t="s">
        <v>35</v>
      </c>
      <c r="J9902" t="str">
        <f t="shared" si="617"/>
        <v>0-2 yrs</v>
      </c>
      <c r="K9902">
        <f t="shared" ca="1" si="619"/>
        <v>0</v>
      </c>
      <c r="L9902" t="s">
        <v>19</v>
      </c>
      <c r="M9902">
        <v>0</v>
      </c>
      <c r="N9902">
        <v>1</v>
      </c>
      <c r="O9902">
        <v>1</v>
      </c>
      <c r="P9902">
        <v>1</v>
      </c>
      <c r="Q9902">
        <v>0</v>
      </c>
      <c r="R9902">
        <f>SUM(M9902:N9902:O9902:P9902:Q9902)</f>
        <v>3</v>
      </c>
      <c r="S9902" s="1">
        <v>101798</v>
      </c>
      <c r="T9902" s="1" t="str">
        <f t="shared" si="618"/>
        <v>Medium</v>
      </c>
      <c r="U9902">
        <v>3</v>
      </c>
      <c r="V9902">
        <v>2025</v>
      </c>
      <c r="W9902" t="s">
        <v>28</v>
      </c>
      <c r="X9902">
        <v>8</v>
      </c>
    </row>
    <row r="9903" spans="1:24" x14ac:dyDescent="0.3">
      <c r="A9903">
        <v>9902</v>
      </c>
      <c r="B9903" t="s">
        <v>31</v>
      </c>
      <c r="C9903" t="str">
        <f>_xlfn.XLOOKUP(B9903,Lookup_table!B:B,Lookup_table!C:C)</f>
        <v>Business</v>
      </c>
      <c r="D9903" t="s">
        <v>22</v>
      </c>
      <c r="E9903" t="s">
        <v>15</v>
      </c>
      <c r="F9903" t="s">
        <v>29</v>
      </c>
      <c r="G9903" t="s">
        <v>25</v>
      </c>
      <c r="H9903" t="str">
        <f t="shared" si="616"/>
        <v>Onsite/Hybrid</v>
      </c>
      <c r="I9903" t="s">
        <v>35</v>
      </c>
      <c r="J9903" t="str">
        <f t="shared" si="617"/>
        <v>0-2 yrs</v>
      </c>
      <c r="K9903">
        <f t="shared" ca="1" si="619"/>
        <v>0</v>
      </c>
      <c r="L9903" t="s">
        <v>19</v>
      </c>
      <c r="M9903">
        <v>0</v>
      </c>
      <c r="N9903">
        <v>0</v>
      </c>
      <c r="O9903">
        <v>1</v>
      </c>
      <c r="P9903">
        <v>1</v>
      </c>
      <c r="Q9903">
        <v>0</v>
      </c>
      <c r="R9903">
        <f>SUM(M9903:N9903:O9903:P9903:Q9903)</f>
        <v>2</v>
      </c>
      <c r="S9903" s="1">
        <v>98109</v>
      </c>
      <c r="T9903" s="1" t="str">
        <f t="shared" si="618"/>
        <v>Medium</v>
      </c>
      <c r="U9903">
        <v>5</v>
      </c>
      <c r="V9903">
        <v>2023</v>
      </c>
      <c r="W9903" t="s">
        <v>28</v>
      </c>
      <c r="X9903">
        <v>5</v>
      </c>
    </row>
    <row r="9904" spans="1:24" x14ac:dyDescent="0.3">
      <c r="A9904">
        <v>9903</v>
      </c>
      <c r="B9904" t="s">
        <v>36</v>
      </c>
      <c r="C9904" t="str">
        <f>_xlfn.XLOOKUP(B9904,Lookup_table!B:B,Lookup_table!C:C)</f>
        <v>Data</v>
      </c>
      <c r="D9904" t="s">
        <v>22</v>
      </c>
      <c r="E9904" t="s">
        <v>40</v>
      </c>
      <c r="F9904" t="s">
        <v>43</v>
      </c>
      <c r="G9904" t="s">
        <v>30</v>
      </c>
      <c r="H9904" t="str">
        <f t="shared" si="616"/>
        <v>Onsite/Hybrid</v>
      </c>
      <c r="I9904" t="s">
        <v>18</v>
      </c>
      <c r="J9904" t="str">
        <f t="shared" si="617"/>
        <v>7+ yrs</v>
      </c>
      <c r="K9904">
        <f t="shared" ca="1" si="619"/>
        <v>15</v>
      </c>
      <c r="L9904" t="s">
        <v>27</v>
      </c>
      <c r="M9904">
        <v>0</v>
      </c>
      <c r="N9904">
        <v>1</v>
      </c>
      <c r="O9904">
        <v>0</v>
      </c>
      <c r="P9904">
        <v>0</v>
      </c>
      <c r="Q9904">
        <v>0</v>
      </c>
      <c r="R9904">
        <f>SUM(M9904:N9904:O9904:P9904:Q9904)</f>
        <v>1</v>
      </c>
      <c r="S9904" s="1">
        <v>116890</v>
      </c>
      <c r="T9904" s="1" t="str">
        <f t="shared" si="618"/>
        <v>Medium</v>
      </c>
      <c r="U9904">
        <v>12</v>
      </c>
      <c r="V9904">
        <v>2024</v>
      </c>
      <c r="W9904" t="s">
        <v>28</v>
      </c>
      <c r="X9904">
        <v>9</v>
      </c>
    </row>
    <row r="9905" spans="1:24" x14ac:dyDescent="0.3">
      <c r="A9905">
        <v>9904</v>
      </c>
      <c r="B9905" t="s">
        <v>31</v>
      </c>
      <c r="C9905" t="str">
        <f>_xlfn.XLOOKUP(B9905,Lookup_table!B:B,Lookup_table!C:C)</f>
        <v>Business</v>
      </c>
      <c r="D9905" t="s">
        <v>14</v>
      </c>
      <c r="E9905" t="s">
        <v>32</v>
      </c>
      <c r="F9905" t="s">
        <v>43</v>
      </c>
      <c r="G9905" t="s">
        <v>25</v>
      </c>
      <c r="H9905" t="str">
        <f t="shared" si="616"/>
        <v>Onsite/Hybrid</v>
      </c>
      <c r="I9905" t="s">
        <v>26</v>
      </c>
      <c r="J9905" t="str">
        <f t="shared" si="617"/>
        <v>3-6 yrs</v>
      </c>
      <c r="K9905">
        <f t="shared" ca="1" si="619"/>
        <v>3</v>
      </c>
      <c r="L9905" t="s">
        <v>27</v>
      </c>
      <c r="M9905">
        <v>0</v>
      </c>
      <c r="N9905">
        <v>1</v>
      </c>
      <c r="O9905">
        <v>0</v>
      </c>
      <c r="P9905">
        <v>1</v>
      </c>
      <c r="Q9905">
        <v>1</v>
      </c>
      <c r="R9905">
        <f>SUM(M9905:N9905:O9905:P9905:Q9905)</f>
        <v>3</v>
      </c>
      <c r="S9905" s="1">
        <v>98617</v>
      </c>
      <c r="T9905" s="1" t="str">
        <f t="shared" si="618"/>
        <v>Medium</v>
      </c>
      <c r="U9905">
        <v>11</v>
      </c>
      <c r="V9905">
        <v>2022</v>
      </c>
      <c r="W9905" t="s">
        <v>20</v>
      </c>
      <c r="X9905">
        <v>2</v>
      </c>
    </row>
    <row r="9906" spans="1:24" x14ac:dyDescent="0.3">
      <c r="A9906">
        <v>9905</v>
      </c>
      <c r="B9906" t="s">
        <v>33</v>
      </c>
      <c r="C9906" t="str">
        <f>_xlfn.XLOOKUP(B9906,Lookup_table!B:B,Lookup_table!C:C)</f>
        <v>Data</v>
      </c>
      <c r="D9906" t="s">
        <v>37</v>
      </c>
      <c r="E9906" t="s">
        <v>40</v>
      </c>
      <c r="F9906" t="s">
        <v>43</v>
      </c>
      <c r="G9906" t="s">
        <v>30</v>
      </c>
      <c r="H9906" t="str">
        <f t="shared" si="616"/>
        <v>Onsite/Hybrid</v>
      </c>
      <c r="I9906" t="s">
        <v>26</v>
      </c>
      <c r="J9906" t="str">
        <f t="shared" si="617"/>
        <v>3-6 yrs</v>
      </c>
      <c r="K9906">
        <f t="shared" ca="1" si="619"/>
        <v>6</v>
      </c>
      <c r="L9906" t="s">
        <v>39</v>
      </c>
      <c r="M9906">
        <v>0</v>
      </c>
      <c r="N9906">
        <v>0</v>
      </c>
      <c r="O9906">
        <v>0</v>
      </c>
      <c r="P9906">
        <v>0</v>
      </c>
      <c r="Q9906">
        <v>0</v>
      </c>
      <c r="R9906">
        <f>SUM(M9906:N9906:O9906:P9906:Q9906)</f>
        <v>0</v>
      </c>
      <c r="S9906" s="1">
        <v>76337</v>
      </c>
      <c r="T9906" s="1" t="str">
        <f t="shared" si="618"/>
        <v>Medium</v>
      </c>
      <c r="U9906">
        <v>6</v>
      </c>
      <c r="V9906">
        <v>2025</v>
      </c>
      <c r="W9906" t="s">
        <v>28</v>
      </c>
      <c r="X9906">
        <v>8</v>
      </c>
    </row>
    <row r="9907" spans="1:24" x14ac:dyDescent="0.3">
      <c r="A9907">
        <v>9906</v>
      </c>
      <c r="B9907" t="s">
        <v>21</v>
      </c>
      <c r="C9907" t="str">
        <f>_xlfn.XLOOKUP(B9907,Lookup_table!B:B,Lookup_table!C:C)</f>
        <v>AI</v>
      </c>
      <c r="D9907" t="s">
        <v>22</v>
      </c>
      <c r="E9907" t="s">
        <v>40</v>
      </c>
      <c r="F9907" t="s">
        <v>51</v>
      </c>
      <c r="G9907" t="s">
        <v>17</v>
      </c>
      <c r="H9907" t="str">
        <f t="shared" si="616"/>
        <v>Remote</v>
      </c>
      <c r="I9907" t="s">
        <v>26</v>
      </c>
      <c r="J9907" t="str">
        <f t="shared" si="617"/>
        <v>3-6 yrs</v>
      </c>
      <c r="K9907">
        <f t="shared" ca="1" si="619"/>
        <v>5</v>
      </c>
      <c r="L9907" t="s">
        <v>27</v>
      </c>
      <c r="M9907">
        <v>0</v>
      </c>
      <c r="N9907">
        <v>0</v>
      </c>
      <c r="O9907">
        <v>0</v>
      </c>
      <c r="P9907">
        <v>1</v>
      </c>
      <c r="Q9907">
        <v>0</v>
      </c>
      <c r="R9907">
        <f>SUM(M9907:N9907:O9907:P9907:Q9907)</f>
        <v>1</v>
      </c>
      <c r="S9907" s="1">
        <v>147403</v>
      </c>
      <c r="T9907" s="1" t="str">
        <f t="shared" si="618"/>
        <v>High</v>
      </c>
      <c r="U9907">
        <v>7</v>
      </c>
      <c r="V9907">
        <v>2024</v>
      </c>
      <c r="W9907" t="s">
        <v>34</v>
      </c>
      <c r="X9907">
        <v>5</v>
      </c>
    </row>
    <row r="9908" spans="1:24" x14ac:dyDescent="0.3">
      <c r="A9908">
        <v>9907</v>
      </c>
      <c r="B9908" t="s">
        <v>21</v>
      </c>
      <c r="C9908" t="str">
        <f>_xlfn.XLOOKUP(B9908,Lookup_table!B:B,Lookup_table!C:C)</f>
        <v>AI</v>
      </c>
      <c r="D9908" t="s">
        <v>37</v>
      </c>
      <c r="E9908" t="s">
        <v>23</v>
      </c>
      <c r="F9908" t="s">
        <v>44</v>
      </c>
      <c r="G9908" t="s">
        <v>30</v>
      </c>
      <c r="H9908" t="str">
        <f t="shared" si="616"/>
        <v>Onsite/Hybrid</v>
      </c>
      <c r="I9908" t="s">
        <v>18</v>
      </c>
      <c r="J9908" t="str">
        <f t="shared" si="617"/>
        <v>7+ yrs</v>
      </c>
      <c r="K9908">
        <f t="shared" ca="1" si="619"/>
        <v>13</v>
      </c>
      <c r="L9908" t="s">
        <v>19</v>
      </c>
      <c r="M9908">
        <v>0</v>
      </c>
      <c r="N9908">
        <v>1</v>
      </c>
      <c r="O9908">
        <v>0</v>
      </c>
      <c r="P9908">
        <v>1</v>
      </c>
      <c r="Q9908">
        <v>1</v>
      </c>
      <c r="R9908">
        <f>SUM(M9908:N9908:O9908:P9908:Q9908)</f>
        <v>3</v>
      </c>
      <c r="S9908" s="1">
        <v>161118</v>
      </c>
      <c r="T9908" s="1" t="str">
        <f t="shared" si="618"/>
        <v>High</v>
      </c>
      <c r="U9908">
        <v>10</v>
      </c>
      <c r="V9908">
        <v>2025</v>
      </c>
      <c r="W9908" t="s">
        <v>20</v>
      </c>
      <c r="X9908">
        <v>4</v>
      </c>
    </row>
    <row r="9909" spans="1:24" x14ac:dyDescent="0.3">
      <c r="A9909">
        <v>9908</v>
      </c>
      <c r="B9909" t="s">
        <v>31</v>
      </c>
      <c r="C9909" t="str">
        <f>_xlfn.XLOOKUP(B9909,Lookup_table!B:B,Lookup_table!C:C)</f>
        <v>Business</v>
      </c>
      <c r="D9909" t="s">
        <v>14</v>
      </c>
      <c r="E9909" t="s">
        <v>23</v>
      </c>
      <c r="F9909" t="s">
        <v>52</v>
      </c>
      <c r="G9909" t="s">
        <v>17</v>
      </c>
      <c r="H9909" t="str">
        <f t="shared" si="616"/>
        <v>Remote</v>
      </c>
      <c r="I9909" t="s">
        <v>35</v>
      </c>
      <c r="J9909" t="str">
        <f t="shared" si="617"/>
        <v>0-2 yrs</v>
      </c>
      <c r="K9909">
        <f t="shared" ca="1" si="619"/>
        <v>1</v>
      </c>
      <c r="L9909" t="s">
        <v>19</v>
      </c>
      <c r="M9909">
        <v>1</v>
      </c>
      <c r="N9909">
        <v>1</v>
      </c>
      <c r="O9909">
        <v>1</v>
      </c>
      <c r="P9909">
        <v>1</v>
      </c>
      <c r="Q9909">
        <v>0</v>
      </c>
      <c r="R9909">
        <f>SUM(M9909:N9909:O9909:P9909:Q9909)</f>
        <v>4</v>
      </c>
      <c r="S9909" s="1">
        <v>84135</v>
      </c>
      <c r="T9909" s="1" t="str">
        <f t="shared" si="618"/>
        <v>Medium</v>
      </c>
      <c r="U9909">
        <v>3</v>
      </c>
      <c r="V9909">
        <v>2022</v>
      </c>
      <c r="W9909" t="s">
        <v>28</v>
      </c>
      <c r="X9909">
        <v>3</v>
      </c>
    </row>
    <row r="9910" spans="1:24" x14ac:dyDescent="0.3">
      <c r="A9910">
        <v>9909</v>
      </c>
      <c r="B9910" t="s">
        <v>50</v>
      </c>
      <c r="C9910" t="str">
        <f>_xlfn.XLOOKUP(B9910,Lookup_table!B:B,Lookup_table!C:C)</f>
        <v>AI</v>
      </c>
      <c r="D9910" t="s">
        <v>14</v>
      </c>
      <c r="E9910" t="s">
        <v>40</v>
      </c>
      <c r="F9910" t="s">
        <v>51</v>
      </c>
      <c r="G9910" t="s">
        <v>30</v>
      </c>
      <c r="H9910" t="str">
        <f t="shared" si="616"/>
        <v>Onsite/Hybrid</v>
      </c>
      <c r="I9910" t="s">
        <v>26</v>
      </c>
      <c r="J9910" t="str">
        <f t="shared" si="617"/>
        <v>3-6 yrs</v>
      </c>
      <c r="K9910">
        <f t="shared" ca="1" si="619"/>
        <v>4</v>
      </c>
      <c r="L9910" t="s">
        <v>27</v>
      </c>
      <c r="M9910">
        <v>1</v>
      </c>
      <c r="N9910">
        <v>0</v>
      </c>
      <c r="O9910">
        <v>1</v>
      </c>
      <c r="P9910">
        <v>1</v>
      </c>
      <c r="Q9910">
        <v>0</v>
      </c>
      <c r="R9910">
        <f>SUM(M9910:N9910:O9910:P9910:Q9910)</f>
        <v>3</v>
      </c>
      <c r="S9910" s="1">
        <v>147131</v>
      </c>
      <c r="T9910" s="1" t="str">
        <f t="shared" si="618"/>
        <v>High</v>
      </c>
      <c r="U9910">
        <v>9</v>
      </c>
      <c r="V9910">
        <v>2021</v>
      </c>
      <c r="W9910" t="s">
        <v>28</v>
      </c>
      <c r="X9910">
        <v>2</v>
      </c>
    </row>
    <row r="9911" spans="1:24" x14ac:dyDescent="0.3">
      <c r="A9911">
        <v>9910</v>
      </c>
      <c r="B9911" t="s">
        <v>31</v>
      </c>
      <c r="C9911" t="str">
        <f>_xlfn.XLOOKUP(B9911,Lookup_table!B:B,Lookup_table!C:C)</f>
        <v>Business</v>
      </c>
      <c r="D9911" t="s">
        <v>37</v>
      </c>
      <c r="E9911" t="s">
        <v>15</v>
      </c>
      <c r="F9911" t="s">
        <v>52</v>
      </c>
      <c r="G9911" t="s">
        <v>25</v>
      </c>
      <c r="H9911" t="str">
        <f t="shared" si="616"/>
        <v>Onsite/Hybrid</v>
      </c>
      <c r="I9911" t="s">
        <v>26</v>
      </c>
      <c r="J9911" t="str">
        <f t="shared" si="617"/>
        <v>3-6 yrs</v>
      </c>
      <c r="K9911">
        <f t="shared" ca="1" si="619"/>
        <v>5</v>
      </c>
      <c r="L9911" t="s">
        <v>19</v>
      </c>
      <c r="M9911">
        <v>0</v>
      </c>
      <c r="N9911">
        <v>0</v>
      </c>
      <c r="O9911">
        <v>1</v>
      </c>
      <c r="P9911">
        <v>1</v>
      </c>
      <c r="Q9911">
        <v>0</v>
      </c>
      <c r="R9911">
        <f>SUM(M9911:N9911:O9911:P9911:Q9911)</f>
        <v>2</v>
      </c>
      <c r="S9911" s="1">
        <v>104962</v>
      </c>
      <c r="T9911" s="1" t="str">
        <f t="shared" si="618"/>
        <v>Medium</v>
      </c>
      <c r="U9911">
        <v>2</v>
      </c>
      <c r="V9911">
        <v>2026</v>
      </c>
      <c r="W9911" t="s">
        <v>28</v>
      </c>
      <c r="X9911">
        <v>3</v>
      </c>
    </row>
    <row r="9912" spans="1:24" x14ac:dyDescent="0.3">
      <c r="A9912">
        <v>9911</v>
      </c>
      <c r="B9912" t="s">
        <v>50</v>
      </c>
      <c r="C9912" t="str">
        <f>_xlfn.XLOOKUP(B9912,Lookup_table!B:B,Lookup_table!C:C)</f>
        <v>AI</v>
      </c>
      <c r="D9912" t="s">
        <v>14</v>
      </c>
      <c r="E9912" t="s">
        <v>38</v>
      </c>
      <c r="F9912" t="s">
        <v>44</v>
      </c>
      <c r="G9912" t="s">
        <v>25</v>
      </c>
      <c r="H9912" t="str">
        <f t="shared" si="616"/>
        <v>Onsite/Hybrid</v>
      </c>
      <c r="I9912" t="s">
        <v>35</v>
      </c>
      <c r="J9912" t="str">
        <f t="shared" si="617"/>
        <v>0-2 yrs</v>
      </c>
      <c r="K9912">
        <f t="shared" ca="1" si="619"/>
        <v>2</v>
      </c>
      <c r="L9912" t="s">
        <v>27</v>
      </c>
      <c r="M9912">
        <v>1</v>
      </c>
      <c r="N9912">
        <v>0</v>
      </c>
      <c r="O9912">
        <v>1</v>
      </c>
      <c r="P9912">
        <v>0</v>
      </c>
      <c r="Q9912">
        <v>1</v>
      </c>
      <c r="R9912">
        <f>SUM(M9912:N9912:O9912:P9912:Q9912)</f>
        <v>3</v>
      </c>
      <c r="S9912" s="1">
        <v>111544</v>
      </c>
      <c r="T9912" s="1" t="str">
        <f t="shared" si="618"/>
        <v>Medium</v>
      </c>
      <c r="U9912">
        <v>7</v>
      </c>
      <c r="V9912">
        <v>2025</v>
      </c>
      <c r="W9912" t="s">
        <v>20</v>
      </c>
      <c r="X9912">
        <v>5</v>
      </c>
    </row>
    <row r="9913" spans="1:24" x14ac:dyDescent="0.3">
      <c r="A9913">
        <v>9912</v>
      </c>
      <c r="B9913" t="s">
        <v>50</v>
      </c>
      <c r="C9913" t="str">
        <f>_xlfn.XLOOKUP(B9913,Lookup_table!B:B,Lookup_table!C:C)</f>
        <v>AI</v>
      </c>
      <c r="D9913" t="s">
        <v>37</v>
      </c>
      <c r="E9913" t="s">
        <v>38</v>
      </c>
      <c r="F9913" t="s">
        <v>24</v>
      </c>
      <c r="G9913" t="s">
        <v>30</v>
      </c>
      <c r="H9913" t="str">
        <f t="shared" si="616"/>
        <v>Onsite/Hybrid</v>
      </c>
      <c r="I9913" t="s">
        <v>35</v>
      </c>
      <c r="J9913" t="str">
        <f t="shared" si="617"/>
        <v>0-2 yrs</v>
      </c>
      <c r="K9913">
        <f t="shared" ca="1" si="619"/>
        <v>1</v>
      </c>
      <c r="L9913" t="s">
        <v>19</v>
      </c>
      <c r="M9913">
        <v>0</v>
      </c>
      <c r="N9913">
        <v>0</v>
      </c>
      <c r="O9913">
        <v>0</v>
      </c>
      <c r="P9913">
        <v>1</v>
      </c>
      <c r="Q9913">
        <v>1</v>
      </c>
      <c r="R9913">
        <f>SUM(M9913:N9913:O9913:P9913:Q9913)</f>
        <v>2</v>
      </c>
      <c r="S9913" s="1">
        <v>112498</v>
      </c>
      <c r="T9913" s="1" t="str">
        <f t="shared" si="618"/>
        <v>Medium</v>
      </c>
      <c r="U9913">
        <v>10</v>
      </c>
      <c r="V9913">
        <v>2026</v>
      </c>
      <c r="W9913" t="s">
        <v>34</v>
      </c>
      <c r="X9913">
        <v>4</v>
      </c>
    </row>
    <row r="9914" spans="1:24" x14ac:dyDescent="0.3">
      <c r="A9914">
        <v>9913</v>
      </c>
      <c r="B9914" t="s">
        <v>33</v>
      </c>
      <c r="C9914" t="str">
        <f>_xlfn.XLOOKUP(B9914,Lookup_table!B:B,Lookup_table!C:C)</f>
        <v>Data</v>
      </c>
      <c r="D9914" t="s">
        <v>37</v>
      </c>
      <c r="E9914" t="s">
        <v>15</v>
      </c>
      <c r="F9914" t="s">
        <v>16</v>
      </c>
      <c r="G9914" t="s">
        <v>30</v>
      </c>
      <c r="H9914" t="str">
        <f t="shared" si="616"/>
        <v>Onsite/Hybrid</v>
      </c>
      <c r="I9914" t="s">
        <v>35</v>
      </c>
      <c r="J9914" t="str">
        <f t="shared" si="617"/>
        <v>0-2 yrs</v>
      </c>
      <c r="K9914">
        <f t="shared" ca="1" si="619"/>
        <v>1</v>
      </c>
      <c r="L9914" t="s">
        <v>19</v>
      </c>
      <c r="M9914">
        <v>1</v>
      </c>
      <c r="N9914">
        <v>1</v>
      </c>
      <c r="O9914">
        <v>1</v>
      </c>
      <c r="P9914">
        <v>1</v>
      </c>
      <c r="Q9914">
        <v>0</v>
      </c>
      <c r="R9914">
        <f>SUM(M9914:N9914:O9914:P9914:Q9914)</f>
        <v>4</v>
      </c>
      <c r="S9914" s="1">
        <v>81461</v>
      </c>
      <c r="T9914" s="1" t="str">
        <f t="shared" si="618"/>
        <v>Medium</v>
      </c>
      <c r="U9914">
        <v>6</v>
      </c>
      <c r="V9914">
        <v>2026</v>
      </c>
      <c r="W9914" t="s">
        <v>28</v>
      </c>
      <c r="X9914">
        <v>7</v>
      </c>
    </row>
    <row r="9915" spans="1:24" x14ac:dyDescent="0.3">
      <c r="A9915">
        <v>9914</v>
      </c>
      <c r="B9915" t="s">
        <v>31</v>
      </c>
      <c r="C9915" t="str">
        <f>_xlfn.XLOOKUP(B9915,Lookup_table!B:B,Lookup_table!C:C)</f>
        <v>Business</v>
      </c>
      <c r="D9915" t="s">
        <v>14</v>
      </c>
      <c r="E9915" t="s">
        <v>32</v>
      </c>
      <c r="F9915" t="s">
        <v>43</v>
      </c>
      <c r="G9915" t="s">
        <v>30</v>
      </c>
      <c r="H9915" t="str">
        <f t="shared" si="616"/>
        <v>Onsite/Hybrid</v>
      </c>
      <c r="I9915" t="s">
        <v>18</v>
      </c>
      <c r="J9915" t="str">
        <f t="shared" si="617"/>
        <v>7+ yrs</v>
      </c>
      <c r="K9915">
        <f t="shared" ca="1" si="619"/>
        <v>11</v>
      </c>
      <c r="L9915" t="s">
        <v>27</v>
      </c>
      <c r="M9915">
        <v>0</v>
      </c>
      <c r="N9915">
        <v>1</v>
      </c>
      <c r="O9915">
        <v>1</v>
      </c>
      <c r="P9915">
        <v>0</v>
      </c>
      <c r="Q9915">
        <v>1</v>
      </c>
      <c r="R9915">
        <f>SUM(M9915:N9915:O9915:P9915:Q9915)</f>
        <v>3</v>
      </c>
      <c r="S9915" s="1">
        <v>124640</v>
      </c>
      <c r="T9915" s="1" t="str">
        <f t="shared" si="618"/>
        <v>High</v>
      </c>
      <c r="U9915">
        <v>9</v>
      </c>
      <c r="V9915">
        <v>2023</v>
      </c>
      <c r="W9915" t="s">
        <v>28</v>
      </c>
      <c r="X9915">
        <v>8</v>
      </c>
    </row>
    <row r="9916" spans="1:24" x14ac:dyDescent="0.3">
      <c r="A9916">
        <v>9915</v>
      </c>
      <c r="B9916" t="s">
        <v>41</v>
      </c>
      <c r="C9916" t="str">
        <f>_xlfn.XLOOKUP(B9916,Lookup_table!B:B,Lookup_table!C:C)</f>
        <v>Data</v>
      </c>
      <c r="D9916" t="s">
        <v>34</v>
      </c>
      <c r="E9916" t="s">
        <v>32</v>
      </c>
      <c r="F9916" t="s">
        <v>52</v>
      </c>
      <c r="G9916" t="s">
        <v>30</v>
      </c>
      <c r="H9916" t="str">
        <f t="shared" si="616"/>
        <v>Onsite/Hybrid</v>
      </c>
      <c r="I9916" t="s">
        <v>18</v>
      </c>
      <c r="J9916" t="str">
        <f t="shared" si="617"/>
        <v>7+ yrs</v>
      </c>
      <c r="K9916">
        <f t="shared" ca="1" si="619"/>
        <v>7</v>
      </c>
      <c r="L9916" t="s">
        <v>27</v>
      </c>
      <c r="M9916">
        <v>0</v>
      </c>
      <c r="N9916">
        <v>0</v>
      </c>
      <c r="O9916">
        <v>1</v>
      </c>
      <c r="P9916">
        <v>1</v>
      </c>
      <c r="Q9916">
        <v>1</v>
      </c>
      <c r="R9916">
        <f>SUM(M9916:N9916:O9916:P9916:Q9916)</f>
        <v>3</v>
      </c>
      <c r="S9916" s="1">
        <v>144992</v>
      </c>
      <c r="T9916" s="1" t="str">
        <f t="shared" si="618"/>
        <v>High</v>
      </c>
      <c r="U9916">
        <v>7</v>
      </c>
      <c r="V9916">
        <v>2024</v>
      </c>
      <c r="W9916" t="s">
        <v>28</v>
      </c>
      <c r="X9916">
        <v>7</v>
      </c>
    </row>
    <row r="9917" spans="1:24" x14ac:dyDescent="0.3">
      <c r="A9917">
        <v>9916</v>
      </c>
      <c r="B9917" t="s">
        <v>36</v>
      </c>
      <c r="C9917" t="str">
        <f>_xlfn.XLOOKUP(B9917,Lookup_table!B:B,Lookup_table!C:C)</f>
        <v>Data</v>
      </c>
      <c r="D9917" t="s">
        <v>37</v>
      </c>
      <c r="E9917" t="s">
        <v>42</v>
      </c>
      <c r="F9917" t="s">
        <v>24</v>
      </c>
      <c r="G9917" t="s">
        <v>25</v>
      </c>
      <c r="H9917" t="str">
        <f t="shared" si="616"/>
        <v>Onsite/Hybrid</v>
      </c>
      <c r="I9917" t="s">
        <v>26</v>
      </c>
      <c r="J9917" t="str">
        <f t="shared" si="617"/>
        <v>3-6 yrs</v>
      </c>
      <c r="K9917">
        <f t="shared" ca="1" si="619"/>
        <v>3</v>
      </c>
      <c r="L9917" t="s">
        <v>27</v>
      </c>
      <c r="M9917">
        <v>0</v>
      </c>
      <c r="N9917">
        <v>0</v>
      </c>
      <c r="O9917">
        <v>0</v>
      </c>
      <c r="P9917">
        <v>1</v>
      </c>
      <c r="Q9917">
        <v>1</v>
      </c>
      <c r="R9917">
        <f>SUM(M9917:N9917:O9917:P9917:Q9917)</f>
        <v>2</v>
      </c>
      <c r="S9917" s="1">
        <v>101862</v>
      </c>
      <c r="T9917" s="1" t="str">
        <f t="shared" si="618"/>
        <v>Medium</v>
      </c>
      <c r="U9917">
        <v>11</v>
      </c>
      <c r="V9917">
        <v>2021</v>
      </c>
      <c r="W9917" t="s">
        <v>20</v>
      </c>
      <c r="X9917">
        <v>4</v>
      </c>
    </row>
    <row r="9918" spans="1:24" x14ac:dyDescent="0.3">
      <c r="A9918">
        <v>9917</v>
      </c>
      <c r="B9918" t="s">
        <v>41</v>
      </c>
      <c r="C9918" t="str">
        <f>_xlfn.XLOOKUP(B9918,Lookup_table!B:B,Lookup_table!C:C)</f>
        <v>Data</v>
      </c>
      <c r="D9918" t="s">
        <v>14</v>
      </c>
      <c r="E9918" t="s">
        <v>42</v>
      </c>
      <c r="F9918" t="s">
        <v>43</v>
      </c>
      <c r="G9918" t="s">
        <v>30</v>
      </c>
      <c r="H9918" t="str">
        <f t="shared" si="616"/>
        <v>Onsite/Hybrid</v>
      </c>
      <c r="I9918" t="s">
        <v>35</v>
      </c>
      <c r="J9918" t="str">
        <f t="shared" si="617"/>
        <v>0-2 yrs</v>
      </c>
      <c r="K9918">
        <f t="shared" ca="1" si="619"/>
        <v>2</v>
      </c>
      <c r="L9918" t="s">
        <v>27</v>
      </c>
      <c r="M9918">
        <v>1</v>
      </c>
      <c r="N9918">
        <v>0</v>
      </c>
      <c r="O9918">
        <v>0</v>
      </c>
      <c r="P9918">
        <v>1</v>
      </c>
      <c r="Q9918">
        <v>1</v>
      </c>
      <c r="R9918">
        <f>SUM(M9918:N9918:O9918:P9918:Q9918)</f>
        <v>3</v>
      </c>
      <c r="S9918" s="1">
        <v>72831</v>
      </c>
      <c r="T9918" s="1" t="str">
        <f t="shared" si="618"/>
        <v>Medium</v>
      </c>
      <c r="U9918">
        <v>3</v>
      </c>
      <c r="V9918">
        <v>2022</v>
      </c>
      <c r="W9918" t="s">
        <v>34</v>
      </c>
      <c r="X9918">
        <v>1</v>
      </c>
    </row>
    <row r="9919" spans="1:24" x14ac:dyDescent="0.3">
      <c r="A9919">
        <v>9918</v>
      </c>
      <c r="B9919" t="s">
        <v>21</v>
      </c>
      <c r="C9919" t="str">
        <f>_xlfn.XLOOKUP(B9919,Lookup_table!B:B,Lookup_table!C:C)</f>
        <v>AI</v>
      </c>
      <c r="D9919" t="s">
        <v>14</v>
      </c>
      <c r="E9919" t="s">
        <v>23</v>
      </c>
      <c r="F9919" t="s">
        <v>16</v>
      </c>
      <c r="G9919" t="s">
        <v>25</v>
      </c>
      <c r="H9919" t="str">
        <f t="shared" si="616"/>
        <v>Onsite/Hybrid</v>
      </c>
      <c r="I9919" t="s">
        <v>26</v>
      </c>
      <c r="J9919" t="str">
        <f t="shared" si="617"/>
        <v>3-6 yrs</v>
      </c>
      <c r="K9919">
        <f t="shared" ca="1" si="619"/>
        <v>4</v>
      </c>
      <c r="L9919" t="s">
        <v>39</v>
      </c>
      <c r="M9919">
        <v>0</v>
      </c>
      <c r="N9919">
        <v>0</v>
      </c>
      <c r="O9919">
        <v>1</v>
      </c>
      <c r="P9919">
        <v>0</v>
      </c>
      <c r="Q9919">
        <v>0</v>
      </c>
      <c r="R9919">
        <f>SUM(M9919:N9919:O9919:P9919:Q9919)</f>
        <v>1</v>
      </c>
      <c r="S9919" s="1">
        <v>133332</v>
      </c>
      <c r="T9919" s="1" t="str">
        <f t="shared" si="618"/>
        <v>High</v>
      </c>
      <c r="U9919">
        <v>11</v>
      </c>
      <c r="V9919">
        <v>2024</v>
      </c>
      <c r="W9919" t="s">
        <v>34</v>
      </c>
      <c r="X9919">
        <v>3</v>
      </c>
    </row>
    <row r="9920" spans="1:24" x14ac:dyDescent="0.3">
      <c r="A9920">
        <v>9919</v>
      </c>
      <c r="B9920" t="s">
        <v>33</v>
      </c>
      <c r="C9920" t="str">
        <f>_xlfn.XLOOKUP(B9920,Lookup_table!B:B,Lookup_table!C:C)</f>
        <v>Data</v>
      </c>
      <c r="D9920" t="s">
        <v>37</v>
      </c>
      <c r="E9920" t="s">
        <v>40</v>
      </c>
      <c r="F9920" t="s">
        <v>16</v>
      </c>
      <c r="G9920" t="s">
        <v>17</v>
      </c>
      <c r="H9920" t="str">
        <f t="shared" si="616"/>
        <v>Remote</v>
      </c>
      <c r="I9920" t="s">
        <v>35</v>
      </c>
      <c r="J9920" t="str">
        <f t="shared" si="617"/>
        <v>0-2 yrs</v>
      </c>
      <c r="K9920">
        <f t="shared" ca="1" si="619"/>
        <v>1</v>
      </c>
      <c r="L9920" t="s">
        <v>27</v>
      </c>
      <c r="M9920">
        <v>1</v>
      </c>
      <c r="N9920">
        <v>1</v>
      </c>
      <c r="O9920">
        <v>0</v>
      </c>
      <c r="P9920">
        <v>1</v>
      </c>
      <c r="Q9920">
        <v>0</v>
      </c>
      <c r="R9920">
        <f>SUM(M9920:N9920:O9920:P9920:Q9920)</f>
        <v>3</v>
      </c>
      <c r="S9920" s="1">
        <v>66667</v>
      </c>
      <c r="T9920" s="1" t="str">
        <f t="shared" si="618"/>
        <v>Low</v>
      </c>
      <c r="U9920">
        <v>6</v>
      </c>
      <c r="V9920">
        <v>2022</v>
      </c>
      <c r="W9920" t="s">
        <v>28</v>
      </c>
      <c r="X9920">
        <v>9</v>
      </c>
    </row>
    <row r="9921" spans="1:24" x14ac:dyDescent="0.3">
      <c r="A9921">
        <v>9920</v>
      </c>
      <c r="B9921" t="s">
        <v>41</v>
      </c>
      <c r="C9921" t="str">
        <f>_xlfn.XLOOKUP(B9921,Lookup_table!B:B,Lookup_table!C:C)</f>
        <v>Data</v>
      </c>
      <c r="D9921" t="s">
        <v>37</v>
      </c>
      <c r="E9921" t="s">
        <v>38</v>
      </c>
      <c r="F9921" t="s">
        <v>24</v>
      </c>
      <c r="G9921" t="s">
        <v>25</v>
      </c>
      <c r="H9921" t="str">
        <f t="shared" si="616"/>
        <v>Onsite/Hybrid</v>
      </c>
      <c r="I9921" t="s">
        <v>26</v>
      </c>
      <c r="J9921" t="str">
        <f t="shared" si="617"/>
        <v>3-6 yrs</v>
      </c>
      <c r="K9921">
        <f t="shared" ca="1" si="619"/>
        <v>3</v>
      </c>
      <c r="L9921" t="s">
        <v>19</v>
      </c>
      <c r="M9921">
        <v>0</v>
      </c>
      <c r="N9921">
        <v>0</v>
      </c>
      <c r="O9921">
        <v>0</v>
      </c>
      <c r="P9921">
        <v>0</v>
      </c>
      <c r="Q9921">
        <v>1</v>
      </c>
      <c r="R9921">
        <f>SUM(M9921:N9921:O9921:P9921:Q9921)</f>
        <v>1</v>
      </c>
      <c r="S9921" s="1">
        <v>84976</v>
      </c>
      <c r="T9921" s="1" t="str">
        <f t="shared" si="618"/>
        <v>Medium</v>
      </c>
      <c r="U9921">
        <v>3</v>
      </c>
      <c r="V9921">
        <v>2021</v>
      </c>
      <c r="W9921" t="s">
        <v>20</v>
      </c>
      <c r="X9921">
        <v>5</v>
      </c>
    </row>
    <row r="9922" spans="1:24" x14ac:dyDescent="0.3">
      <c r="A9922">
        <v>9921</v>
      </c>
      <c r="B9922" t="s">
        <v>31</v>
      </c>
      <c r="C9922" t="str">
        <f>_xlfn.XLOOKUP(B9922,Lookup_table!B:B,Lookup_table!C:C)</f>
        <v>Business</v>
      </c>
      <c r="D9922" t="s">
        <v>37</v>
      </c>
      <c r="E9922" t="s">
        <v>40</v>
      </c>
      <c r="F9922" t="s">
        <v>44</v>
      </c>
      <c r="G9922" t="s">
        <v>25</v>
      </c>
      <c r="H9922" t="str">
        <f t="shared" ref="H9922:H9985" si="620">IF(G9922="Remote","Remote","Onsite/Hybrid")</f>
        <v>Onsite/Hybrid</v>
      </c>
      <c r="I9922" t="s">
        <v>26</v>
      </c>
      <c r="J9922" t="str">
        <f t="shared" ref="J9922:J9985" si="621">IF(I9922="Entry","0-2 yrs",IF(I9922="Mid","3-6 yrs","7+ yrs"))</f>
        <v>3-6 yrs</v>
      </c>
      <c r="K9922">
        <f t="shared" ca="1" si="619"/>
        <v>3</v>
      </c>
      <c r="L9922" t="s">
        <v>39</v>
      </c>
      <c r="M9922">
        <v>0</v>
      </c>
      <c r="N9922">
        <v>1</v>
      </c>
      <c r="O9922">
        <v>1</v>
      </c>
      <c r="P9922">
        <v>1</v>
      </c>
      <c r="Q9922">
        <v>1</v>
      </c>
      <c r="R9922">
        <f>SUM(M9922:N9922:O9922:P9922:Q9922)</f>
        <v>4</v>
      </c>
      <c r="S9922" s="1">
        <v>110620</v>
      </c>
      <c r="T9922" s="1" t="str">
        <f t="shared" ref="T9922:T9985" si="622">IF(S9922&lt;=70000,"Low",IF(S9922&lt;=120000,"Medium","High"))</f>
        <v>Medium</v>
      </c>
      <c r="U9922">
        <v>10</v>
      </c>
      <c r="V9922">
        <v>2022</v>
      </c>
      <c r="W9922" t="s">
        <v>28</v>
      </c>
      <c r="X9922">
        <v>3</v>
      </c>
    </row>
    <row r="9923" spans="1:24" x14ac:dyDescent="0.3">
      <c r="A9923">
        <v>9922</v>
      </c>
      <c r="B9923" t="s">
        <v>33</v>
      </c>
      <c r="C9923" t="str">
        <f>_xlfn.XLOOKUP(B9923,Lookup_table!B:B,Lookup_table!C:C)</f>
        <v>Data</v>
      </c>
      <c r="D9923" t="s">
        <v>14</v>
      </c>
      <c r="E9923" t="s">
        <v>23</v>
      </c>
      <c r="F9923" t="s">
        <v>52</v>
      </c>
      <c r="G9923" t="s">
        <v>17</v>
      </c>
      <c r="H9923" t="str">
        <f t="shared" si="620"/>
        <v>Remote</v>
      </c>
      <c r="I9923" t="s">
        <v>26</v>
      </c>
      <c r="J9923" t="str">
        <f t="shared" si="621"/>
        <v>3-6 yrs</v>
      </c>
      <c r="K9923">
        <f t="shared" ref="K9923:K9986" ca="1" si="623">IF(J9923="0-2 yrs",RANDBETWEEN(0,2),IF(J9923="3-6 yrs", RANDBETWEEN(3,6),IF(J9923="7+ yrs", RANDBETWEEN(7,15)," ")))</f>
        <v>5</v>
      </c>
      <c r="L9923" t="s">
        <v>27</v>
      </c>
      <c r="M9923">
        <v>1</v>
      </c>
      <c r="N9923">
        <v>0</v>
      </c>
      <c r="O9923">
        <v>0</v>
      </c>
      <c r="P9923">
        <v>0</v>
      </c>
      <c r="Q9923">
        <v>1</v>
      </c>
      <c r="R9923">
        <f>SUM(M9923:N9923:O9923:P9923:Q9923)</f>
        <v>2</v>
      </c>
      <c r="S9923" s="1">
        <v>84308</v>
      </c>
      <c r="T9923" s="1" t="str">
        <f t="shared" si="622"/>
        <v>Medium</v>
      </c>
      <c r="U9923">
        <v>6</v>
      </c>
      <c r="V9923">
        <v>2022</v>
      </c>
      <c r="W9923" t="s">
        <v>34</v>
      </c>
      <c r="X9923">
        <v>6</v>
      </c>
    </row>
    <row r="9924" spans="1:24" x14ac:dyDescent="0.3">
      <c r="A9924">
        <v>9923</v>
      </c>
      <c r="B9924" t="s">
        <v>31</v>
      </c>
      <c r="C9924" t="str">
        <f>_xlfn.XLOOKUP(B9924,Lookup_table!B:B,Lookup_table!C:C)</f>
        <v>Business</v>
      </c>
      <c r="D9924" t="s">
        <v>37</v>
      </c>
      <c r="E9924" t="s">
        <v>23</v>
      </c>
      <c r="F9924" t="s">
        <v>16</v>
      </c>
      <c r="G9924" t="s">
        <v>25</v>
      </c>
      <c r="H9924" t="str">
        <f t="shared" si="620"/>
        <v>Onsite/Hybrid</v>
      </c>
      <c r="I9924" t="s">
        <v>35</v>
      </c>
      <c r="J9924" t="str">
        <f t="shared" si="621"/>
        <v>0-2 yrs</v>
      </c>
      <c r="K9924">
        <f t="shared" ca="1" si="623"/>
        <v>1</v>
      </c>
      <c r="L9924" t="s">
        <v>27</v>
      </c>
      <c r="M9924">
        <v>1</v>
      </c>
      <c r="N9924">
        <v>0</v>
      </c>
      <c r="O9924">
        <v>1</v>
      </c>
      <c r="P9924">
        <v>0</v>
      </c>
      <c r="Q9924">
        <v>0</v>
      </c>
      <c r="R9924">
        <f>SUM(M9924:N9924:O9924:P9924:Q9924)</f>
        <v>2</v>
      </c>
      <c r="S9924" s="1">
        <v>69619</v>
      </c>
      <c r="T9924" s="1" t="str">
        <f t="shared" si="622"/>
        <v>Low</v>
      </c>
      <c r="U9924">
        <v>12</v>
      </c>
      <c r="V9924">
        <v>2025</v>
      </c>
      <c r="W9924" t="s">
        <v>20</v>
      </c>
      <c r="X9924">
        <v>5</v>
      </c>
    </row>
    <row r="9925" spans="1:24" x14ac:dyDescent="0.3">
      <c r="A9925">
        <v>9924</v>
      </c>
      <c r="B9925" t="s">
        <v>21</v>
      </c>
      <c r="C9925" t="str">
        <f>_xlfn.XLOOKUP(B9925,Lookup_table!B:B,Lookup_table!C:C)</f>
        <v>AI</v>
      </c>
      <c r="D9925" t="s">
        <v>34</v>
      </c>
      <c r="E9925" t="s">
        <v>40</v>
      </c>
      <c r="F9925" t="s">
        <v>44</v>
      </c>
      <c r="G9925" t="s">
        <v>25</v>
      </c>
      <c r="H9925" t="str">
        <f t="shared" si="620"/>
        <v>Onsite/Hybrid</v>
      </c>
      <c r="I9925" t="s">
        <v>26</v>
      </c>
      <c r="J9925" t="str">
        <f t="shared" si="621"/>
        <v>3-6 yrs</v>
      </c>
      <c r="K9925">
        <f t="shared" ca="1" si="623"/>
        <v>5</v>
      </c>
      <c r="L9925" t="s">
        <v>19</v>
      </c>
      <c r="M9925">
        <v>0</v>
      </c>
      <c r="N9925">
        <v>1</v>
      </c>
      <c r="O9925">
        <v>0</v>
      </c>
      <c r="P9925">
        <v>1</v>
      </c>
      <c r="Q9925">
        <v>1</v>
      </c>
      <c r="R9925">
        <f>SUM(M9925:N9925:O9925:P9925:Q9925)</f>
        <v>3</v>
      </c>
      <c r="S9925" s="1">
        <v>138158</v>
      </c>
      <c r="T9925" s="1" t="str">
        <f t="shared" si="622"/>
        <v>High</v>
      </c>
      <c r="U9925">
        <v>6</v>
      </c>
      <c r="V9925">
        <v>2024</v>
      </c>
      <c r="W9925" t="s">
        <v>20</v>
      </c>
      <c r="X9925">
        <v>1</v>
      </c>
    </row>
    <row r="9926" spans="1:24" x14ac:dyDescent="0.3">
      <c r="A9926">
        <v>9925</v>
      </c>
      <c r="B9926" t="s">
        <v>33</v>
      </c>
      <c r="C9926" t="str">
        <f>_xlfn.XLOOKUP(B9926,Lookup_table!B:B,Lookup_table!C:C)</f>
        <v>Data</v>
      </c>
      <c r="D9926" t="s">
        <v>14</v>
      </c>
      <c r="E9926" t="s">
        <v>40</v>
      </c>
      <c r="F9926" t="s">
        <v>43</v>
      </c>
      <c r="G9926" t="s">
        <v>30</v>
      </c>
      <c r="H9926" t="str">
        <f t="shared" si="620"/>
        <v>Onsite/Hybrid</v>
      </c>
      <c r="I9926" t="s">
        <v>26</v>
      </c>
      <c r="J9926" t="str">
        <f t="shared" si="621"/>
        <v>3-6 yrs</v>
      </c>
      <c r="K9926">
        <f t="shared" ca="1" si="623"/>
        <v>5</v>
      </c>
      <c r="L9926" t="s">
        <v>27</v>
      </c>
      <c r="M9926">
        <v>0</v>
      </c>
      <c r="N9926">
        <v>0</v>
      </c>
      <c r="O9926">
        <v>1</v>
      </c>
      <c r="P9926">
        <v>0</v>
      </c>
      <c r="Q9926">
        <v>1</v>
      </c>
      <c r="R9926">
        <f>SUM(M9926:N9926:O9926:P9926:Q9926)</f>
        <v>2</v>
      </c>
      <c r="S9926" s="1">
        <v>95675</v>
      </c>
      <c r="T9926" s="1" t="str">
        <f t="shared" si="622"/>
        <v>Medium</v>
      </c>
      <c r="U9926">
        <v>9</v>
      </c>
      <c r="V9926">
        <v>2022</v>
      </c>
      <c r="W9926" t="s">
        <v>34</v>
      </c>
      <c r="X9926">
        <v>5</v>
      </c>
    </row>
    <row r="9927" spans="1:24" x14ac:dyDescent="0.3">
      <c r="A9927">
        <v>9926</v>
      </c>
      <c r="B9927" t="s">
        <v>41</v>
      </c>
      <c r="C9927" t="str">
        <f>_xlfn.XLOOKUP(B9927,Lookup_table!B:B,Lookup_table!C:C)</f>
        <v>Data</v>
      </c>
      <c r="D9927" t="s">
        <v>22</v>
      </c>
      <c r="E9927" t="s">
        <v>40</v>
      </c>
      <c r="F9927" t="s">
        <v>51</v>
      </c>
      <c r="G9927" t="s">
        <v>30</v>
      </c>
      <c r="H9927" t="str">
        <f t="shared" si="620"/>
        <v>Onsite/Hybrid</v>
      </c>
      <c r="I9927" t="s">
        <v>18</v>
      </c>
      <c r="J9927" t="str">
        <f t="shared" si="621"/>
        <v>7+ yrs</v>
      </c>
      <c r="K9927">
        <f t="shared" ca="1" si="623"/>
        <v>11</v>
      </c>
      <c r="L9927" t="s">
        <v>27</v>
      </c>
      <c r="M9927">
        <v>1</v>
      </c>
      <c r="N9927">
        <v>1</v>
      </c>
      <c r="O9927">
        <v>0</v>
      </c>
      <c r="P9927">
        <v>0</v>
      </c>
      <c r="Q9927">
        <v>1</v>
      </c>
      <c r="R9927">
        <f>SUM(M9927:N9927:O9927:P9927:Q9927)</f>
        <v>3</v>
      </c>
      <c r="S9927" s="1">
        <v>134364</v>
      </c>
      <c r="T9927" s="1" t="str">
        <f t="shared" si="622"/>
        <v>High</v>
      </c>
      <c r="U9927">
        <v>9</v>
      </c>
      <c r="V9927">
        <v>2024</v>
      </c>
      <c r="W9927" t="s">
        <v>28</v>
      </c>
      <c r="X9927">
        <v>9</v>
      </c>
    </row>
    <row r="9928" spans="1:24" x14ac:dyDescent="0.3">
      <c r="A9928">
        <v>9927</v>
      </c>
      <c r="B9928" t="s">
        <v>21</v>
      </c>
      <c r="C9928" t="str">
        <f>_xlfn.XLOOKUP(B9928,Lookup_table!B:B,Lookup_table!C:C)</f>
        <v>AI</v>
      </c>
      <c r="D9928" t="s">
        <v>14</v>
      </c>
      <c r="E9928" t="s">
        <v>42</v>
      </c>
      <c r="F9928" t="s">
        <v>43</v>
      </c>
      <c r="G9928" t="s">
        <v>17</v>
      </c>
      <c r="H9928" t="str">
        <f t="shared" si="620"/>
        <v>Remote</v>
      </c>
      <c r="I9928" t="s">
        <v>26</v>
      </c>
      <c r="J9928" t="str">
        <f t="shared" si="621"/>
        <v>3-6 yrs</v>
      </c>
      <c r="K9928">
        <f t="shared" ca="1" si="623"/>
        <v>4</v>
      </c>
      <c r="L9928" t="s">
        <v>19</v>
      </c>
      <c r="M9928">
        <v>1</v>
      </c>
      <c r="N9928">
        <v>1</v>
      </c>
      <c r="O9928">
        <v>0</v>
      </c>
      <c r="P9928">
        <v>1</v>
      </c>
      <c r="Q9928">
        <v>0</v>
      </c>
      <c r="R9928">
        <f>SUM(M9928:N9928:O9928:P9928:Q9928)</f>
        <v>3</v>
      </c>
      <c r="S9928" s="1">
        <v>128272</v>
      </c>
      <c r="T9928" s="1" t="str">
        <f t="shared" si="622"/>
        <v>High</v>
      </c>
      <c r="U9928">
        <v>2</v>
      </c>
      <c r="V9928">
        <v>2025</v>
      </c>
      <c r="W9928" t="s">
        <v>34</v>
      </c>
      <c r="X9928">
        <v>1</v>
      </c>
    </row>
    <row r="9929" spans="1:24" x14ac:dyDescent="0.3">
      <c r="A9929">
        <v>9928</v>
      </c>
      <c r="B9929" t="s">
        <v>41</v>
      </c>
      <c r="C9929" t="str">
        <f>_xlfn.XLOOKUP(B9929,Lookup_table!B:B,Lookup_table!C:C)</f>
        <v>Data</v>
      </c>
      <c r="D9929" t="s">
        <v>37</v>
      </c>
      <c r="E9929" t="s">
        <v>23</v>
      </c>
      <c r="F9929" t="s">
        <v>44</v>
      </c>
      <c r="G9929" t="s">
        <v>25</v>
      </c>
      <c r="H9929" t="str">
        <f t="shared" si="620"/>
        <v>Onsite/Hybrid</v>
      </c>
      <c r="I9929" t="s">
        <v>18</v>
      </c>
      <c r="J9929" t="str">
        <f t="shared" si="621"/>
        <v>7+ yrs</v>
      </c>
      <c r="K9929">
        <f t="shared" ca="1" si="623"/>
        <v>12</v>
      </c>
      <c r="L9929" t="s">
        <v>39</v>
      </c>
      <c r="M9929">
        <v>1</v>
      </c>
      <c r="N9929">
        <v>0</v>
      </c>
      <c r="O9929">
        <v>0</v>
      </c>
      <c r="P9929">
        <v>1</v>
      </c>
      <c r="Q9929">
        <v>0</v>
      </c>
      <c r="R9929">
        <f>SUM(M9929:N9929:O9929:P9929:Q9929)</f>
        <v>2</v>
      </c>
      <c r="S9929" s="1">
        <v>119324</v>
      </c>
      <c r="T9929" s="1" t="str">
        <f t="shared" si="622"/>
        <v>Medium</v>
      </c>
      <c r="U9929">
        <v>2</v>
      </c>
      <c r="V9929">
        <v>2026</v>
      </c>
      <c r="W9929" t="s">
        <v>20</v>
      </c>
      <c r="X9929">
        <v>6</v>
      </c>
    </row>
    <row r="9930" spans="1:24" x14ac:dyDescent="0.3">
      <c r="A9930">
        <v>9929</v>
      </c>
      <c r="B9930" t="s">
        <v>50</v>
      </c>
      <c r="C9930" t="str">
        <f>_xlfn.XLOOKUP(B9930,Lookup_table!B:B,Lookup_table!C:C)</f>
        <v>AI</v>
      </c>
      <c r="D9930" t="s">
        <v>34</v>
      </c>
      <c r="E9930" t="s">
        <v>15</v>
      </c>
      <c r="F9930" t="s">
        <v>51</v>
      </c>
      <c r="G9930" t="s">
        <v>25</v>
      </c>
      <c r="H9930" t="str">
        <f t="shared" si="620"/>
        <v>Onsite/Hybrid</v>
      </c>
      <c r="I9930" t="s">
        <v>35</v>
      </c>
      <c r="J9930" t="str">
        <f t="shared" si="621"/>
        <v>0-2 yrs</v>
      </c>
      <c r="K9930">
        <f t="shared" ca="1" si="623"/>
        <v>2</v>
      </c>
      <c r="L9930" t="s">
        <v>39</v>
      </c>
      <c r="M9930">
        <v>0</v>
      </c>
      <c r="N9930">
        <v>0</v>
      </c>
      <c r="O9930">
        <v>0</v>
      </c>
      <c r="P9930">
        <v>0</v>
      </c>
      <c r="Q9930">
        <v>0</v>
      </c>
      <c r="R9930">
        <f>SUM(M9930:N9930:O9930:P9930:Q9930)</f>
        <v>0</v>
      </c>
      <c r="S9930" s="1">
        <v>86348</v>
      </c>
      <c r="T9930" s="1" t="str">
        <f t="shared" si="622"/>
        <v>Medium</v>
      </c>
      <c r="U9930">
        <v>8</v>
      </c>
      <c r="V9930">
        <v>2026</v>
      </c>
      <c r="W9930" t="s">
        <v>20</v>
      </c>
      <c r="X9930">
        <v>2</v>
      </c>
    </row>
    <row r="9931" spans="1:24" x14ac:dyDescent="0.3">
      <c r="A9931">
        <v>9930</v>
      </c>
      <c r="B9931" t="s">
        <v>41</v>
      </c>
      <c r="C9931" t="str">
        <f>_xlfn.XLOOKUP(B9931,Lookup_table!B:B,Lookup_table!C:C)</f>
        <v>Data</v>
      </c>
      <c r="D9931" t="s">
        <v>34</v>
      </c>
      <c r="E9931" t="s">
        <v>23</v>
      </c>
      <c r="F9931" t="s">
        <v>44</v>
      </c>
      <c r="G9931" t="s">
        <v>25</v>
      </c>
      <c r="H9931" t="str">
        <f t="shared" si="620"/>
        <v>Onsite/Hybrid</v>
      </c>
      <c r="I9931" t="s">
        <v>26</v>
      </c>
      <c r="J9931" t="str">
        <f t="shared" si="621"/>
        <v>3-6 yrs</v>
      </c>
      <c r="K9931">
        <f t="shared" ca="1" si="623"/>
        <v>5</v>
      </c>
      <c r="L9931" t="s">
        <v>39</v>
      </c>
      <c r="M9931">
        <v>0</v>
      </c>
      <c r="N9931">
        <v>1</v>
      </c>
      <c r="O9931">
        <v>1</v>
      </c>
      <c r="P9931">
        <v>0</v>
      </c>
      <c r="Q9931">
        <v>0</v>
      </c>
      <c r="R9931">
        <f>SUM(M9931:N9931:O9931:P9931:Q9931)</f>
        <v>2</v>
      </c>
      <c r="S9931" s="1">
        <v>91566</v>
      </c>
      <c r="T9931" s="1" t="str">
        <f t="shared" si="622"/>
        <v>Medium</v>
      </c>
      <c r="U9931">
        <v>4</v>
      </c>
      <c r="V9931">
        <v>2023</v>
      </c>
      <c r="W9931" t="s">
        <v>20</v>
      </c>
      <c r="X9931">
        <v>3</v>
      </c>
    </row>
    <row r="9932" spans="1:24" x14ac:dyDescent="0.3">
      <c r="A9932">
        <v>9931</v>
      </c>
      <c r="B9932" t="s">
        <v>31</v>
      </c>
      <c r="C9932" t="str">
        <f>_xlfn.XLOOKUP(B9932,Lookup_table!B:B,Lookup_table!C:C)</f>
        <v>Business</v>
      </c>
      <c r="D9932" t="s">
        <v>14</v>
      </c>
      <c r="E9932" t="s">
        <v>40</v>
      </c>
      <c r="F9932" t="s">
        <v>43</v>
      </c>
      <c r="G9932" t="s">
        <v>17</v>
      </c>
      <c r="H9932" t="str">
        <f t="shared" si="620"/>
        <v>Remote</v>
      </c>
      <c r="I9932" t="s">
        <v>26</v>
      </c>
      <c r="J9932" t="str">
        <f t="shared" si="621"/>
        <v>3-6 yrs</v>
      </c>
      <c r="K9932">
        <f t="shared" ca="1" si="623"/>
        <v>6</v>
      </c>
      <c r="L9932" t="s">
        <v>27</v>
      </c>
      <c r="M9932">
        <v>1</v>
      </c>
      <c r="N9932">
        <v>1</v>
      </c>
      <c r="O9932">
        <v>1</v>
      </c>
      <c r="P9932">
        <v>1</v>
      </c>
      <c r="Q9932">
        <v>0</v>
      </c>
      <c r="R9932">
        <f>SUM(M9932:N9932:O9932:P9932:Q9932)</f>
        <v>4</v>
      </c>
      <c r="S9932" s="1">
        <v>102117</v>
      </c>
      <c r="T9932" s="1" t="str">
        <f t="shared" si="622"/>
        <v>Medium</v>
      </c>
      <c r="U9932">
        <v>11</v>
      </c>
      <c r="V9932">
        <v>2021</v>
      </c>
      <c r="W9932" t="s">
        <v>28</v>
      </c>
      <c r="X9932">
        <v>4</v>
      </c>
    </row>
    <row r="9933" spans="1:24" x14ac:dyDescent="0.3">
      <c r="A9933">
        <v>9932</v>
      </c>
      <c r="B9933" t="s">
        <v>31</v>
      </c>
      <c r="C9933" t="str">
        <f>_xlfn.XLOOKUP(B9933,Lookup_table!B:B,Lookup_table!C:C)</f>
        <v>Business</v>
      </c>
      <c r="D9933" t="s">
        <v>14</v>
      </c>
      <c r="E9933" t="s">
        <v>15</v>
      </c>
      <c r="F9933" t="s">
        <v>43</v>
      </c>
      <c r="G9933" t="s">
        <v>25</v>
      </c>
      <c r="H9933" t="str">
        <f t="shared" si="620"/>
        <v>Onsite/Hybrid</v>
      </c>
      <c r="I9933" t="s">
        <v>35</v>
      </c>
      <c r="J9933" t="str">
        <f t="shared" si="621"/>
        <v>0-2 yrs</v>
      </c>
      <c r="K9933">
        <f t="shared" ca="1" si="623"/>
        <v>0</v>
      </c>
      <c r="L9933" t="s">
        <v>19</v>
      </c>
      <c r="M9933">
        <v>1</v>
      </c>
      <c r="N9933">
        <v>1</v>
      </c>
      <c r="O9933">
        <v>1</v>
      </c>
      <c r="P9933">
        <v>0</v>
      </c>
      <c r="Q9933">
        <v>1</v>
      </c>
      <c r="R9933">
        <f>SUM(M9933:N9933:O9933:P9933:Q9933)</f>
        <v>4</v>
      </c>
      <c r="S9933" s="1">
        <v>78867</v>
      </c>
      <c r="T9933" s="1" t="str">
        <f t="shared" si="622"/>
        <v>Medium</v>
      </c>
      <c r="U9933">
        <v>11</v>
      </c>
      <c r="V9933">
        <v>2024</v>
      </c>
      <c r="W9933" t="s">
        <v>20</v>
      </c>
      <c r="X9933">
        <v>2</v>
      </c>
    </row>
    <row r="9934" spans="1:24" x14ac:dyDescent="0.3">
      <c r="A9934">
        <v>9933</v>
      </c>
      <c r="B9934" t="s">
        <v>50</v>
      </c>
      <c r="C9934" t="str">
        <f>_xlfn.XLOOKUP(B9934,Lookup_table!B:B,Lookup_table!C:C)</f>
        <v>AI</v>
      </c>
      <c r="D9934" t="s">
        <v>22</v>
      </c>
      <c r="E9934" t="s">
        <v>15</v>
      </c>
      <c r="F9934" t="s">
        <v>51</v>
      </c>
      <c r="G9934" t="s">
        <v>17</v>
      </c>
      <c r="H9934" t="str">
        <f t="shared" si="620"/>
        <v>Remote</v>
      </c>
      <c r="I9934" t="s">
        <v>18</v>
      </c>
      <c r="J9934" t="str">
        <f t="shared" si="621"/>
        <v>7+ yrs</v>
      </c>
      <c r="K9934">
        <f t="shared" ca="1" si="623"/>
        <v>8</v>
      </c>
      <c r="L9934" t="s">
        <v>39</v>
      </c>
      <c r="M9934">
        <v>1</v>
      </c>
      <c r="N9934">
        <v>1</v>
      </c>
      <c r="O9934">
        <v>0</v>
      </c>
      <c r="P9934">
        <v>0</v>
      </c>
      <c r="Q9934">
        <v>0</v>
      </c>
      <c r="R9934">
        <f>SUM(M9934:N9934:O9934:P9934:Q9934)</f>
        <v>2</v>
      </c>
      <c r="S9934" s="1">
        <v>157877</v>
      </c>
      <c r="T9934" s="1" t="str">
        <f t="shared" si="622"/>
        <v>High</v>
      </c>
      <c r="U9934">
        <v>7</v>
      </c>
      <c r="V9934">
        <v>2024</v>
      </c>
      <c r="W9934" t="s">
        <v>28</v>
      </c>
      <c r="X9934">
        <v>7</v>
      </c>
    </row>
    <row r="9935" spans="1:24" x14ac:dyDescent="0.3">
      <c r="A9935">
        <v>9934</v>
      </c>
      <c r="B9935" t="s">
        <v>21</v>
      </c>
      <c r="C9935" t="str">
        <f>_xlfn.XLOOKUP(B9935,Lookup_table!B:B,Lookup_table!C:C)</f>
        <v>AI</v>
      </c>
      <c r="D9935" t="s">
        <v>22</v>
      </c>
      <c r="E9935" t="s">
        <v>15</v>
      </c>
      <c r="F9935" t="s">
        <v>24</v>
      </c>
      <c r="G9935" t="s">
        <v>25</v>
      </c>
      <c r="H9935" t="str">
        <f t="shared" si="620"/>
        <v>Onsite/Hybrid</v>
      </c>
      <c r="I9935" t="s">
        <v>26</v>
      </c>
      <c r="J9935" t="str">
        <f t="shared" si="621"/>
        <v>3-6 yrs</v>
      </c>
      <c r="K9935">
        <f t="shared" ca="1" si="623"/>
        <v>6</v>
      </c>
      <c r="L9935" t="s">
        <v>27</v>
      </c>
      <c r="M9935">
        <v>0</v>
      </c>
      <c r="N9935">
        <v>0</v>
      </c>
      <c r="O9935">
        <v>0</v>
      </c>
      <c r="P9935">
        <v>0</v>
      </c>
      <c r="Q9935">
        <v>0</v>
      </c>
      <c r="R9935">
        <f>SUM(M9935:N9935:O9935:P9935:Q9935)</f>
        <v>0</v>
      </c>
      <c r="S9935" s="1">
        <v>132566</v>
      </c>
      <c r="T9935" s="1" t="str">
        <f t="shared" si="622"/>
        <v>High</v>
      </c>
      <c r="U9935">
        <v>6</v>
      </c>
      <c r="V9935">
        <v>2023</v>
      </c>
      <c r="W9935" t="s">
        <v>28</v>
      </c>
      <c r="X9935">
        <v>9</v>
      </c>
    </row>
    <row r="9936" spans="1:24" x14ac:dyDescent="0.3">
      <c r="A9936">
        <v>9935</v>
      </c>
      <c r="B9936" t="s">
        <v>41</v>
      </c>
      <c r="C9936" t="str">
        <f>_xlfn.XLOOKUP(B9936,Lookup_table!B:B,Lookup_table!C:C)</f>
        <v>Data</v>
      </c>
      <c r="D9936" t="s">
        <v>22</v>
      </c>
      <c r="E9936" t="s">
        <v>42</v>
      </c>
      <c r="F9936" t="s">
        <v>51</v>
      </c>
      <c r="G9936" t="s">
        <v>30</v>
      </c>
      <c r="H9936" t="str">
        <f t="shared" si="620"/>
        <v>Onsite/Hybrid</v>
      </c>
      <c r="I9936" t="s">
        <v>18</v>
      </c>
      <c r="J9936" t="str">
        <f t="shared" si="621"/>
        <v>7+ yrs</v>
      </c>
      <c r="K9936">
        <f t="shared" ca="1" si="623"/>
        <v>12</v>
      </c>
      <c r="L9936" t="s">
        <v>19</v>
      </c>
      <c r="M9936">
        <v>0</v>
      </c>
      <c r="N9936">
        <v>0</v>
      </c>
      <c r="O9936">
        <v>1</v>
      </c>
      <c r="P9936">
        <v>0</v>
      </c>
      <c r="Q9936">
        <v>1</v>
      </c>
      <c r="R9936">
        <f>SUM(M9936:N9936:O9936:P9936:Q9936)</f>
        <v>2</v>
      </c>
      <c r="S9936" s="1">
        <v>141829</v>
      </c>
      <c r="T9936" s="1" t="str">
        <f t="shared" si="622"/>
        <v>High</v>
      </c>
      <c r="U9936">
        <v>11</v>
      </c>
      <c r="V9936">
        <v>2024</v>
      </c>
      <c r="W9936" t="s">
        <v>28</v>
      </c>
      <c r="X9936">
        <v>8</v>
      </c>
    </row>
    <row r="9937" spans="1:24" x14ac:dyDescent="0.3">
      <c r="A9937">
        <v>9936</v>
      </c>
      <c r="B9937" t="s">
        <v>50</v>
      </c>
      <c r="C9937" t="str">
        <f>_xlfn.XLOOKUP(B9937,Lookup_table!B:B,Lookup_table!C:C)</f>
        <v>AI</v>
      </c>
      <c r="D9937" t="s">
        <v>14</v>
      </c>
      <c r="E9937" t="s">
        <v>42</v>
      </c>
      <c r="F9937" t="s">
        <v>24</v>
      </c>
      <c r="G9937" t="s">
        <v>25</v>
      </c>
      <c r="H9937" t="str">
        <f t="shared" si="620"/>
        <v>Onsite/Hybrid</v>
      </c>
      <c r="I9937" t="s">
        <v>18</v>
      </c>
      <c r="J9937" t="str">
        <f t="shared" si="621"/>
        <v>7+ yrs</v>
      </c>
      <c r="K9937">
        <f t="shared" ca="1" si="623"/>
        <v>11</v>
      </c>
      <c r="L9937" t="s">
        <v>27</v>
      </c>
      <c r="M9937">
        <v>0</v>
      </c>
      <c r="N9937">
        <v>0</v>
      </c>
      <c r="O9937">
        <v>0</v>
      </c>
      <c r="P9937">
        <v>0</v>
      </c>
      <c r="Q9937">
        <v>0</v>
      </c>
      <c r="R9937">
        <f>SUM(M9937:N9937:O9937:P9937:Q9937)</f>
        <v>0</v>
      </c>
      <c r="S9937" s="1">
        <v>138827</v>
      </c>
      <c r="T9937" s="1" t="str">
        <f t="shared" si="622"/>
        <v>High</v>
      </c>
      <c r="U9937">
        <v>1</v>
      </c>
      <c r="V9937">
        <v>2025</v>
      </c>
      <c r="W9937" t="s">
        <v>20</v>
      </c>
      <c r="X9937">
        <v>6</v>
      </c>
    </row>
    <row r="9938" spans="1:24" x14ac:dyDescent="0.3">
      <c r="A9938">
        <v>9937</v>
      </c>
      <c r="B9938" t="s">
        <v>36</v>
      </c>
      <c r="C9938" t="str">
        <f>_xlfn.XLOOKUP(B9938,Lookup_table!B:B,Lookup_table!C:C)</f>
        <v>Data</v>
      </c>
      <c r="D9938" t="s">
        <v>37</v>
      </c>
      <c r="E9938" t="s">
        <v>40</v>
      </c>
      <c r="F9938" t="s">
        <v>44</v>
      </c>
      <c r="G9938" t="s">
        <v>25</v>
      </c>
      <c r="H9938" t="str">
        <f t="shared" si="620"/>
        <v>Onsite/Hybrid</v>
      </c>
      <c r="I9938" t="s">
        <v>26</v>
      </c>
      <c r="J9938" t="str">
        <f t="shared" si="621"/>
        <v>3-6 yrs</v>
      </c>
      <c r="K9938">
        <f t="shared" ca="1" si="623"/>
        <v>3</v>
      </c>
      <c r="L9938" t="s">
        <v>39</v>
      </c>
      <c r="M9938">
        <v>1</v>
      </c>
      <c r="N9938">
        <v>1</v>
      </c>
      <c r="O9938">
        <v>1</v>
      </c>
      <c r="P9938">
        <v>1</v>
      </c>
      <c r="Q9938">
        <v>1</v>
      </c>
      <c r="R9938">
        <f>SUM(M9938:N9938:O9938:P9938:Q9938)</f>
        <v>5</v>
      </c>
      <c r="S9938" s="1">
        <v>111526</v>
      </c>
      <c r="T9938" s="1" t="str">
        <f t="shared" si="622"/>
        <v>Medium</v>
      </c>
      <c r="U9938">
        <v>10</v>
      </c>
      <c r="V9938">
        <v>2026</v>
      </c>
      <c r="W9938" t="s">
        <v>28</v>
      </c>
      <c r="X9938">
        <v>6</v>
      </c>
    </row>
    <row r="9939" spans="1:24" x14ac:dyDescent="0.3">
      <c r="A9939">
        <v>9938</v>
      </c>
      <c r="B9939" t="s">
        <v>33</v>
      </c>
      <c r="C9939" t="str">
        <f>_xlfn.XLOOKUP(B9939,Lookup_table!B:B,Lookup_table!C:C)</f>
        <v>Data</v>
      </c>
      <c r="D9939" t="s">
        <v>14</v>
      </c>
      <c r="E9939" t="s">
        <v>15</v>
      </c>
      <c r="F9939" t="s">
        <v>51</v>
      </c>
      <c r="G9939" t="s">
        <v>30</v>
      </c>
      <c r="H9939" t="str">
        <f t="shared" si="620"/>
        <v>Onsite/Hybrid</v>
      </c>
      <c r="I9939" t="s">
        <v>26</v>
      </c>
      <c r="J9939" t="str">
        <f t="shared" si="621"/>
        <v>3-6 yrs</v>
      </c>
      <c r="K9939">
        <f t="shared" ca="1" si="623"/>
        <v>3</v>
      </c>
      <c r="L9939" t="s">
        <v>39</v>
      </c>
      <c r="M9939">
        <v>1</v>
      </c>
      <c r="N9939">
        <v>1</v>
      </c>
      <c r="O9939">
        <v>0</v>
      </c>
      <c r="P9939">
        <v>1</v>
      </c>
      <c r="Q9939">
        <v>0</v>
      </c>
      <c r="R9939">
        <f>SUM(M9939:N9939:O9939:P9939:Q9939)</f>
        <v>3</v>
      </c>
      <c r="S9939" s="1">
        <v>90770</v>
      </c>
      <c r="T9939" s="1" t="str">
        <f t="shared" si="622"/>
        <v>Medium</v>
      </c>
      <c r="U9939">
        <v>6</v>
      </c>
      <c r="V9939">
        <v>2025</v>
      </c>
      <c r="W9939" t="s">
        <v>28</v>
      </c>
      <c r="X9939">
        <v>9</v>
      </c>
    </row>
    <row r="9940" spans="1:24" x14ac:dyDescent="0.3">
      <c r="A9940">
        <v>9939</v>
      </c>
      <c r="B9940" t="s">
        <v>50</v>
      </c>
      <c r="C9940" t="str">
        <f>_xlfn.XLOOKUP(B9940,Lookup_table!B:B,Lookup_table!C:C)</f>
        <v>AI</v>
      </c>
      <c r="D9940" t="s">
        <v>14</v>
      </c>
      <c r="E9940" t="s">
        <v>42</v>
      </c>
      <c r="F9940" t="s">
        <v>51</v>
      </c>
      <c r="G9940" t="s">
        <v>17</v>
      </c>
      <c r="H9940" t="str">
        <f t="shared" si="620"/>
        <v>Remote</v>
      </c>
      <c r="I9940" t="s">
        <v>35</v>
      </c>
      <c r="J9940" t="str">
        <f t="shared" si="621"/>
        <v>0-2 yrs</v>
      </c>
      <c r="K9940">
        <f t="shared" ca="1" si="623"/>
        <v>2</v>
      </c>
      <c r="L9940" t="s">
        <v>19</v>
      </c>
      <c r="M9940">
        <v>0</v>
      </c>
      <c r="N9940">
        <v>1</v>
      </c>
      <c r="O9940">
        <v>1</v>
      </c>
      <c r="P9940">
        <v>1</v>
      </c>
      <c r="Q9940">
        <v>0</v>
      </c>
      <c r="R9940">
        <f>SUM(M9940:N9940:O9940:P9940:Q9940)</f>
        <v>3</v>
      </c>
      <c r="S9940" s="1">
        <v>121647</v>
      </c>
      <c r="T9940" s="1" t="str">
        <f t="shared" si="622"/>
        <v>High</v>
      </c>
      <c r="U9940">
        <v>8</v>
      </c>
      <c r="V9940">
        <v>2024</v>
      </c>
      <c r="W9940" t="s">
        <v>28</v>
      </c>
      <c r="X9940">
        <v>9</v>
      </c>
    </row>
    <row r="9941" spans="1:24" x14ac:dyDescent="0.3">
      <c r="A9941">
        <v>9940</v>
      </c>
      <c r="B9941" t="s">
        <v>31</v>
      </c>
      <c r="C9941" t="str">
        <f>_xlfn.XLOOKUP(B9941,Lookup_table!B:B,Lookup_table!C:C)</f>
        <v>Business</v>
      </c>
      <c r="D9941" t="s">
        <v>14</v>
      </c>
      <c r="E9941" t="s">
        <v>42</v>
      </c>
      <c r="F9941" t="s">
        <v>16</v>
      </c>
      <c r="G9941" t="s">
        <v>17</v>
      </c>
      <c r="H9941" t="str">
        <f t="shared" si="620"/>
        <v>Remote</v>
      </c>
      <c r="I9941" t="s">
        <v>35</v>
      </c>
      <c r="J9941" t="str">
        <f t="shared" si="621"/>
        <v>0-2 yrs</v>
      </c>
      <c r="K9941">
        <f t="shared" ca="1" si="623"/>
        <v>1</v>
      </c>
      <c r="L9941" t="s">
        <v>19</v>
      </c>
      <c r="M9941">
        <v>0</v>
      </c>
      <c r="N9941">
        <v>0</v>
      </c>
      <c r="O9941">
        <v>0</v>
      </c>
      <c r="P9941">
        <v>1</v>
      </c>
      <c r="Q9941">
        <v>1</v>
      </c>
      <c r="R9941">
        <f>SUM(M9941:N9941:O9941:P9941:Q9941)</f>
        <v>2</v>
      </c>
      <c r="S9941" s="1">
        <v>70898</v>
      </c>
      <c r="T9941" s="1" t="str">
        <f t="shared" si="622"/>
        <v>Medium</v>
      </c>
      <c r="U9941">
        <v>7</v>
      </c>
      <c r="V9941">
        <v>2022</v>
      </c>
      <c r="W9941" t="s">
        <v>34</v>
      </c>
      <c r="X9941">
        <v>3</v>
      </c>
    </row>
    <row r="9942" spans="1:24" x14ac:dyDescent="0.3">
      <c r="A9942">
        <v>9941</v>
      </c>
      <c r="B9942" t="s">
        <v>21</v>
      </c>
      <c r="C9942" t="str">
        <f>_xlfn.XLOOKUP(B9942,Lookup_table!B:B,Lookup_table!C:C)</f>
        <v>AI</v>
      </c>
      <c r="D9942" t="s">
        <v>22</v>
      </c>
      <c r="E9942" t="s">
        <v>40</v>
      </c>
      <c r="F9942" t="s">
        <v>16</v>
      </c>
      <c r="G9942" t="s">
        <v>30</v>
      </c>
      <c r="H9942" t="str">
        <f t="shared" si="620"/>
        <v>Onsite/Hybrid</v>
      </c>
      <c r="I9942" t="s">
        <v>26</v>
      </c>
      <c r="J9942" t="str">
        <f t="shared" si="621"/>
        <v>3-6 yrs</v>
      </c>
      <c r="K9942">
        <f t="shared" ca="1" si="623"/>
        <v>5</v>
      </c>
      <c r="L9942" t="s">
        <v>19</v>
      </c>
      <c r="M9942">
        <v>0</v>
      </c>
      <c r="N9942">
        <v>0</v>
      </c>
      <c r="O9942">
        <v>1</v>
      </c>
      <c r="P9942">
        <v>1</v>
      </c>
      <c r="Q9942">
        <v>1</v>
      </c>
      <c r="R9942">
        <f>SUM(M9942:N9942:O9942:P9942:Q9942)</f>
        <v>3</v>
      </c>
      <c r="S9942" s="1">
        <v>178081</v>
      </c>
      <c r="T9942" s="1" t="str">
        <f t="shared" si="622"/>
        <v>High</v>
      </c>
      <c r="U9942">
        <v>1</v>
      </c>
      <c r="V9942">
        <v>2022</v>
      </c>
      <c r="W9942" t="s">
        <v>28</v>
      </c>
      <c r="X9942">
        <v>8</v>
      </c>
    </row>
    <row r="9943" spans="1:24" x14ac:dyDescent="0.3">
      <c r="A9943">
        <v>9942</v>
      </c>
      <c r="B9943" t="s">
        <v>31</v>
      </c>
      <c r="C9943" t="str">
        <f>_xlfn.XLOOKUP(B9943,Lookup_table!B:B,Lookup_table!C:C)</f>
        <v>Business</v>
      </c>
      <c r="D9943" t="s">
        <v>37</v>
      </c>
      <c r="E9943" t="s">
        <v>42</v>
      </c>
      <c r="F9943" t="s">
        <v>29</v>
      </c>
      <c r="G9943" t="s">
        <v>30</v>
      </c>
      <c r="H9943" t="str">
        <f t="shared" si="620"/>
        <v>Onsite/Hybrid</v>
      </c>
      <c r="I9943" t="s">
        <v>35</v>
      </c>
      <c r="J9943" t="str">
        <f t="shared" si="621"/>
        <v>0-2 yrs</v>
      </c>
      <c r="K9943">
        <f t="shared" ca="1" si="623"/>
        <v>0</v>
      </c>
      <c r="L9943" t="s">
        <v>27</v>
      </c>
      <c r="M9943">
        <v>0</v>
      </c>
      <c r="N9943">
        <v>1</v>
      </c>
      <c r="O9943">
        <v>0</v>
      </c>
      <c r="P9943">
        <v>1</v>
      </c>
      <c r="Q9943">
        <v>1</v>
      </c>
      <c r="R9943">
        <f>SUM(M9943:N9943:O9943:P9943:Q9943)</f>
        <v>3</v>
      </c>
      <c r="S9943" s="1">
        <v>71088</v>
      </c>
      <c r="T9943" s="1" t="str">
        <f t="shared" si="622"/>
        <v>Medium</v>
      </c>
      <c r="U9943">
        <v>12</v>
      </c>
      <c r="V9943">
        <v>2021</v>
      </c>
      <c r="W9943" t="s">
        <v>34</v>
      </c>
      <c r="X9943">
        <v>5</v>
      </c>
    </row>
    <row r="9944" spans="1:24" x14ac:dyDescent="0.3">
      <c r="A9944">
        <v>9943</v>
      </c>
      <c r="B9944" t="s">
        <v>31</v>
      </c>
      <c r="C9944" t="str">
        <f>_xlfn.XLOOKUP(B9944,Lookup_table!B:B,Lookup_table!C:C)</f>
        <v>Business</v>
      </c>
      <c r="D9944" t="s">
        <v>37</v>
      </c>
      <c r="E9944" t="s">
        <v>15</v>
      </c>
      <c r="F9944" t="s">
        <v>44</v>
      </c>
      <c r="G9944" t="s">
        <v>17</v>
      </c>
      <c r="H9944" t="str">
        <f t="shared" si="620"/>
        <v>Remote</v>
      </c>
      <c r="I9944" t="s">
        <v>35</v>
      </c>
      <c r="J9944" t="str">
        <f t="shared" si="621"/>
        <v>0-2 yrs</v>
      </c>
      <c r="K9944">
        <f t="shared" ca="1" si="623"/>
        <v>1</v>
      </c>
      <c r="L9944" t="s">
        <v>19</v>
      </c>
      <c r="M9944">
        <v>1</v>
      </c>
      <c r="N9944">
        <v>0</v>
      </c>
      <c r="O9944">
        <v>0</v>
      </c>
      <c r="P9944">
        <v>1</v>
      </c>
      <c r="Q9944">
        <v>0</v>
      </c>
      <c r="R9944">
        <f>SUM(M9944:N9944:O9944:P9944:Q9944)</f>
        <v>2</v>
      </c>
      <c r="S9944" s="1">
        <v>67802</v>
      </c>
      <c r="T9944" s="1" t="str">
        <f t="shared" si="622"/>
        <v>Low</v>
      </c>
      <c r="U9944">
        <v>9</v>
      </c>
      <c r="V9944">
        <v>2020</v>
      </c>
      <c r="W9944" t="s">
        <v>34</v>
      </c>
      <c r="X9944">
        <v>1</v>
      </c>
    </row>
    <row r="9945" spans="1:24" x14ac:dyDescent="0.3">
      <c r="A9945">
        <v>9944</v>
      </c>
      <c r="B9945" t="s">
        <v>33</v>
      </c>
      <c r="C9945" t="str">
        <f>_xlfn.XLOOKUP(B9945,Lookup_table!B:B,Lookup_table!C:C)</f>
        <v>Data</v>
      </c>
      <c r="D9945" t="s">
        <v>37</v>
      </c>
      <c r="E9945" t="s">
        <v>38</v>
      </c>
      <c r="F9945" t="s">
        <v>24</v>
      </c>
      <c r="G9945" t="s">
        <v>17</v>
      </c>
      <c r="H9945" t="str">
        <f t="shared" si="620"/>
        <v>Remote</v>
      </c>
      <c r="I9945" t="s">
        <v>18</v>
      </c>
      <c r="J9945" t="str">
        <f t="shared" si="621"/>
        <v>7+ yrs</v>
      </c>
      <c r="K9945">
        <f t="shared" ca="1" si="623"/>
        <v>11</v>
      </c>
      <c r="L9945" t="s">
        <v>39</v>
      </c>
      <c r="M9945">
        <v>1</v>
      </c>
      <c r="N9945">
        <v>0</v>
      </c>
      <c r="O9945">
        <v>0</v>
      </c>
      <c r="P9945">
        <v>0</v>
      </c>
      <c r="Q9945">
        <v>0</v>
      </c>
      <c r="R9945">
        <f>SUM(M9945:N9945:O9945:P9945:Q9945)</f>
        <v>1</v>
      </c>
      <c r="S9945" s="1">
        <v>103929</v>
      </c>
      <c r="T9945" s="1" t="str">
        <f t="shared" si="622"/>
        <v>Medium</v>
      </c>
      <c r="U9945">
        <v>3</v>
      </c>
      <c r="V9945">
        <v>2025</v>
      </c>
      <c r="W9945" t="s">
        <v>34</v>
      </c>
      <c r="X9945">
        <v>3</v>
      </c>
    </row>
    <row r="9946" spans="1:24" x14ac:dyDescent="0.3">
      <c r="A9946">
        <v>9945</v>
      </c>
      <c r="B9946" t="s">
        <v>50</v>
      </c>
      <c r="C9946" t="str">
        <f>_xlfn.XLOOKUP(B9946,Lookup_table!B:B,Lookup_table!C:C)</f>
        <v>AI</v>
      </c>
      <c r="D9946" t="s">
        <v>37</v>
      </c>
      <c r="E9946" t="s">
        <v>32</v>
      </c>
      <c r="F9946" t="s">
        <v>29</v>
      </c>
      <c r="G9946" t="s">
        <v>25</v>
      </c>
      <c r="H9946" t="str">
        <f t="shared" si="620"/>
        <v>Onsite/Hybrid</v>
      </c>
      <c r="I9946" t="s">
        <v>26</v>
      </c>
      <c r="J9946" t="str">
        <f t="shared" si="621"/>
        <v>3-6 yrs</v>
      </c>
      <c r="K9946">
        <f t="shared" ca="1" si="623"/>
        <v>4</v>
      </c>
      <c r="L9946" t="s">
        <v>27</v>
      </c>
      <c r="M9946">
        <v>0</v>
      </c>
      <c r="N9946">
        <v>1</v>
      </c>
      <c r="O9946">
        <v>1</v>
      </c>
      <c r="P9946">
        <v>0</v>
      </c>
      <c r="Q9946">
        <v>0</v>
      </c>
      <c r="R9946">
        <f>SUM(M9946:N9946:O9946:P9946:Q9946)</f>
        <v>2</v>
      </c>
      <c r="S9946" s="1">
        <v>125000</v>
      </c>
      <c r="T9946" s="1" t="str">
        <f t="shared" si="622"/>
        <v>High</v>
      </c>
      <c r="U9946">
        <v>11</v>
      </c>
      <c r="V9946">
        <v>2025</v>
      </c>
      <c r="W9946" t="s">
        <v>28</v>
      </c>
      <c r="X9946">
        <v>8</v>
      </c>
    </row>
    <row r="9947" spans="1:24" x14ac:dyDescent="0.3">
      <c r="A9947">
        <v>9946</v>
      </c>
      <c r="B9947" t="s">
        <v>21</v>
      </c>
      <c r="C9947" t="str">
        <f>_xlfn.XLOOKUP(B9947,Lookup_table!B:B,Lookup_table!C:C)</f>
        <v>AI</v>
      </c>
      <c r="D9947" t="s">
        <v>22</v>
      </c>
      <c r="E9947" t="s">
        <v>42</v>
      </c>
      <c r="F9947" t="s">
        <v>52</v>
      </c>
      <c r="G9947" t="s">
        <v>30</v>
      </c>
      <c r="H9947" t="str">
        <f t="shared" si="620"/>
        <v>Onsite/Hybrid</v>
      </c>
      <c r="I9947" t="s">
        <v>18</v>
      </c>
      <c r="J9947" t="str">
        <f t="shared" si="621"/>
        <v>7+ yrs</v>
      </c>
      <c r="K9947">
        <f t="shared" ca="1" si="623"/>
        <v>14</v>
      </c>
      <c r="L9947" t="s">
        <v>27</v>
      </c>
      <c r="M9947">
        <v>0</v>
      </c>
      <c r="N9947">
        <v>0</v>
      </c>
      <c r="O9947">
        <v>1</v>
      </c>
      <c r="P9947">
        <v>0</v>
      </c>
      <c r="Q9947">
        <v>0</v>
      </c>
      <c r="R9947">
        <f>SUM(M9947:N9947:O9947:P9947:Q9947)</f>
        <v>1</v>
      </c>
      <c r="S9947" s="1">
        <v>172218</v>
      </c>
      <c r="T9947" s="1" t="str">
        <f t="shared" si="622"/>
        <v>High</v>
      </c>
      <c r="U9947">
        <v>11</v>
      </c>
      <c r="V9947">
        <v>2026</v>
      </c>
      <c r="W9947" t="s">
        <v>28</v>
      </c>
      <c r="X9947">
        <v>8</v>
      </c>
    </row>
    <row r="9948" spans="1:24" x14ac:dyDescent="0.3">
      <c r="A9948">
        <v>9947</v>
      </c>
      <c r="B9948" t="s">
        <v>50</v>
      </c>
      <c r="C9948" t="str">
        <f>_xlfn.XLOOKUP(B9948,Lookup_table!B:B,Lookup_table!C:C)</f>
        <v>AI</v>
      </c>
      <c r="D9948" t="s">
        <v>14</v>
      </c>
      <c r="E9948" t="s">
        <v>15</v>
      </c>
      <c r="F9948" t="s">
        <v>16</v>
      </c>
      <c r="G9948" t="s">
        <v>17</v>
      </c>
      <c r="H9948" t="str">
        <f t="shared" si="620"/>
        <v>Remote</v>
      </c>
      <c r="I9948" t="s">
        <v>18</v>
      </c>
      <c r="J9948" t="str">
        <f t="shared" si="621"/>
        <v>7+ yrs</v>
      </c>
      <c r="K9948">
        <f t="shared" ca="1" si="623"/>
        <v>8</v>
      </c>
      <c r="L9948" t="s">
        <v>39</v>
      </c>
      <c r="M9948">
        <v>1</v>
      </c>
      <c r="N9948">
        <v>1</v>
      </c>
      <c r="O9948">
        <v>1</v>
      </c>
      <c r="P9948">
        <v>0</v>
      </c>
      <c r="Q9948">
        <v>0</v>
      </c>
      <c r="R9948">
        <f>SUM(M9948:N9948:O9948:P9948:Q9948)</f>
        <v>3</v>
      </c>
      <c r="S9948" s="1">
        <v>155846</v>
      </c>
      <c r="T9948" s="1" t="str">
        <f t="shared" si="622"/>
        <v>High</v>
      </c>
      <c r="U9948">
        <v>7</v>
      </c>
      <c r="V9948">
        <v>2023</v>
      </c>
      <c r="W9948" t="s">
        <v>28</v>
      </c>
      <c r="X9948">
        <v>9</v>
      </c>
    </row>
    <row r="9949" spans="1:24" x14ac:dyDescent="0.3">
      <c r="A9949">
        <v>9948</v>
      </c>
      <c r="B9949" t="s">
        <v>33</v>
      </c>
      <c r="C9949" t="str">
        <f>_xlfn.XLOOKUP(B9949,Lookup_table!B:B,Lookup_table!C:C)</f>
        <v>Data</v>
      </c>
      <c r="D9949" t="s">
        <v>34</v>
      </c>
      <c r="E9949" t="s">
        <v>38</v>
      </c>
      <c r="F9949" t="s">
        <v>52</v>
      </c>
      <c r="G9949" t="s">
        <v>25</v>
      </c>
      <c r="H9949" t="str">
        <f t="shared" si="620"/>
        <v>Onsite/Hybrid</v>
      </c>
      <c r="I9949" t="s">
        <v>18</v>
      </c>
      <c r="J9949" t="str">
        <f t="shared" si="621"/>
        <v>7+ yrs</v>
      </c>
      <c r="K9949">
        <f t="shared" ca="1" si="623"/>
        <v>14</v>
      </c>
      <c r="L9949" t="s">
        <v>27</v>
      </c>
      <c r="M9949">
        <v>0</v>
      </c>
      <c r="N9949">
        <v>0</v>
      </c>
      <c r="O9949">
        <v>1</v>
      </c>
      <c r="P9949">
        <v>1</v>
      </c>
      <c r="Q9949">
        <v>1</v>
      </c>
      <c r="R9949">
        <f>SUM(M9949:N9949:O9949:P9949:Q9949)</f>
        <v>3</v>
      </c>
      <c r="S9949" s="1">
        <v>140105</v>
      </c>
      <c r="T9949" s="1" t="str">
        <f t="shared" si="622"/>
        <v>High</v>
      </c>
      <c r="U9949">
        <v>1</v>
      </c>
      <c r="V9949">
        <v>2025</v>
      </c>
      <c r="W9949" t="s">
        <v>28</v>
      </c>
      <c r="X9949">
        <v>9</v>
      </c>
    </row>
    <row r="9950" spans="1:24" x14ac:dyDescent="0.3">
      <c r="A9950">
        <v>9949</v>
      </c>
      <c r="B9950" t="s">
        <v>36</v>
      </c>
      <c r="C9950" t="str">
        <f>_xlfn.XLOOKUP(B9950,Lookup_table!B:B,Lookup_table!C:C)</f>
        <v>Data</v>
      </c>
      <c r="D9950" t="s">
        <v>22</v>
      </c>
      <c r="E9950" t="s">
        <v>40</v>
      </c>
      <c r="F9950" t="s">
        <v>51</v>
      </c>
      <c r="G9950" t="s">
        <v>17</v>
      </c>
      <c r="H9950" t="str">
        <f t="shared" si="620"/>
        <v>Remote</v>
      </c>
      <c r="I9950" t="s">
        <v>35</v>
      </c>
      <c r="J9950" t="str">
        <f t="shared" si="621"/>
        <v>0-2 yrs</v>
      </c>
      <c r="K9950">
        <f t="shared" ca="1" si="623"/>
        <v>0</v>
      </c>
      <c r="L9950" t="s">
        <v>19</v>
      </c>
      <c r="M9950">
        <v>1</v>
      </c>
      <c r="N9950">
        <v>0</v>
      </c>
      <c r="O9950">
        <v>0</v>
      </c>
      <c r="P9950">
        <v>0</v>
      </c>
      <c r="Q9950">
        <v>1</v>
      </c>
      <c r="R9950">
        <f>SUM(M9950:N9950:O9950:P9950:Q9950)</f>
        <v>2</v>
      </c>
      <c r="S9950" s="1">
        <v>84465</v>
      </c>
      <c r="T9950" s="1" t="str">
        <f t="shared" si="622"/>
        <v>Medium</v>
      </c>
      <c r="U9950">
        <v>1</v>
      </c>
      <c r="V9950">
        <v>2026</v>
      </c>
      <c r="W9950" t="s">
        <v>20</v>
      </c>
      <c r="X9950">
        <v>4</v>
      </c>
    </row>
    <row r="9951" spans="1:24" x14ac:dyDescent="0.3">
      <c r="A9951">
        <v>9950</v>
      </c>
      <c r="B9951" t="s">
        <v>33</v>
      </c>
      <c r="C9951" t="str">
        <f>_xlfn.XLOOKUP(B9951,Lookup_table!B:B,Lookup_table!C:C)</f>
        <v>Data</v>
      </c>
      <c r="D9951" t="s">
        <v>14</v>
      </c>
      <c r="E9951" t="s">
        <v>38</v>
      </c>
      <c r="F9951" t="s">
        <v>29</v>
      </c>
      <c r="G9951" t="s">
        <v>25</v>
      </c>
      <c r="H9951" t="str">
        <f t="shared" si="620"/>
        <v>Onsite/Hybrid</v>
      </c>
      <c r="I9951" t="s">
        <v>26</v>
      </c>
      <c r="J9951" t="str">
        <f t="shared" si="621"/>
        <v>3-6 yrs</v>
      </c>
      <c r="K9951">
        <f t="shared" ca="1" si="623"/>
        <v>6</v>
      </c>
      <c r="L9951" t="s">
        <v>39</v>
      </c>
      <c r="M9951">
        <v>1</v>
      </c>
      <c r="N9951">
        <v>0</v>
      </c>
      <c r="O9951">
        <v>0</v>
      </c>
      <c r="P9951">
        <v>0</v>
      </c>
      <c r="Q9951">
        <v>1</v>
      </c>
      <c r="R9951">
        <f>SUM(M9951:N9951:O9951:P9951:Q9951)</f>
        <v>2</v>
      </c>
      <c r="S9951" s="1">
        <v>88718</v>
      </c>
      <c r="T9951" s="1" t="str">
        <f t="shared" si="622"/>
        <v>Medium</v>
      </c>
      <c r="U9951">
        <v>2</v>
      </c>
      <c r="V9951">
        <v>2022</v>
      </c>
      <c r="W9951" t="s">
        <v>28</v>
      </c>
      <c r="X9951">
        <v>9</v>
      </c>
    </row>
    <row r="9952" spans="1:24" x14ac:dyDescent="0.3">
      <c r="A9952">
        <v>9951</v>
      </c>
      <c r="B9952" t="s">
        <v>21</v>
      </c>
      <c r="C9952" t="str">
        <f>_xlfn.XLOOKUP(B9952,Lookup_table!B:B,Lookup_table!C:C)</f>
        <v>AI</v>
      </c>
      <c r="D9952" t="s">
        <v>14</v>
      </c>
      <c r="E9952" t="s">
        <v>42</v>
      </c>
      <c r="F9952" t="s">
        <v>16</v>
      </c>
      <c r="G9952" t="s">
        <v>25</v>
      </c>
      <c r="H9952" t="str">
        <f t="shared" si="620"/>
        <v>Onsite/Hybrid</v>
      </c>
      <c r="I9952" t="s">
        <v>18</v>
      </c>
      <c r="J9952" t="str">
        <f t="shared" si="621"/>
        <v>7+ yrs</v>
      </c>
      <c r="K9952">
        <f t="shared" ca="1" si="623"/>
        <v>8</v>
      </c>
      <c r="L9952" t="s">
        <v>39</v>
      </c>
      <c r="M9952">
        <v>0</v>
      </c>
      <c r="N9952">
        <v>0</v>
      </c>
      <c r="O9952">
        <v>0</v>
      </c>
      <c r="P9952">
        <v>0</v>
      </c>
      <c r="Q9952">
        <v>0</v>
      </c>
      <c r="R9952">
        <f>SUM(M9952:N9952:O9952:P9952:Q9952)</f>
        <v>0</v>
      </c>
      <c r="S9952" s="1">
        <v>144618</v>
      </c>
      <c r="T9952" s="1" t="str">
        <f t="shared" si="622"/>
        <v>High</v>
      </c>
      <c r="U9952">
        <v>5</v>
      </c>
      <c r="V9952">
        <v>2022</v>
      </c>
      <c r="W9952" t="s">
        <v>20</v>
      </c>
      <c r="X9952">
        <v>5</v>
      </c>
    </row>
    <row r="9953" spans="1:24" x14ac:dyDescent="0.3">
      <c r="A9953">
        <v>9952</v>
      </c>
      <c r="B9953" t="s">
        <v>33</v>
      </c>
      <c r="C9953" t="str">
        <f>_xlfn.XLOOKUP(B9953,Lookup_table!B:B,Lookup_table!C:C)</f>
        <v>Data</v>
      </c>
      <c r="D9953" t="s">
        <v>14</v>
      </c>
      <c r="E9953" t="s">
        <v>32</v>
      </c>
      <c r="F9953" t="s">
        <v>43</v>
      </c>
      <c r="G9953" t="s">
        <v>17</v>
      </c>
      <c r="H9953" t="str">
        <f t="shared" si="620"/>
        <v>Remote</v>
      </c>
      <c r="I9953" t="s">
        <v>35</v>
      </c>
      <c r="J9953" t="str">
        <f t="shared" si="621"/>
        <v>0-2 yrs</v>
      </c>
      <c r="K9953">
        <f t="shared" ca="1" si="623"/>
        <v>1</v>
      </c>
      <c r="L9953" t="s">
        <v>19</v>
      </c>
      <c r="M9953">
        <v>0</v>
      </c>
      <c r="N9953">
        <v>1</v>
      </c>
      <c r="O9953">
        <v>1</v>
      </c>
      <c r="P9953">
        <v>0</v>
      </c>
      <c r="Q9953">
        <v>0</v>
      </c>
      <c r="R9953">
        <f>SUM(M9953:N9953:O9953:P9953:Q9953)</f>
        <v>2</v>
      </c>
      <c r="S9953" s="1">
        <v>60006</v>
      </c>
      <c r="T9953" s="1" t="str">
        <f t="shared" si="622"/>
        <v>Low</v>
      </c>
      <c r="U9953">
        <v>8</v>
      </c>
      <c r="V9953">
        <v>2023</v>
      </c>
      <c r="W9953" t="s">
        <v>28</v>
      </c>
      <c r="X9953">
        <v>8</v>
      </c>
    </row>
    <row r="9954" spans="1:24" x14ac:dyDescent="0.3">
      <c r="A9954">
        <v>9953</v>
      </c>
      <c r="B9954" t="s">
        <v>50</v>
      </c>
      <c r="C9954" t="str">
        <f>_xlfn.XLOOKUP(B9954,Lookup_table!B:B,Lookup_table!C:C)</f>
        <v>AI</v>
      </c>
      <c r="D9954" t="s">
        <v>14</v>
      </c>
      <c r="E9954" t="s">
        <v>32</v>
      </c>
      <c r="F9954" t="s">
        <v>16</v>
      </c>
      <c r="G9954" t="s">
        <v>25</v>
      </c>
      <c r="H9954" t="str">
        <f t="shared" si="620"/>
        <v>Onsite/Hybrid</v>
      </c>
      <c r="I9954" t="s">
        <v>26</v>
      </c>
      <c r="J9954" t="str">
        <f t="shared" si="621"/>
        <v>3-6 yrs</v>
      </c>
      <c r="K9954">
        <f t="shared" ca="1" si="623"/>
        <v>4</v>
      </c>
      <c r="L9954" t="s">
        <v>27</v>
      </c>
      <c r="M9954">
        <v>1</v>
      </c>
      <c r="N9954">
        <v>1</v>
      </c>
      <c r="O9954">
        <v>0</v>
      </c>
      <c r="P9954">
        <v>0</v>
      </c>
      <c r="Q9954">
        <v>1</v>
      </c>
      <c r="R9954">
        <f>SUM(M9954:N9954:O9954:P9954:Q9954)</f>
        <v>3</v>
      </c>
      <c r="S9954" s="1">
        <v>129403</v>
      </c>
      <c r="T9954" s="1" t="str">
        <f t="shared" si="622"/>
        <v>High</v>
      </c>
      <c r="U9954">
        <v>5</v>
      </c>
      <c r="V9954">
        <v>2026</v>
      </c>
      <c r="W9954" t="s">
        <v>28</v>
      </c>
      <c r="X9954">
        <v>9</v>
      </c>
    </row>
    <row r="9955" spans="1:24" x14ac:dyDescent="0.3">
      <c r="A9955">
        <v>9954</v>
      </c>
      <c r="B9955" t="s">
        <v>41</v>
      </c>
      <c r="C9955" t="str">
        <f>_xlfn.XLOOKUP(B9955,Lookup_table!B:B,Lookup_table!C:C)</f>
        <v>Data</v>
      </c>
      <c r="D9955" t="s">
        <v>37</v>
      </c>
      <c r="E9955" t="s">
        <v>38</v>
      </c>
      <c r="F9955" t="s">
        <v>29</v>
      </c>
      <c r="G9955" t="s">
        <v>25</v>
      </c>
      <c r="H9955" t="str">
        <f t="shared" si="620"/>
        <v>Onsite/Hybrid</v>
      </c>
      <c r="I9955" t="s">
        <v>26</v>
      </c>
      <c r="J9955" t="str">
        <f t="shared" si="621"/>
        <v>3-6 yrs</v>
      </c>
      <c r="K9955">
        <f t="shared" ca="1" si="623"/>
        <v>4</v>
      </c>
      <c r="L9955" t="s">
        <v>27</v>
      </c>
      <c r="M9955">
        <v>1</v>
      </c>
      <c r="N9955">
        <v>0</v>
      </c>
      <c r="O9955">
        <v>0</v>
      </c>
      <c r="P9955">
        <v>1</v>
      </c>
      <c r="Q9955">
        <v>0</v>
      </c>
      <c r="R9955">
        <f>SUM(M9955:N9955:O9955:P9955:Q9955)</f>
        <v>2</v>
      </c>
      <c r="S9955" s="1">
        <v>91765</v>
      </c>
      <c r="T9955" s="1" t="str">
        <f t="shared" si="622"/>
        <v>Medium</v>
      </c>
      <c r="U9955">
        <v>5</v>
      </c>
      <c r="V9955">
        <v>2022</v>
      </c>
      <c r="W9955" t="s">
        <v>28</v>
      </c>
      <c r="X9955">
        <v>7</v>
      </c>
    </row>
    <row r="9956" spans="1:24" x14ac:dyDescent="0.3">
      <c r="A9956">
        <v>9955</v>
      </c>
      <c r="B9956" t="s">
        <v>36</v>
      </c>
      <c r="C9956" t="str">
        <f>_xlfn.XLOOKUP(B9956,Lookup_table!B:B,Lookup_table!C:C)</f>
        <v>Data</v>
      </c>
      <c r="D9956" t="s">
        <v>14</v>
      </c>
      <c r="E9956" t="s">
        <v>42</v>
      </c>
      <c r="F9956" t="s">
        <v>51</v>
      </c>
      <c r="G9956" t="s">
        <v>25</v>
      </c>
      <c r="H9956" t="str">
        <f t="shared" si="620"/>
        <v>Onsite/Hybrid</v>
      </c>
      <c r="I9956" t="s">
        <v>26</v>
      </c>
      <c r="J9956" t="str">
        <f t="shared" si="621"/>
        <v>3-6 yrs</v>
      </c>
      <c r="K9956">
        <f t="shared" ca="1" si="623"/>
        <v>4</v>
      </c>
      <c r="L9956" t="s">
        <v>27</v>
      </c>
      <c r="M9956">
        <v>1</v>
      </c>
      <c r="N9956">
        <v>1</v>
      </c>
      <c r="O9956">
        <v>0</v>
      </c>
      <c r="P9956">
        <v>0</v>
      </c>
      <c r="Q9956">
        <v>0</v>
      </c>
      <c r="R9956">
        <f>SUM(M9956:N9956:O9956:P9956:Q9956)</f>
        <v>2</v>
      </c>
      <c r="S9956" s="1">
        <v>72242</v>
      </c>
      <c r="T9956" s="1" t="str">
        <f t="shared" si="622"/>
        <v>Medium</v>
      </c>
      <c r="U9956">
        <v>6</v>
      </c>
      <c r="V9956">
        <v>2020</v>
      </c>
      <c r="W9956" t="s">
        <v>28</v>
      </c>
      <c r="X9956">
        <v>8</v>
      </c>
    </row>
    <row r="9957" spans="1:24" x14ac:dyDescent="0.3">
      <c r="A9957">
        <v>9956</v>
      </c>
      <c r="B9957" t="s">
        <v>50</v>
      </c>
      <c r="C9957" t="str">
        <f>_xlfn.XLOOKUP(B9957,Lookup_table!B:B,Lookup_table!C:C)</f>
        <v>AI</v>
      </c>
      <c r="D9957" t="s">
        <v>22</v>
      </c>
      <c r="E9957" t="s">
        <v>15</v>
      </c>
      <c r="F9957" t="s">
        <v>51</v>
      </c>
      <c r="G9957" t="s">
        <v>30</v>
      </c>
      <c r="H9957" t="str">
        <f t="shared" si="620"/>
        <v>Onsite/Hybrid</v>
      </c>
      <c r="I9957" t="s">
        <v>18</v>
      </c>
      <c r="J9957" t="str">
        <f t="shared" si="621"/>
        <v>7+ yrs</v>
      </c>
      <c r="K9957">
        <f t="shared" ca="1" si="623"/>
        <v>9</v>
      </c>
      <c r="L9957" t="s">
        <v>39</v>
      </c>
      <c r="M9957">
        <v>1</v>
      </c>
      <c r="N9957">
        <v>0</v>
      </c>
      <c r="O9957">
        <v>1</v>
      </c>
      <c r="P9957">
        <v>0</v>
      </c>
      <c r="Q9957">
        <v>1</v>
      </c>
      <c r="R9957">
        <f>SUM(M9957:N9957:O9957:P9957:Q9957)</f>
        <v>3</v>
      </c>
      <c r="S9957" s="1">
        <v>187392</v>
      </c>
      <c r="T9957" s="1" t="str">
        <f t="shared" si="622"/>
        <v>High</v>
      </c>
      <c r="U9957">
        <v>3</v>
      </c>
      <c r="V9957">
        <v>2025</v>
      </c>
      <c r="W9957" t="s">
        <v>28</v>
      </c>
      <c r="X9957">
        <v>7</v>
      </c>
    </row>
    <row r="9958" spans="1:24" x14ac:dyDescent="0.3">
      <c r="A9958">
        <v>9957</v>
      </c>
      <c r="B9958" t="s">
        <v>21</v>
      </c>
      <c r="C9958" t="str">
        <f>_xlfn.XLOOKUP(B9958,Lookup_table!B:B,Lookup_table!C:C)</f>
        <v>AI</v>
      </c>
      <c r="D9958" t="s">
        <v>37</v>
      </c>
      <c r="E9958" t="s">
        <v>15</v>
      </c>
      <c r="F9958" t="s">
        <v>52</v>
      </c>
      <c r="G9958" t="s">
        <v>17</v>
      </c>
      <c r="H9958" t="str">
        <f t="shared" si="620"/>
        <v>Remote</v>
      </c>
      <c r="I9958" t="s">
        <v>18</v>
      </c>
      <c r="J9958" t="str">
        <f t="shared" si="621"/>
        <v>7+ yrs</v>
      </c>
      <c r="K9958">
        <f t="shared" ca="1" si="623"/>
        <v>13</v>
      </c>
      <c r="L9958" t="s">
        <v>27</v>
      </c>
      <c r="M9958">
        <v>0</v>
      </c>
      <c r="N9958">
        <v>1</v>
      </c>
      <c r="O9958">
        <v>0</v>
      </c>
      <c r="P9958">
        <v>1</v>
      </c>
      <c r="Q9958">
        <v>1</v>
      </c>
      <c r="R9958">
        <f>SUM(M9958:N9958:O9958:P9958:Q9958)</f>
        <v>3</v>
      </c>
      <c r="S9958" s="1">
        <v>166644</v>
      </c>
      <c r="T9958" s="1" t="str">
        <f t="shared" si="622"/>
        <v>High</v>
      </c>
      <c r="U9958">
        <v>6</v>
      </c>
      <c r="V9958">
        <v>2024</v>
      </c>
      <c r="W9958" t="s">
        <v>20</v>
      </c>
      <c r="X9958">
        <v>3</v>
      </c>
    </row>
    <row r="9959" spans="1:24" x14ac:dyDescent="0.3">
      <c r="A9959">
        <v>9958</v>
      </c>
      <c r="B9959" t="s">
        <v>31</v>
      </c>
      <c r="C9959" t="str">
        <f>_xlfn.XLOOKUP(B9959,Lookup_table!B:B,Lookup_table!C:C)</f>
        <v>Business</v>
      </c>
      <c r="D9959" t="s">
        <v>34</v>
      </c>
      <c r="E9959" t="s">
        <v>42</v>
      </c>
      <c r="F9959" t="s">
        <v>52</v>
      </c>
      <c r="G9959" t="s">
        <v>30</v>
      </c>
      <c r="H9959" t="str">
        <f t="shared" si="620"/>
        <v>Onsite/Hybrid</v>
      </c>
      <c r="I9959" t="s">
        <v>18</v>
      </c>
      <c r="J9959" t="str">
        <f t="shared" si="621"/>
        <v>7+ yrs</v>
      </c>
      <c r="K9959">
        <f t="shared" ca="1" si="623"/>
        <v>12</v>
      </c>
      <c r="L9959" t="s">
        <v>19</v>
      </c>
      <c r="M9959">
        <v>0</v>
      </c>
      <c r="N9959">
        <v>0</v>
      </c>
      <c r="O9959">
        <v>0</v>
      </c>
      <c r="P9959">
        <v>0</v>
      </c>
      <c r="Q9959">
        <v>0</v>
      </c>
      <c r="R9959">
        <f>SUM(M9959:N9959:O9959:P9959:Q9959)</f>
        <v>0</v>
      </c>
      <c r="S9959" s="1">
        <v>97989</v>
      </c>
      <c r="T9959" s="1" t="str">
        <f t="shared" si="622"/>
        <v>Medium</v>
      </c>
      <c r="U9959">
        <v>9</v>
      </c>
      <c r="V9959">
        <v>2026</v>
      </c>
      <c r="W9959" t="s">
        <v>28</v>
      </c>
      <c r="X9959">
        <v>7</v>
      </c>
    </row>
    <row r="9960" spans="1:24" x14ac:dyDescent="0.3">
      <c r="A9960">
        <v>9959</v>
      </c>
      <c r="B9960" t="s">
        <v>36</v>
      </c>
      <c r="C9960" t="str">
        <f>_xlfn.XLOOKUP(B9960,Lookup_table!B:B,Lookup_table!C:C)</f>
        <v>Data</v>
      </c>
      <c r="D9960" t="s">
        <v>37</v>
      </c>
      <c r="E9960" t="s">
        <v>42</v>
      </c>
      <c r="F9960" t="s">
        <v>43</v>
      </c>
      <c r="G9960" t="s">
        <v>25</v>
      </c>
      <c r="H9960" t="str">
        <f t="shared" si="620"/>
        <v>Onsite/Hybrid</v>
      </c>
      <c r="I9960" t="s">
        <v>26</v>
      </c>
      <c r="J9960" t="str">
        <f t="shared" si="621"/>
        <v>3-6 yrs</v>
      </c>
      <c r="K9960">
        <f t="shared" ca="1" si="623"/>
        <v>6</v>
      </c>
      <c r="L9960" t="s">
        <v>39</v>
      </c>
      <c r="M9960">
        <v>0</v>
      </c>
      <c r="N9960">
        <v>1</v>
      </c>
      <c r="O9960">
        <v>0</v>
      </c>
      <c r="P9960">
        <v>0</v>
      </c>
      <c r="Q9960">
        <v>1</v>
      </c>
      <c r="R9960">
        <f>SUM(M9960:N9960:O9960:P9960:Q9960)</f>
        <v>2</v>
      </c>
      <c r="S9960" s="1">
        <v>81842</v>
      </c>
      <c r="T9960" s="1" t="str">
        <f t="shared" si="622"/>
        <v>Medium</v>
      </c>
      <c r="U9960">
        <v>12</v>
      </c>
      <c r="V9960">
        <v>2026</v>
      </c>
      <c r="W9960" t="s">
        <v>34</v>
      </c>
      <c r="X9960">
        <v>2</v>
      </c>
    </row>
    <row r="9961" spans="1:24" x14ac:dyDescent="0.3">
      <c r="A9961">
        <v>9960</v>
      </c>
      <c r="B9961" t="s">
        <v>21</v>
      </c>
      <c r="C9961" t="str">
        <f>_xlfn.XLOOKUP(B9961,Lookup_table!B:B,Lookup_table!C:C)</f>
        <v>AI</v>
      </c>
      <c r="D9961" t="s">
        <v>34</v>
      </c>
      <c r="E9961" t="s">
        <v>32</v>
      </c>
      <c r="F9961" t="s">
        <v>29</v>
      </c>
      <c r="G9961" t="s">
        <v>30</v>
      </c>
      <c r="H9961" t="str">
        <f t="shared" si="620"/>
        <v>Onsite/Hybrid</v>
      </c>
      <c r="I9961" t="s">
        <v>35</v>
      </c>
      <c r="J9961" t="str">
        <f t="shared" si="621"/>
        <v>0-2 yrs</v>
      </c>
      <c r="K9961">
        <f t="shared" ca="1" si="623"/>
        <v>1</v>
      </c>
      <c r="L9961" t="s">
        <v>39</v>
      </c>
      <c r="M9961">
        <v>0</v>
      </c>
      <c r="N9961">
        <v>1</v>
      </c>
      <c r="O9961">
        <v>1</v>
      </c>
      <c r="P9961">
        <v>1</v>
      </c>
      <c r="Q9961">
        <v>1</v>
      </c>
      <c r="R9961">
        <f>SUM(M9961:N9961:O9961:P9961:Q9961)</f>
        <v>4</v>
      </c>
      <c r="S9961" s="1">
        <v>127625</v>
      </c>
      <c r="T9961" s="1" t="str">
        <f t="shared" si="622"/>
        <v>High</v>
      </c>
      <c r="U9961">
        <v>8</v>
      </c>
      <c r="V9961">
        <v>2022</v>
      </c>
      <c r="W9961" t="s">
        <v>28</v>
      </c>
      <c r="X9961">
        <v>9</v>
      </c>
    </row>
    <row r="9962" spans="1:24" x14ac:dyDescent="0.3">
      <c r="A9962">
        <v>9961</v>
      </c>
      <c r="B9962" t="s">
        <v>21</v>
      </c>
      <c r="C9962" t="str">
        <f>_xlfn.XLOOKUP(B9962,Lookup_table!B:B,Lookup_table!C:C)</f>
        <v>AI</v>
      </c>
      <c r="D9962" t="s">
        <v>34</v>
      </c>
      <c r="E9962" t="s">
        <v>42</v>
      </c>
      <c r="F9962" t="s">
        <v>24</v>
      </c>
      <c r="G9962" t="s">
        <v>17</v>
      </c>
      <c r="H9962" t="str">
        <f t="shared" si="620"/>
        <v>Remote</v>
      </c>
      <c r="I9962" t="s">
        <v>35</v>
      </c>
      <c r="J9962" t="str">
        <f t="shared" si="621"/>
        <v>0-2 yrs</v>
      </c>
      <c r="K9962">
        <f t="shared" ca="1" si="623"/>
        <v>1</v>
      </c>
      <c r="L9962" t="s">
        <v>39</v>
      </c>
      <c r="M9962">
        <v>1</v>
      </c>
      <c r="N9962">
        <v>1</v>
      </c>
      <c r="O9962">
        <v>1</v>
      </c>
      <c r="P9962">
        <v>0</v>
      </c>
      <c r="Q9962">
        <v>1</v>
      </c>
      <c r="R9962">
        <f>SUM(M9962:N9962:O9962:P9962:Q9962)</f>
        <v>4</v>
      </c>
      <c r="S9962" s="1">
        <v>111489</v>
      </c>
      <c r="T9962" s="1" t="str">
        <f t="shared" si="622"/>
        <v>Medium</v>
      </c>
      <c r="U9962">
        <v>2</v>
      </c>
      <c r="V9962">
        <v>2024</v>
      </c>
      <c r="W9962" t="s">
        <v>34</v>
      </c>
      <c r="X9962">
        <v>3</v>
      </c>
    </row>
    <row r="9963" spans="1:24" x14ac:dyDescent="0.3">
      <c r="A9963">
        <v>9962</v>
      </c>
      <c r="B9963" t="s">
        <v>21</v>
      </c>
      <c r="C9963" t="str">
        <f>_xlfn.XLOOKUP(B9963,Lookup_table!B:B,Lookup_table!C:C)</f>
        <v>AI</v>
      </c>
      <c r="D9963" t="s">
        <v>22</v>
      </c>
      <c r="E9963" t="s">
        <v>23</v>
      </c>
      <c r="F9963" t="s">
        <v>24</v>
      </c>
      <c r="G9963" t="s">
        <v>30</v>
      </c>
      <c r="H9963" t="str">
        <f t="shared" si="620"/>
        <v>Onsite/Hybrid</v>
      </c>
      <c r="I9963" t="s">
        <v>35</v>
      </c>
      <c r="J9963" t="str">
        <f t="shared" si="621"/>
        <v>0-2 yrs</v>
      </c>
      <c r="K9963">
        <f t="shared" ca="1" si="623"/>
        <v>0</v>
      </c>
      <c r="L9963" t="s">
        <v>19</v>
      </c>
      <c r="M9963">
        <v>1</v>
      </c>
      <c r="N9963">
        <v>0</v>
      </c>
      <c r="O9963">
        <v>0</v>
      </c>
      <c r="P9963">
        <v>1</v>
      </c>
      <c r="Q9963">
        <v>0</v>
      </c>
      <c r="R9963">
        <f>SUM(M9963:N9963:O9963:P9963:Q9963)</f>
        <v>2</v>
      </c>
      <c r="S9963" s="1">
        <v>128501</v>
      </c>
      <c r="T9963" s="1" t="str">
        <f t="shared" si="622"/>
        <v>High</v>
      </c>
      <c r="U9963">
        <v>3</v>
      </c>
      <c r="V9963">
        <v>2026</v>
      </c>
      <c r="W9963" t="s">
        <v>34</v>
      </c>
      <c r="X9963">
        <v>6</v>
      </c>
    </row>
    <row r="9964" spans="1:24" x14ac:dyDescent="0.3">
      <c r="A9964">
        <v>9963</v>
      </c>
      <c r="B9964" t="s">
        <v>50</v>
      </c>
      <c r="C9964" t="str">
        <f>_xlfn.XLOOKUP(B9964,Lookup_table!B:B,Lookup_table!C:C)</f>
        <v>AI</v>
      </c>
      <c r="D9964" t="s">
        <v>37</v>
      </c>
      <c r="E9964" t="s">
        <v>15</v>
      </c>
      <c r="F9964" t="s">
        <v>16</v>
      </c>
      <c r="G9964" t="s">
        <v>30</v>
      </c>
      <c r="H9964" t="str">
        <f t="shared" si="620"/>
        <v>Onsite/Hybrid</v>
      </c>
      <c r="I9964" t="s">
        <v>18</v>
      </c>
      <c r="J9964" t="str">
        <f t="shared" si="621"/>
        <v>7+ yrs</v>
      </c>
      <c r="K9964">
        <f t="shared" ca="1" si="623"/>
        <v>14</v>
      </c>
      <c r="L9964" t="s">
        <v>27</v>
      </c>
      <c r="M9964">
        <v>1</v>
      </c>
      <c r="N9964">
        <v>0</v>
      </c>
      <c r="O9964">
        <v>1</v>
      </c>
      <c r="P9964">
        <v>0</v>
      </c>
      <c r="Q9964">
        <v>1</v>
      </c>
      <c r="R9964">
        <f>SUM(M9964:N9964:O9964:P9964:Q9964)</f>
        <v>3</v>
      </c>
      <c r="S9964" s="1">
        <v>162181</v>
      </c>
      <c r="T9964" s="1" t="str">
        <f t="shared" si="622"/>
        <v>High</v>
      </c>
      <c r="U9964">
        <v>11</v>
      </c>
      <c r="V9964">
        <v>2025</v>
      </c>
      <c r="W9964" t="s">
        <v>20</v>
      </c>
      <c r="X9964">
        <v>1</v>
      </c>
    </row>
    <row r="9965" spans="1:24" x14ac:dyDescent="0.3">
      <c r="A9965">
        <v>9964</v>
      </c>
      <c r="B9965" t="s">
        <v>50</v>
      </c>
      <c r="C9965" t="str">
        <f>_xlfn.XLOOKUP(B9965,Lookup_table!B:B,Lookup_table!C:C)</f>
        <v>AI</v>
      </c>
      <c r="D9965" t="s">
        <v>34</v>
      </c>
      <c r="E9965" t="s">
        <v>38</v>
      </c>
      <c r="F9965" t="s">
        <v>29</v>
      </c>
      <c r="G9965" t="s">
        <v>30</v>
      </c>
      <c r="H9965" t="str">
        <f t="shared" si="620"/>
        <v>Onsite/Hybrid</v>
      </c>
      <c r="I9965" t="s">
        <v>35</v>
      </c>
      <c r="J9965" t="str">
        <f t="shared" si="621"/>
        <v>0-2 yrs</v>
      </c>
      <c r="K9965">
        <f t="shared" ca="1" si="623"/>
        <v>0</v>
      </c>
      <c r="L9965" t="s">
        <v>39</v>
      </c>
      <c r="M9965">
        <v>1</v>
      </c>
      <c r="N9965">
        <v>0</v>
      </c>
      <c r="O9965">
        <v>0</v>
      </c>
      <c r="P9965">
        <v>0</v>
      </c>
      <c r="Q9965">
        <v>0</v>
      </c>
      <c r="R9965">
        <f>SUM(M9965:N9965:O9965:P9965:Q9965)</f>
        <v>1</v>
      </c>
      <c r="S9965" s="1">
        <v>86687</v>
      </c>
      <c r="T9965" s="1" t="str">
        <f t="shared" si="622"/>
        <v>Medium</v>
      </c>
      <c r="U9965">
        <v>4</v>
      </c>
      <c r="V9965">
        <v>2026</v>
      </c>
      <c r="W9965" t="s">
        <v>28</v>
      </c>
      <c r="X9965">
        <v>8</v>
      </c>
    </row>
    <row r="9966" spans="1:24" x14ac:dyDescent="0.3">
      <c r="A9966">
        <v>9965</v>
      </c>
      <c r="B9966" t="s">
        <v>41</v>
      </c>
      <c r="C9966" t="str">
        <f>_xlfn.XLOOKUP(B9966,Lookup_table!B:B,Lookup_table!C:C)</f>
        <v>Data</v>
      </c>
      <c r="D9966" t="s">
        <v>22</v>
      </c>
      <c r="E9966" t="s">
        <v>38</v>
      </c>
      <c r="F9966" t="s">
        <v>44</v>
      </c>
      <c r="G9966" t="s">
        <v>17</v>
      </c>
      <c r="H9966" t="str">
        <f t="shared" si="620"/>
        <v>Remote</v>
      </c>
      <c r="I9966" t="s">
        <v>18</v>
      </c>
      <c r="J9966" t="str">
        <f t="shared" si="621"/>
        <v>7+ yrs</v>
      </c>
      <c r="K9966">
        <f t="shared" ca="1" si="623"/>
        <v>13</v>
      </c>
      <c r="L9966" t="s">
        <v>27</v>
      </c>
      <c r="M9966">
        <v>1</v>
      </c>
      <c r="N9966">
        <v>0</v>
      </c>
      <c r="O9966">
        <v>1</v>
      </c>
      <c r="P9966">
        <v>1</v>
      </c>
      <c r="Q9966">
        <v>1</v>
      </c>
      <c r="R9966">
        <f>SUM(M9966:N9966:O9966:P9966:Q9966)</f>
        <v>4</v>
      </c>
      <c r="S9966" s="1">
        <v>160733</v>
      </c>
      <c r="T9966" s="1" t="str">
        <f t="shared" si="622"/>
        <v>High</v>
      </c>
      <c r="U9966">
        <v>1</v>
      </c>
      <c r="V9966">
        <v>2024</v>
      </c>
      <c r="W9966" t="s">
        <v>28</v>
      </c>
      <c r="X9966">
        <v>3</v>
      </c>
    </row>
    <row r="9967" spans="1:24" x14ac:dyDescent="0.3">
      <c r="A9967">
        <v>9966</v>
      </c>
      <c r="B9967" t="s">
        <v>41</v>
      </c>
      <c r="C9967" t="str">
        <f>_xlfn.XLOOKUP(B9967,Lookup_table!B:B,Lookup_table!C:C)</f>
        <v>Data</v>
      </c>
      <c r="D9967" t="s">
        <v>14</v>
      </c>
      <c r="E9967" t="s">
        <v>38</v>
      </c>
      <c r="F9967" t="s">
        <v>16</v>
      </c>
      <c r="G9967" t="s">
        <v>17</v>
      </c>
      <c r="H9967" t="str">
        <f t="shared" si="620"/>
        <v>Remote</v>
      </c>
      <c r="I9967" t="s">
        <v>35</v>
      </c>
      <c r="J9967" t="str">
        <f t="shared" si="621"/>
        <v>0-2 yrs</v>
      </c>
      <c r="K9967">
        <f t="shared" ca="1" si="623"/>
        <v>1</v>
      </c>
      <c r="L9967" t="s">
        <v>39</v>
      </c>
      <c r="M9967">
        <v>0</v>
      </c>
      <c r="N9967">
        <v>0</v>
      </c>
      <c r="O9967">
        <v>1</v>
      </c>
      <c r="P9967">
        <v>0</v>
      </c>
      <c r="Q9967">
        <v>0</v>
      </c>
      <c r="R9967">
        <f>SUM(M9967:N9967:O9967:P9967:Q9967)</f>
        <v>1</v>
      </c>
      <c r="S9967" s="1">
        <v>61639</v>
      </c>
      <c r="T9967" s="1" t="str">
        <f t="shared" si="622"/>
        <v>Low</v>
      </c>
      <c r="U9967">
        <v>3</v>
      </c>
      <c r="V9967">
        <v>2024</v>
      </c>
      <c r="W9967" t="s">
        <v>20</v>
      </c>
      <c r="X9967">
        <v>5</v>
      </c>
    </row>
    <row r="9968" spans="1:24" x14ac:dyDescent="0.3">
      <c r="A9968">
        <v>9967</v>
      </c>
      <c r="B9968" t="s">
        <v>36</v>
      </c>
      <c r="C9968" t="str">
        <f>_xlfn.XLOOKUP(B9968,Lookup_table!B:B,Lookup_table!C:C)</f>
        <v>Data</v>
      </c>
      <c r="D9968" t="s">
        <v>14</v>
      </c>
      <c r="E9968" t="s">
        <v>23</v>
      </c>
      <c r="F9968" t="s">
        <v>29</v>
      </c>
      <c r="G9968" t="s">
        <v>25</v>
      </c>
      <c r="H9968" t="str">
        <f t="shared" si="620"/>
        <v>Onsite/Hybrid</v>
      </c>
      <c r="I9968" t="s">
        <v>18</v>
      </c>
      <c r="J9968" t="str">
        <f t="shared" si="621"/>
        <v>7+ yrs</v>
      </c>
      <c r="K9968">
        <f t="shared" ca="1" si="623"/>
        <v>11</v>
      </c>
      <c r="L9968" t="s">
        <v>19</v>
      </c>
      <c r="M9968">
        <v>1</v>
      </c>
      <c r="N9968">
        <v>0</v>
      </c>
      <c r="O9968">
        <v>0</v>
      </c>
      <c r="P9968">
        <v>0</v>
      </c>
      <c r="Q9968">
        <v>1</v>
      </c>
      <c r="R9968">
        <f>SUM(M9968:N9968:O9968:P9968:Q9968)</f>
        <v>2</v>
      </c>
      <c r="S9968" s="1">
        <v>106884</v>
      </c>
      <c r="T9968" s="1" t="str">
        <f t="shared" si="622"/>
        <v>Medium</v>
      </c>
      <c r="U9968">
        <v>6</v>
      </c>
      <c r="V9968">
        <v>2026</v>
      </c>
      <c r="W9968" t="s">
        <v>34</v>
      </c>
      <c r="X9968">
        <v>6</v>
      </c>
    </row>
    <row r="9969" spans="1:24" x14ac:dyDescent="0.3">
      <c r="A9969">
        <v>9968</v>
      </c>
      <c r="B9969" t="s">
        <v>36</v>
      </c>
      <c r="C9969" t="str">
        <f>_xlfn.XLOOKUP(B9969,Lookup_table!B:B,Lookup_table!C:C)</f>
        <v>Data</v>
      </c>
      <c r="D9969" t="s">
        <v>22</v>
      </c>
      <c r="E9969" t="s">
        <v>23</v>
      </c>
      <c r="F9969" t="s">
        <v>24</v>
      </c>
      <c r="G9969" t="s">
        <v>30</v>
      </c>
      <c r="H9969" t="str">
        <f t="shared" si="620"/>
        <v>Onsite/Hybrid</v>
      </c>
      <c r="I9969" t="s">
        <v>18</v>
      </c>
      <c r="J9969" t="str">
        <f t="shared" si="621"/>
        <v>7+ yrs</v>
      </c>
      <c r="K9969">
        <f t="shared" ca="1" si="623"/>
        <v>11</v>
      </c>
      <c r="L9969" t="s">
        <v>19</v>
      </c>
      <c r="M9969">
        <v>1</v>
      </c>
      <c r="N9969">
        <v>0</v>
      </c>
      <c r="O9969">
        <v>0</v>
      </c>
      <c r="P9969">
        <v>0</v>
      </c>
      <c r="Q9969">
        <v>0</v>
      </c>
      <c r="R9969">
        <f>SUM(M9969:N9969:O9969:P9969:Q9969)</f>
        <v>1</v>
      </c>
      <c r="S9969" s="1">
        <v>122384</v>
      </c>
      <c r="T9969" s="1" t="str">
        <f t="shared" si="622"/>
        <v>High</v>
      </c>
      <c r="U9969">
        <v>2</v>
      </c>
      <c r="V9969">
        <v>2026</v>
      </c>
      <c r="W9969" t="s">
        <v>34</v>
      </c>
      <c r="X9969">
        <v>5</v>
      </c>
    </row>
    <row r="9970" spans="1:24" x14ac:dyDescent="0.3">
      <c r="A9970">
        <v>9969</v>
      </c>
      <c r="B9970" t="s">
        <v>21</v>
      </c>
      <c r="C9970" t="str">
        <f>_xlfn.XLOOKUP(B9970,Lookup_table!B:B,Lookup_table!C:C)</f>
        <v>AI</v>
      </c>
      <c r="D9970" t="s">
        <v>22</v>
      </c>
      <c r="E9970" t="s">
        <v>40</v>
      </c>
      <c r="F9970" t="s">
        <v>43</v>
      </c>
      <c r="G9970" t="s">
        <v>25</v>
      </c>
      <c r="H9970" t="str">
        <f t="shared" si="620"/>
        <v>Onsite/Hybrid</v>
      </c>
      <c r="I9970" t="s">
        <v>26</v>
      </c>
      <c r="J9970" t="str">
        <f t="shared" si="621"/>
        <v>3-6 yrs</v>
      </c>
      <c r="K9970">
        <f t="shared" ca="1" si="623"/>
        <v>4</v>
      </c>
      <c r="L9970" t="s">
        <v>39</v>
      </c>
      <c r="M9970">
        <v>1</v>
      </c>
      <c r="N9970">
        <v>0</v>
      </c>
      <c r="O9970">
        <v>1</v>
      </c>
      <c r="P9970">
        <v>1</v>
      </c>
      <c r="Q9970">
        <v>0</v>
      </c>
      <c r="R9970">
        <f>SUM(M9970:N9970:O9970:P9970:Q9970)</f>
        <v>3</v>
      </c>
      <c r="S9970" s="1">
        <v>168479</v>
      </c>
      <c r="T9970" s="1" t="str">
        <f t="shared" si="622"/>
        <v>High</v>
      </c>
      <c r="U9970">
        <v>1</v>
      </c>
      <c r="V9970">
        <v>2025</v>
      </c>
      <c r="W9970" t="s">
        <v>28</v>
      </c>
      <c r="X9970">
        <v>8</v>
      </c>
    </row>
    <row r="9971" spans="1:24" x14ac:dyDescent="0.3">
      <c r="A9971">
        <v>9970</v>
      </c>
      <c r="B9971" t="s">
        <v>41</v>
      </c>
      <c r="C9971" t="str">
        <f>_xlfn.XLOOKUP(B9971,Lookup_table!B:B,Lookup_table!C:C)</f>
        <v>Data</v>
      </c>
      <c r="D9971" t="s">
        <v>14</v>
      </c>
      <c r="E9971" t="s">
        <v>38</v>
      </c>
      <c r="F9971" t="s">
        <v>52</v>
      </c>
      <c r="G9971" t="s">
        <v>25</v>
      </c>
      <c r="H9971" t="str">
        <f t="shared" si="620"/>
        <v>Onsite/Hybrid</v>
      </c>
      <c r="I9971" t="s">
        <v>26</v>
      </c>
      <c r="J9971" t="str">
        <f t="shared" si="621"/>
        <v>3-6 yrs</v>
      </c>
      <c r="K9971">
        <f t="shared" ca="1" si="623"/>
        <v>6</v>
      </c>
      <c r="L9971" t="s">
        <v>39</v>
      </c>
      <c r="M9971">
        <v>0</v>
      </c>
      <c r="N9971">
        <v>0</v>
      </c>
      <c r="O9971">
        <v>1</v>
      </c>
      <c r="P9971">
        <v>1</v>
      </c>
      <c r="Q9971">
        <v>1</v>
      </c>
      <c r="R9971">
        <f>SUM(M9971:N9971:O9971:P9971:Q9971)</f>
        <v>3</v>
      </c>
      <c r="S9971" s="1">
        <v>110479</v>
      </c>
      <c r="T9971" s="1" t="str">
        <f t="shared" si="622"/>
        <v>Medium</v>
      </c>
      <c r="U9971">
        <v>9</v>
      </c>
      <c r="V9971">
        <v>2020</v>
      </c>
      <c r="W9971" t="s">
        <v>28</v>
      </c>
      <c r="X9971">
        <v>7</v>
      </c>
    </row>
    <row r="9972" spans="1:24" x14ac:dyDescent="0.3">
      <c r="A9972">
        <v>9971</v>
      </c>
      <c r="B9972" t="s">
        <v>50</v>
      </c>
      <c r="C9972" t="str">
        <f>_xlfn.XLOOKUP(B9972,Lookup_table!B:B,Lookup_table!C:C)</f>
        <v>AI</v>
      </c>
      <c r="D9972" t="s">
        <v>37</v>
      </c>
      <c r="E9972" t="s">
        <v>23</v>
      </c>
      <c r="F9972" t="s">
        <v>44</v>
      </c>
      <c r="G9972" t="s">
        <v>25</v>
      </c>
      <c r="H9972" t="str">
        <f t="shared" si="620"/>
        <v>Onsite/Hybrid</v>
      </c>
      <c r="I9972" t="s">
        <v>35</v>
      </c>
      <c r="J9972" t="str">
        <f t="shared" si="621"/>
        <v>0-2 yrs</v>
      </c>
      <c r="K9972">
        <f t="shared" ca="1" si="623"/>
        <v>2</v>
      </c>
      <c r="L9972" t="s">
        <v>27</v>
      </c>
      <c r="M9972">
        <v>0</v>
      </c>
      <c r="N9972">
        <v>1</v>
      </c>
      <c r="O9972">
        <v>1</v>
      </c>
      <c r="P9972">
        <v>1</v>
      </c>
      <c r="Q9972">
        <v>1</v>
      </c>
      <c r="R9972">
        <f>SUM(M9972:N9972:O9972:P9972:Q9972)</f>
        <v>4</v>
      </c>
      <c r="S9972" s="1">
        <v>129154</v>
      </c>
      <c r="T9972" s="1" t="str">
        <f t="shared" si="622"/>
        <v>High</v>
      </c>
      <c r="U9972">
        <v>12</v>
      </c>
      <c r="V9972">
        <v>2022</v>
      </c>
      <c r="W9972" t="s">
        <v>28</v>
      </c>
      <c r="X9972">
        <v>3</v>
      </c>
    </row>
    <row r="9973" spans="1:24" x14ac:dyDescent="0.3">
      <c r="A9973">
        <v>9972</v>
      </c>
      <c r="B9973" t="s">
        <v>41</v>
      </c>
      <c r="C9973" t="str">
        <f>_xlfn.XLOOKUP(B9973,Lookup_table!B:B,Lookup_table!C:C)</f>
        <v>Data</v>
      </c>
      <c r="D9973" t="s">
        <v>14</v>
      </c>
      <c r="E9973" t="s">
        <v>32</v>
      </c>
      <c r="F9973" t="s">
        <v>51</v>
      </c>
      <c r="G9973" t="s">
        <v>17</v>
      </c>
      <c r="H9973" t="str">
        <f t="shared" si="620"/>
        <v>Remote</v>
      </c>
      <c r="I9973" t="s">
        <v>18</v>
      </c>
      <c r="J9973" t="str">
        <f t="shared" si="621"/>
        <v>7+ yrs</v>
      </c>
      <c r="K9973">
        <f t="shared" ca="1" si="623"/>
        <v>14</v>
      </c>
      <c r="L9973" t="s">
        <v>19</v>
      </c>
      <c r="M9973">
        <v>0</v>
      </c>
      <c r="N9973">
        <v>0</v>
      </c>
      <c r="O9973">
        <v>1</v>
      </c>
      <c r="P9973">
        <v>0</v>
      </c>
      <c r="Q9973">
        <v>0</v>
      </c>
      <c r="R9973">
        <f>SUM(M9973:N9973:O9973:P9973:Q9973)</f>
        <v>1</v>
      </c>
      <c r="S9973" s="1">
        <v>110255</v>
      </c>
      <c r="T9973" s="1" t="str">
        <f t="shared" si="622"/>
        <v>Medium</v>
      </c>
      <c r="U9973">
        <v>5</v>
      </c>
      <c r="V9973">
        <v>2023</v>
      </c>
      <c r="W9973" t="s">
        <v>20</v>
      </c>
      <c r="X9973">
        <v>6</v>
      </c>
    </row>
    <row r="9974" spans="1:24" x14ac:dyDescent="0.3">
      <c r="A9974">
        <v>9973</v>
      </c>
      <c r="B9974" t="s">
        <v>33</v>
      </c>
      <c r="C9974" t="str">
        <f>_xlfn.XLOOKUP(B9974,Lookup_table!B:B,Lookup_table!C:C)</f>
        <v>Data</v>
      </c>
      <c r="D9974" t="s">
        <v>37</v>
      </c>
      <c r="E9974" t="s">
        <v>23</v>
      </c>
      <c r="F9974" t="s">
        <v>24</v>
      </c>
      <c r="G9974" t="s">
        <v>30</v>
      </c>
      <c r="H9974" t="str">
        <f t="shared" si="620"/>
        <v>Onsite/Hybrid</v>
      </c>
      <c r="I9974" t="s">
        <v>18</v>
      </c>
      <c r="J9974" t="str">
        <f t="shared" si="621"/>
        <v>7+ yrs</v>
      </c>
      <c r="K9974">
        <f t="shared" ca="1" si="623"/>
        <v>13</v>
      </c>
      <c r="L9974" t="s">
        <v>39</v>
      </c>
      <c r="M9974">
        <v>0</v>
      </c>
      <c r="N9974">
        <v>0</v>
      </c>
      <c r="O9974">
        <v>1</v>
      </c>
      <c r="P9974">
        <v>0</v>
      </c>
      <c r="Q9974">
        <v>0</v>
      </c>
      <c r="R9974">
        <f>SUM(M9974:N9974:O9974:P9974:Q9974)</f>
        <v>1</v>
      </c>
      <c r="S9974" s="1">
        <v>116416</v>
      </c>
      <c r="T9974" s="1" t="str">
        <f t="shared" si="622"/>
        <v>Medium</v>
      </c>
      <c r="U9974">
        <v>12</v>
      </c>
      <c r="V9974">
        <v>2021</v>
      </c>
      <c r="W9974" t="s">
        <v>34</v>
      </c>
      <c r="X9974">
        <v>5</v>
      </c>
    </row>
    <row r="9975" spans="1:24" x14ac:dyDescent="0.3">
      <c r="A9975">
        <v>9974</v>
      </c>
      <c r="B9975" t="s">
        <v>41</v>
      </c>
      <c r="C9975" t="str">
        <f>_xlfn.XLOOKUP(B9975,Lookup_table!B:B,Lookup_table!C:C)</f>
        <v>Data</v>
      </c>
      <c r="D9975" t="s">
        <v>22</v>
      </c>
      <c r="E9975" t="s">
        <v>40</v>
      </c>
      <c r="F9975" t="s">
        <v>16</v>
      </c>
      <c r="G9975" t="s">
        <v>17</v>
      </c>
      <c r="H9975" t="str">
        <f t="shared" si="620"/>
        <v>Remote</v>
      </c>
      <c r="I9975" t="s">
        <v>18</v>
      </c>
      <c r="J9975" t="str">
        <f t="shared" si="621"/>
        <v>7+ yrs</v>
      </c>
      <c r="K9975">
        <f t="shared" ca="1" si="623"/>
        <v>10</v>
      </c>
      <c r="L9975" t="s">
        <v>39</v>
      </c>
      <c r="M9975">
        <v>1</v>
      </c>
      <c r="N9975">
        <v>0</v>
      </c>
      <c r="O9975">
        <v>0</v>
      </c>
      <c r="P9975">
        <v>1</v>
      </c>
      <c r="Q9975">
        <v>0</v>
      </c>
      <c r="R9975">
        <f>SUM(M9975:N9975:O9975:P9975:Q9975)</f>
        <v>2</v>
      </c>
      <c r="S9975" s="1">
        <v>134206</v>
      </c>
      <c r="T9975" s="1" t="str">
        <f t="shared" si="622"/>
        <v>High</v>
      </c>
      <c r="U9975">
        <v>1</v>
      </c>
      <c r="V9975">
        <v>2025</v>
      </c>
      <c r="W9975" t="s">
        <v>28</v>
      </c>
      <c r="X9975">
        <v>9</v>
      </c>
    </row>
    <row r="9976" spans="1:24" x14ac:dyDescent="0.3">
      <c r="A9976">
        <v>9975</v>
      </c>
      <c r="B9976" t="s">
        <v>21</v>
      </c>
      <c r="C9976" t="str">
        <f>_xlfn.XLOOKUP(B9976,Lookup_table!B:B,Lookup_table!C:C)</f>
        <v>AI</v>
      </c>
      <c r="D9976" t="s">
        <v>22</v>
      </c>
      <c r="E9976" t="s">
        <v>15</v>
      </c>
      <c r="F9976" t="s">
        <v>24</v>
      </c>
      <c r="G9976" t="s">
        <v>25</v>
      </c>
      <c r="H9976" t="str">
        <f t="shared" si="620"/>
        <v>Onsite/Hybrid</v>
      </c>
      <c r="I9976" t="s">
        <v>35</v>
      </c>
      <c r="J9976" t="str">
        <f t="shared" si="621"/>
        <v>0-2 yrs</v>
      </c>
      <c r="K9976">
        <f t="shared" ca="1" si="623"/>
        <v>0</v>
      </c>
      <c r="L9976" t="s">
        <v>39</v>
      </c>
      <c r="M9976">
        <v>0</v>
      </c>
      <c r="N9976">
        <v>0</v>
      </c>
      <c r="O9976">
        <v>0</v>
      </c>
      <c r="P9976">
        <v>1</v>
      </c>
      <c r="Q9976">
        <v>1</v>
      </c>
      <c r="R9976">
        <f>SUM(M9976:N9976:O9976:P9976:Q9976)</f>
        <v>2</v>
      </c>
      <c r="S9976" s="1">
        <v>138933</v>
      </c>
      <c r="T9976" s="1" t="str">
        <f t="shared" si="622"/>
        <v>High</v>
      </c>
      <c r="U9976">
        <v>6</v>
      </c>
      <c r="V9976">
        <v>2020</v>
      </c>
      <c r="W9976" t="s">
        <v>28</v>
      </c>
      <c r="X9976">
        <v>7</v>
      </c>
    </row>
    <row r="9977" spans="1:24" x14ac:dyDescent="0.3">
      <c r="A9977">
        <v>9976</v>
      </c>
      <c r="B9977" t="s">
        <v>33</v>
      </c>
      <c r="C9977" t="str">
        <f>_xlfn.XLOOKUP(B9977,Lookup_table!B:B,Lookup_table!C:C)</f>
        <v>Data</v>
      </c>
      <c r="D9977" t="s">
        <v>22</v>
      </c>
      <c r="E9977" t="s">
        <v>42</v>
      </c>
      <c r="F9977" t="s">
        <v>44</v>
      </c>
      <c r="G9977" t="s">
        <v>30</v>
      </c>
      <c r="H9977" t="str">
        <f t="shared" si="620"/>
        <v>Onsite/Hybrid</v>
      </c>
      <c r="I9977" t="s">
        <v>18</v>
      </c>
      <c r="J9977" t="str">
        <f t="shared" si="621"/>
        <v>7+ yrs</v>
      </c>
      <c r="K9977">
        <f t="shared" ca="1" si="623"/>
        <v>9</v>
      </c>
      <c r="L9977" t="s">
        <v>19</v>
      </c>
      <c r="M9977">
        <v>1</v>
      </c>
      <c r="N9977">
        <v>0</v>
      </c>
      <c r="O9977">
        <v>1</v>
      </c>
      <c r="P9977">
        <v>0</v>
      </c>
      <c r="Q9977">
        <v>0</v>
      </c>
      <c r="R9977">
        <f>SUM(M9977:N9977:O9977:P9977:Q9977)</f>
        <v>2</v>
      </c>
      <c r="S9977" s="1">
        <v>136632</v>
      </c>
      <c r="T9977" s="1" t="str">
        <f t="shared" si="622"/>
        <v>High</v>
      </c>
      <c r="U9977">
        <v>11</v>
      </c>
      <c r="V9977">
        <v>2023</v>
      </c>
      <c r="W9977" t="s">
        <v>20</v>
      </c>
      <c r="X9977">
        <v>5</v>
      </c>
    </row>
    <row r="9978" spans="1:24" x14ac:dyDescent="0.3">
      <c r="A9978">
        <v>9977</v>
      </c>
      <c r="B9978" t="s">
        <v>31</v>
      </c>
      <c r="C9978" t="str">
        <f>_xlfn.XLOOKUP(B9978,Lookup_table!B:B,Lookup_table!C:C)</f>
        <v>Business</v>
      </c>
      <c r="D9978" t="s">
        <v>14</v>
      </c>
      <c r="E9978" t="s">
        <v>40</v>
      </c>
      <c r="F9978" t="s">
        <v>44</v>
      </c>
      <c r="G9978" t="s">
        <v>25</v>
      </c>
      <c r="H9978" t="str">
        <f t="shared" si="620"/>
        <v>Onsite/Hybrid</v>
      </c>
      <c r="I9978" t="s">
        <v>35</v>
      </c>
      <c r="J9978" t="str">
        <f t="shared" si="621"/>
        <v>0-2 yrs</v>
      </c>
      <c r="K9978">
        <f t="shared" ca="1" si="623"/>
        <v>2</v>
      </c>
      <c r="L9978" t="s">
        <v>19</v>
      </c>
      <c r="M9978">
        <v>1</v>
      </c>
      <c r="N9978">
        <v>1</v>
      </c>
      <c r="O9978">
        <v>0</v>
      </c>
      <c r="P9978">
        <v>0</v>
      </c>
      <c r="Q9978">
        <v>1</v>
      </c>
      <c r="R9978">
        <f>SUM(M9978:N9978:O9978:P9978:Q9978)</f>
        <v>3</v>
      </c>
      <c r="S9978" s="1">
        <v>55520</v>
      </c>
      <c r="T9978" s="1" t="str">
        <f t="shared" si="622"/>
        <v>Low</v>
      </c>
      <c r="U9978">
        <v>2</v>
      </c>
      <c r="V9978">
        <v>2026</v>
      </c>
      <c r="W9978" t="s">
        <v>34</v>
      </c>
      <c r="X9978">
        <v>6</v>
      </c>
    </row>
    <row r="9979" spans="1:24" x14ac:dyDescent="0.3">
      <c r="A9979">
        <v>9978</v>
      </c>
      <c r="B9979" t="s">
        <v>21</v>
      </c>
      <c r="C9979" t="str">
        <f>_xlfn.XLOOKUP(B9979,Lookup_table!B:B,Lookup_table!C:C)</f>
        <v>AI</v>
      </c>
      <c r="D9979" t="s">
        <v>14</v>
      </c>
      <c r="E9979" t="s">
        <v>42</v>
      </c>
      <c r="F9979" t="s">
        <v>43</v>
      </c>
      <c r="G9979" t="s">
        <v>17</v>
      </c>
      <c r="H9979" t="str">
        <f t="shared" si="620"/>
        <v>Remote</v>
      </c>
      <c r="I9979" t="s">
        <v>26</v>
      </c>
      <c r="J9979" t="str">
        <f t="shared" si="621"/>
        <v>3-6 yrs</v>
      </c>
      <c r="K9979">
        <f t="shared" ca="1" si="623"/>
        <v>6</v>
      </c>
      <c r="L9979" t="s">
        <v>39</v>
      </c>
      <c r="M9979">
        <v>1</v>
      </c>
      <c r="N9979">
        <v>1</v>
      </c>
      <c r="O9979">
        <v>0</v>
      </c>
      <c r="P9979">
        <v>1</v>
      </c>
      <c r="Q9979">
        <v>0</v>
      </c>
      <c r="R9979">
        <f>SUM(M9979:N9979:O9979:P9979:Q9979)</f>
        <v>3</v>
      </c>
      <c r="S9979" s="1">
        <v>132476</v>
      </c>
      <c r="T9979" s="1" t="str">
        <f t="shared" si="622"/>
        <v>High</v>
      </c>
      <c r="U9979">
        <v>9</v>
      </c>
      <c r="V9979">
        <v>2022</v>
      </c>
      <c r="W9979" t="s">
        <v>20</v>
      </c>
      <c r="X9979">
        <v>6</v>
      </c>
    </row>
    <row r="9980" spans="1:24" x14ac:dyDescent="0.3">
      <c r="A9980">
        <v>9979</v>
      </c>
      <c r="B9980" t="s">
        <v>33</v>
      </c>
      <c r="C9980" t="str">
        <f>_xlfn.XLOOKUP(B9980,Lookup_table!B:B,Lookup_table!C:C)</f>
        <v>Data</v>
      </c>
      <c r="D9980" t="s">
        <v>37</v>
      </c>
      <c r="E9980" t="s">
        <v>38</v>
      </c>
      <c r="F9980" t="s">
        <v>52</v>
      </c>
      <c r="G9980" t="s">
        <v>25</v>
      </c>
      <c r="H9980" t="str">
        <f t="shared" si="620"/>
        <v>Onsite/Hybrid</v>
      </c>
      <c r="I9980" t="s">
        <v>26</v>
      </c>
      <c r="J9980" t="str">
        <f t="shared" si="621"/>
        <v>3-6 yrs</v>
      </c>
      <c r="K9980">
        <f t="shared" ca="1" si="623"/>
        <v>6</v>
      </c>
      <c r="L9980" t="s">
        <v>27</v>
      </c>
      <c r="M9980">
        <v>1</v>
      </c>
      <c r="N9980">
        <v>1</v>
      </c>
      <c r="O9980">
        <v>0</v>
      </c>
      <c r="P9980">
        <v>0</v>
      </c>
      <c r="Q9980">
        <v>0</v>
      </c>
      <c r="R9980">
        <f>SUM(M9980:N9980:O9980:P9980:Q9980)</f>
        <v>2</v>
      </c>
      <c r="S9980" s="1">
        <v>73555</v>
      </c>
      <c r="T9980" s="1" t="str">
        <f t="shared" si="622"/>
        <v>Medium</v>
      </c>
      <c r="U9980">
        <v>8</v>
      </c>
      <c r="V9980">
        <v>2021</v>
      </c>
      <c r="W9980" t="s">
        <v>34</v>
      </c>
      <c r="X9980">
        <v>6</v>
      </c>
    </row>
    <row r="9981" spans="1:24" x14ac:dyDescent="0.3">
      <c r="A9981">
        <v>9980</v>
      </c>
      <c r="B9981" t="s">
        <v>21</v>
      </c>
      <c r="C9981" t="str">
        <f>_xlfn.XLOOKUP(B9981,Lookup_table!B:B,Lookup_table!C:C)</f>
        <v>AI</v>
      </c>
      <c r="D9981" t="s">
        <v>37</v>
      </c>
      <c r="E9981" t="s">
        <v>32</v>
      </c>
      <c r="F9981" t="s">
        <v>44</v>
      </c>
      <c r="G9981" t="s">
        <v>25</v>
      </c>
      <c r="H9981" t="str">
        <f t="shared" si="620"/>
        <v>Onsite/Hybrid</v>
      </c>
      <c r="I9981" t="s">
        <v>35</v>
      </c>
      <c r="J9981" t="str">
        <f t="shared" si="621"/>
        <v>0-2 yrs</v>
      </c>
      <c r="K9981">
        <f t="shared" ca="1" si="623"/>
        <v>0</v>
      </c>
      <c r="L9981" t="s">
        <v>39</v>
      </c>
      <c r="M9981">
        <v>0</v>
      </c>
      <c r="N9981">
        <v>1</v>
      </c>
      <c r="O9981">
        <v>0</v>
      </c>
      <c r="P9981">
        <v>0</v>
      </c>
      <c r="Q9981">
        <v>1</v>
      </c>
      <c r="R9981">
        <f>SUM(M9981:N9981:O9981:P9981:Q9981)</f>
        <v>2</v>
      </c>
      <c r="S9981" s="1">
        <v>98073</v>
      </c>
      <c r="T9981" s="1" t="str">
        <f t="shared" si="622"/>
        <v>Medium</v>
      </c>
      <c r="U9981">
        <v>3</v>
      </c>
      <c r="V9981">
        <v>2023</v>
      </c>
      <c r="W9981" t="s">
        <v>28</v>
      </c>
      <c r="X9981">
        <v>8</v>
      </c>
    </row>
    <row r="9982" spans="1:24" x14ac:dyDescent="0.3">
      <c r="A9982">
        <v>9981</v>
      </c>
      <c r="B9982" t="s">
        <v>41</v>
      </c>
      <c r="C9982" t="str">
        <f>_xlfn.XLOOKUP(B9982,Lookup_table!B:B,Lookup_table!C:C)</f>
        <v>Data</v>
      </c>
      <c r="D9982" t="s">
        <v>37</v>
      </c>
      <c r="E9982" t="s">
        <v>32</v>
      </c>
      <c r="F9982" t="s">
        <v>29</v>
      </c>
      <c r="G9982" t="s">
        <v>25</v>
      </c>
      <c r="H9982" t="str">
        <f t="shared" si="620"/>
        <v>Onsite/Hybrid</v>
      </c>
      <c r="I9982" t="s">
        <v>18</v>
      </c>
      <c r="J9982" t="str">
        <f t="shared" si="621"/>
        <v>7+ yrs</v>
      </c>
      <c r="K9982">
        <f t="shared" ca="1" si="623"/>
        <v>10</v>
      </c>
      <c r="L9982" t="s">
        <v>27</v>
      </c>
      <c r="M9982">
        <v>1</v>
      </c>
      <c r="N9982">
        <v>1</v>
      </c>
      <c r="O9982">
        <v>1</v>
      </c>
      <c r="P9982">
        <v>1</v>
      </c>
      <c r="Q9982">
        <v>0</v>
      </c>
      <c r="R9982">
        <f>SUM(M9982:N9982:O9982:P9982:Q9982)</f>
        <v>4</v>
      </c>
      <c r="S9982" s="1">
        <v>129544</v>
      </c>
      <c r="T9982" s="1" t="str">
        <f t="shared" si="622"/>
        <v>High</v>
      </c>
      <c r="U9982">
        <v>10</v>
      </c>
      <c r="V9982">
        <v>2026</v>
      </c>
      <c r="W9982" t="s">
        <v>28</v>
      </c>
      <c r="X9982">
        <v>6</v>
      </c>
    </row>
    <row r="9983" spans="1:24" x14ac:dyDescent="0.3">
      <c r="A9983">
        <v>9982</v>
      </c>
      <c r="B9983" t="s">
        <v>41</v>
      </c>
      <c r="C9983" t="str">
        <f>_xlfn.XLOOKUP(B9983,Lookup_table!B:B,Lookup_table!C:C)</f>
        <v>Data</v>
      </c>
      <c r="D9983" t="s">
        <v>22</v>
      </c>
      <c r="E9983" t="s">
        <v>32</v>
      </c>
      <c r="F9983" t="s">
        <v>51</v>
      </c>
      <c r="G9983" t="s">
        <v>17</v>
      </c>
      <c r="H9983" t="str">
        <f t="shared" si="620"/>
        <v>Remote</v>
      </c>
      <c r="I9983" t="s">
        <v>35</v>
      </c>
      <c r="J9983" t="str">
        <f t="shared" si="621"/>
        <v>0-2 yrs</v>
      </c>
      <c r="K9983">
        <f t="shared" ca="1" si="623"/>
        <v>1</v>
      </c>
      <c r="L9983" t="s">
        <v>19</v>
      </c>
      <c r="M9983">
        <v>0</v>
      </c>
      <c r="N9983">
        <v>1</v>
      </c>
      <c r="O9983">
        <v>1</v>
      </c>
      <c r="P9983">
        <v>0</v>
      </c>
      <c r="Q9983">
        <v>0</v>
      </c>
      <c r="R9983">
        <f>SUM(M9983:N9983:O9983:P9983:Q9983)</f>
        <v>2</v>
      </c>
      <c r="S9983" s="1">
        <v>80218</v>
      </c>
      <c r="T9983" s="1" t="str">
        <f t="shared" si="622"/>
        <v>Medium</v>
      </c>
      <c r="U9983">
        <v>9</v>
      </c>
      <c r="V9983">
        <v>2023</v>
      </c>
      <c r="W9983" t="s">
        <v>34</v>
      </c>
      <c r="X9983">
        <v>5</v>
      </c>
    </row>
    <row r="9984" spans="1:24" x14ac:dyDescent="0.3">
      <c r="A9984">
        <v>9983</v>
      </c>
      <c r="B9984" t="s">
        <v>41</v>
      </c>
      <c r="C9984" t="str">
        <f>_xlfn.XLOOKUP(B9984,Lookup_table!B:B,Lookup_table!C:C)</f>
        <v>Data</v>
      </c>
      <c r="D9984" t="s">
        <v>14</v>
      </c>
      <c r="E9984" t="s">
        <v>40</v>
      </c>
      <c r="F9984" t="s">
        <v>43</v>
      </c>
      <c r="G9984" t="s">
        <v>25</v>
      </c>
      <c r="H9984" t="str">
        <f t="shared" si="620"/>
        <v>Onsite/Hybrid</v>
      </c>
      <c r="I9984" t="s">
        <v>26</v>
      </c>
      <c r="J9984" t="str">
        <f t="shared" si="621"/>
        <v>3-6 yrs</v>
      </c>
      <c r="K9984">
        <f t="shared" ca="1" si="623"/>
        <v>3</v>
      </c>
      <c r="L9984" t="s">
        <v>39</v>
      </c>
      <c r="M9984">
        <v>0</v>
      </c>
      <c r="N9984">
        <v>0</v>
      </c>
      <c r="O9984">
        <v>0</v>
      </c>
      <c r="P9984">
        <v>0</v>
      </c>
      <c r="Q9984">
        <v>0</v>
      </c>
      <c r="R9984">
        <f>SUM(M9984:N9984:O9984:P9984:Q9984)</f>
        <v>0</v>
      </c>
      <c r="S9984" s="1">
        <v>78533</v>
      </c>
      <c r="T9984" s="1" t="str">
        <f t="shared" si="622"/>
        <v>Medium</v>
      </c>
      <c r="U9984">
        <v>3</v>
      </c>
      <c r="V9984">
        <v>2021</v>
      </c>
      <c r="W9984" t="s">
        <v>34</v>
      </c>
      <c r="X9984">
        <v>6</v>
      </c>
    </row>
    <row r="9985" spans="1:24" x14ac:dyDescent="0.3">
      <c r="A9985">
        <v>9984</v>
      </c>
      <c r="B9985" t="s">
        <v>31</v>
      </c>
      <c r="C9985" t="str">
        <f>_xlfn.XLOOKUP(B9985,Lookup_table!B:B,Lookup_table!C:C)</f>
        <v>Business</v>
      </c>
      <c r="D9985" t="s">
        <v>22</v>
      </c>
      <c r="E9985" t="s">
        <v>32</v>
      </c>
      <c r="F9985" t="s">
        <v>51</v>
      </c>
      <c r="G9985" t="s">
        <v>30</v>
      </c>
      <c r="H9985" t="str">
        <f t="shared" si="620"/>
        <v>Onsite/Hybrid</v>
      </c>
      <c r="I9985" t="s">
        <v>26</v>
      </c>
      <c r="J9985" t="str">
        <f t="shared" si="621"/>
        <v>3-6 yrs</v>
      </c>
      <c r="K9985">
        <f t="shared" ca="1" si="623"/>
        <v>5</v>
      </c>
      <c r="L9985" t="s">
        <v>27</v>
      </c>
      <c r="M9985">
        <v>0</v>
      </c>
      <c r="N9985">
        <v>0</v>
      </c>
      <c r="O9985">
        <v>0</v>
      </c>
      <c r="P9985">
        <v>0</v>
      </c>
      <c r="Q9985">
        <v>0</v>
      </c>
      <c r="R9985">
        <f>SUM(M9985:N9985:O9985:P9985:Q9985)</f>
        <v>0</v>
      </c>
      <c r="S9985" s="1">
        <v>93985</v>
      </c>
      <c r="T9985" s="1" t="str">
        <f t="shared" si="622"/>
        <v>Medium</v>
      </c>
      <c r="U9985">
        <v>8</v>
      </c>
      <c r="V9985">
        <v>2021</v>
      </c>
      <c r="W9985" t="s">
        <v>20</v>
      </c>
      <c r="X9985">
        <v>2</v>
      </c>
    </row>
    <row r="9986" spans="1:24" x14ac:dyDescent="0.3">
      <c r="A9986">
        <v>9985</v>
      </c>
      <c r="B9986" t="s">
        <v>50</v>
      </c>
      <c r="C9986" t="str">
        <f>_xlfn.XLOOKUP(B9986,Lookup_table!B:B,Lookup_table!C:C)</f>
        <v>AI</v>
      </c>
      <c r="D9986" t="s">
        <v>34</v>
      </c>
      <c r="E9986" t="s">
        <v>32</v>
      </c>
      <c r="F9986" t="s">
        <v>44</v>
      </c>
      <c r="G9986" t="s">
        <v>25</v>
      </c>
      <c r="H9986" t="str">
        <f t="shared" ref="H9986:H10049" si="624">IF(G9986="Remote","Remote","Onsite/Hybrid")</f>
        <v>Onsite/Hybrid</v>
      </c>
      <c r="I9986" t="s">
        <v>18</v>
      </c>
      <c r="J9986" t="str">
        <f t="shared" ref="J9986:J10049" si="625">IF(I9986="Entry","0-2 yrs",IF(I9986="Mid","3-6 yrs","7+ yrs"))</f>
        <v>7+ yrs</v>
      </c>
      <c r="K9986">
        <f t="shared" ca="1" si="623"/>
        <v>12</v>
      </c>
      <c r="L9986" t="s">
        <v>39</v>
      </c>
      <c r="M9986">
        <v>0</v>
      </c>
      <c r="N9986">
        <v>0</v>
      </c>
      <c r="O9986">
        <v>0</v>
      </c>
      <c r="P9986">
        <v>1</v>
      </c>
      <c r="Q9986">
        <v>0</v>
      </c>
      <c r="R9986">
        <f>SUM(M9986:N9986:O9986:P9986:Q9986)</f>
        <v>1</v>
      </c>
      <c r="S9986" s="1">
        <v>151449</v>
      </c>
      <c r="T9986" s="1" t="str">
        <f t="shared" ref="T9986:T10049" si="626">IF(S9986&lt;=70000,"Low",IF(S9986&lt;=120000,"Medium","High"))</f>
        <v>High</v>
      </c>
      <c r="U9986">
        <v>12</v>
      </c>
      <c r="V9986">
        <v>2024</v>
      </c>
      <c r="W9986" t="s">
        <v>20</v>
      </c>
      <c r="X9986">
        <v>5</v>
      </c>
    </row>
    <row r="9987" spans="1:24" x14ac:dyDescent="0.3">
      <c r="A9987">
        <v>9986</v>
      </c>
      <c r="B9987" t="s">
        <v>31</v>
      </c>
      <c r="C9987" t="str">
        <f>_xlfn.XLOOKUP(B9987,Lookup_table!B:B,Lookup_table!C:C)</f>
        <v>Business</v>
      </c>
      <c r="D9987" t="s">
        <v>14</v>
      </c>
      <c r="E9987" t="s">
        <v>40</v>
      </c>
      <c r="F9987" t="s">
        <v>16</v>
      </c>
      <c r="G9987" t="s">
        <v>25</v>
      </c>
      <c r="H9987" t="str">
        <f t="shared" si="624"/>
        <v>Onsite/Hybrid</v>
      </c>
      <c r="I9987" t="s">
        <v>18</v>
      </c>
      <c r="J9987" t="str">
        <f t="shared" si="625"/>
        <v>7+ yrs</v>
      </c>
      <c r="K9987">
        <f t="shared" ref="K9987:K10050" ca="1" si="627">IF(J9987="0-2 yrs",RANDBETWEEN(0,2),IF(J9987="3-6 yrs", RANDBETWEEN(3,6),IF(J9987="7+ yrs", RANDBETWEEN(7,15)," ")))</f>
        <v>12</v>
      </c>
      <c r="L9987" t="s">
        <v>27</v>
      </c>
      <c r="M9987">
        <v>0</v>
      </c>
      <c r="N9987">
        <v>0</v>
      </c>
      <c r="O9987">
        <v>1</v>
      </c>
      <c r="P9987">
        <v>0</v>
      </c>
      <c r="Q9987">
        <v>0</v>
      </c>
      <c r="R9987">
        <f>SUM(M9987:N9987:O9987:P9987:Q9987)</f>
        <v>1</v>
      </c>
      <c r="S9987" s="1">
        <v>113670</v>
      </c>
      <c r="T9987" s="1" t="str">
        <f t="shared" si="626"/>
        <v>Medium</v>
      </c>
      <c r="U9987">
        <v>6</v>
      </c>
      <c r="V9987">
        <v>2023</v>
      </c>
      <c r="W9987" t="s">
        <v>34</v>
      </c>
      <c r="X9987">
        <v>5</v>
      </c>
    </row>
    <row r="9988" spans="1:24" x14ac:dyDescent="0.3">
      <c r="A9988">
        <v>9987</v>
      </c>
      <c r="B9988" t="s">
        <v>50</v>
      </c>
      <c r="C9988" t="str">
        <f>_xlfn.XLOOKUP(B9988,Lookup_table!B:B,Lookup_table!C:C)</f>
        <v>AI</v>
      </c>
      <c r="D9988" t="s">
        <v>37</v>
      </c>
      <c r="E9988" t="s">
        <v>42</v>
      </c>
      <c r="F9988" t="s">
        <v>16</v>
      </c>
      <c r="G9988" t="s">
        <v>17</v>
      </c>
      <c r="H9988" t="str">
        <f t="shared" si="624"/>
        <v>Remote</v>
      </c>
      <c r="I9988" t="s">
        <v>18</v>
      </c>
      <c r="J9988" t="str">
        <f t="shared" si="625"/>
        <v>7+ yrs</v>
      </c>
      <c r="K9988">
        <f t="shared" ca="1" si="627"/>
        <v>7</v>
      </c>
      <c r="L9988" t="s">
        <v>27</v>
      </c>
      <c r="M9988">
        <v>1</v>
      </c>
      <c r="N9988">
        <v>1</v>
      </c>
      <c r="O9988">
        <v>0</v>
      </c>
      <c r="P9988">
        <v>1</v>
      </c>
      <c r="Q9988">
        <v>1</v>
      </c>
      <c r="R9988">
        <f>SUM(M9988:N9988:O9988:P9988:Q9988)</f>
        <v>4</v>
      </c>
      <c r="S9988" s="1">
        <v>164094</v>
      </c>
      <c r="T9988" s="1" t="str">
        <f t="shared" si="626"/>
        <v>High</v>
      </c>
      <c r="U9988">
        <v>8</v>
      </c>
      <c r="V9988">
        <v>2023</v>
      </c>
      <c r="W9988" t="s">
        <v>34</v>
      </c>
      <c r="X9988">
        <v>1</v>
      </c>
    </row>
    <row r="9989" spans="1:24" x14ac:dyDescent="0.3">
      <c r="A9989">
        <v>9988</v>
      </c>
      <c r="B9989" t="s">
        <v>41</v>
      </c>
      <c r="C9989" t="str">
        <f>_xlfn.XLOOKUP(B9989,Lookup_table!B:B,Lookup_table!C:C)</f>
        <v>Data</v>
      </c>
      <c r="D9989" t="s">
        <v>34</v>
      </c>
      <c r="E9989" t="s">
        <v>42</v>
      </c>
      <c r="F9989" t="s">
        <v>44</v>
      </c>
      <c r="G9989" t="s">
        <v>30</v>
      </c>
      <c r="H9989" t="str">
        <f t="shared" si="624"/>
        <v>Onsite/Hybrid</v>
      </c>
      <c r="I9989" t="s">
        <v>26</v>
      </c>
      <c r="J9989" t="str">
        <f t="shared" si="625"/>
        <v>3-6 yrs</v>
      </c>
      <c r="K9989">
        <f t="shared" ca="1" si="627"/>
        <v>5</v>
      </c>
      <c r="L9989" t="s">
        <v>39</v>
      </c>
      <c r="M9989">
        <v>1</v>
      </c>
      <c r="N9989">
        <v>1</v>
      </c>
      <c r="O9989">
        <v>0</v>
      </c>
      <c r="P9989">
        <v>1</v>
      </c>
      <c r="Q9989">
        <v>1</v>
      </c>
      <c r="R9989">
        <f>SUM(M9989:N9989:O9989:P9989:Q9989)</f>
        <v>4</v>
      </c>
      <c r="S9989" s="1">
        <v>101118</v>
      </c>
      <c r="T9989" s="1" t="str">
        <f t="shared" si="626"/>
        <v>Medium</v>
      </c>
      <c r="U9989">
        <v>9</v>
      </c>
      <c r="V9989">
        <v>2021</v>
      </c>
      <c r="W9989" t="s">
        <v>20</v>
      </c>
      <c r="X9989">
        <v>2</v>
      </c>
    </row>
    <row r="9990" spans="1:24" x14ac:dyDescent="0.3">
      <c r="A9990">
        <v>9989</v>
      </c>
      <c r="B9990" t="s">
        <v>31</v>
      </c>
      <c r="C9990" t="str">
        <f>_xlfn.XLOOKUP(B9990,Lookup_table!B:B,Lookup_table!C:C)</f>
        <v>Business</v>
      </c>
      <c r="D9990" t="s">
        <v>22</v>
      </c>
      <c r="E9990" t="s">
        <v>38</v>
      </c>
      <c r="F9990" t="s">
        <v>16</v>
      </c>
      <c r="G9990" t="s">
        <v>30</v>
      </c>
      <c r="H9990" t="str">
        <f t="shared" si="624"/>
        <v>Onsite/Hybrid</v>
      </c>
      <c r="I9990" t="s">
        <v>35</v>
      </c>
      <c r="J9990" t="str">
        <f t="shared" si="625"/>
        <v>0-2 yrs</v>
      </c>
      <c r="K9990">
        <f t="shared" ca="1" si="627"/>
        <v>1</v>
      </c>
      <c r="L9990" t="s">
        <v>39</v>
      </c>
      <c r="M9990">
        <v>0</v>
      </c>
      <c r="N9990">
        <v>0</v>
      </c>
      <c r="O9990">
        <v>1</v>
      </c>
      <c r="P9990">
        <v>0</v>
      </c>
      <c r="Q9990">
        <v>0</v>
      </c>
      <c r="R9990">
        <f>SUM(M9990:N9990:O9990:P9990:Q9990)</f>
        <v>1</v>
      </c>
      <c r="S9990" s="1">
        <v>89202</v>
      </c>
      <c r="T9990" s="1" t="str">
        <f t="shared" si="626"/>
        <v>Medium</v>
      </c>
      <c r="U9990">
        <v>9</v>
      </c>
      <c r="V9990">
        <v>2025</v>
      </c>
      <c r="W9990" t="s">
        <v>28</v>
      </c>
      <c r="X9990">
        <v>8</v>
      </c>
    </row>
    <row r="9991" spans="1:24" x14ac:dyDescent="0.3">
      <c r="A9991">
        <v>9990</v>
      </c>
      <c r="B9991" t="s">
        <v>33</v>
      </c>
      <c r="C9991" t="str">
        <f>_xlfn.XLOOKUP(B9991,Lookup_table!B:B,Lookup_table!C:C)</f>
        <v>Data</v>
      </c>
      <c r="D9991" t="s">
        <v>22</v>
      </c>
      <c r="E9991" t="s">
        <v>38</v>
      </c>
      <c r="F9991" t="s">
        <v>16</v>
      </c>
      <c r="G9991" t="s">
        <v>17</v>
      </c>
      <c r="H9991" t="str">
        <f t="shared" si="624"/>
        <v>Remote</v>
      </c>
      <c r="I9991" t="s">
        <v>26</v>
      </c>
      <c r="J9991" t="str">
        <f t="shared" si="625"/>
        <v>3-6 yrs</v>
      </c>
      <c r="K9991">
        <f t="shared" ca="1" si="627"/>
        <v>6</v>
      </c>
      <c r="L9991" t="s">
        <v>39</v>
      </c>
      <c r="M9991">
        <v>1</v>
      </c>
      <c r="N9991">
        <v>1</v>
      </c>
      <c r="O9991">
        <v>1</v>
      </c>
      <c r="P9991">
        <v>0</v>
      </c>
      <c r="Q9991">
        <v>1</v>
      </c>
      <c r="R9991">
        <f>SUM(M9991:N9991:O9991:P9991:Q9991)</f>
        <v>4</v>
      </c>
      <c r="S9991" s="1">
        <v>120914</v>
      </c>
      <c r="T9991" s="1" t="str">
        <f t="shared" si="626"/>
        <v>High</v>
      </c>
      <c r="U9991">
        <v>12</v>
      </c>
      <c r="V9991">
        <v>2023</v>
      </c>
      <c r="W9991" t="s">
        <v>28</v>
      </c>
      <c r="X9991">
        <v>7</v>
      </c>
    </row>
    <row r="9992" spans="1:24" x14ac:dyDescent="0.3">
      <c r="A9992">
        <v>9991</v>
      </c>
      <c r="B9992" t="s">
        <v>41</v>
      </c>
      <c r="C9992" t="str">
        <f>_xlfn.XLOOKUP(B9992,Lookup_table!B:B,Lookup_table!C:C)</f>
        <v>Data</v>
      </c>
      <c r="D9992" t="s">
        <v>22</v>
      </c>
      <c r="E9992" t="s">
        <v>32</v>
      </c>
      <c r="F9992" t="s">
        <v>51</v>
      </c>
      <c r="G9992" t="s">
        <v>30</v>
      </c>
      <c r="H9992" t="str">
        <f t="shared" si="624"/>
        <v>Onsite/Hybrid</v>
      </c>
      <c r="I9992" t="s">
        <v>35</v>
      </c>
      <c r="J9992" t="str">
        <f t="shared" si="625"/>
        <v>0-2 yrs</v>
      </c>
      <c r="K9992">
        <f t="shared" ca="1" si="627"/>
        <v>1</v>
      </c>
      <c r="L9992" t="s">
        <v>39</v>
      </c>
      <c r="M9992">
        <v>1</v>
      </c>
      <c r="N9992">
        <v>0</v>
      </c>
      <c r="O9992">
        <v>1</v>
      </c>
      <c r="P9992">
        <v>0</v>
      </c>
      <c r="Q9992">
        <v>0</v>
      </c>
      <c r="R9992">
        <f>SUM(M9992:N9992:O9992:P9992:Q9992)</f>
        <v>2</v>
      </c>
      <c r="S9992" s="1">
        <v>82676</v>
      </c>
      <c r="T9992" s="1" t="str">
        <f t="shared" si="626"/>
        <v>Medium</v>
      </c>
      <c r="U9992">
        <v>2</v>
      </c>
      <c r="V9992">
        <v>2024</v>
      </c>
      <c r="W9992" t="s">
        <v>28</v>
      </c>
      <c r="X9992">
        <v>9</v>
      </c>
    </row>
    <row r="9993" spans="1:24" x14ac:dyDescent="0.3">
      <c r="A9993">
        <v>9992</v>
      </c>
      <c r="B9993" t="s">
        <v>31</v>
      </c>
      <c r="C9993" t="str">
        <f>_xlfn.XLOOKUP(B9993,Lookup_table!B:B,Lookup_table!C:C)</f>
        <v>Business</v>
      </c>
      <c r="D9993" t="s">
        <v>37</v>
      </c>
      <c r="E9993" t="s">
        <v>32</v>
      </c>
      <c r="F9993" t="s">
        <v>16</v>
      </c>
      <c r="G9993" t="s">
        <v>17</v>
      </c>
      <c r="H9993" t="str">
        <f t="shared" si="624"/>
        <v>Remote</v>
      </c>
      <c r="I9993" t="s">
        <v>18</v>
      </c>
      <c r="J9993" t="str">
        <f t="shared" si="625"/>
        <v>7+ yrs</v>
      </c>
      <c r="K9993">
        <f t="shared" ca="1" si="627"/>
        <v>10</v>
      </c>
      <c r="L9993" t="s">
        <v>19</v>
      </c>
      <c r="M9993">
        <v>0</v>
      </c>
      <c r="N9993">
        <v>0</v>
      </c>
      <c r="O9993">
        <v>1</v>
      </c>
      <c r="P9993">
        <v>1</v>
      </c>
      <c r="Q9993">
        <v>1</v>
      </c>
      <c r="R9993">
        <f>SUM(M9993:N9993:O9993:P9993:Q9993)</f>
        <v>3</v>
      </c>
      <c r="S9993" s="1">
        <v>136534</v>
      </c>
      <c r="T9993" s="1" t="str">
        <f t="shared" si="626"/>
        <v>High</v>
      </c>
      <c r="U9993">
        <v>6</v>
      </c>
      <c r="V9993">
        <v>2023</v>
      </c>
      <c r="W9993" t="s">
        <v>28</v>
      </c>
      <c r="X9993">
        <v>6</v>
      </c>
    </row>
    <row r="9994" spans="1:24" x14ac:dyDescent="0.3">
      <c r="A9994">
        <v>9993</v>
      </c>
      <c r="B9994" t="s">
        <v>21</v>
      </c>
      <c r="C9994" t="str">
        <f>_xlfn.XLOOKUP(B9994,Lookup_table!B:B,Lookup_table!C:C)</f>
        <v>AI</v>
      </c>
      <c r="D9994" t="s">
        <v>14</v>
      </c>
      <c r="E9994" t="s">
        <v>40</v>
      </c>
      <c r="F9994" t="s">
        <v>29</v>
      </c>
      <c r="G9994" t="s">
        <v>25</v>
      </c>
      <c r="H9994" t="str">
        <f t="shared" si="624"/>
        <v>Onsite/Hybrid</v>
      </c>
      <c r="I9994" t="s">
        <v>26</v>
      </c>
      <c r="J9994" t="str">
        <f t="shared" si="625"/>
        <v>3-6 yrs</v>
      </c>
      <c r="K9994">
        <f t="shared" ca="1" si="627"/>
        <v>5</v>
      </c>
      <c r="L9994" t="s">
        <v>39</v>
      </c>
      <c r="M9994">
        <v>1</v>
      </c>
      <c r="N9994">
        <v>1</v>
      </c>
      <c r="O9994">
        <v>0</v>
      </c>
      <c r="P9994">
        <v>0</v>
      </c>
      <c r="Q9994">
        <v>0</v>
      </c>
      <c r="R9994">
        <f>SUM(M9994:N9994:O9994:P9994:Q9994)</f>
        <v>2</v>
      </c>
      <c r="S9994" s="1">
        <v>114273</v>
      </c>
      <c r="T9994" s="1" t="str">
        <f t="shared" si="626"/>
        <v>Medium</v>
      </c>
      <c r="U9994">
        <v>5</v>
      </c>
      <c r="V9994">
        <v>2020</v>
      </c>
      <c r="W9994" t="s">
        <v>20</v>
      </c>
      <c r="X9994">
        <v>6</v>
      </c>
    </row>
    <row r="9995" spans="1:24" x14ac:dyDescent="0.3">
      <c r="A9995">
        <v>9994</v>
      </c>
      <c r="B9995" t="s">
        <v>36</v>
      </c>
      <c r="C9995" t="str">
        <f>_xlfn.XLOOKUP(B9995,Lookup_table!B:B,Lookup_table!C:C)</f>
        <v>Data</v>
      </c>
      <c r="D9995" t="s">
        <v>22</v>
      </c>
      <c r="E9995" t="s">
        <v>32</v>
      </c>
      <c r="F9995" t="s">
        <v>29</v>
      </c>
      <c r="G9995" t="s">
        <v>30</v>
      </c>
      <c r="H9995" t="str">
        <f t="shared" si="624"/>
        <v>Onsite/Hybrid</v>
      </c>
      <c r="I9995" t="s">
        <v>18</v>
      </c>
      <c r="J9995" t="str">
        <f t="shared" si="625"/>
        <v>7+ yrs</v>
      </c>
      <c r="K9995">
        <f t="shared" ca="1" si="627"/>
        <v>9</v>
      </c>
      <c r="L9995" t="s">
        <v>27</v>
      </c>
      <c r="M9995">
        <v>1</v>
      </c>
      <c r="N9995">
        <v>0</v>
      </c>
      <c r="O9995">
        <v>0</v>
      </c>
      <c r="P9995">
        <v>0</v>
      </c>
      <c r="Q9995">
        <v>1</v>
      </c>
      <c r="R9995">
        <f>SUM(M9995:N9995:O9995:P9995:Q9995)</f>
        <v>2</v>
      </c>
      <c r="S9995" s="1">
        <v>132300</v>
      </c>
      <c r="T9995" s="1" t="str">
        <f t="shared" si="626"/>
        <v>High</v>
      </c>
      <c r="U9995">
        <v>3</v>
      </c>
      <c r="V9995">
        <v>2020</v>
      </c>
      <c r="W9995" t="s">
        <v>34</v>
      </c>
      <c r="X9995">
        <v>6</v>
      </c>
    </row>
    <row r="9996" spans="1:24" x14ac:dyDescent="0.3">
      <c r="A9996">
        <v>9995</v>
      </c>
      <c r="B9996" t="s">
        <v>21</v>
      </c>
      <c r="C9996" t="str">
        <f>_xlfn.XLOOKUP(B9996,Lookup_table!B:B,Lookup_table!C:C)</f>
        <v>AI</v>
      </c>
      <c r="D9996" t="s">
        <v>14</v>
      </c>
      <c r="E9996" t="s">
        <v>42</v>
      </c>
      <c r="F9996" t="s">
        <v>29</v>
      </c>
      <c r="G9996" t="s">
        <v>30</v>
      </c>
      <c r="H9996" t="str">
        <f t="shared" si="624"/>
        <v>Onsite/Hybrid</v>
      </c>
      <c r="I9996" t="s">
        <v>35</v>
      </c>
      <c r="J9996" t="str">
        <f t="shared" si="625"/>
        <v>0-2 yrs</v>
      </c>
      <c r="K9996">
        <f t="shared" ca="1" si="627"/>
        <v>0</v>
      </c>
      <c r="L9996" t="s">
        <v>27</v>
      </c>
      <c r="M9996">
        <v>1</v>
      </c>
      <c r="N9996">
        <v>1</v>
      </c>
      <c r="O9996">
        <v>0</v>
      </c>
      <c r="P9996">
        <v>0</v>
      </c>
      <c r="Q9996">
        <v>0</v>
      </c>
      <c r="R9996">
        <f>SUM(M9996:N9996:O9996:P9996:Q9996)</f>
        <v>2</v>
      </c>
      <c r="S9996" s="1">
        <v>89108</v>
      </c>
      <c r="T9996" s="1" t="str">
        <f t="shared" si="626"/>
        <v>Medium</v>
      </c>
      <c r="U9996">
        <v>12</v>
      </c>
      <c r="V9996">
        <v>2021</v>
      </c>
      <c r="W9996" t="s">
        <v>28</v>
      </c>
      <c r="X9996">
        <v>9</v>
      </c>
    </row>
    <row r="9997" spans="1:24" x14ac:dyDescent="0.3">
      <c r="A9997">
        <v>9996</v>
      </c>
      <c r="B9997" t="s">
        <v>33</v>
      </c>
      <c r="C9997" t="str">
        <f>_xlfn.XLOOKUP(B9997,Lookup_table!B:B,Lookup_table!C:C)</f>
        <v>Data</v>
      </c>
      <c r="D9997" t="s">
        <v>34</v>
      </c>
      <c r="E9997" t="s">
        <v>38</v>
      </c>
      <c r="F9997" t="s">
        <v>44</v>
      </c>
      <c r="G9997" t="s">
        <v>25</v>
      </c>
      <c r="H9997" t="str">
        <f t="shared" si="624"/>
        <v>Onsite/Hybrid</v>
      </c>
      <c r="I9997" t="s">
        <v>18</v>
      </c>
      <c r="J9997" t="str">
        <f t="shared" si="625"/>
        <v>7+ yrs</v>
      </c>
      <c r="K9997">
        <f t="shared" ca="1" si="627"/>
        <v>14</v>
      </c>
      <c r="L9997" t="s">
        <v>39</v>
      </c>
      <c r="M9997">
        <v>1</v>
      </c>
      <c r="N9997">
        <v>0</v>
      </c>
      <c r="O9997">
        <v>0</v>
      </c>
      <c r="P9997">
        <v>1</v>
      </c>
      <c r="Q9997">
        <v>0</v>
      </c>
      <c r="R9997">
        <f>SUM(M9997:N9997:O9997:P9997:Q9997)</f>
        <v>2</v>
      </c>
      <c r="S9997" s="1">
        <v>110107</v>
      </c>
      <c r="T9997" s="1" t="str">
        <f t="shared" si="626"/>
        <v>Medium</v>
      </c>
      <c r="U9997">
        <v>10</v>
      </c>
      <c r="V9997">
        <v>2022</v>
      </c>
      <c r="W9997" t="s">
        <v>28</v>
      </c>
      <c r="X9997">
        <v>7</v>
      </c>
    </row>
    <row r="9998" spans="1:24" x14ac:dyDescent="0.3">
      <c r="A9998">
        <v>9997</v>
      </c>
      <c r="B9998" t="s">
        <v>50</v>
      </c>
      <c r="C9998" t="str">
        <f>_xlfn.XLOOKUP(B9998,Lookup_table!B:B,Lookup_table!C:C)</f>
        <v>AI</v>
      </c>
      <c r="D9998" t="s">
        <v>22</v>
      </c>
      <c r="E9998" t="s">
        <v>23</v>
      </c>
      <c r="F9998" t="s">
        <v>52</v>
      </c>
      <c r="G9998" t="s">
        <v>25</v>
      </c>
      <c r="H9998" t="str">
        <f t="shared" si="624"/>
        <v>Onsite/Hybrid</v>
      </c>
      <c r="I9998" t="s">
        <v>26</v>
      </c>
      <c r="J9998" t="str">
        <f t="shared" si="625"/>
        <v>3-6 yrs</v>
      </c>
      <c r="K9998">
        <f t="shared" ca="1" si="627"/>
        <v>5</v>
      </c>
      <c r="L9998" t="s">
        <v>19</v>
      </c>
      <c r="M9998">
        <v>0</v>
      </c>
      <c r="N9998">
        <v>0</v>
      </c>
      <c r="O9998">
        <v>0</v>
      </c>
      <c r="P9998">
        <v>1</v>
      </c>
      <c r="Q9998">
        <v>0</v>
      </c>
      <c r="R9998">
        <f>SUM(M9998:N9998:O9998:P9998:Q9998)</f>
        <v>1</v>
      </c>
      <c r="S9998" s="1">
        <v>146186</v>
      </c>
      <c r="T9998" s="1" t="str">
        <f t="shared" si="626"/>
        <v>High</v>
      </c>
      <c r="U9998">
        <v>9</v>
      </c>
      <c r="V9998">
        <v>2022</v>
      </c>
      <c r="W9998" t="s">
        <v>20</v>
      </c>
      <c r="X9998">
        <v>6</v>
      </c>
    </row>
    <row r="9999" spans="1:24" x14ac:dyDescent="0.3">
      <c r="A9999">
        <v>9998</v>
      </c>
      <c r="B9999" t="s">
        <v>50</v>
      </c>
      <c r="C9999" t="str">
        <f>_xlfn.XLOOKUP(B9999,Lookup_table!B:B,Lookup_table!C:C)</f>
        <v>AI</v>
      </c>
      <c r="D9999" t="s">
        <v>14</v>
      </c>
      <c r="E9999" t="s">
        <v>15</v>
      </c>
      <c r="F9999" t="s">
        <v>51</v>
      </c>
      <c r="G9999" t="s">
        <v>30</v>
      </c>
      <c r="H9999" t="str">
        <f t="shared" si="624"/>
        <v>Onsite/Hybrid</v>
      </c>
      <c r="I9999" t="s">
        <v>35</v>
      </c>
      <c r="J9999" t="str">
        <f t="shared" si="625"/>
        <v>0-2 yrs</v>
      </c>
      <c r="K9999">
        <f t="shared" ca="1" si="627"/>
        <v>0</v>
      </c>
      <c r="L9999" t="s">
        <v>19</v>
      </c>
      <c r="M9999">
        <v>1</v>
      </c>
      <c r="N9999">
        <v>1</v>
      </c>
      <c r="O9999">
        <v>0</v>
      </c>
      <c r="P9999">
        <v>1</v>
      </c>
      <c r="Q9999">
        <v>1</v>
      </c>
      <c r="R9999">
        <f>SUM(M9999:N9999:O9999:P9999:Q9999)</f>
        <v>4</v>
      </c>
      <c r="S9999" s="1">
        <v>117666</v>
      </c>
      <c r="T9999" s="1" t="str">
        <f t="shared" si="626"/>
        <v>Medium</v>
      </c>
      <c r="U9999">
        <v>3</v>
      </c>
      <c r="V9999">
        <v>2026</v>
      </c>
      <c r="W9999" t="s">
        <v>34</v>
      </c>
      <c r="X9999">
        <v>1</v>
      </c>
    </row>
    <row r="10000" spans="1:24" x14ac:dyDescent="0.3">
      <c r="A10000">
        <v>9999</v>
      </c>
      <c r="B10000" t="s">
        <v>31</v>
      </c>
      <c r="C10000" t="str">
        <f>_xlfn.XLOOKUP(B10000,Lookup_table!B:B,Lookup_table!C:C)</f>
        <v>Business</v>
      </c>
      <c r="D10000" t="s">
        <v>37</v>
      </c>
      <c r="E10000" t="s">
        <v>23</v>
      </c>
      <c r="F10000" t="s">
        <v>43</v>
      </c>
      <c r="G10000" t="s">
        <v>25</v>
      </c>
      <c r="H10000" t="str">
        <f t="shared" si="624"/>
        <v>Onsite/Hybrid</v>
      </c>
      <c r="I10000" t="s">
        <v>35</v>
      </c>
      <c r="J10000" t="str">
        <f t="shared" si="625"/>
        <v>0-2 yrs</v>
      </c>
      <c r="K10000">
        <f t="shared" ca="1" si="627"/>
        <v>1</v>
      </c>
      <c r="L10000" t="s">
        <v>19</v>
      </c>
      <c r="M10000">
        <v>0</v>
      </c>
      <c r="N10000">
        <v>1</v>
      </c>
      <c r="O10000">
        <v>1</v>
      </c>
      <c r="P10000">
        <v>0</v>
      </c>
      <c r="Q10000">
        <v>0</v>
      </c>
      <c r="R10000">
        <f>SUM(M10000:N10000:O10000:P10000:Q10000)</f>
        <v>2</v>
      </c>
      <c r="S10000" s="1">
        <v>67925</v>
      </c>
      <c r="T10000" s="1" t="str">
        <f t="shared" si="626"/>
        <v>Low</v>
      </c>
      <c r="U10000">
        <v>3</v>
      </c>
      <c r="V10000">
        <v>2020</v>
      </c>
      <c r="W10000" t="s">
        <v>20</v>
      </c>
      <c r="X10000">
        <v>6</v>
      </c>
    </row>
    <row r="10001" spans="1:24" x14ac:dyDescent="0.3">
      <c r="A10001">
        <v>10000</v>
      </c>
      <c r="B10001" t="s">
        <v>21</v>
      </c>
      <c r="C10001" t="str">
        <f>_xlfn.XLOOKUP(B10001,Lookup_table!B:B,Lookup_table!C:C)</f>
        <v>AI</v>
      </c>
      <c r="D10001" t="s">
        <v>37</v>
      </c>
      <c r="E10001" t="s">
        <v>23</v>
      </c>
      <c r="F10001" t="s">
        <v>16</v>
      </c>
      <c r="G10001" t="s">
        <v>30</v>
      </c>
      <c r="H10001" t="str">
        <f t="shared" si="624"/>
        <v>Onsite/Hybrid</v>
      </c>
      <c r="I10001" t="s">
        <v>26</v>
      </c>
      <c r="J10001" t="str">
        <f t="shared" si="625"/>
        <v>3-6 yrs</v>
      </c>
      <c r="K10001">
        <f t="shared" ca="1" si="627"/>
        <v>5</v>
      </c>
      <c r="L10001" t="s">
        <v>39</v>
      </c>
      <c r="M10001">
        <v>1</v>
      </c>
      <c r="N10001">
        <v>0</v>
      </c>
      <c r="O10001">
        <v>1</v>
      </c>
      <c r="P10001">
        <v>0</v>
      </c>
      <c r="Q10001">
        <v>0</v>
      </c>
      <c r="R10001">
        <f>SUM(M10001:N10001:O10001:P10001:Q10001)</f>
        <v>2</v>
      </c>
      <c r="S10001" s="1">
        <v>130052</v>
      </c>
      <c r="T10001" s="1" t="str">
        <f t="shared" si="626"/>
        <v>High</v>
      </c>
      <c r="U10001">
        <v>8</v>
      </c>
      <c r="V10001">
        <v>2023</v>
      </c>
      <c r="W10001" t="s">
        <v>20</v>
      </c>
      <c r="X10001">
        <v>5</v>
      </c>
    </row>
    <row r="10002" spans="1:24" x14ac:dyDescent="0.3">
      <c r="A10002">
        <v>10001</v>
      </c>
      <c r="B10002" t="s">
        <v>50</v>
      </c>
      <c r="C10002" t="str">
        <f>_xlfn.XLOOKUP(B10002,Lookup_table!B:B,Lookup_table!C:C)</f>
        <v>AI</v>
      </c>
      <c r="D10002" t="s">
        <v>37</v>
      </c>
      <c r="E10002" t="s">
        <v>15</v>
      </c>
      <c r="F10002" t="s">
        <v>29</v>
      </c>
      <c r="G10002" t="s">
        <v>25</v>
      </c>
      <c r="H10002" t="str">
        <f t="shared" si="624"/>
        <v>Onsite/Hybrid</v>
      </c>
      <c r="I10002" t="s">
        <v>18</v>
      </c>
      <c r="J10002" t="str">
        <f t="shared" si="625"/>
        <v>7+ yrs</v>
      </c>
      <c r="K10002">
        <f t="shared" ca="1" si="627"/>
        <v>7</v>
      </c>
      <c r="L10002" t="s">
        <v>39</v>
      </c>
      <c r="M10002">
        <v>1</v>
      </c>
      <c r="N10002">
        <v>0</v>
      </c>
      <c r="O10002">
        <v>0</v>
      </c>
      <c r="P10002">
        <v>0</v>
      </c>
      <c r="Q10002">
        <v>0</v>
      </c>
      <c r="R10002">
        <f>SUM(M10002:N10002:O10002:P10002:Q10002)</f>
        <v>1</v>
      </c>
      <c r="S10002" s="1">
        <v>138942</v>
      </c>
      <c r="T10002" s="1" t="str">
        <f t="shared" si="626"/>
        <v>High</v>
      </c>
      <c r="U10002">
        <v>11</v>
      </c>
      <c r="V10002">
        <v>2021</v>
      </c>
      <c r="W10002" t="s">
        <v>28</v>
      </c>
      <c r="X10002">
        <v>9</v>
      </c>
    </row>
    <row r="10003" spans="1:24" x14ac:dyDescent="0.3">
      <c r="A10003">
        <v>10002</v>
      </c>
      <c r="B10003" t="s">
        <v>36</v>
      </c>
      <c r="C10003" t="str">
        <f>_xlfn.XLOOKUP(B10003,Lookup_table!B:B,Lookup_table!C:C)</f>
        <v>Data</v>
      </c>
      <c r="D10003" t="s">
        <v>37</v>
      </c>
      <c r="E10003" t="s">
        <v>23</v>
      </c>
      <c r="F10003" t="s">
        <v>24</v>
      </c>
      <c r="G10003" t="s">
        <v>25</v>
      </c>
      <c r="H10003" t="str">
        <f t="shared" si="624"/>
        <v>Onsite/Hybrid</v>
      </c>
      <c r="I10003" t="s">
        <v>26</v>
      </c>
      <c r="J10003" t="str">
        <f t="shared" si="625"/>
        <v>3-6 yrs</v>
      </c>
      <c r="K10003">
        <f t="shared" ca="1" si="627"/>
        <v>6</v>
      </c>
      <c r="L10003" t="s">
        <v>19</v>
      </c>
      <c r="M10003">
        <v>1</v>
      </c>
      <c r="N10003">
        <v>1</v>
      </c>
      <c r="O10003">
        <v>1</v>
      </c>
      <c r="P10003">
        <v>1</v>
      </c>
      <c r="Q10003">
        <v>1</v>
      </c>
      <c r="R10003">
        <f>SUM(M10003:N10003:O10003:P10003:Q10003)</f>
        <v>5</v>
      </c>
      <c r="S10003" s="1">
        <v>116169</v>
      </c>
      <c r="T10003" s="1" t="str">
        <f t="shared" si="626"/>
        <v>Medium</v>
      </c>
      <c r="U10003">
        <v>4</v>
      </c>
      <c r="V10003">
        <v>2025</v>
      </c>
      <c r="W10003" t="s">
        <v>28</v>
      </c>
      <c r="X10003">
        <v>8</v>
      </c>
    </row>
    <row r="10004" spans="1:24" x14ac:dyDescent="0.3">
      <c r="A10004">
        <v>10003</v>
      </c>
      <c r="B10004" t="s">
        <v>36</v>
      </c>
      <c r="C10004" t="str">
        <f>_xlfn.XLOOKUP(B10004,Lookup_table!B:B,Lookup_table!C:C)</f>
        <v>Data</v>
      </c>
      <c r="D10004" t="s">
        <v>22</v>
      </c>
      <c r="E10004" t="s">
        <v>38</v>
      </c>
      <c r="F10004" t="s">
        <v>51</v>
      </c>
      <c r="G10004" t="s">
        <v>25</v>
      </c>
      <c r="H10004" t="str">
        <f t="shared" si="624"/>
        <v>Onsite/Hybrid</v>
      </c>
      <c r="I10004" t="s">
        <v>18</v>
      </c>
      <c r="J10004" t="str">
        <f t="shared" si="625"/>
        <v>7+ yrs</v>
      </c>
      <c r="K10004">
        <f t="shared" ca="1" si="627"/>
        <v>15</v>
      </c>
      <c r="L10004" t="s">
        <v>19</v>
      </c>
      <c r="M10004">
        <v>1</v>
      </c>
      <c r="N10004">
        <v>1</v>
      </c>
      <c r="O10004">
        <v>1</v>
      </c>
      <c r="P10004">
        <v>0</v>
      </c>
      <c r="Q10004">
        <v>0</v>
      </c>
      <c r="R10004">
        <f>SUM(M10004:N10004:O10004:P10004:Q10004)</f>
        <v>3</v>
      </c>
      <c r="S10004" s="1">
        <v>131114</v>
      </c>
      <c r="T10004" s="1" t="str">
        <f t="shared" si="626"/>
        <v>High</v>
      </c>
      <c r="U10004">
        <v>5</v>
      </c>
      <c r="V10004">
        <v>2026</v>
      </c>
      <c r="W10004" t="s">
        <v>28</v>
      </c>
      <c r="X10004">
        <v>9</v>
      </c>
    </row>
    <row r="10005" spans="1:24" x14ac:dyDescent="0.3">
      <c r="A10005">
        <v>10004</v>
      </c>
      <c r="B10005" t="s">
        <v>21</v>
      </c>
      <c r="C10005" t="str">
        <f>_xlfn.XLOOKUP(B10005,Lookup_table!B:B,Lookup_table!C:C)</f>
        <v>AI</v>
      </c>
      <c r="D10005" t="s">
        <v>14</v>
      </c>
      <c r="E10005" t="s">
        <v>32</v>
      </c>
      <c r="F10005" t="s">
        <v>44</v>
      </c>
      <c r="G10005" t="s">
        <v>25</v>
      </c>
      <c r="H10005" t="str">
        <f t="shared" si="624"/>
        <v>Onsite/Hybrid</v>
      </c>
      <c r="I10005" t="s">
        <v>18</v>
      </c>
      <c r="J10005" t="str">
        <f t="shared" si="625"/>
        <v>7+ yrs</v>
      </c>
      <c r="K10005">
        <f t="shared" ca="1" si="627"/>
        <v>12</v>
      </c>
      <c r="L10005" t="s">
        <v>39</v>
      </c>
      <c r="M10005">
        <v>0</v>
      </c>
      <c r="N10005">
        <v>0</v>
      </c>
      <c r="O10005">
        <v>1</v>
      </c>
      <c r="P10005">
        <v>1</v>
      </c>
      <c r="Q10005">
        <v>0</v>
      </c>
      <c r="R10005">
        <f>SUM(M10005:N10005:O10005:P10005:Q10005)</f>
        <v>2</v>
      </c>
      <c r="S10005" s="1">
        <v>173654</v>
      </c>
      <c r="T10005" s="1" t="str">
        <f t="shared" si="626"/>
        <v>High</v>
      </c>
      <c r="U10005">
        <v>10</v>
      </c>
      <c r="V10005">
        <v>2023</v>
      </c>
      <c r="W10005" t="s">
        <v>28</v>
      </c>
      <c r="X10005">
        <v>5</v>
      </c>
    </row>
    <row r="10006" spans="1:24" x14ac:dyDescent="0.3">
      <c r="A10006">
        <v>10005</v>
      </c>
      <c r="B10006" t="s">
        <v>41</v>
      </c>
      <c r="C10006" t="str">
        <f>_xlfn.XLOOKUP(B10006,Lookup_table!B:B,Lookup_table!C:C)</f>
        <v>Data</v>
      </c>
      <c r="D10006" t="s">
        <v>14</v>
      </c>
      <c r="E10006" t="s">
        <v>38</v>
      </c>
      <c r="F10006" t="s">
        <v>44</v>
      </c>
      <c r="G10006" t="s">
        <v>30</v>
      </c>
      <c r="H10006" t="str">
        <f t="shared" si="624"/>
        <v>Onsite/Hybrid</v>
      </c>
      <c r="I10006" t="s">
        <v>26</v>
      </c>
      <c r="J10006" t="str">
        <f t="shared" si="625"/>
        <v>3-6 yrs</v>
      </c>
      <c r="K10006">
        <f t="shared" ca="1" si="627"/>
        <v>3</v>
      </c>
      <c r="L10006" t="s">
        <v>19</v>
      </c>
      <c r="M10006">
        <v>0</v>
      </c>
      <c r="N10006">
        <v>1</v>
      </c>
      <c r="O10006">
        <v>1</v>
      </c>
      <c r="P10006">
        <v>1</v>
      </c>
      <c r="Q10006">
        <v>1</v>
      </c>
      <c r="R10006">
        <f>SUM(M10006:N10006:O10006:P10006:Q10006)</f>
        <v>4</v>
      </c>
      <c r="S10006" s="1">
        <v>117539</v>
      </c>
      <c r="T10006" s="1" t="str">
        <f t="shared" si="626"/>
        <v>Medium</v>
      </c>
      <c r="U10006">
        <v>8</v>
      </c>
      <c r="V10006">
        <v>2020</v>
      </c>
      <c r="W10006" t="s">
        <v>28</v>
      </c>
      <c r="X10006">
        <v>3</v>
      </c>
    </row>
    <row r="10007" spans="1:24" x14ac:dyDescent="0.3">
      <c r="A10007">
        <v>10006</v>
      </c>
      <c r="B10007" t="s">
        <v>50</v>
      </c>
      <c r="C10007" t="str">
        <f>_xlfn.XLOOKUP(B10007,Lookup_table!B:B,Lookup_table!C:C)</f>
        <v>AI</v>
      </c>
      <c r="D10007" t="s">
        <v>34</v>
      </c>
      <c r="E10007" t="s">
        <v>15</v>
      </c>
      <c r="F10007" t="s">
        <v>16</v>
      </c>
      <c r="G10007" t="s">
        <v>25</v>
      </c>
      <c r="H10007" t="str">
        <f t="shared" si="624"/>
        <v>Onsite/Hybrid</v>
      </c>
      <c r="I10007" t="s">
        <v>26</v>
      </c>
      <c r="J10007" t="str">
        <f t="shared" si="625"/>
        <v>3-6 yrs</v>
      </c>
      <c r="K10007">
        <f t="shared" ca="1" si="627"/>
        <v>5</v>
      </c>
      <c r="L10007" t="s">
        <v>19</v>
      </c>
      <c r="M10007">
        <v>1</v>
      </c>
      <c r="N10007">
        <v>0</v>
      </c>
      <c r="O10007">
        <v>0</v>
      </c>
      <c r="P10007">
        <v>1</v>
      </c>
      <c r="Q10007">
        <v>1</v>
      </c>
      <c r="R10007">
        <f>SUM(M10007:N10007:O10007:P10007:Q10007)</f>
        <v>3</v>
      </c>
      <c r="S10007" s="1">
        <v>136147</v>
      </c>
      <c r="T10007" s="1" t="str">
        <f t="shared" si="626"/>
        <v>High</v>
      </c>
      <c r="U10007">
        <v>6</v>
      </c>
      <c r="V10007">
        <v>2024</v>
      </c>
      <c r="W10007" t="s">
        <v>28</v>
      </c>
      <c r="X10007">
        <v>9</v>
      </c>
    </row>
    <row r="10008" spans="1:24" x14ac:dyDescent="0.3">
      <c r="A10008">
        <v>10007</v>
      </c>
      <c r="B10008" t="s">
        <v>33</v>
      </c>
      <c r="C10008" t="str">
        <f>_xlfn.XLOOKUP(B10008,Lookup_table!B:B,Lookup_table!C:C)</f>
        <v>Data</v>
      </c>
      <c r="D10008" t="s">
        <v>34</v>
      </c>
      <c r="E10008" t="s">
        <v>23</v>
      </c>
      <c r="F10008" t="s">
        <v>29</v>
      </c>
      <c r="G10008" t="s">
        <v>17</v>
      </c>
      <c r="H10008" t="str">
        <f t="shared" si="624"/>
        <v>Remote</v>
      </c>
      <c r="I10008" t="s">
        <v>35</v>
      </c>
      <c r="J10008" t="str">
        <f t="shared" si="625"/>
        <v>0-2 yrs</v>
      </c>
      <c r="K10008">
        <f t="shared" ca="1" si="627"/>
        <v>2</v>
      </c>
      <c r="L10008" t="s">
        <v>27</v>
      </c>
      <c r="M10008">
        <v>0</v>
      </c>
      <c r="N10008">
        <v>1</v>
      </c>
      <c r="O10008">
        <v>1</v>
      </c>
      <c r="P10008">
        <v>1</v>
      </c>
      <c r="Q10008">
        <v>0</v>
      </c>
      <c r="R10008">
        <f>SUM(M10008:N10008:O10008:P10008:Q10008)</f>
        <v>3</v>
      </c>
      <c r="S10008" s="1">
        <v>80438</v>
      </c>
      <c r="T10008" s="1" t="str">
        <f t="shared" si="626"/>
        <v>Medium</v>
      </c>
      <c r="U10008">
        <v>4</v>
      </c>
      <c r="V10008">
        <v>2024</v>
      </c>
      <c r="W10008" t="s">
        <v>28</v>
      </c>
      <c r="X10008">
        <v>7</v>
      </c>
    </row>
    <row r="10009" spans="1:24" x14ac:dyDescent="0.3">
      <c r="A10009">
        <v>10008</v>
      </c>
      <c r="B10009" t="s">
        <v>31</v>
      </c>
      <c r="C10009" t="str">
        <f>_xlfn.XLOOKUP(B10009,Lookup_table!B:B,Lookup_table!C:C)</f>
        <v>Business</v>
      </c>
      <c r="D10009" t="s">
        <v>14</v>
      </c>
      <c r="E10009" t="s">
        <v>40</v>
      </c>
      <c r="F10009" t="s">
        <v>52</v>
      </c>
      <c r="G10009" t="s">
        <v>25</v>
      </c>
      <c r="H10009" t="str">
        <f t="shared" si="624"/>
        <v>Onsite/Hybrid</v>
      </c>
      <c r="I10009" t="s">
        <v>35</v>
      </c>
      <c r="J10009" t="str">
        <f t="shared" si="625"/>
        <v>0-2 yrs</v>
      </c>
      <c r="K10009">
        <f t="shared" ca="1" si="627"/>
        <v>1</v>
      </c>
      <c r="L10009" t="s">
        <v>19</v>
      </c>
      <c r="M10009">
        <v>0</v>
      </c>
      <c r="N10009">
        <v>0</v>
      </c>
      <c r="O10009">
        <v>0</v>
      </c>
      <c r="P10009">
        <v>0</v>
      </c>
      <c r="Q10009">
        <v>1</v>
      </c>
      <c r="R10009">
        <f>SUM(M10009:N10009:O10009:P10009:Q10009)</f>
        <v>1</v>
      </c>
      <c r="S10009" s="1">
        <v>63194</v>
      </c>
      <c r="T10009" s="1" t="str">
        <f t="shared" si="626"/>
        <v>Low</v>
      </c>
      <c r="U10009">
        <v>11</v>
      </c>
      <c r="V10009">
        <v>2023</v>
      </c>
      <c r="W10009" t="s">
        <v>28</v>
      </c>
      <c r="X10009">
        <v>9</v>
      </c>
    </row>
    <row r="10010" spans="1:24" x14ac:dyDescent="0.3">
      <c r="A10010">
        <v>10009</v>
      </c>
      <c r="B10010" t="s">
        <v>31</v>
      </c>
      <c r="C10010" t="str">
        <f>_xlfn.XLOOKUP(B10010,Lookup_table!B:B,Lookup_table!C:C)</f>
        <v>Business</v>
      </c>
      <c r="D10010" t="s">
        <v>34</v>
      </c>
      <c r="E10010" t="s">
        <v>40</v>
      </c>
      <c r="F10010" t="s">
        <v>29</v>
      </c>
      <c r="G10010" t="s">
        <v>17</v>
      </c>
      <c r="H10010" t="str">
        <f t="shared" si="624"/>
        <v>Remote</v>
      </c>
      <c r="I10010" t="s">
        <v>35</v>
      </c>
      <c r="J10010" t="str">
        <f t="shared" si="625"/>
        <v>0-2 yrs</v>
      </c>
      <c r="K10010">
        <f t="shared" ca="1" si="627"/>
        <v>2</v>
      </c>
      <c r="L10010" t="s">
        <v>27</v>
      </c>
      <c r="M10010">
        <v>1</v>
      </c>
      <c r="N10010">
        <v>0</v>
      </c>
      <c r="O10010">
        <v>1</v>
      </c>
      <c r="P10010">
        <v>1</v>
      </c>
      <c r="Q10010">
        <v>1</v>
      </c>
      <c r="R10010">
        <f>SUM(M10010:N10010:O10010:P10010:Q10010)</f>
        <v>4</v>
      </c>
      <c r="S10010" s="1">
        <v>92114</v>
      </c>
      <c r="T10010" s="1" t="str">
        <f t="shared" si="626"/>
        <v>Medium</v>
      </c>
      <c r="U10010">
        <v>3</v>
      </c>
      <c r="V10010">
        <v>2021</v>
      </c>
      <c r="W10010" t="s">
        <v>28</v>
      </c>
      <c r="X10010">
        <v>1</v>
      </c>
    </row>
    <row r="10011" spans="1:24" x14ac:dyDescent="0.3">
      <c r="A10011">
        <v>10010</v>
      </c>
      <c r="B10011" t="s">
        <v>36</v>
      </c>
      <c r="C10011" t="str">
        <f>_xlfn.XLOOKUP(B10011,Lookup_table!B:B,Lookup_table!C:C)</f>
        <v>Data</v>
      </c>
      <c r="D10011" t="s">
        <v>22</v>
      </c>
      <c r="E10011" t="s">
        <v>38</v>
      </c>
      <c r="F10011" t="s">
        <v>24</v>
      </c>
      <c r="G10011" t="s">
        <v>25</v>
      </c>
      <c r="H10011" t="str">
        <f t="shared" si="624"/>
        <v>Onsite/Hybrid</v>
      </c>
      <c r="I10011" t="s">
        <v>18</v>
      </c>
      <c r="J10011" t="str">
        <f t="shared" si="625"/>
        <v>7+ yrs</v>
      </c>
      <c r="K10011">
        <f t="shared" ca="1" si="627"/>
        <v>14</v>
      </c>
      <c r="L10011" t="s">
        <v>39</v>
      </c>
      <c r="M10011">
        <v>0</v>
      </c>
      <c r="N10011">
        <v>1</v>
      </c>
      <c r="O10011">
        <v>0</v>
      </c>
      <c r="P10011">
        <v>0</v>
      </c>
      <c r="Q10011">
        <v>0</v>
      </c>
      <c r="R10011">
        <f>SUM(M10011:N10011:O10011:P10011:Q10011)</f>
        <v>1</v>
      </c>
      <c r="S10011" s="1">
        <v>121958</v>
      </c>
      <c r="T10011" s="1" t="str">
        <f t="shared" si="626"/>
        <v>High</v>
      </c>
      <c r="U10011">
        <v>8</v>
      </c>
      <c r="V10011">
        <v>2022</v>
      </c>
      <c r="W10011" t="s">
        <v>34</v>
      </c>
      <c r="X10011">
        <v>5</v>
      </c>
    </row>
    <row r="10012" spans="1:24" x14ac:dyDescent="0.3">
      <c r="A10012">
        <v>10011</v>
      </c>
      <c r="B10012" t="s">
        <v>50</v>
      </c>
      <c r="C10012" t="str">
        <f>_xlfn.XLOOKUP(B10012,Lookup_table!B:B,Lookup_table!C:C)</f>
        <v>AI</v>
      </c>
      <c r="D10012" t="s">
        <v>34</v>
      </c>
      <c r="E10012" t="s">
        <v>40</v>
      </c>
      <c r="F10012" t="s">
        <v>43</v>
      </c>
      <c r="G10012" t="s">
        <v>25</v>
      </c>
      <c r="H10012" t="str">
        <f t="shared" si="624"/>
        <v>Onsite/Hybrid</v>
      </c>
      <c r="I10012" t="s">
        <v>18</v>
      </c>
      <c r="J10012" t="str">
        <f t="shared" si="625"/>
        <v>7+ yrs</v>
      </c>
      <c r="K10012">
        <f t="shared" ca="1" si="627"/>
        <v>14</v>
      </c>
      <c r="L10012" t="s">
        <v>19</v>
      </c>
      <c r="M10012">
        <v>1</v>
      </c>
      <c r="N10012">
        <v>1</v>
      </c>
      <c r="O10012">
        <v>1</v>
      </c>
      <c r="P10012">
        <v>1</v>
      </c>
      <c r="Q10012">
        <v>1</v>
      </c>
      <c r="R10012">
        <f>SUM(M10012:N10012:O10012:P10012:Q10012)</f>
        <v>5</v>
      </c>
      <c r="S10012" s="1">
        <v>177300</v>
      </c>
      <c r="T10012" s="1" t="str">
        <f t="shared" si="626"/>
        <v>High</v>
      </c>
      <c r="U10012">
        <v>11</v>
      </c>
      <c r="V10012">
        <v>2020</v>
      </c>
      <c r="W10012" t="s">
        <v>28</v>
      </c>
      <c r="X10012">
        <v>8</v>
      </c>
    </row>
    <row r="10013" spans="1:24" x14ac:dyDescent="0.3">
      <c r="A10013">
        <v>10012</v>
      </c>
      <c r="B10013" t="s">
        <v>36</v>
      </c>
      <c r="C10013" t="str">
        <f>_xlfn.XLOOKUP(B10013,Lookup_table!B:B,Lookup_table!C:C)</f>
        <v>Data</v>
      </c>
      <c r="D10013" t="s">
        <v>22</v>
      </c>
      <c r="E10013" t="s">
        <v>23</v>
      </c>
      <c r="F10013" t="s">
        <v>43</v>
      </c>
      <c r="G10013" t="s">
        <v>17</v>
      </c>
      <c r="H10013" t="str">
        <f t="shared" si="624"/>
        <v>Remote</v>
      </c>
      <c r="I10013" t="s">
        <v>26</v>
      </c>
      <c r="J10013" t="str">
        <f t="shared" si="625"/>
        <v>3-6 yrs</v>
      </c>
      <c r="K10013">
        <f t="shared" ca="1" si="627"/>
        <v>3</v>
      </c>
      <c r="L10013" t="s">
        <v>27</v>
      </c>
      <c r="M10013">
        <v>1</v>
      </c>
      <c r="N10013">
        <v>0</v>
      </c>
      <c r="O10013">
        <v>1</v>
      </c>
      <c r="P10013">
        <v>1</v>
      </c>
      <c r="Q10013">
        <v>0</v>
      </c>
      <c r="R10013">
        <f>SUM(M10013:N10013:O10013:P10013:Q10013)</f>
        <v>3</v>
      </c>
      <c r="S10013" s="1">
        <v>120362</v>
      </c>
      <c r="T10013" s="1" t="str">
        <f t="shared" si="626"/>
        <v>High</v>
      </c>
      <c r="U10013">
        <v>1</v>
      </c>
      <c r="V10013">
        <v>2021</v>
      </c>
      <c r="W10013" t="s">
        <v>28</v>
      </c>
      <c r="X10013">
        <v>2</v>
      </c>
    </row>
    <row r="10014" spans="1:24" x14ac:dyDescent="0.3">
      <c r="A10014">
        <v>10013</v>
      </c>
      <c r="B10014" t="s">
        <v>50</v>
      </c>
      <c r="C10014" t="str">
        <f>_xlfn.XLOOKUP(B10014,Lookup_table!B:B,Lookup_table!C:C)</f>
        <v>AI</v>
      </c>
      <c r="D10014" t="s">
        <v>37</v>
      </c>
      <c r="E10014" t="s">
        <v>38</v>
      </c>
      <c r="F10014" t="s">
        <v>29</v>
      </c>
      <c r="G10014" t="s">
        <v>30</v>
      </c>
      <c r="H10014" t="str">
        <f t="shared" si="624"/>
        <v>Onsite/Hybrid</v>
      </c>
      <c r="I10014" t="s">
        <v>18</v>
      </c>
      <c r="J10014" t="str">
        <f t="shared" si="625"/>
        <v>7+ yrs</v>
      </c>
      <c r="K10014">
        <f t="shared" ca="1" si="627"/>
        <v>13</v>
      </c>
      <c r="L10014" t="s">
        <v>39</v>
      </c>
      <c r="M10014">
        <v>1</v>
      </c>
      <c r="N10014">
        <v>0</v>
      </c>
      <c r="O10014">
        <v>0</v>
      </c>
      <c r="P10014">
        <v>0</v>
      </c>
      <c r="Q10014">
        <v>1</v>
      </c>
      <c r="R10014">
        <f>SUM(M10014:N10014:O10014:P10014:Q10014)</f>
        <v>2</v>
      </c>
      <c r="S10014" s="1">
        <v>151307</v>
      </c>
      <c r="T10014" s="1" t="str">
        <f t="shared" si="626"/>
        <v>High</v>
      </c>
      <c r="U10014">
        <v>1</v>
      </c>
      <c r="V10014">
        <v>2022</v>
      </c>
      <c r="W10014" t="s">
        <v>20</v>
      </c>
      <c r="X10014">
        <v>4</v>
      </c>
    </row>
    <row r="10015" spans="1:24" x14ac:dyDescent="0.3">
      <c r="A10015">
        <v>10014</v>
      </c>
      <c r="B10015" t="s">
        <v>50</v>
      </c>
      <c r="C10015" t="str">
        <f>_xlfn.XLOOKUP(B10015,Lookup_table!B:B,Lookup_table!C:C)</f>
        <v>AI</v>
      </c>
      <c r="D10015" t="s">
        <v>22</v>
      </c>
      <c r="E10015" t="s">
        <v>42</v>
      </c>
      <c r="F10015" t="s">
        <v>51</v>
      </c>
      <c r="G10015" t="s">
        <v>25</v>
      </c>
      <c r="H10015" t="str">
        <f t="shared" si="624"/>
        <v>Onsite/Hybrid</v>
      </c>
      <c r="I10015" t="s">
        <v>18</v>
      </c>
      <c r="J10015" t="str">
        <f t="shared" si="625"/>
        <v>7+ yrs</v>
      </c>
      <c r="K10015">
        <f t="shared" ca="1" si="627"/>
        <v>15</v>
      </c>
      <c r="L10015" t="s">
        <v>27</v>
      </c>
      <c r="M10015">
        <v>1</v>
      </c>
      <c r="N10015">
        <v>1</v>
      </c>
      <c r="O10015">
        <v>1</v>
      </c>
      <c r="P10015">
        <v>0</v>
      </c>
      <c r="Q10015">
        <v>1</v>
      </c>
      <c r="R10015">
        <f>SUM(M10015:N10015:O10015:P10015:Q10015)</f>
        <v>4</v>
      </c>
      <c r="S10015" s="1">
        <v>186381</v>
      </c>
      <c r="T10015" s="1" t="str">
        <f t="shared" si="626"/>
        <v>High</v>
      </c>
      <c r="U10015">
        <v>11</v>
      </c>
      <c r="V10015">
        <v>2021</v>
      </c>
      <c r="W10015" t="s">
        <v>20</v>
      </c>
      <c r="X10015">
        <v>3</v>
      </c>
    </row>
    <row r="10016" spans="1:24" x14ac:dyDescent="0.3">
      <c r="A10016">
        <v>10015</v>
      </c>
      <c r="B10016" t="s">
        <v>33</v>
      </c>
      <c r="C10016" t="str">
        <f>_xlfn.XLOOKUP(B10016,Lookup_table!B:B,Lookup_table!C:C)</f>
        <v>Data</v>
      </c>
      <c r="D10016" t="s">
        <v>37</v>
      </c>
      <c r="E10016" t="s">
        <v>38</v>
      </c>
      <c r="F10016" t="s">
        <v>29</v>
      </c>
      <c r="G10016" t="s">
        <v>17</v>
      </c>
      <c r="H10016" t="str">
        <f t="shared" si="624"/>
        <v>Remote</v>
      </c>
      <c r="I10016" t="s">
        <v>18</v>
      </c>
      <c r="J10016" t="str">
        <f t="shared" si="625"/>
        <v>7+ yrs</v>
      </c>
      <c r="K10016">
        <f t="shared" ca="1" si="627"/>
        <v>10</v>
      </c>
      <c r="L10016" t="s">
        <v>19</v>
      </c>
      <c r="M10016">
        <v>1</v>
      </c>
      <c r="N10016">
        <v>1</v>
      </c>
      <c r="O10016">
        <v>0</v>
      </c>
      <c r="P10016">
        <v>0</v>
      </c>
      <c r="Q10016">
        <v>1</v>
      </c>
      <c r="R10016">
        <f>SUM(M10016:N10016:O10016:P10016:Q10016)</f>
        <v>3</v>
      </c>
      <c r="S10016" s="1">
        <v>108566</v>
      </c>
      <c r="T10016" s="1" t="str">
        <f t="shared" si="626"/>
        <v>Medium</v>
      </c>
      <c r="U10016">
        <v>4</v>
      </c>
      <c r="V10016">
        <v>2023</v>
      </c>
      <c r="W10016" t="s">
        <v>34</v>
      </c>
      <c r="X10016">
        <v>5</v>
      </c>
    </row>
    <row r="10017" spans="1:24" x14ac:dyDescent="0.3">
      <c r="A10017">
        <v>10016</v>
      </c>
      <c r="B10017" t="s">
        <v>50</v>
      </c>
      <c r="C10017" t="str">
        <f>_xlfn.XLOOKUP(B10017,Lookup_table!B:B,Lookup_table!C:C)</f>
        <v>AI</v>
      </c>
      <c r="D10017" t="s">
        <v>14</v>
      </c>
      <c r="E10017" t="s">
        <v>42</v>
      </c>
      <c r="F10017" t="s">
        <v>29</v>
      </c>
      <c r="G10017" t="s">
        <v>17</v>
      </c>
      <c r="H10017" t="str">
        <f t="shared" si="624"/>
        <v>Remote</v>
      </c>
      <c r="I10017" t="s">
        <v>35</v>
      </c>
      <c r="J10017" t="str">
        <f t="shared" si="625"/>
        <v>0-2 yrs</v>
      </c>
      <c r="K10017">
        <f t="shared" ca="1" si="627"/>
        <v>1</v>
      </c>
      <c r="L10017" t="s">
        <v>39</v>
      </c>
      <c r="M10017">
        <v>1</v>
      </c>
      <c r="N10017">
        <v>1</v>
      </c>
      <c r="O10017">
        <v>0</v>
      </c>
      <c r="P10017">
        <v>1</v>
      </c>
      <c r="Q10017">
        <v>1</v>
      </c>
      <c r="R10017">
        <f>SUM(M10017:N10017:O10017:P10017:Q10017)</f>
        <v>4</v>
      </c>
      <c r="S10017" s="1">
        <v>118204</v>
      </c>
      <c r="T10017" s="1" t="str">
        <f t="shared" si="626"/>
        <v>Medium</v>
      </c>
      <c r="U10017">
        <v>6</v>
      </c>
      <c r="V10017">
        <v>2026</v>
      </c>
      <c r="W10017" t="s">
        <v>34</v>
      </c>
      <c r="X10017">
        <v>2</v>
      </c>
    </row>
    <row r="10018" spans="1:24" x14ac:dyDescent="0.3">
      <c r="A10018">
        <v>10017</v>
      </c>
      <c r="B10018" t="s">
        <v>21</v>
      </c>
      <c r="C10018" t="str">
        <f>_xlfn.XLOOKUP(B10018,Lookup_table!B:B,Lookup_table!C:C)</f>
        <v>AI</v>
      </c>
      <c r="D10018" t="s">
        <v>37</v>
      </c>
      <c r="E10018" t="s">
        <v>42</v>
      </c>
      <c r="F10018" t="s">
        <v>52</v>
      </c>
      <c r="G10018" t="s">
        <v>25</v>
      </c>
      <c r="H10018" t="str">
        <f t="shared" si="624"/>
        <v>Onsite/Hybrid</v>
      </c>
      <c r="I10018" t="s">
        <v>18</v>
      </c>
      <c r="J10018" t="str">
        <f t="shared" si="625"/>
        <v>7+ yrs</v>
      </c>
      <c r="K10018">
        <f t="shared" ca="1" si="627"/>
        <v>13</v>
      </c>
      <c r="L10018" t="s">
        <v>39</v>
      </c>
      <c r="M10018">
        <v>1</v>
      </c>
      <c r="N10018">
        <v>0</v>
      </c>
      <c r="O10018">
        <v>1</v>
      </c>
      <c r="P10018">
        <v>1</v>
      </c>
      <c r="Q10018">
        <v>1</v>
      </c>
      <c r="R10018">
        <f>SUM(M10018:N10018:O10018:P10018:Q10018)</f>
        <v>4</v>
      </c>
      <c r="S10018" s="1">
        <v>181429</v>
      </c>
      <c r="T10018" s="1" t="str">
        <f t="shared" si="626"/>
        <v>High</v>
      </c>
      <c r="U10018">
        <v>1</v>
      </c>
      <c r="V10018">
        <v>2022</v>
      </c>
      <c r="W10018" t="s">
        <v>28</v>
      </c>
      <c r="X10018">
        <v>6</v>
      </c>
    </row>
    <row r="10019" spans="1:24" x14ac:dyDescent="0.3">
      <c r="A10019">
        <v>10018</v>
      </c>
      <c r="B10019" t="s">
        <v>50</v>
      </c>
      <c r="C10019" t="str">
        <f>_xlfn.XLOOKUP(B10019,Lookup_table!B:B,Lookup_table!C:C)</f>
        <v>AI</v>
      </c>
      <c r="D10019" t="s">
        <v>14</v>
      </c>
      <c r="E10019" t="s">
        <v>38</v>
      </c>
      <c r="F10019" t="s">
        <v>43</v>
      </c>
      <c r="G10019" t="s">
        <v>30</v>
      </c>
      <c r="H10019" t="str">
        <f t="shared" si="624"/>
        <v>Onsite/Hybrid</v>
      </c>
      <c r="I10019" t="s">
        <v>18</v>
      </c>
      <c r="J10019" t="str">
        <f t="shared" si="625"/>
        <v>7+ yrs</v>
      </c>
      <c r="K10019">
        <f t="shared" ca="1" si="627"/>
        <v>10</v>
      </c>
      <c r="L10019" t="s">
        <v>39</v>
      </c>
      <c r="M10019">
        <v>0</v>
      </c>
      <c r="N10019">
        <v>0</v>
      </c>
      <c r="O10019">
        <v>0</v>
      </c>
      <c r="P10019">
        <v>1</v>
      </c>
      <c r="Q10019">
        <v>1</v>
      </c>
      <c r="R10019">
        <f>SUM(M10019:N10019:O10019:P10019:Q10019)</f>
        <v>2</v>
      </c>
      <c r="S10019" s="1">
        <v>161809</v>
      </c>
      <c r="T10019" s="1" t="str">
        <f t="shared" si="626"/>
        <v>High</v>
      </c>
      <c r="U10019">
        <v>7</v>
      </c>
      <c r="V10019">
        <v>2024</v>
      </c>
      <c r="W10019" t="s">
        <v>28</v>
      </c>
      <c r="X10019">
        <v>9</v>
      </c>
    </row>
    <row r="10020" spans="1:24" x14ac:dyDescent="0.3">
      <c r="A10020">
        <v>10019</v>
      </c>
      <c r="B10020" t="s">
        <v>36</v>
      </c>
      <c r="C10020" t="str">
        <f>_xlfn.XLOOKUP(B10020,Lookup_table!B:B,Lookup_table!C:C)</f>
        <v>Data</v>
      </c>
      <c r="D10020" t="s">
        <v>37</v>
      </c>
      <c r="E10020" t="s">
        <v>15</v>
      </c>
      <c r="F10020" t="s">
        <v>51</v>
      </c>
      <c r="G10020" t="s">
        <v>17</v>
      </c>
      <c r="H10020" t="str">
        <f t="shared" si="624"/>
        <v>Remote</v>
      </c>
      <c r="I10020" t="s">
        <v>35</v>
      </c>
      <c r="J10020" t="str">
        <f t="shared" si="625"/>
        <v>0-2 yrs</v>
      </c>
      <c r="K10020">
        <f t="shared" ca="1" si="627"/>
        <v>0</v>
      </c>
      <c r="L10020" t="s">
        <v>39</v>
      </c>
      <c r="M10020">
        <v>0</v>
      </c>
      <c r="N10020">
        <v>0</v>
      </c>
      <c r="O10020">
        <v>1</v>
      </c>
      <c r="P10020">
        <v>0</v>
      </c>
      <c r="Q10020">
        <v>0</v>
      </c>
      <c r="R10020">
        <f>SUM(M10020:N10020:O10020:P10020:Q10020)</f>
        <v>1</v>
      </c>
      <c r="S10020" s="1">
        <v>65921</v>
      </c>
      <c r="T10020" s="1" t="str">
        <f t="shared" si="626"/>
        <v>Low</v>
      </c>
      <c r="U10020">
        <v>12</v>
      </c>
      <c r="V10020">
        <v>2023</v>
      </c>
      <c r="W10020" t="s">
        <v>20</v>
      </c>
      <c r="X10020">
        <v>1</v>
      </c>
    </row>
    <row r="10021" spans="1:24" x14ac:dyDescent="0.3">
      <c r="A10021">
        <v>10020</v>
      </c>
      <c r="B10021" t="s">
        <v>33</v>
      </c>
      <c r="C10021" t="str">
        <f>_xlfn.XLOOKUP(B10021,Lookup_table!B:B,Lookup_table!C:C)</f>
        <v>Data</v>
      </c>
      <c r="D10021" t="s">
        <v>34</v>
      </c>
      <c r="E10021" t="s">
        <v>23</v>
      </c>
      <c r="F10021" t="s">
        <v>44</v>
      </c>
      <c r="G10021" t="s">
        <v>17</v>
      </c>
      <c r="H10021" t="str">
        <f t="shared" si="624"/>
        <v>Remote</v>
      </c>
      <c r="I10021" t="s">
        <v>18</v>
      </c>
      <c r="J10021" t="str">
        <f t="shared" si="625"/>
        <v>7+ yrs</v>
      </c>
      <c r="K10021">
        <f t="shared" ca="1" si="627"/>
        <v>8</v>
      </c>
      <c r="L10021" t="s">
        <v>27</v>
      </c>
      <c r="M10021">
        <v>0</v>
      </c>
      <c r="N10021">
        <v>0</v>
      </c>
      <c r="O10021">
        <v>1</v>
      </c>
      <c r="P10021">
        <v>0</v>
      </c>
      <c r="Q10021">
        <v>0</v>
      </c>
      <c r="R10021">
        <f>SUM(M10021:N10021:O10021:P10021:Q10021)</f>
        <v>1</v>
      </c>
      <c r="S10021" s="1">
        <v>118130</v>
      </c>
      <c r="T10021" s="1" t="str">
        <f t="shared" si="626"/>
        <v>Medium</v>
      </c>
      <c r="U10021">
        <v>2</v>
      </c>
      <c r="V10021">
        <v>2022</v>
      </c>
      <c r="W10021" t="s">
        <v>28</v>
      </c>
      <c r="X10021">
        <v>8</v>
      </c>
    </row>
    <row r="10022" spans="1:24" x14ac:dyDescent="0.3">
      <c r="A10022">
        <v>10021</v>
      </c>
      <c r="B10022" t="s">
        <v>31</v>
      </c>
      <c r="C10022" t="str">
        <f>_xlfn.XLOOKUP(B10022,Lookup_table!B:B,Lookup_table!C:C)</f>
        <v>Business</v>
      </c>
      <c r="D10022" t="s">
        <v>37</v>
      </c>
      <c r="E10022" t="s">
        <v>40</v>
      </c>
      <c r="F10022" t="s">
        <v>51</v>
      </c>
      <c r="G10022" t="s">
        <v>17</v>
      </c>
      <c r="H10022" t="str">
        <f t="shared" si="624"/>
        <v>Remote</v>
      </c>
      <c r="I10022" t="s">
        <v>26</v>
      </c>
      <c r="J10022" t="str">
        <f t="shared" si="625"/>
        <v>3-6 yrs</v>
      </c>
      <c r="K10022">
        <f t="shared" ca="1" si="627"/>
        <v>3</v>
      </c>
      <c r="L10022" t="s">
        <v>19</v>
      </c>
      <c r="M10022">
        <v>0</v>
      </c>
      <c r="N10022">
        <v>0</v>
      </c>
      <c r="O10022">
        <v>1</v>
      </c>
      <c r="P10022">
        <v>1</v>
      </c>
      <c r="Q10022">
        <v>0</v>
      </c>
      <c r="R10022">
        <f>SUM(M10022:N10022:O10022:P10022:Q10022)</f>
        <v>2</v>
      </c>
      <c r="S10022" s="1">
        <v>106443</v>
      </c>
      <c r="T10022" s="1" t="str">
        <f t="shared" si="626"/>
        <v>Medium</v>
      </c>
      <c r="U10022">
        <v>12</v>
      </c>
      <c r="V10022">
        <v>2023</v>
      </c>
      <c r="W10022" t="s">
        <v>28</v>
      </c>
      <c r="X10022">
        <v>8</v>
      </c>
    </row>
    <row r="10023" spans="1:24" x14ac:dyDescent="0.3">
      <c r="A10023">
        <v>10022</v>
      </c>
      <c r="B10023" t="s">
        <v>41</v>
      </c>
      <c r="C10023" t="str">
        <f>_xlfn.XLOOKUP(B10023,Lookup_table!B:B,Lookup_table!C:C)</f>
        <v>Data</v>
      </c>
      <c r="D10023" t="s">
        <v>14</v>
      </c>
      <c r="E10023" t="s">
        <v>40</v>
      </c>
      <c r="F10023" t="s">
        <v>52</v>
      </c>
      <c r="G10023" t="s">
        <v>17</v>
      </c>
      <c r="H10023" t="str">
        <f t="shared" si="624"/>
        <v>Remote</v>
      </c>
      <c r="I10023" t="s">
        <v>26</v>
      </c>
      <c r="J10023" t="str">
        <f t="shared" si="625"/>
        <v>3-6 yrs</v>
      </c>
      <c r="K10023">
        <f t="shared" ca="1" si="627"/>
        <v>3</v>
      </c>
      <c r="L10023" t="s">
        <v>19</v>
      </c>
      <c r="M10023">
        <v>1</v>
      </c>
      <c r="N10023">
        <v>0</v>
      </c>
      <c r="O10023">
        <v>1</v>
      </c>
      <c r="P10023">
        <v>0</v>
      </c>
      <c r="Q10023">
        <v>0</v>
      </c>
      <c r="R10023">
        <f>SUM(M10023:N10023:O10023:P10023:Q10023)</f>
        <v>2</v>
      </c>
      <c r="S10023" s="1">
        <v>92194</v>
      </c>
      <c r="T10023" s="1" t="str">
        <f t="shared" si="626"/>
        <v>Medium</v>
      </c>
      <c r="U10023">
        <v>8</v>
      </c>
      <c r="V10023">
        <v>2022</v>
      </c>
      <c r="W10023" t="s">
        <v>20</v>
      </c>
      <c r="X10023">
        <v>2</v>
      </c>
    </row>
    <row r="10024" spans="1:24" x14ac:dyDescent="0.3">
      <c r="A10024">
        <v>10023</v>
      </c>
      <c r="B10024" t="s">
        <v>36</v>
      </c>
      <c r="C10024" t="str">
        <f>_xlfn.XLOOKUP(B10024,Lookup_table!B:B,Lookup_table!C:C)</f>
        <v>Data</v>
      </c>
      <c r="D10024" t="s">
        <v>14</v>
      </c>
      <c r="E10024" t="s">
        <v>32</v>
      </c>
      <c r="F10024" t="s">
        <v>52</v>
      </c>
      <c r="G10024" t="s">
        <v>17</v>
      </c>
      <c r="H10024" t="str">
        <f t="shared" si="624"/>
        <v>Remote</v>
      </c>
      <c r="I10024" t="s">
        <v>18</v>
      </c>
      <c r="J10024" t="str">
        <f t="shared" si="625"/>
        <v>7+ yrs</v>
      </c>
      <c r="K10024">
        <f t="shared" ca="1" si="627"/>
        <v>12</v>
      </c>
      <c r="L10024" t="s">
        <v>27</v>
      </c>
      <c r="M10024">
        <v>0</v>
      </c>
      <c r="N10024">
        <v>0</v>
      </c>
      <c r="O10024">
        <v>0</v>
      </c>
      <c r="P10024">
        <v>1</v>
      </c>
      <c r="Q10024">
        <v>0</v>
      </c>
      <c r="R10024">
        <f>SUM(M10024:N10024:O10024:P10024:Q10024)</f>
        <v>1</v>
      </c>
      <c r="S10024" s="1">
        <v>113214</v>
      </c>
      <c r="T10024" s="1" t="str">
        <f t="shared" si="626"/>
        <v>Medium</v>
      </c>
      <c r="U10024">
        <v>6</v>
      </c>
      <c r="V10024">
        <v>2021</v>
      </c>
      <c r="W10024" t="s">
        <v>34</v>
      </c>
      <c r="X10024">
        <v>2</v>
      </c>
    </row>
    <row r="10025" spans="1:24" x14ac:dyDescent="0.3">
      <c r="A10025">
        <v>10024</v>
      </c>
      <c r="B10025" t="s">
        <v>21</v>
      </c>
      <c r="C10025" t="str">
        <f>_xlfn.XLOOKUP(B10025,Lookup_table!B:B,Lookup_table!C:C)</f>
        <v>AI</v>
      </c>
      <c r="D10025" t="s">
        <v>22</v>
      </c>
      <c r="E10025" t="s">
        <v>42</v>
      </c>
      <c r="F10025" t="s">
        <v>24</v>
      </c>
      <c r="G10025" t="s">
        <v>30</v>
      </c>
      <c r="H10025" t="str">
        <f t="shared" si="624"/>
        <v>Onsite/Hybrid</v>
      </c>
      <c r="I10025" t="s">
        <v>35</v>
      </c>
      <c r="J10025" t="str">
        <f t="shared" si="625"/>
        <v>0-2 yrs</v>
      </c>
      <c r="K10025">
        <f t="shared" ca="1" si="627"/>
        <v>1</v>
      </c>
      <c r="L10025" t="s">
        <v>27</v>
      </c>
      <c r="M10025">
        <v>0</v>
      </c>
      <c r="N10025">
        <v>1</v>
      </c>
      <c r="O10025">
        <v>1</v>
      </c>
      <c r="P10025">
        <v>1</v>
      </c>
      <c r="Q10025">
        <v>0</v>
      </c>
      <c r="R10025">
        <f>SUM(M10025:N10025:O10025:P10025:Q10025)</f>
        <v>3</v>
      </c>
      <c r="S10025" s="1">
        <v>135968</v>
      </c>
      <c r="T10025" s="1" t="str">
        <f t="shared" si="626"/>
        <v>High</v>
      </c>
      <c r="U10025">
        <v>4</v>
      </c>
      <c r="V10025">
        <v>2022</v>
      </c>
      <c r="W10025" t="s">
        <v>28</v>
      </c>
      <c r="X10025">
        <v>1</v>
      </c>
    </row>
    <row r="10026" spans="1:24" x14ac:dyDescent="0.3">
      <c r="A10026">
        <v>10025</v>
      </c>
      <c r="B10026" t="s">
        <v>36</v>
      </c>
      <c r="C10026" t="str">
        <f>_xlfn.XLOOKUP(B10026,Lookup_table!B:B,Lookup_table!C:C)</f>
        <v>Data</v>
      </c>
      <c r="D10026" t="s">
        <v>34</v>
      </c>
      <c r="E10026" t="s">
        <v>15</v>
      </c>
      <c r="F10026" t="s">
        <v>52</v>
      </c>
      <c r="G10026" t="s">
        <v>25</v>
      </c>
      <c r="H10026" t="str">
        <f t="shared" si="624"/>
        <v>Onsite/Hybrid</v>
      </c>
      <c r="I10026" t="s">
        <v>18</v>
      </c>
      <c r="J10026" t="str">
        <f t="shared" si="625"/>
        <v>7+ yrs</v>
      </c>
      <c r="K10026">
        <f t="shared" ca="1" si="627"/>
        <v>13</v>
      </c>
      <c r="L10026" t="s">
        <v>19</v>
      </c>
      <c r="M10026">
        <v>0</v>
      </c>
      <c r="N10026">
        <v>0</v>
      </c>
      <c r="O10026">
        <v>0</v>
      </c>
      <c r="P10026">
        <v>1</v>
      </c>
      <c r="Q10026">
        <v>0</v>
      </c>
      <c r="R10026">
        <f>SUM(M10026:N10026:O10026:P10026:Q10026)</f>
        <v>1</v>
      </c>
      <c r="S10026" s="1">
        <v>115418</v>
      </c>
      <c r="T10026" s="1" t="str">
        <f t="shared" si="626"/>
        <v>Medium</v>
      </c>
      <c r="U10026">
        <v>6</v>
      </c>
      <c r="V10026">
        <v>2024</v>
      </c>
      <c r="W10026" t="s">
        <v>20</v>
      </c>
      <c r="X10026">
        <v>1</v>
      </c>
    </row>
    <row r="10027" spans="1:24" x14ac:dyDescent="0.3">
      <c r="A10027">
        <v>10026</v>
      </c>
      <c r="B10027" t="s">
        <v>41</v>
      </c>
      <c r="C10027" t="str">
        <f>_xlfn.XLOOKUP(B10027,Lookup_table!B:B,Lookup_table!C:C)</f>
        <v>Data</v>
      </c>
      <c r="D10027" t="s">
        <v>34</v>
      </c>
      <c r="E10027" t="s">
        <v>38</v>
      </c>
      <c r="F10027" t="s">
        <v>43</v>
      </c>
      <c r="G10027" t="s">
        <v>17</v>
      </c>
      <c r="H10027" t="str">
        <f t="shared" si="624"/>
        <v>Remote</v>
      </c>
      <c r="I10027" t="s">
        <v>35</v>
      </c>
      <c r="J10027" t="str">
        <f t="shared" si="625"/>
        <v>0-2 yrs</v>
      </c>
      <c r="K10027">
        <f t="shared" ca="1" si="627"/>
        <v>0</v>
      </c>
      <c r="L10027" t="s">
        <v>39</v>
      </c>
      <c r="M10027">
        <v>1</v>
      </c>
      <c r="N10027">
        <v>1</v>
      </c>
      <c r="O10027">
        <v>1</v>
      </c>
      <c r="P10027">
        <v>1</v>
      </c>
      <c r="Q10027">
        <v>1</v>
      </c>
      <c r="R10027">
        <f>SUM(M10027:N10027:O10027:P10027:Q10027)</f>
        <v>5</v>
      </c>
      <c r="S10027" s="1">
        <v>88894</v>
      </c>
      <c r="T10027" s="1" t="str">
        <f t="shared" si="626"/>
        <v>Medium</v>
      </c>
      <c r="U10027">
        <v>4</v>
      </c>
      <c r="V10027">
        <v>2020</v>
      </c>
      <c r="W10027" t="s">
        <v>28</v>
      </c>
      <c r="X10027">
        <v>2</v>
      </c>
    </row>
    <row r="10028" spans="1:24" x14ac:dyDescent="0.3">
      <c r="A10028">
        <v>10027</v>
      </c>
      <c r="B10028" t="s">
        <v>41</v>
      </c>
      <c r="C10028" t="str">
        <f>_xlfn.XLOOKUP(B10028,Lookup_table!B:B,Lookup_table!C:C)</f>
        <v>Data</v>
      </c>
      <c r="D10028" t="s">
        <v>22</v>
      </c>
      <c r="E10028" t="s">
        <v>23</v>
      </c>
      <c r="F10028" t="s">
        <v>51</v>
      </c>
      <c r="G10028" t="s">
        <v>17</v>
      </c>
      <c r="H10028" t="str">
        <f t="shared" si="624"/>
        <v>Remote</v>
      </c>
      <c r="I10028" t="s">
        <v>26</v>
      </c>
      <c r="J10028" t="str">
        <f t="shared" si="625"/>
        <v>3-6 yrs</v>
      </c>
      <c r="K10028">
        <f t="shared" ca="1" si="627"/>
        <v>3</v>
      </c>
      <c r="L10028" t="s">
        <v>39</v>
      </c>
      <c r="M10028">
        <v>0</v>
      </c>
      <c r="N10028">
        <v>1</v>
      </c>
      <c r="O10028">
        <v>1</v>
      </c>
      <c r="P10028">
        <v>0</v>
      </c>
      <c r="Q10028">
        <v>1</v>
      </c>
      <c r="R10028">
        <f>SUM(M10028:N10028:O10028:P10028:Q10028)</f>
        <v>3</v>
      </c>
      <c r="S10028" s="1">
        <v>116522</v>
      </c>
      <c r="T10028" s="1" t="str">
        <f t="shared" si="626"/>
        <v>Medium</v>
      </c>
      <c r="U10028">
        <v>10</v>
      </c>
      <c r="V10028">
        <v>2021</v>
      </c>
      <c r="W10028" t="s">
        <v>20</v>
      </c>
      <c r="X10028">
        <v>4</v>
      </c>
    </row>
    <row r="10029" spans="1:24" x14ac:dyDescent="0.3">
      <c r="A10029">
        <v>10028</v>
      </c>
      <c r="B10029" t="s">
        <v>33</v>
      </c>
      <c r="C10029" t="str">
        <f>_xlfn.XLOOKUP(B10029,Lookup_table!B:B,Lookup_table!C:C)</f>
        <v>Data</v>
      </c>
      <c r="D10029" t="s">
        <v>37</v>
      </c>
      <c r="E10029" t="s">
        <v>32</v>
      </c>
      <c r="F10029" t="s">
        <v>51</v>
      </c>
      <c r="G10029" t="s">
        <v>30</v>
      </c>
      <c r="H10029" t="str">
        <f t="shared" si="624"/>
        <v>Onsite/Hybrid</v>
      </c>
      <c r="I10029" t="s">
        <v>26</v>
      </c>
      <c r="J10029" t="str">
        <f t="shared" si="625"/>
        <v>3-6 yrs</v>
      </c>
      <c r="K10029">
        <f t="shared" ca="1" si="627"/>
        <v>6</v>
      </c>
      <c r="L10029" t="s">
        <v>39</v>
      </c>
      <c r="M10029">
        <v>1</v>
      </c>
      <c r="N10029">
        <v>1</v>
      </c>
      <c r="O10029">
        <v>1</v>
      </c>
      <c r="P10029">
        <v>0</v>
      </c>
      <c r="Q10029">
        <v>1</v>
      </c>
      <c r="R10029">
        <f>SUM(M10029:N10029:O10029:P10029:Q10029)</f>
        <v>4</v>
      </c>
      <c r="S10029" s="1">
        <v>97228</v>
      </c>
      <c r="T10029" s="1" t="str">
        <f t="shared" si="626"/>
        <v>Medium</v>
      </c>
      <c r="U10029">
        <v>10</v>
      </c>
      <c r="V10029">
        <v>2022</v>
      </c>
      <c r="W10029" t="s">
        <v>34</v>
      </c>
      <c r="X10029">
        <v>1</v>
      </c>
    </row>
    <row r="10030" spans="1:24" x14ac:dyDescent="0.3">
      <c r="A10030">
        <v>10029</v>
      </c>
      <c r="B10030" t="s">
        <v>21</v>
      </c>
      <c r="C10030" t="str">
        <f>_xlfn.XLOOKUP(B10030,Lookup_table!B:B,Lookup_table!C:C)</f>
        <v>AI</v>
      </c>
      <c r="D10030" t="s">
        <v>37</v>
      </c>
      <c r="E10030" t="s">
        <v>42</v>
      </c>
      <c r="F10030" t="s">
        <v>24</v>
      </c>
      <c r="G10030" t="s">
        <v>30</v>
      </c>
      <c r="H10030" t="str">
        <f t="shared" si="624"/>
        <v>Onsite/Hybrid</v>
      </c>
      <c r="I10030" t="s">
        <v>26</v>
      </c>
      <c r="J10030" t="str">
        <f t="shared" si="625"/>
        <v>3-6 yrs</v>
      </c>
      <c r="K10030">
        <f t="shared" ca="1" si="627"/>
        <v>5</v>
      </c>
      <c r="L10030" t="s">
        <v>39</v>
      </c>
      <c r="M10030">
        <v>0</v>
      </c>
      <c r="N10030">
        <v>1</v>
      </c>
      <c r="O10030">
        <v>1</v>
      </c>
      <c r="P10030">
        <v>1</v>
      </c>
      <c r="Q10030">
        <v>1</v>
      </c>
      <c r="R10030">
        <f>SUM(M10030:N10030:O10030:P10030:Q10030)</f>
        <v>4</v>
      </c>
      <c r="S10030" s="1">
        <v>156247</v>
      </c>
      <c r="T10030" s="1" t="str">
        <f t="shared" si="626"/>
        <v>High</v>
      </c>
      <c r="U10030">
        <v>9</v>
      </c>
      <c r="V10030">
        <v>2020</v>
      </c>
      <c r="W10030" t="s">
        <v>28</v>
      </c>
      <c r="X10030">
        <v>5</v>
      </c>
    </row>
    <row r="10031" spans="1:24" x14ac:dyDescent="0.3">
      <c r="A10031">
        <v>10030</v>
      </c>
      <c r="B10031" t="s">
        <v>41</v>
      </c>
      <c r="C10031" t="str">
        <f>_xlfn.XLOOKUP(B10031,Lookup_table!B:B,Lookup_table!C:C)</f>
        <v>Data</v>
      </c>
      <c r="D10031" t="s">
        <v>22</v>
      </c>
      <c r="E10031" t="s">
        <v>15</v>
      </c>
      <c r="F10031" t="s">
        <v>52</v>
      </c>
      <c r="G10031" t="s">
        <v>25</v>
      </c>
      <c r="H10031" t="str">
        <f t="shared" si="624"/>
        <v>Onsite/Hybrid</v>
      </c>
      <c r="I10031" t="s">
        <v>26</v>
      </c>
      <c r="J10031" t="str">
        <f t="shared" si="625"/>
        <v>3-6 yrs</v>
      </c>
      <c r="K10031">
        <f t="shared" ca="1" si="627"/>
        <v>5</v>
      </c>
      <c r="L10031" t="s">
        <v>19</v>
      </c>
      <c r="M10031">
        <v>0</v>
      </c>
      <c r="N10031">
        <v>1</v>
      </c>
      <c r="O10031">
        <v>0</v>
      </c>
      <c r="P10031">
        <v>0</v>
      </c>
      <c r="Q10031">
        <v>0</v>
      </c>
      <c r="R10031">
        <f>SUM(M10031:N10031:O10031:P10031:Q10031)</f>
        <v>1</v>
      </c>
      <c r="S10031" s="1">
        <v>98146</v>
      </c>
      <c r="T10031" s="1" t="str">
        <f t="shared" si="626"/>
        <v>Medium</v>
      </c>
      <c r="U10031">
        <v>9</v>
      </c>
      <c r="V10031">
        <v>2022</v>
      </c>
      <c r="W10031" t="s">
        <v>20</v>
      </c>
      <c r="X10031">
        <v>2</v>
      </c>
    </row>
    <row r="10032" spans="1:24" x14ac:dyDescent="0.3">
      <c r="A10032">
        <v>10031</v>
      </c>
      <c r="B10032" t="s">
        <v>50</v>
      </c>
      <c r="C10032" t="str">
        <f>_xlfn.XLOOKUP(B10032,Lookup_table!B:B,Lookup_table!C:C)</f>
        <v>AI</v>
      </c>
      <c r="D10032" t="s">
        <v>22</v>
      </c>
      <c r="E10032" t="s">
        <v>42</v>
      </c>
      <c r="F10032" t="s">
        <v>44</v>
      </c>
      <c r="G10032" t="s">
        <v>17</v>
      </c>
      <c r="H10032" t="str">
        <f t="shared" si="624"/>
        <v>Remote</v>
      </c>
      <c r="I10032" t="s">
        <v>35</v>
      </c>
      <c r="J10032" t="str">
        <f t="shared" si="625"/>
        <v>0-2 yrs</v>
      </c>
      <c r="K10032">
        <f t="shared" ca="1" si="627"/>
        <v>2</v>
      </c>
      <c r="L10032" t="s">
        <v>39</v>
      </c>
      <c r="M10032">
        <v>1</v>
      </c>
      <c r="N10032">
        <v>0</v>
      </c>
      <c r="O10032">
        <v>1</v>
      </c>
      <c r="P10032">
        <v>0</v>
      </c>
      <c r="Q10032">
        <v>0</v>
      </c>
      <c r="R10032">
        <f>SUM(M10032:N10032:O10032:P10032:Q10032)</f>
        <v>2</v>
      </c>
      <c r="S10032" s="1">
        <v>125302</v>
      </c>
      <c r="T10032" s="1" t="str">
        <f t="shared" si="626"/>
        <v>High</v>
      </c>
      <c r="U10032">
        <v>4</v>
      </c>
      <c r="V10032">
        <v>2026</v>
      </c>
      <c r="W10032" t="s">
        <v>28</v>
      </c>
      <c r="X10032">
        <v>9</v>
      </c>
    </row>
    <row r="10033" spans="1:24" x14ac:dyDescent="0.3">
      <c r="A10033">
        <v>10032</v>
      </c>
      <c r="B10033" t="s">
        <v>50</v>
      </c>
      <c r="C10033" t="str">
        <f>_xlfn.XLOOKUP(B10033,Lookup_table!B:B,Lookup_table!C:C)</f>
        <v>AI</v>
      </c>
      <c r="D10033" t="s">
        <v>37</v>
      </c>
      <c r="E10033" t="s">
        <v>40</v>
      </c>
      <c r="F10033" t="s">
        <v>51</v>
      </c>
      <c r="G10033" t="s">
        <v>30</v>
      </c>
      <c r="H10033" t="str">
        <f t="shared" si="624"/>
        <v>Onsite/Hybrid</v>
      </c>
      <c r="I10033" t="s">
        <v>35</v>
      </c>
      <c r="J10033" t="str">
        <f t="shared" si="625"/>
        <v>0-2 yrs</v>
      </c>
      <c r="K10033">
        <f t="shared" ca="1" si="627"/>
        <v>2</v>
      </c>
      <c r="L10033" t="s">
        <v>39</v>
      </c>
      <c r="M10033">
        <v>0</v>
      </c>
      <c r="N10033">
        <v>0</v>
      </c>
      <c r="O10033">
        <v>1</v>
      </c>
      <c r="P10033">
        <v>0</v>
      </c>
      <c r="Q10033">
        <v>1</v>
      </c>
      <c r="R10033">
        <f>SUM(M10033:N10033:O10033:P10033:Q10033)</f>
        <v>2</v>
      </c>
      <c r="S10033" s="1">
        <v>110231</v>
      </c>
      <c r="T10033" s="1" t="str">
        <f t="shared" si="626"/>
        <v>Medium</v>
      </c>
      <c r="U10033">
        <v>5</v>
      </c>
      <c r="V10033">
        <v>2021</v>
      </c>
      <c r="W10033" t="s">
        <v>34</v>
      </c>
      <c r="X10033">
        <v>1</v>
      </c>
    </row>
    <row r="10034" spans="1:24" x14ac:dyDescent="0.3">
      <c r="A10034">
        <v>10033</v>
      </c>
      <c r="B10034" t="s">
        <v>50</v>
      </c>
      <c r="C10034" t="str">
        <f>_xlfn.XLOOKUP(B10034,Lookup_table!B:B,Lookup_table!C:C)</f>
        <v>AI</v>
      </c>
      <c r="D10034" t="s">
        <v>22</v>
      </c>
      <c r="E10034" t="s">
        <v>15</v>
      </c>
      <c r="F10034" t="s">
        <v>43</v>
      </c>
      <c r="G10034" t="s">
        <v>17</v>
      </c>
      <c r="H10034" t="str">
        <f t="shared" si="624"/>
        <v>Remote</v>
      </c>
      <c r="I10034" t="s">
        <v>26</v>
      </c>
      <c r="J10034" t="str">
        <f t="shared" si="625"/>
        <v>3-6 yrs</v>
      </c>
      <c r="K10034">
        <f t="shared" ca="1" si="627"/>
        <v>4</v>
      </c>
      <c r="L10034" t="s">
        <v>19</v>
      </c>
      <c r="M10034">
        <v>0</v>
      </c>
      <c r="N10034">
        <v>1</v>
      </c>
      <c r="O10034">
        <v>1</v>
      </c>
      <c r="P10034">
        <v>0</v>
      </c>
      <c r="Q10034">
        <v>1</v>
      </c>
      <c r="R10034">
        <f>SUM(M10034:N10034:O10034:P10034:Q10034)</f>
        <v>3</v>
      </c>
      <c r="S10034" s="1">
        <v>162969</v>
      </c>
      <c r="T10034" s="1" t="str">
        <f t="shared" si="626"/>
        <v>High</v>
      </c>
      <c r="U10034">
        <v>11</v>
      </c>
      <c r="V10034">
        <v>2022</v>
      </c>
      <c r="W10034" t="s">
        <v>34</v>
      </c>
      <c r="X10034">
        <v>5</v>
      </c>
    </row>
    <row r="10035" spans="1:24" x14ac:dyDescent="0.3">
      <c r="A10035">
        <v>10034</v>
      </c>
      <c r="B10035" t="s">
        <v>21</v>
      </c>
      <c r="C10035" t="str">
        <f>_xlfn.XLOOKUP(B10035,Lookup_table!B:B,Lookup_table!C:C)</f>
        <v>AI</v>
      </c>
      <c r="D10035" t="s">
        <v>14</v>
      </c>
      <c r="E10035" t="s">
        <v>32</v>
      </c>
      <c r="F10035" t="s">
        <v>43</v>
      </c>
      <c r="G10035" t="s">
        <v>17</v>
      </c>
      <c r="H10035" t="str">
        <f t="shared" si="624"/>
        <v>Remote</v>
      </c>
      <c r="I10035" t="s">
        <v>35</v>
      </c>
      <c r="J10035" t="str">
        <f t="shared" si="625"/>
        <v>0-2 yrs</v>
      </c>
      <c r="K10035">
        <f t="shared" ca="1" si="627"/>
        <v>0</v>
      </c>
      <c r="L10035" t="s">
        <v>19</v>
      </c>
      <c r="M10035">
        <v>0</v>
      </c>
      <c r="N10035">
        <v>0</v>
      </c>
      <c r="O10035">
        <v>0</v>
      </c>
      <c r="P10035">
        <v>0</v>
      </c>
      <c r="Q10035">
        <v>1</v>
      </c>
      <c r="R10035">
        <f>SUM(M10035:N10035:O10035:P10035:Q10035)</f>
        <v>1</v>
      </c>
      <c r="S10035" s="1">
        <v>102100</v>
      </c>
      <c r="T10035" s="1" t="str">
        <f t="shared" si="626"/>
        <v>Medium</v>
      </c>
      <c r="U10035">
        <v>7</v>
      </c>
      <c r="V10035">
        <v>2022</v>
      </c>
      <c r="W10035" t="s">
        <v>28</v>
      </c>
      <c r="X10035">
        <v>8</v>
      </c>
    </row>
    <row r="10036" spans="1:24" x14ac:dyDescent="0.3">
      <c r="A10036">
        <v>10035</v>
      </c>
      <c r="B10036" t="s">
        <v>50</v>
      </c>
      <c r="C10036" t="str">
        <f>_xlfn.XLOOKUP(B10036,Lookup_table!B:B,Lookup_table!C:C)</f>
        <v>AI</v>
      </c>
      <c r="D10036" t="s">
        <v>22</v>
      </c>
      <c r="E10036" t="s">
        <v>42</v>
      </c>
      <c r="F10036" t="s">
        <v>52</v>
      </c>
      <c r="G10036" t="s">
        <v>25</v>
      </c>
      <c r="H10036" t="str">
        <f t="shared" si="624"/>
        <v>Onsite/Hybrid</v>
      </c>
      <c r="I10036" t="s">
        <v>35</v>
      </c>
      <c r="J10036" t="str">
        <f t="shared" si="625"/>
        <v>0-2 yrs</v>
      </c>
      <c r="K10036">
        <f t="shared" ca="1" si="627"/>
        <v>0</v>
      </c>
      <c r="L10036" t="s">
        <v>19</v>
      </c>
      <c r="M10036">
        <v>1</v>
      </c>
      <c r="N10036">
        <v>1</v>
      </c>
      <c r="O10036">
        <v>0</v>
      </c>
      <c r="P10036">
        <v>1</v>
      </c>
      <c r="Q10036">
        <v>0</v>
      </c>
      <c r="R10036">
        <f>SUM(M10036:N10036:O10036:P10036:Q10036)</f>
        <v>3</v>
      </c>
      <c r="S10036" s="1">
        <v>120381</v>
      </c>
      <c r="T10036" s="1" t="str">
        <f t="shared" si="626"/>
        <v>High</v>
      </c>
      <c r="U10036">
        <v>12</v>
      </c>
      <c r="V10036">
        <v>2022</v>
      </c>
      <c r="W10036" t="s">
        <v>20</v>
      </c>
      <c r="X10036">
        <v>4</v>
      </c>
    </row>
    <row r="10037" spans="1:24" x14ac:dyDescent="0.3">
      <c r="A10037">
        <v>10036</v>
      </c>
      <c r="B10037" t="s">
        <v>36</v>
      </c>
      <c r="C10037" t="str">
        <f>_xlfn.XLOOKUP(B10037,Lookup_table!B:B,Lookup_table!C:C)</f>
        <v>Data</v>
      </c>
      <c r="D10037" t="s">
        <v>14</v>
      </c>
      <c r="E10037" t="s">
        <v>40</v>
      </c>
      <c r="F10037" t="s">
        <v>44</v>
      </c>
      <c r="G10037" t="s">
        <v>25</v>
      </c>
      <c r="H10037" t="str">
        <f t="shared" si="624"/>
        <v>Onsite/Hybrid</v>
      </c>
      <c r="I10037" t="s">
        <v>35</v>
      </c>
      <c r="J10037" t="str">
        <f t="shared" si="625"/>
        <v>0-2 yrs</v>
      </c>
      <c r="K10037">
        <f t="shared" ca="1" si="627"/>
        <v>2</v>
      </c>
      <c r="L10037" t="s">
        <v>19</v>
      </c>
      <c r="M10037">
        <v>1</v>
      </c>
      <c r="N10037">
        <v>1</v>
      </c>
      <c r="O10037">
        <v>0</v>
      </c>
      <c r="P10037">
        <v>0</v>
      </c>
      <c r="Q10037">
        <v>1</v>
      </c>
      <c r="R10037">
        <f>SUM(M10037:N10037:O10037:P10037:Q10037)</f>
        <v>3</v>
      </c>
      <c r="S10037" s="1">
        <v>62682</v>
      </c>
      <c r="T10037" s="1" t="str">
        <f t="shared" si="626"/>
        <v>Low</v>
      </c>
      <c r="U10037">
        <v>1</v>
      </c>
      <c r="V10037">
        <v>2022</v>
      </c>
      <c r="W10037" t="s">
        <v>34</v>
      </c>
      <c r="X10037">
        <v>2</v>
      </c>
    </row>
    <row r="10038" spans="1:24" x14ac:dyDescent="0.3">
      <c r="A10038">
        <v>10037</v>
      </c>
      <c r="B10038" t="s">
        <v>50</v>
      </c>
      <c r="C10038" t="str">
        <f>_xlfn.XLOOKUP(B10038,Lookup_table!B:B,Lookup_table!C:C)</f>
        <v>AI</v>
      </c>
      <c r="D10038" t="s">
        <v>34</v>
      </c>
      <c r="E10038" t="s">
        <v>40</v>
      </c>
      <c r="F10038" t="s">
        <v>43</v>
      </c>
      <c r="G10038" t="s">
        <v>30</v>
      </c>
      <c r="H10038" t="str">
        <f t="shared" si="624"/>
        <v>Onsite/Hybrid</v>
      </c>
      <c r="I10038" t="s">
        <v>18</v>
      </c>
      <c r="J10038" t="str">
        <f t="shared" si="625"/>
        <v>7+ yrs</v>
      </c>
      <c r="K10038">
        <f t="shared" ca="1" si="627"/>
        <v>7</v>
      </c>
      <c r="L10038" t="s">
        <v>39</v>
      </c>
      <c r="M10038">
        <v>0</v>
      </c>
      <c r="N10038">
        <v>1</v>
      </c>
      <c r="O10038">
        <v>1</v>
      </c>
      <c r="P10038">
        <v>1</v>
      </c>
      <c r="Q10038">
        <v>1</v>
      </c>
      <c r="R10038">
        <f>SUM(M10038:N10038:O10038:P10038:Q10038)</f>
        <v>4</v>
      </c>
      <c r="S10038" s="1">
        <v>177747</v>
      </c>
      <c r="T10038" s="1" t="str">
        <f t="shared" si="626"/>
        <v>High</v>
      </c>
      <c r="U10038">
        <v>8</v>
      </c>
      <c r="V10038">
        <v>2026</v>
      </c>
      <c r="W10038" t="s">
        <v>28</v>
      </c>
      <c r="X10038">
        <v>2</v>
      </c>
    </row>
    <row r="10039" spans="1:24" x14ac:dyDescent="0.3">
      <c r="A10039">
        <v>10038</v>
      </c>
      <c r="B10039" t="s">
        <v>50</v>
      </c>
      <c r="C10039" t="str">
        <f>_xlfn.XLOOKUP(B10039,Lookup_table!B:B,Lookup_table!C:C)</f>
        <v>AI</v>
      </c>
      <c r="D10039" t="s">
        <v>22</v>
      </c>
      <c r="E10039" t="s">
        <v>15</v>
      </c>
      <c r="F10039" t="s">
        <v>29</v>
      </c>
      <c r="G10039" t="s">
        <v>30</v>
      </c>
      <c r="H10039" t="str">
        <f t="shared" si="624"/>
        <v>Onsite/Hybrid</v>
      </c>
      <c r="I10039" t="s">
        <v>35</v>
      </c>
      <c r="J10039" t="str">
        <f t="shared" si="625"/>
        <v>0-2 yrs</v>
      </c>
      <c r="K10039">
        <f t="shared" ca="1" si="627"/>
        <v>2</v>
      </c>
      <c r="L10039" t="s">
        <v>27</v>
      </c>
      <c r="M10039">
        <v>0</v>
      </c>
      <c r="N10039">
        <v>1</v>
      </c>
      <c r="O10039">
        <v>0</v>
      </c>
      <c r="P10039">
        <v>0</v>
      </c>
      <c r="Q10039">
        <v>0</v>
      </c>
      <c r="R10039">
        <f>SUM(M10039:N10039:O10039:P10039:Q10039)</f>
        <v>1</v>
      </c>
      <c r="S10039" s="1">
        <v>109768</v>
      </c>
      <c r="T10039" s="1" t="str">
        <f t="shared" si="626"/>
        <v>Medium</v>
      </c>
      <c r="U10039">
        <v>8</v>
      </c>
      <c r="V10039">
        <v>2025</v>
      </c>
      <c r="W10039" t="s">
        <v>34</v>
      </c>
      <c r="X10039">
        <v>1</v>
      </c>
    </row>
    <row r="10040" spans="1:24" x14ac:dyDescent="0.3">
      <c r="A10040">
        <v>10039</v>
      </c>
      <c r="B10040" t="s">
        <v>41</v>
      </c>
      <c r="C10040" t="str">
        <f>_xlfn.XLOOKUP(B10040,Lookup_table!B:B,Lookup_table!C:C)</f>
        <v>Data</v>
      </c>
      <c r="D10040" t="s">
        <v>14</v>
      </c>
      <c r="E10040" t="s">
        <v>23</v>
      </c>
      <c r="F10040" t="s">
        <v>24</v>
      </c>
      <c r="G10040" t="s">
        <v>17</v>
      </c>
      <c r="H10040" t="str">
        <f t="shared" si="624"/>
        <v>Remote</v>
      </c>
      <c r="I10040" t="s">
        <v>26</v>
      </c>
      <c r="J10040" t="str">
        <f t="shared" si="625"/>
        <v>3-6 yrs</v>
      </c>
      <c r="K10040">
        <f t="shared" ca="1" si="627"/>
        <v>4</v>
      </c>
      <c r="L10040" t="s">
        <v>39</v>
      </c>
      <c r="M10040">
        <v>0</v>
      </c>
      <c r="N10040">
        <v>0</v>
      </c>
      <c r="O10040">
        <v>1</v>
      </c>
      <c r="P10040">
        <v>0</v>
      </c>
      <c r="Q10040">
        <v>1</v>
      </c>
      <c r="R10040">
        <f>SUM(M10040:N10040:O10040:P10040:Q10040)</f>
        <v>2</v>
      </c>
      <c r="S10040" s="1">
        <v>98592</v>
      </c>
      <c r="T10040" s="1" t="str">
        <f t="shared" si="626"/>
        <v>Medium</v>
      </c>
      <c r="U10040">
        <v>3</v>
      </c>
      <c r="V10040">
        <v>2023</v>
      </c>
      <c r="W10040" t="s">
        <v>28</v>
      </c>
      <c r="X10040">
        <v>7</v>
      </c>
    </row>
    <row r="10041" spans="1:24" x14ac:dyDescent="0.3">
      <c r="A10041">
        <v>10040</v>
      </c>
      <c r="B10041" t="s">
        <v>41</v>
      </c>
      <c r="C10041" t="str">
        <f>_xlfn.XLOOKUP(B10041,Lookup_table!B:B,Lookup_table!C:C)</f>
        <v>Data</v>
      </c>
      <c r="D10041" t="s">
        <v>37</v>
      </c>
      <c r="E10041" t="s">
        <v>23</v>
      </c>
      <c r="F10041" t="s">
        <v>43</v>
      </c>
      <c r="G10041" t="s">
        <v>25</v>
      </c>
      <c r="H10041" t="str">
        <f t="shared" si="624"/>
        <v>Onsite/Hybrid</v>
      </c>
      <c r="I10041" t="s">
        <v>35</v>
      </c>
      <c r="J10041" t="str">
        <f t="shared" si="625"/>
        <v>0-2 yrs</v>
      </c>
      <c r="K10041">
        <f t="shared" ca="1" si="627"/>
        <v>0</v>
      </c>
      <c r="L10041" t="s">
        <v>19</v>
      </c>
      <c r="M10041">
        <v>1</v>
      </c>
      <c r="N10041">
        <v>1</v>
      </c>
      <c r="O10041">
        <v>0</v>
      </c>
      <c r="P10041">
        <v>0</v>
      </c>
      <c r="Q10041">
        <v>0</v>
      </c>
      <c r="R10041">
        <f>SUM(M10041:N10041:O10041:P10041:Q10041)</f>
        <v>2</v>
      </c>
      <c r="S10041" s="1">
        <v>50670</v>
      </c>
      <c r="T10041" s="1" t="str">
        <f t="shared" si="626"/>
        <v>Low</v>
      </c>
      <c r="U10041">
        <v>2</v>
      </c>
      <c r="V10041">
        <v>2021</v>
      </c>
      <c r="W10041" t="s">
        <v>20</v>
      </c>
      <c r="X10041">
        <v>1</v>
      </c>
    </row>
    <row r="10042" spans="1:24" x14ac:dyDescent="0.3">
      <c r="A10042">
        <v>10041</v>
      </c>
      <c r="B10042" t="s">
        <v>41</v>
      </c>
      <c r="C10042" t="str">
        <f>_xlfn.XLOOKUP(B10042,Lookup_table!B:B,Lookup_table!C:C)</f>
        <v>Data</v>
      </c>
      <c r="D10042" t="s">
        <v>14</v>
      </c>
      <c r="E10042" t="s">
        <v>32</v>
      </c>
      <c r="F10042" t="s">
        <v>51</v>
      </c>
      <c r="G10042" t="s">
        <v>30</v>
      </c>
      <c r="H10042" t="str">
        <f t="shared" si="624"/>
        <v>Onsite/Hybrid</v>
      </c>
      <c r="I10042" t="s">
        <v>18</v>
      </c>
      <c r="J10042" t="str">
        <f t="shared" si="625"/>
        <v>7+ yrs</v>
      </c>
      <c r="K10042">
        <f t="shared" ca="1" si="627"/>
        <v>9</v>
      </c>
      <c r="L10042" t="s">
        <v>39</v>
      </c>
      <c r="M10042">
        <v>0</v>
      </c>
      <c r="N10042">
        <v>1</v>
      </c>
      <c r="O10042">
        <v>0</v>
      </c>
      <c r="P10042">
        <v>0</v>
      </c>
      <c r="Q10042">
        <v>1</v>
      </c>
      <c r="R10042">
        <f>SUM(M10042:N10042:O10042:P10042:Q10042)</f>
        <v>2</v>
      </c>
      <c r="S10042" s="1">
        <v>110621</v>
      </c>
      <c r="T10042" s="1" t="str">
        <f t="shared" si="626"/>
        <v>Medium</v>
      </c>
      <c r="U10042">
        <v>1</v>
      </c>
      <c r="V10042">
        <v>2023</v>
      </c>
      <c r="W10042" t="s">
        <v>20</v>
      </c>
      <c r="X10042">
        <v>5</v>
      </c>
    </row>
    <row r="10043" spans="1:24" x14ac:dyDescent="0.3">
      <c r="A10043">
        <v>10042</v>
      </c>
      <c r="B10043" t="s">
        <v>36</v>
      </c>
      <c r="C10043" t="str">
        <f>_xlfn.XLOOKUP(B10043,Lookup_table!B:B,Lookup_table!C:C)</f>
        <v>Data</v>
      </c>
      <c r="D10043" t="s">
        <v>22</v>
      </c>
      <c r="E10043" t="s">
        <v>42</v>
      </c>
      <c r="F10043" t="s">
        <v>51</v>
      </c>
      <c r="G10043" t="s">
        <v>17</v>
      </c>
      <c r="H10043" t="str">
        <f t="shared" si="624"/>
        <v>Remote</v>
      </c>
      <c r="I10043" t="s">
        <v>18</v>
      </c>
      <c r="J10043" t="str">
        <f t="shared" si="625"/>
        <v>7+ yrs</v>
      </c>
      <c r="K10043">
        <f t="shared" ca="1" si="627"/>
        <v>8</v>
      </c>
      <c r="L10043" t="s">
        <v>19</v>
      </c>
      <c r="M10043">
        <v>0</v>
      </c>
      <c r="N10043">
        <v>1</v>
      </c>
      <c r="O10043">
        <v>0</v>
      </c>
      <c r="P10043">
        <v>0</v>
      </c>
      <c r="Q10043">
        <v>0</v>
      </c>
      <c r="R10043">
        <f>SUM(M10043:N10043:O10043:P10043:Q10043)</f>
        <v>1</v>
      </c>
      <c r="S10043" s="1">
        <v>115784</v>
      </c>
      <c r="T10043" s="1" t="str">
        <f t="shared" si="626"/>
        <v>Medium</v>
      </c>
      <c r="U10043">
        <v>12</v>
      </c>
      <c r="V10043">
        <v>2021</v>
      </c>
      <c r="W10043" t="s">
        <v>20</v>
      </c>
      <c r="X10043">
        <v>5</v>
      </c>
    </row>
    <row r="10044" spans="1:24" x14ac:dyDescent="0.3">
      <c r="A10044">
        <v>10043</v>
      </c>
      <c r="B10044" t="s">
        <v>36</v>
      </c>
      <c r="C10044" t="str">
        <f>_xlfn.XLOOKUP(B10044,Lookup_table!B:B,Lookup_table!C:C)</f>
        <v>Data</v>
      </c>
      <c r="D10044" t="s">
        <v>14</v>
      </c>
      <c r="E10044" t="s">
        <v>40</v>
      </c>
      <c r="F10044" t="s">
        <v>51</v>
      </c>
      <c r="G10044" t="s">
        <v>25</v>
      </c>
      <c r="H10044" t="str">
        <f t="shared" si="624"/>
        <v>Onsite/Hybrid</v>
      </c>
      <c r="I10044" t="s">
        <v>26</v>
      </c>
      <c r="J10044" t="str">
        <f t="shared" si="625"/>
        <v>3-6 yrs</v>
      </c>
      <c r="K10044">
        <f t="shared" ca="1" si="627"/>
        <v>3</v>
      </c>
      <c r="L10044" t="s">
        <v>19</v>
      </c>
      <c r="M10044">
        <v>1</v>
      </c>
      <c r="N10044">
        <v>0</v>
      </c>
      <c r="O10044">
        <v>1</v>
      </c>
      <c r="P10044">
        <v>1</v>
      </c>
      <c r="Q10044">
        <v>1</v>
      </c>
      <c r="R10044">
        <f>SUM(M10044:N10044:O10044:P10044:Q10044)</f>
        <v>4</v>
      </c>
      <c r="S10044" s="1">
        <v>110381</v>
      </c>
      <c r="T10044" s="1" t="str">
        <f t="shared" si="626"/>
        <v>Medium</v>
      </c>
      <c r="U10044">
        <v>4</v>
      </c>
      <c r="V10044">
        <v>2021</v>
      </c>
      <c r="W10044" t="s">
        <v>28</v>
      </c>
      <c r="X10044">
        <v>6</v>
      </c>
    </row>
    <row r="10045" spans="1:24" x14ac:dyDescent="0.3">
      <c r="A10045">
        <v>10044</v>
      </c>
      <c r="B10045" t="s">
        <v>50</v>
      </c>
      <c r="C10045" t="str">
        <f>_xlfn.XLOOKUP(B10045,Lookup_table!B:B,Lookup_table!C:C)</f>
        <v>AI</v>
      </c>
      <c r="D10045" t="s">
        <v>22</v>
      </c>
      <c r="E10045" t="s">
        <v>32</v>
      </c>
      <c r="F10045" t="s">
        <v>44</v>
      </c>
      <c r="G10045" t="s">
        <v>25</v>
      </c>
      <c r="H10045" t="str">
        <f t="shared" si="624"/>
        <v>Onsite/Hybrid</v>
      </c>
      <c r="I10045" t="s">
        <v>18</v>
      </c>
      <c r="J10045" t="str">
        <f t="shared" si="625"/>
        <v>7+ yrs</v>
      </c>
      <c r="K10045">
        <f t="shared" ca="1" si="627"/>
        <v>10</v>
      </c>
      <c r="L10045" t="s">
        <v>19</v>
      </c>
      <c r="M10045">
        <v>0</v>
      </c>
      <c r="N10045">
        <v>1</v>
      </c>
      <c r="O10045">
        <v>1</v>
      </c>
      <c r="P10045">
        <v>1</v>
      </c>
      <c r="Q10045">
        <v>0</v>
      </c>
      <c r="R10045">
        <f>SUM(M10045:N10045:O10045:P10045:Q10045)</f>
        <v>3</v>
      </c>
      <c r="S10045" s="1">
        <v>194990</v>
      </c>
      <c r="T10045" s="1" t="str">
        <f t="shared" si="626"/>
        <v>High</v>
      </c>
      <c r="U10045">
        <v>7</v>
      </c>
      <c r="V10045">
        <v>2025</v>
      </c>
      <c r="W10045" t="s">
        <v>28</v>
      </c>
      <c r="X10045">
        <v>5</v>
      </c>
    </row>
    <row r="10046" spans="1:24" x14ac:dyDescent="0.3">
      <c r="A10046">
        <v>10045</v>
      </c>
      <c r="B10046" t="s">
        <v>36</v>
      </c>
      <c r="C10046" t="str">
        <f>_xlfn.XLOOKUP(B10046,Lookup_table!B:B,Lookup_table!C:C)</f>
        <v>Data</v>
      </c>
      <c r="D10046" t="s">
        <v>22</v>
      </c>
      <c r="E10046" t="s">
        <v>32</v>
      </c>
      <c r="F10046" t="s">
        <v>29</v>
      </c>
      <c r="G10046" t="s">
        <v>17</v>
      </c>
      <c r="H10046" t="str">
        <f t="shared" si="624"/>
        <v>Remote</v>
      </c>
      <c r="I10046" t="s">
        <v>26</v>
      </c>
      <c r="J10046" t="str">
        <f t="shared" si="625"/>
        <v>3-6 yrs</v>
      </c>
      <c r="K10046">
        <f t="shared" ca="1" si="627"/>
        <v>5</v>
      </c>
      <c r="L10046" t="s">
        <v>27</v>
      </c>
      <c r="M10046">
        <v>0</v>
      </c>
      <c r="N10046">
        <v>0</v>
      </c>
      <c r="O10046">
        <v>0</v>
      </c>
      <c r="P10046">
        <v>1</v>
      </c>
      <c r="Q10046">
        <v>1</v>
      </c>
      <c r="R10046">
        <f>SUM(M10046:N10046:O10046:P10046:Q10046)</f>
        <v>2</v>
      </c>
      <c r="S10046" s="1">
        <v>116146</v>
      </c>
      <c r="T10046" s="1" t="str">
        <f t="shared" si="626"/>
        <v>Medium</v>
      </c>
      <c r="U10046">
        <v>6</v>
      </c>
      <c r="V10046">
        <v>2026</v>
      </c>
      <c r="W10046" t="s">
        <v>34</v>
      </c>
      <c r="X10046">
        <v>2</v>
      </c>
    </row>
    <row r="10047" spans="1:24" x14ac:dyDescent="0.3">
      <c r="A10047">
        <v>10046</v>
      </c>
      <c r="B10047" t="s">
        <v>36</v>
      </c>
      <c r="C10047" t="str">
        <f>_xlfn.XLOOKUP(B10047,Lookup_table!B:B,Lookup_table!C:C)</f>
        <v>Data</v>
      </c>
      <c r="D10047" t="s">
        <v>34</v>
      </c>
      <c r="E10047" t="s">
        <v>38</v>
      </c>
      <c r="F10047" t="s">
        <v>24</v>
      </c>
      <c r="G10047" t="s">
        <v>30</v>
      </c>
      <c r="H10047" t="str">
        <f t="shared" si="624"/>
        <v>Onsite/Hybrid</v>
      </c>
      <c r="I10047" t="s">
        <v>18</v>
      </c>
      <c r="J10047" t="str">
        <f t="shared" si="625"/>
        <v>7+ yrs</v>
      </c>
      <c r="K10047">
        <f t="shared" ca="1" si="627"/>
        <v>7</v>
      </c>
      <c r="L10047" t="s">
        <v>39</v>
      </c>
      <c r="M10047">
        <v>1</v>
      </c>
      <c r="N10047">
        <v>0</v>
      </c>
      <c r="O10047">
        <v>0</v>
      </c>
      <c r="P10047">
        <v>0</v>
      </c>
      <c r="Q10047">
        <v>1</v>
      </c>
      <c r="R10047">
        <f>SUM(M10047:N10047:O10047:P10047:Q10047)</f>
        <v>2</v>
      </c>
      <c r="S10047" s="1">
        <v>106808</v>
      </c>
      <c r="T10047" s="1" t="str">
        <f t="shared" si="626"/>
        <v>Medium</v>
      </c>
      <c r="U10047">
        <v>3</v>
      </c>
      <c r="V10047">
        <v>2021</v>
      </c>
      <c r="W10047" t="s">
        <v>20</v>
      </c>
      <c r="X10047">
        <v>4</v>
      </c>
    </row>
    <row r="10048" spans="1:24" x14ac:dyDescent="0.3">
      <c r="A10048">
        <v>10047</v>
      </c>
      <c r="B10048" t="s">
        <v>33</v>
      </c>
      <c r="C10048" t="str">
        <f>_xlfn.XLOOKUP(B10048,Lookup_table!B:B,Lookup_table!C:C)</f>
        <v>Data</v>
      </c>
      <c r="D10048" t="s">
        <v>34</v>
      </c>
      <c r="E10048" t="s">
        <v>15</v>
      </c>
      <c r="F10048" t="s">
        <v>24</v>
      </c>
      <c r="G10048" t="s">
        <v>17</v>
      </c>
      <c r="H10048" t="str">
        <f t="shared" si="624"/>
        <v>Remote</v>
      </c>
      <c r="I10048" t="s">
        <v>26</v>
      </c>
      <c r="J10048" t="str">
        <f t="shared" si="625"/>
        <v>3-6 yrs</v>
      </c>
      <c r="K10048">
        <f t="shared" ca="1" si="627"/>
        <v>3</v>
      </c>
      <c r="L10048" t="s">
        <v>19</v>
      </c>
      <c r="M10048">
        <v>1</v>
      </c>
      <c r="N10048">
        <v>0</v>
      </c>
      <c r="O10048">
        <v>1</v>
      </c>
      <c r="P10048">
        <v>1</v>
      </c>
      <c r="Q10048">
        <v>1</v>
      </c>
      <c r="R10048">
        <f>SUM(M10048:N10048:O10048:P10048:Q10048)</f>
        <v>4</v>
      </c>
      <c r="S10048" s="1">
        <v>115896</v>
      </c>
      <c r="T10048" s="1" t="str">
        <f t="shared" si="626"/>
        <v>Medium</v>
      </c>
      <c r="U10048">
        <v>11</v>
      </c>
      <c r="V10048">
        <v>2026</v>
      </c>
      <c r="W10048" t="s">
        <v>28</v>
      </c>
      <c r="X10048">
        <v>1</v>
      </c>
    </row>
    <row r="10049" spans="1:24" x14ac:dyDescent="0.3">
      <c r="A10049">
        <v>10048</v>
      </c>
      <c r="B10049" t="s">
        <v>21</v>
      </c>
      <c r="C10049" t="str">
        <f>_xlfn.XLOOKUP(B10049,Lookup_table!B:B,Lookup_table!C:C)</f>
        <v>AI</v>
      </c>
      <c r="D10049" t="s">
        <v>14</v>
      </c>
      <c r="E10049" t="s">
        <v>15</v>
      </c>
      <c r="F10049" t="s">
        <v>52</v>
      </c>
      <c r="G10049" t="s">
        <v>25</v>
      </c>
      <c r="H10049" t="str">
        <f t="shared" si="624"/>
        <v>Onsite/Hybrid</v>
      </c>
      <c r="I10049" t="s">
        <v>18</v>
      </c>
      <c r="J10049" t="str">
        <f t="shared" si="625"/>
        <v>7+ yrs</v>
      </c>
      <c r="K10049">
        <f t="shared" ca="1" si="627"/>
        <v>11</v>
      </c>
      <c r="L10049" t="s">
        <v>27</v>
      </c>
      <c r="M10049">
        <v>0</v>
      </c>
      <c r="N10049">
        <v>1</v>
      </c>
      <c r="O10049">
        <v>0</v>
      </c>
      <c r="P10049">
        <v>0</v>
      </c>
      <c r="Q10049">
        <v>1</v>
      </c>
      <c r="R10049">
        <f>SUM(M10049:N10049:O10049:P10049:Q10049)</f>
        <v>2</v>
      </c>
      <c r="S10049" s="1">
        <v>149701</v>
      </c>
      <c r="T10049" s="1" t="str">
        <f t="shared" si="626"/>
        <v>High</v>
      </c>
      <c r="U10049">
        <v>4</v>
      </c>
      <c r="V10049">
        <v>2026</v>
      </c>
      <c r="W10049" t="s">
        <v>28</v>
      </c>
      <c r="X10049">
        <v>8</v>
      </c>
    </row>
    <row r="10050" spans="1:24" x14ac:dyDescent="0.3">
      <c r="A10050">
        <v>10049</v>
      </c>
      <c r="B10050" t="s">
        <v>36</v>
      </c>
      <c r="C10050" t="str">
        <f>_xlfn.XLOOKUP(B10050,Lookup_table!B:B,Lookup_table!C:C)</f>
        <v>Data</v>
      </c>
      <c r="D10050" t="s">
        <v>22</v>
      </c>
      <c r="E10050" t="s">
        <v>40</v>
      </c>
      <c r="F10050" t="s">
        <v>16</v>
      </c>
      <c r="G10050" t="s">
        <v>25</v>
      </c>
      <c r="H10050" t="str">
        <f t="shared" ref="H10050:H10113" si="628">IF(G10050="Remote","Remote","Onsite/Hybrid")</f>
        <v>Onsite/Hybrid</v>
      </c>
      <c r="I10050" t="s">
        <v>18</v>
      </c>
      <c r="J10050" t="str">
        <f t="shared" ref="J10050:J10113" si="629">IF(I10050="Entry","0-2 yrs",IF(I10050="Mid","3-6 yrs","7+ yrs"))</f>
        <v>7+ yrs</v>
      </c>
      <c r="K10050">
        <f t="shared" ca="1" si="627"/>
        <v>10</v>
      </c>
      <c r="L10050" t="s">
        <v>19</v>
      </c>
      <c r="M10050">
        <v>1</v>
      </c>
      <c r="N10050">
        <v>0</v>
      </c>
      <c r="O10050">
        <v>1</v>
      </c>
      <c r="P10050">
        <v>0</v>
      </c>
      <c r="Q10050">
        <v>0</v>
      </c>
      <c r="R10050">
        <f>SUM(M10050:N10050:O10050:P10050:Q10050)</f>
        <v>2</v>
      </c>
      <c r="S10050" s="1">
        <v>139955</v>
      </c>
      <c r="T10050" s="1" t="str">
        <f t="shared" ref="T10050:T10113" si="630">IF(S10050&lt;=70000,"Low",IF(S10050&lt;=120000,"Medium","High"))</f>
        <v>High</v>
      </c>
      <c r="U10050">
        <v>9</v>
      </c>
      <c r="V10050">
        <v>2024</v>
      </c>
      <c r="W10050" t="s">
        <v>34</v>
      </c>
      <c r="X10050">
        <v>3</v>
      </c>
    </row>
    <row r="10051" spans="1:24" x14ac:dyDescent="0.3">
      <c r="A10051">
        <v>10050</v>
      </c>
      <c r="B10051" t="s">
        <v>50</v>
      </c>
      <c r="C10051" t="str">
        <f>_xlfn.XLOOKUP(B10051,Lookup_table!B:B,Lookup_table!C:C)</f>
        <v>AI</v>
      </c>
      <c r="D10051" t="s">
        <v>14</v>
      </c>
      <c r="E10051" t="s">
        <v>23</v>
      </c>
      <c r="F10051" t="s">
        <v>44</v>
      </c>
      <c r="G10051" t="s">
        <v>25</v>
      </c>
      <c r="H10051" t="str">
        <f t="shared" si="628"/>
        <v>Onsite/Hybrid</v>
      </c>
      <c r="I10051" t="s">
        <v>26</v>
      </c>
      <c r="J10051" t="str">
        <f t="shared" si="629"/>
        <v>3-6 yrs</v>
      </c>
      <c r="K10051">
        <f t="shared" ref="K10051:K10114" ca="1" si="631">IF(J10051="0-2 yrs",RANDBETWEEN(0,2),IF(J10051="3-6 yrs", RANDBETWEEN(3,6),IF(J10051="7+ yrs", RANDBETWEEN(7,15)," ")))</f>
        <v>6</v>
      </c>
      <c r="L10051" t="s">
        <v>39</v>
      </c>
      <c r="M10051">
        <v>0</v>
      </c>
      <c r="N10051">
        <v>1</v>
      </c>
      <c r="O10051">
        <v>0</v>
      </c>
      <c r="P10051">
        <v>1</v>
      </c>
      <c r="Q10051">
        <v>1</v>
      </c>
      <c r="R10051">
        <f>SUM(M10051:N10051:O10051:P10051:Q10051)</f>
        <v>3</v>
      </c>
      <c r="S10051" s="1">
        <v>137669</v>
      </c>
      <c r="T10051" s="1" t="str">
        <f t="shared" si="630"/>
        <v>High</v>
      </c>
      <c r="U10051">
        <v>12</v>
      </c>
      <c r="V10051">
        <v>2023</v>
      </c>
      <c r="W10051" t="s">
        <v>34</v>
      </c>
      <c r="X10051">
        <v>4</v>
      </c>
    </row>
    <row r="10052" spans="1:24" x14ac:dyDescent="0.3">
      <c r="A10052">
        <v>10051</v>
      </c>
      <c r="B10052" t="s">
        <v>21</v>
      </c>
      <c r="C10052" t="str">
        <f>_xlfn.XLOOKUP(B10052,Lookup_table!B:B,Lookup_table!C:C)</f>
        <v>AI</v>
      </c>
      <c r="D10052" t="s">
        <v>22</v>
      </c>
      <c r="E10052" t="s">
        <v>40</v>
      </c>
      <c r="F10052" t="s">
        <v>43</v>
      </c>
      <c r="G10052" t="s">
        <v>25</v>
      </c>
      <c r="H10052" t="str">
        <f t="shared" si="628"/>
        <v>Onsite/Hybrid</v>
      </c>
      <c r="I10052" t="s">
        <v>26</v>
      </c>
      <c r="J10052" t="str">
        <f t="shared" si="629"/>
        <v>3-6 yrs</v>
      </c>
      <c r="K10052">
        <f t="shared" ca="1" si="631"/>
        <v>6</v>
      </c>
      <c r="L10052" t="s">
        <v>39</v>
      </c>
      <c r="M10052">
        <v>0</v>
      </c>
      <c r="N10052">
        <v>0</v>
      </c>
      <c r="O10052">
        <v>0</v>
      </c>
      <c r="P10052">
        <v>1</v>
      </c>
      <c r="Q10052">
        <v>1</v>
      </c>
      <c r="R10052">
        <f>SUM(M10052:N10052:O10052:P10052:Q10052)</f>
        <v>2</v>
      </c>
      <c r="S10052" s="1">
        <v>158373</v>
      </c>
      <c r="T10052" s="1" t="str">
        <f t="shared" si="630"/>
        <v>High</v>
      </c>
      <c r="U10052">
        <v>2</v>
      </c>
      <c r="V10052">
        <v>2026</v>
      </c>
      <c r="W10052" t="s">
        <v>20</v>
      </c>
      <c r="X10052">
        <v>4</v>
      </c>
    </row>
    <row r="10053" spans="1:24" x14ac:dyDescent="0.3">
      <c r="A10053">
        <v>10052</v>
      </c>
      <c r="B10053" t="s">
        <v>21</v>
      </c>
      <c r="C10053" t="str">
        <f>_xlfn.XLOOKUP(B10053,Lookup_table!B:B,Lookup_table!C:C)</f>
        <v>AI</v>
      </c>
      <c r="D10053" t="s">
        <v>14</v>
      </c>
      <c r="E10053" t="s">
        <v>32</v>
      </c>
      <c r="F10053" t="s">
        <v>44</v>
      </c>
      <c r="G10053" t="s">
        <v>25</v>
      </c>
      <c r="H10053" t="str">
        <f t="shared" si="628"/>
        <v>Onsite/Hybrid</v>
      </c>
      <c r="I10053" t="s">
        <v>18</v>
      </c>
      <c r="J10053" t="str">
        <f t="shared" si="629"/>
        <v>7+ yrs</v>
      </c>
      <c r="K10053">
        <f t="shared" ca="1" si="631"/>
        <v>14</v>
      </c>
      <c r="L10053" t="s">
        <v>39</v>
      </c>
      <c r="M10053">
        <v>0</v>
      </c>
      <c r="N10053">
        <v>1</v>
      </c>
      <c r="O10053">
        <v>1</v>
      </c>
      <c r="P10053">
        <v>0</v>
      </c>
      <c r="Q10053">
        <v>0</v>
      </c>
      <c r="R10053">
        <f>SUM(M10053:N10053:O10053:P10053:Q10053)</f>
        <v>2</v>
      </c>
      <c r="S10053" s="1">
        <v>154059</v>
      </c>
      <c r="T10053" s="1" t="str">
        <f t="shared" si="630"/>
        <v>High</v>
      </c>
      <c r="U10053">
        <v>7</v>
      </c>
      <c r="V10053">
        <v>2020</v>
      </c>
      <c r="W10053" t="s">
        <v>20</v>
      </c>
      <c r="X10053">
        <v>2</v>
      </c>
    </row>
    <row r="10054" spans="1:24" x14ac:dyDescent="0.3">
      <c r="A10054">
        <v>10053</v>
      </c>
      <c r="B10054" t="s">
        <v>41</v>
      </c>
      <c r="C10054" t="str">
        <f>_xlfn.XLOOKUP(B10054,Lookup_table!B:B,Lookup_table!C:C)</f>
        <v>Data</v>
      </c>
      <c r="D10054" t="s">
        <v>37</v>
      </c>
      <c r="E10054" t="s">
        <v>40</v>
      </c>
      <c r="F10054" t="s">
        <v>51</v>
      </c>
      <c r="G10054" t="s">
        <v>17</v>
      </c>
      <c r="H10054" t="str">
        <f t="shared" si="628"/>
        <v>Remote</v>
      </c>
      <c r="I10054" t="s">
        <v>26</v>
      </c>
      <c r="J10054" t="str">
        <f t="shared" si="629"/>
        <v>3-6 yrs</v>
      </c>
      <c r="K10054">
        <f t="shared" ca="1" si="631"/>
        <v>3</v>
      </c>
      <c r="L10054" t="s">
        <v>39</v>
      </c>
      <c r="M10054">
        <v>1</v>
      </c>
      <c r="N10054">
        <v>1</v>
      </c>
      <c r="O10054">
        <v>0</v>
      </c>
      <c r="P10054">
        <v>0</v>
      </c>
      <c r="Q10054">
        <v>0</v>
      </c>
      <c r="R10054">
        <f>SUM(M10054:N10054:O10054:P10054:Q10054)</f>
        <v>2</v>
      </c>
      <c r="S10054" s="1">
        <v>72418</v>
      </c>
      <c r="T10054" s="1" t="str">
        <f t="shared" si="630"/>
        <v>Medium</v>
      </c>
      <c r="U10054">
        <v>2</v>
      </c>
      <c r="V10054">
        <v>2026</v>
      </c>
      <c r="W10054" t="s">
        <v>28</v>
      </c>
      <c r="X10054">
        <v>7</v>
      </c>
    </row>
    <row r="10055" spans="1:24" x14ac:dyDescent="0.3">
      <c r="A10055">
        <v>10054</v>
      </c>
      <c r="B10055" t="s">
        <v>33</v>
      </c>
      <c r="C10055" t="str">
        <f>_xlfn.XLOOKUP(B10055,Lookup_table!B:B,Lookup_table!C:C)</f>
        <v>Data</v>
      </c>
      <c r="D10055" t="s">
        <v>14</v>
      </c>
      <c r="E10055" t="s">
        <v>40</v>
      </c>
      <c r="F10055" t="s">
        <v>16</v>
      </c>
      <c r="G10055" t="s">
        <v>25</v>
      </c>
      <c r="H10055" t="str">
        <f t="shared" si="628"/>
        <v>Onsite/Hybrid</v>
      </c>
      <c r="I10055" t="s">
        <v>26</v>
      </c>
      <c r="J10055" t="str">
        <f t="shared" si="629"/>
        <v>3-6 yrs</v>
      </c>
      <c r="K10055">
        <f t="shared" ca="1" si="631"/>
        <v>5</v>
      </c>
      <c r="L10055" t="s">
        <v>39</v>
      </c>
      <c r="M10055">
        <v>0</v>
      </c>
      <c r="N10055">
        <v>1</v>
      </c>
      <c r="O10055">
        <v>0</v>
      </c>
      <c r="P10055">
        <v>0</v>
      </c>
      <c r="Q10055">
        <v>1</v>
      </c>
      <c r="R10055">
        <f>SUM(M10055:N10055:O10055:P10055:Q10055)</f>
        <v>2</v>
      </c>
      <c r="S10055" s="1">
        <v>87658</v>
      </c>
      <c r="T10055" s="1" t="str">
        <f t="shared" si="630"/>
        <v>Medium</v>
      </c>
      <c r="U10055">
        <v>12</v>
      </c>
      <c r="V10055">
        <v>2020</v>
      </c>
      <c r="W10055" t="s">
        <v>28</v>
      </c>
      <c r="X10055">
        <v>9</v>
      </c>
    </row>
    <row r="10056" spans="1:24" x14ac:dyDescent="0.3">
      <c r="A10056">
        <v>10055</v>
      </c>
      <c r="B10056" t="s">
        <v>36</v>
      </c>
      <c r="C10056" t="str">
        <f>_xlfn.XLOOKUP(B10056,Lookup_table!B:B,Lookup_table!C:C)</f>
        <v>Data</v>
      </c>
      <c r="D10056" t="s">
        <v>14</v>
      </c>
      <c r="E10056" t="s">
        <v>40</v>
      </c>
      <c r="F10056" t="s">
        <v>24</v>
      </c>
      <c r="G10056" t="s">
        <v>17</v>
      </c>
      <c r="H10056" t="str">
        <f t="shared" si="628"/>
        <v>Remote</v>
      </c>
      <c r="I10056" t="s">
        <v>26</v>
      </c>
      <c r="J10056" t="str">
        <f t="shared" si="629"/>
        <v>3-6 yrs</v>
      </c>
      <c r="K10056">
        <f t="shared" ca="1" si="631"/>
        <v>4</v>
      </c>
      <c r="L10056" t="s">
        <v>19</v>
      </c>
      <c r="M10056">
        <v>0</v>
      </c>
      <c r="N10056">
        <v>0</v>
      </c>
      <c r="O10056">
        <v>0</v>
      </c>
      <c r="P10056">
        <v>1</v>
      </c>
      <c r="Q10056">
        <v>0</v>
      </c>
      <c r="R10056">
        <f>SUM(M10056:N10056:O10056:P10056:Q10056)</f>
        <v>1</v>
      </c>
      <c r="S10056" s="1">
        <v>90293</v>
      </c>
      <c r="T10056" s="1" t="str">
        <f t="shared" si="630"/>
        <v>Medium</v>
      </c>
      <c r="U10056">
        <v>2</v>
      </c>
      <c r="V10056">
        <v>2022</v>
      </c>
      <c r="W10056" t="s">
        <v>28</v>
      </c>
      <c r="X10056">
        <v>7</v>
      </c>
    </row>
    <row r="10057" spans="1:24" x14ac:dyDescent="0.3">
      <c r="A10057">
        <v>10056</v>
      </c>
      <c r="B10057" t="s">
        <v>33</v>
      </c>
      <c r="C10057" t="str">
        <f>_xlfn.XLOOKUP(B10057,Lookup_table!B:B,Lookup_table!C:C)</f>
        <v>Data</v>
      </c>
      <c r="D10057" t="s">
        <v>14</v>
      </c>
      <c r="E10057" t="s">
        <v>32</v>
      </c>
      <c r="F10057" t="s">
        <v>52</v>
      </c>
      <c r="G10057" t="s">
        <v>30</v>
      </c>
      <c r="H10057" t="str">
        <f t="shared" si="628"/>
        <v>Onsite/Hybrid</v>
      </c>
      <c r="I10057" t="s">
        <v>35</v>
      </c>
      <c r="J10057" t="str">
        <f t="shared" si="629"/>
        <v>0-2 yrs</v>
      </c>
      <c r="K10057">
        <f t="shared" ca="1" si="631"/>
        <v>0</v>
      </c>
      <c r="L10057" t="s">
        <v>39</v>
      </c>
      <c r="M10057">
        <v>0</v>
      </c>
      <c r="N10057">
        <v>1</v>
      </c>
      <c r="O10057">
        <v>1</v>
      </c>
      <c r="P10057">
        <v>0</v>
      </c>
      <c r="Q10057">
        <v>1</v>
      </c>
      <c r="R10057">
        <f>SUM(M10057:N10057:O10057:P10057:Q10057)</f>
        <v>3</v>
      </c>
      <c r="S10057" s="1">
        <v>70647</v>
      </c>
      <c r="T10057" s="1" t="str">
        <f t="shared" si="630"/>
        <v>Medium</v>
      </c>
      <c r="U10057">
        <v>2</v>
      </c>
      <c r="V10057">
        <v>2023</v>
      </c>
      <c r="W10057" t="s">
        <v>20</v>
      </c>
      <c r="X10057">
        <v>4</v>
      </c>
    </row>
    <row r="10058" spans="1:24" x14ac:dyDescent="0.3">
      <c r="A10058">
        <v>10057</v>
      </c>
      <c r="B10058" t="s">
        <v>36</v>
      </c>
      <c r="C10058" t="str">
        <f>_xlfn.XLOOKUP(B10058,Lookup_table!B:B,Lookup_table!C:C)</f>
        <v>Data</v>
      </c>
      <c r="D10058" t="s">
        <v>34</v>
      </c>
      <c r="E10058" t="s">
        <v>42</v>
      </c>
      <c r="F10058" t="s">
        <v>16</v>
      </c>
      <c r="G10058" t="s">
        <v>25</v>
      </c>
      <c r="H10058" t="str">
        <f t="shared" si="628"/>
        <v>Onsite/Hybrid</v>
      </c>
      <c r="I10058" t="s">
        <v>18</v>
      </c>
      <c r="J10058" t="str">
        <f t="shared" si="629"/>
        <v>7+ yrs</v>
      </c>
      <c r="K10058">
        <f t="shared" ca="1" si="631"/>
        <v>15</v>
      </c>
      <c r="L10058" t="s">
        <v>19</v>
      </c>
      <c r="M10058">
        <v>1</v>
      </c>
      <c r="N10058">
        <v>0</v>
      </c>
      <c r="O10058">
        <v>0</v>
      </c>
      <c r="P10058">
        <v>0</v>
      </c>
      <c r="Q10058">
        <v>0</v>
      </c>
      <c r="R10058">
        <f>SUM(M10058:N10058:O10058:P10058:Q10058)</f>
        <v>1</v>
      </c>
      <c r="S10058" s="1">
        <v>99111</v>
      </c>
      <c r="T10058" s="1" t="str">
        <f t="shared" si="630"/>
        <v>Medium</v>
      </c>
      <c r="U10058">
        <v>6</v>
      </c>
      <c r="V10058">
        <v>2022</v>
      </c>
      <c r="W10058" t="s">
        <v>20</v>
      </c>
      <c r="X10058">
        <v>2</v>
      </c>
    </row>
    <row r="10059" spans="1:24" x14ac:dyDescent="0.3">
      <c r="A10059">
        <v>10058</v>
      </c>
      <c r="B10059" t="s">
        <v>36</v>
      </c>
      <c r="C10059" t="str">
        <f>_xlfn.XLOOKUP(B10059,Lookup_table!B:B,Lookup_table!C:C)</f>
        <v>Data</v>
      </c>
      <c r="D10059" t="s">
        <v>22</v>
      </c>
      <c r="E10059" t="s">
        <v>42</v>
      </c>
      <c r="F10059" t="s">
        <v>16</v>
      </c>
      <c r="G10059" t="s">
        <v>25</v>
      </c>
      <c r="H10059" t="str">
        <f t="shared" si="628"/>
        <v>Onsite/Hybrid</v>
      </c>
      <c r="I10059" t="s">
        <v>18</v>
      </c>
      <c r="J10059" t="str">
        <f t="shared" si="629"/>
        <v>7+ yrs</v>
      </c>
      <c r="K10059">
        <f t="shared" ca="1" si="631"/>
        <v>15</v>
      </c>
      <c r="L10059" t="s">
        <v>19</v>
      </c>
      <c r="M10059">
        <v>0</v>
      </c>
      <c r="N10059">
        <v>1</v>
      </c>
      <c r="O10059">
        <v>1</v>
      </c>
      <c r="P10059">
        <v>1</v>
      </c>
      <c r="Q10059">
        <v>0</v>
      </c>
      <c r="R10059">
        <f>SUM(M10059:N10059:O10059:P10059:Q10059)</f>
        <v>3</v>
      </c>
      <c r="S10059" s="1">
        <v>147134</v>
      </c>
      <c r="T10059" s="1" t="str">
        <f t="shared" si="630"/>
        <v>High</v>
      </c>
      <c r="U10059">
        <v>10</v>
      </c>
      <c r="V10059">
        <v>2021</v>
      </c>
      <c r="W10059" t="s">
        <v>28</v>
      </c>
      <c r="X10059">
        <v>8</v>
      </c>
    </row>
    <row r="10060" spans="1:24" x14ac:dyDescent="0.3">
      <c r="A10060">
        <v>10059</v>
      </c>
      <c r="B10060" t="s">
        <v>50</v>
      </c>
      <c r="C10060" t="str">
        <f>_xlfn.XLOOKUP(B10060,Lookup_table!B:B,Lookup_table!C:C)</f>
        <v>AI</v>
      </c>
      <c r="D10060" t="s">
        <v>34</v>
      </c>
      <c r="E10060" t="s">
        <v>32</v>
      </c>
      <c r="F10060" t="s">
        <v>52</v>
      </c>
      <c r="G10060" t="s">
        <v>17</v>
      </c>
      <c r="H10060" t="str">
        <f t="shared" si="628"/>
        <v>Remote</v>
      </c>
      <c r="I10060" t="s">
        <v>18</v>
      </c>
      <c r="J10060" t="str">
        <f t="shared" si="629"/>
        <v>7+ yrs</v>
      </c>
      <c r="K10060">
        <f t="shared" ca="1" si="631"/>
        <v>10</v>
      </c>
      <c r="L10060" t="s">
        <v>19</v>
      </c>
      <c r="M10060">
        <v>0</v>
      </c>
      <c r="N10060">
        <v>0</v>
      </c>
      <c r="O10060">
        <v>0</v>
      </c>
      <c r="P10060">
        <v>1</v>
      </c>
      <c r="Q10060">
        <v>0</v>
      </c>
      <c r="R10060">
        <f>SUM(M10060:N10060:O10060:P10060:Q10060)</f>
        <v>1</v>
      </c>
      <c r="S10060" s="1">
        <v>152287</v>
      </c>
      <c r="T10060" s="1" t="str">
        <f t="shared" si="630"/>
        <v>High</v>
      </c>
      <c r="U10060">
        <v>4</v>
      </c>
      <c r="V10060">
        <v>2020</v>
      </c>
      <c r="W10060" t="s">
        <v>20</v>
      </c>
      <c r="X10060">
        <v>6</v>
      </c>
    </row>
    <row r="10061" spans="1:24" x14ac:dyDescent="0.3">
      <c r="A10061">
        <v>10060</v>
      </c>
      <c r="B10061" t="s">
        <v>21</v>
      </c>
      <c r="C10061" t="str">
        <f>_xlfn.XLOOKUP(B10061,Lookup_table!B:B,Lookup_table!C:C)</f>
        <v>AI</v>
      </c>
      <c r="D10061" t="s">
        <v>22</v>
      </c>
      <c r="E10061" t="s">
        <v>40</v>
      </c>
      <c r="F10061" t="s">
        <v>52</v>
      </c>
      <c r="G10061" t="s">
        <v>25</v>
      </c>
      <c r="H10061" t="str">
        <f t="shared" si="628"/>
        <v>Onsite/Hybrid</v>
      </c>
      <c r="I10061" t="s">
        <v>26</v>
      </c>
      <c r="J10061" t="str">
        <f t="shared" si="629"/>
        <v>3-6 yrs</v>
      </c>
      <c r="K10061">
        <f t="shared" ca="1" si="631"/>
        <v>4</v>
      </c>
      <c r="L10061" t="s">
        <v>19</v>
      </c>
      <c r="M10061">
        <v>0</v>
      </c>
      <c r="N10061">
        <v>0</v>
      </c>
      <c r="O10061">
        <v>0</v>
      </c>
      <c r="P10061">
        <v>0</v>
      </c>
      <c r="Q10061">
        <v>0</v>
      </c>
      <c r="R10061">
        <f>SUM(M10061:N10061:O10061:P10061:Q10061)</f>
        <v>0</v>
      </c>
      <c r="S10061" s="1">
        <v>139859</v>
      </c>
      <c r="T10061" s="1" t="str">
        <f t="shared" si="630"/>
        <v>High</v>
      </c>
      <c r="U10061">
        <v>11</v>
      </c>
      <c r="V10061">
        <v>2020</v>
      </c>
      <c r="W10061" t="s">
        <v>34</v>
      </c>
      <c r="X10061">
        <v>1</v>
      </c>
    </row>
    <row r="10062" spans="1:24" x14ac:dyDescent="0.3">
      <c r="A10062">
        <v>10061</v>
      </c>
      <c r="B10062" t="s">
        <v>33</v>
      </c>
      <c r="C10062" t="str">
        <f>_xlfn.XLOOKUP(B10062,Lookup_table!B:B,Lookup_table!C:C)</f>
        <v>Data</v>
      </c>
      <c r="D10062" t="s">
        <v>22</v>
      </c>
      <c r="E10062" t="s">
        <v>42</v>
      </c>
      <c r="F10062" t="s">
        <v>29</v>
      </c>
      <c r="G10062" t="s">
        <v>30</v>
      </c>
      <c r="H10062" t="str">
        <f t="shared" si="628"/>
        <v>Onsite/Hybrid</v>
      </c>
      <c r="I10062" t="s">
        <v>26</v>
      </c>
      <c r="J10062" t="str">
        <f t="shared" si="629"/>
        <v>3-6 yrs</v>
      </c>
      <c r="K10062">
        <f t="shared" ca="1" si="631"/>
        <v>5</v>
      </c>
      <c r="L10062" t="s">
        <v>27</v>
      </c>
      <c r="M10062">
        <v>1</v>
      </c>
      <c r="N10062">
        <v>0</v>
      </c>
      <c r="O10062">
        <v>1</v>
      </c>
      <c r="P10062">
        <v>1</v>
      </c>
      <c r="Q10062">
        <v>0</v>
      </c>
      <c r="R10062">
        <f>SUM(M10062:N10062:O10062:P10062:Q10062)</f>
        <v>3</v>
      </c>
      <c r="S10062" s="1">
        <v>124975</v>
      </c>
      <c r="T10062" s="1" t="str">
        <f t="shared" si="630"/>
        <v>High</v>
      </c>
      <c r="U10062">
        <v>6</v>
      </c>
      <c r="V10062">
        <v>2022</v>
      </c>
      <c r="W10062" t="s">
        <v>28</v>
      </c>
      <c r="X10062">
        <v>1</v>
      </c>
    </row>
    <row r="10063" spans="1:24" x14ac:dyDescent="0.3">
      <c r="A10063">
        <v>10062</v>
      </c>
      <c r="B10063" t="s">
        <v>21</v>
      </c>
      <c r="C10063" t="str">
        <f>_xlfn.XLOOKUP(B10063,Lookup_table!B:B,Lookup_table!C:C)</f>
        <v>AI</v>
      </c>
      <c r="D10063" t="s">
        <v>14</v>
      </c>
      <c r="E10063" t="s">
        <v>38</v>
      </c>
      <c r="F10063" t="s">
        <v>29</v>
      </c>
      <c r="G10063" t="s">
        <v>30</v>
      </c>
      <c r="H10063" t="str">
        <f t="shared" si="628"/>
        <v>Onsite/Hybrid</v>
      </c>
      <c r="I10063" t="s">
        <v>35</v>
      </c>
      <c r="J10063" t="str">
        <f t="shared" si="629"/>
        <v>0-2 yrs</v>
      </c>
      <c r="K10063">
        <f t="shared" ca="1" si="631"/>
        <v>2</v>
      </c>
      <c r="L10063" t="s">
        <v>39</v>
      </c>
      <c r="M10063">
        <v>0</v>
      </c>
      <c r="N10063">
        <v>1</v>
      </c>
      <c r="O10063">
        <v>1</v>
      </c>
      <c r="P10063">
        <v>0</v>
      </c>
      <c r="Q10063">
        <v>1</v>
      </c>
      <c r="R10063">
        <f>SUM(M10063:N10063:O10063:P10063:Q10063)</f>
        <v>3</v>
      </c>
      <c r="S10063" s="1">
        <v>111333</v>
      </c>
      <c r="T10063" s="1" t="str">
        <f t="shared" si="630"/>
        <v>Medium</v>
      </c>
      <c r="U10063">
        <v>2</v>
      </c>
      <c r="V10063">
        <v>2024</v>
      </c>
      <c r="W10063" t="s">
        <v>34</v>
      </c>
      <c r="X10063">
        <v>4</v>
      </c>
    </row>
    <row r="10064" spans="1:24" x14ac:dyDescent="0.3">
      <c r="A10064">
        <v>10063</v>
      </c>
      <c r="B10064" t="s">
        <v>50</v>
      </c>
      <c r="C10064" t="str">
        <f>_xlfn.XLOOKUP(B10064,Lookup_table!B:B,Lookup_table!C:C)</f>
        <v>AI</v>
      </c>
      <c r="D10064" t="s">
        <v>34</v>
      </c>
      <c r="E10064" t="s">
        <v>40</v>
      </c>
      <c r="F10064" t="s">
        <v>51</v>
      </c>
      <c r="G10064" t="s">
        <v>17</v>
      </c>
      <c r="H10064" t="str">
        <f t="shared" si="628"/>
        <v>Remote</v>
      </c>
      <c r="I10064" t="s">
        <v>35</v>
      </c>
      <c r="J10064" t="str">
        <f t="shared" si="629"/>
        <v>0-2 yrs</v>
      </c>
      <c r="K10064">
        <f t="shared" ca="1" si="631"/>
        <v>2</v>
      </c>
      <c r="L10064" t="s">
        <v>39</v>
      </c>
      <c r="M10064">
        <v>1</v>
      </c>
      <c r="N10064">
        <v>0</v>
      </c>
      <c r="O10064">
        <v>0</v>
      </c>
      <c r="P10064">
        <v>1</v>
      </c>
      <c r="Q10064">
        <v>0</v>
      </c>
      <c r="R10064">
        <f>SUM(M10064:N10064:O10064:P10064:Q10064)</f>
        <v>2</v>
      </c>
      <c r="S10064" s="1">
        <v>100960</v>
      </c>
      <c r="T10064" s="1" t="str">
        <f t="shared" si="630"/>
        <v>Medium</v>
      </c>
      <c r="U10064">
        <v>10</v>
      </c>
      <c r="V10064">
        <v>2021</v>
      </c>
      <c r="W10064" t="s">
        <v>28</v>
      </c>
      <c r="X10064">
        <v>8</v>
      </c>
    </row>
    <row r="10065" spans="1:24" x14ac:dyDescent="0.3">
      <c r="A10065">
        <v>10064</v>
      </c>
      <c r="B10065" t="s">
        <v>36</v>
      </c>
      <c r="C10065" t="str">
        <f>_xlfn.XLOOKUP(B10065,Lookup_table!B:B,Lookup_table!C:C)</f>
        <v>Data</v>
      </c>
      <c r="D10065" t="s">
        <v>34</v>
      </c>
      <c r="E10065" t="s">
        <v>42</v>
      </c>
      <c r="F10065" t="s">
        <v>51</v>
      </c>
      <c r="G10065" t="s">
        <v>30</v>
      </c>
      <c r="H10065" t="str">
        <f t="shared" si="628"/>
        <v>Onsite/Hybrid</v>
      </c>
      <c r="I10065" t="s">
        <v>26</v>
      </c>
      <c r="J10065" t="str">
        <f t="shared" si="629"/>
        <v>3-6 yrs</v>
      </c>
      <c r="K10065">
        <f t="shared" ca="1" si="631"/>
        <v>4</v>
      </c>
      <c r="L10065" t="s">
        <v>27</v>
      </c>
      <c r="M10065">
        <v>0</v>
      </c>
      <c r="N10065">
        <v>0</v>
      </c>
      <c r="O10065">
        <v>0</v>
      </c>
      <c r="P10065">
        <v>1</v>
      </c>
      <c r="Q10065">
        <v>1</v>
      </c>
      <c r="R10065">
        <f>SUM(M10065:N10065:O10065:P10065:Q10065)</f>
        <v>2</v>
      </c>
      <c r="S10065" s="1">
        <v>102217</v>
      </c>
      <c r="T10065" s="1" t="str">
        <f t="shared" si="630"/>
        <v>Medium</v>
      </c>
      <c r="U10065">
        <v>1</v>
      </c>
      <c r="V10065">
        <v>2021</v>
      </c>
      <c r="W10065" t="s">
        <v>20</v>
      </c>
      <c r="X10065">
        <v>6</v>
      </c>
    </row>
    <row r="10066" spans="1:24" x14ac:dyDescent="0.3">
      <c r="A10066">
        <v>10065</v>
      </c>
      <c r="B10066" t="s">
        <v>36</v>
      </c>
      <c r="C10066" t="str">
        <f>_xlfn.XLOOKUP(B10066,Lookup_table!B:B,Lookup_table!C:C)</f>
        <v>Data</v>
      </c>
      <c r="D10066" t="s">
        <v>14</v>
      </c>
      <c r="E10066" t="s">
        <v>40</v>
      </c>
      <c r="F10066" t="s">
        <v>24</v>
      </c>
      <c r="G10066" t="s">
        <v>17</v>
      </c>
      <c r="H10066" t="str">
        <f t="shared" si="628"/>
        <v>Remote</v>
      </c>
      <c r="I10066" t="s">
        <v>35</v>
      </c>
      <c r="J10066" t="str">
        <f t="shared" si="629"/>
        <v>0-2 yrs</v>
      </c>
      <c r="K10066">
        <f t="shared" ca="1" si="631"/>
        <v>0</v>
      </c>
      <c r="L10066" t="s">
        <v>19</v>
      </c>
      <c r="M10066">
        <v>1</v>
      </c>
      <c r="N10066">
        <v>0</v>
      </c>
      <c r="O10066">
        <v>0</v>
      </c>
      <c r="P10066">
        <v>0</v>
      </c>
      <c r="Q10066">
        <v>0</v>
      </c>
      <c r="R10066">
        <f>SUM(M10066:N10066:O10066:P10066:Q10066)</f>
        <v>1</v>
      </c>
      <c r="S10066" s="1">
        <v>52125</v>
      </c>
      <c r="T10066" s="1" t="str">
        <f t="shared" si="630"/>
        <v>Low</v>
      </c>
      <c r="U10066">
        <v>2</v>
      </c>
      <c r="V10066">
        <v>2025</v>
      </c>
      <c r="W10066" t="s">
        <v>34</v>
      </c>
      <c r="X10066">
        <v>2</v>
      </c>
    </row>
    <row r="10067" spans="1:24" x14ac:dyDescent="0.3">
      <c r="A10067">
        <v>10066</v>
      </c>
      <c r="B10067" t="s">
        <v>41</v>
      </c>
      <c r="C10067" t="str">
        <f>_xlfn.XLOOKUP(B10067,Lookup_table!B:B,Lookup_table!C:C)</f>
        <v>Data</v>
      </c>
      <c r="D10067" t="s">
        <v>14</v>
      </c>
      <c r="E10067" t="s">
        <v>32</v>
      </c>
      <c r="F10067" t="s">
        <v>52</v>
      </c>
      <c r="G10067" t="s">
        <v>25</v>
      </c>
      <c r="H10067" t="str">
        <f t="shared" si="628"/>
        <v>Onsite/Hybrid</v>
      </c>
      <c r="I10067" t="s">
        <v>26</v>
      </c>
      <c r="J10067" t="str">
        <f t="shared" si="629"/>
        <v>3-6 yrs</v>
      </c>
      <c r="K10067">
        <f t="shared" ca="1" si="631"/>
        <v>6</v>
      </c>
      <c r="L10067" t="s">
        <v>39</v>
      </c>
      <c r="M10067">
        <v>1</v>
      </c>
      <c r="N10067">
        <v>0</v>
      </c>
      <c r="O10067">
        <v>0</v>
      </c>
      <c r="P10067">
        <v>0</v>
      </c>
      <c r="Q10067">
        <v>1</v>
      </c>
      <c r="R10067">
        <f>SUM(M10067:N10067:O10067:P10067:Q10067)</f>
        <v>2</v>
      </c>
      <c r="S10067" s="1">
        <v>84695</v>
      </c>
      <c r="T10067" s="1" t="str">
        <f t="shared" si="630"/>
        <v>Medium</v>
      </c>
      <c r="U10067">
        <v>8</v>
      </c>
      <c r="V10067">
        <v>2023</v>
      </c>
      <c r="W10067" t="s">
        <v>34</v>
      </c>
      <c r="X10067">
        <v>1</v>
      </c>
    </row>
    <row r="10068" spans="1:24" x14ac:dyDescent="0.3">
      <c r="A10068">
        <v>10067</v>
      </c>
      <c r="B10068" t="s">
        <v>36</v>
      </c>
      <c r="C10068" t="str">
        <f>_xlfn.XLOOKUP(B10068,Lookup_table!B:B,Lookup_table!C:C)</f>
        <v>Data</v>
      </c>
      <c r="D10068" t="s">
        <v>14</v>
      </c>
      <c r="E10068" t="s">
        <v>38</v>
      </c>
      <c r="F10068" t="s">
        <v>51</v>
      </c>
      <c r="G10068" t="s">
        <v>30</v>
      </c>
      <c r="H10068" t="str">
        <f t="shared" si="628"/>
        <v>Onsite/Hybrid</v>
      </c>
      <c r="I10068" t="s">
        <v>26</v>
      </c>
      <c r="J10068" t="str">
        <f t="shared" si="629"/>
        <v>3-6 yrs</v>
      </c>
      <c r="K10068">
        <f t="shared" ca="1" si="631"/>
        <v>4</v>
      </c>
      <c r="L10068" t="s">
        <v>39</v>
      </c>
      <c r="M10068">
        <v>0</v>
      </c>
      <c r="N10068">
        <v>0</v>
      </c>
      <c r="O10068">
        <v>1</v>
      </c>
      <c r="P10068">
        <v>0</v>
      </c>
      <c r="Q10068">
        <v>0</v>
      </c>
      <c r="R10068">
        <f>SUM(M10068:N10068:O10068:P10068:Q10068)</f>
        <v>1</v>
      </c>
      <c r="S10068" s="1">
        <v>87506</v>
      </c>
      <c r="T10068" s="1" t="str">
        <f t="shared" si="630"/>
        <v>Medium</v>
      </c>
      <c r="U10068">
        <v>3</v>
      </c>
      <c r="V10068">
        <v>2025</v>
      </c>
      <c r="W10068" t="s">
        <v>20</v>
      </c>
      <c r="X10068">
        <v>1</v>
      </c>
    </row>
    <row r="10069" spans="1:24" x14ac:dyDescent="0.3">
      <c r="A10069">
        <v>10068</v>
      </c>
      <c r="B10069" t="s">
        <v>21</v>
      </c>
      <c r="C10069" t="str">
        <f>_xlfn.XLOOKUP(B10069,Lookup_table!B:B,Lookup_table!C:C)</f>
        <v>AI</v>
      </c>
      <c r="D10069" t="s">
        <v>14</v>
      </c>
      <c r="E10069" t="s">
        <v>32</v>
      </c>
      <c r="F10069" t="s">
        <v>24</v>
      </c>
      <c r="G10069" t="s">
        <v>30</v>
      </c>
      <c r="H10069" t="str">
        <f t="shared" si="628"/>
        <v>Onsite/Hybrid</v>
      </c>
      <c r="I10069" t="s">
        <v>18</v>
      </c>
      <c r="J10069" t="str">
        <f t="shared" si="629"/>
        <v>7+ yrs</v>
      </c>
      <c r="K10069">
        <f t="shared" ca="1" si="631"/>
        <v>10</v>
      </c>
      <c r="L10069" t="s">
        <v>19</v>
      </c>
      <c r="M10069">
        <v>1</v>
      </c>
      <c r="N10069">
        <v>1</v>
      </c>
      <c r="O10069">
        <v>1</v>
      </c>
      <c r="P10069">
        <v>1</v>
      </c>
      <c r="Q10069">
        <v>1</v>
      </c>
      <c r="R10069">
        <f>SUM(M10069:N10069:O10069:P10069:Q10069)</f>
        <v>5</v>
      </c>
      <c r="S10069" s="1">
        <v>177275</v>
      </c>
      <c r="T10069" s="1" t="str">
        <f t="shared" si="630"/>
        <v>High</v>
      </c>
      <c r="U10069">
        <v>8</v>
      </c>
      <c r="V10069">
        <v>2024</v>
      </c>
      <c r="W10069" t="s">
        <v>28</v>
      </c>
      <c r="X10069">
        <v>2</v>
      </c>
    </row>
    <row r="10070" spans="1:24" x14ac:dyDescent="0.3">
      <c r="A10070">
        <v>10069</v>
      </c>
      <c r="B10070" t="s">
        <v>41</v>
      </c>
      <c r="C10070" t="str">
        <f>_xlfn.XLOOKUP(B10070,Lookup_table!B:B,Lookup_table!C:C)</f>
        <v>Data</v>
      </c>
      <c r="D10070" t="s">
        <v>37</v>
      </c>
      <c r="E10070" t="s">
        <v>15</v>
      </c>
      <c r="F10070" t="s">
        <v>16</v>
      </c>
      <c r="G10070" t="s">
        <v>25</v>
      </c>
      <c r="H10070" t="str">
        <f t="shared" si="628"/>
        <v>Onsite/Hybrid</v>
      </c>
      <c r="I10070" t="s">
        <v>35</v>
      </c>
      <c r="J10070" t="str">
        <f t="shared" si="629"/>
        <v>0-2 yrs</v>
      </c>
      <c r="K10070">
        <f t="shared" ca="1" si="631"/>
        <v>2</v>
      </c>
      <c r="L10070" t="s">
        <v>27</v>
      </c>
      <c r="M10070">
        <v>0</v>
      </c>
      <c r="N10070">
        <v>1</v>
      </c>
      <c r="O10070">
        <v>0</v>
      </c>
      <c r="P10070">
        <v>0</v>
      </c>
      <c r="Q10070">
        <v>0</v>
      </c>
      <c r="R10070">
        <f>SUM(M10070:N10070:O10070:P10070:Q10070)</f>
        <v>1</v>
      </c>
      <c r="S10070" s="1">
        <v>48000</v>
      </c>
      <c r="T10070" s="1" t="str">
        <f t="shared" si="630"/>
        <v>Low</v>
      </c>
      <c r="U10070">
        <v>11</v>
      </c>
      <c r="V10070">
        <v>2021</v>
      </c>
      <c r="W10070" t="s">
        <v>34</v>
      </c>
      <c r="X10070">
        <v>5</v>
      </c>
    </row>
    <row r="10071" spans="1:24" x14ac:dyDescent="0.3">
      <c r="A10071">
        <v>10070</v>
      </c>
      <c r="B10071" t="s">
        <v>41</v>
      </c>
      <c r="C10071" t="str">
        <f>_xlfn.XLOOKUP(B10071,Lookup_table!B:B,Lookup_table!C:C)</f>
        <v>Data</v>
      </c>
      <c r="D10071" t="s">
        <v>14</v>
      </c>
      <c r="E10071" t="s">
        <v>40</v>
      </c>
      <c r="F10071" t="s">
        <v>52</v>
      </c>
      <c r="G10071" t="s">
        <v>25</v>
      </c>
      <c r="H10071" t="str">
        <f t="shared" si="628"/>
        <v>Onsite/Hybrid</v>
      </c>
      <c r="I10071" t="s">
        <v>18</v>
      </c>
      <c r="J10071" t="str">
        <f t="shared" si="629"/>
        <v>7+ yrs</v>
      </c>
      <c r="K10071">
        <f t="shared" ca="1" si="631"/>
        <v>14</v>
      </c>
      <c r="L10071" t="s">
        <v>19</v>
      </c>
      <c r="M10071">
        <v>1</v>
      </c>
      <c r="N10071">
        <v>1</v>
      </c>
      <c r="O10071">
        <v>1</v>
      </c>
      <c r="P10071">
        <v>1</v>
      </c>
      <c r="Q10071">
        <v>0</v>
      </c>
      <c r="R10071">
        <f>SUM(M10071:N10071:O10071:P10071:Q10071)</f>
        <v>4</v>
      </c>
      <c r="S10071" s="1">
        <v>127295</v>
      </c>
      <c r="T10071" s="1" t="str">
        <f t="shared" si="630"/>
        <v>High</v>
      </c>
      <c r="U10071">
        <v>1</v>
      </c>
      <c r="V10071">
        <v>2023</v>
      </c>
      <c r="W10071" t="s">
        <v>28</v>
      </c>
      <c r="X10071">
        <v>6</v>
      </c>
    </row>
    <row r="10072" spans="1:24" x14ac:dyDescent="0.3">
      <c r="A10072">
        <v>10071</v>
      </c>
      <c r="B10072" t="s">
        <v>31</v>
      </c>
      <c r="C10072" t="str">
        <f>_xlfn.XLOOKUP(B10072,Lookup_table!B:B,Lookup_table!C:C)</f>
        <v>Business</v>
      </c>
      <c r="D10072" t="s">
        <v>14</v>
      </c>
      <c r="E10072" t="s">
        <v>42</v>
      </c>
      <c r="F10072" t="s">
        <v>24</v>
      </c>
      <c r="G10072" t="s">
        <v>25</v>
      </c>
      <c r="H10072" t="str">
        <f t="shared" si="628"/>
        <v>Onsite/Hybrid</v>
      </c>
      <c r="I10072" t="s">
        <v>18</v>
      </c>
      <c r="J10072" t="str">
        <f t="shared" si="629"/>
        <v>7+ yrs</v>
      </c>
      <c r="K10072">
        <f t="shared" ca="1" si="631"/>
        <v>7</v>
      </c>
      <c r="L10072" t="s">
        <v>39</v>
      </c>
      <c r="M10072">
        <v>0</v>
      </c>
      <c r="N10072">
        <v>0</v>
      </c>
      <c r="O10072">
        <v>1</v>
      </c>
      <c r="P10072">
        <v>0</v>
      </c>
      <c r="Q10072">
        <v>1</v>
      </c>
      <c r="R10072">
        <f>SUM(M10072:N10072:O10072:P10072:Q10072)</f>
        <v>2</v>
      </c>
      <c r="S10072" s="1">
        <v>125869</v>
      </c>
      <c r="T10072" s="1" t="str">
        <f t="shared" si="630"/>
        <v>High</v>
      </c>
      <c r="U10072">
        <v>12</v>
      </c>
      <c r="V10072">
        <v>2021</v>
      </c>
      <c r="W10072" t="s">
        <v>34</v>
      </c>
      <c r="X10072">
        <v>2</v>
      </c>
    </row>
    <row r="10073" spans="1:24" x14ac:dyDescent="0.3">
      <c r="A10073">
        <v>10072</v>
      </c>
      <c r="B10073" t="s">
        <v>21</v>
      </c>
      <c r="C10073" t="str">
        <f>_xlfn.XLOOKUP(B10073,Lookup_table!B:B,Lookup_table!C:C)</f>
        <v>AI</v>
      </c>
      <c r="D10073" t="s">
        <v>22</v>
      </c>
      <c r="E10073" t="s">
        <v>23</v>
      </c>
      <c r="F10073" t="s">
        <v>51</v>
      </c>
      <c r="G10073" t="s">
        <v>17</v>
      </c>
      <c r="H10073" t="str">
        <f t="shared" si="628"/>
        <v>Remote</v>
      </c>
      <c r="I10073" t="s">
        <v>26</v>
      </c>
      <c r="J10073" t="str">
        <f t="shared" si="629"/>
        <v>3-6 yrs</v>
      </c>
      <c r="K10073">
        <f t="shared" ca="1" si="631"/>
        <v>3</v>
      </c>
      <c r="L10073" t="s">
        <v>19</v>
      </c>
      <c r="M10073">
        <v>1</v>
      </c>
      <c r="N10073">
        <v>1</v>
      </c>
      <c r="O10073">
        <v>0</v>
      </c>
      <c r="P10073">
        <v>0</v>
      </c>
      <c r="Q10073">
        <v>1</v>
      </c>
      <c r="R10073">
        <f>SUM(M10073:N10073:O10073:P10073:Q10073)</f>
        <v>3</v>
      </c>
      <c r="S10073" s="1">
        <v>140574</v>
      </c>
      <c r="T10073" s="1" t="str">
        <f t="shared" si="630"/>
        <v>High</v>
      </c>
      <c r="U10073">
        <v>11</v>
      </c>
      <c r="V10073">
        <v>2026</v>
      </c>
      <c r="W10073" t="s">
        <v>34</v>
      </c>
      <c r="X10073">
        <v>3</v>
      </c>
    </row>
    <row r="10074" spans="1:24" x14ac:dyDescent="0.3">
      <c r="A10074">
        <v>10073</v>
      </c>
      <c r="B10074" t="s">
        <v>21</v>
      </c>
      <c r="C10074" t="str">
        <f>_xlfn.XLOOKUP(B10074,Lookup_table!B:B,Lookup_table!C:C)</f>
        <v>AI</v>
      </c>
      <c r="D10074" t="s">
        <v>37</v>
      </c>
      <c r="E10074" t="s">
        <v>38</v>
      </c>
      <c r="F10074" t="s">
        <v>52</v>
      </c>
      <c r="G10074" t="s">
        <v>30</v>
      </c>
      <c r="H10074" t="str">
        <f t="shared" si="628"/>
        <v>Onsite/Hybrid</v>
      </c>
      <c r="I10074" t="s">
        <v>35</v>
      </c>
      <c r="J10074" t="str">
        <f t="shared" si="629"/>
        <v>0-2 yrs</v>
      </c>
      <c r="K10074">
        <f t="shared" ca="1" si="631"/>
        <v>0</v>
      </c>
      <c r="L10074" t="s">
        <v>27</v>
      </c>
      <c r="M10074">
        <v>1</v>
      </c>
      <c r="N10074">
        <v>1</v>
      </c>
      <c r="O10074">
        <v>1</v>
      </c>
      <c r="P10074">
        <v>0</v>
      </c>
      <c r="Q10074">
        <v>0</v>
      </c>
      <c r="R10074">
        <f>SUM(M10074:N10074:O10074:P10074:Q10074)</f>
        <v>3</v>
      </c>
      <c r="S10074" s="1">
        <v>103402</v>
      </c>
      <c r="T10074" s="1" t="str">
        <f t="shared" si="630"/>
        <v>Medium</v>
      </c>
      <c r="U10074">
        <v>8</v>
      </c>
      <c r="V10074">
        <v>2021</v>
      </c>
      <c r="W10074" t="s">
        <v>34</v>
      </c>
      <c r="X10074">
        <v>1</v>
      </c>
    </row>
    <row r="10075" spans="1:24" x14ac:dyDescent="0.3">
      <c r="A10075">
        <v>10074</v>
      </c>
      <c r="B10075" t="s">
        <v>41</v>
      </c>
      <c r="C10075" t="str">
        <f>_xlfn.XLOOKUP(B10075,Lookup_table!B:B,Lookup_table!C:C)</f>
        <v>Data</v>
      </c>
      <c r="D10075" t="s">
        <v>22</v>
      </c>
      <c r="E10075" t="s">
        <v>38</v>
      </c>
      <c r="F10075" t="s">
        <v>52</v>
      </c>
      <c r="G10075" t="s">
        <v>25</v>
      </c>
      <c r="H10075" t="str">
        <f t="shared" si="628"/>
        <v>Onsite/Hybrid</v>
      </c>
      <c r="I10075" t="s">
        <v>26</v>
      </c>
      <c r="J10075" t="str">
        <f t="shared" si="629"/>
        <v>3-6 yrs</v>
      </c>
      <c r="K10075">
        <f t="shared" ca="1" si="631"/>
        <v>5</v>
      </c>
      <c r="L10075" t="s">
        <v>27</v>
      </c>
      <c r="M10075">
        <v>0</v>
      </c>
      <c r="N10075">
        <v>1</v>
      </c>
      <c r="O10075">
        <v>1</v>
      </c>
      <c r="P10075">
        <v>1</v>
      </c>
      <c r="Q10075">
        <v>1</v>
      </c>
      <c r="R10075">
        <f>SUM(M10075:N10075:O10075:P10075:Q10075)</f>
        <v>4</v>
      </c>
      <c r="S10075" s="1">
        <v>133624</v>
      </c>
      <c r="T10075" s="1" t="str">
        <f t="shared" si="630"/>
        <v>High</v>
      </c>
      <c r="U10075">
        <v>12</v>
      </c>
      <c r="V10075">
        <v>2024</v>
      </c>
      <c r="W10075" t="s">
        <v>28</v>
      </c>
      <c r="X10075">
        <v>6</v>
      </c>
    </row>
    <row r="10076" spans="1:24" x14ac:dyDescent="0.3">
      <c r="A10076">
        <v>10075</v>
      </c>
      <c r="B10076" t="s">
        <v>33</v>
      </c>
      <c r="C10076" t="str">
        <f>_xlfn.XLOOKUP(B10076,Lookup_table!B:B,Lookup_table!C:C)</f>
        <v>Data</v>
      </c>
      <c r="D10076" t="s">
        <v>34</v>
      </c>
      <c r="E10076" t="s">
        <v>38</v>
      </c>
      <c r="F10076" t="s">
        <v>44</v>
      </c>
      <c r="G10076" t="s">
        <v>30</v>
      </c>
      <c r="H10076" t="str">
        <f t="shared" si="628"/>
        <v>Onsite/Hybrid</v>
      </c>
      <c r="I10076" t="s">
        <v>26</v>
      </c>
      <c r="J10076" t="str">
        <f t="shared" si="629"/>
        <v>3-6 yrs</v>
      </c>
      <c r="K10076">
        <f t="shared" ca="1" si="631"/>
        <v>6</v>
      </c>
      <c r="L10076" t="s">
        <v>27</v>
      </c>
      <c r="M10076">
        <v>0</v>
      </c>
      <c r="N10076">
        <v>1</v>
      </c>
      <c r="O10076">
        <v>1</v>
      </c>
      <c r="P10076">
        <v>0</v>
      </c>
      <c r="Q10076">
        <v>1</v>
      </c>
      <c r="R10076">
        <f>SUM(M10076:N10076:O10076:P10076:Q10076)</f>
        <v>3</v>
      </c>
      <c r="S10076" s="1">
        <v>97341</v>
      </c>
      <c r="T10076" s="1" t="str">
        <f t="shared" si="630"/>
        <v>Medium</v>
      </c>
      <c r="U10076">
        <v>3</v>
      </c>
      <c r="V10076">
        <v>2021</v>
      </c>
      <c r="W10076" t="s">
        <v>20</v>
      </c>
      <c r="X10076">
        <v>3</v>
      </c>
    </row>
    <row r="10077" spans="1:24" x14ac:dyDescent="0.3">
      <c r="A10077">
        <v>10076</v>
      </c>
      <c r="B10077" t="s">
        <v>50</v>
      </c>
      <c r="C10077" t="str">
        <f>_xlfn.XLOOKUP(B10077,Lookup_table!B:B,Lookup_table!C:C)</f>
        <v>AI</v>
      </c>
      <c r="D10077" t="s">
        <v>22</v>
      </c>
      <c r="E10077" t="s">
        <v>38</v>
      </c>
      <c r="F10077" t="s">
        <v>43</v>
      </c>
      <c r="G10077" t="s">
        <v>25</v>
      </c>
      <c r="H10077" t="str">
        <f t="shared" si="628"/>
        <v>Onsite/Hybrid</v>
      </c>
      <c r="I10077" t="s">
        <v>18</v>
      </c>
      <c r="J10077" t="str">
        <f t="shared" si="629"/>
        <v>7+ yrs</v>
      </c>
      <c r="K10077">
        <f t="shared" ca="1" si="631"/>
        <v>7</v>
      </c>
      <c r="L10077" t="s">
        <v>19</v>
      </c>
      <c r="M10077">
        <v>1</v>
      </c>
      <c r="N10077">
        <v>0</v>
      </c>
      <c r="O10077">
        <v>1</v>
      </c>
      <c r="P10077">
        <v>1</v>
      </c>
      <c r="Q10077">
        <v>1</v>
      </c>
      <c r="R10077">
        <f>SUM(M10077:N10077:O10077:P10077:Q10077)</f>
        <v>4</v>
      </c>
      <c r="S10077" s="1">
        <v>195446</v>
      </c>
      <c r="T10077" s="1" t="str">
        <f t="shared" si="630"/>
        <v>High</v>
      </c>
      <c r="U10077">
        <v>7</v>
      </c>
      <c r="V10077">
        <v>2023</v>
      </c>
      <c r="W10077" t="s">
        <v>28</v>
      </c>
      <c r="X10077">
        <v>4</v>
      </c>
    </row>
    <row r="10078" spans="1:24" x14ac:dyDescent="0.3">
      <c r="A10078">
        <v>10077</v>
      </c>
      <c r="B10078" t="s">
        <v>31</v>
      </c>
      <c r="C10078" t="str">
        <f>_xlfn.XLOOKUP(B10078,Lookup_table!B:B,Lookup_table!C:C)</f>
        <v>Business</v>
      </c>
      <c r="D10078" t="s">
        <v>14</v>
      </c>
      <c r="E10078" t="s">
        <v>40</v>
      </c>
      <c r="F10078" t="s">
        <v>52</v>
      </c>
      <c r="G10078" t="s">
        <v>30</v>
      </c>
      <c r="H10078" t="str">
        <f t="shared" si="628"/>
        <v>Onsite/Hybrid</v>
      </c>
      <c r="I10078" t="s">
        <v>18</v>
      </c>
      <c r="J10078" t="str">
        <f t="shared" si="629"/>
        <v>7+ yrs</v>
      </c>
      <c r="K10078">
        <f t="shared" ca="1" si="631"/>
        <v>14</v>
      </c>
      <c r="L10078" t="s">
        <v>39</v>
      </c>
      <c r="M10078">
        <v>1</v>
      </c>
      <c r="N10078">
        <v>0</v>
      </c>
      <c r="O10078">
        <v>1</v>
      </c>
      <c r="P10078">
        <v>0</v>
      </c>
      <c r="Q10078">
        <v>0</v>
      </c>
      <c r="R10078">
        <f>SUM(M10078:N10078:O10078:P10078:Q10078)</f>
        <v>2</v>
      </c>
      <c r="S10078" s="1">
        <v>117849</v>
      </c>
      <c r="T10078" s="1" t="str">
        <f t="shared" si="630"/>
        <v>Medium</v>
      </c>
      <c r="U10078">
        <v>4</v>
      </c>
      <c r="V10078">
        <v>2026</v>
      </c>
      <c r="W10078" t="s">
        <v>28</v>
      </c>
      <c r="X10078">
        <v>9</v>
      </c>
    </row>
    <row r="10079" spans="1:24" x14ac:dyDescent="0.3">
      <c r="A10079">
        <v>10078</v>
      </c>
      <c r="B10079" t="s">
        <v>41</v>
      </c>
      <c r="C10079" t="str">
        <f>_xlfn.XLOOKUP(B10079,Lookup_table!B:B,Lookup_table!C:C)</f>
        <v>Data</v>
      </c>
      <c r="D10079" t="s">
        <v>37</v>
      </c>
      <c r="E10079" t="s">
        <v>32</v>
      </c>
      <c r="F10079" t="s">
        <v>16</v>
      </c>
      <c r="G10079" t="s">
        <v>25</v>
      </c>
      <c r="H10079" t="str">
        <f t="shared" si="628"/>
        <v>Onsite/Hybrid</v>
      </c>
      <c r="I10079" t="s">
        <v>18</v>
      </c>
      <c r="J10079" t="str">
        <f t="shared" si="629"/>
        <v>7+ yrs</v>
      </c>
      <c r="K10079">
        <f t="shared" ca="1" si="631"/>
        <v>12</v>
      </c>
      <c r="L10079" t="s">
        <v>39</v>
      </c>
      <c r="M10079">
        <v>0</v>
      </c>
      <c r="N10079">
        <v>0</v>
      </c>
      <c r="O10079">
        <v>0</v>
      </c>
      <c r="P10079">
        <v>1</v>
      </c>
      <c r="Q10079">
        <v>0</v>
      </c>
      <c r="R10079">
        <f>SUM(M10079:N10079:O10079:P10079:Q10079)</f>
        <v>1</v>
      </c>
      <c r="S10079" s="1">
        <v>114971</v>
      </c>
      <c r="T10079" s="1" t="str">
        <f t="shared" si="630"/>
        <v>Medium</v>
      </c>
      <c r="U10079">
        <v>12</v>
      </c>
      <c r="V10079">
        <v>2021</v>
      </c>
      <c r="W10079" t="s">
        <v>34</v>
      </c>
      <c r="X10079">
        <v>1</v>
      </c>
    </row>
    <row r="10080" spans="1:24" x14ac:dyDescent="0.3">
      <c r="A10080">
        <v>10079</v>
      </c>
      <c r="B10080" t="s">
        <v>33</v>
      </c>
      <c r="C10080" t="str">
        <f>_xlfn.XLOOKUP(B10080,Lookup_table!B:B,Lookup_table!C:C)</f>
        <v>Data</v>
      </c>
      <c r="D10080" t="s">
        <v>22</v>
      </c>
      <c r="E10080" t="s">
        <v>40</v>
      </c>
      <c r="F10080" t="s">
        <v>52</v>
      </c>
      <c r="G10080" t="s">
        <v>30</v>
      </c>
      <c r="H10080" t="str">
        <f t="shared" si="628"/>
        <v>Onsite/Hybrid</v>
      </c>
      <c r="I10080" t="s">
        <v>18</v>
      </c>
      <c r="J10080" t="str">
        <f t="shared" si="629"/>
        <v>7+ yrs</v>
      </c>
      <c r="K10080">
        <f t="shared" ca="1" si="631"/>
        <v>11</v>
      </c>
      <c r="L10080" t="s">
        <v>39</v>
      </c>
      <c r="M10080">
        <v>1</v>
      </c>
      <c r="N10080">
        <v>0</v>
      </c>
      <c r="O10080">
        <v>1</v>
      </c>
      <c r="P10080">
        <v>0</v>
      </c>
      <c r="Q10080">
        <v>1</v>
      </c>
      <c r="R10080">
        <f>SUM(M10080:N10080:O10080:P10080:Q10080)</f>
        <v>3</v>
      </c>
      <c r="S10080" s="1">
        <v>141122</v>
      </c>
      <c r="T10080" s="1" t="str">
        <f t="shared" si="630"/>
        <v>High</v>
      </c>
      <c r="U10080">
        <v>1</v>
      </c>
      <c r="V10080">
        <v>2026</v>
      </c>
      <c r="W10080" t="s">
        <v>20</v>
      </c>
      <c r="X10080">
        <v>6</v>
      </c>
    </row>
    <row r="10081" spans="1:24" x14ac:dyDescent="0.3">
      <c r="A10081">
        <v>10080</v>
      </c>
      <c r="B10081" t="s">
        <v>41</v>
      </c>
      <c r="C10081" t="str">
        <f>_xlfn.XLOOKUP(B10081,Lookup_table!B:B,Lookup_table!C:C)</f>
        <v>Data</v>
      </c>
      <c r="D10081" t="s">
        <v>14</v>
      </c>
      <c r="E10081" t="s">
        <v>40</v>
      </c>
      <c r="F10081" t="s">
        <v>16</v>
      </c>
      <c r="G10081" t="s">
        <v>30</v>
      </c>
      <c r="H10081" t="str">
        <f t="shared" si="628"/>
        <v>Onsite/Hybrid</v>
      </c>
      <c r="I10081" t="s">
        <v>35</v>
      </c>
      <c r="J10081" t="str">
        <f t="shared" si="629"/>
        <v>0-2 yrs</v>
      </c>
      <c r="K10081">
        <f t="shared" ca="1" si="631"/>
        <v>2</v>
      </c>
      <c r="L10081" t="s">
        <v>19</v>
      </c>
      <c r="M10081">
        <v>0</v>
      </c>
      <c r="N10081">
        <v>0</v>
      </c>
      <c r="O10081">
        <v>1</v>
      </c>
      <c r="P10081">
        <v>0</v>
      </c>
      <c r="Q10081">
        <v>1</v>
      </c>
      <c r="R10081">
        <f>SUM(M10081:N10081:O10081:P10081:Q10081)</f>
        <v>2</v>
      </c>
      <c r="S10081" s="1">
        <v>76348</v>
      </c>
      <c r="T10081" s="1" t="str">
        <f t="shared" si="630"/>
        <v>Medium</v>
      </c>
      <c r="U10081">
        <v>3</v>
      </c>
      <c r="V10081">
        <v>2023</v>
      </c>
      <c r="W10081" t="s">
        <v>34</v>
      </c>
      <c r="X10081">
        <v>4</v>
      </c>
    </row>
    <row r="10082" spans="1:24" x14ac:dyDescent="0.3">
      <c r="A10082">
        <v>10081</v>
      </c>
      <c r="B10082" t="s">
        <v>33</v>
      </c>
      <c r="C10082" t="str">
        <f>_xlfn.XLOOKUP(B10082,Lookup_table!B:B,Lookup_table!C:C)</f>
        <v>Data</v>
      </c>
      <c r="D10082" t="s">
        <v>22</v>
      </c>
      <c r="E10082" t="s">
        <v>40</v>
      </c>
      <c r="F10082" t="s">
        <v>52</v>
      </c>
      <c r="G10082" t="s">
        <v>17</v>
      </c>
      <c r="H10082" t="str">
        <f t="shared" si="628"/>
        <v>Remote</v>
      </c>
      <c r="I10082" t="s">
        <v>18</v>
      </c>
      <c r="J10082" t="str">
        <f t="shared" si="629"/>
        <v>7+ yrs</v>
      </c>
      <c r="K10082">
        <f t="shared" ca="1" si="631"/>
        <v>15</v>
      </c>
      <c r="L10082" t="s">
        <v>39</v>
      </c>
      <c r="M10082">
        <v>0</v>
      </c>
      <c r="N10082">
        <v>1</v>
      </c>
      <c r="O10082">
        <v>0</v>
      </c>
      <c r="P10082">
        <v>0</v>
      </c>
      <c r="Q10082">
        <v>1</v>
      </c>
      <c r="R10082">
        <f>SUM(M10082:N10082:O10082:P10082:Q10082)</f>
        <v>2</v>
      </c>
      <c r="S10082" s="1">
        <v>128372</v>
      </c>
      <c r="T10082" s="1" t="str">
        <f t="shared" si="630"/>
        <v>High</v>
      </c>
      <c r="U10082">
        <v>3</v>
      </c>
      <c r="V10082">
        <v>2020</v>
      </c>
      <c r="W10082" t="s">
        <v>34</v>
      </c>
      <c r="X10082">
        <v>6</v>
      </c>
    </row>
    <row r="10083" spans="1:24" x14ac:dyDescent="0.3">
      <c r="A10083">
        <v>10082</v>
      </c>
      <c r="B10083" t="s">
        <v>21</v>
      </c>
      <c r="C10083" t="str">
        <f>_xlfn.XLOOKUP(B10083,Lookup_table!B:B,Lookup_table!C:C)</f>
        <v>AI</v>
      </c>
      <c r="D10083" t="s">
        <v>14</v>
      </c>
      <c r="E10083" t="s">
        <v>23</v>
      </c>
      <c r="F10083" t="s">
        <v>51</v>
      </c>
      <c r="G10083" t="s">
        <v>17</v>
      </c>
      <c r="H10083" t="str">
        <f t="shared" si="628"/>
        <v>Remote</v>
      </c>
      <c r="I10083" t="s">
        <v>18</v>
      </c>
      <c r="J10083" t="str">
        <f t="shared" si="629"/>
        <v>7+ yrs</v>
      </c>
      <c r="K10083">
        <f t="shared" ca="1" si="631"/>
        <v>12</v>
      </c>
      <c r="L10083" t="s">
        <v>27</v>
      </c>
      <c r="M10083">
        <v>0</v>
      </c>
      <c r="N10083">
        <v>1</v>
      </c>
      <c r="O10083">
        <v>0</v>
      </c>
      <c r="P10083">
        <v>1</v>
      </c>
      <c r="Q10083">
        <v>1</v>
      </c>
      <c r="R10083">
        <f>SUM(M10083:N10083:O10083:P10083:Q10083)</f>
        <v>3</v>
      </c>
      <c r="S10083" s="1">
        <v>168525</v>
      </c>
      <c r="T10083" s="1" t="str">
        <f t="shared" si="630"/>
        <v>High</v>
      </c>
      <c r="U10083">
        <v>3</v>
      </c>
      <c r="V10083">
        <v>2023</v>
      </c>
      <c r="W10083" t="s">
        <v>20</v>
      </c>
      <c r="X10083">
        <v>5</v>
      </c>
    </row>
    <row r="10084" spans="1:24" x14ac:dyDescent="0.3">
      <c r="A10084">
        <v>10083</v>
      </c>
      <c r="B10084" t="s">
        <v>31</v>
      </c>
      <c r="C10084" t="str">
        <f>_xlfn.XLOOKUP(B10084,Lookup_table!B:B,Lookup_table!C:C)</f>
        <v>Business</v>
      </c>
      <c r="D10084" t="s">
        <v>37</v>
      </c>
      <c r="E10084" t="s">
        <v>23</v>
      </c>
      <c r="F10084" t="s">
        <v>29</v>
      </c>
      <c r="G10084" t="s">
        <v>30</v>
      </c>
      <c r="H10084" t="str">
        <f t="shared" si="628"/>
        <v>Onsite/Hybrid</v>
      </c>
      <c r="I10084" t="s">
        <v>35</v>
      </c>
      <c r="J10084" t="str">
        <f t="shared" si="629"/>
        <v>0-2 yrs</v>
      </c>
      <c r="K10084">
        <f t="shared" ca="1" si="631"/>
        <v>2</v>
      </c>
      <c r="L10084" t="s">
        <v>27</v>
      </c>
      <c r="M10084">
        <v>0</v>
      </c>
      <c r="N10084">
        <v>1</v>
      </c>
      <c r="O10084">
        <v>1</v>
      </c>
      <c r="P10084">
        <v>0</v>
      </c>
      <c r="Q10084">
        <v>1</v>
      </c>
      <c r="R10084">
        <f>SUM(M10084:N10084:O10084:P10084:Q10084)</f>
        <v>3</v>
      </c>
      <c r="S10084" s="1">
        <v>73745</v>
      </c>
      <c r="T10084" s="1" t="str">
        <f t="shared" si="630"/>
        <v>Medium</v>
      </c>
      <c r="U10084">
        <v>1</v>
      </c>
      <c r="V10084">
        <v>2022</v>
      </c>
      <c r="W10084" t="s">
        <v>20</v>
      </c>
      <c r="X10084">
        <v>6</v>
      </c>
    </row>
    <row r="10085" spans="1:24" x14ac:dyDescent="0.3">
      <c r="A10085">
        <v>10084</v>
      </c>
      <c r="B10085" t="s">
        <v>31</v>
      </c>
      <c r="C10085" t="str">
        <f>_xlfn.XLOOKUP(B10085,Lookup_table!B:B,Lookup_table!C:C)</f>
        <v>Business</v>
      </c>
      <c r="D10085" t="s">
        <v>34</v>
      </c>
      <c r="E10085" t="s">
        <v>40</v>
      </c>
      <c r="F10085" t="s">
        <v>29</v>
      </c>
      <c r="G10085" t="s">
        <v>17</v>
      </c>
      <c r="H10085" t="str">
        <f t="shared" si="628"/>
        <v>Remote</v>
      </c>
      <c r="I10085" t="s">
        <v>26</v>
      </c>
      <c r="J10085" t="str">
        <f t="shared" si="629"/>
        <v>3-6 yrs</v>
      </c>
      <c r="K10085">
        <f t="shared" ca="1" si="631"/>
        <v>6</v>
      </c>
      <c r="L10085" t="s">
        <v>19</v>
      </c>
      <c r="M10085">
        <v>1</v>
      </c>
      <c r="N10085">
        <v>1</v>
      </c>
      <c r="O10085">
        <v>0</v>
      </c>
      <c r="P10085">
        <v>1</v>
      </c>
      <c r="Q10085">
        <v>0</v>
      </c>
      <c r="R10085">
        <f>SUM(M10085:N10085:O10085:P10085:Q10085)</f>
        <v>3</v>
      </c>
      <c r="S10085" s="1">
        <v>93022</v>
      </c>
      <c r="T10085" s="1" t="str">
        <f t="shared" si="630"/>
        <v>Medium</v>
      </c>
      <c r="U10085">
        <v>7</v>
      </c>
      <c r="V10085">
        <v>2023</v>
      </c>
      <c r="W10085" t="s">
        <v>34</v>
      </c>
      <c r="X10085">
        <v>5</v>
      </c>
    </row>
    <row r="10086" spans="1:24" x14ac:dyDescent="0.3">
      <c r="A10086">
        <v>10085</v>
      </c>
      <c r="B10086" t="s">
        <v>21</v>
      </c>
      <c r="C10086" t="str">
        <f>_xlfn.XLOOKUP(B10086,Lookup_table!B:B,Lookup_table!C:C)</f>
        <v>AI</v>
      </c>
      <c r="D10086" t="s">
        <v>14</v>
      </c>
      <c r="E10086" t="s">
        <v>15</v>
      </c>
      <c r="F10086" t="s">
        <v>43</v>
      </c>
      <c r="G10086" t="s">
        <v>17</v>
      </c>
      <c r="H10086" t="str">
        <f t="shared" si="628"/>
        <v>Remote</v>
      </c>
      <c r="I10086" t="s">
        <v>26</v>
      </c>
      <c r="J10086" t="str">
        <f t="shared" si="629"/>
        <v>3-6 yrs</v>
      </c>
      <c r="K10086">
        <f t="shared" ca="1" si="631"/>
        <v>3</v>
      </c>
      <c r="L10086" t="s">
        <v>27</v>
      </c>
      <c r="M10086">
        <v>0</v>
      </c>
      <c r="N10086">
        <v>0</v>
      </c>
      <c r="O10086">
        <v>0</v>
      </c>
      <c r="P10086">
        <v>1</v>
      </c>
      <c r="Q10086">
        <v>1</v>
      </c>
      <c r="R10086">
        <f>SUM(M10086:N10086:O10086:P10086:Q10086)</f>
        <v>2</v>
      </c>
      <c r="S10086" s="1">
        <v>141144</v>
      </c>
      <c r="T10086" s="1" t="str">
        <f t="shared" si="630"/>
        <v>High</v>
      </c>
      <c r="U10086">
        <v>12</v>
      </c>
      <c r="V10086">
        <v>2021</v>
      </c>
      <c r="W10086" t="s">
        <v>20</v>
      </c>
      <c r="X10086">
        <v>6</v>
      </c>
    </row>
    <row r="10087" spans="1:24" x14ac:dyDescent="0.3">
      <c r="A10087">
        <v>10086</v>
      </c>
      <c r="B10087" t="s">
        <v>31</v>
      </c>
      <c r="C10087" t="str">
        <f>_xlfn.XLOOKUP(B10087,Lookup_table!B:B,Lookup_table!C:C)</f>
        <v>Business</v>
      </c>
      <c r="D10087" t="s">
        <v>34</v>
      </c>
      <c r="E10087" t="s">
        <v>40</v>
      </c>
      <c r="F10087" t="s">
        <v>24</v>
      </c>
      <c r="G10087" t="s">
        <v>17</v>
      </c>
      <c r="H10087" t="str">
        <f t="shared" si="628"/>
        <v>Remote</v>
      </c>
      <c r="I10087" t="s">
        <v>26</v>
      </c>
      <c r="J10087" t="str">
        <f t="shared" si="629"/>
        <v>3-6 yrs</v>
      </c>
      <c r="K10087">
        <f t="shared" ca="1" si="631"/>
        <v>3</v>
      </c>
      <c r="L10087" t="s">
        <v>39</v>
      </c>
      <c r="M10087">
        <v>1</v>
      </c>
      <c r="N10087">
        <v>0</v>
      </c>
      <c r="O10087">
        <v>1</v>
      </c>
      <c r="P10087">
        <v>1</v>
      </c>
      <c r="Q10087">
        <v>0</v>
      </c>
      <c r="R10087">
        <f>SUM(M10087:N10087:O10087:P10087:Q10087)</f>
        <v>3</v>
      </c>
      <c r="S10087" s="1">
        <v>108963</v>
      </c>
      <c r="T10087" s="1" t="str">
        <f t="shared" si="630"/>
        <v>Medium</v>
      </c>
      <c r="U10087">
        <v>9</v>
      </c>
      <c r="V10087">
        <v>2022</v>
      </c>
      <c r="W10087" t="s">
        <v>28</v>
      </c>
      <c r="X10087">
        <v>7</v>
      </c>
    </row>
    <row r="10088" spans="1:24" x14ac:dyDescent="0.3">
      <c r="A10088">
        <v>10087</v>
      </c>
      <c r="B10088" t="s">
        <v>21</v>
      </c>
      <c r="C10088" t="str">
        <f>_xlfn.XLOOKUP(B10088,Lookup_table!B:B,Lookup_table!C:C)</f>
        <v>AI</v>
      </c>
      <c r="D10088" t="s">
        <v>14</v>
      </c>
      <c r="E10088" t="s">
        <v>42</v>
      </c>
      <c r="F10088" t="s">
        <v>24</v>
      </c>
      <c r="G10088" t="s">
        <v>25</v>
      </c>
      <c r="H10088" t="str">
        <f t="shared" si="628"/>
        <v>Onsite/Hybrid</v>
      </c>
      <c r="I10088" t="s">
        <v>35</v>
      </c>
      <c r="J10088" t="str">
        <f t="shared" si="629"/>
        <v>0-2 yrs</v>
      </c>
      <c r="K10088">
        <f t="shared" ca="1" si="631"/>
        <v>2</v>
      </c>
      <c r="L10088" t="s">
        <v>19</v>
      </c>
      <c r="M10088">
        <v>0</v>
      </c>
      <c r="N10088">
        <v>1</v>
      </c>
      <c r="O10088">
        <v>0</v>
      </c>
      <c r="P10088">
        <v>1</v>
      </c>
      <c r="Q10088">
        <v>0</v>
      </c>
      <c r="R10088">
        <f>SUM(M10088:N10088:O10088:P10088:Q10088)</f>
        <v>2</v>
      </c>
      <c r="S10088" s="1">
        <v>102314</v>
      </c>
      <c r="T10088" s="1" t="str">
        <f t="shared" si="630"/>
        <v>Medium</v>
      </c>
      <c r="U10088">
        <v>7</v>
      </c>
      <c r="V10088">
        <v>2020</v>
      </c>
      <c r="W10088" t="s">
        <v>28</v>
      </c>
      <c r="X10088">
        <v>9</v>
      </c>
    </row>
    <row r="10089" spans="1:24" x14ac:dyDescent="0.3">
      <c r="A10089">
        <v>10088</v>
      </c>
      <c r="B10089" t="s">
        <v>21</v>
      </c>
      <c r="C10089" t="str">
        <f>_xlfn.XLOOKUP(B10089,Lookup_table!B:B,Lookup_table!C:C)</f>
        <v>AI</v>
      </c>
      <c r="D10089" t="s">
        <v>22</v>
      </c>
      <c r="E10089" t="s">
        <v>38</v>
      </c>
      <c r="F10089" t="s">
        <v>51</v>
      </c>
      <c r="G10089" t="s">
        <v>30</v>
      </c>
      <c r="H10089" t="str">
        <f t="shared" si="628"/>
        <v>Onsite/Hybrid</v>
      </c>
      <c r="I10089" t="s">
        <v>35</v>
      </c>
      <c r="J10089" t="str">
        <f t="shared" si="629"/>
        <v>0-2 yrs</v>
      </c>
      <c r="K10089">
        <f t="shared" ca="1" si="631"/>
        <v>0</v>
      </c>
      <c r="L10089" t="s">
        <v>19</v>
      </c>
      <c r="M10089">
        <v>0</v>
      </c>
      <c r="N10089">
        <v>1</v>
      </c>
      <c r="O10089">
        <v>1</v>
      </c>
      <c r="P10089">
        <v>0</v>
      </c>
      <c r="Q10089">
        <v>0</v>
      </c>
      <c r="R10089">
        <f>SUM(M10089:N10089:O10089:P10089:Q10089)</f>
        <v>2</v>
      </c>
      <c r="S10089" s="1">
        <v>128065</v>
      </c>
      <c r="T10089" s="1" t="str">
        <f t="shared" si="630"/>
        <v>High</v>
      </c>
      <c r="U10089">
        <v>10</v>
      </c>
      <c r="V10089">
        <v>2026</v>
      </c>
      <c r="W10089" t="s">
        <v>20</v>
      </c>
      <c r="X10089">
        <v>5</v>
      </c>
    </row>
    <row r="10090" spans="1:24" x14ac:dyDescent="0.3">
      <c r="A10090">
        <v>10089</v>
      </c>
      <c r="B10090" t="s">
        <v>31</v>
      </c>
      <c r="C10090" t="str">
        <f>_xlfn.XLOOKUP(B10090,Lookup_table!B:B,Lookup_table!C:C)</f>
        <v>Business</v>
      </c>
      <c r="D10090" t="s">
        <v>37</v>
      </c>
      <c r="E10090" t="s">
        <v>38</v>
      </c>
      <c r="F10090" t="s">
        <v>51</v>
      </c>
      <c r="G10090" t="s">
        <v>25</v>
      </c>
      <c r="H10090" t="str">
        <f t="shared" si="628"/>
        <v>Onsite/Hybrid</v>
      </c>
      <c r="I10090" t="s">
        <v>26</v>
      </c>
      <c r="J10090" t="str">
        <f t="shared" si="629"/>
        <v>3-6 yrs</v>
      </c>
      <c r="K10090">
        <f t="shared" ca="1" si="631"/>
        <v>5</v>
      </c>
      <c r="L10090" t="s">
        <v>27</v>
      </c>
      <c r="M10090">
        <v>0</v>
      </c>
      <c r="N10090">
        <v>1</v>
      </c>
      <c r="O10090">
        <v>1</v>
      </c>
      <c r="P10090">
        <v>1</v>
      </c>
      <c r="Q10090">
        <v>0</v>
      </c>
      <c r="R10090">
        <f>SUM(M10090:N10090:O10090:P10090:Q10090)</f>
        <v>3</v>
      </c>
      <c r="S10090" s="1">
        <v>100650</v>
      </c>
      <c r="T10090" s="1" t="str">
        <f t="shared" si="630"/>
        <v>Medium</v>
      </c>
      <c r="U10090">
        <v>12</v>
      </c>
      <c r="V10090">
        <v>2024</v>
      </c>
      <c r="W10090" t="s">
        <v>28</v>
      </c>
      <c r="X10090">
        <v>2</v>
      </c>
    </row>
    <row r="10091" spans="1:24" x14ac:dyDescent="0.3">
      <c r="A10091">
        <v>10090</v>
      </c>
      <c r="B10091" t="s">
        <v>21</v>
      </c>
      <c r="C10091" t="str">
        <f>_xlfn.XLOOKUP(B10091,Lookup_table!B:B,Lookup_table!C:C)</f>
        <v>AI</v>
      </c>
      <c r="D10091" t="s">
        <v>14</v>
      </c>
      <c r="E10091" t="s">
        <v>40</v>
      </c>
      <c r="F10091" t="s">
        <v>51</v>
      </c>
      <c r="G10091" t="s">
        <v>30</v>
      </c>
      <c r="H10091" t="str">
        <f t="shared" si="628"/>
        <v>Onsite/Hybrid</v>
      </c>
      <c r="I10091" t="s">
        <v>26</v>
      </c>
      <c r="J10091" t="str">
        <f t="shared" si="629"/>
        <v>3-6 yrs</v>
      </c>
      <c r="K10091">
        <f t="shared" ca="1" si="631"/>
        <v>4</v>
      </c>
      <c r="L10091" t="s">
        <v>27</v>
      </c>
      <c r="M10091">
        <v>0</v>
      </c>
      <c r="N10091">
        <v>0</v>
      </c>
      <c r="O10091">
        <v>0</v>
      </c>
      <c r="P10091">
        <v>1</v>
      </c>
      <c r="Q10091">
        <v>0</v>
      </c>
      <c r="R10091">
        <f>SUM(M10091:N10091:O10091:P10091:Q10091)</f>
        <v>1</v>
      </c>
      <c r="S10091" s="1">
        <v>126060</v>
      </c>
      <c r="T10091" s="1" t="str">
        <f t="shared" si="630"/>
        <v>High</v>
      </c>
      <c r="U10091">
        <v>4</v>
      </c>
      <c r="V10091">
        <v>2022</v>
      </c>
      <c r="W10091" t="s">
        <v>34</v>
      </c>
      <c r="X10091">
        <v>2</v>
      </c>
    </row>
    <row r="10092" spans="1:24" x14ac:dyDescent="0.3">
      <c r="A10092">
        <v>10091</v>
      </c>
      <c r="B10092" t="s">
        <v>50</v>
      </c>
      <c r="C10092" t="str">
        <f>_xlfn.XLOOKUP(B10092,Lookup_table!B:B,Lookup_table!C:C)</f>
        <v>AI</v>
      </c>
      <c r="D10092" t="s">
        <v>14</v>
      </c>
      <c r="E10092" t="s">
        <v>15</v>
      </c>
      <c r="F10092" t="s">
        <v>44</v>
      </c>
      <c r="G10092" t="s">
        <v>25</v>
      </c>
      <c r="H10092" t="str">
        <f t="shared" si="628"/>
        <v>Onsite/Hybrid</v>
      </c>
      <c r="I10092" t="s">
        <v>18</v>
      </c>
      <c r="J10092" t="str">
        <f t="shared" si="629"/>
        <v>7+ yrs</v>
      </c>
      <c r="K10092">
        <f t="shared" ca="1" si="631"/>
        <v>15</v>
      </c>
      <c r="L10092" t="s">
        <v>27</v>
      </c>
      <c r="M10092">
        <v>1</v>
      </c>
      <c r="N10092">
        <v>1</v>
      </c>
      <c r="O10092">
        <v>0</v>
      </c>
      <c r="P10092">
        <v>0</v>
      </c>
      <c r="Q10092">
        <v>0</v>
      </c>
      <c r="R10092">
        <f>SUM(M10092:N10092:O10092:P10092:Q10092)</f>
        <v>2</v>
      </c>
      <c r="S10092" s="1">
        <v>144647</v>
      </c>
      <c r="T10092" s="1" t="str">
        <f t="shared" si="630"/>
        <v>High</v>
      </c>
      <c r="U10092">
        <v>10</v>
      </c>
      <c r="V10092">
        <v>2025</v>
      </c>
      <c r="W10092" t="s">
        <v>34</v>
      </c>
      <c r="X10092">
        <v>5</v>
      </c>
    </row>
    <row r="10093" spans="1:24" x14ac:dyDescent="0.3">
      <c r="A10093">
        <v>10092</v>
      </c>
      <c r="B10093" t="s">
        <v>50</v>
      </c>
      <c r="C10093" t="str">
        <f>_xlfn.XLOOKUP(B10093,Lookup_table!B:B,Lookup_table!C:C)</f>
        <v>AI</v>
      </c>
      <c r="D10093" t="s">
        <v>37</v>
      </c>
      <c r="E10093" t="s">
        <v>38</v>
      </c>
      <c r="F10093" t="s">
        <v>52</v>
      </c>
      <c r="G10093" t="s">
        <v>17</v>
      </c>
      <c r="H10093" t="str">
        <f t="shared" si="628"/>
        <v>Remote</v>
      </c>
      <c r="I10093" t="s">
        <v>35</v>
      </c>
      <c r="J10093" t="str">
        <f t="shared" si="629"/>
        <v>0-2 yrs</v>
      </c>
      <c r="K10093">
        <f t="shared" ca="1" si="631"/>
        <v>1</v>
      </c>
      <c r="L10093" t="s">
        <v>39</v>
      </c>
      <c r="M10093">
        <v>1</v>
      </c>
      <c r="N10093">
        <v>1</v>
      </c>
      <c r="O10093">
        <v>1</v>
      </c>
      <c r="P10093">
        <v>0</v>
      </c>
      <c r="Q10093">
        <v>1</v>
      </c>
      <c r="R10093">
        <f>SUM(M10093:N10093:O10093:P10093:Q10093)</f>
        <v>4</v>
      </c>
      <c r="S10093" s="1">
        <v>116313</v>
      </c>
      <c r="T10093" s="1" t="str">
        <f t="shared" si="630"/>
        <v>Medium</v>
      </c>
      <c r="U10093">
        <v>1</v>
      </c>
      <c r="V10093">
        <v>2022</v>
      </c>
      <c r="W10093" t="s">
        <v>20</v>
      </c>
      <c r="X10093">
        <v>4</v>
      </c>
    </row>
    <row r="10094" spans="1:24" x14ac:dyDescent="0.3">
      <c r="A10094">
        <v>10093</v>
      </c>
      <c r="B10094" t="s">
        <v>50</v>
      </c>
      <c r="C10094" t="str">
        <f>_xlfn.XLOOKUP(B10094,Lookup_table!B:B,Lookup_table!C:C)</f>
        <v>AI</v>
      </c>
      <c r="D10094" t="s">
        <v>14</v>
      </c>
      <c r="E10094" t="s">
        <v>32</v>
      </c>
      <c r="F10094" t="s">
        <v>52</v>
      </c>
      <c r="G10094" t="s">
        <v>30</v>
      </c>
      <c r="H10094" t="str">
        <f t="shared" si="628"/>
        <v>Onsite/Hybrid</v>
      </c>
      <c r="I10094" t="s">
        <v>35</v>
      </c>
      <c r="J10094" t="str">
        <f t="shared" si="629"/>
        <v>0-2 yrs</v>
      </c>
      <c r="K10094">
        <f t="shared" ca="1" si="631"/>
        <v>2</v>
      </c>
      <c r="L10094" t="s">
        <v>27</v>
      </c>
      <c r="M10094">
        <v>1</v>
      </c>
      <c r="N10094">
        <v>1</v>
      </c>
      <c r="O10094">
        <v>0</v>
      </c>
      <c r="P10094">
        <v>1</v>
      </c>
      <c r="Q10094">
        <v>0</v>
      </c>
      <c r="R10094">
        <f>SUM(M10094:N10094:O10094:P10094:Q10094)</f>
        <v>3</v>
      </c>
      <c r="S10094" s="1">
        <v>102854</v>
      </c>
      <c r="T10094" s="1" t="str">
        <f t="shared" si="630"/>
        <v>Medium</v>
      </c>
      <c r="U10094">
        <v>5</v>
      </c>
      <c r="V10094">
        <v>2026</v>
      </c>
      <c r="W10094" t="s">
        <v>20</v>
      </c>
      <c r="X10094">
        <v>1</v>
      </c>
    </row>
    <row r="10095" spans="1:24" x14ac:dyDescent="0.3">
      <c r="A10095">
        <v>10094</v>
      </c>
      <c r="B10095" t="s">
        <v>33</v>
      </c>
      <c r="C10095" t="str">
        <f>_xlfn.XLOOKUP(B10095,Lookup_table!B:B,Lookup_table!C:C)</f>
        <v>Data</v>
      </c>
      <c r="D10095" t="s">
        <v>37</v>
      </c>
      <c r="E10095" t="s">
        <v>40</v>
      </c>
      <c r="F10095" t="s">
        <v>52</v>
      </c>
      <c r="G10095" t="s">
        <v>25</v>
      </c>
      <c r="H10095" t="str">
        <f t="shared" si="628"/>
        <v>Onsite/Hybrid</v>
      </c>
      <c r="I10095" t="s">
        <v>26</v>
      </c>
      <c r="J10095" t="str">
        <f t="shared" si="629"/>
        <v>3-6 yrs</v>
      </c>
      <c r="K10095">
        <f t="shared" ca="1" si="631"/>
        <v>6</v>
      </c>
      <c r="L10095" t="s">
        <v>19</v>
      </c>
      <c r="M10095">
        <v>1</v>
      </c>
      <c r="N10095">
        <v>1</v>
      </c>
      <c r="O10095">
        <v>0</v>
      </c>
      <c r="P10095">
        <v>0</v>
      </c>
      <c r="Q10095">
        <v>1</v>
      </c>
      <c r="R10095">
        <f>SUM(M10095:N10095:O10095:P10095:Q10095)</f>
        <v>3</v>
      </c>
      <c r="S10095" s="1">
        <v>88136</v>
      </c>
      <c r="T10095" s="1" t="str">
        <f t="shared" si="630"/>
        <v>Medium</v>
      </c>
      <c r="U10095">
        <v>8</v>
      </c>
      <c r="V10095">
        <v>2022</v>
      </c>
      <c r="W10095" t="s">
        <v>28</v>
      </c>
      <c r="X10095">
        <v>9</v>
      </c>
    </row>
    <row r="10096" spans="1:24" x14ac:dyDescent="0.3">
      <c r="A10096">
        <v>10095</v>
      </c>
      <c r="B10096" t="s">
        <v>31</v>
      </c>
      <c r="C10096" t="str">
        <f>_xlfn.XLOOKUP(B10096,Lookup_table!B:B,Lookup_table!C:C)</f>
        <v>Business</v>
      </c>
      <c r="D10096" t="s">
        <v>14</v>
      </c>
      <c r="E10096" t="s">
        <v>23</v>
      </c>
      <c r="F10096" t="s">
        <v>51</v>
      </c>
      <c r="G10096" t="s">
        <v>25</v>
      </c>
      <c r="H10096" t="str">
        <f t="shared" si="628"/>
        <v>Onsite/Hybrid</v>
      </c>
      <c r="I10096" t="s">
        <v>18</v>
      </c>
      <c r="J10096" t="str">
        <f t="shared" si="629"/>
        <v>7+ yrs</v>
      </c>
      <c r="K10096">
        <f t="shared" ca="1" si="631"/>
        <v>7</v>
      </c>
      <c r="L10096" t="s">
        <v>27</v>
      </c>
      <c r="M10096">
        <v>1</v>
      </c>
      <c r="N10096">
        <v>1</v>
      </c>
      <c r="O10096">
        <v>0</v>
      </c>
      <c r="P10096">
        <v>1</v>
      </c>
      <c r="Q10096">
        <v>0</v>
      </c>
      <c r="R10096">
        <f>SUM(M10096:N10096:O10096:P10096:Q10096)</f>
        <v>3</v>
      </c>
      <c r="S10096" s="1">
        <v>115087</v>
      </c>
      <c r="T10096" s="1" t="str">
        <f t="shared" si="630"/>
        <v>Medium</v>
      </c>
      <c r="U10096">
        <v>9</v>
      </c>
      <c r="V10096">
        <v>2024</v>
      </c>
      <c r="W10096" t="s">
        <v>34</v>
      </c>
      <c r="X10096">
        <v>4</v>
      </c>
    </row>
    <row r="10097" spans="1:24" x14ac:dyDescent="0.3">
      <c r="A10097">
        <v>10096</v>
      </c>
      <c r="B10097" t="s">
        <v>36</v>
      </c>
      <c r="C10097" t="str">
        <f>_xlfn.XLOOKUP(B10097,Lookup_table!B:B,Lookup_table!C:C)</f>
        <v>Data</v>
      </c>
      <c r="D10097" t="s">
        <v>34</v>
      </c>
      <c r="E10097" t="s">
        <v>38</v>
      </c>
      <c r="F10097" t="s">
        <v>43</v>
      </c>
      <c r="G10097" t="s">
        <v>17</v>
      </c>
      <c r="H10097" t="str">
        <f t="shared" si="628"/>
        <v>Remote</v>
      </c>
      <c r="I10097" t="s">
        <v>26</v>
      </c>
      <c r="J10097" t="str">
        <f t="shared" si="629"/>
        <v>3-6 yrs</v>
      </c>
      <c r="K10097">
        <f t="shared" ca="1" si="631"/>
        <v>3</v>
      </c>
      <c r="L10097" t="s">
        <v>39</v>
      </c>
      <c r="M10097">
        <v>1</v>
      </c>
      <c r="N10097">
        <v>0</v>
      </c>
      <c r="O10097">
        <v>0</v>
      </c>
      <c r="P10097">
        <v>1</v>
      </c>
      <c r="Q10097">
        <v>1</v>
      </c>
      <c r="R10097">
        <f>SUM(M10097:N10097:O10097:P10097:Q10097)</f>
        <v>3</v>
      </c>
      <c r="S10097" s="1">
        <v>101663</v>
      </c>
      <c r="T10097" s="1" t="str">
        <f t="shared" si="630"/>
        <v>Medium</v>
      </c>
      <c r="U10097">
        <v>4</v>
      </c>
      <c r="V10097">
        <v>2021</v>
      </c>
      <c r="W10097" t="s">
        <v>28</v>
      </c>
      <c r="X10097">
        <v>8</v>
      </c>
    </row>
    <row r="10098" spans="1:24" x14ac:dyDescent="0.3">
      <c r="A10098">
        <v>10097</v>
      </c>
      <c r="B10098" t="s">
        <v>41</v>
      </c>
      <c r="C10098" t="str">
        <f>_xlfn.XLOOKUP(B10098,Lookup_table!B:B,Lookup_table!C:C)</f>
        <v>Data</v>
      </c>
      <c r="D10098" t="s">
        <v>14</v>
      </c>
      <c r="E10098" t="s">
        <v>15</v>
      </c>
      <c r="F10098" t="s">
        <v>51</v>
      </c>
      <c r="G10098" t="s">
        <v>17</v>
      </c>
      <c r="H10098" t="str">
        <f t="shared" si="628"/>
        <v>Remote</v>
      </c>
      <c r="I10098" t="s">
        <v>26</v>
      </c>
      <c r="J10098" t="str">
        <f t="shared" si="629"/>
        <v>3-6 yrs</v>
      </c>
      <c r="K10098">
        <f t="shared" ca="1" si="631"/>
        <v>3</v>
      </c>
      <c r="L10098" t="s">
        <v>19</v>
      </c>
      <c r="M10098">
        <v>0</v>
      </c>
      <c r="N10098">
        <v>1</v>
      </c>
      <c r="O10098">
        <v>0</v>
      </c>
      <c r="P10098">
        <v>1</v>
      </c>
      <c r="Q10098">
        <v>0</v>
      </c>
      <c r="R10098">
        <f>SUM(M10098:N10098:O10098:P10098:Q10098)</f>
        <v>2</v>
      </c>
      <c r="S10098" s="1">
        <v>86251</v>
      </c>
      <c r="T10098" s="1" t="str">
        <f t="shared" si="630"/>
        <v>Medium</v>
      </c>
      <c r="U10098">
        <v>9</v>
      </c>
      <c r="V10098">
        <v>2024</v>
      </c>
      <c r="W10098" t="s">
        <v>34</v>
      </c>
      <c r="X10098">
        <v>4</v>
      </c>
    </row>
    <row r="10099" spans="1:24" x14ac:dyDescent="0.3">
      <c r="A10099">
        <v>10098</v>
      </c>
      <c r="B10099" t="s">
        <v>41</v>
      </c>
      <c r="C10099" t="str">
        <f>_xlfn.XLOOKUP(B10099,Lookup_table!B:B,Lookup_table!C:C)</f>
        <v>Data</v>
      </c>
      <c r="D10099" t="s">
        <v>14</v>
      </c>
      <c r="E10099" t="s">
        <v>42</v>
      </c>
      <c r="F10099" t="s">
        <v>44</v>
      </c>
      <c r="G10099" t="s">
        <v>30</v>
      </c>
      <c r="H10099" t="str">
        <f t="shared" si="628"/>
        <v>Onsite/Hybrid</v>
      </c>
      <c r="I10099" t="s">
        <v>35</v>
      </c>
      <c r="J10099" t="str">
        <f t="shared" si="629"/>
        <v>0-2 yrs</v>
      </c>
      <c r="K10099">
        <f t="shared" ca="1" si="631"/>
        <v>1</v>
      </c>
      <c r="L10099" t="s">
        <v>27</v>
      </c>
      <c r="M10099">
        <v>1</v>
      </c>
      <c r="N10099">
        <v>0</v>
      </c>
      <c r="O10099">
        <v>0</v>
      </c>
      <c r="P10099">
        <v>1</v>
      </c>
      <c r="Q10099">
        <v>0</v>
      </c>
      <c r="R10099">
        <f>SUM(M10099:N10099:O10099:P10099:Q10099)</f>
        <v>2</v>
      </c>
      <c r="S10099" s="1">
        <v>61622</v>
      </c>
      <c r="T10099" s="1" t="str">
        <f t="shared" si="630"/>
        <v>Low</v>
      </c>
      <c r="U10099">
        <v>1</v>
      </c>
      <c r="V10099">
        <v>2023</v>
      </c>
      <c r="W10099" t="s">
        <v>34</v>
      </c>
      <c r="X10099">
        <v>6</v>
      </c>
    </row>
    <row r="10100" spans="1:24" x14ac:dyDescent="0.3">
      <c r="A10100">
        <v>10099</v>
      </c>
      <c r="B10100" t="s">
        <v>41</v>
      </c>
      <c r="C10100" t="str">
        <f>_xlfn.XLOOKUP(B10100,Lookup_table!B:B,Lookup_table!C:C)</f>
        <v>Data</v>
      </c>
      <c r="D10100" t="s">
        <v>22</v>
      </c>
      <c r="E10100" t="s">
        <v>40</v>
      </c>
      <c r="F10100" t="s">
        <v>43</v>
      </c>
      <c r="G10100" t="s">
        <v>25</v>
      </c>
      <c r="H10100" t="str">
        <f t="shared" si="628"/>
        <v>Onsite/Hybrid</v>
      </c>
      <c r="I10100" t="s">
        <v>18</v>
      </c>
      <c r="J10100" t="str">
        <f t="shared" si="629"/>
        <v>7+ yrs</v>
      </c>
      <c r="K10100">
        <f t="shared" ca="1" si="631"/>
        <v>9</v>
      </c>
      <c r="L10100" t="s">
        <v>19</v>
      </c>
      <c r="M10100">
        <v>0</v>
      </c>
      <c r="N10100">
        <v>1</v>
      </c>
      <c r="O10100">
        <v>0</v>
      </c>
      <c r="P10100">
        <v>0</v>
      </c>
      <c r="Q10100">
        <v>1</v>
      </c>
      <c r="R10100">
        <f>SUM(M10100:N10100:O10100:P10100:Q10100)</f>
        <v>2</v>
      </c>
      <c r="S10100" s="1">
        <v>129016</v>
      </c>
      <c r="T10100" s="1" t="str">
        <f t="shared" si="630"/>
        <v>High</v>
      </c>
      <c r="U10100">
        <v>1</v>
      </c>
      <c r="V10100">
        <v>2023</v>
      </c>
      <c r="W10100" t="s">
        <v>34</v>
      </c>
      <c r="X10100">
        <v>6</v>
      </c>
    </row>
    <row r="10101" spans="1:24" x14ac:dyDescent="0.3">
      <c r="A10101">
        <v>10100</v>
      </c>
      <c r="B10101" t="s">
        <v>21</v>
      </c>
      <c r="C10101" t="str">
        <f>_xlfn.XLOOKUP(B10101,Lookup_table!B:B,Lookup_table!C:C)</f>
        <v>AI</v>
      </c>
      <c r="D10101" t="s">
        <v>37</v>
      </c>
      <c r="E10101" t="s">
        <v>23</v>
      </c>
      <c r="F10101" t="s">
        <v>52</v>
      </c>
      <c r="G10101" t="s">
        <v>25</v>
      </c>
      <c r="H10101" t="str">
        <f t="shared" si="628"/>
        <v>Onsite/Hybrid</v>
      </c>
      <c r="I10101" t="s">
        <v>26</v>
      </c>
      <c r="J10101" t="str">
        <f t="shared" si="629"/>
        <v>3-6 yrs</v>
      </c>
      <c r="K10101">
        <f t="shared" ca="1" si="631"/>
        <v>5</v>
      </c>
      <c r="L10101" t="s">
        <v>27</v>
      </c>
      <c r="M10101">
        <v>0</v>
      </c>
      <c r="N10101">
        <v>0</v>
      </c>
      <c r="O10101">
        <v>1</v>
      </c>
      <c r="P10101">
        <v>1</v>
      </c>
      <c r="Q10101">
        <v>1</v>
      </c>
      <c r="R10101">
        <f>SUM(M10101:N10101:O10101:P10101:Q10101)</f>
        <v>3</v>
      </c>
      <c r="S10101" s="1">
        <v>157294</v>
      </c>
      <c r="T10101" s="1" t="str">
        <f t="shared" si="630"/>
        <v>High</v>
      </c>
      <c r="U10101">
        <v>11</v>
      </c>
      <c r="V10101">
        <v>2020</v>
      </c>
      <c r="W10101" t="s">
        <v>28</v>
      </c>
      <c r="X10101">
        <v>7</v>
      </c>
    </row>
    <row r="10102" spans="1:24" x14ac:dyDescent="0.3">
      <c r="A10102">
        <v>10101</v>
      </c>
      <c r="B10102" t="s">
        <v>33</v>
      </c>
      <c r="C10102" t="str">
        <f>_xlfn.XLOOKUP(B10102,Lookup_table!B:B,Lookup_table!C:C)</f>
        <v>Data</v>
      </c>
      <c r="D10102" t="s">
        <v>34</v>
      </c>
      <c r="E10102" t="s">
        <v>38</v>
      </c>
      <c r="F10102" t="s">
        <v>43</v>
      </c>
      <c r="G10102" t="s">
        <v>30</v>
      </c>
      <c r="H10102" t="str">
        <f t="shared" si="628"/>
        <v>Onsite/Hybrid</v>
      </c>
      <c r="I10102" t="s">
        <v>18</v>
      </c>
      <c r="J10102" t="str">
        <f t="shared" si="629"/>
        <v>7+ yrs</v>
      </c>
      <c r="K10102">
        <f t="shared" ca="1" si="631"/>
        <v>7</v>
      </c>
      <c r="L10102" t="s">
        <v>19</v>
      </c>
      <c r="M10102">
        <v>0</v>
      </c>
      <c r="N10102">
        <v>1</v>
      </c>
      <c r="O10102">
        <v>0</v>
      </c>
      <c r="P10102">
        <v>0</v>
      </c>
      <c r="Q10102">
        <v>1</v>
      </c>
      <c r="R10102">
        <f>SUM(M10102:N10102:O10102:P10102:Q10102)</f>
        <v>2</v>
      </c>
      <c r="S10102" s="1">
        <v>113019</v>
      </c>
      <c r="T10102" s="1" t="str">
        <f t="shared" si="630"/>
        <v>Medium</v>
      </c>
      <c r="U10102">
        <v>12</v>
      </c>
      <c r="V10102">
        <v>2022</v>
      </c>
      <c r="W10102" t="s">
        <v>34</v>
      </c>
      <c r="X10102">
        <v>5</v>
      </c>
    </row>
    <row r="10103" spans="1:24" x14ac:dyDescent="0.3">
      <c r="A10103">
        <v>10102</v>
      </c>
      <c r="B10103" t="s">
        <v>50</v>
      </c>
      <c r="C10103" t="str">
        <f>_xlfn.XLOOKUP(B10103,Lookup_table!B:B,Lookup_table!C:C)</f>
        <v>AI</v>
      </c>
      <c r="D10103" t="s">
        <v>34</v>
      </c>
      <c r="E10103" t="s">
        <v>23</v>
      </c>
      <c r="F10103" t="s">
        <v>29</v>
      </c>
      <c r="G10103" t="s">
        <v>25</v>
      </c>
      <c r="H10103" t="str">
        <f t="shared" si="628"/>
        <v>Onsite/Hybrid</v>
      </c>
      <c r="I10103" t="s">
        <v>26</v>
      </c>
      <c r="J10103" t="str">
        <f t="shared" si="629"/>
        <v>3-6 yrs</v>
      </c>
      <c r="K10103">
        <f t="shared" ca="1" si="631"/>
        <v>3</v>
      </c>
      <c r="L10103" t="s">
        <v>27</v>
      </c>
      <c r="M10103">
        <v>0</v>
      </c>
      <c r="N10103">
        <v>1</v>
      </c>
      <c r="O10103">
        <v>0</v>
      </c>
      <c r="P10103">
        <v>0</v>
      </c>
      <c r="Q10103">
        <v>0</v>
      </c>
      <c r="R10103">
        <f>SUM(M10103:N10103:O10103:P10103:Q10103)</f>
        <v>1</v>
      </c>
      <c r="S10103" s="1">
        <v>114386</v>
      </c>
      <c r="T10103" s="1" t="str">
        <f t="shared" si="630"/>
        <v>Medium</v>
      </c>
      <c r="U10103">
        <v>4</v>
      </c>
      <c r="V10103">
        <v>2024</v>
      </c>
      <c r="W10103" t="s">
        <v>20</v>
      </c>
      <c r="X10103">
        <v>2</v>
      </c>
    </row>
    <row r="10104" spans="1:24" x14ac:dyDescent="0.3">
      <c r="A10104">
        <v>10103</v>
      </c>
      <c r="B10104" t="s">
        <v>31</v>
      </c>
      <c r="C10104" t="str">
        <f>_xlfn.XLOOKUP(B10104,Lookup_table!B:B,Lookup_table!C:C)</f>
        <v>Business</v>
      </c>
      <c r="D10104" t="s">
        <v>22</v>
      </c>
      <c r="E10104" t="s">
        <v>23</v>
      </c>
      <c r="F10104" t="s">
        <v>43</v>
      </c>
      <c r="G10104" t="s">
        <v>17</v>
      </c>
      <c r="H10104" t="str">
        <f t="shared" si="628"/>
        <v>Remote</v>
      </c>
      <c r="I10104" t="s">
        <v>35</v>
      </c>
      <c r="J10104" t="str">
        <f t="shared" si="629"/>
        <v>0-2 yrs</v>
      </c>
      <c r="K10104">
        <f t="shared" ca="1" si="631"/>
        <v>2</v>
      </c>
      <c r="L10104" t="s">
        <v>19</v>
      </c>
      <c r="M10104">
        <v>1</v>
      </c>
      <c r="N10104">
        <v>0</v>
      </c>
      <c r="O10104">
        <v>0</v>
      </c>
      <c r="P10104">
        <v>0</v>
      </c>
      <c r="Q10104">
        <v>0</v>
      </c>
      <c r="R10104">
        <f>SUM(M10104:N10104:O10104:P10104:Q10104)</f>
        <v>1</v>
      </c>
      <c r="S10104" s="1">
        <v>69520</v>
      </c>
      <c r="T10104" s="1" t="str">
        <f t="shared" si="630"/>
        <v>Low</v>
      </c>
      <c r="U10104">
        <v>2</v>
      </c>
      <c r="V10104">
        <v>2023</v>
      </c>
      <c r="W10104" t="s">
        <v>28</v>
      </c>
      <c r="X10104">
        <v>8</v>
      </c>
    </row>
    <row r="10105" spans="1:24" x14ac:dyDescent="0.3">
      <c r="A10105">
        <v>10104</v>
      </c>
      <c r="B10105" t="s">
        <v>21</v>
      </c>
      <c r="C10105" t="str">
        <f>_xlfn.XLOOKUP(B10105,Lookup_table!B:B,Lookup_table!C:C)</f>
        <v>AI</v>
      </c>
      <c r="D10105" t="s">
        <v>22</v>
      </c>
      <c r="E10105" t="s">
        <v>42</v>
      </c>
      <c r="F10105" t="s">
        <v>52</v>
      </c>
      <c r="G10105" t="s">
        <v>17</v>
      </c>
      <c r="H10105" t="str">
        <f t="shared" si="628"/>
        <v>Remote</v>
      </c>
      <c r="I10105" t="s">
        <v>26</v>
      </c>
      <c r="J10105" t="str">
        <f t="shared" si="629"/>
        <v>3-6 yrs</v>
      </c>
      <c r="K10105">
        <f t="shared" ca="1" si="631"/>
        <v>5</v>
      </c>
      <c r="L10105" t="s">
        <v>39</v>
      </c>
      <c r="M10105">
        <v>1</v>
      </c>
      <c r="N10105">
        <v>1</v>
      </c>
      <c r="O10105">
        <v>1</v>
      </c>
      <c r="P10105">
        <v>1</v>
      </c>
      <c r="Q10105">
        <v>0</v>
      </c>
      <c r="R10105">
        <f>SUM(M10105:N10105:O10105:P10105:Q10105)</f>
        <v>4</v>
      </c>
      <c r="S10105" s="1">
        <v>168116</v>
      </c>
      <c r="T10105" s="1" t="str">
        <f t="shared" si="630"/>
        <v>High</v>
      </c>
      <c r="U10105">
        <v>8</v>
      </c>
      <c r="V10105">
        <v>2022</v>
      </c>
      <c r="W10105" t="s">
        <v>28</v>
      </c>
      <c r="X10105">
        <v>3</v>
      </c>
    </row>
    <row r="10106" spans="1:24" x14ac:dyDescent="0.3">
      <c r="A10106">
        <v>10105</v>
      </c>
      <c r="B10106" t="s">
        <v>50</v>
      </c>
      <c r="C10106" t="str">
        <f>_xlfn.XLOOKUP(B10106,Lookup_table!B:B,Lookup_table!C:C)</f>
        <v>AI</v>
      </c>
      <c r="D10106" t="s">
        <v>22</v>
      </c>
      <c r="E10106" t="s">
        <v>15</v>
      </c>
      <c r="F10106" t="s">
        <v>29</v>
      </c>
      <c r="G10106" t="s">
        <v>17</v>
      </c>
      <c r="H10106" t="str">
        <f t="shared" si="628"/>
        <v>Remote</v>
      </c>
      <c r="I10106" t="s">
        <v>35</v>
      </c>
      <c r="J10106" t="str">
        <f t="shared" si="629"/>
        <v>0-2 yrs</v>
      </c>
      <c r="K10106">
        <f t="shared" ca="1" si="631"/>
        <v>2</v>
      </c>
      <c r="L10106" t="s">
        <v>19</v>
      </c>
      <c r="M10106">
        <v>0</v>
      </c>
      <c r="N10106">
        <v>0</v>
      </c>
      <c r="O10106">
        <v>1</v>
      </c>
      <c r="P10106">
        <v>1</v>
      </c>
      <c r="Q10106">
        <v>0</v>
      </c>
      <c r="R10106">
        <f>SUM(M10106:N10106:O10106:P10106:Q10106)</f>
        <v>2</v>
      </c>
      <c r="S10106" s="1">
        <v>137476</v>
      </c>
      <c r="T10106" s="1" t="str">
        <f t="shared" si="630"/>
        <v>High</v>
      </c>
      <c r="U10106">
        <v>1</v>
      </c>
      <c r="V10106">
        <v>2026</v>
      </c>
      <c r="W10106" t="s">
        <v>28</v>
      </c>
      <c r="X10106">
        <v>4</v>
      </c>
    </row>
    <row r="10107" spans="1:24" x14ac:dyDescent="0.3">
      <c r="A10107">
        <v>10106</v>
      </c>
      <c r="B10107" t="s">
        <v>41</v>
      </c>
      <c r="C10107" t="str">
        <f>_xlfn.XLOOKUP(B10107,Lookup_table!B:B,Lookup_table!C:C)</f>
        <v>Data</v>
      </c>
      <c r="D10107" t="s">
        <v>37</v>
      </c>
      <c r="E10107" t="s">
        <v>15</v>
      </c>
      <c r="F10107" t="s">
        <v>44</v>
      </c>
      <c r="G10107" t="s">
        <v>25</v>
      </c>
      <c r="H10107" t="str">
        <f t="shared" si="628"/>
        <v>Onsite/Hybrid</v>
      </c>
      <c r="I10107" t="s">
        <v>26</v>
      </c>
      <c r="J10107" t="str">
        <f t="shared" si="629"/>
        <v>3-6 yrs</v>
      </c>
      <c r="K10107">
        <f t="shared" ca="1" si="631"/>
        <v>5</v>
      </c>
      <c r="L10107" t="s">
        <v>39</v>
      </c>
      <c r="M10107">
        <v>0</v>
      </c>
      <c r="N10107">
        <v>1</v>
      </c>
      <c r="O10107">
        <v>1</v>
      </c>
      <c r="P10107">
        <v>1</v>
      </c>
      <c r="Q10107">
        <v>0</v>
      </c>
      <c r="R10107">
        <f>SUM(M10107:N10107:O10107:P10107:Q10107)</f>
        <v>3</v>
      </c>
      <c r="S10107" s="1">
        <v>107757</v>
      </c>
      <c r="T10107" s="1" t="str">
        <f t="shared" si="630"/>
        <v>Medium</v>
      </c>
      <c r="U10107">
        <v>10</v>
      </c>
      <c r="V10107">
        <v>2024</v>
      </c>
      <c r="W10107" t="s">
        <v>28</v>
      </c>
      <c r="X10107">
        <v>5</v>
      </c>
    </row>
    <row r="10108" spans="1:24" x14ac:dyDescent="0.3">
      <c r="A10108">
        <v>10107</v>
      </c>
      <c r="B10108" t="s">
        <v>33</v>
      </c>
      <c r="C10108" t="str">
        <f>_xlfn.XLOOKUP(B10108,Lookup_table!B:B,Lookup_table!C:C)</f>
        <v>Data</v>
      </c>
      <c r="D10108" t="s">
        <v>14</v>
      </c>
      <c r="E10108" t="s">
        <v>40</v>
      </c>
      <c r="F10108" t="s">
        <v>44</v>
      </c>
      <c r="G10108" t="s">
        <v>25</v>
      </c>
      <c r="H10108" t="str">
        <f t="shared" si="628"/>
        <v>Onsite/Hybrid</v>
      </c>
      <c r="I10108" t="s">
        <v>18</v>
      </c>
      <c r="J10108" t="str">
        <f t="shared" si="629"/>
        <v>7+ yrs</v>
      </c>
      <c r="K10108">
        <f t="shared" ca="1" si="631"/>
        <v>13</v>
      </c>
      <c r="L10108" t="s">
        <v>39</v>
      </c>
      <c r="M10108">
        <v>0</v>
      </c>
      <c r="N10108">
        <v>0</v>
      </c>
      <c r="O10108">
        <v>0</v>
      </c>
      <c r="P10108">
        <v>0</v>
      </c>
      <c r="Q10108">
        <v>1</v>
      </c>
      <c r="R10108">
        <f>SUM(M10108:N10108:O10108:P10108:Q10108)</f>
        <v>1</v>
      </c>
      <c r="S10108" s="1">
        <v>109138</v>
      </c>
      <c r="T10108" s="1" t="str">
        <f t="shared" si="630"/>
        <v>Medium</v>
      </c>
      <c r="U10108">
        <v>10</v>
      </c>
      <c r="V10108">
        <v>2020</v>
      </c>
      <c r="W10108" t="s">
        <v>28</v>
      </c>
      <c r="X10108">
        <v>7</v>
      </c>
    </row>
    <row r="10109" spans="1:24" x14ac:dyDescent="0.3">
      <c r="A10109">
        <v>10108</v>
      </c>
      <c r="B10109" t="s">
        <v>33</v>
      </c>
      <c r="C10109" t="str">
        <f>_xlfn.XLOOKUP(B10109,Lookup_table!B:B,Lookup_table!C:C)</f>
        <v>Data</v>
      </c>
      <c r="D10109" t="s">
        <v>22</v>
      </c>
      <c r="E10109" t="s">
        <v>40</v>
      </c>
      <c r="F10109" t="s">
        <v>29</v>
      </c>
      <c r="G10109" t="s">
        <v>25</v>
      </c>
      <c r="H10109" t="str">
        <f t="shared" si="628"/>
        <v>Onsite/Hybrid</v>
      </c>
      <c r="I10109" t="s">
        <v>35</v>
      </c>
      <c r="J10109" t="str">
        <f t="shared" si="629"/>
        <v>0-2 yrs</v>
      </c>
      <c r="K10109">
        <f t="shared" ca="1" si="631"/>
        <v>1</v>
      </c>
      <c r="L10109" t="s">
        <v>19</v>
      </c>
      <c r="M10109">
        <v>1</v>
      </c>
      <c r="N10109">
        <v>1</v>
      </c>
      <c r="O10109">
        <v>0</v>
      </c>
      <c r="P10109">
        <v>0</v>
      </c>
      <c r="Q10109">
        <v>1</v>
      </c>
      <c r="R10109">
        <f>SUM(M10109:N10109:O10109:P10109:Q10109)</f>
        <v>3</v>
      </c>
      <c r="S10109" s="1">
        <v>76280</v>
      </c>
      <c r="T10109" s="1" t="str">
        <f t="shared" si="630"/>
        <v>Medium</v>
      </c>
      <c r="U10109">
        <v>5</v>
      </c>
      <c r="V10109">
        <v>2021</v>
      </c>
      <c r="W10109" t="s">
        <v>34</v>
      </c>
      <c r="X10109">
        <v>6</v>
      </c>
    </row>
    <row r="10110" spans="1:24" x14ac:dyDescent="0.3">
      <c r="A10110">
        <v>10109</v>
      </c>
      <c r="B10110" t="s">
        <v>33</v>
      </c>
      <c r="C10110" t="str">
        <f>_xlfn.XLOOKUP(B10110,Lookup_table!B:B,Lookup_table!C:C)</f>
        <v>Data</v>
      </c>
      <c r="D10110" t="s">
        <v>22</v>
      </c>
      <c r="E10110" t="s">
        <v>40</v>
      </c>
      <c r="F10110" t="s">
        <v>16</v>
      </c>
      <c r="G10110" t="s">
        <v>25</v>
      </c>
      <c r="H10110" t="str">
        <f t="shared" si="628"/>
        <v>Onsite/Hybrid</v>
      </c>
      <c r="I10110" t="s">
        <v>18</v>
      </c>
      <c r="J10110" t="str">
        <f t="shared" si="629"/>
        <v>7+ yrs</v>
      </c>
      <c r="K10110">
        <f t="shared" ca="1" si="631"/>
        <v>13</v>
      </c>
      <c r="L10110" t="s">
        <v>39</v>
      </c>
      <c r="M10110">
        <v>1</v>
      </c>
      <c r="N10110">
        <v>1</v>
      </c>
      <c r="O10110">
        <v>0</v>
      </c>
      <c r="P10110">
        <v>1</v>
      </c>
      <c r="Q10110">
        <v>0</v>
      </c>
      <c r="R10110">
        <f>SUM(M10110:N10110:O10110:P10110:Q10110)</f>
        <v>3</v>
      </c>
      <c r="S10110" s="1">
        <v>139065</v>
      </c>
      <c r="T10110" s="1" t="str">
        <f t="shared" si="630"/>
        <v>High</v>
      </c>
      <c r="U10110">
        <v>5</v>
      </c>
      <c r="V10110">
        <v>2021</v>
      </c>
      <c r="W10110" t="s">
        <v>28</v>
      </c>
      <c r="X10110">
        <v>7</v>
      </c>
    </row>
    <row r="10111" spans="1:24" x14ac:dyDescent="0.3">
      <c r="A10111">
        <v>10110</v>
      </c>
      <c r="B10111" t="s">
        <v>50</v>
      </c>
      <c r="C10111" t="str">
        <f>_xlfn.XLOOKUP(B10111,Lookup_table!B:B,Lookup_table!C:C)</f>
        <v>AI</v>
      </c>
      <c r="D10111" t="s">
        <v>22</v>
      </c>
      <c r="E10111" t="s">
        <v>32</v>
      </c>
      <c r="F10111" t="s">
        <v>29</v>
      </c>
      <c r="G10111" t="s">
        <v>25</v>
      </c>
      <c r="H10111" t="str">
        <f t="shared" si="628"/>
        <v>Onsite/Hybrid</v>
      </c>
      <c r="I10111" t="s">
        <v>18</v>
      </c>
      <c r="J10111" t="str">
        <f t="shared" si="629"/>
        <v>7+ yrs</v>
      </c>
      <c r="K10111">
        <f t="shared" ca="1" si="631"/>
        <v>8</v>
      </c>
      <c r="L10111" t="s">
        <v>19</v>
      </c>
      <c r="M10111">
        <v>0</v>
      </c>
      <c r="N10111">
        <v>0</v>
      </c>
      <c r="O10111">
        <v>1</v>
      </c>
      <c r="P10111">
        <v>1</v>
      </c>
      <c r="Q10111">
        <v>0</v>
      </c>
      <c r="R10111">
        <f>SUM(M10111:N10111:O10111:P10111:Q10111)</f>
        <v>2</v>
      </c>
      <c r="S10111" s="1">
        <v>185905</v>
      </c>
      <c r="T10111" s="1" t="str">
        <f t="shared" si="630"/>
        <v>High</v>
      </c>
      <c r="U10111">
        <v>6</v>
      </c>
      <c r="V10111">
        <v>2022</v>
      </c>
      <c r="W10111" t="s">
        <v>28</v>
      </c>
      <c r="X10111">
        <v>7</v>
      </c>
    </row>
    <row r="10112" spans="1:24" x14ac:dyDescent="0.3">
      <c r="A10112">
        <v>10111</v>
      </c>
      <c r="B10112" t="s">
        <v>33</v>
      </c>
      <c r="C10112" t="str">
        <f>_xlfn.XLOOKUP(B10112,Lookup_table!B:B,Lookup_table!C:C)</f>
        <v>Data</v>
      </c>
      <c r="D10112" t="s">
        <v>14</v>
      </c>
      <c r="E10112" t="s">
        <v>32</v>
      </c>
      <c r="F10112" t="s">
        <v>52</v>
      </c>
      <c r="G10112" t="s">
        <v>30</v>
      </c>
      <c r="H10112" t="str">
        <f t="shared" si="628"/>
        <v>Onsite/Hybrid</v>
      </c>
      <c r="I10112" t="s">
        <v>35</v>
      </c>
      <c r="J10112" t="str">
        <f t="shared" si="629"/>
        <v>0-2 yrs</v>
      </c>
      <c r="K10112">
        <f t="shared" ca="1" si="631"/>
        <v>1</v>
      </c>
      <c r="L10112" t="s">
        <v>19</v>
      </c>
      <c r="M10112">
        <v>0</v>
      </c>
      <c r="N10112">
        <v>0</v>
      </c>
      <c r="O10112">
        <v>0</v>
      </c>
      <c r="P10112">
        <v>1</v>
      </c>
      <c r="Q10112">
        <v>0</v>
      </c>
      <c r="R10112">
        <f>SUM(M10112:N10112:O10112:P10112:Q10112)</f>
        <v>1</v>
      </c>
      <c r="S10112" s="1">
        <v>68098</v>
      </c>
      <c r="T10112" s="1" t="str">
        <f t="shared" si="630"/>
        <v>Low</v>
      </c>
      <c r="U10112">
        <v>1</v>
      </c>
      <c r="V10112">
        <v>2023</v>
      </c>
      <c r="W10112" t="s">
        <v>20</v>
      </c>
      <c r="X10112">
        <v>1</v>
      </c>
    </row>
    <row r="10113" spans="1:24" x14ac:dyDescent="0.3">
      <c r="A10113">
        <v>10112</v>
      </c>
      <c r="B10113" t="s">
        <v>41</v>
      </c>
      <c r="C10113" t="str">
        <f>_xlfn.XLOOKUP(B10113,Lookup_table!B:B,Lookup_table!C:C)</f>
        <v>Data</v>
      </c>
      <c r="D10113" t="s">
        <v>14</v>
      </c>
      <c r="E10113" t="s">
        <v>38</v>
      </c>
      <c r="F10113" t="s">
        <v>29</v>
      </c>
      <c r="G10113" t="s">
        <v>25</v>
      </c>
      <c r="H10113" t="str">
        <f t="shared" si="628"/>
        <v>Onsite/Hybrid</v>
      </c>
      <c r="I10113" t="s">
        <v>26</v>
      </c>
      <c r="J10113" t="str">
        <f t="shared" si="629"/>
        <v>3-6 yrs</v>
      </c>
      <c r="K10113">
        <f t="shared" ca="1" si="631"/>
        <v>6</v>
      </c>
      <c r="L10113" t="s">
        <v>27</v>
      </c>
      <c r="M10113">
        <v>1</v>
      </c>
      <c r="N10113">
        <v>1</v>
      </c>
      <c r="O10113">
        <v>1</v>
      </c>
      <c r="P10113">
        <v>0</v>
      </c>
      <c r="Q10113">
        <v>0</v>
      </c>
      <c r="R10113">
        <f>SUM(M10113:N10113:O10113:P10113:Q10113)</f>
        <v>3</v>
      </c>
      <c r="S10113" s="1">
        <v>93329</v>
      </c>
      <c r="T10113" s="1" t="str">
        <f t="shared" si="630"/>
        <v>Medium</v>
      </c>
      <c r="U10113">
        <v>4</v>
      </c>
      <c r="V10113">
        <v>2022</v>
      </c>
      <c r="W10113" t="s">
        <v>28</v>
      </c>
      <c r="X10113">
        <v>8</v>
      </c>
    </row>
    <row r="10114" spans="1:24" x14ac:dyDescent="0.3">
      <c r="A10114">
        <v>10113</v>
      </c>
      <c r="B10114" t="s">
        <v>21</v>
      </c>
      <c r="C10114" t="str">
        <f>_xlfn.XLOOKUP(B10114,Lookup_table!B:B,Lookup_table!C:C)</f>
        <v>AI</v>
      </c>
      <c r="D10114" t="s">
        <v>22</v>
      </c>
      <c r="E10114" t="s">
        <v>32</v>
      </c>
      <c r="F10114" t="s">
        <v>16</v>
      </c>
      <c r="G10114" t="s">
        <v>17</v>
      </c>
      <c r="H10114" t="str">
        <f t="shared" ref="H10114:H10177" si="632">IF(G10114="Remote","Remote","Onsite/Hybrid")</f>
        <v>Remote</v>
      </c>
      <c r="I10114" t="s">
        <v>18</v>
      </c>
      <c r="J10114" t="str">
        <f t="shared" ref="J10114:J10177" si="633">IF(I10114="Entry","0-2 yrs",IF(I10114="Mid","3-6 yrs","7+ yrs"))</f>
        <v>7+ yrs</v>
      </c>
      <c r="K10114">
        <f t="shared" ca="1" si="631"/>
        <v>14</v>
      </c>
      <c r="L10114" t="s">
        <v>27</v>
      </c>
      <c r="M10114">
        <v>1</v>
      </c>
      <c r="N10114">
        <v>0</v>
      </c>
      <c r="O10114">
        <v>0</v>
      </c>
      <c r="P10114">
        <v>0</v>
      </c>
      <c r="Q10114">
        <v>0</v>
      </c>
      <c r="R10114">
        <f>SUM(M10114:N10114:O10114:P10114:Q10114)</f>
        <v>1</v>
      </c>
      <c r="S10114" s="1">
        <v>158706</v>
      </c>
      <c r="T10114" s="1" t="str">
        <f t="shared" ref="T10114:T10177" si="634">IF(S10114&lt;=70000,"Low",IF(S10114&lt;=120000,"Medium","High"))</f>
        <v>High</v>
      </c>
      <c r="U10114">
        <v>6</v>
      </c>
      <c r="V10114">
        <v>2026</v>
      </c>
      <c r="W10114" t="s">
        <v>28</v>
      </c>
      <c r="X10114">
        <v>9</v>
      </c>
    </row>
    <row r="10115" spans="1:24" x14ac:dyDescent="0.3">
      <c r="A10115">
        <v>10114</v>
      </c>
      <c r="B10115" t="s">
        <v>41</v>
      </c>
      <c r="C10115" t="str">
        <f>_xlfn.XLOOKUP(B10115,Lookup_table!B:B,Lookup_table!C:C)</f>
        <v>Data</v>
      </c>
      <c r="D10115" t="s">
        <v>14</v>
      </c>
      <c r="E10115" t="s">
        <v>42</v>
      </c>
      <c r="F10115" t="s">
        <v>51</v>
      </c>
      <c r="G10115" t="s">
        <v>25</v>
      </c>
      <c r="H10115" t="str">
        <f t="shared" si="632"/>
        <v>Onsite/Hybrid</v>
      </c>
      <c r="I10115" t="s">
        <v>35</v>
      </c>
      <c r="J10115" t="str">
        <f t="shared" si="633"/>
        <v>0-2 yrs</v>
      </c>
      <c r="K10115">
        <f t="shared" ref="K10115:K10178" ca="1" si="635">IF(J10115="0-2 yrs",RANDBETWEEN(0,2),IF(J10115="3-6 yrs", RANDBETWEEN(3,6),IF(J10115="7+ yrs", RANDBETWEEN(7,15)," ")))</f>
        <v>0</v>
      </c>
      <c r="L10115" t="s">
        <v>27</v>
      </c>
      <c r="M10115">
        <v>0</v>
      </c>
      <c r="N10115">
        <v>0</v>
      </c>
      <c r="O10115">
        <v>1</v>
      </c>
      <c r="P10115">
        <v>0</v>
      </c>
      <c r="Q10115">
        <v>0</v>
      </c>
      <c r="R10115">
        <f>SUM(M10115:N10115:O10115:P10115:Q10115)</f>
        <v>1</v>
      </c>
      <c r="S10115" s="1">
        <v>66912</v>
      </c>
      <c r="T10115" s="1" t="str">
        <f t="shared" si="634"/>
        <v>Low</v>
      </c>
      <c r="U10115">
        <v>8</v>
      </c>
      <c r="V10115">
        <v>2025</v>
      </c>
      <c r="W10115" t="s">
        <v>20</v>
      </c>
      <c r="X10115">
        <v>3</v>
      </c>
    </row>
    <row r="10116" spans="1:24" x14ac:dyDescent="0.3">
      <c r="A10116">
        <v>10115</v>
      </c>
      <c r="B10116" t="s">
        <v>36</v>
      </c>
      <c r="C10116" t="str">
        <f>_xlfn.XLOOKUP(B10116,Lookup_table!B:B,Lookup_table!C:C)</f>
        <v>Data</v>
      </c>
      <c r="D10116" t="s">
        <v>37</v>
      </c>
      <c r="E10116" t="s">
        <v>42</v>
      </c>
      <c r="F10116" t="s">
        <v>24</v>
      </c>
      <c r="G10116" t="s">
        <v>30</v>
      </c>
      <c r="H10116" t="str">
        <f t="shared" si="632"/>
        <v>Onsite/Hybrid</v>
      </c>
      <c r="I10116" t="s">
        <v>35</v>
      </c>
      <c r="J10116" t="str">
        <f t="shared" si="633"/>
        <v>0-2 yrs</v>
      </c>
      <c r="K10116">
        <f t="shared" ca="1" si="635"/>
        <v>2</v>
      </c>
      <c r="L10116" t="s">
        <v>39</v>
      </c>
      <c r="M10116">
        <v>0</v>
      </c>
      <c r="N10116">
        <v>0</v>
      </c>
      <c r="O10116">
        <v>0</v>
      </c>
      <c r="P10116">
        <v>1</v>
      </c>
      <c r="Q10116">
        <v>0</v>
      </c>
      <c r="R10116">
        <f>SUM(M10116:N10116:O10116:P10116:Q10116)</f>
        <v>1</v>
      </c>
      <c r="S10116" s="1">
        <v>61803</v>
      </c>
      <c r="T10116" s="1" t="str">
        <f t="shared" si="634"/>
        <v>Low</v>
      </c>
      <c r="U10116">
        <v>9</v>
      </c>
      <c r="V10116">
        <v>2020</v>
      </c>
      <c r="W10116" t="s">
        <v>28</v>
      </c>
      <c r="X10116">
        <v>8</v>
      </c>
    </row>
    <row r="10117" spans="1:24" x14ac:dyDescent="0.3">
      <c r="A10117">
        <v>10116</v>
      </c>
      <c r="B10117" t="s">
        <v>50</v>
      </c>
      <c r="C10117" t="str">
        <f>_xlfn.XLOOKUP(B10117,Lookup_table!B:B,Lookup_table!C:C)</f>
        <v>AI</v>
      </c>
      <c r="D10117" t="s">
        <v>22</v>
      </c>
      <c r="E10117" t="s">
        <v>38</v>
      </c>
      <c r="F10117" t="s">
        <v>16</v>
      </c>
      <c r="G10117" t="s">
        <v>25</v>
      </c>
      <c r="H10117" t="str">
        <f t="shared" si="632"/>
        <v>Onsite/Hybrid</v>
      </c>
      <c r="I10117" t="s">
        <v>18</v>
      </c>
      <c r="J10117" t="str">
        <f t="shared" si="633"/>
        <v>7+ yrs</v>
      </c>
      <c r="K10117">
        <f t="shared" ca="1" si="635"/>
        <v>10</v>
      </c>
      <c r="L10117" t="s">
        <v>19</v>
      </c>
      <c r="M10117">
        <v>0</v>
      </c>
      <c r="N10117">
        <v>0</v>
      </c>
      <c r="O10117">
        <v>1</v>
      </c>
      <c r="P10117">
        <v>0</v>
      </c>
      <c r="Q10117">
        <v>1</v>
      </c>
      <c r="R10117">
        <f>SUM(M10117:N10117:O10117:P10117:Q10117)</f>
        <v>2</v>
      </c>
      <c r="S10117" s="1">
        <v>189066</v>
      </c>
      <c r="T10117" s="1" t="str">
        <f t="shared" si="634"/>
        <v>High</v>
      </c>
      <c r="U10117">
        <v>8</v>
      </c>
      <c r="V10117">
        <v>2026</v>
      </c>
      <c r="W10117" t="s">
        <v>28</v>
      </c>
      <c r="X10117">
        <v>7</v>
      </c>
    </row>
    <row r="10118" spans="1:24" x14ac:dyDescent="0.3">
      <c r="A10118">
        <v>10117</v>
      </c>
      <c r="B10118" t="s">
        <v>21</v>
      </c>
      <c r="C10118" t="str">
        <f>_xlfn.XLOOKUP(B10118,Lookup_table!B:B,Lookup_table!C:C)</f>
        <v>AI</v>
      </c>
      <c r="D10118" t="s">
        <v>22</v>
      </c>
      <c r="E10118" t="s">
        <v>42</v>
      </c>
      <c r="F10118" t="s">
        <v>24</v>
      </c>
      <c r="G10118" t="s">
        <v>17</v>
      </c>
      <c r="H10118" t="str">
        <f t="shared" si="632"/>
        <v>Remote</v>
      </c>
      <c r="I10118" t="s">
        <v>18</v>
      </c>
      <c r="J10118" t="str">
        <f t="shared" si="633"/>
        <v>7+ yrs</v>
      </c>
      <c r="K10118">
        <f t="shared" ca="1" si="635"/>
        <v>7</v>
      </c>
      <c r="L10118" t="s">
        <v>27</v>
      </c>
      <c r="M10118">
        <v>0</v>
      </c>
      <c r="N10118">
        <v>0</v>
      </c>
      <c r="O10118">
        <v>0</v>
      </c>
      <c r="P10118">
        <v>1</v>
      </c>
      <c r="Q10118">
        <v>0</v>
      </c>
      <c r="R10118">
        <f>SUM(M10118:N10118:O10118:P10118:Q10118)</f>
        <v>1</v>
      </c>
      <c r="S10118" s="1">
        <v>179387</v>
      </c>
      <c r="T10118" s="1" t="str">
        <f t="shared" si="634"/>
        <v>High</v>
      </c>
      <c r="U10118">
        <v>12</v>
      </c>
      <c r="V10118">
        <v>2021</v>
      </c>
      <c r="W10118" t="s">
        <v>28</v>
      </c>
      <c r="X10118">
        <v>8</v>
      </c>
    </row>
    <row r="10119" spans="1:24" x14ac:dyDescent="0.3">
      <c r="A10119">
        <v>10118</v>
      </c>
      <c r="B10119" t="s">
        <v>41</v>
      </c>
      <c r="C10119" t="str">
        <f>_xlfn.XLOOKUP(B10119,Lookup_table!B:B,Lookup_table!C:C)</f>
        <v>Data</v>
      </c>
      <c r="D10119" t="s">
        <v>34</v>
      </c>
      <c r="E10119" t="s">
        <v>32</v>
      </c>
      <c r="F10119" t="s">
        <v>29</v>
      </c>
      <c r="G10119" t="s">
        <v>30</v>
      </c>
      <c r="H10119" t="str">
        <f t="shared" si="632"/>
        <v>Onsite/Hybrid</v>
      </c>
      <c r="I10119" t="s">
        <v>18</v>
      </c>
      <c r="J10119" t="str">
        <f t="shared" si="633"/>
        <v>7+ yrs</v>
      </c>
      <c r="K10119">
        <f t="shared" ca="1" si="635"/>
        <v>10</v>
      </c>
      <c r="L10119" t="s">
        <v>39</v>
      </c>
      <c r="M10119">
        <v>0</v>
      </c>
      <c r="N10119">
        <v>1</v>
      </c>
      <c r="O10119">
        <v>1</v>
      </c>
      <c r="P10119">
        <v>0</v>
      </c>
      <c r="Q10119">
        <v>0</v>
      </c>
      <c r="R10119">
        <f>SUM(M10119:N10119:O10119:P10119:Q10119)</f>
        <v>2</v>
      </c>
      <c r="S10119" s="1">
        <v>117828</v>
      </c>
      <c r="T10119" s="1" t="str">
        <f t="shared" si="634"/>
        <v>Medium</v>
      </c>
      <c r="U10119">
        <v>1</v>
      </c>
      <c r="V10119">
        <v>2021</v>
      </c>
      <c r="W10119" t="s">
        <v>28</v>
      </c>
      <c r="X10119">
        <v>8</v>
      </c>
    </row>
    <row r="10120" spans="1:24" x14ac:dyDescent="0.3">
      <c r="A10120">
        <v>10119</v>
      </c>
      <c r="B10120" t="s">
        <v>31</v>
      </c>
      <c r="C10120" t="str">
        <f>_xlfn.XLOOKUP(B10120,Lookup_table!B:B,Lookup_table!C:C)</f>
        <v>Business</v>
      </c>
      <c r="D10120" t="s">
        <v>34</v>
      </c>
      <c r="E10120" t="s">
        <v>15</v>
      </c>
      <c r="F10120" t="s">
        <v>24</v>
      </c>
      <c r="G10120" t="s">
        <v>25</v>
      </c>
      <c r="H10120" t="str">
        <f t="shared" si="632"/>
        <v>Onsite/Hybrid</v>
      </c>
      <c r="I10120" t="s">
        <v>35</v>
      </c>
      <c r="J10120" t="str">
        <f t="shared" si="633"/>
        <v>0-2 yrs</v>
      </c>
      <c r="K10120">
        <f t="shared" ca="1" si="635"/>
        <v>1</v>
      </c>
      <c r="L10120" t="s">
        <v>19</v>
      </c>
      <c r="M10120">
        <v>1</v>
      </c>
      <c r="N10120">
        <v>1</v>
      </c>
      <c r="O10120">
        <v>0</v>
      </c>
      <c r="P10120">
        <v>1</v>
      </c>
      <c r="Q10120">
        <v>1</v>
      </c>
      <c r="R10120">
        <f>SUM(M10120:N10120:O10120:P10120:Q10120)</f>
        <v>4</v>
      </c>
      <c r="S10120" s="1">
        <v>73644</v>
      </c>
      <c r="T10120" s="1" t="str">
        <f t="shared" si="634"/>
        <v>Medium</v>
      </c>
      <c r="U10120">
        <v>10</v>
      </c>
      <c r="V10120">
        <v>2026</v>
      </c>
      <c r="W10120" t="s">
        <v>20</v>
      </c>
      <c r="X10120">
        <v>2</v>
      </c>
    </row>
    <row r="10121" spans="1:24" x14ac:dyDescent="0.3">
      <c r="A10121">
        <v>10120</v>
      </c>
      <c r="B10121" t="s">
        <v>31</v>
      </c>
      <c r="C10121" t="str">
        <f>_xlfn.XLOOKUP(B10121,Lookup_table!B:B,Lookup_table!C:C)</f>
        <v>Business</v>
      </c>
      <c r="D10121" t="s">
        <v>34</v>
      </c>
      <c r="E10121" t="s">
        <v>23</v>
      </c>
      <c r="F10121" t="s">
        <v>29</v>
      </c>
      <c r="G10121" t="s">
        <v>17</v>
      </c>
      <c r="H10121" t="str">
        <f t="shared" si="632"/>
        <v>Remote</v>
      </c>
      <c r="I10121" t="s">
        <v>26</v>
      </c>
      <c r="J10121" t="str">
        <f t="shared" si="633"/>
        <v>3-6 yrs</v>
      </c>
      <c r="K10121">
        <f t="shared" ca="1" si="635"/>
        <v>5</v>
      </c>
      <c r="L10121" t="s">
        <v>27</v>
      </c>
      <c r="M10121">
        <v>1</v>
      </c>
      <c r="N10121">
        <v>1</v>
      </c>
      <c r="O10121">
        <v>0</v>
      </c>
      <c r="P10121">
        <v>1</v>
      </c>
      <c r="Q10121">
        <v>0</v>
      </c>
      <c r="R10121">
        <f>SUM(M10121:N10121:O10121:P10121:Q10121)</f>
        <v>3</v>
      </c>
      <c r="S10121" s="1">
        <v>90428</v>
      </c>
      <c r="T10121" s="1" t="str">
        <f t="shared" si="634"/>
        <v>Medium</v>
      </c>
      <c r="U10121">
        <v>12</v>
      </c>
      <c r="V10121">
        <v>2020</v>
      </c>
      <c r="W10121" t="s">
        <v>20</v>
      </c>
      <c r="X10121">
        <v>6</v>
      </c>
    </row>
    <row r="10122" spans="1:24" x14ac:dyDescent="0.3">
      <c r="A10122">
        <v>10121</v>
      </c>
      <c r="B10122" t="s">
        <v>36</v>
      </c>
      <c r="C10122" t="str">
        <f>_xlfn.XLOOKUP(B10122,Lookup_table!B:B,Lookup_table!C:C)</f>
        <v>Data</v>
      </c>
      <c r="D10122" t="s">
        <v>37</v>
      </c>
      <c r="E10122" t="s">
        <v>38</v>
      </c>
      <c r="F10122" t="s">
        <v>44</v>
      </c>
      <c r="G10122" t="s">
        <v>17</v>
      </c>
      <c r="H10122" t="str">
        <f t="shared" si="632"/>
        <v>Remote</v>
      </c>
      <c r="I10122" t="s">
        <v>35</v>
      </c>
      <c r="J10122" t="str">
        <f t="shared" si="633"/>
        <v>0-2 yrs</v>
      </c>
      <c r="K10122">
        <f t="shared" ca="1" si="635"/>
        <v>1</v>
      </c>
      <c r="L10122" t="s">
        <v>27</v>
      </c>
      <c r="M10122">
        <v>0</v>
      </c>
      <c r="N10122">
        <v>1</v>
      </c>
      <c r="O10122">
        <v>0</v>
      </c>
      <c r="P10122">
        <v>1</v>
      </c>
      <c r="Q10122">
        <v>0</v>
      </c>
      <c r="R10122">
        <f>SUM(M10122:N10122:O10122:P10122:Q10122)</f>
        <v>2</v>
      </c>
      <c r="S10122" s="1">
        <v>66983</v>
      </c>
      <c r="T10122" s="1" t="str">
        <f t="shared" si="634"/>
        <v>Low</v>
      </c>
      <c r="U10122">
        <v>8</v>
      </c>
      <c r="V10122">
        <v>2023</v>
      </c>
      <c r="W10122" t="s">
        <v>28</v>
      </c>
      <c r="X10122">
        <v>9</v>
      </c>
    </row>
    <row r="10123" spans="1:24" x14ac:dyDescent="0.3">
      <c r="A10123">
        <v>10122</v>
      </c>
      <c r="B10123" t="s">
        <v>33</v>
      </c>
      <c r="C10123" t="str">
        <f>_xlfn.XLOOKUP(B10123,Lookup_table!B:B,Lookup_table!C:C)</f>
        <v>Data</v>
      </c>
      <c r="D10123" t="s">
        <v>34</v>
      </c>
      <c r="E10123" t="s">
        <v>15</v>
      </c>
      <c r="F10123" t="s">
        <v>52</v>
      </c>
      <c r="G10123" t="s">
        <v>17</v>
      </c>
      <c r="H10123" t="str">
        <f t="shared" si="632"/>
        <v>Remote</v>
      </c>
      <c r="I10123" t="s">
        <v>35</v>
      </c>
      <c r="J10123" t="str">
        <f t="shared" si="633"/>
        <v>0-2 yrs</v>
      </c>
      <c r="K10123">
        <f t="shared" ca="1" si="635"/>
        <v>1</v>
      </c>
      <c r="L10123" t="s">
        <v>19</v>
      </c>
      <c r="M10123">
        <v>1</v>
      </c>
      <c r="N10123">
        <v>0</v>
      </c>
      <c r="O10123">
        <v>0</v>
      </c>
      <c r="P10123">
        <v>1</v>
      </c>
      <c r="Q10123">
        <v>1</v>
      </c>
      <c r="R10123">
        <f>SUM(M10123:N10123:O10123:P10123:Q10123)</f>
        <v>3</v>
      </c>
      <c r="S10123" s="1">
        <v>77730</v>
      </c>
      <c r="T10123" s="1" t="str">
        <f t="shared" si="634"/>
        <v>Medium</v>
      </c>
      <c r="U10123">
        <v>11</v>
      </c>
      <c r="V10123">
        <v>2021</v>
      </c>
      <c r="W10123" t="s">
        <v>34</v>
      </c>
      <c r="X10123">
        <v>6</v>
      </c>
    </row>
    <row r="10124" spans="1:24" x14ac:dyDescent="0.3">
      <c r="A10124">
        <v>10123</v>
      </c>
      <c r="B10124" t="s">
        <v>36</v>
      </c>
      <c r="C10124" t="str">
        <f>_xlfn.XLOOKUP(B10124,Lookup_table!B:B,Lookup_table!C:C)</f>
        <v>Data</v>
      </c>
      <c r="D10124" t="s">
        <v>22</v>
      </c>
      <c r="E10124" t="s">
        <v>38</v>
      </c>
      <c r="F10124" t="s">
        <v>43</v>
      </c>
      <c r="G10124" t="s">
        <v>30</v>
      </c>
      <c r="H10124" t="str">
        <f t="shared" si="632"/>
        <v>Onsite/Hybrid</v>
      </c>
      <c r="I10124" t="s">
        <v>26</v>
      </c>
      <c r="J10124" t="str">
        <f t="shared" si="633"/>
        <v>3-6 yrs</v>
      </c>
      <c r="K10124">
        <f t="shared" ca="1" si="635"/>
        <v>4</v>
      </c>
      <c r="L10124" t="s">
        <v>27</v>
      </c>
      <c r="M10124">
        <v>1</v>
      </c>
      <c r="N10124">
        <v>1</v>
      </c>
      <c r="O10124">
        <v>1</v>
      </c>
      <c r="P10124">
        <v>0</v>
      </c>
      <c r="Q10124">
        <v>0</v>
      </c>
      <c r="R10124">
        <f>SUM(M10124:N10124:O10124:P10124:Q10124)</f>
        <v>3</v>
      </c>
      <c r="S10124" s="1">
        <v>105675</v>
      </c>
      <c r="T10124" s="1" t="str">
        <f t="shared" si="634"/>
        <v>Medium</v>
      </c>
      <c r="U10124">
        <v>12</v>
      </c>
      <c r="V10124">
        <v>2020</v>
      </c>
      <c r="W10124" t="s">
        <v>34</v>
      </c>
      <c r="X10124">
        <v>1</v>
      </c>
    </row>
    <row r="10125" spans="1:24" x14ac:dyDescent="0.3">
      <c r="A10125">
        <v>10124</v>
      </c>
      <c r="B10125" t="s">
        <v>36</v>
      </c>
      <c r="C10125" t="str">
        <f>_xlfn.XLOOKUP(B10125,Lookup_table!B:B,Lookup_table!C:C)</f>
        <v>Data</v>
      </c>
      <c r="D10125" t="s">
        <v>22</v>
      </c>
      <c r="E10125" t="s">
        <v>40</v>
      </c>
      <c r="F10125" t="s">
        <v>51</v>
      </c>
      <c r="G10125" t="s">
        <v>17</v>
      </c>
      <c r="H10125" t="str">
        <f t="shared" si="632"/>
        <v>Remote</v>
      </c>
      <c r="I10125" t="s">
        <v>26</v>
      </c>
      <c r="J10125" t="str">
        <f t="shared" si="633"/>
        <v>3-6 yrs</v>
      </c>
      <c r="K10125">
        <f t="shared" ca="1" si="635"/>
        <v>4</v>
      </c>
      <c r="L10125" t="s">
        <v>39</v>
      </c>
      <c r="M10125">
        <v>0</v>
      </c>
      <c r="N10125">
        <v>1</v>
      </c>
      <c r="O10125">
        <v>0</v>
      </c>
      <c r="P10125">
        <v>0</v>
      </c>
      <c r="Q10125">
        <v>1</v>
      </c>
      <c r="R10125">
        <f>SUM(M10125:N10125:O10125:P10125:Q10125)</f>
        <v>2</v>
      </c>
      <c r="S10125" s="1">
        <v>108454</v>
      </c>
      <c r="T10125" s="1" t="str">
        <f t="shared" si="634"/>
        <v>Medium</v>
      </c>
      <c r="U10125">
        <v>5</v>
      </c>
      <c r="V10125">
        <v>2025</v>
      </c>
      <c r="W10125" t="s">
        <v>34</v>
      </c>
      <c r="X10125">
        <v>2</v>
      </c>
    </row>
    <row r="10126" spans="1:24" x14ac:dyDescent="0.3">
      <c r="A10126">
        <v>10125</v>
      </c>
      <c r="B10126" t="s">
        <v>21</v>
      </c>
      <c r="C10126" t="str">
        <f>_xlfn.XLOOKUP(B10126,Lookup_table!B:B,Lookup_table!C:C)</f>
        <v>AI</v>
      </c>
      <c r="D10126" t="s">
        <v>22</v>
      </c>
      <c r="E10126" t="s">
        <v>32</v>
      </c>
      <c r="F10126" t="s">
        <v>52</v>
      </c>
      <c r="G10126" t="s">
        <v>17</v>
      </c>
      <c r="H10126" t="str">
        <f t="shared" si="632"/>
        <v>Remote</v>
      </c>
      <c r="I10126" t="s">
        <v>35</v>
      </c>
      <c r="J10126" t="str">
        <f t="shared" si="633"/>
        <v>0-2 yrs</v>
      </c>
      <c r="K10126">
        <f t="shared" ca="1" si="635"/>
        <v>2</v>
      </c>
      <c r="L10126" t="s">
        <v>27</v>
      </c>
      <c r="M10126">
        <v>0</v>
      </c>
      <c r="N10126">
        <v>0</v>
      </c>
      <c r="O10126">
        <v>1</v>
      </c>
      <c r="P10126">
        <v>1</v>
      </c>
      <c r="Q10126">
        <v>0</v>
      </c>
      <c r="R10126">
        <f>SUM(M10126:N10126:O10126:P10126:Q10126)</f>
        <v>2</v>
      </c>
      <c r="S10126" s="1">
        <v>136688</v>
      </c>
      <c r="T10126" s="1" t="str">
        <f t="shared" si="634"/>
        <v>High</v>
      </c>
      <c r="U10126">
        <v>10</v>
      </c>
      <c r="V10126">
        <v>2023</v>
      </c>
      <c r="W10126" t="s">
        <v>28</v>
      </c>
      <c r="X10126">
        <v>8</v>
      </c>
    </row>
    <row r="10127" spans="1:24" x14ac:dyDescent="0.3">
      <c r="A10127">
        <v>10126</v>
      </c>
      <c r="B10127" t="s">
        <v>50</v>
      </c>
      <c r="C10127" t="str">
        <f>_xlfn.XLOOKUP(B10127,Lookup_table!B:B,Lookup_table!C:C)</f>
        <v>AI</v>
      </c>
      <c r="D10127" t="s">
        <v>14</v>
      </c>
      <c r="E10127" t="s">
        <v>40</v>
      </c>
      <c r="F10127" t="s">
        <v>44</v>
      </c>
      <c r="G10127" t="s">
        <v>30</v>
      </c>
      <c r="H10127" t="str">
        <f t="shared" si="632"/>
        <v>Onsite/Hybrid</v>
      </c>
      <c r="I10127" t="s">
        <v>35</v>
      </c>
      <c r="J10127" t="str">
        <f t="shared" si="633"/>
        <v>0-2 yrs</v>
      </c>
      <c r="K10127">
        <f t="shared" ca="1" si="635"/>
        <v>1</v>
      </c>
      <c r="L10127" t="s">
        <v>19</v>
      </c>
      <c r="M10127">
        <v>1</v>
      </c>
      <c r="N10127">
        <v>1</v>
      </c>
      <c r="O10127">
        <v>0</v>
      </c>
      <c r="P10127">
        <v>1</v>
      </c>
      <c r="Q10127">
        <v>0</v>
      </c>
      <c r="R10127">
        <f>SUM(M10127:N10127:O10127:P10127:Q10127)</f>
        <v>3</v>
      </c>
      <c r="S10127" s="1">
        <v>100622</v>
      </c>
      <c r="T10127" s="1" t="str">
        <f t="shared" si="634"/>
        <v>Medium</v>
      </c>
      <c r="U10127">
        <v>8</v>
      </c>
      <c r="V10127">
        <v>2022</v>
      </c>
      <c r="W10127" t="s">
        <v>20</v>
      </c>
      <c r="X10127">
        <v>3</v>
      </c>
    </row>
    <row r="10128" spans="1:24" x14ac:dyDescent="0.3">
      <c r="A10128">
        <v>10127</v>
      </c>
      <c r="B10128" t="s">
        <v>21</v>
      </c>
      <c r="C10128" t="str">
        <f>_xlfn.XLOOKUP(B10128,Lookup_table!B:B,Lookup_table!C:C)</f>
        <v>AI</v>
      </c>
      <c r="D10128" t="s">
        <v>14</v>
      </c>
      <c r="E10128" t="s">
        <v>40</v>
      </c>
      <c r="F10128" t="s">
        <v>24</v>
      </c>
      <c r="G10128" t="s">
        <v>17</v>
      </c>
      <c r="H10128" t="str">
        <f t="shared" si="632"/>
        <v>Remote</v>
      </c>
      <c r="I10128" t="s">
        <v>18</v>
      </c>
      <c r="J10128" t="str">
        <f t="shared" si="633"/>
        <v>7+ yrs</v>
      </c>
      <c r="K10128">
        <f t="shared" ca="1" si="635"/>
        <v>12</v>
      </c>
      <c r="L10128" t="s">
        <v>27</v>
      </c>
      <c r="M10128">
        <v>1</v>
      </c>
      <c r="N10128">
        <v>0</v>
      </c>
      <c r="O10128">
        <v>0</v>
      </c>
      <c r="P10128">
        <v>0</v>
      </c>
      <c r="Q10128">
        <v>1</v>
      </c>
      <c r="R10128">
        <f>SUM(M10128:N10128:O10128:P10128:Q10128)</f>
        <v>2</v>
      </c>
      <c r="S10128" s="1">
        <v>145199</v>
      </c>
      <c r="T10128" s="1" t="str">
        <f t="shared" si="634"/>
        <v>High</v>
      </c>
      <c r="U10128">
        <v>9</v>
      </c>
      <c r="V10128">
        <v>2025</v>
      </c>
      <c r="W10128" t="s">
        <v>28</v>
      </c>
      <c r="X10128">
        <v>9</v>
      </c>
    </row>
    <row r="10129" spans="1:24" x14ac:dyDescent="0.3">
      <c r="A10129">
        <v>10128</v>
      </c>
      <c r="B10129" t="s">
        <v>41</v>
      </c>
      <c r="C10129" t="str">
        <f>_xlfn.XLOOKUP(B10129,Lookup_table!B:B,Lookup_table!C:C)</f>
        <v>Data</v>
      </c>
      <c r="D10129" t="s">
        <v>22</v>
      </c>
      <c r="E10129" t="s">
        <v>38</v>
      </c>
      <c r="F10129" t="s">
        <v>24</v>
      </c>
      <c r="G10129" t="s">
        <v>17</v>
      </c>
      <c r="H10129" t="str">
        <f t="shared" si="632"/>
        <v>Remote</v>
      </c>
      <c r="I10129" t="s">
        <v>35</v>
      </c>
      <c r="J10129" t="str">
        <f t="shared" si="633"/>
        <v>0-2 yrs</v>
      </c>
      <c r="K10129">
        <f t="shared" ca="1" si="635"/>
        <v>1</v>
      </c>
      <c r="L10129" t="s">
        <v>19</v>
      </c>
      <c r="M10129">
        <v>0</v>
      </c>
      <c r="N10129">
        <v>1</v>
      </c>
      <c r="O10129">
        <v>1</v>
      </c>
      <c r="P10129">
        <v>1</v>
      </c>
      <c r="Q10129">
        <v>1</v>
      </c>
      <c r="R10129">
        <f>SUM(M10129:N10129:O10129:P10129:Q10129)</f>
        <v>4</v>
      </c>
      <c r="S10129" s="1">
        <v>112929</v>
      </c>
      <c r="T10129" s="1" t="str">
        <f t="shared" si="634"/>
        <v>Medium</v>
      </c>
      <c r="U10129">
        <v>5</v>
      </c>
      <c r="V10129">
        <v>2025</v>
      </c>
      <c r="W10129" t="s">
        <v>28</v>
      </c>
      <c r="X10129">
        <v>7</v>
      </c>
    </row>
    <row r="10130" spans="1:24" x14ac:dyDescent="0.3">
      <c r="A10130">
        <v>10129</v>
      </c>
      <c r="B10130" t="s">
        <v>33</v>
      </c>
      <c r="C10130" t="str">
        <f>_xlfn.XLOOKUP(B10130,Lookup_table!B:B,Lookup_table!C:C)</f>
        <v>Data</v>
      </c>
      <c r="D10130" t="s">
        <v>37</v>
      </c>
      <c r="E10130" t="s">
        <v>42</v>
      </c>
      <c r="F10130" t="s">
        <v>43</v>
      </c>
      <c r="G10130" t="s">
        <v>30</v>
      </c>
      <c r="H10130" t="str">
        <f t="shared" si="632"/>
        <v>Onsite/Hybrid</v>
      </c>
      <c r="I10130" t="s">
        <v>18</v>
      </c>
      <c r="J10130" t="str">
        <f t="shared" si="633"/>
        <v>7+ yrs</v>
      </c>
      <c r="K10130">
        <f t="shared" ca="1" si="635"/>
        <v>8</v>
      </c>
      <c r="L10130" t="s">
        <v>19</v>
      </c>
      <c r="M10130">
        <v>0</v>
      </c>
      <c r="N10130">
        <v>0</v>
      </c>
      <c r="O10130">
        <v>1</v>
      </c>
      <c r="P10130">
        <v>0</v>
      </c>
      <c r="Q10130">
        <v>1</v>
      </c>
      <c r="R10130">
        <f>SUM(M10130:N10130:O10130:P10130:Q10130)</f>
        <v>2</v>
      </c>
      <c r="S10130" s="1">
        <v>122953</v>
      </c>
      <c r="T10130" s="1" t="str">
        <f t="shared" si="634"/>
        <v>High</v>
      </c>
      <c r="U10130">
        <v>8</v>
      </c>
      <c r="V10130">
        <v>2025</v>
      </c>
      <c r="W10130" t="s">
        <v>20</v>
      </c>
      <c r="X10130">
        <v>4</v>
      </c>
    </row>
    <row r="10131" spans="1:24" x14ac:dyDescent="0.3">
      <c r="A10131">
        <v>10130</v>
      </c>
      <c r="B10131" t="s">
        <v>21</v>
      </c>
      <c r="C10131" t="str">
        <f>_xlfn.XLOOKUP(B10131,Lookup_table!B:B,Lookup_table!C:C)</f>
        <v>AI</v>
      </c>
      <c r="D10131" t="s">
        <v>14</v>
      </c>
      <c r="E10131" t="s">
        <v>40</v>
      </c>
      <c r="F10131" t="s">
        <v>51</v>
      </c>
      <c r="G10131" t="s">
        <v>17</v>
      </c>
      <c r="H10131" t="str">
        <f t="shared" si="632"/>
        <v>Remote</v>
      </c>
      <c r="I10131" t="s">
        <v>26</v>
      </c>
      <c r="J10131" t="str">
        <f t="shared" si="633"/>
        <v>3-6 yrs</v>
      </c>
      <c r="K10131">
        <f t="shared" ca="1" si="635"/>
        <v>6</v>
      </c>
      <c r="L10131" t="s">
        <v>19</v>
      </c>
      <c r="M10131">
        <v>1</v>
      </c>
      <c r="N10131">
        <v>1</v>
      </c>
      <c r="O10131">
        <v>1</v>
      </c>
      <c r="P10131">
        <v>1</v>
      </c>
      <c r="Q10131">
        <v>1</v>
      </c>
      <c r="R10131">
        <f>SUM(M10131:N10131:O10131:P10131:Q10131)</f>
        <v>5</v>
      </c>
      <c r="S10131" s="1">
        <v>152648</v>
      </c>
      <c r="T10131" s="1" t="str">
        <f t="shared" si="634"/>
        <v>High</v>
      </c>
      <c r="U10131">
        <v>11</v>
      </c>
      <c r="V10131">
        <v>2022</v>
      </c>
      <c r="W10131" t="s">
        <v>28</v>
      </c>
      <c r="X10131">
        <v>7</v>
      </c>
    </row>
    <row r="10132" spans="1:24" x14ac:dyDescent="0.3">
      <c r="A10132">
        <v>10131</v>
      </c>
      <c r="B10132" t="s">
        <v>21</v>
      </c>
      <c r="C10132" t="str">
        <f>_xlfn.XLOOKUP(B10132,Lookup_table!B:B,Lookup_table!C:C)</f>
        <v>AI</v>
      </c>
      <c r="D10132" t="s">
        <v>37</v>
      </c>
      <c r="E10132" t="s">
        <v>40</v>
      </c>
      <c r="F10132" t="s">
        <v>52</v>
      </c>
      <c r="G10132" t="s">
        <v>30</v>
      </c>
      <c r="H10132" t="str">
        <f t="shared" si="632"/>
        <v>Onsite/Hybrid</v>
      </c>
      <c r="I10132" t="s">
        <v>18</v>
      </c>
      <c r="J10132" t="str">
        <f t="shared" si="633"/>
        <v>7+ yrs</v>
      </c>
      <c r="K10132">
        <f t="shared" ca="1" si="635"/>
        <v>15</v>
      </c>
      <c r="L10132" t="s">
        <v>27</v>
      </c>
      <c r="M10132">
        <v>1</v>
      </c>
      <c r="N10132">
        <v>0</v>
      </c>
      <c r="O10132">
        <v>0</v>
      </c>
      <c r="P10132">
        <v>0</v>
      </c>
      <c r="Q10132">
        <v>1</v>
      </c>
      <c r="R10132">
        <f>SUM(M10132:N10132:O10132:P10132:Q10132)</f>
        <v>2</v>
      </c>
      <c r="S10132" s="1">
        <v>148650</v>
      </c>
      <c r="T10132" s="1" t="str">
        <f t="shared" si="634"/>
        <v>High</v>
      </c>
      <c r="U10132">
        <v>11</v>
      </c>
      <c r="V10132">
        <v>2024</v>
      </c>
      <c r="W10132" t="s">
        <v>34</v>
      </c>
      <c r="X10132">
        <v>6</v>
      </c>
    </row>
    <row r="10133" spans="1:24" x14ac:dyDescent="0.3">
      <c r="A10133">
        <v>10132</v>
      </c>
      <c r="B10133" t="s">
        <v>36</v>
      </c>
      <c r="C10133" t="str">
        <f>_xlfn.XLOOKUP(B10133,Lookup_table!B:B,Lookup_table!C:C)</f>
        <v>Data</v>
      </c>
      <c r="D10133" t="s">
        <v>34</v>
      </c>
      <c r="E10133" t="s">
        <v>15</v>
      </c>
      <c r="F10133" t="s">
        <v>44</v>
      </c>
      <c r="G10133" t="s">
        <v>25</v>
      </c>
      <c r="H10133" t="str">
        <f t="shared" si="632"/>
        <v>Onsite/Hybrid</v>
      </c>
      <c r="I10133" t="s">
        <v>35</v>
      </c>
      <c r="J10133" t="str">
        <f t="shared" si="633"/>
        <v>0-2 yrs</v>
      </c>
      <c r="K10133">
        <f t="shared" ca="1" si="635"/>
        <v>1</v>
      </c>
      <c r="L10133" t="s">
        <v>39</v>
      </c>
      <c r="M10133">
        <v>0</v>
      </c>
      <c r="N10133">
        <v>0</v>
      </c>
      <c r="O10133">
        <v>0</v>
      </c>
      <c r="P10133">
        <v>1</v>
      </c>
      <c r="Q10133">
        <v>1</v>
      </c>
      <c r="R10133">
        <f>SUM(M10133:N10133:O10133:P10133:Q10133)</f>
        <v>2</v>
      </c>
      <c r="S10133" s="1">
        <v>72168</v>
      </c>
      <c r="T10133" s="1" t="str">
        <f t="shared" si="634"/>
        <v>Medium</v>
      </c>
      <c r="U10133">
        <v>11</v>
      </c>
      <c r="V10133">
        <v>2024</v>
      </c>
      <c r="W10133" t="s">
        <v>28</v>
      </c>
      <c r="X10133">
        <v>7</v>
      </c>
    </row>
    <row r="10134" spans="1:24" x14ac:dyDescent="0.3">
      <c r="A10134">
        <v>10133</v>
      </c>
      <c r="B10134" t="s">
        <v>21</v>
      </c>
      <c r="C10134" t="str">
        <f>_xlfn.XLOOKUP(B10134,Lookup_table!B:B,Lookup_table!C:C)</f>
        <v>AI</v>
      </c>
      <c r="D10134" t="s">
        <v>34</v>
      </c>
      <c r="E10134" t="s">
        <v>40</v>
      </c>
      <c r="F10134" t="s">
        <v>16</v>
      </c>
      <c r="G10134" t="s">
        <v>25</v>
      </c>
      <c r="H10134" t="str">
        <f t="shared" si="632"/>
        <v>Onsite/Hybrid</v>
      </c>
      <c r="I10134" t="s">
        <v>35</v>
      </c>
      <c r="J10134" t="str">
        <f t="shared" si="633"/>
        <v>0-2 yrs</v>
      </c>
      <c r="K10134">
        <f t="shared" ca="1" si="635"/>
        <v>2</v>
      </c>
      <c r="L10134" t="s">
        <v>39</v>
      </c>
      <c r="M10134">
        <v>0</v>
      </c>
      <c r="N10134">
        <v>1</v>
      </c>
      <c r="O10134">
        <v>1</v>
      </c>
      <c r="P10134">
        <v>1</v>
      </c>
      <c r="Q10134">
        <v>1</v>
      </c>
      <c r="R10134">
        <f>SUM(M10134:N10134:O10134:P10134:Q10134)</f>
        <v>4</v>
      </c>
      <c r="S10134" s="1">
        <v>127525</v>
      </c>
      <c r="T10134" s="1" t="str">
        <f t="shared" si="634"/>
        <v>High</v>
      </c>
      <c r="U10134">
        <v>5</v>
      </c>
      <c r="V10134">
        <v>2024</v>
      </c>
      <c r="W10134" t="s">
        <v>28</v>
      </c>
      <c r="X10134">
        <v>8</v>
      </c>
    </row>
    <row r="10135" spans="1:24" x14ac:dyDescent="0.3">
      <c r="A10135">
        <v>10134</v>
      </c>
      <c r="B10135" t="s">
        <v>31</v>
      </c>
      <c r="C10135" t="str">
        <f>_xlfn.XLOOKUP(B10135,Lookup_table!B:B,Lookup_table!C:C)</f>
        <v>Business</v>
      </c>
      <c r="D10135" t="s">
        <v>22</v>
      </c>
      <c r="E10135" t="s">
        <v>32</v>
      </c>
      <c r="F10135" t="s">
        <v>51</v>
      </c>
      <c r="G10135" t="s">
        <v>30</v>
      </c>
      <c r="H10135" t="str">
        <f t="shared" si="632"/>
        <v>Onsite/Hybrid</v>
      </c>
      <c r="I10135" t="s">
        <v>18</v>
      </c>
      <c r="J10135" t="str">
        <f t="shared" si="633"/>
        <v>7+ yrs</v>
      </c>
      <c r="K10135">
        <f t="shared" ca="1" si="635"/>
        <v>8</v>
      </c>
      <c r="L10135" t="s">
        <v>39</v>
      </c>
      <c r="M10135">
        <v>0</v>
      </c>
      <c r="N10135">
        <v>0</v>
      </c>
      <c r="O10135">
        <v>1</v>
      </c>
      <c r="P10135">
        <v>0</v>
      </c>
      <c r="Q10135">
        <v>1</v>
      </c>
      <c r="R10135">
        <f>SUM(M10135:N10135:O10135:P10135:Q10135)</f>
        <v>2</v>
      </c>
      <c r="S10135" s="1">
        <v>140563</v>
      </c>
      <c r="T10135" s="1" t="str">
        <f t="shared" si="634"/>
        <v>High</v>
      </c>
      <c r="U10135">
        <v>5</v>
      </c>
      <c r="V10135">
        <v>2025</v>
      </c>
      <c r="W10135" t="s">
        <v>20</v>
      </c>
      <c r="X10135">
        <v>6</v>
      </c>
    </row>
    <row r="10136" spans="1:24" x14ac:dyDescent="0.3">
      <c r="A10136">
        <v>10135</v>
      </c>
      <c r="B10136" t="s">
        <v>31</v>
      </c>
      <c r="C10136" t="str">
        <f>_xlfn.XLOOKUP(B10136,Lookup_table!B:B,Lookup_table!C:C)</f>
        <v>Business</v>
      </c>
      <c r="D10136" t="s">
        <v>37</v>
      </c>
      <c r="E10136" t="s">
        <v>42</v>
      </c>
      <c r="F10136" t="s">
        <v>51</v>
      </c>
      <c r="G10136" t="s">
        <v>17</v>
      </c>
      <c r="H10136" t="str">
        <f t="shared" si="632"/>
        <v>Remote</v>
      </c>
      <c r="I10136" t="s">
        <v>18</v>
      </c>
      <c r="J10136" t="str">
        <f t="shared" si="633"/>
        <v>7+ yrs</v>
      </c>
      <c r="K10136">
        <f t="shared" ca="1" si="635"/>
        <v>15</v>
      </c>
      <c r="L10136" t="s">
        <v>27</v>
      </c>
      <c r="M10136">
        <v>0</v>
      </c>
      <c r="N10136">
        <v>1</v>
      </c>
      <c r="O10136">
        <v>0</v>
      </c>
      <c r="P10136">
        <v>1</v>
      </c>
      <c r="Q10136">
        <v>0</v>
      </c>
      <c r="R10136">
        <f>SUM(M10136:N10136:O10136:P10136:Q10136)</f>
        <v>2</v>
      </c>
      <c r="S10136" s="1">
        <v>115160</v>
      </c>
      <c r="T10136" s="1" t="str">
        <f t="shared" si="634"/>
        <v>Medium</v>
      </c>
      <c r="U10136">
        <v>9</v>
      </c>
      <c r="V10136">
        <v>2026</v>
      </c>
      <c r="W10136" t="s">
        <v>20</v>
      </c>
      <c r="X10136">
        <v>1</v>
      </c>
    </row>
    <row r="10137" spans="1:24" x14ac:dyDescent="0.3">
      <c r="A10137">
        <v>10136</v>
      </c>
      <c r="B10137" t="s">
        <v>31</v>
      </c>
      <c r="C10137" t="str">
        <f>_xlfn.XLOOKUP(B10137,Lookup_table!B:B,Lookup_table!C:C)</f>
        <v>Business</v>
      </c>
      <c r="D10137" t="s">
        <v>22</v>
      </c>
      <c r="E10137" t="s">
        <v>32</v>
      </c>
      <c r="F10137" t="s">
        <v>44</v>
      </c>
      <c r="G10137" t="s">
        <v>17</v>
      </c>
      <c r="H10137" t="str">
        <f t="shared" si="632"/>
        <v>Remote</v>
      </c>
      <c r="I10137" t="s">
        <v>18</v>
      </c>
      <c r="J10137" t="str">
        <f t="shared" si="633"/>
        <v>7+ yrs</v>
      </c>
      <c r="K10137">
        <f t="shared" ca="1" si="635"/>
        <v>15</v>
      </c>
      <c r="L10137" t="s">
        <v>19</v>
      </c>
      <c r="M10137">
        <v>0</v>
      </c>
      <c r="N10137">
        <v>1</v>
      </c>
      <c r="O10137">
        <v>0</v>
      </c>
      <c r="P10137">
        <v>1</v>
      </c>
      <c r="Q10137">
        <v>0</v>
      </c>
      <c r="R10137">
        <f>SUM(M10137:N10137:O10137:P10137:Q10137)</f>
        <v>2</v>
      </c>
      <c r="S10137" s="1">
        <v>133639</v>
      </c>
      <c r="T10137" s="1" t="str">
        <f t="shared" si="634"/>
        <v>High</v>
      </c>
      <c r="U10137">
        <v>8</v>
      </c>
      <c r="V10137">
        <v>2020</v>
      </c>
      <c r="W10137" t="s">
        <v>34</v>
      </c>
      <c r="X10137">
        <v>5</v>
      </c>
    </row>
    <row r="10138" spans="1:24" x14ac:dyDescent="0.3">
      <c r="A10138">
        <v>10137</v>
      </c>
      <c r="B10138" t="s">
        <v>50</v>
      </c>
      <c r="C10138" t="str">
        <f>_xlfn.XLOOKUP(B10138,Lookup_table!B:B,Lookup_table!C:C)</f>
        <v>AI</v>
      </c>
      <c r="D10138" t="s">
        <v>22</v>
      </c>
      <c r="E10138" t="s">
        <v>40</v>
      </c>
      <c r="F10138" t="s">
        <v>52</v>
      </c>
      <c r="G10138" t="s">
        <v>17</v>
      </c>
      <c r="H10138" t="str">
        <f t="shared" si="632"/>
        <v>Remote</v>
      </c>
      <c r="I10138" t="s">
        <v>35</v>
      </c>
      <c r="J10138" t="str">
        <f t="shared" si="633"/>
        <v>0-2 yrs</v>
      </c>
      <c r="K10138">
        <f t="shared" ca="1" si="635"/>
        <v>2</v>
      </c>
      <c r="L10138" t="s">
        <v>39</v>
      </c>
      <c r="M10138">
        <v>0</v>
      </c>
      <c r="N10138">
        <v>1</v>
      </c>
      <c r="O10138">
        <v>0</v>
      </c>
      <c r="P10138">
        <v>0</v>
      </c>
      <c r="Q10138">
        <v>0</v>
      </c>
      <c r="R10138">
        <f>SUM(M10138:N10138:O10138:P10138:Q10138)</f>
        <v>1</v>
      </c>
      <c r="S10138" s="1">
        <v>110542</v>
      </c>
      <c r="T10138" s="1" t="str">
        <f t="shared" si="634"/>
        <v>Medium</v>
      </c>
      <c r="U10138">
        <v>11</v>
      </c>
      <c r="V10138">
        <v>2024</v>
      </c>
      <c r="W10138" t="s">
        <v>28</v>
      </c>
      <c r="X10138">
        <v>7</v>
      </c>
    </row>
    <row r="10139" spans="1:24" x14ac:dyDescent="0.3">
      <c r="A10139">
        <v>10138</v>
      </c>
      <c r="B10139" t="s">
        <v>33</v>
      </c>
      <c r="C10139" t="str">
        <f>_xlfn.XLOOKUP(B10139,Lookup_table!B:B,Lookup_table!C:C)</f>
        <v>Data</v>
      </c>
      <c r="D10139" t="s">
        <v>22</v>
      </c>
      <c r="E10139" t="s">
        <v>42</v>
      </c>
      <c r="F10139" t="s">
        <v>51</v>
      </c>
      <c r="G10139" t="s">
        <v>17</v>
      </c>
      <c r="H10139" t="str">
        <f t="shared" si="632"/>
        <v>Remote</v>
      </c>
      <c r="I10139" t="s">
        <v>26</v>
      </c>
      <c r="J10139" t="str">
        <f t="shared" si="633"/>
        <v>3-6 yrs</v>
      </c>
      <c r="K10139">
        <f t="shared" ca="1" si="635"/>
        <v>3</v>
      </c>
      <c r="L10139" t="s">
        <v>27</v>
      </c>
      <c r="M10139">
        <v>1</v>
      </c>
      <c r="N10139">
        <v>0</v>
      </c>
      <c r="O10139">
        <v>0</v>
      </c>
      <c r="P10139">
        <v>0</v>
      </c>
      <c r="Q10139">
        <v>1</v>
      </c>
      <c r="R10139">
        <f>SUM(M10139:N10139:O10139:P10139:Q10139)</f>
        <v>2</v>
      </c>
      <c r="S10139" s="1">
        <v>109277</v>
      </c>
      <c r="T10139" s="1" t="str">
        <f t="shared" si="634"/>
        <v>Medium</v>
      </c>
      <c r="U10139">
        <v>4</v>
      </c>
      <c r="V10139">
        <v>2026</v>
      </c>
      <c r="W10139" t="s">
        <v>28</v>
      </c>
      <c r="X10139">
        <v>8</v>
      </c>
    </row>
    <row r="10140" spans="1:24" x14ac:dyDescent="0.3">
      <c r="A10140">
        <v>10139</v>
      </c>
      <c r="B10140" t="s">
        <v>31</v>
      </c>
      <c r="C10140" t="str">
        <f>_xlfn.XLOOKUP(B10140,Lookup_table!B:B,Lookup_table!C:C)</f>
        <v>Business</v>
      </c>
      <c r="D10140" t="s">
        <v>34</v>
      </c>
      <c r="E10140" t="s">
        <v>23</v>
      </c>
      <c r="F10140" t="s">
        <v>29</v>
      </c>
      <c r="G10140" t="s">
        <v>17</v>
      </c>
      <c r="H10140" t="str">
        <f t="shared" si="632"/>
        <v>Remote</v>
      </c>
      <c r="I10140" t="s">
        <v>26</v>
      </c>
      <c r="J10140" t="str">
        <f t="shared" si="633"/>
        <v>3-6 yrs</v>
      </c>
      <c r="K10140">
        <f t="shared" ca="1" si="635"/>
        <v>6</v>
      </c>
      <c r="L10140" t="s">
        <v>27</v>
      </c>
      <c r="M10140">
        <v>1</v>
      </c>
      <c r="N10140">
        <v>0</v>
      </c>
      <c r="O10140">
        <v>1</v>
      </c>
      <c r="P10140">
        <v>0</v>
      </c>
      <c r="Q10140">
        <v>1</v>
      </c>
      <c r="R10140">
        <f>SUM(M10140:N10140:O10140:P10140:Q10140)</f>
        <v>3</v>
      </c>
      <c r="S10140" s="1">
        <v>104565</v>
      </c>
      <c r="T10140" s="1" t="str">
        <f t="shared" si="634"/>
        <v>Medium</v>
      </c>
      <c r="U10140">
        <v>10</v>
      </c>
      <c r="V10140">
        <v>2024</v>
      </c>
      <c r="W10140" t="s">
        <v>34</v>
      </c>
      <c r="X10140">
        <v>4</v>
      </c>
    </row>
    <row r="10141" spans="1:24" x14ac:dyDescent="0.3">
      <c r="A10141">
        <v>10140</v>
      </c>
      <c r="B10141" t="s">
        <v>21</v>
      </c>
      <c r="C10141" t="str">
        <f>_xlfn.XLOOKUP(B10141,Lookup_table!B:B,Lookup_table!C:C)</f>
        <v>AI</v>
      </c>
      <c r="D10141" t="s">
        <v>37</v>
      </c>
      <c r="E10141" t="s">
        <v>23</v>
      </c>
      <c r="F10141" t="s">
        <v>16</v>
      </c>
      <c r="G10141" t="s">
        <v>17</v>
      </c>
      <c r="H10141" t="str">
        <f t="shared" si="632"/>
        <v>Remote</v>
      </c>
      <c r="I10141" t="s">
        <v>35</v>
      </c>
      <c r="J10141" t="str">
        <f t="shared" si="633"/>
        <v>0-2 yrs</v>
      </c>
      <c r="K10141">
        <f t="shared" ca="1" si="635"/>
        <v>0</v>
      </c>
      <c r="L10141" t="s">
        <v>27</v>
      </c>
      <c r="M10141">
        <v>1</v>
      </c>
      <c r="N10141">
        <v>0</v>
      </c>
      <c r="O10141">
        <v>0</v>
      </c>
      <c r="P10141">
        <v>1</v>
      </c>
      <c r="Q10141">
        <v>0</v>
      </c>
      <c r="R10141">
        <f>SUM(M10141:N10141:O10141:P10141:Q10141)</f>
        <v>2</v>
      </c>
      <c r="S10141" s="1">
        <v>106753</v>
      </c>
      <c r="T10141" s="1" t="str">
        <f t="shared" si="634"/>
        <v>Medium</v>
      </c>
      <c r="U10141">
        <v>9</v>
      </c>
      <c r="V10141">
        <v>2021</v>
      </c>
      <c r="W10141" t="s">
        <v>28</v>
      </c>
      <c r="X10141">
        <v>8</v>
      </c>
    </row>
    <row r="10142" spans="1:24" x14ac:dyDescent="0.3">
      <c r="A10142">
        <v>10141</v>
      </c>
      <c r="B10142" t="s">
        <v>31</v>
      </c>
      <c r="C10142" t="str">
        <f>_xlfn.XLOOKUP(B10142,Lookup_table!B:B,Lookup_table!C:C)</f>
        <v>Business</v>
      </c>
      <c r="D10142" t="s">
        <v>22</v>
      </c>
      <c r="E10142" t="s">
        <v>32</v>
      </c>
      <c r="F10142" t="s">
        <v>44</v>
      </c>
      <c r="G10142" t="s">
        <v>25</v>
      </c>
      <c r="H10142" t="str">
        <f t="shared" si="632"/>
        <v>Onsite/Hybrid</v>
      </c>
      <c r="I10142" t="s">
        <v>35</v>
      </c>
      <c r="J10142" t="str">
        <f t="shared" si="633"/>
        <v>0-2 yrs</v>
      </c>
      <c r="K10142">
        <f t="shared" ca="1" si="635"/>
        <v>1</v>
      </c>
      <c r="L10142" t="s">
        <v>39</v>
      </c>
      <c r="M10142">
        <v>1</v>
      </c>
      <c r="N10142">
        <v>0</v>
      </c>
      <c r="O10142">
        <v>0</v>
      </c>
      <c r="P10142">
        <v>0</v>
      </c>
      <c r="Q10142">
        <v>1</v>
      </c>
      <c r="R10142">
        <f>SUM(M10142:N10142:O10142:P10142:Q10142)</f>
        <v>2</v>
      </c>
      <c r="S10142" s="1">
        <v>84018</v>
      </c>
      <c r="T10142" s="1" t="str">
        <f t="shared" si="634"/>
        <v>Medium</v>
      </c>
      <c r="U10142">
        <v>10</v>
      </c>
      <c r="V10142">
        <v>2026</v>
      </c>
      <c r="W10142" t="s">
        <v>34</v>
      </c>
      <c r="X10142">
        <v>3</v>
      </c>
    </row>
    <row r="10143" spans="1:24" x14ac:dyDescent="0.3">
      <c r="A10143">
        <v>10142</v>
      </c>
      <c r="B10143" t="s">
        <v>50</v>
      </c>
      <c r="C10143" t="str">
        <f>_xlfn.XLOOKUP(B10143,Lookup_table!B:B,Lookup_table!C:C)</f>
        <v>AI</v>
      </c>
      <c r="D10143" t="s">
        <v>34</v>
      </c>
      <c r="E10143" t="s">
        <v>23</v>
      </c>
      <c r="F10143" t="s">
        <v>51</v>
      </c>
      <c r="G10143" t="s">
        <v>25</v>
      </c>
      <c r="H10143" t="str">
        <f t="shared" si="632"/>
        <v>Onsite/Hybrid</v>
      </c>
      <c r="I10143" t="s">
        <v>35</v>
      </c>
      <c r="J10143" t="str">
        <f t="shared" si="633"/>
        <v>0-2 yrs</v>
      </c>
      <c r="K10143">
        <f t="shared" ca="1" si="635"/>
        <v>1</v>
      </c>
      <c r="L10143" t="s">
        <v>39</v>
      </c>
      <c r="M10143">
        <v>0</v>
      </c>
      <c r="N10143">
        <v>1</v>
      </c>
      <c r="O10143">
        <v>0</v>
      </c>
      <c r="P10143">
        <v>0</v>
      </c>
      <c r="Q10143">
        <v>1</v>
      </c>
      <c r="R10143">
        <f>SUM(M10143:N10143:O10143:P10143:Q10143)</f>
        <v>2</v>
      </c>
      <c r="S10143" s="1">
        <v>99070</v>
      </c>
      <c r="T10143" s="1" t="str">
        <f t="shared" si="634"/>
        <v>Medium</v>
      </c>
      <c r="U10143">
        <v>11</v>
      </c>
      <c r="V10143">
        <v>2024</v>
      </c>
      <c r="W10143" t="s">
        <v>28</v>
      </c>
      <c r="X10143">
        <v>7</v>
      </c>
    </row>
    <row r="10144" spans="1:24" x14ac:dyDescent="0.3">
      <c r="A10144">
        <v>10143</v>
      </c>
      <c r="B10144" t="s">
        <v>41</v>
      </c>
      <c r="C10144" t="str">
        <f>_xlfn.XLOOKUP(B10144,Lookup_table!B:B,Lookup_table!C:C)</f>
        <v>Data</v>
      </c>
      <c r="D10144" t="s">
        <v>37</v>
      </c>
      <c r="E10144" t="s">
        <v>42</v>
      </c>
      <c r="F10144" t="s">
        <v>51</v>
      </c>
      <c r="G10144" t="s">
        <v>17</v>
      </c>
      <c r="H10144" t="str">
        <f t="shared" si="632"/>
        <v>Remote</v>
      </c>
      <c r="I10144" t="s">
        <v>35</v>
      </c>
      <c r="J10144" t="str">
        <f t="shared" si="633"/>
        <v>0-2 yrs</v>
      </c>
      <c r="K10144">
        <f t="shared" ca="1" si="635"/>
        <v>2</v>
      </c>
      <c r="L10144" t="s">
        <v>19</v>
      </c>
      <c r="M10144">
        <v>0</v>
      </c>
      <c r="N10144">
        <v>0</v>
      </c>
      <c r="O10144">
        <v>0</v>
      </c>
      <c r="P10144">
        <v>1</v>
      </c>
      <c r="Q10144">
        <v>1</v>
      </c>
      <c r="R10144">
        <f>SUM(M10144:N10144:O10144:P10144:Q10144)</f>
        <v>2</v>
      </c>
      <c r="S10144" s="1">
        <v>71638</v>
      </c>
      <c r="T10144" s="1" t="str">
        <f t="shared" si="634"/>
        <v>Medium</v>
      </c>
      <c r="U10144">
        <v>5</v>
      </c>
      <c r="V10144">
        <v>2026</v>
      </c>
      <c r="W10144" t="s">
        <v>28</v>
      </c>
      <c r="X10144">
        <v>7</v>
      </c>
    </row>
    <row r="10145" spans="1:24" x14ac:dyDescent="0.3">
      <c r="A10145">
        <v>10144</v>
      </c>
      <c r="B10145" t="s">
        <v>41</v>
      </c>
      <c r="C10145" t="str">
        <f>_xlfn.XLOOKUP(B10145,Lookup_table!B:B,Lookup_table!C:C)</f>
        <v>Data</v>
      </c>
      <c r="D10145" t="s">
        <v>22</v>
      </c>
      <c r="E10145" t="s">
        <v>15</v>
      </c>
      <c r="F10145" t="s">
        <v>16</v>
      </c>
      <c r="G10145" t="s">
        <v>17</v>
      </c>
      <c r="H10145" t="str">
        <f t="shared" si="632"/>
        <v>Remote</v>
      </c>
      <c r="I10145" t="s">
        <v>26</v>
      </c>
      <c r="J10145" t="str">
        <f t="shared" si="633"/>
        <v>3-6 yrs</v>
      </c>
      <c r="K10145">
        <f t="shared" ca="1" si="635"/>
        <v>5</v>
      </c>
      <c r="L10145" t="s">
        <v>39</v>
      </c>
      <c r="M10145">
        <v>1</v>
      </c>
      <c r="N10145">
        <v>1</v>
      </c>
      <c r="O10145">
        <v>1</v>
      </c>
      <c r="P10145">
        <v>1</v>
      </c>
      <c r="Q10145">
        <v>0</v>
      </c>
      <c r="R10145">
        <f>SUM(M10145:N10145:O10145:P10145:Q10145)</f>
        <v>4</v>
      </c>
      <c r="S10145" s="1">
        <v>120339</v>
      </c>
      <c r="T10145" s="1" t="str">
        <f t="shared" si="634"/>
        <v>High</v>
      </c>
      <c r="U10145">
        <v>11</v>
      </c>
      <c r="V10145">
        <v>2024</v>
      </c>
      <c r="W10145" t="s">
        <v>28</v>
      </c>
      <c r="X10145">
        <v>2</v>
      </c>
    </row>
    <row r="10146" spans="1:24" x14ac:dyDescent="0.3">
      <c r="A10146">
        <v>10145</v>
      </c>
      <c r="B10146" t="s">
        <v>50</v>
      </c>
      <c r="C10146" t="str">
        <f>_xlfn.XLOOKUP(B10146,Lookup_table!B:B,Lookup_table!C:C)</f>
        <v>AI</v>
      </c>
      <c r="D10146" t="s">
        <v>22</v>
      </c>
      <c r="E10146" t="s">
        <v>40</v>
      </c>
      <c r="F10146" t="s">
        <v>51</v>
      </c>
      <c r="G10146" t="s">
        <v>17</v>
      </c>
      <c r="H10146" t="str">
        <f t="shared" si="632"/>
        <v>Remote</v>
      </c>
      <c r="I10146" t="s">
        <v>35</v>
      </c>
      <c r="J10146" t="str">
        <f t="shared" si="633"/>
        <v>0-2 yrs</v>
      </c>
      <c r="K10146">
        <f t="shared" ca="1" si="635"/>
        <v>0</v>
      </c>
      <c r="L10146" t="s">
        <v>19</v>
      </c>
      <c r="M10146">
        <v>1</v>
      </c>
      <c r="N10146">
        <v>0</v>
      </c>
      <c r="O10146">
        <v>0</v>
      </c>
      <c r="P10146">
        <v>0</v>
      </c>
      <c r="Q10146">
        <v>1</v>
      </c>
      <c r="R10146">
        <f>SUM(M10146:N10146:O10146:P10146:Q10146)</f>
        <v>2</v>
      </c>
      <c r="S10146" s="1">
        <v>119965</v>
      </c>
      <c r="T10146" s="1" t="str">
        <f t="shared" si="634"/>
        <v>Medium</v>
      </c>
      <c r="U10146">
        <v>9</v>
      </c>
      <c r="V10146">
        <v>2023</v>
      </c>
      <c r="W10146" t="s">
        <v>20</v>
      </c>
      <c r="X10146">
        <v>6</v>
      </c>
    </row>
    <row r="10147" spans="1:24" x14ac:dyDescent="0.3">
      <c r="A10147">
        <v>10146</v>
      </c>
      <c r="B10147" t="s">
        <v>41</v>
      </c>
      <c r="C10147" t="str">
        <f>_xlfn.XLOOKUP(B10147,Lookup_table!B:B,Lookup_table!C:C)</f>
        <v>Data</v>
      </c>
      <c r="D10147" t="s">
        <v>37</v>
      </c>
      <c r="E10147" t="s">
        <v>40</v>
      </c>
      <c r="F10147" t="s">
        <v>44</v>
      </c>
      <c r="G10147" t="s">
        <v>17</v>
      </c>
      <c r="H10147" t="str">
        <f t="shared" si="632"/>
        <v>Remote</v>
      </c>
      <c r="I10147" t="s">
        <v>35</v>
      </c>
      <c r="J10147" t="str">
        <f t="shared" si="633"/>
        <v>0-2 yrs</v>
      </c>
      <c r="K10147">
        <f t="shared" ca="1" si="635"/>
        <v>2</v>
      </c>
      <c r="L10147" t="s">
        <v>39</v>
      </c>
      <c r="M10147">
        <v>0</v>
      </c>
      <c r="N10147">
        <v>0</v>
      </c>
      <c r="O10147">
        <v>1</v>
      </c>
      <c r="P10147">
        <v>1</v>
      </c>
      <c r="Q10147">
        <v>0</v>
      </c>
      <c r="R10147">
        <f>SUM(M10147:N10147:O10147:P10147:Q10147)</f>
        <v>2</v>
      </c>
      <c r="S10147" s="1">
        <v>79023</v>
      </c>
      <c r="T10147" s="1" t="str">
        <f t="shared" si="634"/>
        <v>Medium</v>
      </c>
      <c r="U10147">
        <v>5</v>
      </c>
      <c r="V10147">
        <v>2026</v>
      </c>
      <c r="W10147" t="s">
        <v>28</v>
      </c>
      <c r="X10147">
        <v>8</v>
      </c>
    </row>
    <row r="10148" spans="1:24" x14ac:dyDescent="0.3">
      <c r="A10148">
        <v>10147</v>
      </c>
      <c r="B10148" t="s">
        <v>50</v>
      </c>
      <c r="C10148" t="str">
        <f>_xlfn.XLOOKUP(B10148,Lookup_table!B:B,Lookup_table!C:C)</f>
        <v>AI</v>
      </c>
      <c r="D10148" t="s">
        <v>14</v>
      </c>
      <c r="E10148" t="s">
        <v>40</v>
      </c>
      <c r="F10148" t="s">
        <v>43</v>
      </c>
      <c r="G10148" t="s">
        <v>17</v>
      </c>
      <c r="H10148" t="str">
        <f t="shared" si="632"/>
        <v>Remote</v>
      </c>
      <c r="I10148" t="s">
        <v>18</v>
      </c>
      <c r="J10148" t="str">
        <f t="shared" si="633"/>
        <v>7+ yrs</v>
      </c>
      <c r="K10148">
        <f t="shared" ca="1" si="635"/>
        <v>14</v>
      </c>
      <c r="L10148" t="s">
        <v>27</v>
      </c>
      <c r="M10148">
        <v>0</v>
      </c>
      <c r="N10148">
        <v>1</v>
      </c>
      <c r="O10148">
        <v>0</v>
      </c>
      <c r="P10148">
        <v>1</v>
      </c>
      <c r="Q10148">
        <v>0</v>
      </c>
      <c r="R10148">
        <f>SUM(M10148:N10148:O10148:P10148:Q10148)</f>
        <v>2</v>
      </c>
      <c r="S10148" s="1">
        <v>155503</v>
      </c>
      <c r="T10148" s="1" t="str">
        <f t="shared" si="634"/>
        <v>High</v>
      </c>
      <c r="U10148">
        <v>5</v>
      </c>
      <c r="V10148">
        <v>2025</v>
      </c>
      <c r="W10148" t="s">
        <v>20</v>
      </c>
      <c r="X10148">
        <v>2</v>
      </c>
    </row>
    <row r="10149" spans="1:24" x14ac:dyDescent="0.3">
      <c r="A10149">
        <v>10148</v>
      </c>
      <c r="B10149" t="s">
        <v>41</v>
      </c>
      <c r="C10149" t="str">
        <f>_xlfn.XLOOKUP(B10149,Lookup_table!B:B,Lookup_table!C:C)</f>
        <v>Data</v>
      </c>
      <c r="D10149" t="s">
        <v>14</v>
      </c>
      <c r="E10149" t="s">
        <v>32</v>
      </c>
      <c r="F10149" t="s">
        <v>44</v>
      </c>
      <c r="G10149" t="s">
        <v>17</v>
      </c>
      <c r="H10149" t="str">
        <f t="shared" si="632"/>
        <v>Remote</v>
      </c>
      <c r="I10149" t="s">
        <v>26</v>
      </c>
      <c r="J10149" t="str">
        <f t="shared" si="633"/>
        <v>3-6 yrs</v>
      </c>
      <c r="K10149">
        <f t="shared" ca="1" si="635"/>
        <v>4</v>
      </c>
      <c r="L10149" t="s">
        <v>19</v>
      </c>
      <c r="M10149">
        <v>0</v>
      </c>
      <c r="N10149">
        <v>1</v>
      </c>
      <c r="O10149">
        <v>1</v>
      </c>
      <c r="P10149">
        <v>0</v>
      </c>
      <c r="Q10149">
        <v>1</v>
      </c>
      <c r="R10149">
        <f>SUM(M10149:N10149:O10149:P10149:Q10149)</f>
        <v>3</v>
      </c>
      <c r="S10149" s="1">
        <v>96183</v>
      </c>
      <c r="T10149" s="1" t="str">
        <f t="shared" si="634"/>
        <v>Medium</v>
      </c>
      <c r="U10149">
        <v>12</v>
      </c>
      <c r="V10149">
        <v>2026</v>
      </c>
      <c r="W10149" t="s">
        <v>20</v>
      </c>
      <c r="X10149">
        <v>2</v>
      </c>
    </row>
    <row r="10150" spans="1:24" x14ac:dyDescent="0.3">
      <c r="A10150">
        <v>10149</v>
      </c>
      <c r="B10150" t="s">
        <v>36</v>
      </c>
      <c r="C10150" t="str">
        <f>_xlfn.XLOOKUP(B10150,Lookup_table!B:B,Lookup_table!C:C)</f>
        <v>Data</v>
      </c>
      <c r="D10150" t="s">
        <v>34</v>
      </c>
      <c r="E10150" t="s">
        <v>42</v>
      </c>
      <c r="F10150" t="s">
        <v>16</v>
      </c>
      <c r="G10150" t="s">
        <v>30</v>
      </c>
      <c r="H10150" t="str">
        <f t="shared" si="632"/>
        <v>Onsite/Hybrid</v>
      </c>
      <c r="I10150" t="s">
        <v>26</v>
      </c>
      <c r="J10150" t="str">
        <f t="shared" si="633"/>
        <v>3-6 yrs</v>
      </c>
      <c r="K10150">
        <f t="shared" ca="1" si="635"/>
        <v>4</v>
      </c>
      <c r="L10150" t="s">
        <v>39</v>
      </c>
      <c r="M10150">
        <v>0</v>
      </c>
      <c r="N10150">
        <v>0</v>
      </c>
      <c r="O10150">
        <v>0</v>
      </c>
      <c r="P10150">
        <v>1</v>
      </c>
      <c r="Q10150">
        <v>0</v>
      </c>
      <c r="R10150">
        <f>SUM(M10150:N10150:O10150:P10150:Q10150)</f>
        <v>1</v>
      </c>
      <c r="S10150" s="1">
        <v>86673</v>
      </c>
      <c r="T10150" s="1" t="str">
        <f t="shared" si="634"/>
        <v>Medium</v>
      </c>
      <c r="U10150">
        <v>4</v>
      </c>
      <c r="V10150">
        <v>2022</v>
      </c>
      <c r="W10150" t="s">
        <v>20</v>
      </c>
      <c r="X10150">
        <v>3</v>
      </c>
    </row>
    <row r="10151" spans="1:24" x14ac:dyDescent="0.3">
      <c r="A10151">
        <v>10150</v>
      </c>
      <c r="B10151" t="s">
        <v>50</v>
      </c>
      <c r="C10151" t="str">
        <f>_xlfn.XLOOKUP(B10151,Lookup_table!B:B,Lookup_table!C:C)</f>
        <v>AI</v>
      </c>
      <c r="D10151" t="s">
        <v>22</v>
      </c>
      <c r="E10151" t="s">
        <v>38</v>
      </c>
      <c r="F10151" t="s">
        <v>51</v>
      </c>
      <c r="G10151" t="s">
        <v>17</v>
      </c>
      <c r="H10151" t="str">
        <f t="shared" si="632"/>
        <v>Remote</v>
      </c>
      <c r="I10151" t="s">
        <v>35</v>
      </c>
      <c r="J10151" t="str">
        <f t="shared" si="633"/>
        <v>0-2 yrs</v>
      </c>
      <c r="K10151">
        <f t="shared" ca="1" si="635"/>
        <v>1</v>
      </c>
      <c r="L10151" t="s">
        <v>19</v>
      </c>
      <c r="M10151">
        <v>0</v>
      </c>
      <c r="N10151">
        <v>1</v>
      </c>
      <c r="O10151">
        <v>0</v>
      </c>
      <c r="P10151">
        <v>0</v>
      </c>
      <c r="Q10151">
        <v>0</v>
      </c>
      <c r="R10151">
        <f>SUM(M10151:N10151:O10151:P10151:Q10151)</f>
        <v>1</v>
      </c>
      <c r="S10151" s="1">
        <v>111300</v>
      </c>
      <c r="T10151" s="1" t="str">
        <f t="shared" si="634"/>
        <v>Medium</v>
      </c>
      <c r="U10151">
        <v>10</v>
      </c>
      <c r="V10151">
        <v>2025</v>
      </c>
      <c r="W10151" t="s">
        <v>28</v>
      </c>
      <c r="X10151">
        <v>8</v>
      </c>
    </row>
    <row r="10152" spans="1:24" x14ac:dyDescent="0.3">
      <c r="A10152">
        <v>10151</v>
      </c>
      <c r="B10152" t="s">
        <v>41</v>
      </c>
      <c r="C10152" t="str">
        <f>_xlfn.XLOOKUP(B10152,Lookup_table!B:B,Lookup_table!C:C)</f>
        <v>Data</v>
      </c>
      <c r="D10152" t="s">
        <v>14</v>
      </c>
      <c r="E10152" t="s">
        <v>23</v>
      </c>
      <c r="F10152" t="s">
        <v>24</v>
      </c>
      <c r="G10152" t="s">
        <v>30</v>
      </c>
      <c r="H10152" t="str">
        <f t="shared" si="632"/>
        <v>Onsite/Hybrid</v>
      </c>
      <c r="I10152" t="s">
        <v>26</v>
      </c>
      <c r="J10152" t="str">
        <f t="shared" si="633"/>
        <v>3-6 yrs</v>
      </c>
      <c r="K10152">
        <f t="shared" ca="1" si="635"/>
        <v>5</v>
      </c>
      <c r="L10152" t="s">
        <v>27</v>
      </c>
      <c r="M10152">
        <v>0</v>
      </c>
      <c r="N10152">
        <v>1</v>
      </c>
      <c r="O10152">
        <v>1</v>
      </c>
      <c r="P10152">
        <v>1</v>
      </c>
      <c r="Q10152">
        <v>1</v>
      </c>
      <c r="R10152">
        <f>SUM(M10152:N10152:O10152:P10152:Q10152)</f>
        <v>4</v>
      </c>
      <c r="S10152" s="1">
        <v>116642</v>
      </c>
      <c r="T10152" s="1" t="str">
        <f t="shared" si="634"/>
        <v>Medium</v>
      </c>
      <c r="U10152">
        <v>11</v>
      </c>
      <c r="V10152">
        <v>2020</v>
      </c>
      <c r="W10152" t="s">
        <v>28</v>
      </c>
      <c r="X10152">
        <v>2</v>
      </c>
    </row>
    <row r="10153" spans="1:24" x14ac:dyDescent="0.3">
      <c r="A10153">
        <v>10152</v>
      </c>
      <c r="B10153" t="s">
        <v>33</v>
      </c>
      <c r="C10153" t="str">
        <f>_xlfn.XLOOKUP(B10153,Lookup_table!B:B,Lookup_table!C:C)</f>
        <v>Data</v>
      </c>
      <c r="D10153" t="s">
        <v>37</v>
      </c>
      <c r="E10153" t="s">
        <v>23</v>
      </c>
      <c r="F10153" t="s">
        <v>16</v>
      </c>
      <c r="G10153" t="s">
        <v>17</v>
      </c>
      <c r="H10153" t="str">
        <f t="shared" si="632"/>
        <v>Remote</v>
      </c>
      <c r="I10153" t="s">
        <v>26</v>
      </c>
      <c r="J10153" t="str">
        <f t="shared" si="633"/>
        <v>3-6 yrs</v>
      </c>
      <c r="K10153">
        <f t="shared" ca="1" si="635"/>
        <v>3</v>
      </c>
      <c r="L10153" t="s">
        <v>27</v>
      </c>
      <c r="M10153">
        <v>1</v>
      </c>
      <c r="N10153">
        <v>0</v>
      </c>
      <c r="O10153">
        <v>1</v>
      </c>
      <c r="P10153">
        <v>1</v>
      </c>
      <c r="Q10153">
        <v>0</v>
      </c>
      <c r="R10153">
        <f>SUM(M10153:N10153:O10153:P10153:Q10153)</f>
        <v>3</v>
      </c>
      <c r="S10153" s="1">
        <v>106596</v>
      </c>
      <c r="T10153" s="1" t="str">
        <f t="shared" si="634"/>
        <v>Medium</v>
      </c>
      <c r="U10153">
        <v>5</v>
      </c>
      <c r="V10153">
        <v>2023</v>
      </c>
      <c r="W10153" t="s">
        <v>28</v>
      </c>
      <c r="X10153">
        <v>7</v>
      </c>
    </row>
    <row r="10154" spans="1:24" x14ac:dyDescent="0.3">
      <c r="A10154">
        <v>10153</v>
      </c>
      <c r="B10154" t="s">
        <v>41</v>
      </c>
      <c r="C10154" t="str">
        <f>_xlfn.XLOOKUP(B10154,Lookup_table!B:B,Lookup_table!C:C)</f>
        <v>Data</v>
      </c>
      <c r="D10154" t="s">
        <v>14</v>
      </c>
      <c r="E10154" t="s">
        <v>40</v>
      </c>
      <c r="F10154" t="s">
        <v>52</v>
      </c>
      <c r="G10154" t="s">
        <v>30</v>
      </c>
      <c r="H10154" t="str">
        <f t="shared" si="632"/>
        <v>Onsite/Hybrid</v>
      </c>
      <c r="I10154" t="s">
        <v>35</v>
      </c>
      <c r="J10154" t="str">
        <f t="shared" si="633"/>
        <v>0-2 yrs</v>
      </c>
      <c r="K10154">
        <f t="shared" ca="1" si="635"/>
        <v>0</v>
      </c>
      <c r="L10154" t="s">
        <v>39</v>
      </c>
      <c r="M10154">
        <v>0</v>
      </c>
      <c r="N10154">
        <v>1</v>
      </c>
      <c r="O10154">
        <v>1</v>
      </c>
      <c r="P10154">
        <v>1</v>
      </c>
      <c r="Q10154">
        <v>0</v>
      </c>
      <c r="R10154">
        <f>SUM(M10154:N10154:O10154:P10154:Q10154)</f>
        <v>3</v>
      </c>
      <c r="S10154" s="1">
        <v>81306</v>
      </c>
      <c r="T10154" s="1" t="str">
        <f t="shared" si="634"/>
        <v>Medium</v>
      </c>
      <c r="U10154">
        <v>2</v>
      </c>
      <c r="V10154">
        <v>2023</v>
      </c>
      <c r="W10154" t="s">
        <v>28</v>
      </c>
      <c r="X10154">
        <v>7</v>
      </c>
    </row>
    <row r="10155" spans="1:24" x14ac:dyDescent="0.3">
      <c r="A10155">
        <v>10154</v>
      </c>
      <c r="B10155" t="s">
        <v>31</v>
      </c>
      <c r="C10155" t="str">
        <f>_xlfn.XLOOKUP(B10155,Lookup_table!B:B,Lookup_table!C:C)</f>
        <v>Business</v>
      </c>
      <c r="D10155" t="s">
        <v>14</v>
      </c>
      <c r="E10155" t="s">
        <v>38</v>
      </c>
      <c r="F10155" t="s">
        <v>52</v>
      </c>
      <c r="G10155" t="s">
        <v>30</v>
      </c>
      <c r="H10155" t="str">
        <f t="shared" si="632"/>
        <v>Onsite/Hybrid</v>
      </c>
      <c r="I10155" t="s">
        <v>18</v>
      </c>
      <c r="J10155" t="str">
        <f t="shared" si="633"/>
        <v>7+ yrs</v>
      </c>
      <c r="K10155">
        <f t="shared" ca="1" si="635"/>
        <v>9</v>
      </c>
      <c r="L10155" t="s">
        <v>19</v>
      </c>
      <c r="M10155">
        <v>0</v>
      </c>
      <c r="N10155">
        <v>0</v>
      </c>
      <c r="O10155">
        <v>0</v>
      </c>
      <c r="P10155">
        <v>0</v>
      </c>
      <c r="Q10155">
        <v>1</v>
      </c>
      <c r="R10155">
        <f>SUM(M10155:N10155:O10155:P10155:Q10155)</f>
        <v>1</v>
      </c>
      <c r="S10155" s="1">
        <v>107815</v>
      </c>
      <c r="T10155" s="1" t="str">
        <f t="shared" si="634"/>
        <v>Medium</v>
      </c>
      <c r="U10155">
        <v>12</v>
      </c>
      <c r="V10155">
        <v>2020</v>
      </c>
      <c r="W10155" t="s">
        <v>20</v>
      </c>
      <c r="X10155">
        <v>4</v>
      </c>
    </row>
    <row r="10156" spans="1:24" x14ac:dyDescent="0.3">
      <c r="A10156">
        <v>10155</v>
      </c>
      <c r="B10156" t="s">
        <v>50</v>
      </c>
      <c r="C10156" t="str">
        <f>_xlfn.XLOOKUP(B10156,Lookup_table!B:B,Lookup_table!C:C)</f>
        <v>AI</v>
      </c>
      <c r="D10156" t="s">
        <v>34</v>
      </c>
      <c r="E10156" t="s">
        <v>23</v>
      </c>
      <c r="F10156" t="s">
        <v>44</v>
      </c>
      <c r="G10156" t="s">
        <v>25</v>
      </c>
      <c r="H10156" t="str">
        <f t="shared" si="632"/>
        <v>Onsite/Hybrid</v>
      </c>
      <c r="I10156" t="s">
        <v>26</v>
      </c>
      <c r="J10156" t="str">
        <f t="shared" si="633"/>
        <v>3-6 yrs</v>
      </c>
      <c r="K10156">
        <f t="shared" ca="1" si="635"/>
        <v>6</v>
      </c>
      <c r="L10156" t="s">
        <v>39</v>
      </c>
      <c r="M10156">
        <v>1</v>
      </c>
      <c r="N10156">
        <v>0</v>
      </c>
      <c r="O10156">
        <v>0</v>
      </c>
      <c r="P10156">
        <v>0</v>
      </c>
      <c r="Q10156">
        <v>1</v>
      </c>
      <c r="R10156">
        <f>SUM(M10156:N10156:O10156:P10156:Q10156)</f>
        <v>2</v>
      </c>
      <c r="S10156" s="1">
        <v>120004</v>
      </c>
      <c r="T10156" s="1" t="str">
        <f t="shared" si="634"/>
        <v>High</v>
      </c>
      <c r="U10156">
        <v>9</v>
      </c>
      <c r="V10156">
        <v>2026</v>
      </c>
      <c r="W10156" t="s">
        <v>28</v>
      </c>
      <c r="X10156">
        <v>7</v>
      </c>
    </row>
    <row r="10157" spans="1:24" x14ac:dyDescent="0.3">
      <c r="A10157">
        <v>10156</v>
      </c>
      <c r="B10157" t="s">
        <v>41</v>
      </c>
      <c r="C10157" t="str">
        <f>_xlfn.XLOOKUP(B10157,Lookup_table!B:B,Lookup_table!C:C)</f>
        <v>Data</v>
      </c>
      <c r="D10157" t="s">
        <v>14</v>
      </c>
      <c r="E10157" t="s">
        <v>42</v>
      </c>
      <c r="F10157" t="s">
        <v>16</v>
      </c>
      <c r="G10157" t="s">
        <v>25</v>
      </c>
      <c r="H10157" t="str">
        <f t="shared" si="632"/>
        <v>Onsite/Hybrid</v>
      </c>
      <c r="I10157" t="s">
        <v>18</v>
      </c>
      <c r="J10157" t="str">
        <f t="shared" si="633"/>
        <v>7+ yrs</v>
      </c>
      <c r="K10157">
        <f t="shared" ca="1" si="635"/>
        <v>11</v>
      </c>
      <c r="L10157" t="s">
        <v>19</v>
      </c>
      <c r="M10157">
        <v>1</v>
      </c>
      <c r="N10157">
        <v>1</v>
      </c>
      <c r="O10157">
        <v>0</v>
      </c>
      <c r="P10157">
        <v>1</v>
      </c>
      <c r="Q10157">
        <v>1</v>
      </c>
      <c r="R10157">
        <f>SUM(M10157:N10157:O10157:P10157:Q10157)</f>
        <v>4</v>
      </c>
      <c r="S10157" s="1">
        <v>127375</v>
      </c>
      <c r="T10157" s="1" t="str">
        <f t="shared" si="634"/>
        <v>High</v>
      </c>
      <c r="U10157">
        <v>8</v>
      </c>
      <c r="V10157">
        <v>2026</v>
      </c>
      <c r="W10157" t="s">
        <v>28</v>
      </c>
      <c r="X10157">
        <v>8</v>
      </c>
    </row>
    <row r="10158" spans="1:24" x14ac:dyDescent="0.3">
      <c r="A10158">
        <v>10157</v>
      </c>
      <c r="B10158" t="s">
        <v>50</v>
      </c>
      <c r="C10158" t="str">
        <f>_xlfn.XLOOKUP(B10158,Lookup_table!B:B,Lookup_table!C:C)</f>
        <v>AI</v>
      </c>
      <c r="D10158" t="s">
        <v>34</v>
      </c>
      <c r="E10158" t="s">
        <v>42</v>
      </c>
      <c r="F10158" t="s">
        <v>44</v>
      </c>
      <c r="G10158" t="s">
        <v>30</v>
      </c>
      <c r="H10158" t="str">
        <f t="shared" si="632"/>
        <v>Onsite/Hybrid</v>
      </c>
      <c r="I10158" t="s">
        <v>35</v>
      </c>
      <c r="J10158" t="str">
        <f t="shared" si="633"/>
        <v>0-2 yrs</v>
      </c>
      <c r="K10158">
        <f t="shared" ca="1" si="635"/>
        <v>2</v>
      </c>
      <c r="L10158" t="s">
        <v>39</v>
      </c>
      <c r="M10158">
        <v>1</v>
      </c>
      <c r="N10158">
        <v>0</v>
      </c>
      <c r="O10158">
        <v>1</v>
      </c>
      <c r="P10158">
        <v>0</v>
      </c>
      <c r="Q10158">
        <v>1</v>
      </c>
      <c r="R10158">
        <f>SUM(M10158:N10158:O10158:P10158:Q10158)</f>
        <v>3</v>
      </c>
      <c r="S10158" s="1">
        <v>119149</v>
      </c>
      <c r="T10158" s="1" t="str">
        <f t="shared" si="634"/>
        <v>Medium</v>
      </c>
      <c r="U10158">
        <v>4</v>
      </c>
      <c r="V10158">
        <v>2021</v>
      </c>
      <c r="W10158" t="s">
        <v>34</v>
      </c>
      <c r="X10158">
        <v>3</v>
      </c>
    </row>
    <row r="10159" spans="1:24" x14ac:dyDescent="0.3">
      <c r="A10159">
        <v>10158</v>
      </c>
      <c r="B10159" t="s">
        <v>50</v>
      </c>
      <c r="C10159" t="str">
        <f>_xlfn.XLOOKUP(B10159,Lookup_table!B:B,Lookup_table!C:C)</f>
        <v>AI</v>
      </c>
      <c r="D10159" t="s">
        <v>37</v>
      </c>
      <c r="E10159" t="s">
        <v>23</v>
      </c>
      <c r="F10159" t="s">
        <v>51</v>
      </c>
      <c r="G10159" t="s">
        <v>17</v>
      </c>
      <c r="H10159" t="str">
        <f t="shared" si="632"/>
        <v>Remote</v>
      </c>
      <c r="I10159" t="s">
        <v>26</v>
      </c>
      <c r="J10159" t="str">
        <f t="shared" si="633"/>
        <v>3-6 yrs</v>
      </c>
      <c r="K10159">
        <f t="shared" ca="1" si="635"/>
        <v>5</v>
      </c>
      <c r="L10159" t="s">
        <v>19</v>
      </c>
      <c r="M10159">
        <v>0</v>
      </c>
      <c r="N10159">
        <v>1</v>
      </c>
      <c r="O10159">
        <v>0</v>
      </c>
      <c r="P10159">
        <v>0</v>
      </c>
      <c r="Q10159">
        <v>0</v>
      </c>
      <c r="R10159">
        <f>SUM(M10159:N10159:O10159:P10159:Q10159)</f>
        <v>1</v>
      </c>
      <c r="S10159" s="1">
        <v>116858</v>
      </c>
      <c r="T10159" s="1" t="str">
        <f t="shared" si="634"/>
        <v>Medium</v>
      </c>
      <c r="U10159">
        <v>8</v>
      </c>
      <c r="V10159">
        <v>2024</v>
      </c>
      <c r="W10159" t="s">
        <v>34</v>
      </c>
      <c r="X10159">
        <v>5</v>
      </c>
    </row>
    <row r="10160" spans="1:24" x14ac:dyDescent="0.3">
      <c r="A10160">
        <v>10159</v>
      </c>
      <c r="B10160" t="s">
        <v>36</v>
      </c>
      <c r="C10160" t="str">
        <f>_xlfn.XLOOKUP(B10160,Lookup_table!B:B,Lookup_table!C:C)</f>
        <v>Data</v>
      </c>
      <c r="D10160" t="s">
        <v>22</v>
      </c>
      <c r="E10160" t="s">
        <v>42</v>
      </c>
      <c r="F10160" t="s">
        <v>52</v>
      </c>
      <c r="G10160" t="s">
        <v>17</v>
      </c>
      <c r="H10160" t="str">
        <f t="shared" si="632"/>
        <v>Remote</v>
      </c>
      <c r="I10160" t="s">
        <v>35</v>
      </c>
      <c r="J10160" t="str">
        <f t="shared" si="633"/>
        <v>0-2 yrs</v>
      </c>
      <c r="K10160">
        <f t="shared" ca="1" si="635"/>
        <v>2</v>
      </c>
      <c r="L10160" t="s">
        <v>19</v>
      </c>
      <c r="M10160">
        <v>1</v>
      </c>
      <c r="N10160">
        <v>1</v>
      </c>
      <c r="O10160">
        <v>1</v>
      </c>
      <c r="P10160">
        <v>0</v>
      </c>
      <c r="Q10160">
        <v>0</v>
      </c>
      <c r="R10160">
        <f>SUM(M10160:N10160:O10160:P10160:Q10160)</f>
        <v>3</v>
      </c>
      <c r="S10160" s="1">
        <v>80405</v>
      </c>
      <c r="T10160" s="1" t="str">
        <f t="shared" si="634"/>
        <v>Medium</v>
      </c>
      <c r="U10160">
        <v>7</v>
      </c>
      <c r="V10160">
        <v>2021</v>
      </c>
      <c r="W10160" t="s">
        <v>20</v>
      </c>
      <c r="X10160">
        <v>3</v>
      </c>
    </row>
    <row r="10161" spans="1:24" x14ac:dyDescent="0.3">
      <c r="A10161">
        <v>10160</v>
      </c>
      <c r="B10161" t="s">
        <v>36</v>
      </c>
      <c r="C10161" t="str">
        <f>_xlfn.XLOOKUP(B10161,Lookup_table!B:B,Lookup_table!C:C)</f>
        <v>Data</v>
      </c>
      <c r="D10161" t="s">
        <v>37</v>
      </c>
      <c r="E10161" t="s">
        <v>23</v>
      </c>
      <c r="F10161" t="s">
        <v>44</v>
      </c>
      <c r="G10161" t="s">
        <v>25</v>
      </c>
      <c r="H10161" t="str">
        <f t="shared" si="632"/>
        <v>Onsite/Hybrid</v>
      </c>
      <c r="I10161" t="s">
        <v>18</v>
      </c>
      <c r="J10161" t="str">
        <f t="shared" si="633"/>
        <v>7+ yrs</v>
      </c>
      <c r="K10161">
        <f t="shared" ca="1" si="635"/>
        <v>7</v>
      </c>
      <c r="L10161" t="s">
        <v>39</v>
      </c>
      <c r="M10161">
        <v>1</v>
      </c>
      <c r="N10161">
        <v>1</v>
      </c>
      <c r="O10161">
        <v>1</v>
      </c>
      <c r="P10161">
        <v>1</v>
      </c>
      <c r="Q10161">
        <v>1</v>
      </c>
      <c r="R10161">
        <f>SUM(M10161:N10161:O10161:P10161:Q10161)</f>
        <v>5</v>
      </c>
      <c r="S10161" s="1">
        <v>139846</v>
      </c>
      <c r="T10161" s="1" t="str">
        <f t="shared" si="634"/>
        <v>High</v>
      </c>
      <c r="U10161">
        <v>1</v>
      </c>
      <c r="V10161">
        <v>2021</v>
      </c>
      <c r="W10161" t="s">
        <v>28</v>
      </c>
      <c r="X10161">
        <v>5</v>
      </c>
    </row>
    <row r="10162" spans="1:24" x14ac:dyDescent="0.3">
      <c r="A10162">
        <v>10161</v>
      </c>
      <c r="B10162" t="s">
        <v>21</v>
      </c>
      <c r="C10162" t="str">
        <f>_xlfn.XLOOKUP(B10162,Lookup_table!B:B,Lookup_table!C:C)</f>
        <v>AI</v>
      </c>
      <c r="D10162" t="s">
        <v>14</v>
      </c>
      <c r="E10162" t="s">
        <v>40</v>
      </c>
      <c r="F10162" t="s">
        <v>43</v>
      </c>
      <c r="G10162" t="s">
        <v>30</v>
      </c>
      <c r="H10162" t="str">
        <f t="shared" si="632"/>
        <v>Onsite/Hybrid</v>
      </c>
      <c r="I10162" t="s">
        <v>26</v>
      </c>
      <c r="J10162" t="str">
        <f t="shared" si="633"/>
        <v>3-6 yrs</v>
      </c>
      <c r="K10162">
        <f t="shared" ca="1" si="635"/>
        <v>5</v>
      </c>
      <c r="L10162" t="s">
        <v>19</v>
      </c>
      <c r="M10162">
        <v>1</v>
      </c>
      <c r="N10162">
        <v>1</v>
      </c>
      <c r="O10162">
        <v>0</v>
      </c>
      <c r="P10162">
        <v>1</v>
      </c>
      <c r="Q10162">
        <v>1</v>
      </c>
      <c r="R10162">
        <f>SUM(M10162:N10162:O10162:P10162:Q10162)</f>
        <v>4</v>
      </c>
      <c r="S10162" s="1">
        <v>135768</v>
      </c>
      <c r="T10162" s="1" t="str">
        <f t="shared" si="634"/>
        <v>High</v>
      </c>
      <c r="U10162">
        <v>12</v>
      </c>
      <c r="V10162">
        <v>2023</v>
      </c>
      <c r="W10162" t="s">
        <v>34</v>
      </c>
      <c r="X10162">
        <v>4</v>
      </c>
    </row>
    <row r="10163" spans="1:24" x14ac:dyDescent="0.3">
      <c r="A10163">
        <v>10162</v>
      </c>
      <c r="B10163" t="s">
        <v>21</v>
      </c>
      <c r="C10163" t="str">
        <f>_xlfn.XLOOKUP(B10163,Lookup_table!B:B,Lookup_table!C:C)</f>
        <v>AI</v>
      </c>
      <c r="D10163" t="s">
        <v>22</v>
      </c>
      <c r="E10163" t="s">
        <v>42</v>
      </c>
      <c r="F10163" t="s">
        <v>29</v>
      </c>
      <c r="G10163" t="s">
        <v>25</v>
      </c>
      <c r="H10163" t="str">
        <f t="shared" si="632"/>
        <v>Onsite/Hybrid</v>
      </c>
      <c r="I10163" t="s">
        <v>18</v>
      </c>
      <c r="J10163" t="str">
        <f t="shared" si="633"/>
        <v>7+ yrs</v>
      </c>
      <c r="K10163">
        <f t="shared" ca="1" si="635"/>
        <v>12</v>
      </c>
      <c r="L10163" t="s">
        <v>39</v>
      </c>
      <c r="M10163">
        <v>1</v>
      </c>
      <c r="N10163">
        <v>1</v>
      </c>
      <c r="O10163">
        <v>1</v>
      </c>
      <c r="P10163">
        <v>0</v>
      </c>
      <c r="Q10163">
        <v>1</v>
      </c>
      <c r="R10163">
        <f>SUM(M10163:N10163:O10163:P10163:Q10163)</f>
        <v>4</v>
      </c>
      <c r="S10163" s="1">
        <v>185870</v>
      </c>
      <c r="T10163" s="1" t="str">
        <f t="shared" si="634"/>
        <v>High</v>
      </c>
      <c r="U10163">
        <v>4</v>
      </c>
      <c r="V10163">
        <v>2026</v>
      </c>
      <c r="W10163" t="s">
        <v>28</v>
      </c>
      <c r="X10163">
        <v>9</v>
      </c>
    </row>
    <row r="10164" spans="1:24" x14ac:dyDescent="0.3">
      <c r="A10164">
        <v>10163</v>
      </c>
      <c r="B10164" t="s">
        <v>31</v>
      </c>
      <c r="C10164" t="str">
        <f>_xlfn.XLOOKUP(B10164,Lookup_table!B:B,Lookup_table!C:C)</f>
        <v>Business</v>
      </c>
      <c r="D10164" t="s">
        <v>14</v>
      </c>
      <c r="E10164" t="s">
        <v>40</v>
      </c>
      <c r="F10164" t="s">
        <v>44</v>
      </c>
      <c r="G10164" t="s">
        <v>25</v>
      </c>
      <c r="H10164" t="str">
        <f t="shared" si="632"/>
        <v>Onsite/Hybrid</v>
      </c>
      <c r="I10164" t="s">
        <v>18</v>
      </c>
      <c r="J10164" t="str">
        <f t="shared" si="633"/>
        <v>7+ yrs</v>
      </c>
      <c r="K10164">
        <f t="shared" ca="1" si="635"/>
        <v>11</v>
      </c>
      <c r="L10164" t="s">
        <v>39</v>
      </c>
      <c r="M10164">
        <v>1</v>
      </c>
      <c r="N10164">
        <v>0</v>
      </c>
      <c r="O10164">
        <v>1</v>
      </c>
      <c r="P10164">
        <v>1</v>
      </c>
      <c r="Q10164">
        <v>0</v>
      </c>
      <c r="R10164">
        <f>SUM(M10164:N10164:O10164:P10164:Q10164)</f>
        <v>3</v>
      </c>
      <c r="S10164" s="1">
        <v>129554</v>
      </c>
      <c r="T10164" s="1" t="str">
        <f t="shared" si="634"/>
        <v>High</v>
      </c>
      <c r="U10164">
        <v>5</v>
      </c>
      <c r="V10164">
        <v>2024</v>
      </c>
      <c r="W10164" t="s">
        <v>28</v>
      </c>
      <c r="X10164">
        <v>2</v>
      </c>
    </row>
    <row r="10165" spans="1:24" x14ac:dyDescent="0.3">
      <c r="A10165">
        <v>10164</v>
      </c>
      <c r="B10165" t="s">
        <v>50</v>
      </c>
      <c r="C10165" t="str">
        <f>_xlfn.XLOOKUP(B10165,Lookup_table!B:B,Lookup_table!C:C)</f>
        <v>AI</v>
      </c>
      <c r="D10165" t="s">
        <v>37</v>
      </c>
      <c r="E10165" t="s">
        <v>32</v>
      </c>
      <c r="F10165" t="s">
        <v>24</v>
      </c>
      <c r="G10165" t="s">
        <v>17</v>
      </c>
      <c r="H10165" t="str">
        <f t="shared" si="632"/>
        <v>Remote</v>
      </c>
      <c r="I10165" t="s">
        <v>18</v>
      </c>
      <c r="J10165" t="str">
        <f t="shared" si="633"/>
        <v>7+ yrs</v>
      </c>
      <c r="K10165">
        <f t="shared" ca="1" si="635"/>
        <v>11</v>
      </c>
      <c r="L10165" t="s">
        <v>27</v>
      </c>
      <c r="M10165">
        <v>0</v>
      </c>
      <c r="N10165">
        <v>0</v>
      </c>
      <c r="O10165">
        <v>1</v>
      </c>
      <c r="P10165">
        <v>0</v>
      </c>
      <c r="Q10165">
        <v>0</v>
      </c>
      <c r="R10165">
        <f>SUM(M10165:N10165:O10165:P10165:Q10165)</f>
        <v>1</v>
      </c>
      <c r="S10165" s="1">
        <v>159881</v>
      </c>
      <c r="T10165" s="1" t="str">
        <f t="shared" si="634"/>
        <v>High</v>
      </c>
      <c r="U10165">
        <v>10</v>
      </c>
      <c r="V10165">
        <v>2021</v>
      </c>
      <c r="W10165" t="s">
        <v>20</v>
      </c>
      <c r="X10165">
        <v>4</v>
      </c>
    </row>
    <row r="10166" spans="1:24" x14ac:dyDescent="0.3">
      <c r="A10166">
        <v>10165</v>
      </c>
      <c r="B10166" t="s">
        <v>33</v>
      </c>
      <c r="C10166" t="str">
        <f>_xlfn.XLOOKUP(B10166,Lookup_table!B:B,Lookup_table!C:C)</f>
        <v>Data</v>
      </c>
      <c r="D10166" t="s">
        <v>22</v>
      </c>
      <c r="E10166" t="s">
        <v>40</v>
      </c>
      <c r="F10166" t="s">
        <v>51</v>
      </c>
      <c r="G10166" t="s">
        <v>25</v>
      </c>
      <c r="H10166" t="str">
        <f t="shared" si="632"/>
        <v>Onsite/Hybrid</v>
      </c>
      <c r="I10166" t="s">
        <v>18</v>
      </c>
      <c r="J10166" t="str">
        <f t="shared" si="633"/>
        <v>7+ yrs</v>
      </c>
      <c r="K10166">
        <f t="shared" ca="1" si="635"/>
        <v>9</v>
      </c>
      <c r="L10166" t="s">
        <v>39</v>
      </c>
      <c r="M10166">
        <v>0</v>
      </c>
      <c r="N10166">
        <v>1</v>
      </c>
      <c r="O10166">
        <v>0</v>
      </c>
      <c r="P10166">
        <v>1</v>
      </c>
      <c r="Q10166">
        <v>1</v>
      </c>
      <c r="R10166">
        <f>SUM(M10166:N10166:O10166:P10166:Q10166)</f>
        <v>3</v>
      </c>
      <c r="S10166" s="1">
        <v>143195</v>
      </c>
      <c r="T10166" s="1" t="str">
        <f t="shared" si="634"/>
        <v>High</v>
      </c>
      <c r="U10166">
        <v>12</v>
      </c>
      <c r="V10166">
        <v>2024</v>
      </c>
      <c r="W10166" t="s">
        <v>34</v>
      </c>
      <c r="X10166">
        <v>5</v>
      </c>
    </row>
    <row r="10167" spans="1:24" x14ac:dyDescent="0.3">
      <c r="A10167">
        <v>10166</v>
      </c>
      <c r="B10167" t="s">
        <v>33</v>
      </c>
      <c r="C10167" t="str">
        <f>_xlfn.XLOOKUP(B10167,Lookup_table!B:B,Lookup_table!C:C)</f>
        <v>Data</v>
      </c>
      <c r="D10167" t="s">
        <v>22</v>
      </c>
      <c r="E10167" t="s">
        <v>23</v>
      </c>
      <c r="F10167" t="s">
        <v>52</v>
      </c>
      <c r="G10167" t="s">
        <v>25</v>
      </c>
      <c r="H10167" t="str">
        <f t="shared" si="632"/>
        <v>Onsite/Hybrid</v>
      </c>
      <c r="I10167" t="s">
        <v>18</v>
      </c>
      <c r="J10167" t="str">
        <f t="shared" si="633"/>
        <v>7+ yrs</v>
      </c>
      <c r="K10167">
        <f t="shared" ca="1" si="635"/>
        <v>10</v>
      </c>
      <c r="L10167" t="s">
        <v>39</v>
      </c>
      <c r="M10167">
        <v>1</v>
      </c>
      <c r="N10167">
        <v>1</v>
      </c>
      <c r="O10167">
        <v>1</v>
      </c>
      <c r="P10167">
        <v>1</v>
      </c>
      <c r="Q10167">
        <v>1</v>
      </c>
      <c r="R10167">
        <f>SUM(M10167:N10167:O10167:P10167:Q10167)</f>
        <v>5</v>
      </c>
      <c r="S10167" s="1">
        <v>163343</v>
      </c>
      <c r="T10167" s="1" t="str">
        <f t="shared" si="634"/>
        <v>High</v>
      </c>
      <c r="U10167">
        <v>3</v>
      </c>
      <c r="V10167">
        <v>2025</v>
      </c>
      <c r="W10167" t="s">
        <v>28</v>
      </c>
      <c r="X10167">
        <v>3</v>
      </c>
    </row>
    <row r="10168" spans="1:24" x14ac:dyDescent="0.3">
      <c r="A10168">
        <v>10167</v>
      </c>
      <c r="B10168" t="s">
        <v>21</v>
      </c>
      <c r="C10168" t="str">
        <f>_xlfn.XLOOKUP(B10168,Lookup_table!B:B,Lookup_table!C:C)</f>
        <v>AI</v>
      </c>
      <c r="D10168" t="s">
        <v>22</v>
      </c>
      <c r="E10168" t="s">
        <v>42</v>
      </c>
      <c r="F10168" t="s">
        <v>52</v>
      </c>
      <c r="G10168" t="s">
        <v>17</v>
      </c>
      <c r="H10168" t="str">
        <f t="shared" si="632"/>
        <v>Remote</v>
      </c>
      <c r="I10168" t="s">
        <v>35</v>
      </c>
      <c r="J10168" t="str">
        <f t="shared" si="633"/>
        <v>0-2 yrs</v>
      </c>
      <c r="K10168">
        <f t="shared" ca="1" si="635"/>
        <v>0</v>
      </c>
      <c r="L10168" t="s">
        <v>19</v>
      </c>
      <c r="M10168">
        <v>1</v>
      </c>
      <c r="N10168">
        <v>0</v>
      </c>
      <c r="O10168">
        <v>1</v>
      </c>
      <c r="P10168">
        <v>1</v>
      </c>
      <c r="Q10168">
        <v>0</v>
      </c>
      <c r="R10168">
        <f>SUM(M10168:N10168:O10168:P10168:Q10168)</f>
        <v>3</v>
      </c>
      <c r="S10168" s="1">
        <v>136159</v>
      </c>
      <c r="T10168" s="1" t="str">
        <f t="shared" si="634"/>
        <v>High</v>
      </c>
      <c r="U10168">
        <v>11</v>
      </c>
      <c r="V10168">
        <v>2022</v>
      </c>
      <c r="W10168" t="s">
        <v>28</v>
      </c>
      <c r="X10168">
        <v>5</v>
      </c>
    </row>
    <row r="10169" spans="1:24" x14ac:dyDescent="0.3">
      <c r="A10169">
        <v>10168</v>
      </c>
      <c r="B10169" t="s">
        <v>33</v>
      </c>
      <c r="C10169" t="str">
        <f>_xlfn.XLOOKUP(B10169,Lookup_table!B:B,Lookup_table!C:C)</f>
        <v>Data</v>
      </c>
      <c r="D10169" t="s">
        <v>22</v>
      </c>
      <c r="E10169" t="s">
        <v>15</v>
      </c>
      <c r="F10169" t="s">
        <v>24</v>
      </c>
      <c r="G10169" t="s">
        <v>25</v>
      </c>
      <c r="H10169" t="str">
        <f t="shared" si="632"/>
        <v>Onsite/Hybrid</v>
      </c>
      <c r="I10169" t="s">
        <v>26</v>
      </c>
      <c r="J10169" t="str">
        <f t="shared" si="633"/>
        <v>3-6 yrs</v>
      </c>
      <c r="K10169">
        <f t="shared" ca="1" si="635"/>
        <v>3</v>
      </c>
      <c r="L10169" t="s">
        <v>19</v>
      </c>
      <c r="M10169">
        <v>0</v>
      </c>
      <c r="N10169">
        <v>0</v>
      </c>
      <c r="O10169">
        <v>0</v>
      </c>
      <c r="P10169">
        <v>0</v>
      </c>
      <c r="Q10169">
        <v>1</v>
      </c>
      <c r="R10169">
        <f>SUM(M10169:N10169:O10169:P10169:Q10169)</f>
        <v>1</v>
      </c>
      <c r="S10169" s="1">
        <v>101501</v>
      </c>
      <c r="T10169" s="1" t="str">
        <f t="shared" si="634"/>
        <v>Medium</v>
      </c>
      <c r="U10169">
        <v>3</v>
      </c>
      <c r="V10169">
        <v>2021</v>
      </c>
      <c r="W10169" t="s">
        <v>34</v>
      </c>
      <c r="X10169">
        <v>5</v>
      </c>
    </row>
    <row r="10170" spans="1:24" x14ac:dyDescent="0.3">
      <c r="A10170">
        <v>10169</v>
      </c>
      <c r="B10170" t="s">
        <v>33</v>
      </c>
      <c r="C10170" t="str">
        <f>_xlfn.XLOOKUP(B10170,Lookup_table!B:B,Lookup_table!C:C)</f>
        <v>Data</v>
      </c>
      <c r="D10170" t="s">
        <v>14</v>
      </c>
      <c r="E10170" t="s">
        <v>23</v>
      </c>
      <c r="F10170" t="s">
        <v>43</v>
      </c>
      <c r="G10170" t="s">
        <v>17</v>
      </c>
      <c r="H10170" t="str">
        <f t="shared" si="632"/>
        <v>Remote</v>
      </c>
      <c r="I10170" t="s">
        <v>18</v>
      </c>
      <c r="J10170" t="str">
        <f t="shared" si="633"/>
        <v>7+ yrs</v>
      </c>
      <c r="K10170">
        <f t="shared" ca="1" si="635"/>
        <v>11</v>
      </c>
      <c r="L10170" t="s">
        <v>39</v>
      </c>
      <c r="M10170">
        <v>0</v>
      </c>
      <c r="N10170">
        <v>0</v>
      </c>
      <c r="O10170">
        <v>1</v>
      </c>
      <c r="P10170">
        <v>0</v>
      </c>
      <c r="Q10170">
        <v>1</v>
      </c>
      <c r="R10170">
        <f>SUM(M10170:N10170:O10170:P10170:Q10170)</f>
        <v>2</v>
      </c>
      <c r="S10170" s="1">
        <v>121023</v>
      </c>
      <c r="T10170" s="1" t="str">
        <f t="shared" si="634"/>
        <v>High</v>
      </c>
      <c r="U10170">
        <v>11</v>
      </c>
      <c r="V10170">
        <v>2020</v>
      </c>
      <c r="W10170" t="s">
        <v>34</v>
      </c>
      <c r="X10170">
        <v>6</v>
      </c>
    </row>
    <row r="10171" spans="1:24" x14ac:dyDescent="0.3">
      <c r="A10171">
        <v>10170</v>
      </c>
      <c r="B10171" t="s">
        <v>21</v>
      </c>
      <c r="C10171" t="str">
        <f>_xlfn.XLOOKUP(B10171,Lookup_table!B:B,Lookup_table!C:C)</f>
        <v>AI</v>
      </c>
      <c r="D10171" t="s">
        <v>22</v>
      </c>
      <c r="E10171" t="s">
        <v>23</v>
      </c>
      <c r="F10171" t="s">
        <v>52</v>
      </c>
      <c r="G10171" t="s">
        <v>17</v>
      </c>
      <c r="H10171" t="str">
        <f t="shared" si="632"/>
        <v>Remote</v>
      </c>
      <c r="I10171" t="s">
        <v>35</v>
      </c>
      <c r="J10171" t="str">
        <f t="shared" si="633"/>
        <v>0-2 yrs</v>
      </c>
      <c r="K10171">
        <f t="shared" ca="1" si="635"/>
        <v>2</v>
      </c>
      <c r="L10171" t="s">
        <v>19</v>
      </c>
      <c r="M10171">
        <v>1</v>
      </c>
      <c r="N10171">
        <v>1</v>
      </c>
      <c r="O10171">
        <v>0</v>
      </c>
      <c r="P10171">
        <v>1</v>
      </c>
      <c r="Q10171">
        <v>1</v>
      </c>
      <c r="R10171">
        <f>SUM(M10171:N10171:O10171:P10171:Q10171)</f>
        <v>4</v>
      </c>
      <c r="S10171" s="1">
        <v>131231</v>
      </c>
      <c r="T10171" s="1" t="str">
        <f t="shared" si="634"/>
        <v>High</v>
      </c>
      <c r="U10171">
        <v>10</v>
      </c>
      <c r="V10171">
        <v>2026</v>
      </c>
      <c r="W10171" t="s">
        <v>20</v>
      </c>
      <c r="X10171">
        <v>3</v>
      </c>
    </row>
    <row r="10172" spans="1:24" x14ac:dyDescent="0.3">
      <c r="A10172">
        <v>10171</v>
      </c>
      <c r="B10172" t="s">
        <v>50</v>
      </c>
      <c r="C10172" t="str">
        <f>_xlfn.XLOOKUP(B10172,Lookup_table!B:B,Lookup_table!C:C)</f>
        <v>AI</v>
      </c>
      <c r="D10172" t="s">
        <v>14</v>
      </c>
      <c r="E10172" t="s">
        <v>23</v>
      </c>
      <c r="F10172" t="s">
        <v>16</v>
      </c>
      <c r="G10172" t="s">
        <v>30</v>
      </c>
      <c r="H10172" t="str">
        <f t="shared" si="632"/>
        <v>Onsite/Hybrid</v>
      </c>
      <c r="I10172" t="s">
        <v>18</v>
      </c>
      <c r="J10172" t="str">
        <f t="shared" si="633"/>
        <v>7+ yrs</v>
      </c>
      <c r="K10172">
        <f t="shared" ca="1" si="635"/>
        <v>12</v>
      </c>
      <c r="L10172" t="s">
        <v>39</v>
      </c>
      <c r="M10172">
        <v>1</v>
      </c>
      <c r="N10172">
        <v>0</v>
      </c>
      <c r="O10172">
        <v>1</v>
      </c>
      <c r="P10172">
        <v>0</v>
      </c>
      <c r="Q10172">
        <v>0</v>
      </c>
      <c r="R10172">
        <f>SUM(M10172:N10172:O10172:P10172:Q10172)</f>
        <v>2</v>
      </c>
      <c r="S10172" s="1">
        <v>150652</v>
      </c>
      <c r="T10172" s="1" t="str">
        <f t="shared" si="634"/>
        <v>High</v>
      </c>
      <c r="U10172">
        <v>4</v>
      </c>
      <c r="V10172">
        <v>2023</v>
      </c>
      <c r="W10172" t="s">
        <v>34</v>
      </c>
      <c r="X10172">
        <v>5</v>
      </c>
    </row>
    <row r="10173" spans="1:24" x14ac:dyDescent="0.3">
      <c r="A10173">
        <v>10172</v>
      </c>
      <c r="B10173" t="s">
        <v>21</v>
      </c>
      <c r="C10173" t="str">
        <f>_xlfn.XLOOKUP(B10173,Lookup_table!B:B,Lookup_table!C:C)</f>
        <v>AI</v>
      </c>
      <c r="D10173" t="s">
        <v>22</v>
      </c>
      <c r="E10173" t="s">
        <v>32</v>
      </c>
      <c r="F10173" t="s">
        <v>29</v>
      </c>
      <c r="G10173" t="s">
        <v>17</v>
      </c>
      <c r="H10173" t="str">
        <f t="shared" si="632"/>
        <v>Remote</v>
      </c>
      <c r="I10173" t="s">
        <v>35</v>
      </c>
      <c r="J10173" t="str">
        <f t="shared" si="633"/>
        <v>0-2 yrs</v>
      </c>
      <c r="K10173">
        <f t="shared" ca="1" si="635"/>
        <v>2</v>
      </c>
      <c r="L10173" t="s">
        <v>39</v>
      </c>
      <c r="M10173">
        <v>1</v>
      </c>
      <c r="N10173">
        <v>0</v>
      </c>
      <c r="O10173">
        <v>1</v>
      </c>
      <c r="P10173">
        <v>1</v>
      </c>
      <c r="Q10173">
        <v>1</v>
      </c>
      <c r="R10173">
        <f>SUM(M10173:N10173:O10173:P10173:Q10173)</f>
        <v>4</v>
      </c>
      <c r="S10173" s="1">
        <v>153891</v>
      </c>
      <c r="T10173" s="1" t="str">
        <f t="shared" si="634"/>
        <v>High</v>
      </c>
      <c r="U10173">
        <v>7</v>
      </c>
      <c r="V10173">
        <v>2021</v>
      </c>
      <c r="W10173" t="s">
        <v>28</v>
      </c>
      <c r="X10173">
        <v>3</v>
      </c>
    </row>
    <row r="10174" spans="1:24" x14ac:dyDescent="0.3">
      <c r="A10174">
        <v>10173</v>
      </c>
      <c r="B10174" t="s">
        <v>31</v>
      </c>
      <c r="C10174" t="str">
        <f>_xlfn.XLOOKUP(B10174,Lookup_table!B:B,Lookup_table!C:C)</f>
        <v>Business</v>
      </c>
      <c r="D10174" t="s">
        <v>14</v>
      </c>
      <c r="E10174" t="s">
        <v>42</v>
      </c>
      <c r="F10174" t="s">
        <v>44</v>
      </c>
      <c r="G10174" t="s">
        <v>30</v>
      </c>
      <c r="H10174" t="str">
        <f t="shared" si="632"/>
        <v>Onsite/Hybrid</v>
      </c>
      <c r="I10174" t="s">
        <v>18</v>
      </c>
      <c r="J10174" t="str">
        <f t="shared" si="633"/>
        <v>7+ yrs</v>
      </c>
      <c r="K10174">
        <f t="shared" ca="1" si="635"/>
        <v>9</v>
      </c>
      <c r="L10174" t="s">
        <v>27</v>
      </c>
      <c r="M10174">
        <v>1</v>
      </c>
      <c r="N10174">
        <v>0</v>
      </c>
      <c r="O10174">
        <v>1</v>
      </c>
      <c r="P10174">
        <v>1</v>
      </c>
      <c r="Q10174">
        <v>0</v>
      </c>
      <c r="R10174">
        <f>SUM(M10174:N10174:O10174:P10174:Q10174)</f>
        <v>3</v>
      </c>
      <c r="S10174" s="1">
        <v>129565</v>
      </c>
      <c r="T10174" s="1" t="str">
        <f t="shared" si="634"/>
        <v>High</v>
      </c>
      <c r="U10174">
        <v>5</v>
      </c>
      <c r="V10174">
        <v>2021</v>
      </c>
      <c r="W10174" t="s">
        <v>28</v>
      </c>
      <c r="X10174">
        <v>4</v>
      </c>
    </row>
    <row r="10175" spans="1:24" x14ac:dyDescent="0.3">
      <c r="A10175">
        <v>10174</v>
      </c>
      <c r="B10175" t="s">
        <v>41</v>
      </c>
      <c r="C10175" t="str">
        <f>_xlfn.XLOOKUP(B10175,Lookup_table!B:B,Lookup_table!C:C)</f>
        <v>Data</v>
      </c>
      <c r="D10175" t="s">
        <v>14</v>
      </c>
      <c r="E10175" t="s">
        <v>38</v>
      </c>
      <c r="F10175" t="s">
        <v>52</v>
      </c>
      <c r="G10175" t="s">
        <v>25</v>
      </c>
      <c r="H10175" t="str">
        <f t="shared" si="632"/>
        <v>Onsite/Hybrid</v>
      </c>
      <c r="I10175" t="s">
        <v>18</v>
      </c>
      <c r="J10175" t="str">
        <f t="shared" si="633"/>
        <v>7+ yrs</v>
      </c>
      <c r="K10175">
        <f t="shared" ca="1" si="635"/>
        <v>13</v>
      </c>
      <c r="L10175" t="s">
        <v>19</v>
      </c>
      <c r="M10175">
        <v>1</v>
      </c>
      <c r="N10175">
        <v>0</v>
      </c>
      <c r="O10175">
        <v>1</v>
      </c>
      <c r="P10175">
        <v>1</v>
      </c>
      <c r="Q10175">
        <v>1</v>
      </c>
      <c r="R10175">
        <f>SUM(M10175:N10175:O10175:P10175:Q10175)</f>
        <v>4</v>
      </c>
      <c r="S10175" s="1">
        <v>139997</v>
      </c>
      <c r="T10175" s="1" t="str">
        <f t="shared" si="634"/>
        <v>High</v>
      </c>
      <c r="U10175">
        <v>2</v>
      </c>
      <c r="V10175">
        <v>2025</v>
      </c>
      <c r="W10175" t="s">
        <v>28</v>
      </c>
      <c r="X10175">
        <v>3</v>
      </c>
    </row>
    <row r="10176" spans="1:24" x14ac:dyDescent="0.3">
      <c r="A10176">
        <v>10175</v>
      </c>
      <c r="B10176" t="s">
        <v>33</v>
      </c>
      <c r="C10176" t="str">
        <f>_xlfn.XLOOKUP(B10176,Lookup_table!B:B,Lookup_table!C:C)</f>
        <v>Data</v>
      </c>
      <c r="D10176" t="s">
        <v>37</v>
      </c>
      <c r="E10176" t="s">
        <v>38</v>
      </c>
      <c r="F10176" t="s">
        <v>51</v>
      </c>
      <c r="G10176" t="s">
        <v>25</v>
      </c>
      <c r="H10176" t="str">
        <f t="shared" si="632"/>
        <v>Onsite/Hybrid</v>
      </c>
      <c r="I10176" t="s">
        <v>18</v>
      </c>
      <c r="J10176" t="str">
        <f t="shared" si="633"/>
        <v>7+ yrs</v>
      </c>
      <c r="K10176">
        <f t="shared" ca="1" si="635"/>
        <v>10</v>
      </c>
      <c r="L10176" t="s">
        <v>19</v>
      </c>
      <c r="M10176">
        <v>0</v>
      </c>
      <c r="N10176">
        <v>1</v>
      </c>
      <c r="O10176">
        <v>1</v>
      </c>
      <c r="P10176">
        <v>1</v>
      </c>
      <c r="Q10176">
        <v>0</v>
      </c>
      <c r="R10176">
        <f>SUM(M10176:N10176:O10176:P10176:Q10176)</f>
        <v>3</v>
      </c>
      <c r="S10176" s="1">
        <v>134442</v>
      </c>
      <c r="T10176" s="1" t="str">
        <f t="shared" si="634"/>
        <v>High</v>
      </c>
      <c r="U10176">
        <v>3</v>
      </c>
      <c r="V10176">
        <v>2021</v>
      </c>
      <c r="W10176" t="s">
        <v>28</v>
      </c>
      <c r="X10176">
        <v>8</v>
      </c>
    </row>
    <row r="10177" spans="1:24" x14ac:dyDescent="0.3">
      <c r="A10177">
        <v>10176</v>
      </c>
      <c r="B10177" t="s">
        <v>33</v>
      </c>
      <c r="C10177" t="str">
        <f>_xlfn.XLOOKUP(B10177,Lookup_table!B:B,Lookup_table!C:C)</f>
        <v>Data</v>
      </c>
      <c r="D10177" t="s">
        <v>22</v>
      </c>
      <c r="E10177" t="s">
        <v>38</v>
      </c>
      <c r="F10177" t="s">
        <v>16</v>
      </c>
      <c r="G10177" t="s">
        <v>17</v>
      </c>
      <c r="H10177" t="str">
        <f t="shared" si="632"/>
        <v>Remote</v>
      </c>
      <c r="I10177" t="s">
        <v>35</v>
      </c>
      <c r="J10177" t="str">
        <f t="shared" si="633"/>
        <v>0-2 yrs</v>
      </c>
      <c r="K10177">
        <f t="shared" ca="1" si="635"/>
        <v>1</v>
      </c>
      <c r="L10177" t="s">
        <v>19</v>
      </c>
      <c r="M10177">
        <v>1</v>
      </c>
      <c r="N10177">
        <v>1</v>
      </c>
      <c r="O10177">
        <v>1</v>
      </c>
      <c r="P10177">
        <v>1</v>
      </c>
      <c r="Q10177">
        <v>0</v>
      </c>
      <c r="R10177">
        <f>SUM(M10177:N10177:O10177:P10177:Q10177)</f>
        <v>4</v>
      </c>
      <c r="S10177" s="1">
        <v>100105</v>
      </c>
      <c r="T10177" s="1" t="str">
        <f t="shared" si="634"/>
        <v>Medium</v>
      </c>
      <c r="U10177">
        <v>2</v>
      </c>
      <c r="V10177">
        <v>2023</v>
      </c>
      <c r="W10177" t="s">
        <v>28</v>
      </c>
      <c r="X10177">
        <v>1</v>
      </c>
    </row>
    <row r="10178" spans="1:24" x14ac:dyDescent="0.3">
      <c r="A10178">
        <v>10177</v>
      </c>
      <c r="B10178" t="s">
        <v>50</v>
      </c>
      <c r="C10178" t="str">
        <f>_xlfn.XLOOKUP(B10178,Lookup_table!B:B,Lookup_table!C:C)</f>
        <v>AI</v>
      </c>
      <c r="D10178" t="s">
        <v>37</v>
      </c>
      <c r="E10178" t="s">
        <v>42</v>
      </c>
      <c r="F10178" t="s">
        <v>52</v>
      </c>
      <c r="G10178" t="s">
        <v>25</v>
      </c>
      <c r="H10178" t="str">
        <f t="shared" ref="H10178:H10241" si="636">IF(G10178="Remote","Remote","Onsite/Hybrid")</f>
        <v>Onsite/Hybrid</v>
      </c>
      <c r="I10178" t="s">
        <v>35</v>
      </c>
      <c r="J10178" t="str">
        <f t="shared" ref="J10178:J10241" si="637">IF(I10178="Entry","0-2 yrs",IF(I10178="Mid","3-6 yrs","7+ yrs"))</f>
        <v>0-2 yrs</v>
      </c>
      <c r="K10178">
        <f t="shared" ca="1" si="635"/>
        <v>2</v>
      </c>
      <c r="L10178" t="s">
        <v>39</v>
      </c>
      <c r="M10178">
        <v>0</v>
      </c>
      <c r="N10178">
        <v>1</v>
      </c>
      <c r="O10178">
        <v>0</v>
      </c>
      <c r="P10178">
        <v>1</v>
      </c>
      <c r="Q10178">
        <v>1</v>
      </c>
      <c r="R10178">
        <f>SUM(M10178:N10178:O10178:P10178:Q10178)</f>
        <v>3</v>
      </c>
      <c r="S10178" s="1">
        <v>110562</v>
      </c>
      <c r="T10178" s="1" t="str">
        <f t="shared" ref="T10178:T10241" si="638">IF(S10178&lt;=70000,"Low",IF(S10178&lt;=120000,"Medium","High"))</f>
        <v>Medium</v>
      </c>
      <c r="U10178">
        <v>3</v>
      </c>
      <c r="V10178">
        <v>2025</v>
      </c>
      <c r="W10178" t="s">
        <v>20</v>
      </c>
      <c r="X10178">
        <v>1</v>
      </c>
    </row>
    <row r="10179" spans="1:24" x14ac:dyDescent="0.3">
      <c r="A10179">
        <v>10178</v>
      </c>
      <c r="B10179" t="s">
        <v>21</v>
      </c>
      <c r="C10179" t="str">
        <f>_xlfn.XLOOKUP(B10179,Lookup_table!B:B,Lookup_table!C:C)</f>
        <v>AI</v>
      </c>
      <c r="D10179" t="s">
        <v>14</v>
      </c>
      <c r="E10179" t="s">
        <v>23</v>
      </c>
      <c r="F10179" t="s">
        <v>44</v>
      </c>
      <c r="G10179" t="s">
        <v>30</v>
      </c>
      <c r="H10179" t="str">
        <f t="shared" si="636"/>
        <v>Onsite/Hybrid</v>
      </c>
      <c r="I10179" t="s">
        <v>18</v>
      </c>
      <c r="J10179" t="str">
        <f t="shared" si="637"/>
        <v>7+ yrs</v>
      </c>
      <c r="K10179">
        <f t="shared" ref="K10179:K10242" ca="1" si="639">IF(J10179="0-2 yrs",RANDBETWEEN(0,2),IF(J10179="3-6 yrs", RANDBETWEEN(3,6),IF(J10179="7+ yrs", RANDBETWEEN(7,15)," ")))</f>
        <v>14</v>
      </c>
      <c r="L10179" t="s">
        <v>19</v>
      </c>
      <c r="M10179">
        <v>0</v>
      </c>
      <c r="N10179">
        <v>0</v>
      </c>
      <c r="O10179">
        <v>0</v>
      </c>
      <c r="P10179">
        <v>1</v>
      </c>
      <c r="Q10179">
        <v>0</v>
      </c>
      <c r="R10179">
        <f>SUM(M10179:N10179:O10179:P10179:Q10179)</f>
        <v>1</v>
      </c>
      <c r="S10179" s="1">
        <v>159812</v>
      </c>
      <c r="T10179" s="1" t="str">
        <f t="shared" si="638"/>
        <v>High</v>
      </c>
      <c r="U10179">
        <v>7</v>
      </c>
      <c r="V10179">
        <v>2021</v>
      </c>
      <c r="W10179" t="s">
        <v>34</v>
      </c>
      <c r="X10179">
        <v>5</v>
      </c>
    </row>
    <row r="10180" spans="1:24" x14ac:dyDescent="0.3">
      <c r="A10180">
        <v>10179</v>
      </c>
      <c r="B10180" t="s">
        <v>50</v>
      </c>
      <c r="C10180" t="str">
        <f>_xlfn.XLOOKUP(B10180,Lookup_table!B:B,Lookup_table!C:C)</f>
        <v>AI</v>
      </c>
      <c r="D10180" t="s">
        <v>37</v>
      </c>
      <c r="E10180" t="s">
        <v>38</v>
      </c>
      <c r="F10180" t="s">
        <v>16</v>
      </c>
      <c r="G10180" t="s">
        <v>25</v>
      </c>
      <c r="H10180" t="str">
        <f t="shared" si="636"/>
        <v>Onsite/Hybrid</v>
      </c>
      <c r="I10180" t="s">
        <v>18</v>
      </c>
      <c r="J10180" t="str">
        <f t="shared" si="637"/>
        <v>7+ yrs</v>
      </c>
      <c r="K10180">
        <f t="shared" ca="1" si="639"/>
        <v>7</v>
      </c>
      <c r="L10180" t="s">
        <v>27</v>
      </c>
      <c r="M10180">
        <v>1</v>
      </c>
      <c r="N10180">
        <v>1</v>
      </c>
      <c r="O10180">
        <v>1</v>
      </c>
      <c r="P10180">
        <v>1</v>
      </c>
      <c r="Q10180">
        <v>0</v>
      </c>
      <c r="R10180">
        <f>SUM(M10180:N10180:O10180:P10180:Q10180)</f>
        <v>4</v>
      </c>
      <c r="S10180" s="1">
        <v>165529</v>
      </c>
      <c r="T10180" s="1" t="str">
        <f t="shared" si="638"/>
        <v>High</v>
      </c>
      <c r="U10180">
        <v>7</v>
      </c>
      <c r="V10180">
        <v>2021</v>
      </c>
      <c r="W10180" t="s">
        <v>28</v>
      </c>
      <c r="X10180">
        <v>7</v>
      </c>
    </row>
    <row r="10181" spans="1:24" x14ac:dyDescent="0.3">
      <c r="A10181">
        <v>10180</v>
      </c>
      <c r="B10181" t="s">
        <v>50</v>
      </c>
      <c r="C10181" t="str">
        <f>_xlfn.XLOOKUP(B10181,Lookup_table!B:B,Lookup_table!C:C)</f>
        <v>AI</v>
      </c>
      <c r="D10181" t="s">
        <v>37</v>
      </c>
      <c r="E10181" t="s">
        <v>32</v>
      </c>
      <c r="F10181" t="s">
        <v>44</v>
      </c>
      <c r="G10181" t="s">
        <v>25</v>
      </c>
      <c r="H10181" t="str">
        <f t="shared" si="636"/>
        <v>Onsite/Hybrid</v>
      </c>
      <c r="I10181" t="s">
        <v>18</v>
      </c>
      <c r="J10181" t="str">
        <f t="shared" si="637"/>
        <v>7+ yrs</v>
      </c>
      <c r="K10181">
        <f t="shared" ca="1" si="639"/>
        <v>11</v>
      </c>
      <c r="L10181" t="s">
        <v>19</v>
      </c>
      <c r="M10181">
        <v>0</v>
      </c>
      <c r="N10181">
        <v>0</v>
      </c>
      <c r="O10181">
        <v>1</v>
      </c>
      <c r="P10181">
        <v>0</v>
      </c>
      <c r="Q10181">
        <v>0</v>
      </c>
      <c r="R10181">
        <f>SUM(M10181:N10181:O10181:P10181:Q10181)</f>
        <v>1</v>
      </c>
      <c r="S10181" s="1">
        <v>154916</v>
      </c>
      <c r="T10181" s="1" t="str">
        <f t="shared" si="638"/>
        <v>High</v>
      </c>
      <c r="U10181">
        <v>1</v>
      </c>
      <c r="V10181">
        <v>2025</v>
      </c>
      <c r="W10181" t="s">
        <v>20</v>
      </c>
      <c r="X10181">
        <v>3</v>
      </c>
    </row>
    <row r="10182" spans="1:24" x14ac:dyDescent="0.3">
      <c r="A10182">
        <v>10181</v>
      </c>
      <c r="B10182" t="s">
        <v>36</v>
      </c>
      <c r="C10182" t="str">
        <f>_xlfn.XLOOKUP(B10182,Lookup_table!B:B,Lookup_table!C:C)</f>
        <v>Data</v>
      </c>
      <c r="D10182" t="s">
        <v>14</v>
      </c>
      <c r="E10182" t="s">
        <v>23</v>
      </c>
      <c r="F10182" t="s">
        <v>44</v>
      </c>
      <c r="G10182" t="s">
        <v>25</v>
      </c>
      <c r="H10182" t="str">
        <f t="shared" si="636"/>
        <v>Onsite/Hybrid</v>
      </c>
      <c r="I10182" t="s">
        <v>26</v>
      </c>
      <c r="J10182" t="str">
        <f t="shared" si="637"/>
        <v>3-6 yrs</v>
      </c>
      <c r="K10182">
        <f t="shared" ca="1" si="639"/>
        <v>4</v>
      </c>
      <c r="L10182" t="s">
        <v>39</v>
      </c>
      <c r="M10182">
        <v>1</v>
      </c>
      <c r="N10182">
        <v>0</v>
      </c>
      <c r="O10182">
        <v>1</v>
      </c>
      <c r="P10182">
        <v>1</v>
      </c>
      <c r="Q10182">
        <v>0</v>
      </c>
      <c r="R10182">
        <f>SUM(M10182:N10182:O10182:P10182:Q10182)</f>
        <v>3</v>
      </c>
      <c r="S10182" s="1">
        <v>107098</v>
      </c>
      <c r="T10182" s="1" t="str">
        <f t="shared" si="638"/>
        <v>Medium</v>
      </c>
      <c r="U10182">
        <v>10</v>
      </c>
      <c r="V10182">
        <v>2025</v>
      </c>
      <c r="W10182" t="s">
        <v>28</v>
      </c>
      <c r="X10182">
        <v>1</v>
      </c>
    </row>
    <row r="10183" spans="1:24" x14ac:dyDescent="0.3">
      <c r="A10183">
        <v>10182</v>
      </c>
      <c r="B10183" t="s">
        <v>33</v>
      </c>
      <c r="C10183" t="str">
        <f>_xlfn.XLOOKUP(B10183,Lookup_table!B:B,Lookup_table!C:C)</f>
        <v>Data</v>
      </c>
      <c r="D10183" t="s">
        <v>22</v>
      </c>
      <c r="E10183" t="s">
        <v>42</v>
      </c>
      <c r="F10183" t="s">
        <v>44</v>
      </c>
      <c r="G10183" t="s">
        <v>30</v>
      </c>
      <c r="H10183" t="str">
        <f t="shared" si="636"/>
        <v>Onsite/Hybrid</v>
      </c>
      <c r="I10183" t="s">
        <v>26</v>
      </c>
      <c r="J10183" t="str">
        <f t="shared" si="637"/>
        <v>3-6 yrs</v>
      </c>
      <c r="K10183">
        <f t="shared" ca="1" si="639"/>
        <v>3</v>
      </c>
      <c r="L10183" t="s">
        <v>19</v>
      </c>
      <c r="M10183">
        <v>1</v>
      </c>
      <c r="N10183">
        <v>1</v>
      </c>
      <c r="O10183">
        <v>1</v>
      </c>
      <c r="P10183">
        <v>1</v>
      </c>
      <c r="Q10183">
        <v>0</v>
      </c>
      <c r="R10183">
        <f>SUM(M10183:N10183:O10183:P10183:Q10183)</f>
        <v>4</v>
      </c>
      <c r="S10183" s="1">
        <v>122541</v>
      </c>
      <c r="T10183" s="1" t="str">
        <f t="shared" si="638"/>
        <v>High</v>
      </c>
      <c r="U10183">
        <v>11</v>
      </c>
      <c r="V10183">
        <v>2020</v>
      </c>
      <c r="W10183" t="s">
        <v>28</v>
      </c>
      <c r="X10183">
        <v>7</v>
      </c>
    </row>
    <row r="10184" spans="1:24" x14ac:dyDescent="0.3">
      <c r="A10184">
        <v>10183</v>
      </c>
      <c r="B10184" t="s">
        <v>21</v>
      </c>
      <c r="C10184" t="str">
        <f>_xlfn.XLOOKUP(B10184,Lookup_table!B:B,Lookup_table!C:C)</f>
        <v>AI</v>
      </c>
      <c r="D10184" t="s">
        <v>14</v>
      </c>
      <c r="E10184" t="s">
        <v>32</v>
      </c>
      <c r="F10184" t="s">
        <v>16</v>
      </c>
      <c r="G10184" t="s">
        <v>25</v>
      </c>
      <c r="H10184" t="str">
        <f t="shared" si="636"/>
        <v>Onsite/Hybrid</v>
      </c>
      <c r="I10184" t="s">
        <v>26</v>
      </c>
      <c r="J10184" t="str">
        <f t="shared" si="637"/>
        <v>3-6 yrs</v>
      </c>
      <c r="K10184">
        <f t="shared" ca="1" si="639"/>
        <v>6</v>
      </c>
      <c r="L10184" t="s">
        <v>39</v>
      </c>
      <c r="M10184">
        <v>0</v>
      </c>
      <c r="N10184">
        <v>0</v>
      </c>
      <c r="O10184">
        <v>1</v>
      </c>
      <c r="P10184">
        <v>0</v>
      </c>
      <c r="Q10184">
        <v>0</v>
      </c>
      <c r="R10184">
        <f>SUM(M10184:N10184:O10184:P10184:Q10184)</f>
        <v>1</v>
      </c>
      <c r="S10184" s="1">
        <v>133282</v>
      </c>
      <c r="T10184" s="1" t="str">
        <f t="shared" si="638"/>
        <v>High</v>
      </c>
      <c r="U10184">
        <v>2</v>
      </c>
      <c r="V10184">
        <v>2022</v>
      </c>
      <c r="W10184" t="s">
        <v>28</v>
      </c>
      <c r="X10184">
        <v>9</v>
      </c>
    </row>
    <row r="10185" spans="1:24" x14ac:dyDescent="0.3">
      <c r="A10185">
        <v>10184</v>
      </c>
      <c r="B10185" t="s">
        <v>36</v>
      </c>
      <c r="C10185" t="str">
        <f>_xlfn.XLOOKUP(B10185,Lookup_table!B:B,Lookup_table!C:C)</f>
        <v>Data</v>
      </c>
      <c r="D10185" t="s">
        <v>34</v>
      </c>
      <c r="E10185" t="s">
        <v>15</v>
      </c>
      <c r="F10185" t="s">
        <v>44</v>
      </c>
      <c r="G10185" t="s">
        <v>30</v>
      </c>
      <c r="H10185" t="str">
        <f t="shared" si="636"/>
        <v>Onsite/Hybrid</v>
      </c>
      <c r="I10185" t="s">
        <v>18</v>
      </c>
      <c r="J10185" t="str">
        <f t="shared" si="637"/>
        <v>7+ yrs</v>
      </c>
      <c r="K10185">
        <f t="shared" ca="1" si="639"/>
        <v>12</v>
      </c>
      <c r="L10185" t="s">
        <v>19</v>
      </c>
      <c r="M10185">
        <v>1</v>
      </c>
      <c r="N10185">
        <v>1</v>
      </c>
      <c r="O10185">
        <v>1</v>
      </c>
      <c r="P10185">
        <v>1</v>
      </c>
      <c r="Q10185">
        <v>0</v>
      </c>
      <c r="R10185">
        <f>SUM(M10185:N10185:O10185:P10185:Q10185)</f>
        <v>4</v>
      </c>
      <c r="S10185" s="1">
        <v>133445</v>
      </c>
      <c r="T10185" s="1" t="str">
        <f t="shared" si="638"/>
        <v>High</v>
      </c>
      <c r="U10185">
        <v>6</v>
      </c>
      <c r="V10185">
        <v>2023</v>
      </c>
      <c r="W10185" t="s">
        <v>28</v>
      </c>
      <c r="X10185">
        <v>9</v>
      </c>
    </row>
    <row r="10186" spans="1:24" x14ac:dyDescent="0.3">
      <c r="A10186">
        <v>10185</v>
      </c>
      <c r="B10186" t="s">
        <v>33</v>
      </c>
      <c r="C10186" t="str">
        <f>_xlfn.XLOOKUP(B10186,Lookup_table!B:B,Lookup_table!C:C)</f>
        <v>Data</v>
      </c>
      <c r="D10186" t="s">
        <v>34</v>
      </c>
      <c r="E10186" t="s">
        <v>23</v>
      </c>
      <c r="F10186" t="s">
        <v>44</v>
      </c>
      <c r="G10186" t="s">
        <v>17</v>
      </c>
      <c r="H10186" t="str">
        <f t="shared" si="636"/>
        <v>Remote</v>
      </c>
      <c r="I10186" t="s">
        <v>18</v>
      </c>
      <c r="J10186" t="str">
        <f t="shared" si="637"/>
        <v>7+ yrs</v>
      </c>
      <c r="K10186">
        <f t="shared" ca="1" si="639"/>
        <v>15</v>
      </c>
      <c r="L10186" t="s">
        <v>39</v>
      </c>
      <c r="M10186">
        <v>1</v>
      </c>
      <c r="N10186">
        <v>1</v>
      </c>
      <c r="O10186">
        <v>0</v>
      </c>
      <c r="P10186">
        <v>1</v>
      </c>
      <c r="Q10186">
        <v>1</v>
      </c>
      <c r="R10186">
        <f>SUM(M10186:N10186:O10186:P10186:Q10186)</f>
        <v>4</v>
      </c>
      <c r="S10186" s="1">
        <v>129212</v>
      </c>
      <c r="T10186" s="1" t="str">
        <f t="shared" si="638"/>
        <v>High</v>
      </c>
      <c r="U10186">
        <v>10</v>
      </c>
      <c r="V10186">
        <v>2025</v>
      </c>
      <c r="W10186" t="s">
        <v>20</v>
      </c>
      <c r="X10186">
        <v>4</v>
      </c>
    </row>
    <row r="10187" spans="1:24" x14ac:dyDescent="0.3">
      <c r="A10187">
        <v>10186</v>
      </c>
      <c r="B10187" t="s">
        <v>21</v>
      </c>
      <c r="C10187" t="str">
        <f>_xlfn.XLOOKUP(B10187,Lookup_table!B:B,Lookup_table!C:C)</f>
        <v>AI</v>
      </c>
      <c r="D10187" t="s">
        <v>14</v>
      </c>
      <c r="E10187" t="s">
        <v>40</v>
      </c>
      <c r="F10187" t="s">
        <v>51</v>
      </c>
      <c r="G10187" t="s">
        <v>30</v>
      </c>
      <c r="H10187" t="str">
        <f t="shared" si="636"/>
        <v>Onsite/Hybrid</v>
      </c>
      <c r="I10187" t="s">
        <v>18</v>
      </c>
      <c r="J10187" t="str">
        <f t="shared" si="637"/>
        <v>7+ yrs</v>
      </c>
      <c r="K10187">
        <f t="shared" ca="1" si="639"/>
        <v>7</v>
      </c>
      <c r="L10187" t="s">
        <v>19</v>
      </c>
      <c r="M10187">
        <v>0</v>
      </c>
      <c r="N10187">
        <v>0</v>
      </c>
      <c r="O10187">
        <v>0</v>
      </c>
      <c r="P10187">
        <v>0</v>
      </c>
      <c r="Q10187">
        <v>1</v>
      </c>
      <c r="R10187">
        <f>SUM(M10187:N10187:O10187:P10187:Q10187)</f>
        <v>1</v>
      </c>
      <c r="S10187" s="1">
        <v>154477</v>
      </c>
      <c r="T10187" s="1" t="str">
        <f t="shared" si="638"/>
        <v>High</v>
      </c>
      <c r="U10187">
        <v>10</v>
      </c>
      <c r="V10187">
        <v>2025</v>
      </c>
      <c r="W10187" t="s">
        <v>20</v>
      </c>
      <c r="X10187">
        <v>3</v>
      </c>
    </row>
    <row r="10188" spans="1:24" x14ac:dyDescent="0.3">
      <c r="A10188">
        <v>10187</v>
      </c>
      <c r="B10188" t="s">
        <v>33</v>
      </c>
      <c r="C10188" t="str">
        <f>_xlfn.XLOOKUP(B10188,Lookup_table!B:B,Lookup_table!C:C)</f>
        <v>Data</v>
      </c>
      <c r="D10188" t="s">
        <v>22</v>
      </c>
      <c r="E10188" t="s">
        <v>32</v>
      </c>
      <c r="F10188" t="s">
        <v>52</v>
      </c>
      <c r="G10188" t="s">
        <v>30</v>
      </c>
      <c r="H10188" t="str">
        <f t="shared" si="636"/>
        <v>Onsite/Hybrid</v>
      </c>
      <c r="I10188" t="s">
        <v>26</v>
      </c>
      <c r="J10188" t="str">
        <f t="shared" si="637"/>
        <v>3-6 yrs</v>
      </c>
      <c r="K10188">
        <f t="shared" ca="1" si="639"/>
        <v>3</v>
      </c>
      <c r="L10188" t="s">
        <v>19</v>
      </c>
      <c r="M10188">
        <v>0</v>
      </c>
      <c r="N10188">
        <v>0</v>
      </c>
      <c r="O10188">
        <v>0</v>
      </c>
      <c r="P10188">
        <v>0</v>
      </c>
      <c r="Q10188">
        <v>0</v>
      </c>
      <c r="R10188">
        <f>SUM(M10188:N10188:O10188:P10188:Q10188)</f>
        <v>0</v>
      </c>
      <c r="S10188" s="1">
        <v>97517</v>
      </c>
      <c r="T10188" s="1" t="str">
        <f t="shared" si="638"/>
        <v>Medium</v>
      </c>
      <c r="U10188">
        <v>8</v>
      </c>
      <c r="V10188">
        <v>2025</v>
      </c>
      <c r="W10188" t="s">
        <v>20</v>
      </c>
      <c r="X10188">
        <v>3</v>
      </c>
    </row>
    <row r="10189" spans="1:24" x14ac:dyDescent="0.3">
      <c r="A10189">
        <v>10188</v>
      </c>
      <c r="B10189" t="s">
        <v>31</v>
      </c>
      <c r="C10189" t="str">
        <f>_xlfn.XLOOKUP(B10189,Lookup_table!B:B,Lookup_table!C:C)</f>
        <v>Business</v>
      </c>
      <c r="D10189" t="s">
        <v>37</v>
      </c>
      <c r="E10189" t="s">
        <v>42</v>
      </c>
      <c r="F10189" t="s">
        <v>16</v>
      </c>
      <c r="G10189" t="s">
        <v>25</v>
      </c>
      <c r="H10189" t="str">
        <f t="shared" si="636"/>
        <v>Onsite/Hybrid</v>
      </c>
      <c r="I10189" t="s">
        <v>26</v>
      </c>
      <c r="J10189" t="str">
        <f t="shared" si="637"/>
        <v>3-6 yrs</v>
      </c>
      <c r="K10189">
        <f t="shared" ca="1" si="639"/>
        <v>4</v>
      </c>
      <c r="L10189" t="s">
        <v>39</v>
      </c>
      <c r="M10189">
        <v>0</v>
      </c>
      <c r="N10189">
        <v>1</v>
      </c>
      <c r="O10189">
        <v>1</v>
      </c>
      <c r="P10189">
        <v>1</v>
      </c>
      <c r="Q10189">
        <v>1</v>
      </c>
      <c r="R10189">
        <f>SUM(M10189:N10189:O10189:P10189:Q10189)</f>
        <v>4</v>
      </c>
      <c r="S10189" s="1">
        <v>110682</v>
      </c>
      <c r="T10189" s="1" t="str">
        <f t="shared" si="638"/>
        <v>Medium</v>
      </c>
      <c r="U10189">
        <v>9</v>
      </c>
      <c r="V10189">
        <v>2024</v>
      </c>
      <c r="W10189" t="s">
        <v>28</v>
      </c>
      <c r="X10189">
        <v>8</v>
      </c>
    </row>
    <row r="10190" spans="1:24" x14ac:dyDescent="0.3">
      <c r="A10190">
        <v>10189</v>
      </c>
      <c r="B10190" t="s">
        <v>36</v>
      </c>
      <c r="C10190" t="str">
        <f>_xlfn.XLOOKUP(B10190,Lookup_table!B:B,Lookup_table!C:C)</f>
        <v>Data</v>
      </c>
      <c r="D10190" t="s">
        <v>14</v>
      </c>
      <c r="E10190" t="s">
        <v>32</v>
      </c>
      <c r="F10190" t="s">
        <v>43</v>
      </c>
      <c r="G10190" t="s">
        <v>25</v>
      </c>
      <c r="H10190" t="str">
        <f t="shared" si="636"/>
        <v>Onsite/Hybrid</v>
      </c>
      <c r="I10190" t="s">
        <v>18</v>
      </c>
      <c r="J10190" t="str">
        <f t="shared" si="637"/>
        <v>7+ yrs</v>
      </c>
      <c r="K10190">
        <f t="shared" ca="1" si="639"/>
        <v>7</v>
      </c>
      <c r="L10190" t="s">
        <v>19</v>
      </c>
      <c r="M10190">
        <v>1</v>
      </c>
      <c r="N10190">
        <v>0</v>
      </c>
      <c r="O10190">
        <v>1</v>
      </c>
      <c r="P10190">
        <v>1</v>
      </c>
      <c r="Q10190">
        <v>0</v>
      </c>
      <c r="R10190">
        <f>SUM(M10190:N10190:O10190:P10190:Q10190)</f>
        <v>3</v>
      </c>
      <c r="S10190" s="1">
        <v>128935</v>
      </c>
      <c r="T10190" s="1" t="str">
        <f t="shared" si="638"/>
        <v>High</v>
      </c>
      <c r="U10190">
        <v>5</v>
      </c>
      <c r="V10190">
        <v>2024</v>
      </c>
      <c r="W10190" t="s">
        <v>28</v>
      </c>
      <c r="X10190">
        <v>4</v>
      </c>
    </row>
    <row r="10191" spans="1:24" x14ac:dyDescent="0.3">
      <c r="A10191">
        <v>10190</v>
      </c>
      <c r="B10191" t="s">
        <v>36</v>
      </c>
      <c r="C10191" t="str">
        <f>_xlfn.XLOOKUP(B10191,Lookup_table!B:B,Lookup_table!C:C)</f>
        <v>Data</v>
      </c>
      <c r="D10191" t="s">
        <v>22</v>
      </c>
      <c r="E10191" t="s">
        <v>15</v>
      </c>
      <c r="F10191" t="s">
        <v>43</v>
      </c>
      <c r="G10191" t="s">
        <v>25</v>
      </c>
      <c r="H10191" t="str">
        <f t="shared" si="636"/>
        <v>Onsite/Hybrid</v>
      </c>
      <c r="I10191" t="s">
        <v>26</v>
      </c>
      <c r="J10191" t="str">
        <f t="shared" si="637"/>
        <v>3-6 yrs</v>
      </c>
      <c r="K10191">
        <f t="shared" ca="1" si="639"/>
        <v>3</v>
      </c>
      <c r="L10191" t="s">
        <v>27</v>
      </c>
      <c r="M10191">
        <v>0</v>
      </c>
      <c r="N10191">
        <v>1</v>
      </c>
      <c r="O10191">
        <v>1</v>
      </c>
      <c r="P10191">
        <v>1</v>
      </c>
      <c r="Q10191">
        <v>1</v>
      </c>
      <c r="R10191">
        <f>SUM(M10191:N10191:O10191:P10191:Q10191)</f>
        <v>4</v>
      </c>
      <c r="S10191" s="1">
        <v>136606</v>
      </c>
      <c r="T10191" s="1" t="str">
        <f t="shared" si="638"/>
        <v>High</v>
      </c>
      <c r="U10191">
        <v>4</v>
      </c>
      <c r="V10191">
        <v>2024</v>
      </c>
      <c r="W10191" t="s">
        <v>28</v>
      </c>
      <c r="X10191">
        <v>9</v>
      </c>
    </row>
    <row r="10192" spans="1:24" x14ac:dyDescent="0.3">
      <c r="A10192">
        <v>10191</v>
      </c>
      <c r="B10192" t="s">
        <v>41</v>
      </c>
      <c r="C10192" t="str">
        <f>_xlfn.XLOOKUP(B10192,Lookup_table!B:B,Lookup_table!C:C)</f>
        <v>Data</v>
      </c>
      <c r="D10192" t="s">
        <v>22</v>
      </c>
      <c r="E10192" t="s">
        <v>40</v>
      </c>
      <c r="F10192" t="s">
        <v>29</v>
      </c>
      <c r="G10192" t="s">
        <v>30</v>
      </c>
      <c r="H10192" t="str">
        <f t="shared" si="636"/>
        <v>Onsite/Hybrid</v>
      </c>
      <c r="I10192" t="s">
        <v>18</v>
      </c>
      <c r="J10192" t="str">
        <f t="shared" si="637"/>
        <v>7+ yrs</v>
      </c>
      <c r="K10192">
        <f t="shared" ca="1" si="639"/>
        <v>10</v>
      </c>
      <c r="L10192" t="s">
        <v>19</v>
      </c>
      <c r="M10192">
        <v>0</v>
      </c>
      <c r="N10192">
        <v>1</v>
      </c>
      <c r="O10192">
        <v>1</v>
      </c>
      <c r="P10192">
        <v>0</v>
      </c>
      <c r="Q10192">
        <v>1</v>
      </c>
      <c r="R10192">
        <f>SUM(M10192:N10192:O10192:P10192:Q10192)</f>
        <v>3</v>
      </c>
      <c r="S10192" s="1">
        <v>142633</v>
      </c>
      <c r="T10192" s="1" t="str">
        <f t="shared" si="638"/>
        <v>High</v>
      </c>
      <c r="U10192">
        <v>4</v>
      </c>
      <c r="V10192">
        <v>2022</v>
      </c>
      <c r="W10192" t="s">
        <v>28</v>
      </c>
      <c r="X10192">
        <v>7</v>
      </c>
    </row>
    <row r="10193" spans="1:24" x14ac:dyDescent="0.3">
      <c r="A10193">
        <v>10192</v>
      </c>
      <c r="B10193" t="s">
        <v>21</v>
      </c>
      <c r="C10193" t="str">
        <f>_xlfn.XLOOKUP(B10193,Lookup_table!B:B,Lookup_table!C:C)</f>
        <v>AI</v>
      </c>
      <c r="D10193" t="s">
        <v>34</v>
      </c>
      <c r="E10193" t="s">
        <v>38</v>
      </c>
      <c r="F10193" t="s">
        <v>44</v>
      </c>
      <c r="G10193" t="s">
        <v>30</v>
      </c>
      <c r="H10193" t="str">
        <f t="shared" si="636"/>
        <v>Onsite/Hybrid</v>
      </c>
      <c r="I10193" t="s">
        <v>26</v>
      </c>
      <c r="J10193" t="str">
        <f t="shared" si="637"/>
        <v>3-6 yrs</v>
      </c>
      <c r="K10193">
        <f t="shared" ca="1" si="639"/>
        <v>4</v>
      </c>
      <c r="L10193" t="s">
        <v>27</v>
      </c>
      <c r="M10193">
        <v>0</v>
      </c>
      <c r="N10193">
        <v>0</v>
      </c>
      <c r="O10193">
        <v>0</v>
      </c>
      <c r="P10193">
        <v>1</v>
      </c>
      <c r="Q10193">
        <v>1</v>
      </c>
      <c r="R10193">
        <f>SUM(M10193:N10193:O10193:P10193:Q10193)</f>
        <v>2</v>
      </c>
      <c r="S10193" s="1">
        <v>137197</v>
      </c>
      <c r="T10193" s="1" t="str">
        <f t="shared" si="638"/>
        <v>High</v>
      </c>
      <c r="U10193">
        <v>8</v>
      </c>
      <c r="V10193">
        <v>2022</v>
      </c>
      <c r="W10193" t="s">
        <v>20</v>
      </c>
      <c r="X10193">
        <v>4</v>
      </c>
    </row>
    <row r="10194" spans="1:24" x14ac:dyDescent="0.3">
      <c r="A10194">
        <v>10193</v>
      </c>
      <c r="B10194" t="s">
        <v>33</v>
      </c>
      <c r="C10194" t="str">
        <f>_xlfn.XLOOKUP(B10194,Lookup_table!B:B,Lookup_table!C:C)</f>
        <v>Data</v>
      </c>
      <c r="D10194" t="s">
        <v>22</v>
      </c>
      <c r="E10194" t="s">
        <v>32</v>
      </c>
      <c r="F10194" t="s">
        <v>43</v>
      </c>
      <c r="G10194" t="s">
        <v>17</v>
      </c>
      <c r="H10194" t="str">
        <f t="shared" si="636"/>
        <v>Remote</v>
      </c>
      <c r="I10194" t="s">
        <v>18</v>
      </c>
      <c r="J10194" t="str">
        <f t="shared" si="637"/>
        <v>7+ yrs</v>
      </c>
      <c r="K10194">
        <f t="shared" ca="1" si="639"/>
        <v>15</v>
      </c>
      <c r="L10194" t="s">
        <v>39</v>
      </c>
      <c r="M10194">
        <v>1</v>
      </c>
      <c r="N10194">
        <v>1</v>
      </c>
      <c r="O10194">
        <v>1</v>
      </c>
      <c r="P10194">
        <v>0</v>
      </c>
      <c r="Q10194">
        <v>0</v>
      </c>
      <c r="R10194">
        <f>SUM(M10194:N10194:O10194:P10194:Q10194)</f>
        <v>3</v>
      </c>
      <c r="S10194" s="1">
        <v>130230</v>
      </c>
      <c r="T10194" s="1" t="str">
        <f t="shared" si="638"/>
        <v>High</v>
      </c>
      <c r="U10194">
        <v>4</v>
      </c>
      <c r="V10194">
        <v>2022</v>
      </c>
      <c r="W10194" t="s">
        <v>34</v>
      </c>
      <c r="X10194">
        <v>6</v>
      </c>
    </row>
    <row r="10195" spans="1:24" x14ac:dyDescent="0.3">
      <c r="A10195">
        <v>10194</v>
      </c>
      <c r="B10195" t="s">
        <v>31</v>
      </c>
      <c r="C10195" t="str">
        <f>_xlfn.XLOOKUP(B10195,Lookup_table!B:B,Lookup_table!C:C)</f>
        <v>Business</v>
      </c>
      <c r="D10195" t="s">
        <v>34</v>
      </c>
      <c r="E10195" t="s">
        <v>15</v>
      </c>
      <c r="F10195" t="s">
        <v>16</v>
      </c>
      <c r="G10195" t="s">
        <v>25</v>
      </c>
      <c r="H10195" t="str">
        <f t="shared" si="636"/>
        <v>Onsite/Hybrid</v>
      </c>
      <c r="I10195" t="s">
        <v>26</v>
      </c>
      <c r="J10195" t="str">
        <f t="shared" si="637"/>
        <v>3-6 yrs</v>
      </c>
      <c r="K10195">
        <f t="shared" ca="1" si="639"/>
        <v>4</v>
      </c>
      <c r="L10195" t="s">
        <v>19</v>
      </c>
      <c r="M10195">
        <v>0</v>
      </c>
      <c r="N10195">
        <v>1</v>
      </c>
      <c r="O10195">
        <v>1</v>
      </c>
      <c r="P10195">
        <v>1</v>
      </c>
      <c r="Q10195">
        <v>1</v>
      </c>
      <c r="R10195">
        <f>SUM(M10195:N10195:O10195:P10195:Q10195)</f>
        <v>4</v>
      </c>
      <c r="S10195" s="1">
        <v>119418</v>
      </c>
      <c r="T10195" s="1" t="str">
        <f t="shared" si="638"/>
        <v>Medium</v>
      </c>
      <c r="U10195">
        <v>3</v>
      </c>
      <c r="V10195">
        <v>2021</v>
      </c>
      <c r="W10195" t="s">
        <v>28</v>
      </c>
      <c r="X10195">
        <v>8</v>
      </c>
    </row>
    <row r="10196" spans="1:24" x14ac:dyDescent="0.3">
      <c r="A10196">
        <v>10195</v>
      </c>
      <c r="B10196" t="s">
        <v>50</v>
      </c>
      <c r="C10196" t="str">
        <f>_xlfn.XLOOKUP(B10196,Lookup_table!B:B,Lookup_table!C:C)</f>
        <v>AI</v>
      </c>
      <c r="D10196" t="s">
        <v>34</v>
      </c>
      <c r="E10196" t="s">
        <v>40</v>
      </c>
      <c r="F10196" t="s">
        <v>24</v>
      </c>
      <c r="G10196" t="s">
        <v>17</v>
      </c>
      <c r="H10196" t="str">
        <f t="shared" si="636"/>
        <v>Remote</v>
      </c>
      <c r="I10196" t="s">
        <v>26</v>
      </c>
      <c r="J10196" t="str">
        <f t="shared" si="637"/>
        <v>3-6 yrs</v>
      </c>
      <c r="K10196">
        <f t="shared" ca="1" si="639"/>
        <v>6</v>
      </c>
      <c r="L10196" t="s">
        <v>19</v>
      </c>
      <c r="M10196">
        <v>1</v>
      </c>
      <c r="N10196">
        <v>0</v>
      </c>
      <c r="O10196">
        <v>0</v>
      </c>
      <c r="P10196">
        <v>0</v>
      </c>
      <c r="Q10196">
        <v>1</v>
      </c>
      <c r="R10196">
        <f>SUM(M10196:N10196:O10196:P10196:Q10196)</f>
        <v>2</v>
      </c>
      <c r="S10196" s="1">
        <v>121312</v>
      </c>
      <c r="T10196" s="1" t="str">
        <f t="shared" si="638"/>
        <v>High</v>
      </c>
      <c r="U10196">
        <v>2</v>
      </c>
      <c r="V10196">
        <v>2022</v>
      </c>
      <c r="W10196" t="s">
        <v>34</v>
      </c>
      <c r="X10196">
        <v>4</v>
      </c>
    </row>
    <row r="10197" spans="1:24" x14ac:dyDescent="0.3">
      <c r="A10197">
        <v>10196</v>
      </c>
      <c r="B10197" t="s">
        <v>21</v>
      </c>
      <c r="C10197" t="str">
        <f>_xlfn.XLOOKUP(B10197,Lookup_table!B:B,Lookup_table!C:C)</f>
        <v>AI</v>
      </c>
      <c r="D10197" t="s">
        <v>37</v>
      </c>
      <c r="E10197" t="s">
        <v>32</v>
      </c>
      <c r="F10197" t="s">
        <v>51</v>
      </c>
      <c r="G10197" t="s">
        <v>17</v>
      </c>
      <c r="H10197" t="str">
        <f t="shared" si="636"/>
        <v>Remote</v>
      </c>
      <c r="I10197" t="s">
        <v>35</v>
      </c>
      <c r="J10197" t="str">
        <f t="shared" si="637"/>
        <v>0-2 yrs</v>
      </c>
      <c r="K10197">
        <f t="shared" ca="1" si="639"/>
        <v>0</v>
      </c>
      <c r="L10197" t="s">
        <v>27</v>
      </c>
      <c r="M10197">
        <v>0</v>
      </c>
      <c r="N10197">
        <v>1</v>
      </c>
      <c r="O10197">
        <v>0</v>
      </c>
      <c r="P10197">
        <v>0</v>
      </c>
      <c r="Q10197">
        <v>0</v>
      </c>
      <c r="R10197">
        <f>SUM(M10197:N10197:O10197:P10197:Q10197)</f>
        <v>1</v>
      </c>
      <c r="S10197" s="1">
        <v>89561</v>
      </c>
      <c r="T10197" s="1" t="str">
        <f t="shared" si="638"/>
        <v>Medium</v>
      </c>
      <c r="U10197">
        <v>10</v>
      </c>
      <c r="V10197">
        <v>2026</v>
      </c>
      <c r="W10197" t="s">
        <v>28</v>
      </c>
      <c r="X10197">
        <v>7</v>
      </c>
    </row>
    <row r="10198" spans="1:24" x14ac:dyDescent="0.3">
      <c r="A10198">
        <v>10197</v>
      </c>
      <c r="B10198" t="s">
        <v>36</v>
      </c>
      <c r="C10198" t="str">
        <f>_xlfn.XLOOKUP(B10198,Lookup_table!B:B,Lookup_table!C:C)</f>
        <v>Data</v>
      </c>
      <c r="D10198" t="s">
        <v>34</v>
      </c>
      <c r="E10198" t="s">
        <v>15</v>
      </c>
      <c r="F10198" t="s">
        <v>52</v>
      </c>
      <c r="G10198" t="s">
        <v>25</v>
      </c>
      <c r="H10198" t="str">
        <f t="shared" si="636"/>
        <v>Onsite/Hybrid</v>
      </c>
      <c r="I10198" t="s">
        <v>18</v>
      </c>
      <c r="J10198" t="str">
        <f t="shared" si="637"/>
        <v>7+ yrs</v>
      </c>
      <c r="K10198">
        <f t="shared" ca="1" si="639"/>
        <v>8</v>
      </c>
      <c r="L10198" t="s">
        <v>19</v>
      </c>
      <c r="M10198">
        <v>1</v>
      </c>
      <c r="N10198">
        <v>1</v>
      </c>
      <c r="O10198">
        <v>0</v>
      </c>
      <c r="P10198">
        <v>0</v>
      </c>
      <c r="Q10198">
        <v>0</v>
      </c>
      <c r="R10198">
        <f>SUM(M10198:N10198:O10198:P10198:Q10198)</f>
        <v>2</v>
      </c>
      <c r="S10198" s="1">
        <v>96840</v>
      </c>
      <c r="T10198" s="1" t="str">
        <f t="shared" si="638"/>
        <v>Medium</v>
      </c>
      <c r="U10198">
        <v>5</v>
      </c>
      <c r="V10198">
        <v>2022</v>
      </c>
      <c r="W10198" t="s">
        <v>28</v>
      </c>
      <c r="X10198">
        <v>9</v>
      </c>
    </row>
    <row r="10199" spans="1:24" x14ac:dyDescent="0.3">
      <c r="A10199">
        <v>10198</v>
      </c>
      <c r="B10199" t="s">
        <v>36</v>
      </c>
      <c r="C10199" t="str">
        <f>_xlfn.XLOOKUP(B10199,Lookup_table!B:B,Lookup_table!C:C)</f>
        <v>Data</v>
      </c>
      <c r="D10199" t="s">
        <v>14</v>
      </c>
      <c r="E10199" t="s">
        <v>23</v>
      </c>
      <c r="F10199" t="s">
        <v>44</v>
      </c>
      <c r="G10199" t="s">
        <v>25</v>
      </c>
      <c r="H10199" t="str">
        <f t="shared" si="636"/>
        <v>Onsite/Hybrid</v>
      </c>
      <c r="I10199" t="s">
        <v>18</v>
      </c>
      <c r="J10199" t="str">
        <f t="shared" si="637"/>
        <v>7+ yrs</v>
      </c>
      <c r="K10199">
        <f t="shared" ca="1" si="639"/>
        <v>12</v>
      </c>
      <c r="L10199" t="s">
        <v>39</v>
      </c>
      <c r="M10199">
        <v>1</v>
      </c>
      <c r="N10199">
        <v>1</v>
      </c>
      <c r="O10199">
        <v>1</v>
      </c>
      <c r="P10199">
        <v>1</v>
      </c>
      <c r="Q10199">
        <v>0</v>
      </c>
      <c r="R10199">
        <f>SUM(M10199:N10199:O10199:P10199:Q10199)</f>
        <v>4</v>
      </c>
      <c r="S10199" s="1">
        <v>131977</v>
      </c>
      <c r="T10199" s="1" t="str">
        <f t="shared" si="638"/>
        <v>High</v>
      </c>
      <c r="U10199">
        <v>5</v>
      </c>
      <c r="V10199">
        <v>2023</v>
      </c>
      <c r="W10199" t="s">
        <v>28</v>
      </c>
      <c r="X10199">
        <v>4</v>
      </c>
    </row>
    <row r="10200" spans="1:24" x14ac:dyDescent="0.3">
      <c r="A10200">
        <v>10199</v>
      </c>
      <c r="B10200" t="s">
        <v>36</v>
      </c>
      <c r="C10200" t="str">
        <f>_xlfn.XLOOKUP(B10200,Lookup_table!B:B,Lookup_table!C:C)</f>
        <v>Data</v>
      </c>
      <c r="D10200" t="s">
        <v>14</v>
      </c>
      <c r="E10200" t="s">
        <v>15</v>
      </c>
      <c r="F10200" t="s">
        <v>29</v>
      </c>
      <c r="G10200" t="s">
        <v>25</v>
      </c>
      <c r="H10200" t="str">
        <f t="shared" si="636"/>
        <v>Onsite/Hybrid</v>
      </c>
      <c r="I10200" t="s">
        <v>26</v>
      </c>
      <c r="J10200" t="str">
        <f t="shared" si="637"/>
        <v>3-6 yrs</v>
      </c>
      <c r="K10200">
        <f t="shared" ca="1" si="639"/>
        <v>5</v>
      </c>
      <c r="L10200" t="s">
        <v>27</v>
      </c>
      <c r="M10200">
        <v>0</v>
      </c>
      <c r="N10200">
        <v>1</v>
      </c>
      <c r="O10200">
        <v>0</v>
      </c>
      <c r="P10200">
        <v>1</v>
      </c>
      <c r="Q10200">
        <v>1</v>
      </c>
      <c r="R10200">
        <f>SUM(M10200:N10200:O10200:P10200:Q10200)</f>
        <v>3</v>
      </c>
      <c r="S10200" s="1">
        <v>104400</v>
      </c>
      <c r="T10200" s="1" t="str">
        <f t="shared" si="638"/>
        <v>Medium</v>
      </c>
      <c r="U10200">
        <v>10</v>
      </c>
      <c r="V10200">
        <v>2025</v>
      </c>
      <c r="W10200" t="s">
        <v>28</v>
      </c>
      <c r="X10200">
        <v>9</v>
      </c>
    </row>
    <row r="10201" spans="1:24" x14ac:dyDescent="0.3">
      <c r="A10201">
        <v>10200</v>
      </c>
      <c r="B10201" t="s">
        <v>50</v>
      </c>
      <c r="C10201" t="str">
        <f>_xlfn.XLOOKUP(B10201,Lookup_table!B:B,Lookup_table!C:C)</f>
        <v>AI</v>
      </c>
      <c r="D10201" t="s">
        <v>37</v>
      </c>
      <c r="E10201" t="s">
        <v>23</v>
      </c>
      <c r="F10201" t="s">
        <v>29</v>
      </c>
      <c r="G10201" t="s">
        <v>25</v>
      </c>
      <c r="H10201" t="str">
        <f t="shared" si="636"/>
        <v>Onsite/Hybrid</v>
      </c>
      <c r="I10201" t="s">
        <v>26</v>
      </c>
      <c r="J10201" t="str">
        <f t="shared" si="637"/>
        <v>3-6 yrs</v>
      </c>
      <c r="K10201">
        <f t="shared" ca="1" si="639"/>
        <v>3</v>
      </c>
      <c r="L10201" t="s">
        <v>27</v>
      </c>
      <c r="M10201">
        <v>0</v>
      </c>
      <c r="N10201">
        <v>0</v>
      </c>
      <c r="O10201">
        <v>0</v>
      </c>
      <c r="P10201">
        <v>0</v>
      </c>
      <c r="Q10201">
        <v>0</v>
      </c>
      <c r="R10201">
        <f>SUM(M10201:N10201:O10201:P10201:Q10201)</f>
        <v>0</v>
      </c>
      <c r="S10201" s="1">
        <v>116190</v>
      </c>
      <c r="T10201" s="1" t="str">
        <f t="shared" si="638"/>
        <v>Medium</v>
      </c>
      <c r="U10201">
        <v>3</v>
      </c>
      <c r="V10201">
        <v>2020</v>
      </c>
      <c r="W10201" t="s">
        <v>28</v>
      </c>
      <c r="X10201">
        <v>9</v>
      </c>
    </row>
    <row r="10202" spans="1:24" x14ac:dyDescent="0.3">
      <c r="A10202">
        <v>10201</v>
      </c>
      <c r="B10202" t="s">
        <v>21</v>
      </c>
      <c r="C10202" t="str">
        <f>_xlfn.XLOOKUP(B10202,Lookup_table!B:B,Lookup_table!C:C)</f>
        <v>AI</v>
      </c>
      <c r="D10202" t="s">
        <v>37</v>
      </c>
      <c r="E10202" t="s">
        <v>42</v>
      </c>
      <c r="F10202" t="s">
        <v>44</v>
      </c>
      <c r="G10202" t="s">
        <v>25</v>
      </c>
      <c r="H10202" t="str">
        <f t="shared" si="636"/>
        <v>Onsite/Hybrid</v>
      </c>
      <c r="I10202" t="s">
        <v>18</v>
      </c>
      <c r="J10202" t="str">
        <f t="shared" si="637"/>
        <v>7+ yrs</v>
      </c>
      <c r="K10202">
        <f t="shared" ca="1" si="639"/>
        <v>8</v>
      </c>
      <c r="L10202" t="s">
        <v>19</v>
      </c>
      <c r="M10202">
        <v>1</v>
      </c>
      <c r="N10202">
        <v>1</v>
      </c>
      <c r="O10202">
        <v>0</v>
      </c>
      <c r="P10202">
        <v>0</v>
      </c>
      <c r="Q10202">
        <v>0</v>
      </c>
      <c r="R10202">
        <f>SUM(M10202:N10202:O10202:P10202:Q10202)</f>
        <v>2</v>
      </c>
      <c r="S10202" s="1">
        <v>138896</v>
      </c>
      <c r="T10202" s="1" t="str">
        <f t="shared" si="638"/>
        <v>High</v>
      </c>
      <c r="U10202">
        <v>5</v>
      </c>
      <c r="V10202">
        <v>2020</v>
      </c>
      <c r="W10202" t="s">
        <v>20</v>
      </c>
      <c r="X10202">
        <v>4</v>
      </c>
    </row>
    <row r="10203" spans="1:24" x14ac:dyDescent="0.3">
      <c r="A10203">
        <v>10202</v>
      </c>
      <c r="B10203" t="s">
        <v>41</v>
      </c>
      <c r="C10203" t="str">
        <f>_xlfn.XLOOKUP(B10203,Lookup_table!B:B,Lookup_table!C:C)</f>
        <v>Data</v>
      </c>
      <c r="D10203" t="s">
        <v>14</v>
      </c>
      <c r="E10203" t="s">
        <v>40</v>
      </c>
      <c r="F10203" t="s">
        <v>16</v>
      </c>
      <c r="G10203" t="s">
        <v>30</v>
      </c>
      <c r="H10203" t="str">
        <f t="shared" si="636"/>
        <v>Onsite/Hybrid</v>
      </c>
      <c r="I10203" t="s">
        <v>26</v>
      </c>
      <c r="J10203" t="str">
        <f t="shared" si="637"/>
        <v>3-6 yrs</v>
      </c>
      <c r="K10203">
        <f t="shared" ca="1" si="639"/>
        <v>6</v>
      </c>
      <c r="L10203" t="s">
        <v>27</v>
      </c>
      <c r="M10203">
        <v>1</v>
      </c>
      <c r="N10203">
        <v>0</v>
      </c>
      <c r="O10203">
        <v>0</v>
      </c>
      <c r="P10203">
        <v>1</v>
      </c>
      <c r="Q10203">
        <v>0</v>
      </c>
      <c r="R10203">
        <f>SUM(M10203:N10203:O10203:P10203:Q10203)</f>
        <v>2</v>
      </c>
      <c r="S10203" s="1">
        <v>89373</v>
      </c>
      <c r="T10203" s="1" t="str">
        <f t="shared" si="638"/>
        <v>Medium</v>
      </c>
      <c r="U10203">
        <v>3</v>
      </c>
      <c r="V10203">
        <v>2025</v>
      </c>
      <c r="W10203" t="s">
        <v>28</v>
      </c>
      <c r="X10203">
        <v>7</v>
      </c>
    </row>
    <row r="10204" spans="1:24" x14ac:dyDescent="0.3">
      <c r="A10204">
        <v>10203</v>
      </c>
      <c r="B10204" t="s">
        <v>21</v>
      </c>
      <c r="C10204" t="str">
        <f>_xlfn.XLOOKUP(B10204,Lookup_table!B:B,Lookup_table!C:C)</f>
        <v>AI</v>
      </c>
      <c r="D10204" t="s">
        <v>34</v>
      </c>
      <c r="E10204" t="s">
        <v>38</v>
      </c>
      <c r="F10204" t="s">
        <v>24</v>
      </c>
      <c r="G10204" t="s">
        <v>30</v>
      </c>
      <c r="H10204" t="str">
        <f t="shared" si="636"/>
        <v>Onsite/Hybrid</v>
      </c>
      <c r="I10204" t="s">
        <v>26</v>
      </c>
      <c r="J10204" t="str">
        <f t="shared" si="637"/>
        <v>3-6 yrs</v>
      </c>
      <c r="K10204">
        <f t="shared" ca="1" si="639"/>
        <v>6</v>
      </c>
      <c r="L10204" t="s">
        <v>19</v>
      </c>
      <c r="M10204">
        <v>1</v>
      </c>
      <c r="N10204">
        <v>0</v>
      </c>
      <c r="O10204">
        <v>0</v>
      </c>
      <c r="P10204">
        <v>0</v>
      </c>
      <c r="Q10204">
        <v>0</v>
      </c>
      <c r="R10204">
        <f>SUM(M10204:N10204:O10204:P10204:Q10204)</f>
        <v>1</v>
      </c>
      <c r="S10204" s="1">
        <v>112701</v>
      </c>
      <c r="T10204" s="1" t="str">
        <f t="shared" si="638"/>
        <v>Medium</v>
      </c>
      <c r="U10204">
        <v>3</v>
      </c>
      <c r="V10204">
        <v>2022</v>
      </c>
      <c r="W10204" t="s">
        <v>34</v>
      </c>
      <c r="X10204">
        <v>3</v>
      </c>
    </row>
    <row r="10205" spans="1:24" x14ac:dyDescent="0.3">
      <c r="A10205">
        <v>10204</v>
      </c>
      <c r="B10205" t="s">
        <v>36</v>
      </c>
      <c r="C10205" t="str">
        <f>_xlfn.XLOOKUP(B10205,Lookup_table!B:B,Lookup_table!C:C)</f>
        <v>Data</v>
      </c>
      <c r="D10205" t="s">
        <v>22</v>
      </c>
      <c r="E10205" t="s">
        <v>15</v>
      </c>
      <c r="F10205" t="s">
        <v>16</v>
      </c>
      <c r="G10205" t="s">
        <v>30</v>
      </c>
      <c r="H10205" t="str">
        <f t="shared" si="636"/>
        <v>Onsite/Hybrid</v>
      </c>
      <c r="I10205" t="s">
        <v>18</v>
      </c>
      <c r="J10205" t="str">
        <f t="shared" si="637"/>
        <v>7+ yrs</v>
      </c>
      <c r="K10205">
        <f t="shared" ca="1" si="639"/>
        <v>13</v>
      </c>
      <c r="L10205" t="s">
        <v>39</v>
      </c>
      <c r="M10205">
        <v>1</v>
      </c>
      <c r="N10205">
        <v>0</v>
      </c>
      <c r="O10205">
        <v>1</v>
      </c>
      <c r="P10205">
        <v>0</v>
      </c>
      <c r="Q10205">
        <v>0</v>
      </c>
      <c r="R10205">
        <f>SUM(M10205:N10205:O10205:P10205:Q10205)</f>
        <v>2</v>
      </c>
      <c r="S10205" s="1">
        <v>132756</v>
      </c>
      <c r="T10205" s="1" t="str">
        <f t="shared" si="638"/>
        <v>High</v>
      </c>
      <c r="U10205">
        <v>9</v>
      </c>
      <c r="V10205">
        <v>2023</v>
      </c>
      <c r="W10205" t="s">
        <v>28</v>
      </c>
      <c r="X10205">
        <v>7</v>
      </c>
    </row>
    <row r="10206" spans="1:24" x14ac:dyDescent="0.3">
      <c r="A10206">
        <v>10205</v>
      </c>
      <c r="B10206" t="s">
        <v>31</v>
      </c>
      <c r="C10206" t="str">
        <f>_xlfn.XLOOKUP(B10206,Lookup_table!B:B,Lookup_table!C:C)</f>
        <v>Business</v>
      </c>
      <c r="D10206" t="s">
        <v>22</v>
      </c>
      <c r="E10206" t="s">
        <v>32</v>
      </c>
      <c r="F10206" t="s">
        <v>52</v>
      </c>
      <c r="G10206" t="s">
        <v>30</v>
      </c>
      <c r="H10206" t="str">
        <f t="shared" si="636"/>
        <v>Onsite/Hybrid</v>
      </c>
      <c r="I10206" t="s">
        <v>35</v>
      </c>
      <c r="J10206" t="str">
        <f t="shared" si="637"/>
        <v>0-2 yrs</v>
      </c>
      <c r="K10206">
        <f t="shared" ca="1" si="639"/>
        <v>1</v>
      </c>
      <c r="L10206" t="s">
        <v>19</v>
      </c>
      <c r="M10206">
        <v>1</v>
      </c>
      <c r="N10206">
        <v>0</v>
      </c>
      <c r="O10206">
        <v>1</v>
      </c>
      <c r="P10206">
        <v>0</v>
      </c>
      <c r="Q10206">
        <v>0</v>
      </c>
      <c r="R10206">
        <f>SUM(M10206:N10206:O10206:P10206:Q10206)</f>
        <v>2</v>
      </c>
      <c r="S10206" s="1">
        <v>83418</v>
      </c>
      <c r="T10206" s="1" t="str">
        <f t="shared" si="638"/>
        <v>Medium</v>
      </c>
      <c r="U10206">
        <v>10</v>
      </c>
      <c r="V10206">
        <v>2023</v>
      </c>
      <c r="W10206" t="s">
        <v>28</v>
      </c>
      <c r="X10206">
        <v>9</v>
      </c>
    </row>
    <row r="10207" spans="1:24" x14ac:dyDescent="0.3">
      <c r="A10207">
        <v>10206</v>
      </c>
      <c r="B10207" t="s">
        <v>50</v>
      </c>
      <c r="C10207" t="str">
        <f>_xlfn.XLOOKUP(B10207,Lookup_table!B:B,Lookup_table!C:C)</f>
        <v>AI</v>
      </c>
      <c r="D10207" t="s">
        <v>14</v>
      </c>
      <c r="E10207" t="s">
        <v>38</v>
      </c>
      <c r="F10207" t="s">
        <v>44</v>
      </c>
      <c r="G10207" t="s">
        <v>17</v>
      </c>
      <c r="H10207" t="str">
        <f t="shared" si="636"/>
        <v>Remote</v>
      </c>
      <c r="I10207" t="s">
        <v>18</v>
      </c>
      <c r="J10207" t="str">
        <f t="shared" si="637"/>
        <v>7+ yrs</v>
      </c>
      <c r="K10207">
        <f t="shared" ca="1" si="639"/>
        <v>15</v>
      </c>
      <c r="L10207" t="s">
        <v>39</v>
      </c>
      <c r="M10207">
        <v>0</v>
      </c>
      <c r="N10207">
        <v>0</v>
      </c>
      <c r="O10207">
        <v>1</v>
      </c>
      <c r="P10207">
        <v>0</v>
      </c>
      <c r="Q10207">
        <v>0</v>
      </c>
      <c r="R10207">
        <f>SUM(M10207:N10207:O10207:P10207:Q10207)</f>
        <v>1</v>
      </c>
      <c r="S10207" s="1">
        <v>155697</v>
      </c>
      <c r="T10207" s="1" t="str">
        <f t="shared" si="638"/>
        <v>High</v>
      </c>
      <c r="U10207">
        <v>7</v>
      </c>
      <c r="V10207">
        <v>2021</v>
      </c>
      <c r="W10207" t="s">
        <v>34</v>
      </c>
      <c r="X10207">
        <v>2</v>
      </c>
    </row>
    <row r="10208" spans="1:24" x14ac:dyDescent="0.3">
      <c r="A10208">
        <v>10207</v>
      </c>
      <c r="B10208" t="s">
        <v>41</v>
      </c>
      <c r="C10208" t="str">
        <f>_xlfn.XLOOKUP(B10208,Lookup_table!B:B,Lookup_table!C:C)</f>
        <v>Data</v>
      </c>
      <c r="D10208" t="s">
        <v>37</v>
      </c>
      <c r="E10208" t="s">
        <v>38</v>
      </c>
      <c r="F10208" t="s">
        <v>29</v>
      </c>
      <c r="G10208" t="s">
        <v>30</v>
      </c>
      <c r="H10208" t="str">
        <f t="shared" si="636"/>
        <v>Onsite/Hybrid</v>
      </c>
      <c r="I10208" t="s">
        <v>35</v>
      </c>
      <c r="J10208" t="str">
        <f t="shared" si="637"/>
        <v>0-2 yrs</v>
      </c>
      <c r="K10208">
        <f t="shared" ca="1" si="639"/>
        <v>0</v>
      </c>
      <c r="L10208" t="s">
        <v>39</v>
      </c>
      <c r="M10208">
        <v>1</v>
      </c>
      <c r="N10208">
        <v>0</v>
      </c>
      <c r="O10208">
        <v>1</v>
      </c>
      <c r="P10208">
        <v>1</v>
      </c>
      <c r="Q10208">
        <v>0</v>
      </c>
      <c r="R10208">
        <f>SUM(M10208:N10208:O10208:P10208:Q10208)</f>
        <v>3</v>
      </c>
      <c r="S10208" s="1">
        <v>76489</v>
      </c>
      <c r="T10208" s="1" t="str">
        <f t="shared" si="638"/>
        <v>Medium</v>
      </c>
      <c r="U10208">
        <v>8</v>
      </c>
      <c r="V10208">
        <v>2021</v>
      </c>
      <c r="W10208" t="s">
        <v>28</v>
      </c>
      <c r="X10208">
        <v>3</v>
      </c>
    </row>
    <row r="10209" spans="1:24" x14ac:dyDescent="0.3">
      <c r="A10209">
        <v>10208</v>
      </c>
      <c r="B10209" t="s">
        <v>50</v>
      </c>
      <c r="C10209" t="str">
        <f>_xlfn.XLOOKUP(B10209,Lookup_table!B:B,Lookup_table!C:C)</f>
        <v>AI</v>
      </c>
      <c r="D10209" t="s">
        <v>34</v>
      </c>
      <c r="E10209" t="s">
        <v>23</v>
      </c>
      <c r="F10209" t="s">
        <v>51</v>
      </c>
      <c r="G10209" t="s">
        <v>25</v>
      </c>
      <c r="H10209" t="str">
        <f t="shared" si="636"/>
        <v>Onsite/Hybrid</v>
      </c>
      <c r="I10209" t="s">
        <v>35</v>
      </c>
      <c r="J10209" t="str">
        <f t="shared" si="637"/>
        <v>0-2 yrs</v>
      </c>
      <c r="K10209">
        <f t="shared" ca="1" si="639"/>
        <v>1</v>
      </c>
      <c r="L10209" t="s">
        <v>39</v>
      </c>
      <c r="M10209">
        <v>0</v>
      </c>
      <c r="N10209">
        <v>1</v>
      </c>
      <c r="O10209">
        <v>0</v>
      </c>
      <c r="P10209">
        <v>1</v>
      </c>
      <c r="Q10209">
        <v>1</v>
      </c>
      <c r="R10209">
        <f>SUM(M10209:N10209:O10209:P10209:Q10209)</f>
        <v>3</v>
      </c>
      <c r="S10209" s="1">
        <v>114994</v>
      </c>
      <c r="T10209" s="1" t="str">
        <f t="shared" si="638"/>
        <v>Medium</v>
      </c>
      <c r="U10209">
        <v>11</v>
      </c>
      <c r="V10209">
        <v>2024</v>
      </c>
      <c r="W10209" t="s">
        <v>20</v>
      </c>
      <c r="X10209">
        <v>5</v>
      </c>
    </row>
    <row r="10210" spans="1:24" x14ac:dyDescent="0.3">
      <c r="A10210">
        <v>10209</v>
      </c>
      <c r="B10210" t="s">
        <v>31</v>
      </c>
      <c r="C10210" t="str">
        <f>_xlfn.XLOOKUP(B10210,Lookup_table!B:B,Lookup_table!C:C)</f>
        <v>Business</v>
      </c>
      <c r="D10210" t="s">
        <v>22</v>
      </c>
      <c r="E10210" t="s">
        <v>23</v>
      </c>
      <c r="F10210" t="s">
        <v>29</v>
      </c>
      <c r="G10210" t="s">
        <v>30</v>
      </c>
      <c r="H10210" t="str">
        <f t="shared" si="636"/>
        <v>Onsite/Hybrid</v>
      </c>
      <c r="I10210" t="s">
        <v>35</v>
      </c>
      <c r="J10210" t="str">
        <f t="shared" si="637"/>
        <v>0-2 yrs</v>
      </c>
      <c r="K10210">
        <f t="shared" ca="1" si="639"/>
        <v>1</v>
      </c>
      <c r="L10210" t="s">
        <v>39</v>
      </c>
      <c r="M10210">
        <v>1</v>
      </c>
      <c r="N10210">
        <v>1</v>
      </c>
      <c r="O10210">
        <v>1</v>
      </c>
      <c r="P10210">
        <v>0</v>
      </c>
      <c r="Q10210">
        <v>0</v>
      </c>
      <c r="R10210">
        <f>SUM(M10210:N10210:O10210:P10210:Q10210)</f>
        <v>3</v>
      </c>
      <c r="S10210" s="1">
        <v>80459</v>
      </c>
      <c r="T10210" s="1" t="str">
        <f t="shared" si="638"/>
        <v>Medium</v>
      </c>
      <c r="U10210">
        <v>8</v>
      </c>
      <c r="V10210">
        <v>2023</v>
      </c>
      <c r="W10210" t="s">
        <v>20</v>
      </c>
      <c r="X10210">
        <v>3</v>
      </c>
    </row>
    <row r="10211" spans="1:24" x14ac:dyDescent="0.3">
      <c r="A10211">
        <v>10210</v>
      </c>
      <c r="B10211" t="s">
        <v>31</v>
      </c>
      <c r="C10211" t="str">
        <f>_xlfn.XLOOKUP(B10211,Lookup_table!B:B,Lookup_table!C:C)</f>
        <v>Business</v>
      </c>
      <c r="D10211" t="s">
        <v>37</v>
      </c>
      <c r="E10211" t="s">
        <v>42</v>
      </c>
      <c r="F10211" t="s">
        <v>44</v>
      </c>
      <c r="G10211" t="s">
        <v>30</v>
      </c>
      <c r="H10211" t="str">
        <f t="shared" si="636"/>
        <v>Onsite/Hybrid</v>
      </c>
      <c r="I10211" t="s">
        <v>35</v>
      </c>
      <c r="J10211" t="str">
        <f t="shared" si="637"/>
        <v>0-2 yrs</v>
      </c>
      <c r="K10211">
        <f t="shared" ca="1" si="639"/>
        <v>2</v>
      </c>
      <c r="L10211" t="s">
        <v>27</v>
      </c>
      <c r="M10211">
        <v>1</v>
      </c>
      <c r="N10211">
        <v>1</v>
      </c>
      <c r="O10211">
        <v>1</v>
      </c>
      <c r="P10211">
        <v>1</v>
      </c>
      <c r="Q10211">
        <v>1</v>
      </c>
      <c r="R10211">
        <f>SUM(M10211:N10211:O10211:P10211:Q10211)</f>
        <v>5</v>
      </c>
      <c r="S10211" s="1">
        <v>93705</v>
      </c>
      <c r="T10211" s="1" t="str">
        <f t="shared" si="638"/>
        <v>Medium</v>
      </c>
      <c r="U10211">
        <v>12</v>
      </c>
      <c r="V10211">
        <v>2021</v>
      </c>
      <c r="W10211" t="s">
        <v>28</v>
      </c>
      <c r="X10211">
        <v>2</v>
      </c>
    </row>
    <row r="10212" spans="1:24" x14ac:dyDescent="0.3">
      <c r="A10212">
        <v>10211</v>
      </c>
      <c r="B10212" t="s">
        <v>31</v>
      </c>
      <c r="C10212" t="str">
        <f>_xlfn.XLOOKUP(B10212,Lookup_table!B:B,Lookup_table!C:C)</f>
        <v>Business</v>
      </c>
      <c r="D10212" t="s">
        <v>37</v>
      </c>
      <c r="E10212" t="s">
        <v>23</v>
      </c>
      <c r="F10212" t="s">
        <v>44</v>
      </c>
      <c r="G10212" t="s">
        <v>17</v>
      </c>
      <c r="H10212" t="str">
        <f t="shared" si="636"/>
        <v>Remote</v>
      </c>
      <c r="I10212" t="s">
        <v>26</v>
      </c>
      <c r="J10212" t="str">
        <f t="shared" si="637"/>
        <v>3-6 yrs</v>
      </c>
      <c r="K10212">
        <f t="shared" ca="1" si="639"/>
        <v>6</v>
      </c>
      <c r="L10212" t="s">
        <v>39</v>
      </c>
      <c r="M10212">
        <v>1</v>
      </c>
      <c r="N10212">
        <v>1</v>
      </c>
      <c r="O10212">
        <v>1</v>
      </c>
      <c r="P10212">
        <v>0</v>
      </c>
      <c r="Q10212">
        <v>0</v>
      </c>
      <c r="R10212">
        <f>SUM(M10212:N10212:O10212:P10212:Q10212)</f>
        <v>3</v>
      </c>
      <c r="S10212" s="1">
        <v>86694</v>
      </c>
      <c r="T10212" s="1" t="str">
        <f t="shared" si="638"/>
        <v>Medium</v>
      </c>
      <c r="U10212">
        <v>2</v>
      </c>
      <c r="V10212">
        <v>2022</v>
      </c>
      <c r="W10212" t="s">
        <v>28</v>
      </c>
      <c r="X10212">
        <v>8</v>
      </c>
    </row>
    <row r="10213" spans="1:24" x14ac:dyDescent="0.3">
      <c r="A10213">
        <v>10212</v>
      </c>
      <c r="B10213" t="s">
        <v>36</v>
      </c>
      <c r="C10213" t="str">
        <f>_xlfn.XLOOKUP(B10213,Lookup_table!B:B,Lookup_table!C:C)</f>
        <v>Data</v>
      </c>
      <c r="D10213" t="s">
        <v>22</v>
      </c>
      <c r="E10213" t="s">
        <v>42</v>
      </c>
      <c r="F10213" t="s">
        <v>24</v>
      </c>
      <c r="G10213" t="s">
        <v>17</v>
      </c>
      <c r="H10213" t="str">
        <f t="shared" si="636"/>
        <v>Remote</v>
      </c>
      <c r="I10213" t="s">
        <v>18</v>
      </c>
      <c r="J10213" t="str">
        <f t="shared" si="637"/>
        <v>7+ yrs</v>
      </c>
      <c r="K10213">
        <f t="shared" ca="1" si="639"/>
        <v>11</v>
      </c>
      <c r="L10213" t="s">
        <v>27</v>
      </c>
      <c r="M10213">
        <v>1</v>
      </c>
      <c r="N10213">
        <v>0</v>
      </c>
      <c r="O10213">
        <v>0</v>
      </c>
      <c r="P10213">
        <v>1</v>
      </c>
      <c r="Q10213">
        <v>1</v>
      </c>
      <c r="R10213">
        <f>SUM(M10213:N10213:O10213:P10213:Q10213)</f>
        <v>3</v>
      </c>
      <c r="S10213" s="1">
        <v>142187</v>
      </c>
      <c r="T10213" s="1" t="str">
        <f t="shared" si="638"/>
        <v>High</v>
      </c>
      <c r="U10213">
        <v>12</v>
      </c>
      <c r="V10213">
        <v>2023</v>
      </c>
      <c r="W10213" t="s">
        <v>28</v>
      </c>
      <c r="X10213">
        <v>9</v>
      </c>
    </row>
    <row r="10214" spans="1:24" x14ac:dyDescent="0.3">
      <c r="A10214">
        <v>10213</v>
      </c>
      <c r="B10214" t="s">
        <v>21</v>
      </c>
      <c r="C10214" t="str">
        <f>_xlfn.XLOOKUP(B10214,Lookup_table!B:B,Lookup_table!C:C)</f>
        <v>AI</v>
      </c>
      <c r="D10214" t="s">
        <v>14</v>
      </c>
      <c r="E10214" t="s">
        <v>42</v>
      </c>
      <c r="F10214" t="s">
        <v>44</v>
      </c>
      <c r="G10214" t="s">
        <v>30</v>
      </c>
      <c r="H10214" t="str">
        <f t="shared" si="636"/>
        <v>Onsite/Hybrid</v>
      </c>
      <c r="I10214" t="s">
        <v>35</v>
      </c>
      <c r="J10214" t="str">
        <f t="shared" si="637"/>
        <v>0-2 yrs</v>
      </c>
      <c r="K10214">
        <f t="shared" ca="1" si="639"/>
        <v>2</v>
      </c>
      <c r="L10214" t="s">
        <v>27</v>
      </c>
      <c r="M10214">
        <v>1</v>
      </c>
      <c r="N10214">
        <v>1</v>
      </c>
      <c r="O10214">
        <v>1</v>
      </c>
      <c r="P10214">
        <v>0</v>
      </c>
      <c r="Q10214">
        <v>0</v>
      </c>
      <c r="R10214">
        <f>SUM(M10214:N10214:O10214:P10214:Q10214)</f>
        <v>3</v>
      </c>
      <c r="S10214" s="1">
        <v>108701</v>
      </c>
      <c r="T10214" s="1" t="str">
        <f t="shared" si="638"/>
        <v>Medium</v>
      </c>
      <c r="U10214">
        <v>6</v>
      </c>
      <c r="V10214">
        <v>2022</v>
      </c>
      <c r="W10214" t="s">
        <v>20</v>
      </c>
      <c r="X10214">
        <v>2</v>
      </c>
    </row>
    <row r="10215" spans="1:24" x14ac:dyDescent="0.3">
      <c r="A10215">
        <v>10214</v>
      </c>
      <c r="B10215" t="s">
        <v>33</v>
      </c>
      <c r="C10215" t="str">
        <f>_xlfn.XLOOKUP(B10215,Lookup_table!B:B,Lookup_table!C:C)</f>
        <v>Data</v>
      </c>
      <c r="D10215" t="s">
        <v>34</v>
      </c>
      <c r="E10215" t="s">
        <v>40</v>
      </c>
      <c r="F10215" t="s">
        <v>24</v>
      </c>
      <c r="G10215" t="s">
        <v>25</v>
      </c>
      <c r="H10215" t="str">
        <f t="shared" si="636"/>
        <v>Onsite/Hybrid</v>
      </c>
      <c r="I10215" t="s">
        <v>26</v>
      </c>
      <c r="J10215" t="str">
        <f t="shared" si="637"/>
        <v>3-6 yrs</v>
      </c>
      <c r="K10215">
        <f t="shared" ca="1" si="639"/>
        <v>5</v>
      </c>
      <c r="L10215" t="s">
        <v>39</v>
      </c>
      <c r="M10215">
        <v>0</v>
      </c>
      <c r="N10215">
        <v>0</v>
      </c>
      <c r="O10215">
        <v>0</v>
      </c>
      <c r="P10215">
        <v>1</v>
      </c>
      <c r="Q10215">
        <v>1</v>
      </c>
      <c r="R10215">
        <f>SUM(M10215:N10215:O10215:P10215:Q10215)</f>
        <v>2</v>
      </c>
      <c r="S10215" s="1">
        <v>99077</v>
      </c>
      <c r="T10215" s="1" t="str">
        <f t="shared" si="638"/>
        <v>Medium</v>
      </c>
      <c r="U10215">
        <v>10</v>
      </c>
      <c r="V10215">
        <v>2026</v>
      </c>
      <c r="W10215" t="s">
        <v>28</v>
      </c>
      <c r="X10215">
        <v>7</v>
      </c>
    </row>
    <row r="10216" spans="1:24" x14ac:dyDescent="0.3">
      <c r="A10216">
        <v>10215</v>
      </c>
      <c r="B10216" t="s">
        <v>33</v>
      </c>
      <c r="C10216" t="str">
        <f>_xlfn.XLOOKUP(B10216,Lookup_table!B:B,Lookup_table!C:C)</f>
        <v>Data</v>
      </c>
      <c r="D10216" t="s">
        <v>37</v>
      </c>
      <c r="E10216" t="s">
        <v>15</v>
      </c>
      <c r="F10216" t="s">
        <v>51</v>
      </c>
      <c r="G10216" t="s">
        <v>30</v>
      </c>
      <c r="H10216" t="str">
        <f t="shared" si="636"/>
        <v>Onsite/Hybrid</v>
      </c>
      <c r="I10216" t="s">
        <v>18</v>
      </c>
      <c r="J10216" t="str">
        <f t="shared" si="637"/>
        <v>7+ yrs</v>
      </c>
      <c r="K10216">
        <f t="shared" ca="1" si="639"/>
        <v>15</v>
      </c>
      <c r="L10216" t="s">
        <v>39</v>
      </c>
      <c r="M10216">
        <v>1</v>
      </c>
      <c r="N10216">
        <v>0</v>
      </c>
      <c r="O10216">
        <v>0</v>
      </c>
      <c r="P10216">
        <v>1</v>
      </c>
      <c r="Q10216">
        <v>1</v>
      </c>
      <c r="R10216">
        <f>SUM(M10216:N10216:O10216:P10216:Q10216)</f>
        <v>3</v>
      </c>
      <c r="S10216" s="1">
        <v>128287</v>
      </c>
      <c r="T10216" s="1" t="str">
        <f t="shared" si="638"/>
        <v>High</v>
      </c>
      <c r="U10216">
        <v>5</v>
      </c>
      <c r="V10216">
        <v>2024</v>
      </c>
      <c r="W10216" t="s">
        <v>20</v>
      </c>
      <c r="X10216">
        <v>6</v>
      </c>
    </row>
    <row r="10217" spans="1:24" x14ac:dyDescent="0.3">
      <c r="A10217">
        <v>10216</v>
      </c>
      <c r="B10217" t="s">
        <v>41</v>
      </c>
      <c r="C10217" t="str">
        <f>_xlfn.XLOOKUP(B10217,Lookup_table!B:B,Lookup_table!C:C)</f>
        <v>Data</v>
      </c>
      <c r="D10217" t="s">
        <v>34</v>
      </c>
      <c r="E10217" t="s">
        <v>40</v>
      </c>
      <c r="F10217" t="s">
        <v>51</v>
      </c>
      <c r="G10217" t="s">
        <v>30</v>
      </c>
      <c r="H10217" t="str">
        <f t="shared" si="636"/>
        <v>Onsite/Hybrid</v>
      </c>
      <c r="I10217" t="s">
        <v>18</v>
      </c>
      <c r="J10217" t="str">
        <f t="shared" si="637"/>
        <v>7+ yrs</v>
      </c>
      <c r="K10217">
        <f t="shared" ca="1" si="639"/>
        <v>9</v>
      </c>
      <c r="L10217" t="s">
        <v>39</v>
      </c>
      <c r="M10217">
        <v>0</v>
      </c>
      <c r="N10217">
        <v>0</v>
      </c>
      <c r="O10217">
        <v>1</v>
      </c>
      <c r="P10217">
        <v>1</v>
      </c>
      <c r="Q10217">
        <v>0</v>
      </c>
      <c r="R10217">
        <f>SUM(M10217:N10217:O10217:P10217:Q10217)</f>
        <v>2</v>
      </c>
      <c r="S10217" s="1">
        <v>126211</v>
      </c>
      <c r="T10217" s="1" t="str">
        <f t="shared" si="638"/>
        <v>High</v>
      </c>
      <c r="U10217">
        <v>8</v>
      </c>
      <c r="V10217">
        <v>2023</v>
      </c>
      <c r="W10217" t="s">
        <v>28</v>
      </c>
      <c r="X10217">
        <v>5</v>
      </c>
    </row>
    <row r="10218" spans="1:24" x14ac:dyDescent="0.3">
      <c r="A10218">
        <v>10217</v>
      </c>
      <c r="B10218" t="s">
        <v>21</v>
      </c>
      <c r="C10218" t="str">
        <f>_xlfn.XLOOKUP(B10218,Lookup_table!B:B,Lookup_table!C:C)</f>
        <v>AI</v>
      </c>
      <c r="D10218" t="s">
        <v>22</v>
      </c>
      <c r="E10218" t="s">
        <v>23</v>
      </c>
      <c r="F10218" t="s">
        <v>29</v>
      </c>
      <c r="G10218" t="s">
        <v>30</v>
      </c>
      <c r="H10218" t="str">
        <f t="shared" si="636"/>
        <v>Onsite/Hybrid</v>
      </c>
      <c r="I10218" t="s">
        <v>18</v>
      </c>
      <c r="J10218" t="str">
        <f t="shared" si="637"/>
        <v>7+ yrs</v>
      </c>
      <c r="K10218">
        <f t="shared" ca="1" si="639"/>
        <v>10</v>
      </c>
      <c r="L10218" t="s">
        <v>19</v>
      </c>
      <c r="M10218">
        <v>1</v>
      </c>
      <c r="N10218">
        <v>1</v>
      </c>
      <c r="O10218">
        <v>1</v>
      </c>
      <c r="P10218">
        <v>0</v>
      </c>
      <c r="Q10218">
        <v>0</v>
      </c>
      <c r="R10218">
        <f>SUM(M10218:N10218:O10218:P10218:Q10218)</f>
        <v>3</v>
      </c>
      <c r="S10218" s="1">
        <v>176420</v>
      </c>
      <c r="T10218" s="1" t="str">
        <f t="shared" si="638"/>
        <v>High</v>
      </c>
      <c r="U10218">
        <v>5</v>
      </c>
      <c r="V10218">
        <v>2020</v>
      </c>
      <c r="W10218" t="s">
        <v>28</v>
      </c>
      <c r="X10218">
        <v>9</v>
      </c>
    </row>
    <row r="10219" spans="1:24" x14ac:dyDescent="0.3">
      <c r="A10219">
        <v>10218</v>
      </c>
      <c r="B10219" t="s">
        <v>50</v>
      </c>
      <c r="C10219" t="str">
        <f>_xlfn.XLOOKUP(B10219,Lookup_table!B:B,Lookup_table!C:C)</f>
        <v>AI</v>
      </c>
      <c r="D10219" t="s">
        <v>14</v>
      </c>
      <c r="E10219" t="s">
        <v>32</v>
      </c>
      <c r="F10219" t="s">
        <v>52</v>
      </c>
      <c r="G10219" t="s">
        <v>17</v>
      </c>
      <c r="H10219" t="str">
        <f t="shared" si="636"/>
        <v>Remote</v>
      </c>
      <c r="I10219" t="s">
        <v>18</v>
      </c>
      <c r="J10219" t="str">
        <f t="shared" si="637"/>
        <v>7+ yrs</v>
      </c>
      <c r="K10219">
        <f t="shared" ca="1" si="639"/>
        <v>10</v>
      </c>
      <c r="L10219" t="s">
        <v>27</v>
      </c>
      <c r="M10219">
        <v>0</v>
      </c>
      <c r="N10219">
        <v>1</v>
      </c>
      <c r="O10219">
        <v>0</v>
      </c>
      <c r="P10219">
        <v>1</v>
      </c>
      <c r="Q10219">
        <v>1</v>
      </c>
      <c r="R10219">
        <f>SUM(M10219:N10219:O10219:P10219:Q10219)</f>
        <v>3</v>
      </c>
      <c r="S10219" s="1">
        <v>162588</v>
      </c>
      <c r="T10219" s="1" t="str">
        <f t="shared" si="638"/>
        <v>High</v>
      </c>
      <c r="U10219">
        <v>2</v>
      </c>
      <c r="V10219">
        <v>2025</v>
      </c>
      <c r="W10219" t="s">
        <v>20</v>
      </c>
      <c r="X10219">
        <v>4</v>
      </c>
    </row>
    <row r="10220" spans="1:24" x14ac:dyDescent="0.3">
      <c r="A10220">
        <v>10219</v>
      </c>
      <c r="B10220" t="s">
        <v>36</v>
      </c>
      <c r="C10220" t="str">
        <f>_xlfn.XLOOKUP(B10220,Lookup_table!B:B,Lookup_table!C:C)</f>
        <v>Data</v>
      </c>
      <c r="D10220" t="s">
        <v>14</v>
      </c>
      <c r="E10220" t="s">
        <v>15</v>
      </c>
      <c r="F10220" t="s">
        <v>52</v>
      </c>
      <c r="G10220" t="s">
        <v>17</v>
      </c>
      <c r="H10220" t="str">
        <f t="shared" si="636"/>
        <v>Remote</v>
      </c>
      <c r="I10220" t="s">
        <v>26</v>
      </c>
      <c r="J10220" t="str">
        <f t="shared" si="637"/>
        <v>3-6 yrs</v>
      </c>
      <c r="K10220">
        <f t="shared" ca="1" si="639"/>
        <v>4</v>
      </c>
      <c r="L10220" t="s">
        <v>19</v>
      </c>
      <c r="M10220">
        <v>1</v>
      </c>
      <c r="N10220">
        <v>1</v>
      </c>
      <c r="O10220">
        <v>0</v>
      </c>
      <c r="P10220">
        <v>0</v>
      </c>
      <c r="Q10220">
        <v>0</v>
      </c>
      <c r="R10220">
        <f>SUM(M10220:N10220:O10220:P10220:Q10220)</f>
        <v>2</v>
      </c>
      <c r="S10220" s="1">
        <v>70670</v>
      </c>
      <c r="T10220" s="1" t="str">
        <f t="shared" si="638"/>
        <v>Medium</v>
      </c>
      <c r="U10220">
        <v>12</v>
      </c>
      <c r="V10220">
        <v>2025</v>
      </c>
      <c r="W10220" t="s">
        <v>34</v>
      </c>
      <c r="X10220">
        <v>3</v>
      </c>
    </row>
    <row r="10221" spans="1:24" x14ac:dyDescent="0.3">
      <c r="A10221">
        <v>10220</v>
      </c>
      <c r="B10221" t="s">
        <v>31</v>
      </c>
      <c r="C10221" t="str">
        <f>_xlfn.XLOOKUP(B10221,Lookup_table!B:B,Lookup_table!C:C)</f>
        <v>Business</v>
      </c>
      <c r="D10221" t="s">
        <v>22</v>
      </c>
      <c r="E10221" t="s">
        <v>32</v>
      </c>
      <c r="F10221" t="s">
        <v>29</v>
      </c>
      <c r="G10221" t="s">
        <v>25</v>
      </c>
      <c r="H10221" t="str">
        <f t="shared" si="636"/>
        <v>Onsite/Hybrid</v>
      </c>
      <c r="I10221" t="s">
        <v>18</v>
      </c>
      <c r="J10221" t="str">
        <f t="shared" si="637"/>
        <v>7+ yrs</v>
      </c>
      <c r="K10221">
        <f t="shared" ca="1" si="639"/>
        <v>14</v>
      </c>
      <c r="L10221" t="s">
        <v>39</v>
      </c>
      <c r="M10221">
        <v>1</v>
      </c>
      <c r="N10221">
        <v>1</v>
      </c>
      <c r="O10221">
        <v>0</v>
      </c>
      <c r="P10221">
        <v>0</v>
      </c>
      <c r="Q10221">
        <v>0</v>
      </c>
      <c r="R10221">
        <f>SUM(M10221:N10221:O10221:P10221:Q10221)</f>
        <v>2</v>
      </c>
      <c r="S10221" s="1">
        <v>122804</v>
      </c>
      <c r="T10221" s="1" t="str">
        <f t="shared" si="638"/>
        <v>High</v>
      </c>
      <c r="U10221">
        <v>9</v>
      </c>
      <c r="V10221">
        <v>2023</v>
      </c>
      <c r="W10221" t="s">
        <v>34</v>
      </c>
      <c r="X10221">
        <v>4</v>
      </c>
    </row>
    <row r="10222" spans="1:24" x14ac:dyDescent="0.3">
      <c r="A10222">
        <v>10221</v>
      </c>
      <c r="B10222" t="s">
        <v>36</v>
      </c>
      <c r="C10222" t="str">
        <f>_xlfn.XLOOKUP(B10222,Lookup_table!B:B,Lookup_table!C:C)</f>
        <v>Data</v>
      </c>
      <c r="D10222" t="s">
        <v>34</v>
      </c>
      <c r="E10222" t="s">
        <v>15</v>
      </c>
      <c r="F10222" t="s">
        <v>51</v>
      </c>
      <c r="G10222" t="s">
        <v>25</v>
      </c>
      <c r="H10222" t="str">
        <f t="shared" si="636"/>
        <v>Onsite/Hybrid</v>
      </c>
      <c r="I10222" t="s">
        <v>26</v>
      </c>
      <c r="J10222" t="str">
        <f t="shared" si="637"/>
        <v>3-6 yrs</v>
      </c>
      <c r="K10222">
        <f t="shared" ca="1" si="639"/>
        <v>6</v>
      </c>
      <c r="L10222" t="s">
        <v>19</v>
      </c>
      <c r="M10222">
        <v>1</v>
      </c>
      <c r="N10222">
        <v>0</v>
      </c>
      <c r="O10222">
        <v>1</v>
      </c>
      <c r="P10222">
        <v>0</v>
      </c>
      <c r="Q10222">
        <v>0</v>
      </c>
      <c r="R10222">
        <f>SUM(M10222:N10222:O10222:P10222:Q10222)</f>
        <v>2</v>
      </c>
      <c r="S10222" s="1">
        <v>94547</v>
      </c>
      <c r="T10222" s="1" t="str">
        <f t="shared" si="638"/>
        <v>Medium</v>
      </c>
      <c r="U10222">
        <v>11</v>
      </c>
      <c r="V10222">
        <v>2024</v>
      </c>
      <c r="W10222" t="s">
        <v>34</v>
      </c>
      <c r="X10222">
        <v>4</v>
      </c>
    </row>
    <row r="10223" spans="1:24" x14ac:dyDescent="0.3">
      <c r="A10223">
        <v>10222</v>
      </c>
      <c r="B10223" t="s">
        <v>36</v>
      </c>
      <c r="C10223" t="str">
        <f>_xlfn.XLOOKUP(B10223,Lookup_table!B:B,Lookup_table!C:C)</f>
        <v>Data</v>
      </c>
      <c r="D10223" t="s">
        <v>37</v>
      </c>
      <c r="E10223" t="s">
        <v>38</v>
      </c>
      <c r="F10223" t="s">
        <v>52</v>
      </c>
      <c r="G10223" t="s">
        <v>30</v>
      </c>
      <c r="H10223" t="str">
        <f t="shared" si="636"/>
        <v>Onsite/Hybrid</v>
      </c>
      <c r="I10223" t="s">
        <v>35</v>
      </c>
      <c r="J10223" t="str">
        <f t="shared" si="637"/>
        <v>0-2 yrs</v>
      </c>
      <c r="K10223">
        <f t="shared" ca="1" si="639"/>
        <v>2</v>
      </c>
      <c r="L10223" t="s">
        <v>27</v>
      </c>
      <c r="M10223">
        <v>1</v>
      </c>
      <c r="N10223">
        <v>1</v>
      </c>
      <c r="O10223">
        <v>0</v>
      </c>
      <c r="P10223">
        <v>0</v>
      </c>
      <c r="Q10223">
        <v>1</v>
      </c>
      <c r="R10223">
        <f>SUM(M10223:N10223:O10223:P10223:Q10223)</f>
        <v>3</v>
      </c>
      <c r="S10223" s="1">
        <v>64817</v>
      </c>
      <c r="T10223" s="1" t="str">
        <f t="shared" si="638"/>
        <v>Low</v>
      </c>
      <c r="U10223">
        <v>12</v>
      </c>
      <c r="V10223">
        <v>2021</v>
      </c>
      <c r="W10223" t="s">
        <v>20</v>
      </c>
      <c r="X10223">
        <v>3</v>
      </c>
    </row>
    <row r="10224" spans="1:24" x14ac:dyDescent="0.3">
      <c r="A10224">
        <v>10223</v>
      </c>
      <c r="B10224" t="s">
        <v>41</v>
      </c>
      <c r="C10224" t="str">
        <f>_xlfn.XLOOKUP(B10224,Lookup_table!B:B,Lookup_table!C:C)</f>
        <v>Data</v>
      </c>
      <c r="D10224" t="s">
        <v>22</v>
      </c>
      <c r="E10224" t="s">
        <v>40</v>
      </c>
      <c r="F10224" t="s">
        <v>29</v>
      </c>
      <c r="G10224" t="s">
        <v>25</v>
      </c>
      <c r="H10224" t="str">
        <f t="shared" si="636"/>
        <v>Onsite/Hybrid</v>
      </c>
      <c r="I10224" t="s">
        <v>35</v>
      </c>
      <c r="J10224" t="str">
        <f t="shared" si="637"/>
        <v>0-2 yrs</v>
      </c>
      <c r="K10224">
        <f t="shared" ca="1" si="639"/>
        <v>0</v>
      </c>
      <c r="L10224" t="s">
        <v>27</v>
      </c>
      <c r="M10224">
        <v>0</v>
      </c>
      <c r="N10224">
        <v>1</v>
      </c>
      <c r="O10224">
        <v>0</v>
      </c>
      <c r="P10224">
        <v>0</v>
      </c>
      <c r="Q10224">
        <v>1</v>
      </c>
      <c r="R10224">
        <f>SUM(M10224:N10224:O10224:P10224:Q10224)</f>
        <v>2</v>
      </c>
      <c r="S10224" s="1">
        <v>75125</v>
      </c>
      <c r="T10224" s="1" t="str">
        <f t="shared" si="638"/>
        <v>Medium</v>
      </c>
      <c r="U10224">
        <v>12</v>
      </c>
      <c r="V10224">
        <v>2021</v>
      </c>
      <c r="W10224" t="s">
        <v>20</v>
      </c>
      <c r="X10224">
        <v>2</v>
      </c>
    </row>
    <row r="10225" spans="1:24" x14ac:dyDescent="0.3">
      <c r="A10225">
        <v>10224</v>
      </c>
      <c r="B10225" t="s">
        <v>33</v>
      </c>
      <c r="C10225" t="str">
        <f>_xlfn.XLOOKUP(B10225,Lookup_table!B:B,Lookup_table!C:C)</f>
        <v>Data</v>
      </c>
      <c r="D10225" t="s">
        <v>37</v>
      </c>
      <c r="E10225" t="s">
        <v>40</v>
      </c>
      <c r="F10225" t="s">
        <v>24</v>
      </c>
      <c r="G10225" t="s">
        <v>25</v>
      </c>
      <c r="H10225" t="str">
        <f t="shared" si="636"/>
        <v>Onsite/Hybrid</v>
      </c>
      <c r="I10225" t="s">
        <v>35</v>
      </c>
      <c r="J10225" t="str">
        <f t="shared" si="637"/>
        <v>0-2 yrs</v>
      </c>
      <c r="K10225">
        <f t="shared" ca="1" si="639"/>
        <v>1</v>
      </c>
      <c r="L10225" t="s">
        <v>27</v>
      </c>
      <c r="M10225">
        <v>0</v>
      </c>
      <c r="N10225">
        <v>0</v>
      </c>
      <c r="O10225">
        <v>0</v>
      </c>
      <c r="P10225">
        <v>0</v>
      </c>
      <c r="Q10225">
        <v>0</v>
      </c>
      <c r="R10225">
        <f>SUM(M10225:N10225:O10225:P10225:Q10225)</f>
        <v>0</v>
      </c>
      <c r="S10225" s="1">
        <v>50194</v>
      </c>
      <c r="T10225" s="1" t="str">
        <f t="shared" si="638"/>
        <v>Low</v>
      </c>
      <c r="U10225">
        <v>12</v>
      </c>
      <c r="V10225">
        <v>2026</v>
      </c>
      <c r="W10225" t="s">
        <v>20</v>
      </c>
      <c r="X10225">
        <v>3</v>
      </c>
    </row>
    <row r="10226" spans="1:24" x14ac:dyDescent="0.3">
      <c r="A10226">
        <v>10225</v>
      </c>
      <c r="B10226" t="s">
        <v>33</v>
      </c>
      <c r="C10226" t="str">
        <f>_xlfn.XLOOKUP(B10226,Lookup_table!B:B,Lookup_table!C:C)</f>
        <v>Data</v>
      </c>
      <c r="D10226" t="s">
        <v>37</v>
      </c>
      <c r="E10226" t="s">
        <v>42</v>
      </c>
      <c r="F10226" t="s">
        <v>44</v>
      </c>
      <c r="G10226" t="s">
        <v>30</v>
      </c>
      <c r="H10226" t="str">
        <f t="shared" si="636"/>
        <v>Onsite/Hybrid</v>
      </c>
      <c r="I10226" t="s">
        <v>26</v>
      </c>
      <c r="J10226" t="str">
        <f t="shared" si="637"/>
        <v>3-6 yrs</v>
      </c>
      <c r="K10226">
        <f t="shared" ca="1" si="639"/>
        <v>6</v>
      </c>
      <c r="L10226" t="s">
        <v>27</v>
      </c>
      <c r="M10226">
        <v>1</v>
      </c>
      <c r="N10226">
        <v>1</v>
      </c>
      <c r="O10226">
        <v>0</v>
      </c>
      <c r="P10226">
        <v>0</v>
      </c>
      <c r="Q10226">
        <v>1</v>
      </c>
      <c r="R10226">
        <f>SUM(M10226:N10226:O10226:P10226:Q10226)</f>
        <v>3</v>
      </c>
      <c r="S10226" s="1">
        <v>88210</v>
      </c>
      <c r="T10226" s="1" t="str">
        <f t="shared" si="638"/>
        <v>Medium</v>
      </c>
      <c r="U10226">
        <v>12</v>
      </c>
      <c r="V10226">
        <v>2020</v>
      </c>
      <c r="W10226" t="s">
        <v>28</v>
      </c>
      <c r="X10226">
        <v>9</v>
      </c>
    </row>
    <row r="10227" spans="1:24" x14ac:dyDescent="0.3">
      <c r="A10227">
        <v>10226</v>
      </c>
      <c r="B10227" t="s">
        <v>33</v>
      </c>
      <c r="C10227" t="str">
        <f>_xlfn.XLOOKUP(B10227,Lookup_table!B:B,Lookup_table!C:C)</f>
        <v>Data</v>
      </c>
      <c r="D10227" t="s">
        <v>14</v>
      </c>
      <c r="E10227" t="s">
        <v>38</v>
      </c>
      <c r="F10227" t="s">
        <v>24</v>
      </c>
      <c r="G10227" t="s">
        <v>17</v>
      </c>
      <c r="H10227" t="str">
        <f t="shared" si="636"/>
        <v>Remote</v>
      </c>
      <c r="I10227" t="s">
        <v>26</v>
      </c>
      <c r="J10227" t="str">
        <f t="shared" si="637"/>
        <v>3-6 yrs</v>
      </c>
      <c r="K10227">
        <f t="shared" ca="1" si="639"/>
        <v>6</v>
      </c>
      <c r="L10227" t="s">
        <v>39</v>
      </c>
      <c r="M10227">
        <v>0</v>
      </c>
      <c r="N10227">
        <v>0</v>
      </c>
      <c r="O10227">
        <v>0</v>
      </c>
      <c r="P10227">
        <v>1</v>
      </c>
      <c r="Q10227">
        <v>0</v>
      </c>
      <c r="R10227">
        <f>SUM(M10227:N10227:O10227:P10227:Q10227)</f>
        <v>1</v>
      </c>
      <c r="S10227" s="1">
        <v>94939</v>
      </c>
      <c r="T10227" s="1" t="str">
        <f t="shared" si="638"/>
        <v>Medium</v>
      </c>
      <c r="U10227">
        <v>1</v>
      </c>
      <c r="V10227">
        <v>2022</v>
      </c>
      <c r="W10227" t="s">
        <v>28</v>
      </c>
      <c r="X10227">
        <v>8</v>
      </c>
    </row>
    <row r="10228" spans="1:24" x14ac:dyDescent="0.3">
      <c r="A10228">
        <v>10227</v>
      </c>
      <c r="B10228" t="s">
        <v>41</v>
      </c>
      <c r="C10228" t="str">
        <f>_xlfn.XLOOKUP(B10228,Lookup_table!B:B,Lookup_table!C:C)</f>
        <v>Data</v>
      </c>
      <c r="D10228" t="s">
        <v>34</v>
      </c>
      <c r="E10228" t="s">
        <v>15</v>
      </c>
      <c r="F10228" t="s">
        <v>29</v>
      </c>
      <c r="G10228" t="s">
        <v>30</v>
      </c>
      <c r="H10228" t="str">
        <f t="shared" si="636"/>
        <v>Onsite/Hybrid</v>
      </c>
      <c r="I10228" t="s">
        <v>35</v>
      </c>
      <c r="J10228" t="str">
        <f t="shared" si="637"/>
        <v>0-2 yrs</v>
      </c>
      <c r="K10228">
        <f t="shared" ca="1" si="639"/>
        <v>2</v>
      </c>
      <c r="L10228" t="s">
        <v>27</v>
      </c>
      <c r="M10228">
        <v>1</v>
      </c>
      <c r="N10228">
        <v>1</v>
      </c>
      <c r="O10228">
        <v>0</v>
      </c>
      <c r="P10228">
        <v>0</v>
      </c>
      <c r="Q10228">
        <v>1</v>
      </c>
      <c r="R10228">
        <f>SUM(M10228:N10228:O10228:P10228:Q10228)</f>
        <v>3</v>
      </c>
      <c r="S10228" s="1">
        <v>59789</v>
      </c>
      <c r="T10228" s="1" t="str">
        <f t="shared" si="638"/>
        <v>Low</v>
      </c>
      <c r="U10228">
        <v>5</v>
      </c>
      <c r="V10228">
        <v>2022</v>
      </c>
      <c r="W10228" t="s">
        <v>28</v>
      </c>
      <c r="X10228">
        <v>8</v>
      </c>
    </row>
    <row r="10229" spans="1:24" x14ac:dyDescent="0.3">
      <c r="A10229">
        <v>10228</v>
      </c>
      <c r="B10229" t="s">
        <v>31</v>
      </c>
      <c r="C10229" t="str">
        <f>_xlfn.XLOOKUP(B10229,Lookup_table!B:B,Lookup_table!C:C)</f>
        <v>Business</v>
      </c>
      <c r="D10229" t="s">
        <v>34</v>
      </c>
      <c r="E10229" t="s">
        <v>23</v>
      </c>
      <c r="F10229" t="s">
        <v>29</v>
      </c>
      <c r="G10229" t="s">
        <v>30</v>
      </c>
      <c r="H10229" t="str">
        <f t="shared" si="636"/>
        <v>Onsite/Hybrid</v>
      </c>
      <c r="I10229" t="s">
        <v>26</v>
      </c>
      <c r="J10229" t="str">
        <f t="shared" si="637"/>
        <v>3-6 yrs</v>
      </c>
      <c r="K10229">
        <f t="shared" ca="1" si="639"/>
        <v>3</v>
      </c>
      <c r="L10229" t="s">
        <v>19</v>
      </c>
      <c r="M10229">
        <v>0</v>
      </c>
      <c r="N10229">
        <v>1</v>
      </c>
      <c r="O10229">
        <v>0</v>
      </c>
      <c r="P10229">
        <v>1</v>
      </c>
      <c r="Q10229">
        <v>0</v>
      </c>
      <c r="R10229">
        <f>SUM(M10229:N10229:O10229:P10229:Q10229)</f>
        <v>2</v>
      </c>
      <c r="S10229" s="1">
        <v>86205</v>
      </c>
      <c r="T10229" s="1" t="str">
        <f t="shared" si="638"/>
        <v>Medium</v>
      </c>
      <c r="U10229">
        <v>4</v>
      </c>
      <c r="V10229">
        <v>2022</v>
      </c>
      <c r="W10229" t="s">
        <v>20</v>
      </c>
      <c r="X10229">
        <v>2</v>
      </c>
    </row>
    <row r="10230" spans="1:24" x14ac:dyDescent="0.3">
      <c r="A10230">
        <v>10229</v>
      </c>
      <c r="B10230" t="s">
        <v>41</v>
      </c>
      <c r="C10230" t="str">
        <f>_xlfn.XLOOKUP(B10230,Lookup_table!B:B,Lookup_table!C:C)</f>
        <v>Data</v>
      </c>
      <c r="D10230" t="s">
        <v>22</v>
      </c>
      <c r="E10230" t="s">
        <v>42</v>
      </c>
      <c r="F10230" t="s">
        <v>44</v>
      </c>
      <c r="G10230" t="s">
        <v>25</v>
      </c>
      <c r="H10230" t="str">
        <f t="shared" si="636"/>
        <v>Onsite/Hybrid</v>
      </c>
      <c r="I10230" t="s">
        <v>35</v>
      </c>
      <c r="J10230" t="str">
        <f t="shared" si="637"/>
        <v>0-2 yrs</v>
      </c>
      <c r="K10230">
        <f t="shared" ca="1" si="639"/>
        <v>0</v>
      </c>
      <c r="L10230" t="s">
        <v>27</v>
      </c>
      <c r="M10230">
        <v>1</v>
      </c>
      <c r="N10230">
        <v>0</v>
      </c>
      <c r="O10230">
        <v>1</v>
      </c>
      <c r="P10230">
        <v>0</v>
      </c>
      <c r="Q10230">
        <v>0</v>
      </c>
      <c r="R10230">
        <f>SUM(M10230:N10230:O10230:P10230:Q10230)</f>
        <v>2</v>
      </c>
      <c r="S10230" s="1">
        <v>86892</v>
      </c>
      <c r="T10230" s="1" t="str">
        <f t="shared" si="638"/>
        <v>Medium</v>
      </c>
      <c r="U10230">
        <v>2</v>
      </c>
      <c r="V10230">
        <v>2022</v>
      </c>
      <c r="W10230" t="s">
        <v>34</v>
      </c>
      <c r="X10230">
        <v>5</v>
      </c>
    </row>
    <row r="10231" spans="1:24" x14ac:dyDescent="0.3">
      <c r="A10231">
        <v>10230</v>
      </c>
      <c r="B10231" t="s">
        <v>21</v>
      </c>
      <c r="C10231" t="str">
        <f>_xlfn.XLOOKUP(B10231,Lookup_table!B:B,Lookup_table!C:C)</f>
        <v>AI</v>
      </c>
      <c r="D10231" t="s">
        <v>34</v>
      </c>
      <c r="E10231" t="s">
        <v>15</v>
      </c>
      <c r="F10231" t="s">
        <v>16</v>
      </c>
      <c r="G10231" t="s">
        <v>17</v>
      </c>
      <c r="H10231" t="str">
        <f t="shared" si="636"/>
        <v>Remote</v>
      </c>
      <c r="I10231" t="s">
        <v>18</v>
      </c>
      <c r="J10231" t="str">
        <f t="shared" si="637"/>
        <v>7+ yrs</v>
      </c>
      <c r="K10231">
        <f t="shared" ca="1" si="639"/>
        <v>8</v>
      </c>
      <c r="L10231" t="s">
        <v>39</v>
      </c>
      <c r="M10231">
        <v>0</v>
      </c>
      <c r="N10231">
        <v>1</v>
      </c>
      <c r="O10231">
        <v>1</v>
      </c>
      <c r="P10231">
        <v>1</v>
      </c>
      <c r="Q10231">
        <v>0</v>
      </c>
      <c r="R10231">
        <f>SUM(M10231:N10231:O10231:P10231:Q10231)</f>
        <v>3</v>
      </c>
      <c r="S10231" s="1">
        <v>169968</v>
      </c>
      <c r="T10231" s="1" t="str">
        <f t="shared" si="638"/>
        <v>High</v>
      </c>
      <c r="U10231">
        <v>1</v>
      </c>
      <c r="V10231">
        <v>2020</v>
      </c>
      <c r="W10231" t="s">
        <v>28</v>
      </c>
      <c r="X10231">
        <v>6</v>
      </c>
    </row>
    <row r="10232" spans="1:24" x14ac:dyDescent="0.3">
      <c r="A10232">
        <v>10231</v>
      </c>
      <c r="B10232" t="s">
        <v>21</v>
      </c>
      <c r="C10232" t="str">
        <f>_xlfn.XLOOKUP(B10232,Lookup_table!B:B,Lookup_table!C:C)</f>
        <v>AI</v>
      </c>
      <c r="D10232" t="s">
        <v>34</v>
      </c>
      <c r="E10232" t="s">
        <v>23</v>
      </c>
      <c r="F10232" t="s">
        <v>16</v>
      </c>
      <c r="G10232" t="s">
        <v>25</v>
      </c>
      <c r="H10232" t="str">
        <f t="shared" si="636"/>
        <v>Onsite/Hybrid</v>
      </c>
      <c r="I10232" t="s">
        <v>35</v>
      </c>
      <c r="J10232" t="str">
        <f t="shared" si="637"/>
        <v>0-2 yrs</v>
      </c>
      <c r="K10232">
        <f t="shared" ca="1" si="639"/>
        <v>0</v>
      </c>
      <c r="L10232" t="s">
        <v>27</v>
      </c>
      <c r="M10232">
        <v>0</v>
      </c>
      <c r="N10232">
        <v>1</v>
      </c>
      <c r="O10232">
        <v>0</v>
      </c>
      <c r="P10232">
        <v>0</v>
      </c>
      <c r="Q10232">
        <v>0</v>
      </c>
      <c r="R10232">
        <f>SUM(M10232:N10232:O10232:P10232:Q10232)</f>
        <v>1</v>
      </c>
      <c r="S10232" s="1">
        <v>88076</v>
      </c>
      <c r="T10232" s="1" t="str">
        <f t="shared" si="638"/>
        <v>Medium</v>
      </c>
      <c r="U10232">
        <v>1</v>
      </c>
      <c r="V10232">
        <v>2025</v>
      </c>
      <c r="W10232" t="s">
        <v>34</v>
      </c>
      <c r="X10232">
        <v>4</v>
      </c>
    </row>
    <row r="10233" spans="1:24" x14ac:dyDescent="0.3">
      <c r="A10233">
        <v>10232</v>
      </c>
      <c r="B10233" t="s">
        <v>33</v>
      </c>
      <c r="C10233" t="str">
        <f>_xlfn.XLOOKUP(B10233,Lookup_table!B:B,Lookup_table!C:C)</f>
        <v>Data</v>
      </c>
      <c r="D10233" t="s">
        <v>37</v>
      </c>
      <c r="E10233" t="s">
        <v>32</v>
      </c>
      <c r="F10233" t="s">
        <v>16</v>
      </c>
      <c r="G10233" t="s">
        <v>25</v>
      </c>
      <c r="H10233" t="str">
        <f t="shared" si="636"/>
        <v>Onsite/Hybrid</v>
      </c>
      <c r="I10233" t="s">
        <v>35</v>
      </c>
      <c r="J10233" t="str">
        <f t="shared" si="637"/>
        <v>0-2 yrs</v>
      </c>
      <c r="K10233">
        <f t="shared" ca="1" si="639"/>
        <v>0</v>
      </c>
      <c r="L10233" t="s">
        <v>39</v>
      </c>
      <c r="M10233">
        <v>0</v>
      </c>
      <c r="N10233">
        <v>1</v>
      </c>
      <c r="O10233">
        <v>0</v>
      </c>
      <c r="P10233">
        <v>0</v>
      </c>
      <c r="Q10233">
        <v>1</v>
      </c>
      <c r="R10233">
        <f>SUM(M10233:N10233:O10233:P10233:Q10233)</f>
        <v>2</v>
      </c>
      <c r="S10233" s="1">
        <v>55297</v>
      </c>
      <c r="T10233" s="1" t="str">
        <f t="shared" si="638"/>
        <v>Low</v>
      </c>
      <c r="U10233">
        <v>7</v>
      </c>
      <c r="V10233">
        <v>2025</v>
      </c>
      <c r="W10233" t="s">
        <v>20</v>
      </c>
      <c r="X10233">
        <v>1</v>
      </c>
    </row>
    <row r="10234" spans="1:24" x14ac:dyDescent="0.3">
      <c r="A10234">
        <v>10233</v>
      </c>
      <c r="B10234" t="s">
        <v>36</v>
      </c>
      <c r="C10234" t="str">
        <f>_xlfn.XLOOKUP(B10234,Lookup_table!B:B,Lookup_table!C:C)</f>
        <v>Data</v>
      </c>
      <c r="D10234" t="s">
        <v>34</v>
      </c>
      <c r="E10234" t="s">
        <v>15</v>
      </c>
      <c r="F10234" t="s">
        <v>51</v>
      </c>
      <c r="G10234" t="s">
        <v>30</v>
      </c>
      <c r="H10234" t="str">
        <f t="shared" si="636"/>
        <v>Onsite/Hybrid</v>
      </c>
      <c r="I10234" t="s">
        <v>35</v>
      </c>
      <c r="J10234" t="str">
        <f t="shared" si="637"/>
        <v>0-2 yrs</v>
      </c>
      <c r="K10234">
        <f t="shared" ca="1" si="639"/>
        <v>2</v>
      </c>
      <c r="L10234" t="s">
        <v>19</v>
      </c>
      <c r="M10234">
        <v>1</v>
      </c>
      <c r="N10234">
        <v>0</v>
      </c>
      <c r="O10234">
        <v>1</v>
      </c>
      <c r="P10234">
        <v>1</v>
      </c>
      <c r="Q10234">
        <v>1</v>
      </c>
      <c r="R10234">
        <f>SUM(M10234:N10234:O10234:P10234:Q10234)</f>
        <v>4</v>
      </c>
      <c r="S10234" s="1">
        <v>94485</v>
      </c>
      <c r="T10234" s="1" t="str">
        <f t="shared" si="638"/>
        <v>Medium</v>
      </c>
      <c r="U10234">
        <v>1</v>
      </c>
      <c r="V10234">
        <v>2025</v>
      </c>
      <c r="W10234" t="s">
        <v>28</v>
      </c>
      <c r="X10234">
        <v>9</v>
      </c>
    </row>
    <row r="10235" spans="1:24" x14ac:dyDescent="0.3">
      <c r="A10235">
        <v>10234</v>
      </c>
      <c r="B10235" t="s">
        <v>31</v>
      </c>
      <c r="C10235" t="str">
        <f>_xlfn.XLOOKUP(B10235,Lookup_table!B:B,Lookup_table!C:C)</f>
        <v>Business</v>
      </c>
      <c r="D10235" t="s">
        <v>14</v>
      </c>
      <c r="E10235" t="s">
        <v>23</v>
      </c>
      <c r="F10235" t="s">
        <v>24</v>
      </c>
      <c r="G10235" t="s">
        <v>17</v>
      </c>
      <c r="H10235" t="str">
        <f t="shared" si="636"/>
        <v>Remote</v>
      </c>
      <c r="I10235" t="s">
        <v>26</v>
      </c>
      <c r="J10235" t="str">
        <f t="shared" si="637"/>
        <v>3-6 yrs</v>
      </c>
      <c r="K10235">
        <f t="shared" ca="1" si="639"/>
        <v>3</v>
      </c>
      <c r="L10235" t="s">
        <v>39</v>
      </c>
      <c r="M10235">
        <v>1</v>
      </c>
      <c r="N10235">
        <v>0</v>
      </c>
      <c r="O10235">
        <v>0</v>
      </c>
      <c r="P10235">
        <v>0</v>
      </c>
      <c r="Q10235">
        <v>1</v>
      </c>
      <c r="R10235">
        <f>SUM(M10235:N10235:O10235:P10235:Q10235)</f>
        <v>2</v>
      </c>
      <c r="S10235" s="1">
        <v>85417</v>
      </c>
      <c r="T10235" s="1" t="str">
        <f t="shared" si="638"/>
        <v>Medium</v>
      </c>
      <c r="U10235">
        <v>4</v>
      </c>
      <c r="V10235">
        <v>2023</v>
      </c>
      <c r="W10235" t="s">
        <v>20</v>
      </c>
      <c r="X10235">
        <v>5</v>
      </c>
    </row>
    <row r="10236" spans="1:24" x14ac:dyDescent="0.3">
      <c r="A10236">
        <v>10235</v>
      </c>
      <c r="B10236" t="s">
        <v>21</v>
      </c>
      <c r="C10236" t="str">
        <f>_xlfn.XLOOKUP(B10236,Lookup_table!B:B,Lookup_table!C:C)</f>
        <v>AI</v>
      </c>
      <c r="D10236" t="s">
        <v>34</v>
      </c>
      <c r="E10236" t="s">
        <v>15</v>
      </c>
      <c r="F10236" t="s">
        <v>43</v>
      </c>
      <c r="G10236" t="s">
        <v>17</v>
      </c>
      <c r="H10236" t="str">
        <f t="shared" si="636"/>
        <v>Remote</v>
      </c>
      <c r="I10236" t="s">
        <v>18</v>
      </c>
      <c r="J10236" t="str">
        <f t="shared" si="637"/>
        <v>7+ yrs</v>
      </c>
      <c r="K10236">
        <f t="shared" ca="1" si="639"/>
        <v>12</v>
      </c>
      <c r="L10236" t="s">
        <v>27</v>
      </c>
      <c r="M10236">
        <v>0</v>
      </c>
      <c r="N10236">
        <v>0</v>
      </c>
      <c r="O10236">
        <v>1</v>
      </c>
      <c r="P10236">
        <v>1</v>
      </c>
      <c r="Q10236">
        <v>0</v>
      </c>
      <c r="R10236">
        <f>SUM(M10236:N10236:O10236:P10236:Q10236)</f>
        <v>2</v>
      </c>
      <c r="S10236" s="1">
        <v>172239</v>
      </c>
      <c r="T10236" s="1" t="str">
        <f t="shared" si="638"/>
        <v>High</v>
      </c>
      <c r="U10236">
        <v>6</v>
      </c>
      <c r="V10236">
        <v>2024</v>
      </c>
      <c r="W10236" t="s">
        <v>28</v>
      </c>
      <c r="X10236">
        <v>7</v>
      </c>
    </row>
    <row r="10237" spans="1:24" x14ac:dyDescent="0.3">
      <c r="A10237">
        <v>10236</v>
      </c>
      <c r="B10237" t="s">
        <v>21</v>
      </c>
      <c r="C10237" t="str">
        <f>_xlfn.XLOOKUP(B10237,Lookup_table!B:B,Lookup_table!C:C)</f>
        <v>AI</v>
      </c>
      <c r="D10237" t="s">
        <v>14</v>
      </c>
      <c r="E10237" t="s">
        <v>23</v>
      </c>
      <c r="F10237" t="s">
        <v>24</v>
      </c>
      <c r="G10237" t="s">
        <v>30</v>
      </c>
      <c r="H10237" t="str">
        <f t="shared" si="636"/>
        <v>Onsite/Hybrid</v>
      </c>
      <c r="I10237" t="s">
        <v>35</v>
      </c>
      <c r="J10237" t="str">
        <f t="shared" si="637"/>
        <v>0-2 yrs</v>
      </c>
      <c r="K10237">
        <f t="shared" ca="1" si="639"/>
        <v>2</v>
      </c>
      <c r="L10237" t="s">
        <v>19</v>
      </c>
      <c r="M10237">
        <v>0</v>
      </c>
      <c r="N10237">
        <v>0</v>
      </c>
      <c r="O10237">
        <v>0</v>
      </c>
      <c r="P10237">
        <v>1</v>
      </c>
      <c r="Q10237">
        <v>0</v>
      </c>
      <c r="R10237">
        <f>SUM(M10237:N10237:O10237:P10237:Q10237)</f>
        <v>1</v>
      </c>
      <c r="S10237" s="1">
        <v>103783</v>
      </c>
      <c r="T10237" s="1" t="str">
        <f t="shared" si="638"/>
        <v>Medium</v>
      </c>
      <c r="U10237">
        <v>2</v>
      </c>
      <c r="V10237">
        <v>2021</v>
      </c>
      <c r="W10237" t="s">
        <v>28</v>
      </c>
      <c r="X10237">
        <v>8</v>
      </c>
    </row>
    <row r="10238" spans="1:24" x14ac:dyDescent="0.3">
      <c r="A10238">
        <v>10237</v>
      </c>
      <c r="B10238" t="s">
        <v>31</v>
      </c>
      <c r="C10238" t="str">
        <f>_xlfn.XLOOKUP(B10238,Lookup_table!B:B,Lookup_table!C:C)</f>
        <v>Business</v>
      </c>
      <c r="D10238" t="s">
        <v>34</v>
      </c>
      <c r="E10238" t="s">
        <v>42</v>
      </c>
      <c r="F10238" t="s">
        <v>24</v>
      </c>
      <c r="G10238" t="s">
        <v>30</v>
      </c>
      <c r="H10238" t="str">
        <f t="shared" si="636"/>
        <v>Onsite/Hybrid</v>
      </c>
      <c r="I10238" t="s">
        <v>35</v>
      </c>
      <c r="J10238" t="str">
        <f t="shared" si="637"/>
        <v>0-2 yrs</v>
      </c>
      <c r="K10238">
        <f t="shared" ca="1" si="639"/>
        <v>0</v>
      </c>
      <c r="L10238" t="s">
        <v>19</v>
      </c>
      <c r="M10238">
        <v>1</v>
      </c>
      <c r="N10238">
        <v>1</v>
      </c>
      <c r="O10238">
        <v>1</v>
      </c>
      <c r="P10238">
        <v>0</v>
      </c>
      <c r="Q10238">
        <v>1</v>
      </c>
      <c r="R10238">
        <f>SUM(M10238:N10238:O10238:P10238:Q10238)</f>
        <v>4</v>
      </c>
      <c r="S10238" s="1">
        <v>76529</v>
      </c>
      <c r="T10238" s="1" t="str">
        <f t="shared" si="638"/>
        <v>Medium</v>
      </c>
      <c r="U10238">
        <v>11</v>
      </c>
      <c r="V10238">
        <v>2026</v>
      </c>
      <c r="W10238" t="s">
        <v>34</v>
      </c>
      <c r="X10238">
        <v>5</v>
      </c>
    </row>
    <row r="10239" spans="1:24" x14ac:dyDescent="0.3">
      <c r="A10239">
        <v>10238</v>
      </c>
      <c r="B10239" t="s">
        <v>21</v>
      </c>
      <c r="C10239" t="str">
        <f>_xlfn.XLOOKUP(B10239,Lookup_table!B:B,Lookup_table!C:C)</f>
        <v>AI</v>
      </c>
      <c r="D10239" t="s">
        <v>14</v>
      </c>
      <c r="E10239" t="s">
        <v>32</v>
      </c>
      <c r="F10239" t="s">
        <v>44</v>
      </c>
      <c r="G10239" t="s">
        <v>17</v>
      </c>
      <c r="H10239" t="str">
        <f t="shared" si="636"/>
        <v>Remote</v>
      </c>
      <c r="I10239" t="s">
        <v>18</v>
      </c>
      <c r="J10239" t="str">
        <f t="shared" si="637"/>
        <v>7+ yrs</v>
      </c>
      <c r="K10239">
        <f t="shared" ca="1" si="639"/>
        <v>10</v>
      </c>
      <c r="L10239" t="s">
        <v>19</v>
      </c>
      <c r="M10239">
        <v>1</v>
      </c>
      <c r="N10239">
        <v>1</v>
      </c>
      <c r="O10239">
        <v>1</v>
      </c>
      <c r="P10239">
        <v>0</v>
      </c>
      <c r="Q10239">
        <v>1</v>
      </c>
      <c r="R10239">
        <f>SUM(M10239:N10239:O10239:P10239:Q10239)</f>
        <v>4</v>
      </c>
      <c r="S10239" s="1">
        <v>166594</v>
      </c>
      <c r="T10239" s="1" t="str">
        <f t="shared" si="638"/>
        <v>High</v>
      </c>
      <c r="U10239">
        <v>8</v>
      </c>
      <c r="V10239">
        <v>2021</v>
      </c>
      <c r="W10239" t="s">
        <v>28</v>
      </c>
      <c r="X10239">
        <v>9</v>
      </c>
    </row>
    <row r="10240" spans="1:24" x14ac:dyDescent="0.3">
      <c r="A10240">
        <v>10239</v>
      </c>
      <c r="B10240" t="s">
        <v>31</v>
      </c>
      <c r="C10240" t="str">
        <f>_xlfn.XLOOKUP(B10240,Lookup_table!B:B,Lookup_table!C:C)</f>
        <v>Business</v>
      </c>
      <c r="D10240" t="s">
        <v>34</v>
      </c>
      <c r="E10240" t="s">
        <v>42</v>
      </c>
      <c r="F10240" t="s">
        <v>29</v>
      </c>
      <c r="G10240" t="s">
        <v>30</v>
      </c>
      <c r="H10240" t="str">
        <f t="shared" si="636"/>
        <v>Onsite/Hybrid</v>
      </c>
      <c r="I10240" t="s">
        <v>26</v>
      </c>
      <c r="J10240" t="str">
        <f t="shared" si="637"/>
        <v>3-6 yrs</v>
      </c>
      <c r="K10240">
        <f t="shared" ca="1" si="639"/>
        <v>4</v>
      </c>
      <c r="L10240" t="s">
        <v>27</v>
      </c>
      <c r="M10240">
        <v>1</v>
      </c>
      <c r="N10240">
        <v>0</v>
      </c>
      <c r="O10240">
        <v>1</v>
      </c>
      <c r="P10240">
        <v>0</v>
      </c>
      <c r="Q10240">
        <v>1</v>
      </c>
      <c r="R10240">
        <f>SUM(M10240:N10240:O10240:P10240:Q10240)</f>
        <v>3</v>
      </c>
      <c r="S10240" s="1">
        <v>98108</v>
      </c>
      <c r="T10240" s="1" t="str">
        <f t="shared" si="638"/>
        <v>Medium</v>
      </c>
      <c r="U10240">
        <v>10</v>
      </c>
      <c r="V10240">
        <v>2022</v>
      </c>
      <c r="W10240" t="s">
        <v>20</v>
      </c>
      <c r="X10240">
        <v>2</v>
      </c>
    </row>
    <row r="10241" spans="1:24" x14ac:dyDescent="0.3">
      <c r="A10241">
        <v>10240</v>
      </c>
      <c r="B10241" t="s">
        <v>21</v>
      </c>
      <c r="C10241" t="str">
        <f>_xlfn.XLOOKUP(B10241,Lookup_table!B:B,Lookup_table!C:C)</f>
        <v>AI</v>
      </c>
      <c r="D10241" t="s">
        <v>37</v>
      </c>
      <c r="E10241" t="s">
        <v>15</v>
      </c>
      <c r="F10241" t="s">
        <v>43</v>
      </c>
      <c r="G10241" t="s">
        <v>25</v>
      </c>
      <c r="H10241" t="str">
        <f t="shared" si="636"/>
        <v>Onsite/Hybrid</v>
      </c>
      <c r="I10241" t="s">
        <v>26</v>
      </c>
      <c r="J10241" t="str">
        <f t="shared" si="637"/>
        <v>3-6 yrs</v>
      </c>
      <c r="K10241">
        <f t="shared" ca="1" si="639"/>
        <v>3</v>
      </c>
      <c r="L10241" t="s">
        <v>39</v>
      </c>
      <c r="M10241">
        <v>0</v>
      </c>
      <c r="N10241">
        <v>1</v>
      </c>
      <c r="O10241">
        <v>1</v>
      </c>
      <c r="P10241">
        <v>1</v>
      </c>
      <c r="Q10241">
        <v>0</v>
      </c>
      <c r="R10241">
        <f>SUM(M10241:N10241:O10241:P10241:Q10241)</f>
        <v>3</v>
      </c>
      <c r="S10241" s="1">
        <v>142434</v>
      </c>
      <c r="T10241" s="1" t="str">
        <f t="shared" si="638"/>
        <v>High</v>
      </c>
      <c r="U10241">
        <v>9</v>
      </c>
      <c r="V10241">
        <v>2021</v>
      </c>
      <c r="W10241" t="s">
        <v>28</v>
      </c>
      <c r="X10241">
        <v>4</v>
      </c>
    </row>
    <row r="10242" spans="1:24" x14ac:dyDescent="0.3">
      <c r="A10242">
        <v>10241</v>
      </c>
      <c r="B10242" t="s">
        <v>33</v>
      </c>
      <c r="C10242" t="str">
        <f>_xlfn.XLOOKUP(B10242,Lookup_table!B:B,Lookup_table!C:C)</f>
        <v>Data</v>
      </c>
      <c r="D10242" t="s">
        <v>14</v>
      </c>
      <c r="E10242" t="s">
        <v>32</v>
      </c>
      <c r="F10242" t="s">
        <v>52</v>
      </c>
      <c r="G10242" t="s">
        <v>30</v>
      </c>
      <c r="H10242" t="str">
        <f t="shared" ref="H10242:H10305" si="640">IF(G10242="Remote","Remote","Onsite/Hybrid")</f>
        <v>Onsite/Hybrid</v>
      </c>
      <c r="I10242" t="s">
        <v>18</v>
      </c>
      <c r="J10242" t="str">
        <f t="shared" ref="J10242:J10305" si="641">IF(I10242="Entry","0-2 yrs",IF(I10242="Mid","3-6 yrs","7+ yrs"))</f>
        <v>7+ yrs</v>
      </c>
      <c r="K10242">
        <f t="shared" ca="1" si="639"/>
        <v>14</v>
      </c>
      <c r="L10242" t="s">
        <v>19</v>
      </c>
      <c r="M10242">
        <v>1</v>
      </c>
      <c r="N10242">
        <v>1</v>
      </c>
      <c r="O10242">
        <v>0</v>
      </c>
      <c r="P10242">
        <v>0</v>
      </c>
      <c r="Q10242">
        <v>0</v>
      </c>
      <c r="R10242">
        <f>SUM(M10242:N10242:O10242:P10242:Q10242)</f>
        <v>2</v>
      </c>
      <c r="S10242" s="1">
        <v>103742</v>
      </c>
      <c r="T10242" s="1" t="str">
        <f t="shared" ref="T10242:T10305" si="642">IF(S10242&lt;=70000,"Low",IF(S10242&lt;=120000,"Medium","High"))</f>
        <v>Medium</v>
      </c>
      <c r="U10242">
        <v>10</v>
      </c>
      <c r="V10242">
        <v>2023</v>
      </c>
      <c r="W10242" t="s">
        <v>20</v>
      </c>
      <c r="X10242">
        <v>6</v>
      </c>
    </row>
    <row r="10243" spans="1:24" x14ac:dyDescent="0.3">
      <c r="A10243">
        <v>10242</v>
      </c>
      <c r="B10243" t="s">
        <v>31</v>
      </c>
      <c r="C10243" t="str">
        <f>_xlfn.XLOOKUP(B10243,Lookup_table!B:B,Lookup_table!C:C)</f>
        <v>Business</v>
      </c>
      <c r="D10243" t="s">
        <v>34</v>
      </c>
      <c r="E10243" t="s">
        <v>38</v>
      </c>
      <c r="F10243" t="s">
        <v>51</v>
      </c>
      <c r="G10243" t="s">
        <v>17</v>
      </c>
      <c r="H10243" t="str">
        <f t="shared" si="640"/>
        <v>Remote</v>
      </c>
      <c r="I10243" t="s">
        <v>18</v>
      </c>
      <c r="J10243" t="str">
        <f t="shared" si="641"/>
        <v>7+ yrs</v>
      </c>
      <c r="K10243">
        <f t="shared" ref="K10243:K10306" ca="1" si="643">IF(J10243="0-2 yrs",RANDBETWEEN(0,2),IF(J10243="3-6 yrs", RANDBETWEEN(3,6),IF(J10243="7+ yrs", RANDBETWEEN(7,15)," ")))</f>
        <v>15</v>
      </c>
      <c r="L10243" t="s">
        <v>39</v>
      </c>
      <c r="M10243">
        <v>0</v>
      </c>
      <c r="N10243">
        <v>0</v>
      </c>
      <c r="O10243">
        <v>0</v>
      </c>
      <c r="P10243">
        <v>0</v>
      </c>
      <c r="Q10243">
        <v>0</v>
      </c>
      <c r="R10243">
        <f>SUM(M10243:N10243:O10243:P10243:Q10243)</f>
        <v>0</v>
      </c>
      <c r="S10243" s="1">
        <v>95446</v>
      </c>
      <c r="T10243" s="1" t="str">
        <f t="shared" si="642"/>
        <v>Medium</v>
      </c>
      <c r="U10243">
        <v>2</v>
      </c>
      <c r="V10243">
        <v>2024</v>
      </c>
      <c r="W10243" t="s">
        <v>34</v>
      </c>
      <c r="X10243">
        <v>2</v>
      </c>
    </row>
    <row r="10244" spans="1:24" x14ac:dyDescent="0.3">
      <c r="A10244">
        <v>10243</v>
      </c>
      <c r="B10244" t="s">
        <v>31</v>
      </c>
      <c r="C10244" t="str">
        <f>_xlfn.XLOOKUP(B10244,Lookup_table!B:B,Lookup_table!C:C)</f>
        <v>Business</v>
      </c>
      <c r="D10244" t="s">
        <v>14</v>
      </c>
      <c r="E10244" t="s">
        <v>40</v>
      </c>
      <c r="F10244" t="s">
        <v>16</v>
      </c>
      <c r="G10244" t="s">
        <v>25</v>
      </c>
      <c r="H10244" t="str">
        <f t="shared" si="640"/>
        <v>Onsite/Hybrid</v>
      </c>
      <c r="I10244" t="s">
        <v>35</v>
      </c>
      <c r="J10244" t="str">
        <f t="shared" si="641"/>
        <v>0-2 yrs</v>
      </c>
      <c r="K10244">
        <f t="shared" ca="1" si="643"/>
        <v>2</v>
      </c>
      <c r="L10244" t="s">
        <v>27</v>
      </c>
      <c r="M10244">
        <v>0</v>
      </c>
      <c r="N10244">
        <v>0</v>
      </c>
      <c r="O10244">
        <v>1</v>
      </c>
      <c r="P10244">
        <v>1</v>
      </c>
      <c r="Q10244">
        <v>1</v>
      </c>
      <c r="R10244">
        <f>SUM(M10244:N10244:O10244:P10244:Q10244)</f>
        <v>3</v>
      </c>
      <c r="S10244" s="1">
        <v>91955</v>
      </c>
      <c r="T10244" s="1" t="str">
        <f t="shared" si="642"/>
        <v>Medium</v>
      </c>
      <c r="U10244">
        <v>7</v>
      </c>
      <c r="V10244">
        <v>2024</v>
      </c>
      <c r="W10244" t="s">
        <v>28</v>
      </c>
      <c r="X10244">
        <v>4</v>
      </c>
    </row>
    <row r="10245" spans="1:24" x14ac:dyDescent="0.3">
      <c r="A10245">
        <v>10244</v>
      </c>
      <c r="B10245" t="s">
        <v>36</v>
      </c>
      <c r="C10245" t="str">
        <f>_xlfn.XLOOKUP(B10245,Lookup_table!B:B,Lookup_table!C:C)</f>
        <v>Data</v>
      </c>
      <c r="D10245" t="s">
        <v>37</v>
      </c>
      <c r="E10245" t="s">
        <v>23</v>
      </c>
      <c r="F10245" t="s">
        <v>51</v>
      </c>
      <c r="G10245" t="s">
        <v>25</v>
      </c>
      <c r="H10245" t="str">
        <f t="shared" si="640"/>
        <v>Onsite/Hybrid</v>
      </c>
      <c r="I10245" t="s">
        <v>18</v>
      </c>
      <c r="J10245" t="str">
        <f t="shared" si="641"/>
        <v>7+ yrs</v>
      </c>
      <c r="K10245">
        <f t="shared" ca="1" si="643"/>
        <v>10</v>
      </c>
      <c r="L10245" t="s">
        <v>19</v>
      </c>
      <c r="M10245">
        <v>0</v>
      </c>
      <c r="N10245">
        <v>0</v>
      </c>
      <c r="O10245">
        <v>1</v>
      </c>
      <c r="P10245">
        <v>1</v>
      </c>
      <c r="Q10245">
        <v>1</v>
      </c>
      <c r="R10245">
        <f>SUM(M10245:N10245:O10245:P10245:Q10245)</f>
        <v>3</v>
      </c>
      <c r="S10245" s="1">
        <v>138458</v>
      </c>
      <c r="T10245" s="1" t="str">
        <f t="shared" si="642"/>
        <v>High</v>
      </c>
      <c r="U10245">
        <v>7</v>
      </c>
      <c r="V10245">
        <v>2022</v>
      </c>
      <c r="W10245" t="s">
        <v>28</v>
      </c>
      <c r="X10245">
        <v>6</v>
      </c>
    </row>
    <row r="10246" spans="1:24" x14ac:dyDescent="0.3">
      <c r="A10246">
        <v>10245</v>
      </c>
      <c r="B10246" t="s">
        <v>21</v>
      </c>
      <c r="C10246" t="str">
        <f>_xlfn.XLOOKUP(B10246,Lookup_table!B:B,Lookup_table!C:C)</f>
        <v>AI</v>
      </c>
      <c r="D10246" t="s">
        <v>37</v>
      </c>
      <c r="E10246" t="s">
        <v>32</v>
      </c>
      <c r="F10246" t="s">
        <v>43</v>
      </c>
      <c r="G10246" t="s">
        <v>17</v>
      </c>
      <c r="H10246" t="str">
        <f t="shared" si="640"/>
        <v>Remote</v>
      </c>
      <c r="I10246" t="s">
        <v>35</v>
      </c>
      <c r="J10246" t="str">
        <f t="shared" si="641"/>
        <v>0-2 yrs</v>
      </c>
      <c r="K10246">
        <f t="shared" ca="1" si="643"/>
        <v>1</v>
      </c>
      <c r="L10246" t="s">
        <v>27</v>
      </c>
      <c r="M10246">
        <v>0</v>
      </c>
      <c r="N10246">
        <v>1</v>
      </c>
      <c r="O10246">
        <v>0</v>
      </c>
      <c r="P10246">
        <v>1</v>
      </c>
      <c r="Q10246">
        <v>0</v>
      </c>
      <c r="R10246">
        <f>SUM(M10246:N10246:O10246:P10246:Q10246)</f>
        <v>2</v>
      </c>
      <c r="S10246" s="1">
        <v>105560</v>
      </c>
      <c r="T10246" s="1" t="str">
        <f t="shared" si="642"/>
        <v>Medium</v>
      </c>
      <c r="U10246">
        <v>12</v>
      </c>
      <c r="V10246">
        <v>2020</v>
      </c>
      <c r="W10246" t="s">
        <v>20</v>
      </c>
      <c r="X10246">
        <v>5</v>
      </c>
    </row>
    <row r="10247" spans="1:24" x14ac:dyDescent="0.3">
      <c r="A10247">
        <v>10246</v>
      </c>
      <c r="B10247" t="s">
        <v>21</v>
      </c>
      <c r="C10247" t="str">
        <f>_xlfn.XLOOKUP(B10247,Lookup_table!B:B,Lookup_table!C:C)</f>
        <v>AI</v>
      </c>
      <c r="D10247" t="s">
        <v>37</v>
      </c>
      <c r="E10247" t="s">
        <v>40</v>
      </c>
      <c r="F10247" t="s">
        <v>16</v>
      </c>
      <c r="G10247" t="s">
        <v>25</v>
      </c>
      <c r="H10247" t="str">
        <f t="shared" si="640"/>
        <v>Onsite/Hybrid</v>
      </c>
      <c r="I10247" t="s">
        <v>18</v>
      </c>
      <c r="J10247" t="str">
        <f t="shared" si="641"/>
        <v>7+ yrs</v>
      </c>
      <c r="K10247">
        <f t="shared" ca="1" si="643"/>
        <v>10</v>
      </c>
      <c r="L10247" t="s">
        <v>39</v>
      </c>
      <c r="M10247">
        <v>0</v>
      </c>
      <c r="N10247">
        <v>0</v>
      </c>
      <c r="O10247">
        <v>0</v>
      </c>
      <c r="P10247">
        <v>0</v>
      </c>
      <c r="Q10247">
        <v>1</v>
      </c>
      <c r="R10247">
        <f>SUM(M10247:N10247:O10247:P10247:Q10247)</f>
        <v>1</v>
      </c>
      <c r="S10247" s="1">
        <v>145265</v>
      </c>
      <c r="T10247" s="1" t="str">
        <f t="shared" si="642"/>
        <v>High</v>
      </c>
      <c r="U10247">
        <v>11</v>
      </c>
      <c r="V10247">
        <v>2026</v>
      </c>
      <c r="W10247" t="s">
        <v>20</v>
      </c>
      <c r="X10247">
        <v>4</v>
      </c>
    </row>
    <row r="10248" spans="1:24" x14ac:dyDescent="0.3">
      <c r="A10248">
        <v>10247</v>
      </c>
      <c r="B10248" t="s">
        <v>21</v>
      </c>
      <c r="C10248" t="str">
        <f>_xlfn.XLOOKUP(B10248,Lookup_table!B:B,Lookup_table!C:C)</f>
        <v>AI</v>
      </c>
      <c r="D10248" t="s">
        <v>37</v>
      </c>
      <c r="E10248" t="s">
        <v>23</v>
      </c>
      <c r="F10248" t="s">
        <v>52</v>
      </c>
      <c r="G10248" t="s">
        <v>17</v>
      </c>
      <c r="H10248" t="str">
        <f t="shared" si="640"/>
        <v>Remote</v>
      </c>
      <c r="I10248" t="s">
        <v>18</v>
      </c>
      <c r="J10248" t="str">
        <f t="shared" si="641"/>
        <v>7+ yrs</v>
      </c>
      <c r="K10248">
        <f t="shared" ca="1" si="643"/>
        <v>7</v>
      </c>
      <c r="L10248" t="s">
        <v>27</v>
      </c>
      <c r="M10248">
        <v>0</v>
      </c>
      <c r="N10248">
        <v>1</v>
      </c>
      <c r="O10248">
        <v>1</v>
      </c>
      <c r="P10248">
        <v>0</v>
      </c>
      <c r="Q10248">
        <v>1</v>
      </c>
      <c r="R10248">
        <f>SUM(M10248:N10248:O10248:P10248:Q10248)</f>
        <v>3</v>
      </c>
      <c r="S10248" s="1">
        <v>164100</v>
      </c>
      <c r="T10248" s="1" t="str">
        <f t="shared" si="642"/>
        <v>High</v>
      </c>
      <c r="U10248">
        <v>7</v>
      </c>
      <c r="V10248">
        <v>2024</v>
      </c>
      <c r="W10248" t="s">
        <v>20</v>
      </c>
      <c r="X10248">
        <v>4</v>
      </c>
    </row>
    <row r="10249" spans="1:24" x14ac:dyDescent="0.3">
      <c r="A10249">
        <v>10248</v>
      </c>
      <c r="B10249" t="s">
        <v>21</v>
      </c>
      <c r="C10249" t="str">
        <f>_xlfn.XLOOKUP(B10249,Lookup_table!B:B,Lookup_table!C:C)</f>
        <v>AI</v>
      </c>
      <c r="D10249" t="s">
        <v>34</v>
      </c>
      <c r="E10249" t="s">
        <v>32</v>
      </c>
      <c r="F10249" t="s">
        <v>16</v>
      </c>
      <c r="G10249" t="s">
        <v>17</v>
      </c>
      <c r="H10249" t="str">
        <f t="shared" si="640"/>
        <v>Remote</v>
      </c>
      <c r="I10249" t="s">
        <v>18</v>
      </c>
      <c r="J10249" t="str">
        <f t="shared" si="641"/>
        <v>7+ yrs</v>
      </c>
      <c r="K10249">
        <f t="shared" ca="1" si="643"/>
        <v>9</v>
      </c>
      <c r="L10249" t="s">
        <v>27</v>
      </c>
      <c r="M10249">
        <v>0</v>
      </c>
      <c r="N10249">
        <v>0</v>
      </c>
      <c r="O10249">
        <v>1</v>
      </c>
      <c r="P10249">
        <v>0</v>
      </c>
      <c r="Q10249">
        <v>1</v>
      </c>
      <c r="R10249">
        <f>SUM(M10249:N10249:O10249:P10249:Q10249)</f>
        <v>2</v>
      </c>
      <c r="S10249" s="1">
        <v>164997</v>
      </c>
      <c r="T10249" s="1" t="str">
        <f t="shared" si="642"/>
        <v>High</v>
      </c>
      <c r="U10249">
        <v>8</v>
      </c>
      <c r="V10249">
        <v>2024</v>
      </c>
      <c r="W10249" t="s">
        <v>28</v>
      </c>
      <c r="X10249">
        <v>8</v>
      </c>
    </row>
    <row r="10250" spans="1:24" x14ac:dyDescent="0.3">
      <c r="A10250">
        <v>10249</v>
      </c>
      <c r="B10250" t="s">
        <v>21</v>
      </c>
      <c r="C10250" t="str">
        <f>_xlfn.XLOOKUP(B10250,Lookup_table!B:B,Lookup_table!C:C)</f>
        <v>AI</v>
      </c>
      <c r="D10250" t="s">
        <v>34</v>
      </c>
      <c r="E10250" t="s">
        <v>23</v>
      </c>
      <c r="F10250" t="s">
        <v>16</v>
      </c>
      <c r="G10250" t="s">
        <v>25</v>
      </c>
      <c r="H10250" t="str">
        <f t="shared" si="640"/>
        <v>Onsite/Hybrid</v>
      </c>
      <c r="I10250" t="s">
        <v>26</v>
      </c>
      <c r="J10250" t="str">
        <f t="shared" si="641"/>
        <v>3-6 yrs</v>
      </c>
      <c r="K10250">
        <f t="shared" ca="1" si="643"/>
        <v>6</v>
      </c>
      <c r="L10250" t="s">
        <v>19</v>
      </c>
      <c r="M10250">
        <v>0</v>
      </c>
      <c r="N10250">
        <v>0</v>
      </c>
      <c r="O10250">
        <v>1</v>
      </c>
      <c r="P10250">
        <v>0</v>
      </c>
      <c r="Q10250">
        <v>0</v>
      </c>
      <c r="R10250">
        <f>SUM(M10250:N10250:O10250:P10250:Q10250)</f>
        <v>1</v>
      </c>
      <c r="S10250" s="1">
        <v>127854</v>
      </c>
      <c r="T10250" s="1" t="str">
        <f t="shared" si="642"/>
        <v>High</v>
      </c>
      <c r="U10250">
        <v>5</v>
      </c>
      <c r="V10250">
        <v>2023</v>
      </c>
      <c r="W10250" t="s">
        <v>28</v>
      </c>
      <c r="X10250">
        <v>8</v>
      </c>
    </row>
    <row r="10251" spans="1:24" x14ac:dyDescent="0.3">
      <c r="A10251">
        <v>10250</v>
      </c>
      <c r="B10251" t="s">
        <v>50</v>
      </c>
      <c r="C10251" t="str">
        <f>_xlfn.XLOOKUP(B10251,Lookup_table!B:B,Lookup_table!C:C)</f>
        <v>AI</v>
      </c>
      <c r="D10251" t="s">
        <v>34</v>
      </c>
      <c r="E10251" t="s">
        <v>42</v>
      </c>
      <c r="F10251" t="s">
        <v>29</v>
      </c>
      <c r="G10251" t="s">
        <v>25</v>
      </c>
      <c r="H10251" t="str">
        <f t="shared" si="640"/>
        <v>Onsite/Hybrid</v>
      </c>
      <c r="I10251" t="s">
        <v>26</v>
      </c>
      <c r="J10251" t="str">
        <f t="shared" si="641"/>
        <v>3-6 yrs</v>
      </c>
      <c r="K10251">
        <f t="shared" ca="1" si="643"/>
        <v>6</v>
      </c>
      <c r="L10251" t="s">
        <v>27</v>
      </c>
      <c r="M10251">
        <v>0</v>
      </c>
      <c r="N10251">
        <v>0</v>
      </c>
      <c r="O10251">
        <v>1</v>
      </c>
      <c r="P10251">
        <v>0</v>
      </c>
      <c r="Q10251">
        <v>1</v>
      </c>
      <c r="R10251">
        <f>SUM(M10251:N10251:O10251:P10251:Q10251)</f>
        <v>2</v>
      </c>
      <c r="S10251" s="1">
        <v>142282</v>
      </c>
      <c r="T10251" s="1" t="str">
        <f t="shared" si="642"/>
        <v>High</v>
      </c>
      <c r="U10251">
        <v>9</v>
      </c>
      <c r="V10251">
        <v>2023</v>
      </c>
      <c r="W10251" t="s">
        <v>34</v>
      </c>
      <c r="X10251">
        <v>3</v>
      </c>
    </row>
    <row r="10252" spans="1:24" x14ac:dyDescent="0.3">
      <c r="A10252">
        <v>10251</v>
      </c>
      <c r="B10252" t="s">
        <v>41</v>
      </c>
      <c r="C10252" t="str">
        <f>_xlfn.XLOOKUP(B10252,Lookup_table!B:B,Lookup_table!C:C)</f>
        <v>Data</v>
      </c>
      <c r="D10252" t="s">
        <v>37</v>
      </c>
      <c r="E10252" t="s">
        <v>40</v>
      </c>
      <c r="F10252" t="s">
        <v>16</v>
      </c>
      <c r="G10252" t="s">
        <v>25</v>
      </c>
      <c r="H10252" t="str">
        <f t="shared" si="640"/>
        <v>Onsite/Hybrid</v>
      </c>
      <c r="I10252" t="s">
        <v>35</v>
      </c>
      <c r="J10252" t="str">
        <f t="shared" si="641"/>
        <v>0-2 yrs</v>
      </c>
      <c r="K10252">
        <f t="shared" ca="1" si="643"/>
        <v>1</v>
      </c>
      <c r="L10252" t="s">
        <v>19</v>
      </c>
      <c r="M10252">
        <v>1</v>
      </c>
      <c r="N10252">
        <v>1</v>
      </c>
      <c r="O10252">
        <v>0</v>
      </c>
      <c r="P10252">
        <v>0</v>
      </c>
      <c r="Q10252">
        <v>1</v>
      </c>
      <c r="R10252">
        <f>SUM(M10252:N10252:O10252:P10252:Q10252)</f>
        <v>3</v>
      </c>
      <c r="S10252" s="1">
        <v>58963</v>
      </c>
      <c r="T10252" s="1" t="str">
        <f t="shared" si="642"/>
        <v>Low</v>
      </c>
      <c r="U10252">
        <v>9</v>
      </c>
      <c r="V10252">
        <v>2020</v>
      </c>
      <c r="W10252" t="s">
        <v>28</v>
      </c>
      <c r="X10252">
        <v>7</v>
      </c>
    </row>
    <row r="10253" spans="1:24" x14ac:dyDescent="0.3">
      <c r="A10253">
        <v>10252</v>
      </c>
      <c r="B10253" t="s">
        <v>21</v>
      </c>
      <c r="C10253" t="str">
        <f>_xlfn.XLOOKUP(B10253,Lookup_table!B:B,Lookup_table!C:C)</f>
        <v>AI</v>
      </c>
      <c r="D10253" t="s">
        <v>22</v>
      </c>
      <c r="E10253" t="s">
        <v>15</v>
      </c>
      <c r="F10253" t="s">
        <v>52</v>
      </c>
      <c r="G10253" t="s">
        <v>30</v>
      </c>
      <c r="H10253" t="str">
        <f t="shared" si="640"/>
        <v>Onsite/Hybrid</v>
      </c>
      <c r="I10253" t="s">
        <v>18</v>
      </c>
      <c r="J10253" t="str">
        <f t="shared" si="641"/>
        <v>7+ yrs</v>
      </c>
      <c r="K10253">
        <f t="shared" ca="1" si="643"/>
        <v>15</v>
      </c>
      <c r="L10253" t="s">
        <v>19</v>
      </c>
      <c r="M10253">
        <v>0</v>
      </c>
      <c r="N10253">
        <v>1</v>
      </c>
      <c r="O10253">
        <v>0</v>
      </c>
      <c r="P10253">
        <v>0</v>
      </c>
      <c r="Q10253">
        <v>1</v>
      </c>
      <c r="R10253">
        <f>SUM(M10253:N10253:O10253:P10253:Q10253)</f>
        <v>2</v>
      </c>
      <c r="S10253" s="1">
        <v>166937</v>
      </c>
      <c r="T10253" s="1" t="str">
        <f t="shared" si="642"/>
        <v>High</v>
      </c>
      <c r="U10253">
        <v>3</v>
      </c>
      <c r="V10253">
        <v>2021</v>
      </c>
      <c r="W10253" t="s">
        <v>28</v>
      </c>
      <c r="X10253">
        <v>9</v>
      </c>
    </row>
    <row r="10254" spans="1:24" x14ac:dyDescent="0.3">
      <c r="A10254">
        <v>10253</v>
      </c>
      <c r="B10254" t="s">
        <v>31</v>
      </c>
      <c r="C10254" t="str">
        <f>_xlfn.XLOOKUP(B10254,Lookup_table!B:B,Lookup_table!C:C)</f>
        <v>Business</v>
      </c>
      <c r="D10254" t="s">
        <v>34</v>
      </c>
      <c r="E10254" t="s">
        <v>23</v>
      </c>
      <c r="F10254" t="s">
        <v>24</v>
      </c>
      <c r="G10254" t="s">
        <v>30</v>
      </c>
      <c r="H10254" t="str">
        <f t="shared" si="640"/>
        <v>Onsite/Hybrid</v>
      </c>
      <c r="I10254" t="s">
        <v>18</v>
      </c>
      <c r="J10254" t="str">
        <f t="shared" si="641"/>
        <v>7+ yrs</v>
      </c>
      <c r="K10254">
        <f t="shared" ca="1" si="643"/>
        <v>15</v>
      </c>
      <c r="L10254" t="s">
        <v>39</v>
      </c>
      <c r="M10254">
        <v>1</v>
      </c>
      <c r="N10254">
        <v>1</v>
      </c>
      <c r="O10254">
        <v>0</v>
      </c>
      <c r="P10254">
        <v>1</v>
      </c>
      <c r="Q10254">
        <v>0</v>
      </c>
      <c r="R10254">
        <f>SUM(M10254:N10254:O10254:P10254:Q10254)</f>
        <v>3</v>
      </c>
      <c r="S10254" s="1">
        <v>117942</v>
      </c>
      <c r="T10254" s="1" t="str">
        <f t="shared" si="642"/>
        <v>Medium</v>
      </c>
      <c r="U10254">
        <v>4</v>
      </c>
      <c r="V10254">
        <v>2021</v>
      </c>
      <c r="W10254" t="s">
        <v>34</v>
      </c>
      <c r="X10254">
        <v>1</v>
      </c>
    </row>
    <row r="10255" spans="1:24" x14ac:dyDescent="0.3">
      <c r="A10255">
        <v>10254</v>
      </c>
      <c r="B10255" t="s">
        <v>31</v>
      </c>
      <c r="C10255" t="str">
        <f>_xlfn.XLOOKUP(B10255,Lookup_table!B:B,Lookup_table!C:C)</f>
        <v>Business</v>
      </c>
      <c r="D10255" t="s">
        <v>14</v>
      </c>
      <c r="E10255" t="s">
        <v>15</v>
      </c>
      <c r="F10255" t="s">
        <v>52</v>
      </c>
      <c r="G10255" t="s">
        <v>17</v>
      </c>
      <c r="H10255" t="str">
        <f t="shared" si="640"/>
        <v>Remote</v>
      </c>
      <c r="I10255" t="s">
        <v>18</v>
      </c>
      <c r="J10255" t="str">
        <f t="shared" si="641"/>
        <v>7+ yrs</v>
      </c>
      <c r="K10255">
        <f t="shared" ca="1" si="643"/>
        <v>11</v>
      </c>
      <c r="L10255" t="s">
        <v>19</v>
      </c>
      <c r="M10255">
        <v>0</v>
      </c>
      <c r="N10255">
        <v>1</v>
      </c>
      <c r="O10255">
        <v>0</v>
      </c>
      <c r="P10255">
        <v>1</v>
      </c>
      <c r="Q10255">
        <v>0</v>
      </c>
      <c r="R10255">
        <f>SUM(M10255:N10255:O10255:P10255:Q10255)</f>
        <v>2</v>
      </c>
      <c r="S10255" s="1">
        <v>117467</v>
      </c>
      <c r="T10255" s="1" t="str">
        <f t="shared" si="642"/>
        <v>Medium</v>
      </c>
      <c r="U10255">
        <v>11</v>
      </c>
      <c r="V10255">
        <v>2025</v>
      </c>
      <c r="W10255" t="s">
        <v>20</v>
      </c>
      <c r="X10255">
        <v>6</v>
      </c>
    </row>
    <row r="10256" spans="1:24" x14ac:dyDescent="0.3">
      <c r="A10256">
        <v>10255</v>
      </c>
      <c r="B10256" t="s">
        <v>50</v>
      </c>
      <c r="C10256" t="str">
        <f>_xlfn.XLOOKUP(B10256,Lookup_table!B:B,Lookup_table!C:C)</f>
        <v>AI</v>
      </c>
      <c r="D10256" t="s">
        <v>37</v>
      </c>
      <c r="E10256" t="s">
        <v>40</v>
      </c>
      <c r="F10256" t="s">
        <v>16</v>
      </c>
      <c r="G10256" t="s">
        <v>17</v>
      </c>
      <c r="H10256" t="str">
        <f t="shared" si="640"/>
        <v>Remote</v>
      </c>
      <c r="I10256" t="s">
        <v>26</v>
      </c>
      <c r="J10256" t="str">
        <f t="shared" si="641"/>
        <v>3-6 yrs</v>
      </c>
      <c r="K10256">
        <f t="shared" ca="1" si="643"/>
        <v>6</v>
      </c>
      <c r="L10256" t="s">
        <v>19</v>
      </c>
      <c r="M10256">
        <v>1</v>
      </c>
      <c r="N10256">
        <v>1</v>
      </c>
      <c r="O10256">
        <v>0</v>
      </c>
      <c r="P10256">
        <v>1</v>
      </c>
      <c r="Q10256">
        <v>0</v>
      </c>
      <c r="R10256">
        <f>SUM(M10256:N10256:O10256:P10256:Q10256)</f>
        <v>3</v>
      </c>
      <c r="S10256" s="1">
        <v>127228</v>
      </c>
      <c r="T10256" s="1" t="str">
        <f t="shared" si="642"/>
        <v>High</v>
      </c>
      <c r="U10256">
        <v>6</v>
      </c>
      <c r="V10256">
        <v>2020</v>
      </c>
      <c r="W10256" t="s">
        <v>28</v>
      </c>
      <c r="X10256">
        <v>9</v>
      </c>
    </row>
    <row r="10257" spans="1:24" x14ac:dyDescent="0.3">
      <c r="A10257">
        <v>10256</v>
      </c>
      <c r="B10257" t="s">
        <v>50</v>
      </c>
      <c r="C10257" t="str">
        <f>_xlfn.XLOOKUP(B10257,Lookup_table!B:B,Lookup_table!C:C)</f>
        <v>AI</v>
      </c>
      <c r="D10257" t="s">
        <v>34</v>
      </c>
      <c r="E10257" t="s">
        <v>40</v>
      </c>
      <c r="F10257" t="s">
        <v>52</v>
      </c>
      <c r="G10257" t="s">
        <v>30</v>
      </c>
      <c r="H10257" t="str">
        <f t="shared" si="640"/>
        <v>Onsite/Hybrid</v>
      </c>
      <c r="I10257" t="s">
        <v>18</v>
      </c>
      <c r="J10257" t="str">
        <f t="shared" si="641"/>
        <v>7+ yrs</v>
      </c>
      <c r="K10257">
        <f t="shared" ca="1" si="643"/>
        <v>7</v>
      </c>
      <c r="L10257" t="s">
        <v>39</v>
      </c>
      <c r="M10257">
        <v>1</v>
      </c>
      <c r="N10257">
        <v>1</v>
      </c>
      <c r="O10257">
        <v>1</v>
      </c>
      <c r="P10257">
        <v>0</v>
      </c>
      <c r="Q10257">
        <v>0</v>
      </c>
      <c r="R10257">
        <f>SUM(M10257:N10257:O10257:P10257:Q10257)</f>
        <v>3</v>
      </c>
      <c r="S10257" s="1">
        <v>154267</v>
      </c>
      <c r="T10257" s="1" t="str">
        <f t="shared" si="642"/>
        <v>High</v>
      </c>
      <c r="U10257">
        <v>3</v>
      </c>
      <c r="V10257">
        <v>2026</v>
      </c>
      <c r="W10257" t="s">
        <v>34</v>
      </c>
      <c r="X10257">
        <v>2</v>
      </c>
    </row>
    <row r="10258" spans="1:24" x14ac:dyDescent="0.3">
      <c r="A10258">
        <v>10257</v>
      </c>
      <c r="B10258" t="s">
        <v>50</v>
      </c>
      <c r="C10258" t="str">
        <f>_xlfn.XLOOKUP(B10258,Lookup_table!B:B,Lookup_table!C:C)</f>
        <v>AI</v>
      </c>
      <c r="D10258" t="s">
        <v>14</v>
      </c>
      <c r="E10258" t="s">
        <v>42</v>
      </c>
      <c r="F10258" t="s">
        <v>52</v>
      </c>
      <c r="G10258" t="s">
        <v>30</v>
      </c>
      <c r="H10258" t="str">
        <f t="shared" si="640"/>
        <v>Onsite/Hybrid</v>
      </c>
      <c r="I10258" t="s">
        <v>35</v>
      </c>
      <c r="J10258" t="str">
        <f t="shared" si="641"/>
        <v>0-2 yrs</v>
      </c>
      <c r="K10258">
        <f t="shared" ca="1" si="643"/>
        <v>1</v>
      </c>
      <c r="L10258" t="s">
        <v>27</v>
      </c>
      <c r="M10258">
        <v>0</v>
      </c>
      <c r="N10258">
        <v>0</v>
      </c>
      <c r="O10258">
        <v>1</v>
      </c>
      <c r="P10258">
        <v>0</v>
      </c>
      <c r="Q10258">
        <v>0</v>
      </c>
      <c r="R10258">
        <f>SUM(M10258:N10258:O10258:P10258:Q10258)</f>
        <v>1</v>
      </c>
      <c r="S10258" s="1">
        <v>104783</v>
      </c>
      <c r="T10258" s="1" t="str">
        <f t="shared" si="642"/>
        <v>Medium</v>
      </c>
      <c r="U10258">
        <v>8</v>
      </c>
      <c r="V10258">
        <v>2025</v>
      </c>
      <c r="W10258" t="s">
        <v>34</v>
      </c>
      <c r="X10258">
        <v>1</v>
      </c>
    </row>
    <row r="10259" spans="1:24" x14ac:dyDescent="0.3">
      <c r="A10259">
        <v>10258</v>
      </c>
      <c r="B10259" t="s">
        <v>50</v>
      </c>
      <c r="C10259" t="str">
        <f>_xlfn.XLOOKUP(B10259,Lookup_table!B:B,Lookup_table!C:C)</f>
        <v>AI</v>
      </c>
      <c r="D10259" t="s">
        <v>22</v>
      </c>
      <c r="E10259" t="s">
        <v>42</v>
      </c>
      <c r="F10259" t="s">
        <v>16</v>
      </c>
      <c r="G10259" t="s">
        <v>17</v>
      </c>
      <c r="H10259" t="str">
        <f t="shared" si="640"/>
        <v>Remote</v>
      </c>
      <c r="I10259" t="s">
        <v>18</v>
      </c>
      <c r="J10259" t="str">
        <f t="shared" si="641"/>
        <v>7+ yrs</v>
      </c>
      <c r="K10259">
        <f t="shared" ca="1" si="643"/>
        <v>14</v>
      </c>
      <c r="L10259" t="s">
        <v>19</v>
      </c>
      <c r="M10259">
        <v>0</v>
      </c>
      <c r="N10259">
        <v>0</v>
      </c>
      <c r="O10259">
        <v>0</v>
      </c>
      <c r="P10259">
        <v>0</v>
      </c>
      <c r="Q10259">
        <v>1</v>
      </c>
      <c r="R10259">
        <f>SUM(M10259:N10259:O10259:P10259:Q10259)</f>
        <v>1</v>
      </c>
      <c r="S10259" s="1">
        <v>165835</v>
      </c>
      <c r="T10259" s="1" t="str">
        <f t="shared" si="642"/>
        <v>High</v>
      </c>
      <c r="U10259">
        <v>3</v>
      </c>
      <c r="V10259">
        <v>2021</v>
      </c>
      <c r="W10259" t="s">
        <v>20</v>
      </c>
      <c r="X10259">
        <v>1</v>
      </c>
    </row>
    <row r="10260" spans="1:24" x14ac:dyDescent="0.3">
      <c r="A10260">
        <v>10259</v>
      </c>
      <c r="B10260" t="s">
        <v>41</v>
      </c>
      <c r="C10260" t="str">
        <f>_xlfn.XLOOKUP(B10260,Lookup_table!B:B,Lookup_table!C:C)</f>
        <v>Data</v>
      </c>
      <c r="D10260" t="s">
        <v>22</v>
      </c>
      <c r="E10260" t="s">
        <v>15</v>
      </c>
      <c r="F10260" t="s">
        <v>44</v>
      </c>
      <c r="G10260" t="s">
        <v>30</v>
      </c>
      <c r="H10260" t="str">
        <f t="shared" si="640"/>
        <v>Onsite/Hybrid</v>
      </c>
      <c r="I10260" t="s">
        <v>18</v>
      </c>
      <c r="J10260" t="str">
        <f t="shared" si="641"/>
        <v>7+ yrs</v>
      </c>
      <c r="K10260">
        <f t="shared" ca="1" si="643"/>
        <v>8</v>
      </c>
      <c r="L10260" t="s">
        <v>39</v>
      </c>
      <c r="M10260">
        <v>0</v>
      </c>
      <c r="N10260">
        <v>1</v>
      </c>
      <c r="O10260">
        <v>1</v>
      </c>
      <c r="P10260">
        <v>1</v>
      </c>
      <c r="Q10260">
        <v>1</v>
      </c>
      <c r="R10260">
        <f>SUM(M10260:N10260:O10260:P10260:Q10260)</f>
        <v>4</v>
      </c>
      <c r="S10260" s="1">
        <v>160479</v>
      </c>
      <c r="T10260" s="1" t="str">
        <f t="shared" si="642"/>
        <v>High</v>
      </c>
      <c r="U10260">
        <v>4</v>
      </c>
      <c r="V10260">
        <v>2020</v>
      </c>
      <c r="W10260" t="s">
        <v>28</v>
      </c>
      <c r="X10260">
        <v>9</v>
      </c>
    </row>
    <row r="10261" spans="1:24" x14ac:dyDescent="0.3">
      <c r="A10261">
        <v>10260</v>
      </c>
      <c r="B10261" t="s">
        <v>33</v>
      </c>
      <c r="C10261" t="str">
        <f>_xlfn.XLOOKUP(B10261,Lookup_table!B:B,Lookup_table!C:C)</f>
        <v>Data</v>
      </c>
      <c r="D10261" t="s">
        <v>34</v>
      </c>
      <c r="E10261" t="s">
        <v>15</v>
      </c>
      <c r="F10261" t="s">
        <v>44</v>
      </c>
      <c r="G10261" t="s">
        <v>17</v>
      </c>
      <c r="H10261" t="str">
        <f t="shared" si="640"/>
        <v>Remote</v>
      </c>
      <c r="I10261" t="s">
        <v>26</v>
      </c>
      <c r="J10261" t="str">
        <f t="shared" si="641"/>
        <v>3-6 yrs</v>
      </c>
      <c r="K10261">
        <f t="shared" ca="1" si="643"/>
        <v>4</v>
      </c>
      <c r="L10261" t="s">
        <v>27</v>
      </c>
      <c r="M10261">
        <v>0</v>
      </c>
      <c r="N10261">
        <v>1</v>
      </c>
      <c r="O10261">
        <v>0</v>
      </c>
      <c r="P10261">
        <v>0</v>
      </c>
      <c r="Q10261">
        <v>1</v>
      </c>
      <c r="R10261">
        <f>SUM(M10261:N10261:O10261:P10261:Q10261)</f>
        <v>2</v>
      </c>
      <c r="S10261" s="1">
        <v>86861</v>
      </c>
      <c r="T10261" s="1" t="str">
        <f t="shared" si="642"/>
        <v>Medium</v>
      </c>
      <c r="U10261">
        <v>5</v>
      </c>
      <c r="V10261">
        <v>2026</v>
      </c>
      <c r="W10261" t="s">
        <v>20</v>
      </c>
      <c r="X10261">
        <v>2</v>
      </c>
    </row>
    <row r="10262" spans="1:24" x14ac:dyDescent="0.3">
      <c r="A10262">
        <v>10261</v>
      </c>
      <c r="B10262" t="s">
        <v>41</v>
      </c>
      <c r="C10262" t="str">
        <f>_xlfn.XLOOKUP(B10262,Lookup_table!B:B,Lookup_table!C:C)</f>
        <v>Data</v>
      </c>
      <c r="D10262" t="s">
        <v>22</v>
      </c>
      <c r="E10262" t="s">
        <v>38</v>
      </c>
      <c r="F10262" t="s">
        <v>16</v>
      </c>
      <c r="G10262" t="s">
        <v>17</v>
      </c>
      <c r="H10262" t="str">
        <f t="shared" si="640"/>
        <v>Remote</v>
      </c>
      <c r="I10262" t="s">
        <v>35</v>
      </c>
      <c r="J10262" t="str">
        <f t="shared" si="641"/>
        <v>0-2 yrs</v>
      </c>
      <c r="K10262">
        <f t="shared" ca="1" si="643"/>
        <v>2</v>
      </c>
      <c r="L10262" t="s">
        <v>19</v>
      </c>
      <c r="M10262">
        <v>0</v>
      </c>
      <c r="N10262">
        <v>1</v>
      </c>
      <c r="O10262">
        <v>0</v>
      </c>
      <c r="P10262">
        <v>0</v>
      </c>
      <c r="Q10262">
        <v>1</v>
      </c>
      <c r="R10262">
        <f>SUM(M10262:N10262:O10262:P10262:Q10262)</f>
        <v>2</v>
      </c>
      <c r="S10262" s="1">
        <v>79064</v>
      </c>
      <c r="T10262" s="1" t="str">
        <f t="shared" si="642"/>
        <v>Medium</v>
      </c>
      <c r="U10262">
        <v>12</v>
      </c>
      <c r="V10262">
        <v>2026</v>
      </c>
      <c r="W10262" t="s">
        <v>28</v>
      </c>
      <c r="X10262">
        <v>9</v>
      </c>
    </row>
    <row r="10263" spans="1:24" x14ac:dyDescent="0.3">
      <c r="A10263">
        <v>10262</v>
      </c>
      <c r="B10263" t="s">
        <v>31</v>
      </c>
      <c r="C10263" t="str">
        <f>_xlfn.XLOOKUP(B10263,Lookup_table!B:B,Lookup_table!C:C)</f>
        <v>Business</v>
      </c>
      <c r="D10263" t="s">
        <v>22</v>
      </c>
      <c r="E10263" t="s">
        <v>15</v>
      </c>
      <c r="F10263" t="s">
        <v>24</v>
      </c>
      <c r="G10263" t="s">
        <v>30</v>
      </c>
      <c r="H10263" t="str">
        <f t="shared" si="640"/>
        <v>Onsite/Hybrid</v>
      </c>
      <c r="I10263" t="s">
        <v>18</v>
      </c>
      <c r="J10263" t="str">
        <f t="shared" si="641"/>
        <v>7+ yrs</v>
      </c>
      <c r="K10263">
        <f t="shared" ca="1" si="643"/>
        <v>12</v>
      </c>
      <c r="L10263" t="s">
        <v>19</v>
      </c>
      <c r="M10263">
        <v>1</v>
      </c>
      <c r="N10263">
        <v>1</v>
      </c>
      <c r="O10263">
        <v>1</v>
      </c>
      <c r="P10263">
        <v>1</v>
      </c>
      <c r="Q10263">
        <v>0</v>
      </c>
      <c r="R10263">
        <f>SUM(M10263:N10263:O10263:P10263:Q10263)</f>
        <v>4</v>
      </c>
      <c r="S10263" s="1">
        <v>146568</v>
      </c>
      <c r="T10263" s="1" t="str">
        <f t="shared" si="642"/>
        <v>High</v>
      </c>
      <c r="U10263">
        <v>12</v>
      </c>
      <c r="V10263">
        <v>2021</v>
      </c>
      <c r="W10263" t="s">
        <v>28</v>
      </c>
      <c r="X10263">
        <v>1</v>
      </c>
    </row>
    <row r="10264" spans="1:24" x14ac:dyDescent="0.3">
      <c r="A10264">
        <v>10263</v>
      </c>
      <c r="B10264" t="s">
        <v>33</v>
      </c>
      <c r="C10264" t="str">
        <f>_xlfn.XLOOKUP(B10264,Lookup_table!B:B,Lookup_table!C:C)</f>
        <v>Data</v>
      </c>
      <c r="D10264" t="s">
        <v>14</v>
      </c>
      <c r="E10264" t="s">
        <v>38</v>
      </c>
      <c r="F10264" t="s">
        <v>24</v>
      </c>
      <c r="G10264" t="s">
        <v>25</v>
      </c>
      <c r="H10264" t="str">
        <f t="shared" si="640"/>
        <v>Onsite/Hybrid</v>
      </c>
      <c r="I10264" t="s">
        <v>26</v>
      </c>
      <c r="J10264" t="str">
        <f t="shared" si="641"/>
        <v>3-6 yrs</v>
      </c>
      <c r="K10264">
        <f t="shared" ca="1" si="643"/>
        <v>3</v>
      </c>
      <c r="L10264" t="s">
        <v>39</v>
      </c>
      <c r="M10264">
        <v>1</v>
      </c>
      <c r="N10264">
        <v>1</v>
      </c>
      <c r="O10264">
        <v>0</v>
      </c>
      <c r="P10264">
        <v>0</v>
      </c>
      <c r="Q10264">
        <v>1</v>
      </c>
      <c r="R10264">
        <f>SUM(M10264:N10264:O10264:P10264:Q10264)</f>
        <v>3</v>
      </c>
      <c r="S10264" s="1">
        <v>82342</v>
      </c>
      <c r="T10264" s="1" t="str">
        <f t="shared" si="642"/>
        <v>Medium</v>
      </c>
      <c r="U10264">
        <v>5</v>
      </c>
      <c r="V10264">
        <v>2024</v>
      </c>
      <c r="W10264" t="s">
        <v>34</v>
      </c>
      <c r="X10264">
        <v>1</v>
      </c>
    </row>
    <row r="10265" spans="1:24" x14ac:dyDescent="0.3">
      <c r="A10265">
        <v>10264</v>
      </c>
      <c r="B10265" t="s">
        <v>33</v>
      </c>
      <c r="C10265" t="str">
        <f>_xlfn.XLOOKUP(B10265,Lookup_table!B:B,Lookup_table!C:C)</f>
        <v>Data</v>
      </c>
      <c r="D10265" t="s">
        <v>37</v>
      </c>
      <c r="E10265" t="s">
        <v>23</v>
      </c>
      <c r="F10265" t="s">
        <v>24</v>
      </c>
      <c r="G10265" t="s">
        <v>17</v>
      </c>
      <c r="H10265" t="str">
        <f t="shared" si="640"/>
        <v>Remote</v>
      </c>
      <c r="I10265" t="s">
        <v>35</v>
      </c>
      <c r="J10265" t="str">
        <f t="shared" si="641"/>
        <v>0-2 yrs</v>
      </c>
      <c r="K10265">
        <f t="shared" ca="1" si="643"/>
        <v>1</v>
      </c>
      <c r="L10265" t="s">
        <v>19</v>
      </c>
      <c r="M10265">
        <v>1</v>
      </c>
      <c r="N10265">
        <v>0</v>
      </c>
      <c r="O10265">
        <v>1</v>
      </c>
      <c r="P10265">
        <v>0</v>
      </c>
      <c r="Q10265">
        <v>1</v>
      </c>
      <c r="R10265">
        <f>SUM(M10265:N10265:O10265:P10265:Q10265)</f>
        <v>3</v>
      </c>
      <c r="S10265" s="1">
        <v>76407</v>
      </c>
      <c r="T10265" s="1" t="str">
        <f t="shared" si="642"/>
        <v>Medium</v>
      </c>
      <c r="U10265">
        <v>2</v>
      </c>
      <c r="V10265">
        <v>2021</v>
      </c>
      <c r="W10265" t="s">
        <v>28</v>
      </c>
      <c r="X10265">
        <v>7</v>
      </c>
    </row>
    <row r="10266" spans="1:24" x14ac:dyDescent="0.3">
      <c r="A10266">
        <v>10265</v>
      </c>
      <c r="B10266" t="s">
        <v>50</v>
      </c>
      <c r="C10266" t="str">
        <f>_xlfn.XLOOKUP(B10266,Lookup_table!B:B,Lookup_table!C:C)</f>
        <v>AI</v>
      </c>
      <c r="D10266" t="s">
        <v>34</v>
      </c>
      <c r="E10266" t="s">
        <v>40</v>
      </c>
      <c r="F10266" t="s">
        <v>16</v>
      </c>
      <c r="G10266" t="s">
        <v>30</v>
      </c>
      <c r="H10266" t="str">
        <f t="shared" si="640"/>
        <v>Onsite/Hybrid</v>
      </c>
      <c r="I10266" t="s">
        <v>35</v>
      </c>
      <c r="J10266" t="str">
        <f t="shared" si="641"/>
        <v>0-2 yrs</v>
      </c>
      <c r="K10266">
        <f t="shared" ca="1" si="643"/>
        <v>1</v>
      </c>
      <c r="L10266" t="s">
        <v>19</v>
      </c>
      <c r="M10266">
        <v>0</v>
      </c>
      <c r="N10266">
        <v>1</v>
      </c>
      <c r="O10266">
        <v>1</v>
      </c>
      <c r="P10266">
        <v>1</v>
      </c>
      <c r="Q10266">
        <v>0</v>
      </c>
      <c r="R10266">
        <f>SUM(M10266:N10266:O10266:P10266:Q10266)</f>
        <v>3</v>
      </c>
      <c r="S10266" s="1">
        <v>121266</v>
      </c>
      <c r="T10266" s="1" t="str">
        <f t="shared" si="642"/>
        <v>High</v>
      </c>
      <c r="U10266">
        <v>7</v>
      </c>
      <c r="V10266">
        <v>2021</v>
      </c>
      <c r="W10266" t="s">
        <v>28</v>
      </c>
      <c r="X10266">
        <v>5</v>
      </c>
    </row>
    <row r="10267" spans="1:24" x14ac:dyDescent="0.3">
      <c r="A10267">
        <v>10266</v>
      </c>
      <c r="B10267" t="s">
        <v>33</v>
      </c>
      <c r="C10267" t="str">
        <f>_xlfn.XLOOKUP(B10267,Lookup_table!B:B,Lookup_table!C:C)</f>
        <v>Data</v>
      </c>
      <c r="D10267" t="s">
        <v>34</v>
      </c>
      <c r="E10267" t="s">
        <v>42</v>
      </c>
      <c r="F10267" t="s">
        <v>52</v>
      </c>
      <c r="G10267" t="s">
        <v>25</v>
      </c>
      <c r="H10267" t="str">
        <f t="shared" si="640"/>
        <v>Onsite/Hybrid</v>
      </c>
      <c r="I10267" t="s">
        <v>35</v>
      </c>
      <c r="J10267" t="str">
        <f t="shared" si="641"/>
        <v>0-2 yrs</v>
      </c>
      <c r="K10267">
        <f t="shared" ca="1" si="643"/>
        <v>2</v>
      </c>
      <c r="L10267" t="s">
        <v>39</v>
      </c>
      <c r="M10267">
        <v>0</v>
      </c>
      <c r="N10267">
        <v>1</v>
      </c>
      <c r="O10267">
        <v>1</v>
      </c>
      <c r="P10267">
        <v>0</v>
      </c>
      <c r="Q10267">
        <v>1</v>
      </c>
      <c r="R10267">
        <f>SUM(M10267:N10267:O10267:P10267:Q10267)</f>
        <v>3</v>
      </c>
      <c r="S10267" s="1">
        <v>78071</v>
      </c>
      <c r="T10267" s="1" t="str">
        <f t="shared" si="642"/>
        <v>Medium</v>
      </c>
      <c r="U10267">
        <v>4</v>
      </c>
      <c r="V10267">
        <v>2022</v>
      </c>
      <c r="W10267" t="s">
        <v>20</v>
      </c>
      <c r="X10267">
        <v>2</v>
      </c>
    </row>
    <row r="10268" spans="1:24" x14ac:dyDescent="0.3">
      <c r="A10268">
        <v>10267</v>
      </c>
      <c r="B10268" t="s">
        <v>50</v>
      </c>
      <c r="C10268" t="str">
        <f>_xlfn.XLOOKUP(B10268,Lookup_table!B:B,Lookup_table!C:C)</f>
        <v>AI</v>
      </c>
      <c r="D10268" t="s">
        <v>34</v>
      </c>
      <c r="E10268" t="s">
        <v>32</v>
      </c>
      <c r="F10268" t="s">
        <v>52</v>
      </c>
      <c r="G10268" t="s">
        <v>17</v>
      </c>
      <c r="H10268" t="str">
        <f t="shared" si="640"/>
        <v>Remote</v>
      </c>
      <c r="I10268" t="s">
        <v>18</v>
      </c>
      <c r="J10268" t="str">
        <f t="shared" si="641"/>
        <v>7+ yrs</v>
      </c>
      <c r="K10268">
        <f t="shared" ca="1" si="643"/>
        <v>7</v>
      </c>
      <c r="L10268" t="s">
        <v>39</v>
      </c>
      <c r="M10268">
        <v>1</v>
      </c>
      <c r="N10268">
        <v>0</v>
      </c>
      <c r="O10268">
        <v>1</v>
      </c>
      <c r="P10268">
        <v>0</v>
      </c>
      <c r="Q10268">
        <v>1</v>
      </c>
      <c r="R10268">
        <f>SUM(M10268:N10268:O10268:P10268:Q10268)</f>
        <v>3</v>
      </c>
      <c r="S10268" s="1">
        <v>162993</v>
      </c>
      <c r="T10268" s="1" t="str">
        <f t="shared" si="642"/>
        <v>High</v>
      </c>
      <c r="U10268">
        <v>7</v>
      </c>
      <c r="V10268">
        <v>2025</v>
      </c>
      <c r="W10268" t="s">
        <v>28</v>
      </c>
      <c r="X10268">
        <v>7</v>
      </c>
    </row>
    <row r="10269" spans="1:24" x14ac:dyDescent="0.3">
      <c r="A10269">
        <v>10268</v>
      </c>
      <c r="B10269" t="s">
        <v>31</v>
      </c>
      <c r="C10269" t="str">
        <f>_xlfn.XLOOKUP(B10269,Lookup_table!B:B,Lookup_table!C:C)</f>
        <v>Business</v>
      </c>
      <c r="D10269" t="s">
        <v>22</v>
      </c>
      <c r="E10269" t="s">
        <v>42</v>
      </c>
      <c r="F10269" t="s">
        <v>43</v>
      </c>
      <c r="G10269" t="s">
        <v>30</v>
      </c>
      <c r="H10269" t="str">
        <f t="shared" si="640"/>
        <v>Onsite/Hybrid</v>
      </c>
      <c r="I10269" t="s">
        <v>26</v>
      </c>
      <c r="J10269" t="str">
        <f t="shared" si="641"/>
        <v>3-6 yrs</v>
      </c>
      <c r="K10269">
        <f t="shared" ca="1" si="643"/>
        <v>5</v>
      </c>
      <c r="L10269" t="s">
        <v>27</v>
      </c>
      <c r="M10269">
        <v>1</v>
      </c>
      <c r="N10269">
        <v>1</v>
      </c>
      <c r="O10269">
        <v>1</v>
      </c>
      <c r="P10269">
        <v>0</v>
      </c>
      <c r="Q10269">
        <v>1</v>
      </c>
      <c r="R10269">
        <f>SUM(M10269:N10269:O10269:P10269:Q10269)</f>
        <v>4</v>
      </c>
      <c r="S10269" s="1">
        <v>116210</v>
      </c>
      <c r="T10269" s="1" t="str">
        <f t="shared" si="642"/>
        <v>Medium</v>
      </c>
      <c r="U10269">
        <v>7</v>
      </c>
      <c r="V10269">
        <v>2026</v>
      </c>
      <c r="W10269" t="s">
        <v>34</v>
      </c>
      <c r="X10269">
        <v>3</v>
      </c>
    </row>
    <row r="10270" spans="1:24" x14ac:dyDescent="0.3">
      <c r="A10270">
        <v>10269</v>
      </c>
      <c r="B10270" t="s">
        <v>50</v>
      </c>
      <c r="C10270" t="str">
        <f>_xlfn.XLOOKUP(B10270,Lookup_table!B:B,Lookup_table!C:C)</f>
        <v>AI</v>
      </c>
      <c r="D10270" t="s">
        <v>37</v>
      </c>
      <c r="E10270" t="s">
        <v>38</v>
      </c>
      <c r="F10270" t="s">
        <v>44</v>
      </c>
      <c r="G10270" t="s">
        <v>25</v>
      </c>
      <c r="H10270" t="str">
        <f t="shared" si="640"/>
        <v>Onsite/Hybrid</v>
      </c>
      <c r="I10270" t="s">
        <v>18</v>
      </c>
      <c r="J10270" t="str">
        <f t="shared" si="641"/>
        <v>7+ yrs</v>
      </c>
      <c r="K10270">
        <f t="shared" ca="1" si="643"/>
        <v>8</v>
      </c>
      <c r="L10270" t="s">
        <v>27</v>
      </c>
      <c r="M10270">
        <v>0</v>
      </c>
      <c r="N10270">
        <v>0</v>
      </c>
      <c r="O10270">
        <v>1</v>
      </c>
      <c r="P10270">
        <v>1</v>
      </c>
      <c r="Q10270">
        <v>1</v>
      </c>
      <c r="R10270">
        <f>SUM(M10270:N10270:O10270:P10270:Q10270)</f>
        <v>3</v>
      </c>
      <c r="S10270" s="1">
        <v>183120</v>
      </c>
      <c r="T10270" s="1" t="str">
        <f t="shared" si="642"/>
        <v>High</v>
      </c>
      <c r="U10270">
        <v>11</v>
      </c>
      <c r="V10270">
        <v>2024</v>
      </c>
      <c r="W10270" t="s">
        <v>28</v>
      </c>
      <c r="X10270">
        <v>4</v>
      </c>
    </row>
    <row r="10271" spans="1:24" x14ac:dyDescent="0.3">
      <c r="A10271">
        <v>10270</v>
      </c>
      <c r="B10271" t="s">
        <v>33</v>
      </c>
      <c r="C10271" t="str">
        <f>_xlfn.XLOOKUP(B10271,Lookup_table!B:B,Lookup_table!C:C)</f>
        <v>Data</v>
      </c>
      <c r="D10271" t="s">
        <v>14</v>
      </c>
      <c r="E10271" t="s">
        <v>38</v>
      </c>
      <c r="F10271" t="s">
        <v>24</v>
      </c>
      <c r="G10271" t="s">
        <v>25</v>
      </c>
      <c r="H10271" t="str">
        <f t="shared" si="640"/>
        <v>Onsite/Hybrid</v>
      </c>
      <c r="I10271" t="s">
        <v>35</v>
      </c>
      <c r="J10271" t="str">
        <f t="shared" si="641"/>
        <v>0-2 yrs</v>
      </c>
      <c r="K10271">
        <f t="shared" ca="1" si="643"/>
        <v>0</v>
      </c>
      <c r="L10271" t="s">
        <v>19</v>
      </c>
      <c r="M10271">
        <v>0</v>
      </c>
      <c r="N10271">
        <v>0</v>
      </c>
      <c r="O10271">
        <v>1</v>
      </c>
      <c r="P10271">
        <v>1</v>
      </c>
      <c r="Q10271">
        <v>0</v>
      </c>
      <c r="R10271">
        <f>SUM(M10271:N10271:O10271:P10271:Q10271)</f>
        <v>2</v>
      </c>
      <c r="S10271" s="1">
        <v>84579</v>
      </c>
      <c r="T10271" s="1" t="str">
        <f t="shared" si="642"/>
        <v>Medium</v>
      </c>
      <c r="U10271">
        <v>9</v>
      </c>
      <c r="V10271">
        <v>2021</v>
      </c>
      <c r="W10271" t="s">
        <v>28</v>
      </c>
      <c r="X10271">
        <v>7</v>
      </c>
    </row>
    <row r="10272" spans="1:24" x14ac:dyDescent="0.3">
      <c r="A10272">
        <v>10271</v>
      </c>
      <c r="B10272" t="s">
        <v>50</v>
      </c>
      <c r="C10272" t="str">
        <f>_xlfn.XLOOKUP(B10272,Lookup_table!B:B,Lookup_table!C:C)</f>
        <v>AI</v>
      </c>
      <c r="D10272" t="s">
        <v>34</v>
      </c>
      <c r="E10272" t="s">
        <v>38</v>
      </c>
      <c r="F10272" t="s">
        <v>16</v>
      </c>
      <c r="G10272" t="s">
        <v>30</v>
      </c>
      <c r="H10272" t="str">
        <f t="shared" si="640"/>
        <v>Onsite/Hybrid</v>
      </c>
      <c r="I10272" t="s">
        <v>18</v>
      </c>
      <c r="J10272" t="str">
        <f t="shared" si="641"/>
        <v>7+ yrs</v>
      </c>
      <c r="K10272">
        <f t="shared" ca="1" si="643"/>
        <v>8</v>
      </c>
      <c r="L10272" t="s">
        <v>19</v>
      </c>
      <c r="M10272">
        <v>1</v>
      </c>
      <c r="N10272">
        <v>1</v>
      </c>
      <c r="O10272">
        <v>0</v>
      </c>
      <c r="P10272">
        <v>0</v>
      </c>
      <c r="Q10272">
        <v>1</v>
      </c>
      <c r="R10272">
        <f>SUM(M10272:N10272:O10272:P10272:Q10272)</f>
        <v>3</v>
      </c>
      <c r="S10272" s="1">
        <v>145870</v>
      </c>
      <c r="T10272" s="1" t="str">
        <f t="shared" si="642"/>
        <v>High</v>
      </c>
      <c r="U10272">
        <v>10</v>
      </c>
      <c r="V10272">
        <v>2026</v>
      </c>
      <c r="W10272" t="s">
        <v>34</v>
      </c>
      <c r="X10272">
        <v>2</v>
      </c>
    </row>
    <row r="10273" spans="1:24" x14ac:dyDescent="0.3">
      <c r="A10273">
        <v>10272</v>
      </c>
      <c r="B10273" t="s">
        <v>33</v>
      </c>
      <c r="C10273" t="str">
        <f>_xlfn.XLOOKUP(B10273,Lookup_table!B:B,Lookup_table!C:C)</f>
        <v>Data</v>
      </c>
      <c r="D10273" t="s">
        <v>14</v>
      </c>
      <c r="E10273" t="s">
        <v>32</v>
      </c>
      <c r="F10273" t="s">
        <v>44</v>
      </c>
      <c r="G10273" t="s">
        <v>30</v>
      </c>
      <c r="H10273" t="str">
        <f t="shared" si="640"/>
        <v>Onsite/Hybrid</v>
      </c>
      <c r="I10273" t="s">
        <v>35</v>
      </c>
      <c r="J10273" t="str">
        <f t="shared" si="641"/>
        <v>0-2 yrs</v>
      </c>
      <c r="K10273">
        <f t="shared" ca="1" si="643"/>
        <v>2</v>
      </c>
      <c r="L10273" t="s">
        <v>27</v>
      </c>
      <c r="M10273">
        <v>0</v>
      </c>
      <c r="N10273">
        <v>0</v>
      </c>
      <c r="O10273">
        <v>1</v>
      </c>
      <c r="P10273">
        <v>0</v>
      </c>
      <c r="Q10273">
        <v>1</v>
      </c>
      <c r="R10273">
        <f>SUM(M10273:N10273:O10273:P10273:Q10273)</f>
        <v>2</v>
      </c>
      <c r="S10273" s="1">
        <v>75243</v>
      </c>
      <c r="T10273" s="1" t="str">
        <f t="shared" si="642"/>
        <v>Medium</v>
      </c>
      <c r="U10273">
        <v>6</v>
      </c>
      <c r="V10273">
        <v>2025</v>
      </c>
      <c r="W10273" t="s">
        <v>20</v>
      </c>
      <c r="X10273">
        <v>3</v>
      </c>
    </row>
    <row r="10274" spans="1:24" x14ac:dyDescent="0.3">
      <c r="A10274">
        <v>10273</v>
      </c>
      <c r="B10274" t="s">
        <v>41</v>
      </c>
      <c r="C10274" t="str">
        <f>_xlfn.XLOOKUP(B10274,Lookup_table!B:B,Lookup_table!C:C)</f>
        <v>Data</v>
      </c>
      <c r="D10274" t="s">
        <v>14</v>
      </c>
      <c r="E10274" t="s">
        <v>23</v>
      </c>
      <c r="F10274" t="s">
        <v>44</v>
      </c>
      <c r="G10274" t="s">
        <v>17</v>
      </c>
      <c r="H10274" t="str">
        <f t="shared" si="640"/>
        <v>Remote</v>
      </c>
      <c r="I10274" t="s">
        <v>35</v>
      </c>
      <c r="J10274" t="str">
        <f t="shared" si="641"/>
        <v>0-2 yrs</v>
      </c>
      <c r="K10274">
        <f t="shared" ca="1" si="643"/>
        <v>2</v>
      </c>
      <c r="L10274" t="s">
        <v>19</v>
      </c>
      <c r="M10274">
        <v>0</v>
      </c>
      <c r="N10274">
        <v>0</v>
      </c>
      <c r="O10274">
        <v>0</v>
      </c>
      <c r="P10274">
        <v>1</v>
      </c>
      <c r="Q10274">
        <v>0</v>
      </c>
      <c r="R10274">
        <f>SUM(M10274:N10274:O10274:P10274:Q10274)</f>
        <v>1</v>
      </c>
      <c r="S10274" s="1">
        <v>65096</v>
      </c>
      <c r="T10274" s="1" t="str">
        <f t="shared" si="642"/>
        <v>Low</v>
      </c>
      <c r="U10274">
        <v>3</v>
      </c>
      <c r="V10274">
        <v>2020</v>
      </c>
      <c r="W10274" t="s">
        <v>28</v>
      </c>
      <c r="X10274">
        <v>9</v>
      </c>
    </row>
    <row r="10275" spans="1:24" x14ac:dyDescent="0.3">
      <c r="A10275">
        <v>10274</v>
      </c>
      <c r="B10275" t="s">
        <v>33</v>
      </c>
      <c r="C10275" t="str">
        <f>_xlfn.XLOOKUP(B10275,Lookup_table!B:B,Lookup_table!C:C)</f>
        <v>Data</v>
      </c>
      <c r="D10275" t="s">
        <v>34</v>
      </c>
      <c r="E10275" t="s">
        <v>40</v>
      </c>
      <c r="F10275" t="s">
        <v>51</v>
      </c>
      <c r="G10275" t="s">
        <v>30</v>
      </c>
      <c r="H10275" t="str">
        <f t="shared" si="640"/>
        <v>Onsite/Hybrid</v>
      </c>
      <c r="I10275" t="s">
        <v>35</v>
      </c>
      <c r="J10275" t="str">
        <f t="shared" si="641"/>
        <v>0-2 yrs</v>
      </c>
      <c r="K10275">
        <f t="shared" ca="1" si="643"/>
        <v>2</v>
      </c>
      <c r="L10275" t="s">
        <v>39</v>
      </c>
      <c r="M10275">
        <v>0</v>
      </c>
      <c r="N10275">
        <v>0</v>
      </c>
      <c r="O10275">
        <v>1</v>
      </c>
      <c r="P10275">
        <v>0</v>
      </c>
      <c r="Q10275">
        <v>1</v>
      </c>
      <c r="R10275">
        <f>SUM(M10275:N10275:O10275:P10275:Q10275)</f>
        <v>2</v>
      </c>
      <c r="S10275" s="1">
        <v>77013</v>
      </c>
      <c r="T10275" s="1" t="str">
        <f t="shared" si="642"/>
        <v>Medium</v>
      </c>
      <c r="U10275">
        <v>4</v>
      </c>
      <c r="V10275">
        <v>2025</v>
      </c>
      <c r="W10275" t="s">
        <v>28</v>
      </c>
      <c r="X10275">
        <v>8</v>
      </c>
    </row>
    <row r="10276" spans="1:24" x14ac:dyDescent="0.3">
      <c r="A10276">
        <v>10275</v>
      </c>
      <c r="B10276" t="s">
        <v>50</v>
      </c>
      <c r="C10276" t="str">
        <f>_xlfn.XLOOKUP(B10276,Lookup_table!B:B,Lookup_table!C:C)</f>
        <v>AI</v>
      </c>
      <c r="D10276" t="s">
        <v>14</v>
      </c>
      <c r="E10276" t="s">
        <v>23</v>
      </c>
      <c r="F10276" t="s">
        <v>43</v>
      </c>
      <c r="G10276" t="s">
        <v>25</v>
      </c>
      <c r="H10276" t="str">
        <f t="shared" si="640"/>
        <v>Onsite/Hybrid</v>
      </c>
      <c r="I10276" t="s">
        <v>26</v>
      </c>
      <c r="J10276" t="str">
        <f t="shared" si="641"/>
        <v>3-6 yrs</v>
      </c>
      <c r="K10276">
        <f t="shared" ca="1" si="643"/>
        <v>4</v>
      </c>
      <c r="L10276" t="s">
        <v>39</v>
      </c>
      <c r="M10276">
        <v>0</v>
      </c>
      <c r="N10276">
        <v>1</v>
      </c>
      <c r="O10276">
        <v>1</v>
      </c>
      <c r="P10276">
        <v>1</v>
      </c>
      <c r="Q10276">
        <v>0</v>
      </c>
      <c r="R10276">
        <f>SUM(M10276:N10276:O10276:P10276:Q10276)</f>
        <v>3</v>
      </c>
      <c r="S10276" s="1">
        <v>146309</v>
      </c>
      <c r="T10276" s="1" t="str">
        <f t="shared" si="642"/>
        <v>High</v>
      </c>
      <c r="U10276">
        <v>5</v>
      </c>
      <c r="V10276">
        <v>2023</v>
      </c>
      <c r="W10276" t="s">
        <v>28</v>
      </c>
      <c r="X10276">
        <v>3</v>
      </c>
    </row>
    <row r="10277" spans="1:24" x14ac:dyDescent="0.3">
      <c r="A10277">
        <v>10276</v>
      </c>
      <c r="B10277" t="s">
        <v>41</v>
      </c>
      <c r="C10277" t="str">
        <f>_xlfn.XLOOKUP(B10277,Lookup_table!B:B,Lookup_table!C:C)</f>
        <v>Data</v>
      </c>
      <c r="D10277" t="s">
        <v>37</v>
      </c>
      <c r="E10277" t="s">
        <v>38</v>
      </c>
      <c r="F10277" t="s">
        <v>43</v>
      </c>
      <c r="G10277" t="s">
        <v>30</v>
      </c>
      <c r="H10277" t="str">
        <f t="shared" si="640"/>
        <v>Onsite/Hybrid</v>
      </c>
      <c r="I10277" t="s">
        <v>18</v>
      </c>
      <c r="J10277" t="str">
        <f t="shared" si="641"/>
        <v>7+ yrs</v>
      </c>
      <c r="K10277">
        <f t="shared" ca="1" si="643"/>
        <v>14</v>
      </c>
      <c r="L10277" t="s">
        <v>27</v>
      </c>
      <c r="M10277">
        <v>0</v>
      </c>
      <c r="N10277">
        <v>1</v>
      </c>
      <c r="O10277">
        <v>1</v>
      </c>
      <c r="P10277">
        <v>1</v>
      </c>
      <c r="Q10277">
        <v>1</v>
      </c>
      <c r="R10277">
        <f>SUM(M10277:N10277:O10277:P10277:Q10277)</f>
        <v>4</v>
      </c>
      <c r="S10277" s="1">
        <v>135593</v>
      </c>
      <c r="T10277" s="1" t="str">
        <f t="shared" si="642"/>
        <v>High</v>
      </c>
      <c r="U10277">
        <v>8</v>
      </c>
      <c r="V10277">
        <v>2026</v>
      </c>
      <c r="W10277" t="s">
        <v>28</v>
      </c>
      <c r="X10277">
        <v>4</v>
      </c>
    </row>
    <row r="10278" spans="1:24" x14ac:dyDescent="0.3">
      <c r="A10278">
        <v>10277</v>
      </c>
      <c r="B10278" t="s">
        <v>50</v>
      </c>
      <c r="C10278" t="str">
        <f>_xlfn.XLOOKUP(B10278,Lookup_table!B:B,Lookup_table!C:C)</f>
        <v>AI</v>
      </c>
      <c r="D10278" t="s">
        <v>14</v>
      </c>
      <c r="E10278" t="s">
        <v>32</v>
      </c>
      <c r="F10278" t="s">
        <v>24</v>
      </c>
      <c r="G10278" t="s">
        <v>30</v>
      </c>
      <c r="H10278" t="str">
        <f t="shared" si="640"/>
        <v>Onsite/Hybrid</v>
      </c>
      <c r="I10278" t="s">
        <v>35</v>
      </c>
      <c r="J10278" t="str">
        <f t="shared" si="641"/>
        <v>0-2 yrs</v>
      </c>
      <c r="K10278">
        <f t="shared" ca="1" si="643"/>
        <v>2</v>
      </c>
      <c r="L10278" t="s">
        <v>39</v>
      </c>
      <c r="M10278">
        <v>1</v>
      </c>
      <c r="N10278">
        <v>1</v>
      </c>
      <c r="O10278">
        <v>0</v>
      </c>
      <c r="P10278">
        <v>1</v>
      </c>
      <c r="Q10278">
        <v>0</v>
      </c>
      <c r="R10278">
        <f>SUM(M10278:N10278:O10278:P10278:Q10278)</f>
        <v>3</v>
      </c>
      <c r="S10278" s="1">
        <v>105199</v>
      </c>
      <c r="T10278" s="1" t="str">
        <f t="shared" si="642"/>
        <v>Medium</v>
      </c>
      <c r="U10278">
        <v>2</v>
      </c>
      <c r="V10278">
        <v>2022</v>
      </c>
      <c r="W10278" t="s">
        <v>28</v>
      </c>
      <c r="X10278">
        <v>7</v>
      </c>
    </row>
    <row r="10279" spans="1:24" x14ac:dyDescent="0.3">
      <c r="A10279">
        <v>10278</v>
      </c>
      <c r="B10279" t="s">
        <v>33</v>
      </c>
      <c r="C10279" t="str">
        <f>_xlfn.XLOOKUP(B10279,Lookup_table!B:B,Lookup_table!C:C)</f>
        <v>Data</v>
      </c>
      <c r="D10279" t="s">
        <v>34</v>
      </c>
      <c r="E10279" t="s">
        <v>38</v>
      </c>
      <c r="F10279" t="s">
        <v>44</v>
      </c>
      <c r="G10279" t="s">
        <v>25</v>
      </c>
      <c r="H10279" t="str">
        <f t="shared" si="640"/>
        <v>Onsite/Hybrid</v>
      </c>
      <c r="I10279" t="s">
        <v>26</v>
      </c>
      <c r="J10279" t="str">
        <f t="shared" si="641"/>
        <v>3-6 yrs</v>
      </c>
      <c r="K10279">
        <f t="shared" ca="1" si="643"/>
        <v>6</v>
      </c>
      <c r="L10279" t="s">
        <v>19</v>
      </c>
      <c r="M10279">
        <v>0</v>
      </c>
      <c r="N10279">
        <v>1</v>
      </c>
      <c r="O10279">
        <v>0</v>
      </c>
      <c r="P10279">
        <v>1</v>
      </c>
      <c r="Q10279">
        <v>0</v>
      </c>
      <c r="R10279">
        <f>SUM(M10279:N10279:O10279:P10279:Q10279)</f>
        <v>2</v>
      </c>
      <c r="S10279" s="1">
        <v>88943</v>
      </c>
      <c r="T10279" s="1" t="str">
        <f t="shared" si="642"/>
        <v>Medium</v>
      </c>
      <c r="U10279">
        <v>1</v>
      </c>
      <c r="V10279">
        <v>2021</v>
      </c>
      <c r="W10279" t="s">
        <v>20</v>
      </c>
      <c r="X10279">
        <v>4</v>
      </c>
    </row>
    <row r="10280" spans="1:24" x14ac:dyDescent="0.3">
      <c r="A10280">
        <v>10279</v>
      </c>
      <c r="B10280" t="s">
        <v>50</v>
      </c>
      <c r="C10280" t="str">
        <f>_xlfn.XLOOKUP(B10280,Lookup_table!B:B,Lookup_table!C:C)</f>
        <v>AI</v>
      </c>
      <c r="D10280" t="s">
        <v>37</v>
      </c>
      <c r="E10280" t="s">
        <v>23</v>
      </c>
      <c r="F10280" t="s">
        <v>44</v>
      </c>
      <c r="G10280" t="s">
        <v>17</v>
      </c>
      <c r="H10280" t="str">
        <f t="shared" si="640"/>
        <v>Remote</v>
      </c>
      <c r="I10280" t="s">
        <v>18</v>
      </c>
      <c r="J10280" t="str">
        <f t="shared" si="641"/>
        <v>7+ yrs</v>
      </c>
      <c r="K10280">
        <f t="shared" ca="1" si="643"/>
        <v>7</v>
      </c>
      <c r="L10280" t="s">
        <v>27</v>
      </c>
      <c r="M10280">
        <v>0</v>
      </c>
      <c r="N10280">
        <v>0</v>
      </c>
      <c r="O10280">
        <v>1</v>
      </c>
      <c r="P10280">
        <v>1</v>
      </c>
      <c r="Q10280">
        <v>0</v>
      </c>
      <c r="R10280">
        <f>SUM(M10280:N10280:O10280:P10280:Q10280)</f>
        <v>2</v>
      </c>
      <c r="S10280" s="1">
        <v>173907</v>
      </c>
      <c r="T10280" s="1" t="str">
        <f t="shared" si="642"/>
        <v>High</v>
      </c>
      <c r="U10280">
        <v>10</v>
      </c>
      <c r="V10280">
        <v>2021</v>
      </c>
      <c r="W10280" t="s">
        <v>28</v>
      </c>
      <c r="X10280">
        <v>9</v>
      </c>
    </row>
    <row r="10281" spans="1:24" x14ac:dyDescent="0.3">
      <c r="A10281">
        <v>10280</v>
      </c>
      <c r="B10281" t="s">
        <v>41</v>
      </c>
      <c r="C10281" t="str">
        <f>_xlfn.XLOOKUP(B10281,Lookup_table!B:B,Lookup_table!C:C)</f>
        <v>Data</v>
      </c>
      <c r="D10281" t="s">
        <v>22</v>
      </c>
      <c r="E10281" t="s">
        <v>32</v>
      </c>
      <c r="F10281" t="s">
        <v>16</v>
      </c>
      <c r="G10281" t="s">
        <v>25</v>
      </c>
      <c r="H10281" t="str">
        <f t="shared" si="640"/>
        <v>Onsite/Hybrid</v>
      </c>
      <c r="I10281" t="s">
        <v>18</v>
      </c>
      <c r="J10281" t="str">
        <f t="shared" si="641"/>
        <v>7+ yrs</v>
      </c>
      <c r="K10281">
        <f t="shared" ca="1" si="643"/>
        <v>14</v>
      </c>
      <c r="L10281" t="s">
        <v>27</v>
      </c>
      <c r="M10281">
        <v>1</v>
      </c>
      <c r="N10281">
        <v>1</v>
      </c>
      <c r="O10281">
        <v>1</v>
      </c>
      <c r="P10281">
        <v>0</v>
      </c>
      <c r="Q10281">
        <v>1</v>
      </c>
      <c r="R10281">
        <f>SUM(M10281:N10281:O10281:P10281:Q10281)</f>
        <v>4</v>
      </c>
      <c r="S10281" s="1">
        <v>142006</v>
      </c>
      <c r="T10281" s="1" t="str">
        <f t="shared" si="642"/>
        <v>High</v>
      </c>
      <c r="U10281">
        <v>9</v>
      </c>
      <c r="V10281">
        <v>2025</v>
      </c>
      <c r="W10281" t="s">
        <v>34</v>
      </c>
      <c r="X10281">
        <v>2</v>
      </c>
    </row>
    <row r="10282" spans="1:24" x14ac:dyDescent="0.3">
      <c r="A10282">
        <v>10281</v>
      </c>
      <c r="B10282" t="s">
        <v>31</v>
      </c>
      <c r="C10282" t="str">
        <f>_xlfn.XLOOKUP(B10282,Lookup_table!B:B,Lookup_table!C:C)</f>
        <v>Business</v>
      </c>
      <c r="D10282" t="s">
        <v>22</v>
      </c>
      <c r="E10282" t="s">
        <v>15</v>
      </c>
      <c r="F10282" t="s">
        <v>44</v>
      </c>
      <c r="G10282" t="s">
        <v>30</v>
      </c>
      <c r="H10282" t="str">
        <f t="shared" si="640"/>
        <v>Onsite/Hybrid</v>
      </c>
      <c r="I10282" t="s">
        <v>18</v>
      </c>
      <c r="J10282" t="str">
        <f t="shared" si="641"/>
        <v>7+ yrs</v>
      </c>
      <c r="K10282">
        <f t="shared" ca="1" si="643"/>
        <v>7</v>
      </c>
      <c r="L10282" t="s">
        <v>19</v>
      </c>
      <c r="M10282">
        <v>0</v>
      </c>
      <c r="N10282">
        <v>0</v>
      </c>
      <c r="O10282">
        <v>1</v>
      </c>
      <c r="P10282">
        <v>1</v>
      </c>
      <c r="Q10282">
        <v>1</v>
      </c>
      <c r="R10282">
        <f>SUM(M10282:N10282:O10282:P10282:Q10282)</f>
        <v>3</v>
      </c>
      <c r="S10282" s="1">
        <v>164935</v>
      </c>
      <c r="T10282" s="1" t="str">
        <f t="shared" si="642"/>
        <v>High</v>
      </c>
      <c r="U10282">
        <v>2</v>
      </c>
      <c r="V10282">
        <v>2025</v>
      </c>
      <c r="W10282" t="s">
        <v>28</v>
      </c>
      <c r="X10282">
        <v>4</v>
      </c>
    </row>
    <row r="10283" spans="1:24" x14ac:dyDescent="0.3">
      <c r="A10283">
        <v>10282</v>
      </c>
      <c r="B10283" t="s">
        <v>50</v>
      </c>
      <c r="C10283" t="str">
        <f>_xlfn.XLOOKUP(B10283,Lookup_table!B:B,Lookup_table!C:C)</f>
        <v>AI</v>
      </c>
      <c r="D10283" t="s">
        <v>14</v>
      </c>
      <c r="E10283" t="s">
        <v>42</v>
      </c>
      <c r="F10283" t="s">
        <v>52</v>
      </c>
      <c r="G10283" t="s">
        <v>30</v>
      </c>
      <c r="H10283" t="str">
        <f t="shared" si="640"/>
        <v>Onsite/Hybrid</v>
      </c>
      <c r="I10283" t="s">
        <v>26</v>
      </c>
      <c r="J10283" t="str">
        <f t="shared" si="641"/>
        <v>3-6 yrs</v>
      </c>
      <c r="K10283">
        <f t="shared" ca="1" si="643"/>
        <v>5</v>
      </c>
      <c r="L10283" t="s">
        <v>19</v>
      </c>
      <c r="M10283">
        <v>1</v>
      </c>
      <c r="N10283">
        <v>1</v>
      </c>
      <c r="O10283">
        <v>1</v>
      </c>
      <c r="P10283">
        <v>1</v>
      </c>
      <c r="Q10283">
        <v>0</v>
      </c>
      <c r="R10283">
        <f>SUM(M10283:N10283:O10283:P10283:Q10283)</f>
        <v>4</v>
      </c>
      <c r="S10283" s="1">
        <v>142137</v>
      </c>
      <c r="T10283" s="1" t="str">
        <f t="shared" si="642"/>
        <v>High</v>
      </c>
      <c r="U10283">
        <v>4</v>
      </c>
      <c r="V10283">
        <v>2024</v>
      </c>
      <c r="W10283" t="s">
        <v>28</v>
      </c>
      <c r="X10283">
        <v>4</v>
      </c>
    </row>
    <row r="10284" spans="1:24" x14ac:dyDescent="0.3">
      <c r="A10284">
        <v>10283</v>
      </c>
      <c r="B10284" t="s">
        <v>50</v>
      </c>
      <c r="C10284" t="str">
        <f>_xlfn.XLOOKUP(B10284,Lookup_table!B:B,Lookup_table!C:C)</f>
        <v>AI</v>
      </c>
      <c r="D10284" t="s">
        <v>14</v>
      </c>
      <c r="E10284" t="s">
        <v>38</v>
      </c>
      <c r="F10284" t="s">
        <v>29</v>
      </c>
      <c r="G10284" t="s">
        <v>25</v>
      </c>
      <c r="H10284" t="str">
        <f t="shared" si="640"/>
        <v>Onsite/Hybrid</v>
      </c>
      <c r="I10284" t="s">
        <v>18</v>
      </c>
      <c r="J10284" t="str">
        <f t="shared" si="641"/>
        <v>7+ yrs</v>
      </c>
      <c r="K10284">
        <f t="shared" ca="1" si="643"/>
        <v>7</v>
      </c>
      <c r="L10284" t="s">
        <v>19</v>
      </c>
      <c r="M10284">
        <v>0</v>
      </c>
      <c r="N10284">
        <v>0</v>
      </c>
      <c r="O10284">
        <v>0</v>
      </c>
      <c r="P10284">
        <v>0</v>
      </c>
      <c r="Q10284">
        <v>0</v>
      </c>
      <c r="R10284">
        <f>SUM(M10284:N10284:O10284:P10284:Q10284)</f>
        <v>0</v>
      </c>
      <c r="S10284" s="1">
        <v>138359</v>
      </c>
      <c r="T10284" s="1" t="str">
        <f t="shared" si="642"/>
        <v>High</v>
      </c>
      <c r="U10284">
        <v>9</v>
      </c>
      <c r="V10284">
        <v>2020</v>
      </c>
      <c r="W10284" t="s">
        <v>34</v>
      </c>
      <c r="X10284">
        <v>5</v>
      </c>
    </row>
    <row r="10285" spans="1:24" x14ac:dyDescent="0.3">
      <c r="A10285">
        <v>10284</v>
      </c>
      <c r="B10285" t="s">
        <v>31</v>
      </c>
      <c r="C10285" t="str">
        <f>_xlfn.XLOOKUP(B10285,Lookup_table!B:B,Lookup_table!C:C)</f>
        <v>Business</v>
      </c>
      <c r="D10285" t="s">
        <v>22</v>
      </c>
      <c r="E10285" t="s">
        <v>15</v>
      </c>
      <c r="F10285" t="s">
        <v>44</v>
      </c>
      <c r="G10285" t="s">
        <v>17</v>
      </c>
      <c r="H10285" t="str">
        <f t="shared" si="640"/>
        <v>Remote</v>
      </c>
      <c r="I10285" t="s">
        <v>35</v>
      </c>
      <c r="J10285" t="str">
        <f t="shared" si="641"/>
        <v>0-2 yrs</v>
      </c>
      <c r="K10285">
        <f t="shared" ca="1" si="643"/>
        <v>2</v>
      </c>
      <c r="L10285" t="s">
        <v>39</v>
      </c>
      <c r="M10285">
        <v>0</v>
      </c>
      <c r="N10285">
        <v>0</v>
      </c>
      <c r="O10285">
        <v>0</v>
      </c>
      <c r="P10285">
        <v>0</v>
      </c>
      <c r="Q10285">
        <v>1</v>
      </c>
      <c r="R10285">
        <f>SUM(M10285:N10285:O10285:P10285:Q10285)</f>
        <v>1</v>
      </c>
      <c r="S10285" s="1">
        <v>83056</v>
      </c>
      <c r="T10285" s="1" t="str">
        <f t="shared" si="642"/>
        <v>Medium</v>
      </c>
      <c r="U10285">
        <v>1</v>
      </c>
      <c r="V10285">
        <v>2023</v>
      </c>
      <c r="W10285" t="s">
        <v>20</v>
      </c>
      <c r="X10285">
        <v>2</v>
      </c>
    </row>
    <row r="10286" spans="1:24" x14ac:dyDescent="0.3">
      <c r="A10286">
        <v>10285</v>
      </c>
      <c r="B10286" t="s">
        <v>31</v>
      </c>
      <c r="C10286" t="str">
        <f>_xlfn.XLOOKUP(B10286,Lookup_table!B:B,Lookup_table!C:C)</f>
        <v>Business</v>
      </c>
      <c r="D10286" t="s">
        <v>37</v>
      </c>
      <c r="E10286" t="s">
        <v>42</v>
      </c>
      <c r="F10286" t="s">
        <v>44</v>
      </c>
      <c r="G10286" t="s">
        <v>25</v>
      </c>
      <c r="H10286" t="str">
        <f t="shared" si="640"/>
        <v>Onsite/Hybrid</v>
      </c>
      <c r="I10286" t="s">
        <v>26</v>
      </c>
      <c r="J10286" t="str">
        <f t="shared" si="641"/>
        <v>3-6 yrs</v>
      </c>
      <c r="K10286">
        <f t="shared" ca="1" si="643"/>
        <v>4</v>
      </c>
      <c r="L10286" t="s">
        <v>19</v>
      </c>
      <c r="M10286">
        <v>0</v>
      </c>
      <c r="N10286">
        <v>0</v>
      </c>
      <c r="O10286">
        <v>1</v>
      </c>
      <c r="P10286">
        <v>0</v>
      </c>
      <c r="Q10286">
        <v>0</v>
      </c>
      <c r="R10286">
        <f>SUM(M10286:N10286:O10286:P10286:Q10286)</f>
        <v>1</v>
      </c>
      <c r="S10286" s="1">
        <v>90431</v>
      </c>
      <c r="T10286" s="1" t="str">
        <f t="shared" si="642"/>
        <v>Medium</v>
      </c>
      <c r="U10286">
        <v>7</v>
      </c>
      <c r="V10286">
        <v>2022</v>
      </c>
      <c r="W10286" t="s">
        <v>34</v>
      </c>
      <c r="X10286">
        <v>5</v>
      </c>
    </row>
    <row r="10287" spans="1:24" x14ac:dyDescent="0.3">
      <c r="A10287">
        <v>10286</v>
      </c>
      <c r="B10287" t="s">
        <v>33</v>
      </c>
      <c r="C10287" t="str">
        <f>_xlfn.XLOOKUP(B10287,Lookup_table!B:B,Lookup_table!C:C)</f>
        <v>Data</v>
      </c>
      <c r="D10287" t="s">
        <v>14</v>
      </c>
      <c r="E10287" t="s">
        <v>40</v>
      </c>
      <c r="F10287" t="s">
        <v>51</v>
      </c>
      <c r="G10287" t="s">
        <v>17</v>
      </c>
      <c r="H10287" t="str">
        <f t="shared" si="640"/>
        <v>Remote</v>
      </c>
      <c r="I10287" t="s">
        <v>35</v>
      </c>
      <c r="J10287" t="str">
        <f t="shared" si="641"/>
        <v>0-2 yrs</v>
      </c>
      <c r="K10287">
        <f t="shared" ca="1" si="643"/>
        <v>1</v>
      </c>
      <c r="L10287" t="s">
        <v>27</v>
      </c>
      <c r="M10287">
        <v>0</v>
      </c>
      <c r="N10287">
        <v>0</v>
      </c>
      <c r="O10287">
        <v>0</v>
      </c>
      <c r="P10287">
        <v>1</v>
      </c>
      <c r="Q10287">
        <v>1</v>
      </c>
      <c r="R10287">
        <f>SUM(M10287:N10287:O10287:P10287:Q10287)</f>
        <v>2</v>
      </c>
      <c r="S10287" s="1">
        <v>74700</v>
      </c>
      <c r="T10287" s="1" t="str">
        <f t="shared" si="642"/>
        <v>Medium</v>
      </c>
      <c r="U10287">
        <v>1</v>
      </c>
      <c r="V10287">
        <v>2023</v>
      </c>
      <c r="W10287" t="s">
        <v>28</v>
      </c>
      <c r="X10287">
        <v>7</v>
      </c>
    </row>
    <row r="10288" spans="1:24" x14ac:dyDescent="0.3">
      <c r="A10288">
        <v>10287</v>
      </c>
      <c r="B10288" t="s">
        <v>31</v>
      </c>
      <c r="C10288" t="str">
        <f>_xlfn.XLOOKUP(B10288,Lookup_table!B:B,Lookup_table!C:C)</f>
        <v>Business</v>
      </c>
      <c r="D10288" t="s">
        <v>22</v>
      </c>
      <c r="E10288" t="s">
        <v>15</v>
      </c>
      <c r="F10288" t="s">
        <v>43</v>
      </c>
      <c r="G10288" t="s">
        <v>25</v>
      </c>
      <c r="H10288" t="str">
        <f t="shared" si="640"/>
        <v>Onsite/Hybrid</v>
      </c>
      <c r="I10288" t="s">
        <v>35</v>
      </c>
      <c r="J10288" t="str">
        <f t="shared" si="641"/>
        <v>0-2 yrs</v>
      </c>
      <c r="K10288">
        <f t="shared" ca="1" si="643"/>
        <v>0</v>
      </c>
      <c r="L10288" t="s">
        <v>19</v>
      </c>
      <c r="M10288">
        <v>0</v>
      </c>
      <c r="N10288">
        <v>0</v>
      </c>
      <c r="O10288">
        <v>1</v>
      </c>
      <c r="P10288">
        <v>0</v>
      </c>
      <c r="Q10288">
        <v>0</v>
      </c>
      <c r="R10288">
        <f>SUM(M10288:N10288:O10288:P10288:Q10288)</f>
        <v>1</v>
      </c>
      <c r="S10288" s="1">
        <v>86499</v>
      </c>
      <c r="T10288" s="1" t="str">
        <f t="shared" si="642"/>
        <v>Medium</v>
      </c>
      <c r="U10288">
        <v>8</v>
      </c>
      <c r="V10288">
        <v>2025</v>
      </c>
      <c r="W10288" t="s">
        <v>20</v>
      </c>
      <c r="X10288">
        <v>1</v>
      </c>
    </row>
    <row r="10289" spans="1:24" x14ac:dyDescent="0.3">
      <c r="A10289">
        <v>10288</v>
      </c>
      <c r="B10289" t="s">
        <v>21</v>
      </c>
      <c r="C10289" t="str">
        <f>_xlfn.XLOOKUP(B10289,Lookup_table!B:B,Lookup_table!C:C)</f>
        <v>AI</v>
      </c>
      <c r="D10289" t="s">
        <v>22</v>
      </c>
      <c r="E10289" t="s">
        <v>40</v>
      </c>
      <c r="F10289" t="s">
        <v>29</v>
      </c>
      <c r="G10289" t="s">
        <v>30</v>
      </c>
      <c r="H10289" t="str">
        <f t="shared" si="640"/>
        <v>Onsite/Hybrid</v>
      </c>
      <c r="I10289" t="s">
        <v>35</v>
      </c>
      <c r="J10289" t="str">
        <f t="shared" si="641"/>
        <v>0-2 yrs</v>
      </c>
      <c r="K10289">
        <f t="shared" ca="1" si="643"/>
        <v>0</v>
      </c>
      <c r="L10289" t="s">
        <v>19</v>
      </c>
      <c r="M10289">
        <v>1</v>
      </c>
      <c r="N10289">
        <v>1</v>
      </c>
      <c r="O10289">
        <v>0</v>
      </c>
      <c r="P10289">
        <v>0</v>
      </c>
      <c r="Q10289">
        <v>0</v>
      </c>
      <c r="R10289">
        <f>SUM(M10289:N10289:O10289:P10289:Q10289)</f>
        <v>2</v>
      </c>
      <c r="S10289" s="1">
        <v>107657</v>
      </c>
      <c r="T10289" s="1" t="str">
        <f t="shared" si="642"/>
        <v>Medium</v>
      </c>
      <c r="U10289">
        <v>1</v>
      </c>
      <c r="V10289">
        <v>2022</v>
      </c>
      <c r="W10289" t="s">
        <v>34</v>
      </c>
      <c r="X10289">
        <v>6</v>
      </c>
    </row>
    <row r="10290" spans="1:24" x14ac:dyDescent="0.3">
      <c r="A10290">
        <v>10289</v>
      </c>
      <c r="B10290" t="s">
        <v>36</v>
      </c>
      <c r="C10290" t="str">
        <f>_xlfn.XLOOKUP(B10290,Lookup_table!B:B,Lookup_table!C:C)</f>
        <v>Data</v>
      </c>
      <c r="D10290" t="s">
        <v>14</v>
      </c>
      <c r="E10290" t="s">
        <v>40</v>
      </c>
      <c r="F10290" t="s">
        <v>24</v>
      </c>
      <c r="G10290" t="s">
        <v>30</v>
      </c>
      <c r="H10290" t="str">
        <f t="shared" si="640"/>
        <v>Onsite/Hybrid</v>
      </c>
      <c r="I10290" t="s">
        <v>26</v>
      </c>
      <c r="J10290" t="str">
        <f t="shared" si="641"/>
        <v>3-6 yrs</v>
      </c>
      <c r="K10290">
        <f t="shared" ca="1" si="643"/>
        <v>5</v>
      </c>
      <c r="L10290" t="s">
        <v>19</v>
      </c>
      <c r="M10290">
        <v>0</v>
      </c>
      <c r="N10290">
        <v>1</v>
      </c>
      <c r="O10290">
        <v>1</v>
      </c>
      <c r="P10290">
        <v>0</v>
      </c>
      <c r="Q10290">
        <v>0</v>
      </c>
      <c r="R10290">
        <f>SUM(M10290:N10290:O10290:P10290:Q10290)</f>
        <v>2</v>
      </c>
      <c r="S10290" s="1">
        <v>86451</v>
      </c>
      <c r="T10290" s="1" t="str">
        <f t="shared" si="642"/>
        <v>Medium</v>
      </c>
      <c r="U10290">
        <v>12</v>
      </c>
      <c r="V10290">
        <v>2022</v>
      </c>
      <c r="W10290" t="s">
        <v>28</v>
      </c>
      <c r="X10290">
        <v>8</v>
      </c>
    </row>
    <row r="10291" spans="1:24" x14ac:dyDescent="0.3">
      <c r="A10291">
        <v>10290</v>
      </c>
      <c r="B10291" t="s">
        <v>31</v>
      </c>
      <c r="C10291" t="str">
        <f>_xlfn.XLOOKUP(B10291,Lookup_table!B:B,Lookup_table!C:C)</f>
        <v>Business</v>
      </c>
      <c r="D10291" t="s">
        <v>22</v>
      </c>
      <c r="E10291" t="s">
        <v>32</v>
      </c>
      <c r="F10291" t="s">
        <v>44</v>
      </c>
      <c r="G10291" t="s">
        <v>25</v>
      </c>
      <c r="H10291" t="str">
        <f t="shared" si="640"/>
        <v>Onsite/Hybrid</v>
      </c>
      <c r="I10291" t="s">
        <v>18</v>
      </c>
      <c r="J10291" t="str">
        <f t="shared" si="641"/>
        <v>7+ yrs</v>
      </c>
      <c r="K10291">
        <f t="shared" ca="1" si="643"/>
        <v>12</v>
      </c>
      <c r="L10291" t="s">
        <v>19</v>
      </c>
      <c r="M10291">
        <v>1</v>
      </c>
      <c r="N10291">
        <v>1</v>
      </c>
      <c r="O10291">
        <v>1</v>
      </c>
      <c r="P10291">
        <v>1</v>
      </c>
      <c r="Q10291">
        <v>1</v>
      </c>
      <c r="R10291">
        <f>SUM(M10291:N10291:O10291:P10291:Q10291)</f>
        <v>5</v>
      </c>
      <c r="S10291" s="1">
        <v>162692</v>
      </c>
      <c r="T10291" s="1" t="str">
        <f t="shared" si="642"/>
        <v>High</v>
      </c>
      <c r="U10291">
        <v>3</v>
      </c>
      <c r="V10291">
        <v>2026</v>
      </c>
      <c r="W10291" t="s">
        <v>28</v>
      </c>
      <c r="X10291">
        <v>2</v>
      </c>
    </row>
    <row r="10292" spans="1:24" x14ac:dyDescent="0.3">
      <c r="A10292">
        <v>10291</v>
      </c>
      <c r="B10292" t="s">
        <v>50</v>
      </c>
      <c r="C10292" t="str">
        <f>_xlfn.XLOOKUP(B10292,Lookup_table!B:B,Lookup_table!C:C)</f>
        <v>AI</v>
      </c>
      <c r="D10292" t="s">
        <v>22</v>
      </c>
      <c r="E10292" t="s">
        <v>15</v>
      </c>
      <c r="F10292" t="s">
        <v>24</v>
      </c>
      <c r="G10292" t="s">
        <v>25</v>
      </c>
      <c r="H10292" t="str">
        <f t="shared" si="640"/>
        <v>Onsite/Hybrid</v>
      </c>
      <c r="I10292" t="s">
        <v>35</v>
      </c>
      <c r="J10292" t="str">
        <f t="shared" si="641"/>
        <v>0-2 yrs</v>
      </c>
      <c r="K10292">
        <f t="shared" ca="1" si="643"/>
        <v>0</v>
      </c>
      <c r="L10292" t="s">
        <v>19</v>
      </c>
      <c r="M10292">
        <v>1</v>
      </c>
      <c r="N10292">
        <v>1</v>
      </c>
      <c r="O10292">
        <v>1</v>
      </c>
      <c r="P10292">
        <v>0</v>
      </c>
      <c r="Q10292">
        <v>1</v>
      </c>
      <c r="R10292">
        <f>SUM(M10292:N10292:O10292:P10292:Q10292)</f>
        <v>4</v>
      </c>
      <c r="S10292" s="1">
        <v>137869</v>
      </c>
      <c r="T10292" s="1" t="str">
        <f t="shared" si="642"/>
        <v>High</v>
      </c>
      <c r="U10292">
        <v>10</v>
      </c>
      <c r="V10292">
        <v>2024</v>
      </c>
      <c r="W10292" t="s">
        <v>20</v>
      </c>
      <c r="X10292">
        <v>2</v>
      </c>
    </row>
    <row r="10293" spans="1:24" x14ac:dyDescent="0.3">
      <c r="A10293">
        <v>10292</v>
      </c>
      <c r="B10293" t="s">
        <v>41</v>
      </c>
      <c r="C10293" t="str">
        <f>_xlfn.XLOOKUP(B10293,Lookup_table!B:B,Lookup_table!C:C)</f>
        <v>Data</v>
      </c>
      <c r="D10293" t="s">
        <v>37</v>
      </c>
      <c r="E10293" t="s">
        <v>32</v>
      </c>
      <c r="F10293" t="s">
        <v>16</v>
      </c>
      <c r="G10293" t="s">
        <v>25</v>
      </c>
      <c r="H10293" t="str">
        <f t="shared" si="640"/>
        <v>Onsite/Hybrid</v>
      </c>
      <c r="I10293" t="s">
        <v>18</v>
      </c>
      <c r="J10293" t="str">
        <f t="shared" si="641"/>
        <v>7+ yrs</v>
      </c>
      <c r="K10293">
        <f t="shared" ca="1" si="643"/>
        <v>7</v>
      </c>
      <c r="L10293" t="s">
        <v>39</v>
      </c>
      <c r="M10293">
        <v>0</v>
      </c>
      <c r="N10293">
        <v>0</v>
      </c>
      <c r="O10293">
        <v>1</v>
      </c>
      <c r="P10293">
        <v>1</v>
      </c>
      <c r="Q10293">
        <v>1</v>
      </c>
      <c r="R10293">
        <f>SUM(M10293:N10293:O10293:P10293:Q10293)</f>
        <v>3</v>
      </c>
      <c r="S10293" s="1">
        <v>144770</v>
      </c>
      <c r="T10293" s="1" t="str">
        <f t="shared" si="642"/>
        <v>High</v>
      </c>
      <c r="U10293">
        <v>12</v>
      </c>
      <c r="V10293">
        <v>2023</v>
      </c>
      <c r="W10293" t="s">
        <v>28</v>
      </c>
      <c r="X10293">
        <v>3</v>
      </c>
    </row>
    <row r="10294" spans="1:24" x14ac:dyDescent="0.3">
      <c r="A10294">
        <v>10293</v>
      </c>
      <c r="B10294" t="s">
        <v>41</v>
      </c>
      <c r="C10294" t="str">
        <f>_xlfn.XLOOKUP(B10294,Lookup_table!B:B,Lookup_table!C:C)</f>
        <v>Data</v>
      </c>
      <c r="D10294" t="s">
        <v>22</v>
      </c>
      <c r="E10294" t="s">
        <v>23</v>
      </c>
      <c r="F10294" t="s">
        <v>44</v>
      </c>
      <c r="G10294" t="s">
        <v>30</v>
      </c>
      <c r="H10294" t="str">
        <f t="shared" si="640"/>
        <v>Onsite/Hybrid</v>
      </c>
      <c r="I10294" t="s">
        <v>26</v>
      </c>
      <c r="J10294" t="str">
        <f t="shared" si="641"/>
        <v>3-6 yrs</v>
      </c>
      <c r="K10294">
        <f t="shared" ca="1" si="643"/>
        <v>4</v>
      </c>
      <c r="L10294" t="s">
        <v>39</v>
      </c>
      <c r="M10294">
        <v>0</v>
      </c>
      <c r="N10294">
        <v>0</v>
      </c>
      <c r="O10294">
        <v>0</v>
      </c>
      <c r="P10294">
        <v>1</v>
      </c>
      <c r="Q10294">
        <v>1</v>
      </c>
      <c r="R10294">
        <f>SUM(M10294:N10294:O10294:P10294:Q10294)</f>
        <v>2</v>
      </c>
      <c r="S10294" s="1">
        <v>116520</v>
      </c>
      <c r="T10294" s="1" t="str">
        <f t="shared" si="642"/>
        <v>Medium</v>
      </c>
      <c r="U10294">
        <v>7</v>
      </c>
      <c r="V10294">
        <v>2022</v>
      </c>
      <c r="W10294" t="s">
        <v>34</v>
      </c>
      <c r="X10294">
        <v>3</v>
      </c>
    </row>
    <row r="10295" spans="1:24" x14ac:dyDescent="0.3">
      <c r="A10295">
        <v>10294</v>
      </c>
      <c r="B10295" t="s">
        <v>31</v>
      </c>
      <c r="C10295" t="str">
        <f>_xlfn.XLOOKUP(B10295,Lookup_table!B:B,Lookup_table!C:C)</f>
        <v>Business</v>
      </c>
      <c r="D10295" t="s">
        <v>34</v>
      </c>
      <c r="E10295" t="s">
        <v>38</v>
      </c>
      <c r="F10295" t="s">
        <v>51</v>
      </c>
      <c r="G10295" t="s">
        <v>17</v>
      </c>
      <c r="H10295" t="str">
        <f t="shared" si="640"/>
        <v>Remote</v>
      </c>
      <c r="I10295" t="s">
        <v>35</v>
      </c>
      <c r="J10295" t="str">
        <f t="shared" si="641"/>
        <v>0-2 yrs</v>
      </c>
      <c r="K10295">
        <f t="shared" ca="1" si="643"/>
        <v>0</v>
      </c>
      <c r="L10295" t="s">
        <v>19</v>
      </c>
      <c r="M10295">
        <v>1</v>
      </c>
      <c r="N10295">
        <v>1</v>
      </c>
      <c r="O10295">
        <v>0</v>
      </c>
      <c r="P10295">
        <v>0</v>
      </c>
      <c r="Q10295">
        <v>0</v>
      </c>
      <c r="R10295">
        <f>SUM(M10295:N10295:O10295:P10295:Q10295)</f>
        <v>2</v>
      </c>
      <c r="S10295" s="1">
        <v>51922</v>
      </c>
      <c r="T10295" s="1" t="str">
        <f t="shared" si="642"/>
        <v>Low</v>
      </c>
      <c r="U10295">
        <v>9</v>
      </c>
      <c r="V10295">
        <v>2022</v>
      </c>
      <c r="W10295" t="s">
        <v>20</v>
      </c>
      <c r="X10295">
        <v>6</v>
      </c>
    </row>
    <row r="10296" spans="1:24" x14ac:dyDescent="0.3">
      <c r="A10296">
        <v>10295</v>
      </c>
      <c r="B10296" t="s">
        <v>31</v>
      </c>
      <c r="C10296" t="str">
        <f>_xlfn.XLOOKUP(B10296,Lookup_table!B:B,Lookup_table!C:C)</f>
        <v>Business</v>
      </c>
      <c r="D10296" t="s">
        <v>22</v>
      </c>
      <c r="E10296" t="s">
        <v>15</v>
      </c>
      <c r="F10296" t="s">
        <v>43</v>
      </c>
      <c r="G10296" t="s">
        <v>25</v>
      </c>
      <c r="H10296" t="str">
        <f t="shared" si="640"/>
        <v>Onsite/Hybrid</v>
      </c>
      <c r="I10296" t="s">
        <v>18</v>
      </c>
      <c r="J10296" t="str">
        <f t="shared" si="641"/>
        <v>7+ yrs</v>
      </c>
      <c r="K10296">
        <f t="shared" ca="1" si="643"/>
        <v>13</v>
      </c>
      <c r="L10296" t="s">
        <v>27</v>
      </c>
      <c r="M10296">
        <v>0</v>
      </c>
      <c r="N10296">
        <v>0</v>
      </c>
      <c r="O10296">
        <v>1</v>
      </c>
      <c r="P10296">
        <v>0</v>
      </c>
      <c r="Q10296">
        <v>0</v>
      </c>
      <c r="R10296">
        <f>SUM(M10296:N10296:O10296:P10296:Q10296)</f>
        <v>1</v>
      </c>
      <c r="S10296" s="1">
        <v>139815</v>
      </c>
      <c r="T10296" s="1" t="str">
        <f t="shared" si="642"/>
        <v>High</v>
      </c>
      <c r="U10296">
        <v>4</v>
      </c>
      <c r="V10296">
        <v>2025</v>
      </c>
      <c r="W10296" t="s">
        <v>20</v>
      </c>
      <c r="X10296">
        <v>3</v>
      </c>
    </row>
    <row r="10297" spans="1:24" x14ac:dyDescent="0.3">
      <c r="A10297">
        <v>10296</v>
      </c>
      <c r="B10297" t="s">
        <v>21</v>
      </c>
      <c r="C10297" t="str">
        <f>_xlfn.XLOOKUP(B10297,Lookup_table!B:B,Lookup_table!C:C)</f>
        <v>AI</v>
      </c>
      <c r="D10297" t="s">
        <v>22</v>
      </c>
      <c r="E10297" t="s">
        <v>42</v>
      </c>
      <c r="F10297" t="s">
        <v>24</v>
      </c>
      <c r="G10297" t="s">
        <v>17</v>
      </c>
      <c r="H10297" t="str">
        <f t="shared" si="640"/>
        <v>Remote</v>
      </c>
      <c r="I10297" t="s">
        <v>26</v>
      </c>
      <c r="J10297" t="str">
        <f t="shared" si="641"/>
        <v>3-6 yrs</v>
      </c>
      <c r="K10297">
        <f t="shared" ca="1" si="643"/>
        <v>6</v>
      </c>
      <c r="L10297" t="s">
        <v>27</v>
      </c>
      <c r="M10297">
        <v>1</v>
      </c>
      <c r="N10297">
        <v>0</v>
      </c>
      <c r="O10297">
        <v>0</v>
      </c>
      <c r="P10297">
        <v>1</v>
      </c>
      <c r="Q10297">
        <v>0</v>
      </c>
      <c r="R10297">
        <f>SUM(M10297:N10297:O10297:P10297:Q10297)</f>
        <v>2</v>
      </c>
      <c r="S10297" s="1">
        <v>145501</v>
      </c>
      <c r="T10297" s="1" t="str">
        <f t="shared" si="642"/>
        <v>High</v>
      </c>
      <c r="U10297">
        <v>3</v>
      </c>
      <c r="V10297">
        <v>2022</v>
      </c>
      <c r="W10297" t="s">
        <v>20</v>
      </c>
      <c r="X10297">
        <v>5</v>
      </c>
    </row>
    <row r="10298" spans="1:24" x14ac:dyDescent="0.3">
      <c r="A10298">
        <v>10297</v>
      </c>
      <c r="B10298" t="s">
        <v>31</v>
      </c>
      <c r="C10298" t="str">
        <f>_xlfn.XLOOKUP(B10298,Lookup_table!B:B,Lookup_table!C:C)</f>
        <v>Business</v>
      </c>
      <c r="D10298" t="s">
        <v>14</v>
      </c>
      <c r="E10298" t="s">
        <v>15</v>
      </c>
      <c r="F10298" t="s">
        <v>51</v>
      </c>
      <c r="G10298" t="s">
        <v>17</v>
      </c>
      <c r="H10298" t="str">
        <f t="shared" si="640"/>
        <v>Remote</v>
      </c>
      <c r="I10298" t="s">
        <v>18</v>
      </c>
      <c r="J10298" t="str">
        <f t="shared" si="641"/>
        <v>7+ yrs</v>
      </c>
      <c r="K10298">
        <f t="shared" ca="1" si="643"/>
        <v>8</v>
      </c>
      <c r="L10298" t="s">
        <v>39</v>
      </c>
      <c r="M10298">
        <v>0</v>
      </c>
      <c r="N10298">
        <v>0</v>
      </c>
      <c r="O10298">
        <v>1</v>
      </c>
      <c r="P10298">
        <v>0</v>
      </c>
      <c r="Q10298">
        <v>0</v>
      </c>
      <c r="R10298">
        <f>SUM(M10298:N10298:O10298:P10298:Q10298)</f>
        <v>1</v>
      </c>
      <c r="S10298" s="1">
        <v>110370</v>
      </c>
      <c r="T10298" s="1" t="str">
        <f t="shared" si="642"/>
        <v>Medium</v>
      </c>
      <c r="U10298">
        <v>11</v>
      </c>
      <c r="V10298">
        <v>2021</v>
      </c>
      <c r="W10298" t="s">
        <v>28</v>
      </c>
      <c r="X10298">
        <v>7</v>
      </c>
    </row>
    <row r="10299" spans="1:24" x14ac:dyDescent="0.3">
      <c r="A10299">
        <v>10298</v>
      </c>
      <c r="B10299" t="s">
        <v>21</v>
      </c>
      <c r="C10299" t="str">
        <f>_xlfn.XLOOKUP(B10299,Lookup_table!B:B,Lookup_table!C:C)</f>
        <v>AI</v>
      </c>
      <c r="D10299" t="s">
        <v>34</v>
      </c>
      <c r="E10299" t="s">
        <v>40</v>
      </c>
      <c r="F10299" t="s">
        <v>24</v>
      </c>
      <c r="G10299" t="s">
        <v>25</v>
      </c>
      <c r="H10299" t="str">
        <f t="shared" si="640"/>
        <v>Onsite/Hybrid</v>
      </c>
      <c r="I10299" t="s">
        <v>26</v>
      </c>
      <c r="J10299" t="str">
        <f t="shared" si="641"/>
        <v>3-6 yrs</v>
      </c>
      <c r="K10299">
        <f t="shared" ca="1" si="643"/>
        <v>4</v>
      </c>
      <c r="L10299" t="s">
        <v>39</v>
      </c>
      <c r="M10299">
        <v>1</v>
      </c>
      <c r="N10299">
        <v>1</v>
      </c>
      <c r="O10299">
        <v>0</v>
      </c>
      <c r="P10299">
        <v>0</v>
      </c>
      <c r="Q10299">
        <v>0</v>
      </c>
      <c r="R10299">
        <f>SUM(M10299:N10299:O10299:P10299:Q10299)</f>
        <v>2</v>
      </c>
      <c r="S10299" s="1">
        <v>117753</v>
      </c>
      <c r="T10299" s="1" t="str">
        <f t="shared" si="642"/>
        <v>Medium</v>
      </c>
      <c r="U10299">
        <v>11</v>
      </c>
      <c r="V10299">
        <v>2022</v>
      </c>
      <c r="W10299" t="s">
        <v>34</v>
      </c>
      <c r="X10299">
        <v>6</v>
      </c>
    </row>
    <row r="10300" spans="1:24" x14ac:dyDescent="0.3">
      <c r="A10300">
        <v>10299</v>
      </c>
      <c r="B10300" t="s">
        <v>31</v>
      </c>
      <c r="C10300" t="str">
        <f>_xlfn.XLOOKUP(B10300,Lookup_table!B:B,Lookup_table!C:C)</f>
        <v>Business</v>
      </c>
      <c r="D10300" t="s">
        <v>34</v>
      </c>
      <c r="E10300" t="s">
        <v>40</v>
      </c>
      <c r="F10300" t="s">
        <v>29</v>
      </c>
      <c r="G10300" t="s">
        <v>30</v>
      </c>
      <c r="H10300" t="str">
        <f t="shared" si="640"/>
        <v>Onsite/Hybrid</v>
      </c>
      <c r="I10300" t="s">
        <v>35</v>
      </c>
      <c r="J10300" t="str">
        <f t="shared" si="641"/>
        <v>0-2 yrs</v>
      </c>
      <c r="K10300">
        <f t="shared" ca="1" si="643"/>
        <v>0</v>
      </c>
      <c r="L10300" t="s">
        <v>19</v>
      </c>
      <c r="M10300">
        <v>0</v>
      </c>
      <c r="N10300">
        <v>1</v>
      </c>
      <c r="O10300">
        <v>0</v>
      </c>
      <c r="P10300">
        <v>0</v>
      </c>
      <c r="Q10300">
        <v>1</v>
      </c>
      <c r="R10300">
        <f>SUM(M10300:N10300:O10300:P10300:Q10300)</f>
        <v>2</v>
      </c>
      <c r="S10300" s="1">
        <v>63441</v>
      </c>
      <c r="T10300" s="1" t="str">
        <f t="shared" si="642"/>
        <v>Low</v>
      </c>
      <c r="U10300">
        <v>4</v>
      </c>
      <c r="V10300">
        <v>2025</v>
      </c>
      <c r="W10300" t="s">
        <v>34</v>
      </c>
      <c r="X10300">
        <v>2</v>
      </c>
    </row>
    <row r="10301" spans="1:24" x14ac:dyDescent="0.3">
      <c r="A10301">
        <v>10300</v>
      </c>
      <c r="B10301" t="s">
        <v>50</v>
      </c>
      <c r="C10301" t="str">
        <f>_xlfn.XLOOKUP(B10301,Lookup_table!B:B,Lookup_table!C:C)</f>
        <v>AI</v>
      </c>
      <c r="D10301" t="s">
        <v>37</v>
      </c>
      <c r="E10301" t="s">
        <v>42</v>
      </c>
      <c r="F10301" t="s">
        <v>16</v>
      </c>
      <c r="G10301" t="s">
        <v>17</v>
      </c>
      <c r="H10301" t="str">
        <f t="shared" si="640"/>
        <v>Remote</v>
      </c>
      <c r="I10301" t="s">
        <v>18</v>
      </c>
      <c r="J10301" t="str">
        <f t="shared" si="641"/>
        <v>7+ yrs</v>
      </c>
      <c r="K10301">
        <f t="shared" ca="1" si="643"/>
        <v>13</v>
      </c>
      <c r="L10301" t="s">
        <v>19</v>
      </c>
      <c r="M10301">
        <v>1</v>
      </c>
      <c r="N10301">
        <v>1</v>
      </c>
      <c r="O10301">
        <v>0</v>
      </c>
      <c r="P10301">
        <v>1</v>
      </c>
      <c r="Q10301">
        <v>1</v>
      </c>
      <c r="R10301">
        <f>SUM(M10301:N10301:O10301:P10301:Q10301)</f>
        <v>4</v>
      </c>
      <c r="S10301" s="1">
        <v>164831</v>
      </c>
      <c r="T10301" s="1" t="str">
        <f t="shared" si="642"/>
        <v>High</v>
      </c>
      <c r="U10301">
        <v>5</v>
      </c>
      <c r="V10301">
        <v>2023</v>
      </c>
      <c r="W10301" t="s">
        <v>34</v>
      </c>
      <c r="X10301">
        <v>3</v>
      </c>
    </row>
    <row r="10302" spans="1:24" x14ac:dyDescent="0.3">
      <c r="A10302">
        <v>10301</v>
      </c>
      <c r="B10302" t="s">
        <v>50</v>
      </c>
      <c r="C10302" t="str">
        <f>_xlfn.XLOOKUP(B10302,Lookup_table!B:B,Lookup_table!C:C)</f>
        <v>AI</v>
      </c>
      <c r="D10302" t="s">
        <v>37</v>
      </c>
      <c r="E10302" t="s">
        <v>23</v>
      </c>
      <c r="F10302" t="s">
        <v>16</v>
      </c>
      <c r="G10302" t="s">
        <v>25</v>
      </c>
      <c r="H10302" t="str">
        <f t="shared" si="640"/>
        <v>Onsite/Hybrid</v>
      </c>
      <c r="I10302" t="s">
        <v>35</v>
      </c>
      <c r="J10302" t="str">
        <f t="shared" si="641"/>
        <v>0-2 yrs</v>
      </c>
      <c r="K10302">
        <f t="shared" ca="1" si="643"/>
        <v>2</v>
      </c>
      <c r="L10302" t="s">
        <v>27</v>
      </c>
      <c r="M10302">
        <v>0</v>
      </c>
      <c r="N10302">
        <v>0</v>
      </c>
      <c r="O10302">
        <v>0</v>
      </c>
      <c r="P10302">
        <v>0</v>
      </c>
      <c r="Q10302">
        <v>1</v>
      </c>
      <c r="R10302">
        <f>SUM(M10302:N10302:O10302:P10302:Q10302)</f>
        <v>1</v>
      </c>
      <c r="S10302" s="1">
        <v>96934</v>
      </c>
      <c r="T10302" s="1" t="str">
        <f t="shared" si="642"/>
        <v>Medium</v>
      </c>
      <c r="U10302">
        <v>9</v>
      </c>
      <c r="V10302">
        <v>2021</v>
      </c>
      <c r="W10302" t="s">
        <v>34</v>
      </c>
      <c r="X10302">
        <v>6</v>
      </c>
    </row>
    <row r="10303" spans="1:24" x14ac:dyDescent="0.3">
      <c r="A10303">
        <v>10302</v>
      </c>
      <c r="B10303" t="s">
        <v>41</v>
      </c>
      <c r="C10303" t="str">
        <f>_xlfn.XLOOKUP(B10303,Lookup_table!B:B,Lookup_table!C:C)</f>
        <v>Data</v>
      </c>
      <c r="D10303" t="s">
        <v>22</v>
      </c>
      <c r="E10303" t="s">
        <v>38</v>
      </c>
      <c r="F10303" t="s">
        <v>44</v>
      </c>
      <c r="G10303" t="s">
        <v>25</v>
      </c>
      <c r="H10303" t="str">
        <f t="shared" si="640"/>
        <v>Onsite/Hybrid</v>
      </c>
      <c r="I10303" t="s">
        <v>26</v>
      </c>
      <c r="J10303" t="str">
        <f t="shared" si="641"/>
        <v>3-6 yrs</v>
      </c>
      <c r="K10303">
        <f t="shared" ca="1" si="643"/>
        <v>5</v>
      </c>
      <c r="L10303" t="s">
        <v>19</v>
      </c>
      <c r="M10303">
        <v>1</v>
      </c>
      <c r="N10303">
        <v>0</v>
      </c>
      <c r="O10303">
        <v>0</v>
      </c>
      <c r="P10303">
        <v>1</v>
      </c>
      <c r="Q10303">
        <v>0</v>
      </c>
      <c r="R10303">
        <f>SUM(M10303:N10303:O10303:P10303:Q10303)</f>
        <v>2</v>
      </c>
      <c r="S10303" s="1">
        <v>111183</v>
      </c>
      <c r="T10303" s="1" t="str">
        <f t="shared" si="642"/>
        <v>Medium</v>
      </c>
      <c r="U10303">
        <v>12</v>
      </c>
      <c r="V10303">
        <v>2021</v>
      </c>
      <c r="W10303" t="s">
        <v>20</v>
      </c>
      <c r="X10303">
        <v>5</v>
      </c>
    </row>
    <row r="10304" spans="1:24" x14ac:dyDescent="0.3">
      <c r="A10304">
        <v>10303</v>
      </c>
      <c r="B10304" t="s">
        <v>41</v>
      </c>
      <c r="C10304" t="str">
        <f>_xlfn.XLOOKUP(B10304,Lookup_table!B:B,Lookup_table!C:C)</f>
        <v>Data</v>
      </c>
      <c r="D10304" t="s">
        <v>14</v>
      </c>
      <c r="E10304" t="s">
        <v>15</v>
      </c>
      <c r="F10304" t="s">
        <v>24</v>
      </c>
      <c r="G10304" t="s">
        <v>25</v>
      </c>
      <c r="H10304" t="str">
        <f t="shared" si="640"/>
        <v>Onsite/Hybrid</v>
      </c>
      <c r="I10304" t="s">
        <v>35</v>
      </c>
      <c r="J10304" t="str">
        <f t="shared" si="641"/>
        <v>0-2 yrs</v>
      </c>
      <c r="K10304">
        <f t="shared" ca="1" si="643"/>
        <v>2</v>
      </c>
      <c r="L10304" t="s">
        <v>39</v>
      </c>
      <c r="M10304">
        <v>1</v>
      </c>
      <c r="N10304">
        <v>0</v>
      </c>
      <c r="O10304">
        <v>1</v>
      </c>
      <c r="P10304">
        <v>1</v>
      </c>
      <c r="Q10304">
        <v>1</v>
      </c>
      <c r="R10304">
        <f>SUM(M10304:N10304:O10304:P10304:Q10304)</f>
        <v>4</v>
      </c>
      <c r="S10304" s="1">
        <v>88227</v>
      </c>
      <c r="T10304" s="1" t="str">
        <f t="shared" si="642"/>
        <v>Medium</v>
      </c>
      <c r="U10304">
        <v>10</v>
      </c>
      <c r="V10304">
        <v>2020</v>
      </c>
      <c r="W10304" t="s">
        <v>28</v>
      </c>
      <c r="X10304">
        <v>3</v>
      </c>
    </row>
    <row r="10305" spans="1:24" x14ac:dyDescent="0.3">
      <c r="A10305">
        <v>10304</v>
      </c>
      <c r="B10305" t="s">
        <v>50</v>
      </c>
      <c r="C10305" t="str">
        <f>_xlfn.XLOOKUP(B10305,Lookup_table!B:B,Lookup_table!C:C)</f>
        <v>AI</v>
      </c>
      <c r="D10305" t="s">
        <v>22</v>
      </c>
      <c r="E10305" t="s">
        <v>23</v>
      </c>
      <c r="F10305" t="s">
        <v>29</v>
      </c>
      <c r="G10305" t="s">
        <v>30</v>
      </c>
      <c r="H10305" t="str">
        <f t="shared" si="640"/>
        <v>Onsite/Hybrid</v>
      </c>
      <c r="I10305" t="s">
        <v>26</v>
      </c>
      <c r="J10305" t="str">
        <f t="shared" si="641"/>
        <v>3-6 yrs</v>
      </c>
      <c r="K10305">
        <f t="shared" ca="1" si="643"/>
        <v>4</v>
      </c>
      <c r="L10305" t="s">
        <v>27</v>
      </c>
      <c r="M10305">
        <v>1</v>
      </c>
      <c r="N10305">
        <v>1</v>
      </c>
      <c r="O10305">
        <v>1</v>
      </c>
      <c r="P10305">
        <v>1</v>
      </c>
      <c r="Q10305">
        <v>0</v>
      </c>
      <c r="R10305">
        <f>SUM(M10305:N10305:O10305:P10305:Q10305)</f>
        <v>4</v>
      </c>
      <c r="S10305" s="1">
        <v>162872</v>
      </c>
      <c r="T10305" s="1" t="str">
        <f t="shared" si="642"/>
        <v>High</v>
      </c>
      <c r="U10305">
        <v>2</v>
      </c>
      <c r="V10305">
        <v>2023</v>
      </c>
      <c r="W10305" t="s">
        <v>28</v>
      </c>
      <c r="X10305">
        <v>7</v>
      </c>
    </row>
    <row r="10306" spans="1:24" x14ac:dyDescent="0.3">
      <c r="A10306">
        <v>10305</v>
      </c>
      <c r="B10306" t="s">
        <v>36</v>
      </c>
      <c r="C10306" t="str">
        <f>_xlfn.XLOOKUP(B10306,Lookup_table!B:B,Lookup_table!C:C)</f>
        <v>Data</v>
      </c>
      <c r="D10306" t="s">
        <v>22</v>
      </c>
      <c r="E10306" t="s">
        <v>38</v>
      </c>
      <c r="F10306" t="s">
        <v>43</v>
      </c>
      <c r="G10306" t="s">
        <v>30</v>
      </c>
      <c r="H10306" t="str">
        <f t="shared" ref="H10306:H10346" si="644">IF(G10306="Remote","Remote","Onsite/Hybrid")</f>
        <v>Onsite/Hybrid</v>
      </c>
      <c r="I10306" t="s">
        <v>26</v>
      </c>
      <c r="J10306" t="str">
        <f t="shared" ref="J10306:J10346" si="645">IF(I10306="Entry","0-2 yrs",IF(I10306="Mid","3-6 yrs","7+ yrs"))</f>
        <v>3-6 yrs</v>
      </c>
      <c r="K10306">
        <f t="shared" ca="1" si="643"/>
        <v>6</v>
      </c>
      <c r="L10306" t="s">
        <v>19</v>
      </c>
      <c r="M10306">
        <v>1</v>
      </c>
      <c r="N10306">
        <v>0</v>
      </c>
      <c r="O10306">
        <v>0</v>
      </c>
      <c r="P10306">
        <v>1</v>
      </c>
      <c r="Q10306">
        <v>0</v>
      </c>
      <c r="R10306">
        <f>SUM(M10306:N10306:O10306:P10306:Q10306)</f>
        <v>2</v>
      </c>
      <c r="S10306" s="1">
        <v>106740</v>
      </c>
      <c r="T10306" s="1" t="str">
        <f t="shared" ref="T10306:T10346" si="646">IF(S10306&lt;=70000,"Low",IF(S10306&lt;=120000,"Medium","High"))</f>
        <v>Medium</v>
      </c>
      <c r="U10306">
        <v>7</v>
      </c>
      <c r="V10306">
        <v>2026</v>
      </c>
      <c r="W10306" t="s">
        <v>20</v>
      </c>
      <c r="X10306">
        <v>2</v>
      </c>
    </row>
    <row r="10307" spans="1:24" x14ac:dyDescent="0.3">
      <c r="A10307">
        <v>10306</v>
      </c>
      <c r="B10307" t="s">
        <v>41</v>
      </c>
      <c r="C10307" t="str">
        <f>_xlfn.XLOOKUP(B10307,Lookup_table!B:B,Lookup_table!C:C)</f>
        <v>Data</v>
      </c>
      <c r="D10307" t="s">
        <v>22</v>
      </c>
      <c r="E10307" t="s">
        <v>23</v>
      </c>
      <c r="F10307" t="s">
        <v>24</v>
      </c>
      <c r="G10307" t="s">
        <v>25</v>
      </c>
      <c r="H10307" t="str">
        <f t="shared" si="644"/>
        <v>Onsite/Hybrid</v>
      </c>
      <c r="I10307" t="s">
        <v>26</v>
      </c>
      <c r="J10307" t="str">
        <f t="shared" si="645"/>
        <v>3-6 yrs</v>
      </c>
      <c r="K10307">
        <f t="shared" ref="K10307:K10346" ca="1" si="647">IF(J10307="0-2 yrs",RANDBETWEEN(0,2),IF(J10307="3-6 yrs", RANDBETWEEN(3,6),IF(J10307="7+ yrs", RANDBETWEEN(7,15)," ")))</f>
        <v>5</v>
      </c>
      <c r="L10307" t="s">
        <v>27</v>
      </c>
      <c r="M10307">
        <v>0</v>
      </c>
      <c r="N10307">
        <v>1</v>
      </c>
      <c r="O10307">
        <v>0</v>
      </c>
      <c r="P10307">
        <v>0</v>
      </c>
      <c r="Q10307">
        <v>0</v>
      </c>
      <c r="R10307">
        <f>SUM(M10307:N10307:O10307:P10307:Q10307)</f>
        <v>1</v>
      </c>
      <c r="S10307" s="1">
        <v>90788</v>
      </c>
      <c r="T10307" s="1" t="str">
        <f t="shared" si="646"/>
        <v>Medium</v>
      </c>
      <c r="U10307">
        <v>4</v>
      </c>
      <c r="V10307">
        <v>2024</v>
      </c>
      <c r="W10307" t="s">
        <v>34</v>
      </c>
      <c r="X10307">
        <v>6</v>
      </c>
    </row>
    <row r="10308" spans="1:24" x14ac:dyDescent="0.3">
      <c r="A10308">
        <v>10307</v>
      </c>
      <c r="B10308" t="s">
        <v>36</v>
      </c>
      <c r="C10308" t="str">
        <f>_xlfn.XLOOKUP(B10308,Lookup_table!B:B,Lookup_table!C:C)</f>
        <v>Data</v>
      </c>
      <c r="D10308" t="s">
        <v>37</v>
      </c>
      <c r="E10308" t="s">
        <v>15</v>
      </c>
      <c r="F10308" t="s">
        <v>24</v>
      </c>
      <c r="G10308" t="s">
        <v>17</v>
      </c>
      <c r="H10308" t="str">
        <f t="shared" si="644"/>
        <v>Remote</v>
      </c>
      <c r="I10308" t="s">
        <v>26</v>
      </c>
      <c r="J10308" t="str">
        <f t="shared" si="645"/>
        <v>3-6 yrs</v>
      </c>
      <c r="K10308">
        <f t="shared" ca="1" si="647"/>
        <v>3</v>
      </c>
      <c r="L10308" t="s">
        <v>19</v>
      </c>
      <c r="M10308">
        <v>0</v>
      </c>
      <c r="N10308">
        <v>0</v>
      </c>
      <c r="O10308">
        <v>1</v>
      </c>
      <c r="P10308">
        <v>1</v>
      </c>
      <c r="Q10308">
        <v>0</v>
      </c>
      <c r="R10308">
        <f>SUM(M10308:N10308:O10308:P10308:Q10308)</f>
        <v>2</v>
      </c>
      <c r="S10308" s="1">
        <v>100513</v>
      </c>
      <c r="T10308" s="1" t="str">
        <f t="shared" si="646"/>
        <v>Medium</v>
      </c>
      <c r="U10308">
        <v>11</v>
      </c>
      <c r="V10308">
        <v>2022</v>
      </c>
      <c r="W10308" t="s">
        <v>28</v>
      </c>
      <c r="X10308">
        <v>6</v>
      </c>
    </row>
    <row r="10309" spans="1:24" x14ac:dyDescent="0.3">
      <c r="A10309">
        <v>10308</v>
      </c>
      <c r="B10309" t="s">
        <v>21</v>
      </c>
      <c r="C10309" t="str">
        <f>_xlfn.XLOOKUP(B10309,Lookup_table!B:B,Lookup_table!C:C)</f>
        <v>AI</v>
      </c>
      <c r="D10309" t="s">
        <v>37</v>
      </c>
      <c r="E10309" t="s">
        <v>15</v>
      </c>
      <c r="F10309" t="s">
        <v>43</v>
      </c>
      <c r="G10309" t="s">
        <v>30</v>
      </c>
      <c r="H10309" t="str">
        <f t="shared" si="644"/>
        <v>Onsite/Hybrid</v>
      </c>
      <c r="I10309" t="s">
        <v>26</v>
      </c>
      <c r="J10309" t="str">
        <f t="shared" si="645"/>
        <v>3-6 yrs</v>
      </c>
      <c r="K10309">
        <f t="shared" ca="1" si="647"/>
        <v>5</v>
      </c>
      <c r="L10309" t="s">
        <v>19</v>
      </c>
      <c r="M10309">
        <v>1</v>
      </c>
      <c r="N10309">
        <v>1</v>
      </c>
      <c r="O10309">
        <v>1</v>
      </c>
      <c r="P10309">
        <v>0</v>
      </c>
      <c r="Q10309">
        <v>0</v>
      </c>
      <c r="R10309">
        <f>SUM(M10309:N10309:O10309:P10309:Q10309)</f>
        <v>3</v>
      </c>
      <c r="S10309" s="1">
        <v>130416</v>
      </c>
      <c r="T10309" s="1" t="str">
        <f t="shared" si="646"/>
        <v>High</v>
      </c>
      <c r="U10309">
        <v>11</v>
      </c>
      <c r="V10309">
        <v>2025</v>
      </c>
      <c r="W10309" t="s">
        <v>28</v>
      </c>
      <c r="X10309">
        <v>8</v>
      </c>
    </row>
    <row r="10310" spans="1:24" x14ac:dyDescent="0.3">
      <c r="A10310">
        <v>10309</v>
      </c>
      <c r="B10310" t="s">
        <v>21</v>
      </c>
      <c r="C10310" t="str">
        <f>_xlfn.XLOOKUP(B10310,Lookup_table!B:B,Lookup_table!C:C)</f>
        <v>AI</v>
      </c>
      <c r="D10310" t="s">
        <v>14</v>
      </c>
      <c r="E10310" t="s">
        <v>23</v>
      </c>
      <c r="F10310" t="s">
        <v>51</v>
      </c>
      <c r="G10310" t="s">
        <v>30</v>
      </c>
      <c r="H10310" t="str">
        <f t="shared" si="644"/>
        <v>Onsite/Hybrid</v>
      </c>
      <c r="I10310" t="s">
        <v>26</v>
      </c>
      <c r="J10310" t="str">
        <f t="shared" si="645"/>
        <v>3-6 yrs</v>
      </c>
      <c r="K10310">
        <f t="shared" ca="1" si="647"/>
        <v>6</v>
      </c>
      <c r="L10310" t="s">
        <v>27</v>
      </c>
      <c r="M10310">
        <v>1</v>
      </c>
      <c r="N10310">
        <v>1</v>
      </c>
      <c r="O10310">
        <v>1</v>
      </c>
      <c r="P10310">
        <v>0</v>
      </c>
      <c r="Q10310">
        <v>1</v>
      </c>
      <c r="R10310">
        <f>SUM(M10310:N10310:O10310:P10310:Q10310)</f>
        <v>4</v>
      </c>
      <c r="S10310" s="1">
        <v>137135</v>
      </c>
      <c r="T10310" s="1" t="str">
        <f t="shared" si="646"/>
        <v>High</v>
      </c>
      <c r="U10310">
        <v>3</v>
      </c>
      <c r="V10310">
        <v>2021</v>
      </c>
      <c r="W10310" t="s">
        <v>28</v>
      </c>
      <c r="X10310">
        <v>7</v>
      </c>
    </row>
    <row r="10311" spans="1:24" x14ac:dyDescent="0.3">
      <c r="A10311">
        <v>10310</v>
      </c>
      <c r="B10311" t="s">
        <v>21</v>
      </c>
      <c r="C10311" t="str">
        <f>_xlfn.XLOOKUP(B10311,Lookup_table!B:B,Lookup_table!C:C)</f>
        <v>AI</v>
      </c>
      <c r="D10311" t="s">
        <v>37</v>
      </c>
      <c r="E10311" t="s">
        <v>40</v>
      </c>
      <c r="F10311" t="s">
        <v>43</v>
      </c>
      <c r="G10311" t="s">
        <v>25</v>
      </c>
      <c r="H10311" t="str">
        <f t="shared" si="644"/>
        <v>Onsite/Hybrid</v>
      </c>
      <c r="I10311" t="s">
        <v>26</v>
      </c>
      <c r="J10311" t="str">
        <f t="shared" si="645"/>
        <v>3-6 yrs</v>
      </c>
      <c r="K10311">
        <f t="shared" ca="1" si="647"/>
        <v>6</v>
      </c>
      <c r="L10311" t="s">
        <v>19</v>
      </c>
      <c r="M10311">
        <v>1</v>
      </c>
      <c r="N10311">
        <v>0</v>
      </c>
      <c r="O10311">
        <v>1</v>
      </c>
      <c r="P10311">
        <v>1</v>
      </c>
      <c r="Q10311">
        <v>0</v>
      </c>
      <c r="R10311">
        <f>SUM(M10311:N10311:O10311:P10311:Q10311)</f>
        <v>3</v>
      </c>
      <c r="S10311" s="1">
        <v>143259</v>
      </c>
      <c r="T10311" s="1" t="str">
        <f t="shared" si="646"/>
        <v>High</v>
      </c>
      <c r="U10311">
        <v>11</v>
      </c>
      <c r="V10311">
        <v>2023</v>
      </c>
      <c r="W10311" t="s">
        <v>28</v>
      </c>
      <c r="X10311">
        <v>6</v>
      </c>
    </row>
    <row r="10312" spans="1:24" x14ac:dyDescent="0.3">
      <c r="A10312">
        <v>10311</v>
      </c>
      <c r="B10312" t="s">
        <v>31</v>
      </c>
      <c r="C10312" t="str">
        <f>_xlfn.XLOOKUP(B10312,Lookup_table!B:B,Lookup_table!C:C)</f>
        <v>Business</v>
      </c>
      <c r="D10312" t="s">
        <v>37</v>
      </c>
      <c r="E10312" t="s">
        <v>40</v>
      </c>
      <c r="F10312" t="s">
        <v>51</v>
      </c>
      <c r="G10312" t="s">
        <v>25</v>
      </c>
      <c r="H10312" t="str">
        <f t="shared" si="644"/>
        <v>Onsite/Hybrid</v>
      </c>
      <c r="I10312" t="s">
        <v>18</v>
      </c>
      <c r="J10312" t="str">
        <f t="shared" si="645"/>
        <v>7+ yrs</v>
      </c>
      <c r="K10312">
        <f t="shared" ca="1" si="647"/>
        <v>11</v>
      </c>
      <c r="L10312" t="s">
        <v>19</v>
      </c>
      <c r="M10312">
        <v>1</v>
      </c>
      <c r="N10312">
        <v>1</v>
      </c>
      <c r="O10312">
        <v>0</v>
      </c>
      <c r="P10312">
        <v>1</v>
      </c>
      <c r="Q10312">
        <v>1</v>
      </c>
      <c r="R10312">
        <f>SUM(M10312:N10312:O10312:P10312:Q10312)</f>
        <v>4</v>
      </c>
      <c r="S10312" s="1">
        <v>128665</v>
      </c>
      <c r="T10312" s="1" t="str">
        <f t="shared" si="646"/>
        <v>High</v>
      </c>
      <c r="U10312">
        <v>12</v>
      </c>
      <c r="V10312">
        <v>2023</v>
      </c>
      <c r="W10312" t="s">
        <v>20</v>
      </c>
      <c r="X10312">
        <v>5</v>
      </c>
    </row>
    <row r="10313" spans="1:24" x14ac:dyDescent="0.3">
      <c r="A10313">
        <v>10312</v>
      </c>
      <c r="B10313" t="s">
        <v>50</v>
      </c>
      <c r="C10313" t="str">
        <f>_xlfn.XLOOKUP(B10313,Lookup_table!B:B,Lookup_table!C:C)</f>
        <v>AI</v>
      </c>
      <c r="D10313" t="s">
        <v>37</v>
      </c>
      <c r="E10313" t="s">
        <v>23</v>
      </c>
      <c r="F10313" t="s">
        <v>43</v>
      </c>
      <c r="G10313" t="s">
        <v>25</v>
      </c>
      <c r="H10313" t="str">
        <f t="shared" si="644"/>
        <v>Onsite/Hybrid</v>
      </c>
      <c r="I10313" t="s">
        <v>18</v>
      </c>
      <c r="J10313" t="str">
        <f t="shared" si="645"/>
        <v>7+ yrs</v>
      </c>
      <c r="K10313">
        <f t="shared" ca="1" si="647"/>
        <v>9</v>
      </c>
      <c r="L10313" t="s">
        <v>39</v>
      </c>
      <c r="M10313">
        <v>1</v>
      </c>
      <c r="N10313">
        <v>0</v>
      </c>
      <c r="O10313">
        <v>0</v>
      </c>
      <c r="P10313">
        <v>0</v>
      </c>
      <c r="Q10313">
        <v>1</v>
      </c>
      <c r="R10313">
        <f>SUM(M10313:N10313:O10313:P10313:Q10313)</f>
        <v>2</v>
      </c>
      <c r="S10313" s="1">
        <v>148038</v>
      </c>
      <c r="T10313" s="1" t="str">
        <f t="shared" si="646"/>
        <v>High</v>
      </c>
      <c r="U10313">
        <v>9</v>
      </c>
      <c r="V10313">
        <v>2023</v>
      </c>
      <c r="W10313" t="s">
        <v>20</v>
      </c>
      <c r="X10313">
        <v>3</v>
      </c>
    </row>
    <row r="10314" spans="1:24" x14ac:dyDescent="0.3">
      <c r="A10314">
        <v>10313</v>
      </c>
      <c r="B10314" t="s">
        <v>41</v>
      </c>
      <c r="C10314" t="str">
        <f>_xlfn.XLOOKUP(B10314,Lookup_table!B:B,Lookup_table!C:C)</f>
        <v>Data</v>
      </c>
      <c r="D10314" t="s">
        <v>14</v>
      </c>
      <c r="E10314" t="s">
        <v>32</v>
      </c>
      <c r="F10314" t="s">
        <v>29</v>
      </c>
      <c r="G10314" t="s">
        <v>30</v>
      </c>
      <c r="H10314" t="str">
        <f t="shared" si="644"/>
        <v>Onsite/Hybrid</v>
      </c>
      <c r="I10314" t="s">
        <v>18</v>
      </c>
      <c r="J10314" t="str">
        <f t="shared" si="645"/>
        <v>7+ yrs</v>
      </c>
      <c r="K10314">
        <f t="shared" ca="1" si="647"/>
        <v>7</v>
      </c>
      <c r="L10314" t="s">
        <v>19</v>
      </c>
      <c r="M10314">
        <v>1</v>
      </c>
      <c r="N10314">
        <v>0</v>
      </c>
      <c r="O10314">
        <v>1</v>
      </c>
      <c r="P10314">
        <v>1</v>
      </c>
      <c r="Q10314">
        <v>1</v>
      </c>
      <c r="R10314">
        <f>SUM(M10314:N10314:O10314:P10314:Q10314)</f>
        <v>4</v>
      </c>
      <c r="S10314" s="1">
        <v>135587</v>
      </c>
      <c r="T10314" s="1" t="str">
        <f t="shared" si="646"/>
        <v>High</v>
      </c>
      <c r="U10314">
        <v>4</v>
      </c>
      <c r="V10314">
        <v>2020</v>
      </c>
      <c r="W10314" t="s">
        <v>28</v>
      </c>
      <c r="X10314">
        <v>8</v>
      </c>
    </row>
    <row r="10315" spans="1:24" x14ac:dyDescent="0.3">
      <c r="A10315">
        <v>10314</v>
      </c>
      <c r="B10315" t="s">
        <v>21</v>
      </c>
      <c r="C10315" t="str">
        <f>_xlfn.XLOOKUP(B10315,Lookup_table!B:B,Lookup_table!C:C)</f>
        <v>AI</v>
      </c>
      <c r="D10315" t="s">
        <v>14</v>
      </c>
      <c r="E10315" t="s">
        <v>23</v>
      </c>
      <c r="F10315" t="s">
        <v>24</v>
      </c>
      <c r="G10315" t="s">
        <v>25</v>
      </c>
      <c r="H10315" t="str">
        <f t="shared" si="644"/>
        <v>Onsite/Hybrid</v>
      </c>
      <c r="I10315" t="s">
        <v>26</v>
      </c>
      <c r="J10315" t="str">
        <f t="shared" si="645"/>
        <v>3-6 yrs</v>
      </c>
      <c r="K10315">
        <f t="shared" ca="1" si="647"/>
        <v>5</v>
      </c>
      <c r="L10315" t="s">
        <v>39</v>
      </c>
      <c r="M10315">
        <v>1</v>
      </c>
      <c r="N10315">
        <v>1</v>
      </c>
      <c r="O10315">
        <v>0</v>
      </c>
      <c r="P10315">
        <v>1</v>
      </c>
      <c r="Q10315">
        <v>0</v>
      </c>
      <c r="R10315">
        <f>SUM(M10315:N10315:O10315:P10315:Q10315)</f>
        <v>3</v>
      </c>
      <c r="S10315" s="1">
        <v>127122</v>
      </c>
      <c r="T10315" s="1" t="str">
        <f t="shared" si="646"/>
        <v>High</v>
      </c>
      <c r="U10315">
        <v>12</v>
      </c>
      <c r="V10315">
        <v>2020</v>
      </c>
      <c r="W10315" t="s">
        <v>34</v>
      </c>
      <c r="X10315">
        <v>3</v>
      </c>
    </row>
    <row r="10316" spans="1:24" x14ac:dyDescent="0.3">
      <c r="A10316">
        <v>10315</v>
      </c>
      <c r="B10316" t="s">
        <v>36</v>
      </c>
      <c r="C10316" t="str">
        <f>_xlfn.XLOOKUP(B10316,Lookup_table!B:B,Lookup_table!C:C)</f>
        <v>Data</v>
      </c>
      <c r="D10316" t="s">
        <v>14</v>
      </c>
      <c r="E10316" t="s">
        <v>40</v>
      </c>
      <c r="F10316" t="s">
        <v>44</v>
      </c>
      <c r="G10316" t="s">
        <v>17</v>
      </c>
      <c r="H10316" t="str">
        <f t="shared" si="644"/>
        <v>Remote</v>
      </c>
      <c r="I10316" t="s">
        <v>35</v>
      </c>
      <c r="J10316" t="str">
        <f t="shared" si="645"/>
        <v>0-2 yrs</v>
      </c>
      <c r="K10316">
        <f t="shared" ca="1" si="647"/>
        <v>1</v>
      </c>
      <c r="L10316" t="s">
        <v>19</v>
      </c>
      <c r="M10316">
        <v>1</v>
      </c>
      <c r="N10316">
        <v>1</v>
      </c>
      <c r="O10316">
        <v>0</v>
      </c>
      <c r="P10316">
        <v>0</v>
      </c>
      <c r="Q10316">
        <v>0</v>
      </c>
      <c r="R10316">
        <f>SUM(M10316:N10316:O10316:P10316:Q10316)</f>
        <v>2</v>
      </c>
      <c r="S10316" s="1">
        <v>49629</v>
      </c>
      <c r="T10316" s="1" t="str">
        <f t="shared" si="646"/>
        <v>Low</v>
      </c>
      <c r="U10316">
        <v>9</v>
      </c>
      <c r="V10316">
        <v>2020</v>
      </c>
      <c r="W10316" t="s">
        <v>20</v>
      </c>
      <c r="X10316">
        <v>3</v>
      </c>
    </row>
    <row r="10317" spans="1:24" x14ac:dyDescent="0.3">
      <c r="A10317">
        <v>10316</v>
      </c>
      <c r="B10317" t="s">
        <v>33</v>
      </c>
      <c r="C10317" t="str">
        <f>_xlfn.XLOOKUP(B10317,Lookup_table!B:B,Lookup_table!C:C)</f>
        <v>Data</v>
      </c>
      <c r="D10317" t="s">
        <v>14</v>
      </c>
      <c r="E10317" t="s">
        <v>15</v>
      </c>
      <c r="F10317" t="s">
        <v>43</v>
      </c>
      <c r="G10317" t="s">
        <v>17</v>
      </c>
      <c r="H10317" t="str">
        <f t="shared" si="644"/>
        <v>Remote</v>
      </c>
      <c r="I10317" t="s">
        <v>35</v>
      </c>
      <c r="J10317" t="str">
        <f t="shared" si="645"/>
        <v>0-2 yrs</v>
      </c>
      <c r="K10317">
        <f t="shared" ca="1" si="647"/>
        <v>2</v>
      </c>
      <c r="L10317" t="s">
        <v>19</v>
      </c>
      <c r="M10317">
        <v>0</v>
      </c>
      <c r="N10317">
        <v>1</v>
      </c>
      <c r="O10317">
        <v>1</v>
      </c>
      <c r="P10317">
        <v>1</v>
      </c>
      <c r="Q10317">
        <v>1</v>
      </c>
      <c r="R10317">
        <f>SUM(M10317:N10317:O10317:P10317:Q10317)</f>
        <v>4</v>
      </c>
      <c r="S10317" s="1">
        <v>89600</v>
      </c>
      <c r="T10317" s="1" t="str">
        <f t="shared" si="646"/>
        <v>Medium</v>
      </c>
      <c r="U10317">
        <v>4</v>
      </c>
      <c r="V10317">
        <v>2023</v>
      </c>
      <c r="W10317" t="s">
        <v>28</v>
      </c>
      <c r="X10317">
        <v>3</v>
      </c>
    </row>
    <row r="10318" spans="1:24" x14ac:dyDescent="0.3">
      <c r="A10318">
        <v>10317</v>
      </c>
      <c r="B10318" t="s">
        <v>36</v>
      </c>
      <c r="C10318" t="str">
        <f>_xlfn.XLOOKUP(B10318,Lookup_table!B:B,Lookup_table!C:C)</f>
        <v>Data</v>
      </c>
      <c r="D10318" t="s">
        <v>37</v>
      </c>
      <c r="E10318" t="s">
        <v>40</v>
      </c>
      <c r="F10318" t="s">
        <v>29</v>
      </c>
      <c r="G10318" t="s">
        <v>17</v>
      </c>
      <c r="H10318" t="str">
        <f t="shared" si="644"/>
        <v>Remote</v>
      </c>
      <c r="I10318" t="s">
        <v>26</v>
      </c>
      <c r="J10318" t="str">
        <f t="shared" si="645"/>
        <v>3-6 yrs</v>
      </c>
      <c r="K10318">
        <f t="shared" ca="1" si="647"/>
        <v>3</v>
      </c>
      <c r="L10318" t="s">
        <v>19</v>
      </c>
      <c r="M10318">
        <v>0</v>
      </c>
      <c r="N10318">
        <v>1</v>
      </c>
      <c r="O10318">
        <v>1</v>
      </c>
      <c r="P10318">
        <v>1</v>
      </c>
      <c r="Q10318">
        <v>1</v>
      </c>
      <c r="R10318">
        <f>SUM(M10318:N10318:O10318:P10318:Q10318)</f>
        <v>4</v>
      </c>
      <c r="S10318" s="1">
        <v>112099</v>
      </c>
      <c r="T10318" s="1" t="str">
        <f t="shared" si="646"/>
        <v>Medium</v>
      </c>
      <c r="U10318">
        <v>4</v>
      </c>
      <c r="V10318">
        <v>2024</v>
      </c>
      <c r="W10318" t="s">
        <v>28</v>
      </c>
      <c r="X10318">
        <v>8</v>
      </c>
    </row>
    <row r="10319" spans="1:24" x14ac:dyDescent="0.3">
      <c r="A10319">
        <v>10318</v>
      </c>
      <c r="B10319" t="s">
        <v>33</v>
      </c>
      <c r="C10319" t="str">
        <f>_xlfn.XLOOKUP(B10319,Lookup_table!B:B,Lookup_table!C:C)</f>
        <v>Data</v>
      </c>
      <c r="D10319" t="s">
        <v>34</v>
      </c>
      <c r="E10319" t="s">
        <v>42</v>
      </c>
      <c r="F10319" t="s">
        <v>44</v>
      </c>
      <c r="G10319" t="s">
        <v>30</v>
      </c>
      <c r="H10319" t="str">
        <f t="shared" si="644"/>
        <v>Onsite/Hybrid</v>
      </c>
      <c r="I10319" t="s">
        <v>26</v>
      </c>
      <c r="J10319" t="str">
        <f t="shared" si="645"/>
        <v>3-6 yrs</v>
      </c>
      <c r="K10319">
        <f t="shared" ca="1" si="647"/>
        <v>5</v>
      </c>
      <c r="L10319" t="s">
        <v>19</v>
      </c>
      <c r="M10319">
        <v>0</v>
      </c>
      <c r="N10319">
        <v>1</v>
      </c>
      <c r="O10319">
        <v>1</v>
      </c>
      <c r="P10319">
        <v>0</v>
      </c>
      <c r="Q10319">
        <v>1</v>
      </c>
      <c r="R10319">
        <f>SUM(M10319:N10319:O10319:P10319:Q10319)</f>
        <v>3</v>
      </c>
      <c r="S10319" s="1">
        <v>102636</v>
      </c>
      <c r="T10319" s="1" t="str">
        <f t="shared" si="646"/>
        <v>Medium</v>
      </c>
      <c r="U10319">
        <v>2</v>
      </c>
      <c r="V10319">
        <v>2020</v>
      </c>
      <c r="W10319" t="s">
        <v>28</v>
      </c>
      <c r="X10319">
        <v>9</v>
      </c>
    </row>
    <row r="10320" spans="1:24" x14ac:dyDescent="0.3">
      <c r="A10320">
        <v>10319</v>
      </c>
      <c r="B10320" t="s">
        <v>41</v>
      </c>
      <c r="C10320" t="str">
        <f>_xlfn.XLOOKUP(B10320,Lookup_table!B:B,Lookup_table!C:C)</f>
        <v>Data</v>
      </c>
      <c r="D10320" t="s">
        <v>37</v>
      </c>
      <c r="E10320" t="s">
        <v>40</v>
      </c>
      <c r="F10320" t="s">
        <v>52</v>
      </c>
      <c r="G10320" t="s">
        <v>25</v>
      </c>
      <c r="H10320" t="str">
        <f t="shared" si="644"/>
        <v>Onsite/Hybrid</v>
      </c>
      <c r="I10320" t="s">
        <v>18</v>
      </c>
      <c r="J10320" t="str">
        <f t="shared" si="645"/>
        <v>7+ yrs</v>
      </c>
      <c r="K10320">
        <f t="shared" ca="1" si="647"/>
        <v>15</v>
      </c>
      <c r="L10320" t="s">
        <v>39</v>
      </c>
      <c r="M10320">
        <v>0</v>
      </c>
      <c r="N10320">
        <v>1</v>
      </c>
      <c r="O10320">
        <v>1</v>
      </c>
      <c r="P10320">
        <v>1</v>
      </c>
      <c r="Q10320">
        <v>1</v>
      </c>
      <c r="R10320">
        <f>SUM(M10320:N10320:O10320:P10320:Q10320)</f>
        <v>4</v>
      </c>
      <c r="S10320" s="1">
        <v>139897</v>
      </c>
      <c r="T10320" s="1" t="str">
        <f t="shared" si="646"/>
        <v>High</v>
      </c>
      <c r="U10320">
        <v>11</v>
      </c>
      <c r="V10320">
        <v>2025</v>
      </c>
      <c r="W10320" t="s">
        <v>28</v>
      </c>
      <c r="X10320">
        <v>1</v>
      </c>
    </row>
    <row r="10321" spans="1:24" x14ac:dyDescent="0.3">
      <c r="A10321">
        <v>10320</v>
      </c>
      <c r="B10321" t="s">
        <v>36</v>
      </c>
      <c r="C10321" t="str">
        <f>_xlfn.XLOOKUP(B10321,Lookup_table!B:B,Lookup_table!C:C)</f>
        <v>Data</v>
      </c>
      <c r="D10321" t="s">
        <v>37</v>
      </c>
      <c r="E10321" t="s">
        <v>32</v>
      </c>
      <c r="F10321" t="s">
        <v>29</v>
      </c>
      <c r="G10321" t="s">
        <v>17</v>
      </c>
      <c r="H10321" t="str">
        <f t="shared" si="644"/>
        <v>Remote</v>
      </c>
      <c r="I10321" t="s">
        <v>26</v>
      </c>
      <c r="J10321" t="str">
        <f t="shared" si="645"/>
        <v>3-6 yrs</v>
      </c>
      <c r="K10321">
        <f t="shared" ca="1" si="647"/>
        <v>6</v>
      </c>
      <c r="L10321" t="s">
        <v>27</v>
      </c>
      <c r="M10321">
        <v>0</v>
      </c>
      <c r="N10321">
        <v>1</v>
      </c>
      <c r="O10321">
        <v>1</v>
      </c>
      <c r="P10321">
        <v>0</v>
      </c>
      <c r="Q10321">
        <v>1</v>
      </c>
      <c r="R10321">
        <f>SUM(M10321:N10321:O10321:P10321:Q10321)</f>
        <v>3</v>
      </c>
      <c r="S10321" s="1">
        <v>98595</v>
      </c>
      <c r="T10321" s="1" t="str">
        <f t="shared" si="646"/>
        <v>Medium</v>
      </c>
      <c r="U10321">
        <v>2</v>
      </c>
      <c r="V10321">
        <v>2021</v>
      </c>
      <c r="W10321" t="s">
        <v>20</v>
      </c>
      <c r="X10321">
        <v>2</v>
      </c>
    </row>
    <row r="10322" spans="1:24" x14ac:dyDescent="0.3">
      <c r="A10322">
        <v>10321</v>
      </c>
      <c r="B10322" t="s">
        <v>36</v>
      </c>
      <c r="C10322" t="str">
        <f>_xlfn.XLOOKUP(B10322,Lookup_table!B:B,Lookup_table!C:C)</f>
        <v>Data</v>
      </c>
      <c r="D10322" t="s">
        <v>34</v>
      </c>
      <c r="E10322" t="s">
        <v>42</v>
      </c>
      <c r="F10322" t="s">
        <v>16</v>
      </c>
      <c r="G10322" t="s">
        <v>25</v>
      </c>
      <c r="H10322" t="str">
        <f t="shared" si="644"/>
        <v>Onsite/Hybrid</v>
      </c>
      <c r="I10322" t="s">
        <v>26</v>
      </c>
      <c r="J10322" t="str">
        <f t="shared" si="645"/>
        <v>3-6 yrs</v>
      </c>
      <c r="K10322">
        <f t="shared" ca="1" si="647"/>
        <v>6</v>
      </c>
      <c r="L10322" t="s">
        <v>39</v>
      </c>
      <c r="M10322">
        <v>1</v>
      </c>
      <c r="N10322">
        <v>1</v>
      </c>
      <c r="O10322">
        <v>0</v>
      </c>
      <c r="P10322">
        <v>0</v>
      </c>
      <c r="Q10322">
        <v>0</v>
      </c>
      <c r="R10322">
        <f>SUM(M10322:N10322:O10322:P10322:Q10322)</f>
        <v>2</v>
      </c>
      <c r="S10322" s="1">
        <v>78304</v>
      </c>
      <c r="T10322" s="1" t="str">
        <f t="shared" si="646"/>
        <v>Medium</v>
      </c>
      <c r="U10322">
        <v>9</v>
      </c>
      <c r="V10322">
        <v>2021</v>
      </c>
      <c r="W10322" t="s">
        <v>34</v>
      </c>
      <c r="X10322">
        <v>6</v>
      </c>
    </row>
    <row r="10323" spans="1:24" x14ac:dyDescent="0.3">
      <c r="A10323">
        <v>10322</v>
      </c>
      <c r="B10323" t="s">
        <v>21</v>
      </c>
      <c r="C10323" t="str">
        <f>_xlfn.XLOOKUP(B10323,Lookup_table!B:B,Lookup_table!C:C)</f>
        <v>AI</v>
      </c>
      <c r="D10323" t="s">
        <v>14</v>
      </c>
      <c r="E10323" t="s">
        <v>32</v>
      </c>
      <c r="F10323" t="s">
        <v>16</v>
      </c>
      <c r="G10323" t="s">
        <v>25</v>
      </c>
      <c r="H10323" t="str">
        <f t="shared" si="644"/>
        <v>Onsite/Hybrid</v>
      </c>
      <c r="I10323" t="s">
        <v>35</v>
      </c>
      <c r="J10323" t="str">
        <f t="shared" si="645"/>
        <v>0-2 yrs</v>
      </c>
      <c r="K10323">
        <f t="shared" ca="1" si="647"/>
        <v>1</v>
      </c>
      <c r="L10323" t="s">
        <v>19</v>
      </c>
      <c r="M10323">
        <v>1</v>
      </c>
      <c r="N10323">
        <v>0</v>
      </c>
      <c r="O10323">
        <v>0</v>
      </c>
      <c r="P10323">
        <v>0</v>
      </c>
      <c r="Q10323">
        <v>0</v>
      </c>
      <c r="R10323">
        <f>SUM(M10323:N10323:O10323:P10323:Q10323)</f>
        <v>1</v>
      </c>
      <c r="S10323" s="1">
        <v>90141</v>
      </c>
      <c r="T10323" s="1" t="str">
        <f t="shared" si="646"/>
        <v>Medium</v>
      </c>
      <c r="U10323">
        <v>3</v>
      </c>
      <c r="V10323">
        <v>2025</v>
      </c>
      <c r="W10323" t="s">
        <v>28</v>
      </c>
      <c r="X10323">
        <v>9</v>
      </c>
    </row>
    <row r="10324" spans="1:24" x14ac:dyDescent="0.3">
      <c r="A10324">
        <v>10323</v>
      </c>
      <c r="B10324" t="s">
        <v>31</v>
      </c>
      <c r="C10324" t="str">
        <f>_xlfn.XLOOKUP(B10324,Lookup_table!B:B,Lookup_table!C:C)</f>
        <v>Business</v>
      </c>
      <c r="D10324" t="s">
        <v>14</v>
      </c>
      <c r="E10324" t="s">
        <v>42</v>
      </c>
      <c r="F10324" t="s">
        <v>44</v>
      </c>
      <c r="G10324" t="s">
        <v>17</v>
      </c>
      <c r="H10324" t="str">
        <f t="shared" si="644"/>
        <v>Remote</v>
      </c>
      <c r="I10324" t="s">
        <v>35</v>
      </c>
      <c r="J10324" t="str">
        <f t="shared" si="645"/>
        <v>0-2 yrs</v>
      </c>
      <c r="K10324">
        <f t="shared" ca="1" si="647"/>
        <v>0</v>
      </c>
      <c r="L10324" t="s">
        <v>39</v>
      </c>
      <c r="M10324">
        <v>1</v>
      </c>
      <c r="N10324">
        <v>0</v>
      </c>
      <c r="O10324">
        <v>0</v>
      </c>
      <c r="P10324">
        <v>1</v>
      </c>
      <c r="Q10324">
        <v>1</v>
      </c>
      <c r="R10324">
        <f>SUM(M10324:N10324:O10324:P10324:Q10324)</f>
        <v>3</v>
      </c>
      <c r="S10324" s="1">
        <v>75382</v>
      </c>
      <c r="T10324" s="1" t="str">
        <f t="shared" si="646"/>
        <v>Medium</v>
      </c>
      <c r="U10324">
        <v>8</v>
      </c>
      <c r="V10324">
        <v>2026</v>
      </c>
      <c r="W10324" t="s">
        <v>20</v>
      </c>
      <c r="X10324">
        <v>3</v>
      </c>
    </row>
    <row r="10325" spans="1:24" x14ac:dyDescent="0.3">
      <c r="A10325">
        <v>10324</v>
      </c>
      <c r="B10325" t="s">
        <v>31</v>
      </c>
      <c r="C10325" t="str">
        <f>_xlfn.XLOOKUP(B10325,Lookup_table!B:B,Lookup_table!C:C)</f>
        <v>Business</v>
      </c>
      <c r="D10325" t="s">
        <v>37</v>
      </c>
      <c r="E10325" t="s">
        <v>38</v>
      </c>
      <c r="F10325" t="s">
        <v>52</v>
      </c>
      <c r="G10325" t="s">
        <v>17</v>
      </c>
      <c r="H10325" t="str">
        <f t="shared" si="644"/>
        <v>Remote</v>
      </c>
      <c r="I10325" t="s">
        <v>18</v>
      </c>
      <c r="J10325" t="str">
        <f t="shared" si="645"/>
        <v>7+ yrs</v>
      </c>
      <c r="K10325">
        <f t="shared" ca="1" si="647"/>
        <v>14</v>
      </c>
      <c r="L10325" t="s">
        <v>19</v>
      </c>
      <c r="M10325">
        <v>1</v>
      </c>
      <c r="N10325">
        <v>0</v>
      </c>
      <c r="O10325">
        <v>1</v>
      </c>
      <c r="P10325">
        <v>0</v>
      </c>
      <c r="Q10325">
        <v>1</v>
      </c>
      <c r="R10325">
        <f>SUM(M10325:N10325:O10325:P10325:Q10325)</f>
        <v>3</v>
      </c>
      <c r="S10325" s="1">
        <v>128269</v>
      </c>
      <c r="T10325" s="1" t="str">
        <f t="shared" si="646"/>
        <v>High</v>
      </c>
      <c r="U10325">
        <v>2</v>
      </c>
      <c r="V10325">
        <v>2022</v>
      </c>
      <c r="W10325" t="s">
        <v>20</v>
      </c>
      <c r="X10325">
        <v>1</v>
      </c>
    </row>
    <row r="10326" spans="1:24" x14ac:dyDescent="0.3">
      <c r="A10326">
        <v>10325</v>
      </c>
      <c r="B10326" t="s">
        <v>41</v>
      </c>
      <c r="C10326" t="str">
        <f>_xlfn.XLOOKUP(B10326,Lookup_table!B:B,Lookup_table!C:C)</f>
        <v>Data</v>
      </c>
      <c r="D10326" t="s">
        <v>34</v>
      </c>
      <c r="E10326" t="s">
        <v>42</v>
      </c>
      <c r="F10326" t="s">
        <v>43</v>
      </c>
      <c r="G10326" t="s">
        <v>30</v>
      </c>
      <c r="H10326" t="str">
        <f t="shared" si="644"/>
        <v>Onsite/Hybrid</v>
      </c>
      <c r="I10326" t="s">
        <v>35</v>
      </c>
      <c r="J10326" t="str">
        <f t="shared" si="645"/>
        <v>0-2 yrs</v>
      </c>
      <c r="K10326">
        <f t="shared" ca="1" si="647"/>
        <v>2</v>
      </c>
      <c r="L10326" t="s">
        <v>19</v>
      </c>
      <c r="M10326">
        <v>0</v>
      </c>
      <c r="N10326">
        <v>0</v>
      </c>
      <c r="O10326">
        <v>0</v>
      </c>
      <c r="P10326">
        <v>0</v>
      </c>
      <c r="Q10326">
        <v>1</v>
      </c>
      <c r="R10326">
        <f>SUM(M10326:N10326:O10326:P10326:Q10326)</f>
        <v>1</v>
      </c>
      <c r="S10326" s="1">
        <v>56467</v>
      </c>
      <c r="T10326" s="1" t="str">
        <f t="shared" si="646"/>
        <v>Low</v>
      </c>
      <c r="U10326">
        <v>12</v>
      </c>
      <c r="V10326">
        <v>2026</v>
      </c>
      <c r="W10326" t="s">
        <v>28</v>
      </c>
      <c r="X10326">
        <v>8</v>
      </c>
    </row>
    <row r="10327" spans="1:24" x14ac:dyDescent="0.3">
      <c r="A10327">
        <v>10326</v>
      </c>
      <c r="B10327" t="s">
        <v>41</v>
      </c>
      <c r="C10327" t="str">
        <f>_xlfn.XLOOKUP(B10327,Lookup_table!B:B,Lookup_table!C:C)</f>
        <v>Data</v>
      </c>
      <c r="D10327" t="s">
        <v>37</v>
      </c>
      <c r="E10327" t="s">
        <v>40</v>
      </c>
      <c r="F10327" t="s">
        <v>29</v>
      </c>
      <c r="G10327" t="s">
        <v>17</v>
      </c>
      <c r="H10327" t="str">
        <f t="shared" si="644"/>
        <v>Remote</v>
      </c>
      <c r="I10327" t="s">
        <v>35</v>
      </c>
      <c r="J10327" t="str">
        <f t="shared" si="645"/>
        <v>0-2 yrs</v>
      </c>
      <c r="K10327">
        <f t="shared" ca="1" si="647"/>
        <v>2</v>
      </c>
      <c r="L10327" t="s">
        <v>27</v>
      </c>
      <c r="M10327">
        <v>0</v>
      </c>
      <c r="N10327">
        <v>0</v>
      </c>
      <c r="O10327">
        <v>1</v>
      </c>
      <c r="P10327">
        <v>0</v>
      </c>
      <c r="Q10327">
        <v>1</v>
      </c>
      <c r="R10327">
        <f>SUM(M10327:N10327:O10327:P10327:Q10327)</f>
        <v>2</v>
      </c>
      <c r="S10327" s="1">
        <v>72596</v>
      </c>
      <c r="T10327" s="1" t="str">
        <f t="shared" si="646"/>
        <v>Medium</v>
      </c>
      <c r="U10327">
        <v>4</v>
      </c>
      <c r="V10327">
        <v>2025</v>
      </c>
      <c r="W10327" t="s">
        <v>34</v>
      </c>
      <c r="X10327">
        <v>1</v>
      </c>
    </row>
    <row r="10328" spans="1:24" x14ac:dyDescent="0.3">
      <c r="A10328">
        <v>10327</v>
      </c>
      <c r="B10328" t="s">
        <v>36</v>
      </c>
      <c r="C10328" t="str">
        <f>_xlfn.XLOOKUP(B10328,Lookup_table!B:B,Lookup_table!C:C)</f>
        <v>Data</v>
      </c>
      <c r="D10328" t="s">
        <v>34</v>
      </c>
      <c r="E10328" t="s">
        <v>15</v>
      </c>
      <c r="F10328" t="s">
        <v>43</v>
      </c>
      <c r="G10328" t="s">
        <v>25</v>
      </c>
      <c r="H10328" t="str">
        <f t="shared" si="644"/>
        <v>Onsite/Hybrid</v>
      </c>
      <c r="I10328" t="s">
        <v>18</v>
      </c>
      <c r="J10328" t="str">
        <f t="shared" si="645"/>
        <v>7+ yrs</v>
      </c>
      <c r="K10328">
        <f t="shared" ca="1" si="647"/>
        <v>10</v>
      </c>
      <c r="L10328" t="s">
        <v>39</v>
      </c>
      <c r="M10328">
        <v>0</v>
      </c>
      <c r="N10328">
        <v>1</v>
      </c>
      <c r="O10328">
        <v>0</v>
      </c>
      <c r="P10328">
        <v>1</v>
      </c>
      <c r="Q10328">
        <v>0</v>
      </c>
      <c r="R10328">
        <f>SUM(M10328:N10328:O10328:P10328:Q10328)</f>
        <v>2</v>
      </c>
      <c r="S10328" s="1">
        <v>117583</v>
      </c>
      <c r="T10328" s="1" t="str">
        <f t="shared" si="646"/>
        <v>Medium</v>
      </c>
      <c r="U10328">
        <v>9</v>
      </c>
      <c r="V10328">
        <v>2026</v>
      </c>
      <c r="W10328" t="s">
        <v>28</v>
      </c>
      <c r="X10328">
        <v>7</v>
      </c>
    </row>
    <row r="10329" spans="1:24" x14ac:dyDescent="0.3">
      <c r="A10329">
        <v>10328</v>
      </c>
      <c r="B10329" t="s">
        <v>21</v>
      </c>
      <c r="C10329" t="str">
        <f>_xlfn.XLOOKUP(B10329,Lookup_table!B:B,Lookup_table!C:C)</f>
        <v>AI</v>
      </c>
      <c r="D10329" t="s">
        <v>14</v>
      </c>
      <c r="E10329" t="s">
        <v>38</v>
      </c>
      <c r="F10329" t="s">
        <v>24</v>
      </c>
      <c r="G10329" t="s">
        <v>30</v>
      </c>
      <c r="H10329" t="str">
        <f t="shared" si="644"/>
        <v>Onsite/Hybrid</v>
      </c>
      <c r="I10329" t="s">
        <v>18</v>
      </c>
      <c r="J10329" t="str">
        <f t="shared" si="645"/>
        <v>7+ yrs</v>
      </c>
      <c r="K10329">
        <f t="shared" ca="1" si="647"/>
        <v>15</v>
      </c>
      <c r="L10329" t="s">
        <v>39</v>
      </c>
      <c r="M10329">
        <v>0</v>
      </c>
      <c r="N10329">
        <v>1</v>
      </c>
      <c r="O10329">
        <v>0</v>
      </c>
      <c r="P10329">
        <v>0</v>
      </c>
      <c r="Q10329">
        <v>1</v>
      </c>
      <c r="R10329">
        <f>SUM(M10329:N10329:O10329:P10329:Q10329)</f>
        <v>2</v>
      </c>
      <c r="S10329" s="1">
        <v>154458</v>
      </c>
      <c r="T10329" s="1" t="str">
        <f t="shared" si="646"/>
        <v>High</v>
      </c>
      <c r="U10329">
        <v>5</v>
      </c>
      <c r="V10329">
        <v>2025</v>
      </c>
      <c r="W10329" t="s">
        <v>20</v>
      </c>
      <c r="X10329">
        <v>1</v>
      </c>
    </row>
    <row r="10330" spans="1:24" x14ac:dyDescent="0.3">
      <c r="A10330">
        <v>10329</v>
      </c>
      <c r="B10330" t="s">
        <v>36</v>
      </c>
      <c r="C10330" t="str">
        <f>_xlfn.XLOOKUP(B10330,Lookup_table!B:B,Lookup_table!C:C)</f>
        <v>Data</v>
      </c>
      <c r="D10330" t="s">
        <v>22</v>
      </c>
      <c r="E10330" t="s">
        <v>15</v>
      </c>
      <c r="F10330" t="s">
        <v>43</v>
      </c>
      <c r="G10330" t="s">
        <v>25</v>
      </c>
      <c r="H10330" t="str">
        <f t="shared" si="644"/>
        <v>Onsite/Hybrid</v>
      </c>
      <c r="I10330" t="s">
        <v>26</v>
      </c>
      <c r="J10330" t="str">
        <f t="shared" si="645"/>
        <v>3-6 yrs</v>
      </c>
      <c r="K10330">
        <f t="shared" ca="1" si="647"/>
        <v>4</v>
      </c>
      <c r="L10330" t="s">
        <v>27</v>
      </c>
      <c r="M10330">
        <v>0</v>
      </c>
      <c r="N10330">
        <v>1</v>
      </c>
      <c r="O10330">
        <v>1</v>
      </c>
      <c r="P10330">
        <v>1</v>
      </c>
      <c r="Q10330">
        <v>1</v>
      </c>
      <c r="R10330">
        <f>SUM(M10330:N10330:O10330:P10330:Q10330)</f>
        <v>4</v>
      </c>
      <c r="S10330" s="1">
        <v>130519</v>
      </c>
      <c r="T10330" s="1" t="str">
        <f t="shared" si="646"/>
        <v>High</v>
      </c>
      <c r="U10330">
        <v>8</v>
      </c>
      <c r="V10330">
        <v>2023</v>
      </c>
      <c r="W10330" t="s">
        <v>28</v>
      </c>
      <c r="X10330">
        <v>6</v>
      </c>
    </row>
    <row r="10331" spans="1:24" x14ac:dyDescent="0.3">
      <c r="A10331">
        <v>10330</v>
      </c>
      <c r="B10331" t="s">
        <v>33</v>
      </c>
      <c r="C10331" t="str">
        <f>_xlfn.XLOOKUP(B10331,Lookup_table!B:B,Lookup_table!C:C)</f>
        <v>Data</v>
      </c>
      <c r="D10331" t="s">
        <v>14</v>
      </c>
      <c r="E10331" t="s">
        <v>23</v>
      </c>
      <c r="F10331" t="s">
        <v>44</v>
      </c>
      <c r="G10331" t="s">
        <v>30</v>
      </c>
      <c r="H10331" t="str">
        <f t="shared" si="644"/>
        <v>Onsite/Hybrid</v>
      </c>
      <c r="I10331" t="s">
        <v>18</v>
      </c>
      <c r="J10331" t="str">
        <f t="shared" si="645"/>
        <v>7+ yrs</v>
      </c>
      <c r="K10331">
        <f t="shared" ca="1" si="647"/>
        <v>10</v>
      </c>
      <c r="L10331" t="s">
        <v>39</v>
      </c>
      <c r="M10331">
        <v>1</v>
      </c>
      <c r="N10331">
        <v>0</v>
      </c>
      <c r="O10331">
        <v>0</v>
      </c>
      <c r="P10331">
        <v>1</v>
      </c>
      <c r="Q10331">
        <v>1</v>
      </c>
      <c r="R10331">
        <f>SUM(M10331:N10331:O10331:P10331:Q10331)</f>
        <v>3</v>
      </c>
      <c r="S10331" s="1">
        <v>127490</v>
      </c>
      <c r="T10331" s="1" t="str">
        <f t="shared" si="646"/>
        <v>High</v>
      </c>
      <c r="U10331">
        <v>5</v>
      </c>
      <c r="V10331">
        <v>2022</v>
      </c>
      <c r="W10331" t="s">
        <v>20</v>
      </c>
      <c r="X10331">
        <v>5</v>
      </c>
    </row>
    <row r="10332" spans="1:24" x14ac:dyDescent="0.3">
      <c r="A10332">
        <v>10331</v>
      </c>
      <c r="B10332" t="s">
        <v>33</v>
      </c>
      <c r="C10332" t="str">
        <f>_xlfn.XLOOKUP(B10332,Lookup_table!B:B,Lookup_table!C:C)</f>
        <v>Data</v>
      </c>
      <c r="D10332" t="s">
        <v>14</v>
      </c>
      <c r="E10332" t="s">
        <v>32</v>
      </c>
      <c r="F10332" t="s">
        <v>51</v>
      </c>
      <c r="G10332" t="s">
        <v>25</v>
      </c>
      <c r="H10332" t="str">
        <f t="shared" si="644"/>
        <v>Onsite/Hybrid</v>
      </c>
      <c r="I10332" t="s">
        <v>18</v>
      </c>
      <c r="J10332" t="str">
        <f t="shared" si="645"/>
        <v>7+ yrs</v>
      </c>
      <c r="K10332">
        <f t="shared" ca="1" si="647"/>
        <v>10</v>
      </c>
      <c r="L10332" t="s">
        <v>39</v>
      </c>
      <c r="M10332">
        <v>1</v>
      </c>
      <c r="N10332">
        <v>0</v>
      </c>
      <c r="O10332">
        <v>1</v>
      </c>
      <c r="P10332">
        <v>1</v>
      </c>
      <c r="Q10332">
        <v>0</v>
      </c>
      <c r="R10332">
        <f>SUM(M10332:N10332:O10332:P10332:Q10332)</f>
        <v>3</v>
      </c>
      <c r="S10332" s="1">
        <v>131283</v>
      </c>
      <c r="T10332" s="1" t="str">
        <f t="shared" si="646"/>
        <v>High</v>
      </c>
      <c r="U10332">
        <v>3</v>
      </c>
      <c r="V10332">
        <v>2023</v>
      </c>
      <c r="W10332" t="s">
        <v>28</v>
      </c>
      <c r="X10332">
        <v>7</v>
      </c>
    </row>
    <row r="10333" spans="1:24" x14ac:dyDescent="0.3">
      <c r="A10333">
        <v>10332</v>
      </c>
      <c r="B10333" t="s">
        <v>21</v>
      </c>
      <c r="C10333" t="str">
        <f>_xlfn.XLOOKUP(B10333,Lookup_table!B:B,Lookup_table!C:C)</f>
        <v>AI</v>
      </c>
      <c r="D10333" t="s">
        <v>34</v>
      </c>
      <c r="E10333" t="s">
        <v>40</v>
      </c>
      <c r="F10333" t="s">
        <v>29</v>
      </c>
      <c r="G10333" t="s">
        <v>25</v>
      </c>
      <c r="H10333" t="str">
        <f t="shared" si="644"/>
        <v>Onsite/Hybrid</v>
      </c>
      <c r="I10333" t="s">
        <v>18</v>
      </c>
      <c r="J10333" t="str">
        <f t="shared" si="645"/>
        <v>7+ yrs</v>
      </c>
      <c r="K10333">
        <f t="shared" ca="1" si="647"/>
        <v>12</v>
      </c>
      <c r="L10333" t="s">
        <v>39</v>
      </c>
      <c r="M10333">
        <v>1</v>
      </c>
      <c r="N10333">
        <v>1</v>
      </c>
      <c r="O10333">
        <v>0</v>
      </c>
      <c r="P10333">
        <v>0</v>
      </c>
      <c r="Q10333">
        <v>1</v>
      </c>
      <c r="R10333">
        <f>SUM(M10333:N10333:O10333:P10333:Q10333)</f>
        <v>3</v>
      </c>
      <c r="S10333" s="1">
        <v>152008</v>
      </c>
      <c r="T10333" s="1" t="str">
        <f t="shared" si="646"/>
        <v>High</v>
      </c>
      <c r="U10333">
        <v>5</v>
      </c>
      <c r="V10333">
        <v>2026</v>
      </c>
      <c r="W10333" t="s">
        <v>28</v>
      </c>
      <c r="X10333">
        <v>7</v>
      </c>
    </row>
    <row r="10334" spans="1:24" x14ac:dyDescent="0.3">
      <c r="A10334">
        <v>10333</v>
      </c>
      <c r="B10334" t="s">
        <v>50</v>
      </c>
      <c r="C10334" t="str">
        <f>_xlfn.XLOOKUP(B10334,Lookup_table!B:B,Lookup_table!C:C)</f>
        <v>AI</v>
      </c>
      <c r="D10334" t="s">
        <v>14</v>
      </c>
      <c r="E10334" t="s">
        <v>40</v>
      </c>
      <c r="F10334" t="s">
        <v>16</v>
      </c>
      <c r="G10334" t="s">
        <v>25</v>
      </c>
      <c r="H10334" t="str">
        <f t="shared" si="644"/>
        <v>Onsite/Hybrid</v>
      </c>
      <c r="I10334" t="s">
        <v>26</v>
      </c>
      <c r="J10334" t="str">
        <f t="shared" si="645"/>
        <v>3-6 yrs</v>
      </c>
      <c r="K10334">
        <f t="shared" ca="1" si="647"/>
        <v>5</v>
      </c>
      <c r="L10334" t="s">
        <v>39</v>
      </c>
      <c r="M10334">
        <v>1</v>
      </c>
      <c r="N10334">
        <v>1</v>
      </c>
      <c r="O10334">
        <v>0</v>
      </c>
      <c r="P10334">
        <v>1</v>
      </c>
      <c r="Q10334">
        <v>1</v>
      </c>
      <c r="R10334">
        <f>SUM(M10334:N10334:O10334:P10334:Q10334)</f>
        <v>4</v>
      </c>
      <c r="S10334" s="1">
        <v>144021</v>
      </c>
      <c r="T10334" s="1" t="str">
        <f t="shared" si="646"/>
        <v>High</v>
      </c>
      <c r="U10334">
        <v>2</v>
      </c>
      <c r="V10334">
        <v>2024</v>
      </c>
      <c r="W10334" t="s">
        <v>34</v>
      </c>
      <c r="X10334">
        <v>2</v>
      </c>
    </row>
    <row r="10335" spans="1:24" x14ac:dyDescent="0.3">
      <c r="A10335">
        <v>10334</v>
      </c>
      <c r="B10335" t="s">
        <v>33</v>
      </c>
      <c r="C10335" t="str">
        <f>_xlfn.XLOOKUP(B10335,Lookup_table!B:B,Lookup_table!C:C)</f>
        <v>Data</v>
      </c>
      <c r="D10335" t="s">
        <v>14</v>
      </c>
      <c r="E10335" t="s">
        <v>15</v>
      </c>
      <c r="F10335" t="s">
        <v>29</v>
      </c>
      <c r="G10335" t="s">
        <v>30</v>
      </c>
      <c r="H10335" t="str">
        <f t="shared" si="644"/>
        <v>Onsite/Hybrid</v>
      </c>
      <c r="I10335" t="s">
        <v>18</v>
      </c>
      <c r="J10335" t="str">
        <f t="shared" si="645"/>
        <v>7+ yrs</v>
      </c>
      <c r="K10335">
        <f t="shared" ca="1" si="647"/>
        <v>9</v>
      </c>
      <c r="L10335" t="s">
        <v>39</v>
      </c>
      <c r="M10335">
        <v>0</v>
      </c>
      <c r="N10335">
        <v>0</v>
      </c>
      <c r="O10335">
        <v>1</v>
      </c>
      <c r="P10335">
        <v>0</v>
      </c>
      <c r="Q10335">
        <v>0</v>
      </c>
      <c r="R10335">
        <f>SUM(M10335:N10335:O10335:P10335:Q10335)</f>
        <v>1</v>
      </c>
      <c r="S10335" s="1">
        <v>110374</v>
      </c>
      <c r="T10335" s="1" t="str">
        <f t="shared" si="646"/>
        <v>Medium</v>
      </c>
      <c r="U10335">
        <v>7</v>
      </c>
      <c r="V10335">
        <v>2021</v>
      </c>
      <c r="W10335" t="s">
        <v>34</v>
      </c>
      <c r="X10335">
        <v>1</v>
      </c>
    </row>
    <row r="10336" spans="1:24" x14ac:dyDescent="0.3">
      <c r="A10336">
        <v>10335</v>
      </c>
      <c r="B10336" t="s">
        <v>41</v>
      </c>
      <c r="C10336" t="str">
        <f>_xlfn.XLOOKUP(B10336,Lookup_table!B:B,Lookup_table!C:C)</f>
        <v>Data</v>
      </c>
      <c r="D10336" t="s">
        <v>37</v>
      </c>
      <c r="E10336" t="s">
        <v>32</v>
      </c>
      <c r="F10336" t="s">
        <v>51</v>
      </c>
      <c r="G10336" t="s">
        <v>17</v>
      </c>
      <c r="H10336" t="str">
        <f t="shared" si="644"/>
        <v>Remote</v>
      </c>
      <c r="I10336" t="s">
        <v>35</v>
      </c>
      <c r="J10336" t="str">
        <f t="shared" si="645"/>
        <v>0-2 yrs</v>
      </c>
      <c r="K10336">
        <f t="shared" ca="1" si="647"/>
        <v>0</v>
      </c>
      <c r="L10336" t="s">
        <v>27</v>
      </c>
      <c r="M10336">
        <v>0</v>
      </c>
      <c r="N10336">
        <v>1</v>
      </c>
      <c r="O10336">
        <v>1</v>
      </c>
      <c r="P10336">
        <v>1</v>
      </c>
      <c r="Q10336">
        <v>1</v>
      </c>
      <c r="R10336">
        <f>SUM(M10336:N10336:O10336:P10336:Q10336)</f>
        <v>4</v>
      </c>
      <c r="S10336" s="1">
        <v>92977</v>
      </c>
      <c r="T10336" s="1" t="str">
        <f t="shared" si="646"/>
        <v>Medium</v>
      </c>
      <c r="U10336">
        <v>9</v>
      </c>
      <c r="V10336">
        <v>2026</v>
      </c>
      <c r="W10336" t="s">
        <v>28</v>
      </c>
      <c r="X10336">
        <v>1</v>
      </c>
    </row>
    <row r="10337" spans="1:24" x14ac:dyDescent="0.3">
      <c r="A10337">
        <v>10336</v>
      </c>
      <c r="B10337" t="s">
        <v>50</v>
      </c>
      <c r="C10337" t="str">
        <f>_xlfn.XLOOKUP(B10337,Lookup_table!B:B,Lookup_table!C:C)</f>
        <v>AI</v>
      </c>
      <c r="D10337" t="s">
        <v>22</v>
      </c>
      <c r="E10337" t="s">
        <v>40</v>
      </c>
      <c r="F10337" t="s">
        <v>29</v>
      </c>
      <c r="G10337" t="s">
        <v>30</v>
      </c>
      <c r="H10337" t="str">
        <f t="shared" si="644"/>
        <v>Onsite/Hybrid</v>
      </c>
      <c r="I10337" t="s">
        <v>18</v>
      </c>
      <c r="J10337" t="str">
        <f t="shared" si="645"/>
        <v>7+ yrs</v>
      </c>
      <c r="K10337">
        <f t="shared" ca="1" si="647"/>
        <v>14</v>
      </c>
      <c r="L10337" t="s">
        <v>19</v>
      </c>
      <c r="M10337">
        <v>1</v>
      </c>
      <c r="N10337">
        <v>1</v>
      </c>
      <c r="O10337">
        <v>1</v>
      </c>
      <c r="P10337">
        <v>0</v>
      </c>
      <c r="Q10337">
        <v>1</v>
      </c>
      <c r="R10337">
        <f>SUM(M10337:N10337:O10337:P10337:Q10337)</f>
        <v>4</v>
      </c>
      <c r="S10337" s="1">
        <v>188639</v>
      </c>
      <c r="T10337" s="1" t="str">
        <f t="shared" si="646"/>
        <v>High</v>
      </c>
      <c r="U10337">
        <v>11</v>
      </c>
      <c r="V10337">
        <v>2021</v>
      </c>
      <c r="W10337" t="s">
        <v>34</v>
      </c>
      <c r="X10337">
        <v>6</v>
      </c>
    </row>
    <row r="10338" spans="1:24" x14ac:dyDescent="0.3">
      <c r="A10338">
        <v>10337</v>
      </c>
      <c r="B10338" t="s">
        <v>33</v>
      </c>
      <c r="C10338" t="str">
        <f>_xlfn.XLOOKUP(B10338,Lookup_table!B:B,Lookup_table!C:C)</f>
        <v>Data</v>
      </c>
      <c r="D10338" t="s">
        <v>37</v>
      </c>
      <c r="E10338" t="s">
        <v>40</v>
      </c>
      <c r="F10338" t="s">
        <v>52</v>
      </c>
      <c r="G10338" t="s">
        <v>17</v>
      </c>
      <c r="H10338" t="str">
        <f t="shared" si="644"/>
        <v>Remote</v>
      </c>
      <c r="I10338" t="s">
        <v>35</v>
      </c>
      <c r="J10338" t="str">
        <f t="shared" si="645"/>
        <v>0-2 yrs</v>
      </c>
      <c r="K10338">
        <f t="shared" ca="1" si="647"/>
        <v>2</v>
      </c>
      <c r="L10338" t="s">
        <v>27</v>
      </c>
      <c r="M10338">
        <v>1</v>
      </c>
      <c r="N10338">
        <v>1</v>
      </c>
      <c r="O10338">
        <v>1</v>
      </c>
      <c r="P10338">
        <v>0</v>
      </c>
      <c r="Q10338">
        <v>0</v>
      </c>
      <c r="R10338">
        <f>SUM(M10338:N10338:O10338:P10338:Q10338)</f>
        <v>3</v>
      </c>
      <c r="S10338" s="1">
        <v>64052</v>
      </c>
      <c r="T10338" s="1" t="str">
        <f t="shared" si="646"/>
        <v>Low</v>
      </c>
      <c r="U10338">
        <v>1</v>
      </c>
      <c r="V10338">
        <v>2025</v>
      </c>
      <c r="W10338" t="s">
        <v>34</v>
      </c>
      <c r="X10338">
        <v>5</v>
      </c>
    </row>
    <row r="10339" spans="1:24" x14ac:dyDescent="0.3">
      <c r="A10339">
        <v>10338</v>
      </c>
      <c r="B10339" t="s">
        <v>33</v>
      </c>
      <c r="C10339" t="str">
        <f>_xlfn.XLOOKUP(B10339,Lookup_table!B:B,Lookup_table!C:C)</f>
        <v>Data</v>
      </c>
      <c r="D10339" t="s">
        <v>37</v>
      </c>
      <c r="E10339" t="s">
        <v>23</v>
      </c>
      <c r="F10339" t="s">
        <v>43</v>
      </c>
      <c r="G10339" t="s">
        <v>17</v>
      </c>
      <c r="H10339" t="str">
        <f t="shared" si="644"/>
        <v>Remote</v>
      </c>
      <c r="I10339" t="s">
        <v>35</v>
      </c>
      <c r="J10339" t="str">
        <f t="shared" si="645"/>
        <v>0-2 yrs</v>
      </c>
      <c r="K10339">
        <f t="shared" ca="1" si="647"/>
        <v>1</v>
      </c>
      <c r="L10339" t="s">
        <v>39</v>
      </c>
      <c r="M10339">
        <v>1</v>
      </c>
      <c r="N10339">
        <v>1</v>
      </c>
      <c r="O10339">
        <v>0</v>
      </c>
      <c r="P10339">
        <v>0</v>
      </c>
      <c r="Q10339">
        <v>1</v>
      </c>
      <c r="R10339">
        <f>SUM(M10339:N10339:O10339:P10339:Q10339)</f>
        <v>3</v>
      </c>
      <c r="S10339" s="1">
        <v>63401</v>
      </c>
      <c r="T10339" s="1" t="str">
        <f t="shared" si="646"/>
        <v>Low</v>
      </c>
      <c r="U10339">
        <v>1</v>
      </c>
      <c r="V10339">
        <v>2024</v>
      </c>
      <c r="W10339" t="s">
        <v>34</v>
      </c>
      <c r="X10339">
        <v>3</v>
      </c>
    </row>
    <row r="10340" spans="1:24" x14ac:dyDescent="0.3">
      <c r="A10340">
        <v>10339</v>
      </c>
      <c r="B10340" t="s">
        <v>50</v>
      </c>
      <c r="C10340" t="str">
        <f>_xlfn.XLOOKUP(B10340,Lookup_table!B:B,Lookup_table!C:C)</f>
        <v>AI</v>
      </c>
      <c r="D10340" t="s">
        <v>22</v>
      </c>
      <c r="E10340" t="s">
        <v>40</v>
      </c>
      <c r="F10340" t="s">
        <v>51</v>
      </c>
      <c r="G10340" t="s">
        <v>17</v>
      </c>
      <c r="H10340" t="str">
        <f t="shared" si="644"/>
        <v>Remote</v>
      </c>
      <c r="I10340" t="s">
        <v>35</v>
      </c>
      <c r="J10340" t="str">
        <f t="shared" si="645"/>
        <v>0-2 yrs</v>
      </c>
      <c r="K10340">
        <f t="shared" ca="1" si="647"/>
        <v>0</v>
      </c>
      <c r="L10340" t="s">
        <v>27</v>
      </c>
      <c r="M10340">
        <v>0</v>
      </c>
      <c r="N10340">
        <v>1</v>
      </c>
      <c r="O10340">
        <v>0</v>
      </c>
      <c r="P10340">
        <v>1</v>
      </c>
      <c r="Q10340">
        <v>1</v>
      </c>
      <c r="R10340">
        <f>SUM(M10340:N10340:O10340:P10340:Q10340)</f>
        <v>3</v>
      </c>
      <c r="S10340" s="1">
        <v>131100</v>
      </c>
      <c r="T10340" s="1" t="str">
        <f t="shared" si="646"/>
        <v>High</v>
      </c>
      <c r="U10340">
        <v>7</v>
      </c>
      <c r="V10340">
        <v>2022</v>
      </c>
      <c r="W10340" t="s">
        <v>20</v>
      </c>
      <c r="X10340">
        <v>6</v>
      </c>
    </row>
    <row r="10341" spans="1:24" x14ac:dyDescent="0.3">
      <c r="A10341">
        <v>10340</v>
      </c>
      <c r="B10341" t="s">
        <v>50</v>
      </c>
      <c r="C10341" t="str">
        <f>_xlfn.XLOOKUP(B10341,Lookup_table!B:B,Lookup_table!C:C)</f>
        <v>AI</v>
      </c>
      <c r="D10341" t="s">
        <v>37</v>
      </c>
      <c r="E10341" t="s">
        <v>32</v>
      </c>
      <c r="F10341" t="s">
        <v>24</v>
      </c>
      <c r="G10341" t="s">
        <v>30</v>
      </c>
      <c r="H10341" t="str">
        <f t="shared" si="644"/>
        <v>Onsite/Hybrid</v>
      </c>
      <c r="I10341" t="s">
        <v>26</v>
      </c>
      <c r="J10341" t="str">
        <f t="shared" si="645"/>
        <v>3-6 yrs</v>
      </c>
      <c r="K10341">
        <f t="shared" ca="1" si="647"/>
        <v>6</v>
      </c>
      <c r="L10341" t="s">
        <v>19</v>
      </c>
      <c r="M10341">
        <v>0</v>
      </c>
      <c r="N10341">
        <v>1</v>
      </c>
      <c r="O10341">
        <v>1</v>
      </c>
      <c r="P10341">
        <v>1</v>
      </c>
      <c r="Q10341">
        <v>0</v>
      </c>
      <c r="R10341">
        <f>SUM(M10341:N10341:O10341:P10341:Q10341)</f>
        <v>3</v>
      </c>
      <c r="S10341" s="1">
        <v>147290</v>
      </c>
      <c r="T10341" s="1" t="str">
        <f t="shared" si="646"/>
        <v>High</v>
      </c>
      <c r="U10341">
        <v>9</v>
      </c>
      <c r="V10341">
        <v>2022</v>
      </c>
      <c r="W10341" t="s">
        <v>28</v>
      </c>
      <c r="X10341">
        <v>3</v>
      </c>
    </row>
    <row r="10342" spans="1:24" x14ac:dyDescent="0.3">
      <c r="A10342">
        <v>10341</v>
      </c>
      <c r="B10342" t="s">
        <v>41</v>
      </c>
      <c r="C10342" t="str">
        <f>_xlfn.XLOOKUP(B10342,Lookup_table!B:B,Lookup_table!C:C)</f>
        <v>Data</v>
      </c>
      <c r="D10342" t="s">
        <v>14</v>
      </c>
      <c r="E10342" t="s">
        <v>23</v>
      </c>
      <c r="F10342" t="s">
        <v>52</v>
      </c>
      <c r="G10342" t="s">
        <v>30</v>
      </c>
      <c r="H10342" t="str">
        <f t="shared" si="644"/>
        <v>Onsite/Hybrid</v>
      </c>
      <c r="I10342" t="s">
        <v>35</v>
      </c>
      <c r="J10342" t="str">
        <f t="shared" si="645"/>
        <v>0-2 yrs</v>
      </c>
      <c r="K10342">
        <f t="shared" ca="1" si="647"/>
        <v>0</v>
      </c>
      <c r="L10342" t="s">
        <v>39</v>
      </c>
      <c r="M10342">
        <v>1</v>
      </c>
      <c r="N10342">
        <v>0</v>
      </c>
      <c r="O10342">
        <v>1</v>
      </c>
      <c r="P10342">
        <v>0</v>
      </c>
      <c r="Q10342">
        <v>1</v>
      </c>
      <c r="R10342">
        <f>SUM(M10342:N10342:O10342:P10342:Q10342)</f>
        <v>3</v>
      </c>
      <c r="S10342" s="1">
        <v>76426</v>
      </c>
      <c r="T10342" s="1" t="str">
        <f t="shared" si="646"/>
        <v>Medium</v>
      </c>
      <c r="U10342">
        <v>4</v>
      </c>
      <c r="V10342">
        <v>2023</v>
      </c>
      <c r="W10342" t="s">
        <v>20</v>
      </c>
      <c r="X10342">
        <v>4</v>
      </c>
    </row>
    <row r="10343" spans="1:24" x14ac:dyDescent="0.3">
      <c r="A10343">
        <v>10342</v>
      </c>
      <c r="B10343" t="s">
        <v>36</v>
      </c>
      <c r="C10343" t="str">
        <f>_xlfn.XLOOKUP(B10343,Lookup_table!B:B,Lookup_table!C:C)</f>
        <v>Data</v>
      </c>
      <c r="D10343" t="s">
        <v>34</v>
      </c>
      <c r="E10343" t="s">
        <v>32</v>
      </c>
      <c r="F10343" t="s">
        <v>24</v>
      </c>
      <c r="G10343" t="s">
        <v>25</v>
      </c>
      <c r="H10343" t="str">
        <f t="shared" si="644"/>
        <v>Onsite/Hybrid</v>
      </c>
      <c r="I10343" t="s">
        <v>35</v>
      </c>
      <c r="J10343" t="str">
        <f t="shared" si="645"/>
        <v>0-2 yrs</v>
      </c>
      <c r="K10343">
        <f t="shared" ca="1" si="647"/>
        <v>1</v>
      </c>
      <c r="L10343" t="s">
        <v>19</v>
      </c>
      <c r="M10343">
        <v>1</v>
      </c>
      <c r="N10343">
        <v>1</v>
      </c>
      <c r="O10343">
        <v>0</v>
      </c>
      <c r="P10343">
        <v>0</v>
      </c>
      <c r="Q10343">
        <v>1</v>
      </c>
      <c r="R10343">
        <f>SUM(M10343:N10343:O10343:P10343:Q10343)</f>
        <v>3</v>
      </c>
      <c r="S10343" s="1">
        <v>61233</v>
      </c>
      <c r="T10343" s="1" t="str">
        <f t="shared" si="646"/>
        <v>Low</v>
      </c>
      <c r="U10343">
        <v>9</v>
      </c>
      <c r="V10343">
        <v>2024</v>
      </c>
      <c r="W10343" t="s">
        <v>34</v>
      </c>
      <c r="X10343">
        <v>6</v>
      </c>
    </row>
    <row r="10344" spans="1:24" x14ac:dyDescent="0.3">
      <c r="A10344">
        <v>10343</v>
      </c>
      <c r="B10344" t="s">
        <v>21</v>
      </c>
      <c r="C10344" t="str">
        <f>_xlfn.XLOOKUP(B10344,Lookup_table!B:B,Lookup_table!C:C)</f>
        <v>AI</v>
      </c>
      <c r="D10344" t="s">
        <v>14</v>
      </c>
      <c r="E10344" t="s">
        <v>40</v>
      </c>
      <c r="F10344" t="s">
        <v>29</v>
      </c>
      <c r="G10344" t="s">
        <v>25</v>
      </c>
      <c r="H10344" t="str">
        <f t="shared" si="644"/>
        <v>Onsite/Hybrid</v>
      </c>
      <c r="I10344" t="s">
        <v>35</v>
      </c>
      <c r="J10344" t="str">
        <f t="shared" si="645"/>
        <v>0-2 yrs</v>
      </c>
      <c r="K10344">
        <f t="shared" ca="1" si="647"/>
        <v>1</v>
      </c>
      <c r="L10344" t="s">
        <v>39</v>
      </c>
      <c r="M10344">
        <v>0</v>
      </c>
      <c r="N10344">
        <v>0</v>
      </c>
      <c r="O10344">
        <v>0</v>
      </c>
      <c r="P10344">
        <v>1</v>
      </c>
      <c r="Q10344">
        <v>0</v>
      </c>
      <c r="R10344">
        <f>SUM(M10344:N10344:O10344:P10344:Q10344)</f>
        <v>1</v>
      </c>
      <c r="S10344" s="1">
        <v>103681</v>
      </c>
      <c r="T10344" s="1" t="str">
        <f t="shared" si="646"/>
        <v>Medium</v>
      </c>
      <c r="U10344">
        <v>3</v>
      </c>
      <c r="V10344">
        <v>2026</v>
      </c>
      <c r="W10344" t="s">
        <v>20</v>
      </c>
      <c r="X10344">
        <v>4</v>
      </c>
    </row>
    <row r="10345" spans="1:24" x14ac:dyDescent="0.3">
      <c r="A10345">
        <v>10344</v>
      </c>
      <c r="B10345" t="s">
        <v>41</v>
      </c>
      <c r="C10345" t="str">
        <f>_xlfn.XLOOKUP(B10345,Lookup_table!B:B,Lookup_table!C:C)</f>
        <v>Data</v>
      </c>
      <c r="D10345" t="s">
        <v>22</v>
      </c>
      <c r="E10345" t="s">
        <v>42</v>
      </c>
      <c r="F10345" t="s">
        <v>16</v>
      </c>
      <c r="G10345" t="s">
        <v>25</v>
      </c>
      <c r="H10345" t="str">
        <f t="shared" si="644"/>
        <v>Onsite/Hybrid</v>
      </c>
      <c r="I10345" t="s">
        <v>26</v>
      </c>
      <c r="J10345" t="str">
        <f t="shared" si="645"/>
        <v>3-6 yrs</v>
      </c>
      <c r="K10345">
        <f t="shared" ca="1" si="647"/>
        <v>6</v>
      </c>
      <c r="L10345" t="s">
        <v>39</v>
      </c>
      <c r="M10345">
        <v>1</v>
      </c>
      <c r="N10345">
        <v>1</v>
      </c>
      <c r="O10345">
        <v>1</v>
      </c>
      <c r="P10345">
        <v>0</v>
      </c>
      <c r="Q10345">
        <v>0</v>
      </c>
      <c r="R10345">
        <f>SUM(M10345:N10345:O10345:P10345:Q10345)</f>
        <v>3</v>
      </c>
      <c r="S10345" s="1">
        <v>112895</v>
      </c>
      <c r="T10345" s="1" t="str">
        <f t="shared" si="646"/>
        <v>Medium</v>
      </c>
      <c r="U10345">
        <v>12</v>
      </c>
      <c r="V10345">
        <v>2024</v>
      </c>
      <c r="W10345" t="s">
        <v>28</v>
      </c>
      <c r="X10345">
        <v>9</v>
      </c>
    </row>
    <row r="10346" spans="1:24" x14ac:dyDescent="0.3">
      <c r="A10346">
        <v>10345</v>
      </c>
      <c r="B10346" t="s">
        <v>50</v>
      </c>
      <c r="C10346" t="str">
        <f>_xlfn.XLOOKUP(B10346,Lookup_table!B:B,Lookup_table!C:C)</f>
        <v>AI</v>
      </c>
      <c r="D10346" t="s">
        <v>14</v>
      </c>
      <c r="E10346" t="s">
        <v>40</v>
      </c>
      <c r="F10346" t="s">
        <v>24</v>
      </c>
      <c r="G10346" t="s">
        <v>30</v>
      </c>
      <c r="H10346" t="str">
        <f t="shared" si="644"/>
        <v>Onsite/Hybrid</v>
      </c>
      <c r="I10346" t="s">
        <v>26</v>
      </c>
      <c r="J10346" t="str">
        <f t="shared" si="645"/>
        <v>3-6 yrs</v>
      </c>
      <c r="K10346">
        <f t="shared" ca="1" si="647"/>
        <v>5</v>
      </c>
      <c r="L10346" t="s">
        <v>39</v>
      </c>
      <c r="M10346">
        <v>0</v>
      </c>
      <c r="N10346">
        <v>1</v>
      </c>
      <c r="O10346">
        <v>1</v>
      </c>
      <c r="P10346">
        <v>1</v>
      </c>
      <c r="Q10346">
        <v>1</v>
      </c>
      <c r="R10346">
        <f>SUM(M10346:N10346:O10346:P10346:Q10346)</f>
        <v>4</v>
      </c>
      <c r="S10346" s="1">
        <v>159570</v>
      </c>
      <c r="T10346" s="1" t="str">
        <f t="shared" si="646"/>
        <v>High</v>
      </c>
      <c r="U10346">
        <v>11</v>
      </c>
      <c r="V10346">
        <v>2022</v>
      </c>
      <c r="W10346" t="s">
        <v>28</v>
      </c>
      <c r="X10346">
        <v>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B0B64-2087-4FCC-8B91-105D37A20518}">
  <dimension ref="B3:C9"/>
  <sheetViews>
    <sheetView workbookViewId="0">
      <selection activeCell="E3" sqref="E3"/>
    </sheetView>
  </sheetViews>
  <sheetFormatPr defaultRowHeight="14.4" x14ac:dyDescent="0.3"/>
  <cols>
    <col min="2" max="2" width="24.44140625" customWidth="1"/>
    <col min="3" max="3" width="13.5546875" customWidth="1"/>
  </cols>
  <sheetData>
    <row r="3" spans="2:3" x14ac:dyDescent="0.3">
      <c r="B3" s="3" t="s">
        <v>46</v>
      </c>
      <c r="C3" s="3" t="s">
        <v>55</v>
      </c>
    </row>
    <row r="4" spans="2:3" ht="28.8" x14ac:dyDescent="0.3">
      <c r="B4" s="4" t="s">
        <v>33</v>
      </c>
      <c r="C4" s="4" t="s">
        <v>56</v>
      </c>
    </row>
    <row r="5" spans="2:3" ht="28.8" x14ac:dyDescent="0.3">
      <c r="B5" s="4" t="s">
        <v>36</v>
      </c>
      <c r="C5" s="4" t="s">
        <v>56</v>
      </c>
    </row>
    <row r="6" spans="2:3" x14ac:dyDescent="0.3">
      <c r="B6" t="s">
        <v>21</v>
      </c>
      <c r="C6" s="4" t="s">
        <v>57</v>
      </c>
    </row>
    <row r="7" spans="2:3" x14ac:dyDescent="0.3">
      <c r="B7" t="s">
        <v>50</v>
      </c>
      <c r="C7" s="4" t="s">
        <v>57</v>
      </c>
    </row>
    <row r="8" spans="2:3" ht="28.8" x14ac:dyDescent="0.3">
      <c r="B8" s="4" t="s">
        <v>31</v>
      </c>
      <c r="C8" s="4" t="s">
        <v>58</v>
      </c>
    </row>
    <row r="9" spans="2:3" x14ac:dyDescent="0.3">
      <c r="B9" s="4" t="s">
        <v>41</v>
      </c>
      <c r="C9" s="4" t="s">
        <v>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CA08-0BD4-4005-B207-92EC13E22E9D}">
  <dimension ref="B3:E12"/>
  <sheetViews>
    <sheetView workbookViewId="0">
      <selection activeCell="E7" sqref="E7"/>
    </sheetView>
  </sheetViews>
  <sheetFormatPr defaultRowHeight="14.4" x14ac:dyDescent="0.3"/>
  <cols>
    <col min="2" max="2" width="32.33203125" customWidth="1"/>
    <col min="3" max="3" width="25.5546875" customWidth="1"/>
    <col min="5" max="5" width="25.21875" bestFit="1" customWidth="1"/>
  </cols>
  <sheetData>
    <row r="3" spans="2:5" ht="21" x14ac:dyDescent="0.3">
      <c r="B3" s="9" t="s">
        <v>62</v>
      </c>
      <c r="C3" s="9" t="s">
        <v>63</v>
      </c>
      <c r="E3" t="str">
        <f ca="1">"Job Market Dashboard - "&amp;TEXT(TODAY(),"YYYY")</f>
        <v>Job Market Dashboard - 2026</v>
      </c>
    </row>
    <row r="4" spans="2:5" x14ac:dyDescent="0.3">
      <c r="B4" s="4" t="s">
        <v>64</v>
      </c>
      <c r="C4" s="8">
        <f>COUNT(Table1[JOB_ID])</f>
        <v>10345</v>
      </c>
    </row>
    <row r="5" spans="2:5" x14ac:dyDescent="0.3">
      <c r="B5" s="4" t="s">
        <v>65</v>
      </c>
      <c r="C5" s="5">
        <f>AVERAGE(Table1[Salary])</f>
        <v>113438.22725954567</v>
      </c>
    </row>
    <row r="6" spans="2:5" x14ac:dyDescent="0.3">
      <c r="B6" s="4" t="s">
        <v>66</v>
      </c>
      <c r="C6" s="5">
        <f>AVERAGEIF(Table1[JOB_category],"Data",Table1[Salary])</f>
        <v>99507.65527401297</v>
      </c>
    </row>
    <row r="7" spans="2:5" x14ac:dyDescent="0.3">
      <c r="B7" s="4" t="s">
        <v>67</v>
      </c>
      <c r="C7" s="5">
        <f>AVERAGEIF(Table1[JOB_category],"AI",Table1[Salary])</f>
        <v>139820.07210571674</v>
      </c>
      <c r="E7" t="e" cm="1">
        <f t="array" ref="E7">IF(A1="All",Total_Value,Filtered_Value)</f>
        <v>#NAME?</v>
      </c>
    </row>
    <row r="8" spans="2:5" x14ac:dyDescent="0.3">
      <c r="B8" s="4" t="s">
        <v>68</v>
      </c>
      <c r="C8" s="6">
        <f>COUNTIF(Table1[Salary_band],"High")/COUNT(Table1[JOB_ID])</f>
        <v>0.4099565007249879</v>
      </c>
    </row>
    <row r="9" spans="2:5" x14ac:dyDescent="0.3">
      <c r="B9" s="4" t="s">
        <v>69</v>
      </c>
      <c r="C9" s="6">
        <f>COUNTIF(Table1[Job_type],"Remote")/COUNT(Table1[JOB_ID])</f>
        <v>0.33958434026099565</v>
      </c>
    </row>
    <row r="10" spans="2:5" x14ac:dyDescent="0.3">
      <c r="B10" s="4" t="s">
        <v>70</v>
      </c>
      <c r="C10" s="7">
        <f>AVERAGE(Table1[skill_score])</f>
        <v>2.5134847752537457</v>
      </c>
    </row>
    <row r="11" spans="2:5" x14ac:dyDescent="0.3">
      <c r="B11" s="4" t="s">
        <v>71</v>
      </c>
      <c r="C11" s="4" t="str">
        <f>INDEX(Table1[JOB_title],MATCH(MAX(Table1[Salary]),Table1[Salary],0))</f>
        <v>Machine Learning Engineer</v>
      </c>
    </row>
    <row r="12" spans="2:5" x14ac:dyDescent="0.3">
      <c r="B12" s="4" t="s">
        <v>82</v>
      </c>
      <c r="C12" s="4"/>
    </row>
  </sheetData>
  <pageMargins left="0.7" right="0.7" top="0.75" bottom="0.75" header="0.3" footer="0.3"/>
  <pageSetup orientation="portrait" r:id="rId1"/>
  <ignoredErrors>
    <ignoredError sqref="C4:C11"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57261-0587-4F89-BBCE-B9CE7547C911}">
  <dimension ref="C4:M25"/>
  <sheetViews>
    <sheetView zoomScale="70" workbookViewId="0">
      <selection activeCell="J13" sqref="J13"/>
    </sheetView>
  </sheetViews>
  <sheetFormatPr defaultRowHeight="14.4" x14ac:dyDescent="0.3"/>
  <cols>
    <col min="3" max="3" width="12" bestFit="1" customWidth="1"/>
    <col min="4" max="4" width="16.109375" bestFit="1" customWidth="1"/>
    <col min="6" max="6" width="11.109375" bestFit="1" customWidth="1"/>
    <col min="7" max="7" width="15" bestFit="1" customWidth="1"/>
    <col min="9" max="9" width="17.21875" bestFit="1" customWidth="1"/>
    <col min="10" max="10" width="14.88671875" bestFit="1" customWidth="1"/>
    <col min="11" max="11" width="15" bestFit="1" customWidth="1"/>
    <col min="12" max="12" width="25.33203125" bestFit="1" customWidth="1"/>
    <col min="13" max="13" width="18.88671875" bestFit="1" customWidth="1"/>
  </cols>
  <sheetData>
    <row r="4" spans="3:13" x14ac:dyDescent="0.3">
      <c r="C4" s="12" t="s">
        <v>80</v>
      </c>
      <c r="D4" s="11" t="s">
        <v>73</v>
      </c>
      <c r="F4" s="12" t="s">
        <v>2</v>
      </c>
      <c r="G4" s="11" t="s">
        <v>74</v>
      </c>
    </row>
    <row r="5" spans="3:13" x14ac:dyDescent="0.3">
      <c r="C5" s="10" t="s">
        <v>50</v>
      </c>
      <c r="D5" s="1">
        <v>139934.65537047674</v>
      </c>
      <c r="F5" s="10" t="s">
        <v>29</v>
      </c>
      <c r="G5" s="15">
        <v>1498</v>
      </c>
    </row>
    <row r="6" spans="3:13" x14ac:dyDescent="0.3">
      <c r="C6" s="10" t="s">
        <v>21</v>
      </c>
      <c r="D6" s="1">
        <v>139705.42298850574</v>
      </c>
      <c r="F6" s="10" t="s">
        <v>43</v>
      </c>
      <c r="G6" s="15">
        <v>1490</v>
      </c>
    </row>
    <row r="7" spans="3:13" x14ac:dyDescent="0.3">
      <c r="C7" s="10" t="s">
        <v>31</v>
      </c>
      <c r="D7" s="1">
        <v>101642.02876480542</v>
      </c>
      <c r="F7" s="10" t="s">
        <v>16</v>
      </c>
      <c r="G7" s="15">
        <v>1488</v>
      </c>
    </row>
    <row r="8" spans="3:13" x14ac:dyDescent="0.3">
      <c r="C8" s="10" t="s">
        <v>41</v>
      </c>
      <c r="D8" s="1">
        <v>99711.085322195708</v>
      </c>
      <c r="F8" s="10" t="s">
        <v>51</v>
      </c>
      <c r="G8" s="15">
        <v>1485</v>
      </c>
    </row>
    <row r="9" spans="3:13" x14ac:dyDescent="0.3">
      <c r="C9" s="10" t="s">
        <v>33</v>
      </c>
      <c r="D9" s="1">
        <v>99645.837933059302</v>
      </c>
      <c r="F9" s="10" t="s">
        <v>44</v>
      </c>
      <c r="G9" s="15">
        <v>1470</v>
      </c>
    </row>
    <row r="10" spans="3:13" x14ac:dyDescent="0.3">
      <c r="C10" s="10" t="s">
        <v>36</v>
      </c>
      <c r="D10" s="1">
        <v>99171.046728971967</v>
      </c>
      <c r="F10" s="10" t="s">
        <v>52</v>
      </c>
      <c r="G10" s="15">
        <v>1459</v>
      </c>
    </row>
    <row r="11" spans="3:13" x14ac:dyDescent="0.3">
      <c r="C11" s="10" t="s">
        <v>72</v>
      </c>
      <c r="D11" s="1">
        <v>113438.22725954567</v>
      </c>
      <c r="F11" s="10" t="s">
        <v>24</v>
      </c>
      <c r="G11" s="15">
        <v>1455</v>
      </c>
    </row>
    <row r="12" spans="3:13" x14ac:dyDescent="0.3">
      <c r="F12" s="10" t="s">
        <v>72</v>
      </c>
      <c r="G12" s="15">
        <v>10345</v>
      </c>
      <c r="I12" s="11" t="s">
        <v>79</v>
      </c>
      <c r="J12" s="11" t="s">
        <v>77</v>
      </c>
      <c r="K12" s="11" t="s">
        <v>76</v>
      </c>
      <c r="L12" s="11" t="s">
        <v>78</v>
      </c>
      <c r="M12" s="11" t="s">
        <v>75</v>
      </c>
    </row>
    <row r="13" spans="3:13" x14ac:dyDescent="0.3">
      <c r="I13" s="15">
        <v>5291</v>
      </c>
      <c r="J13" s="15">
        <v>5254</v>
      </c>
      <c r="K13" s="15">
        <v>5204</v>
      </c>
      <c r="L13" s="15">
        <v>5152</v>
      </c>
      <c r="M13" s="15">
        <v>5101</v>
      </c>
    </row>
    <row r="14" spans="3:13" x14ac:dyDescent="0.3">
      <c r="C14" s="12" t="s">
        <v>81</v>
      </c>
      <c r="D14" s="11" t="s">
        <v>73</v>
      </c>
    </row>
    <row r="15" spans="3:13" x14ac:dyDescent="0.3">
      <c r="C15" s="10" t="s">
        <v>18</v>
      </c>
      <c r="D15" s="1">
        <v>138289.09152046783</v>
      </c>
    </row>
    <row r="16" spans="3:13" x14ac:dyDescent="0.3">
      <c r="C16" s="10" t="s">
        <v>26</v>
      </c>
      <c r="D16" s="1">
        <v>113592.01846424384</v>
      </c>
    </row>
    <row r="17" spans="3:4" x14ac:dyDescent="0.3">
      <c r="C17" s="10" t="s">
        <v>35</v>
      </c>
      <c r="D17" s="1">
        <v>89095.872758326223</v>
      </c>
    </row>
    <row r="18" spans="3:4" x14ac:dyDescent="0.3">
      <c r="C18" s="10" t="s">
        <v>72</v>
      </c>
      <c r="D18" s="1">
        <v>113438.22725954567</v>
      </c>
    </row>
    <row r="21" spans="3:4" x14ac:dyDescent="0.3">
      <c r="C21" s="12" t="s">
        <v>55</v>
      </c>
      <c r="D21" s="11" t="s">
        <v>73</v>
      </c>
    </row>
    <row r="22" spans="3:4" x14ac:dyDescent="0.3">
      <c r="C22" s="10" t="s">
        <v>57</v>
      </c>
      <c r="D22" s="1">
        <v>139820.07210571674</v>
      </c>
    </row>
    <row r="23" spans="3:4" x14ac:dyDescent="0.3">
      <c r="C23" s="10" t="s">
        <v>58</v>
      </c>
      <c r="D23" s="1">
        <v>101642.02876480542</v>
      </c>
    </row>
    <row r="24" spans="3:4" x14ac:dyDescent="0.3">
      <c r="C24" s="10" t="s">
        <v>56</v>
      </c>
      <c r="D24" s="1">
        <v>99507.65527401297</v>
      </c>
    </row>
    <row r="25" spans="3:4" x14ac:dyDescent="0.3">
      <c r="C25" s="10" t="s">
        <v>72</v>
      </c>
      <c r="D25" s="1">
        <v>113438.22725954567</v>
      </c>
    </row>
  </sheetData>
  <conditionalFormatting pivot="1" sqref="D5">
    <cfRule type="top10" priority="4" rank="3"/>
  </conditionalFormatting>
  <conditionalFormatting pivot="1" sqref="D17">
    <cfRule type="top10" priority="3" rank="5"/>
  </conditionalFormatting>
  <conditionalFormatting pivot="1" sqref="D6">
    <cfRule type="top10" priority="2" rank="5"/>
  </conditionalFormatting>
  <conditionalFormatting pivot="1" sqref="J13">
    <cfRule type="top10" priority="1" rank="10"/>
  </conditionalFormatting>
  <pageMargins left="0.7" right="0.7" top="0.75" bottom="0.75" header="0.3" footer="0.3"/>
  <pageSetup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7D71-9DC4-476B-AC94-616EB19D3C3A}">
  <dimension ref="F15"/>
  <sheetViews>
    <sheetView tabSelected="1" topLeftCell="B1" zoomScale="79" workbookViewId="0">
      <selection activeCell="W47" sqref="W47"/>
    </sheetView>
  </sheetViews>
  <sheetFormatPr defaultRowHeight="14.4" x14ac:dyDescent="0.3"/>
  <cols>
    <col min="1" max="16384" width="8.88671875" style="14"/>
  </cols>
  <sheetData>
    <row r="15" spans="6:6" x14ac:dyDescent="0.3">
      <c r="F15" s="13"/>
    </row>
  </sheetData>
  <dataValidations count="1">
    <dataValidation type="list" allowBlank="1" showInputMessage="1" showErrorMessage="1" sqref="A2" xr:uid="{759060A4-CFBB-4D27-AB86-3B38AD01EFCD}">
      <formula1>"All,Data,AI,Business"</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JOB_data</vt:lpstr>
      <vt:lpstr>Lookup_table</vt:lpstr>
      <vt:lpstr>KPI_Advanced</vt:lpstr>
      <vt:lpstr>Pivot_Insights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 JYOTHI</dc:creator>
  <cp:lastModifiedBy>asha jyothi</cp:lastModifiedBy>
  <dcterms:created xsi:type="dcterms:W3CDTF">2026-03-26T08:26:37Z</dcterms:created>
  <dcterms:modified xsi:type="dcterms:W3CDTF">2026-04-13T11:15:35Z</dcterms:modified>
</cp:coreProperties>
</file>